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jwiegner\PycharmProjects\AdOpT_DAC-Offshore\dac_offshore\clean_data\technologies_cost\"/>
    </mc:Choice>
  </mc:AlternateContent>
  <xr:revisionPtr revIDLastSave="0" documentId="13_ncr:1_{13F5433B-F993-4A03-9189-E92DEFD10985}" xr6:coauthVersionLast="47" xr6:coauthVersionMax="47" xr10:uidLastSave="{00000000-0000-0000-0000-000000000000}"/>
  <bookViews>
    <workbookView xWindow="-21720" yWindow="-1965" windowWidth="21840" windowHeight="37920" activeTab="1" xr2:uid="{4744121E-B244-4E38-BC03-44EC048BC8B4}"/>
  </bookViews>
  <sheets>
    <sheet name="ToModel_2025" sheetId="14" r:id="rId1"/>
    <sheet name="ToModel" sheetId="1" r:id="rId2"/>
    <sheet name="DEA_Onshore turbines" sheetId="17" r:id="rId3"/>
    <sheet name="DEA_Far shore Wind DC Fixed" sheetId="16" r:id="rId4"/>
    <sheet name="DEA_HP_seawater" sheetId="10" r:id="rId5"/>
    <sheet name="Sources" sheetId="2" r:id="rId6"/>
    <sheet name="PyPSA" sheetId="7" r:id="rId7"/>
    <sheet name="DEA_conversion" sheetId="3" r:id="rId8"/>
    <sheet name="DEA_PV_utility" sheetId="15" r:id="rId9"/>
    <sheet name="DEA_REFuels" sheetId="6" r:id="rId10"/>
    <sheet name="DEA_Battery" sheetId="4" r:id="rId11"/>
    <sheet name="DEA_pumpedHydro" sheetId="5" r:id="rId12"/>
    <sheet name="DEA_HP_airsource" sheetId="11" r:id="rId13"/>
    <sheet name="DEA_DAC_SS" sheetId="12" r:id="rId14"/>
    <sheet name="DEA_storage_offshore" sheetId="13" r:id="rId15"/>
    <sheet name="DEA_H2 Storage" sheetId="8" r:id="rId16"/>
  </sheets>
  <externalReferences>
    <externalReference r:id="rId17"/>
  </externalReferences>
  <definedNames>
    <definedName name="_xlnm._FilterDatabase" localSheetId="9" hidden="1">DEA_REFuels!$A$1:$K$4959</definedName>
    <definedName name="_xlnm._FilterDatabase" localSheetId="6" hidden="1">PyPSA!$A$1:$F$220</definedName>
    <definedName name="_xlnm._FilterDatabase" localSheetId="1" hidden="1">ToModel!$A$2:$P$18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8" i="14" s="1"/>
  <c r="K18" i="1"/>
  <c r="K18" i="14" s="1"/>
  <c r="J18" i="1"/>
  <c r="J18" i="14" s="1"/>
  <c r="L11" i="1"/>
  <c r="L12" i="1"/>
  <c r="L13" i="1"/>
  <c r="L10" i="1"/>
  <c r="L10" i="14" s="1"/>
  <c r="K11" i="1"/>
  <c r="K12" i="1"/>
  <c r="K13" i="1"/>
  <c r="K10" i="1"/>
  <c r="K10" i="14" s="1"/>
  <c r="J11" i="1"/>
  <c r="J12" i="1"/>
  <c r="J13" i="1"/>
  <c r="J10" i="1"/>
  <c r="J10" i="14" s="1"/>
  <c r="I4" i="14"/>
  <c r="J4" i="14"/>
  <c r="K4" i="14"/>
  <c r="L4" i="14"/>
  <c r="I5" i="14"/>
  <c r="J5" i="14"/>
  <c r="K5" i="14"/>
  <c r="L5" i="14"/>
  <c r="I6" i="14"/>
  <c r="J6" i="14"/>
  <c r="K6" i="14"/>
  <c r="L6" i="14"/>
  <c r="I7" i="14"/>
  <c r="J7" i="14"/>
  <c r="K7" i="14"/>
  <c r="L7" i="14"/>
  <c r="I8" i="14"/>
  <c r="J8" i="14"/>
  <c r="K8" i="14"/>
  <c r="L8" i="14"/>
  <c r="I9" i="14"/>
  <c r="J9" i="14"/>
  <c r="K9" i="14"/>
  <c r="L9" i="14"/>
  <c r="I10" i="14"/>
  <c r="I11" i="14"/>
  <c r="J11" i="14"/>
  <c r="K11" i="14"/>
  <c r="L11" i="14"/>
  <c r="I12" i="14"/>
  <c r="J12" i="14"/>
  <c r="K12" i="14"/>
  <c r="L12" i="14"/>
  <c r="I13" i="14"/>
  <c r="J13" i="14"/>
  <c r="K13" i="14"/>
  <c r="L13" i="14"/>
  <c r="I14" i="14"/>
  <c r="J14" i="14"/>
  <c r="K14" i="14"/>
  <c r="L14" i="14"/>
  <c r="I15" i="14"/>
  <c r="J15" i="14"/>
  <c r="K15" i="14"/>
  <c r="L15" i="14"/>
  <c r="I16" i="14"/>
  <c r="J16" i="14"/>
  <c r="K16" i="14"/>
  <c r="L16" i="14"/>
  <c r="I17" i="14"/>
  <c r="J17" i="14"/>
  <c r="K17" i="14"/>
  <c r="L17" i="14"/>
  <c r="I18" i="14"/>
  <c r="I19" i="14"/>
  <c r="J19" i="14"/>
  <c r="K19" i="14"/>
  <c r="L19" i="14"/>
  <c r="I20" i="14"/>
  <c r="J20" i="14"/>
  <c r="K20" i="14"/>
  <c r="L20" i="14"/>
  <c r="I21" i="14"/>
  <c r="J21" i="14"/>
  <c r="K21" i="14"/>
  <c r="L21" i="14"/>
  <c r="I22" i="14"/>
  <c r="J22" i="14"/>
  <c r="K22" i="14"/>
  <c r="L22" i="14"/>
  <c r="I23" i="14"/>
  <c r="J23" i="14"/>
  <c r="K23" i="14"/>
  <c r="L23" i="14"/>
  <c r="I24" i="14"/>
  <c r="J24" i="14"/>
  <c r="K24" i="14"/>
  <c r="L24" i="14"/>
  <c r="I25" i="14"/>
  <c r="J25" i="14"/>
  <c r="K25" i="14"/>
  <c r="L25" i="14"/>
  <c r="I26" i="14"/>
  <c r="J26" i="14"/>
  <c r="K26" i="14"/>
  <c r="L26" i="14"/>
  <c r="I3" i="14"/>
  <c r="J3" i="14"/>
  <c r="K3" i="14"/>
  <c r="L3" i="14"/>
  <c r="D25" i="1"/>
  <c r="D26" i="1"/>
  <c r="D26" i="14" s="1"/>
  <c r="D25" i="14"/>
  <c r="D21" i="1"/>
  <c r="D21" i="14" s="1"/>
  <c r="D20" i="1"/>
  <c r="D20" i="14" s="1"/>
  <c r="D19" i="1"/>
  <c r="D19" i="14" s="1"/>
  <c r="D13" i="1"/>
  <c r="D13" i="14" s="1"/>
  <c r="D12" i="1"/>
  <c r="D12" i="14" s="1"/>
  <c r="A4" i="14"/>
  <c r="C4" i="14"/>
  <c r="D4" i="14"/>
  <c r="F4" i="14"/>
  <c r="G4" i="14"/>
  <c r="H4" i="14"/>
  <c r="M4" i="14"/>
  <c r="N4" i="14"/>
  <c r="O4" i="14"/>
  <c r="P4" i="14"/>
  <c r="Q4" i="14"/>
  <c r="R4" i="14" s="1"/>
  <c r="A5" i="14"/>
  <c r="C5" i="14"/>
  <c r="D5" i="14"/>
  <c r="F5" i="14"/>
  <c r="G5" i="14"/>
  <c r="H5" i="14"/>
  <c r="M5" i="14"/>
  <c r="N5" i="14"/>
  <c r="O5" i="14"/>
  <c r="P5" i="14"/>
  <c r="Q5" i="14"/>
  <c r="R5" i="14"/>
  <c r="A6" i="14"/>
  <c r="C6" i="14"/>
  <c r="D6" i="14"/>
  <c r="F6" i="14"/>
  <c r="G6" i="14"/>
  <c r="H6" i="14"/>
  <c r="M6" i="14"/>
  <c r="N6" i="14"/>
  <c r="O6" i="14"/>
  <c r="P6" i="14"/>
  <c r="Q6" i="14"/>
  <c r="R6" i="14"/>
  <c r="A7" i="14"/>
  <c r="C7" i="14"/>
  <c r="D7" i="14"/>
  <c r="F7" i="14"/>
  <c r="G7" i="14"/>
  <c r="H7" i="14"/>
  <c r="M7" i="14"/>
  <c r="N7" i="14"/>
  <c r="O7" i="14"/>
  <c r="P7" i="14"/>
  <c r="Q7" i="14"/>
  <c r="R7" i="14" s="1"/>
  <c r="A8" i="14"/>
  <c r="C8" i="14"/>
  <c r="D8" i="14"/>
  <c r="F8" i="14"/>
  <c r="G8" i="14"/>
  <c r="H8" i="14"/>
  <c r="M8" i="14"/>
  <c r="N8" i="14"/>
  <c r="O8" i="14"/>
  <c r="P8" i="14"/>
  <c r="Q8" i="14"/>
  <c r="R8" i="14" s="1"/>
  <c r="A9" i="14"/>
  <c r="C9" i="14"/>
  <c r="D9" i="14"/>
  <c r="F9" i="14"/>
  <c r="G9" i="14"/>
  <c r="H9" i="14"/>
  <c r="M9" i="14"/>
  <c r="N9" i="14"/>
  <c r="O9" i="14"/>
  <c r="P9" i="14"/>
  <c r="Q9" i="14"/>
  <c r="R9" i="14" s="1"/>
  <c r="A10" i="14"/>
  <c r="C10" i="14"/>
  <c r="D10" i="14"/>
  <c r="F10" i="14"/>
  <c r="G10" i="14"/>
  <c r="H10" i="14"/>
  <c r="M10" i="14"/>
  <c r="N10" i="14"/>
  <c r="O10" i="14"/>
  <c r="P10" i="14"/>
  <c r="Q10" i="14"/>
  <c r="R10" i="14"/>
  <c r="A11" i="14"/>
  <c r="B11" i="14"/>
  <c r="C11" i="14"/>
  <c r="D11" i="14"/>
  <c r="E11" i="14"/>
  <c r="F11" i="14"/>
  <c r="G11" i="14"/>
  <c r="H11" i="14"/>
  <c r="M11" i="14"/>
  <c r="N11" i="14"/>
  <c r="O11" i="14"/>
  <c r="P11" i="14"/>
  <c r="Q11" i="14"/>
  <c r="R11" i="14"/>
  <c r="A12" i="14"/>
  <c r="C12" i="14"/>
  <c r="F12" i="14"/>
  <c r="G12" i="14"/>
  <c r="H12" i="14"/>
  <c r="M12" i="14"/>
  <c r="N12" i="14"/>
  <c r="O12" i="14"/>
  <c r="P12" i="14"/>
  <c r="Q12" i="14"/>
  <c r="R12" i="14" s="1"/>
  <c r="A13" i="14"/>
  <c r="C13" i="14"/>
  <c r="F13" i="14"/>
  <c r="G13" i="14"/>
  <c r="H13" i="14"/>
  <c r="M13" i="14"/>
  <c r="N13" i="14"/>
  <c r="O13" i="14"/>
  <c r="P13" i="14"/>
  <c r="Q13" i="14"/>
  <c r="R13" i="14"/>
  <c r="A14" i="14"/>
  <c r="C14" i="14"/>
  <c r="D14" i="14"/>
  <c r="F14" i="14"/>
  <c r="G14" i="14"/>
  <c r="H14" i="14"/>
  <c r="M14" i="14"/>
  <c r="N14" i="14"/>
  <c r="O14" i="14"/>
  <c r="P14" i="14"/>
  <c r="Q14" i="14"/>
  <c r="R14" i="14" s="1"/>
  <c r="A15" i="14"/>
  <c r="C15" i="14"/>
  <c r="D15" i="14"/>
  <c r="F15" i="14"/>
  <c r="G15" i="14"/>
  <c r="H15" i="14"/>
  <c r="M15" i="14"/>
  <c r="N15" i="14"/>
  <c r="O15" i="14"/>
  <c r="P15" i="14"/>
  <c r="Q15" i="14"/>
  <c r="R15" i="14"/>
  <c r="A16" i="14"/>
  <c r="C16" i="14"/>
  <c r="D16" i="14"/>
  <c r="F16" i="14"/>
  <c r="G16" i="14"/>
  <c r="H16" i="14"/>
  <c r="M16" i="14"/>
  <c r="N16" i="14"/>
  <c r="O16" i="14"/>
  <c r="P16" i="14"/>
  <c r="Q16" i="14"/>
  <c r="R16" i="14" s="1"/>
  <c r="A17" i="14"/>
  <c r="C17" i="14"/>
  <c r="D17" i="14"/>
  <c r="F17" i="14"/>
  <c r="G17" i="14"/>
  <c r="H17" i="14"/>
  <c r="M17" i="14"/>
  <c r="N17" i="14"/>
  <c r="O17" i="14"/>
  <c r="P17" i="14"/>
  <c r="Q17" i="14"/>
  <c r="R17" i="14" s="1"/>
  <c r="A18" i="14"/>
  <c r="C18" i="14"/>
  <c r="F18" i="14"/>
  <c r="G18" i="14"/>
  <c r="H18" i="14"/>
  <c r="M18" i="14"/>
  <c r="N18" i="14"/>
  <c r="O18" i="14"/>
  <c r="P18" i="14"/>
  <c r="Q18" i="14"/>
  <c r="R18" i="14"/>
  <c r="A19" i="14"/>
  <c r="B19" i="14"/>
  <c r="C19" i="14"/>
  <c r="E19" i="14"/>
  <c r="F19" i="14"/>
  <c r="G19" i="14"/>
  <c r="H19" i="14"/>
  <c r="M19" i="14"/>
  <c r="N19" i="14"/>
  <c r="O19" i="14"/>
  <c r="P19" i="14"/>
  <c r="Q19" i="14"/>
  <c r="R19" i="14"/>
  <c r="A20" i="14"/>
  <c r="C20" i="14"/>
  <c r="F20" i="14"/>
  <c r="G20" i="14"/>
  <c r="H20" i="14"/>
  <c r="M20" i="14"/>
  <c r="N20" i="14"/>
  <c r="O20" i="14"/>
  <c r="P20" i="14"/>
  <c r="Q20" i="14"/>
  <c r="R20" i="14"/>
  <c r="A21" i="14"/>
  <c r="C21" i="14"/>
  <c r="F21" i="14"/>
  <c r="G21" i="14"/>
  <c r="H21" i="14"/>
  <c r="M21" i="14"/>
  <c r="N21" i="14"/>
  <c r="O21" i="14"/>
  <c r="P21" i="14"/>
  <c r="Q21" i="14"/>
  <c r="R21" i="14"/>
  <c r="A22" i="14"/>
  <c r="C22" i="14"/>
  <c r="D22" i="14"/>
  <c r="F22" i="14"/>
  <c r="G22" i="14"/>
  <c r="H22" i="14"/>
  <c r="M22" i="14"/>
  <c r="N22" i="14"/>
  <c r="O22" i="14"/>
  <c r="P22" i="14"/>
  <c r="Q22" i="14"/>
  <c r="R22" i="14"/>
  <c r="A23" i="14"/>
  <c r="C23" i="14"/>
  <c r="D23" i="14"/>
  <c r="F23" i="14"/>
  <c r="G23" i="14"/>
  <c r="H23" i="14"/>
  <c r="M23" i="14"/>
  <c r="N23" i="14"/>
  <c r="O23" i="14"/>
  <c r="P23" i="14"/>
  <c r="Q23" i="14"/>
  <c r="R23" i="14"/>
  <c r="A24" i="14"/>
  <c r="C24" i="14"/>
  <c r="D24" i="14"/>
  <c r="F24" i="14"/>
  <c r="G24" i="14"/>
  <c r="H24" i="14"/>
  <c r="M24" i="14"/>
  <c r="N24" i="14"/>
  <c r="O24" i="14"/>
  <c r="P24" i="14"/>
  <c r="Q24" i="14"/>
  <c r="R24" i="14"/>
  <c r="A25" i="14"/>
  <c r="C25" i="14"/>
  <c r="F25" i="14"/>
  <c r="G25" i="14"/>
  <c r="H25" i="14"/>
  <c r="M25" i="14"/>
  <c r="N25" i="14"/>
  <c r="O25" i="14"/>
  <c r="P25" i="14"/>
  <c r="Q25" i="14"/>
  <c r="R25" i="14"/>
  <c r="A26" i="14"/>
  <c r="C26" i="14"/>
  <c r="F26" i="14"/>
  <c r="G26" i="14"/>
  <c r="H26" i="14"/>
  <c r="M26" i="14"/>
  <c r="N26" i="14"/>
  <c r="O26" i="14"/>
  <c r="P26" i="14"/>
  <c r="Q26" i="14"/>
  <c r="R26" i="14"/>
  <c r="C14" i="1"/>
  <c r="O14" i="1" s="1"/>
  <c r="J14" i="1"/>
  <c r="K14" i="1"/>
  <c r="C8" i="1"/>
  <c r="O8" i="1" s="1"/>
  <c r="H5" i="1"/>
  <c r="H6" i="1"/>
  <c r="C5" i="1"/>
  <c r="O5" i="1" s="1"/>
  <c r="E21" i="1"/>
  <c r="C21" i="1"/>
  <c r="B21" i="1"/>
  <c r="E20" i="1"/>
  <c r="C20" i="1"/>
  <c r="O20" i="1" s="1"/>
  <c r="B20" i="1"/>
  <c r="C12" i="1"/>
  <c r="C19" i="1"/>
  <c r="O19" i="1" s="1"/>
  <c r="B19" i="1"/>
  <c r="E12" i="1"/>
  <c r="E18" i="1" s="1"/>
  <c r="B12" i="1"/>
  <c r="K90" i="8"/>
  <c r="J90" i="8"/>
  <c r="G90" i="8"/>
  <c r="F90" i="8"/>
  <c r="E90" i="8"/>
  <c r="K89" i="8"/>
  <c r="J89" i="8"/>
  <c r="G89" i="8"/>
  <c r="F89" i="8"/>
  <c r="E89" i="8"/>
  <c r="K88" i="8"/>
  <c r="J88" i="8"/>
  <c r="G88" i="8"/>
  <c r="F88" i="8"/>
  <c r="E88" i="8"/>
  <c r="K87" i="8"/>
  <c r="J87" i="8"/>
  <c r="I87" i="8"/>
  <c r="H87" i="8"/>
  <c r="G87" i="8"/>
  <c r="F87" i="8"/>
  <c r="E87" i="8"/>
  <c r="D87" i="8"/>
  <c r="C87" i="8"/>
  <c r="K73" i="8"/>
  <c r="J73" i="8"/>
  <c r="I73" i="8"/>
  <c r="H73" i="8"/>
  <c r="G73" i="8"/>
  <c r="F73" i="8"/>
  <c r="E73" i="8"/>
  <c r="D73" i="8"/>
  <c r="C73" i="8"/>
  <c r="K72" i="8"/>
  <c r="J72" i="8"/>
  <c r="I72" i="8"/>
  <c r="H72" i="8"/>
  <c r="G72" i="8"/>
  <c r="F72" i="8"/>
  <c r="E72" i="8"/>
  <c r="D72" i="8"/>
  <c r="C72" i="8"/>
  <c r="K71" i="8"/>
  <c r="J71" i="8"/>
  <c r="G71" i="8"/>
  <c r="F71" i="8"/>
  <c r="E71" i="8"/>
  <c r="D71" i="8"/>
  <c r="K30" i="8"/>
  <c r="J30" i="8"/>
  <c r="I30" i="8"/>
  <c r="H30" i="8"/>
  <c r="G30" i="8"/>
  <c r="F30" i="8"/>
  <c r="E30" i="8"/>
  <c r="D30" i="8"/>
  <c r="C30" i="8"/>
  <c r="K29" i="8"/>
  <c r="J29" i="8"/>
  <c r="I29" i="8"/>
  <c r="H29" i="8"/>
  <c r="G29" i="8"/>
  <c r="F29" i="8"/>
  <c r="E29" i="8"/>
  <c r="D29" i="8"/>
  <c r="C29" i="8"/>
  <c r="K22" i="13"/>
  <c r="J22" i="13"/>
  <c r="I22" i="13"/>
  <c r="H22" i="13"/>
  <c r="G22" i="13"/>
  <c r="F22" i="13"/>
  <c r="E22" i="13"/>
  <c r="D22" i="13"/>
  <c r="C22" i="13"/>
  <c r="K21" i="13"/>
  <c r="J21" i="13"/>
  <c r="I21" i="13"/>
  <c r="H21" i="13"/>
  <c r="G21" i="13"/>
  <c r="F21" i="13"/>
  <c r="E21" i="13"/>
  <c r="D21" i="13"/>
  <c r="C21" i="13"/>
  <c r="K18" i="13"/>
  <c r="J18" i="13"/>
  <c r="I18" i="13"/>
  <c r="H18" i="13"/>
  <c r="G18" i="13"/>
  <c r="F18" i="13"/>
  <c r="E18" i="13"/>
  <c r="D18" i="13"/>
  <c r="C18" i="13"/>
  <c r="K17" i="13"/>
  <c r="J17" i="13"/>
  <c r="I17" i="13"/>
  <c r="H17" i="13"/>
  <c r="G17" i="13"/>
  <c r="F17" i="13"/>
  <c r="E17" i="13"/>
  <c r="D17" i="13"/>
  <c r="C17" i="13"/>
  <c r="K16" i="13"/>
  <c r="J16" i="13"/>
  <c r="I16" i="13"/>
  <c r="H16" i="13"/>
  <c r="G16" i="13"/>
  <c r="F16" i="13"/>
  <c r="E16" i="13"/>
  <c r="D16" i="13"/>
  <c r="C16" i="13"/>
  <c r="K15" i="13"/>
  <c r="J15" i="13"/>
  <c r="I15" i="13"/>
  <c r="H15" i="13"/>
  <c r="G15" i="13"/>
  <c r="F15" i="13"/>
  <c r="E15" i="13"/>
  <c r="D15" i="13"/>
  <c r="C15" i="13"/>
  <c r="K13" i="13"/>
  <c r="J13" i="13"/>
  <c r="I13" i="13"/>
  <c r="H13" i="13"/>
  <c r="G13" i="13"/>
  <c r="F13" i="13"/>
  <c r="E13" i="13"/>
  <c r="D13" i="13"/>
  <c r="C13" i="13"/>
  <c r="L33" i="4"/>
  <c r="K33" i="4"/>
  <c r="J33" i="4"/>
  <c r="I33" i="4"/>
  <c r="H33" i="4"/>
  <c r="G33" i="4"/>
  <c r="F33" i="4"/>
  <c r="E33" i="4"/>
  <c r="D33" i="4"/>
  <c r="L28" i="4"/>
  <c r="K28" i="4"/>
  <c r="J28" i="4"/>
  <c r="I28" i="4"/>
  <c r="H28" i="4"/>
  <c r="G28" i="4"/>
  <c r="F28" i="4"/>
  <c r="E28" i="4"/>
  <c r="D28" i="4"/>
  <c r="L24" i="4"/>
  <c r="K24" i="4"/>
  <c r="J24" i="4"/>
  <c r="I24" i="4"/>
  <c r="H24" i="4"/>
  <c r="G24" i="4"/>
  <c r="F24" i="4"/>
  <c r="E24" i="4"/>
  <c r="D24" i="4"/>
  <c r="J46" i="2"/>
  <c r="I46" i="2"/>
  <c r="J45" i="2"/>
  <c r="I45" i="2"/>
  <c r="J44" i="2"/>
  <c r="I44" i="2"/>
  <c r="J43" i="2"/>
  <c r="I43" i="2"/>
  <c r="J42" i="2"/>
  <c r="I42" i="2"/>
  <c r="J41" i="2"/>
  <c r="I41" i="2"/>
  <c r="J40" i="2"/>
  <c r="I40" i="2"/>
  <c r="J39" i="2"/>
  <c r="I39" i="2"/>
  <c r="J38" i="2"/>
  <c r="I38" i="2"/>
  <c r="J37" i="2"/>
  <c r="I37" i="2"/>
  <c r="J36" i="2"/>
  <c r="I36" i="2"/>
  <c r="J35" i="2"/>
  <c r="I35" i="2"/>
  <c r="J34" i="2"/>
  <c r="I34" i="2"/>
  <c r="J33" i="2"/>
  <c r="I33" i="2"/>
  <c r="J32" i="2"/>
  <c r="I32" i="2"/>
  <c r="J31" i="2"/>
  <c r="I31" i="2"/>
  <c r="J30" i="2"/>
  <c r="I30" i="2"/>
  <c r="J29" i="2"/>
  <c r="I29" i="2"/>
  <c r="J28" i="2"/>
  <c r="I28" i="2"/>
  <c r="J27" i="2"/>
  <c r="I27" i="2"/>
  <c r="J26" i="2"/>
  <c r="I26" i="2"/>
  <c r="J25" i="2"/>
  <c r="I25" i="2"/>
  <c r="J24" i="2"/>
  <c r="I24" i="2"/>
  <c r="J23" i="2"/>
  <c r="I23" i="2"/>
  <c r="J22" i="2"/>
  <c r="I22" i="2"/>
  <c r="J21" i="2"/>
  <c r="I21" i="2"/>
  <c r="J20" i="2"/>
  <c r="I20" i="2"/>
  <c r="J19" i="2"/>
  <c r="I19" i="2"/>
  <c r="J18" i="2"/>
  <c r="I18" i="2"/>
  <c r="J17" i="2"/>
  <c r="I17" i="2"/>
  <c r="J16" i="2"/>
  <c r="I16" i="2"/>
  <c r="J15" i="2"/>
  <c r="I15" i="2"/>
  <c r="J14" i="2"/>
  <c r="I14" i="2"/>
  <c r="J13" i="2"/>
  <c r="I13" i="2"/>
  <c r="J12" i="2"/>
  <c r="I12" i="2"/>
  <c r="J11" i="2"/>
  <c r="I11" i="2"/>
  <c r="J10" i="2"/>
  <c r="I10" i="2"/>
  <c r="J9" i="2"/>
  <c r="I9" i="2"/>
  <c r="J8" i="2"/>
  <c r="I8" i="2"/>
  <c r="J7" i="2"/>
  <c r="I7" i="2"/>
  <c r="J6" i="2"/>
  <c r="I6" i="2"/>
  <c r="J5" i="2"/>
  <c r="I5" i="2"/>
  <c r="J4" i="2"/>
  <c r="I4" i="2"/>
  <c r="Q3" i="14"/>
  <c r="R3" i="14" s="1"/>
  <c r="B3" i="14" s="1"/>
  <c r="P3" i="14"/>
  <c r="N3" i="14"/>
  <c r="M3" i="14"/>
  <c r="G3" i="14"/>
  <c r="F3" i="14"/>
  <c r="D3" i="14"/>
  <c r="A3" i="14"/>
  <c r="O26" i="1"/>
  <c r="E26" i="1"/>
  <c r="B26" i="1"/>
  <c r="O25" i="1"/>
  <c r="E25" i="1"/>
  <c r="B25" i="1"/>
  <c r="O24" i="1"/>
  <c r="O23" i="1"/>
  <c r="G18" i="1"/>
  <c r="E17" i="1"/>
  <c r="C17" i="1"/>
  <c r="K16" i="1"/>
  <c r="K15" i="1"/>
  <c r="J15" i="1"/>
  <c r="G15" i="1"/>
  <c r="G16" i="1" s="1"/>
  <c r="E15" i="1"/>
  <c r="E16" i="1" s="1"/>
  <c r="D15" i="1"/>
  <c r="D16" i="1" s="1"/>
  <c r="B15" i="1"/>
  <c r="B16" i="1" s="1"/>
  <c r="C15" i="1"/>
  <c r="E13" i="1"/>
  <c r="C13" i="1"/>
  <c r="B13" i="1"/>
  <c r="O12" i="1"/>
  <c r="O11" i="1"/>
  <c r="O10" i="1"/>
  <c r="I9" i="1"/>
  <c r="E9" i="1"/>
  <c r="C9" i="1"/>
  <c r="I7" i="1"/>
  <c r="E7" i="1"/>
  <c r="C7" i="1"/>
  <c r="O7" i="1" s="1"/>
  <c r="E6" i="1"/>
  <c r="C6" i="1"/>
  <c r="H4" i="1"/>
  <c r="E4" i="1"/>
  <c r="C4" i="1"/>
  <c r="H3" i="1"/>
  <c r="H3" i="14" s="1"/>
  <c r="E3" i="1"/>
  <c r="C3" i="1"/>
  <c r="C3" i="14" s="1"/>
  <c r="E4" i="14" l="1"/>
  <c r="B4" i="14"/>
  <c r="E5" i="14"/>
  <c r="B5" i="14"/>
  <c r="B6" i="14"/>
  <c r="E6" i="14"/>
  <c r="E7" i="14"/>
  <c r="B7" i="14"/>
  <c r="E8" i="14"/>
  <c r="B8" i="14"/>
  <c r="E9" i="14"/>
  <c r="B9" i="14"/>
  <c r="E10" i="14"/>
  <c r="B10" i="14"/>
  <c r="E12" i="14"/>
  <c r="B12" i="14"/>
  <c r="B13" i="14"/>
  <c r="E13" i="14"/>
  <c r="B14" i="14"/>
  <c r="E14" i="14"/>
  <c r="E15" i="14"/>
  <c r="B15" i="14"/>
  <c r="E16" i="14"/>
  <c r="B16" i="14"/>
  <c r="E17" i="14"/>
  <c r="B17" i="14"/>
  <c r="E18" i="14"/>
  <c r="B18" i="14"/>
  <c r="B20" i="14"/>
  <c r="E20" i="14"/>
  <c r="B21" i="14"/>
  <c r="E21" i="14"/>
  <c r="B22" i="14"/>
  <c r="E22" i="14"/>
  <c r="B23" i="14"/>
  <c r="E23" i="14"/>
  <c r="B24" i="14"/>
  <c r="E24" i="14"/>
  <c r="B25" i="14"/>
  <c r="E25" i="14"/>
  <c r="B26" i="14"/>
  <c r="E26" i="14"/>
  <c r="E5" i="1"/>
  <c r="E8" i="1"/>
  <c r="C18" i="1"/>
  <c r="I8" i="1"/>
  <c r="O3" i="1"/>
  <c r="O3" i="14" s="1"/>
  <c r="O17" i="1"/>
  <c r="O13" i="1"/>
  <c r="D18" i="1"/>
  <c r="D18" i="14" s="1"/>
  <c r="O4" i="1"/>
  <c r="O9" i="1"/>
  <c r="O6" i="1"/>
  <c r="E3" i="14"/>
  <c r="C16" i="1"/>
  <c r="O15" i="1"/>
  <c r="O21" i="1"/>
  <c r="B18" i="1"/>
  <c r="O18" i="1" l="1"/>
  <c r="O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tc={E6386433-4470-4356-8171-DAE64585E04E}</author>
  </authors>
  <commentList>
    <comment ref="J88" authorId="0" shapeId="0" xr:uid="{E6386433-4470-4356-8171-DAE64585E04E}">
      <text>
        <t>[Threaded comment]
Your version of Excel allows you to read this threaded comment; however, any edits to it will get removed if the file is opened in a newer version of Excel. Learn more: https://go.microsoft.com/fwlink/?linkid=870924
Comment:
Proposal based on METIS Technical Note T2
ARTELYS</t>
      </text>
    </comment>
  </commentList>
</comments>
</file>

<file path=xl/sharedStrings.xml><?xml version="1.0" encoding="utf-8"?>
<sst xmlns="http://schemas.openxmlformats.org/spreadsheetml/2006/main" count="278230" uniqueCount="2219">
  <si>
    <t>https://www.sciencedirect.com/science/article/pii/S0360544221022210#bib54</t>
  </si>
  <si>
    <t>Technology</t>
  </si>
  <si>
    <t>Investment cost</t>
  </si>
  <si>
    <t>Fix O&amp;M</t>
  </si>
  <si>
    <t>Variable O&amp;M</t>
  </si>
  <si>
    <t>Life</t>
  </si>
  <si>
    <t>Availability factor</t>
  </si>
  <si>
    <t>Efficiency</t>
  </si>
  <si>
    <t xml:space="preserve"> </t>
  </si>
  <si>
    <t>€/kW</t>
  </si>
  <si>
    <t>€/MWh</t>
  </si>
  <si>
    <t>Years</t>
  </si>
  <si>
    <t>ICE, biofuel</t>
  </si>
  <si>
    <t>CC, biomass</t>
  </si>
  <si>
    <t>CHP, biomass</t>
  </si>
  <si>
    <t>CCS, biomass</t>
  </si>
  <si>
    <t>Steam cycle, biomass</t>
  </si>
  <si>
    <t>CHP, coal</t>
  </si>
  <si>
    <t>CCS, coal</t>
  </si>
  <si>
    <t>Subcritical, coal</t>
  </si>
  <si>
    <t>Ultra-supercritical, coal</t>
  </si>
  <si>
    <t>Geothermal</t>
  </si>
  <si>
    <t>CC, HFO</t>
  </si>
  <si>
    <t>CHP, HFO</t>
  </si>
  <si>
    <t>OC old, HFO</t>
  </si>
  <si>
    <t>OC new, HFO</t>
  </si>
  <si>
    <t>ICE small, HFO</t>
  </si>
  <si>
    <t>ICE large, HFO</t>
  </si>
  <si>
    <t>Steam cycle small, HFO</t>
  </si>
  <si>
    <t>Steam cycle large, HFO</t>
  </si>
  <si>
    <t>ROR</t>
  </si>
  <si>
    <t>-</t>
  </si>
  <si>
    <t>Dam &lt;10MW</t>
  </si>
  <si>
    <t>Dam 10-100MW</t>
  </si>
  <si>
    <t>Dam &gt;100MW</t>
  </si>
  <si>
    <t>PHS &lt;100MW</t>
  </si>
  <si>
    <t>PHS &gt;100MW</t>
  </si>
  <si>
    <t>Wave</t>
  </si>
  <si>
    <t>CC, natural gas</t>
  </si>
  <si>
    <t>CHP old, natural gas</t>
  </si>
  <si>
    <t>CHP new, natural gas</t>
  </si>
  <si>
    <t>CCS, natural gas</t>
  </si>
  <si>
    <t>Fuel cell, natural gas</t>
  </si>
  <si>
    <t>OC old, natural gas</t>
  </si>
  <si>
    <t>OC new, natural gas</t>
  </si>
  <si>
    <t>ICE small, natural gas</t>
  </si>
  <si>
    <t>ICE large, natural gas</t>
  </si>
  <si>
    <t>Steam cycle, natural gas</t>
  </si>
  <si>
    <t>Generation 2, nuclear</t>
  </si>
  <si>
    <t>Generation 3, nuclear</t>
  </si>
  <si>
    <t>Roof-top PV</t>
  </si>
  <si>
    <t>Utility PV</t>
  </si>
  <si>
    <t>Offshore wind</t>
  </si>
  <si>
    <t>Onshore wind</t>
  </si>
  <si>
    <t>CHP, waste</t>
  </si>
  <si>
    <t>Steam cycle, waste</t>
  </si>
  <si>
    <t>ENTSO-E Market Modelling Database</t>
  </si>
  <si>
    <t>Nuclear units are defined as flexible by default. They can be set to must-run in sheet "Thermal"</t>
  </si>
  <si>
    <t>Additional information if your electricity market tool can handle different types of startup (hot, warm and cold)</t>
  </si>
  <si>
    <t>Standard thermal characteristics</t>
  </si>
  <si>
    <t>Category #</t>
  </si>
  <si>
    <t>Fuel</t>
  </si>
  <si>
    <t>Type</t>
  </si>
  <si>
    <t>Efficiency range in NCV terms</t>
  </si>
  <si>
    <t>Standard efficiency in NCV terms</t>
  </si>
  <si>
    <r>
      <t>CO</t>
    </r>
    <r>
      <rPr>
        <vertAlign val="subscript"/>
        <sz val="8"/>
        <color indexed="8"/>
        <rFont val="Arial"/>
        <family val="2"/>
      </rPr>
      <t>2</t>
    </r>
    <r>
      <rPr>
        <sz val="8"/>
        <color indexed="8"/>
        <rFont val="Arial"/>
        <family val="2"/>
      </rPr>
      <t xml:space="preserve"> emission factor</t>
    </r>
  </si>
  <si>
    <t>Variable O&amp;M cost</t>
  </si>
  <si>
    <t>Min Time on</t>
  </si>
  <si>
    <t>Min Time off</t>
  </si>
  <si>
    <t>Start-up fuel consumption - warm start</t>
  </si>
  <si>
    <t>Start-up fix cost (e.g. wear) warm start</t>
  </si>
  <si>
    <t>Start-up fuel consumption - cold start</t>
  </si>
  <si>
    <t>Start-up fix cost (e.g. wear) cold start</t>
  </si>
  <si>
    <t>Start-up fuel consumption - hot start</t>
  </si>
  <si>
    <t>Start-up fix cost (e.g. wear) hot start</t>
  </si>
  <si>
    <t>(cannot be changed by TSOs)</t>
  </si>
  <si>
    <t>%</t>
  </si>
  <si>
    <t>kg / Net GJ</t>
  </si>
  <si>
    <t>hours</t>
  </si>
  <si>
    <t>Net GJ /MW. start</t>
  </si>
  <si>
    <t>€ /MW. start</t>
  </si>
  <si>
    <t>Transition time [h] from hot to warm</t>
  </si>
  <si>
    <t>Transition time [h] from hot to cold</t>
  </si>
  <si>
    <t>Nuclear</t>
  </si>
  <si>
    <t>30% - 35%</t>
  </si>
  <si>
    <t>Hard coal</t>
  </si>
  <si>
    <t>old 1</t>
  </si>
  <si>
    <t>30% - 37%</t>
  </si>
  <si>
    <t>3.3</t>
  </si>
  <si>
    <t>old 2</t>
  </si>
  <si>
    <t>38% - 43%</t>
  </si>
  <si>
    <t>new</t>
  </si>
  <si>
    <t>44% - 46%</t>
  </si>
  <si>
    <t>CCS</t>
  </si>
  <si>
    <t>30% - 40%</t>
  </si>
  <si>
    <t>6.6</t>
  </si>
  <si>
    <t>Lignite</t>
  </si>
  <si>
    <t>Gas</t>
  </si>
  <si>
    <t>conventional old 1</t>
  </si>
  <si>
    <t>25% - 38%</t>
  </si>
  <si>
    <t>1.1</t>
  </si>
  <si>
    <t>conventional old 2</t>
  </si>
  <si>
    <t>39% - 42%</t>
  </si>
  <si>
    <t>CCGT old 1</t>
  </si>
  <si>
    <t>33% - 44%</t>
  </si>
  <si>
    <t>1.6</t>
  </si>
  <si>
    <t>CCGT old 2</t>
  </si>
  <si>
    <t>45% - 52%</t>
  </si>
  <si>
    <t>CCGT present 1</t>
  </si>
  <si>
    <t>53% - 60%</t>
  </si>
  <si>
    <t>CCGT present 2</t>
  </si>
  <si>
    <t>CCGT new</t>
  </si>
  <si>
    <t>CCGT CCS</t>
  </si>
  <si>
    <t>43% - 52%</t>
  </si>
  <si>
    <t>3.2</t>
  </si>
  <si>
    <t>OCGT old</t>
  </si>
  <si>
    <t>35% - 38%</t>
  </si>
  <si>
    <t>OCGT new</t>
  </si>
  <si>
    <t>39% - 44%</t>
  </si>
  <si>
    <t>Light oil</t>
  </si>
  <si>
    <t>32% - 38%</t>
  </si>
  <si>
    <t>Heavy oil</t>
  </si>
  <si>
    <t>25% - 37%</t>
  </si>
  <si>
    <t>Oil shale</t>
  </si>
  <si>
    <t>old</t>
  </si>
  <si>
    <t>28% - 33%</t>
  </si>
  <si>
    <t>34% - 39%</t>
  </si>
  <si>
    <t>Fuel cell</t>
  </si>
  <si>
    <t>Hydrogen</t>
  </si>
  <si>
    <t>34% - 60%</t>
  </si>
  <si>
    <t>Unavailability</t>
  </si>
  <si>
    <t>Minimum stable generation</t>
  </si>
  <si>
    <t>Ramp up rate</t>
  </si>
  <si>
    <t>Ramp down rate</t>
  </si>
  <si>
    <t>Fixed generation reduction</t>
  </si>
  <si>
    <t>Forced outage</t>
  </si>
  <si>
    <t>Planned outage</t>
  </si>
  <si>
    <t>annual rate</t>
  </si>
  <si>
    <t>Mean time to repair</t>
  </si>
  <si>
    <t>winter</t>
  </si>
  <si>
    <t>Days</t>
  </si>
  <si>
    <t>number of days</t>
  </si>
  <si>
    <t>% of annual number of days</t>
  </si>
  <si>
    <t>(% of max power)</t>
  </si>
  <si>
    <t>% of max output power / min</t>
  </si>
  <si>
    <t>% of max output power</t>
  </si>
  <si>
    <t>fixed %</t>
  </si>
  <si>
    <t>interest rate</t>
  </si>
  <si>
    <t>annuity factor</t>
  </si>
  <si>
    <t>Investment Cost</t>
  </si>
  <si>
    <t>Lifetime</t>
  </si>
  <si>
    <t>OPEX Fixed</t>
  </si>
  <si>
    <t>OPEX Variable</t>
  </si>
  <si>
    <t>Source</t>
  </si>
  <si>
    <t>PowerPlant_Coal</t>
  </si>
  <si>
    <t>PowerPlant_Nuclear</t>
  </si>
  <si>
    <t>PowerPlant_Gas</t>
  </si>
  <si>
    <t>Storage_Battery</t>
  </si>
  <si>
    <t>Storage_PumpedHydro_Closed</t>
  </si>
  <si>
    <t>Storage_Battery_Offshore</t>
  </si>
  <si>
    <t>DEA</t>
  </si>
  <si>
    <t>Year</t>
  </si>
  <si>
    <t>Fixed O&amp;M (*total) [2015-EUR/MW_e/y]</t>
  </si>
  <si>
    <t>Nominal investment (*total) [2015-MEUR/MW_e]</t>
  </si>
  <si>
    <t>Variable O&amp;M (*total) [2015-EUR/MWh_e]</t>
  </si>
  <si>
    <t>ws</t>
  </si>
  <si>
    <t>technology</t>
  </si>
  <si>
    <t>tech</t>
  </si>
  <si>
    <t>type</t>
  </si>
  <si>
    <t>input</t>
  </si>
  <si>
    <t>size</t>
  </si>
  <si>
    <t>cat</t>
  </si>
  <si>
    <t>par</t>
  </si>
  <si>
    <t>par_short</t>
  </si>
  <si>
    <t>info</t>
  </si>
  <si>
    <t>unit</t>
  </si>
  <si>
    <t>priceyear</t>
  </si>
  <si>
    <t>note</t>
  </si>
  <si>
    <t>ref</t>
  </si>
  <si>
    <t>est</t>
  </si>
  <si>
    <t>year</t>
  </si>
  <si>
    <t>val</t>
  </si>
  <si>
    <t>01 Coal CHP</t>
  </si>
  <si>
    <t>Coal power plant, supercritical - extraction - coal - medium</t>
  </si>
  <si>
    <t>Coal power plant, supercritical</t>
  </si>
  <si>
    <t>extraction</t>
  </si>
  <si>
    <t>coal</t>
  </si>
  <si>
    <t>medium</t>
  </si>
  <si>
    <t>Technology-specific data</t>
  </si>
  <si>
    <t>Availability []</t>
  </si>
  <si>
    <t>Availability</t>
  </si>
  <si>
    <t>[]</t>
  </si>
  <si>
    <t>E</t>
  </si>
  <si>
    <t>7</t>
  </si>
  <si>
    <t>ctrl</t>
  </si>
  <si>
    <t>Energy/technical data</t>
  </si>
  <si>
    <t>Cb coefficient (50°C/100°C)</t>
  </si>
  <si>
    <t>Cb coefficient</t>
  </si>
  <si>
    <t>50°C/100°C</t>
  </si>
  <si>
    <t>A</t>
  </si>
  <si>
    <t>Construction time [years]</t>
  </si>
  <si>
    <t>Construction time</t>
  </si>
  <si>
    <t>years</t>
  </si>
  <si>
    <t>[2, 3, 3]</t>
  </si>
  <si>
    <t>Cv coefficient (50°C/100°C)</t>
  </si>
  <si>
    <t>Cv coefficient</t>
  </si>
  <si>
    <t>1</t>
  </si>
  <si>
    <t>Electrical efficiency (net, name plate) []</t>
  </si>
  <si>
    <t>Electrical efficiency</t>
  </si>
  <si>
    <t>net, name plate</t>
  </si>
  <si>
    <t>C</t>
  </si>
  <si>
    <t>[8, 7, 9, 11]</t>
  </si>
  <si>
    <t>Generating capacity for one unit [MW_e]</t>
  </si>
  <si>
    <t>Generating capacity for one unit</t>
  </si>
  <si>
    <t>MW_e</t>
  </si>
  <si>
    <t>Technical lifetime [years]</t>
  </si>
  <si>
    <t>Technical lifetime</t>
  </si>
  <si>
    <t>6</t>
  </si>
  <si>
    <t>Environment</t>
  </si>
  <si>
    <t>CH4 [g/GJ_i]</t>
  </si>
  <si>
    <t>CH4</t>
  </si>
  <si>
    <t>g/GJ_i</t>
  </si>
  <si>
    <t>[13, 5, 5, 5]</t>
  </si>
  <si>
    <t>N2O [g/GJ_i]</t>
  </si>
  <si>
    <t>N2O</t>
  </si>
  <si>
    <t>NOX [g/GJ_i]</t>
  </si>
  <si>
    <t>NOX</t>
  </si>
  <si>
    <t>B</t>
  </si>
  <si>
    <t>[12, 5, 5, 5]</t>
  </si>
  <si>
    <t>SO2 (degree of desulphuring) []</t>
  </si>
  <si>
    <t>SO2</t>
  </si>
  <si>
    <t>degree of desulphuring</t>
  </si>
  <si>
    <t>5</t>
  </si>
  <si>
    <t>Financial data</t>
  </si>
  <si>
    <t>Fixed O&amp;M</t>
  </si>
  <si>
    <t>*total</t>
  </si>
  <si>
    <t>EUR/MW_e/y</t>
  </si>
  <si>
    <t>2015</t>
  </si>
  <si>
    <t>J</t>
  </si>
  <si>
    <t>[17, 18, 19, 20, 21, 22]</t>
  </si>
  <si>
    <t>Nominal investment</t>
  </si>
  <si>
    <t>MEUR/MW_e</t>
  </si>
  <si>
    <t>EUR/MWh_e</t>
  </si>
  <si>
    <t>Regulation ability</t>
  </si>
  <si>
    <t>Minimum load (of full load) []</t>
  </si>
  <si>
    <t>Minimum load</t>
  </si>
  <si>
    <t>of full load</t>
  </si>
  <si>
    <t>[10, 14]</t>
  </si>
  <si>
    <t>Primary regulation (of full load, per 30 seconds) []</t>
  </si>
  <si>
    <t>Primary regulation</t>
  </si>
  <si>
    <t>of full load, per 30 seconds</t>
  </si>
  <si>
    <t>D</t>
  </si>
  <si>
    <t>14</t>
  </si>
  <si>
    <t>Secondary regulation (of full load, per minute) []</t>
  </si>
  <si>
    <t>Secondary regulation</t>
  </si>
  <si>
    <t>of full load, per minute</t>
  </si>
  <si>
    <t>02 LTE existing plant</t>
  </si>
  <si>
    <t>Life time extension of coal extraction plant - refurbish - coal - large</t>
  </si>
  <si>
    <t>Life time extension of coal extraction plant</t>
  </si>
  <si>
    <t>refurbish</t>
  </si>
  <si>
    <t>large</t>
  </si>
  <si>
    <t>Cb coefficient (50°C/100°C, additional to existing plant)</t>
  </si>
  <si>
    <t>50°C/100°C, additional to existing plant</t>
  </si>
  <si>
    <t>[A, F]</t>
  </si>
  <si>
    <t>lower</t>
  </si>
  <si>
    <t>upper</t>
  </si>
  <si>
    <t>Cv coefficient (50°C/100°C, additional to existing plant)</t>
  </si>
  <si>
    <t>Electrical efficiency (net, annual average, additional to existing plant) []</t>
  </si>
  <si>
    <t>net, annual average, additional to existing plant</t>
  </si>
  <si>
    <t>[E, F]</t>
  </si>
  <si>
    <t>Electrical efficiency (net, name plate, additional to existing plant) []</t>
  </si>
  <si>
    <t>net, name plate, additional to existing plant</t>
  </si>
  <si>
    <t>Forced outage (additional to existing plant) []</t>
  </si>
  <si>
    <t>additional to existing plant</t>
  </si>
  <si>
    <t>Planned outage (additional to existing plant) [weeks per year]</t>
  </si>
  <si>
    <t>weeks per year</t>
  </si>
  <si>
    <t>Space requirement (additional to existing plant) [1000 m2/MW_e]</t>
  </si>
  <si>
    <t>Space requirement</t>
  </si>
  <si>
    <t>1000 m2/MW_e</t>
  </si>
  <si>
    <t>[4, 5, 6, 7]</t>
  </si>
  <si>
    <t>CH4 (additional to existing plant) [g/GJ_i]</t>
  </si>
  <si>
    <t>[A, F, G]</t>
  </si>
  <si>
    <t>8</t>
  </si>
  <si>
    <t>N2O (additional to existing plant) [g/GJ_i]</t>
  </si>
  <si>
    <t>NOX (additional to existing plant) [g/GJ_i]</t>
  </si>
  <si>
    <t>SO2 (degree of desulphuring, additional to existing plant) []</t>
  </si>
  <si>
    <t>degree of desulphuring, additional to existing plant</t>
  </si>
  <si>
    <t>Nominal investment (equipment) [2015-MEUR/MW_e]</t>
  </si>
  <si>
    <t>equipment</t>
  </si>
  <si>
    <t>Nominal investment (installation) [2015-MEUR/MW_e]</t>
  </si>
  <si>
    <t>installation</t>
  </si>
  <si>
    <t>Fixed O&amp;M (*total, additional to existing plant) [2015-EUR/MW_e/y]</t>
  </si>
  <si>
    <t>*total, additional to existing plant</t>
  </si>
  <si>
    <t>[A, B, F]</t>
  </si>
  <si>
    <t>[C, F]</t>
  </si>
  <si>
    <t>Variable O&amp;M (*total, additional to existing plant) [2015-EUR/MWh_e]</t>
  </si>
  <si>
    <t>[A, D, F]</t>
  </si>
  <si>
    <t>Cold start-up time (additional to existing plant) [hours]</t>
  </si>
  <si>
    <t>Cold start-up time</t>
  </si>
  <si>
    <t>Minimum load (of full load, additional to existing plant) []</t>
  </si>
  <si>
    <t>of full load, additional to existing plant</t>
  </si>
  <si>
    <t>Primary regulation (of full load, additional to existing plant, per 30 seconds) []</t>
  </si>
  <si>
    <t>of full load, additional to existing plant, per 30 seconds</t>
  </si>
  <si>
    <t>Secondary regulation (of full load, additional to existing plant, per minute) []</t>
  </si>
  <si>
    <t>of full load, additional to existing plant, per minute</t>
  </si>
  <si>
    <t>Warm start-up time (additional to existing plant) [hours]</t>
  </si>
  <si>
    <t>Warm start-up time</t>
  </si>
  <si>
    <t>03a Coal to wood pellets exi bo</t>
  </si>
  <si>
    <t>Rebuild extraction plant from coal to biomass a) existing boiler - fuel conversion - wood pellets - large</t>
  </si>
  <si>
    <t>Rebuild extraction plant from coal to biomass a) existing boiler</t>
  </si>
  <si>
    <t>fuel conversion</t>
  </si>
  <si>
    <t>wood pellets</t>
  </si>
  <si>
    <t>[A, B, C, I]</t>
  </si>
  <si>
    <t>10</t>
  </si>
  <si>
    <t>[A, C]</t>
  </si>
  <si>
    <t>[A, D]</t>
  </si>
  <si>
    <t>G</t>
  </si>
  <si>
    <t>Particles [g/GJ_i]</t>
  </si>
  <si>
    <t>Particles</t>
  </si>
  <si>
    <t>Fixed O&amp;M [EUR/MWe/year]</t>
  </si>
  <si>
    <t>EUR/MWe/year</t>
  </si>
  <si>
    <t>[A, F, K]</t>
  </si>
  <si>
    <t>[C, E, K]</t>
  </si>
  <si>
    <t>[10, 11, 12]</t>
  </si>
  <si>
    <t>Fixed O&amp;M (*total, additional to existing plant) [2015-EUR/MW_i/y]</t>
  </si>
  <si>
    <t>EUR/MW_i/y</t>
  </si>
  <si>
    <t>Variable O&amp;M (*total, additional to existing plantl) [2015-EUR/MWh_i]</t>
  </si>
  <si>
    <t>*total, additional to existing plantl</t>
  </si>
  <si>
    <t>EUR/MWh_i</t>
  </si>
  <si>
    <t>03b Coal to wood chips n. boile</t>
  </si>
  <si>
    <t>Rebuild extraction plant from coal to biomass b) new boiler - fuel conversion - wood chips - large</t>
  </si>
  <si>
    <t>Rebuild extraction plant from coal to biomass b) new boiler</t>
  </si>
  <si>
    <t>wood chips</t>
  </si>
  <si>
    <t>[A, B, J]</t>
  </si>
  <si>
    <t>[F, K]</t>
  </si>
  <si>
    <t>[C, E]</t>
  </si>
  <si>
    <t>[10, 12]</t>
  </si>
  <si>
    <t>[A, I]</t>
  </si>
  <si>
    <t>Fixed O&amp;M (*total) [2015-EUR/MW_i/y]</t>
  </si>
  <si>
    <t>Variable O&amp;M (*total) [2015-EUR/MWh_i]</t>
  </si>
  <si>
    <t>03c coal to wood chips exi. boi</t>
  </si>
  <si>
    <t>Rebuild extraction plant from coal to biomass c) existing boiler - fuel conversion - wood chips - large</t>
  </si>
  <si>
    <t>Rebuild extraction plant from coal to biomass c) existing boiler</t>
  </si>
  <si>
    <t>[A, B, I]</t>
  </si>
  <si>
    <t>F</t>
  </si>
  <si>
    <t>03d coal to wood chips exi. boi</t>
  </si>
  <si>
    <t>Rebuild extraction plant from coal to biomass d) small coal boiler - fuel conversion - wood chips - small</t>
  </si>
  <si>
    <t>Rebuild extraction plant from coal to biomass d) small coal boiler</t>
  </si>
  <si>
    <t>small</t>
  </si>
  <si>
    <t>13</t>
  </si>
  <si>
    <t>Electrical efficiency (net, annual average) []</t>
  </si>
  <si>
    <t>net, annual average</t>
  </si>
  <si>
    <t>Forced outage []</t>
  </si>
  <si>
    <t>[A, E]</t>
  </si>
  <si>
    <t>Planned outage [weeks per year]</t>
  </si>
  <si>
    <t>Space requirement [1000 m2/MW_e]</t>
  </si>
  <si>
    <t>Cold start-up time [hours]</t>
  </si>
  <si>
    <t>Warm start-up time [hours]</t>
  </si>
  <si>
    <t>04 Gas turb. simple cycle, L</t>
  </si>
  <si>
    <t>Gas turbine, simple cycle - back pressure - natural gas - large</t>
  </si>
  <si>
    <t>Gas turbine, simple cycle</t>
  </si>
  <si>
    <t>back pressure</t>
  </si>
  <si>
    <t>natural gas</t>
  </si>
  <si>
    <t>[6, 12]</t>
  </si>
  <si>
    <t>[6, 11]</t>
  </si>
  <si>
    <t>[6, 7]</t>
  </si>
  <si>
    <t>9</t>
  </si>
  <si>
    <t>[7, 9]</t>
  </si>
  <si>
    <t>K</t>
  </si>
  <si>
    <t>[6, 10]</t>
  </si>
  <si>
    <t>[5, 6, 8]</t>
  </si>
  <si>
    <t>I</t>
  </si>
  <si>
    <t>04 Gas turb. simple cycle Sm-Me</t>
  </si>
  <si>
    <t>Gas turbine, simple cycle - back pressure - natural gas - small</t>
  </si>
  <si>
    <t>[G, H]</t>
  </si>
  <si>
    <t>04 Gas turb. simple cycle Micro</t>
  </si>
  <si>
    <t>Gas turbine, simple cycle - back pressure - natural gas - micro</t>
  </si>
  <si>
    <t>micro</t>
  </si>
  <si>
    <t>[7, 13]</t>
  </si>
  <si>
    <t>L</t>
  </si>
  <si>
    <t>M</t>
  </si>
  <si>
    <t>[13, 14]</t>
  </si>
  <si>
    <t>05 Gas turb. CC, steam extract.</t>
  </si>
  <si>
    <t>Gas turbine, combined cycle - extraction - natural gas - large</t>
  </si>
  <si>
    <t>Gas turbine, combined cycle</t>
  </si>
  <si>
    <t>[5, 9]</t>
  </si>
  <si>
    <t>3</t>
  </si>
  <si>
    <t>[5, 3]</t>
  </si>
  <si>
    <t>[3, 7]</t>
  </si>
  <si>
    <t>[5, 8]</t>
  </si>
  <si>
    <t>[5, 6, 1, 11]</t>
  </si>
  <si>
    <t>[5, 3, 11]</t>
  </si>
  <si>
    <t>H</t>
  </si>
  <si>
    <t>05 Gas turb. CC, Back-pressure</t>
  </si>
  <si>
    <t>Gas turbine, combined cycle - back pressure - natural gas - medium</t>
  </si>
  <si>
    <t>[C, M]</t>
  </si>
  <si>
    <t>06 Gas engines, natural gas</t>
  </si>
  <si>
    <t>Engine - back pressure - natural gas - small</t>
  </si>
  <si>
    <t>Engine</t>
  </si>
  <si>
    <t>[3, 4, 7]</t>
  </si>
  <si>
    <t>[3, 6]</t>
  </si>
  <si>
    <t>[3, 4]</t>
  </si>
  <si>
    <t>[5, 6]</t>
  </si>
  <si>
    <t>[4, 5, 7]</t>
  </si>
  <si>
    <t>4</t>
  </si>
  <si>
    <t>[3, 5]</t>
  </si>
  <si>
    <t>[3, 5, 11]</t>
  </si>
  <si>
    <t>12</t>
  </si>
  <si>
    <t>[6, 12, 13]</t>
  </si>
  <si>
    <t>06 Gas engines, biogas</t>
  </si>
  <si>
    <t>Engine - back pressure - biogas - small</t>
  </si>
  <si>
    <t>biogas</t>
  </si>
  <si>
    <t>[6, 8, 13]</t>
  </si>
  <si>
    <t>08 WtE CHP, Large, 40 degree</t>
  </si>
  <si>
    <t>Waste CHP, 40/80 degree - back pressure - waste - large</t>
  </si>
  <si>
    <t>Waste CHP, 40/80 degree</t>
  </si>
  <si>
    <t>waste</t>
  </si>
  <si>
    <t>Auxiliary Electricity consumption (share of heat gen.) []</t>
  </si>
  <si>
    <t>Auxiliary Electricity consumption</t>
  </si>
  <si>
    <t>share of heat gen.</t>
  </si>
  <si>
    <t>[A, B]</t>
  </si>
  <si>
    <t>Cb coefficient (40°C/80°C)</t>
  </si>
  <si>
    <t>40°C/80°C</t>
  </si>
  <si>
    <t>Cv coefficient (40°C/80°C)</t>
  </si>
  <si>
    <t>[A, B, C]</t>
  </si>
  <si>
    <t>2</t>
  </si>
  <si>
    <t>[2, 3, 5]</t>
  </si>
  <si>
    <t>N</t>
  </si>
  <si>
    <t>[F, G]</t>
  </si>
  <si>
    <t>Nominal investment (equipment) [2015-MEUR/MW_i]</t>
  </si>
  <si>
    <t>MEUR/MW_i</t>
  </si>
  <si>
    <t>Nominal investment (installation) [2015-MEUR/MW_i]</t>
  </si>
  <si>
    <t>Additional heat potential with heat pumps (of thermal input) []</t>
  </si>
  <si>
    <t>Additional heat potential with heat pumps</t>
  </si>
  <si>
    <t>of thermal input</t>
  </si>
  <si>
    <t>[A, B, D]</t>
  </si>
  <si>
    <t>Combustion air humidification</t>
  </si>
  <si>
    <t>[D, O]</t>
  </si>
  <si>
    <t>Fixed O&amp;M (*total) [2015-EUR/t_i/y]</t>
  </si>
  <si>
    <t>EUR/t_i/y</t>
  </si>
  <si>
    <t>[1, 4]</t>
  </si>
  <si>
    <t>Flue gas condensation</t>
  </si>
  <si>
    <t>Heat efficiency (net, annual average) []</t>
  </si>
  <si>
    <t>Heat efficiency</t>
  </si>
  <si>
    <t>Heat efficiency (net, name plate) []</t>
  </si>
  <si>
    <t>Incineration capacity [t_i/h]</t>
  </si>
  <si>
    <t>Incineration capacity</t>
  </si>
  <si>
    <t>t_i/h</t>
  </si>
  <si>
    <t>Nominal investment (*total) [2015-MEUR/MW_i]</t>
  </si>
  <si>
    <t>Nominal investment (*total) [2015-MEUR/t_i]</t>
  </si>
  <si>
    <t>MEUR/t_i</t>
  </si>
  <si>
    <t>Output of recovered condensate [t/MWh_i]</t>
  </si>
  <si>
    <t>Output of recovered condensate</t>
  </si>
  <si>
    <t>t/MWh_i</t>
  </si>
  <si>
    <t>[D, K]</t>
  </si>
  <si>
    <t>Steam reheat</t>
  </si>
  <si>
    <t>O</t>
  </si>
  <si>
    <t>Output of recovered condensate [2015-EUR/t_i]</t>
  </si>
  <si>
    <t>EUR/t_i</t>
  </si>
  <si>
    <t>08 WtE CHP, Large, 50 degree</t>
  </si>
  <si>
    <t>Waste CHP, 50/100 degree - back pressure - waste - large</t>
  </si>
  <si>
    <t>Waste CHP, 50/100 degree</t>
  </si>
  <si>
    <t>08 WtE CHP, Medium</t>
  </si>
  <si>
    <t>Waste CHP - back pressure - waste - medium</t>
  </si>
  <si>
    <t>Waste CHP</t>
  </si>
  <si>
    <t>[D, P]</t>
  </si>
  <si>
    <t>P</t>
  </si>
  <si>
    <t>08 WtE CHP, Small</t>
  </si>
  <si>
    <t>Waste CHP - back pressure - waste - small</t>
  </si>
  <si>
    <t>08 WtE HOP</t>
  </si>
  <si>
    <t>Waste boiler - boiler - waste - small</t>
  </si>
  <si>
    <t>Waste boiler</t>
  </si>
  <si>
    <t>boiler</t>
  </si>
  <si>
    <t>Generating capacity for one unit [MW_h]</t>
  </si>
  <si>
    <t>MW_h</t>
  </si>
  <si>
    <t>Space requirement [1000 m2/MW_h]</t>
  </si>
  <si>
    <t>1000 m2/MW_h</t>
  </si>
  <si>
    <t>Nominal investment (equipment) [2015-MEUR/MW_h]</t>
  </si>
  <si>
    <t>MEUR/MW_h</t>
  </si>
  <si>
    <t>Nominal investment (installation) [2015-MEUR/MW_h]</t>
  </si>
  <si>
    <t>Variable O&amp;M (electricity cost) [2015-EUR/MWh_h]</t>
  </si>
  <si>
    <t>electricity cost</t>
  </si>
  <si>
    <t>EUR/MWh_h</t>
  </si>
  <si>
    <t>[K, P]</t>
  </si>
  <si>
    <t>Variable O&amp;M (other O&amp;M) [2015-EUR/MWh_h]</t>
  </si>
  <si>
    <t>other O&amp;M</t>
  </si>
  <si>
    <t>Fixed O&amp;M (*total) [2015-EUR/MW_h/y]</t>
  </si>
  <si>
    <t>EUR/MW_h/y</t>
  </si>
  <si>
    <t>Nominal investment (*total) [2015-MEUR/MW_h]</t>
  </si>
  <si>
    <t>Variable O&amp;M (*total) [2015-EUR/MWh_h]</t>
  </si>
  <si>
    <t>Variable O&amp;M (electricity cost) [2015-EUR/t_i]</t>
  </si>
  <si>
    <t>Variable O&amp;M (other O&amp;M) [2015-EUR/t_i]</t>
  </si>
  <si>
    <t>09a Wood Chips, Large 40 degree</t>
  </si>
  <si>
    <t>Biomass CHP, 40/80 degree - back pressure - wood chips - large</t>
  </si>
  <si>
    <t>Biomass CHP, 40/80 degree</t>
  </si>
  <si>
    <t>[A, H]</t>
  </si>
  <si>
    <t>[1, 2, 3]</t>
  </si>
  <si>
    <t>[J, K]</t>
  </si>
  <si>
    <t>[E, G]</t>
  </si>
  <si>
    <t>Fuel storage specific cost in excess of 2 days [2015-MEUR/MW_i/storage day]</t>
  </si>
  <si>
    <t>Fuel storage specific cost in excess of 2 days</t>
  </si>
  <si>
    <t>MEUR/MW_i/storage day</t>
  </si>
  <si>
    <t>[B, H]</t>
  </si>
  <si>
    <t>[C, L]</t>
  </si>
  <si>
    <t>09a Wood Chips, Large 50 degree</t>
  </si>
  <si>
    <t>Biomass CHP, 50/100 degree - back pressure - wood chips - large</t>
  </si>
  <si>
    <t>Biomass CHP, 50/100 degree</t>
  </si>
  <si>
    <t>09a Wood Chips, Medium</t>
  </si>
  <si>
    <t>Biomass CHP - back pressure - wood chips - medium</t>
  </si>
  <si>
    <t>Biomass CHP</t>
  </si>
  <si>
    <t>[A, H, F]</t>
  </si>
  <si>
    <t>09a Wood Chips, Small</t>
  </si>
  <si>
    <t>Biomass CHP - back pressure - wood chips - small</t>
  </si>
  <si>
    <t>[1, 2]</t>
  </si>
  <si>
    <t>[E, J, K]</t>
  </si>
  <si>
    <t>09b Wood Pellets, Large 40 degr</t>
  </si>
  <si>
    <t>Biomass CHP, 40/80 degree - back pressure - wood pellets - large</t>
  </si>
  <si>
    <t>09b Wood Pellets, Large 50 degr</t>
  </si>
  <si>
    <t>Biomass CHP, 50/100 degree - back pressure - wood pellets - large</t>
  </si>
  <si>
    <t>09b Wood Pellets, Medium</t>
  </si>
  <si>
    <t>Biomass CHP - back pressure - wood pellets - medium</t>
  </si>
  <si>
    <t>09b Wood Pellets, Small</t>
  </si>
  <si>
    <t>Biomass CHP - boiler - wood pellets - small</t>
  </si>
  <si>
    <t>09c Straw, Large, 40 degree</t>
  </si>
  <si>
    <t>Biomass CHP, 40/80 degree - back pressure - straw - large</t>
  </si>
  <si>
    <t>straw</t>
  </si>
  <si>
    <t>09c Straw, Large, 50 degree</t>
  </si>
  <si>
    <t>Biomass CHP, 50/100 degree - back pressure - straw - large</t>
  </si>
  <si>
    <t>09c Straw, Medium</t>
  </si>
  <si>
    <t>Biomass CHP - back pressure - straw - medium</t>
  </si>
  <si>
    <t>09c Straw, Small</t>
  </si>
  <si>
    <t>Biomass CHP - back pressure - straw - small</t>
  </si>
  <si>
    <t>09a Wood Chips HOP, small</t>
  </si>
  <si>
    <t>Biomass boiler - boiler - wood chips - small</t>
  </si>
  <si>
    <t>Biomass boiler</t>
  </si>
  <si>
    <t>[C, K]</t>
  </si>
  <si>
    <t>[B, C]</t>
  </si>
  <si>
    <t>[F, L]</t>
  </si>
  <si>
    <t>[D, N]</t>
  </si>
  <si>
    <t>[J, L]</t>
  </si>
  <si>
    <t>09a Wood Chips HOP, medium</t>
  </si>
  <si>
    <t>Biomass boiler - boiler - wood chips - medium</t>
  </si>
  <si>
    <t>09a Wood Chips HOP, large</t>
  </si>
  <si>
    <t>Biomass boiler - boiler - wood chips - large</t>
  </si>
  <si>
    <t>[2, 3]</t>
  </si>
  <si>
    <t>09b Wood Pellets HOP</t>
  </si>
  <si>
    <t>Biomass boiler - boiler - wood pellets - small</t>
  </si>
  <si>
    <t>[F, M]</t>
  </si>
  <si>
    <t>09c Straw HOP</t>
  </si>
  <si>
    <t>Biomass boiler - boiler - straw - small</t>
  </si>
  <si>
    <t>[C, J]</t>
  </si>
  <si>
    <t>[D, M]</t>
  </si>
  <si>
    <t>[I, K]</t>
  </si>
  <si>
    <t>[D, L]</t>
  </si>
  <si>
    <t>09a Wood Chips extract. plant</t>
  </si>
  <si>
    <t>Biomass CHP - extraction - wood chips - large</t>
  </si>
  <si>
    <t>09b Wood Pellets extract. plant</t>
  </si>
  <si>
    <t>Biomass CHP - extraction - wood pellets - large</t>
  </si>
  <si>
    <t>10 Stirling</t>
  </si>
  <si>
    <t>Stirling engine - back pressure - biomass - medium</t>
  </si>
  <si>
    <t>Stirling engine</t>
  </si>
  <si>
    <t>biomass</t>
  </si>
  <si>
    <t>CH4 [ppm]</t>
  </si>
  <si>
    <t>ppm</t>
  </si>
  <si>
    <t>N2O [ppm]</t>
  </si>
  <si>
    <t>NOX [ppm]</t>
  </si>
  <si>
    <t>[D, E]</t>
  </si>
  <si>
    <t>11 SOFC-CHP</t>
  </si>
  <si>
    <t>Solid oxide fuel cell - back pressure - biogas - small</t>
  </si>
  <si>
    <t>Solid oxide fuel cell</t>
  </si>
  <si>
    <t>[, *, *, *]</t>
  </si>
  <si>
    <t>[3, *, *, *]</t>
  </si>
  <si>
    <t>[6, 6, *, *]</t>
  </si>
  <si>
    <t>*</t>
  </si>
  <si>
    <t>[G, H, I, J]</t>
  </si>
  <si>
    <t>[8, 13]</t>
  </si>
  <si>
    <t>Startup cost [2015-EUR/MW_e/startup]</t>
  </si>
  <si>
    <t>Startup cost</t>
  </si>
  <si>
    <t>EUR/MW_e/startup</t>
  </si>
  <si>
    <t>[*, *, *, *]</t>
  </si>
  <si>
    <t>12 LT-PEMFC CHP</t>
  </si>
  <si>
    <t>Low temp PEM fuel cell - back pressure - hydrogen - small</t>
  </si>
  <si>
    <t>Low temp PEM fuel cell</t>
  </si>
  <si>
    <t>hydrogen</t>
  </si>
  <si>
    <t>Minimum load efficiency []</t>
  </si>
  <si>
    <t>Minimum load efficiency</t>
  </si>
  <si>
    <t>20 Onshore turbines</t>
  </si>
  <si>
    <t>Onshore wind turbine, utility - renewable power - wind - large</t>
  </si>
  <si>
    <t>Onshore wind turbine, utility</t>
  </si>
  <si>
    <t>renewable power</t>
  </si>
  <si>
    <t>wind</t>
  </si>
  <si>
    <t>Average annual full-load hours [MWh_e/MW_e]</t>
  </si>
  <si>
    <t>Average annual full-load hours</t>
  </si>
  <si>
    <t>MWh_e/MW_e</t>
  </si>
  <si>
    <t>[A, L]</t>
  </si>
  <si>
    <t>A1</t>
  </si>
  <si>
    <t>25</t>
  </si>
  <si>
    <t>Nominal investment (decommissioning of existing turbines) [2015-MEUR/MW_e]</t>
  </si>
  <si>
    <t>decommissioning of existing turbines</t>
  </si>
  <si>
    <t>Nominal investment (grid connection) [2015-MEUR/MW_e]</t>
  </si>
  <si>
    <t>grid connection</t>
  </si>
  <si>
    <t>Nominal investment (other, i.e. compensation of neighbours) [2015-MEUR/MW_e]</t>
  </si>
  <si>
    <t>other, i.e. compensation of neighbours</t>
  </si>
  <si>
    <t>[25, 26]</t>
  </si>
  <si>
    <t>Nominal investment (land rent) [2015-MEUR/MW_e]</t>
  </si>
  <si>
    <t>land rent</t>
  </si>
  <si>
    <t>[16, 2, 4]</t>
  </si>
  <si>
    <t>Average capacity factor []</t>
  </si>
  <si>
    <t>Average capacity factor</t>
  </si>
  <si>
    <t>[4, 26]</t>
  </si>
  <si>
    <t>Hub height [m]</t>
  </si>
  <si>
    <t>Hub height</t>
  </si>
  <si>
    <t>m</t>
  </si>
  <si>
    <t>Rotor diameter [m]</t>
  </si>
  <si>
    <t>Rotor diameter</t>
  </si>
  <si>
    <t>Specific power [W_e/m2]</t>
  </si>
  <si>
    <t>Specific power</t>
  </si>
  <si>
    <t>W_e/m2</t>
  </si>
  <si>
    <t>20 Domestic turbines</t>
  </si>
  <si>
    <t>Onshore wind turbine, residential - renewable power - wind - small</t>
  </si>
  <si>
    <t>Onshore wind turbine, residential</t>
  </si>
  <si>
    <t>[A, J]</t>
  </si>
  <si>
    <t>Fixed O&amp;M (*total) [2015-EUR/unit/y]</t>
  </si>
  <si>
    <t>EUR/unit/y</t>
  </si>
  <si>
    <t>23 Wave Energy</t>
  </si>
  <si>
    <t>Wave power - renewable power - wave - medium</t>
  </si>
  <si>
    <t>Wave power</t>
  </si>
  <si>
    <t>wave</t>
  </si>
  <si>
    <t>[1, 1, 4, 4]</t>
  </si>
  <si>
    <t>Length of installation of one power plant [km]</t>
  </si>
  <si>
    <t>Length of installation of one power plant</t>
  </si>
  <si>
    <t>km</t>
  </si>
  <si>
    <t>[2, 2, 2, 3]</t>
  </si>
  <si>
    <t>Variable O&amp;M (*total) [2011-EUR/MWh_e]</t>
  </si>
  <si>
    <t>2011</t>
  </si>
  <si>
    <t>40 Comp. hp, airsource 1 MW</t>
  </si>
  <si>
    <t>Heat pump, air source - heat pump - electricity - small</t>
  </si>
  <si>
    <t>Heat pump, air source</t>
  </si>
  <si>
    <t>heat pump</t>
  </si>
  <si>
    <t>electricity</t>
  </si>
  <si>
    <t>[1, 14, 15]</t>
  </si>
  <si>
    <t>[9, 14, 15]</t>
  </si>
  <si>
    <t>Q</t>
  </si>
  <si>
    <t>[15, 18]</t>
  </si>
  <si>
    <t>[1, 9, 10, 14, 15]</t>
  </si>
  <si>
    <t>[A, A1, B, D]</t>
  </si>
  <si>
    <t>[A, A1, B, C]</t>
  </si>
  <si>
    <t>[E, N]</t>
  </si>
  <si>
    <t>[A, K, L, P, Q]</t>
  </si>
  <si>
    <t>Startup cost [2015-EUR/MW_h/startup]</t>
  </si>
  <si>
    <t>EUR/MW_h/startup</t>
  </si>
  <si>
    <t>15</t>
  </si>
  <si>
    <t>[H, I]</t>
  </si>
  <si>
    <t>[H, J]</t>
  </si>
  <si>
    <t>[1, 9, 14, 15]</t>
  </si>
  <si>
    <t>40 Comp. hp, airsource 3 MW</t>
  </si>
  <si>
    <t>Heat pump, air source - heat pump - electricity - medium</t>
  </si>
  <si>
    <t>40 Comp. hp, airsource 10 MW</t>
  </si>
  <si>
    <t>Heat pump, air source - heat pump - electricity - large</t>
  </si>
  <si>
    <t>40 Comp. hp, excess heat 1 MW</t>
  </si>
  <si>
    <t>Heat pump, industrial excess heat - heat pump - electricity - small</t>
  </si>
  <si>
    <t>Heat pump, industrial excess heat</t>
  </si>
  <si>
    <t>[A, A1, C, D]</t>
  </si>
  <si>
    <t>[A, J, K, O]</t>
  </si>
  <si>
    <t>[G, I]</t>
  </si>
  <si>
    <t>40 Comp. hp, excess heat 3 MW</t>
  </si>
  <si>
    <t>Heat pump, industrial excess heat - heat pump - electricity - medium</t>
  </si>
  <si>
    <t>40 Comp. hp, excess heat 10 MW</t>
  </si>
  <si>
    <t>Heat pump, industrial excess heat - heat pump - electricity - large</t>
  </si>
  <si>
    <t>40 Comp. hp, seawater 20 MW</t>
  </si>
  <si>
    <t>Heat pump, sea water - heat pump - electricity - medium</t>
  </si>
  <si>
    <t>Heat pump, sea water</t>
  </si>
  <si>
    <t>[A, C, D]</t>
  </si>
  <si>
    <t>40 Absorption heat pump, DH</t>
  </si>
  <si>
    <t>Absorption heat pump - heat pump - heat - medium</t>
  </si>
  <si>
    <t>Absorption heat pump</t>
  </si>
  <si>
    <t>heat</t>
  </si>
  <si>
    <t>[A, A1]</t>
  </si>
  <si>
    <t>SO2 [g/GJ_i]</t>
  </si>
  <si>
    <t>44 Natural Gas DH Only</t>
  </si>
  <si>
    <t>Gas boiler - boiler - natural gas - medium</t>
  </si>
  <si>
    <t>Gas boiler</t>
  </si>
  <si>
    <t>[1, 3]</t>
  </si>
  <si>
    <t>[8, 9]</t>
  </si>
  <si>
    <t>45.1.a Geothermal DH, 1200m, E</t>
  </si>
  <si>
    <t>Geothermal plant, electric heat pump, 1200 m, dh temp 80/40 degree  - renewable heat - geothermal - medium</t>
  </si>
  <si>
    <t xml:space="preserve">Geothermal plant, electric heat pump, 1200 m, dh temp 80/40 degree </t>
  </si>
  <si>
    <t>renewable heat</t>
  </si>
  <si>
    <t>geothermal</t>
  </si>
  <si>
    <t>[2, 3, 4]</t>
  </si>
  <si>
    <t>[I, A]</t>
  </si>
  <si>
    <t>AG</t>
  </si>
  <si>
    <t>[2, 4]</t>
  </si>
  <si>
    <t>Nominal investment (heatpump, installation incl) [2015-MEUR/MW_h]</t>
  </si>
  <si>
    <t>heatpump, installation incl</t>
  </si>
  <si>
    <t>[E, J]</t>
  </si>
  <si>
    <t>[1, 3, 2]</t>
  </si>
  <si>
    <t>[2, 4, 7]</t>
  </si>
  <si>
    <t>FJ</t>
  </si>
  <si>
    <t>[2, 5]</t>
  </si>
  <si>
    <t>Depth of geothermal well [m]</t>
  </si>
  <si>
    <t>Depth of geothermal well</t>
  </si>
  <si>
    <t>Heat generation from geothermal ressource [MW_h]</t>
  </si>
  <si>
    <t>Heat generation from geothermal ressource</t>
  </si>
  <si>
    <t>[I, A, L, N]</t>
  </si>
  <si>
    <t>Heat generation from heat pumps [MW_h]</t>
  </si>
  <si>
    <t>Heat generation from heat pumps</t>
  </si>
  <si>
    <t>Number of injection wells</t>
  </si>
  <si>
    <t>Number of production wells</t>
  </si>
  <si>
    <t>[L, N]</t>
  </si>
  <si>
    <t>Heat pump SCOP (net, annual average) []</t>
  </si>
  <si>
    <t>Heat pump SCOP</t>
  </si>
  <si>
    <t>[A, N]</t>
  </si>
  <si>
    <t>45.1.b Geothermal DH, 2000m, E</t>
  </si>
  <si>
    <t>Geothermal plant, electric heat pump, 2000m. DH temperature 80/40 degree - renewable heat - geothermal - medium</t>
  </si>
  <si>
    <t>Geothermal plant, electric heat pump, 2000m. DH temperature 80/40 degree</t>
  </si>
  <si>
    <t>45.2.a Geothermal DH, 1200m, A</t>
  </si>
  <si>
    <t>Geothermal plant, absorption heat pump, 1200 m, dh temp 80/40 degree  - renewable heat - geothermal - medium</t>
  </si>
  <si>
    <t xml:space="preserve">Geothermal plant, absorption heat pump, 1200 m, dh temp 80/40 degree </t>
  </si>
  <si>
    <t>45.2.b Geothermal DH, 2000m, A</t>
  </si>
  <si>
    <t>Geothermal plant, absorption heat pump, 2000 m, dh temp 80/40 degree  - renewable heat - geothermal - medium</t>
  </si>
  <si>
    <t xml:space="preserve">Geothermal plant, absorption heat pump, 2000 m, dh temp 80/40 degree </t>
  </si>
  <si>
    <t>45.3.a Geoth. DH, 1200m, E (LT)</t>
  </si>
  <si>
    <t>Geothermal plant, electric heat pump, 2000 m, dh temp 70/35  degree - renewable heat - geothermal - medium</t>
  </si>
  <si>
    <t>Geothermal plant, electric heat pump, 2000 m, dh temp 70/35  degree</t>
  </si>
  <si>
    <t>45.3.b Geoth DH, 2000m, E (LT)</t>
  </si>
  <si>
    <t>Geothermal plant, electric heat pump, 2000m. DH temperature 70/35 degree - renewable heat - geothermal - medium</t>
  </si>
  <si>
    <t>Geothermal plant, electric heat pump, 2000m. DH temperature 70/35 degree</t>
  </si>
  <si>
    <t>46 Solar District Heating</t>
  </si>
  <si>
    <t>Solar DH - renewable heat - solar - medium</t>
  </si>
  <si>
    <t>Solar DH</t>
  </si>
  <si>
    <t>solar</t>
  </si>
  <si>
    <t>Space requirement [1000 m2/MWh_h/y]</t>
  </si>
  <si>
    <t>1000 m2/MWh_h/y</t>
  </si>
  <si>
    <t>17</t>
  </si>
  <si>
    <t>Typical plant size (collector area) [m2]</t>
  </si>
  <si>
    <t>Typical plant size</t>
  </si>
  <si>
    <t>collector area</t>
  </si>
  <si>
    <t>m2</t>
  </si>
  <si>
    <t>R</t>
  </si>
  <si>
    <t>[C, E, H, N, S]</t>
  </si>
  <si>
    <t>[16, 18]</t>
  </si>
  <si>
    <t>Nominal investment (diurnal heat storage) [2015-MEUR/MW_h]</t>
  </si>
  <si>
    <t>diurnal heat storage</t>
  </si>
  <si>
    <t>Collector input [MWh_i/m2/y]</t>
  </si>
  <si>
    <t>Collector input</t>
  </si>
  <si>
    <t>MWh_i/m2/y</t>
  </si>
  <si>
    <t>Collector output [MWh_h/m2/y]</t>
  </si>
  <si>
    <t>Collector output</t>
  </si>
  <si>
    <t>MWh_h/m2/y</t>
  </si>
  <si>
    <t>Fixed O&amp;M (*total, per annual output) [2015-EUR/MWh_h/y]</t>
  </si>
  <si>
    <t>*total, per annual output</t>
  </si>
  <si>
    <t>EUR/MWh_h/y</t>
  </si>
  <si>
    <t>Fixed O&amp;M (*total, per collector area) [2015-EUR/m2/y]</t>
  </si>
  <si>
    <t>*total, per collector area</t>
  </si>
  <si>
    <t>EUR/m2/y</t>
  </si>
  <si>
    <t>Nominal investment (diurnal heat storage) [2015-EUR/MWh_h/y]</t>
  </si>
  <si>
    <t>Nominal investment (total solar system excl diurnal heat storage) [2015-EUR/MWh_h/y]</t>
  </si>
  <si>
    <t>total solar system excl diurnal heat storage</t>
  </si>
  <si>
    <t>[C, H, N]</t>
  </si>
  <si>
    <t>Nominal investment (total solar system excl diurnal heat storage, per collector area) [2015-EUR/m2]</t>
  </si>
  <si>
    <t>total solar system excl diurnal heat storage, per collector area</t>
  </si>
  <si>
    <t>EUR/m2</t>
  </si>
  <si>
    <t>[G, H, N]</t>
  </si>
  <si>
    <t>16</t>
  </si>
  <si>
    <t>50 Diesel engine farm</t>
  </si>
  <si>
    <t>Engine, peak plant - back pressure - diesel - medium</t>
  </si>
  <si>
    <t>Engine, peak plant</t>
  </si>
  <si>
    <t>diesel</t>
  </si>
  <si>
    <t>[D, P, Q]</t>
  </si>
  <si>
    <t>[M, N, O]</t>
  </si>
  <si>
    <t>[1, 6, 9, 10]</t>
  </si>
  <si>
    <t>[11, 12, 13]</t>
  </si>
  <si>
    <t>51 Natural gas engine plant</t>
  </si>
  <si>
    <t>Engine, peak plant - back pressure - natural gas - medium</t>
  </si>
  <si>
    <t>[4, 5]</t>
  </si>
  <si>
    <t>[O, P]</t>
  </si>
  <si>
    <t>[L, M, N, R]</t>
  </si>
  <si>
    <t>[7, 5, 9]</t>
  </si>
  <si>
    <t>52 OCGT - Natural gas</t>
  </si>
  <si>
    <t>Gas turbine, open cycle - back pressure - natural gas - medium</t>
  </si>
  <si>
    <t>Gas turbine, open cycle</t>
  </si>
  <si>
    <t>11</t>
  </si>
  <si>
    <t>[7, 9, 10]</t>
  </si>
  <si>
    <t>[5, 9, 10]</t>
  </si>
  <si>
    <t>[1, 6, 8]</t>
  </si>
  <si>
    <t>[5, 6, 7]</t>
  </si>
  <si>
    <t>[8, 9, 10]</t>
  </si>
  <si>
    <t>52 OCGT - Light fuel oil</t>
  </si>
  <si>
    <t>Gas turbine, open cycle - back pressure - light fuel oil - medium</t>
  </si>
  <si>
    <t>light fuel oil</t>
  </si>
  <si>
    <t>18</t>
  </si>
  <si>
    <t>20</t>
  </si>
  <si>
    <t>[C, D]</t>
  </si>
  <si>
    <t>19</t>
  </si>
  <si>
    <t>41 Electric boiler, small</t>
  </si>
  <si>
    <t>Electric boiler - boiler - electricity - small</t>
  </si>
  <si>
    <t>Electric boiler</t>
  </si>
  <si>
    <t>41 Electric boiler, large</t>
  </si>
  <si>
    <t>Electric boiler - boiler - electricity - large</t>
  </si>
  <si>
    <t>22 Rooftop PV residential</t>
  </si>
  <si>
    <t>PV - renewable power - solar - residential rooftop</t>
  </si>
  <si>
    <t>PV</t>
  </si>
  <si>
    <t>residential rooftop</t>
  </si>
  <si>
    <t>B3,C</t>
  </si>
  <si>
    <t>Fixed O&amp;M (*total) [2020-EUR/MW_e/y]</t>
  </si>
  <si>
    <t>2020</t>
  </si>
  <si>
    <t>Fixed O&amp;M (land rent) [2020-EUR/MW_e/y]</t>
  </si>
  <si>
    <t>Nominal investment (*total) [2020-MEUR/MW_e]</t>
  </si>
  <si>
    <t>M,O</t>
  </si>
  <si>
    <t>2, 4</t>
  </si>
  <si>
    <t>Nominal investment (*total, per DC) [2020-MEUR/MW_e]</t>
  </si>
  <si>
    <t>*total, per DC</t>
  </si>
  <si>
    <t>M,N</t>
  </si>
  <si>
    <t>Average annual degradation of full-load hours []</t>
  </si>
  <si>
    <t>Average annual degradation of full-load hours</t>
  </si>
  <si>
    <t>Average annual full-load hours (DC-value) [MWh_e/MW_e]</t>
  </si>
  <si>
    <t>DC-value</t>
  </si>
  <si>
    <t>A1,I</t>
  </si>
  <si>
    <t>Fixed O&amp;M (*total, per DC) [2020-EUR/MW_e/y]</t>
  </si>
  <si>
    <t>Fixed O&amp;M (land rent, per DC) [2020-EUR/MW_e/y]</t>
  </si>
  <si>
    <t>land rent, per DC</t>
  </si>
  <si>
    <t>Fixed O&amp;M (other, per DC) [2020-EUR/MW_e/y]</t>
  </si>
  <si>
    <t>other, per DC</t>
  </si>
  <si>
    <t>Generating capacity for one unit (DC-value) [MW_e]</t>
  </si>
  <si>
    <t>Global horizontal irradiance [MWh/m2/y]</t>
  </si>
  <si>
    <t>Global horizontal irradiance</t>
  </si>
  <si>
    <t>MWh/m2/y</t>
  </si>
  <si>
    <t>Inverter lifetime [years]</t>
  </si>
  <si>
    <t>Inverter lifetime</t>
  </si>
  <si>
    <t>Nominal investment (grid connection) [2020-MEUR/MW_e]</t>
  </si>
  <si>
    <t>Nominal investment (inverter) [2020-MEUR/MW_e]</t>
  </si>
  <si>
    <t>inverter</t>
  </si>
  <si>
    <t>Nominal investment (pv modules) [2020-MEUR/MW_e]</t>
  </si>
  <si>
    <t>pv modules</t>
  </si>
  <si>
    <t>Nominal investment (installation, per DC) [2020-MEUR/MW_e]</t>
  </si>
  <si>
    <t>installation, per DC</t>
  </si>
  <si>
    <t>Nominal investment (inverter, per DC) [2020-MEUR/MW_e]</t>
  </si>
  <si>
    <t>inverter, per DC</t>
  </si>
  <si>
    <t>Nominal investment (other, i.e. residual balance of plant, per DC) [2020-MEUR/MW_e]</t>
  </si>
  <si>
    <t>other, i.e. residual balance of plant, per DC</t>
  </si>
  <si>
    <t>Nominal investment (other, i.e. residual balance of plant) [2020-MEUR/MW_e]</t>
  </si>
  <si>
    <t>other, i.e. residual balance of plant</t>
  </si>
  <si>
    <t>Nominal investment (soft costs) [2020-MEUR/MW_e]</t>
  </si>
  <si>
    <t>soft costs</t>
  </si>
  <si>
    <t>Nominal investment (pv module, per DC) [2020-MEUR/MW_e]</t>
  </si>
  <si>
    <t>pv module, per DC</t>
  </si>
  <si>
    <t>Nominal investment (transformer and grid connection, per DC) [2020-MEUR/MW_e]</t>
  </si>
  <si>
    <t>transformer and grid connection, per DC</t>
  </si>
  <si>
    <t>PV module conversion efficiency []</t>
  </si>
  <si>
    <t>PV module conversion efficiency</t>
  </si>
  <si>
    <t>U</t>
  </si>
  <si>
    <t>Performance ratio (contribution from bifaciality) []</t>
  </si>
  <si>
    <t>Performance ratio</t>
  </si>
  <si>
    <t>contribution from bifaciality</t>
  </si>
  <si>
    <t>Performance ratio (measure of combined losses) []</t>
  </si>
  <si>
    <t>measure of combined losses</t>
  </si>
  <si>
    <t>Sizing factor (DC/AC) [W_e/W_e]</t>
  </si>
  <si>
    <t>Sizing factor</t>
  </si>
  <si>
    <t>DC/AC</t>
  </si>
  <si>
    <t>W_e/W_e</t>
  </si>
  <si>
    <t>Space requirement (per DC) [1000m2/MW_e]</t>
  </si>
  <si>
    <t>per DC</t>
  </si>
  <si>
    <t>1000m2/MW_e</t>
  </si>
  <si>
    <t>Transposition factor</t>
  </si>
  <si>
    <t>22 Rooftop PV commercial</t>
  </si>
  <si>
    <t>PV - renewable power - solar - commercial/industrial rooftop</t>
  </si>
  <si>
    <t>commercial/industrial rooftop</t>
  </si>
  <si>
    <t>B2,C</t>
  </si>
  <si>
    <t>W</t>
  </si>
  <si>
    <t>22 Utility-scale PV</t>
  </si>
  <si>
    <t>PV - renewable power - solar - utility-scale, ground mounted</t>
  </si>
  <si>
    <t>utility-scale, ground mounted</t>
  </si>
  <si>
    <t>B,B1</t>
  </si>
  <si>
    <t>S</t>
  </si>
  <si>
    <t>M,N,O,Q</t>
  </si>
  <si>
    <t>A2</t>
  </si>
  <si>
    <t>A1, K</t>
  </si>
  <si>
    <t>P2</t>
  </si>
  <si>
    <t>V</t>
  </si>
  <si>
    <t>Nominal investment (soft costs, per DC) [2020-MEUR/MW_e]</t>
  </si>
  <si>
    <t>soft costs, per DC</t>
  </si>
  <si>
    <t>22 Utility-scale PV tracker</t>
  </si>
  <si>
    <t>PV - renewable power - solar - utility-scale ground mounted, single axis tracking</t>
  </si>
  <si>
    <t>utility-scale ground mounted, single axis tracking</t>
  </si>
  <si>
    <t>Nominal investment (tracker related costs) [2020-MEUR/MW_e]</t>
  </si>
  <si>
    <t>tracker related costs</t>
  </si>
  <si>
    <t>T</t>
  </si>
  <si>
    <t>Nominal investment (tracker related cost, per DC) [2020-MEUR/MW_e]</t>
  </si>
  <si>
    <t>tracker related cost, per DC</t>
  </si>
  <si>
    <t>5, 6</t>
  </si>
  <si>
    <t>40 co2. hp, seawater 50-100 MW</t>
  </si>
  <si>
    <t>Heat pump, sea water, co2, 65 MW - heat pump - electricity - large</t>
  </si>
  <si>
    <t>Heat pump, sea water, co2, 65 MW</t>
  </si>
  <si>
    <t>E, F, M</t>
  </si>
  <si>
    <t>H, I, M</t>
  </si>
  <si>
    <t>A,B, M</t>
  </si>
  <si>
    <t>G,M</t>
  </si>
  <si>
    <t>C, D, F, M, V</t>
  </si>
  <si>
    <t>C, D, F, M</t>
  </si>
  <si>
    <t>Fixed O&amp;M (*total) [2020-EUR/MW_h/y]</t>
  </si>
  <si>
    <t>M, R</t>
  </si>
  <si>
    <t>Nominal investment (*total) [2020-MEUR/MW_h]</t>
  </si>
  <si>
    <t>A, M, R</t>
  </si>
  <si>
    <t>Nominal investment (seawater system) [2020-MEUR/MW_h]</t>
  </si>
  <si>
    <t>seawater system</t>
  </si>
  <si>
    <t>Nominal investment (equipment) [2020-MEUR/MW_h]</t>
  </si>
  <si>
    <t>Nominal investment (installation) [2020-MEUR/MW_h]</t>
  </si>
  <si>
    <t>Nominal investment (other) [2020-MEUR/MW_h]</t>
  </si>
  <si>
    <t>other</t>
  </si>
  <si>
    <t>Startup cost [2020-EUR/MW_h/startup]</t>
  </si>
  <si>
    <t>M, Q</t>
  </si>
  <si>
    <t>Variable O&amp;M (*total) [2020-EUR/MWh_h]</t>
  </si>
  <si>
    <t>M, R, S</t>
  </si>
  <si>
    <t>Variable O&amp;M (electricity cost) [2020-EUR/MWh_h]</t>
  </si>
  <si>
    <t>M, P</t>
  </si>
  <si>
    <t>Variable O&amp;M (other O&amp;M) [2020-EUR/MWh_h]</t>
  </si>
  <si>
    <t>K, O, M</t>
  </si>
  <si>
    <t>K, L, M</t>
  </si>
  <si>
    <t>J, K, M</t>
  </si>
  <si>
    <t>K, N, M</t>
  </si>
  <si>
    <t>Nominal investment (grid connection fee) [2020-MEUR/MW_h]</t>
  </si>
  <si>
    <t>grid connection fee</t>
  </si>
  <si>
    <t>M, T</t>
  </si>
  <si>
    <t>Nominal investment (heatpump building) [2020-MEUR/MW_h]</t>
  </si>
  <si>
    <t>heatpump building</t>
  </si>
  <si>
    <t>Nominal investment (seawater connection) [2020-MEUR/MW_h]</t>
  </si>
  <si>
    <t>seawater connection</t>
  </si>
  <si>
    <t>Nominal investment (seawater intake) [2020-MEUR/MW_h]</t>
  </si>
  <si>
    <t>seawater intake</t>
  </si>
  <si>
    <t>Nominal investment (seawater piping) [2020-EUR/m]</t>
  </si>
  <si>
    <t>seawater piping</t>
  </si>
  <si>
    <t>EUR/m</t>
  </si>
  <si>
    <t>45.4 Geothermal DH, lar scale</t>
  </si>
  <si>
    <t>Geothermal plant, electric heat pump, 2000 m, dh temp 80/40 degree  - renewable heat - geothermal - large</t>
  </si>
  <si>
    <t xml:space="preserve">Geothermal plant, electric heat pump, 2000 m, dh temp 80/40 degree </t>
  </si>
  <si>
    <t>2, 3; 4</t>
  </si>
  <si>
    <t>I,A</t>
  </si>
  <si>
    <t>1, 2</t>
  </si>
  <si>
    <t>A,G</t>
  </si>
  <si>
    <t>Nominal investment (heatpump, installation incl) [2020-MEUR/MW_h]</t>
  </si>
  <si>
    <t>Nominal investment (surface installation excl. heatpump) [2020-MEUR/MW_h]</t>
  </si>
  <si>
    <t>surface installation excl. heatpump</t>
  </si>
  <si>
    <t>Nominal investment (wells and down hole eq.) [2020-MEUR/MW_h]</t>
  </si>
  <si>
    <t>wells and down hole eq.</t>
  </si>
  <si>
    <t>E,J</t>
  </si>
  <si>
    <t>C,K</t>
  </si>
  <si>
    <t>2, 4, 7</t>
  </si>
  <si>
    <t>F,J</t>
  </si>
  <si>
    <t>2; 5</t>
  </si>
  <si>
    <t>I,A,L,N</t>
  </si>
  <si>
    <t>A, N</t>
  </si>
  <si>
    <t>Nominal Abandonment Cost (ABEX) [2020-MEUR/MW_h]</t>
  </si>
  <si>
    <t>Nominal Abandonment Cost</t>
  </si>
  <si>
    <t>ABEX</t>
  </si>
  <si>
    <t>2, 7</t>
  </si>
  <si>
    <t>L, N</t>
  </si>
  <si>
    <t>21 Offshore turbines</t>
  </si>
  <si>
    <t>Offshore wind turbines - renewable power - wind - large</t>
  </si>
  <si>
    <t>Offshore wind turbines</t>
  </si>
  <si>
    <t>Nominal investment (installation) [2020-MEUR/MW_e]</t>
  </si>
  <si>
    <t>Variable O&amp;M (*total) [2020-EUR/MWh_e]</t>
  </si>
  <si>
    <t>Nominal investment (project development etc.) [2020-MEUR/MW_e]</t>
  </si>
  <si>
    <t>project development etc.</t>
  </si>
  <si>
    <t>3, 6</t>
  </si>
  <si>
    <t>Nominal investment (array cables) [2020-MEUR/MW_e]</t>
  </si>
  <si>
    <t>array cables</t>
  </si>
  <si>
    <t>Nominal investment (foundation) [2020-MEUR/MW_e]</t>
  </si>
  <si>
    <t>foundation</t>
  </si>
  <si>
    <t>3, 4</t>
  </si>
  <si>
    <t>3, 5</t>
  </si>
  <si>
    <t>Nominal investment (turbines) [2020-MEUR/MW_e]</t>
  </si>
  <si>
    <t>turbines</t>
  </si>
  <si>
    <t>Specific area coverage [MW_e/km2]</t>
  </si>
  <si>
    <t>Specific area coverage</t>
  </si>
  <si>
    <t>MW_e/km2</t>
  </si>
  <si>
    <t>21 Near shore turbines</t>
  </si>
  <si>
    <t>Offshore wind turbines, nearshore - renewable power - wind - large</t>
  </si>
  <si>
    <t>Offshore wind turbines, nearshore</t>
  </si>
  <si>
    <t>EUR/MW</t>
  </si>
  <si>
    <t>EUR/MW_e</t>
  </si>
  <si>
    <t>annualization factor</t>
  </si>
  <si>
    <t>% of annual investment</t>
  </si>
  <si>
    <t>Back to Index</t>
  </si>
  <si>
    <t>Uncertainty (2020)</t>
  </si>
  <si>
    <t>Note</t>
  </si>
  <si>
    <t>Ref</t>
  </si>
  <si>
    <t>Lower</t>
  </si>
  <si>
    <t>Upper</t>
  </si>
  <si>
    <t>Form of energy stored</t>
  </si>
  <si>
    <t>Electricity</t>
  </si>
  <si>
    <t>Application</t>
  </si>
  <si>
    <t>System, power- and energy-intensive</t>
  </si>
  <si>
    <t>Energy storage capacity for one unit (MWh)</t>
  </si>
  <si>
    <t>Output capacity for one unit (MW)</t>
  </si>
  <si>
    <t>A,B</t>
  </si>
  <si>
    <t>Input capacity for one unit (MW)</t>
  </si>
  <si>
    <t>98</t>
  </si>
  <si>
    <t>[2]</t>
  </si>
  <si>
    <t>97</t>
  </si>
  <si>
    <t>Forced outage (%)</t>
  </si>
  <si>
    <t>Planned outage (weeks per year)</t>
  </si>
  <si>
    <t>Technical lifetime (years)</t>
  </si>
  <si>
    <t>Construction time (years)</t>
  </si>
  <si>
    <t>Specific investment (M€2015 per MWh)</t>
  </si>
  <si>
    <t>Variable O&amp;M (€2015/MWh)</t>
  </si>
  <si>
    <t>Technology specific data</t>
  </si>
  <si>
    <t>Lifetime in total number of cycles</t>
  </si>
  <si>
    <t>Notes</t>
  </si>
  <si>
    <t>References</t>
  </si>
  <si>
    <t>[1]</t>
  </si>
  <si>
    <t>[3]</t>
  </si>
  <si>
    <t>L. Kokam Co. Total Energy Storage Solution Provider, (2018). http://kokam.com/data/2018_Kokam_ESS_Brochure_ver_5.0.pdf</t>
  </si>
  <si>
    <t>[4]</t>
  </si>
  <si>
    <t>[5]</t>
  </si>
  <si>
    <t>StoraXe. StoraXe Industrial &amp; Infrastructure Scalable battery storage system, (2018). https://www.ads-tec.de/fileadmin/download/doc/brochure/Datasheet_Energy_Industrial_EN.pdf</t>
  </si>
  <si>
    <t>[6]</t>
  </si>
  <si>
    <t>[7]</t>
  </si>
  <si>
    <t>[8]</t>
  </si>
  <si>
    <t>[9]</t>
  </si>
  <si>
    <t>[10]</t>
  </si>
  <si>
    <t>[11]</t>
  </si>
  <si>
    <t>[12]</t>
  </si>
  <si>
    <t>[13]</t>
  </si>
  <si>
    <t>[14]</t>
  </si>
  <si>
    <t>Samsung, Smart Battery Systems for Energy Storage, (2016). http://www.samsungsdi.com/upload/ess_brochure/Samsung SDI brochure_EN.pdf</t>
  </si>
  <si>
    <t>[15]</t>
  </si>
  <si>
    <t>[16]</t>
  </si>
  <si>
    <t>[17]</t>
  </si>
  <si>
    <t>[18]</t>
  </si>
  <si>
    <t>Electropaedia. Battery Performance Characteristics - How to specify and test a battery, (2018). https://www.mpoweruk.com/performance.htm</t>
  </si>
  <si>
    <t>[19]</t>
  </si>
  <si>
    <t>[20]</t>
  </si>
  <si>
    <t>[21]</t>
  </si>
  <si>
    <t>A.H. Fathima, K. Palanisamy. Renewable systems and energy storages for hybrid systems, Ed(s): A. Hina Fathima, et al., in  Hybrid-renewable energy systems in microgrids. Woodhead Publishing (2018), pp. 162. https://doi.org/10.1016/B978-0-08-102493-5.00008-X</t>
  </si>
  <si>
    <t xml:space="preserve">Lazard. Levelized Cost of Storage (2017)., https://www.lazard.com/perspective/levelized-cost-of-storage-2017/ </t>
  </si>
  <si>
    <t>[24]</t>
  </si>
  <si>
    <t>LG Chem. Change your energy. Change your life., (2018). http://www.lgchem.com/upload/file/product/LGChem_Catalog_Global_2018.pdf</t>
  </si>
  <si>
    <t>[26]</t>
  </si>
  <si>
    <t>[27]</t>
  </si>
  <si>
    <t>International Renewable Energy Agency. Electricity Storage and Renewables : Costs and Markets To 2030, (2017). http://www.irena.org/publications/2017/Oct/Electricity-storage-and-renewables-costs-and-markets</t>
  </si>
  <si>
    <t>Danish Technological Institute. BESS project Smart grid ready Battery Energy Storage System for future grid, (2017). https://www.energiforskning.dk/sites/energiteknologi.dk/files/slutrapporter/bess_final_report_forskel_10731.pdf</t>
  </si>
  <si>
    <t>H. Chen, T.N. Cong, W. Yang, C. Tan, Y. Li, Y. Ding, Progress in electrical energy storage system: A critical review, Prog. Nat. Sci. 19 (2009) 291–312. doi:10.1016/j.pnsc.2008.07.014</t>
  </si>
  <si>
    <t>D.M. Greenwood, K.Y. Lim, C. Patsios, P.F. Lyons, Y.S. Lim, P.C. Taylor, Frequency response services designed for energy storage, Appl. Energy. 203 (2017) 115–127. doi:10.1016/j.apenergy.2017.06.046</t>
  </si>
  <si>
    <t>Pumped hydro storage</t>
  </si>
  <si>
    <t>Generating capacity for one unit (MW)</t>
  </si>
  <si>
    <t>10-1000</t>
  </si>
  <si>
    <t>Total efficiency (%) net</t>
  </si>
  <si>
    <t>70 - 80</t>
  </si>
  <si>
    <t>2-3</t>
  </si>
  <si>
    <t>Investment, pump part (M€/MW)</t>
  </si>
  <si>
    <t>B;C;A</t>
  </si>
  <si>
    <t>1&amp;2</t>
  </si>
  <si>
    <t>Investment, total, greenfield plant (M€/MW)</t>
  </si>
  <si>
    <t>&lt; 4</t>
  </si>
  <si>
    <t>D;A</t>
  </si>
  <si>
    <t>Fixed O&amp;M (€/MW/year) - 1-2% of investment</t>
  </si>
  <si>
    <t>6-12,000</t>
  </si>
  <si>
    <t>B;A</t>
  </si>
  <si>
    <t>Variable O&amp;M (€/MWh)</t>
  </si>
  <si>
    <t>Depends on power price</t>
  </si>
  <si>
    <t>References:</t>
  </si>
  <si>
    <t>BKK, presentation on Nygard Pumpekraftverk</t>
  </si>
  <si>
    <t>Tonstad Pumpekraftverk, Sira-Kvina kraftselskap, 2002</t>
  </si>
  <si>
    <t xml:space="preserve">BKK and Sira-Kvina </t>
  </si>
  <si>
    <t>“Energy technology perspectives 2008”, International Energy Agency, 2008.</t>
  </si>
  <si>
    <t>Notes:</t>
  </si>
  <si>
    <t>No significant technology advance or cost decrease is expected, since hydropower and water pumping are established technologies.</t>
  </si>
  <si>
    <t>Based on the September 2004 exchange rate of 1NOK = 0,12€</t>
  </si>
  <si>
    <t>Cost data are the same as in the 2005 catalogue, however inflated from price level 2002 to 2011 by multiplying with a general inflation factor 1.2306</t>
  </si>
  <si>
    <t>Cf. paragraph 'Additional remarks' above.</t>
  </si>
  <si>
    <t>81 Biogas Plant, Basic conf.</t>
  </si>
  <si>
    <t>Biogas plant, basic configuration</t>
  </si>
  <si>
    <t>Aux. electricity [% of output energy]</t>
  </si>
  <si>
    <t>pct.</t>
  </si>
  <si>
    <t>5/8/9</t>
  </si>
  <si>
    <t>Aux. electricity [kWh/ton input]</t>
  </si>
  <si>
    <t>kWh/ton</t>
  </si>
  <si>
    <t>Aux. process heat [% of output energy]</t>
  </si>
  <si>
    <t>Aux. process heat [kWh/ton input]</t>
  </si>
  <si>
    <t>Biogas Output [%]</t>
  </si>
  <si>
    <t>Biogas Output [GJ/ton input]</t>
  </si>
  <si>
    <t>GJ/ton</t>
  </si>
  <si>
    <t>Biomass [tons/year]</t>
  </si>
  <si>
    <t>tons/year</t>
  </si>
  <si>
    <t>A B</t>
  </si>
  <si>
    <t>Forced outage [%]</t>
  </si>
  <si>
    <t>Planned outage [days per year]</t>
  </si>
  <si>
    <t>days/year</t>
  </si>
  <si>
    <t>Typical total plant size [MW output]</t>
  </si>
  <si>
    <t>MW</t>
  </si>
  <si>
    <t xml:space="preserve">  Total O&amp;M [€/(ton input/year)]</t>
  </si>
  <si>
    <t>EUR/(ton/year)</t>
  </si>
  <si>
    <t>A D I</t>
  </si>
  <si>
    <t>8/5</t>
  </si>
  <si>
    <t xml:space="preserve"> - of which equipment</t>
  </si>
  <si>
    <t xml:space="preserve"> - of which installation</t>
  </si>
  <si>
    <t>- of which O&amp;M, excl el. and heat [€/(ton input/year)]</t>
  </si>
  <si>
    <t>- of which electricity [€/(ton input/year)]</t>
  </si>
  <si>
    <t>- of which heat [€/(ton input/year)]</t>
  </si>
  <si>
    <t>Specific investment [mio €/MW output]</t>
  </si>
  <si>
    <t>mio EUR/MW</t>
  </si>
  <si>
    <t>A H C</t>
  </si>
  <si>
    <t xml:space="preserve"> 8/5</t>
  </si>
  <si>
    <t>Total O&amp;M [€/MW/year]</t>
  </si>
  <si>
    <t>EUR/MW/year</t>
  </si>
  <si>
    <t>Methane emission [Nm3 CH4/ton input/year]</t>
  </si>
  <si>
    <t>Nm3/ton/year</t>
  </si>
  <si>
    <t>81 Biogas Plant, Add. Straw</t>
  </si>
  <si>
    <t>Biogas plant, additional straw input in the feedstock mix</t>
  </si>
  <si>
    <t>Additional process heat [% of additional output]</t>
  </si>
  <si>
    <t xml:space="preserve">pct. </t>
  </si>
  <si>
    <t>5,8,9</t>
  </si>
  <si>
    <t>Auxilliary electricity input [% of additional output]</t>
  </si>
  <si>
    <t>Auxilliary electricity input [kWh/ton straw]</t>
  </si>
  <si>
    <t>Auxilliary process heat [kWh/ton straw input]</t>
  </si>
  <si>
    <t>A C</t>
  </si>
  <si>
    <t>Biogas Output [GJ/ton straw input]</t>
  </si>
  <si>
    <t>Biogas from additional straw [MW output]</t>
  </si>
  <si>
    <t>Straw input [% of additional output]</t>
  </si>
  <si>
    <t>Straw input [tons per year]</t>
  </si>
  <si>
    <t>Investment [€/MW]</t>
  </si>
  <si>
    <t>AEG</t>
  </si>
  <si>
    <t>8,5</t>
  </si>
  <si>
    <t>Investment [€/ton straw input/year]</t>
  </si>
  <si>
    <t>EUR/ton/year</t>
  </si>
  <si>
    <t>Methane emission [Nm3 CH4 input/year]</t>
  </si>
  <si>
    <t>Nm3/year</t>
  </si>
  <si>
    <t>AFG</t>
  </si>
  <si>
    <t>Total O&amp;M [€/ton straw input/year]</t>
  </si>
  <si>
    <t>81 Biogas Plant, Add. Org Waste</t>
  </si>
  <si>
    <t>Biogas plant, additional industrial organic waste in the feedstock mix</t>
  </si>
  <si>
    <t>Aux. electricity [% of additional output]</t>
  </si>
  <si>
    <t>Aux. electricity [kWh/ton waste input]</t>
  </si>
  <si>
    <t>Aux. process heat [% of additional output]</t>
  </si>
  <si>
    <t>Aux. process heat [kWh/ton waste input]</t>
  </si>
  <si>
    <t>Biogas Output [% of total input]</t>
  </si>
  <si>
    <t>Biogas Output [GJ/ton ind. org. waste  input]</t>
  </si>
  <si>
    <t xml:space="preserve">GJ/ton </t>
  </si>
  <si>
    <t>ACG</t>
  </si>
  <si>
    <t>5/9</t>
  </si>
  <si>
    <t>Biogas from additional ind. organic waste [MW output]</t>
  </si>
  <si>
    <t>Ind. organic waste input [% of additional output]</t>
  </si>
  <si>
    <t>Ind. organic waste input [tons per year]</t>
  </si>
  <si>
    <t>Investment [€/MW output]</t>
  </si>
  <si>
    <t>AEH</t>
  </si>
  <si>
    <t>Investment [€/ton waste input / year]</t>
  </si>
  <si>
    <t>EUR/ton / year</t>
  </si>
  <si>
    <t>AFH</t>
  </si>
  <si>
    <t>Total O&amp;M [€/ton waste input/year]</t>
  </si>
  <si>
    <t>82 Biogas, upgrading</t>
  </si>
  <si>
    <t>Biogas upgrading</t>
  </si>
  <si>
    <t>Auxilliary electricity for compression [% of biogas input]</t>
  </si>
  <si>
    <t>A F</t>
  </si>
  <si>
    <t>2/4</t>
  </si>
  <si>
    <t>Auxilliary electricity for upgrading [% of biogas input]</t>
  </si>
  <si>
    <t>A D J</t>
  </si>
  <si>
    <t>1/2/4/7</t>
  </si>
  <si>
    <t>Biogas Output [% of biogas input]</t>
  </si>
  <si>
    <t>Biomethane Output [% of biogas input]</t>
  </si>
  <si>
    <t>Capacity [Nm3 biomethane/h]</t>
  </si>
  <si>
    <t>Nm3/h</t>
  </si>
  <si>
    <t>Forced outage [weeks per year]</t>
  </si>
  <si>
    <t>weeks/year</t>
  </si>
  <si>
    <t>Heat [% of biogas input]</t>
  </si>
  <si>
    <t>Typical total size [MJ output/s]</t>
  </si>
  <si>
    <t>MJ/s</t>
  </si>
  <si>
    <t>A G</t>
  </si>
  <si>
    <t>Typical total size [Nm3 biogas/h]</t>
  </si>
  <si>
    <t>1/4</t>
  </si>
  <si>
    <t>Waste gas Output [% of biogas input]</t>
  </si>
  <si>
    <t>Waste heat Output [% of biogas input]</t>
  </si>
  <si>
    <t>- of which electricity [€/GJ input]</t>
  </si>
  <si>
    <t>EUR/GJ</t>
  </si>
  <si>
    <t>2/4/7</t>
  </si>
  <si>
    <t>- of which fixed O&amp;M costs grid injection, excl. el.  [€/MJ/s input / year]</t>
  </si>
  <si>
    <t>EUR/MJ/s / year</t>
  </si>
  <si>
    <t>- of which fixed O&amp;M costs upgrading and methane reduction, excl. el.  [€/MJ/s input / year]</t>
  </si>
  <si>
    <t>Fixed O&amp;M  [€/MJ/s input / year]</t>
  </si>
  <si>
    <t>Specific investment, grid injection at 40bar  [€/MJ/s input]</t>
  </si>
  <si>
    <t>EUR/MJ/s</t>
  </si>
  <si>
    <t>Specific investment, upgrading and methane reduction [€/MJ/s input]</t>
  </si>
  <si>
    <t>C D</t>
  </si>
  <si>
    <t>1/2/5/7</t>
  </si>
  <si>
    <t>Variable O&amp;M [€/GJ input]</t>
  </si>
  <si>
    <t>CO2 removal [%]</t>
  </si>
  <si>
    <t>Methane slip / emission [%]</t>
  </si>
  <si>
    <t>Minimum load [% of full load]</t>
  </si>
  <si>
    <t xml:space="preserve">83 Gasif. Fixed Bed, Producer </t>
  </si>
  <si>
    <t>Gasifier, biomass, producer gas, small - medium scale</t>
  </si>
  <si>
    <t>Biomass [% of input capacity]</t>
  </si>
  <si>
    <t>1,2,8</t>
  </si>
  <si>
    <t>1.5</t>
  </si>
  <si>
    <t>Electricity [% of input capacity]</t>
  </si>
  <si>
    <t>Heat Output [% of input]</t>
  </si>
  <si>
    <t>3,4,5,8,11</t>
  </si>
  <si>
    <t>Producer gas Output [% of fuel input]</t>
  </si>
  <si>
    <t>Typical fuel input capacity, one unit [MWth]</t>
  </si>
  <si>
    <t>MWth</t>
  </si>
  <si>
    <t>Unplanned outage [%]</t>
  </si>
  <si>
    <t>Fixed O&amp;M [€/MWth/year]</t>
  </si>
  <si>
    <t>EUR/MWth/year</t>
  </si>
  <si>
    <t>1,3,4,5</t>
  </si>
  <si>
    <t>Specific investment [M€/MWth]</t>
  </si>
  <si>
    <t>MEUR/MWth</t>
  </si>
  <si>
    <t>Variable O&amp;M [€/MWhth]</t>
  </si>
  <si>
    <t>EUR/MWhth</t>
  </si>
  <si>
    <t>84 Gasif. CFB, Bio-SNG</t>
  </si>
  <si>
    <t>Gasifier, biomass, bio-SNG, medium - large scale</t>
  </si>
  <si>
    <t>Bio SNG Output [% of fuel input]</t>
  </si>
  <si>
    <t>21;19;13/17/19;</t>
  </si>
  <si>
    <t>12;13</t>
  </si>
  <si>
    <t>CH4 [g per GJ fuel]</t>
  </si>
  <si>
    <t>g/GJ</t>
  </si>
  <si>
    <t>N2O [g per GJ fuel]</t>
  </si>
  <si>
    <t>23, 29</t>
  </si>
  <si>
    <t xml:space="preserve">NOX [g per GJ fuel] </t>
  </si>
  <si>
    <t>12/21;12/21+13/17/19</t>
  </si>
  <si>
    <t>12+21;12+19+13;15/17</t>
  </si>
  <si>
    <t xml:space="preserve">85 Gasif. Ent. Flow FT, liq fu </t>
  </si>
  <si>
    <t>Gasifier, biomass, Fischer Tropsch liquid fuels, large scale</t>
  </si>
  <si>
    <t>Diesel Output [MWh/MWh Total Input]</t>
  </si>
  <si>
    <t>MWh/MWh</t>
  </si>
  <si>
    <t>Electricity Output [MWh/MWh Total Input]</t>
  </si>
  <si>
    <t>Feedstock Consumption [MWh/MWh Total Input]</t>
  </si>
  <si>
    <t>Jet Fuel Output [MWh/MWh Total Input]</t>
  </si>
  <si>
    <t>Naphta Output [MWh/MWh Total Input]</t>
  </si>
  <si>
    <t>Typical total plant size [1,000 t FT Liquids/year]</t>
  </si>
  <si>
    <t>1,000 t/year</t>
  </si>
  <si>
    <t>A, B</t>
  </si>
  <si>
    <t>1, 6</t>
  </si>
  <si>
    <t>Typical total plant size [MW]</t>
  </si>
  <si>
    <t>A, A1, B</t>
  </si>
  <si>
    <t xml:space="preserve"> - equipment [%]</t>
  </si>
  <si>
    <t xml:space="preserve"> -installation [%]</t>
  </si>
  <si>
    <t>Fixed O&amp;M [M€ /MW /year FT Liquids/year]</t>
  </si>
  <si>
    <t>MEUR /MW /year/year</t>
  </si>
  <si>
    <t>Specific investment [M€ /MW Liquids/year]</t>
  </si>
  <si>
    <t>MEUR /MW/year</t>
  </si>
  <si>
    <t>E, L</t>
  </si>
  <si>
    <t>1, 6, 7, 8, 9</t>
  </si>
  <si>
    <t>Start up [M€ /1,000 t FT Liquids/year]</t>
  </si>
  <si>
    <t>MEUR /1,000 t/year</t>
  </si>
  <si>
    <t>Variable O&amp;M [€ /MWh FT Liquids/year]</t>
  </si>
  <si>
    <t>EUR /MWh/year</t>
  </si>
  <si>
    <t xml:space="preserve">Technology specific data                                 </t>
  </si>
  <si>
    <t>Fixed O&amp;M [M€ /1,000 t FT Liquids/year]</t>
  </si>
  <si>
    <t>Specific density  [kg/l] or [ton/m3]</t>
  </si>
  <si>
    <t>kg/l</t>
  </si>
  <si>
    <t>Specific energy content [GJ/ton] FT Diesel</t>
  </si>
  <si>
    <t>Specific investment [M€ /1,000 t FT Liquids/year]</t>
  </si>
  <si>
    <t>Variable O&amp;M [M€ /1,000 t FT Liquids/year]</t>
  </si>
  <si>
    <t>86 AEC 1MW</t>
  </si>
  <si>
    <t>Hydrogen production via alkaline electrolysis (AEC) for 1MW plant</t>
  </si>
  <si>
    <t xml:space="preserve"> - hereof recoverable for district heating [%-points of heat loss]</t>
  </si>
  <si>
    <t>pct.-points heat loss</t>
  </si>
  <si>
    <t xml:space="preserve"> - hereof unrecoverable heat loss [%-points of heat loss]</t>
  </si>
  <si>
    <t>C, O</t>
  </si>
  <si>
    <t>Electricity (% total input [MWh / MWh])</t>
  </si>
  <si>
    <t>MWh / MWh</t>
  </si>
  <si>
    <t>Heat loss (% total input_e [MWh / MWh])</t>
  </si>
  <si>
    <t>Hydrogen Output (% total input_e [MWh / MWh])</t>
  </si>
  <si>
    <t>Hydrogen [kg / MWh input_e]</t>
  </si>
  <si>
    <t>kg / MWh_e</t>
  </si>
  <si>
    <t>C, J</t>
  </si>
  <si>
    <t>Typical total plant size [MW input_e]</t>
  </si>
  <si>
    <t>Typical total plant size [kgH2 / day of max output]</t>
  </si>
  <si>
    <t>kgH2 / day</t>
  </si>
  <si>
    <t>L, E</t>
  </si>
  <si>
    <t>Water for electrolysis [kg / MWh input_e]</t>
  </si>
  <si>
    <t>ΔE from HHV to LHV (% total input_e [MWh / MWh])</t>
  </si>
  <si>
    <t xml:space="preserve">Financial data (2020 price level)                                 </t>
  </si>
  <si>
    <t xml:space="preserve"> - hereof equipment [%]</t>
  </si>
  <si>
    <t xml:space="preserve"> - hereof installation [%]</t>
  </si>
  <si>
    <t xml:space="preserve">Fixed O&amp;M [% of specific investment / year] </t>
  </si>
  <si>
    <t>pct. specific investment / year</t>
  </si>
  <si>
    <t>G, I, J</t>
  </si>
  <si>
    <t>Specific investment [€ / kW of total input_e]</t>
  </si>
  <si>
    <t>EUR / kW_e</t>
  </si>
  <si>
    <t>D, I</t>
  </si>
  <si>
    <t>Specific investment [€ / kgH2 / day of max output]</t>
  </si>
  <si>
    <t>EUR / kgH2 / day</t>
  </si>
  <si>
    <t>E, I, L</t>
  </si>
  <si>
    <t>Startup cost [€ / kW of total input per startup]</t>
  </si>
  <si>
    <t>EUR / kW/startup</t>
  </si>
  <si>
    <t>Variable O&amp;M [€ / kWh of total input]</t>
  </si>
  <si>
    <t>EUR / kWh</t>
  </si>
  <si>
    <t>Current Density [A / cm2]</t>
  </si>
  <si>
    <t>A / cm2</t>
  </si>
  <si>
    <t>Footprint [m2 / MW input_e]</t>
  </si>
  <si>
    <t>m2 / MW_e</t>
  </si>
  <si>
    <t>86 AEC 100MW</t>
  </si>
  <si>
    <t>Hydrogen production via alkaline electrolysis (AEC) for 100MW plant</t>
  </si>
  <si>
    <t xml:space="preserve">Financial data (2020 price level)                                </t>
  </si>
  <si>
    <t>86 PEMEC 1MW</t>
  </si>
  <si>
    <t>Hydrogen production via PEM electrolysis for 1MW plant</t>
  </si>
  <si>
    <t>86 PEMEC 100MW</t>
  </si>
  <si>
    <t>Hydrogen production via PEM electrolysis for 100MW plant</t>
  </si>
  <si>
    <t>86 SOEC 1MW</t>
  </si>
  <si>
    <t>Hydrogen production via solid oxide electrolysis (SOEC) for 1MW plant</t>
  </si>
  <si>
    <t>Construction time [months]</t>
  </si>
  <si>
    <t>months</t>
  </si>
  <si>
    <t>Heat (% total input [MWh / MWh])</t>
  </si>
  <si>
    <t>Heat loss (% total input [MWh / MWh])</t>
  </si>
  <si>
    <t>Hydrogen Output (% total input [MWh / MWh])</t>
  </si>
  <si>
    <t>B, D</t>
  </si>
  <si>
    <t>Hydrogen [kg / MWh input]</t>
  </si>
  <si>
    <t>kg / MWh</t>
  </si>
  <si>
    <t>Typical total plant size [MW input]</t>
  </si>
  <si>
    <t>Water for electrolysis [kg / MWh input]</t>
  </si>
  <si>
    <t>ΔE from HHV to LHV (% total input [MWh / MWh])</t>
  </si>
  <si>
    <t>E, G, I</t>
  </si>
  <si>
    <t>Specific investment [€ / kW of total input]</t>
  </si>
  <si>
    <t>EUR / kW</t>
  </si>
  <si>
    <t>D, G</t>
  </si>
  <si>
    <t>D, G, E</t>
  </si>
  <si>
    <t>89 Vegetable oil FAME</t>
  </si>
  <si>
    <t>Vegetable Oil FAME</t>
  </si>
  <si>
    <t>Biodiesel Output, [MWh/MWh Total Input]</t>
  </si>
  <si>
    <t>Electricity Consumption, [MWh/MWh Total Input]</t>
  </si>
  <si>
    <t>E,I</t>
  </si>
  <si>
    <t>Glycerine  Output, [MWh/MWh Total Input]</t>
  </si>
  <si>
    <t>Methanol Consumption, [MWh/MWh Total Input]</t>
  </si>
  <si>
    <t>B,E,I</t>
  </si>
  <si>
    <t>Natural Gas Consumption, [MWh/MWh Total Input]</t>
  </si>
  <si>
    <t>Typical total plant size [1,000 t biodiesel/year]</t>
  </si>
  <si>
    <t>Typical total plant size [MW biodiesel]</t>
  </si>
  <si>
    <t>Veg Oil Consumption, [MWh/MWh Total Input]</t>
  </si>
  <si>
    <t>- equipment [%]</t>
  </si>
  <si>
    <t>- installation [%]</t>
  </si>
  <si>
    <t>Fixed O&amp;M [M € /MW/year]</t>
  </si>
  <si>
    <t>M EUR /MW/year</t>
  </si>
  <si>
    <t>D, K, L</t>
  </si>
  <si>
    <t>Specific investment [M € /MW]</t>
  </si>
  <si>
    <t>M EUR /MW</t>
  </si>
  <si>
    <t>C, J, L</t>
  </si>
  <si>
    <t>Start-up [M € /MW]</t>
  </si>
  <si>
    <t>Variable O&amp;M [€ /MWh]</t>
  </si>
  <si>
    <t>EUR /MWh</t>
  </si>
  <si>
    <t>Fixed O&amp;M [M € /1,000 t biodiesel]</t>
  </si>
  <si>
    <t>M EUR /1,000 t</t>
  </si>
  <si>
    <t>Specific energy content [GJ/ton] biodiesel]</t>
  </si>
  <si>
    <t>Specific investment [M € /1,000 t biodiesel/year]</t>
  </si>
  <si>
    <t>M EUR /1,000 t/year</t>
  </si>
  <si>
    <t>Variable O&amp;M [M € /1,000 t biodiesel]</t>
  </si>
  <si>
    <t>90 UCO &amp; animal fat FAME</t>
  </si>
  <si>
    <t>UCO and Animal Fat FAME</t>
  </si>
  <si>
    <t>Biodiesel Output, [MWH/MWh]</t>
  </si>
  <si>
    <t>MWH/MWh</t>
  </si>
  <si>
    <t>Glycerine  Output, [MWH/MWh Total Input]</t>
  </si>
  <si>
    <t>Typical total plant size [MW biodiesel/year]</t>
  </si>
  <si>
    <t>MW/year</t>
  </si>
  <si>
    <t>91 Hydrogenated veg oil</t>
  </si>
  <si>
    <t>HVO / renwable diesel</t>
  </si>
  <si>
    <t>District Heating Output, [MWh/MWh Total input]</t>
  </si>
  <si>
    <t>C, H</t>
  </si>
  <si>
    <t>Electricity Consumption, [MWh/MWh Total Inputs]</t>
  </si>
  <si>
    <t>MWh/MWhs</t>
  </si>
  <si>
    <t>3,4,11</t>
  </si>
  <si>
    <t>Feedstock Consumption, [MWh/MWh Total Inputs]</t>
  </si>
  <si>
    <t>Fuel Gas Output [MWh/MWh Total Input]</t>
  </si>
  <si>
    <t>HVO Output, [MWh/MWh Total Input]</t>
  </si>
  <si>
    <t>Hydrogen Consumption, [MWh/MWh Total Inputs]</t>
  </si>
  <si>
    <t>C, D</t>
  </si>
  <si>
    <t>LPG Output, [MWh/MWh Total Input]</t>
  </si>
  <si>
    <t>Naphta Output, [MWh/MWh Total Input]</t>
  </si>
  <si>
    <t>Natural Gas Consumption, [MWh/MWh Total Inputs]</t>
  </si>
  <si>
    <t>Typical total plant size [1,000 t HVO/year]</t>
  </si>
  <si>
    <t>Typical total plant size [MW HVO]</t>
  </si>
  <si>
    <t>F, K, L</t>
  </si>
  <si>
    <t>E, J, L</t>
  </si>
  <si>
    <t>10, 12</t>
  </si>
  <si>
    <t>Startup [M € /MW]</t>
  </si>
  <si>
    <t>Fixed O&amp;M [M € /1,000 t HVO]</t>
  </si>
  <si>
    <t xml:space="preserve">Specific energy content [GJ/ton] </t>
  </si>
  <si>
    <t>Specific investment [M € /1,000 t HVO]</t>
  </si>
  <si>
    <t>Startup [M € /1,000 t HVO]</t>
  </si>
  <si>
    <t>Variable O&amp;M [M € /1,000 t HVO]</t>
  </si>
  <si>
    <t>92 HVO jet fuel</t>
  </si>
  <si>
    <t>HVO Jet Fuel</t>
  </si>
  <si>
    <t>C, G</t>
  </si>
  <si>
    <t>2,3</t>
  </si>
  <si>
    <t>Fuel Gas Output, [MWh/MWh Total Input]</t>
  </si>
  <si>
    <t>HVO Jet Output, [GJ/GJ Total Input]</t>
  </si>
  <si>
    <t>GJ/GJ</t>
  </si>
  <si>
    <t>C,D, G</t>
  </si>
  <si>
    <t>Typical total plant size MW HVO [MW]</t>
  </si>
  <si>
    <t>Specific investment [M € /MW HVO Jet]</t>
  </si>
  <si>
    <t>A, E, J, L</t>
  </si>
  <si>
    <t>Start-up [M € /1,000 t HVO Jet]</t>
  </si>
  <si>
    <t xml:space="preserve"> -equipment [%]</t>
  </si>
  <si>
    <t>Specific investment [M € /1000 t HVO Jet]</t>
  </si>
  <si>
    <t>M EUR /1000 t</t>
  </si>
  <si>
    <t>93 1st generation ethanol</t>
  </si>
  <si>
    <t>1st Generation Ethanol</t>
  </si>
  <si>
    <t>DDG  Output,  [MWh/MWh Total Input]</t>
  </si>
  <si>
    <t>E, F</t>
  </si>
  <si>
    <t>Electricity Consumption  [MWh/MWh Total Input]</t>
  </si>
  <si>
    <t>Ethanol Output,  [MWh/MWh Total Input]</t>
  </si>
  <si>
    <t>Ethanol/year, [1,000 tonnes/year]</t>
  </si>
  <si>
    <t>1,000 tonnes/year</t>
  </si>
  <si>
    <t>Ethanol/year, [MW]</t>
  </si>
  <si>
    <t>Feedstock Consumption, [MWh/MWh Total Input]</t>
  </si>
  <si>
    <t>Natural Gas Consumption  [MWh/MWh Total Input]</t>
  </si>
  <si>
    <t>Fixed O&amp;M [M€ /MW/year]</t>
  </si>
  <si>
    <t>Specific investment [M€ /MW Ethanol]</t>
  </si>
  <si>
    <t>MEUR /MW</t>
  </si>
  <si>
    <t>I, J</t>
  </si>
  <si>
    <t>Start-up [M€ /1,000 t Ethanol]</t>
  </si>
  <si>
    <t>MEUR /1,000 t</t>
  </si>
  <si>
    <t>G, B, J</t>
  </si>
  <si>
    <t>Fixed O&amp;M [M€ /1,000 t Ethanol]</t>
  </si>
  <si>
    <t>Specific investment [M€ /1,000 t Ethanol]</t>
  </si>
  <si>
    <t>Variable O&amp;M [M€ /1,000 t Ethanol]</t>
  </si>
  <si>
    <t>94 Pyrolysis oils</t>
  </si>
  <si>
    <t>Fast Pyrolysis Bio Oil</t>
  </si>
  <si>
    <t>Bio Oil Output, [MWh/MWh Total Input]</t>
  </si>
  <si>
    <t>n.a.</t>
  </si>
  <si>
    <t>Power, Output, [MWh/MWh Total Input]</t>
  </si>
  <si>
    <t>Steam, Output, [MWh/MWh Total Input]</t>
  </si>
  <si>
    <t>Typical total plant size [1,000 t Bio Oil/year]</t>
  </si>
  <si>
    <t>Typical total plant size. [MW]</t>
  </si>
  <si>
    <t>Fixed O&amp;M [M€ /MW/year Bio Oil]</t>
  </si>
  <si>
    <t>F, G</t>
  </si>
  <si>
    <t>Specific investment [M€ /MW Bio Oil]</t>
  </si>
  <si>
    <t>6, 8</t>
  </si>
  <si>
    <t>Start up  [M€ /1,000 t Bio Oil]</t>
  </si>
  <si>
    <t>Variable O&amp;M [€ /MWh Bio Oil]</t>
  </si>
  <si>
    <t>Fixed O&amp;M [M€ /1,000 t Bio Oil]</t>
  </si>
  <si>
    <t>Specific energy content [GJ/ton] bio-oil]</t>
  </si>
  <si>
    <t>Specific investment [M€ /1,000 t Bio Oil]</t>
  </si>
  <si>
    <t>Variable O&amp;M [M€ /1,000 t Bio Oil]</t>
  </si>
  <si>
    <t>95 Cellulosic ethanol</t>
  </si>
  <si>
    <t>Cellulosic Ethanol</t>
  </si>
  <si>
    <t>Electiricity Output, [MWh/MWh Total Input]</t>
  </si>
  <si>
    <t>Ethanol Output, [MWh/MWh Total Input]</t>
  </si>
  <si>
    <t>Typical total plant size [1,000 tonnes/year]</t>
  </si>
  <si>
    <t>Typical total plant size, [MW]</t>
  </si>
  <si>
    <t>Fixed O&amp;M [M€ /MW/year Ethanol]</t>
  </si>
  <si>
    <t>1, 10, 11</t>
  </si>
  <si>
    <t>Variable O&amp;M [€ /MW Ethanol]</t>
  </si>
  <si>
    <t>EUR /MW</t>
  </si>
  <si>
    <t>97 Methanol from biomass gasif.</t>
  </si>
  <si>
    <t>Bio Methanol</t>
  </si>
  <si>
    <t>District heat  Output, [MWh/MWh Total Input]</t>
  </si>
  <si>
    <t>Electricity Output, [MWh/MWh Total Input]</t>
  </si>
  <si>
    <t>Methanol Output, [MWh/MWh Total Input]</t>
  </si>
  <si>
    <t>Typical total plant size [1,000 t Methanol/year]</t>
  </si>
  <si>
    <t>3, 5, 6</t>
  </si>
  <si>
    <t>Fixed O&amp;M [M€ /MW/year Methanol]</t>
  </si>
  <si>
    <t>Specific investment [M€ /MW Methanol]</t>
  </si>
  <si>
    <t>1, 3, 5, 6</t>
  </si>
  <si>
    <t>Start up [M€ /1,000 t Methanoll]</t>
  </si>
  <si>
    <t>MEUR /1,000 tl</t>
  </si>
  <si>
    <t>Variable O&amp;M [€ /MWh methanol]</t>
  </si>
  <si>
    <t>E,,F</t>
  </si>
  <si>
    <t>Fixed O&amp;M [M€ /1,000 t Methanol]</t>
  </si>
  <si>
    <t>Specific energy content [GJ/ton] methanol]</t>
  </si>
  <si>
    <t>Specific investment [M€ /1,000 t Methanol]</t>
  </si>
  <si>
    <t>Variable O&amp;M [M€ /1,000 t Methanol]</t>
  </si>
  <si>
    <t>98 Methanol from hydrogen</t>
  </si>
  <si>
    <t xml:space="preserve"> Methanol from hydrogen and carbon dioxide</t>
  </si>
  <si>
    <t>CO2 [ton/ton-methanol]</t>
  </si>
  <si>
    <t>ton/ton-methanol</t>
  </si>
  <si>
    <t>District heating [MWh/MWh total input]</t>
  </si>
  <si>
    <t>Electricity [MWh/ton-methanol]</t>
  </si>
  <si>
    <t>MWh/ton-methanol</t>
  </si>
  <si>
    <t>Heat loss [MWh/MWh total input]</t>
  </si>
  <si>
    <t>Hydrogen [MWh/ton-methanol]</t>
  </si>
  <si>
    <t>Hydrogen [ton/ton-methanol]</t>
  </si>
  <si>
    <t>Methanol [MWh/MWh total input]</t>
  </si>
  <si>
    <t>Net steam [MWh/ton-methanol]</t>
  </si>
  <si>
    <t>Water [ton/ton-methanol]</t>
  </si>
  <si>
    <t>Fixed O&amp;M [k€ /MW Methanol/year]</t>
  </si>
  <si>
    <t>kEUR /MW/year</t>
  </si>
  <si>
    <t>Start up [M€ /1,000 t Methanol]</t>
  </si>
  <si>
    <t>99 SNG from methan. of biogas</t>
  </si>
  <si>
    <t>SNG from Biogas</t>
  </si>
  <si>
    <t>Biogas Consumption, [MWh/MWh Total Input]</t>
  </si>
  <si>
    <t>C, I</t>
  </si>
  <si>
    <t>District Heating Output, [MWh/MWh Total Input]</t>
  </si>
  <si>
    <t>Hydrogen Consumption, [MWh/MWh Total Input]</t>
  </si>
  <si>
    <t>C, E</t>
  </si>
  <si>
    <t>SNG Output, [MWh/MWh Total Input]</t>
  </si>
  <si>
    <t>Typical total plant size [1,000 GJ SNG/year]</t>
  </si>
  <si>
    <t>1,000 GJ/year</t>
  </si>
  <si>
    <t>1, 7</t>
  </si>
  <si>
    <t>A, A1,  B</t>
  </si>
  <si>
    <t>Fixed O&amp;M [M€ /MW/year SNG]</t>
  </si>
  <si>
    <t>Specific investment [M€ /MW SNG]</t>
  </si>
  <si>
    <t>Start up [€ /GJ SNG]</t>
  </si>
  <si>
    <t>EUR /GJ</t>
  </si>
  <si>
    <t>Variable O&amp;M [€ /MWh SNG]</t>
  </si>
  <si>
    <t>Fixed O&amp;M [€ /GJ SNG]</t>
  </si>
  <si>
    <t>Specific energy content [GJ/ton] SNG]</t>
  </si>
  <si>
    <t>Specific investment [M€ / 1000 GJ SNG]</t>
  </si>
  <si>
    <t>MEUR / 1000 GJ</t>
  </si>
  <si>
    <t>Variable O&amp;M [€ /GJ SNG]</t>
  </si>
  <si>
    <t>100 Hydrothermal liquifaction</t>
  </si>
  <si>
    <t>Bio Oil</t>
  </si>
  <si>
    <t>Co-products Output [MWh/MWh Total Input]</t>
  </si>
  <si>
    <t>Fixed O&amp;M [M€ / MW  Bio Oil/year]</t>
  </si>
  <si>
    <t>MEUR / MW /year</t>
  </si>
  <si>
    <t>Specific investment [M€ / MW Bio Oil]</t>
  </si>
  <si>
    <t>MEUR / MW</t>
  </si>
  <si>
    <t>Start up [€ /MW  Bio Oil]</t>
  </si>
  <si>
    <t xml:space="preserve">EUR /MW </t>
  </si>
  <si>
    <t>Specific energy content [GJ/ton] HTL]</t>
  </si>
  <si>
    <t>Specific investment [M€ /1000 t Bio Oil]</t>
  </si>
  <si>
    <t>MEUR /1000 t</t>
  </si>
  <si>
    <t>Start up [M€ /1,000 t Bio Oil]</t>
  </si>
  <si>
    <t>101 Catalytic Hydropyrolysis 2</t>
  </si>
  <si>
    <t>Catalytic Hydropyrolysis conf. 2</t>
  </si>
  <si>
    <t>Diesel fraction Output, [MWh/MWh Total Input]</t>
  </si>
  <si>
    <t>Gasoline fraction Output, [MWh/MWh Total Input]</t>
  </si>
  <si>
    <t>Input</t>
  </si>
  <si>
    <t>C, F</t>
  </si>
  <si>
    <t>5, 11</t>
  </si>
  <si>
    <t>Start up [€ /l Bio Oil]</t>
  </si>
  <si>
    <t>EUR /l</t>
  </si>
  <si>
    <t>Specific investment [M€ /l1000 t Bio Oil]</t>
  </si>
  <si>
    <t>MEUR /l1000 t</t>
  </si>
  <si>
    <t>Variable O&amp;M [€ /1,000 t Bio Oil]</t>
  </si>
  <si>
    <t>EUR /1,000 t</t>
  </si>
  <si>
    <t>101 Catalytic Hydropyrolysis 1</t>
  </si>
  <si>
    <t>Catalytic Hydroprocessing conf. 1</t>
  </si>
  <si>
    <t>Biochar, Output, [MWh/MWh Total Input]</t>
  </si>
  <si>
    <t>District Heat [MWh/MWh Total Input]</t>
  </si>
  <si>
    <t>Gas Output, [MWh/MWh Total Input]</t>
  </si>
  <si>
    <t>Liquid Fuel Output, [MWh/MWh Total Input]</t>
  </si>
  <si>
    <t>Typical total plant size [1,000 t liquid fuels/year]</t>
  </si>
  <si>
    <t>1,000 t liquids/year</t>
  </si>
  <si>
    <t>Fixed O&amp;M [1,000 € /MW]</t>
  </si>
  <si>
    <t>1,000 EUR /MW</t>
  </si>
  <si>
    <t>Specific investment [M€ /l1000 t Liquid Fuels]</t>
  </si>
  <si>
    <t>MEUR /l1000 ts</t>
  </si>
  <si>
    <t>D, E, F</t>
  </si>
  <si>
    <t>Start up [€ /l Liquid Fuel]</t>
  </si>
  <si>
    <t>Variable O&amp;M [€ /MWh of fuel]</t>
  </si>
  <si>
    <t>102 Hydrogen to Jet</t>
  </si>
  <si>
    <t>Hydrogen to Jet Fuel</t>
  </si>
  <si>
    <t>CO2 Consumption, [t/t FT Liquids]</t>
  </si>
  <si>
    <t>t/t</t>
  </si>
  <si>
    <t>C, D, E</t>
  </si>
  <si>
    <t>District Heat  Output, [MWh/MWh Total Input]</t>
  </si>
  <si>
    <t>FT Liquids Output, [MWh/MWh Total Input]</t>
  </si>
  <si>
    <t>F, G, O</t>
  </si>
  <si>
    <t>20, 18</t>
  </si>
  <si>
    <t xml:space="preserve">E </t>
  </si>
  <si>
    <t>Power Consumption, [MWh/MWh Total Input]</t>
  </si>
  <si>
    <t>Typical total plant size [1,000 kt FT Liquids/year]</t>
  </si>
  <si>
    <t>1,000 kt/year</t>
  </si>
  <si>
    <t xml:space="preserve">A, B, </t>
  </si>
  <si>
    <t>18, 20, 23</t>
  </si>
  <si>
    <t>Typical total plant size, [MW] Output</t>
  </si>
  <si>
    <t>A,B,C</t>
  </si>
  <si>
    <t>18, 20</t>
  </si>
  <si>
    <t>Fixed O&amp;M [€ /MWH Liquids]</t>
  </si>
  <si>
    <t>EUR /MWH</t>
  </si>
  <si>
    <t>G, J</t>
  </si>
  <si>
    <t>18, 20, 26, 30</t>
  </si>
  <si>
    <t>Start up [€ /l FT Liquids]</t>
  </si>
  <si>
    <t>Variable O&amp;M [€ /MWH Liquids]</t>
  </si>
  <si>
    <t>Fixed O&amp;M [€ /l FT Liquids]</t>
  </si>
  <si>
    <t>Specific investment [€ /l FT Liquids/year]</t>
  </si>
  <si>
    <t>EUR /l/year</t>
  </si>
  <si>
    <t>Variable O&amp;M [€ /l FT Liquids]</t>
  </si>
  <si>
    <t>102 Power to Jet</t>
  </si>
  <si>
    <t>Power to Jet Fuel</t>
  </si>
  <si>
    <t>D, E</t>
  </si>
  <si>
    <t xml:space="preserve">F </t>
  </si>
  <si>
    <t>G, H, O</t>
  </si>
  <si>
    <t>A, B, C</t>
  </si>
  <si>
    <t>Fixed O&amp;M [€ /MWh FT Liquids]</t>
  </si>
  <si>
    <t>Specific investment [M€ /MW Output]</t>
  </si>
  <si>
    <t>MEUR /MW Output</t>
  </si>
  <si>
    <t>Start up [€ /MWh FT Liquids]</t>
  </si>
  <si>
    <t>Variable O&amp;M [€ /MWH FT Liquids]</t>
  </si>
  <si>
    <t>103 Hydrogen to Ammonia</t>
  </si>
  <si>
    <t>Green Ammonia plant: Hydrogen to ammonia (excl. electrolyzer and excl. ASU)</t>
  </si>
  <si>
    <t>Ammonia Output, [MWh/MWh Total Input]</t>
  </si>
  <si>
    <t>Forced outage [%], unplanned shutdown</t>
  </si>
  <si>
    <t>High value heat Output [MWh/MWh Total Input]</t>
  </si>
  <si>
    <t>Hydrogen Consumption, [t/t] Ammonia</t>
  </si>
  <si>
    <t>N2 Consumption, [t/t] Ammonia</t>
  </si>
  <si>
    <t>Operation capacity</t>
  </si>
  <si>
    <t>20-100%</t>
  </si>
  <si>
    <t>Typical total plant size, TPD</t>
  </si>
  <si>
    <t>Typical total plant size, [MW] (Ammonia output)</t>
  </si>
  <si>
    <t>Fixed O&amp;M [k€/MW Ammonia/year]</t>
  </si>
  <si>
    <t>kEUR/MW/year</t>
  </si>
  <si>
    <t>Specific investment [M€ /MW Ammonia output]</t>
  </si>
  <si>
    <t>F, I, J</t>
  </si>
  <si>
    <t>Start up [M€ /1,000 t Ammonia]</t>
  </si>
  <si>
    <t>N.A.</t>
  </si>
  <si>
    <t>Variable O&amp;M [€/MWh Ammonia]</t>
  </si>
  <si>
    <t>EUR/MWh</t>
  </si>
  <si>
    <t>Fixed O&amp;M [M€ /TPD Ammonia]</t>
  </si>
  <si>
    <t>MEUR /TPD</t>
  </si>
  <si>
    <t>Specific density  [kg/l] or [ton/m3] Ammonia</t>
  </si>
  <si>
    <t>Specific energy content [GJ/ton Ammonia]</t>
  </si>
  <si>
    <t>Specific investment [M€ /TPD Ammonia output]</t>
  </si>
  <si>
    <t>F, I</t>
  </si>
  <si>
    <t>Specific investment mark-up factor optional ASU</t>
  </si>
  <si>
    <t>Start up [M€ /TPD Ammonia]</t>
  </si>
  <si>
    <t>Variable O&amp;M [€ /t Ammonia]</t>
  </si>
  <si>
    <t>EUR /t</t>
  </si>
  <si>
    <t>104 Methane pyrolysis, MBR</t>
  </si>
  <si>
    <t>Moving-bed Methane Decomposition (MBR)</t>
  </si>
  <si>
    <t>Carbon Black Output (% total input [MWh/MWh])</t>
  </si>
  <si>
    <t>A, G, N</t>
  </si>
  <si>
    <t>A, D,G</t>
  </si>
  <si>
    <t>Electricity (% total input[MWh/MWh])</t>
  </si>
  <si>
    <t>A, G</t>
  </si>
  <si>
    <t>Heat loss (% total input [MWh/MWh])</t>
  </si>
  <si>
    <t>Hydrogen Gas Output (% total input [MWh/MWh])</t>
  </si>
  <si>
    <t>A, F, G</t>
  </si>
  <si>
    <t>Methane Output (% total input [MWh/MWh])</t>
  </si>
  <si>
    <t>A, G, H, M</t>
  </si>
  <si>
    <t>Natural Gas (% total input[MWh/MWh])</t>
  </si>
  <si>
    <t>A, G, H</t>
  </si>
  <si>
    <t>A, C, D, G</t>
  </si>
  <si>
    <t>Recovered Heat (% total input [MWh/MWh])</t>
  </si>
  <si>
    <t> [6]</t>
  </si>
  <si>
    <t>Typical total plant size [MW H2 output]</t>
  </si>
  <si>
    <t>A, G, H, I</t>
  </si>
  <si>
    <t>Typical total plant size [kg H2/day output]</t>
  </si>
  <si>
    <t>kg/day</t>
  </si>
  <si>
    <t>A, E, G, K</t>
  </si>
  <si>
    <t>12000 </t>
  </si>
  <si>
    <t> 42000</t>
  </si>
  <si>
    <t xml:space="preserve">Financial data (2015)                                 </t>
  </si>
  <si>
    <t>55 </t>
  </si>
  <si>
    <t>Fixed O&amp;M [€ / MW of total H2 output]</t>
  </si>
  <si>
    <t>EUR / MW</t>
  </si>
  <si>
    <t>A, B, G</t>
  </si>
  <si>
    <t>[1], [3]</t>
  </si>
  <si>
    <t>Specific investment [M€/MW of total H2 output]</t>
  </si>
  <si>
    <t>MEUR/MW</t>
  </si>
  <si>
    <t>A, B, F, G, J, K</t>
  </si>
  <si>
    <t>Variable O&amp;M [€ / MWh of total H2 output]</t>
  </si>
  <si>
    <t>EUR / MWh</t>
  </si>
  <si>
    <t>A, G, L</t>
  </si>
  <si>
    <t> Methane conversion [%]</t>
  </si>
  <si>
    <t>A, G, M</t>
  </si>
  <si>
    <t>104 Methane pyrolysis, Plasma</t>
  </si>
  <si>
    <t>Plasma-assisted Methane Decomposition (Plasma)</t>
  </si>
  <si>
    <t>Output</t>
  </si>
  <si>
    <t>N/A  </t>
  </si>
  <si>
    <t xml:space="preserve">Financial data (2015)                                </t>
  </si>
  <si>
    <t>A, B, E, F, G, J, K</t>
  </si>
  <si>
    <t>A, L, G</t>
  </si>
  <si>
    <t>105 Slow pyrolysis, Straw</t>
  </si>
  <si>
    <t>Slow pyrolysis for production of biochar, pyrolysis oil and gas from straw</t>
  </si>
  <si>
    <t>Biochar Output, [MWh/MWh Total Input]</t>
  </si>
  <si>
    <t>Heat Output,[MWh/MWh Total Input]</t>
  </si>
  <si>
    <t>Pyrolysis gas Output, [MWh/MWh Total Input]</t>
  </si>
  <si>
    <t>Pyrolysis oil Output, [MWh/MWh Total Input]</t>
  </si>
  <si>
    <t>Typical total plant size, [MW] input</t>
  </si>
  <si>
    <t>Typical total plant size, [MW] output</t>
  </si>
  <si>
    <t>Fixed O&amp;M ([M€ /MW/year] output from pyrolysis process</t>
  </si>
  <si>
    <t>Specific investment [M€ /MW] output from pyrolysis process</t>
  </si>
  <si>
    <t>K, L</t>
  </si>
  <si>
    <t>Start up  ([M€ /MW] output from pyrolysis process per startup</t>
  </si>
  <si>
    <t>Variable O&amp;M ([€ /MWh] output from pyrolysis process)</t>
  </si>
  <si>
    <t>Specific absolute density of biochar [ton/m3]</t>
  </si>
  <si>
    <t>ton/m3</t>
  </si>
  <si>
    <t>Specific bulk density of biochar [ton/m3]</t>
  </si>
  <si>
    <t>Specific density of pyrlolysis oil [ton/m3]</t>
  </si>
  <si>
    <t>Specific density of pyrolysis gas [kg/Nm3]</t>
  </si>
  <si>
    <t>kg/Nm3</t>
  </si>
  <si>
    <t>R, S</t>
  </si>
  <si>
    <t>Specific energy content [GJ/ton] biochar from straw</t>
  </si>
  <si>
    <t>O, S</t>
  </si>
  <si>
    <t>Specific energy content [GJ/ton] pyrlolysis oil from straw</t>
  </si>
  <si>
    <t>P, S</t>
  </si>
  <si>
    <t>Specific energy content [MJ/Nm3] pyrolysis gas from straw</t>
  </si>
  <si>
    <t>MJ/Nm3</t>
  </si>
  <si>
    <t>Q, R, S</t>
  </si>
  <si>
    <t>105 Slow pyrolysis, Digestate</t>
  </si>
  <si>
    <t>Slow pyrolysis for production of biochar, pyrolysis oil and gas from digestate</t>
  </si>
  <si>
    <t>Biochar Output, [MWh/MWh] Total Input</t>
  </si>
  <si>
    <t>Electricity Consumption, [MWh/MWh] Total Input</t>
  </si>
  <si>
    <t>Feedstock Consumption, [MWh/MWh] Total Input</t>
  </si>
  <si>
    <t>Heat Output, [MWh/MWh] Total Input</t>
  </si>
  <si>
    <t>Pyrolysis gas Output, [MWh/MWh] Total Input</t>
  </si>
  <si>
    <t>Pyrolysis oil Output, [MWh/MWh] Total Input</t>
  </si>
  <si>
    <t>Fixed O&amp;M [M€ /MW/year] output from pyrolysis process)</t>
  </si>
  <si>
    <t>Specific investment ([M€ /MW] output from pyrolysis process)</t>
  </si>
  <si>
    <t>Start up  [M€ /MW] output from pyrolysis process per startup)</t>
  </si>
  <si>
    <t>Variable O&amp;M [€ /MWh] output from pyrolysis process)</t>
  </si>
  <si>
    <t>Specific energy content [GJ/ton] biochar from digestate)</t>
  </si>
  <si>
    <t>Specific energy content [GJ/ton] pyrlolysis oil from digestate)</t>
  </si>
  <si>
    <t>Specific energy content [MJ/Nm3] pyrolysis gas from digestate)</t>
  </si>
  <si>
    <t>Q, S</t>
  </si>
  <si>
    <t>parameter</t>
  </si>
  <si>
    <t>value</t>
  </si>
  <si>
    <t>source</t>
  </si>
  <si>
    <t>solar-rooftop</t>
  </si>
  <si>
    <t>discount rate</t>
  </si>
  <si>
    <t>per unit</t>
  </si>
  <si>
    <t>standard for decentral</t>
  </si>
  <si>
    <t>onwind</t>
  </si>
  <si>
    <t>lifetime</t>
  </si>
  <si>
    <t>IEA2010</t>
  </si>
  <si>
    <t>offwind</t>
  </si>
  <si>
    <t>solar-utility</t>
  </si>
  <si>
    <t>PHS</t>
  </si>
  <si>
    <t>hydro</t>
  </si>
  <si>
    <t>ror</t>
  </si>
  <si>
    <t>OCGT</t>
  </si>
  <si>
    <t>nuclear</t>
  </si>
  <si>
    <t>ECF2010 in DIW DataDoc http://hdl.handle.net/10419/80348</t>
  </si>
  <si>
    <t>CCGT</t>
  </si>
  <si>
    <t>lignite</t>
  </si>
  <si>
    <t>oil</t>
  </si>
  <si>
    <t>investment</t>
  </si>
  <si>
    <t>EUR/kWel</t>
  </si>
  <si>
    <t>DIW DataDoc http://hdl.handle.net/10419/80348</t>
  </si>
  <si>
    <t>DIW DataDoc http://hdl.handle.net/10419/80348 PC (Advanced/SuperC)</t>
  </si>
  <si>
    <t>ETIP PV</t>
  </si>
  <si>
    <t>FOM</t>
  </si>
  <si>
    <t>%/year</t>
  </si>
  <si>
    <t>VOM</t>
  </si>
  <si>
    <t>EUR/MWhel</t>
  </si>
  <si>
    <t>RES costs made up to fix curtailment order</t>
  </si>
  <si>
    <t>gas</t>
  </si>
  <si>
    <t>fuel</t>
  </si>
  <si>
    <t>IEA2011b</t>
  </si>
  <si>
    <t>uranium</t>
  </si>
  <si>
    <t>JRC and Zappa</t>
  </si>
  <si>
    <t>solid biomass</t>
  </si>
  <si>
    <t>IEA WEM2017 97USD/boe = http://www.iea.org/media/weowebsite/2017/WEM_Documentation_WEO2017.pdf</t>
  </si>
  <si>
    <t>efficiency</t>
  </si>
  <si>
    <t>CO2 intensity</t>
  </si>
  <si>
    <t>tCO2/MWhth</t>
  </si>
  <si>
    <t>https://www.eia.gov/environment/emissions/co2_vol_mass.php</t>
  </si>
  <si>
    <t>DIW DataDoc http://hdl.handle.net/10419/80348 CT</t>
  </si>
  <si>
    <t>German sources</t>
  </si>
  <si>
    <t>TODO</t>
  </si>
  <si>
    <t>electrolysis</t>
  </si>
  <si>
    <t>Palzer Thesis</t>
  </si>
  <si>
    <t>NREL http://www.nrel.gov/docs/fy09osti/45873.pdf</t>
  </si>
  <si>
    <t>fuel cell</t>
  </si>
  <si>
    <t>hydrogen underground storage</t>
  </si>
  <si>
    <t>EUR/kWh</t>
  </si>
  <si>
    <t>maximum from https://www.nrel.gov/docs/fy10osti/46719.pdf</t>
  </si>
  <si>
    <t>http://www.acatech.de/fileadmin/user_upload/Baumstruktur_nach_Website/Acatech/root/de/Publikationen/Materialien/ESYS_Technologiesteckbrief_Energiespeicher.pdf</t>
  </si>
  <si>
    <t>H2 pipeline</t>
  </si>
  <si>
    <t>EUR/MW/km</t>
  </si>
  <si>
    <t>Welder et al https://doi.org/10.1016/j.energy.2018.05.059</t>
  </si>
  <si>
    <t>methanation</t>
  </si>
  <si>
    <t>EUR/kWH2</t>
  </si>
  <si>
    <t>Schaber thesis</t>
  </si>
  <si>
    <t>Palzer and Schaber thesis</t>
  </si>
  <si>
    <t>helmeth</t>
  </si>
  <si>
    <t>EUR/kW</t>
  </si>
  <si>
    <t>no source</t>
  </si>
  <si>
    <t>HELMETH press release</t>
  </si>
  <si>
    <t>SMR</t>
  </si>
  <si>
    <t>EUR/kWCH4</t>
  </si>
  <si>
    <t>https://www.gov.uk/government/publications/hydrogen-supply-chain-evidence-base</t>
  </si>
  <si>
    <t>SMR CC</t>
  </si>
  <si>
    <t>Fischer-Tropsch</t>
  </si>
  <si>
    <t>Fasihi doi:10.3390/su9020306 (60 kEUR/bpd = 847 EUR/kWL (1b = 1.7 MWh) 847*0.8 = 677.6)</t>
  </si>
  <si>
    <t>doi:10.3390/su9020306</t>
  </si>
  <si>
    <t>battery inverter</t>
  </si>
  <si>
    <t>USD/kWel</t>
  </si>
  <si>
    <t>budischak2013</t>
  </si>
  <si>
    <t>battery storage</t>
  </si>
  <si>
    <t>USD/kWh</t>
  </si>
  <si>
    <t>decentral air-sourced heat pump</t>
  </si>
  <si>
    <t>EUR/kWth</t>
  </si>
  <si>
    <t>HP</t>
  </si>
  <si>
    <t>Palzer thesis</t>
  </si>
  <si>
    <t>default for costs</t>
  </si>
  <si>
    <t>decentral ground-sourced heat pump</t>
  </si>
  <si>
    <t>central air-sourced heat pump</t>
  </si>
  <si>
    <t>retrofitting I</t>
  </si>
  <si>
    <t>EUR/m2/fraction reduction</t>
  </si>
  <si>
    <t>retrofitting II</t>
  </si>
  <si>
    <t>water tank charger</t>
  </si>
  <si>
    <t>water tank discharger</t>
  </si>
  <si>
    <t>decentral water tank storage</t>
  </si>
  <si>
    <t>EUR/m3</t>
  </si>
  <si>
    <t>IWES Interaktion</t>
  </si>
  <si>
    <t>central water tank storage</t>
  </si>
  <si>
    <t>decentral resistive heater</t>
  </si>
  <si>
    <t>EUR/kWhth</t>
  </si>
  <si>
    <t>central resistive heater</t>
  </si>
  <si>
    <t>decentral gas boiler</t>
  </si>
  <si>
    <t>central gas boiler</t>
  </si>
  <si>
    <t>decentral CHP</t>
  </si>
  <si>
    <t>central gas CHP</t>
  </si>
  <si>
    <t>DEA (condensation mode)</t>
  </si>
  <si>
    <t>c_b</t>
  </si>
  <si>
    <t>DEA (backpressure ratio)</t>
  </si>
  <si>
    <t>c_v</t>
  </si>
  <si>
    <t>DEA (loss of fuel for additional heat)</t>
  </si>
  <si>
    <t>p_nom_ratio</t>
  </si>
  <si>
    <t>central solid biomass CHP</t>
  </si>
  <si>
    <t>DEA for wood pellets CHP</t>
  </si>
  <si>
    <t>DEA for wood pellets CHP (condensation mode)</t>
  </si>
  <si>
    <t>DEA for wood pellets CHP (backpressure ratio)</t>
  </si>
  <si>
    <t>DEA for wood pellets CHP (loss of fuel for additional heat)</t>
  </si>
  <si>
    <t>micro CHP</t>
  </si>
  <si>
    <t>DEA for PEMFC with methane (for unit consuming 2kW CH4)</t>
  </si>
  <si>
    <t>efficiency-heat</t>
  </si>
  <si>
    <t>decentral solar thermal</t>
  </si>
  <si>
    <t>EUR/1000m2</t>
  </si>
  <si>
    <t>central solar thermal</t>
  </si>
  <si>
    <t>electricity distribution grid</t>
  </si>
  <si>
    <t>electricity grid connection</t>
  </si>
  <si>
    <t>decentral oil boiler</t>
  </si>
  <si>
    <t>Palzer thesis (https://energiesysteme-zukunft.de/fileadmin/user_upload/Publikationen/PDFs/ESYS_Materialien_Optimierungsmodell_REMod-D.pdf) (+eigene Berechnung)</t>
  </si>
  <si>
    <t>Palzer thesis (https://energiesysteme-zukunft.de/fileadmin/user_upload/Publikationen/PDFs/ESYS_Materialien_Optimierungsmodell_REMod-D.pdf)</t>
  </si>
  <si>
    <t>offwind-ac-station</t>
  </si>
  <si>
    <t>DEA https://ens.dk/en/our-services/projections-and-models/technology-data</t>
  </si>
  <si>
    <t>offwind-ac-connection-submarine</t>
  </si>
  <si>
    <t>offwind-ac-connection-underground</t>
  </si>
  <si>
    <t>offwind-dc-station</t>
  </si>
  <si>
    <t>Haertel 2017</t>
  </si>
  <si>
    <t>offwind-dc-connection-submarine</t>
  </si>
  <si>
    <t>DTU report based on Fig 34 of https://ec.europa.eu/energy/sites/ener/files/documents/2014_nsog_report.pdf</t>
  </si>
  <si>
    <t>offwind-dc-connection-underground</t>
  </si>
  <si>
    <t>PyPSA</t>
  </si>
  <si>
    <t>Fuel costs included</t>
  </si>
  <si>
    <t>Storage_PumpedHydro_Open</t>
  </si>
  <si>
    <t>Storage_PumpedHydro_Reservoir</t>
  </si>
  <si>
    <t>Same as open hydro cycle</t>
  </si>
  <si>
    <t xml:space="preserve">Technology </t>
  </si>
  <si>
    <t>Storage technologies</t>
  </si>
  <si>
    <t xml:space="preserve">name / decription </t>
  </si>
  <si>
    <t>Uncertainty (2050)</t>
  </si>
  <si>
    <t>Explanation</t>
  </si>
  <si>
    <t>Hydrogen gas</t>
  </si>
  <si>
    <t>Electricity, heat or gas</t>
  </si>
  <si>
    <t>Large-scale stationary hydrogen production</t>
  </si>
  <si>
    <t>System or local (if electricity specify also if power-intensive or energy-intensive)</t>
  </si>
  <si>
    <t>54-57</t>
  </si>
  <si>
    <t>Round trip efficiency (%)</t>
  </si>
  <si>
    <r>
      <t xml:space="preserve"> - </t>
    </r>
    <r>
      <rPr>
        <i/>
        <sz val="7"/>
        <color theme="1"/>
        <rFont val="Arial"/>
        <family val="2"/>
      </rPr>
      <t>Charge efficiency (%)</t>
    </r>
  </si>
  <si>
    <t xml:space="preserve"> - Discharge efficiency (%)</t>
  </si>
  <si>
    <t>~100</t>
  </si>
  <si>
    <t>Energy losses during storage (% / period)</t>
  </si>
  <si>
    <t>&lt;1</t>
  </si>
  <si>
    <t>Auxiliary electricity consumption (% of output)</t>
  </si>
  <si>
    <t>Expressed only for heat and gas storages</t>
  </si>
  <si>
    <t>Only for electricity storage</t>
  </si>
  <si>
    <t>Primary regulation (% per 30 sec)</t>
  </si>
  <si>
    <t>Secondary regulation (% per minute)</t>
  </si>
  <si>
    <t xml:space="preserve">Financial data                                 </t>
  </si>
  <si>
    <t xml:space="preserve"> - hereof equipment (M€2015 per MWh)</t>
  </si>
  <si>
    <t xml:space="preserve"> - hereof installation(M€2015 per MWh)</t>
  </si>
  <si>
    <t>Fixed O&amp;M (€2015/MW/year)</t>
  </si>
  <si>
    <t>See table in the specific section</t>
  </si>
  <si>
    <t>Gravimetric energy density (Wh/kg)</t>
  </si>
  <si>
    <r>
      <t>Volumetric energy density @0</t>
    </r>
    <r>
      <rPr>
        <vertAlign val="superscript"/>
        <sz val="7"/>
        <rFont val="Arial"/>
        <family val="2"/>
        <charset val="161"/>
      </rPr>
      <t>o</t>
    </r>
    <r>
      <rPr>
        <sz val="7"/>
        <rFont val="Arial"/>
        <family val="2"/>
      </rPr>
      <t>C and 1atm pressure (Wh/m</t>
    </r>
    <r>
      <rPr>
        <vertAlign val="superscript"/>
        <sz val="7"/>
        <rFont val="Arial"/>
        <family val="2"/>
        <charset val="161"/>
      </rPr>
      <t>3</t>
    </r>
    <r>
      <rPr>
        <sz val="7"/>
        <rFont val="Arial"/>
        <family val="2"/>
      </rPr>
      <t>)</t>
    </r>
  </si>
  <si>
    <r>
      <t>Permeation characteristics (mol/s/m/MPa</t>
    </r>
    <r>
      <rPr>
        <vertAlign val="superscript"/>
        <sz val="7"/>
        <rFont val="Arial"/>
        <family val="2"/>
        <charset val="161"/>
      </rPr>
      <t>1/2</t>
    </r>
    <r>
      <rPr>
        <sz val="7"/>
        <rFont val="Arial"/>
        <family val="2"/>
      </rPr>
      <t>)</t>
    </r>
  </si>
  <si>
    <t>Data calculated according to the system defined in the report</t>
  </si>
  <si>
    <t>Based on system definition</t>
  </si>
  <si>
    <t>Negligible energy losses reported in literature</t>
  </si>
  <si>
    <t>One constructed, no outage time is defined</t>
  </si>
  <si>
    <t>Pre existing caverns</t>
  </si>
  <si>
    <t>Regulation similar to the tanks based on demand supply profile</t>
  </si>
  <si>
    <t>O&amp;M cost defined as a percentageof CAPEX in litertaure</t>
  </si>
  <si>
    <t>Variable O&amp;M is treated as half of fixed O&amp;M</t>
  </si>
  <si>
    <t>Only considering hydrogen pressure, not considering gradient in the cavern (since it depends on the site)</t>
  </si>
  <si>
    <t>Negligible permeation losses (Through conversations with Gas energy denmark)</t>
  </si>
  <si>
    <t xml:space="preserve">Pressurized hydrogen gas storage system (Compressor &amp; Type I tanks @ 200bar) </t>
  </si>
  <si>
    <t>Stationary short-medium term storage after production from an electrolyzer</t>
  </si>
  <si>
    <t>1,2</t>
  </si>
  <si>
    <t>Compressor component (M€2015 per MWh)</t>
  </si>
  <si>
    <t>Type I tanks component (M€2015 per MWh)</t>
  </si>
  <si>
    <t>Installation, equipment, manhours (M€2015 per MWh)</t>
  </si>
  <si>
    <t>Gravimetric energy density (kWh/kg)</t>
  </si>
  <si>
    <r>
      <t>Volumetric energy density @0</t>
    </r>
    <r>
      <rPr>
        <vertAlign val="superscript"/>
        <sz val="9"/>
        <rFont val="Arial"/>
        <family val="2"/>
        <charset val="161"/>
      </rPr>
      <t>o</t>
    </r>
    <r>
      <rPr>
        <sz val="9"/>
        <rFont val="Arial"/>
        <family val="2"/>
      </rPr>
      <t>C and 1atm pressure (kWh/m</t>
    </r>
    <r>
      <rPr>
        <vertAlign val="superscript"/>
        <sz val="9"/>
        <rFont val="Arial"/>
        <family val="2"/>
        <charset val="161"/>
      </rPr>
      <t>3</t>
    </r>
    <r>
      <rPr>
        <sz val="9"/>
        <rFont val="Arial"/>
        <family val="2"/>
      </rPr>
      <t>)</t>
    </r>
  </si>
  <si>
    <r>
      <t>Permeation characteristics for Type I tanks (mol/s/m/MPa</t>
    </r>
    <r>
      <rPr>
        <vertAlign val="superscript"/>
        <sz val="9"/>
        <rFont val="Arial"/>
        <family val="2"/>
        <charset val="161"/>
      </rPr>
      <t>1/2</t>
    </r>
    <r>
      <rPr>
        <sz val="9"/>
        <rFont val="Arial"/>
        <family val="2"/>
      </rPr>
      <t>)</t>
    </r>
  </si>
  <si>
    <r>
      <t>2.84×10</t>
    </r>
    <r>
      <rPr>
        <vertAlign val="superscript"/>
        <sz val="9"/>
        <rFont val="Arial"/>
        <family val="2"/>
        <charset val="161"/>
      </rPr>
      <t>-27</t>
    </r>
  </si>
  <si>
    <r>
      <t>2.84×10</t>
    </r>
    <r>
      <rPr>
        <vertAlign val="superscript"/>
        <sz val="9"/>
        <rFont val="Arial"/>
        <family val="2"/>
        <charset val="161"/>
      </rPr>
      <t>-27</t>
    </r>
    <r>
      <rPr>
        <sz val="11"/>
        <color theme="1"/>
        <rFont val="Calibri"/>
        <family val="2"/>
        <charset val="161"/>
        <scheme val="minor"/>
      </rPr>
      <t/>
    </r>
  </si>
  <si>
    <t>Cannot be defined since there is no conversion of hydrogen back to electricity in the form of a fuel cell in the system</t>
  </si>
  <si>
    <t>The only power input that is considered is the input for the compressor and does not include power needs for  the electrolyzer that is making the hydrogen as described in the system definition. Compressor power input decrease of 5% every 10 years</t>
  </si>
  <si>
    <t>Calculated in the "Energy Efficiency" section. Compressor efficency lineraly improved by 20% until 2050.</t>
  </si>
  <si>
    <t>The charge efficiency is practically the roundrtip efficiency itself as there are almost no losses in the discharge process (See note E)</t>
  </si>
  <si>
    <t>Almost no losses during discharge as it is a physical discharge for a pressurized gas from a valve.</t>
  </si>
  <si>
    <t>Permeation characteristics are neglibile for Type I tanks, see also Technology specific data.</t>
  </si>
  <si>
    <t>System O&amp;M includes maintenance of the compressor and periodic check of the tanks intergrity.</t>
  </si>
  <si>
    <t xml:space="preserve">System complies with the frequency regulation requirements from Energinet </t>
  </si>
  <si>
    <t>No hydrogen storage systems are known to have time of forced outage.</t>
  </si>
  <si>
    <t xml:space="preserve">Compressor consumption is not considered auxiliary. Rest of losses that can be translated into energy losses and consequently more electricity consumption are negligible. </t>
  </si>
  <si>
    <t>Storage_Battery_new</t>
  </si>
  <si>
    <t>PowerPlant_Oil</t>
  </si>
  <si>
    <t>Emission factor</t>
  </si>
  <si>
    <t>Fuel costs not included, Emission Factor in terms of input</t>
  </si>
  <si>
    <t>Conv. Efficiency</t>
  </si>
  <si>
    <t>Charging Efficiency</t>
  </si>
  <si>
    <t>Discharging Efficiency</t>
  </si>
  <si>
    <t>Lambda</t>
  </si>
  <si>
    <t>Offshore_Wind</t>
  </si>
  <si>
    <t>Onshore_Wind</t>
  </si>
  <si>
    <t>DAC_Adsorption_onshore</t>
  </si>
  <si>
    <t>PermanentStorage_CO2_simple</t>
  </si>
  <si>
    <t>HeatPump_AirSourced_onshore</t>
  </si>
  <si>
    <t>DAC_Adsorption_offshore</t>
  </si>
  <si>
    <t>HeatPump_SeaWaterSourced</t>
  </si>
  <si>
    <t>For an average installation capacity of 20 MW</t>
  </si>
  <si>
    <t>Nominal investment (*total) [MEUR/MW_h]</t>
  </si>
  <si>
    <t>Variable O&amp;M (*total) [EUR/MWh_h]</t>
  </si>
  <si>
    <t>Variable O&amp;M (electricity cost) [EUR/MWh_h]</t>
  </si>
  <si>
    <t>Variable O&amp;M (other O&amp;M) [EUR/MWh_h]</t>
  </si>
  <si>
    <t>Fixed O&amp;M (*total) [EUR/MW_h/y]</t>
  </si>
  <si>
    <t>Startup cost [EUR/MW_h/startup]</t>
  </si>
  <si>
    <t>DEA+sievert</t>
  </si>
  <si>
    <t xml:space="preserve">Solid Adsorption Direct Air Capture Plant </t>
  </si>
  <si>
    <t>Est</t>
  </si>
  <si>
    <t>Typical total plant capacity [tCO2/hour] (CO2 output)</t>
  </si>
  <si>
    <t>- Inputs at max capacity</t>
  </si>
  <si>
    <t xml:space="preserve">A] Air flow rate [t/tCO2] (CO2 output) </t>
  </si>
  <si>
    <t>Makeup water for water loss [tH2O/tCO2] (CO2 output)</t>
  </si>
  <si>
    <t xml:space="preserve">C1] Heat  input [MWh/tCO2] (CO2 output) </t>
  </si>
  <si>
    <t>Temperature heat input [C]</t>
  </si>
  <si>
    <t xml:space="preserve">C2] Eletricity input [MWh/tCO2] (CO2 output) </t>
  </si>
  <si>
    <t xml:space="preserve">Y]  Auxiliary products inputs [kg/tCO2] (CO2 output) </t>
  </si>
  <si>
    <t>- Outputs at max capacity</t>
  </si>
  <si>
    <t>A2] CO2 purity prior to post cleaning [% vol]</t>
  </si>
  <si>
    <t>[2, 7]</t>
  </si>
  <si>
    <t>A3] Total pressure of CO2 gas [kPa(a)] (CO2 output)</t>
  </si>
  <si>
    <t>B1] Mass of H2O [t/tCO2] (CO2 output)</t>
  </si>
  <si>
    <t>[1, 11]</t>
  </si>
  <si>
    <t xml:space="preserve">C1] Heat out prior water knockout [MWh/tCO2] (CO2 output) </t>
  </si>
  <si>
    <t>C2] Temperature of heat out prior water knockout [C]</t>
  </si>
  <si>
    <t>- other technical data</t>
  </si>
  <si>
    <t>Planned outage [weeks/year]</t>
  </si>
  <si>
    <t>Specific investment [mill €/(tCO2/hour)] (CO2 output)</t>
  </si>
  <si>
    <t>Fixed O&amp;M [mill €/(tCO2/hour)]</t>
  </si>
  <si>
    <t>Variable O&amp;M [€/tCO2] (CO2 output)</t>
  </si>
  <si>
    <t>Startup cost [€/startup/(tCO2/hour)]</t>
  </si>
  <si>
    <t>Land use for DAC unit [km^2/(MtCO2/year] (CO2 output)</t>
  </si>
  <si>
    <t>CO₂ compression and dehydration - Electricity input [MWh/tCO2] (CO2 output)</t>
  </si>
  <si>
    <t>CO₂ compression and dehydration - Heat out [MWh/tCO2] (CO2 output)</t>
  </si>
  <si>
    <t>Offshore Storage in depleted oil/gas fields  (1 Mt/y)</t>
  </si>
  <si>
    <t>Technical data</t>
  </si>
  <si>
    <t>Storage capacity [mio. ton CO2]</t>
  </si>
  <si>
    <t>Input/injection capacity [mio. ton CO2/yr]</t>
  </si>
  <si>
    <t/>
  </si>
  <si>
    <t>Power consumption [MJ/ton CO2]</t>
  </si>
  <si>
    <t>Nominal investment (*total) [€/ton CO2, 2020]</t>
  </si>
  <si>
    <t>[F, N]</t>
  </si>
  <si>
    <t>Possible additional investment [€/ton CO2, 2020]</t>
  </si>
  <si>
    <t>Decommissioning costs [€/ton CO2, 2020]</t>
  </si>
  <si>
    <r>
      <t>Fixed O&amp;M [€/ton CO2</t>
    </r>
    <r>
      <rPr>
        <strike/>
        <sz val="8"/>
        <rFont val="Calibri"/>
        <family val="2"/>
      </rPr>
      <t>,</t>
    </r>
    <r>
      <rPr>
        <sz val="8"/>
        <rFont val="Calibri"/>
        <family val="2"/>
      </rPr>
      <t xml:space="preserve"> 2020]</t>
    </r>
  </si>
  <si>
    <t>Variable O&amp;M (*total variable excl. energy cost) [€/ton CO2, 2020]</t>
  </si>
  <si>
    <t>Variable O&amp;M (energy cost) [€/ton CO2, 2020]</t>
  </si>
  <si>
    <t>Variable O&amp;M (other O&amp;M) [€/ton CO2, 2020]</t>
  </si>
  <si>
    <t>Pre-FID Cost (€/t CO2, 2020)</t>
  </si>
  <si>
    <t>Post closure monitoring (20 years) (€/t CO2, 2020)</t>
  </si>
  <si>
    <t>Guarantees and financial liability  (€/t CO2, 2020)</t>
  </si>
  <si>
    <t>Heat pump, sea water - heat pump - electricity - medium - dh temp 80/40 degrees</t>
  </si>
  <si>
    <t>Cost data in 2025 EURO</t>
  </si>
  <si>
    <t>[1,2]</t>
  </si>
  <si>
    <t>[A, C, D, R]</t>
  </si>
  <si>
    <t>[1, 14, 15, 19]</t>
  </si>
  <si>
    <t>Nominal investment (heat pump) [MEUR/MW_h]</t>
  </si>
  <si>
    <t>Nominal investment (building) [MEUR/MW_h]</t>
  </si>
  <si>
    <t>Nominal investment (other costs) [MEUR/MW_h]</t>
  </si>
  <si>
    <t>[A,R,S]</t>
  </si>
  <si>
    <t>[1, 14, 15, 20, 21]</t>
  </si>
  <si>
    <t>Heat pump, air source - heat pump - electricity - large - dh temp 70/35 degrees</t>
  </si>
  <si>
    <t>[20,21]</t>
  </si>
  <si>
    <t>[A, A1, B, D, R, T]</t>
  </si>
  <si>
    <t>[A, A1, B, C, R]</t>
  </si>
  <si>
    <t>[15, 18, 20]</t>
  </si>
  <si>
    <t>[A, K, L, P, Q, R]</t>
  </si>
  <si>
    <t>[A, R]</t>
  </si>
  <si>
    <t>[K, R]</t>
  </si>
  <si>
    <t>Nominal investment (air cooler) [MEUR/MW_h]</t>
  </si>
  <si>
    <t>[A,R,U]</t>
  </si>
  <si>
    <t>[M, R]</t>
  </si>
  <si>
    <t>Techinical and financial data with DH temperature of 80/40 degree</t>
  </si>
  <si>
    <t>https://english.rekenkamer.nl/documents/2024/03/28/carbon-storage-under-the-north-sea</t>
  </si>
  <si>
    <t>Cost year</t>
  </si>
  <si>
    <t>PPI factor to 2025</t>
  </si>
  <si>
    <t>Cost year (original)</t>
  </si>
  <si>
    <t>PV - solar - utility-scale, ground mounted</t>
  </si>
  <si>
    <t>Nominal investment (*total) [MEUR/MW_e]</t>
  </si>
  <si>
    <t>6,7,8,9,10</t>
  </si>
  <si>
    <t>Nominal investment (*total, per DC) [MEUR/MWp]</t>
  </si>
  <si>
    <t>Nominal investment (pv modules) [MEUR/MW_e]</t>
  </si>
  <si>
    <t>Nominal investment (inverter) [MEUR/MW_e]</t>
  </si>
  <si>
    <t>Nominal investment (other, i.e. residual balance of plant) [MEUR/MW_e]</t>
  </si>
  <si>
    <t>Nominal investment (grid connection) [MEUR/MW_e]</t>
  </si>
  <si>
    <t>AA</t>
  </si>
  <si>
    <t>Nominal investment (tracker related costs) [MEUR/MW_e]</t>
  </si>
  <si>
    <t>Nominal investment (installation) [MEUR/MW_e]</t>
  </si>
  <si>
    <t>Nominal investment (soft costs) [MEUR/MW_e]</t>
  </si>
  <si>
    <t>Fixed O&amp;M (*total) [EUR/MW_e/y]</t>
  </si>
  <si>
    <t>Fixed O&amp;M (land rent) [EUR/MW_e/y]</t>
  </si>
  <si>
    <t>Generating capacity for one unit (DC-value) [MWp]</t>
  </si>
  <si>
    <t>Space requirement (per DC) [1000m2/MWp]</t>
  </si>
  <si>
    <t>Nominal investment (pv module, per DC) [MEUR/MWp]</t>
  </si>
  <si>
    <t>Nominal investment (inverter, per DC) [MEUR/MWp]</t>
  </si>
  <si>
    <t>Nominal investment (other, i.e. residual balance of plant, per DC) [MEUR/MWp]</t>
  </si>
  <si>
    <t>Y</t>
  </si>
  <si>
    <t>Nominal investment (transformer and grid connection, per DC) [MEUR/MWp]</t>
  </si>
  <si>
    <t>Nominal investment (tracker related additional cost, per DC) [MEUR/MWp]</t>
  </si>
  <si>
    <t>Nominal investment (installation, per DC) [MEUR/MWp]</t>
  </si>
  <si>
    <t>AB</t>
  </si>
  <si>
    <t>Nominal investment (soft costs, per DC) [MEUR/MWp]</t>
  </si>
  <si>
    <t>Fixed O&amp;M (*total, per DC) [EUR/MWp/y]</t>
  </si>
  <si>
    <t>Fixed O&amp;M (land rent, per DC) [EUR/MWp/y]</t>
  </si>
  <si>
    <t>Fixed O&amp;M (other, per DC) [EUR/MWp/y]</t>
  </si>
  <si>
    <t>Average annual degradation of full-load hours [%]</t>
  </si>
  <si>
    <t>A2, M</t>
  </si>
  <si>
    <t>Global horizontal irradiance [kWh/m2/y]</t>
  </si>
  <si>
    <t>Performance ratio (contribution from bifaciality) [%]</t>
  </si>
  <si>
    <t>Performance ratio (measure of combined losses) [%]</t>
  </si>
  <si>
    <t>PV module conversion efficiency [%]</t>
  </si>
  <si>
    <t>U, U2, M</t>
  </si>
  <si>
    <t>3,7,6</t>
  </si>
  <si>
    <t>Sizing factor (DC/AC) [Wp/W_e]</t>
  </si>
  <si>
    <t>Average annual full-load hours (DC-value) [MWh_e/MWp]</t>
  </si>
  <si>
    <t>A1,K</t>
  </si>
  <si>
    <t>A1, D</t>
  </si>
  <si>
    <t>Space requirement(DC) [ha/MWp]</t>
  </si>
  <si>
    <t>"W_e" indicate that it is AC out of the inverter. "Wp" indicate that it is related to the peak capacity of the PV modules in DC.</t>
  </si>
  <si>
    <t>A. The global irradiation is a measure of the energy resource potential available and is depended on the exact geographical location. The average value in Denmark as determined among 25 measurement stations is 1068 (kWh/m2/y) ± 3.1 %. The best sites demonstrate values around 1100 kWh/m2/y.</t>
  </si>
  <si>
    <t>A1. The average annual full-load hours are based on the project's initial efficiency, but can be affected negatively by wear and degradation over the system's lifetime.The contribution from bifaciality is stated separately row and not included in the calculated full-load hours; it should be added separately where relevant.</t>
  </si>
  <si>
    <t>A2. Generally, the initial efficiency will decrease throughout the lifetime by wear and degradation. The degradation depends on quality, maintenance, climatic conditions, etc.</t>
  </si>
  <si>
    <t>B. The area requirement decreases as the efficiency of PV panels increases.</t>
  </si>
  <si>
    <t>B1.Thearea is the  gross area and includes the area within the fence of the plant, which includes the area occupied by the modules as well as the ancillary space required at park level for internal roads, compounds, distance to the fence and other restricted or protected areas. In practice, the leased area is often somewhat larger, typically by around 10–20 %, as additional space is reserved for biodiversity measures and buffer zones around the facilities.</t>
  </si>
  <si>
    <t>B2. 110 kWp corresponding to a system area of approximately 490 m2 if panels are mounted flat on the roof. Some systems use south facing mounting structures on flat commercial rooftops, which increase the area required to account for shading effects. For rooftop PV, the space requirement is based a flat mounting structure caculated using the inverted efficiency with an additionel area of 1,5 cm around each panel of a typical size of 2,04 m2.</t>
  </si>
  <si>
    <t>B3. 6.3 kWp (DC) corresponding to a system area of approximately 28 m2.  For rooftop PV, the space requirement is based on calculation of the inverted efficiency with an additionel area of 1,5 cm around each panel of a typical size of 2,04 m2.</t>
  </si>
  <si>
    <t>C. The peak power of the system [MW_e] is the maximum AC output power that the plant can deliver to the grid at the point of grid connection. For residential and commercial/industrial rooftop systems, [MW_e] is the maximum AC output delivered for on-site consumption, with any surplus exported to the distribution grid.</t>
  </si>
  <si>
    <t>D. The DC/AC factor shown equals module peak capacity (in Wp) divided by inverter/transformer capacity (Wac,max). The sizing factor is set to the same value for all years . In practice the sizing factor is chosen according to the desired utilisation/loading of the inverter which can also reflect a desire to maximise the energy production from a given (restricted) AC-capacity. Single axis tracker systems can be sized with a smaller inverter relative to fixed tilt systems without loosing too much generation because their peak generation is usually lower.Holding the factor constant also ensures that changes in cost per MWp over time reflect technology learning rather than configuration changes.</t>
  </si>
  <si>
    <t>D2.For the co-located PV and BESS plant utility scale, the DC/AC factor is held at 2 from 2025, representing the long-term dc-coupled design expected to dominate around 2030 rather than near-term ac-coupled practice (about 1.5). Holding the factor constant also ensures that changes in cost per MWp over time reflect technology learning rather than configuration changes.</t>
  </si>
  <si>
    <t>E. The transposition factor describes the increase in the sunlight energy that can be obtained by tilting the module with respect to horizontal and reduction in received energy when the orientation deviates from South. The TF factor is set to the same value for all years and sizes of the system, as it is not the technical factors of the system, which determine the TF. The factor for tracking systems is about 10 % higher relative to fixed mount systems as the inclination angle can be adjusted during the day.</t>
  </si>
  <si>
    <t>F. The performance ratio is an efficiency measure of the expected energy output of the system normalised to the installed capacity (Wp) and total received irradiation in the Plane-of-Array calculated as: PR = E_grid / (Total Wp * Total GTi), where GTi is the Global Tilted Irradiation. It aggregates all optical and electrical losses to be subtracted from the energy output which could be expected if the system was operating under STC conditions. The losses include e.g. incident angle modifier, inverter loss, PV systems losses and non-STC corrections and AC grid losses. The Incident Angle Modifier (IAM) loss represents the total yearly solar energy that is reflected from the glass when the angle of incidence is different from the perpendicular (the reflections at a normal incidence is already included in the STC efficiency). PV systems losses and non-STC corrections are calculated by simulating a model-year where corrections are made hour-by-hour due to the fact that the actual operation does not take place under STC conditions. Additionally, electrical losses in cables are included. The inverter loss includes the Maximum Power Point Tracking (MPPT) efficiency and is averaged over typical load levels. Losses from inverter clipping, resulting from the DC/AC sizing factor, as well as transformer and grid-connection losses are also included in the performance ratio. This is why the PR of utility-scale plants is lower than for rooftop plants, which have sizing factors close to 1 and no transformer losses.</t>
  </si>
  <si>
    <t>G. PV plants may provide downregulation if generating or upregulation if not generating at maximum capacity. Usually, PV plants would operate at maximum capacity, since this would maximize earnings in the power market under normal conditions.</t>
  </si>
  <si>
    <t>H. Bifacial modules are assumed to be the market standard for utility-scale systems in 2025. The contribution from bifaciality is not included in the performance ratio (PR) or in the calculated full-load hours (FLH); it should be added separately where relevant.</t>
  </si>
  <si>
    <t>I. Not relevant for small and medium size plants.</t>
  </si>
  <si>
    <t>J. The peak power of the system is the power output of all PV modules (DC) according to their nominal rating which is performed under Standard Test Conditions (25deg C, 1000 W/m2, AM1.5)</t>
  </si>
  <si>
    <t>K. Full load hours (kWh/kWp)= Global horizontal irradiance (kWh/m2/year)*Transposition Factor *Performance ratio (measure of combined losses)</t>
  </si>
  <si>
    <t>L. Capacity factor = Full load hours / Total number of hours per year (8760 h/y).</t>
  </si>
  <si>
    <t>M. Market prices for PV systems have been estimated based on interviews with Danish developers in 2026 and a review of online prices for residential systems. These prices are differentiated between residential, commercial and utility scale systems.</t>
  </si>
  <si>
    <t>N. Inflation relative to 2020 has been accounted for with the following values (FM's nettoprisindeks, Samfundsøkonomiske Beregningsforudsætninger, Energistyrelsen): Prices (EUR-2020)" : "2020":1.000,"2021":1.015,"2022":1.092,"2023":1.137,"2024":1.147, "2025":1.167, "2026":1.192</t>
  </si>
  <si>
    <t>O. The prices analysis contains a forecast of the PV cost in 2025, 2030, 2035, 2040 and 2050, which based on learning rates for the module and inverter (15 % learning rate) and a projection of the cumulated PV capacity based on the IEA Stated Policies Scenario 2025. A moderate cost decline of 0.5% per year is applied for the residual cost components. Soft cost are kept constant between 2025 and 2050.</t>
  </si>
  <si>
    <t>P. The O&amp;M cost includes insurance and regular replacement of inverters, which are assumed to have a 15-year lifetime. The investment cost of the replacement inverter is annualised over its lifetime and included in the fixed O&amp;M cost.</t>
  </si>
  <si>
    <t>P2. The cost of O&amp;M includes insurance and regular replacement of inverters and land-lease. As the efficiency of the new solar panels increases, the required area per MWp will be lower, thereby lowering the cost of rented land. The development of insurance costs, self-consumption costs, fixed O&amp;M per MWp costs are assumed to have a 10% learning rate, whereas the inverter replacement costs have a 19% learning rate.</t>
  </si>
  <si>
    <t xml:space="preserve">P3: The cost of O&amp;M includes insurance and regular replacement of batteries. The battery is assumed to have 20 year lifetime at one cycle a day. The investment cost of a new battery is calculated as a yearly cost.is annualised over its lifetime and included in the fixed O&amp;M cost. </t>
  </si>
  <si>
    <t>Q. The upper bound for cost uncertainty is calculated by using the estimated global PV capacity from the IEA Stated Policies Scenario 2021 but with a higher starting point in 2020 and a lower module learning rate of 12.5%. The lower bound is calculated using the estimated global PV capacity from the IEA Net Zero Scenario 2021.</t>
  </si>
  <si>
    <t>R. Transformer and grid connection costs tend to vary depending on the location of the plant relative to the grid as well as size of the plant. This specific cost of utility scale is based on connection at 50/60 kV.</t>
  </si>
  <si>
    <t>S. O&amp;M cost land rent; calculations are made based on the data for space requirement. In 2026 the cost for land rent was assumed to be 20000-25000 DKkr/ ha/ year in based on interviews. Land lease depends on location and varies significantly. The projection assumes that the land requirement will decrease due to higher efficiency, but that the price of all leased land will increase accordingly, hereby the land rent per DC is kept constant.</t>
  </si>
  <si>
    <t>T. The added tracker cost is based on interviews with Danish manufacturers.</t>
  </si>
  <si>
    <t>U. In the last 10 years, the efficiency of commercial monocrystalline wafer-based silicon modules increased from
about 16% to values over 24%. In 2025 the record cell efficiency measured in laboratory is 27.8% for monocrystalline wafer-based technology.[7]  It is assumed that between 2030 and 2035 the market shifts slowly towards tandem PV cells, most likely perovskite‑on‑silicon tandem cells, leading to increased efficiency.</t>
  </si>
  <si>
    <t>U2.It is assumed that between 2030 and 2035 the market shifts towards tandem PV cells, most likely perovskite‑on‑silicon tandem cells, leading to increased efficiency.</t>
  </si>
  <si>
    <t>V. The soft cost includes permits, surveys and studies on grid level, geotechnical analysis, legal costs, envionmental costs, planning costs. Do not include compensation for the neighbours</t>
  </si>
  <si>
    <t>W. "Equipment" covers PV module, inverter, transformer and grid connection. "Other" covers soft costs and other costs.</t>
  </si>
  <si>
    <t>X. The accounts only for the area of the roof that is covered by solar panels inkl. mounting. Rooftops may have partial areas not suited for module coverage.</t>
  </si>
  <si>
    <t>Y. The Balance of plant cost covers all physical installation, electrical hardware,mechanical mounting system.</t>
  </si>
  <si>
    <t>AA.Connection fees to the utility companies are not included under “grid.” For a substation (above 30 kV), an indicative cost of approximately 100 EUR/kW applies for substations up to 50–60 kV, and this cost may be allocated between units in the case of hybrid plants.</t>
  </si>
  <si>
    <t>AB. The installation civil work, working  hours not the equipment</t>
  </si>
  <si>
    <t>AC. Assuming 1-2 cycles per day</t>
  </si>
  <si>
    <t>AD. Assuming 4 hours per month</t>
  </si>
  <si>
    <t>AE. 2025: 20-year warranty at 1 cycle per day. At 1.5 cycles per day, the warranty period is reduced accordingly. It is assumed that the lifetime will gradually increase</t>
  </si>
  <si>
    <t>AF: Batteries for residential systems are typically sold as modules of 2,5-5,5 kWh that can easily scaled. Often starting at 5,5 kWh scaling to 30 kWh. Each module also enable higher charge and discharge capacity (2 hour discharge or 0,5 C rate).</t>
  </si>
  <si>
    <t>AG. 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t>
  </si>
  <si>
    <t>AH. The presented conversion efficiencies assume average C-rates of 0,5 in 2025 and 2,0 in 2050.</t>
  </si>
  <si>
    <t>AI. Lithium-ion battery daily discharge loss. The central estimates for self-discharge of Li-ion batteries range between 0,05% and 0,20% a day in 2024 and are expected to stay flat to 2050.</t>
  </si>
  <si>
    <t>*. Subscript abbreviations used in the datasheets: input = _i, electricity production = _e, heat production = _h</t>
  </si>
  <si>
    <t>**. The empty square brackets [] denote parameters expressed in terms of a proportion. The raw data is in the raw decimal form, but note that these values are formated as percentage in the wide report tables for readability.</t>
  </si>
  <si>
    <t>1. Peter Riddersholm Wang, DMI Teknisk Rapport 13-08, Referenceværdier: Måneds- og årsværdier for stationer 2001 - 2010, Danmark for temperatur, relativ luftfugtighed, vindhastighed, globalstråling og nedbør.</t>
  </si>
  <si>
    <t>2. "World Energy Outlook". IEA. 2025.</t>
  </si>
  <si>
    <t>3. Photovoltaics Report, Fraunhofer Institute for Solar Energy Systems ISE with the support of PSE Projects, 2025, https://www.ise.fraunhofer.de/en/publications/studies/photovoltaics-report.html</t>
  </si>
  <si>
    <t>4.EU Solar Market Outlook 2025-2030, SolarPower Europe (2025), https://www.solarpowereurope.org/insights/outlooks/eu-solar-market-outlook-2025-2030#download</t>
  </si>
  <si>
    <t>5. PV Tech. (4. Juli 2017). Hentet fra https://www.pv-tech.org/products/helioslites-disruptive-1.5-axis-pv-tracker</t>
  </si>
  <si>
    <t>https://www.pv-magazine.com/2026/02/23/solar-module-prices-rise-faster-than-expected-in-february/</t>
  </si>
  <si>
    <t>6. Interviews with Danish developers and suppliers in the summer 2026.</t>
  </si>
  <si>
    <t>7. RENEWABLE POWER GENERATION COSTS IN 2024, IRENA 2025, https://www.irena.org/Publications/2025/Jun/Renewable-Power-Generation-Costs-in-2024</t>
  </si>
  <si>
    <t>8. Data sheet for RENEWABLE POWER GENERATION COSTS IN 2024; IRENA 2025, https://www.irena.org/Publications/2025/Jun/Renewable-Power-Generation-Costs-in-2024</t>
  </si>
  <si>
    <t>9.Solar module prices rise faster than expected in February, Pv magazine International, 2026, https://www.pv-magazine.com/2026/02/23/solar-module-prices-rise-faster-than-expected-in-february/</t>
  </si>
  <si>
    <t>10.China TOPCon solar module prices climb over 30% since mid-December, pv magazine, India, 2026, https://www.pv-magazine-india.com/2026/01/27/china-topcon-solar-module-prices-climb-over-30-since-mid-december/</t>
  </si>
  <si>
    <t>11.Technology Data – Energy storage, 2020, Danish Energy Agency and Energinet, https://ens.dk/analyser-og-statistik/teknologikatalog-energilagring</t>
  </si>
  <si>
    <t>12.Collection of prices for PV and batteries from a large number of Danish websites.</t>
  </si>
  <si>
    <t>Lithium-ion battery (Utility-scale)</t>
  </si>
  <si>
    <t>Uncertainty 
(2030)</t>
  </si>
  <si>
    <t>Uncertainty 
(2050)</t>
  </si>
  <si>
    <t>Energy storage capacity for one unit [MWh]</t>
  </si>
  <si>
    <t>Output power for one unit [MW]</t>
  </si>
  <si>
    <t>[1,2,7,20]</t>
  </si>
  <si>
    <t>Input power for one unit [MW]</t>
  </si>
  <si>
    <t>Round trip efficiency [%] AC</t>
  </si>
  <si>
    <t>[1,3,4,5,6]</t>
  </si>
  <si>
    <t>Round trip efficiency [%] DC</t>
  </si>
  <si>
    <t>- Charge efficiency [%]</t>
  </si>
  <si>
    <t>- Discharge efficiency [%]</t>
  </si>
  <si>
    <t>Energy losses during storage [%/day]</t>
  </si>
  <si>
    <t>[8,9,10]</t>
  </si>
  <si>
    <t>[1,2,11,12]</t>
  </si>
  <si>
    <t>Response time from idle to full-rated discharge [sec]</t>
  </si>
  <si>
    <t>Response time from full-rated charge to full-rated discharge [sec]</t>
  </si>
  <si>
    <t>Specific investment [MEUR2020/MWh]</t>
  </si>
  <si>
    <t>- energy component [MEUR/MWh]</t>
  </si>
  <si>
    <t>[15,16]</t>
  </si>
  <si>
    <t>- power component [MEUR/MW]</t>
  </si>
  <si>
    <t>- other project costs [MEUR/MWh]</t>
  </si>
  <si>
    <t>Fixed O&amp;M [kEUR2020/MW/year]</t>
  </si>
  <si>
    <t>Variable O&amp;M [EUR2020/MWh]</t>
  </si>
  <si>
    <t>Energy storage expansion cost [MEUR2020/MWh]</t>
  </si>
  <si>
    <t>Power expansion cost [MEUR2020/MW]</t>
  </si>
  <si>
    <t>Alternative Investment cost [MEUR2020/MW]</t>
  </si>
  <si>
    <t>[1-5,18]</t>
  </si>
  <si>
    <t>Specific power [W/kg]</t>
  </si>
  <si>
    <t>[1,2,18,19]</t>
  </si>
  <si>
    <t>Power density [kW/m3]</t>
  </si>
  <si>
    <t>Specific energy [Wh/kg]</t>
  </si>
  <si>
    <t>Energy density [kWh/m3]</t>
  </si>
  <si>
    <t xml:space="preserve">General: Costs are given in 2020 prices. Cost estimates have been calculated by deflating 2024 prices with a factor 0.84 based on the European HICP price index (source: https://www.ecb.europa.eu/stats/macroeconomic_and_sectoral/hicp/html/index.en.html#what). </t>
  </si>
  <si>
    <t>One unit is defined as a 20 feet container including LIB system and excluding power conversion system. The Specific investment cost under financial data is the total cost for a 3MWh/1,5MW BESS, which is the typical size of grid-scale BESS in 2025. (Some specific BESS might have lower energy capacity and higher power capacity or vice versa.)</t>
  </si>
  <si>
    <t xml:space="preserve">Power input and output are both set to 0,5 C-rate in 2025 and is expected to increase incrementally to 2,0 C-rate 2050. The optimum can be considered at around 1,0 C-rate. There are dedicated high-power Li-BESS available with C-rates up to 6,0 but with considerably lower energy capacity at the same size. </t>
  </si>
  <si>
    <t>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 [4,5].</t>
  </si>
  <si>
    <t xml:space="preserve">The presented conversion efficiencies assume average C-rates of 0,5 in 2025 and 2,0 in 2050. </t>
  </si>
  <si>
    <t>Lithium-ion battery daily discharge loss. The central estimates for self-discharge of Li-ion batteries range between 0,05% and 0,20% a day in 2024 and are expected to stay flat to 2050.</t>
  </si>
  <si>
    <t>The main source of outage of the battery cells is caused by extreme heat or cold as this may push the cells beyond their operational limits. However, these are considered rare events and for many system may never occur. Outages may however happen due to the power electronic or thermal management which will also need yearly maintenance causing planned outage. In total this is expected to remain below a few days per year and is unlikely to change significantly over time.</t>
  </si>
  <si>
    <t xml:space="preserve">Current state-of-the-art NMC and LFP LIB are available with 30 years lifetime at optimal thermal conditions. The lifetime may be shorter if the duty cycle requires more cycles to be performed before the technical lifetime of the system is reached. The system will degrade even if not in use, known as calendric aging and set a finite limited lifetime of the system typically in the range of 15 to 30 years. However this is strongly dependant on the ambient temperature and SoC of the battery. </t>
  </si>
  <si>
    <t xml:space="preserve">Construction time of a BESS varies widely from site to site. Construction of the BESS system alone may only take a few months, but getting approval to connect to the grid and potential upgrade to the grid may delay start of operations by as much as 18 months as of 2024 based on experience from the Danish market. However this may differ significantly from country to country. </t>
  </si>
  <si>
    <t xml:space="preserve">The response time is obtained from simulated response time experiments with hardware in the loop [13]. </t>
  </si>
  <si>
    <t>The specific investment cost for 2025 is the total cost of a 3MWh/1,5MW BESS, which is the typical grid-scale battery. However size and Power to energy ratio may vary significantly from system to system and must be calculated based on the expected system specifications as shown in the section Cost examples in the chapter.</t>
  </si>
  <si>
    <t>The battery pack cost forecast is provided in Table 8 and Figure 11.</t>
  </si>
  <si>
    <t>Power conversion cost is strongly dependent on scalability and application. The PCS cost is based on references and reflects the necessity for high power performance and compliance to grid codes to provide ancillary services, bidirectional electricity flow and two-stage conversion, as well as the early stage of development and the fact that few manufacturers can guarantee turnkey systems. Inverter replacement is expected every 10 years.</t>
  </si>
  <si>
    <t xml:space="preserve">Other costs include construction costs and entrepreneur work as described in table 10. These costs heavily dependent on location, power cables to the site and entrepreneur work for installation of the containers are included in other costs. Therefore other costs are assumed to – roughly – correlate with the system size. </t>
  </si>
  <si>
    <t>Fixed O&amp;M is assumed to be constant at 2,9% for a 0,5 C-rate BESS with 3MWh/1,5MW. O&amp;M depends on the energy to power ratio.</t>
  </si>
  <si>
    <t xml:space="preserve">Variable O&amp;M is assumed to be 0 EUR/MWh, as a fixed use pattern is assumed throughout the BESS calendar life, and all replacement and maintenance is accounted for under fixed O&amp;M. </t>
  </si>
  <si>
    <t>Since multi-MWh LIB systems are modularly scalable, the energy storage expansion cost is here estimated to be equal to the energy component plus the 20% of the respective “other costs”. (For a pure BESS expansion, not the full share a "other cost" should valid - if everything needs to be build from scratch, the regular financial data apply.)</t>
  </si>
  <si>
    <t>Since multi-MW LIB systems are modularly scalable, the capacity expansion cost equals the capacity component cost plus 20% of the respective “other costs”. (For a pure BESS expansion, not the full share a "other cost" should valid - if everything needs to be build from scratch, the regular financial data apply.).</t>
  </si>
  <si>
    <t>The alternative investment cost in MEUR2020/MW is specified for a 1,0 C-rate BESS with 3MWh/1,5MW. The calculation is similar to the specific investment (line 24), but weighted by overall power capacity instead. Please be aware of alternative investment cost for the battery system alone decrease with increasing C-rate while the PCS cost increase to realize the higher power capacity.</t>
  </si>
  <si>
    <t>Lifetime numbers are based on LFP and NMC chemistries as they are more commonly used for grid scale BESS. The upper limit values are given for long life LTO or XNO chemistries as the extreme alternative. However, LTO BESS are generally not competitive with LFP or NMC technologies for most applications. They mainly excel at applications that need several full charge/discharge cycles per day where the high number of lifetime cycles can be fully utilized.</t>
  </si>
  <si>
    <t>Specific power, power density, Specific energy and energy density are provided based on systems available in 2024 using BYDs 20 ft. containerized ESS, Xolta’s Bat-80, LG chems grid scale BESS and TESvolts TPS-E series. Continuous development is assumed for all performance parameters until 2050. The 2025 values are based on averaged of the available systems.</t>
  </si>
  <si>
    <t>TESvolt. TPS-E Technical datasheet, (2024). https://www.tesvolt.com/_media/05%20SERVICE/03%20Downloads/E-Serie/TPS-E/Datenblatt/RD.TI.094.E.en-US_v.B.02.pdf</t>
  </si>
  <si>
    <t>BYD. 20 Ft ESS ,model CS20H-B2982-E-R1M01, (2024). http://www.bydenergy.com/productDetail?locale=EN&amp;type=CN&amp;name=20ft%20ESS&amp;id=77&amp;pageContentType=PRODUCT_CATEGORY_ENERGY</t>
  </si>
  <si>
    <t>Samsung SDI; ESS Batteries by Samsung SDI Top Safety &amp; Reliability Solutions, 2018, http://www.samsungsdi.com/upload/ess_brochure/201809_SamsungSDI ESS_EN.pdf; Smart Battery Systems, 2016, https://www.samsungsdi.com/upload/ess_brochure/SamsungSDI_ESS_201609EN.pdf</t>
  </si>
  <si>
    <t>W. Cole and A. Karmakar, "Cost Projections for Utility-Scale Battery Storage: 2023 Update," National Renewable Energy Laboratory, Golden, CO, 2023.</t>
  </si>
  <si>
    <t>V. Ramasamy, J. Zuboy, E. O’Shaughnessy, D. Feldman, J. Desai, M. Woodhouse, P. Basore and R. Margolis, "U.S. Solar Photovoltaic System and Energy Storage Cost Benchmarks, With Minimum Sustainable Price Analysis: Q1 2022.," National Renewable Energy Laboratory, Golden, CO, 2022.</t>
  </si>
  <si>
    <t>BloombergNEF, "Lithium-Ion Battery Pack Prices Hit Record Low of $139/kWh," 26 November 2023. [Online]. Available: https://about.bnef.com/blog/lithium-ion-battery-pack-prices-hit-record-low-of-139-kwh/. [Accessed 19 August 2024].</t>
  </si>
  <si>
    <t>Pacific Northwest National Laboratory, "2022 Grid Energy Storage Technology Cost and Performance Assessment," U.S. Department of Energy, 2022.</t>
  </si>
  <si>
    <t>Xolta. BAT-80 all-in-one Battery energy storage system, (2024). https://xolta.com/wp-content/uploads/XOLTA_DataSheet_BAT-80-Outdoor_UK_10022023.pdf</t>
  </si>
  <si>
    <t>S. S. K. R. Vaka, M. S. Kumari; Optimal Sizing of Battery Storage Systems Considering Degradation Effect for Operating and Electricity Cost Minimization in Microgrids; 2024;  https://doi.org/10.1002/ente.202300704</t>
  </si>
  <si>
    <t>New sources</t>
  </si>
  <si>
    <t>Far shore Wind - DC connected - Fixed bottom</t>
  </si>
  <si>
    <t>no data for 2020 in the new version</t>
  </si>
  <si>
    <t>A, F</t>
  </si>
  <si>
    <t>Nominal investment (project development etc.) [MEUR/MW_e]</t>
  </si>
  <si>
    <t>Nominal investment (turbines) [MEUR/MW_e]</t>
  </si>
  <si>
    <t>Nominal investment (foundation) [MEUR/MW_e]</t>
  </si>
  <si>
    <t>Nominal investment (array cables) [MEUR/MW_e]</t>
  </si>
  <si>
    <t>Nominal investment (substation) [MEUR/MW_e]</t>
  </si>
  <si>
    <t>Nominal investment (export cables) [MEUR/MW_e]</t>
  </si>
  <si>
    <t>Variable O&amp;M (*total) [EUR/MWh_e]</t>
  </si>
  <si>
    <t>A, H</t>
  </si>
  <si>
    <t>Wind farm size [number of turbines]</t>
  </si>
  <si>
    <t>Water depth [m]</t>
  </si>
  <si>
    <t>Distance to shore [km]</t>
  </si>
  <si>
    <t>Grid connection type</t>
  </si>
  <si>
    <t>DC</t>
  </si>
  <si>
    <t>Offshore substation</t>
  </si>
  <si>
    <t>Yes</t>
  </si>
  <si>
    <t>See description in chapter</t>
  </si>
  <si>
    <t>Offshore turbines have typically higher forced outage than onshore due to access problems in harsh weather. In total a loss of ca. 5% is expected, of which 2% is assumed grid losses and thereby 3% outage is converted to 1 week outage in total</t>
  </si>
  <si>
    <t>The life time depends on the wind conditions; average annual speed and turbulence, relative to the design class of the turbine</t>
  </si>
  <si>
    <t>Constructed and in operation 3-4 years after investment descision (FID)</t>
  </si>
  <si>
    <t>Calculated on the basis of specific area coverage [MW_e/km2]</t>
  </si>
  <si>
    <t>2025: -10%, 10%, 2050: -35%, 35%</t>
  </si>
  <si>
    <t xml:space="preserve">Data based on “Electricity transmission grid” in the DEA technology catalogue “Energy transport” </t>
  </si>
  <si>
    <t>Calculated on the basis of generating capacity for one unit [MW_e] and specific power [W_e/m2]</t>
  </si>
  <si>
    <t>Ea Energy Analysis estimates based on public sources, not public sources and interviews. The public avaible references could be found in the Off shore wind chapter.</t>
  </si>
  <si>
    <t>Interviews</t>
  </si>
  <si>
    <t>https://ens.dk/sites/ens.dk/files/Vindmoller_hav/bilag_2_-_teknisk_projektbeskrivelse_for_havanlaeg.pdf</t>
  </si>
  <si>
    <t>Planned outage [%]</t>
  </si>
  <si>
    <t>[I, M]</t>
  </si>
  <si>
    <t>[12, 1, 18]</t>
  </si>
  <si>
    <t>Nominal investment (equipment) [MEUR/MW_e]</t>
  </si>
  <si>
    <t>Nominal investment (installation/development) [MEUR/MW_e]</t>
  </si>
  <si>
    <t>Nominal investment (decommissioning of existing turbines) [MEUR/MW_e]</t>
  </si>
  <si>
    <t>Nominal investment (purchase of neighbour settlements) [MEUR/MW_e]</t>
  </si>
  <si>
    <t>[Q]</t>
  </si>
  <si>
    <t>[20, 21]</t>
  </si>
  <si>
    <t>Nominal investment (land purchase/rent) [MEUR/MW_e]</t>
  </si>
  <si>
    <t>[J, N]</t>
  </si>
  <si>
    <t>[13, 21]</t>
  </si>
  <si>
    <t>Availability [%]</t>
  </si>
  <si>
    <t>[18, 21]</t>
  </si>
  <si>
    <t>A1. The capacity is set to 3.5 MW in 2015 and 2020 based on data of current wind turbines and under the anticipation that the maximum height will not exeed 150m before 2020. From 2030 a slight increase in generator size, and hub height is assumed, where the effect of expected removal of present max. 150m tip height.</t>
  </si>
  <si>
    <t>A. The full load hours (annual produktion (MWh) per installed power (MW)) depending on the actual location of the wind farm, wake losses and technological characteristics of the individual turbine. The value is an average for the  expected locations of the wind farms. FLH also depends on wake losses, noise reduction and technological characteristics of the individual turbine. The level for 2020 is based on expectations from the November 18 auction winners locations and the 2019 prefered technology choice. For 2030 and 2050 a slight increase is assumed based on decrease in specific power and increase in hub height.</t>
  </si>
  <si>
    <t>B. Modern turbines has typically higher forced outage than older smaller turbines had when they were newer due to more complex technology.</t>
  </si>
  <si>
    <t>C. Planned outage is typically 1-2 service visits a year, with a maximum duration of one work day, but there can also be planned outage due to shadow flicker stop or sector management (protect turbines at given wind speeds and directions, where they are dense spaced).</t>
  </si>
  <si>
    <t>D. The life time depends on the wind conditions; average annual speed and turbulence, relative to the design class of the turbine.</t>
  </si>
  <si>
    <t>E. The construction time is the periode from FID to commissioning. But from first "dig" to turbines are in operation less than ½ a year is needed for smaller wind farms (clusters), where the similar periode for larger wind farms will be longer. The planning time from idea to construction starts will typically be 2-3 years, but can be essentially more if permitting problems occour.</t>
  </si>
  <si>
    <t>F. An area of around 50 m x 50 m is needed for a modern wind turbine. Another way of defining the "area use" could be the noise zone, which ranges up to 600-800 m from the wind turbine in worst case.</t>
  </si>
  <si>
    <t>G. Wind turbines can be downward regulated within very short time and can therefore (if the wind is blowing) be used in both the primary and secondary downward regulation.</t>
  </si>
  <si>
    <t>H. 2015 Investment costs are based on a number of prospects for projects published in relation to Køberetsordningen. 2020 investment costs are based on updated data from Køberetsordningen. Note that the investment costs listed here includes construction loan interests.</t>
  </si>
  <si>
    <t>I. The grid connection is sozialized in Denmark and can be subtracted from the given nominal investment seen from the project owner (change with new auction system from 2018).</t>
  </si>
  <si>
    <t>J. 75 % of the total yearly O&amp;M costs are assumed to be fixed cost and 25 % are assumed to be variable  cost.</t>
  </si>
  <si>
    <t>K. Currently only turbines up to 150 m total height is installed commercially in Denmark because of strict demands to higher turbines. No change in the national regulation is assumed until after 2020.  Some test sites allow for larger turbines. Aboard e.g. in Germany turbines with at total higher of 200 m is installed today.</t>
  </si>
  <si>
    <t>L. It is expected that the production (FLH) increase 13% from 2015 to 2020 and 3% from 2020-2030 and 1% per decade from 2030-2050.</t>
  </si>
  <si>
    <t>M. It is assumed that the investment cost for on shore turbine projects will be reduced 5% in each decade from 2020</t>
  </si>
  <si>
    <t>N. It is assumed that the operation cost for on shore turbines will be reduced 5% in each decade from 2020.</t>
  </si>
  <si>
    <t>O. Only internal grid costs included, see also note I</t>
  </si>
  <si>
    <t>P. Land costs can be as well purchace as annual rent. Here is chosen to add annual rent x 10 to purchace costs in CAPEX and then remove land rent from OPEX.</t>
  </si>
  <si>
    <t>Q. Purchase of neighbour settlements includes only the needed due to noise and distance demands, not the "new" 2022 politically decided "Sales option"</t>
  </si>
  <si>
    <t>1. DTU International Energy Report - Perspectives on Wind Energy, DTU, 2021</t>
  </si>
  <si>
    <t>2. Master data register of wind turbines, March 2022, Danish Energy Agency, 2023</t>
  </si>
  <si>
    <t>11. Information from Energinet.dk based on analyses of installed projects (2013-14), published under "Købsretsordningen", 2015</t>
  </si>
  <si>
    <t>12. Schwabe, P., Lensink, S. &amp; Hand, M., IEA Wind Task 26: Multi-national case study of the financial cost of wind energy, 2011</t>
  </si>
  <si>
    <t>13. Hvor længe holder en mølle, Naturlig Energi, januar 2012</t>
  </si>
  <si>
    <t>18. Nielsen, P. et. al., Vindmøllers økonomi EUDP projekt 33033-0196, 2010</t>
  </si>
  <si>
    <t>19. Når all-inclusive service alligevel ikke dækker alt, Naturlig Energi, nov. 2014</t>
  </si>
  <si>
    <t>20. Analysis of "køberets" projects 2017-2018</t>
  </si>
  <si>
    <t>21. Interviews with project developers and suppliers Dec. 2018 - Jan. 2019</t>
  </si>
  <si>
    <t>Target cost year</t>
  </si>
  <si>
    <t>PPI annual mean (euro area, 2021=100)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</si>
</sst>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_-* #,##0.00\ _F_t_-;\-* #,##0.00\ _F_t_-;_-* &quot;-&quot;??\ _F_t_-;_-@_-"/>
    <numFmt numFmtId="166" formatCode="_-* #,##0\ _F_t_-;\-* #,##0\ _F_t_-;_-* &quot;-&quot;??\ _F_t_-;_-@_-"/>
    <numFmt numFmtId="167" formatCode="0.000"/>
    <numFmt numFmtId="168" formatCode="#,##0.00;\-#,##0.00;&quot;-&quot;;@"/>
    <numFmt numFmtId="169" formatCode="0.0%"/>
    <numFmt numFmtId="170" formatCode="0.0000"/>
    <numFmt numFmtId="171" formatCode="#,##0.0"/>
  </numFmts>
  <fonts count="61" x14ac:knownFonts="1">
    <font>
      <sz val="11"/>
      <color theme="1"/>
      <name val="Calibri"/>
      <family val="2"/>
      <scheme val="minor"/>
    </font>
    <font>
      <sz val="11"/>
      <color theme="1"/>
      <name val="Calibri"/>
      <family val="2"/>
      <scheme val="minor"/>
    </font>
    <font>
      <sz val="10"/>
      <color theme="1"/>
      <name val="Arial"/>
      <family val="2"/>
    </font>
    <font>
      <sz val="11"/>
      <color theme="1"/>
      <name val="Calibri"/>
      <family val="2"/>
    </font>
    <font>
      <b/>
      <sz val="12"/>
      <name val="Arial"/>
      <family val="2"/>
      <charset val="238"/>
    </font>
    <font>
      <b/>
      <sz val="12"/>
      <name val="Arial"/>
      <family val="2"/>
    </font>
    <font>
      <sz val="11"/>
      <color indexed="8"/>
      <name val="Calibri"/>
      <family val="2"/>
    </font>
    <font>
      <sz val="8"/>
      <color indexed="8"/>
      <name val="Arial"/>
      <family val="2"/>
    </font>
    <font>
      <vertAlign val="subscript"/>
      <sz val="8"/>
      <color indexed="8"/>
      <name val="Arial"/>
      <family val="2"/>
    </font>
    <font>
      <sz val="10"/>
      <color indexed="10"/>
      <name val="Arial"/>
      <family val="2"/>
    </font>
    <font>
      <sz val="10"/>
      <color indexed="8"/>
      <name val="Arial"/>
      <family val="2"/>
    </font>
    <font>
      <sz val="12"/>
      <color theme="1"/>
      <name val="Calibri"/>
      <family val="2"/>
      <scheme val="minor"/>
    </font>
    <font>
      <sz val="14"/>
      <color rgb="FFFF0000"/>
      <name val="Times New Roman"/>
      <family val="1"/>
    </font>
    <font>
      <sz val="11"/>
      <color rgb="FFFF0000"/>
      <name val="Times New Roman"/>
      <family val="1"/>
    </font>
    <font>
      <sz val="10"/>
      <name val="Arial"/>
      <family val="2"/>
    </font>
    <font>
      <u/>
      <sz val="11"/>
      <color theme="10"/>
      <name val="Calibri"/>
      <family val="2"/>
      <scheme val="minor"/>
    </font>
    <font>
      <sz val="7"/>
      <color theme="1"/>
      <name val="Times New Roman"/>
      <family val="1"/>
    </font>
    <font>
      <sz val="9"/>
      <name val="Arial"/>
      <family val="2"/>
    </font>
    <font>
      <b/>
      <sz val="16"/>
      <color theme="1"/>
      <name val="Arial"/>
      <family val="2"/>
    </font>
    <font>
      <b/>
      <sz val="10"/>
      <name val="Arial"/>
      <family val="2"/>
    </font>
    <font>
      <b/>
      <sz val="9"/>
      <name val="Arial"/>
      <family val="2"/>
    </font>
    <font>
      <b/>
      <sz val="8"/>
      <color theme="1"/>
      <name val="Calibri"/>
      <family val="2"/>
      <scheme val="minor"/>
    </font>
    <font>
      <sz val="8"/>
      <color theme="1"/>
      <name val="Calibri"/>
      <family val="2"/>
      <scheme val="minor"/>
    </font>
    <font>
      <sz val="7"/>
      <name val="Arial"/>
      <family val="2"/>
    </font>
    <font>
      <b/>
      <sz val="7"/>
      <color theme="1"/>
      <name val="Arial"/>
      <family val="2"/>
    </font>
    <font>
      <b/>
      <sz val="7"/>
      <name val="Arial"/>
      <family val="2"/>
    </font>
    <font>
      <sz val="7"/>
      <color theme="1"/>
      <name val="Calibri"/>
      <family val="2"/>
      <scheme val="minor"/>
    </font>
    <font>
      <sz val="7"/>
      <color theme="1"/>
      <name val="Arial"/>
      <family val="2"/>
    </font>
    <font>
      <sz val="7"/>
      <color indexed="8"/>
      <name val="Arial"/>
      <family val="2"/>
    </font>
    <font>
      <i/>
      <sz val="7"/>
      <name val="Arial"/>
      <family val="2"/>
    </font>
    <font>
      <i/>
      <sz val="7"/>
      <color theme="1"/>
      <name val="Arial"/>
      <family val="2"/>
    </font>
    <font>
      <vertAlign val="superscript"/>
      <sz val="7"/>
      <name val="Arial"/>
      <family val="2"/>
      <charset val="161"/>
    </font>
    <font>
      <u/>
      <sz val="7"/>
      <color indexed="12"/>
      <name val="Arial"/>
      <family val="2"/>
    </font>
    <font>
      <sz val="10"/>
      <color theme="1"/>
      <name val="Times New Roman"/>
      <family val="1"/>
    </font>
    <font>
      <vertAlign val="superscript"/>
      <sz val="9"/>
      <name val="Arial"/>
      <family val="2"/>
      <charset val="161"/>
    </font>
    <font>
      <sz val="11"/>
      <color theme="1"/>
      <name val="Calibri"/>
      <family val="2"/>
      <charset val="161"/>
      <scheme val="minor"/>
    </font>
    <font>
      <sz val="9"/>
      <color indexed="8"/>
      <name val="Arial"/>
      <family val="2"/>
    </font>
    <font>
      <u/>
      <sz val="9"/>
      <color indexed="12"/>
      <name val="Arial"/>
      <family val="2"/>
    </font>
    <font>
      <b/>
      <sz val="8"/>
      <color rgb="FF000000"/>
      <name val="Calibri"/>
      <family val="2"/>
    </font>
    <font>
      <b/>
      <sz val="8"/>
      <color rgb="FFBEBEBE"/>
      <name val="Calibri"/>
      <family val="2"/>
    </font>
    <font>
      <b/>
      <sz val="8"/>
      <name val="Calibri"/>
      <family val="2"/>
      <scheme val="minor"/>
    </font>
    <font>
      <sz val="8"/>
      <name val="Calibri"/>
      <family val="2"/>
      <scheme val="minor"/>
    </font>
    <font>
      <sz val="8"/>
      <color rgb="FF969696"/>
      <name val="Calibri"/>
      <family val="2"/>
      <scheme val="minor"/>
    </font>
    <font>
      <b/>
      <sz val="8"/>
      <color rgb="FF969696"/>
      <name val="Calibri"/>
      <family val="2"/>
      <scheme val="minor"/>
    </font>
    <font>
      <sz val="11"/>
      <name val="Calibri"/>
      <family val="2"/>
      <scheme val="minor"/>
    </font>
    <font>
      <i/>
      <sz val="8"/>
      <name val="Calibri"/>
      <family val="2"/>
      <scheme val="minor"/>
    </font>
    <font>
      <b/>
      <sz val="8"/>
      <color rgb="FF969696"/>
      <name val="Calibri"/>
      <family val="2"/>
    </font>
    <font>
      <b/>
      <sz val="8"/>
      <name val="Calibri"/>
      <family val="2"/>
    </font>
    <font>
      <sz val="8"/>
      <color rgb="FF969696"/>
      <name val="Calibri"/>
      <family val="2"/>
    </font>
    <font>
      <sz val="8"/>
      <name val="Calibri"/>
      <family val="2"/>
    </font>
    <font>
      <strike/>
      <sz val="8"/>
      <name val="Calibri"/>
      <family val="2"/>
    </font>
    <font>
      <b/>
      <sz val="8"/>
      <color theme="1"/>
      <name val="Calibri"/>
      <family val="2"/>
    </font>
    <font>
      <sz val="8"/>
      <color rgb="FF000000"/>
      <name val="Calibri"/>
      <family val="2"/>
    </font>
    <font>
      <u/>
      <sz val="8"/>
      <color rgb="FF0000FF"/>
      <name val="Calibri"/>
      <family val="2"/>
      <scheme val="minor"/>
    </font>
    <font>
      <i/>
      <sz val="8"/>
      <color theme="1"/>
      <name val="Calibri"/>
      <family val="2"/>
      <scheme val="minor"/>
    </font>
    <font>
      <sz val="8"/>
      <color rgb="FF000000"/>
      <name val="Calibri"/>
      <family val="2"/>
      <scheme val="minor"/>
    </font>
    <font>
      <b/>
      <sz val="8"/>
      <color rgb="FF000000"/>
      <name val="Calibri"/>
      <family val="2"/>
      <scheme val="minor"/>
    </font>
    <font>
      <b/>
      <sz val="8"/>
      <color rgb="FFBEBEBE"/>
      <name val="Calibri"/>
      <family val="2"/>
      <scheme val="minor"/>
    </font>
    <font>
      <sz val="8"/>
      <color rgb="FFBFBFBF"/>
      <name val="Calibri"/>
      <family val="2"/>
      <scheme val="minor"/>
    </font>
    <font>
      <b/>
      <sz val="8"/>
      <color rgb="FFFF0000"/>
      <name val="Calibri"/>
      <family val="2"/>
      <scheme val="minor"/>
    </font>
    <font>
      <sz val="8"/>
      <color rgb="FFFF0000"/>
      <name val="Calibri"/>
      <family val="2"/>
      <scheme val="minor"/>
    </font>
  </fonts>
  <fills count="19">
    <fill>
      <patternFill patternType="none"/>
    </fill>
    <fill>
      <patternFill patternType="gray125"/>
    </fill>
    <fill>
      <patternFill patternType="solid">
        <fgColor indexed="63"/>
        <bgColor indexed="64"/>
      </patternFill>
    </fill>
    <fill>
      <patternFill patternType="solid">
        <fgColor indexed="9"/>
        <bgColor indexed="64"/>
      </patternFill>
    </fill>
    <fill>
      <patternFill patternType="solid">
        <fgColor indexed="50"/>
        <bgColor indexed="64"/>
      </patternFill>
    </fill>
    <fill>
      <patternFill patternType="solid">
        <fgColor indexed="43"/>
        <bgColor indexed="64"/>
      </patternFill>
    </fill>
    <fill>
      <patternFill patternType="solid">
        <fgColor indexed="29"/>
        <bgColor indexed="64"/>
      </patternFill>
    </fill>
    <fill>
      <patternFill patternType="solid">
        <fgColor indexed="22"/>
        <bgColor indexed="64"/>
      </patternFill>
    </fill>
    <fill>
      <patternFill patternType="solid">
        <fgColor indexed="47"/>
        <bgColor indexed="64"/>
      </patternFill>
    </fill>
    <fill>
      <patternFill patternType="solid">
        <fgColor rgb="FFFFFFFF"/>
        <bgColor indexed="64"/>
      </patternFill>
    </fill>
    <fill>
      <patternFill patternType="solid">
        <fgColor theme="0"/>
        <bgColor indexed="64"/>
      </patternFill>
    </fill>
    <fill>
      <patternFill patternType="solid">
        <fgColor rgb="FFF0F0F0"/>
      </patternFill>
    </fill>
    <fill>
      <patternFill patternType="solid">
        <fgColor rgb="FFF2F2F2"/>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FFFFFF"/>
        <bgColor rgb="FFF0F0F0"/>
      </patternFill>
    </fill>
    <fill>
      <patternFill patternType="solid">
        <fgColor theme="9"/>
        <bgColor indexed="64"/>
      </patternFill>
    </fill>
    <fill>
      <patternFill patternType="solid">
        <fgColor rgb="FFF0F0F0"/>
        <bgColor rgb="FF000000"/>
      </patternFill>
    </fill>
    <fill>
      <patternFill patternType="solid">
        <fgColor rgb="FFF2F2F2"/>
        <bgColor rgb="FF000000"/>
      </patternFill>
    </fill>
  </fills>
  <borders count="44">
    <border>
      <left/>
      <right/>
      <top/>
      <bottom/>
      <diagonal/>
    </border>
    <border>
      <left/>
      <right/>
      <top style="thick">
        <color indexed="64"/>
      </top>
      <bottom/>
      <diagonal/>
    </border>
    <border>
      <left/>
      <right/>
      <top style="thick">
        <color indexed="64"/>
      </top>
      <bottom style="thick">
        <color indexed="64"/>
      </bottom>
      <diagonal/>
    </border>
    <border>
      <left/>
      <right/>
      <top/>
      <bottom style="thick">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8"/>
      </left>
      <right style="medium">
        <color indexed="64"/>
      </right>
      <top style="medium">
        <color indexed="64"/>
      </top>
      <bottom/>
      <diagonal/>
    </border>
    <border>
      <left style="medium">
        <color indexed="64"/>
      </left>
      <right style="medium">
        <color indexed="64"/>
      </right>
      <top/>
      <bottom/>
      <diagonal/>
    </border>
    <border>
      <left style="medium">
        <color indexed="8"/>
      </left>
      <right style="medium">
        <color indexed="64"/>
      </right>
      <top/>
      <bottom/>
      <diagonal/>
    </border>
    <border>
      <left style="medium">
        <color indexed="64"/>
      </left>
      <right style="medium">
        <color indexed="64"/>
      </right>
      <top/>
      <bottom style="dotted">
        <color indexed="64"/>
      </bottom>
      <diagonal/>
    </border>
    <border>
      <left style="medium">
        <color indexed="8"/>
      </left>
      <right style="medium">
        <color indexed="64"/>
      </right>
      <top/>
      <bottom style="dotted">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8"/>
      </right>
      <top style="medium">
        <color indexed="64"/>
      </top>
      <bottom/>
      <diagonal/>
    </border>
    <border>
      <left style="medium">
        <color indexed="8"/>
      </left>
      <right style="medium">
        <color indexed="8"/>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8"/>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8"/>
      </right>
      <top/>
      <bottom/>
      <diagonal/>
    </border>
    <border>
      <left style="medium">
        <color indexed="8"/>
      </left>
      <right style="medium">
        <color indexed="8"/>
      </right>
      <top/>
      <bottom/>
      <diagonal/>
    </border>
    <border>
      <left/>
      <right style="medium">
        <color indexed="64"/>
      </right>
      <top/>
      <bottom style="medium">
        <color indexed="8"/>
      </bottom>
      <diagonal/>
    </border>
    <border>
      <left style="medium">
        <color indexed="64"/>
      </left>
      <right style="medium">
        <color indexed="64"/>
      </right>
      <top/>
      <bottom style="medium">
        <color indexed="8"/>
      </bottom>
      <diagonal/>
    </border>
    <border>
      <left style="medium">
        <color indexed="64"/>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style="medium">
        <color indexed="64"/>
      </right>
      <top/>
      <bottom style="medium">
        <color indexed="8"/>
      </bottom>
      <diagonal/>
    </border>
    <border>
      <left style="medium">
        <color indexed="64"/>
      </left>
      <right style="medium">
        <color indexed="64"/>
      </right>
      <top style="medium">
        <color indexed="8"/>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s>
  <cellStyleXfs count="8">
    <xf numFmtId="0" fontId="0" fillId="0" borderId="0"/>
    <xf numFmtId="9" fontId="1" fillId="0" borderId="0" applyFont="0" applyFill="0" applyBorder="0" applyAlignment="0" applyProtection="0"/>
    <xf numFmtId="0" fontId="4" fillId="2" borderId="0" applyNumberFormat="0" applyBorder="0" applyProtection="0">
      <alignment horizontal="left"/>
    </xf>
    <xf numFmtId="0" fontId="6" fillId="0" borderId="0"/>
    <xf numFmtId="0" fontId="11" fillId="0" borderId="0">
      <alignment vertical="center" wrapText="1"/>
    </xf>
    <xf numFmtId="165" fontId="14" fillId="0" borderId="0" applyFont="0" applyFill="0" applyBorder="0" applyAlignment="0" applyProtection="0"/>
    <xf numFmtId="0" fontId="15" fillId="0" borderId="0" applyNumberFormat="0" applyFill="0" applyBorder="0" applyAlignment="0" applyProtection="0"/>
    <xf numFmtId="0" fontId="52" fillId="0" borderId="0"/>
  </cellStyleXfs>
  <cellXfs count="458">
    <xf numFmtId="0" fontId="0" fillId="0" borderId="0" xfId="0"/>
    <xf numFmtId="0" fontId="0" fillId="0" borderId="0" xfId="0" applyAlignment="1">
      <alignment vertical="center"/>
    </xf>
    <xf numFmtId="0" fontId="2" fillId="0" borderId="1" xfId="0" applyFont="1" applyBorder="1" applyAlignment="1">
      <alignment vertical="center" wrapText="1"/>
    </xf>
    <xf numFmtId="0" fontId="2" fillId="0" borderId="2" xfId="0" applyFont="1" applyBorder="1" applyAlignment="1">
      <alignment horizontal="right" vertical="center" wrapText="1"/>
    </xf>
    <xf numFmtId="0" fontId="2" fillId="0" borderId="1" xfId="0" applyFont="1" applyBorder="1" applyAlignment="1">
      <alignment horizontal="right" vertical="center" wrapText="1"/>
    </xf>
    <xf numFmtId="0" fontId="2" fillId="0" borderId="0" xfId="0" applyFont="1" applyAlignment="1">
      <alignment vertical="center" wrapText="1"/>
    </xf>
    <xf numFmtId="0" fontId="2" fillId="0" borderId="0" xfId="0" applyFont="1" applyAlignment="1">
      <alignment horizontal="right" vertical="center" wrapText="1"/>
    </xf>
    <xf numFmtId="0" fontId="3" fillId="0" borderId="1" xfId="0" applyFont="1" applyBorder="1" applyAlignment="1">
      <alignment horizontal="right" vertical="center" wrapText="1"/>
    </xf>
    <xf numFmtId="9" fontId="3" fillId="0" borderId="1" xfId="0" applyNumberFormat="1" applyFont="1" applyBorder="1" applyAlignment="1">
      <alignment horizontal="right" vertical="center" wrapText="1"/>
    </xf>
    <xf numFmtId="0" fontId="3" fillId="0" borderId="0" xfId="0" applyFont="1" applyAlignment="1">
      <alignment horizontal="right" vertical="center" wrapText="1"/>
    </xf>
    <xf numFmtId="9" fontId="3" fillId="0" borderId="0" xfId="0" applyNumberFormat="1" applyFont="1" applyAlignment="1">
      <alignment horizontal="right" vertical="center" wrapText="1"/>
    </xf>
    <xf numFmtId="0" fontId="2" fillId="0" borderId="3" xfId="0" applyFont="1" applyBorder="1" applyAlignment="1">
      <alignment vertical="center" wrapText="1"/>
    </xf>
    <xf numFmtId="0" fontId="3" fillId="0" borderId="3" xfId="0" applyFont="1" applyBorder="1" applyAlignment="1">
      <alignment horizontal="right" vertical="center" wrapText="1"/>
    </xf>
    <xf numFmtId="9" fontId="3" fillId="0" borderId="3" xfId="0" applyNumberFormat="1" applyFont="1" applyBorder="1" applyAlignment="1">
      <alignment horizontal="right" vertical="center" wrapText="1"/>
    </xf>
    <xf numFmtId="0" fontId="5" fillId="3" borderId="0" xfId="2" applyFont="1" applyFill="1">
      <alignment horizontal="left"/>
    </xf>
    <xf numFmtId="0" fontId="4" fillId="3" borderId="0" xfId="2" applyFill="1">
      <alignment horizontal="left"/>
    </xf>
    <xf numFmtId="0" fontId="6" fillId="3" borderId="0" xfId="3" applyFill="1"/>
    <xf numFmtId="0" fontId="6" fillId="0" borderId="0" xfId="3"/>
    <xf numFmtId="0" fontId="7" fillId="0" borderId="0" xfId="3" applyFont="1" applyAlignment="1">
      <alignment horizontal="center" vertical="center" wrapText="1"/>
    </xf>
    <xf numFmtId="0" fontId="7" fillId="4" borderId="6" xfId="3" applyFont="1" applyFill="1" applyBorder="1" applyAlignment="1">
      <alignment horizontal="center" vertical="center" wrapText="1"/>
    </xf>
    <xf numFmtId="0" fontId="7" fillId="5" borderId="7" xfId="3" applyFont="1" applyFill="1" applyBorder="1" applyAlignment="1">
      <alignment horizontal="center" wrapText="1"/>
    </xf>
    <xf numFmtId="0" fontId="7" fillId="6" borderId="7" xfId="3" applyFont="1" applyFill="1" applyBorder="1" applyAlignment="1">
      <alignment horizontal="center" wrapText="1"/>
    </xf>
    <xf numFmtId="0" fontId="7" fillId="6" borderId="7" xfId="3" applyFont="1" applyFill="1" applyBorder="1" applyAlignment="1">
      <alignment horizontal="center" vertical="center" wrapText="1"/>
    </xf>
    <xf numFmtId="0" fontId="7" fillId="0" borderId="10" xfId="3" applyFont="1" applyBorder="1" applyAlignment="1">
      <alignment horizontal="center" wrapText="1"/>
    </xf>
    <xf numFmtId="0" fontId="7" fillId="6" borderId="14" xfId="3" applyFont="1" applyFill="1" applyBorder="1" applyAlignment="1">
      <alignment horizontal="center" wrapText="1"/>
    </xf>
    <xf numFmtId="0" fontId="7" fillId="6" borderId="15" xfId="3" applyFont="1" applyFill="1" applyBorder="1" applyAlignment="1">
      <alignment horizontal="center" wrapText="1"/>
    </xf>
    <xf numFmtId="0" fontId="7" fillId="0" borderId="7" xfId="3" applyFont="1" applyBorder="1" applyAlignment="1">
      <alignment horizontal="center" vertical="center" wrapText="1"/>
    </xf>
    <xf numFmtId="0" fontId="7" fillId="0" borderId="7" xfId="3" applyFont="1" applyBorder="1" applyAlignment="1">
      <alignment vertical="center" wrapText="1"/>
    </xf>
    <xf numFmtId="0" fontId="7" fillId="7" borderId="7" xfId="3" applyFont="1" applyFill="1" applyBorder="1" applyAlignment="1">
      <alignment horizontal="center" vertical="center" wrapText="1"/>
    </xf>
    <xf numFmtId="9" fontId="7" fillId="3" borderId="7" xfId="3" applyNumberFormat="1" applyFont="1" applyFill="1" applyBorder="1" applyAlignment="1">
      <alignment horizontal="center" vertical="center" wrapText="1"/>
    </xf>
    <xf numFmtId="0" fontId="7" fillId="3" borderId="7" xfId="3" applyFont="1" applyFill="1" applyBorder="1" applyAlignment="1">
      <alignment horizontal="center" vertical="center" wrapText="1"/>
    </xf>
    <xf numFmtId="164" fontId="7" fillId="3" borderId="7" xfId="3" applyNumberFormat="1" applyFont="1" applyFill="1" applyBorder="1" applyAlignment="1">
      <alignment horizontal="center" vertical="center" wrapText="1"/>
    </xf>
    <xf numFmtId="1" fontId="7" fillId="3" borderId="7" xfId="3" applyNumberFormat="1" applyFont="1" applyFill="1" applyBorder="1" applyAlignment="1">
      <alignment horizontal="center" vertical="center" wrapText="1"/>
    </xf>
    <xf numFmtId="164" fontId="7" fillId="0" borderId="16" xfId="3" applyNumberFormat="1" applyFont="1" applyBorder="1" applyAlignment="1">
      <alignment horizontal="center" vertical="center" wrapText="1"/>
    </xf>
    <xf numFmtId="0" fontId="7" fillId="3" borderId="14" xfId="3" applyFont="1" applyFill="1" applyBorder="1" applyAlignment="1">
      <alignment horizontal="center" vertical="center" wrapText="1"/>
    </xf>
    <xf numFmtId="0" fontId="7" fillId="3" borderId="15" xfId="3" applyFont="1" applyFill="1" applyBorder="1" applyAlignment="1">
      <alignment horizontal="center" vertical="center" wrapText="1"/>
    </xf>
    <xf numFmtId="2" fontId="7" fillId="3" borderId="7" xfId="3" applyNumberFormat="1" applyFont="1" applyFill="1" applyBorder="1" applyAlignment="1">
      <alignment horizontal="center" vertical="center" wrapText="1"/>
    </xf>
    <xf numFmtId="2" fontId="7" fillId="3" borderId="15" xfId="3" applyNumberFormat="1" applyFont="1" applyFill="1" applyBorder="1" applyAlignment="1">
      <alignment horizontal="center" vertical="center" wrapText="1"/>
    </xf>
    <xf numFmtId="164" fontId="7" fillId="3" borderId="14" xfId="3" applyNumberFormat="1" applyFont="1" applyFill="1" applyBorder="1" applyAlignment="1">
      <alignment horizontal="center" vertical="center" wrapText="1"/>
    </xf>
    <xf numFmtId="1" fontId="7" fillId="3" borderId="15" xfId="3" applyNumberFormat="1" applyFont="1" applyFill="1" applyBorder="1" applyAlignment="1">
      <alignment horizontal="center" vertical="center" wrapText="1"/>
    </xf>
    <xf numFmtId="164" fontId="7" fillId="3" borderId="15" xfId="3" applyNumberFormat="1" applyFont="1" applyFill="1" applyBorder="1" applyAlignment="1">
      <alignment horizontal="center" vertical="center" wrapText="1"/>
    </xf>
    <xf numFmtId="1" fontId="7" fillId="3" borderId="14" xfId="3" applyNumberFormat="1" applyFont="1" applyFill="1" applyBorder="1" applyAlignment="1">
      <alignment horizontal="center" vertical="center" wrapText="1"/>
    </xf>
    <xf numFmtId="164" fontId="7" fillId="3" borderId="10" xfId="3" applyNumberFormat="1" applyFont="1" applyFill="1" applyBorder="1" applyAlignment="1">
      <alignment horizontal="center" vertical="center" wrapText="1"/>
    </xf>
    <xf numFmtId="1" fontId="7" fillId="3" borderId="17" xfId="3" applyNumberFormat="1" applyFont="1" applyFill="1" applyBorder="1" applyAlignment="1">
      <alignment horizontal="center" vertical="center" wrapText="1"/>
    </xf>
    <xf numFmtId="164" fontId="7" fillId="3" borderId="17" xfId="3" applyNumberFormat="1" applyFont="1" applyFill="1" applyBorder="1" applyAlignment="1">
      <alignment horizontal="center" vertical="center" wrapText="1"/>
    </xf>
    <xf numFmtId="1" fontId="7" fillId="3" borderId="18" xfId="3" applyNumberFormat="1" applyFont="1" applyFill="1" applyBorder="1" applyAlignment="1">
      <alignment horizontal="center" vertical="center" wrapText="1"/>
    </xf>
    <xf numFmtId="164" fontId="7" fillId="3" borderId="18" xfId="3" applyNumberFormat="1" applyFont="1" applyFill="1" applyBorder="1" applyAlignment="1">
      <alignment horizontal="center" vertical="center" wrapText="1"/>
    </xf>
    <xf numFmtId="1" fontId="7" fillId="3" borderId="10" xfId="3" applyNumberFormat="1" applyFont="1" applyFill="1" applyBorder="1" applyAlignment="1">
      <alignment horizontal="center" vertical="center" wrapText="1"/>
    </xf>
    <xf numFmtId="0" fontId="9" fillId="0" borderId="0" xfId="3" applyFont="1"/>
    <xf numFmtId="164" fontId="7" fillId="0" borderId="10" xfId="3" applyNumberFormat="1" applyFont="1" applyBorder="1" applyAlignment="1">
      <alignment horizontal="center" vertical="center" wrapText="1"/>
    </xf>
    <xf numFmtId="0" fontId="12" fillId="0" borderId="0" xfId="4" applyFont="1" applyAlignment="1"/>
    <xf numFmtId="0" fontId="7" fillId="3" borderId="0" xfId="3" applyFont="1" applyFill="1" applyAlignment="1">
      <alignment horizontal="center" vertical="center" wrapText="1"/>
    </xf>
    <xf numFmtId="0" fontId="7" fillId="8" borderId="14" xfId="3" applyFont="1" applyFill="1" applyBorder="1" applyAlignment="1">
      <alignment horizontal="center" vertical="center" wrapText="1"/>
    </xf>
    <xf numFmtId="0" fontId="7" fillId="8" borderId="15" xfId="3" applyFont="1" applyFill="1" applyBorder="1" applyAlignment="1">
      <alignment horizontal="center" vertical="center" wrapText="1"/>
    </xf>
    <xf numFmtId="0" fontId="13" fillId="0" borderId="0" xfId="4" applyFont="1" applyAlignment="1"/>
    <xf numFmtId="0" fontId="7" fillId="0" borderId="14" xfId="3" applyFont="1" applyBorder="1" applyAlignment="1">
      <alignment horizontal="center" vertical="center" wrapText="1"/>
    </xf>
    <xf numFmtId="0" fontId="7" fillId="0" borderId="32" xfId="3" applyFont="1" applyBorder="1" applyAlignment="1">
      <alignment vertical="center" wrapText="1"/>
    </xf>
    <xf numFmtId="0" fontId="7" fillId="0" borderId="14" xfId="3" applyFont="1" applyBorder="1" applyAlignment="1">
      <alignment vertical="center" wrapText="1"/>
    </xf>
    <xf numFmtId="9" fontId="7" fillId="3" borderId="15" xfId="3" applyNumberFormat="1" applyFont="1" applyFill="1" applyBorder="1" applyAlignment="1" applyProtection="1">
      <alignment horizontal="center" vertical="center" wrapText="1"/>
      <protection locked="0"/>
    </xf>
    <xf numFmtId="166" fontId="7" fillId="3" borderId="15" xfId="5" applyNumberFormat="1" applyFont="1" applyFill="1" applyBorder="1" applyAlignment="1" applyProtection="1">
      <alignment horizontal="center" vertical="center" wrapText="1"/>
      <protection locked="0"/>
    </xf>
    <xf numFmtId="0" fontId="7" fillId="3" borderId="15" xfId="3" applyFont="1" applyFill="1" applyBorder="1" applyAlignment="1" applyProtection="1">
      <alignment horizontal="center" vertical="center" wrapText="1"/>
      <protection locked="0"/>
    </xf>
    <xf numFmtId="0" fontId="7" fillId="0" borderId="33" xfId="3" applyFont="1" applyBorder="1" applyAlignment="1">
      <alignment vertical="center" wrapText="1"/>
    </xf>
    <xf numFmtId="9" fontId="7" fillId="3" borderId="14" xfId="3" applyNumberFormat="1" applyFont="1" applyFill="1" applyBorder="1" applyAlignment="1" applyProtection="1">
      <alignment horizontal="center" vertical="center" wrapText="1"/>
      <protection locked="0"/>
    </xf>
    <xf numFmtId="0" fontId="7" fillId="0" borderId="10" xfId="3" applyFont="1" applyBorder="1" applyAlignment="1">
      <alignment horizontal="center" vertical="center" wrapText="1"/>
    </xf>
    <xf numFmtId="0" fontId="7" fillId="0" borderId="16" xfId="3" applyFont="1" applyBorder="1" applyAlignment="1">
      <alignment vertical="center" wrapText="1"/>
    </xf>
    <xf numFmtId="10" fontId="7" fillId="3" borderId="10" xfId="3" applyNumberFormat="1" applyFont="1" applyFill="1" applyBorder="1" applyAlignment="1" applyProtection="1">
      <alignment horizontal="center" vertical="center" wrapText="1"/>
      <protection locked="0"/>
    </xf>
    <xf numFmtId="0" fontId="7" fillId="3" borderId="17" xfId="3" applyFont="1" applyFill="1" applyBorder="1" applyAlignment="1" applyProtection="1">
      <alignment horizontal="center" vertical="center" wrapText="1"/>
      <protection locked="0"/>
    </xf>
    <xf numFmtId="9" fontId="7" fillId="3" borderId="17" xfId="3" applyNumberFormat="1" applyFont="1" applyFill="1" applyBorder="1" applyAlignment="1" applyProtection="1">
      <alignment horizontal="center" vertical="center" wrapText="1"/>
      <protection locked="0"/>
    </xf>
    <xf numFmtId="0" fontId="7" fillId="0" borderId="21" xfId="3" applyFont="1" applyBorder="1" applyAlignment="1">
      <alignment vertical="center" wrapText="1"/>
    </xf>
    <xf numFmtId="10" fontId="7" fillId="3" borderId="7" xfId="3" applyNumberFormat="1" applyFont="1" applyFill="1" applyBorder="1" applyAlignment="1" applyProtection="1">
      <alignment horizontal="center" vertical="center" wrapText="1"/>
      <protection locked="0"/>
    </xf>
    <xf numFmtId="0" fontId="7" fillId="3" borderId="18" xfId="3" applyFont="1" applyFill="1" applyBorder="1" applyAlignment="1" applyProtection="1">
      <alignment horizontal="center" vertical="center" wrapText="1"/>
      <protection locked="0"/>
    </xf>
    <xf numFmtId="9" fontId="7" fillId="3" borderId="18" xfId="3" applyNumberFormat="1" applyFont="1" applyFill="1" applyBorder="1" applyAlignment="1" applyProtection="1">
      <alignment horizontal="center" vertical="center" wrapText="1"/>
      <protection locked="0"/>
    </xf>
    <xf numFmtId="10" fontId="7" fillId="3" borderId="15" xfId="3" applyNumberFormat="1" applyFont="1" applyFill="1" applyBorder="1" applyAlignment="1" applyProtection="1">
      <alignment horizontal="center" vertical="center" wrapText="1"/>
      <protection locked="0"/>
    </xf>
    <xf numFmtId="9" fontId="7" fillId="3" borderId="10" xfId="3" applyNumberFormat="1" applyFont="1" applyFill="1" applyBorder="1" applyAlignment="1" applyProtection="1">
      <alignment horizontal="center" vertical="center" wrapText="1"/>
      <protection locked="0"/>
    </xf>
    <xf numFmtId="9" fontId="7" fillId="3" borderId="7" xfId="3" applyNumberFormat="1" applyFont="1" applyFill="1" applyBorder="1" applyAlignment="1" applyProtection="1">
      <alignment horizontal="center" vertical="center" wrapText="1"/>
      <protection locked="0"/>
    </xf>
    <xf numFmtId="166" fontId="7" fillId="3" borderId="34" xfId="5" applyNumberFormat="1" applyFont="1" applyFill="1" applyBorder="1" applyAlignment="1" applyProtection="1">
      <alignment horizontal="center" vertical="center" wrapText="1"/>
      <protection locked="0"/>
    </xf>
    <xf numFmtId="0" fontId="7" fillId="3" borderId="7" xfId="3" applyFont="1" applyFill="1" applyBorder="1" applyAlignment="1" applyProtection="1">
      <alignment horizontal="center" vertical="center" wrapText="1"/>
      <protection locked="0"/>
    </xf>
    <xf numFmtId="0" fontId="7" fillId="0" borderId="24" xfId="3" applyFont="1" applyBorder="1" applyAlignment="1">
      <alignment vertical="center" wrapText="1"/>
    </xf>
    <xf numFmtId="9" fontId="7" fillId="3" borderId="24" xfId="3" applyNumberFormat="1" applyFont="1" applyFill="1" applyBorder="1" applyAlignment="1" applyProtection="1">
      <alignment horizontal="center" vertical="center" wrapText="1"/>
      <protection locked="0"/>
    </xf>
    <xf numFmtId="0" fontId="7" fillId="3" borderId="24" xfId="3" applyFont="1" applyFill="1" applyBorder="1" applyAlignment="1" applyProtection="1">
      <alignment horizontal="center" vertical="center" wrapText="1"/>
      <protection locked="0"/>
    </xf>
    <xf numFmtId="0" fontId="7" fillId="0" borderId="18" xfId="3" applyFont="1" applyBorder="1" applyAlignment="1">
      <alignment vertical="center" wrapText="1"/>
    </xf>
    <xf numFmtId="0" fontId="7" fillId="0" borderId="15" xfId="3" applyFont="1" applyBorder="1" applyAlignment="1">
      <alignment vertical="center" wrapText="1"/>
    </xf>
    <xf numFmtId="10" fontId="7" fillId="3" borderId="14" xfId="3" applyNumberFormat="1" applyFont="1" applyFill="1" applyBorder="1" applyAlignment="1" applyProtection="1">
      <alignment horizontal="center" vertical="center" wrapText="1"/>
      <protection locked="0"/>
    </xf>
    <xf numFmtId="9" fontId="0" fillId="0" borderId="0" xfId="1" applyFont="1" applyAlignment="1">
      <alignment vertical="center"/>
    </xf>
    <xf numFmtId="9" fontId="6" fillId="3" borderId="0" xfId="1" applyFont="1" applyFill="1"/>
    <xf numFmtId="9" fontId="6" fillId="0" borderId="0" xfId="1" applyFont="1"/>
    <xf numFmtId="9" fontId="7" fillId="6" borderId="7" xfId="1" applyFont="1" applyFill="1" applyBorder="1" applyAlignment="1">
      <alignment horizontal="center" wrapText="1"/>
    </xf>
    <xf numFmtId="9" fontId="7" fillId="3" borderId="7" xfId="1" applyFont="1" applyFill="1" applyBorder="1" applyAlignment="1">
      <alignment horizontal="center" vertical="center" wrapText="1"/>
    </xf>
    <xf numFmtId="9" fontId="7" fillId="8" borderId="15" xfId="1" applyFont="1" applyFill="1" applyBorder="1" applyAlignment="1">
      <alignment horizontal="center" vertical="center" wrapText="1"/>
    </xf>
    <xf numFmtId="9" fontId="7" fillId="3" borderId="15" xfId="1" applyFont="1" applyFill="1" applyBorder="1" applyAlignment="1" applyProtection="1">
      <alignment horizontal="center" vertical="center" wrapText="1"/>
      <protection locked="0"/>
    </xf>
    <xf numFmtId="9" fontId="7" fillId="3" borderId="17" xfId="1" applyFont="1" applyFill="1" applyBorder="1" applyAlignment="1" applyProtection="1">
      <alignment horizontal="center" vertical="center" wrapText="1"/>
      <protection locked="0"/>
    </xf>
    <xf numFmtId="9" fontId="7" fillId="3" borderId="18" xfId="1" applyFont="1" applyFill="1" applyBorder="1" applyAlignment="1" applyProtection="1">
      <alignment horizontal="center" vertical="center" wrapText="1"/>
      <protection locked="0"/>
    </xf>
    <xf numFmtId="9" fontId="7" fillId="3" borderId="7" xfId="1" applyFont="1" applyFill="1" applyBorder="1" applyAlignment="1" applyProtection="1">
      <alignment horizontal="center" vertical="center" wrapText="1"/>
      <protection locked="0"/>
    </xf>
    <xf numFmtId="9" fontId="7" fillId="3" borderId="24" xfId="1" applyFont="1" applyFill="1" applyBorder="1" applyAlignment="1" applyProtection="1">
      <alignment horizontal="center" vertical="center" wrapText="1"/>
      <protection locked="0"/>
    </xf>
    <xf numFmtId="0" fontId="17" fillId="0" borderId="0" xfId="0" applyFont="1"/>
    <xf numFmtId="0" fontId="18" fillId="0" borderId="0" xfId="0" applyFont="1"/>
    <xf numFmtId="0" fontId="17" fillId="0" borderId="0" xfId="0" applyFont="1" applyAlignment="1">
      <alignment horizontal="center"/>
    </xf>
    <xf numFmtId="0" fontId="15" fillId="0" borderId="0" xfId="6" applyAlignment="1" applyProtection="1">
      <alignment horizontal="center"/>
    </xf>
    <xf numFmtId="0" fontId="17" fillId="3" borderId="0" xfId="0" applyFont="1" applyFill="1"/>
    <xf numFmtId="0" fontId="19" fillId="3" borderId="35" xfId="0" applyFont="1" applyFill="1" applyBorder="1" applyAlignment="1">
      <alignment vertical="top" wrapText="1"/>
    </xf>
    <xf numFmtId="0" fontId="17" fillId="3" borderId="39" xfId="0" applyFont="1" applyFill="1" applyBorder="1" applyAlignment="1">
      <alignment vertical="top" wrapText="1"/>
    </xf>
    <xf numFmtId="0" fontId="19" fillId="3" borderId="40" xfId="0" applyFont="1" applyFill="1" applyBorder="1" applyAlignment="1">
      <alignment horizontal="center" vertical="top" wrapText="1"/>
    </xf>
    <xf numFmtId="0" fontId="17" fillId="3" borderId="40" xfId="0" applyFont="1" applyFill="1" applyBorder="1" applyAlignment="1">
      <alignment horizontal="center" vertical="top" wrapText="1"/>
    </xf>
    <xf numFmtId="0" fontId="17" fillId="3" borderId="41" xfId="0" applyFont="1" applyFill="1" applyBorder="1" applyAlignment="1">
      <alignment vertical="top" wrapText="1"/>
    </xf>
    <xf numFmtId="1" fontId="17" fillId="3" borderId="35" xfId="0" applyNumberFormat="1" applyFont="1" applyFill="1" applyBorder="1" applyAlignment="1">
      <alignment horizontal="center" vertical="top" wrapText="1"/>
    </xf>
    <xf numFmtId="9" fontId="17" fillId="3" borderId="35" xfId="0" applyNumberFormat="1" applyFont="1" applyFill="1" applyBorder="1" applyAlignment="1">
      <alignment horizontal="center" vertical="top" wrapText="1"/>
    </xf>
    <xf numFmtId="0" fontId="17" fillId="3" borderId="35" xfId="0" applyFont="1" applyFill="1" applyBorder="1" applyAlignment="1">
      <alignment horizontal="center" vertical="top" wrapText="1"/>
    </xf>
    <xf numFmtId="16" fontId="17" fillId="3" borderId="40" xfId="0" quotePrefix="1" applyNumberFormat="1" applyFont="1" applyFill="1" applyBorder="1" applyAlignment="1">
      <alignment horizontal="center" vertical="top" wrapText="1"/>
    </xf>
    <xf numFmtId="16" fontId="17" fillId="3" borderId="40" xfId="0" applyNumberFormat="1" applyFont="1" applyFill="1" applyBorder="1" applyAlignment="1">
      <alignment horizontal="center" vertical="top" wrapText="1"/>
    </xf>
    <xf numFmtId="164" fontId="17" fillId="3" borderId="40" xfId="0" applyNumberFormat="1" applyFont="1" applyFill="1" applyBorder="1" applyAlignment="1">
      <alignment horizontal="center" vertical="top" wrapText="1"/>
    </xf>
    <xf numFmtId="3" fontId="17" fillId="3" borderId="40" xfId="0" applyNumberFormat="1" applyFont="1" applyFill="1" applyBorder="1" applyAlignment="1">
      <alignment horizontal="center" vertical="top" wrapText="1"/>
    </xf>
    <xf numFmtId="1" fontId="17" fillId="0" borderId="0" xfId="0" applyNumberFormat="1" applyFont="1"/>
    <xf numFmtId="0" fontId="17" fillId="3" borderId="0" xfId="0" applyFont="1" applyFill="1" applyAlignment="1">
      <alignment horizontal="center"/>
    </xf>
    <xf numFmtId="0" fontId="20" fillId="3" borderId="0" xfId="0" applyFont="1" applyFill="1"/>
    <xf numFmtId="0" fontId="17" fillId="3" borderId="0" xfId="0" applyFont="1" applyFill="1" applyAlignment="1">
      <alignment vertical="top"/>
    </xf>
    <xf numFmtId="0" fontId="17" fillId="3" borderId="0" xfId="0" applyFont="1" applyFill="1" applyAlignment="1">
      <alignment horizontal="left" wrapText="1"/>
    </xf>
    <xf numFmtId="0" fontId="17" fillId="3" borderId="0" xfId="0" applyFont="1" applyFill="1" applyAlignment="1">
      <alignment horizontal="right" vertical="top"/>
    </xf>
    <xf numFmtId="0" fontId="17" fillId="3" borderId="0" xfId="0" applyFont="1" applyFill="1" applyAlignment="1">
      <alignment horizontal="right"/>
    </xf>
    <xf numFmtId="0" fontId="21" fillId="0" borderId="0" xfId="0" applyFont="1" applyAlignment="1">
      <alignment horizontal="left" vertical="top"/>
    </xf>
    <xf numFmtId="0" fontId="22" fillId="0" borderId="0" xfId="0" applyFont="1" applyAlignment="1">
      <alignment horizontal="center" vertical="top"/>
    </xf>
    <xf numFmtId="0" fontId="22" fillId="0" borderId="0" xfId="0" applyFont="1"/>
    <xf numFmtId="1" fontId="0" fillId="0" borderId="0" xfId="0" applyNumberFormat="1"/>
    <xf numFmtId="0" fontId="23" fillId="0" borderId="0" xfId="0" applyFont="1"/>
    <xf numFmtId="0" fontId="24" fillId="0" borderId="0" xfId="0" applyFont="1" applyAlignment="1">
      <alignment vertical="center"/>
    </xf>
    <xf numFmtId="0" fontId="25" fillId="0" borderId="0" xfId="0" applyFont="1"/>
    <xf numFmtId="0" fontId="26" fillId="0" borderId="0" xfId="0" applyFont="1"/>
    <xf numFmtId="0" fontId="23" fillId="10" borderId="0" xfId="0" applyFont="1" applyFill="1"/>
    <xf numFmtId="0" fontId="25" fillId="10" borderId="35" xfId="0" applyFont="1" applyFill="1" applyBorder="1" applyAlignment="1">
      <alignment vertical="top" wrapText="1"/>
    </xf>
    <xf numFmtId="0" fontId="25" fillId="10" borderId="0" xfId="0" applyFont="1" applyFill="1" applyAlignment="1">
      <alignment horizontal="center" vertical="top" wrapText="1"/>
    </xf>
    <xf numFmtId="0" fontId="25" fillId="10" borderId="0" xfId="0" applyFont="1" applyFill="1" applyAlignment="1">
      <alignment vertical="top" wrapText="1"/>
    </xf>
    <xf numFmtId="0" fontId="23" fillId="10" borderId="39" xfId="0" applyFont="1" applyFill="1" applyBorder="1" applyAlignment="1">
      <alignment vertical="top" wrapText="1"/>
    </xf>
    <xf numFmtId="0" fontId="25" fillId="10" borderId="40" xfId="0" applyFont="1" applyFill="1" applyBorder="1" applyAlignment="1">
      <alignment horizontal="center" vertical="center" wrapText="1"/>
    </xf>
    <xf numFmtId="0" fontId="16" fillId="0" borderId="0" xfId="0" applyFont="1" applyAlignment="1">
      <alignment vertical="center" wrapText="1"/>
    </xf>
    <xf numFmtId="0" fontId="23" fillId="10" borderId="0" xfId="0" applyFont="1" applyFill="1" applyAlignment="1">
      <alignment vertical="top" wrapText="1"/>
    </xf>
    <xf numFmtId="0" fontId="25" fillId="10" borderId="42" xfId="0" applyFont="1" applyFill="1" applyBorder="1" applyAlignment="1">
      <alignment horizontal="center" wrapText="1"/>
    </xf>
    <xf numFmtId="0" fontId="25" fillId="10" borderId="42" xfId="0" applyFont="1" applyFill="1" applyBorder="1" applyAlignment="1">
      <alignment wrapText="1"/>
    </xf>
    <xf numFmtId="0" fontId="25" fillId="10" borderId="43" xfId="0" applyFont="1" applyFill="1" applyBorder="1" applyAlignment="1">
      <alignment wrapText="1"/>
    </xf>
    <xf numFmtId="0" fontId="24" fillId="9" borderId="0" xfId="0" applyFont="1" applyFill="1" applyAlignment="1">
      <alignment vertical="center" wrapText="1"/>
    </xf>
    <xf numFmtId="0" fontId="23" fillId="10" borderId="35" xfId="0" applyFont="1" applyFill="1" applyBorder="1" applyAlignment="1">
      <alignment wrapText="1"/>
    </xf>
    <xf numFmtId="0" fontId="27" fillId="9" borderId="35" xfId="0" applyFont="1" applyFill="1" applyBorder="1" applyAlignment="1">
      <alignment horizontal="center" wrapText="1"/>
    </xf>
    <xf numFmtId="0" fontId="27" fillId="9" borderId="0" xfId="0" applyFont="1" applyFill="1" applyAlignment="1">
      <alignment horizontal="center" vertical="center" wrapText="1"/>
    </xf>
    <xf numFmtId="0" fontId="23" fillId="10" borderId="0" xfId="0" applyFont="1" applyFill="1" applyAlignment="1">
      <alignment horizontal="center" vertical="top" wrapText="1"/>
    </xf>
    <xf numFmtId="0" fontId="28" fillId="10" borderId="0" xfId="0" applyFont="1" applyFill="1" applyAlignment="1">
      <alignment horizontal="center" vertical="top" wrapText="1"/>
    </xf>
    <xf numFmtId="0" fontId="23" fillId="10" borderId="41" xfId="0" applyFont="1" applyFill="1" applyBorder="1" applyAlignment="1">
      <alignment wrapText="1"/>
    </xf>
    <xf numFmtId="0" fontId="23" fillId="10" borderId="0" xfId="0" quotePrefix="1" applyFont="1" applyFill="1" applyAlignment="1">
      <alignment horizontal="center" vertical="top" wrapText="1"/>
    </xf>
    <xf numFmtId="0" fontId="23" fillId="10" borderId="39" xfId="0" applyFont="1" applyFill="1" applyBorder="1" applyAlignment="1">
      <alignment wrapText="1"/>
    </xf>
    <xf numFmtId="9" fontId="27" fillId="9" borderId="35" xfId="0" applyNumberFormat="1" applyFont="1" applyFill="1" applyBorder="1" applyAlignment="1">
      <alignment horizontal="center" wrapText="1"/>
    </xf>
    <xf numFmtId="0" fontId="27" fillId="9" borderId="35" xfId="0" applyFont="1" applyFill="1" applyBorder="1" applyAlignment="1">
      <alignment wrapText="1"/>
    </xf>
    <xf numFmtId="0" fontId="29" fillId="10" borderId="39" xfId="0" applyFont="1" applyFill="1" applyBorder="1" applyAlignment="1">
      <alignment wrapText="1"/>
    </xf>
    <xf numFmtId="9" fontId="27" fillId="9" borderId="35" xfId="1" applyFont="1" applyFill="1" applyBorder="1" applyAlignment="1">
      <alignment horizontal="center" vertical="center" wrapText="1"/>
    </xf>
    <xf numFmtId="0" fontId="27" fillId="9" borderId="35" xfId="0" applyFont="1" applyFill="1" applyBorder="1" applyAlignment="1">
      <alignment horizontal="center" vertical="center" wrapText="1"/>
    </xf>
    <xf numFmtId="0" fontId="16" fillId="9" borderId="35" xfId="0" applyFont="1" applyFill="1" applyBorder="1" applyAlignment="1">
      <alignment wrapText="1"/>
    </xf>
    <xf numFmtId="0" fontId="27" fillId="9" borderId="0" xfId="0" applyFont="1" applyFill="1" applyAlignment="1">
      <alignment vertical="center" wrapText="1"/>
    </xf>
    <xf numFmtId="164" fontId="23" fillId="10" borderId="0" xfId="0" applyNumberFormat="1" applyFont="1" applyFill="1" applyAlignment="1">
      <alignment horizontal="center" vertical="top" wrapText="1"/>
    </xf>
    <xf numFmtId="0" fontId="23" fillId="10" borderId="39" xfId="0" applyFont="1" applyFill="1" applyBorder="1" applyAlignment="1">
      <alignment vertical="center" wrapText="1"/>
    </xf>
    <xf numFmtId="2" fontId="23" fillId="10" borderId="0" xfId="0" applyNumberFormat="1" applyFont="1" applyFill="1" applyAlignment="1">
      <alignment horizontal="center" vertical="top" wrapText="1"/>
    </xf>
    <xf numFmtId="1" fontId="23" fillId="10" borderId="0" xfId="0" applyNumberFormat="1" applyFont="1" applyFill="1" applyAlignment="1">
      <alignment horizontal="center" vertical="top" wrapText="1"/>
    </xf>
    <xf numFmtId="0" fontId="23" fillId="10" borderId="40" xfId="0" applyFont="1" applyFill="1" applyBorder="1" applyAlignment="1">
      <alignment horizontal="center" vertical="top" wrapText="1"/>
    </xf>
    <xf numFmtId="0" fontId="25" fillId="10" borderId="0" xfId="0" applyFont="1" applyFill="1"/>
    <xf numFmtId="0" fontId="23" fillId="10" borderId="0" xfId="0" applyFont="1" applyFill="1" applyAlignment="1">
      <alignment horizontal="right" vertical="top"/>
    </xf>
    <xf numFmtId="0" fontId="23" fillId="10" borderId="0" xfId="0" applyFont="1" applyFill="1" applyAlignment="1">
      <alignment wrapText="1"/>
    </xf>
    <xf numFmtId="0" fontId="23" fillId="10" borderId="0" xfId="0" applyFont="1" applyFill="1" applyAlignment="1">
      <alignment vertical="top"/>
    </xf>
    <xf numFmtId="0" fontId="23" fillId="10" borderId="0" xfId="0" applyFont="1" applyFill="1" applyAlignment="1">
      <alignment vertical="justify" wrapText="1"/>
    </xf>
    <xf numFmtId="0" fontId="26" fillId="10" borderId="0" xfId="0" applyFont="1" applyFill="1" applyAlignment="1">
      <alignment vertical="top" wrapText="1"/>
    </xf>
    <xf numFmtId="0" fontId="32" fillId="10" borderId="0" xfId="6" applyFont="1" applyFill="1" applyAlignment="1" applyProtection="1">
      <alignment vertical="top" wrapText="1"/>
    </xf>
    <xf numFmtId="0" fontId="17" fillId="10" borderId="0" xfId="0" applyFont="1" applyFill="1" applyAlignment="1">
      <alignment vertical="center"/>
    </xf>
    <xf numFmtId="0" fontId="25" fillId="10" borderId="35" xfId="0" applyFont="1" applyFill="1" applyBorder="1" applyAlignment="1">
      <alignment vertical="center" wrapText="1"/>
    </xf>
    <xf numFmtId="0" fontId="19" fillId="10" borderId="0" xfId="0" applyFont="1" applyFill="1" applyAlignment="1">
      <alignment horizontal="center" vertical="center" wrapText="1"/>
    </xf>
    <xf numFmtId="0" fontId="25" fillId="10" borderId="35" xfId="0" applyFont="1" applyFill="1" applyBorder="1" applyAlignment="1">
      <alignment horizontal="center" vertical="center" wrapText="1"/>
    </xf>
    <xf numFmtId="0" fontId="33" fillId="0" borderId="0" xfId="0" applyFont="1" applyAlignment="1">
      <alignment vertical="center" wrapText="1"/>
    </xf>
    <xf numFmtId="0" fontId="25" fillId="10" borderId="42" xfId="0" applyFont="1" applyFill="1" applyBorder="1" applyAlignment="1">
      <alignment horizontal="center" vertical="center" wrapText="1"/>
    </xf>
    <xf numFmtId="0" fontId="25" fillId="10" borderId="42" xfId="0" applyFont="1" applyFill="1" applyBorder="1" applyAlignment="1">
      <alignment vertical="center" wrapText="1"/>
    </xf>
    <xf numFmtId="0" fontId="25" fillId="10" borderId="43" xfId="0" applyFont="1" applyFill="1" applyBorder="1" applyAlignment="1">
      <alignment horizontal="center" vertical="center" wrapText="1"/>
    </xf>
    <xf numFmtId="0" fontId="24" fillId="9" borderId="41" xfId="0" applyFont="1" applyFill="1" applyBorder="1" applyAlignment="1">
      <alignment vertical="center" wrapText="1"/>
    </xf>
    <xf numFmtId="0" fontId="23" fillId="10" borderId="35" xfId="0" applyFont="1" applyFill="1" applyBorder="1" applyAlignment="1">
      <alignment vertical="center" wrapText="1"/>
    </xf>
    <xf numFmtId="0" fontId="27" fillId="9" borderId="41" xfId="0" applyFont="1" applyFill="1" applyBorder="1" applyAlignment="1">
      <alignment horizontal="center" vertical="center" wrapText="1"/>
    </xf>
    <xf numFmtId="0" fontId="23" fillId="10" borderId="41" xfId="0" applyFont="1" applyFill="1" applyBorder="1" applyAlignment="1">
      <alignment vertical="center" wrapText="1"/>
    </xf>
    <xf numFmtId="0" fontId="29" fillId="10" borderId="39" xfId="0" applyFont="1" applyFill="1" applyBorder="1" applyAlignment="1">
      <alignment vertical="center" wrapText="1"/>
    </xf>
    <xf numFmtId="0" fontId="33" fillId="9" borderId="35" xfId="0" applyFont="1" applyFill="1" applyBorder="1" applyAlignment="1">
      <alignment vertical="center" wrapText="1"/>
    </xf>
    <xf numFmtId="0" fontId="17" fillId="10" borderId="35" xfId="0" applyFont="1" applyFill="1" applyBorder="1" applyAlignment="1">
      <alignment vertical="center" wrapText="1"/>
    </xf>
    <xf numFmtId="0" fontId="27" fillId="9" borderId="41" xfId="0" applyFont="1" applyFill="1" applyBorder="1" applyAlignment="1">
      <alignment vertical="center" wrapText="1"/>
    </xf>
    <xf numFmtId="0" fontId="17" fillId="10" borderId="39" xfId="0" applyFont="1" applyFill="1" applyBorder="1" applyAlignment="1">
      <alignment vertical="center" wrapText="1"/>
    </xf>
    <xf numFmtId="0" fontId="27" fillId="9" borderId="35" xfId="0" applyFont="1" applyFill="1" applyBorder="1" applyAlignment="1">
      <alignment vertical="center" wrapText="1"/>
    </xf>
    <xf numFmtId="167" fontId="27" fillId="9" borderId="35" xfId="0" applyNumberFormat="1" applyFont="1" applyFill="1" applyBorder="1" applyAlignment="1">
      <alignment horizontal="center" vertical="center" wrapText="1"/>
    </xf>
    <xf numFmtId="0" fontId="17" fillId="0" borderId="41" xfId="0" applyFont="1" applyBorder="1" applyAlignment="1">
      <alignment vertical="center"/>
    </xf>
    <xf numFmtId="0" fontId="17" fillId="10" borderId="40" xfId="0" applyFont="1" applyFill="1" applyBorder="1" applyAlignment="1">
      <alignment horizontal="center" vertical="center" wrapText="1"/>
    </xf>
    <xf numFmtId="0" fontId="17" fillId="10" borderId="39" xfId="0" applyFont="1" applyFill="1" applyBorder="1" applyAlignment="1">
      <alignment horizontal="center" vertical="center" wrapText="1"/>
    </xf>
    <xf numFmtId="0" fontId="17" fillId="10" borderId="0" xfId="0" applyFont="1" applyFill="1" applyAlignment="1">
      <alignment horizontal="center" vertical="center" wrapText="1"/>
    </xf>
    <xf numFmtId="0" fontId="20" fillId="10" borderId="0" xfId="0" applyFont="1" applyFill="1" applyAlignment="1">
      <alignment vertical="center"/>
    </xf>
    <xf numFmtId="0" fontId="17" fillId="10" borderId="0" xfId="0" applyFont="1" applyFill="1" applyAlignment="1">
      <alignment vertical="center" wrapText="1"/>
    </xf>
    <xf numFmtId="0" fontId="17" fillId="10" borderId="0" xfId="0" applyFont="1" applyFill="1" applyAlignment="1">
      <alignment horizontal="center" vertical="center"/>
    </xf>
    <xf numFmtId="0" fontId="17" fillId="0" borderId="0" xfId="0" applyFont="1" applyAlignment="1">
      <alignment vertical="center" wrapText="1"/>
    </xf>
    <xf numFmtId="0" fontId="17" fillId="0" borderId="0" xfId="0" applyFont="1" applyAlignment="1">
      <alignment vertical="center"/>
    </xf>
    <xf numFmtId="0" fontId="17" fillId="0" borderId="0" xfId="0" applyFont="1" applyAlignment="1">
      <alignment horizontal="center" vertical="center"/>
    </xf>
    <xf numFmtId="0" fontId="17" fillId="10" borderId="0" xfId="0" applyFont="1" applyFill="1" applyAlignment="1">
      <alignment horizontal="right" vertical="center"/>
    </xf>
    <xf numFmtId="0" fontId="0" fillId="10" borderId="0" xfId="0" applyFill="1" applyAlignment="1">
      <alignment vertical="center" wrapText="1"/>
    </xf>
    <xf numFmtId="0" fontId="37" fillId="10" borderId="0" xfId="6" applyFont="1" applyFill="1" applyAlignment="1" applyProtection="1">
      <alignment vertical="center" wrapText="1"/>
    </xf>
    <xf numFmtId="0" fontId="0" fillId="10" borderId="0" xfId="0" applyFill="1" applyAlignment="1">
      <alignment horizontal="center" vertical="center" wrapText="1"/>
    </xf>
    <xf numFmtId="0" fontId="38" fillId="11" borderId="0" xfId="0" applyFont="1" applyFill="1"/>
    <xf numFmtId="0" fontId="38" fillId="11" borderId="0" xfId="0" applyFont="1" applyFill="1" applyAlignment="1">
      <alignment horizontal="center"/>
    </xf>
    <xf numFmtId="0" fontId="39" fillId="11" borderId="0" xfId="0" applyFont="1" applyFill="1"/>
    <xf numFmtId="0" fontId="39" fillId="11" borderId="34" xfId="0" applyFont="1" applyFill="1" applyBorder="1"/>
    <xf numFmtId="0" fontId="38" fillId="11" borderId="34" xfId="0" applyFont="1" applyFill="1" applyBorder="1" applyAlignment="1">
      <alignment horizontal="center"/>
    </xf>
    <xf numFmtId="0" fontId="38" fillId="0" borderId="0" xfId="0" applyFont="1"/>
    <xf numFmtId="0" fontId="40" fillId="12" borderId="42" xfId="0" applyFont="1" applyFill="1" applyBorder="1" applyAlignment="1">
      <alignment horizontal="left" vertical="top"/>
    </xf>
    <xf numFmtId="0" fontId="41" fillId="12" borderId="42" xfId="0" applyFont="1" applyFill="1" applyBorder="1" applyAlignment="1">
      <alignment horizontal="left" vertical="top"/>
    </xf>
    <xf numFmtId="0" fontId="40" fillId="12" borderId="42" xfId="0" applyFont="1" applyFill="1" applyBorder="1" applyAlignment="1">
      <alignment vertical="top"/>
    </xf>
    <xf numFmtId="0" fontId="42" fillId="12" borderId="0" xfId="0" applyFont="1" applyFill="1" applyAlignment="1">
      <alignment horizontal="left" vertical="top"/>
    </xf>
    <xf numFmtId="0" fontId="21" fillId="12" borderId="0" xfId="0" applyFont="1" applyFill="1" applyAlignment="1">
      <alignment horizontal="right" vertical="top"/>
    </xf>
    <xf numFmtId="0" fontId="40" fillId="12" borderId="0" xfId="0" applyFont="1" applyFill="1" applyAlignment="1">
      <alignment horizontal="right" vertical="top"/>
    </xf>
    <xf numFmtId="0" fontId="40" fillId="12" borderId="0" xfId="0" applyFont="1" applyFill="1" applyAlignment="1">
      <alignment horizontal="center" vertical="top"/>
    </xf>
    <xf numFmtId="0" fontId="43" fillId="12" borderId="34" xfId="0" applyFont="1" applyFill="1" applyBorder="1" applyAlignment="1">
      <alignment horizontal="left" vertical="top"/>
    </xf>
    <xf numFmtId="0" fontId="42" fillId="12" borderId="34" xfId="0" applyFont="1" applyFill="1" applyBorder="1" applyAlignment="1">
      <alignment horizontal="left" vertical="top"/>
    </xf>
    <xf numFmtId="0" fontId="40" fillId="12" borderId="34" xfId="0" applyFont="1" applyFill="1" applyBorder="1" applyAlignment="1">
      <alignment horizontal="right" vertical="top"/>
    </xf>
    <xf numFmtId="0" fontId="40" fillId="12" borderId="34" xfId="0" applyFont="1" applyFill="1" applyBorder="1" applyAlignment="1">
      <alignment horizontal="center" vertical="top"/>
    </xf>
    <xf numFmtId="0" fontId="43" fillId="10" borderId="0" xfId="0" applyFont="1" applyFill="1" applyAlignment="1">
      <alignment horizontal="left" vertical="top"/>
    </xf>
    <xf numFmtId="0" fontId="43" fillId="9" borderId="0" xfId="0" applyFont="1" applyFill="1" applyAlignment="1">
      <alignment horizontal="left" vertical="top"/>
    </xf>
    <xf numFmtId="0" fontId="44" fillId="0" borderId="0" xfId="0" applyFont="1"/>
    <xf numFmtId="0" fontId="40" fillId="9" borderId="0" xfId="0" applyFont="1" applyFill="1" applyAlignment="1">
      <alignment horizontal="right" vertical="top"/>
    </xf>
    <xf numFmtId="0" fontId="40" fillId="9" borderId="0" xfId="0" applyFont="1" applyFill="1" applyAlignment="1">
      <alignment horizontal="center" vertical="top"/>
    </xf>
    <xf numFmtId="0" fontId="40" fillId="10" borderId="0" xfId="0" applyFont="1" applyFill="1" applyAlignment="1">
      <alignment horizontal="left" vertical="top"/>
    </xf>
    <xf numFmtId="0" fontId="41" fillId="10" borderId="0" xfId="0" applyFont="1" applyFill="1" applyAlignment="1">
      <alignment horizontal="left" vertical="top"/>
    </xf>
    <xf numFmtId="0" fontId="40" fillId="10" borderId="0" xfId="0" applyFont="1" applyFill="1" applyAlignment="1">
      <alignment horizontal="right" vertical="top"/>
    </xf>
    <xf numFmtId="0" fontId="40" fillId="10" borderId="0" xfId="0" applyFont="1" applyFill="1" applyAlignment="1">
      <alignment horizontal="center" vertical="top"/>
    </xf>
    <xf numFmtId="0" fontId="44" fillId="10" borderId="0" xfId="0" applyFont="1" applyFill="1"/>
    <xf numFmtId="0" fontId="41" fillId="10" borderId="0" xfId="0" applyFont="1" applyFill="1" applyAlignment="1">
      <alignment horizontal="right" vertical="top"/>
    </xf>
    <xf numFmtId="0" fontId="41" fillId="10" borderId="0" xfId="0" applyFont="1" applyFill="1" applyAlignment="1">
      <alignment horizontal="center" vertical="top"/>
    </xf>
    <xf numFmtId="49" fontId="45" fillId="10" borderId="0" xfId="0" applyNumberFormat="1" applyFont="1" applyFill="1" applyAlignment="1">
      <alignment horizontal="left" vertical="top"/>
    </xf>
    <xf numFmtId="164" fontId="41" fillId="10" borderId="0" xfId="0" applyNumberFormat="1" applyFont="1" applyFill="1" applyAlignment="1">
      <alignment horizontal="right" vertical="top"/>
    </xf>
    <xf numFmtId="2" fontId="41" fillId="10" borderId="0" xfId="0" applyNumberFormat="1" applyFont="1" applyFill="1" applyAlignment="1">
      <alignment horizontal="right" vertical="top"/>
    </xf>
    <xf numFmtId="0" fontId="44" fillId="10" borderId="34" xfId="0" applyFont="1" applyFill="1" applyBorder="1"/>
    <xf numFmtId="0" fontId="41" fillId="10" borderId="34" xfId="0" applyFont="1" applyFill="1" applyBorder="1" applyAlignment="1">
      <alignment horizontal="left" vertical="top"/>
    </xf>
    <xf numFmtId="0" fontId="41" fillId="10" borderId="34" xfId="0" applyFont="1" applyFill="1" applyBorder="1" applyAlignment="1">
      <alignment horizontal="right" vertical="top"/>
    </xf>
    <xf numFmtId="0" fontId="41" fillId="10" borderId="34" xfId="0" applyFont="1" applyFill="1" applyBorder="1" applyAlignment="1">
      <alignment horizontal="center" vertical="top"/>
    </xf>
    <xf numFmtId="0" fontId="38" fillId="12" borderId="42" xfId="0" applyFont="1" applyFill="1" applyBorder="1" applyAlignment="1">
      <alignment horizontal="left" vertical="top"/>
    </xf>
    <xf numFmtId="0" fontId="46" fillId="12" borderId="42" xfId="0" applyFont="1" applyFill="1" applyBorder="1" applyAlignment="1">
      <alignment horizontal="left" vertical="top"/>
    </xf>
    <xf numFmtId="0" fontId="47" fillId="12" borderId="42" xfId="0" applyFont="1" applyFill="1" applyBorder="1" applyAlignment="1">
      <alignment horizontal="centerContinuous" vertical="top" wrapText="1"/>
    </xf>
    <xf numFmtId="0" fontId="48" fillId="12" borderId="0" xfId="0" applyFont="1" applyFill="1" applyAlignment="1">
      <alignment horizontal="left" vertical="top"/>
    </xf>
    <xf numFmtId="0" fontId="46" fillId="12" borderId="0" xfId="0" applyFont="1" applyFill="1" applyAlignment="1">
      <alignment horizontal="left" vertical="top"/>
    </xf>
    <xf numFmtId="0" fontId="47" fillId="12" borderId="0" xfId="0" applyFont="1" applyFill="1" applyAlignment="1">
      <alignment horizontal="right" vertical="top"/>
    </xf>
    <xf numFmtId="0" fontId="47" fillId="12" borderId="0" xfId="0" applyFont="1" applyFill="1" applyAlignment="1">
      <alignment horizontal="center" vertical="top"/>
    </xf>
    <xf numFmtId="0" fontId="46" fillId="12" borderId="34" xfId="0" applyFont="1" applyFill="1" applyBorder="1" applyAlignment="1">
      <alignment horizontal="left" vertical="top"/>
    </xf>
    <xf numFmtId="0" fontId="48" fillId="12" borderId="34" xfId="0" applyFont="1" applyFill="1" applyBorder="1" applyAlignment="1">
      <alignment horizontal="left" vertical="top"/>
    </xf>
    <xf numFmtId="0" fontId="47" fillId="12" borderId="34" xfId="0" applyFont="1" applyFill="1" applyBorder="1" applyAlignment="1">
      <alignment horizontal="right" vertical="top"/>
    </xf>
    <xf numFmtId="0" fontId="47" fillId="12" borderId="34" xfId="0" applyFont="1" applyFill="1" applyBorder="1" applyAlignment="1">
      <alignment horizontal="center" vertical="top"/>
    </xf>
    <xf numFmtId="0" fontId="46" fillId="13" borderId="0" xfId="0" applyFont="1" applyFill="1" applyAlignment="1">
      <alignment horizontal="left" vertical="top"/>
    </xf>
    <xf numFmtId="0" fontId="48" fillId="13" borderId="0" xfId="0" applyFont="1" applyFill="1" applyAlignment="1">
      <alignment horizontal="left" vertical="top"/>
    </xf>
    <xf numFmtId="0" fontId="47" fillId="13" borderId="0" xfId="0" applyFont="1" applyFill="1" applyAlignment="1">
      <alignment horizontal="right" vertical="top"/>
    </xf>
    <xf numFmtId="0" fontId="47" fillId="13" borderId="0" xfId="0" applyFont="1" applyFill="1" applyAlignment="1">
      <alignment horizontal="center" vertical="top"/>
    </xf>
    <xf numFmtId="0" fontId="47" fillId="10" borderId="0" xfId="0" applyFont="1" applyFill="1" applyAlignment="1">
      <alignment horizontal="left" vertical="top"/>
    </xf>
    <xf numFmtId="0" fontId="47" fillId="10" borderId="0" xfId="0" applyFont="1" applyFill="1" applyAlignment="1">
      <alignment horizontal="right" vertical="top"/>
    </xf>
    <xf numFmtId="0" fontId="47" fillId="10" borderId="0" xfId="0" applyFont="1" applyFill="1" applyAlignment="1">
      <alignment horizontal="center" vertical="top"/>
    </xf>
    <xf numFmtId="0" fontId="49" fillId="10" borderId="0" xfId="0" applyFont="1" applyFill="1" applyAlignment="1">
      <alignment horizontal="left" vertical="top"/>
    </xf>
    <xf numFmtId="0" fontId="49" fillId="10" borderId="0" xfId="0" applyFont="1" applyFill="1" applyAlignment="1">
      <alignment horizontal="right" vertical="top"/>
    </xf>
    <xf numFmtId="0" fontId="49" fillId="10" borderId="0" xfId="0" applyFont="1" applyFill="1" applyAlignment="1">
      <alignment horizontal="center" vertical="top"/>
    </xf>
    <xf numFmtId="0" fontId="49" fillId="10" borderId="0" xfId="0" quotePrefix="1" applyFont="1" applyFill="1" applyAlignment="1">
      <alignment horizontal="center" vertical="top"/>
    </xf>
    <xf numFmtId="2" fontId="49" fillId="10" borderId="0" xfId="0" applyNumberFormat="1" applyFont="1" applyFill="1" applyAlignment="1">
      <alignment horizontal="right" vertical="top"/>
    </xf>
    <xf numFmtId="0" fontId="40" fillId="10" borderId="34" xfId="0" applyFont="1" applyFill="1" applyBorder="1" applyAlignment="1">
      <alignment horizontal="left" vertical="top"/>
    </xf>
    <xf numFmtId="0" fontId="49" fillId="10" borderId="34" xfId="0" applyFont="1" applyFill="1" applyBorder="1" applyAlignment="1">
      <alignment horizontal="left" vertical="top"/>
    </xf>
    <xf numFmtId="2" fontId="49" fillId="10" borderId="34" xfId="0" applyNumberFormat="1" applyFont="1" applyFill="1" applyBorder="1" applyAlignment="1">
      <alignment horizontal="right" vertical="top"/>
    </xf>
    <xf numFmtId="0" fontId="51" fillId="11" borderId="0" xfId="0" applyFont="1" applyFill="1" applyAlignment="1">
      <alignment horizontal="right"/>
    </xf>
    <xf numFmtId="0" fontId="52" fillId="0" borderId="0" xfId="0" applyFont="1"/>
    <xf numFmtId="0" fontId="52" fillId="0" borderId="0" xfId="0" applyFont="1" applyAlignment="1">
      <alignment horizontal="center"/>
    </xf>
    <xf numFmtId="9" fontId="52" fillId="0" borderId="0" xfId="0" applyNumberFormat="1" applyFont="1"/>
    <xf numFmtId="9" fontId="52" fillId="0" borderId="0" xfId="0" applyNumberFormat="1" applyFont="1" applyAlignment="1">
      <alignment horizontal="center"/>
    </xf>
    <xf numFmtId="2" fontId="52" fillId="0" borderId="0" xfId="0" applyNumberFormat="1" applyFont="1" applyAlignment="1">
      <alignment horizontal="center"/>
    </xf>
    <xf numFmtId="3" fontId="49" fillId="0" borderId="0" xfId="7" applyNumberFormat="1" applyFont="1" applyAlignment="1">
      <alignment horizontal="center"/>
    </xf>
    <xf numFmtId="2" fontId="49" fillId="0" borderId="0" xfId="0" applyNumberFormat="1" applyFont="1" applyAlignment="1">
      <alignment horizontal="center"/>
    </xf>
    <xf numFmtId="0" fontId="53" fillId="14" borderId="0" xfId="0" applyFont="1" applyFill="1"/>
    <xf numFmtId="0" fontId="15" fillId="14" borderId="0" xfId="6" applyFill="1"/>
    <xf numFmtId="0" fontId="41" fillId="14" borderId="0" xfId="0" applyFont="1" applyFill="1"/>
    <xf numFmtId="0" fontId="40" fillId="14" borderId="0" xfId="0" applyFont="1" applyFill="1"/>
    <xf numFmtId="0" fontId="40" fillId="14" borderId="0" xfId="0" applyFont="1" applyFill="1" applyAlignment="1">
      <alignment horizontal="center"/>
    </xf>
    <xf numFmtId="0" fontId="40" fillId="14" borderId="34" xfId="0" applyFont="1" applyFill="1" applyBorder="1"/>
    <xf numFmtId="0" fontId="40" fillId="14" borderId="34" xfId="0" applyFont="1" applyFill="1" applyBorder="1" applyAlignment="1">
      <alignment horizontal="center"/>
    </xf>
    <xf numFmtId="0" fontId="41" fillId="14" borderId="0" xfId="0" applyFont="1" applyFill="1" applyAlignment="1">
      <alignment horizontal="center"/>
    </xf>
    <xf numFmtId="1" fontId="41" fillId="14" borderId="0" xfId="0" applyNumberFormat="1" applyFont="1" applyFill="1" applyAlignment="1">
      <alignment horizontal="right"/>
    </xf>
    <xf numFmtId="9" fontId="41" fillId="14" borderId="0" xfId="0" applyNumberFormat="1" applyFont="1" applyFill="1"/>
    <xf numFmtId="0" fontId="41" fillId="14" borderId="0" xfId="0" applyFont="1" applyFill="1" applyAlignment="1">
      <alignment horizontal="right"/>
    </xf>
    <xf numFmtId="164" fontId="41" fillId="14" borderId="0" xfId="0" applyNumberFormat="1" applyFont="1" applyFill="1" applyAlignment="1">
      <alignment horizontal="right"/>
    </xf>
    <xf numFmtId="9" fontId="41" fillId="14" borderId="0" xfId="0" applyNumberFormat="1" applyFont="1" applyFill="1" applyAlignment="1">
      <alignment horizontal="right"/>
    </xf>
    <xf numFmtId="168" fontId="41" fillId="14" borderId="0" xfId="0" applyNumberFormat="1" applyFont="1" applyFill="1" applyAlignment="1">
      <alignment horizontal="right"/>
    </xf>
    <xf numFmtId="2" fontId="41" fillId="14" borderId="0" xfId="0" applyNumberFormat="1" applyFont="1" applyFill="1" applyAlignment="1">
      <alignment horizontal="right"/>
    </xf>
    <xf numFmtId="167" fontId="41" fillId="14" borderId="0" xfId="0" applyNumberFormat="1" applyFont="1" applyFill="1" applyAlignment="1">
      <alignment horizontal="right"/>
    </xf>
    <xf numFmtId="1" fontId="41" fillId="14" borderId="0" xfId="0" applyNumberFormat="1" applyFont="1" applyFill="1"/>
    <xf numFmtId="10" fontId="41" fillId="14" borderId="0" xfId="0" applyNumberFormat="1" applyFont="1" applyFill="1" applyAlignment="1">
      <alignment horizontal="right"/>
    </xf>
    <xf numFmtId="169" fontId="41" fillId="14" borderId="0" xfId="0" applyNumberFormat="1" applyFont="1" applyFill="1" applyAlignment="1">
      <alignment horizontal="right"/>
    </xf>
    <xf numFmtId="170" fontId="41" fillId="14" borderId="0" xfId="0" applyNumberFormat="1" applyFont="1" applyFill="1"/>
    <xf numFmtId="0" fontId="41" fillId="15" borderId="0" xfId="0" applyFont="1" applyFill="1"/>
    <xf numFmtId="0" fontId="41" fillId="14" borderId="0" xfId="0" applyFont="1" applyFill="1" applyAlignment="1">
      <alignment vertical="center"/>
    </xf>
    <xf numFmtId="0" fontId="41" fillId="14" borderId="0" xfId="0" applyFont="1" applyFill="1" applyAlignment="1">
      <alignment horizontal="left" vertical="top" wrapText="1"/>
    </xf>
    <xf numFmtId="0" fontId="43" fillId="13" borderId="0" xfId="0" applyFont="1" applyFill="1" applyAlignment="1">
      <alignment horizontal="left" vertical="top"/>
    </xf>
    <xf numFmtId="0" fontId="42" fillId="13" borderId="0" xfId="0" applyFont="1" applyFill="1" applyAlignment="1">
      <alignment horizontal="left" vertical="top"/>
    </xf>
    <xf numFmtId="0" fontId="21" fillId="13" borderId="0" xfId="0" applyFont="1" applyFill="1" applyAlignment="1">
      <alignment horizontal="center" vertical="center"/>
    </xf>
    <xf numFmtId="0" fontId="42" fillId="13" borderId="0" xfId="0" applyFont="1" applyFill="1" applyAlignment="1">
      <alignment horizontal="left" vertical="center"/>
    </xf>
    <xf numFmtId="0" fontId="40" fillId="13" borderId="0" xfId="0" applyFont="1" applyFill="1" applyAlignment="1">
      <alignment horizontal="center" vertical="center"/>
    </xf>
    <xf numFmtId="0" fontId="42" fillId="13" borderId="34" xfId="0" applyFont="1" applyFill="1" applyBorder="1" applyAlignment="1">
      <alignment horizontal="left" vertical="center"/>
    </xf>
    <xf numFmtId="0" fontId="21" fillId="13" borderId="34" xfId="0" applyFont="1" applyFill="1" applyBorder="1" applyAlignment="1">
      <alignment horizontal="center" vertical="center"/>
    </xf>
    <xf numFmtId="0" fontId="40" fillId="13" borderId="34" xfId="0" applyFont="1" applyFill="1" applyBorder="1" applyAlignment="1">
      <alignment horizontal="center" vertical="center"/>
    </xf>
    <xf numFmtId="0" fontId="21" fillId="13" borderId="34" xfId="0" applyFont="1" applyFill="1" applyBorder="1" applyAlignment="1">
      <alignment horizontal="center" vertical="center" wrapText="1"/>
    </xf>
    <xf numFmtId="0" fontId="43" fillId="13" borderId="0" xfId="0" applyFont="1" applyFill="1" applyAlignment="1">
      <alignment horizontal="left" vertical="center"/>
    </xf>
    <xf numFmtId="0" fontId="21" fillId="13" borderId="0" xfId="0" applyFont="1" applyFill="1" applyAlignment="1">
      <alignment horizontal="center" vertical="top"/>
    </xf>
    <xf numFmtId="0" fontId="22" fillId="13" borderId="0" xfId="0" applyFont="1" applyFill="1"/>
    <xf numFmtId="0" fontId="22" fillId="13" borderId="0" xfId="0" applyFont="1" applyFill="1" applyAlignment="1">
      <alignment horizontal="center"/>
    </xf>
    <xf numFmtId="0" fontId="21" fillId="0" borderId="0" xfId="0" applyFont="1" applyAlignment="1">
      <alignment horizontal="left" vertical="center"/>
    </xf>
    <xf numFmtId="0" fontId="42" fillId="0" borderId="0" xfId="0" applyFont="1" applyAlignment="1">
      <alignment horizontal="left" vertical="top"/>
    </xf>
    <xf numFmtId="0" fontId="21" fillId="0" borderId="0" xfId="0" applyFont="1" applyAlignment="1">
      <alignment horizontal="center" vertical="top"/>
    </xf>
    <xf numFmtId="0" fontId="22" fillId="0" borderId="0" xfId="0" applyFont="1" applyAlignment="1">
      <alignment horizontal="center"/>
    </xf>
    <xf numFmtId="0" fontId="21" fillId="9" borderId="0" xfId="0" applyFont="1" applyFill="1" applyAlignment="1">
      <alignment vertical="center"/>
    </xf>
    <xf numFmtId="0" fontId="22" fillId="9" borderId="0" xfId="0" applyFont="1" applyFill="1" applyAlignment="1">
      <alignment horizontal="left" vertical="center"/>
    </xf>
    <xf numFmtId="0" fontId="22" fillId="9" borderId="0" xfId="0" applyFont="1" applyFill="1" applyAlignment="1">
      <alignment vertical="center"/>
    </xf>
    <xf numFmtId="0" fontId="22" fillId="9" borderId="0" xfId="0" applyFont="1" applyFill="1" applyAlignment="1">
      <alignment horizontal="center" vertical="center" wrapText="1"/>
    </xf>
    <xf numFmtId="0" fontId="21" fillId="0" borderId="0" xfId="0" applyFont="1"/>
    <xf numFmtId="0" fontId="54" fillId="9" borderId="0" xfId="0" applyFont="1" applyFill="1" applyAlignment="1">
      <alignment horizontal="left" vertical="center"/>
    </xf>
    <xf numFmtId="0" fontId="22" fillId="0" borderId="0" xfId="0" applyFont="1" applyAlignment="1">
      <alignment horizontal="center" vertical="center" wrapText="1"/>
    </xf>
    <xf numFmtId="0" fontId="21" fillId="9" borderId="0" xfId="0" applyFont="1" applyFill="1" applyAlignment="1">
      <alignment horizontal="left" vertical="top"/>
    </xf>
    <xf numFmtId="0" fontId="22" fillId="0" borderId="0" xfId="0" applyFont="1" applyAlignment="1">
      <alignment horizontal="left"/>
    </xf>
    <xf numFmtId="0" fontId="22" fillId="10" borderId="0" xfId="0" applyFont="1" applyFill="1"/>
    <xf numFmtId="2" fontId="22" fillId="9" borderId="0" xfId="0" applyNumberFormat="1" applyFont="1" applyFill="1" applyAlignment="1">
      <alignment horizontal="center" vertical="center" wrapText="1"/>
    </xf>
    <xf numFmtId="0" fontId="22" fillId="10" borderId="0" xfId="0" applyFont="1" applyFill="1" applyAlignment="1">
      <alignment horizontal="center" vertical="top"/>
    </xf>
    <xf numFmtId="0" fontId="21" fillId="10" borderId="0" xfId="0" applyFont="1" applyFill="1"/>
    <xf numFmtId="2" fontId="22" fillId="0" borderId="0" xfId="0" applyNumberFormat="1" applyFont="1"/>
    <xf numFmtId="0" fontId="22" fillId="9" borderId="0" xfId="0" quotePrefix="1" applyFont="1" applyFill="1" applyAlignment="1">
      <alignment horizontal="left" vertical="center"/>
    </xf>
    <xf numFmtId="2" fontId="55" fillId="9" borderId="0" xfId="0" applyNumberFormat="1" applyFont="1" applyFill="1" applyAlignment="1">
      <alignment horizontal="center" vertical="center" wrapText="1"/>
    </xf>
    <xf numFmtId="164" fontId="22" fillId="9" borderId="0" xfId="0" applyNumberFormat="1" applyFont="1" applyFill="1" applyAlignment="1">
      <alignment horizontal="center" vertical="center" wrapText="1"/>
    </xf>
    <xf numFmtId="10" fontId="22" fillId="0" borderId="0" xfId="0" applyNumberFormat="1" applyFont="1"/>
    <xf numFmtId="0" fontId="55" fillId="10" borderId="0" xfId="0" applyFont="1" applyFill="1" applyAlignment="1">
      <alignment horizontal="center" vertical="center" wrapText="1"/>
    </xf>
    <xf numFmtId="0" fontId="22" fillId="0" borderId="34" xfId="0" applyFont="1" applyBorder="1"/>
    <xf numFmtId="0" fontId="22" fillId="9" borderId="34" xfId="0" applyFont="1" applyFill="1" applyBorder="1" applyAlignment="1">
      <alignment horizontal="left" vertical="center"/>
    </xf>
    <xf numFmtId="0" fontId="22" fillId="9" borderId="34" xfId="0" applyFont="1" applyFill="1" applyBorder="1" applyAlignment="1">
      <alignment horizontal="center" vertical="center" wrapText="1"/>
    </xf>
    <xf numFmtId="167" fontId="22" fillId="10" borderId="0" xfId="0" applyNumberFormat="1" applyFont="1" applyFill="1" applyAlignment="1">
      <alignment horizontal="center" vertical="center" wrapText="1"/>
    </xf>
    <xf numFmtId="0" fontId="22" fillId="0" borderId="0" xfId="0" applyFont="1" applyAlignment="1">
      <alignment horizontal="left" vertical="center"/>
    </xf>
    <xf numFmtId="0" fontId="22" fillId="9" borderId="0" xfId="0" applyFont="1" applyFill="1" applyAlignment="1">
      <alignment horizontal="right"/>
    </xf>
    <xf numFmtId="0" fontId="22" fillId="0" borderId="0" xfId="0" applyFont="1" applyAlignment="1">
      <alignment horizontal="right"/>
    </xf>
    <xf numFmtId="0" fontId="22" fillId="0" borderId="0" xfId="0" applyFont="1" applyAlignment="1">
      <alignment horizontal="right" wrapText="1"/>
    </xf>
    <xf numFmtId="0" fontId="0" fillId="16" borderId="0" xfId="0" applyFill="1"/>
    <xf numFmtId="1" fontId="0" fillId="16" borderId="0" xfId="0" applyNumberFormat="1" applyFill="1"/>
    <xf numFmtId="2" fontId="0" fillId="16" borderId="0" xfId="0" applyNumberFormat="1" applyFill="1"/>
    <xf numFmtId="167" fontId="0" fillId="16" borderId="0" xfId="0" applyNumberFormat="1" applyFill="1"/>
    <xf numFmtId="0" fontId="53" fillId="0" borderId="0" xfId="0" applyFont="1"/>
    <xf numFmtId="0" fontId="15" fillId="0" borderId="0" xfId="6"/>
    <xf numFmtId="0" fontId="55" fillId="0" borderId="0" xfId="0" applyFont="1"/>
    <xf numFmtId="0" fontId="56" fillId="17" borderId="0" xfId="0" applyFont="1" applyFill="1"/>
    <xf numFmtId="0" fontId="56" fillId="0" borderId="0" xfId="0" applyFont="1"/>
    <xf numFmtId="0" fontId="56" fillId="17" borderId="0" xfId="0" applyFont="1" applyFill="1" applyAlignment="1">
      <alignment horizontal="left"/>
    </xf>
    <xf numFmtId="0" fontId="56" fillId="17" borderId="0" xfId="0" applyFont="1" applyFill="1" applyAlignment="1">
      <alignment horizontal="center"/>
    </xf>
    <xf numFmtId="0" fontId="57" fillId="18" borderId="0" xfId="0" applyFont="1" applyFill="1"/>
    <xf numFmtId="0" fontId="56" fillId="18" borderId="0" xfId="0" applyFont="1" applyFill="1" applyAlignment="1">
      <alignment horizontal="right"/>
    </xf>
    <xf numFmtId="0" fontId="57" fillId="17" borderId="0" xfId="0" applyFont="1" applyFill="1"/>
    <xf numFmtId="0" fontId="57" fillId="17" borderId="34" xfId="0" applyFont="1" applyFill="1" applyBorder="1"/>
    <xf numFmtId="0" fontId="56" fillId="17" borderId="34" xfId="0" applyFont="1" applyFill="1" applyBorder="1" applyAlignment="1">
      <alignment horizontal="center"/>
    </xf>
    <xf numFmtId="0" fontId="55" fillId="0" borderId="0" xfId="0" applyFont="1" applyAlignment="1">
      <alignment horizontal="center"/>
    </xf>
    <xf numFmtId="0" fontId="41" fillId="0" borderId="0" xfId="0" applyFont="1" applyAlignment="1">
      <alignment horizontal="center"/>
    </xf>
    <xf numFmtId="9" fontId="55" fillId="0" borderId="0" xfId="0" applyNumberFormat="1" applyFont="1"/>
    <xf numFmtId="9" fontId="41" fillId="0" borderId="0" xfId="0" applyNumberFormat="1" applyFont="1" applyAlignment="1">
      <alignment horizontal="center"/>
    </xf>
    <xf numFmtId="0" fontId="41" fillId="0" borderId="0" xfId="0" applyFont="1"/>
    <xf numFmtId="0" fontId="41" fillId="18" borderId="0" xfId="0" applyFont="1" applyFill="1" applyAlignment="1">
      <alignment horizontal="center"/>
    </xf>
    <xf numFmtId="164" fontId="41" fillId="0" borderId="0" xfId="0" applyNumberFormat="1" applyFont="1" applyAlignment="1">
      <alignment horizontal="center"/>
    </xf>
    <xf numFmtId="1" fontId="41" fillId="0" borderId="0" xfId="0" applyNumberFormat="1" applyFont="1" applyAlignment="1">
      <alignment horizontal="center"/>
    </xf>
    <xf numFmtId="9" fontId="55" fillId="0" borderId="0" xfId="0" applyNumberFormat="1" applyFont="1" applyAlignment="1">
      <alignment horizontal="center"/>
    </xf>
    <xf numFmtId="9" fontId="55" fillId="18" borderId="0" xfId="0" applyNumberFormat="1" applyFont="1" applyFill="1" applyAlignment="1">
      <alignment horizontal="center"/>
    </xf>
    <xf numFmtId="0" fontId="55" fillId="18" borderId="0" xfId="0" applyFont="1" applyFill="1" applyAlignment="1">
      <alignment horizontal="center"/>
    </xf>
    <xf numFmtId="0" fontId="58" fillId="0" borderId="0" xfId="0" applyFont="1" applyAlignment="1">
      <alignment horizontal="center"/>
    </xf>
    <xf numFmtId="2" fontId="41" fillId="0" borderId="0" xfId="0" applyNumberFormat="1" applyFont="1" applyAlignment="1">
      <alignment horizontal="center"/>
    </xf>
    <xf numFmtId="3" fontId="41" fillId="0" borderId="0" xfId="0" applyNumberFormat="1" applyFont="1" applyAlignment="1">
      <alignment horizontal="center"/>
    </xf>
    <xf numFmtId="171" fontId="41" fillId="0" borderId="0" xfId="0" applyNumberFormat="1" applyFont="1" applyAlignment="1">
      <alignment horizontal="center"/>
    </xf>
    <xf numFmtId="0" fontId="59" fillId="0" borderId="0" xfId="0" applyFont="1"/>
    <xf numFmtId="3" fontId="41" fillId="18" borderId="0" xfId="0" applyNumberFormat="1" applyFont="1" applyFill="1" applyAlignment="1">
      <alignment horizontal="center"/>
    </xf>
    <xf numFmtId="0" fontId="60" fillId="0" borderId="0" xfId="0" applyFont="1"/>
    <xf numFmtId="2" fontId="60" fillId="0" borderId="0" xfId="0" applyNumberFormat="1" applyFont="1"/>
    <xf numFmtId="0" fontId="41" fillId="0" borderId="0" xfId="0" applyFont="1" applyAlignment="1">
      <alignment horizontal="left"/>
    </xf>
    <xf numFmtId="169" fontId="52" fillId="0" borderId="0" xfId="0" applyNumberFormat="1" applyFont="1" applyAlignment="1">
      <alignment horizontal="center"/>
    </xf>
    <xf numFmtId="0" fontId="52" fillId="0" borderId="0" xfId="0" quotePrefix="1" applyFont="1" applyAlignment="1">
      <alignment horizontal="center"/>
    </xf>
    <xf numFmtId="9" fontId="52" fillId="0" borderId="0" xfId="0" quotePrefix="1" applyNumberFormat="1" applyFont="1" applyAlignment="1">
      <alignment horizontal="center"/>
    </xf>
    <xf numFmtId="0" fontId="49" fillId="0" borderId="0" xfId="0" applyFont="1" applyAlignment="1">
      <alignment horizontal="center"/>
    </xf>
    <xf numFmtId="3" fontId="52" fillId="0" borderId="0" xfId="0" applyNumberFormat="1" applyFont="1" applyAlignment="1">
      <alignment horizontal="center"/>
    </xf>
    <xf numFmtId="1" fontId="52" fillId="0" borderId="0" xfId="0" applyNumberFormat="1" applyFont="1" applyAlignment="1">
      <alignment horizontal="center"/>
    </xf>
    <xf numFmtId="0" fontId="49" fillId="0" borderId="0" xfId="0" applyFont="1"/>
    <xf numFmtId="0" fontId="38" fillId="11" borderId="0" xfId="0" applyFont="1" applyFill="1" applyAlignment="1">
      <alignment horizontal="center"/>
    </xf>
    <xf numFmtId="0" fontId="56" fillId="17" borderId="0" xfId="0" applyFont="1" applyFill="1" applyAlignment="1">
      <alignment horizontal="center"/>
    </xf>
    <xf numFmtId="0" fontId="7" fillId="6" borderId="9" xfId="3" applyFont="1" applyFill="1" applyBorder="1" applyAlignment="1">
      <alignment horizontal="center" wrapText="1"/>
    </xf>
    <xf numFmtId="0" fontId="7" fillId="6" borderId="11" xfId="3" applyFont="1" applyFill="1" applyBorder="1" applyAlignment="1">
      <alignment horizontal="center" wrapText="1"/>
    </xf>
    <xf numFmtId="0" fontId="7" fillId="6" borderId="13" xfId="3" applyFont="1" applyFill="1" applyBorder="1" applyAlignment="1">
      <alignment horizontal="center" wrapText="1"/>
    </xf>
    <xf numFmtId="0" fontId="7" fillId="4" borderId="4" xfId="3" applyFont="1" applyFill="1" applyBorder="1" applyAlignment="1">
      <alignment horizontal="center" vertical="center" wrapText="1"/>
    </xf>
    <xf numFmtId="0" fontId="6" fillId="4" borderId="5" xfId="3" applyFill="1" applyBorder="1" applyAlignment="1">
      <alignment horizontal="center" vertical="center" wrapText="1"/>
    </xf>
    <xf numFmtId="0" fontId="7" fillId="5" borderId="7" xfId="3" applyFont="1" applyFill="1" applyBorder="1" applyAlignment="1">
      <alignment horizontal="center" wrapText="1"/>
    </xf>
    <xf numFmtId="0" fontId="7" fillId="6" borderId="7" xfId="3" applyFont="1" applyFill="1" applyBorder="1" applyAlignment="1">
      <alignment horizontal="center" wrapText="1"/>
    </xf>
    <xf numFmtId="9" fontId="7" fillId="6" borderId="7" xfId="1" applyFont="1" applyFill="1" applyBorder="1" applyAlignment="1">
      <alignment horizontal="center" wrapText="1"/>
    </xf>
    <xf numFmtId="0" fontId="7" fillId="8" borderId="21" xfId="3" applyFont="1" applyFill="1" applyBorder="1" applyAlignment="1">
      <alignment horizontal="center" vertical="center" wrapText="1"/>
    </xf>
    <xf numFmtId="0" fontId="7" fillId="8" borderId="18" xfId="3" applyFont="1" applyFill="1" applyBorder="1" applyAlignment="1">
      <alignment horizontal="center" vertical="center" wrapText="1"/>
    </xf>
    <xf numFmtId="0" fontId="7" fillId="5" borderId="19" xfId="3" applyFont="1" applyFill="1" applyBorder="1" applyAlignment="1">
      <alignment horizontal="center" vertical="center" wrapText="1"/>
    </xf>
    <xf numFmtId="0" fontId="7" fillId="5" borderId="25" xfId="3" applyFont="1" applyFill="1" applyBorder="1" applyAlignment="1">
      <alignment horizontal="center" vertical="center" wrapText="1"/>
    </xf>
    <xf numFmtId="0" fontId="7" fillId="5" borderId="29" xfId="3" applyFont="1" applyFill="1" applyBorder="1" applyAlignment="1">
      <alignment horizontal="center" vertical="center" wrapText="1"/>
    </xf>
    <xf numFmtId="0" fontId="7" fillId="5" borderId="20" xfId="3" applyFont="1" applyFill="1" applyBorder="1" applyAlignment="1">
      <alignment horizontal="center" vertical="center" wrapText="1"/>
    </xf>
    <xf numFmtId="0" fontId="7" fillId="5" borderId="26" xfId="3" applyFont="1" applyFill="1" applyBorder="1" applyAlignment="1">
      <alignment horizontal="center" vertical="center" wrapText="1"/>
    </xf>
    <xf numFmtId="0" fontId="7" fillId="5" borderId="30" xfId="3" applyFont="1" applyFill="1" applyBorder="1" applyAlignment="1">
      <alignment horizontal="center" vertical="center" wrapText="1"/>
    </xf>
    <xf numFmtId="0" fontId="7" fillId="5" borderId="9" xfId="3" applyFont="1" applyFill="1" applyBorder="1" applyAlignment="1">
      <alignment horizontal="center" vertical="center" wrapText="1"/>
    </xf>
    <xf numFmtId="0" fontId="7" fillId="5" borderId="11" xfId="3" applyFont="1" applyFill="1" applyBorder="1" applyAlignment="1">
      <alignment horizontal="center" vertical="center" wrapText="1"/>
    </xf>
    <xf numFmtId="0" fontId="7" fillId="5" borderId="31" xfId="3" applyFont="1" applyFill="1" applyBorder="1" applyAlignment="1">
      <alignment horizontal="center" vertical="center" wrapText="1"/>
    </xf>
    <xf numFmtId="0" fontId="10" fillId="8" borderId="21" xfId="3" applyFont="1" applyFill="1" applyBorder="1" applyAlignment="1">
      <alignment horizontal="center" vertical="center" wrapText="1"/>
    </xf>
    <xf numFmtId="0" fontId="10" fillId="8" borderId="22" xfId="3" applyFont="1" applyFill="1" applyBorder="1" applyAlignment="1">
      <alignment horizontal="center" vertical="center" wrapText="1"/>
    </xf>
    <xf numFmtId="0" fontId="10" fillId="8" borderId="23" xfId="3" applyFont="1" applyFill="1" applyBorder="1" applyAlignment="1">
      <alignment horizontal="center" vertical="center" wrapText="1"/>
    </xf>
    <xf numFmtId="9" fontId="7" fillId="8" borderId="24" xfId="1" applyFont="1" applyFill="1" applyBorder="1" applyAlignment="1">
      <alignment horizontal="center" vertical="center" wrapText="1"/>
    </xf>
    <xf numFmtId="9" fontId="7" fillId="8" borderId="17" xfId="1" applyFont="1" applyFill="1" applyBorder="1" applyAlignment="1">
      <alignment horizontal="center" vertical="center" wrapText="1"/>
    </xf>
    <xf numFmtId="9" fontId="7" fillId="8" borderId="27" xfId="1" applyFont="1" applyFill="1" applyBorder="1" applyAlignment="1">
      <alignment horizontal="center" vertical="center" wrapText="1"/>
    </xf>
    <xf numFmtId="0" fontId="7" fillId="8" borderId="8" xfId="3" applyFont="1" applyFill="1" applyBorder="1" applyAlignment="1">
      <alignment horizontal="center" vertical="center" wrapText="1"/>
    </xf>
    <xf numFmtId="0" fontId="7" fillId="8" borderId="10" xfId="3" applyFont="1" applyFill="1" applyBorder="1" applyAlignment="1">
      <alignment horizontal="center" vertical="center" wrapText="1"/>
    </xf>
    <xf numFmtId="0" fontId="7" fillId="8" borderId="28" xfId="3" applyFont="1" applyFill="1" applyBorder="1" applyAlignment="1">
      <alignment horizontal="center" vertical="center" wrapText="1"/>
    </xf>
    <xf numFmtId="0" fontId="7" fillId="8" borderId="14" xfId="3" applyFont="1" applyFill="1" applyBorder="1" applyAlignment="1">
      <alignment horizontal="center" vertical="center" wrapText="1"/>
    </xf>
    <xf numFmtId="0" fontId="7" fillId="6" borderId="8" xfId="3" applyFont="1" applyFill="1" applyBorder="1" applyAlignment="1">
      <alignment horizontal="center" wrapText="1"/>
    </xf>
    <xf numFmtId="0" fontId="7" fillId="6" borderId="10" xfId="3" applyFont="1" applyFill="1" applyBorder="1" applyAlignment="1">
      <alignment horizontal="center" wrapText="1"/>
    </xf>
    <xf numFmtId="0" fontId="7" fillId="6" borderId="12" xfId="3" applyFont="1" applyFill="1" applyBorder="1" applyAlignment="1">
      <alignment horizontal="center" wrapText="1"/>
    </xf>
    <xf numFmtId="0" fontId="21" fillId="13" borderId="0" xfId="0" applyFont="1" applyFill="1" applyAlignment="1">
      <alignment horizontal="center" vertical="center"/>
    </xf>
    <xf numFmtId="0" fontId="40" fillId="13" borderId="0" xfId="0" applyFont="1" applyFill="1" applyAlignment="1">
      <alignment horizontal="center" vertical="center" wrapText="1"/>
    </xf>
    <xf numFmtId="0" fontId="22" fillId="9" borderId="0" xfId="0" applyFont="1" applyFill="1" applyAlignment="1">
      <alignment horizontal="center" vertical="center"/>
    </xf>
    <xf numFmtId="0" fontId="17" fillId="3" borderId="0" xfId="0" applyFont="1" applyFill="1" applyAlignment="1">
      <alignment vertical="top"/>
    </xf>
    <xf numFmtId="0" fontId="0" fillId="3" borderId="0" xfId="0" applyFill="1" applyAlignment="1">
      <alignment vertical="top"/>
    </xf>
    <xf numFmtId="0" fontId="17" fillId="3" borderId="0" xfId="0" applyFont="1" applyFill="1" applyAlignment="1">
      <alignment vertical="top" wrapText="1"/>
    </xf>
    <xf numFmtId="0" fontId="0" fillId="3" borderId="0" xfId="0" applyFill="1" applyAlignment="1">
      <alignment vertical="top" wrapText="1"/>
    </xf>
    <xf numFmtId="0" fontId="17" fillId="3" borderId="0" xfId="0" applyFont="1" applyFill="1" applyAlignment="1">
      <alignment horizontal="left" vertical="top" wrapText="1"/>
    </xf>
    <xf numFmtId="0" fontId="17" fillId="10" borderId="0" xfId="0" applyFont="1" applyFill="1" applyAlignment="1">
      <alignment vertical="top" wrapText="1"/>
    </xf>
    <xf numFmtId="0" fontId="19" fillId="3" borderId="36" xfId="0" applyFont="1" applyFill="1" applyBorder="1" applyAlignment="1">
      <alignment horizontal="center" vertical="top" wrapText="1"/>
    </xf>
    <xf numFmtId="0" fontId="0" fillId="3" borderId="37" xfId="0" applyFill="1" applyBorder="1" applyAlignment="1">
      <alignment horizontal="center" vertical="top" wrapText="1"/>
    </xf>
    <xf numFmtId="0" fontId="0" fillId="3" borderId="38" xfId="0" applyFill="1" applyBorder="1" applyAlignment="1">
      <alignment horizontal="center" vertical="top" wrapText="1"/>
    </xf>
    <xf numFmtId="0" fontId="19" fillId="3" borderId="36" xfId="0" applyFont="1" applyFill="1" applyBorder="1" applyAlignment="1">
      <alignment vertical="top" wrapText="1"/>
    </xf>
    <xf numFmtId="0" fontId="19" fillId="3" borderId="37" xfId="0" applyFont="1" applyFill="1" applyBorder="1" applyAlignment="1">
      <alignment vertical="top" wrapText="1"/>
    </xf>
    <xf numFmtId="0" fontId="19" fillId="3" borderId="38" xfId="0" applyFont="1" applyFill="1" applyBorder="1" applyAlignment="1">
      <alignment vertical="top" wrapText="1"/>
    </xf>
    <xf numFmtId="0" fontId="17" fillId="3" borderId="36" xfId="0" applyFont="1" applyFill="1" applyBorder="1" applyAlignment="1">
      <alignment horizontal="center" vertical="top" wrapText="1"/>
    </xf>
    <xf numFmtId="0" fontId="17" fillId="3" borderId="0" xfId="0" applyFont="1" applyFill="1" applyAlignment="1">
      <alignment horizontal="left" wrapText="1"/>
    </xf>
    <xf numFmtId="0" fontId="25" fillId="10" borderId="36" xfId="0" applyFont="1" applyFill="1" applyBorder="1" applyAlignment="1">
      <alignment horizontal="left" wrapText="1"/>
    </xf>
    <xf numFmtId="0" fontId="25" fillId="10" borderId="37" xfId="0" applyFont="1" applyFill="1" applyBorder="1" applyAlignment="1">
      <alignment horizontal="left" wrapText="1"/>
    </xf>
    <xf numFmtId="0" fontId="25" fillId="10" borderId="0" xfId="0" applyFont="1" applyFill="1" applyAlignment="1">
      <alignment vertical="top" wrapText="1"/>
    </xf>
    <xf numFmtId="0" fontId="25" fillId="10" borderId="36" xfId="0" applyFont="1" applyFill="1" applyBorder="1" applyAlignment="1">
      <alignment horizontal="center" vertical="top" wrapText="1"/>
    </xf>
    <xf numFmtId="0" fontId="25" fillId="10" borderId="37" xfId="0" applyFont="1" applyFill="1" applyBorder="1" applyAlignment="1">
      <alignment horizontal="center" vertical="top" wrapText="1"/>
    </xf>
    <xf numFmtId="0" fontId="25" fillId="10" borderId="38" xfId="0" applyFont="1" applyFill="1" applyBorder="1" applyAlignment="1">
      <alignment horizontal="center" vertical="top" wrapText="1"/>
    </xf>
    <xf numFmtId="0" fontId="25" fillId="10" borderId="0" xfId="0" applyFont="1" applyFill="1" applyAlignment="1">
      <alignment horizontal="center" vertical="center" wrapText="1"/>
    </xf>
    <xf numFmtId="0" fontId="26" fillId="10" borderId="0" xfId="0" applyFont="1" applyFill="1" applyAlignment="1">
      <alignment horizontal="center" vertical="center" wrapText="1"/>
    </xf>
    <xf numFmtId="0" fontId="25" fillId="10" borderId="0" xfId="0" applyFont="1" applyFill="1" applyAlignment="1">
      <alignment horizontal="center" vertical="top" wrapText="1"/>
    </xf>
    <xf numFmtId="0" fontId="26" fillId="10" borderId="0" xfId="0" applyFont="1" applyFill="1" applyAlignment="1">
      <alignment horizontal="center" vertical="top" wrapText="1"/>
    </xf>
    <xf numFmtId="0" fontId="23" fillId="10" borderId="0" xfId="0" applyFont="1" applyFill="1" applyAlignment="1">
      <alignment vertical="top" wrapText="1"/>
    </xf>
    <xf numFmtId="0" fontId="27" fillId="9" borderId="35" xfId="0" applyFont="1" applyFill="1" applyBorder="1" applyAlignment="1">
      <alignment horizontal="center" wrapText="1"/>
    </xf>
    <xf numFmtId="17" fontId="25" fillId="10" borderId="0" xfId="0" quotePrefix="1" applyNumberFormat="1" applyFont="1" applyFill="1" applyAlignment="1">
      <alignment horizontal="center" vertical="top" wrapText="1"/>
    </xf>
    <xf numFmtId="0" fontId="26" fillId="10" borderId="0" xfId="0" applyFont="1" applyFill="1" applyAlignment="1">
      <alignment vertical="top" wrapText="1"/>
    </xf>
    <xf numFmtId="0" fontId="25" fillId="10" borderId="36" xfId="0" applyFont="1" applyFill="1" applyBorder="1" applyAlignment="1">
      <alignment horizontal="left" vertical="center" wrapText="1"/>
    </xf>
    <xf numFmtId="0" fontId="25" fillId="10" borderId="37" xfId="0" applyFont="1" applyFill="1" applyBorder="1" applyAlignment="1">
      <alignment horizontal="left" vertical="center" wrapText="1"/>
    </xf>
    <xf numFmtId="0" fontId="25" fillId="10" borderId="38" xfId="0" applyFont="1" applyFill="1" applyBorder="1" applyAlignment="1">
      <alignment horizontal="left" vertical="center" wrapText="1"/>
    </xf>
    <xf numFmtId="0" fontId="28" fillId="10" borderId="0" xfId="0" applyFont="1" applyFill="1" applyAlignment="1">
      <alignment wrapText="1"/>
    </xf>
    <xf numFmtId="0" fontId="23" fillId="10" borderId="0" xfId="0" applyFont="1" applyFill="1" applyAlignment="1">
      <alignment wrapText="1"/>
    </xf>
    <xf numFmtId="0" fontId="25" fillId="10" borderId="36" xfId="0" applyFont="1" applyFill="1" applyBorder="1" applyAlignment="1">
      <alignment horizontal="center" vertical="center" wrapText="1"/>
    </xf>
    <xf numFmtId="0" fontId="25" fillId="10" borderId="38" xfId="0" applyFont="1" applyFill="1" applyBorder="1" applyAlignment="1">
      <alignment horizontal="center" vertical="center" wrapText="1"/>
    </xf>
    <xf numFmtId="0" fontId="27" fillId="9" borderId="35" xfId="0" applyFont="1" applyFill="1" applyBorder="1" applyAlignment="1">
      <alignment horizontal="center" vertical="center" wrapText="1"/>
    </xf>
    <xf numFmtId="0" fontId="23" fillId="10" borderId="0" xfId="0" applyFont="1" applyFill="1" applyAlignment="1">
      <alignment vertical="top"/>
    </xf>
    <xf numFmtId="0" fontId="25" fillId="10" borderId="37" xfId="0" applyFont="1" applyFill="1" applyBorder="1" applyAlignment="1">
      <alignment horizontal="center" vertical="center" wrapText="1"/>
    </xf>
    <xf numFmtId="0" fontId="17" fillId="10" borderId="0" xfId="0" applyFont="1" applyFill="1" applyAlignment="1">
      <alignment vertical="center" wrapText="1"/>
    </xf>
    <xf numFmtId="0" fontId="19" fillId="10" borderId="36" xfId="0" applyFont="1" applyFill="1" applyBorder="1" applyAlignment="1">
      <alignment horizontal="left" vertical="center" wrapText="1"/>
    </xf>
    <xf numFmtId="0" fontId="19" fillId="10" borderId="37" xfId="0" applyFont="1" applyFill="1" applyBorder="1" applyAlignment="1">
      <alignment horizontal="left" vertical="center" wrapText="1"/>
    </xf>
    <xf numFmtId="0" fontId="19" fillId="10" borderId="38" xfId="0" applyFont="1" applyFill="1" applyBorder="1" applyAlignment="1">
      <alignment horizontal="left" vertical="center" wrapText="1"/>
    </xf>
    <xf numFmtId="0" fontId="36" fillId="10" borderId="0" xfId="0" applyFont="1" applyFill="1" applyAlignment="1">
      <alignment vertical="center" wrapText="1"/>
    </xf>
  </cellXfs>
  <cellStyles count="8">
    <cellStyle name="Comma 3" xfId="5" xr:uid="{130D7120-2293-4788-93B8-C8A24435CE09}"/>
    <cellStyle name="Hyperlink" xfId="6" builtinId="8"/>
    <cellStyle name="Normal" xfId="0" builtinId="0"/>
    <cellStyle name="Normal 4" xfId="4" xr:uid="{4602A863-2D89-4649-A621-76184ECB91DE}"/>
    <cellStyle name="Normal 5" xfId="7" xr:uid="{E13A6A70-0F58-5D43-AE36-D75321DB6866}"/>
    <cellStyle name="Percent" xfId="1" builtinId="5"/>
    <cellStyle name="Standard_Data provided by OT3" xfId="3" xr:uid="{33DF283E-2552-47A0-AC48-E01DBA05B3D9}"/>
    <cellStyle name="Style 22" xfId="2" xr:uid="{569CA179-60FD-4E5D-9285-1C54815089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maiant/Desktop/Year%202/MSc%20THESIS/Data/technology_data_for_carbon_capture_transport_storage.xlsx" TargetMode="External"/><Relationship Id="rId1" Type="http://schemas.openxmlformats.org/officeDocument/2006/relationships/externalLinkPath" Target="/Users/maiant/Desktop/Year%202/MSc%20THESIS/Data/technology_data_for_carbon_capture_transport_stor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put 1 MTA  Offshore"/>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Lazaros Exizidis" id="{21D188E3-CF0E-4002-A994-54D4CC7D01FF}" userId="Lazaros Exizidis"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F1874F-9AB0-4C0F-AD58-927D15409399}" name="alldata_flat" displayName="alldata_flat" ref="A1:Q18601" totalsRowShown="0">
  <autoFilter ref="A1:Q18601" xr:uid="{34F1874F-9AB0-4C0F-AD58-927D15409399}"/>
  <tableColumns count="17">
    <tableColumn id="1" xr3:uid="{EBD7FFFB-45AA-4444-9C34-7AE0E5A51957}" name="ws"/>
    <tableColumn id="2" xr3:uid="{D61EF04F-BA19-4CA2-AC2F-D0E76AB21B62}" name="technology"/>
    <tableColumn id="3" xr3:uid="{C4A575BB-E6BF-431C-9461-87B4363497AE}" name="tech"/>
    <tableColumn id="4" xr3:uid="{E2BC32F6-4169-4C6B-87AB-5CAA749ADD85}" name="type"/>
    <tableColumn id="5" xr3:uid="{DD639EC5-D30B-4570-8B65-94D588B2D9B1}" name="input"/>
    <tableColumn id="6" xr3:uid="{8575BA4E-A250-4EA9-8952-04E971656861}" name="size"/>
    <tableColumn id="7" xr3:uid="{F49BBE4E-AA0A-4CB4-8065-15675A1BE027}" name="cat"/>
    <tableColumn id="8" xr3:uid="{F79A67A3-2BAD-4579-8300-A52EA839241B}" name="par"/>
    <tableColumn id="9" xr3:uid="{E7665F66-6FB5-4FDD-BB98-E2E24A514F59}" name="par_short"/>
    <tableColumn id="10" xr3:uid="{9EA6C1F5-1259-45FF-8792-426F86EB8882}" name="info"/>
    <tableColumn id="11" xr3:uid="{2A082388-4D52-4AFF-877C-5C7D65928515}" name="unit"/>
    <tableColumn id="12" xr3:uid="{7A1B5138-0E68-4799-A459-6168797A7965}" name="priceyear"/>
    <tableColumn id="13" xr3:uid="{C3D3FFDB-575C-4D3A-AA01-740A86E21285}" name="note"/>
    <tableColumn id="14" xr3:uid="{4FB460E3-6B2F-4241-BAAB-D6B963EB17C8}" name="ref"/>
    <tableColumn id="15" xr3:uid="{A4AD33B9-5652-4630-AE4D-1BC4527BC7DB}" name="est"/>
    <tableColumn id="16" xr3:uid="{9A2A157B-189C-4B66-82AE-4D0425512B1B}" name="year"/>
    <tableColumn id="17" xr3:uid="{C10700C0-A353-4B40-A1C6-0AF7BCA13110}" name="val"/>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88" personId="{21D188E3-CF0E-4002-A994-54D4CC7D01FF}" id="{E6386433-4470-4356-8171-DAE64585E04E}">
    <text xml:space="preserve">
Proposal based on METIS Technical Note T2
ARTELYS</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hyperlink" Target="https://ens.dk/sites/ens.dk/files/Vindmoller_hav/bilag_2_-_teknisk_projektbeskrivelse_for_havanlaeg.pdf" TargetMode="External"/><Relationship Id="rId1" Type="http://schemas.openxmlformats.org/officeDocument/2006/relationships/hyperlink" Target="applewebdata://71D69987-A237-4236-8404-5BE8B2858927/" TargetMode="Externa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hyperlink" Target="applewebdata://F7F35477-0ACF-4D7B-89EA-1863912E759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425EE-DB9E-D248-A85A-F7CF6CCC5ADE}">
  <dimension ref="A1:U29"/>
  <sheetViews>
    <sheetView zoomScale="85" zoomScaleNormal="85" workbookViewId="0">
      <selection activeCell="D22" sqref="D22"/>
    </sheetView>
  </sheetViews>
  <sheetFormatPr defaultColWidth="8.85546875" defaultRowHeight="15" x14ac:dyDescent="0.25"/>
  <cols>
    <col min="1" max="1" width="32.140625" bestFit="1" customWidth="1"/>
  </cols>
  <sheetData>
    <row r="1" spans="1:21" x14ac:dyDescent="0.25">
      <c r="B1" t="s">
        <v>980</v>
      </c>
      <c r="C1" t="s">
        <v>202</v>
      </c>
      <c r="D1" t="s">
        <v>982</v>
      </c>
      <c r="E1" t="s">
        <v>242</v>
      </c>
      <c r="R1" t="s">
        <v>1981</v>
      </c>
      <c r="T1" t="s">
        <v>2217</v>
      </c>
      <c r="U1">
        <v>2025</v>
      </c>
    </row>
    <row r="2" spans="1:21" x14ac:dyDescent="0.25">
      <c r="A2" t="s">
        <v>1</v>
      </c>
      <c r="B2" t="s">
        <v>149</v>
      </c>
      <c r="C2" t="s">
        <v>150</v>
      </c>
      <c r="D2" t="s">
        <v>151</v>
      </c>
      <c r="E2" t="s">
        <v>152</v>
      </c>
      <c r="F2" t="s">
        <v>1980</v>
      </c>
      <c r="G2" t="s">
        <v>161</v>
      </c>
      <c r="H2" t="s">
        <v>1892</v>
      </c>
      <c r="I2" t="s">
        <v>1894</v>
      </c>
      <c r="J2" t="s">
        <v>1895</v>
      </c>
      <c r="K2" t="s">
        <v>1896</v>
      </c>
      <c r="L2" t="s">
        <v>1897</v>
      </c>
      <c r="M2" t="s">
        <v>153</v>
      </c>
      <c r="N2" t="s">
        <v>985</v>
      </c>
      <c r="O2" t="s">
        <v>981</v>
      </c>
      <c r="P2" t="s">
        <v>147</v>
      </c>
      <c r="Q2" t="s">
        <v>1982</v>
      </c>
      <c r="R2" t="s">
        <v>1981</v>
      </c>
      <c r="T2" t="s">
        <v>161</v>
      </c>
      <c r="U2" t="s">
        <v>2218</v>
      </c>
    </row>
    <row r="3" spans="1:21" x14ac:dyDescent="0.25">
      <c r="A3" t="str">
        <f>ToModel!A3</f>
        <v>PowerPlant_Oil</v>
      </c>
      <c r="B3">
        <f>ToModel!B3*$R3</f>
        <v>0</v>
      </c>
      <c r="C3">
        <f>ToModel!C3</f>
        <v>30</v>
      </c>
      <c r="D3">
        <f>ToModel!D3</f>
        <v>0</v>
      </c>
      <c r="E3">
        <f>ToModel!E3*$R3</f>
        <v>174.46360511570475</v>
      </c>
      <c r="F3">
        <f t="shared" ref="F3:F26" si="0">$U$1</f>
        <v>2025</v>
      </c>
      <c r="G3">
        <f>ToModel!G3</f>
        <v>2040</v>
      </c>
      <c r="H3">
        <f>ToModel!H3</f>
        <v>0.63104325699745545</v>
      </c>
      <c r="I3">
        <f>ToModel!I3</f>
        <v>0</v>
      </c>
      <c r="J3">
        <f>ToModel!J3</f>
        <v>0</v>
      </c>
      <c r="K3">
        <f>ToModel!K3</f>
        <v>0</v>
      </c>
      <c r="L3">
        <f>ToModel!L3</f>
        <v>0</v>
      </c>
      <c r="M3" t="str">
        <f>ToModel!M3</f>
        <v>PyPSA</v>
      </c>
      <c r="N3" t="str">
        <f>ToModel!N3</f>
        <v>Fuel costs included</v>
      </c>
      <c r="O3">
        <f>ToModel!O3</f>
        <v>0.1060792482526339</v>
      </c>
      <c r="P3">
        <f>ToModel!P3</f>
        <v>0.1</v>
      </c>
      <c r="Q3">
        <f>ToModel!F3</f>
        <v>2015</v>
      </c>
      <c r="R3">
        <f>VLOOKUP($U$1,$T$4:$U$29,2,FALSE)/VLOOKUP(Q3,$T$4:$U$29,2,FALSE)</f>
        <v>1.3396939528023599</v>
      </c>
      <c r="T3">
        <v>2004</v>
      </c>
      <c r="U3">
        <v>76.483333333333334</v>
      </c>
    </row>
    <row r="4" spans="1:21" x14ac:dyDescent="0.25">
      <c r="A4" t="str">
        <f>ToModel!A4</f>
        <v>PowerPlant_Coal</v>
      </c>
      <c r="B4">
        <f>ToModel!B4*$R4</f>
        <v>0</v>
      </c>
      <c r="C4">
        <f>ToModel!C4</f>
        <v>25</v>
      </c>
      <c r="D4">
        <f>ToModel!D4</f>
        <v>0</v>
      </c>
      <c r="E4">
        <f>ToModel!E4*$R4</f>
        <v>84.185928968353807</v>
      </c>
      <c r="F4">
        <f t="shared" si="0"/>
        <v>2025</v>
      </c>
      <c r="G4">
        <f>ToModel!G4</f>
        <v>2030</v>
      </c>
      <c r="H4">
        <f>ToModel!H4</f>
        <v>0.76293103448275856</v>
      </c>
      <c r="I4">
        <f>ToModel!I4</f>
        <v>0</v>
      </c>
      <c r="J4">
        <f>ToModel!J4</f>
        <v>0</v>
      </c>
      <c r="K4">
        <f>ToModel!K4</f>
        <v>0</v>
      </c>
      <c r="L4">
        <f>ToModel!L4</f>
        <v>0</v>
      </c>
      <c r="M4" t="str">
        <f>ToModel!M4</f>
        <v>DEA</v>
      </c>
      <c r="N4" t="str">
        <f>ToModel!N4</f>
        <v>Fuel costs included</v>
      </c>
      <c r="O4">
        <f>ToModel!O4</f>
        <v>0.11016807219002082</v>
      </c>
      <c r="P4">
        <f>ToModel!P4</f>
        <v>0.1</v>
      </c>
      <c r="Q4">
        <f>ToModel!F4</f>
        <v>2015</v>
      </c>
      <c r="R4">
        <f t="shared" ref="R4:R26" si="1">VLOOKUP($U$1,$T$4:$U$29,2,FALSE)/VLOOKUP(Q4,$T$4:$U$29,2,FALSE)</f>
        <v>1.3396939528023599</v>
      </c>
      <c r="T4">
        <v>2000</v>
      </c>
      <c r="U4">
        <v>72.841666666666669</v>
      </c>
    </row>
    <row r="5" spans="1:21" x14ac:dyDescent="0.25">
      <c r="A5" t="str">
        <f>ToModel!A5</f>
        <v>PowerPlant_Coal</v>
      </c>
      <c r="B5">
        <f>ToModel!B5*$R5</f>
        <v>0</v>
      </c>
      <c r="C5">
        <f>ToModel!C5</f>
        <v>25</v>
      </c>
      <c r="D5">
        <f>ToModel!D5</f>
        <v>0</v>
      </c>
      <c r="E5">
        <f>ToModel!E5*$R5</f>
        <v>84.10761274472101</v>
      </c>
      <c r="F5">
        <f t="shared" si="0"/>
        <v>2025</v>
      </c>
      <c r="G5">
        <f>ToModel!G5</f>
        <v>2040</v>
      </c>
      <c r="H5">
        <f>ToModel!H5</f>
        <v>0.76293103448275856</v>
      </c>
      <c r="I5">
        <f>ToModel!I5</f>
        <v>0</v>
      </c>
      <c r="J5">
        <f>ToModel!J5</f>
        <v>0</v>
      </c>
      <c r="K5">
        <f>ToModel!K5</f>
        <v>0</v>
      </c>
      <c r="L5">
        <f>ToModel!L5</f>
        <v>0</v>
      </c>
      <c r="M5" t="str">
        <f>ToModel!M5</f>
        <v>DEA</v>
      </c>
      <c r="N5" t="str">
        <f>ToModel!N5</f>
        <v>Fuel costs included</v>
      </c>
      <c r="O5">
        <f>ToModel!O5</f>
        <v>0.11016807219002082</v>
      </c>
      <c r="P5">
        <f>ToModel!P5</f>
        <v>0.1</v>
      </c>
      <c r="Q5">
        <f>ToModel!F5</f>
        <v>2015</v>
      </c>
      <c r="R5">
        <f t="shared" si="1"/>
        <v>1.3396939528023599</v>
      </c>
      <c r="T5">
        <v>2001</v>
      </c>
      <c r="U5">
        <v>75.05</v>
      </c>
    </row>
    <row r="6" spans="1:21" x14ac:dyDescent="0.25">
      <c r="A6" t="str">
        <f>ToModel!A6</f>
        <v>PowerPlant_Coal</v>
      </c>
      <c r="B6">
        <f>ToModel!B6*$R6</f>
        <v>0</v>
      </c>
      <c r="C6">
        <f>ToModel!C6</f>
        <v>25</v>
      </c>
      <c r="D6">
        <f>ToModel!D6</f>
        <v>0</v>
      </c>
      <c r="E6">
        <f>ToModel!E6*$R6</f>
        <v>84.029296521088213</v>
      </c>
      <c r="F6">
        <f t="shared" si="0"/>
        <v>2025</v>
      </c>
      <c r="G6">
        <f>ToModel!G6</f>
        <v>2050</v>
      </c>
      <c r="H6">
        <f>ToModel!H6</f>
        <v>0.76293103448275856</v>
      </c>
      <c r="I6">
        <f>ToModel!I6</f>
        <v>0</v>
      </c>
      <c r="J6">
        <f>ToModel!J6</f>
        <v>0</v>
      </c>
      <c r="K6">
        <f>ToModel!K6</f>
        <v>0</v>
      </c>
      <c r="L6">
        <f>ToModel!L6</f>
        <v>0</v>
      </c>
      <c r="M6" t="str">
        <f>ToModel!M6</f>
        <v>DEA</v>
      </c>
      <c r="N6" t="str">
        <f>ToModel!N6</f>
        <v>Fuel costs included</v>
      </c>
      <c r="O6">
        <f>ToModel!O6</f>
        <v>0.11016807219002082</v>
      </c>
      <c r="P6">
        <f>ToModel!P6</f>
        <v>0.1</v>
      </c>
      <c r="Q6">
        <f>ToModel!F6</f>
        <v>2015</v>
      </c>
      <c r="R6">
        <f t="shared" si="1"/>
        <v>1.3396939528023599</v>
      </c>
      <c r="T6">
        <v>2002</v>
      </c>
      <c r="U6">
        <v>74.458333333333329</v>
      </c>
    </row>
    <row r="7" spans="1:21" x14ac:dyDescent="0.25">
      <c r="A7" t="str">
        <f>ToModel!A7</f>
        <v>PowerPlant_Gas</v>
      </c>
      <c r="B7">
        <f>ToModel!B7*$R7</f>
        <v>0</v>
      </c>
      <c r="C7">
        <f>ToModel!C7</f>
        <v>25</v>
      </c>
      <c r="D7">
        <f>ToModel!D7</f>
        <v>0</v>
      </c>
      <c r="E7">
        <f>ToModel!E7*$R7</f>
        <v>4.0372114557841128</v>
      </c>
      <c r="F7">
        <f t="shared" si="0"/>
        <v>2025</v>
      </c>
      <c r="G7">
        <f>ToModel!G7</f>
        <v>2030</v>
      </c>
      <c r="H7">
        <f>ToModel!H7</f>
        <v>0.187</v>
      </c>
      <c r="I7">
        <f>ToModel!I7</f>
        <v>0.61</v>
      </c>
      <c r="J7">
        <f>ToModel!J7</f>
        <v>0</v>
      </c>
      <c r="K7">
        <f>ToModel!K7</f>
        <v>0</v>
      </c>
      <c r="L7">
        <f>ToModel!L7</f>
        <v>0</v>
      </c>
      <c r="M7" t="str">
        <f>ToModel!M7</f>
        <v>DEA</v>
      </c>
      <c r="N7" t="str">
        <f>ToModel!N7</f>
        <v>Fuel costs not included, Emission Factor in terms of input</v>
      </c>
      <c r="O7">
        <f>ToModel!O7</f>
        <v>0.11016807219002082</v>
      </c>
      <c r="P7">
        <f>ToModel!P7</f>
        <v>0.1</v>
      </c>
      <c r="Q7">
        <f>ToModel!F7</f>
        <v>2022</v>
      </c>
      <c r="R7">
        <f t="shared" si="1"/>
        <v>0.96124082280574108</v>
      </c>
      <c r="T7">
        <v>2003</v>
      </c>
      <c r="U7">
        <v>75.075000000000003</v>
      </c>
    </row>
    <row r="8" spans="1:21" x14ac:dyDescent="0.25">
      <c r="A8" t="str">
        <f>ToModel!A8</f>
        <v>PowerPlant_Gas</v>
      </c>
      <c r="B8">
        <f>ToModel!B8*$R8</f>
        <v>0</v>
      </c>
      <c r="C8">
        <f>ToModel!C8</f>
        <v>25</v>
      </c>
      <c r="D8">
        <f>ToModel!D8</f>
        <v>0</v>
      </c>
      <c r="E8">
        <f>ToModel!E8*$R8</f>
        <v>5.4927452064896753</v>
      </c>
      <c r="F8">
        <f t="shared" si="0"/>
        <v>2025</v>
      </c>
      <c r="G8">
        <f>ToModel!G8</f>
        <v>2040</v>
      </c>
      <c r="H8">
        <f>ToModel!H8</f>
        <v>0.187</v>
      </c>
      <c r="I8">
        <f>ToModel!I8</f>
        <v>0.62</v>
      </c>
      <c r="J8">
        <f>ToModel!J8</f>
        <v>0</v>
      </c>
      <c r="K8">
        <f>ToModel!K8</f>
        <v>0</v>
      </c>
      <c r="L8">
        <f>ToModel!L8</f>
        <v>0</v>
      </c>
      <c r="M8" t="str">
        <f>ToModel!M8</f>
        <v>DEA</v>
      </c>
      <c r="N8" t="str">
        <f>ToModel!N8</f>
        <v>Fuel costs not included, Emission Factor in terms of input</v>
      </c>
      <c r="O8">
        <f>ToModel!O8</f>
        <v>0.11016807219002082</v>
      </c>
      <c r="P8">
        <f>ToModel!P8</f>
        <v>0.1</v>
      </c>
      <c r="Q8">
        <f>ToModel!F8</f>
        <v>2015</v>
      </c>
      <c r="R8">
        <f t="shared" si="1"/>
        <v>1.3396939528023599</v>
      </c>
      <c r="T8">
        <v>2005</v>
      </c>
      <c r="U8">
        <v>79.274999999999991</v>
      </c>
    </row>
    <row r="9" spans="1:21" x14ac:dyDescent="0.25">
      <c r="A9" t="str">
        <f>ToModel!A9</f>
        <v>PowerPlant_Gas</v>
      </c>
      <c r="B9">
        <f>ToModel!B9*$R9</f>
        <v>0</v>
      </c>
      <c r="C9">
        <f>ToModel!C9</f>
        <v>25</v>
      </c>
      <c r="D9">
        <f>ToModel!D9</f>
        <v>0</v>
      </c>
      <c r="E9">
        <f>ToModel!E9*$R9</f>
        <v>3.8449632912229643</v>
      </c>
      <c r="F9">
        <f t="shared" si="0"/>
        <v>2025</v>
      </c>
      <c r="G9">
        <f>ToModel!G9</f>
        <v>2050</v>
      </c>
      <c r="H9">
        <f>ToModel!H9</f>
        <v>0.187</v>
      </c>
      <c r="I9">
        <f>ToModel!I9</f>
        <v>0.63</v>
      </c>
      <c r="J9">
        <f>ToModel!J9</f>
        <v>0</v>
      </c>
      <c r="K9">
        <f>ToModel!K9</f>
        <v>0</v>
      </c>
      <c r="L9">
        <f>ToModel!L9</f>
        <v>0</v>
      </c>
      <c r="M9" t="str">
        <f>ToModel!M9</f>
        <v>DEA</v>
      </c>
      <c r="N9" t="str">
        <f>ToModel!N9</f>
        <v>Fuel costs not included, Emission Factor in terms of input</v>
      </c>
      <c r="O9">
        <f>ToModel!O9</f>
        <v>0.11016807219002082</v>
      </c>
      <c r="P9">
        <f>ToModel!P9</f>
        <v>0.1</v>
      </c>
      <c r="Q9">
        <f>ToModel!F9</f>
        <v>2022</v>
      </c>
      <c r="R9">
        <f t="shared" si="1"/>
        <v>0.96124082280574108</v>
      </c>
      <c r="T9">
        <v>2006</v>
      </c>
      <c r="U9">
        <v>82.591666666666669</v>
      </c>
    </row>
    <row r="10" spans="1:21" x14ac:dyDescent="0.25">
      <c r="A10" t="str">
        <f>ToModel!A10</f>
        <v>Storage_Battery</v>
      </c>
      <c r="B10">
        <f>ToModel!B10*$R10</f>
        <v>0</v>
      </c>
      <c r="C10">
        <f>ToModel!C10</f>
        <v>25</v>
      </c>
      <c r="D10">
        <f>ToModel!D10</f>
        <v>0</v>
      </c>
      <c r="E10">
        <f>ToModel!E10*$R10</f>
        <v>0</v>
      </c>
      <c r="F10">
        <f t="shared" si="0"/>
        <v>2025</v>
      </c>
      <c r="G10">
        <f>ToModel!G10</f>
        <v>2030</v>
      </c>
      <c r="H10">
        <f>ToModel!H10</f>
        <v>0</v>
      </c>
      <c r="I10">
        <f>ToModel!I10</f>
        <v>0</v>
      </c>
      <c r="J10">
        <f>ToModel!J10</f>
        <v>0.98499999999999999</v>
      </c>
      <c r="K10">
        <f>ToModel!K10</f>
        <v>0.97499999999999998</v>
      </c>
      <c r="L10">
        <f>ToModel!L10</f>
        <v>4.1686644986937971E-5</v>
      </c>
      <c r="M10" t="str">
        <f>ToModel!M10</f>
        <v>DEA</v>
      </c>
      <c r="N10">
        <f>ToModel!N10</f>
        <v>0</v>
      </c>
      <c r="O10">
        <f>ToModel!O10</f>
        <v>0.11016807219002082</v>
      </c>
      <c r="P10">
        <f>ToModel!P10</f>
        <v>0.1</v>
      </c>
      <c r="Q10">
        <f>ToModel!F10</f>
        <v>2022</v>
      </c>
      <c r="R10">
        <f t="shared" si="1"/>
        <v>0.96124082280574108</v>
      </c>
      <c r="T10">
        <v>2007</v>
      </c>
      <c r="U10">
        <v>84.316666666666663</v>
      </c>
    </row>
    <row r="11" spans="1:21" x14ac:dyDescent="0.25">
      <c r="A11" t="str">
        <f>ToModel!A11</f>
        <v>Storage_Battery</v>
      </c>
      <c r="B11">
        <f>ToModel!B11*$R11</f>
        <v>0</v>
      </c>
      <c r="C11">
        <f>ToModel!C11</f>
        <v>30</v>
      </c>
      <c r="D11">
        <f>ToModel!D11</f>
        <v>0</v>
      </c>
      <c r="E11">
        <f>ToModel!E11*$R11</f>
        <v>0</v>
      </c>
      <c r="F11">
        <f t="shared" si="0"/>
        <v>2025</v>
      </c>
      <c r="G11">
        <f>ToModel!G11</f>
        <v>2050</v>
      </c>
      <c r="H11">
        <f>ToModel!H11</f>
        <v>0</v>
      </c>
      <c r="I11">
        <f>ToModel!I11</f>
        <v>0</v>
      </c>
      <c r="J11">
        <f>ToModel!J11</f>
        <v>0.98499999999999999</v>
      </c>
      <c r="K11">
        <f>ToModel!K11</f>
        <v>0.97499999999999998</v>
      </c>
      <c r="L11">
        <f>ToModel!L11</f>
        <v>4.1686644986937971E-5</v>
      </c>
      <c r="M11" t="str">
        <f>ToModel!M11</f>
        <v>DEA</v>
      </c>
      <c r="N11">
        <f>ToModel!N11</f>
        <v>0</v>
      </c>
      <c r="O11">
        <f>ToModel!O11</f>
        <v>0.1060792482526339</v>
      </c>
      <c r="P11">
        <f>ToModel!P11</f>
        <v>0.1</v>
      </c>
      <c r="Q11">
        <f>ToModel!F11</f>
        <v>2022</v>
      </c>
      <c r="R11">
        <f t="shared" si="1"/>
        <v>0.96124082280574108</v>
      </c>
      <c r="T11">
        <v>2008</v>
      </c>
      <c r="U11">
        <v>88.383333333333326</v>
      </c>
    </row>
    <row r="12" spans="1:21" x14ac:dyDescent="0.25">
      <c r="A12" t="str">
        <f>ToModel!A12</f>
        <v>Storage_Battery_new</v>
      </c>
      <c r="B12">
        <f>ToModel!B12*$R12</f>
        <v>396518.14520950499</v>
      </c>
      <c r="C12">
        <f>ToModel!C12</f>
        <v>25</v>
      </c>
      <c r="D12">
        <f>ToModel!D12</f>
        <v>0.2632341605286514</v>
      </c>
      <c r="E12">
        <f>ToModel!E12*$R12</f>
        <v>0</v>
      </c>
      <c r="F12">
        <f t="shared" si="0"/>
        <v>2025</v>
      </c>
      <c r="G12">
        <f>ToModel!G12</f>
        <v>2040</v>
      </c>
      <c r="H12">
        <f>ToModel!H12</f>
        <v>0</v>
      </c>
      <c r="I12">
        <f>ToModel!I12</f>
        <v>0</v>
      </c>
      <c r="J12">
        <f>ToModel!J12</f>
        <v>0.98499999999999999</v>
      </c>
      <c r="K12">
        <f>ToModel!K12</f>
        <v>0.97499999999999998</v>
      </c>
      <c r="L12">
        <f>ToModel!L12</f>
        <v>4.1686644986937971E-5</v>
      </c>
      <c r="M12" t="str">
        <f>ToModel!M12</f>
        <v>DEA</v>
      </c>
      <c r="N12">
        <f>ToModel!N12</f>
        <v>0</v>
      </c>
      <c r="O12">
        <f>ToModel!O12</f>
        <v>0.11016807219002082</v>
      </c>
      <c r="P12">
        <f>ToModel!P12</f>
        <v>0.1</v>
      </c>
      <c r="Q12">
        <f>ToModel!F12</f>
        <v>2020</v>
      </c>
      <c r="R12">
        <f t="shared" si="1"/>
        <v>1.3253989968080255</v>
      </c>
      <c r="T12">
        <v>2009</v>
      </c>
      <c r="U12">
        <v>84.458333333333329</v>
      </c>
    </row>
    <row r="13" spans="1:21" x14ac:dyDescent="0.25">
      <c r="A13" t="str">
        <f>ToModel!A13</f>
        <v>Storage_Battery_new</v>
      </c>
      <c r="B13">
        <f>ToModel!B13*$R13</f>
        <v>144186.12342086117</v>
      </c>
      <c r="C13">
        <f>ToModel!C13</f>
        <v>0.08</v>
      </c>
      <c r="D13">
        <f>ToModel!D13</f>
        <v>1.540686742410864E-4</v>
      </c>
      <c r="E13">
        <f>ToModel!E13*$R13</f>
        <v>0.1384186784840267</v>
      </c>
      <c r="F13">
        <f t="shared" si="0"/>
        <v>2025</v>
      </c>
      <c r="G13">
        <f>ToModel!G13</f>
        <v>2050</v>
      </c>
      <c r="H13">
        <f>ToModel!H13</f>
        <v>0</v>
      </c>
      <c r="I13">
        <f>ToModel!I13</f>
        <v>0</v>
      </c>
      <c r="J13">
        <f>ToModel!J13</f>
        <v>0.98499999999999999</v>
      </c>
      <c r="K13">
        <f>ToModel!K13</f>
        <v>0.97499999999999998</v>
      </c>
      <c r="L13">
        <f>ToModel!L13</f>
        <v>4.1686644986937971E-5</v>
      </c>
      <c r="M13" t="str">
        <f>ToModel!M13</f>
        <v>DEA</v>
      </c>
      <c r="N13">
        <f>ToModel!N13</f>
        <v>0</v>
      </c>
      <c r="O13">
        <f>ToModel!O13</f>
        <v>13.165136899129646</v>
      </c>
      <c r="P13">
        <f>ToModel!P13</f>
        <v>0.1</v>
      </c>
      <c r="Q13">
        <f>ToModel!F13</f>
        <v>2022</v>
      </c>
      <c r="R13">
        <f t="shared" si="1"/>
        <v>0.96124082280574108</v>
      </c>
      <c r="T13">
        <v>2010</v>
      </c>
      <c r="U13">
        <v>86.975000000000009</v>
      </c>
    </row>
    <row r="14" spans="1:21" x14ac:dyDescent="0.25">
      <c r="A14" t="str">
        <f>ToModel!A14</f>
        <v>Storage_PumpedHydro_Closed</v>
      </c>
      <c r="B14">
        <f>ToModel!B14*$R14</f>
        <v>0</v>
      </c>
      <c r="C14">
        <f>ToModel!C14</f>
        <v>50</v>
      </c>
      <c r="D14">
        <f>ToModel!D14</f>
        <v>0</v>
      </c>
      <c r="E14">
        <f>ToModel!E14*$R14</f>
        <v>0</v>
      </c>
      <c r="F14">
        <f t="shared" si="0"/>
        <v>2025</v>
      </c>
      <c r="G14">
        <f>ToModel!G14</f>
        <v>2040</v>
      </c>
      <c r="H14">
        <f>ToModel!H14</f>
        <v>0</v>
      </c>
      <c r="I14">
        <f>ToModel!I14</f>
        <v>0</v>
      </c>
      <c r="J14">
        <f>ToModel!J14</f>
        <v>0.89</v>
      </c>
      <c r="K14">
        <f>ToModel!K14</f>
        <v>0.89</v>
      </c>
      <c r="L14">
        <f>ToModel!L14</f>
        <v>0</v>
      </c>
      <c r="M14" t="str">
        <f>ToModel!M14</f>
        <v>DEA</v>
      </c>
      <c r="N14">
        <f>ToModel!N14</f>
        <v>0</v>
      </c>
      <c r="O14">
        <f>ToModel!O14</f>
        <v>0.10085917404611995</v>
      </c>
      <c r="P14">
        <f>ToModel!P14</f>
        <v>0.1</v>
      </c>
      <c r="Q14">
        <f>ToModel!F14</f>
        <v>2022</v>
      </c>
      <c r="R14">
        <f t="shared" si="1"/>
        <v>0.96124082280574108</v>
      </c>
      <c r="T14">
        <v>2011</v>
      </c>
      <c r="U14">
        <v>91.424999999999997</v>
      </c>
    </row>
    <row r="15" spans="1:21" x14ac:dyDescent="0.25">
      <c r="A15" t="str">
        <f>ToModel!A15</f>
        <v>Storage_PumpedHydro_Open</v>
      </c>
      <c r="B15">
        <f>ToModel!B15*$R15</f>
        <v>0</v>
      </c>
      <c r="C15">
        <f>ToModel!C15</f>
        <v>50</v>
      </c>
      <c r="D15">
        <f>ToModel!D15</f>
        <v>0</v>
      </c>
      <c r="E15">
        <f>ToModel!E15*$R15</f>
        <v>0</v>
      </c>
      <c r="F15">
        <f t="shared" si="0"/>
        <v>2025</v>
      </c>
      <c r="G15">
        <f>ToModel!G15</f>
        <v>2040</v>
      </c>
      <c r="H15">
        <f>ToModel!H15</f>
        <v>0</v>
      </c>
      <c r="I15">
        <f>ToModel!I15</f>
        <v>0</v>
      </c>
      <c r="J15">
        <f>ToModel!J15</f>
        <v>0.89</v>
      </c>
      <c r="K15">
        <f>ToModel!K15</f>
        <v>0.89</v>
      </c>
      <c r="L15">
        <f>ToModel!L15</f>
        <v>0</v>
      </c>
      <c r="M15" t="str">
        <f>ToModel!M15</f>
        <v>DEA</v>
      </c>
      <c r="N15" t="str">
        <f>ToModel!N15</f>
        <v>Same as open hydro cycle</v>
      </c>
      <c r="O15">
        <f>ToModel!O15</f>
        <v>0.10085917404611995</v>
      </c>
      <c r="P15">
        <f>ToModel!P15</f>
        <v>0.1</v>
      </c>
      <c r="Q15">
        <f>ToModel!F15</f>
        <v>2022</v>
      </c>
      <c r="R15">
        <f t="shared" si="1"/>
        <v>0.96124082280574108</v>
      </c>
      <c r="T15">
        <v>2012</v>
      </c>
      <c r="U15">
        <v>93.524999999999991</v>
      </c>
    </row>
    <row r="16" spans="1:21" x14ac:dyDescent="0.25">
      <c r="A16" t="str">
        <f>ToModel!A16</f>
        <v>Storage_PumpedHydro_Reservoir</v>
      </c>
      <c r="B16">
        <f>ToModel!B16*$R16</f>
        <v>0</v>
      </c>
      <c r="C16">
        <f>ToModel!C16</f>
        <v>50</v>
      </c>
      <c r="D16">
        <f>ToModel!D16</f>
        <v>0</v>
      </c>
      <c r="E16">
        <f>ToModel!E16*$R16</f>
        <v>0</v>
      </c>
      <c r="F16">
        <f t="shared" si="0"/>
        <v>2025</v>
      </c>
      <c r="G16">
        <f>ToModel!G16</f>
        <v>2040</v>
      </c>
      <c r="H16">
        <f>ToModel!H16</f>
        <v>0</v>
      </c>
      <c r="I16">
        <f>ToModel!I16</f>
        <v>0</v>
      </c>
      <c r="J16">
        <f>ToModel!J16</f>
        <v>1</v>
      </c>
      <c r="K16">
        <f>ToModel!K16</f>
        <v>0.89</v>
      </c>
      <c r="L16">
        <f>ToModel!L16</f>
        <v>0</v>
      </c>
      <c r="M16" t="str">
        <f>ToModel!M16</f>
        <v>DEA</v>
      </c>
      <c r="N16" t="str">
        <f>ToModel!N16</f>
        <v>Same as open hydro cycle</v>
      </c>
      <c r="O16">
        <f>ToModel!O16</f>
        <v>0.10085917404611995</v>
      </c>
      <c r="P16">
        <f>ToModel!P16</f>
        <v>0.1</v>
      </c>
      <c r="Q16">
        <f>ToModel!F16</f>
        <v>2022</v>
      </c>
      <c r="R16">
        <f t="shared" si="1"/>
        <v>0.96124082280574108</v>
      </c>
      <c r="T16">
        <v>2013</v>
      </c>
      <c r="U16">
        <v>93.108333333333334</v>
      </c>
    </row>
    <row r="17" spans="1:21" x14ac:dyDescent="0.25">
      <c r="A17" t="str">
        <f>ToModel!A17</f>
        <v>PowerPlant_Nuclear</v>
      </c>
      <c r="B17">
        <f>ToModel!B17*$R17</f>
        <v>0</v>
      </c>
      <c r="C17">
        <f>ToModel!C17</f>
        <v>45</v>
      </c>
      <c r="D17">
        <f>ToModel!D17</f>
        <v>0</v>
      </c>
      <c r="E17">
        <f>ToModel!E17*$R17</f>
        <v>22.643610549442855</v>
      </c>
      <c r="F17">
        <f t="shared" si="0"/>
        <v>2025</v>
      </c>
      <c r="G17">
        <f>ToModel!G17</f>
        <v>2040</v>
      </c>
      <c r="H17">
        <f>ToModel!H17</f>
        <v>0</v>
      </c>
      <c r="I17">
        <f>ToModel!I17</f>
        <v>0</v>
      </c>
      <c r="J17">
        <f>ToModel!J17</f>
        <v>0</v>
      </c>
      <c r="K17">
        <f>ToModel!K17</f>
        <v>0</v>
      </c>
      <c r="L17">
        <f>ToModel!L17</f>
        <v>0</v>
      </c>
      <c r="M17" t="str">
        <f>ToModel!M17</f>
        <v>PyPSA</v>
      </c>
      <c r="N17" t="str">
        <f>ToModel!N17</f>
        <v>Fuel costs included</v>
      </c>
      <c r="O17">
        <f>ToModel!O17</f>
        <v>0.10139100469038466</v>
      </c>
      <c r="P17">
        <f>ToModel!P17</f>
        <v>0.1</v>
      </c>
      <c r="Q17">
        <f>ToModel!F17</f>
        <v>2015</v>
      </c>
      <c r="R17">
        <f t="shared" si="1"/>
        <v>1.3396939528023599</v>
      </c>
      <c r="T17">
        <v>2014</v>
      </c>
      <c r="U17">
        <v>91.908333333333346</v>
      </c>
    </row>
    <row r="18" spans="1:21" x14ac:dyDescent="0.25">
      <c r="A18" t="str">
        <f>ToModel!A18</f>
        <v>Storage_Battery_Offshore</v>
      </c>
      <c r="B18">
        <f>ToModel!B18*$R18</f>
        <v>345088.01869612181</v>
      </c>
      <c r="C18">
        <f>ToModel!C18</f>
        <v>25</v>
      </c>
      <c r="D18">
        <f>ToModel!D18</f>
        <v>0.2632341605286514</v>
      </c>
      <c r="E18">
        <f>ToModel!E18*$R18</f>
        <v>0</v>
      </c>
      <c r="F18">
        <f t="shared" si="0"/>
        <v>2025</v>
      </c>
      <c r="G18">
        <f>ToModel!G18</f>
        <v>2040</v>
      </c>
      <c r="H18">
        <f>ToModel!H18</f>
        <v>0</v>
      </c>
      <c r="I18">
        <f>ToModel!I18</f>
        <v>0</v>
      </c>
      <c r="J18">
        <f>ToModel!J18</f>
        <v>0.98499999999999999</v>
      </c>
      <c r="K18">
        <f>ToModel!K18</f>
        <v>0.97499999999999998</v>
      </c>
      <c r="L18">
        <f>ToModel!L18</f>
        <v>4.1686644986937971E-5</v>
      </c>
      <c r="M18" t="str">
        <f>ToModel!M18</f>
        <v>DEA</v>
      </c>
      <c r="N18">
        <f>ToModel!N18</f>
        <v>0</v>
      </c>
      <c r="O18">
        <f>ToModel!O18</f>
        <v>0.11016807219002082</v>
      </c>
      <c r="P18">
        <f>ToModel!P18</f>
        <v>0.1</v>
      </c>
      <c r="Q18">
        <f>ToModel!F18</f>
        <v>2022</v>
      </c>
      <c r="R18">
        <f t="shared" si="1"/>
        <v>0.96124082280574108</v>
      </c>
      <c r="T18">
        <v>2015</v>
      </c>
      <c r="U18">
        <v>90.399999999999991</v>
      </c>
    </row>
    <row r="19" spans="1:21" x14ac:dyDescent="0.25">
      <c r="A19" t="str">
        <f>ToModel!A19</f>
        <v>PV</v>
      </c>
      <c r="B19">
        <f>ToModel!B19*$R19</f>
        <v>500000</v>
      </c>
      <c r="C19">
        <f>ToModel!C19</f>
        <v>40</v>
      </c>
      <c r="D19">
        <f>ToModel!D19</f>
        <v>0.18873567886662929</v>
      </c>
      <c r="E19">
        <f>ToModel!E19*$R19</f>
        <v>0</v>
      </c>
      <c r="F19">
        <f t="shared" si="0"/>
        <v>2025</v>
      </c>
      <c r="G19">
        <f>ToModel!G19</f>
        <v>2040</v>
      </c>
      <c r="H19">
        <f>ToModel!H19</f>
        <v>0</v>
      </c>
      <c r="I19">
        <f>ToModel!I19</f>
        <v>0</v>
      </c>
      <c r="J19">
        <f>ToModel!J19</f>
        <v>0</v>
      </c>
      <c r="K19">
        <f>ToModel!K19</f>
        <v>0</v>
      </c>
      <c r="L19">
        <f>ToModel!L19</f>
        <v>0</v>
      </c>
      <c r="M19" t="str">
        <f>ToModel!M19</f>
        <v>DEA</v>
      </c>
      <c r="N19">
        <f>ToModel!N19</f>
        <v>0</v>
      </c>
      <c r="O19">
        <f>ToModel!O19</f>
        <v>0.10225941441436949</v>
      </c>
      <c r="P19">
        <f>ToModel!P19</f>
        <v>0.1</v>
      </c>
      <c r="Q19">
        <f>ToModel!F19</f>
        <v>2025</v>
      </c>
      <c r="R19">
        <f t="shared" si="1"/>
        <v>1</v>
      </c>
      <c r="T19">
        <v>2016</v>
      </c>
      <c r="U19">
        <v>88.666666666666671</v>
      </c>
    </row>
    <row r="20" spans="1:21" x14ac:dyDescent="0.25">
      <c r="A20" t="str">
        <f>ToModel!A20</f>
        <v>Offshore_Wind</v>
      </c>
      <c r="B20">
        <f>ToModel!B20*$R20</f>
        <v>3843657.090743274</v>
      </c>
      <c r="C20">
        <f>ToModel!C20</f>
        <v>30</v>
      </c>
      <c r="D20">
        <f>ToModel!D20</f>
        <v>9.7519804830913659E-2</v>
      </c>
      <c r="E20">
        <f>ToModel!E20*$R20</f>
        <v>3.9629430004559967</v>
      </c>
      <c r="F20">
        <f t="shared" si="0"/>
        <v>2025</v>
      </c>
      <c r="G20">
        <f>ToModel!G20</f>
        <v>2040</v>
      </c>
      <c r="H20">
        <f>ToModel!H20</f>
        <v>0</v>
      </c>
      <c r="I20">
        <f>ToModel!I20</f>
        <v>0</v>
      </c>
      <c r="J20">
        <f>ToModel!J20</f>
        <v>0</v>
      </c>
      <c r="K20">
        <f>ToModel!K20</f>
        <v>0</v>
      </c>
      <c r="L20">
        <f>ToModel!L20</f>
        <v>0</v>
      </c>
      <c r="M20" t="str">
        <f>ToModel!M20</f>
        <v>DEA</v>
      </c>
      <c r="N20">
        <f>ToModel!N20</f>
        <v>0</v>
      </c>
      <c r="O20">
        <f>ToModel!O20</f>
        <v>0.1060792482526339</v>
      </c>
      <c r="P20">
        <f>ToModel!P20</f>
        <v>0.1</v>
      </c>
      <c r="Q20">
        <f>ToModel!F20</f>
        <v>2020</v>
      </c>
      <c r="R20">
        <f t="shared" si="1"/>
        <v>1.3253989968080255</v>
      </c>
      <c r="T20">
        <v>2017</v>
      </c>
      <c r="U20">
        <v>91.05</v>
      </c>
    </row>
    <row r="21" spans="1:21" x14ac:dyDescent="0.25">
      <c r="A21" t="str">
        <f>ToModel!A21</f>
        <v>Onshore_Wind</v>
      </c>
      <c r="B21">
        <f>ToModel!B21*$R21</f>
        <v>1470782.5938228178</v>
      </c>
      <c r="C21">
        <f>ToModel!C21</f>
        <v>30</v>
      </c>
      <c r="D21">
        <f>ToModel!D21</f>
        <v>0.13562712954190059</v>
      </c>
      <c r="E21">
        <f>ToModel!E21*$R21</f>
        <v>2.5083527477475394</v>
      </c>
      <c r="F21">
        <f t="shared" si="0"/>
        <v>2025</v>
      </c>
      <c r="G21">
        <f>ToModel!G21</f>
        <v>2040</v>
      </c>
      <c r="H21">
        <f>ToModel!H21</f>
        <v>0</v>
      </c>
      <c r="I21">
        <f>ToModel!I21</f>
        <v>0</v>
      </c>
      <c r="J21">
        <f>ToModel!J21</f>
        <v>0</v>
      </c>
      <c r="K21">
        <f>ToModel!K21</f>
        <v>0</v>
      </c>
      <c r="L21">
        <f>ToModel!L21</f>
        <v>0</v>
      </c>
      <c r="M21" t="str">
        <f>ToModel!M21</f>
        <v>DEA</v>
      </c>
      <c r="N21">
        <f>ToModel!N21</f>
        <v>0</v>
      </c>
      <c r="O21">
        <f>ToModel!O21</f>
        <v>0.1060792482526339</v>
      </c>
      <c r="P21">
        <f>ToModel!P21</f>
        <v>0.1</v>
      </c>
      <c r="Q21">
        <f>ToModel!F21</f>
        <v>2020</v>
      </c>
      <c r="R21">
        <f t="shared" si="1"/>
        <v>1.3253989968080255</v>
      </c>
      <c r="T21">
        <v>2018</v>
      </c>
      <c r="U21">
        <v>93.391666666666666</v>
      </c>
    </row>
    <row r="22" spans="1:21" x14ac:dyDescent="0.25">
      <c r="A22" t="str">
        <f>ToModel!A22</f>
        <v>DAC_Adsorption_offshore</v>
      </c>
      <c r="B22">
        <f>ToModel!B22*$R22</f>
        <v>5672.6268603093167</v>
      </c>
      <c r="C22">
        <f>ToModel!C22</f>
        <v>25</v>
      </c>
      <c r="D22">
        <f>ToModel!D22</f>
        <v>0.34583522469453859</v>
      </c>
      <c r="E22">
        <f>ToModel!E22*$R22</f>
        <v>0</v>
      </c>
      <c r="F22">
        <f t="shared" si="0"/>
        <v>2025</v>
      </c>
      <c r="G22">
        <f>ToModel!G22</f>
        <v>2040</v>
      </c>
      <c r="H22">
        <f>ToModel!H22</f>
        <v>-1</v>
      </c>
      <c r="I22">
        <f>ToModel!I22</f>
        <v>0.97</v>
      </c>
      <c r="J22">
        <f>ToModel!J22</f>
        <v>0</v>
      </c>
      <c r="K22">
        <f>ToModel!K22</f>
        <v>0</v>
      </c>
      <c r="L22">
        <f>ToModel!L22</f>
        <v>0</v>
      </c>
      <c r="M22" t="str">
        <f>ToModel!M22</f>
        <v>DEA+sievert</v>
      </c>
      <c r="N22">
        <f>ToModel!N22</f>
        <v>0</v>
      </c>
      <c r="O22">
        <f>ToModel!O22</f>
        <v>0</v>
      </c>
      <c r="P22">
        <f>ToModel!P22</f>
        <v>0</v>
      </c>
      <c r="Q22">
        <f>ToModel!F22</f>
        <v>2022</v>
      </c>
      <c r="R22">
        <f t="shared" si="1"/>
        <v>0.96124082280574108</v>
      </c>
      <c r="T22">
        <v>2019</v>
      </c>
      <c r="U22">
        <v>93.791666666666671</v>
      </c>
    </row>
    <row r="23" spans="1:21" x14ac:dyDescent="0.25">
      <c r="A23" t="str">
        <f>ToModel!A23</f>
        <v>DAC_Adsorption_onshore</v>
      </c>
      <c r="B23">
        <f>ToModel!B23*$R23</f>
        <v>5672.6268603093167</v>
      </c>
      <c r="C23">
        <f>ToModel!C23</f>
        <v>25</v>
      </c>
      <c r="D23">
        <f>ToModel!D23</f>
        <v>0.34583522469453859</v>
      </c>
      <c r="E23">
        <f>ToModel!E23*$R23</f>
        <v>0</v>
      </c>
      <c r="F23">
        <f t="shared" si="0"/>
        <v>2025</v>
      </c>
      <c r="G23">
        <f>ToModel!G23</f>
        <v>2040</v>
      </c>
      <c r="H23">
        <f>ToModel!H23</f>
        <v>-1</v>
      </c>
      <c r="I23">
        <f>ToModel!I23</f>
        <v>0.97</v>
      </c>
      <c r="J23">
        <f>ToModel!J23</f>
        <v>0</v>
      </c>
      <c r="K23">
        <f>ToModel!K23</f>
        <v>0</v>
      </c>
      <c r="L23">
        <f>ToModel!L23</f>
        <v>0</v>
      </c>
      <c r="M23" t="str">
        <f>ToModel!M23</f>
        <v>DEA+sievert</v>
      </c>
      <c r="N23">
        <f>ToModel!N23</f>
        <v>0</v>
      </c>
      <c r="O23">
        <f>ToModel!O23</f>
        <v>0.11016807219002082</v>
      </c>
      <c r="P23">
        <f>ToModel!P23</f>
        <v>0.1</v>
      </c>
      <c r="Q23">
        <f>ToModel!F23</f>
        <v>2022</v>
      </c>
      <c r="R23">
        <f t="shared" si="1"/>
        <v>0.96124082280574108</v>
      </c>
      <c r="T23">
        <v>2020</v>
      </c>
      <c r="U23">
        <v>91.375</v>
      </c>
    </row>
    <row r="24" spans="1:21" x14ac:dyDescent="0.25">
      <c r="A24" t="str">
        <f>ToModel!A24</f>
        <v>PermanentStorage_CO2_simple</v>
      </c>
      <c r="B24">
        <f>ToModel!B24*$R24</f>
        <v>0</v>
      </c>
      <c r="C24">
        <f>ToModel!C24</f>
        <v>30</v>
      </c>
      <c r="D24">
        <f>ToModel!D24</f>
        <v>0</v>
      </c>
      <c r="E24">
        <f>ToModel!E24*$R24</f>
        <v>69.0332507228418</v>
      </c>
      <c r="F24">
        <f t="shared" si="0"/>
        <v>2025</v>
      </c>
      <c r="G24">
        <f>ToModel!G24</f>
        <v>2040</v>
      </c>
      <c r="H24">
        <f>ToModel!H24</f>
        <v>0</v>
      </c>
      <c r="I24">
        <f>ToModel!I24</f>
        <v>0</v>
      </c>
      <c r="J24">
        <f>ToModel!J24</f>
        <v>0</v>
      </c>
      <c r="K24">
        <f>ToModel!K24</f>
        <v>0</v>
      </c>
      <c r="L24">
        <f>ToModel!L24</f>
        <v>0</v>
      </c>
      <c r="M24" t="str">
        <f>ToModel!M24</f>
        <v>https://english.rekenkamer.nl/documents/2024/03/28/carbon-storage-under-the-north-sea</v>
      </c>
      <c r="N24">
        <f>ToModel!N24</f>
        <v>0</v>
      </c>
      <c r="O24">
        <f>ToModel!O24</f>
        <v>0.1060792482526339</v>
      </c>
      <c r="P24">
        <f>ToModel!P24</f>
        <v>0.1</v>
      </c>
      <c r="Q24">
        <f>ToModel!F24</f>
        <v>2024</v>
      </c>
      <c r="R24">
        <f t="shared" si="1"/>
        <v>1.0004818945339391</v>
      </c>
      <c r="T24">
        <v>2021</v>
      </c>
      <c r="U24">
        <v>99.991666666666674</v>
      </c>
    </row>
    <row r="25" spans="1:21" x14ac:dyDescent="0.25">
      <c r="A25" t="str">
        <f>ToModel!A25</f>
        <v>HeatPump_AirSourced_onshore</v>
      </c>
      <c r="B25">
        <f>ToModel!B25*$R25</f>
        <v>944774.99999999988</v>
      </c>
      <c r="C25">
        <f>ToModel!C25</f>
        <v>25</v>
      </c>
      <c r="D25">
        <f>ToModel!D25</f>
        <v>1.8926032775645734E-2</v>
      </c>
      <c r="E25">
        <f>ToModel!E25*$R25</f>
        <v>0.79657499999999992</v>
      </c>
      <c r="F25">
        <f t="shared" si="0"/>
        <v>2025</v>
      </c>
      <c r="G25">
        <f>ToModel!G25</f>
        <v>2040</v>
      </c>
      <c r="H25">
        <f>ToModel!H25</f>
        <v>0</v>
      </c>
      <c r="I25">
        <f>ToModel!I25</f>
        <v>0</v>
      </c>
      <c r="J25">
        <f>ToModel!J25</f>
        <v>0</v>
      </c>
      <c r="K25">
        <f>ToModel!K25</f>
        <v>0</v>
      </c>
      <c r="L25">
        <f>ToModel!L25</f>
        <v>0</v>
      </c>
      <c r="M25" t="str">
        <f>ToModel!M25</f>
        <v>DEA</v>
      </c>
      <c r="N25">
        <f>ToModel!N25</f>
        <v>0</v>
      </c>
      <c r="O25">
        <f>ToModel!O25</f>
        <v>0.11016807219002082</v>
      </c>
      <c r="P25">
        <f>ToModel!P25</f>
        <v>0.1</v>
      </c>
      <c r="Q25">
        <f>ToModel!F25</f>
        <v>2025</v>
      </c>
      <c r="R25">
        <f t="shared" si="1"/>
        <v>1</v>
      </c>
      <c r="T25">
        <v>2022</v>
      </c>
      <c r="U25">
        <v>125.99166666666667</v>
      </c>
    </row>
    <row r="26" spans="1:21" x14ac:dyDescent="0.25">
      <c r="A26" t="str">
        <f>ToModel!A26</f>
        <v>HeatPump_SeaWaterSourced</v>
      </c>
      <c r="B26">
        <f>ToModel!B26*$R26</f>
        <v>1017450</v>
      </c>
      <c r="C26">
        <f>ToModel!C26</f>
        <v>25</v>
      </c>
      <c r="D26">
        <f>ToModel!D26</f>
        <v>3.2444627615392685E-2</v>
      </c>
      <c r="E26">
        <f>ToModel!E26*$R26</f>
        <v>1.0819285719291001</v>
      </c>
      <c r="F26">
        <f t="shared" si="0"/>
        <v>2025</v>
      </c>
      <c r="G26">
        <f>ToModel!G26</f>
        <v>2040</v>
      </c>
      <c r="H26">
        <f>ToModel!H26</f>
        <v>0</v>
      </c>
      <c r="I26">
        <f>ToModel!I26</f>
        <v>0</v>
      </c>
      <c r="J26">
        <f>ToModel!J26</f>
        <v>0</v>
      </c>
      <c r="K26">
        <f>ToModel!K26</f>
        <v>0</v>
      </c>
      <c r="L26">
        <f>ToModel!L26</f>
        <v>0</v>
      </c>
      <c r="M26" t="str">
        <f>ToModel!M26</f>
        <v>DEA</v>
      </c>
      <c r="N26">
        <f>ToModel!N26</f>
        <v>0</v>
      </c>
      <c r="O26">
        <f>ToModel!O26</f>
        <v>0.11016807219002082</v>
      </c>
      <c r="P26">
        <f>ToModel!P26</f>
        <v>0.1</v>
      </c>
      <c r="Q26">
        <f>ToModel!F26</f>
        <v>2025</v>
      </c>
      <c r="R26">
        <f t="shared" si="1"/>
        <v>1</v>
      </c>
      <c r="T26">
        <v>2023</v>
      </c>
      <c r="U26">
        <v>124.43333333333334</v>
      </c>
    </row>
    <row r="27" spans="1:21" x14ac:dyDescent="0.25">
      <c r="T27">
        <v>2024</v>
      </c>
      <c r="U27">
        <v>121.05</v>
      </c>
    </row>
    <row r="28" spans="1:21" x14ac:dyDescent="0.25">
      <c r="T28">
        <v>2025</v>
      </c>
      <c r="U28">
        <v>121.10833333333333</v>
      </c>
    </row>
    <row r="29" spans="1:21" x14ac:dyDescent="0.25">
      <c r="T29">
        <v>2026</v>
      </c>
      <c r="U29">
        <v>124.27142857142857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AA7A-A190-40C3-8275-483C16A74E0D}">
  <dimension ref="A1:Q26"/>
  <sheetViews>
    <sheetView tabSelected="1" topLeftCell="E1" zoomScale="115" zoomScaleNormal="115" workbookViewId="0">
      <pane ySplit="1" topLeftCell="A2" activePane="bottomLeft" state="frozen"/>
      <selection pane="bottomLeft" activeCell="L31" sqref="L31"/>
    </sheetView>
  </sheetViews>
  <sheetFormatPr defaultColWidth="8.85546875" defaultRowHeight="15" x14ac:dyDescent="0.25"/>
  <cols>
    <col min="1" max="1" width="29" bestFit="1" customWidth="1"/>
    <col min="2" max="2" width="17.85546875" bestFit="1" customWidth="1"/>
    <col min="3" max="3" width="11.85546875" bestFit="1" customWidth="1"/>
    <col min="4" max="4" width="22.28515625" bestFit="1" customWidth="1"/>
    <col min="5" max="5" width="16" bestFit="1" customWidth="1"/>
    <col min="6" max="6" width="16" customWidth="1"/>
    <col min="7" max="7" width="7.140625" bestFit="1" customWidth="1"/>
    <col min="8" max="8" width="16.85546875" bestFit="1" customWidth="1"/>
    <col min="9" max="12" width="16.85546875" customWidth="1"/>
    <col min="13" max="13" width="9.28515625" bestFit="1" customWidth="1"/>
    <col min="14" max="14" width="25.7109375" bestFit="1" customWidth="1"/>
    <col min="15" max="16" width="16.42578125" customWidth="1"/>
    <col min="17" max="17" width="75.28515625" bestFit="1" customWidth="1"/>
    <col min="18" max="18" width="60.42578125" bestFit="1" customWidth="1"/>
    <col min="19" max="19" width="59.28515625" bestFit="1" customWidth="1"/>
    <col min="20" max="21" width="51.140625" bestFit="1" customWidth="1"/>
    <col min="22" max="22" width="50.42578125" bestFit="1" customWidth="1"/>
    <col min="23" max="24" width="51.140625" bestFit="1" customWidth="1"/>
    <col min="25" max="25" width="58.7109375" bestFit="1" customWidth="1"/>
    <col min="26" max="27" width="55.140625" bestFit="1" customWidth="1"/>
    <col min="28" max="28" width="58.28515625" bestFit="1" customWidth="1"/>
    <col min="29" max="30" width="65.42578125" bestFit="1" customWidth="1"/>
    <col min="31" max="32" width="51.28515625" bestFit="1" customWidth="1"/>
    <col min="33" max="33" width="50.7109375" bestFit="1" customWidth="1"/>
    <col min="34" max="35" width="51.28515625" bestFit="1" customWidth="1"/>
    <col min="36" max="36" width="58.28515625" bestFit="1" customWidth="1"/>
    <col min="37" max="37" width="48.28515625" bestFit="1" customWidth="1"/>
    <col min="38" max="38" width="55.42578125" bestFit="1" customWidth="1"/>
    <col min="39" max="39" width="49.140625" bestFit="1" customWidth="1"/>
    <col min="40" max="40" width="45.85546875" bestFit="1" customWidth="1"/>
    <col min="41" max="41" width="76.42578125" bestFit="1" customWidth="1"/>
    <col min="42" max="42" width="72.85546875" bestFit="1" customWidth="1"/>
    <col min="43" max="43" width="80" bestFit="1" customWidth="1"/>
    <col min="44" max="44" width="64.140625" bestFit="1" customWidth="1"/>
    <col min="45" max="45" width="57.7109375" bestFit="1" customWidth="1"/>
    <col min="46" max="46" width="51.42578125" bestFit="1" customWidth="1"/>
    <col min="47" max="47" width="60" bestFit="1" customWidth="1"/>
    <col min="48" max="48" width="55.42578125" bestFit="1" customWidth="1"/>
    <col min="49" max="49" width="49.140625" bestFit="1" customWidth="1"/>
    <col min="50" max="50" width="56.28515625" bestFit="1" customWidth="1"/>
    <col min="51" max="51" width="49.42578125" bestFit="1" customWidth="1"/>
    <col min="52" max="52" width="56.42578125" bestFit="1" customWidth="1"/>
    <col min="53" max="53" width="73" bestFit="1" customWidth="1"/>
    <col min="54" max="54" width="81.140625" bestFit="1" customWidth="1"/>
    <col min="55" max="55" width="91.42578125" bestFit="1" customWidth="1"/>
    <col min="56" max="56" width="65.42578125" bestFit="1" customWidth="1"/>
    <col min="57" max="57" width="59.42578125" bestFit="1" customWidth="1"/>
    <col min="58" max="58" width="77.42578125" bestFit="1" customWidth="1"/>
    <col min="59" max="59" width="48.42578125" bestFit="1" customWidth="1"/>
    <col min="60" max="60" width="63.28515625" bestFit="1" customWidth="1"/>
    <col min="61" max="61" width="11.28515625" bestFit="1" customWidth="1"/>
    <col min="62" max="62" width="48.85546875" bestFit="1" customWidth="1"/>
    <col min="63" max="63" width="39.7109375" bestFit="1" customWidth="1"/>
    <col min="64" max="64" width="38" bestFit="1" customWidth="1"/>
    <col min="65" max="65" width="14.42578125" bestFit="1" customWidth="1"/>
    <col min="66" max="66" width="26" bestFit="1" customWidth="1"/>
    <col min="67" max="67" width="22.7109375" bestFit="1" customWidth="1"/>
    <col min="68" max="68" width="42.7109375" bestFit="1" customWidth="1"/>
    <col min="69" max="69" width="27.85546875" bestFit="1" customWidth="1"/>
    <col min="70" max="70" width="53.42578125" bestFit="1" customWidth="1"/>
    <col min="71" max="71" width="25.42578125" bestFit="1" customWidth="1"/>
    <col min="72" max="72" width="38.85546875" bestFit="1" customWidth="1"/>
    <col min="73" max="73" width="12.28515625" bestFit="1" customWidth="1"/>
    <col min="74" max="74" width="10.7109375" bestFit="1" customWidth="1"/>
    <col min="75" max="75" width="52.7109375" bestFit="1" customWidth="1"/>
    <col min="76" max="77" width="46.28515625" bestFit="1" customWidth="1"/>
    <col min="78" max="78" width="45.42578125" bestFit="1" customWidth="1"/>
    <col min="79" max="79" width="42.42578125" bestFit="1" customWidth="1"/>
    <col min="80" max="81" width="46.28515625" bestFit="1" customWidth="1"/>
    <col min="82" max="82" width="53.28515625" bestFit="1" customWidth="1"/>
    <col min="83" max="83" width="51.7109375" bestFit="1" customWidth="1"/>
    <col min="84" max="84" width="75.28515625" bestFit="1" customWidth="1"/>
    <col min="85" max="85" width="60.42578125" bestFit="1" customWidth="1"/>
    <col min="86" max="86" width="59.28515625" bestFit="1" customWidth="1"/>
    <col min="87" max="88" width="51.140625" bestFit="1" customWidth="1"/>
    <col min="89" max="89" width="50.42578125" bestFit="1" customWidth="1"/>
    <col min="90" max="91" width="51.140625" bestFit="1" customWidth="1"/>
    <col min="92" max="92" width="58.7109375" bestFit="1" customWidth="1"/>
    <col min="93" max="94" width="55.140625" bestFit="1" customWidth="1"/>
    <col min="95" max="95" width="58.28515625" bestFit="1" customWidth="1"/>
    <col min="96" max="97" width="65.42578125" bestFit="1" customWidth="1"/>
    <col min="98" max="99" width="51.28515625" bestFit="1" customWidth="1"/>
    <col min="100" max="100" width="50.7109375" bestFit="1" customWidth="1"/>
    <col min="101" max="102" width="51.28515625" bestFit="1" customWidth="1"/>
    <col min="103" max="103" width="58.28515625" bestFit="1" customWidth="1"/>
    <col min="104" max="104" width="48.28515625" bestFit="1" customWidth="1"/>
    <col min="105" max="105" width="55.42578125" bestFit="1" customWidth="1"/>
    <col min="106" max="106" width="49.140625" bestFit="1" customWidth="1"/>
    <col min="107" max="107" width="45.85546875" bestFit="1" customWidth="1"/>
    <col min="108" max="108" width="76.42578125" bestFit="1" customWidth="1"/>
    <col min="109" max="109" width="72.85546875" bestFit="1" customWidth="1"/>
    <col min="110" max="110" width="80" bestFit="1" customWidth="1"/>
    <col min="111" max="111" width="64.140625" bestFit="1" customWidth="1"/>
    <col min="112" max="112" width="57.7109375" bestFit="1" customWidth="1"/>
    <col min="113" max="113" width="51.42578125" bestFit="1" customWidth="1"/>
    <col min="114" max="114" width="60" bestFit="1" customWidth="1"/>
    <col min="115" max="115" width="55.42578125" bestFit="1" customWidth="1"/>
    <col min="116" max="116" width="49.140625" bestFit="1" customWidth="1"/>
    <col min="117" max="117" width="56.28515625" bestFit="1" customWidth="1"/>
    <col min="118" max="118" width="49.42578125" bestFit="1" customWidth="1"/>
    <col min="119" max="119" width="56.42578125" bestFit="1" customWidth="1"/>
    <col min="120" max="120" width="73" bestFit="1" customWidth="1"/>
    <col min="121" max="121" width="81.140625" bestFit="1" customWidth="1"/>
    <col min="122" max="122" width="91.42578125" bestFit="1" customWidth="1"/>
    <col min="123" max="123" width="65.42578125" bestFit="1" customWidth="1"/>
    <col min="124" max="124" width="59.42578125" bestFit="1" customWidth="1"/>
    <col min="125" max="125" width="77.42578125" bestFit="1" customWidth="1"/>
    <col min="126" max="126" width="48.42578125" bestFit="1" customWidth="1"/>
    <col min="127" max="127" width="63.28515625" bestFit="1" customWidth="1"/>
    <col min="128" max="128" width="39" bestFit="1" customWidth="1"/>
    <col min="129" max="129" width="12.42578125" bestFit="1" customWidth="1"/>
    <col min="130" max="130" width="10.85546875" bestFit="1" customWidth="1"/>
    <col min="131" max="131" width="24.42578125" bestFit="1" customWidth="1"/>
    <col min="132" max="132" width="26.42578125" bestFit="1" customWidth="1"/>
    <col min="133" max="133" width="44.140625" bestFit="1" customWidth="1"/>
    <col min="134" max="134" width="40.7109375" bestFit="1" customWidth="1"/>
    <col min="135" max="135" width="16.140625" bestFit="1" customWidth="1"/>
    <col min="136" max="136" width="46.85546875" bestFit="1" customWidth="1"/>
    <col min="137" max="137" width="47.140625" bestFit="1" customWidth="1"/>
    <col min="138" max="138" width="57.28515625" bestFit="1" customWidth="1"/>
    <col min="139" max="139" width="30.85546875" bestFit="1" customWidth="1"/>
    <col min="140" max="140" width="71.42578125" bestFit="1" customWidth="1"/>
    <col min="141" max="141" width="45.85546875" bestFit="1" customWidth="1"/>
    <col min="142" max="142" width="32.42578125" bestFit="1" customWidth="1"/>
    <col min="143" max="143" width="18.28515625" bestFit="1" customWidth="1"/>
    <col min="144" max="144" width="70.42578125" bestFit="1" customWidth="1"/>
    <col min="145" max="145" width="45" bestFit="1" customWidth="1"/>
    <col min="146" max="146" width="31" bestFit="1" customWidth="1"/>
    <col min="147" max="147" width="29.42578125" bestFit="1" customWidth="1"/>
    <col min="148" max="148" width="55.140625" bestFit="1" customWidth="1"/>
    <col min="149" max="149" width="11.85546875" bestFit="1" customWidth="1"/>
    <col min="150" max="150" width="61" bestFit="1" customWidth="1"/>
    <col min="151" max="151" width="42.140625" bestFit="1" customWidth="1"/>
    <col min="152" max="153" width="34.42578125" bestFit="1" customWidth="1"/>
    <col min="154" max="154" width="37.42578125" bestFit="1" customWidth="1"/>
    <col min="155" max="155" width="33.85546875" bestFit="1" customWidth="1"/>
    <col min="156" max="156" width="24" bestFit="1" customWidth="1"/>
    <col min="157" max="159" width="36.42578125" bestFit="1" customWidth="1"/>
    <col min="160" max="160" width="12.85546875" bestFit="1" customWidth="1"/>
    <col min="161" max="161" width="23.85546875" bestFit="1" customWidth="1"/>
    <col min="162" max="162" width="18.85546875" bestFit="1" customWidth="1"/>
    <col min="163" max="163" width="35.28515625" bestFit="1" customWidth="1"/>
    <col min="164" max="166" width="39.85546875" bestFit="1" customWidth="1"/>
    <col min="167" max="167" width="39.28515625" bestFit="1" customWidth="1"/>
    <col min="168" max="169" width="39.85546875" bestFit="1" customWidth="1"/>
    <col min="170" max="171" width="65.42578125" bestFit="1" customWidth="1"/>
    <col min="172" max="172" width="47.85546875" bestFit="1" customWidth="1"/>
    <col min="173" max="173" width="42.85546875" bestFit="1" customWidth="1"/>
    <col min="174" max="174" width="47.85546875" bestFit="1" customWidth="1"/>
    <col min="175" max="175" width="45" bestFit="1" customWidth="1"/>
    <col min="176" max="176" width="40" bestFit="1" customWidth="1"/>
    <col min="177" max="177" width="45" bestFit="1" customWidth="1"/>
    <col min="178" max="178" width="52.28515625" bestFit="1" customWidth="1"/>
    <col min="179" max="179" width="25.85546875" bestFit="1" customWidth="1"/>
    <col min="180" max="180" width="11.28515625" bestFit="1" customWidth="1"/>
  </cols>
  <sheetData>
    <row r="1" spans="1:16" x14ac:dyDescent="0.25">
      <c r="B1" t="s">
        <v>980</v>
      </c>
      <c r="C1" t="s">
        <v>202</v>
      </c>
      <c r="D1" t="s">
        <v>982</v>
      </c>
      <c r="E1" t="s">
        <v>242</v>
      </c>
    </row>
    <row r="2" spans="1:16" x14ac:dyDescent="0.25">
      <c r="A2" t="s">
        <v>1</v>
      </c>
      <c r="B2" t="s">
        <v>149</v>
      </c>
      <c r="C2" t="s">
        <v>150</v>
      </c>
      <c r="D2" t="s">
        <v>151</v>
      </c>
      <c r="E2" t="s">
        <v>152</v>
      </c>
      <c r="F2" t="s">
        <v>1980</v>
      </c>
      <c r="G2" t="s">
        <v>161</v>
      </c>
      <c r="H2" t="s">
        <v>1892</v>
      </c>
      <c r="I2" t="s">
        <v>1894</v>
      </c>
      <c r="J2" t="s">
        <v>1895</v>
      </c>
      <c r="K2" t="s">
        <v>1896</v>
      </c>
      <c r="L2" t="s">
        <v>1897</v>
      </c>
      <c r="M2" t="s">
        <v>153</v>
      </c>
      <c r="N2" t="s">
        <v>985</v>
      </c>
      <c r="O2" t="s">
        <v>981</v>
      </c>
      <c r="P2" t="s">
        <v>147</v>
      </c>
    </row>
    <row r="3" spans="1:16" x14ac:dyDescent="0.25">
      <c r="A3" t="s">
        <v>1891</v>
      </c>
      <c r="B3" s="121">
        <v>0</v>
      </c>
      <c r="C3">
        <f>PyPSA!D18</f>
        <v>30</v>
      </c>
      <c r="D3">
        <v>0</v>
      </c>
      <c r="E3">
        <f>PyPSA!D67/PyPSA!D79+PyPSA!D60</f>
        <v>130.22646310432569</v>
      </c>
      <c r="F3">
        <v>2015</v>
      </c>
      <c r="G3">
        <v>2040</v>
      </c>
      <c r="H3">
        <f>PyPSA!D82/PyPSA!D79</f>
        <v>0.63104325699745545</v>
      </c>
      <c r="M3" t="s">
        <v>1825</v>
      </c>
      <c r="N3" t="s">
        <v>1826</v>
      </c>
      <c r="O3">
        <f t="shared" ref="O3:O26" si="0">P3/(1-(1/(1+P3)^C3))</f>
        <v>0.1060792482526339</v>
      </c>
      <c r="P3">
        <v>0.1</v>
      </c>
    </row>
    <row r="4" spans="1:16" x14ac:dyDescent="0.25">
      <c r="A4" t="s">
        <v>154</v>
      </c>
      <c r="B4" s="121">
        <v>0</v>
      </c>
      <c r="C4">
        <f>DEA_conversion!Q28</f>
        <v>25</v>
      </c>
      <c r="D4">
        <v>0</v>
      </c>
      <c r="E4">
        <f>DEA_conversion!Q56+60</f>
        <v>62.839672294000003</v>
      </c>
      <c r="F4">
        <v>2015</v>
      </c>
      <c r="G4">
        <v>2030</v>
      </c>
      <c r="H4">
        <f>PyPSA!D80/PyPSA!D77</f>
        <v>0.76293103448275856</v>
      </c>
      <c r="M4" t="s">
        <v>160</v>
      </c>
      <c r="N4" t="s">
        <v>1826</v>
      </c>
      <c r="O4">
        <f t="shared" si="0"/>
        <v>0.11016807219002082</v>
      </c>
      <c r="P4">
        <v>0.1</v>
      </c>
    </row>
    <row r="5" spans="1:16" s="335" customFormat="1" x14ac:dyDescent="0.25">
      <c r="A5" s="335" t="s">
        <v>154</v>
      </c>
      <c r="B5" s="336">
        <v>0</v>
      </c>
      <c r="C5" s="335">
        <f>DEA_conversion!Q28</f>
        <v>25</v>
      </c>
      <c r="D5" s="335">
        <v>0</v>
      </c>
      <c r="E5" s="335">
        <f>AVERAGE(E4,E6)</f>
        <v>62.781213999499997</v>
      </c>
      <c r="F5" s="335">
        <v>2015</v>
      </c>
      <c r="G5" s="335">
        <v>2040</v>
      </c>
      <c r="H5" s="335">
        <f>PyPSA!D80/PyPSA!D77</f>
        <v>0.76293103448275856</v>
      </c>
      <c r="M5" s="335" t="s">
        <v>160</v>
      </c>
      <c r="N5" s="335" t="s">
        <v>1826</v>
      </c>
      <c r="O5" s="335">
        <f t="shared" ref="O5" si="1">P5/(1-(1/(1+P5)^C5))</f>
        <v>0.11016807219002082</v>
      </c>
      <c r="P5" s="335">
        <v>0.1</v>
      </c>
    </row>
    <row r="6" spans="1:16" x14ac:dyDescent="0.25">
      <c r="A6" t="s">
        <v>154</v>
      </c>
      <c r="B6" s="121">
        <v>0</v>
      </c>
      <c r="C6">
        <f>DEA_conversion!Q29</f>
        <v>25</v>
      </c>
      <c r="D6">
        <v>0</v>
      </c>
      <c r="E6">
        <f>DEA_conversion!Q57+60</f>
        <v>62.722755704999997</v>
      </c>
      <c r="F6">
        <v>2015</v>
      </c>
      <c r="G6">
        <v>2050</v>
      </c>
      <c r="H6">
        <f>PyPSA!D80/PyPSA!D77</f>
        <v>0.76293103448275856</v>
      </c>
      <c r="M6" t="s">
        <v>160</v>
      </c>
      <c r="N6" t="s">
        <v>1826</v>
      </c>
      <c r="O6">
        <f t="shared" si="0"/>
        <v>0.11016807219002082</v>
      </c>
      <c r="P6">
        <v>0.1</v>
      </c>
    </row>
    <row r="7" spans="1:16" x14ac:dyDescent="0.25">
      <c r="A7" t="s">
        <v>156</v>
      </c>
      <c r="B7" s="121">
        <v>0</v>
      </c>
      <c r="C7">
        <f>DEA_conversion!Q1762</f>
        <v>25</v>
      </c>
      <c r="D7">
        <v>0</v>
      </c>
      <c r="E7">
        <f>DEA_conversion!Q1834</f>
        <v>4.2</v>
      </c>
      <c r="F7">
        <v>2022</v>
      </c>
      <c r="G7">
        <v>2030</v>
      </c>
      <c r="H7">
        <v>0.187</v>
      </c>
      <c r="I7">
        <f>DEA_conversion!Q1714</f>
        <v>0.61</v>
      </c>
      <c r="M7" t="s">
        <v>160</v>
      </c>
      <c r="N7" t="s">
        <v>1893</v>
      </c>
      <c r="O7">
        <f t="shared" si="0"/>
        <v>0.11016807219002082</v>
      </c>
      <c r="P7">
        <v>0.1</v>
      </c>
    </row>
    <row r="8" spans="1:16" s="335" customFormat="1" x14ac:dyDescent="0.25">
      <c r="A8" s="335" t="s">
        <v>156</v>
      </c>
      <c r="B8" s="336">
        <v>0</v>
      </c>
      <c r="C8" s="335">
        <f>DEA_conversion!Q1763</f>
        <v>25</v>
      </c>
      <c r="D8" s="335">
        <v>0</v>
      </c>
      <c r="E8" s="335">
        <f>AVERAGE(E9,E7)</f>
        <v>4.0999999999999996</v>
      </c>
      <c r="F8" s="335">
        <v>2015</v>
      </c>
      <c r="G8" s="335">
        <v>2040</v>
      </c>
      <c r="H8" s="335">
        <v>0.187</v>
      </c>
      <c r="I8" s="335">
        <f>AVERAGE(I9,I7)</f>
        <v>0.62</v>
      </c>
      <c r="M8" s="335" t="s">
        <v>160</v>
      </c>
      <c r="N8" s="335" t="s">
        <v>1893</v>
      </c>
      <c r="O8" s="335">
        <f t="shared" ref="O8" si="2">P8/(1-(1/(1+P8)^C8))</f>
        <v>0.11016807219002082</v>
      </c>
      <c r="P8" s="335">
        <v>0.1</v>
      </c>
    </row>
    <row r="9" spans="1:16" x14ac:dyDescent="0.25">
      <c r="A9" t="s">
        <v>156</v>
      </c>
      <c r="B9" s="121">
        <v>0</v>
      </c>
      <c r="C9">
        <f>DEA_conversion!Q1763</f>
        <v>25</v>
      </c>
      <c r="D9">
        <v>0</v>
      </c>
      <c r="E9">
        <f>DEA_conversion!Q1835</f>
        <v>4</v>
      </c>
      <c r="F9">
        <v>2022</v>
      </c>
      <c r="G9">
        <v>2050</v>
      </c>
      <c r="H9">
        <v>0.187</v>
      </c>
      <c r="I9">
        <f>DEA_conversion!Q1715</f>
        <v>0.63</v>
      </c>
      <c r="M9" t="s">
        <v>160</v>
      </c>
      <c r="N9" t="s">
        <v>1893</v>
      </c>
      <c r="O9">
        <f t="shared" si="0"/>
        <v>0.11016807219002082</v>
      </c>
      <c r="P9">
        <v>0.1</v>
      </c>
    </row>
    <row r="10" spans="1:16" x14ac:dyDescent="0.25">
      <c r="A10" t="s">
        <v>157</v>
      </c>
      <c r="B10" s="121">
        <v>0</v>
      </c>
      <c r="C10">
        <v>25</v>
      </c>
      <c r="D10">
        <v>0</v>
      </c>
      <c r="E10">
        <v>0</v>
      </c>
      <c r="F10">
        <v>2022</v>
      </c>
      <c r="G10">
        <v>2030</v>
      </c>
      <c r="H10">
        <v>0</v>
      </c>
      <c r="J10">
        <f>DEA_Battery!$G$13/100</f>
        <v>0.98499999999999999</v>
      </c>
      <c r="K10">
        <f>DEA_Battery!$G$14/100</f>
        <v>0.97499999999999998</v>
      </c>
      <c r="L10">
        <f>-((1-DEA_Battery!$G$15/100)^(1/24)-1)</f>
        <v>4.1686644986937971E-5</v>
      </c>
      <c r="M10" t="s">
        <v>160</v>
      </c>
      <c r="O10">
        <f t="shared" ref="O10:O11" si="3">P10/(1-(1/(1+P10)^C10))</f>
        <v>0.11016807219002082</v>
      </c>
      <c r="P10">
        <v>0.1</v>
      </c>
    </row>
    <row r="11" spans="1:16" x14ac:dyDescent="0.25">
      <c r="A11" t="s">
        <v>157</v>
      </c>
      <c r="B11" s="121">
        <v>0</v>
      </c>
      <c r="C11">
        <v>30</v>
      </c>
      <c r="D11">
        <v>0</v>
      </c>
      <c r="E11">
        <v>0</v>
      </c>
      <c r="F11">
        <v>2022</v>
      </c>
      <c r="G11">
        <v>2050</v>
      </c>
      <c r="H11">
        <v>0</v>
      </c>
      <c r="J11">
        <f>DEA_Battery!$G$13/100</f>
        <v>0.98499999999999999</v>
      </c>
      <c r="K11">
        <f>DEA_Battery!$G$14/100</f>
        <v>0.97499999999999998</v>
      </c>
      <c r="L11">
        <f>-((1-DEA_Battery!$G$15/100)^(1/24)-1)</f>
        <v>4.1686644986937971E-5</v>
      </c>
      <c r="M11" t="s">
        <v>160</v>
      </c>
      <c r="O11">
        <f t="shared" si="3"/>
        <v>0.1060792482526339</v>
      </c>
      <c r="P11">
        <v>0.1</v>
      </c>
    </row>
    <row r="12" spans="1:16" s="335" customFormat="1" x14ac:dyDescent="0.25">
      <c r="A12" s="335" t="s">
        <v>1890</v>
      </c>
      <c r="B12" s="336">
        <f>DEA_Battery!G24*1000000</f>
        <v>299168.88888888888</v>
      </c>
      <c r="C12" s="335">
        <f>DEA_Battery!F18</f>
        <v>25</v>
      </c>
      <c r="D12" s="335">
        <f>(DEA_Battery!G28*1000)/(DEA_Battery!G24*1000000)/O12</f>
        <v>0.2632341605286514</v>
      </c>
      <c r="E12" s="337">
        <f>DEA_Battery!G29</f>
        <v>0</v>
      </c>
      <c r="F12" s="335">
        <v>2020</v>
      </c>
      <c r="G12" s="335">
        <v>2040</v>
      </c>
      <c r="H12" s="335">
        <v>0</v>
      </c>
      <c r="J12">
        <f>DEA_Battery!$G$13/100</f>
        <v>0.98499999999999999</v>
      </c>
      <c r="K12">
        <f>DEA_Battery!$G$14/100</f>
        <v>0.97499999999999998</v>
      </c>
      <c r="L12">
        <f>-((1-DEA_Battery!$G$15/100)^(1/24)-1)</f>
        <v>4.1686644986937971E-5</v>
      </c>
      <c r="M12" s="335" t="s">
        <v>160</v>
      </c>
      <c r="O12" s="335">
        <f t="shared" si="0"/>
        <v>0.11016807219002082</v>
      </c>
      <c r="P12" s="335">
        <v>0.1</v>
      </c>
    </row>
    <row r="13" spans="1:16" x14ac:dyDescent="0.25">
      <c r="A13" t="s">
        <v>1890</v>
      </c>
      <c r="B13" s="121">
        <f>DEA_Battery!J27*10^6</f>
        <v>150000</v>
      </c>
      <c r="C13">
        <f>DEA_Battery!J21</f>
        <v>0.08</v>
      </c>
      <c r="D13">
        <f>DEA_Battery!J31*1000/(DEA_Battery!J28*10^6/O13)</f>
        <v>1.540686742410864E-4</v>
      </c>
      <c r="E13">
        <f>DEA_Battery!J32</f>
        <v>0.14399999999999999</v>
      </c>
      <c r="F13">
        <v>2022</v>
      </c>
      <c r="G13">
        <v>2050</v>
      </c>
      <c r="H13">
        <v>0</v>
      </c>
      <c r="J13">
        <f>DEA_Battery!$G$13/100</f>
        <v>0.98499999999999999</v>
      </c>
      <c r="K13">
        <f>DEA_Battery!$G$14/100</f>
        <v>0.97499999999999998</v>
      </c>
      <c r="L13">
        <f>-((1-DEA_Battery!$G$15/100)^(1/24)-1)</f>
        <v>4.1686644986937971E-5</v>
      </c>
      <c r="M13" t="s">
        <v>160</v>
      </c>
      <c r="O13">
        <f t="shared" si="0"/>
        <v>13.165136899129646</v>
      </c>
      <c r="P13">
        <v>0.1</v>
      </c>
    </row>
    <row r="14" spans="1:16" s="335" customFormat="1" x14ac:dyDescent="0.25">
      <c r="A14" s="335" t="s">
        <v>158</v>
      </c>
      <c r="B14" s="336">
        <v>0</v>
      </c>
      <c r="C14" s="335">
        <f>DEA_pumpedHydro!E8</f>
        <v>50</v>
      </c>
      <c r="D14" s="335">
        <v>0</v>
      </c>
      <c r="E14" s="335">
        <v>0</v>
      </c>
      <c r="F14" s="335">
        <v>2022</v>
      </c>
      <c r="G14" s="335">
        <v>2040</v>
      </c>
      <c r="H14" s="335">
        <v>0</v>
      </c>
      <c r="J14" s="335">
        <f t="shared" ref="J14:K15" si="4">ROUND(SQRT(0.8),2)</f>
        <v>0.89</v>
      </c>
      <c r="K14" s="335">
        <f t="shared" si="4"/>
        <v>0.89</v>
      </c>
      <c r="L14" s="335">
        <v>0</v>
      </c>
      <c r="M14" s="335" t="s">
        <v>160</v>
      </c>
      <c r="O14" s="335">
        <f t="shared" si="0"/>
        <v>0.10085917404611995</v>
      </c>
      <c r="P14" s="335">
        <v>0.1</v>
      </c>
    </row>
    <row r="15" spans="1:16" s="335" customFormat="1" x14ac:dyDescent="0.25">
      <c r="A15" s="335" t="s">
        <v>1827</v>
      </c>
      <c r="B15" s="336">
        <f t="shared" ref="B15:E16" si="5">B14</f>
        <v>0</v>
      </c>
      <c r="C15" s="335">
        <f t="shared" si="5"/>
        <v>50</v>
      </c>
      <c r="D15" s="335">
        <f t="shared" si="5"/>
        <v>0</v>
      </c>
      <c r="E15" s="335">
        <f t="shared" si="5"/>
        <v>0</v>
      </c>
      <c r="F15" s="335">
        <v>2022</v>
      </c>
      <c r="G15" s="335">
        <f>G14</f>
        <v>2040</v>
      </c>
      <c r="H15" s="335">
        <v>0</v>
      </c>
      <c r="J15" s="335">
        <f t="shared" si="4"/>
        <v>0.89</v>
      </c>
      <c r="K15" s="335">
        <f t="shared" si="4"/>
        <v>0.89</v>
      </c>
      <c r="L15" s="335">
        <v>0</v>
      </c>
      <c r="M15" s="335" t="s">
        <v>160</v>
      </c>
      <c r="N15" s="335" t="s">
        <v>1829</v>
      </c>
      <c r="O15" s="335">
        <f t="shared" si="0"/>
        <v>0.10085917404611995</v>
      </c>
      <c r="P15" s="335">
        <v>0.1</v>
      </c>
    </row>
    <row r="16" spans="1:16" s="335" customFormat="1" x14ac:dyDescent="0.25">
      <c r="A16" s="335" t="s">
        <v>1828</v>
      </c>
      <c r="B16" s="336">
        <f t="shared" si="5"/>
        <v>0</v>
      </c>
      <c r="C16" s="335">
        <f t="shared" si="5"/>
        <v>50</v>
      </c>
      <c r="D16" s="335">
        <f t="shared" si="5"/>
        <v>0</v>
      </c>
      <c r="E16" s="335">
        <f t="shared" si="5"/>
        <v>0</v>
      </c>
      <c r="F16" s="335">
        <v>2022</v>
      </c>
      <c r="G16" s="335">
        <f>G15</f>
        <v>2040</v>
      </c>
      <c r="H16" s="335">
        <v>0</v>
      </c>
      <c r="J16" s="335">
        <v>1</v>
      </c>
      <c r="K16" s="335">
        <f>ROUND(SQRT(0.8),2)</f>
        <v>0.89</v>
      </c>
      <c r="L16" s="335">
        <v>0</v>
      </c>
      <c r="M16" s="335" t="s">
        <v>160</v>
      </c>
      <c r="N16" s="335" t="s">
        <v>1829</v>
      </c>
      <c r="O16" s="335">
        <f t="shared" si="0"/>
        <v>0.10085917404611995</v>
      </c>
      <c r="P16" s="335">
        <v>0.1</v>
      </c>
    </row>
    <row r="17" spans="1:17" s="335" customFormat="1" x14ac:dyDescent="0.25">
      <c r="A17" s="335" t="s">
        <v>155</v>
      </c>
      <c r="B17" s="336">
        <v>0</v>
      </c>
      <c r="C17" s="335">
        <f>PyPSA!D12</f>
        <v>45</v>
      </c>
      <c r="D17" s="335">
        <v>0</v>
      </c>
      <c r="E17" s="335">
        <f>PyPSA!D57+PyPSA!D61/PyPSA!D75</f>
        <v>16.902077151335313</v>
      </c>
      <c r="F17" s="335">
        <v>2015</v>
      </c>
      <c r="G17" s="335">
        <v>2040</v>
      </c>
      <c r="H17" s="335">
        <v>0</v>
      </c>
      <c r="M17" s="335" t="s">
        <v>1825</v>
      </c>
      <c r="N17" s="335" t="s">
        <v>1826</v>
      </c>
      <c r="O17" s="335">
        <f t="shared" si="0"/>
        <v>0.10139100469038466</v>
      </c>
      <c r="P17" s="335">
        <v>0.1</v>
      </c>
    </row>
    <row r="18" spans="1:17" s="335" customFormat="1" x14ac:dyDescent="0.25">
      <c r="A18" s="335" t="s">
        <v>159</v>
      </c>
      <c r="B18" s="336">
        <f>B12*1.2</f>
        <v>359002.66666666663</v>
      </c>
      <c r="C18" s="335">
        <f>C12</f>
        <v>25</v>
      </c>
      <c r="D18" s="335">
        <f>D12</f>
        <v>0.2632341605286514</v>
      </c>
      <c r="E18" s="335">
        <f>E12</f>
        <v>0</v>
      </c>
      <c r="F18" s="335">
        <v>2022</v>
      </c>
      <c r="G18" s="335">
        <f>G12</f>
        <v>2040</v>
      </c>
      <c r="H18" s="335">
        <v>0</v>
      </c>
      <c r="J18">
        <f>DEA_Battery!$G$13/100</f>
        <v>0.98499999999999999</v>
      </c>
      <c r="K18">
        <f>DEA_Battery!$G$14/100</f>
        <v>0.97499999999999998</v>
      </c>
      <c r="L18">
        <f>-((1-DEA_Battery!$G$15/100)^(1/24)-1)</f>
        <v>4.1686644986937971E-5</v>
      </c>
      <c r="M18" s="335" t="s">
        <v>160</v>
      </c>
      <c r="O18" s="335">
        <f t="shared" si="0"/>
        <v>0.11016807219002082</v>
      </c>
      <c r="P18" s="335">
        <v>0.1</v>
      </c>
    </row>
    <row r="19" spans="1:17" s="335" customFormat="1" x14ac:dyDescent="0.25">
      <c r="A19" s="335" t="s">
        <v>802</v>
      </c>
      <c r="B19" s="336">
        <f>DEA_PV_utility!F17*1000000</f>
        <v>500000</v>
      </c>
      <c r="C19" s="335">
        <f>DEA_PV_utility!F10</f>
        <v>40</v>
      </c>
      <c r="D19" s="335">
        <f>DEA_PV_utility!F26/(DEA_PV_utility!F17*1000000)/O19</f>
        <v>0.18873567886662929</v>
      </c>
      <c r="E19" s="335">
        <v>0</v>
      </c>
      <c r="F19" s="335">
        <v>2025</v>
      </c>
      <c r="G19" s="335">
        <v>2040</v>
      </c>
      <c r="H19" s="335">
        <v>0</v>
      </c>
      <c r="M19" s="335" t="s">
        <v>160</v>
      </c>
      <c r="O19" s="335">
        <f t="shared" si="0"/>
        <v>0.10225941441436949</v>
      </c>
      <c r="P19" s="335">
        <v>0.1</v>
      </c>
    </row>
    <row r="20" spans="1:17" s="335" customFormat="1" x14ac:dyDescent="0.25">
      <c r="A20" s="335" t="s">
        <v>1898</v>
      </c>
      <c r="B20" s="336">
        <f>'DEA_Far shore Wind DC Fixed'!G20*1000000</f>
        <v>2900000</v>
      </c>
      <c r="C20" s="335">
        <f>'DEA_Far shore Wind DC Fixed'!G10</f>
        <v>30</v>
      </c>
      <c r="D20" s="335">
        <f>'DEA_Far shore Wind DC Fixed'!G27/('DEA_Far shore Wind DC Fixed'!G20*1000000)/O20</f>
        <v>9.7519804830913659E-2</v>
      </c>
      <c r="E20" s="337">
        <f>'DEA_Far shore Wind DC Fixed'!G28</f>
        <v>2.99</v>
      </c>
      <c r="F20" s="335">
        <v>2020</v>
      </c>
      <c r="G20" s="335">
        <v>2040</v>
      </c>
      <c r="H20" s="335">
        <v>0</v>
      </c>
      <c r="M20" s="335" t="s">
        <v>160</v>
      </c>
      <c r="O20" s="335">
        <f t="shared" si="0"/>
        <v>0.1060792482526339</v>
      </c>
      <c r="P20" s="335">
        <v>0.1</v>
      </c>
    </row>
    <row r="21" spans="1:17" s="335" customFormat="1" x14ac:dyDescent="0.25">
      <c r="A21" s="335" t="s">
        <v>1899</v>
      </c>
      <c r="B21" s="336">
        <f>'DEA_Onshore turbines'!F17*1000000</f>
        <v>1109690.4383999999</v>
      </c>
      <c r="C21" s="335">
        <f>'DEA_Onshore turbines'!F10</f>
        <v>30</v>
      </c>
      <c r="D21" s="335">
        <f>'DEA_Onshore turbines'!F25/('DEA_Onshore turbines'!F17*1000000)/O21</f>
        <v>0.13562712954190059</v>
      </c>
      <c r="E21" s="337">
        <f>'DEA_Onshore turbines'!F24</f>
        <v>1.8925265175154316</v>
      </c>
      <c r="F21" s="335">
        <v>2020</v>
      </c>
      <c r="G21" s="335">
        <v>2040</v>
      </c>
      <c r="H21" s="335">
        <v>0</v>
      </c>
      <c r="M21" s="335" t="s">
        <v>160</v>
      </c>
      <c r="O21" s="335">
        <f t="shared" si="0"/>
        <v>0.1060792482526339</v>
      </c>
      <c r="P21" s="335">
        <v>0.1</v>
      </c>
    </row>
    <row r="22" spans="1:17" s="335" customFormat="1" x14ac:dyDescent="0.25">
      <c r="A22" s="335" t="s">
        <v>1903</v>
      </c>
      <c r="B22" s="337">
        <v>5901.3586665531247</v>
      </c>
      <c r="C22" s="335">
        <v>25</v>
      </c>
      <c r="D22" s="338">
        <v>0.34583522469453859</v>
      </c>
      <c r="E22" s="335">
        <v>0</v>
      </c>
      <c r="F22" s="335">
        <v>2022</v>
      </c>
      <c r="G22" s="335">
        <v>2040</v>
      </c>
      <c r="H22" s="335">
        <v>-1</v>
      </c>
      <c r="I22" s="335">
        <v>0.97</v>
      </c>
      <c r="M22" s="335" t="s">
        <v>1912</v>
      </c>
    </row>
    <row r="23" spans="1:17" s="335" customFormat="1" x14ac:dyDescent="0.25">
      <c r="A23" s="335" t="s">
        <v>1900</v>
      </c>
      <c r="B23" s="337">
        <v>5901.3586665531247</v>
      </c>
      <c r="C23" s="335">
        <v>25</v>
      </c>
      <c r="D23" s="338">
        <v>0.34583522469453859</v>
      </c>
      <c r="E23" s="335">
        <v>0</v>
      </c>
      <c r="F23" s="335">
        <v>2022</v>
      </c>
      <c r="G23" s="335">
        <v>2040</v>
      </c>
      <c r="H23" s="335">
        <v>-1</v>
      </c>
      <c r="I23" s="335">
        <v>0.97</v>
      </c>
      <c r="M23" s="335" t="s">
        <v>1912</v>
      </c>
      <c r="O23" s="335">
        <f t="shared" si="0"/>
        <v>0.11016807219002082</v>
      </c>
      <c r="P23" s="335">
        <v>0.1</v>
      </c>
    </row>
    <row r="24" spans="1:17" s="335" customFormat="1" x14ac:dyDescent="0.25">
      <c r="A24" s="335" t="s">
        <v>1901</v>
      </c>
      <c r="B24" s="335">
        <v>0</v>
      </c>
      <c r="C24" s="335">
        <v>30</v>
      </c>
      <c r="D24" s="338">
        <v>0</v>
      </c>
      <c r="E24" s="335">
        <v>69</v>
      </c>
      <c r="F24" s="335">
        <v>2024</v>
      </c>
      <c r="G24" s="335">
        <v>2040</v>
      </c>
      <c r="H24" s="335">
        <v>0</v>
      </c>
      <c r="M24" s="335" t="s">
        <v>1979</v>
      </c>
      <c r="O24" s="335">
        <f t="shared" si="0"/>
        <v>0.1060792482526339</v>
      </c>
      <c r="P24" s="335">
        <v>0.1</v>
      </c>
    </row>
    <row r="25" spans="1:17" s="335" customFormat="1" x14ac:dyDescent="0.25">
      <c r="A25" s="335" t="s">
        <v>1902</v>
      </c>
      <c r="B25" s="336">
        <f>DEA_HP_airsource!F28*1000000</f>
        <v>944774.99999999988</v>
      </c>
      <c r="C25" s="335">
        <v>25</v>
      </c>
      <c r="D25" s="338">
        <f>DEA_HP_airsource!F36/(ToModel!B25)/O25</f>
        <v>1.8926032775645734E-2</v>
      </c>
      <c r="E25" s="337">
        <f>DEA_HP_airsource!F33</f>
        <v>0.79657499999999992</v>
      </c>
      <c r="F25" s="336">
        <v>2025</v>
      </c>
      <c r="G25" s="335">
        <v>2040</v>
      </c>
      <c r="H25" s="335">
        <v>0</v>
      </c>
      <c r="M25" s="335" t="s">
        <v>160</v>
      </c>
      <c r="O25" s="335">
        <f t="shared" si="0"/>
        <v>0.11016807219002082</v>
      </c>
      <c r="P25" s="335">
        <v>0.1</v>
      </c>
    </row>
    <row r="26" spans="1:17" s="335" customFormat="1" x14ac:dyDescent="0.25">
      <c r="A26" s="335" t="s">
        <v>1904</v>
      </c>
      <c r="B26" s="335">
        <f>DEA_HP_seawater!F28*1000000</f>
        <v>1017450</v>
      </c>
      <c r="C26" s="335">
        <v>25</v>
      </c>
      <c r="D26" s="338">
        <f>DEA_HP_seawater!F35/(ToModel!B26)/O26</f>
        <v>3.2444627615392685E-2</v>
      </c>
      <c r="E26" s="337">
        <f>DEA_HP_seawater!F32</f>
        <v>1.0819285719291001</v>
      </c>
      <c r="F26" s="336">
        <v>2025</v>
      </c>
      <c r="G26" s="335">
        <v>2040</v>
      </c>
      <c r="H26" s="335">
        <v>0</v>
      </c>
      <c r="M26" s="335" t="s">
        <v>160</v>
      </c>
      <c r="O26" s="335">
        <f t="shared" si="0"/>
        <v>0.11016807219002082</v>
      </c>
      <c r="P26" s="335">
        <v>0.1</v>
      </c>
      <c r="Q26" s="335" t="s">
        <v>1905</v>
      </c>
    </row>
  </sheetData>
  <autoFilter ref="A2:P18" xr:uid="{2A4BAA7A-A190-40C3-8275-483C16A74E0D}"/>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8551A-AAB3-D940-BECE-D8537F755E6E}">
  <dimension ref="A1:M207"/>
  <sheetViews>
    <sheetView zoomScale="150" workbookViewId="0">
      <selection activeCell="F17" sqref="F17"/>
    </sheetView>
  </sheetViews>
  <sheetFormatPr defaultColWidth="7.7109375" defaultRowHeight="11.25" x14ac:dyDescent="0.2"/>
  <cols>
    <col min="1" max="1" width="1.7109375" style="261" customWidth="1"/>
    <col min="2" max="2" width="40" style="261" customWidth="1"/>
    <col min="3" max="13" width="8" style="261" customWidth="1"/>
    <col min="14" max="16384" width="7.7109375" style="261"/>
  </cols>
  <sheetData>
    <row r="1" spans="1:13" ht="11.25" customHeight="1" x14ac:dyDescent="0.25">
      <c r="A1" s="340" t="s">
        <v>983</v>
      </c>
    </row>
    <row r="2" spans="1:13" ht="11.25" customHeight="1" x14ac:dyDescent="0.2">
      <c r="A2" s="198" t="s">
        <v>1</v>
      </c>
      <c r="B2" s="198"/>
      <c r="C2" s="378" t="s">
        <v>587</v>
      </c>
      <c r="D2" s="378"/>
      <c r="E2" s="378"/>
      <c r="F2" s="378"/>
      <c r="G2" s="378"/>
      <c r="H2" s="378"/>
      <c r="I2" s="378"/>
      <c r="J2" s="378"/>
      <c r="K2" s="378"/>
      <c r="L2" s="378"/>
      <c r="M2" s="378"/>
    </row>
    <row r="3" spans="1:13" ht="11.25" customHeight="1" x14ac:dyDescent="0.2">
      <c r="A3" s="200" t="s">
        <v>180</v>
      </c>
      <c r="B3" s="200"/>
      <c r="C3" s="199">
        <v>2020</v>
      </c>
      <c r="D3" s="199">
        <v>2025</v>
      </c>
      <c r="E3" s="199">
        <v>2030</v>
      </c>
      <c r="F3" s="199">
        <v>2040</v>
      </c>
      <c r="G3" s="199">
        <v>2050</v>
      </c>
      <c r="H3" s="199">
        <v>2020</v>
      </c>
      <c r="I3" s="199">
        <v>2020</v>
      </c>
      <c r="J3" s="199">
        <v>2050</v>
      </c>
      <c r="K3" s="199">
        <v>2050</v>
      </c>
      <c r="L3" s="199" t="s">
        <v>985</v>
      </c>
      <c r="M3" s="199" t="s">
        <v>986</v>
      </c>
    </row>
    <row r="4" spans="1:13" ht="11.25" customHeight="1" thickBot="1" x14ac:dyDescent="0.25">
      <c r="A4" s="201" t="s">
        <v>179</v>
      </c>
      <c r="B4" s="201"/>
      <c r="C4" s="202" t="s">
        <v>194</v>
      </c>
      <c r="D4" s="202" t="s">
        <v>194</v>
      </c>
      <c r="E4" s="202" t="s">
        <v>194</v>
      </c>
      <c r="F4" s="202" t="s">
        <v>194</v>
      </c>
      <c r="G4" s="202" t="s">
        <v>194</v>
      </c>
      <c r="H4" s="202" t="s">
        <v>264</v>
      </c>
      <c r="I4" s="202" t="s">
        <v>265</v>
      </c>
      <c r="J4" s="202" t="s">
        <v>264</v>
      </c>
      <c r="K4" s="202" t="s">
        <v>265</v>
      </c>
      <c r="L4" s="202" t="s">
        <v>31</v>
      </c>
      <c r="M4" s="202" t="s">
        <v>31</v>
      </c>
    </row>
    <row r="5" spans="1:13" ht="11.25" customHeight="1" x14ac:dyDescent="0.2">
      <c r="A5" s="200" t="s">
        <v>171</v>
      </c>
      <c r="B5" s="200" t="s">
        <v>172</v>
      </c>
      <c r="C5" s="199"/>
      <c r="D5" s="199"/>
      <c r="E5" s="199"/>
      <c r="F5" s="199"/>
      <c r="G5" s="199"/>
      <c r="H5" s="199"/>
      <c r="I5" s="199"/>
      <c r="J5" s="199"/>
      <c r="K5" s="199"/>
      <c r="L5" s="199"/>
      <c r="M5" s="199"/>
    </row>
    <row r="6" spans="1:13" ht="11.25" customHeight="1" x14ac:dyDescent="0.2">
      <c r="A6" s="203" t="s">
        <v>195</v>
      </c>
      <c r="C6" s="262"/>
      <c r="D6" s="262"/>
      <c r="E6" s="262"/>
      <c r="F6" s="262"/>
      <c r="G6" s="262"/>
      <c r="H6" s="262"/>
      <c r="I6" s="262"/>
      <c r="J6" s="262"/>
      <c r="K6" s="262"/>
      <c r="L6" s="262"/>
      <c r="M6" s="262"/>
    </row>
    <row r="7" spans="1:13" ht="11.25" customHeight="1" x14ac:dyDescent="0.2">
      <c r="A7" s="203"/>
      <c r="B7" s="261" t="s">
        <v>212</v>
      </c>
      <c r="C7" s="262">
        <v>4.2</v>
      </c>
      <c r="D7" s="262">
        <v>4.5</v>
      </c>
      <c r="E7" s="262">
        <v>5</v>
      </c>
      <c r="F7" s="262">
        <v>5.5</v>
      </c>
      <c r="G7" s="262">
        <v>6</v>
      </c>
      <c r="H7" s="262">
        <v>2</v>
      </c>
      <c r="I7" s="262">
        <v>6</v>
      </c>
      <c r="J7" s="262">
        <v>1.5</v>
      </c>
      <c r="K7" s="262">
        <v>8</v>
      </c>
      <c r="L7" s="262" t="s">
        <v>595</v>
      </c>
      <c r="M7" s="262">
        <v>2</v>
      </c>
    </row>
    <row r="8" spans="1:13" ht="11.25" customHeight="1" x14ac:dyDescent="0.2">
      <c r="A8" s="263"/>
      <c r="B8" s="263" t="s">
        <v>1086</v>
      </c>
      <c r="C8" s="371">
        <v>2.5000000000000001E-2</v>
      </c>
      <c r="D8" s="371">
        <v>2.5000000000000001E-2</v>
      </c>
      <c r="E8" s="371">
        <v>0.02</v>
      </c>
      <c r="F8" s="371">
        <v>1.7999999999999999E-2</v>
      </c>
      <c r="G8" s="371">
        <v>1.4999999999999999E-2</v>
      </c>
      <c r="H8" s="371">
        <v>0.01</v>
      </c>
      <c r="I8" s="371">
        <v>0.05</v>
      </c>
      <c r="J8" s="371">
        <v>0.01</v>
      </c>
      <c r="K8" s="371">
        <v>0.05</v>
      </c>
      <c r="L8" s="262" t="s">
        <v>227</v>
      </c>
      <c r="M8" s="262">
        <v>18</v>
      </c>
    </row>
    <row r="9" spans="1:13" ht="11.25" customHeight="1" x14ac:dyDescent="0.2">
      <c r="A9" s="203"/>
      <c r="B9" s="261" t="s">
        <v>2176</v>
      </c>
      <c r="C9" s="371">
        <v>3.0000000000000001E-3</v>
      </c>
      <c r="D9" s="371">
        <v>3.0000000000000001E-3</v>
      </c>
      <c r="E9" s="371">
        <v>3.0000000000000001E-3</v>
      </c>
      <c r="F9" s="371">
        <v>3.0000000000000001E-3</v>
      </c>
      <c r="G9" s="371">
        <v>3.0000000000000001E-3</v>
      </c>
      <c r="H9" s="371">
        <v>1E-3</v>
      </c>
      <c r="I9" s="371">
        <v>5.0000000000000001E-3</v>
      </c>
      <c r="J9" s="371">
        <v>1E-3</v>
      </c>
      <c r="K9" s="371">
        <v>5.0000000000000001E-3</v>
      </c>
      <c r="L9" s="262" t="s">
        <v>210</v>
      </c>
      <c r="M9" s="262">
        <v>18</v>
      </c>
    </row>
    <row r="10" spans="1:13" ht="11.25" customHeight="1" x14ac:dyDescent="0.2">
      <c r="A10" s="203"/>
      <c r="B10" s="261" t="s">
        <v>215</v>
      </c>
      <c r="C10" s="262">
        <v>27</v>
      </c>
      <c r="D10" s="262">
        <v>27</v>
      </c>
      <c r="E10" s="262">
        <v>30</v>
      </c>
      <c r="F10" s="262">
        <v>30</v>
      </c>
      <c r="G10" s="262">
        <v>30</v>
      </c>
      <c r="H10" s="262">
        <v>25</v>
      </c>
      <c r="I10" s="262">
        <v>35</v>
      </c>
      <c r="J10" s="262">
        <v>25</v>
      </c>
      <c r="K10" s="262">
        <v>40</v>
      </c>
      <c r="L10" s="262" t="s">
        <v>251</v>
      </c>
      <c r="M10" s="262">
        <v>11</v>
      </c>
    </row>
    <row r="11" spans="1:13" ht="11.25" customHeight="1" x14ac:dyDescent="0.2">
      <c r="A11" s="203"/>
      <c r="B11" s="261" t="s">
        <v>200</v>
      </c>
      <c r="C11" s="262">
        <v>1.5</v>
      </c>
      <c r="D11" s="262">
        <v>1.5</v>
      </c>
      <c r="E11" s="262">
        <v>1.5</v>
      </c>
      <c r="F11" s="262">
        <v>1.5</v>
      </c>
      <c r="G11" s="262">
        <v>1.5</v>
      </c>
      <c r="H11" s="262">
        <v>1</v>
      </c>
      <c r="I11" s="262">
        <v>3</v>
      </c>
      <c r="J11" s="262">
        <v>1</v>
      </c>
      <c r="K11" s="262">
        <v>3</v>
      </c>
      <c r="L11" s="262" t="s">
        <v>192</v>
      </c>
      <c r="M11" s="262">
        <v>18</v>
      </c>
    </row>
    <row r="12" spans="1:13" ht="11.25" customHeight="1" x14ac:dyDescent="0.2">
      <c r="A12" s="203"/>
      <c r="B12" s="261" t="s">
        <v>355</v>
      </c>
      <c r="C12" s="372" t="s">
        <v>31</v>
      </c>
      <c r="D12" s="372" t="s">
        <v>31</v>
      </c>
      <c r="E12" s="372" t="s">
        <v>31</v>
      </c>
      <c r="F12" s="372" t="s">
        <v>31</v>
      </c>
      <c r="G12" s="372" t="s">
        <v>31</v>
      </c>
      <c r="H12" s="372" t="s">
        <v>31</v>
      </c>
      <c r="I12" s="372" t="s">
        <v>31</v>
      </c>
      <c r="J12" s="372" t="s">
        <v>31</v>
      </c>
      <c r="K12" s="372" t="s">
        <v>31</v>
      </c>
      <c r="L12" s="262" t="s">
        <v>344</v>
      </c>
      <c r="M12" s="262"/>
    </row>
    <row r="13" spans="1:13" ht="11.25" customHeight="1" x14ac:dyDescent="0.2">
      <c r="A13" s="203" t="s">
        <v>243</v>
      </c>
      <c r="C13" s="262"/>
      <c r="D13" s="262"/>
      <c r="E13" s="262"/>
      <c r="F13" s="262"/>
      <c r="G13" s="262"/>
      <c r="H13" s="262"/>
      <c r="I13" s="262"/>
      <c r="J13" s="262"/>
      <c r="K13" s="262"/>
      <c r="L13" s="262"/>
      <c r="M13" s="262"/>
    </row>
    <row r="14" spans="1:13" ht="11.25" customHeight="1" x14ac:dyDescent="0.2">
      <c r="A14" s="263"/>
      <c r="B14" s="263" t="s">
        <v>248</v>
      </c>
      <c r="C14" s="373" t="s">
        <v>31</v>
      </c>
      <c r="D14" s="373" t="s">
        <v>31</v>
      </c>
      <c r="E14" s="373" t="s">
        <v>31</v>
      </c>
      <c r="F14" s="373" t="s">
        <v>31</v>
      </c>
      <c r="G14" s="373" t="s">
        <v>31</v>
      </c>
      <c r="H14" s="373" t="s">
        <v>31</v>
      </c>
      <c r="I14" s="373" t="s">
        <v>31</v>
      </c>
      <c r="J14" s="373" t="s">
        <v>31</v>
      </c>
      <c r="K14" s="373" t="s">
        <v>31</v>
      </c>
      <c r="L14" s="262" t="s">
        <v>316</v>
      </c>
      <c r="M14" s="262"/>
    </row>
    <row r="15" spans="1:13" ht="11.25" customHeight="1" x14ac:dyDescent="0.2">
      <c r="A15" s="263"/>
      <c r="B15" s="263" t="s">
        <v>253</v>
      </c>
      <c r="C15" s="373" t="s">
        <v>31</v>
      </c>
      <c r="D15" s="373" t="s">
        <v>31</v>
      </c>
      <c r="E15" s="373" t="s">
        <v>31</v>
      </c>
      <c r="F15" s="373" t="s">
        <v>31</v>
      </c>
      <c r="G15" s="373" t="s">
        <v>31</v>
      </c>
      <c r="H15" s="373" t="s">
        <v>31</v>
      </c>
      <c r="I15" s="373" t="s">
        <v>31</v>
      </c>
      <c r="J15" s="373" t="s">
        <v>31</v>
      </c>
      <c r="K15" s="373" t="s">
        <v>31</v>
      </c>
      <c r="L15" s="262" t="s">
        <v>316</v>
      </c>
      <c r="M15" s="262"/>
    </row>
    <row r="16" spans="1:13" ht="11.25" customHeight="1" x14ac:dyDescent="0.2">
      <c r="A16" s="203" t="s">
        <v>233</v>
      </c>
      <c r="C16" s="262"/>
      <c r="D16" s="262"/>
      <c r="E16" s="262"/>
      <c r="F16" s="262"/>
      <c r="G16" s="262"/>
      <c r="H16" s="262"/>
      <c r="I16" s="262"/>
      <c r="J16" s="262"/>
      <c r="K16" s="262"/>
      <c r="L16" s="262"/>
      <c r="M16" s="262"/>
    </row>
    <row r="17" spans="1:13" ht="11.25" customHeight="1" x14ac:dyDescent="0.2">
      <c r="A17" s="203"/>
      <c r="B17" s="261" t="s">
        <v>1984</v>
      </c>
      <c r="C17" s="265">
        <v>1.1055138732900001</v>
      </c>
      <c r="D17" s="265">
        <v>1.1846319896199999</v>
      </c>
      <c r="E17" s="265">
        <v>1.14664489966</v>
      </c>
      <c r="F17" s="265">
        <v>1.1096904383999999</v>
      </c>
      <c r="G17" s="265">
        <v>1.0902881746699999</v>
      </c>
      <c r="H17" s="265">
        <v>0.87223053973999998</v>
      </c>
      <c r="I17" s="265">
        <v>1.30834580961</v>
      </c>
      <c r="J17" s="265">
        <v>0.79557498846999997</v>
      </c>
      <c r="K17" s="265">
        <v>1.1933624827</v>
      </c>
      <c r="L17" s="262" t="s">
        <v>2177</v>
      </c>
      <c r="M17" s="262" t="s">
        <v>2178</v>
      </c>
    </row>
    <row r="18" spans="1:13" ht="11.25" customHeight="1" x14ac:dyDescent="0.2">
      <c r="A18" s="203"/>
      <c r="B18" s="261" t="s">
        <v>2179</v>
      </c>
      <c r="C18" s="265">
        <v>0.78230295970192354</v>
      </c>
      <c r="D18" s="265">
        <v>0.86408426991080267</v>
      </c>
      <c r="E18" s="265">
        <v>0.82810447095277051</v>
      </c>
      <c r="F18" s="265">
        <v>0.79344976675407541</v>
      </c>
      <c r="G18" s="265">
        <v>0.77539463407934472</v>
      </c>
      <c r="H18" s="265">
        <v>0.6258423677615389</v>
      </c>
      <c r="I18" s="265">
        <v>0.93876355164230818</v>
      </c>
      <c r="J18" s="265">
        <v>0.62031570726347585</v>
      </c>
      <c r="K18" s="265">
        <v>0.9304735608952136</v>
      </c>
      <c r="L18" s="262"/>
      <c r="M18" s="262">
        <v>20</v>
      </c>
    </row>
    <row r="19" spans="1:13" ht="11.25" customHeight="1" x14ac:dyDescent="0.2">
      <c r="A19" s="203"/>
      <c r="B19" s="261" t="s">
        <v>2180</v>
      </c>
      <c r="C19" s="265">
        <v>8.8090110314536882E-2</v>
      </c>
      <c r="D19" s="265">
        <v>8.9515059985943418E-2</v>
      </c>
      <c r="E19" s="265">
        <v>8.5787722301225583E-2</v>
      </c>
      <c r="F19" s="265">
        <v>8.2197658191550796E-2</v>
      </c>
      <c r="G19" s="265">
        <v>8.0327231497404963E-2</v>
      </c>
      <c r="H19" s="265">
        <v>7.0472088251629511E-2</v>
      </c>
      <c r="I19" s="265">
        <v>0.10570813237744425</v>
      </c>
      <c r="J19" s="265">
        <v>6.4261785197923971E-2</v>
      </c>
      <c r="K19" s="265">
        <v>9.6392677796885956E-2</v>
      </c>
      <c r="L19" s="374"/>
      <c r="M19" s="262">
        <v>20</v>
      </c>
    </row>
    <row r="20" spans="1:13" ht="11.25" customHeight="1" x14ac:dyDescent="0.2">
      <c r="A20" s="203"/>
      <c r="B20" s="261" t="s">
        <v>2181</v>
      </c>
      <c r="C20" s="265">
        <v>3.4863508827787763E-2</v>
      </c>
      <c r="D20" s="265">
        <v>3.1587624055477131E-2</v>
      </c>
      <c r="E20" s="265">
        <v>3.1587624055477131E-2</v>
      </c>
      <c r="F20" s="265">
        <v>3.1587624055477131E-2</v>
      </c>
      <c r="G20" s="265">
        <v>3.1587624055477131E-2</v>
      </c>
      <c r="H20" s="265">
        <v>2.7890807062230211E-2</v>
      </c>
      <c r="I20" s="265">
        <v>4.1836210593345316E-2</v>
      </c>
      <c r="J20" s="265">
        <v>2.5270099244381707E-2</v>
      </c>
      <c r="K20" s="265">
        <v>3.7905148866572556E-2</v>
      </c>
      <c r="L20" s="262"/>
      <c r="M20" s="262">
        <v>20</v>
      </c>
    </row>
    <row r="21" spans="1:13" ht="11.25" customHeight="1" x14ac:dyDescent="0.2">
      <c r="A21" s="203"/>
      <c r="B21" s="261" t="s">
        <v>1990</v>
      </c>
      <c r="C21" s="265">
        <v>1.6945081360674137E-2</v>
      </c>
      <c r="D21" s="265">
        <v>1.7439502228310751E-2</v>
      </c>
      <c r="E21" s="265">
        <v>1.707817421470241E-2</v>
      </c>
      <c r="F21" s="265">
        <v>1.6722536988915411E-2</v>
      </c>
      <c r="G21" s="265">
        <v>1.6534122404680524E-2</v>
      </c>
      <c r="H21" s="265">
        <v>1.355606508853931E-2</v>
      </c>
      <c r="I21" s="265">
        <v>2.0334097632808964E-2</v>
      </c>
      <c r="J21" s="265">
        <v>1.322729792374442E-2</v>
      </c>
      <c r="K21" s="265">
        <v>1.9840946885616627E-2</v>
      </c>
      <c r="L21" s="262" t="s">
        <v>456</v>
      </c>
      <c r="M21" s="262">
        <v>20</v>
      </c>
    </row>
    <row r="22" spans="1:13" ht="11.25" customHeight="1" x14ac:dyDescent="0.2">
      <c r="A22" s="203"/>
      <c r="B22" s="261" t="s">
        <v>2182</v>
      </c>
      <c r="C22" s="265">
        <v>7.6821005860216687E-2</v>
      </c>
      <c r="D22" s="265">
        <v>7.0162687459878942E-2</v>
      </c>
      <c r="E22" s="265">
        <v>7.1124245381574122E-2</v>
      </c>
      <c r="F22" s="265">
        <v>7.2104014071281336E-2</v>
      </c>
      <c r="G22" s="265">
        <v>7.263714618137726E-2</v>
      </c>
      <c r="H22" s="265">
        <v>6.1456804688173355E-2</v>
      </c>
      <c r="I22" s="265">
        <v>9.2185207032260019E-2</v>
      </c>
      <c r="J22" s="265">
        <v>5.8109716945101808E-2</v>
      </c>
      <c r="K22" s="265">
        <v>8.7164575417652712E-2</v>
      </c>
      <c r="L22" s="374" t="s">
        <v>2183</v>
      </c>
      <c r="M22" s="262" t="s">
        <v>2184</v>
      </c>
    </row>
    <row r="23" spans="1:13" ht="11.25" customHeight="1" x14ac:dyDescent="0.2">
      <c r="A23" s="203"/>
      <c r="B23" s="261" t="s">
        <v>2185</v>
      </c>
      <c r="C23" s="265">
        <v>0.10649120722438954</v>
      </c>
      <c r="D23" s="265">
        <v>0.11095770282271042</v>
      </c>
      <c r="E23" s="265">
        <v>0.11095770282271042</v>
      </c>
      <c r="F23" s="265">
        <v>0.11095770282271042</v>
      </c>
      <c r="G23" s="265">
        <v>0.11095770282271042</v>
      </c>
      <c r="H23" s="265">
        <v>8.5192965779511631E-2</v>
      </c>
      <c r="I23" s="265">
        <v>0.12778944866926745</v>
      </c>
      <c r="J23" s="265">
        <v>8.8766162258168343E-2</v>
      </c>
      <c r="K23" s="265">
        <v>0.13314924338725251</v>
      </c>
      <c r="L23" s="262" t="s">
        <v>466</v>
      </c>
      <c r="M23" s="262">
        <v>20</v>
      </c>
    </row>
    <row r="24" spans="1:13" ht="11.25" customHeight="1" x14ac:dyDescent="0.2">
      <c r="A24" s="203"/>
      <c r="B24" s="261" t="s">
        <v>2156</v>
      </c>
      <c r="C24" s="265">
        <v>2.1132622205094593</v>
      </c>
      <c r="D24" s="265">
        <v>2.0610030561405495</v>
      </c>
      <c r="E24" s="265">
        <v>1.9751844870564466</v>
      </c>
      <c r="F24" s="265">
        <v>1.8925265175154316</v>
      </c>
      <c r="G24" s="265">
        <v>1.8494616395661037</v>
      </c>
      <c r="H24" s="265">
        <v>1.6906097764075676</v>
      </c>
      <c r="I24" s="265">
        <v>2.5359146646113513</v>
      </c>
      <c r="J24" s="265">
        <v>1.479569311652883</v>
      </c>
      <c r="K24" s="265">
        <v>2.2193539674793241</v>
      </c>
      <c r="L24" s="374" t="s">
        <v>2186</v>
      </c>
      <c r="M24" s="262" t="s">
        <v>2187</v>
      </c>
    </row>
    <row r="25" spans="1:13" ht="11.25" customHeight="1" x14ac:dyDescent="0.2">
      <c r="A25" s="203"/>
      <c r="B25" s="261" t="s">
        <v>1995</v>
      </c>
      <c r="C25" s="375">
        <v>16396.952973721294</v>
      </c>
      <c r="D25" s="375">
        <v>17386.633918245541</v>
      </c>
      <c r="E25" s="375">
        <v>16662.667964091612</v>
      </c>
      <c r="F25" s="375">
        <v>15965.364846295015</v>
      </c>
      <c r="G25" s="375">
        <v>15602.06928231802</v>
      </c>
      <c r="H25" s="375">
        <v>13117.562378977036</v>
      </c>
      <c r="I25" s="375">
        <v>19676.343568465552</v>
      </c>
      <c r="J25" s="375">
        <v>12481.655425854417</v>
      </c>
      <c r="K25" s="375">
        <v>18722.483138781623</v>
      </c>
      <c r="L25" s="262" t="s">
        <v>2186</v>
      </c>
      <c r="M25" s="262" t="s">
        <v>2184</v>
      </c>
    </row>
    <row r="26" spans="1:13" ht="11.25" customHeight="1" x14ac:dyDescent="0.2">
      <c r="A26" s="203" t="s">
        <v>188</v>
      </c>
      <c r="C26" s="262"/>
      <c r="D26" s="262"/>
      <c r="E26" s="262"/>
      <c r="F26" s="262"/>
      <c r="G26" s="262"/>
      <c r="H26" s="262"/>
      <c r="I26" s="262"/>
      <c r="J26" s="262"/>
      <c r="K26" s="262"/>
      <c r="L26" s="262"/>
      <c r="M26" s="262"/>
    </row>
    <row r="27" spans="1:13" ht="11.25" customHeight="1" x14ac:dyDescent="0.2">
      <c r="A27" s="263"/>
      <c r="B27" s="263" t="s">
        <v>2188</v>
      </c>
      <c r="C27" s="371">
        <v>0.97199999999999998</v>
      </c>
      <c r="D27" s="371">
        <v>0.97</v>
      </c>
      <c r="E27" s="371">
        <v>0.97699999999999998</v>
      </c>
      <c r="F27" s="371">
        <v>0.97699999999999998</v>
      </c>
      <c r="G27" s="371">
        <v>0.98199999999999998</v>
      </c>
      <c r="H27" s="371">
        <v>0.98899999999999999</v>
      </c>
      <c r="I27" s="371">
        <v>0.94499999999999995</v>
      </c>
      <c r="J27" s="371">
        <v>0.98899999999999999</v>
      </c>
      <c r="K27" s="371">
        <v>0.94499999999999995</v>
      </c>
      <c r="L27" s="262"/>
      <c r="M27" s="262" t="s">
        <v>2189</v>
      </c>
    </row>
    <row r="28" spans="1:13" ht="11.25" customHeight="1" x14ac:dyDescent="0.2">
      <c r="A28" s="203"/>
      <c r="B28" s="261" t="s">
        <v>610</v>
      </c>
      <c r="C28" s="262">
        <v>85</v>
      </c>
      <c r="D28" s="262">
        <v>90</v>
      </c>
      <c r="E28" s="262">
        <v>100</v>
      </c>
      <c r="F28" s="262">
        <v>105</v>
      </c>
      <c r="G28" s="262">
        <v>110</v>
      </c>
      <c r="H28" s="262">
        <v>85</v>
      </c>
      <c r="I28" s="262">
        <v>120</v>
      </c>
      <c r="J28" s="262">
        <v>85</v>
      </c>
      <c r="K28" s="262">
        <v>150</v>
      </c>
      <c r="L28" s="262"/>
      <c r="M28" s="262" t="s">
        <v>2189</v>
      </c>
    </row>
    <row r="29" spans="1:13" ht="11.25" customHeight="1" x14ac:dyDescent="0.2">
      <c r="A29" s="203"/>
      <c r="B29" s="261" t="s">
        <v>613</v>
      </c>
      <c r="C29" s="262">
        <v>130</v>
      </c>
      <c r="D29" s="262">
        <v>135</v>
      </c>
      <c r="E29" s="262">
        <v>145</v>
      </c>
      <c r="F29" s="262">
        <v>155</v>
      </c>
      <c r="G29" s="262">
        <v>165</v>
      </c>
      <c r="H29" s="262">
        <v>90</v>
      </c>
      <c r="I29" s="262">
        <v>130</v>
      </c>
      <c r="J29" s="262">
        <v>100</v>
      </c>
      <c r="K29" s="262">
        <v>150</v>
      </c>
      <c r="L29" s="262" t="s">
        <v>368</v>
      </c>
      <c r="M29" s="262" t="s">
        <v>2189</v>
      </c>
    </row>
    <row r="30" spans="1:13" ht="11.25" customHeight="1" x14ac:dyDescent="0.2">
      <c r="A30" s="203"/>
      <c r="B30" s="261" t="s">
        <v>615</v>
      </c>
      <c r="C30" s="376">
        <v>316.42639573299903</v>
      </c>
      <c r="D30" s="376">
        <v>310</v>
      </c>
      <c r="E30" s="376">
        <v>302.7918061201338</v>
      </c>
      <c r="F30" s="376">
        <v>291.48043688005805</v>
      </c>
      <c r="G30" s="376">
        <v>280.60375641546284</v>
      </c>
      <c r="H30" s="376">
        <v>314.38013450250935</v>
      </c>
      <c r="I30" s="376">
        <v>452.03770818999857</v>
      </c>
      <c r="J30" s="376">
        <v>190.9859317102744</v>
      </c>
      <c r="K30" s="376">
        <v>452.70739368361336</v>
      </c>
      <c r="L30" s="262"/>
      <c r="M30" s="262"/>
    </row>
    <row r="31" spans="1:13" ht="11.25" customHeight="1" x14ac:dyDescent="0.2">
      <c r="A31" s="263"/>
      <c r="B31" s="263" t="s">
        <v>607</v>
      </c>
      <c r="C31" s="264">
        <v>0.38812785388127852</v>
      </c>
      <c r="D31" s="264">
        <v>0.3995433789954338</v>
      </c>
      <c r="E31" s="264">
        <v>0.41095890410958902</v>
      </c>
      <c r="F31" s="264">
        <v>0.4223744292237443</v>
      </c>
      <c r="G31" s="264">
        <v>0.43378995433789952</v>
      </c>
      <c r="H31" s="264">
        <v>0.22831050228310501</v>
      </c>
      <c r="I31" s="264">
        <v>0.45662100456621002</v>
      </c>
      <c r="J31" s="264">
        <v>0.22831050228310501</v>
      </c>
      <c r="K31" s="264">
        <v>0.51369863013698636</v>
      </c>
      <c r="L31" s="262"/>
      <c r="M31" s="262" t="s">
        <v>2189</v>
      </c>
    </row>
    <row r="32" spans="1:13" ht="11.25" customHeight="1" x14ac:dyDescent="0.2">
      <c r="A32" s="203"/>
      <c r="B32" s="261" t="s">
        <v>591</v>
      </c>
      <c r="C32" s="375">
        <v>3400</v>
      </c>
      <c r="D32" s="375">
        <v>3500</v>
      </c>
      <c r="E32" s="375">
        <v>3600</v>
      </c>
      <c r="F32" s="375">
        <v>3700</v>
      </c>
      <c r="G32" s="375">
        <v>3800</v>
      </c>
      <c r="H32" s="375">
        <v>2000</v>
      </c>
      <c r="I32" s="375">
        <v>4000</v>
      </c>
      <c r="J32" s="375">
        <v>2000</v>
      </c>
      <c r="K32" s="375">
        <v>4500</v>
      </c>
      <c r="L32" s="262" t="s">
        <v>594</v>
      </c>
      <c r="M32" s="262">
        <v>2</v>
      </c>
    </row>
    <row r="33" spans="1:2" ht="11.25" customHeight="1" x14ac:dyDescent="0.2">
      <c r="A33" s="203"/>
    </row>
    <row r="34" spans="1:2" ht="11.25" customHeight="1" x14ac:dyDescent="0.2">
      <c r="A34" s="203"/>
    </row>
    <row r="35" spans="1:2" ht="11.25" customHeight="1" x14ac:dyDescent="0.2">
      <c r="A35" s="203" t="s">
        <v>1066</v>
      </c>
    </row>
    <row r="36" spans="1:2" ht="11.25" customHeight="1" x14ac:dyDescent="0.2">
      <c r="A36" s="203"/>
      <c r="B36" s="261" t="s">
        <v>2190</v>
      </c>
    </row>
    <row r="37" spans="1:2" ht="11.25" customHeight="1" x14ac:dyDescent="0.2">
      <c r="A37" s="203"/>
      <c r="B37" s="261" t="s">
        <v>2191</v>
      </c>
    </row>
    <row r="38" spans="1:2" ht="11.25" customHeight="1" x14ac:dyDescent="0.2">
      <c r="A38" s="203"/>
      <c r="B38" s="261" t="s">
        <v>2192</v>
      </c>
    </row>
    <row r="39" spans="1:2" ht="11.25" customHeight="1" x14ac:dyDescent="0.2">
      <c r="A39" s="203"/>
      <c r="B39" s="261" t="s">
        <v>2193</v>
      </c>
    </row>
    <row r="40" spans="1:2" ht="11.25" customHeight="1" x14ac:dyDescent="0.2">
      <c r="A40" s="203"/>
      <c r="B40" s="261" t="s">
        <v>2194</v>
      </c>
    </row>
    <row r="41" spans="1:2" ht="11.25" customHeight="1" x14ac:dyDescent="0.2">
      <c r="A41" s="203"/>
      <c r="B41" s="261" t="s">
        <v>2195</v>
      </c>
    </row>
    <row r="42" spans="1:2" ht="11.25" customHeight="1" x14ac:dyDescent="0.2">
      <c r="A42" s="203"/>
      <c r="B42" s="261" t="s">
        <v>2196</v>
      </c>
    </row>
    <row r="43" spans="1:2" ht="11.25" customHeight="1" x14ac:dyDescent="0.2">
      <c r="A43" s="203"/>
      <c r="B43" s="261" t="s">
        <v>2197</v>
      </c>
    </row>
    <row r="44" spans="1:2" ht="11.25" customHeight="1" x14ac:dyDescent="0.2">
      <c r="A44" s="203"/>
      <c r="B44" s="261" t="s">
        <v>2198</v>
      </c>
    </row>
    <row r="45" spans="1:2" ht="11.25" customHeight="1" x14ac:dyDescent="0.2">
      <c r="A45" s="203"/>
      <c r="B45" s="261" t="s">
        <v>2199</v>
      </c>
    </row>
    <row r="46" spans="1:2" ht="11.25" customHeight="1" x14ac:dyDescent="0.2">
      <c r="A46" s="203"/>
      <c r="B46" s="261" t="s">
        <v>2200</v>
      </c>
    </row>
    <row r="47" spans="1:2" ht="11.25" customHeight="1" x14ac:dyDescent="0.2">
      <c r="A47" s="203"/>
      <c r="B47" s="261" t="s">
        <v>2201</v>
      </c>
    </row>
    <row r="48" spans="1:2" ht="11.25" customHeight="1" x14ac:dyDescent="0.2">
      <c r="A48" s="203"/>
      <c r="B48" s="261" t="s">
        <v>2202</v>
      </c>
    </row>
    <row r="49" spans="1:2" ht="11.25" customHeight="1" x14ac:dyDescent="0.2">
      <c r="A49" s="203"/>
      <c r="B49" s="261" t="s">
        <v>2203</v>
      </c>
    </row>
    <row r="50" spans="1:2" ht="11.25" customHeight="1" x14ac:dyDescent="0.2">
      <c r="A50" s="203"/>
      <c r="B50" s="261" t="s">
        <v>2204</v>
      </c>
    </row>
    <row r="51" spans="1:2" ht="11.25" customHeight="1" x14ac:dyDescent="0.2">
      <c r="A51" s="203"/>
      <c r="B51" s="261" t="s">
        <v>2205</v>
      </c>
    </row>
    <row r="52" spans="1:2" ht="11.25" customHeight="1" x14ac:dyDescent="0.2">
      <c r="A52" s="203"/>
      <c r="B52" s="261" t="s">
        <v>2206</v>
      </c>
    </row>
    <row r="53" spans="1:2" ht="11.25" customHeight="1" x14ac:dyDescent="0.2">
      <c r="A53" s="203"/>
      <c r="B53" s="261" t="s">
        <v>2207</v>
      </c>
    </row>
    <row r="54" spans="1:2" ht="11.25" customHeight="1" x14ac:dyDescent="0.2">
      <c r="A54" s="203"/>
      <c r="B54" s="261" t="s">
        <v>2068</v>
      </c>
    </row>
    <row r="55" spans="1:2" ht="11.25" customHeight="1" x14ac:dyDescent="0.2">
      <c r="A55" s="203"/>
      <c r="B55" s="261" t="s">
        <v>2069</v>
      </c>
    </row>
    <row r="56" spans="1:2" ht="11.25" customHeight="1" x14ac:dyDescent="0.2">
      <c r="A56" s="203"/>
    </row>
    <row r="57" spans="1:2" ht="11.25" customHeight="1" x14ac:dyDescent="0.2">
      <c r="A57" s="203" t="s">
        <v>1061</v>
      </c>
    </row>
    <row r="58" spans="1:2" ht="11.25" customHeight="1" x14ac:dyDescent="0.2">
      <c r="A58" s="203"/>
      <c r="B58" s="261" t="s">
        <v>2208</v>
      </c>
    </row>
    <row r="59" spans="1:2" ht="11.25" customHeight="1" x14ac:dyDescent="0.2">
      <c r="A59" s="203"/>
      <c r="B59" s="261" t="s">
        <v>2209</v>
      </c>
    </row>
    <row r="60" spans="1:2" ht="11.25" customHeight="1" x14ac:dyDescent="0.2">
      <c r="A60" s="203"/>
      <c r="B60" s="261" t="s">
        <v>2210</v>
      </c>
    </row>
    <row r="61" spans="1:2" ht="11.25" customHeight="1" x14ac:dyDescent="0.2">
      <c r="A61" s="203"/>
      <c r="B61" s="261" t="s">
        <v>2211</v>
      </c>
    </row>
    <row r="62" spans="1:2" ht="11.25" customHeight="1" x14ac:dyDescent="0.2">
      <c r="A62" s="203"/>
      <c r="B62" s="261" t="s">
        <v>2212</v>
      </c>
    </row>
    <row r="63" spans="1:2" ht="11.25" customHeight="1" x14ac:dyDescent="0.2">
      <c r="A63" s="203"/>
      <c r="B63" s="261" t="s">
        <v>2213</v>
      </c>
    </row>
    <row r="64" spans="1:2" ht="11.25" customHeight="1" x14ac:dyDescent="0.2">
      <c r="A64" s="203"/>
      <c r="B64" s="377" t="s">
        <v>2214</v>
      </c>
    </row>
    <row r="65" spans="1:2" ht="11.25" customHeight="1" x14ac:dyDescent="0.2">
      <c r="A65" s="203"/>
      <c r="B65" s="261" t="s">
        <v>2215</v>
      </c>
    </row>
    <row r="66" spans="1:2" ht="11.25" customHeight="1" x14ac:dyDescent="0.2">
      <c r="A66" s="203"/>
      <c r="B66" s="261" t="s">
        <v>2216</v>
      </c>
    </row>
    <row r="67" spans="1:2" ht="11.25" customHeight="1" x14ac:dyDescent="0.2">
      <c r="A67" s="203"/>
    </row>
    <row r="68" spans="1:2" ht="11.25" customHeight="1" x14ac:dyDescent="0.2">
      <c r="A68" s="203"/>
    </row>
    <row r="69" spans="1:2" ht="11.25" customHeight="1" x14ac:dyDescent="0.2">
      <c r="A69" s="203"/>
    </row>
    <row r="70" spans="1:2" ht="11.25" customHeight="1" x14ac:dyDescent="0.2">
      <c r="A70" s="203"/>
    </row>
    <row r="71" spans="1:2" ht="11.25" customHeight="1" x14ac:dyDescent="0.2">
      <c r="A71" s="203"/>
    </row>
    <row r="72" spans="1:2" ht="11.25" customHeight="1" x14ac:dyDescent="0.2">
      <c r="A72" s="203"/>
    </row>
    <row r="73" spans="1:2" ht="11.25" customHeight="1" x14ac:dyDescent="0.2">
      <c r="A73" s="203"/>
    </row>
    <row r="74" spans="1:2" ht="11.25" customHeight="1" x14ac:dyDescent="0.2">
      <c r="A74" s="203"/>
    </row>
    <row r="75" spans="1:2" ht="11.25" customHeight="1" x14ac:dyDescent="0.2">
      <c r="A75" s="203"/>
    </row>
    <row r="76" spans="1:2" ht="11.25" customHeight="1" x14ac:dyDescent="0.2">
      <c r="A76" s="203"/>
    </row>
    <row r="77" spans="1:2" ht="11.25" customHeight="1" x14ac:dyDescent="0.2">
      <c r="A77" s="203"/>
    </row>
    <row r="78" spans="1:2" ht="11.25" customHeight="1" x14ac:dyDescent="0.2">
      <c r="A78" s="203"/>
    </row>
    <row r="79" spans="1:2" ht="11.25" customHeight="1" x14ac:dyDescent="0.2">
      <c r="A79" s="203"/>
    </row>
    <row r="80" spans="1:2" ht="11.25" customHeight="1" x14ac:dyDescent="0.2">
      <c r="A80" s="203"/>
    </row>
    <row r="81" spans="1:1" ht="11.25" customHeight="1" x14ac:dyDescent="0.2">
      <c r="A81" s="203"/>
    </row>
    <row r="82" spans="1:1" ht="11.25" customHeight="1" x14ac:dyDescent="0.2">
      <c r="A82" s="203"/>
    </row>
    <row r="83" spans="1:1" ht="11.25" customHeight="1" x14ac:dyDescent="0.2">
      <c r="A83" s="203"/>
    </row>
    <row r="84" spans="1:1" ht="11.25" customHeight="1" x14ac:dyDescent="0.2">
      <c r="A84" s="203"/>
    </row>
    <row r="85" spans="1:1" ht="11.25" customHeight="1" x14ac:dyDescent="0.2">
      <c r="A85" s="203"/>
    </row>
    <row r="86" spans="1:1" ht="11.25" customHeight="1" x14ac:dyDescent="0.2">
      <c r="A86" s="203"/>
    </row>
    <row r="87" spans="1:1" ht="11.25" customHeight="1" x14ac:dyDescent="0.2">
      <c r="A87" s="203"/>
    </row>
    <row r="88" spans="1:1" ht="11.25" customHeight="1" x14ac:dyDescent="0.2">
      <c r="A88" s="203"/>
    </row>
    <row r="89" spans="1:1" ht="11.25" customHeight="1" x14ac:dyDescent="0.2">
      <c r="A89" s="203"/>
    </row>
    <row r="90" spans="1:1" ht="11.25" customHeight="1" x14ac:dyDescent="0.2">
      <c r="A90" s="203"/>
    </row>
    <row r="91" spans="1:1" ht="11.25" customHeight="1" x14ac:dyDescent="0.2">
      <c r="A91" s="203"/>
    </row>
    <row r="92" spans="1:1" ht="11.25" customHeight="1" x14ac:dyDescent="0.2">
      <c r="A92" s="203"/>
    </row>
    <row r="93" spans="1:1" ht="11.25" customHeight="1" x14ac:dyDescent="0.2">
      <c r="A93" s="203"/>
    </row>
    <row r="94" spans="1:1" ht="11.25" customHeight="1" x14ac:dyDescent="0.2">
      <c r="A94" s="203"/>
    </row>
    <row r="95" spans="1:1" ht="11.25" customHeight="1" x14ac:dyDescent="0.2">
      <c r="A95" s="203"/>
    </row>
    <row r="96" spans="1:1" ht="11.25" customHeight="1" x14ac:dyDescent="0.2">
      <c r="A96" s="203"/>
    </row>
    <row r="97" spans="1:1" ht="11.25" customHeight="1" x14ac:dyDescent="0.2">
      <c r="A97" s="203"/>
    </row>
    <row r="98" spans="1:1" ht="11.25" customHeight="1" x14ac:dyDescent="0.2">
      <c r="A98" s="203"/>
    </row>
    <row r="99" spans="1:1" ht="11.25" customHeight="1" x14ac:dyDescent="0.2">
      <c r="A99" s="203"/>
    </row>
    <row r="100" spans="1:1" ht="11.25" customHeight="1" x14ac:dyDescent="0.2">
      <c r="A100" s="203"/>
    </row>
    <row r="101" spans="1:1" ht="11.25" customHeight="1" x14ac:dyDescent="0.2">
      <c r="A101" s="203"/>
    </row>
    <row r="102" spans="1:1" ht="11.25" customHeight="1" x14ac:dyDescent="0.2">
      <c r="A102" s="203"/>
    </row>
    <row r="103" spans="1:1" ht="11.25" customHeight="1" x14ac:dyDescent="0.2">
      <c r="A103" s="203"/>
    </row>
    <row r="104" spans="1:1" ht="11.25" customHeight="1" x14ac:dyDescent="0.2">
      <c r="A104" s="203"/>
    </row>
    <row r="105" spans="1:1" ht="11.25" customHeight="1" x14ac:dyDescent="0.2">
      <c r="A105" s="203"/>
    </row>
    <row r="106" spans="1:1" ht="11.25" customHeight="1" x14ac:dyDescent="0.2">
      <c r="A106" s="203"/>
    </row>
    <row r="107" spans="1:1" ht="11.25" customHeight="1" x14ac:dyDescent="0.2">
      <c r="A107" s="203"/>
    </row>
    <row r="108" spans="1:1" ht="11.25" customHeight="1" x14ac:dyDescent="0.2">
      <c r="A108" s="203"/>
    </row>
    <row r="109" spans="1:1" ht="11.25" customHeight="1" x14ac:dyDescent="0.2">
      <c r="A109" s="203"/>
    </row>
    <row r="110" spans="1:1" ht="11.25" customHeight="1" x14ac:dyDescent="0.2">
      <c r="A110" s="203"/>
    </row>
    <row r="111" spans="1:1" ht="11.25" customHeight="1" x14ac:dyDescent="0.2">
      <c r="A111" s="203"/>
    </row>
    <row r="112" spans="1:1" ht="11.25" customHeight="1" x14ac:dyDescent="0.2">
      <c r="A112" s="203"/>
    </row>
    <row r="113" spans="1:1" ht="11.25" customHeight="1" x14ac:dyDescent="0.2">
      <c r="A113" s="203"/>
    </row>
    <row r="114" spans="1:1" ht="11.25" customHeight="1" x14ac:dyDescent="0.2">
      <c r="A114" s="203"/>
    </row>
    <row r="115" spans="1:1" ht="11.25" customHeight="1" x14ac:dyDescent="0.2">
      <c r="A115" s="203"/>
    </row>
    <row r="116" spans="1:1" ht="11.25" customHeight="1" x14ac:dyDescent="0.2">
      <c r="A116" s="203"/>
    </row>
    <row r="117" spans="1:1" ht="11.25" customHeight="1" x14ac:dyDescent="0.2">
      <c r="A117" s="203"/>
    </row>
    <row r="118" spans="1:1" ht="11.25" customHeight="1" x14ac:dyDescent="0.2">
      <c r="A118" s="203"/>
    </row>
    <row r="119" spans="1:1" ht="11.25" customHeight="1" x14ac:dyDescent="0.2">
      <c r="A119" s="203"/>
    </row>
    <row r="120" spans="1:1" ht="11.25" customHeight="1" x14ac:dyDescent="0.2">
      <c r="A120" s="203"/>
    </row>
    <row r="121" spans="1:1" ht="11.25" customHeight="1" x14ac:dyDescent="0.2">
      <c r="A121" s="203"/>
    </row>
    <row r="122" spans="1:1" ht="11.25" customHeight="1" x14ac:dyDescent="0.2">
      <c r="A122" s="203"/>
    </row>
    <row r="123" spans="1:1" ht="11.25" customHeight="1" x14ac:dyDescent="0.2">
      <c r="A123" s="203"/>
    </row>
    <row r="124" spans="1:1" ht="11.25" customHeight="1" x14ac:dyDescent="0.2">
      <c r="A124" s="203"/>
    </row>
    <row r="125" spans="1:1" ht="11.25" customHeight="1" x14ac:dyDescent="0.2">
      <c r="A125" s="203"/>
    </row>
    <row r="126" spans="1:1" ht="11.25" customHeight="1" x14ac:dyDescent="0.2">
      <c r="A126" s="203"/>
    </row>
    <row r="127" spans="1:1" ht="11.25" customHeight="1" x14ac:dyDescent="0.2">
      <c r="A127" s="203"/>
    </row>
    <row r="128" spans="1:1" ht="11.25" customHeight="1" x14ac:dyDescent="0.2">
      <c r="A128" s="203"/>
    </row>
    <row r="129" spans="1:1" ht="11.25" customHeight="1" x14ac:dyDescent="0.2">
      <c r="A129" s="203"/>
    </row>
    <row r="130" spans="1:1" ht="11.25" customHeight="1" x14ac:dyDescent="0.2">
      <c r="A130" s="203"/>
    </row>
    <row r="131" spans="1:1" ht="11.25" customHeight="1" x14ac:dyDescent="0.2">
      <c r="A131" s="203"/>
    </row>
    <row r="132" spans="1:1" ht="11.25" customHeight="1" x14ac:dyDescent="0.2">
      <c r="A132" s="203"/>
    </row>
    <row r="133" spans="1:1" ht="11.25" customHeight="1" x14ac:dyDescent="0.2">
      <c r="A133" s="203"/>
    </row>
    <row r="134" spans="1:1" ht="11.25" customHeight="1" x14ac:dyDescent="0.2">
      <c r="A134" s="203"/>
    </row>
    <row r="135" spans="1:1" ht="11.25" customHeight="1" x14ac:dyDescent="0.2">
      <c r="A135" s="203"/>
    </row>
    <row r="136" spans="1:1" ht="11.25" customHeight="1" x14ac:dyDescent="0.2">
      <c r="A136" s="203"/>
    </row>
    <row r="137" spans="1:1" ht="11.25" customHeight="1" x14ac:dyDescent="0.2">
      <c r="A137" s="203"/>
    </row>
    <row r="138" spans="1:1" ht="11.25" customHeight="1" x14ac:dyDescent="0.2">
      <c r="A138" s="203"/>
    </row>
    <row r="139" spans="1:1" ht="11.25" customHeight="1" x14ac:dyDescent="0.2">
      <c r="A139" s="203"/>
    </row>
    <row r="140" spans="1:1" ht="11.25" customHeight="1" x14ac:dyDescent="0.2">
      <c r="A140" s="203"/>
    </row>
    <row r="141" spans="1:1" ht="11.25" customHeight="1" x14ac:dyDescent="0.2">
      <c r="A141" s="203"/>
    </row>
    <row r="142" spans="1:1" ht="11.25" customHeight="1" x14ac:dyDescent="0.2">
      <c r="A142" s="203"/>
    </row>
    <row r="143" spans="1:1" ht="11.25" customHeight="1" x14ac:dyDescent="0.2">
      <c r="A143" s="203"/>
    </row>
    <row r="144" spans="1:1" ht="11.25" customHeight="1" x14ac:dyDescent="0.2">
      <c r="A144" s="203"/>
    </row>
    <row r="145" spans="1:1" ht="11.25" customHeight="1" x14ac:dyDescent="0.2">
      <c r="A145" s="203"/>
    </row>
    <row r="146" spans="1:1" ht="11.25" customHeight="1" x14ac:dyDescent="0.2">
      <c r="A146" s="203"/>
    </row>
    <row r="147" spans="1:1" ht="11.25" customHeight="1" x14ac:dyDescent="0.2">
      <c r="A147" s="203"/>
    </row>
    <row r="148" spans="1:1" ht="11.25" customHeight="1" x14ac:dyDescent="0.2">
      <c r="A148" s="203"/>
    </row>
    <row r="149" spans="1:1" ht="11.25" customHeight="1" x14ac:dyDescent="0.2">
      <c r="A149" s="203"/>
    </row>
    <row r="150" spans="1:1" ht="11.25" customHeight="1" x14ac:dyDescent="0.2">
      <c r="A150" s="203"/>
    </row>
    <row r="151" spans="1:1" ht="11.25" customHeight="1" x14ac:dyDescent="0.2">
      <c r="A151" s="203"/>
    </row>
    <row r="152" spans="1:1" ht="11.25" customHeight="1" x14ac:dyDescent="0.2">
      <c r="A152" s="203"/>
    </row>
    <row r="153" spans="1:1" ht="11.25" customHeight="1" x14ac:dyDescent="0.2">
      <c r="A153" s="203"/>
    </row>
    <row r="154" spans="1:1" ht="11.25" customHeight="1" x14ac:dyDescent="0.2">
      <c r="A154" s="203"/>
    </row>
    <row r="155" spans="1:1" ht="11.25" customHeight="1" x14ac:dyDescent="0.2">
      <c r="A155" s="203"/>
    </row>
    <row r="156" spans="1:1" ht="11.25" customHeight="1" x14ac:dyDescent="0.2">
      <c r="A156" s="203"/>
    </row>
    <row r="157" spans="1:1" ht="11.25" customHeight="1" x14ac:dyDescent="0.2">
      <c r="A157" s="203"/>
    </row>
    <row r="158" spans="1:1" ht="11.25" customHeight="1" x14ac:dyDescent="0.2">
      <c r="A158" s="203"/>
    </row>
    <row r="159" spans="1:1" ht="11.25" customHeight="1" x14ac:dyDescent="0.2">
      <c r="A159" s="203"/>
    </row>
    <row r="160" spans="1:1" ht="11.25" customHeight="1" x14ac:dyDescent="0.2">
      <c r="A160" s="203"/>
    </row>
    <row r="161" spans="1:1" ht="11.25" customHeight="1" x14ac:dyDescent="0.2">
      <c r="A161" s="203"/>
    </row>
    <row r="162" spans="1:1" ht="11.25" customHeight="1" x14ac:dyDescent="0.2">
      <c r="A162" s="203"/>
    </row>
    <row r="163" spans="1:1" ht="11.25" customHeight="1" x14ac:dyDescent="0.2">
      <c r="A163" s="203"/>
    </row>
    <row r="164" spans="1:1" ht="11.25" customHeight="1" x14ac:dyDescent="0.2">
      <c r="A164" s="203"/>
    </row>
    <row r="165" spans="1:1" ht="11.25" customHeight="1" x14ac:dyDescent="0.2">
      <c r="A165" s="203"/>
    </row>
    <row r="166" spans="1:1" ht="11.25" customHeight="1" x14ac:dyDescent="0.2">
      <c r="A166" s="203"/>
    </row>
    <row r="167" spans="1:1" ht="11.25" customHeight="1" x14ac:dyDescent="0.2">
      <c r="A167" s="203"/>
    </row>
    <row r="168" spans="1:1" ht="11.25" customHeight="1" x14ac:dyDescent="0.2">
      <c r="A168" s="203"/>
    </row>
    <row r="169" spans="1:1" ht="11.25" customHeight="1" x14ac:dyDescent="0.2">
      <c r="A169" s="203"/>
    </row>
    <row r="170" spans="1:1" ht="11.25" customHeight="1" x14ac:dyDescent="0.2">
      <c r="A170" s="203"/>
    </row>
    <row r="171" spans="1:1" ht="11.25" customHeight="1" x14ac:dyDescent="0.2">
      <c r="A171" s="203"/>
    </row>
    <row r="172" spans="1:1" ht="11.25" customHeight="1" x14ac:dyDescent="0.2">
      <c r="A172" s="203"/>
    </row>
    <row r="173" spans="1:1" ht="11.25" customHeight="1" x14ac:dyDescent="0.2">
      <c r="A173" s="203"/>
    </row>
    <row r="174" spans="1:1" ht="11.25" customHeight="1" x14ac:dyDescent="0.2">
      <c r="A174" s="203"/>
    </row>
    <row r="175" spans="1:1" ht="11.25" customHeight="1" x14ac:dyDescent="0.2">
      <c r="A175" s="203"/>
    </row>
    <row r="176" spans="1:1" ht="11.25" customHeight="1" x14ac:dyDescent="0.2">
      <c r="A176" s="203"/>
    </row>
    <row r="177" spans="1:1" ht="11.25" customHeight="1" x14ac:dyDescent="0.2">
      <c r="A177" s="203"/>
    </row>
    <row r="178" spans="1:1" ht="11.25" customHeight="1" x14ac:dyDescent="0.2">
      <c r="A178" s="203"/>
    </row>
    <row r="179" spans="1:1" ht="11.25" customHeight="1" x14ac:dyDescent="0.2">
      <c r="A179" s="203"/>
    </row>
    <row r="180" spans="1:1" ht="11.25" customHeight="1" x14ac:dyDescent="0.2">
      <c r="A180" s="203"/>
    </row>
    <row r="181" spans="1:1" ht="11.25" customHeight="1" x14ac:dyDescent="0.2">
      <c r="A181" s="203"/>
    </row>
    <row r="182" spans="1:1" ht="11.25" customHeight="1" x14ac:dyDescent="0.2">
      <c r="A182" s="203"/>
    </row>
    <row r="183" spans="1:1" ht="11.25" customHeight="1" x14ac:dyDescent="0.2">
      <c r="A183" s="203"/>
    </row>
    <row r="184" spans="1:1" ht="11.25" customHeight="1" x14ac:dyDescent="0.2">
      <c r="A184" s="203"/>
    </row>
    <row r="185" spans="1:1" ht="11.25" customHeight="1" x14ac:dyDescent="0.2">
      <c r="A185" s="203"/>
    </row>
    <row r="186" spans="1:1" ht="11.25" customHeight="1" x14ac:dyDescent="0.2">
      <c r="A186" s="203"/>
    </row>
    <row r="187" spans="1:1" ht="11.25" customHeight="1" x14ac:dyDescent="0.2">
      <c r="A187" s="203"/>
    </row>
    <row r="188" spans="1:1" ht="11.25" customHeight="1" x14ac:dyDescent="0.2">
      <c r="A188" s="203"/>
    </row>
    <row r="189" spans="1:1" ht="11.25" customHeight="1" x14ac:dyDescent="0.2">
      <c r="A189" s="203"/>
    </row>
    <row r="190" spans="1:1" ht="11.25" customHeight="1" x14ac:dyDescent="0.2">
      <c r="A190" s="203"/>
    </row>
    <row r="191" spans="1:1" ht="11.25" customHeight="1" x14ac:dyDescent="0.2">
      <c r="A191" s="203"/>
    </row>
    <row r="192" spans="1:1" ht="11.25" customHeight="1" x14ac:dyDescent="0.2">
      <c r="A192" s="203"/>
    </row>
    <row r="193" spans="1:1" ht="11.25" customHeight="1" x14ac:dyDescent="0.2">
      <c r="A193" s="203"/>
    </row>
    <row r="194" spans="1:1" ht="11.25" customHeight="1" x14ac:dyDescent="0.2">
      <c r="A194" s="203"/>
    </row>
    <row r="195" spans="1:1" ht="11.25" customHeight="1" x14ac:dyDescent="0.2">
      <c r="A195" s="203"/>
    </row>
    <row r="196" spans="1:1" ht="11.25" customHeight="1" x14ac:dyDescent="0.2">
      <c r="A196" s="203"/>
    </row>
    <row r="197" spans="1:1" ht="11.25" customHeight="1" x14ac:dyDescent="0.2">
      <c r="A197" s="203"/>
    </row>
    <row r="198" spans="1:1" ht="11.25" customHeight="1" x14ac:dyDescent="0.2">
      <c r="A198" s="203"/>
    </row>
    <row r="199" spans="1:1" ht="11.25" customHeight="1" x14ac:dyDescent="0.2">
      <c r="A199" s="203"/>
    </row>
    <row r="200" spans="1:1" ht="11.25" customHeight="1" x14ac:dyDescent="0.2">
      <c r="A200" s="203"/>
    </row>
    <row r="201" spans="1:1" ht="11.25" customHeight="1" x14ac:dyDescent="0.2">
      <c r="A201" s="203"/>
    </row>
    <row r="202" spans="1:1" ht="11.25" customHeight="1" x14ac:dyDescent="0.2">
      <c r="A202" s="203"/>
    </row>
    <row r="203" spans="1:1" ht="11.25" customHeight="1" x14ac:dyDescent="0.2">
      <c r="A203" s="203"/>
    </row>
    <row r="204" spans="1:1" ht="11.25" customHeight="1" x14ac:dyDescent="0.2">
      <c r="A204" s="203"/>
    </row>
    <row r="205" spans="1:1" ht="11.25" customHeight="1" x14ac:dyDescent="0.2">
      <c r="A205" s="203"/>
    </row>
    <row r="206" spans="1:1" ht="11.25" customHeight="1" x14ac:dyDescent="0.2">
      <c r="A206" s="203"/>
    </row>
    <row r="207" spans="1:1" ht="11.25" customHeight="1" x14ac:dyDescent="0.2">
      <c r="A207" s="203"/>
    </row>
  </sheetData>
  <mergeCells count="1">
    <mergeCell ref="C2:M2"/>
  </mergeCells>
  <hyperlinks>
    <hyperlink ref="A1" location="'Index'!A1" display="Back to Index" xr:uid="{7F485703-D70C-EE45-A45E-D12A5386A6A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C3A27-E694-F141-869A-0A3EA662E095}">
  <dimension ref="A1:N194"/>
  <sheetViews>
    <sheetView zoomScale="150" workbookViewId="0">
      <selection activeCell="G20" sqref="G20"/>
    </sheetView>
  </sheetViews>
  <sheetFormatPr defaultColWidth="11.42578125" defaultRowHeight="15" x14ac:dyDescent="0.25"/>
  <sheetData>
    <row r="1" spans="1:14" x14ac:dyDescent="0.25">
      <c r="A1" s="340" t="s">
        <v>983</v>
      </c>
      <c r="B1" s="339"/>
      <c r="C1" s="341"/>
      <c r="D1" s="341"/>
      <c r="E1" s="341"/>
      <c r="F1" s="341"/>
      <c r="G1" s="341"/>
      <c r="H1" s="341"/>
      <c r="I1" s="341"/>
      <c r="J1" s="341"/>
      <c r="K1" s="341"/>
      <c r="L1" s="341"/>
      <c r="M1" s="341"/>
      <c r="N1" s="341"/>
    </row>
    <row r="2" spans="1:14" x14ac:dyDescent="0.25">
      <c r="A2" s="342" t="s">
        <v>1</v>
      </c>
      <c r="B2" s="342"/>
      <c r="C2" s="344"/>
      <c r="D2" s="379" t="s">
        <v>2147</v>
      </c>
      <c r="E2" s="379"/>
      <c r="F2" s="379"/>
      <c r="G2" s="379"/>
      <c r="H2" s="379"/>
      <c r="I2" s="379"/>
      <c r="J2" s="379"/>
      <c r="K2" s="379"/>
      <c r="L2" s="379"/>
      <c r="M2" s="379"/>
      <c r="N2" s="379"/>
    </row>
    <row r="3" spans="1:14" x14ac:dyDescent="0.25">
      <c r="A3" s="346" t="s">
        <v>180</v>
      </c>
      <c r="B3" s="346"/>
      <c r="C3" s="347" t="s">
        <v>2148</v>
      </c>
      <c r="D3" s="345">
        <v>2025</v>
      </c>
      <c r="E3" s="345">
        <v>2030</v>
      </c>
      <c r="F3" s="345">
        <v>2035</v>
      </c>
      <c r="G3" s="345">
        <v>2040</v>
      </c>
      <c r="H3" s="345">
        <v>2050</v>
      </c>
      <c r="I3" s="345">
        <v>2025</v>
      </c>
      <c r="J3" s="345">
        <v>2025</v>
      </c>
      <c r="K3" s="345">
        <v>2050</v>
      </c>
      <c r="L3" s="345">
        <v>2050</v>
      </c>
      <c r="M3" s="345" t="s">
        <v>985</v>
      </c>
      <c r="N3" s="345" t="s">
        <v>986</v>
      </c>
    </row>
    <row r="4" spans="1:14" ht="15.75" thickBot="1" x14ac:dyDescent="0.3">
      <c r="A4" s="349" t="s">
        <v>179</v>
      </c>
      <c r="B4" s="349"/>
      <c r="C4" s="350" t="s">
        <v>194</v>
      </c>
      <c r="D4" s="350" t="s">
        <v>194</v>
      </c>
      <c r="E4" s="350" t="s">
        <v>194</v>
      </c>
      <c r="F4" s="350" t="s">
        <v>194</v>
      </c>
      <c r="G4" s="350" t="s">
        <v>194</v>
      </c>
      <c r="H4" s="350" t="s">
        <v>194</v>
      </c>
      <c r="I4" s="350" t="s">
        <v>264</v>
      </c>
      <c r="J4" s="350" t="s">
        <v>265</v>
      </c>
      <c r="K4" s="350" t="s">
        <v>264</v>
      </c>
      <c r="L4" s="350" t="s">
        <v>265</v>
      </c>
      <c r="M4" s="350" t="s">
        <v>31</v>
      </c>
      <c r="N4" s="350" t="s">
        <v>31</v>
      </c>
    </row>
    <row r="5" spans="1:14" x14ac:dyDescent="0.25">
      <c r="A5" s="348" t="s">
        <v>171</v>
      </c>
      <c r="B5" s="348" t="s">
        <v>172</v>
      </c>
      <c r="C5" s="345"/>
      <c r="D5" s="345"/>
      <c r="E5" s="345"/>
      <c r="F5" s="345"/>
      <c r="G5" s="345"/>
      <c r="H5" s="345"/>
      <c r="I5" s="345"/>
      <c r="J5" s="345"/>
      <c r="K5" s="345"/>
      <c r="L5" s="345"/>
      <c r="M5" s="345"/>
      <c r="N5" s="345"/>
    </row>
    <row r="6" spans="1:14" x14ac:dyDescent="0.25">
      <c r="A6" s="343" t="s">
        <v>195</v>
      </c>
      <c r="B6" s="343"/>
      <c r="C6" s="351"/>
      <c r="D6" s="351"/>
      <c r="E6" s="351"/>
      <c r="F6" s="351"/>
      <c r="G6" s="351"/>
      <c r="H6" s="351"/>
      <c r="I6" s="351"/>
      <c r="J6" s="351"/>
      <c r="K6" s="351"/>
      <c r="L6" s="351"/>
      <c r="M6" s="351"/>
      <c r="N6" s="351"/>
    </row>
    <row r="7" spans="1:14" x14ac:dyDescent="0.25">
      <c r="A7" s="343"/>
      <c r="B7" s="341" t="s">
        <v>212</v>
      </c>
      <c r="C7" s="351"/>
      <c r="D7" s="352">
        <v>15</v>
      </c>
      <c r="E7" s="352">
        <v>20</v>
      </c>
      <c r="F7" s="352">
        <v>25</v>
      </c>
      <c r="G7" s="352">
        <v>30</v>
      </c>
      <c r="H7" s="352">
        <v>35</v>
      </c>
      <c r="I7" s="352">
        <v>15</v>
      </c>
      <c r="J7" s="352">
        <v>15</v>
      </c>
      <c r="K7" s="352">
        <v>30</v>
      </c>
      <c r="L7" s="352">
        <v>40</v>
      </c>
      <c r="M7" s="352" t="s">
        <v>199</v>
      </c>
      <c r="N7" s="352">
        <v>1</v>
      </c>
    </row>
    <row r="8" spans="1:14" x14ac:dyDescent="0.25">
      <c r="A8" s="353"/>
      <c r="B8" s="353" t="s">
        <v>352</v>
      </c>
      <c r="C8" s="351"/>
      <c r="D8" s="354">
        <v>0.02</v>
      </c>
      <c r="E8" s="354">
        <v>0.02</v>
      </c>
      <c r="F8" s="354">
        <v>0.02</v>
      </c>
      <c r="G8" s="354">
        <v>0.02</v>
      </c>
      <c r="H8" s="354">
        <v>0.02</v>
      </c>
      <c r="I8" s="354">
        <v>0.02</v>
      </c>
      <c r="J8" s="354">
        <v>0.02</v>
      </c>
      <c r="K8" s="354">
        <v>0.02</v>
      </c>
      <c r="L8" s="354">
        <v>0.02</v>
      </c>
      <c r="M8" s="352" t="s">
        <v>227</v>
      </c>
      <c r="N8" s="356"/>
    </row>
    <row r="9" spans="1:14" x14ac:dyDescent="0.25">
      <c r="A9" s="343"/>
      <c r="B9" s="341" t="s">
        <v>354</v>
      </c>
      <c r="C9" s="351"/>
      <c r="D9" s="357">
        <v>0.5</v>
      </c>
      <c r="E9" s="357">
        <v>0.5</v>
      </c>
      <c r="F9" s="357">
        <v>0.5</v>
      </c>
      <c r="G9" s="357">
        <v>0.5</v>
      </c>
      <c r="H9" s="357">
        <v>0.5</v>
      </c>
      <c r="I9" s="357">
        <v>0.5</v>
      </c>
      <c r="J9" s="357">
        <v>0.5</v>
      </c>
      <c r="K9" s="357">
        <v>0.5</v>
      </c>
      <c r="L9" s="357">
        <v>0.5</v>
      </c>
      <c r="M9" s="352" t="s">
        <v>227</v>
      </c>
      <c r="N9" s="356"/>
    </row>
    <row r="10" spans="1:14" x14ac:dyDescent="0.25">
      <c r="A10" s="343"/>
      <c r="B10" s="341" t="s">
        <v>215</v>
      </c>
      <c r="C10" s="351"/>
      <c r="D10" s="352">
        <v>30</v>
      </c>
      <c r="E10" s="352">
        <v>30</v>
      </c>
      <c r="F10" s="352">
        <v>30</v>
      </c>
      <c r="G10" s="352">
        <v>30</v>
      </c>
      <c r="H10" s="352">
        <v>30</v>
      </c>
      <c r="I10" s="352">
        <v>25</v>
      </c>
      <c r="J10" s="352">
        <v>40</v>
      </c>
      <c r="K10" s="352">
        <v>25</v>
      </c>
      <c r="L10" s="352">
        <v>40</v>
      </c>
      <c r="M10" s="352" t="s">
        <v>210</v>
      </c>
      <c r="N10" s="356"/>
    </row>
    <row r="11" spans="1:14" x14ac:dyDescent="0.25">
      <c r="A11" s="343"/>
      <c r="B11" s="341" t="s">
        <v>200</v>
      </c>
      <c r="C11" s="351"/>
      <c r="D11" s="357">
        <v>3.5</v>
      </c>
      <c r="E11" s="357">
        <v>3.5</v>
      </c>
      <c r="F11" s="357">
        <v>3.5</v>
      </c>
      <c r="G11" s="357">
        <v>3.5</v>
      </c>
      <c r="H11" s="357">
        <v>3.5</v>
      </c>
      <c r="I11" s="357">
        <v>3</v>
      </c>
      <c r="J11" s="357">
        <v>4</v>
      </c>
      <c r="K11" s="357">
        <v>3</v>
      </c>
      <c r="L11" s="357">
        <v>4</v>
      </c>
      <c r="M11" s="351" t="s">
        <v>251</v>
      </c>
      <c r="N11" s="352">
        <v>2</v>
      </c>
    </row>
    <row r="12" spans="1:14" x14ac:dyDescent="0.25">
      <c r="A12" s="343"/>
      <c r="B12" s="341" t="s">
        <v>355</v>
      </c>
      <c r="C12" s="351"/>
      <c r="D12" s="358">
        <v>200</v>
      </c>
      <c r="E12" s="358">
        <v>167</v>
      </c>
      <c r="F12" s="358">
        <v>143</v>
      </c>
      <c r="G12" s="358">
        <v>125</v>
      </c>
      <c r="H12" s="358">
        <v>100</v>
      </c>
      <c r="I12" s="358">
        <v>222</v>
      </c>
      <c r="J12" s="358">
        <v>182</v>
      </c>
      <c r="K12" s="358">
        <v>111</v>
      </c>
      <c r="L12" s="358">
        <v>91</v>
      </c>
      <c r="M12" s="351" t="s">
        <v>192</v>
      </c>
      <c r="N12" s="356"/>
    </row>
    <row r="13" spans="1:14" x14ac:dyDescent="0.25">
      <c r="A13" s="343" t="s">
        <v>243</v>
      </c>
      <c r="B13" s="343"/>
      <c r="C13" s="351"/>
      <c r="D13" s="351"/>
      <c r="E13" s="351"/>
      <c r="F13" s="351"/>
      <c r="G13" s="351"/>
      <c r="H13" s="351"/>
      <c r="I13" s="351"/>
      <c r="J13" s="351"/>
      <c r="K13" s="351"/>
      <c r="L13" s="351"/>
      <c r="M13" s="351"/>
      <c r="N13" s="351"/>
    </row>
    <row r="14" spans="1:14" x14ac:dyDescent="0.25">
      <c r="A14" s="353"/>
      <c r="B14" s="353" t="s">
        <v>248</v>
      </c>
      <c r="C14" s="359"/>
      <c r="D14" s="360"/>
      <c r="E14" s="360"/>
      <c r="F14" s="360"/>
      <c r="G14" s="360"/>
      <c r="H14" s="360"/>
      <c r="I14" s="360"/>
      <c r="J14" s="360"/>
      <c r="K14" s="360"/>
      <c r="L14" s="360"/>
      <c r="M14" s="361"/>
      <c r="N14" s="361"/>
    </row>
    <row r="15" spans="1:14" x14ac:dyDescent="0.25">
      <c r="A15" s="353"/>
      <c r="B15" s="353" t="s">
        <v>253</v>
      </c>
      <c r="C15" s="359"/>
      <c r="D15" s="360"/>
      <c r="E15" s="360"/>
      <c r="F15" s="360"/>
      <c r="G15" s="360"/>
      <c r="H15" s="360"/>
      <c r="I15" s="360"/>
      <c r="J15" s="360"/>
      <c r="K15" s="360"/>
      <c r="L15" s="360"/>
      <c r="M15" s="361"/>
      <c r="N15" s="361"/>
    </row>
    <row r="16" spans="1:14" x14ac:dyDescent="0.25">
      <c r="A16" s="353"/>
      <c r="B16" s="353" t="s">
        <v>244</v>
      </c>
      <c r="C16" s="359"/>
      <c r="D16" s="360"/>
      <c r="E16" s="360"/>
      <c r="F16" s="360"/>
      <c r="G16" s="360"/>
      <c r="H16" s="360"/>
      <c r="I16" s="360"/>
      <c r="J16" s="360"/>
      <c r="K16" s="360"/>
      <c r="L16" s="360"/>
      <c r="M16" s="361"/>
      <c r="N16" s="361"/>
    </row>
    <row r="17" spans="1:14" x14ac:dyDescent="0.25">
      <c r="A17" s="343"/>
      <c r="B17" s="341" t="s">
        <v>357</v>
      </c>
      <c r="C17" s="351"/>
      <c r="D17" s="361"/>
      <c r="E17" s="361"/>
      <c r="F17" s="361"/>
      <c r="G17" s="361"/>
      <c r="H17" s="361"/>
      <c r="I17" s="361"/>
      <c r="J17" s="361"/>
      <c r="K17" s="361"/>
      <c r="L17" s="361"/>
      <c r="M17" s="361"/>
      <c r="N17" s="361"/>
    </row>
    <row r="18" spans="1:14" x14ac:dyDescent="0.25">
      <c r="A18" s="343"/>
      <c r="B18" s="341" t="s">
        <v>356</v>
      </c>
      <c r="C18" s="351"/>
      <c r="D18" s="361"/>
      <c r="E18" s="361"/>
      <c r="F18" s="361"/>
      <c r="G18" s="361"/>
      <c r="H18" s="361"/>
      <c r="I18" s="361"/>
      <c r="J18" s="361"/>
      <c r="K18" s="361"/>
      <c r="L18" s="361"/>
      <c r="M18" s="361"/>
      <c r="N18" s="361"/>
    </row>
    <row r="19" spans="1:14" x14ac:dyDescent="0.25">
      <c r="A19" s="343" t="s">
        <v>233</v>
      </c>
      <c r="B19" s="343"/>
      <c r="C19" s="352"/>
      <c r="D19" s="362"/>
      <c r="E19" s="362"/>
      <c r="F19" s="362"/>
      <c r="G19" s="362"/>
      <c r="H19" s="362"/>
      <c r="I19" s="362"/>
      <c r="J19" s="362"/>
      <c r="K19" s="362"/>
      <c r="L19" s="362"/>
      <c r="M19" s="362"/>
      <c r="N19" s="362"/>
    </row>
    <row r="20" spans="1:14" x14ac:dyDescent="0.25">
      <c r="A20" s="343"/>
      <c r="B20" s="341" t="s">
        <v>1984</v>
      </c>
      <c r="C20" s="352"/>
      <c r="D20" s="363">
        <v>3.62</v>
      </c>
      <c r="E20" s="363">
        <v>3.22</v>
      </c>
      <c r="F20" s="363">
        <v>3.03</v>
      </c>
      <c r="G20" s="363">
        <v>2.9</v>
      </c>
      <c r="H20" s="363">
        <v>2.68</v>
      </c>
      <c r="I20" s="363">
        <v>3.26</v>
      </c>
      <c r="J20" s="363">
        <v>3.98</v>
      </c>
      <c r="K20" s="363">
        <v>1.74</v>
      </c>
      <c r="L20" s="363">
        <v>3.62</v>
      </c>
      <c r="M20" s="352" t="s">
        <v>2149</v>
      </c>
      <c r="N20" s="352">
        <v>1</v>
      </c>
    </row>
    <row r="21" spans="1:14" x14ac:dyDescent="0.25">
      <c r="A21" s="343"/>
      <c r="B21" s="341" t="s">
        <v>2150</v>
      </c>
      <c r="C21" s="352"/>
      <c r="D21" s="363">
        <v>0.18</v>
      </c>
      <c r="E21" s="363">
        <v>0.17</v>
      </c>
      <c r="F21" s="363">
        <v>0.17</v>
      </c>
      <c r="G21" s="363">
        <v>0.16</v>
      </c>
      <c r="H21" s="363">
        <v>0.16</v>
      </c>
      <c r="I21" s="363">
        <v>0.16</v>
      </c>
      <c r="J21" s="363">
        <v>0.19</v>
      </c>
      <c r="K21" s="363">
        <v>0.11</v>
      </c>
      <c r="L21" s="363">
        <v>0.22</v>
      </c>
      <c r="M21" s="352" t="s">
        <v>2149</v>
      </c>
      <c r="N21" s="352">
        <v>1</v>
      </c>
    </row>
    <row r="22" spans="1:14" x14ac:dyDescent="0.25">
      <c r="A22" s="343"/>
      <c r="B22" s="341" t="s">
        <v>2151</v>
      </c>
      <c r="C22" s="352"/>
      <c r="D22" s="363">
        <v>1.19</v>
      </c>
      <c r="E22" s="363">
        <v>0.93</v>
      </c>
      <c r="F22" s="363">
        <v>0.85</v>
      </c>
      <c r="G22" s="363">
        <v>0.81</v>
      </c>
      <c r="H22" s="363">
        <v>0.75</v>
      </c>
      <c r="I22" s="363">
        <v>1.07</v>
      </c>
      <c r="J22" s="363">
        <v>1.31</v>
      </c>
      <c r="K22" s="363">
        <v>0.49</v>
      </c>
      <c r="L22" s="363">
        <v>1.01</v>
      </c>
      <c r="M22" s="352" t="s">
        <v>2149</v>
      </c>
      <c r="N22" s="352">
        <v>1</v>
      </c>
    </row>
    <row r="23" spans="1:14" x14ac:dyDescent="0.25">
      <c r="A23" s="343"/>
      <c r="B23" s="341" t="s">
        <v>2152</v>
      </c>
      <c r="C23" s="352"/>
      <c r="D23" s="363">
        <v>0.56999999999999995</v>
      </c>
      <c r="E23" s="363">
        <v>0.45</v>
      </c>
      <c r="F23" s="363">
        <v>0.41</v>
      </c>
      <c r="G23" s="363">
        <v>0.39</v>
      </c>
      <c r="H23" s="363">
        <v>0.36</v>
      </c>
      <c r="I23" s="363">
        <v>0.52</v>
      </c>
      <c r="J23" s="363">
        <v>0.63</v>
      </c>
      <c r="K23" s="363">
        <v>0.24</v>
      </c>
      <c r="L23" s="363">
        <v>0.49</v>
      </c>
      <c r="M23" s="352" t="s">
        <v>199</v>
      </c>
      <c r="N23" s="352">
        <v>1</v>
      </c>
    </row>
    <row r="24" spans="1:14" x14ac:dyDescent="0.25">
      <c r="A24" s="343"/>
      <c r="B24" s="341" t="s">
        <v>2153</v>
      </c>
      <c r="C24" s="352"/>
      <c r="D24" s="363">
        <v>0.04</v>
      </c>
      <c r="E24" s="363">
        <v>0.04</v>
      </c>
      <c r="F24" s="363">
        <v>0.04</v>
      </c>
      <c r="G24" s="363">
        <v>0.04</v>
      </c>
      <c r="H24" s="363">
        <v>0.04</v>
      </c>
      <c r="I24" s="363">
        <v>0.04</v>
      </c>
      <c r="J24" s="363">
        <v>0.05</v>
      </c>
      <c r="K24" s="363">
        <v>0.03</v>
      </c>
      <c r="L24" s="363">
        <v>0.05</v>
      </c>
      <c r="M24" s="352" t="s">
        <v>2149</v>
      </c>
      <c r="N24" s="352">
        <v>1</v>
      </c>
    </row>
    <row r="25" spans="1:14" x14ac:dyDescent="0.25">
      <c r="A25" s="343"/>
      <c r="B25" s="341" t="s">
        <v>2154</v>
      </c>
      <c r="C25" s="352"/>
      <c r="D25" s="363">
        <v>1.06</v>
      </c>
      <c r="E25" s="363">
        <v>1.06</v>
      </c>
      <c r="F25" s="363">
        <v>1.01</v>
      </c>
      <c r="G25" s="363">
        <v>0.97</v>
      </c>
      <c r="H25" s="363">
        <v>0.89</v>
      </c>
      <c r="I25" s="363">
        <v>0.95</v>
      </c>
      <c r="J25" s="363">
        <v>1.17</v>
      </c>
      <c r="K25" s="363">
        <v>0.57999999999999996</v>
      </c>
      <c r="L25" s="363">
        <v>1.2</v>
      </c>
      <c r="M25" s="352" t="s">
        <v>316</v>
      </c>
      <c r="N25" s="356"/>
    </row>
    <row r="26" spans="1:14" x14ac:dyDescent="0.25">
      <c r="A26" s="343"/>
      <c r="B26" s="341" t="s">
        <v>2155</v>
      </c>
      <c r="C26" s="352"/>
      <c r="D26" s="363">
        <v>0.56999999999999995</v>
      </c>
      <c r="E26" s="363">
        <v>0.56999999999999995</v>
      </c>
      <c r="F26" s="363">
        <v>0.55000000000000004</v>
      </c>
      <c r="G26" s="363">
        <v>0.53</v>
      </c>
      <c r="H26" s="363">
        <v>0.48</v>
      </c>
      <c r="I26" s="363">
        <v>0.52</v>
      </c>
      <c r="J26" s="363">
        <v>0.63</v>
      </c>
      <c r="K26" s="363">
        <v>0.31</v>
      </c>
      <c r="L26" s="363">
        <v>0.64</v>
      </c>
      <c r="M26" s="352" t="s">
        <v>316</v>
      </c>
      <c r="N26" s="356"/>
    </row>
    <row r="27" spans="1:14" x14ac:dyDescent="0.25">
      <c r="A27" s="343"/>
      <c r="B27" s="341" t="s">
        <v>1995</v>
      </c>
      <c r="C27" s="352"/>
      <c r="D27" s="364">
        <v>44000</v>
      </c>
      <c r="E27" s="364">
        <v>34000</v>
      </c>
      <c r="F27" s="364">
        <v>32000</v>
      </c>
      <c r="G27" s="364">
        <v>30000</v>
      </c>
      <c r="H27" s="364">
        <v>28000</v>
      </c>
      <c r="I27" s="364">
        <v>39600</v>
      </c>
      <c r="J27" s="364">
        <v>48400</v>
      </c>
      <c r="K27" s="364">
        <v>18200</v>
      </c>
      <c r="L27" s="364">
        <v>37800</v>
      </c>
      <c r="M27" s="352" t="s">
        <v>2149</v>
      </c>
      <c r="N27" s="352">
        <v>2</v>
      </c>
    </row>
    <row r="28" spans="1:14" x14ac:dyDescent="0.25">
      <c r="A28" s="343"/>
      <c r="B28" s="341" t="s">
        <v>2156</v>
      </c>
      <c r="C28" s="352"/>
      <c r="D28" s="363">
        <v>4.41</v>
      </c>
      <c r="E28" s="363">
        <v>3.45</v>
      </c>
      <c r="F28" s="363">
        <v>3.16</v>
      </c>
      <c r="G28" s="363">
        <v>2.99</v>
      </c>
      <c r="H28" s="363">
        <v>2.78</v>
      </c>
      <c r="I28" s="363">
        <v>3.97</v>
      </c>
      <c r="J28" s="363">
        <v>4.8499999999999996</v>
      </c>
      <c r="K28" s="363">
        <v>1.81</v>
      </c>
      <c r="L28" s="363">
        <v>3.76</v>
      </c>
      <c r="M28" s="352" t="s">
        <v>2149</v>
      </c>
      <c r="N28" s="352">
        <v>2</v>
      </c>
    </row>
    <row r="29" spans="1:14" x14ac:dyDescent="0.25">
      <c r="A29" s="343" t="s">
        <v>188</v>
      </c>
      <c r="B29" s="343"/>
      <c r="C29" s="352"/>
      <c r="D29" s="362"/>
      <c r="E29" s="362"/>
      <c r="F29" s="362"/>
      <c r="G29" s="362"/>
      <c r="H29" s="362"/>
      <c r="I29" s="362"/>
      <c r="J29" s="362"/>
      <c r="K29" s="362"/>
      <c r="L29" s="362"/>
      <c r="M29" s="362"/>
      <c r="N29" s="362"/>
    </row>
    <row r="30" spans="1:14" x14ac:dyDescent="0.25">
      <c r="A30" s="343"/>
      <c r="B30" s="341" t="s">
        <v>610</v>
      </c>
      <c r="C30" s="352"/>
      <c r="D30" s="364">
        <v>150</v>
      </c>
      <c r="E30" s="364">
        <v>170</v>
      </c>
      <c r="F30" s="364">
        <v>190</v>
      </c>
      <c r="G30" s="364">
        <v>210</v>
      </c>
      <c r="H30" s="364">
        <v>220</v>
      </c>
      <c r="I30" s="364">
        <v>150</v>
      </c>
      <c r="J30" s="364">
        <v>150</v>
      </c>
      <c r="K30" s="364">
        <v>210</v>
      </c>
      <c r="L30" s="364">
        <v>220</v>
      </c>
      <c r="M30" s="352" t="s">
        <v>199</v>
      </c>
      <c r="N30" s="352">
        <v>3</v>
      </c>
    </row>
    <row r="31" spans="1:14" x14ac:dyDescent="0.25">
      <c r="A31" s="343"/>
      <c r="B31" s="341" t="s">
        <v>613</v>
      </c>
      <c r="C31" s="352"/>
      <c r="D31" s="364">
        <v>236</v>
      </c>
      <c r="E31" s="364">
        <v>280</v>
      </c>
      <c r="F31" s="364">
        <v>320</v>
      </c>
      <c r="G31" s="364">
        <v>350</v>
      </c>
      <c r="H31" s="364">
        <v>380</v>
      </c>
      <c r="I31" s="364">
        <v>236</v>
      </c>
      <c r="J31" s="364">
        <v>236</v>
      </c>
      <c r="K31" s="364">
        <v>370</v>
      </c>
      <c r="L31" s="364">
        <v>390</v>
      </c>
      <c r="M31" s="352" t="s">
        <v>2157</v>
      </c>
      <c r="N31" s="356"/>
    </row>
    <row r="32" spans="1:14" x14ac:dyDescent="0.25">
      <c r="A32" s="343"/>
      <c r="B32" s="341" t="s">
        <v>615</v>
      </c>
      <c r="C32" s="352"/>
      <c r="D32" s="364">
        <v>343</v>
      </c>
      <c r="E32" s="364">
        <v>320</v>
      </c>
      <c r="F32" s="364">
        <v>310</v>
      </c>
      <c r="G32" s="364">
        <v>310</v>
      </c>
      <c r="H32" s="364">
        <v>310</v>
      </c>
      <c r="I32" s="364">
        <v>343</v>
      </c>
      <c r="J32" s="364">
        <v>343</v>
      </c>
      <c r="K32" s="364">
        <v>280</v>
      </c>
      <c r="L32" s="364">
        <v>340</v>
      </c>
      <c r="M32" s="352" t="s">
        <v>199</v>
      </c>
      <c r="N32" s="352">
        <v>2</v>
      </c>
    </row>
    <row r="33" spans="1:14" x14ac:dyDescent="0.25">
      <c r="A33" s="343"/>
      <c r="B33" s="341" t="s">
        <v>973</v>
      </c>
      <c r="C33" s="352"/>
      <c r="D33" s="365">
        <v>5</v>
      </c>
      <c r="E33" s="365">
        <v>6</v>
      </c>
      <c r="F33" s="365">
        <v>7</v>
      </c>
      <c r="G33" s="365">
        <v>8</v>
      </c>
      <c r="H33" s="365">
        <v>10</v>
      </c>
      <c r="I33" s="365">
        <v>4.5</v>
      </c>
      <c r="J33" s="365">
        <v>5.5</v>
      </c>
      <c r="K33" s="365">
        <v>9</v>
      </c>
      <c r="L33" s="365">
        <v>11</v>
      </c>
      <c r="M33" s="352" t="s">
        <v>199</v>
      </c>
      <c r="N33" s="352">
        <v>1</v>
      </c>
    </row>
    <row r="34" spans="1:14" x14ac:dyDescent="0.25">
      <c r="A34" s="343"/>
      <c r="B34" s="341" t="s">
        <v>591</v>
      </c>
      <c r="C34" s="352"/>
      <c r="D34" s="364">
        <v>4500</v>
      </c>
      <c r="E34" s="364">
        <v>4650</v>
      </c>
      <c r="F34" s="364">
        <v>4700</v>
      </c>
      <c r="G34" s="364">
        <v>4750</v>
      </c>
      <c r="H34" s="364">
        <v>4750</v>
      </c>
      <c r="I34" s="364">
        <v>4500</v>
      </c>
      <c r="J34" s="364">
        <v>4500</v>
      </c>
      <c r="K34" s="364">
        <v>4900</v>
      </c>
      <c r="L34" s="364">
        <v>4650</v>
      </c>
      <c r="M34" s="352" t="s">
        <v>199</v>
      </c>
      <c r="N34" s="352">
        <v>1</v>
      </c>
    </row>
    <row r="35" spans="1:14" x14ac:dyDescent="0.25">
      <c r="A35" s="366"/>
      <c r="B35" s="341" t="s">
        <v>2158</v>
      </c>
      <c r="C35" s="352"/>
      <c r="D35" s="364">
        <v>70</v>
      </c>
      <c r="E35" s="364">
        <v>70</v>
      </c>
      <c r="F35" s="364">
        <v>70</v>
      </c>
      <c r="G35" s="364">
        <v>70</v>
      </c>
      <c r="H35" s="364">
        <v>70</v>
      </c>
      <c r="I35" s="364">
        <v>65</v>
      </c>
      <c r="J35" s="364">
        <v>75</v>
      </c>
      <c r="K35" s="364">
        <v>65</v>
      </c>
      <c r="L35" s="364">
        <v>75</v>
      </c>
      <c r="M35" s="352" t="s">
        <v>199</v>
      </c>
      <c r="N35" s="352">
        <v>1</v>
      </c>
    </row>
    <row r="36" spans="1:14" x14ac:dyDescent="0.25">
      <c r="A36" s="366"/>
      <c r="B36" s="341" t="s">
        <v>2159</v>
      </c>
      <c r="C36" s="341"/>
      <c r="D36" s="351">
        <v>40</v>
      </c>
      <c r="E36" s="351">
        <v>40</v>
      </c>
      <c r="F36" s="351">
        <v>40</v>
      </c>
      <c r="G36" s="351">
        <v>40</v>
      </c>
      <c r="H36" s="351">
        <v>40</v>
      </c>
      <c r="I36" s="351">
        <v>40</v>
      </c>
      <c r="J36" s="351">
        <v>40</v>
      </c>
      <c r="K36" s="351">
        <v>40</v>
      </c>
      <c r="L36" s="351">
        <v>40</v>
      </c>
      <c r="M36" s="352" t="s">
        <v>199</v>
      </c>
      <c r="N36" s="367"/>
    </row>
    <row r="37" spans="1:14" x14ac:dyDescent="0.25">
      <c r="A37" s="366"/>
      <c r="B37" s="341" t="s">
        <v>2160</v>
      </c>
      <c r="C37" s="341"/>
      <c r="D37" s="351">
        <v>175</v>
      </c>
      <c r="E37" s="351">
        <v>175</v>
      </c>
      <c r="F37" s="351">
        <v>175</v>
      </c>
      <c r="G37" s="351">
        <v>175</v>
      </c>
      <c r="H37" s="351">
        <v>175</v>
      </c>
      <c r="I37" s="351">
        <v>175</v>
      </c>
      <c r="J37" s="351">
        <v>175</v>
      </c>
      <c r="K37" s="351">
        <v>175</v>
      </c>
      <c r="L37" s="351">
        <v>175</v>
      </c>
      <c r="M37" s="352" t="s">
        <v>199</v>
      </c>
      <c r="N37" s="367"/>
    </row>
    <row r="38" spans="1:14" x14ac:dyDescent="0.25">
      <c r="A38" s="366"/>
      <c r="B38" s="341" t="s">
        <v>2161</v>
      </c>
      <c r="C38" s="341"/>
      <c r="D38" s="351" t="s">
        <v>2162</v>
      </c>
      <c r="E38" s="351" t="s">
        <v>2162</v>
      </c>
      <c r="F38" s="351" t="s">
        <v>2162</v>
      </c>
      <c r="G38" s="351" t="s">
        <v>2162</v>
      </c>
      <c r="H38" s="351" t="s">
        <v>2162</v>
      </c>
      <c r="I38" s="351" t="s">
        <v>2162</v>
      </c>
      <c r="J38" s="351" t="s">
        <v>2162</v>
      </c>
      <c r="K38" s="351" t="s">
        <v>2162</v>
      </c>
      <c r="L38" s="351" t="s">
        <v>2162</v>
      </c>
      <c r="M38" s="352" t="s">
        <v>199</v>
      </c>
      <c r="N38" s="367"/>
    </row>
    <row r="39" spans="1:14" x14ac:dyDescent="0.25">
      <c r="A39" s="366"/>
      <c r="B39" s="341" t="s">
        <v>2163</v>
      </c>
      <c r="C39" s="341"/>
      <c r="D39" s="351" t="s">
        <v>2164</v>
      </c>
      <c r="E39" s="351" t="s">
        <v>2164</v>
      </c>
      <c r="F39" s="351" t="s">
        <v>2164</v>
      </c>
      <c r="G39" s="351" t="s">
        <v>2164</v>
      </c>
      <c r="H39" s="351" t="s">
        <v>2164</v>
      </c>
      <c r="I39" s="351" t="s">
        <v>2164</v>
      </c>
      <c r="J39" s="351" t="s">
        <v>2164</v>
      </c>
      <c r="K39" s="351" t="s">
        <v>2164</v>
      </c>
      <c r="L39" s="351" t="s">
        <v>2164</v>
      </c>
      <c r="M39" s="352" t="s">
        <v>199</v>
      </c>
      <c r="N39" s="367"/>
    </row>
    <row r="40" spans="1:14" x14ac:dyDescent="0.25">
      <c r="A40" s="366"/>
      <c r="B40" s="368"/>
      <c r="C40" s="368"/>
      <c r="D40" s="369"/>
      <c r="E40" s="369"/>
      <c r="F40" s="369"/>
      <c r="G40" s="369"/>
      <c r="H40" s="369"/>
      <c r="I40" s="369"/>
      <c r="J40" s="369"/>
      <c r="K40" s="369"/>
      <c r="L40" s="369"/>
      <c r="M40" s="341"/>
      <c r="N40" s="341"/>
    </row>
    <row r="41" spans="1:14" x14ac:dyDescent="0.25">
      <c r="A41" s="343" t="s">
        <v>1066</v>
      </c>
      <c r="B41" s="343"/>
      <c r="C41" s="341"/>
      <c r="D41" s="341"/>
      <c r="E41" s="341"/>
      <c r="F41" s="341"/>
      <c r="G41" s="341"/>
      <c r="H41" s="341"/>
      <c r="I41" s="341"/>
      <c r="J41" s="341"/>
      <c r="K41" s="341"/>
      <c r="L41" s="341"/>
      <c r="M41" s="341"/>
      <c r="N41" s="341"/>
    </row>
    <row r="42" spans="1:14" x14ac:dyDescent="0.25">
      <c r="A42" s="355" t="s">
        <v>199</v>
      </c>
      <c r="B42" s="355" t="s">
        <v>2165</v>
      </c>
      <c r="C42" s="355"/>
      <c r="D42" s="355"/>
      <c r="E42" s="355"/>
      <c r="F42" s="355"/>
      <c r="G42" s="355"/>
      <c r="H42" s="355"/>
      <c r="I42" s="355"/>
      <c r="J42" s="355"/>
      <c r="K42" s="355"/>
      <c r="L42" s="355"/>
      <c r="M42" s="355"/>
      <c r="N42" s="355"/>
    </row>
    <row r="43" spans="1:14" x14ac:dyDescent="0.25">
      <c r="A43" s="355" t="s">
        <v>227</v>
      </c>
      <c r="B43" s="355" t="s">
        <v>2166</v>
      </c>
      <c r="C43" s="355"/>
      <c r="D43" s="355"/>
      <c r="E43" s="355"/>
      <c r="F43" s="355"/>
      <c r="G43" s="355"/>
      <c r="H43" s="355"/>
      <c r="I43" s="355"/>
      <c r="J43" s="355"/>
      <c r="K43" s="355"/>
      <c r="L43" s="355"/>
      <c r="M43" s="355"/>
      <c r="N43" s="355"/>
    </row>
    <row r="44" spans="1:14" x14ac:dyDescent="0.25">
      <c r="A44" s="355" t="s">
        <v>210</v>
      </c>
      <c r="B44" s="355" t="s">
        <v>2167</v>
      </c>
      <c r="C44" s="355"/>
      <c r="D44" s="355"/>
      <c r="E44" s="355"/>
      <c r="F44" s="355"/>
      <c r="G44" s="355"/>
      <c r="H44" s="355"/>
      <c r="I44" s="355"/>
      <c r="J44" s="355"/>
      <c r="K44" s="355"/>
      <c r="L44" s="355"/>
      <c r="M44" s="355"/>
      <c r="N44" s="355"/>
    </row>
    <row r="45" spans="1:14" x14ac:dyDescent="0.25">
      <c r="A45" s="355" t="s">
        <v>251</v>
      </c>
      <c r="B45" s="355" t="s">
        <v>2168</v>
      </c>
      <c r="C45" s="355"/>
      <c r="D45" s="355"/>
      <c r="E45" s="355"/>
      <c r="F45" s="355"/>
      <c r="G45" s="355"/>
      <c r="H45" s="355"/>
      <c r="I45" s="355"/>
      <c r="J45" s="355"/>
      <c r="K45" s="355"/>
      <c r="L45" s="355"/>
      <c r="M45" s="355"/>
      <c r="N45" s="355"/>
    </row>
    <row r="46" spans="1:14" x14ac:dyDescent="0.25">
      <c r="A46" s="355" t="s">
        <v>192</v>
      </c>
      <c r="B46" s="341" t="s">
        <v>2169</v>
      </c>
      <c r="C46" s="355"/>
      <c r="D46" s="355"/>
      <c r="E46" s="355"/>
      <c r="F46" s="355"/>
      <c r="G46" s="355"/>
      <c r="H46" s="355"/>
      <c r="I46" s="355"/>
      <c r="J46" s="355"/>
      <c r="K46" s="355"/>
      <c r="L46" s="355"/>
      <c r="M46" s="355"/>
      <c r="N46" s="355"/>
    </row>
    <row r="47" spans="1:14" x14ac:dyDescent="0.25">
      <c r="A47" s="355" t="s">
        <v>344</v>
      </c>
      <c r="B47" s="355" t="s">
        <v>2170</v>
      </c>
      <c r="C47" s="355"/>
      <c r="D47" s="355"/>
      <c r="E47" s="355"/>
      <c r="F47" s="355"/>
      <c r="G47" s="355"/>
      <c r="H47" s="355"/>
      <c r="I47" s="355"/>
      <c r="J47" s="355"/>
      <c r="K47" s="355"/>
      <c r="L47" s="355"/>
      <c r="M47" s="355"/>
      <c r="N47" s="355"/>
    </row>
    <row r="48" spans="1:14" x14ac:dyDescent="0.25">
      <c r="A48" s="355" t="s">
        <v>316</v>
      </c>
      <c r="B48" s="355" t="s">
        <v>2171</v>
      </c>
      <c r="C48" s="355"/>
      <c r="D48" s="355"/>
      <c r="E48" s="341"/>
      <c r="F48" s="341"/>
      <c r="G48" s="341"/>
      <c r="H48" s="341"/>
      <c r="I48" s="341"/>
      <c r="J48" s="341"/>
      <c r="K48" s="341"/>
      <c r="L48" s="341"/>
      <c r="M48" s="341"/>
      <c r="N48" s="341"/>
    </row>
    <row r="49" spans="1:14" x14ac:dyDescent="0.25">
      <c r="A49" s="355" t="s">
        <v>392</v>
      </c>
      <c r="B49" s="355" t="s">
        <v>2172</v>
      </c>
      <c r="C49" s="355"/>
      <c r="D49" s="355"/>
      <c r="E49" s="341"/>
      <c r="F49" s="341"/>
      <c r="G49" s="341"/>
      <c r="H49" s="341"/>
      <c r="I49" s="341"/>
      <c r="J49" s="341"/>
      <c r="K49" s="341"/>
      <c r="L49" s="341"/>
      <c r="M49" s="341"/>
      <c r="N49" s="341"/>
    </row>
    <row r="50" spans="1:14" x14ac:dyDescent="0.25">
      <c r="A50" s="355"/>
      <c r="B50" s="355"/>
      <c r="C50" s="341"/>
      <c r="D50" s="341"/>
      <c r="E50" s="341"/>
      <c r="F50" s="341"/>
      <c r="G50" s="341"/>
      <c r="H50" s="341"/>
      <c r="I50" s="341"/>
      <c r="J50" s="341"/>
      <c r="K50" s="341"/>
      <c r="L50" s="341"/>
      <c r="M50" s="341"/>
      <c r="N50" s="341"/>
    </row>
    <row r="51" spans="1:14" x14ac:dyDescent="0.25">
      <c r="A51" s="343" t="s">
        <v>1061</v>
      </c>
      <c r="B51" s="343"/>
      <c r="C51" s="355"/>
      <c r="D51" s="355"/>
      <c r="E51" s="355"/>
      <c r="F51" s="355"/>
      <c r="G51" s="355"/>
      <c r="H51" s="355"/>
      <c r="I51" s="355"/>
      <c r="J51" s="355"/>
      <c r="K51" s="355"/>
      <c r="L51" s="355"/>
      <c r="M51" s="355"/>
      <c r="N51" s="355"/>
    </row>
    <row r="52" spans="1:14" x14ac:dyDescent="0.25">
      <c r="A52" s="370">
        <v>1</v>
      </c>
      <c r="B52" s="355" t="s">
        <v>2173</v>
      </c>
      <c r="C52" s="355"/>
      <c r="D52" s="355"/>
      <c r="E52" s="355"/>
      <c r="F52" s="355"/>
      <c r="G52" s="355"/>
      <c r="H52" s="355"/>
      <c r="I52" s="355"/>
      <c r="J52" s="355"/>
      <c r="K52" s="355"/>
      <c r="L52" s="355"/>
      <c r="M52" s="355"/>
      <c r="N52" s="355"/>
    </row>
    <row r="53" spans="1:14" x14ac:dyDescent="0.25">
      <c r="A53" s="370">
        <v>2</v>
      </c>
      <c r="B53" s="355" t="s">
        <v>2174</v>
      </c>
      <c r="C53" s="355"/>
      <c r="D53" s="355"/>
      <c r="E53" s="355"/>
      <c r="F53" s="355"/>
      <c r="G53" s="355"/>
      <c r="H53" s="355"/>
      <c r="I53" s="355"/>
      <c r="J53" s="355"/>
      <c r="K53" s="355"/>
      <c r="L53" s="355"/>
      <c r="M53" s="355"/>
      <c r="N53" s="355"/>
    </row>
    <row r="54" spans="1:14" x14ac:dyDescent="0.25">
      <c r="A54" s="370">
        <v>3</v>
      </c>
      <c r="B54" s="340" t="s">
        <v>2175</v>
      </c>
      <c r="C54" s="339"/>
      <c r="D54" s="339"/>
      <c r="E54" s="339"/>
      <c r="F54" s="355"/>
      <c r="G54" s="355"/>
      <c r="H54" s="355"/>
      <c r="I54" s="355"/>
      <c r="J54" s="355"/>
      <c r="K54" s="355"/>
      <c r="L54" s="355"/>
      <c r="M54" s="355"/>
      <c r="N54" s="355"/>
    </row>
    <row r="55" spans="1:14" x14ac:dyDescent="0.25">
      <c r="A55" s="343"/>
      <c r="B55" s="341"/>
      <c r="C55" s="341"/>
      <c r="D55" s="341"/>
      <c r="E55" s="341"/>
      <c r="F55" s="341"/>
      <c r="G55" s="341"/>
      <c r="H55" s="341"/>
      <c r="I55" s="341"/>
      <c r="J55" s="341"/>
      <c r="K55" s="341"/>
      <c r="L55" s="341"/>
      <c r="M55" s="341"/>
      <c r="N55" s="341"/>
    </row>
    <row r="56" spans="1:14" x14ac:dyDescent="0.25">
      <c r="A56" s="343"/>
      <c r="B56" s="341"/>
      <c r="C56" s="341"/>
      <c r="D56" s="341"/>
      <c r="E56" s="341"/>
      <c r="F56" s="341"/>
      <c r="G56" s="341"/>
      <c r="H56" s="341"/>
      <c r="I56" s="341"/>
      <c r="J56" s="341"/>
      <c r="K56" s="341"/>
      <c r="L56" s="341"/>
      <c r="M56" s="341"/>
      <c r="N56" s="341"/>
    </row>
    <row r="57" spans="1:14" x14ac:dyDescent="0.25">
      <c r="A57" s="343"/>
      <c r="B57" s="341"/>
      <c r="C57" s="341"/>
      <c r="D57" s="341"/>
      <c r="E57" s="341"/>
      <c r="F57" s="341"/>
      <c r="G57" s="341"/>
      <c r="H57" s="341"/>
      <c r="I57" s="341"/>
      <c r="J57" s="341"/>
      <c r="K57" s="341"/>
      <c r="L57" s="341"/>
      <c r="M57" s="341"/>
      <c r="N57" s="341"/>
    </row>
    <row r="58" spans="1:14" x14ac:dyDescent="0.25">
      <c r="A58" s="343"/>
      <c r="B58" s="341"/>
      <c r="C58" s="341"/>
      <c r="D58" s="341"/>
      <c r="E58" s="341"/>
      <c r="F58" s="341"/>
      <c r="G58" s="341"/>
      <c r="H58" s="341"/>
      <c r="I58" s="341"/>
      <c r="J58" s="341"/>
      <c r="K58" s="341"/>
      <c r="L58" s="341"/>
      <c r="M58" s="341"/>
      <c r="N58" s="341"/>
    </row>
    <row r="59" spans="1:14" x14ac:dyDescent="0.25">
      <c r="A59" s="343"/>
      <c r="B59" s="341"/>
      <c r="C59" s="341"/>
      <c r="D59" s="341"/>
      <c r="E59" s="341"/>
      <c r="F59" s="341"/>
      <c r="G59" s="341"/>
      <c r="H59" s="341"/>
      <c r="I59" s="341"/>
      <c r="J59" s="341"/>
      <c r="K59" s="341"/>
      <c r="L59" s="341"/>
      <c r="M59" s="341"/>
      <c r="N59" s="341"/>
    </row>
    <row r="60" spans="1:14" x14ac:dyDescent="0.25">
      <c r="A60" s="343"/>
      <c r="B60" s="341"/>
      <c r="C60" s="341"/>
      <c r="D60" s="341"/>
      <c r="E60" s="341"/>
      <c r="F60" s="341"/>
      <c r="G60" s="341"/>
      <c r="H60" s="341"/>
      <c r="I60" s="341"/>
      <c r="J60" s="341"/>
      <c r="K60" s="341"/>
      <c r="L60" s="341"/>
      <c r="M60" s="341"/>
      <c r="N60" s="341"/>
    </row>
    <row r="61" spans="1:14" x14ac:dyDescent="0.25">
      <c r="A61" s="343"/>
      <c r="B61" s="341"/>
      <c r="C61" s="341"/>
      <c r="D61" s="341"/>
      <c r="E61" s="341"/>
      <c r="F61" s="341"/>
      <c r="G61" s="341"/>
      <c r="H61" s="341"/>
      <c r="I61" s="341"/>
      <c r="J61" s="341"/>
      <c r="K61" s="341"/>
      <c r="L61" s="341"/>
      <c r="M61" s="341"/>
      <c r="N61" s="341"/>
    </row>
    <row r="62" spans="1:14" x14ac:dyDescent="0.25">
      <c r="A62" s="343"/>
      <c r="B62" s="341"/>
      <c r="C62" s="341"/>
      <c r="D62" s="341"/>
      <c r="E62" s="341"/>
      <c r="F62" s="341"/>
      <c r="G62" s="341"/>
      <c r="H62" s="341"/>
      <c r="I62" s="341"/>
      <c r="J62" s="341"/>
      <c r="K62" s="341"/>
      <c r="L62" s="341"/>
      <c r="M62" s="341"/>
      <c r="N62" s="341"/>
    </row>
    <row r="63" spans="1:14" x14ac:dyDescent="0.25">
      <c r="A63" s="343"/>
      <c r="B63" s="341"/>
      <c r="C63" s="341"/>
      <c r="D63" s="341"/>
      <c r="E63" s="341"/>
      <c r="F63" s="341"/>
      <c r="G63" s="341"/>
      <c r="H63" s="341"/>
      <c r="I63" s="341"/>
      <c r="J63" s="341"/>
      <c r="K63" s="341"/>
      <c r="L63" s="341"/>
      <c r="M63" s="341"/>
      <c r="N63" s="341"/>
    </row>
    <row r="64" spans="1:14" x14ac:dyDescent="0.25">
      <c r="A64" s="343"/>
      <c r="B64" s="341"/>
      <c r="C64" s="341"/>
      <c r="D64" s="341"/>
      <c r="E64" s="341"/>
      <c r="F64" s="341"/>
      <c r="G64" s="341"/>
      <c r="H64" s="341"/>
      <c r="I64" s="341"/>
      <c r="J64" s="341"/>
      <c r="K64" s="341"/>
      <c r="L64" s="341"/>
      <c r="M64" s="341"/>
      <c r="N64" s="341"/>
    </row>
    <row r="65" spans="1:14" x14ac:dyDescent="0.25">
      <c r="A65" s="343"/>
      <c r="B65" s="341"/>
      <c r="C65" s="341"/>
      <c r="D65" s="341"/>
      <c r="E65" s="341"/>
      <c r="F65" s="341"/>
      <c r="G65" s="341"/>
      <c r="H65" s="341"/>
      <c r="I65" s="341"/>
      <c r="J65" s="341"/>
      <c r="K65" s="341"/>
      <c r="L65" s="341"/>
      <c r="M65" s="341"/>
      <c r="N65" s="341"/>
    </row>
    <row r="66" spans="1:14" x14ac:dyDescent="0.25">
      <c r="A66" s="343"/>
      <c r="B66" s="341"/>
      <c r="C66" s="341"/>
      <c r="D66" s="341"/>
      <c r="E66" s="341"/>
      <c r="F66" s="341"/>
      <c r="G66" s="341"/>
      <c r="H66" s="341"/>
      <c r="I66" s="341"/>
      <c r="J66" s="341"/>
      <c r="K66" s="341"/>
      <c r="L66" s="341"/>
      <c r="M66" s="341"/>
      <c r="N66" s="341"/>
    </row>
    <row r="67" spans="1:14" x14ac:dyDescent="0.25">
      <c r="A67" s="343"/>
      <c r="B67" s="341"/>
      <c r="C67" s="341"/>
      <c r="D67" s="341"/>
      <c r="E67" s="341"/>
      <c r="F67" s="341"/>
      <c r="G67" s="341"/>
      <c r="H67" s="341"/>
      <c r="I67" s="341"/>
      <c r="J67" s="341"/>
      <c r="K67" s="341"/>
      <c r="L67" s="341"/>
      <c r="M67" s="341"/>
      <c r="N67" s="341"/>
    </row>
    <row r="68" spans="1:14" x14ac:dyDescent="0.25">
      <c r="A68" s="343"/>
      <c r="B68" s="341"/>
      <c r="C68" s="341"/>
      <c r="D68" s="341"/>
      <c r="E68" s="341"/>
      <c r="F68" s="341"/>
      <c r="G68" s="341"/>
      <c r="H68" s="341"/>
      <c r="I68" s="341"/>
      <c r="J68" s="341"/>
      <c r="K68" s="341"/>
      <c r="L68" s="341"/>
      <c r="M68" s="341"/>
      <c r="N68" s="341"/>
    </row>
    <row r="69" spans="1:14" x14ac:dyDescent="0.25">
      <c r="A69" s="343"/>
      <c r="B69" s="341"/>
      <c r="C69" s="341"/>
      <c r="D69" s="341"/>
      <c r="E69" s="341"/>
      <c r="F69" s="341"/>
      <c r="G69" s="341"/>
      <c r="H69" s="341"/>
      <c r="I69" s="341"/>
      <c r="J69" s="341"/>
      <c r="K69" s="341"/>
      <c r="L69" s="341"/>
      <c r="M69" s="341"/>
      <c r="N69" s="341"/>
    </row>
    <row r="70" spans="1:14" x14ac:dyDescent="0.25">
      <c r="A70" s="343"/>
      <c r="B70" s="341"/>
      <c r="C70" s="341"/>
      <c r="D70" s="341"/>
      <c r="E70" s="341"/>
      <c r="F70" s="341"/>
      <c r="G70" s="341"/>
      <c r="H70" s="341"/>
      <c r="I70" s="341"/>
      <c r="J70" s="341"/>
      <c r="K70" s="341"/>
      <c r="L70" s="341"/>
      <c r="M70" s="341"/>
      <c r="N70" s="341"/>
    </row>
    <row r="71" spans="1:14" x14ac:dyDescent="0.25">
      <c r="A71" s="343"/>
      <c r="B71" s="341"/>
      <c r="C71" s="341"/>
      <c r="D71" s="341"/>
      <c r="E71" s="341"/>
      <c r="F71" s="341"/>
      <c r="G71" s="341"/>
      <c r="H71" s="341"/>
      <c r="I71" s="341"/>
      <c r="J71" s="341"/>
      <c r="K71" s="341"/>
      <c r="L71" s="341"/>
      <c r="M71" s="341"/>
      <c r="N71" s="341"/>
    </row>
    <row r="72" spans="1:14" x14ac:dyDescent="0.25">
      <c r="A72" s="343"/>
      <c r="B72" s="341"/>
      <c r="C72" s="341"/>
      <c r="D72" s="341"/>
      <c r="E72" s="341"/>
      <c r="F72" s="341"/>
      <c r="G72" s="341"/>
      <c r="H72" s="341"/>
      <c r="I72" s="341"/>
      <c r="J72" s="341"/>
      <c r="K72" s="341"/>
      <c r="L72" s="341"/>
      <c r="M72" s="341"/>
      <c r="N72" s="341"/>
    </row>
    <row r="73" spans="1:14" x14ac:dyDescent="0.25">
      <c r="A73" s="343"/>
      <c r="B73" s="341"/>
      <c r="C73" s="341"/>
      <c r="D73" s="341"/>
      <c r="E73" s="341"/>
      <c r="F73" s="341"/>
      <c r="G73" s="341"/>
      <c r="H73" s="341"/>
      <c r="I73" s="341"/>
      <c r="J73" s="341"/>
      <c r="K73" s="341"/>
      <c r="L73" s="341"/>
      <c r="M73" s="341"/>
      <c r="N73" s="341"/>
    </row>
    <row r="74" spans="1:14" x14ac:dyDescent="0.25">
      <c r="A74" s="343"/>
      <c r="B74" s="341"/>
      <c r="C74" s="341"/>
      <c r="D74" s="341"/>
      <c r="E74" s="341"/>
      <c r="F74" s="341"/>
      <c r="G74" s="341"/>
      <c r="H74" s="341"/>
      <c r="I74" s="341"/>
      <c r="J74" s="341"/>
      <c r="K74" s="341"/>
      <c r="L74" s="341"/>
      <c r="M74" s="341"/>
      <c r="N74" s="341"/>
    </row>
    <row r="75" spans="1:14" x14ac:dyDescent="0.25">
      <c r="A75" s="343"/>
      <c r="B75" s="341"/>
      <c r="C75" s="341"/>
      <c r="D75" s="341"/>
      <c r="E75" s="341"/>
      <c r="F75" s="341"/>
      <c r="G75" s="341"/>
      <c r="H75" s="341"/>
      <c r="I75" s="341"/>
      <c r="J75" s="341"/>
      <c r="K75" s="341"/>
      <c r="L75" s="341"/>
      <c r="M75" s="341"/>
      <c r="N75" s="341"/>
    </row>
    <row r="76" spans="1:14" x14ac:dyDescent="0.25">
      <c r="A76" s="343"/>
      <c r="B76" s="341"/>
      <c r="C76" s="341"/>
      <c r="D76" s="341"/>
      <c r="E76" s="341"/>
      <c r="F76" s="341"/>
      <c r="G76" s="341"/>
      <c r="H76" s="341"/>
      <c r="I76" s="341"/>
      <c r="J76" s="341"/>
      <c r="K76" s="341"/>
      <c r="L76" s="341"/>
      <c r="M76" s="341"/>
      <c r="N76" s="341"/>
    </row>
    <row r="77" spans="1:14" x14ac:dyDescent="0.25">
      <c r="A77" s="343"/>
      <c r="B77" s="341"/>
      <c r="C77" s="341"/>
      <c r="D77" s="341"/>
      <c r="E77" s="341"/>
      <c r="F77" s="341"/>
      <c r="G77" s="341"/>
      <c r="H77" s="341"/>
      <c r="I77" s="341"/>
      <c r="J77" s="341"/>
      <c r="K77" s="341"/>
      <c r="L77" s="341"/>
      <c r="M77" s="341"/>
      <c r="N77" s="341"/>
    </row>
    <row r="78" spans="1:14" x14ac:dyDescent="0.25">
      <c r="A78" s="343"/>
      <c r="B78" s="341"/>
      <c r="C78" s="341"/>
      <c r="D78" s="341"/>
      <c r="E78" s="341"/>
      <c r="F78" s="341"/>
      <c r="G78" s="341"/>
      <c r="H78" s="341"/>
      <c r="I78" s="341"/>
      <c r="J78" s="341"/>
      <c r="K78" s="341"/>
      <c r="L78" s="341"/>
      <c r="M78" s="341"/>
      <c r="N78" s="341"/>
    </row>
    <row r="79" spans="1:14" x14ac:dyDescent="0.25">
      <c r="A79" s="343"/>
      <c r="B79" s="341"/>
      <c r="C79" s="341"/>
      <c r="D79" s="341"/>
      <c r="E79" s="341"/>
      <c r="F79" s="341"/>
      <c r="G79" s="341"/>
      <c r="H79" s="341"/>
      <c r="I79" s="341"/>
      <c r="J79" s="341"/>
      <c r="K79" s="341"/>
      <c r="L79" s="341"/>
      <c r="M79" s="341"/>
      <c r="N79" s="341"/>
    </row>
    <row r="80" spans="1:14" x14ac:dyDescent="0.25">
      <c r="A80" s="343"/>
      <c r="B80" s="341"/>
      <c r="C80" s="341"/>
      <c r="D80" s="341"/>
      <c r="E80" s="341"/>
      <c r="F80" s="341"/>
      <c r="G80" s="341"/>
      <c r="H80" s="341"/>
      <c r="I80" s="341"/>
      <c r="J80" s="341"/>
      <c r="K80" s="341"/>
      <c r="L80" s="341"/>
      <c r="M80" s="341"/>
      <c r="N80" s="341"/>
    </row>
    <row r="81" spans="1:14" x14ac:dyDescent="0.25">
      <c r="A81" s="343"/>
      <c r="B81" s="341"/>
      <c r="C81" s="341"/>
      <c r="D81" s="341"/>
      <c r="E81" s="341"/>
      <c r="F81" s="341"/>
      <c r="G81" s="341"/>
      <c r="H81" s="341"/>
      <c r="I81" s="341"/>
      <c r="J81" s="341"/>
      <c r="K81" s="341"/>
      <c r="L81" s="341"/>
      <c r="M81" s="341"/>
      <c r="N81" s="341"/>
    </row>
    <row r="82" spans="1:14" x14ac:dyDescent="0.25">
      <c r="A82" s="343"/>
      <c r="B82" s="341"/>
      <c r="C82" s="341"/>
      <c r="D82" s="341"/>
      <c r="E82" s="341"/>
      <c r="F82" s="341"/>
      <c r="G82" s="341"/>
      <c r="H82" s="341"/>
      <c r="I82" s="341"/>
      <c r="J82" s="341"/>
      <c r="K82" s="341"/>
      <c r="L82" s="341"/>
      <c r="M82" s="341"/>
      <c r="N82" s="341"/>
    </row>
    <row r="83" spans="1:14" x14ac:dyDescent="0.25">
      <c r="A83" s="343"/>
      <c r="B83" s="341"/>
      <c r="C83" s="341"/>
      <c r="D83" s="341"/>
      <c r="E83" s="341"/>
      <c r="F83" s="341"/>
      <c r="G83" s="341"/>
      <c r="H83" s="341"/>
      <c r="I83" s="341"/>
      <c r="J83" s="341"/>
      <c r="K83" s="341"/>
      <c r="L83" s="341"/>
      <c r="M83" s="341"/>
      <c r="N83" s="341"/>
    </row>
    <row r="84" spans="1:14" x14ac:dyDescent="0.25">
      <c r="A84" s="343"/>
      <c r="B84" s="341"/>
      <c r="C84" s="341"/>
      <c r="D84" s="341"/>
      <c r="E84" s="341"/>
      <c r="F84" s="341"/>
      <c r="G84" s="341"/>
      <c r="H84" s="341"/>
      <c r="I84" s="341"/>
      <c r="J84" s="341"/>
      <c r="K84" s="341"/>
      <c r="L84" s="341"/>
      <c r="M84" s="341"/>
      <c r="N84" s="341"/>
    </row>
    <row r="85" spans="1:14" x14ac:dyDescent="0.25">
      <c r="A85" s="343"/>
      <c r="B85" s="341"/>
      <c r="C85" s="341"/>
      <c r="D85" s="341"/>
      <c r="E85" s="341"/>
      <c r="F85" s="341"/>
      <c r="G85" s="341"/>
      <c r="H85" s="341"/>
      <c r="I85" s="341"/>
      <c r="J85" s="341"/>
      <c r="K85" s="341"/>
      <c r="L85" s="341"/>
      <c r="M85" s="341"/>
      <c r="N85" s="341"/>
    </row>
    <row r="86" spans="1:14" x14ac:dyDescent="0.25">
      <c r="A86" s="343"/>
      <c r="B86" s="341"/>
      <c r="C86" s="341"/>
      <c r="D86" s="341"/>
      <c r="E86" s="341"/>
      <c r="F86" s="341"/>
      <c r="G86" s="341"/>
      <c r="H86" s="341"/>
      <c r="I86" s="341"/>
      <c r="J86" s="341"/>
      <c r="K86" s="341"/>
      <c r="L86" s="341"/>
      <c r="M86" s="341"/>
      <c r="N86" s="341"/>
    </row>
    <row r="87" spans="1:14" x14ac:dyDescent="0.25">
      <c r="A87" s="343"/>
      <c r="B87" s="341"/>
      <c r="C87" s="341"/>
      <c r="D87" s="341"/>
      <c r="E87" s="341"/>
      <c r="F87" s="341"/>
      <c r="G87" s="341"/>
      <c r="H87" s="341"/>
      <c r="I87" s="341"/>
      <c r="J87" s="341"/>
      <c r="K87" s="341"/>
      <c r="L87" s="341"/>
      <c r="M87" s="341"/>
      <c r="N87" s="341"/>
    </row>
    <row r="88" spans="1:14" x14ac:dyDescent="0.25">
      <c r="A88" s="343"/>
      <c r="B88" s="341"/>
      <c r="C88" s="341"/>
      <c r="D88" s="341"/>
      <c r="E88" s="341"/>
      <c r="F88" s="341"/>
      <c r="G88" s="341"/>
      <c r="H88" s="341"/>
      <c r="I88" s="341"/>
      <c r="J88" s="341"/>
      <c r="K88" s="341"/>
      <c r="L88" s="341"/>
      <c r="M88" s="341"/>
      <c r="N88" s="341"/>
    </row>
    <row r="89" spans="1:14" x14ac:dyDescent="0.25">
      <c r="A89" s="343"/>
      <c r="B89" s="341"/>
      <c r="C89" s="341"/>
      <c r="D89" s="341"/>
      <c r="E89" s="341"/>
      <c r="F89" s="341"/>
      <c r="G89" s="341"/>
      <c r="H89" s="341"/>
      <c r="I89" s="341"/>
      <c r="J89" s="341"/>
      <c r="K89" s="341"/>
      <c r="L89" s="341"/>
      <c r="M89" s="341"/>
      <c r="N89" s="341"/>
    </row>
    <row r="90" spans="1:14" x14ac:dyDescent="0.25">
      <c r="A90" s="343"/>
      <c r="B90" s="341"/>
      <c r="C90" s="341"/>
      <c r="D90" s="341"/>
      <c r="E90" s="341"/>
      <c r="F90" s="341"/>
      <c r="G90" s="341"/>
      <c r="H90" s="341"/>
      <c r="I90" s="341"/>
      <c r="J90" s="341"/>
      <c r="K90" s="341"/>
      <c r="L90" s="341"/>
      <c r="M90" s="341"/>
      <c r="N90" s="341"/>
    </row>
    <row r="91" spans="1:14" x14ac:dyDescent="0.25">
      <c r="A91" s="343"/>
      <c r="B91" s="341"/>
      <c r="C91" s="341"/>
      <c r="D91" s="341"/>
      <c r="E91" s="341"/>
      <c r="F91" s="341"/>
      <c r="G91" s="341"/>
      <c r="H91" s="341"/>
      <c r="I91" s="341"/>
      <c r="J91" s="341"/>
      <c r="K91" s="341"/>
      <c r="L91" s="341"/>
      <c r="M91" s="341"/>
      <c r="N91" s="341"/>
    </row>
    <row r="92" spans="1:14" x14ac:dyDescent="0.25">
      <c r="A92" s="343"/>
      <c r="B92" s="341"/>
      <c r="C92" s="341"/>
      <c r="D92" s="341"/>
      <c r="E92" s="341"/>
      <c r="F92" s="341"/>
      <c r="G92" s="341"/>
      <c r="H92" s="341"/>
      <c r="I92" s="341"/>
      <c r="J92" s="341"/>
      <c r="K92" s="341"/>
      <c r="L92" s="341"/>
      <c r="M92" s="341"/>
      <c r="N92" s="341"/>
    </row>
    <row r="93" spans="1:14" x14ac:dyDescent="0.25">
      <c r="A93" s="343"/>
      <c r="B93" s="341"/>
      <c r="C93" s="341"/>
      <c r="D93" s="341"/>
      <c r="E93" s="341"/>
      <c r="F93" s="341"/>
      <c r="G93" s="341"/>
      <c r="H93" s="341"/>
      <c r="I93" s="341"/>
      <c r="J93" s="341"/>
      <c r="K93" s="341"/>
      <c r="L93" s="341"/>
      <c r="M93" s="341"/>
      <c r="N93" s="341"/>
    </row>
    <row r="94" spans="1:14" x14ac:dyDescent="0.25">
      <c r="A94" s="343"/>
      <c r="B94" s="341"/>
      <c r="C94" s="341"/>
      <c r="D94" s="341"/>
      <c r="E94" s="341"/>
      <c r="F94" s="341"/>
      <c r="G94" s="341"/>
      <c r="H94" s="341"/>
      <c r="I94" s="341"/>
      <c r="J94" s="341"/>
      <c r="K94" s="341"/>
      <c r="L94" s="341"/>
      <c r="M94" s="341"/>
      <c r="N94" s="341"/>
    </row>
    <row r="95" spans="1:14" x14ac:dyDescent="0.25">
      <c r="A95" s="343"/>
      <c r="B95" s="341"/>
      <c r="C95" s="341"/>
      <c r="D95" s="341"/>
      <c r="E95" s="341"/>
      <c r="F95" s="341"/>
      <c r="G95" s="341"/>
      <c r="H95" s="341"/>
      <c r="I95" s="341"/>
      <c r="J95" s="341"/>
      <c r="K95" s="341"/>
      <c r="L95" s="341"/>
      <c r="M95" s="341"/>
      <c r="N95" s="341"/>
    </row>
    <row r="96" spans="1:14" x14ac:dyDescent="0.25">
      <c r="A96" s="343"/>
      <c r="B96" s="341"/>
      <c r="C96" s="341"/>
      <c r="D96" s="341"/>
      <c r="E96" s="341"/>
      <c r="F96" s="341"/>
      <c r="G96" s="341"/>
      <c r="H96" s="341"/>
      <c r="I96" s="341"/>
      <c r="J96" s="341"/>
      <c r="K96" s="341"/>
      <c r="L96" s="341"/>
      <c r="M96" s="341"/>
      <c r="N96" s="341"/>
    </row>
    <row r="97" spans="1:14" x14ac:dyDescent="0.25">
      <c r="A97" s="343"/>
      <c r="B97" s="341"/>
      <c r="C97" s="341"/>
      <c r="D97" s="341"/>
      <c r="E97" s="341"/>
      <c r="F97" s="341"/>
      <c r="G97" s="341"/>
      <c r="H97" s="341"/>
      <c r="I97" s="341"/>
      <c r="J97" s="341"/>
      <c r="K97" s="341"/>
      <c r="L97" s="341"/>
      <c r="M97" s="341"/>
      <c r="N97" s="341"/>
    </row>
    <row r="98" spans="1:14" x14ac:dyDescent="0.25">
      <c r="A98" s="343"/>
      <c r="B98" s="341"/>
      <c r="C98" s="341"/>
      <c r="D98" s="341"/>
      <c r="E98" s="341"/>
      <c r="F98" s="341"/>
      <c r="G98" s="341"/>
      <c r="H98" s="341"/>
      <c r="I98" s="341"/>
      <c r="J98" s="341"/>
      <c r="K98" s="341"/>
      <c r="L98" s="341"/>
      <c r="M98" s="341"/>
      <c r="N98" s="341"/>
    </row>
    <row r="99" spans="1:14" x14ac:dyDescent="0.25">
      <c r="A99" s="343"/>
      <c r="B99" s="341"/>
      <c r="C99" s="341"/>
      <c r="D99" s="341"/>
      <c r="E99" s="341"/>
      <c r="F99" s="341"/>
      <c r="G99" s="341"/>
      <c r="H99" s="341"/>
      <c r="I99" s="341"/>
      <c r="J99" s="341"/>
      <c r="K99" s="341"/>
      <c r="L99" s="341"/>
      <c r="M99" s="341"/>
      <c r="N99" s="341"/>
    </row>
    <row r="100" spans="1:14" x14ac:dyDescent="0.25">
      <c r="A100" s="343"/>
      <c r="B100" s="341"/>
      <c r="C100" s="341"/>
      <c r="D100" s="341"/>
      <c r="E100" s="341"/>
      <c r="F100" s="341"/>
      <c r="G100" s="341"/>
      <c r="H100" s="341"/>
      <c r="I100" s="341"/>
      <c r="J100" s="341"/>
      <c r="K100" s="341"/>
      <c r="L100" s="341"/>
      <c r="M100" s="341"/>
      <c r="N100" s="341"/>
    </row>
    <row r="101" spans="1:14" x14ac:dyDescent="0.25">
      <c r="A101" s="343"/>
      <c r="B101" s="341"/>
      <c r="C101" s="341"/>
      <c r="D101" s="341"/>
      <c r="E101" s="341"/>
      <c r="F101" s="341"/>
      <c r="G101" s="341"/>
      <c r="H101" s="341"/>
      <c r="I101" s="341"/>
      <c r="J101" s="341"/>
      <c r="K101" s="341"/>
      <c r="L101" s="341"/>
      <c r="M101" s="341"/>
      <c r="N101" s="341"/>
    </row>
    <row r="102" spans="1:14" x14ac:dyDescent="0.25">
      <c r="A102" s="343"/>
      <c r="B102" s="341"/>
      <c r="C102" s="341"/>
      <c r="D102" s="341"/>
      <c r="E102" s="341"/>
      <c r="F102" s="341"/>
      <c r="G102" s="341"/>
      <c r="H102" s="341"/>
      <c r="I102" s="341"/>
      <c r="J102" s="341"/>
      <c r="K102" s="341"/>
      <c r="L102" s="341"/>
      <c r="M102" s="341"/>
      <c r="N102" s="341"/>
    </row>
    <row r="103" spans="1:14" x14ac:dyDescent="0.25">
      <c r="A103" s="343"/>
      <c r="B103" s="341"/>
      <c r="C103" s="341"/>
      <c r="D103" s="341"/>
      <c r="E103" s="341"/>
      <c r="F103" s="341"/>
      <c r="G103" s="341"/>
      <c r="H103" s="341"/>
      <c r="I103" s="341"/>
      <c r="J103" s="341"/>
      <c r="K103" s="341"/>
      <c r="L103" s="341"/>
      <c r="M103" s="341"/>
      <c r="N103" s="341"/>
    </row>
    <row r="104" spans="1:14" x14ac:dyDescent="0.25">
      <c r="A104" s="343"/>
      <c r="B104" s="341"/>
      <c r="C104" s="341"/>
      <c r="D104" s="341"/>
      <c r="E104" s="341"/>
      <c r="F104" s="341"/>
      <c r="G104" s="341"/>
      <c r="H104" s="341"/>
      <c r="I104" s="341"/>
      <c r="J104" s="341"/>
      <c r="K104" s="341"/>
      <c r="L104" s="341"/>
      <c r="M104" s="341"/>
      <c r="N104" s="341"/>
    </row>
    <row r="105" spans="1:14" x14ac:dyDescent="0.25">
      <c r="A105" s="343"/>
      <c r="B105" s="341"/>
      <c r="C105" s="341"/>
      <c r="D105" s="341"/>
      <c r="E105" s="341"/>
      <c r="F105" s="341"/>
      <c r="G105" s="341"/>
      <c r="H105" s="341"/>
      <c r="I105" s="341"/>
      <c r="J105" s="341"/>
      <c r="K105" s="341"/>
      <c r="L105" s="341"/>
      <c r="M105" s="341"/>
      <c r="N105" s="341"/>
    </row>
    <row r="106" spans="1:14" x14ac:dyDescent="0.25">
      <c r="A106" s="343"/>
      <c r="B106" s="341"/>
      <c r="C106" s="341"/>
      <c r="D106" s="341"/>
      <c r="E106" s="341"/>
      <c r="F106" s="341"/>
      <c r="G106" s="341"/>
      <c r="H106" s="341"/>
      <c r="I106" s="341"/>
      <c r="J106" s="341"/>
      <c r="K106" s="341"/>
      <c r="L106" s="341"/>
      <c r="M106" s="341"/>
      <c r="N106" s="341"/>
    </row>
    <row r="107" spans="1:14" x14ac:dyDescent="0.25">
      <c r="A107" s="343"/>
      <c r="B107" s="341"/>
      <c r="C107" s="341"/>
      <c r="D107" s="341"/>
      <c r="E107" s="341"/>
      <c r="F107" s="341"/>
      <c r="G107" s="341"/>
      <c r="H107" s="341"/>
      <c r="I107" s="341"/>
      <c r="J107" s="341"/>
      <c r="K107" s="341"/>
      <c r="L107" s="341"/>
      <c r="M107" s="341"/>
      <c r="N107" s="341"/>
    </row>
    <row r="108" spans="1:14" x14ac:dyDescent="0.25">
      <c r="A108" s="343"/>
      <c r="B108" s="341"/>
      <c r="C108" s="341"/>
      <c r="D108" s="341"/>
      <c r="E108" s="341"/>
      <c r="F108" s="341"/>
      <c r="G108" s="341"/>
      <c r="H108" s="341"/>
      <c r="I108" s="341"/>
      <c r="J108" s="341"/>
      <c r="K108" s="341"/>
      <c r="L108" s="341"/>
      <c r="M108" s="341"/>
      <c r="N108" s="341"/>
    </row>
    <row r="109" spans="1:14" x14ac:dyDescent="0.25">
      <c r="A109" s="343"/>
      <c r="B109" s="341"/>
      <c r="C109" s="341"/>
      <c r="D109" s="341"/>
      <c r="E109" s="341"/>
      <c r="F109" s="341"/>
      <c r="G109" s="341"/>
      <c r="H109" s="341"/>
      <c r="I109" s="341"/>
      <c r="J109" s="341"/>
      <c r="K109" s="341"/>
      <c r="L109" s="341"/>
      <c r="M109" s="341"/>
      <c r="N109" s="341"/>
    </row>
    <row r="110" spans="1:14" x14ac:dyDescent="0.25">
      <c r="A110" s="343"/>
      <c r="B110" s="341"/>
      <c r="C110" s="341"/>
      <c r="D110" s="341"/>
      <c r="E110" s="341"/>
      <c r="F110" s="341"/>
      <c r="G110" s="341"/>
      <c r="H110" s="341"/>
      <c r="I110" s="341"/>
      <c r="J110" s="341"/>
      <c r="K110" s="341"/>
      <c r="L110" s="341"/>
      <c r="M110" s="341"/>
      <c r="N110" s="341"/>
    </row>
    <row r="111" spans="1:14" x14ac:dyDescent="0.25">
      <c r="A111" s="343"/>
      <c r="B111" s="341"/>
      <c r="C111" s="341"/>
      <c r="D111" s="341"/>
      <c r="E111" s="341"/>
      <c r="F111" s="341"/>
      <c r="G111" s="341"/>
      <c r="H111" s="341"/>
      <c r="I111" s="341"/>
      <c r="J111" s="341"/>
      <c r="K111" s="341"/>
      <c r="L111" s="341"/>
      <c r="M111" s="341"/>
      <c r="N111" s="341"/>
    </row>
    <row r="112" spans="1:14" x14ac:dyDescent="0.25">
      <c r="A112" s="343"/>
      <c r="B112" s="341"/>
      <c r="C112" s="341"/>
      <c r="D112" s="341"/>
      <c r="E112" s="341"/>
      <c r="F112" s="341"/>
      <c r="G112" s="341"/>
      <c r="H112" s="341"/>
      <c r="I112" s="341"/>
      <c r="J112" s="341"/>
      <c r="K112" s="341"/>
      <c r="L112" s="341"/>
      <c r="M112" s="341"/>
      <c r="N112" s="341"/>
    </row>
    <row r="113" spans="1:14" x14ac:dyDescent="0.25">
      <c r="A113" s="343"/>
      <c r="B113" s="341"/>
      <c r="C113" s="341"/>
      <c r="D113" s="341"/>
      <c r="E113" s="341"/>
      <c r="F113" s="341"/>
      <c r="G113" s="341"/>
      <c r="H113" s="341"/>
      <c r="I113" s="341"/>
      <c r="J113" s="341"/>
      <c r="K113" s="341"/>
      <c r="L113" s="341"/>
      <c r="M113" s="341"/>
      <c r="N113" s="341"/>
    </row>
    <row r="114" spans="1:14" x14ac:dyDescent="0.25">
      <c r="A114" s="343"/>
      <c r="B114" s="341"/>
      <c r="C114" s="341"/>
      <c r="D114" s="341"/>
      <c r="E114" s="341"/>
      <c r="F114" s="341"/>
      <c r="G114" s="341"/>
      <c r="H114" s="341"/>
      <c r="I114" s="341"/>
      <c r="J114" s="341"/>
      <c r="K114" s="341"/>
      <c r="L114" s="341"/>
      <c r="M114" s="341"/>
      <c r="N114" s="341"/>
    </row>
    <row r="115" spans="1:14" x14ac:dyDescent="0.25">
      <c r="A115" s="343"/>
      <c r="B115" s="341"/>
      <c r="C115" s="341"/>
      <c r="D115" s="341"/>
      <c r="E115" s="341"/>
      <c r="F115" s="341"/>
      <c r="G115" s="341"/>
      <c r="H115" s="341"/>
      <c r="I115" s="341"/>
      <c r="J115" s="341"/>
      <c r="K115" s="341"/>
      <c r="L115" s="341"/>
      <c r="M115" s="341"/>
      <c r="N115" s="341"/>
    </row>
    <row r="116" spans="1:14" x14ac:dyDescent="0.25">
      <c r="A116" s="343"/>
      <c r="B116" s="341"/>
      <c r="C116" s="341"/>
      <c r="D116" s="341"/>
      <c r="E116" s="341"/>
      <c r="F116" s="341"/>
      <c r="G116" s="341"/>
      <c r="H116" s="341"/>
      <c r="I116" s="341"/>
      <c r="J116" s="341"/>
      <c r="K116" s="341"/>
      <c r="L116" s="341"/>
      <c r="M116" s="341"/>
      <c r="N116" s="341"/>
    </row>
    <row r="117" spans="1:14" x14ac:dyDescent="0.25">
      <c r="A117" s="343"/>
      <c r="B117" s="341"/>
      <c r="C117" s="341"/>
      <c r="D117" s="341"/>
      <c r="E117" s="341"/>
      <c r="F117" s="341"/>
      <c r="G117" s="341"/>
      <c r="H117" s="341"/>
      <c r="I117" s="341"/>
      <c r="J117" s="341"/>
      <c r="K117" s="341"/>
      <c r="L117" s="341"/>
      <c r="M117" s="341"/>
      <c r="N117" s="341"/>
    </row>
    <row r="118" spans="1:14" x14ac:dyDescent="0.25">
      <c r="A118" s="343"/>
      <c r="B118" s="341"/>
      <c r="C118" s="341"/>
      <c r="D118" s="341"/>
      <c r="E118" s="341"/>
      <c r="F118" s="341"/>
      <c r="G118" s="341"/>
      <c r="H118" s="341"/>
      <c r="I118" s="341"/>
      <c r="J118" s="341"/>
      <c r="K118" s="341"/>
      <c r="L118" s="341"/>
      <c r="M118" s="341"/>
      <c r="N118" s="341"/>
    </row>
    <row r="119" spans="1:14" x14ac:dyDescent="0.25">
      <c r="A119" s="343"/>
      <c r="B119" s="341"/>
      <c r="C119" s="341"/>
      <c r="D119" s="341"/>
      <c r="E119" s="341"/>
      <c r="F119" s="341"/>
      <c r="G119" s="341"/>
      <c r="H119" s="341"/>
      <c r="I119" s="341"/>
      <c r="J119" s="341"/>
      <c r="K119" s="341"/>
      <c r="L119" s="341"/>
      <c r="M119" s="341"/>
      <c r="N119" s="341"/>
    </row>
    <row r="120" spans="1:14" x14ac:dyDescent="0.25">
      <c r="A120" s="343"/>
      <c r="B120" s="341"/>
      <c r="C120" s="341"/>
      <c r="D120" s="341"/>
      <c r="E120" s="341"/>
      <c r="F120" s="341"/>
      <c r="G120" s="341"/>
      <c r="H120" s="341"/>
      <c r="I120" s="341"/>
      <c r="J120" s="341"/>
      <c r="K120" s="341"/>
      <c r="L120" s="341"/>
      <c r="M120" s="341"/>
      <c r="N120" s="341"/>
    </row>
    <row r="121" spans="1:14" x14ac:dyDescent="0.25">
      <c r="A121" s="343"/>
      <c r="B121" s="341"/>
      <c r="C121" s="341"/>
      <c r="D121" s="341"/>
      <c r="E121" s="341"/>
      <c r="F121" s="341"/>
      <c r="G121" s="341"/>
      <c r="H121" s="341"/>
      <c r="I121" s="341"/>
      <c r="J121" s="341"/>
      <c r="K121" s="341"/>
      <c r="L121" s="341"/>
      <c r="M121" s="341"/>
      <c r="N121" s="341"/>
    </row>
    <row r="122" spans="1:14" x14ac:dyDescent="0.25">
      <c r="A122" s="343"/>
      <c r="B122" s="341"/>
      <c r="C122" s="341"/>
      <c r="D122" s="341"/>
      <c r="E122" s="341"/>
      <c r="F122" s="341"/>
      <c r="G122" s="341"/>
      <c r="H122" s="341"/>
      <c r="I122" s="341"/>
      <c r="J122" s="341"/>
      <c r="K122" s="341"/>
      <c r="L122" s="341"/>
      <c r="M122" s="341"/>
      <c r="N122" s="341"/>
    </row>
    <row r="123" spans="1:14" x14ac:dyDescent="0.25">
      <c r="A123" s="343"/>
      <c r="B123" s="341"/>
      <c r="C123" s="341"/>
      <c r="D123" s="341"/>
      <c r="E123" s="341"/>
      <c r="F123" s="341"/>
      <c r="G123" s="341"/>
      <c r="H123" s="341"/>
      <c r="I123" s="341"/>
      <c r="J123" s="341"/>
      <c r="K123" s="341"/>
      <c r="L123" s="341"/>
      <c r="M123" s="341"/>
      <c r="N123" s="341"/>
    </row>
    <row r="124" spans="1:14" x14ac:dyDescent="0.25">
      <c r="A124" s="343"/>
      <c r="B124" s="341"/>
      <c r="C124" s="341"/>
      <c r="D124" s="341"/>
      <c r="E124" s="341"/>
      <c r="F124" s="341"/>
      <c r="G124" s="341"/>
      <c r="H124" s="341"/>
      <c r="I124" s="341"/>
      <c r="J124" s="341"/>
      <c r="K124" s="341"/>
      <c r="L124" s="341"/>
      <c r="M124" s="341"/>
      <c r="N124" s="341"/>
    </row>
    <row r="125" spans="1:14" x14ac:dyDescent="0.25">
      <c r="A125" s="343"/>
      <c r="B125" s="341"/>
      <c r="C125" s="341"/>
      <c r="D125" s="341"/>
      <c r="E125" s="341"/>
      <c r="F125" s="341"/>
      <c r="G125" s="341"/>
      <c r="H125" s="341"/>
      <c r="I125" s="341"/>
      <c r="J125" s="341"/>
      <c r="K125" s="341"/>
      <c r="L125" s="341"/>
      <c r="M125" s="341"/>
      <c r="N125" s="341"/>
    </row>
    <row r="126" spans="1:14" x14ac:dyDescent="0.25">
      <c r="A126" s="343"/>
      <c r="B126" s="341"/>
      <c r="C126" s="341"/>
      <c r="D126" s="341"/>
      <c r="E126" s="341"/>
      <c r="F126" s="341"/>
      <c r="G126" s="341"/>
      <c r="H126" s="341"/>
      <c r="I126" s="341"/>
      <c r="J126" s="341"/>
      <c r="K126" s="341"/>
      <c r="L126" s="341"/>
      <c r="M126" s="341"/>
      <c r="N126" s="341"/>
    </row>
    <row r="127" spans="1:14" x14ac:dyDescent="0.25">
      <c r="A127" s="343"/>
      <c r="B127" s="341"/>
      <c r="C127" s="341"/>
      <c r="D127" s="341"/>
      <c r="E127" s="341"/>
      <c r="F127" s="341"/>
      <c r="G127" s="341"/>
      <c r="H127" s="341"/>
      <c r="I127" s="341"/>
      <c r="J127" s="341"/>
      <c r="K127" s="341"/>
      <c r="L127" s="341"/>
      <c r="M127" s="341"/>
      <c r="N127" s="341"/>
    </row>
    <row r="128" spans="1:14" x14ac:dyDescent="0.25">
      <c r="A128" s="343"/>
      <c r="B128" s="341"/>
      <c r="C128" s="341"/>
      <c r="D128" s="341"/>
      <c r="E128" s="341"/>
      <c r="F128" s="341"/>
      <c r="G128" s="341"/>
      <c r="H128" s="341"/>
      <c r="I128" s="341"/>
      <c r="J128" s="341"/>
      <c r="K128" s="341"/>
      <c r="L128" s="341"/>
      <c r="M128" s="341"/>
      <c r="N128" s="341"/>
    </row>
    <row r="129" spans="1:14" x14ac:dyDescent="0.25">
      <c r="A129" s="343"/>
      <c r="B129" s="341"/>
      <c r="C129" s="341"/>
      <c r="D129" s="341"/>
      <c r="E129" s="341"/>
      <c r="F129" s="341"/>
      <c r="G129" s="341"/>
      <c r="H129" s="341"/>
      <c r="I129" s="341"/>
      <c r="J129" s="341"/>
      <c r="K129" s="341"/>
      <c r="L129" s="341"/>
      <c r="M129" s="341"/>
      <c r="N129" s="341"/>
    </row>
    <row r="130" spans="1:14" x14ac:dyDescent="0.25">
      <c r="A130" s="343"/>
      <c r="B130" s="341"/>
      <c r="C130" s="341"/>
      <c r="D130" s="341"/>
      <c r="E130" s="341"/>
      <c r="F130" s="341"/>
      <c r="G130" s="341"/>
      <c r="H130" s="341"/>
      <c r="I130" s="341"/>
      <c r="J130" s="341"/>
      <c r="K130" s="341"/>
      <c r="L130" s="341"/>
      <c r="M130" s="341"/>
      <c r="N130" s="341"/>
    </row>
    <row r="131" spans="1:14" x14ac:dyDescent="0.25">
      <c r="A131" s="343"/>
      <c r="B131" s="341"/>
      <c r="C131" s="341"/>
      <c r="D131" s="341"/>
      <c r="E131" s="341"/>
      <c r="F131" s="341"/>
      <c r="G131" s="341"/>
      <c r="H131" s="341"/>
      <c r="I131" s="341"/>
      <c r="J131" s="341"/>
      <c r="K131" s="341"/>
      <c r="L131" s="341"/>
      <c r="M131" s="341"/>
      <c r="N131" s="341"/>
    </row>
    <row r="132" spans="1:14" x14ac:dyDescent="0.25">
      <c r="A132" s="343"/>
      <c r="B132" s="341"/>
      <c r="C132" s="341"/>
      <c r="D132" s="341"/>
      <c r="E132" s="341"/>
      <c r="F132" s="341"/>
      <c r="G132" s="341"/>
      <c r="H132" s="341"/>
      <c r="I132" s="341"/>
      <c r="J132" s="341"/>
      <c r="K132" s="341"/>
      <c r="L132" s="341"/>
      <c r="M132" s="341"/>
      <c r="N132" s="341"/>
    </row>
    <row r="133" spans="1:14" x14ac:dyDescent="0.25">
      <c r="A133" s="343"/>
      <c r="B133" s="341"/>
      <c r="C133" s="341"/>
      <c r="D133" s="341"/>
      <c r="E133" s="341"/>
      <c r="F133" s="341"/>
      <c r="G133" s="341"/>
      <c r="H133" s="341"/>
      <c r="I133" s="341"/>
      <c r="J133" s="341"/>
      <c r="K133" s="341"/>
      <c r="L133" s="341"/>
      <c r="M133" s="341"/>
      <c r="N133" s="341"/>
    </row>
    <row r="134" spans="1:14" x14ac:dyDescent="0.25">
      <c r="A134" s="343"/>
      <c r="B134" s="341"/>
      <c r="C134" s="341"/>
      <c r="D134" s="341"/>
      <c r="E134" s="341"/>
      <c r="F134" s="341"/>
      <c r="G134" s="341"/>
      <c r="H134" s="341"/>
      <c r="I134" s="341"/>
      <c r="J134" s="341"/>
      <c r="K134" s="341"/>
      <c r="L134" s="341"/>
      <c r="M134" s="341"/>
      <c r="N134" s="341"/>
    </row>
    <row r="135" spans="1:14" x14ac:dyDescent="0.25">
      <c r="A135" s="343"/>
      <c r="B135" s="341"/>
      <c r="C135" s="341"/>
      <c r="D135" s="341"/>
      <c r="E135" s="341"/>
      <c r="F135" s="341"/>
      <c r="G135" s="341"/>
      <c r="H135" s="341"/>
      <c r="I135" s="341"/>
      <c r="J135" s="341"/>
      <c r="K135" s="341"/>
      <c r="L135" s="341"/>
      <c r="M135" s="341"/>
      <c r="N135" s="341"/>
    </row>
    <row r="136" spans="1:14" x14ac:dyDescent="0.25">
      <c r="A136" s="343"/>
      <c r="B136" s="341"/>
      <c r="C136" s="341"/>
      <c r="D136" s="341"/>
      <c r="E136" s="341"/>
      <c r="F136" s="341"/>
      <c r="G136" s="341"/>
      <c r="H136" s="341"/>
      <c r="I136" s="341"/>
      <c r="J136" s="341"/>
      <c r="K136" s="341"/>
      <c r="L136" s="341"/>
      <c r="M136" s="341"/>
      <c r="N136" s="341"/>
    </row>
    <row r="137" spans="1:14" x14ac:dyDescent="0.25">
      <c r="A137" s="343"/>
      <c r="B137" s="341"/>
      <c r="C137" s="341"/>
      <c r="D137" s="341"/>
      <c r="E137" s="341"/>
      <c r="F137" s="341"/>
      <c r="G137" s="341"/>
      <c r="H137" s="341"/>
      <c r="I137" s="341"/>
      <c r="J137" s="341"/>
      <c r="K137" s="341"/>
      <c r="L137" s="341"/>
      <c r="M137" s="341"/>
      <c r="N137" s="341"/>
    </row>
    <row r="138" spans="1:14" x14ac:dyDescent="0.25">
      <c r="A138" s="343"/>
      <c r="B138" s="341"/>
      <c r="C138" s="341"/>
      <c r="D138" s="341"/>
      <c r="E138" s="341"/>
      <c r="F138" s="341"/>
      <c r="G138" s="341"/>
      <c r="H138" s="341"/>
      <c r="I138" s="341"/>
      <c r="J138" s="341"/>
      <c r="K138" s="341"/>
      <c r="L138" s="341"/>
      <c r="M138" s="341"/>
      <c r="N138" s="341"/>
    </row>
    <row r="139" spans="1:14" x14ac:dyDescent="0.25">
      <c r="A139" s="343"/>
      <c r="B139" s="341"/>
      <c r="C139" s="341"/>
      <c r="D139" s="341"/>
      <c r="E139" s="341"/>
      <c r="F139" s="341"/>
      <c r="G139" s="341"/>
      <c r="H139" s="341"/>
      <c r="I139" s="341"/>
      <c r="J139" s="341"/>
      <c r="K139" s="341"/>
      <c r="L139" s="341"/>
      <c r="M139" s="341"/>
      <c r="N139" s="341"/>
    </row>
    <row r="140" spans="1:14" x14ac:dyDescent="0.25">
      <c r="A140" s="343"/>
      <c r="B140" s="341"/>
      <c r="C140" s="341"/>
      <c r="D140" s="341"/>
      <c r="E140" s="341"/>
      <c r="F140" s="341"/>
      <c r="G140" s="341"/>
      <c r="H140" s="341"/>
      <c r="I140" s="341"/>
      <c r="J140" s="341"/>
      <c r="K140" s="341"/>
      <c r="L140" s="341"/>
      <c r="M140" s="341"/>
      <c r="N140" s="341"/>
    </row>
    <row r="141" spans="1:14" x14ac:dyDescent="0.25">
      <c r="A141" s="343"/>
      <c r="B141" s="341"/>
      <c r="C141" s="341"/>
      <c r="D141" s="341"/>
      <c r="E141" s="341"/>
      <c r="F141" s="341"/>
      <c r="G141" s="341"/>
      <c r="H141" s="341"/>
      <c r="I141" s="341"/>
      <c r="J141" s="341"/>
      <c r="K141" s="341"/>
      <c r="L141" s="341"/>
      <c r="M141" s="341"/>
      <c r="N141" s="341"/>
    </row>
    <row r="142" spans="1:14" x14ac:dyDescent="0.25">
      <c r="A142" s="343"/>
      <c r="B142" s="341"/>
      <c r="C142" s="341"/>
      <c r="D142" s="341"/>
      <c r="E142" s="341"/>
      <c r="F142" s="341"/>
      <c r="G142" s="341"/>
      <c r="H142" s="341"/>
      <c r="I142" s="341"/>
      <c r="J142" s="341"/>
      <c r="K142" s="341"/>
      <c r="L142" s="341"/>
      <c r="M142" s="341"/>
      <c r="N142" s="341"/>
    </row>
    <row r="143" spans="1:14" x14ac:dyDescent="0.25">
      <c r="A143" s="343"/>
      <c r="B143" s="341"/>
      <c r="C143" s="341"/>
      <c r="D143" s="341"/>
      <c r="E143" s="341"/>
      <c r="F143" s="341"/>
      <c r="G143" s="341"/>
      <c r="H143" s="341"/>
      <c r="I143" s="341"/>
      <c r="J143" s="341"/>
      <c r="K143" s="341"/>
      <c r="L143" s="341"/>
      <c r="M143" s="341"/>
      <c r="N143" s="341"/>
    </row>
    <row r="144" spans="1:14" x14ac:dyDescent="0.25">
      <c r="A144" s="343"/>
      <c r="B144" s="341"/>
      <c r="C144" s="341"/>
      <c r="D144" s="341"/>
      <c r="E144" s="341"/>
      <c r="F144" s="341"/>
      <c r="G144" s="341"/>
      <c r="H144" s="341"/>
      <c r="I144" s="341"/>
      <c r="J144" s="341"/>
      <c r="K144" s="341"/>
      <c r="L144" s="341"/>
      <c r="M144" s="341"/>
      <c r="N144" s="341"/>
    </row>
    <row r="145" spans="1:14" x14ac:dyDescent="0.25">
      <c r="A145" s="343"/>
      <c r="B145" s="341"/>
      <c r="C145" s="341"/>
      <c r="D145" s="341"/>
      <c r="E145" s="341"/>
      <c r="F145" s="341"/>
      <c r="G145" s="341"/>
      <c r="H145" s="341"/>
      <c r="I145" s="341"/>
      <c r="J145" s="341"/>
      <c r="K145" s="341"/>
      <c r="L145" s="341"/>
      <c r="M145" s="341"/>
      <c r="N145" s="341"/>
    </row>
    <row r="146" spans="1:14" x14ac:dyDescent="0.25">
      <c r="A146" s="343"/>
      <c r="B146" s="341"/>
      <c r="C146" s="341"/>
      <c r="D146" s="341"/>
      <c r="E146" s="341"/>
      <c r="F146" s="341"/>
      <c r="G146" s="341"/>
      <c r="H146" s="341"/>
      <c r="I146" s="341"/>
      <c r="J146" s="341"/>
      <c r="K146" s="341"/>
      <c r="L146" s="341"/>
      <c r="M146" s="341"/>
      <c r="N146" s="341"/>
    </row>
    <row r="147" spans="1:14" x14ac:dyDescent="0.25">
      <c r="A147" s="343"/>
      <c r="B147" s="341"/>
      <c r="C147" s="341"/>
      <c r="D147" s="341"/>
      <c r="E147" s="341"/>
      <c r="F147" s="341"/>
      <c r="G147" s="341"/>
      <c r="H147" s="341"/>
      <c r="I147" s="341"/>
      <c r="J147" s="341"/>
      <c r="K147" s="341"/>
      <c r="L147" s="341"/>
      <c r="M147" s="341"/>
      <c r="N147" s="341"/>
    </row>
    <row r="148" spans="1:14" x14ac:dyDescent="0.25">
      <c r="A148" s="343"/>
      <c r="B148" s="341"/>
      <c r="C148" s="341"/>
      <c r="D148" s="341"/>
      <c r="E148" s="341"/>
      <c r="F148" s="341"/>
      <c r="G148" s="341"/>
      <c r="H148" s="341"/>
      <c r="I148" s="341"/>
      <c r="J148" s="341"/>
      <c r="K148" s="341"/>
      <c r="L148" s="341"/>
      <c r="M148" s="341"/>
      <c r="N148" s="341"/>
    </row>
    <row r="149" spans="1:14" x14ac:dyDescent="0.25">
      <c r="A149" s="343"/>
      <c r="B149" s="341"/>
      <c r="C149" s="341"/>
      <c r="D149" s="341"/>
      <c r="E149" s="341"/>
      <c r="F149" s="341"/>
      <c r="G149" s="341"/>
      <c r="H149" s="341"/>
      <c r="I149" s="341"/>
      <c r="J149" s="341"/>
      <c r="K149" s="341"/>
      <c r="L149" s="341"/>
      <c r="M149" s="341"/>
      <c r="N149" s="341"/>
    </row>
    <row r="150" spans="1:14" x14ac:dyDescent="0.25">
      <c r="A150" s="343"/>
      <c r="B150" s="341"/>
      <c r="C150" s="341"/>
      <c r="D150" s="341"/>
      <c r="E150" s="341"/>
      <c r="F150" s="341"/>
      <c r="G150" s="341"/>
      <c r="H150" s="341"/>
      <c r="I150" s="341"/>
      <c r="J150" s="341"/>
      <c r="K150" s="341"/>
      <c r="L150" s="341"/>
      <c r="M150" s="341"/>
      <c r="N150" s="341"/>
    </row>
    <row r="151" spans="1:14" x14ac:dyDescent="0.25">
      <c r="A151" s="343"/>
      <c r="B151" s="341"/>
      <c r="C151" s="341"/>
      <c r="D151" s="341"/>
      <c r="E151" s="341"/>
      <c r="F151" s="341"/>
      <c r="G151" s="341"/>
      <c r="H151" s="341"/>
      <c r="I151" s="341"/>
      <c r="J151" s="341"/>
      <c r="K151" s="341"/>
      <c r="L151" s="341"/>
      <c r="M151" s="341"/>
      <c r="N151" s="341"/>
    </row>
    <row r="152" spans="1:14" x14ac:dyDescent="0.25">
      <c r="A152" s="343"/>
      <c r="B152" s="341"/>
      <c r="C152" s="341"/>
      <c r="D152" s="341"/>
      <c r="E152" s="341"/>
      <c r="F152" s="341"/>
      <c r="G152" s="341"/>
      <c r="H152" s="341"/>
      <c r="I152" s="341"/>
      <c r="J152" s="341"/>
      <c r="K152" s="341"/>
      <c r="L152" s="341"/>
      <c r="M152" s="341"/>
      <c r="N152" s="341"/>
    </row>
    <row r="153" spans="1:14" x14ac:dyDescent="0.25">
      <c r="A153" s="343"/>
      <c r="B153" s="341"/>
      <c r="C153" s="341"/>
      <c r="D153" s="341"/>
      <c r="E153" s="341"/>
      <c r="F153" s="341"/>
      <c r="G153" s="341"/>
      <c r="H153" s="341"/>
      <c r="I153" s="341"/>
      <c r="J153" s="341"/>
      <c r="K153" s="341"/>
      <c r="L153" s="341"/>
      <c r="M153" s="341"/>
      <c r="N153" s="341"/>
    </row>
    <row r="154" spans="1:14" x14ac:dyDescent="0.25">
      <c r="A154" s="343"/>
      <c r="B154" s="341"/>
      <c r="C154" s="341"/>
      <c r="D154" s="341"/>
      <c r="E154" s="341"/>
      <c r="F154" s="341"/>
      <c r="G154" s="341"/>
      <c r="H154" s="341"/>
      <c r="I154" s="341"/>
      <c r="J154" s="341"/>
      <c r="K154" s="341"/>
      <c r="L154" s="341"/>
      <c r="M154" s="341"/>
      <c r="N154" s="341"/>
    </row>
    <row r="155" spans="1:14" x14ac:dyDescent="0.25">
      <c r="A155" s="343"/>
      <c r="B155" s="341"/>
      <c r="C155" s="341"/>
      <c r="D155" s="341"/>
      <c r="E155" s="341"/>
      <c r="F155" s="341"/>
      <c r="G155" s="341"/>
      <c r="H155" s="341"/>
      <c r="I155" s="341"/>
      <c r="J155" s="341"/>
      <c r="K155" s="341"/>
      <c r="L155" s="341"/>
      <c r="M155" s="341"/>
      <c r="N155" s="341"/>
    </row>
    <row r="156" spans="1:14" x14ac:dyDescent="0.25">
      <c r="A156" s="343"/>
      <c r="B156" s="341"/>
      <c r="C156" s="341"/>
      <c r="D156" s="341"/>
      <c r="E156" s="341"/>
      <c r="F156" s="341"/>
      <c r="G156" s="341"/>
      <c r="H156" s="341"/>
      <c r="I156" s="341"/>
      <c r="J156" s="341"/>
      <c r="K156" s="341"/>
      <c r="L156" s="341"/>
      <c r="M156" s="341"/>
      <c r="N156" s="341"/>
    </row>
    <row r="157" spans="1:14" x14ac:dyDescent="0.25">
      <c r="A157" s="343"/>
      <c r="B157" s="341"/>
      <c r="C157" s="341"/>
      <c r="D157" s="341"/>
      <c r="E157" s="341"/>
      <c r="F157" s="341"/>
      <c r="G157" s="341"/>
      <c r="H157" s="341"/>
      <c r="I157" s="341"/>
      <c r="J157" s="341"/>
      <c r="K157" s="341"/>
      <c r="L157" s="341"/>
      <c r="M157" s="341"/>
      <c r="N157" s="341"/>
    </row>
    <row r="158" spans="1:14" x14ac:dyDescent="0.25">
      <c r="A158" s="343"/>
      <c r="B158" s="341"/>
      <c r="C158" s="341"/>
      <c r="D158" s="341"/>
      <c r="E158" s="341"/>
      <c r="F158" s="341"/>
      <c r="G158" s="341"/>
      <c r="H158" s="341"/>
      <c r="I158" s="341"/>
      <c r="J158" s="341"/>
      <c r="K158" s="341"/>
      <c r="L158" s="341"/>
      <c r="M158" s="341"/>
      <c r="N158" s="341"/>
    </row>
    <row r="159" spans="1:14" x14ac:dyDescent="0.25">
      <c r="A159" s="343"/>
      <c r="B159" s="341"/>
      <c r="C159" s="341"/>
      <c r="D159" s="341"/>
      <c r="E159" s="341"/>
      <c r="F159" s="341"/>
      <c r="G159" s="341"/>
      <c r="H159" s="341"/>
      <c r="I159" s="341"/>
      <c r="J159" s="341"/>
      <c r="K159" s="341"/>
      <c r="L159" s="341"/>
      <c r="M159" s="341"/>
      <c r="N159" s="341"/>
    </row>
    <row r="160" spans="1:14" x14ac:dyDescent="0.25">
      <c r="A160" s="343"/>
      <c r="B160" s="341"/>
      <c r="C160" s="341"/>
      <c r="D160" s="341"/>
      <c r="E160" s="341"/>
      <c r="F160" s="341"/>
      <c r="G160" s="341"/>
      <c r="H160" s="341"/>
      <c r="I160" s="341"/>
      <c r="J160" s="341"/>
      <c r="K160" s="341"/>
      <c r="L160" s="341"/>
      <c r="M160" s="341"/>
      <c r="N160" s="341"/>
    </row>
    <row r="161" spans="1:14" x14ac:dyDescent="0.25">
      <c r="A161" s="343"/>
      <c r="B161" s="341"/>
      <c r="C161" s="341"/>
      <c r="D161" s="341"/>
      <c r="E161" s="341"/>
      <c r="F161" s="341"/>
      <c r="G161" s="341"/>
      <c r="H161" s="341"/>
      <c r="I161" s="341"/>
      <c r="J161" s="341"/>
      <c r="K161" s="341"/>
      <c r="L161" s="341"/>
      <c r="M161" s="341"/>
      <c r="N161" s="341"/>
    </row>
    <row r="162" spans="1:14" x14ac:dyDescent="0.25">
      <c r="A162" s="343"/>
      <c r="B162" s="341"/>
      <c r="C162" s="341"/>
      <c r="D162" s="341"/>
      <c r="E162" s="341"/>
      <c r="F162" s="341"/>
      <c r="G162" s="341"/>
      <c r="H162" s="341"/>
      <c r="I162" s="341"/>
      <c r="J162" s="341"/>
      <c r="K162" s="341"/>
      <c r="L162" s="341"/>
      <c r="M162" s="341"/>
      <c r="N162" s="341"/>
    </row>
    <row r="163" spans="1:14" x14ac:dyDescent="0.25">
      <c r="A163" s="343"/>
      <c r="B163" s="341"/>
      <c r="C163" s="341"/>
      <c r="D163" s="341"/>
      <c r="E163" s="341"/>
      <c r="F163" s="341"/>
      <c r="G163" s="341"/>
      <c r="H163" s="341"/>
      <c r="I163" s="341"/>
      <c r="J163" s="341"/>
      <c r="K163" s="341"/>
      <c r="L163" s="341"/>
      <c r="M163" s="341"/>
      <c r="N163" s="341"/>
    </row>
    <row r="164" spans="1:14" x14ac:dyDescent="0.25">
      <c r="A164" s="343"/>
      <c r="B164" s="341"/>
      <c r="C164" s="341"/>
      <c r="D164" s="341"/>
      <c r="E164" s="341"/>
      <c r="F164" s="341"/>
      <c r="G164" s="341"/>
      <c r="H164" s="341"/>
      <c r="I164" s="341"/>
      <c r="J164" s="341"/>
      <c r="K164" s="341"/>
      <c r="L164" s="341"/>
      <c r="M164" s="341"/>
      <c r="N164" s="341"/>
    </row>
    <row r="165" spans="1:14" x14ac:dyDescent="0.25">
      <c r="A165" s="343"/>
      <c r="B165" s="341"/>
      <c r="C165" s="341"/>
      <c r="D165" s="341"/>
      <c r="E165" s="341"/>
      <c r="F165" s="341"/>
      <c r="G165" s="341"/>
      <c r="H165" s="341"/>
      <c r="I165" s="341"/>
      <c r="J165" s="341"/>
      <c r="K165" s="341"/>
      <c r="L165" s="341"/>
      <c r="M165" s="341"/>
      <c r="N165" s="341"/>
    </row>
    <row r="166" spans="1:14" x14ac:dyDescent="0.25">
      <c r="A166" s="343"/>
      <c r="B166" s="341"/>
      <c r="C166" s="341"/>
      <c r="D166" s="341"/>
      <c r="E166" s="341"/>
      <c r="F166" s="341"/>
      <c r="G166" s="341"/>
      <c r="H166" s="341"/>
      <c r="I166" s="341"/>
      <c r="J166" s="341"/>
      <c r="K166" s="341"/>
      <c r="L166" s="341"/>
      <c r="M166" s="341"/>
      <c r="N166" s="341"/>
    </row>
    <row r="167" spans="1:14" x14ac:dyDescent="0.25">
      <c r="A167" s="343"/>
      <c r="B167" s="341"/>
      <c r="C167" s="341"/>
      <c r="D167" s="341"/>
      <c r="E167" s="341"/>
      <c r="F167" s="341"/>
      <c r="G167" s="341"/>
      <c r="H167" s="341"/>
      <c r="I167" s="341"/>
      <c r="J167" s="341"/>
      <c r="K167" s="341"/>
      <c r="L167" s="341"/>
      <c r="M167" s="341"/>
      <c r="N167" s="341"/>
    </row>
    <row r="168" spans="1:14" x14ac:dyDescent="0.25">
      <c r="A168" s="343"/>
      <c r="B168" s="341"/>
      <c r="C168" s="341"/>
      <c r="D168" s="341"/>
      <c r="E168" s="341"/>
      <c r="F168" s="341"/>
      <c r="G168" s="341"/>
      <c r="H168" s="341"/>
      <c r="I168" s="341"/>
      <c r="J168" s="341"/>
      <c r="K168" s="341"/>
      <c r="L168" s="341"/>
      <c r="M168" s="341"/>
      <c r="N168" s="341"/>
    </row>
    <row r="169" spans="1:14" x14ac:dyDescent="0.25">
      <c r="A169" s="343"/>
      <c r="B169" s="341"/>
      <c r="C169" s="341"/>
      <c r="D169" s="341"/>
      <c r="E169" s="341"/>
      <c r="F169" s="341"/>
      <c r="G169" s="341"/>
      <c r="H169" s="341"/>
      <c r="I169" s="341"/>
      <c r="J169" s="341"/>
      <c r="K169" s="341"/>
      <c r="L169" s="341"/>
      <c r="M169" s="341"/>
      <c r="N169" s="341"/>
    </row>
    <row r="170" spans="1:14" x14ac:dyDescent="0.25">
      <c r="A170" s="343"/>
      <c r="B170" s="341"/>
      <c r="C170" s="341"/>
      <c r="D170" s="341"/>
      <c r="E170" s="341"/>
      <c r="F170" s="341"/>
      <c r="G170" s="341"/>
      <c r="H170" s="341"/>
      <c r="I170" s="341"/>
      <c r="J170" s="341"/>
      <c r="K170" s="341"/>
      <c r="L170" s="341"/>
      <c r="M170" s="341"/>
      <c r="N170" s="341"/>
    </row>
    <row r="171" spans="1:14" x14ac:dyDescent="0.25">
      <c r="A171" s="343"/>
      <c r="B171" s="341"/>
      <c r="C171" s="341"/>
      <c r="D171" s="341"/>
      <c r="E171" s="341"/>
      <c r="F171" s="341"/>
      <c r="G171" s="341"/>
      <c r="H171" s="341"/>
      <c r="I171" s="341"/>
      <c r="J171" s="341"/>
      <c r="K171" s="341"/>
      <c r="L171" s="341"/>
      <c r="M171" s="341"/>
      <c r="N171" s="341"/>
    </row>
    <row r="172" spans="1:14" x14ac:dyDescent="0.25">
      <c r="A172" s="343"/>
      <c r="B172" s="341"/>
      <c r="C172" s="341"/>
      <c r="D172" s="341"/>
      <c r="E172" s="341"/>
      <c r="F172" s="341"/>
      <c r="G172" s="341"/>
      <c r="H172" s="341"/>
      <c r="I172" s="341"/>
      <c r="J172" s="341"/>
      <c r="K172" s="341"/>
      <c r="L172" s="341"/>
      <c r="M172" s="341"/>
      <c r="N172" s="341"/>
    </row>
    <row r="173" spans="1:14" x14ac:dyDescent="0.25">
      <c r="A173" s="343"/>
      <c r="B173" s="341"/>
      <c r="C173" s="341"/>
      <c r="D173" s="341"/>
      <c r="E173" s="341"/>
      <c r="F173" s="341"/>
      <c r="G173" s="341"/>
      <c r="H173" s="341"/>
      <c r="I173" s="341"/>
      <c r="J173" s="341"/>
      <c r="K173" s="341"/>
      <c r="L173" s="341"/>
      <c r="M173" s="341"/>
      <c r="N173" s="341"/>
    </row>
    <row r="174" spans="1:14" x14ac:dyDescent="0.25">
      <c r="A174" s="343"/>
      <c r="B174" s="341"/>
      <c r="C174" s="341"/>
      <c r="D174" s="341"/>
      <c r="E174" s="341"/>
      <c r="F174" s="341"/>
      <c r="G174" s="341"/>
      <c r="H174" s="341"/>
      <c r="I174" s="341"/>
      <c r="J174" s="341"/>
      <c r="K174" s="341"/>
      <c r="L174" s="341"/>
      <c r="M174" s="341"/>
      <c r="N174" s="341"/>
    </row>
    <row r="175" spans="1:14" x14ac:dyDescent="0.25">
      <c r="A175" s="343"/>
      <c r="B175" s="341"/>
      <c r="C175" s="341"/>
      <c r="D175" s="341"/>
      <c r="E175" s="341"/>
      <c r="F175" s="341"/>
      <c r="G175" s="341"/>
      <c r="H175" s="341"/>
      <c r="I175" s="341"/>
      <c r="J175" s="341"/>
      <c r="K175" s="341"/>
      <c r="L175" s="341"/>
      <c r="M175" s="341"/>
      <c r="N175" s="341"/>
    </row>
    <row r="176" spans="1:14" x14ac:dyDescent="0.25">
      <c r="A176" s="343"/>
      <c r="B176" s="341"/>
      <c r="C176" s="341"/>
      <c r="D176" s="341"/>
      <c r="E176" s="341"/>
      <c r="F176" s="341"/>
      <c r="G176" s="341"/>
      <c r="H176" s="341"/>
      <c r="I176" s="341"/>
      <c r="J176" s="341"/>
      <c r="K176" s="341"/>
      <c r="L176" s="341"/>
      <c r="M176" s="341"/>
      <c r="N176" s="341"/>
    </row>
    <row r="177" spans="1:14" x14ac:dyDescent="0.25">
      <c r="A177" s="343"/>
      <c r="B177" s="341"/>
      <c r="C177" s="341"/>
      <c r="D177" s="341"/>
      <c r="E177" s="341"/>
      <c r="F177" s="341"/>
      <c r="G177" s="341"/>
      <c r="H177" s="341"/>
      <c r="I177" s="341"/>
      <c r="J177" s="341"/>
      <c r="K177" s="341"/>
      <c r="L177" s="341"/>
      <c r="M177" s="341"/>
      <c r="N177" s="341"/>
    </row>
    <row r="178" spans="1:14" x14ac:dyDescent="0.25">
      <c r="A178" s="343"/>
      <c r="B178" s="341"/>
      <c r="C178" s="341"/>
      <c r="D178" s="341"/>
      <c r="E178" s="341"/>
      <c r="F178" s="341"/>
      <c r="G178" s="341"/>
      <c r="H178" s="341"/>
      <c r="I178" s="341"/>
      <c r="J178" s="341"/>
      <c r="K178" s="341"/>
      <c r="L178" s="341"/>
      <c r="M178" s="341"/>
      <c r="N178" s="341"/>
    </row>
    <row r="179" spans="1:14" x14ac:dyDescent="0.25">
      <c r="A179" s="343"/>
      <c r="B179" s="341"/>
      <c r="C179" s="341"/>
      <c r="D179" s="341"/>
      <c r="E179" s="341"/>
      <c r="F179" s="341"/>
      <c r="G179" s="341"/>
      <c r="H179" s="341"/>
      <c r="I179" s="341"/>
      <c r="J179" s="341"/>
      <c r="K179" s="341"/>
      <c r="L179" s="341"/>
      <c r="M179" s="341"/>
      <c r="N179" s="341"/>
    </row>
    <row r="180" spans="1:14" x14ac:dyDescent="0.25">
      <c r="A180" s="343"/>
      <c r="B180" s="341"/>
      <c r="C180" s="341"/>
      <c r="D180" s="341"/>
      <c r="E180" s="341"/>
      <c r="F180" s="341"/>
      <c r="G180" s="341"/>
      <c r="H180" s="341"/>
      <c r="I180" s="341"/>
      <c r="J180" s="341"/>
      <c r="K180" s="341"/>
      <c r="L180" s="341"/>
      <c r="M180" s="341"/>
      <c r="N180" s="341"/>
    </row>
    <row r="181" spans="1:14" x14ac:dyDescent="0.25">
      <c r="A181" s="343"/>
      <c r="B181" s="341"/>
      <c r="C181" s="341"/>
      <c r="D181" s="341"/>
      <c r="E181" s="341"/>
      <c r="F181" s="341"/>
      <c r="G181" s="341"/>
      <c r="H181" s="341"/>
      <c r="I181" s="341"/>
      <c r="J181" s="341"/>
      <c r="K181" s="341"/>
      <c r="L181" s="341"/>
      <c r="M181" s="341"/>
      <c r="N181" s="341"/>
    </row>
    <row r="182" spans="1:14" x14ac:dyDescent="0.25">
      <c r="A182" s="343"/>
      <c r="B182" s="341"/>
      <c r="C182" s="341"/>
      <c r="D182" s="341"/>
      <c r="E182" s="341"/>
      <c r="F182" s="341"/>
      <c r="G182" s="341"/>
      <c r="H182" s="341"/>
      <c r="I182" s="341"/>
      <c r="J182" s="341"/>
      <c r="K182" s="341"/>
      <c r="L182" s="341"/>
      <c r="M182" s="341"/>
      <c r="N182" s="341"/>
    </row>
    <row r="183" spans="1:14" x14ac:dyDescent="0.25">
      <c r="A183" s="343"/>
      <c r="B183" s="341"/>
      <c r="C183" s="341"/>
      <c r="D183" s="341"/>
      <c r="E183" s="341"/>
      <c r="F183" s="341"/>
      <c r="G183" s="341"/>
      <c r="H183" s="341"/>
      <c r="I183" s="341"/>
      <c r="J183" s="341"/>
      <c r="K183" s="341"/>
      <c r="L183" s="341"/>
      <c r="M183" s="341"/>
      <c r="N183" s="341"/>
    </row>
    <row r="184" spans="1:14" x14ac:dyDescent="0.25">
      <c r="A184" s="343"/>
      <c r="B184" s="341"/>
      <c r="C184" s="341"/>
      <c r="D184" s="341"/>
      <c r="E184" s="341"/>
      <c r="F184" s="341"/>
      <c r="G184" s="341"/>
      <c r="H184" s="341"/>
      <c r="I184" s="341"/>
      <c r="J184" s="341"/>
      <c r="K184" s="341"/>
      <c r="L184" s="341"/>
      <c r="M184" s="341"/>
      <c r="N184" s="341"/>
    </row>
    <row r="185" spans="1:14" x14ac:dyDescent="0.25">
      <c r="A185" s="343"/>
      <c r="B185" s="341"/>
      <c r="C185" s="341"/>
      <c r="D185" s="341"/>
      <c r="E185" s="341"/>
      <c r="F185" s="341"/>
      <c r="G185" s="341"/>
      <c r="H185" s="341"/>
      <c r="I185" s="341"/>
      <c r="J185" s="341"/>
      <c r="K185" s="341"/>
      <c r="L185" s="341"/>
      <c r="M185" s="341"/>
      <c r="N185" s="341"/>
    </row>
    <row r="186" spans="1:14" x14ac:dyDescent="0.25">
      <c r="A186" s="343"/>
      <c r="B186" s="341"/>
      <c r="C186" s="341"/>
      <c r="D186" s="341"/>
      <c r="E186" s="341"/>
      <c r="F186" s="341"/>
      <c r="G186" s="341"/>
      <c r="H186" s="341"/>
      <c r="I186" s="341"/>
      <c r="J186" s="341"/>
      <c r="K186" s="341"/>
      <c r="L186" s="341"/>
      <c r="M186" s="341"/>
      <c r="N186" s="341"/>
    </row>
    <row r="187" spans="1:14" x14ac:dyDescent="0.25">
      <c r="A187" s="343"/>
      <c r="B187" s="341"/>
      <c r="C187" s="341"/>
      <c r="D187" s="341"/>
      <c r="E187" s="341"/>
      <c r="F187" s="341"/>
      <c r="G187" s="341"/>
      <c r="H187" s="341"/>
      <c r="I187" s="341"/>
      <c r="J187" s="341"/>
      <c r="K187" s="341"/>
      <c r="L187" s="341"/>
      <c r="M187" s="341"/>
      <c r="N187" s="341"/>
    </row>
    <row r="188" spans="1:14" x14ac:dyDescent="0.25">
      <c r="A188" s="343"/>
      <c r="B188" s="341"/>
      <c r="C188" s="341"/>
      <c r="D188" s="341"/>
      <c r="E188" s="341"/>
      <c r="F188" s="341"/>
      <c r="G188" s="341"/>
      <c r="H188" s="341"/>
      <c r="I188" s="341"/>
      <c r="J188" s="341"/>
      <c r="K188" s="341"/>
      <c r="L188" s="341"/>
      <c r="M188" s="341"/>
      <c r="N188" s="341"/>
    </row>
    <row r="189" spans="1:14" x14ac:dyDescent="0.25">
      <c r="A189" s="343"/>
      <c r="B189" s="341"/>
      <c r="C189" s="341"/>
      <c r="D189" s="341"/>
      <c r="E189" s="341"/>
      <c r="F189" s="341"/>
      <c r="G189" s="341"/>
      <c r="H189" s="341"/>
      <c r="I189" s="341"/>
      <c r="J189" s="341"/>
      <c r="K189" s="341"/>
      <c r="L189" s="341"/>
      <c r="M189" s="341"/>
      <c r="N189" s="341"/>
    </row>
    <row r="190" spans="1:14" x14ac:dyDescent="0.25">
      <c r="A190" s="343"/>
      <c r="B190" s="341"/>
      <c r="C190" s="341"/>
      <c r="D190" s="341"/>
      <c r="E190" s="341"/>
      <c r="F190" s="341"/>
      <c r="G190" s="341"/>
      <c r="H190" s="341"/>
      <c r="I190" s="341"/>
      <c r="J190" s="341"/>
      <c r="K190" s="341"/>
      <c r="L190" s="341"/>
      <c r="M190" s="341"/>
      <c r="N190" s="341"/>
    </row>
    <row r="191" spans="1:14" x14ac:dyDescent="0.25">
      <c r="A191" s="343"/>
      <c r="B191" s="341"/>
      <c r="C191" s="341"/>
      <c r="D191" s="341"/>
      <c r="E191" s="341"/>
      <c r="F191" s="341"/>
      <c r="G191" s="341"/>
      <c r="H191" s="341"/>
      <c r="I191" s="341"/>
      <c r="J191" s="341"/>
      <c r="K191" s="341"/>
      <c r="L191" s="341"/>
      <c r="M191" s="341"/>
      <c r="N191" s="341"/>
    </row>
    <row r="192" spans="1:14" x14ac:dyDescent="0.25">
      <c r="A192" s="343"/>
      <c r="B192" s="341"/>
      <c r="C192" s="341"/>
      <c r="D192" s="341"/>
      <c r="E192" s="341"/>
      <c r="F192" s="341"/>
      <c r="G192" s="341"/>
      <c r="H192" s="341"/>
      <c r="I192" s="341"/>
      <c r="J192" s="341"/>
      <c r="K192" s="341"/>
      <c r="L192" s="341"/>
      <c r="M192" s="341"/>
      <c r="N192" s="341"/>
    </row>
    <row r="193" spans="1:14" x14ac:dyDescent="0.25">
      <c r="A193" s="343"/>
      <c r="B193" s="341"/>
      <c r="C193" s="341"/>
      <c r="D193" s="341"/>
      <c r="E193" s="341"/>
      <c r="F193" s="341"/>
      <c r="G193" s="341"/>
      <c r="H193" s="341"/>
      <c r="I193" s="341"/>
      <c r="J193" s="341"/>
      <c r="K193" s="341"/>
      <c r="L193" s="341"/>
      <c r="M193" s="341"/>
      <c r="N193" s="341"/>
    </row>
    <row r="194" spans="1:14" x14ac:dyDescent="0.25">
      <c r="A194" s="343"/>
      <c r="B194" s="341"/>
      <c r="C194" s="341"/>
      <c r="D194" s="341"/>
      <c r="E194" s="341"/>
      <c r="F194" s="341"/>
      <c r="G194" s="341"/>
      <c r="H194" s="341"/>
      <c r="I194" s="341"/>
      <c r="J194" s="341"/>
      <c r="K194" s="341"/>
      <c r="L194" s="341"/>
      <c r="M194" s="341"/>
      <c r="N194" s="341"/>
    </row>
  </sheetData>
  <mergeCells count="1">
    <mergeCell ref="D2:N2"/>
  </mergeCells>
  <hyperlinks>
    <hyperlink ref="A1" r:id="rId1" location="'Index'!A1" display="applewebdata://71D69987-A237-4236-8404-5BE8B2858927/ - 'Index'!A1" xr:uid="{0CE26257-A3EF-7948-A7C4-D2A3EBAB44E5}"/>
    <hyperlink ref="B54" r:id="rId2" xr:uid="{5B058095-FA25-C041-830F-E287F8CD688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3E1F2-EBFD-124B-B9C7-5F811200E804}">
  <dimension ref="A1:M37"/>
  <sheetViews>
    <sheetView zoomScale="160" workbookViewId="0">
      <selection activeCell="F35" sqref="F35"/>
    </sheetView>
  </sheetViews>
  <sheetFormatPr defaultColWidth="11.42578125" defaultRowHeight="15" x14ac:dyDescent="0.25"/>
  <cols>
    <col min="2" max="2" width="38.28515625" bestFit="1" customWidth="1"/>
  </cols>
  <sheetData>
    <row r="1" spans="1:13" x14ac:dyDescent="0.25">
      <c r="A1" s="198" t="s">
        <v>1</v>
      </c>
      <c r="B1" s="198"/>
      <c r="C1" s="378" t="s">
        <v>1957</v>
      </c>
      <c r="D1" s="378"/>
      <c r="E1" s="378"/>
      <c r="F1" s="378"/>
      <c r="G1" s="378"/>
      <c r="H1" s="378"/>
      <c r="I1" s="378"/>
      <c r="J1" s="378"/>
      <c r="K1" s="378"/>
      <c r="L1" s="378"/>
      <c r="M1" s="378"/>
    </row>
    <row r="2" spans="1:13" x14ac:dyDescent="0.25">
      <c r="A2" s="200" t="s">
        <v>180</v>
      </c>
      <c r="B2" s="260" t="s">
        <v>1958</v>
      </c>
      <c r="C2" s="199">
        <v>2025</v>
      </c>
      <c r="D2" s="199">
        <v>2030</v>
      </c>
      <c r="E2" s="199">
        <v>2035</v>
      </c>
      <c r="F2" s="199">
        <v>2040</v>
      </c>
      <c r="G2" s="199">
        <v>2050</v>
      </c>
      <c r="H2" s="199">
        <v>2030</v>
      </c>
      <c r="I2" s="199">
        <v>2030</v>
      </c>
      <c r="J2" s="199">
        <v>2050</v>
      </c>
      <c r="K2" s="199">
        <v>2050</v>
      </c>
      <c r="L2" s="199" t="s">
        <v>985</v>
      </c>
      <c r="M2" s="199" t="s">
        <v>986</v>
      </c>
    </row>
    <row r="3" spans="1:13" ht="15.75" thickBot="1" x14ac:dyDescent="0.3">
      <c r="A3" s="201" t="s">
        <v>179</v>
      </c>
      <c r="B3" s="201"/>
      <c r="C3" s="202" t="s">
        <v>194</v>
      </c>
      <c r="D3" s="202" t="s">
        <v>194</v>
      </c>
      <c r="E3" s="202" t="s">
        <v>194</v>
      </c>
      <c r="F3" s="202" t="s">
        <v>194</v>
      </c>
      <c r="G3" s="202" t="s">
        <v>194</v>
      </c>
      <c r="H3" s="202" t="s">
        <v>264</v>
      </c>
      <c r="I3" s="202" t="s">
        <v>265</v>
      </c>
      <c r="J3" s="202" t="s">
        <v>264</v>
      </c>
      <c r="K3" s="202" t="s">
        <v>265</v>
      </c>
      <c r="L3" s="202" t="s">
        <v>31</v>
      </c>
      <c r="M3" s="202" t="s">
        <v>31</v>
      </c>
    </row>
    <row r="4" spans="1:13" x14ac:dyDescent="0.25">
      <c r="A4" s="200" t="s">
        <v>171</v>
      </c>
      <c r="B4" s="200" t="s">
        <v>172</v>
      </c>
      <c r="C4" s="199"/>
      <c r="D4" s="199"/>
      <c r="E4" s="199"/>
      <c r="F4" s="199"/>
      <c r="G4" s="199"/>
      <c r="H4" s="199"/>
      <c r="I4" s="199"/>
      <c r="J4" s="199"/>
      <c r="K4" s="199"/>
      <c r="L4" s="199"/>
      <c r="M4" s="199"/>
    </row>
    <row r="5" spans="1:13" x14ac:dyDescent="0.25">
      <c r="A5" s="203" t="s">
        <v>195</v>
      </c>
      <c r="B5" s="261"/>
      <c r="C5" s="262"/>
      <c r="D5" s="262"/>
      <c r="E5" s="262"/>
      <c r="F5" s="262"/>
      <c r="G5" s="262"/>
      <c r="H5" s="262"/>
      <c r="I5" s="262"/>
      <c r="J5" s="262"/>
      <c r="K5" s="262"/>
      <c r="L5" s="262"/>
      <c r="M5" s="262"/>
    </row>
    <row r="6" spans="1:13" x14ac:dyDescent="0.25">
      <c r="A6" s="203"/>
      <c r="B6" s="261" t="s">
        <v>473</v>
      </c>
      <c r="C6" s="262">
        <v>20</v>
      </c>
      <c r="D6" s="262">
        <v>20</v>
      </c>
      <c r="E6" s="262">
        <v>20</v>
      </c>
      <c r="F6" s="262">
        <v>20</v>
      </c>
      <c r="G6" s="262">
        <v>20</v>
      </c>
      <c r="H6" s="262">
        <v>10</v>
      </c>
      <c r="I6" s="262">
        <v>50</v>
      </c>
      <c r="J6" s="262">
        <v>10</v>
      </c>
      <c r="K6" s="262">
        <v>100</v>
      </c>
      <c r="L6" s="262"/>
      <c r="M6" s="262" t="s">
        <v>1959</v>
      </c>
    </row>
    <row r="7" spans="1:13" x14ac:dyDescent="0.25">
      <c r="A7" s="263"/>
      <c r="B7" s="263" t="s">
        <v>442</v>
      </c>
      <c r="C7" s="264">
        <v>3.2</v>
      </c>
      <c r="D7" s="264">
        <v>3.2</v>
      </c>
      <c r="E7" s="264">
        <v>3.2</v>
      </c>
      <c r="F7" s="264">
        <v>3.2</v>
      </c>
      <c r="G7" s="264">
        <v>3.3254901960784315</v>
      </c>
      <c r="H7" s="264">
        <v>3.2</v>
      </c>
      <c r="I7" s="264">
        <v>3.3254901960784315</v>
      </c>
      <c r="J7" s="264">
        <v>3.2</v>
      </c>
      <c r="K7" s="264">
        <v>3.4509803921568629</v>
      </c>
      <c r="L7" s="262" t="s">
        <v>1960</v>
      </c>
      <c r="M7" s="262" t="s">
        <v>1961</v>
      </c>
    </row>
    <row r="8" spans="1:13" x14ac:dyDescent="0.25">
      <c r="A8" s="263"/>
      <c r="B8" s="263" t="s">
        <v>444</v>
      </c>
      <c r="C8" s="264">
        <v>3</v>
      </c>
      <c r="D8" s="264">
        <v>3</v>
      </c>
      <c r="E8" s="264">
        <v>3</v>
      </c>
      <c r="F8" s="264">
        <v>3</v>
      </c>
      <c r="G8" s="264">
        <v>3.1176470588235294</v>
      </c>
      <c r="H8" s="264">
        <v>3</v>
      </c>
      <c r="I8" s="264">
        <v>3.1176470588235294</v>
      </c>
      <c r="J8" s="264">
        <v>3</v>
      </c>
      <c r="K8" s="264">
        <v>3.2352941176470589</v>
      </c>
      <c r="L8" s="262" t="s">
        <v>435</v>
      </c>
      <c r="M8" s="262" t="s">
        <v>1961</v>
      </c>
    </row>
    <row r="9" spans="1:13" x14ac:dyDescent="0.25">
      <c r="A9" s="263"/>
      <c r="B9" s="263" t="s">
        <v>417</v>
      </c>
      <c r="C9" s="264">
        <v>0.01</v>
      </c>
      <c r="D9" s="264">
        <v>0.01</v>
      </c>
      <c r="E9" s="264">
        <v>0.01</v>
      </c>
      <c r="F9" s="264">
        <v>0.01</v>
      </c>
      <c r="G9" s="264">
        <v>0.01</v>
      </c>
      <c r="H9" s="264">
        <v>0.01</v>
      </c>
      <c r="I9" s="264">
        <v>0.01</v>
      </c>
      <c r="J9" s="264">
        <v>0.01</v>
      </c>
      <c r="K9" s="264">
        <v>0.01</v>
      </c>
      <c r="L9" s="262" t="s">
        <v>251</v>
      </c>
      <c r="M9" s="262" t="s">
        <v>640</v>
      </c>
    </row>
    <row r="10" spans="1:13" x14ac:dyDescent="0.25">
      <c r="A10" s="263"/>
      <c r="B10" s="263" t="s">
        <v>352</v>
      </c>
      <c r="C10" s="264">
        <v>0</v>
      </c>
      <c r="D10" s="264">
        <v>0</v>
      </c>
      <c r="E10" s="264">
        <v>0</v>
      </c>
      <c r="F10" s="264">
        <v>0</v>
      </c>
      <c r="G10" s="264">
        <v>0</v>
      </c>
      <c r="H10" s="264">
        <v>0</v>
      </c>
      <c r="I10" s="264">
        <v>0.05</v>
      </c>
      <c r="J10" s="264">
        <v>0</v>
      </c>
      <c r="K10" s="264">
        <v>0.05</v>
      </c>
      <c r="L10" s="262"/>
      <c r="M10" s="262" t="s">
        <v>640</v>
      </c>
    </row>
    <row r="11" spans="1:13" x14ac:dyDescent="0.25">
      <c r="A11" s="203"/>
      <c r="B11" s="261" t="s">
        <v>354</v>
      </c>
      <c r="C11" s="262">
        <v>1</v>
      </c>
      <c r="D11" s="262">
        <v>1</v>
      </c>
      <c r="E11" s="262">
        <v>1</v>
      </c>
      <c r="F11" s="262">
        <v>1</v>
      </c>
      <c r="G11" s="262">
        <v>1</v>
      </c>
      <c r="H11" s="262">
        <v>0.5</v>
      </c>
      <c r="I11" s="262">
        <v>2</v>
      </c>
      <c r="J11" s="262">
        <v>0.5</v>
      </c>
      <c r="K11" s="262">
        <v>2</v>
      </c>
      <c r="L11" s="262"/>
      <c r="M11" s="262" t="s">
        <v>640</v>
      </c>
    </row>
    <row r="12" spans="1:13" x14ac:dyDescent="0.25">
      <c r="A12" s="203"/>
      <c r="B12" s="261" t="s">
        <v>215</v>
      </c>
      <c r="C12" s="262">
        <v>25</v>
      </c>
      <c r="D12" s="262">
        <v>25</v>
      </c>
      <c r="E12" s="262">
        <v>25</v>
      </c>
      <c r="F12" s="262">
        <v>25</v>
      </c>
      <c r="G12" s="262">
        <v>25</v>
      </c>
      <c r="H12" s="262">
        <v>15</v>
      </c>
      <c r="I12" s="262">
        <v>40</v>
      </c>
      <c r="J12" s="262">
        <v>15</v>
      </c>
      <c r="K12" s="262">
        <v>40</v>
      </c>
      <c r="L12" s="262"/>
      <c r="M12" s="262" t="s">
        <v>644</v>
      </c>
    </row>
    <row r="13" spans="1:13" x14ac:dyDescent="0.25">
      <c r="A13" s="203"/>
      <c r="B13" s="261" t="s">
        <v>200</v>
      </c>
      <c r="C13" s="262">
        <v>1</v>
      </c>
      <c r="D13" s="262">
        <v>1</v>
      </c>
      <c r="E13" s="262">
        <v>1</v>
      </c>
      <c r="F13" s="262">
        <v>1</v>
      </c>
      <c r="G13" s="262">
        <v>1</v>
      </c>
      <c r="H13" s="262">
        <v>0.7</v>
      </c>
      <c r="I13" s="262">
        <v>1.5</v>
      </c>
      <c r="J13" s="262">
        <v>0.5</v>
      </c>
      <c r="K13" s="262">
        <v>1.5</v>
      </c>
      <c r="L13" s="262" t="s">
        <v>269</v>
      </c>
      <c r="M13" s="262" t="s">
        <v>641</v>
      </c>
    </row>
    <row r="14" spans="1:13" x14ac:dyDescent="0.25">
      <c r="A14" s="203"/>
      <c r="B14" s="261" t="s">
        <v>475</v>
      </c>
      <c r="C14" s="262">
        <v>0.03</v>
      </c>
      <c r="D14" s="262">
        <v>0.03</v>
      </c>
      <c r="E14" s="262">
        <v>0.03</v>
      </c>
      <c r="F14" s="262">
        <v>0.03</v>
      </c>
      <c r="G14" s="262">
        <v>0.03</v>
      </c>
      <c r="H14" s="262">
        <v>0.02</v>
      </c>
      <c r="I14" s="262">
        <v>0.06</v>
      </c>
      <c r="J14" s="262">
        <v>0.02</v>
      </c>
      <c r="K14" s="262">
        <v>0.06</v>
      </c>
      <c r="L14" s="262" t="s">
        <v>456</v>
      </c>
      <c r="M14" s="262" t="s">
        <v>643</v>
      </c>
    </row>
    <row r="15" spans="1:13" x14ac:dyDescent="0.25">
      <c r="A15" s="203" t="s">
        <v>243</v>
      </c>
      <c r="B15" s="261"/>
      <c r="C15" s="262"/>
      <c r="D15" s="262"/>
      <c r="E15" s="262"/>
      <c r="F15" s="262"/>
      <c r="G15" s="262"/>
      <c r="H15" s="262"/>
      <c r="I15" s="262"/>
      <c r="J15" s="262"/>
      <c r="K15" s="262"/>
      <c r="L15" s="262"/>
      <c r="M15" s="262"/>
    </row>
    <row r="16" spans="1:13" x14ac:dyDescent="0.25">
      <c r="A16" s="263"/>
      <c r="B16" s="263" t="s">
        <v>248</v>
      </c>
      <c r="C16" s="264">
        <v>0.05</v>
      </c>
      <c r="D16" s="264">
        <v>0.05</v>
      </c>
      <c r="E16" s="264">
        <v>0.05</v>
      </c>
      <c r="F16" s="264">
        <v>0.05</v>
      </c>
      <c r="G16" s="264">
        <v>0.05</v>
      </c>
      <c r="H16" s="264">
        <v>0.05</v>
      </c>
      <c r="I16" s="264">
        <v>0.5</v>
      </c>
      <c r="J16" s="264">
        <v>0.05</v>
      </c>
      <c r="K16" s="264">
        <v>0.5</v>
      </c>
      <c r="L16" s="262" t="s">
        <v>316</v>
      </c>
      <c r="M16" s="262" t="s">
        <v>654</v>
      </c>
    </row>
    <row r="17" spans="1:13" x14ac:dyDescent="0.25">
      <c r="A17" s="263"/>
      <c r="B17" s="263" t="s">
        <v>253</v>
      </c>
      <c r="C17" s="264">
        <v>0.1</v>
      </c>
      <c r="D17" s="264">
        <v>0.1</v>
      </c>
      <c r="E17" s="264">
        <v>0.1</v>
      </c>
      <c r="F17" s="264">
        <v>0.1</v>
      </c>
      <c r="G17" s="264">
        <v>0.1</v>
      </c>
      <c r="H17" s="264">
        <v>0.1</v>
      </c>
      <c r="I17" s="264">
        <v>1</v>
      </c>
      <c r="J17" s="264">
        <v>0.1</v>
      </c>
      <c r="K17" s="264">
        <v>1</v>
      </c>
      <c r="L17" s="262" t="s">
        <v>316</v>
      </c>
      <c r="M17" s="262" t="s">
        <v>654</v>
      </c>
    </row>
    <row r="18" spans="1:13" x14ac:dyDescent="0.25">
      <c r="A18" s="263"/>
      <c r="B18" s="263" t="s">
        <v>244</v>
      </c>
      <c r="C18" s="264">
        <v>0.25</v>
      </c>
      <c r="D18" s="264">
        <v>0.25</v>
      </c>
      <c r="E18" s="264">
        <v>0.25</v>
      </c>
      <c r="F18" s="264">
        <v>0.25</v>
      </c>
      <c r="G18" s="264">
        <v>0.25</v>
      </c>
      <c r="H18" s="264">
        <v>0.1</v>
      </c>
      <c r="I18" s="264">
        <v>0.5</v>
      </c>
      <c r="J18" s="264">
        <v>0.1</v>
      </c>
      <c r="K18" s="264">
        <v>0.5</v>
      </c>
      <c r="L18" s="262" t="s">
        <v>664</v>
      </c>
      <c r="M18" s="262" t="s">
        <v>654</v>
      </c>
    </row>
    <row r="19" spans="1:13" x14ac:dyDescent="0.25">
      <c r="A19" s="203"/>
      <c r="B19" s="261" t="s">
        <v>357</v>
      </c>
      <c r="C19" s="262">
        <v>0.5</v>
      </c>
      <c r="D19" s="262">
        <v>0.5</v>
      </c>
      <c r="E19" s="262">
        <v>0.5</v>
      </c>
      <c r="F19" s="262">
        <v>0.5</v>
      </c>
      <c r="G19" s="262">
        <v>0.5</v>
      </c>
      <c r="H19" s="262">
        <v>0.25</v>
      </c>
      <c r="I19" s="262">
        <v>0.75</v>
      </c>
      <c r="J19" s="262">
        <v>0.25</v>
      </c>
      <c r="K19" s="262">
        <v>0.75</v>
      </c>
      <c r="L19" s="262" t="s">
        <v>316</v>
      </c>
      <c r="M19" s="262" t="s">
        <v>641</v>
      </c>
    </row>
    <row r="20" spans="1:13" x14ac:dyDescent="0.25">
      <c r="A20" s="203"/>
      <c r="B20" s="261" t="s">
        <v>356</v>
      </c>
      <c r="C20" s="262">
        <v>0.5</v>
      </c>
      <c r="D20" s="262">
        <v>0.5</v>
      </c>
      <c r="E20" s="262">
        <v>0.5</v>
      </c>
      <c r="F20" s="262">
        <v>0.5</v>
      </c>
      <c r="G20" s="262">
        <v>0.5</v>
      </c>
      <c r="H20" s="262">
        <v>0.25</v>
      </c>
      <c r="I20" s="262">
        <v>1</v>
      </c>
      <c r="J20" s="262">
        <v>0.25</v>
      </c>
      <c r="K20" s="262">
        <v>1</v>
      </c>
      <c r="L20" s="262" t="s">
        <v>374</v>
      </c>
      <c r="M20" s="262" t="s">
        <v>641</v>
      </c>
    </row>
    <row r="21" spans="1:13" x14ac:dyDescent="0.25">
      <c r="A21" s="203" t="s">
        <v>218</v>
      </c>
      <c r="B21" s="261"/>
      <c r="C21" s="262"/>
      <c r="D21" s="262"/>
      <c r="E21" s="262"/>
      <c r="F21" s="262"/>
      <c r="G21" s="262"/>
      <c r="H21" s="262"/>
      <c r="I21" s="262"/>
      <c r="J21" s="262"/>
      <c r="K21" s="262"/>
      <c r="L21" s="262"/>
      <c r="M21" s="262"/>
    </row>
    <row r="22" spans="1:13" x14ac:dyDescent="0.25">
      <c r="A22" s="263"/>
      <c r="B22" s="263" t="s">
        <v>229</v>
      </c>
      <c r="C22" s="264"/>
      <c r="D22" s="264"/>
      <c r="E22" s="264"/>
      <c r="F22" s="264"/>
      <c r="G22" s="264"/>
      <c r="H22" s="264"/>
      <c r="I22" s="264"/>
      <c r="J22" s="264"/>
      <c r="K22" s="264"/>
      <c r="L22" s="262"/>
      <c r="M22" s="262"/>
    </row>
    <row r="23" spans="1:13" x14ac:dyDescent="0.25">
      <c r="A23" s="203"/>
      <c r="B23" s="261" t="s">
        <v>225</v>
      </c>
      <c r="C23" s="262"/>
      <c r="D23" s="262"/>
      <c r="E23" s="262"/>
      <c r="F23" s="262"/>
      <c r="G23" s="262"/>
      <c r="H23" s="262"/>
      <c r="I23" s="262"/>
      <c r="J23" s="262"/>
      <c r="K23" s="262"/>
      <c r="L23" s="262"/>
      <c r="M23" s="262"/>
    </row>
    <row r="24" spans="1:13" x14ac:dyDescent="0.25">
      <c r="A24" s="203"/>
      <c r="B24" s="261" t="s">
        <v>219</v>
      </c>
      <c r="C24" s="262"/>
      <c r="D24" s="262"/>
      <c r="E24" s="262"/>
      <c r="F24" s="262"/>
      <c r="G24" s="262"/>
      <c r="H24" s="262"/>
      <c r="I24" s="262"/>
      <c r="J24" s="262"/>
      <c r="K24" s="262"/>
      <c r="L24" s="262"/>
      <c r="M24" s="262"/>
    </row>
    <row r="25" spans="1:13" x14ac:dyDescent="0.25">
      <c r="A25" s="203"/>
      <c r="B25" s="261" t="s">
        <v>223</v>
      </c>
      <c r="C25" s="262"/>
      <c r="D25" s="262"/>
      <c r="E25" s="262"/>
      <c r="F25" s="262"/>
      <c r="G25" s="262"/>
      <c r="H25" s="262"/>
      <c r="I25" s="262"/>
      <c r="J25" s="262"/>
      <c r="K25" s="262"/>
      <c r="L25" s="262"/>
      <c r="M25" s="262"/>
    </row>
    <row r="26" spans="1:13" x14ac:dyDescent="0.25">
      <c r="A26" s="203"/>
      <c r="B26" s="261" t="s">
        <v>317</v>
      </c>
      <c r="C26" s="262"/>
      <c r="D26" s="262"/>
      <c r="E26" s="262"/>
      <c r="F26" s="262"/>
      <c r="G26" s="262"/>
      <c r="H26" s="262"/>
      <c r="I26" s="262"/>
      <c r="J26" s="262"/>
      <c r="K26" s="262"/>
      <c r="L26" s="262"/>
      <c r="M26" s="262"/>
    </row>
    <row r="27" spans="1:13" x14ac:dyDescent="0.25">
      <c r="A27" s="203" t="s">
        <v>233</v>
      </c>
      <c r="B27" s="261"/>
      <c r="C27" s="262"/>
      <c r="D27" s="262"/>
      <c r="E27" s="262"/>
      <c r="F27" s="262"/>
      <c r="G27" s="262"/>
      <c r="H27" s="262"/>
      <c r="I27" s="262"/>
      <c r="J27" s="262"/>
      <c r="K27" s="262"/>
      <c r="L27" s="262"/>
      <c r="M27" s="262"/>
    </row>
    <row r="28" spans="1:13" x14ac:dyDescent="0.25">
      <c r="A28" s="203"/>
      <c r="B28" s="261" t="s">
        <v>1906</v>
      </c>
      <c r="C28" s="265">
        <v>1.19</v>
      </c>
      <c r="D28" s="265">
        <v>1.1304999999999998</v>
      </c>
      <c r="E28" s="265">
        <v>1.071</v>
      </c>
      <c r="F28" s="265">
        <v>1.01745</v>
      </c>
      <c r="G28" s="265">
        <v>0.96389999999999998</v>
      </c>
      <c r="H28" s="265">
        <v>1.1022374999999998</v>
      </c>
      <c r="I28" s="265">
        <v>1.19</v>
      </c>
      <c r="J28" s="265">
        <v>0.91034999999999988</v>
      </c>
      <c r="K28" s="265">
        <v>1.19</v>
      </c>
      <c r="L28" s="262" t="s">
        <v>663</v>
      </c>
      <c r="M28" s="262" t="s">
        <v>1961</v>
      </c>
    </row>
    <row r="29" spans="1:13" x14ac:dyDescent="0.25">
      <c r="A29" s="203"/>
      <c r="B29" s="261" t="s">
        <v>1962</v>
      </c>
      <c r="C29" s="265">
        <v>0.64</v>
      </c>
      <c r="D29" s="265">
        <v>0.60799999999999998</v>
      </c>
      <c r="E29" s="265">
        <v>0.57600000000000007</v>
      </c>
      <c r="F29" s="265">
        <v>0.54720000000000002</v>
      </c>
      <c r="G29" s="265">
        <v>0.51840000000000008</v>
      </c>
      <c r="H29" s="265">
        <v>0.59279999999999999</v>
      </c>
      <c r="I29" s="265">
        <v>0.64</v>
      </c>
      <c r="J29" s="265">
        <v>0.48960000000000004</v>
      </c>
      <c r="K29" s="265">
        <v>0.64</v>
      </c>
      <c r="L29" s="262" t="s">
        <v>199</v>
      </c>
      <c r="M29" s="262" t="s">
        <v>1961</v>
      </c>
    </row>
    <row r="30" spans="1:13" x14ac:dyDescent="0.25">
      <c r="A30" s="203"/>
      <c r="B30" s="261" t="s">
        <v>1963</v>
      </c>
      <c r="C30" s="265">
        <v>0.14000000000000001</v>
      </c>
      <c r="D30" s="265">
        <v>0.13300000000000001</v>
      </c>
      <c r="E30" s="265">
        <v>0.12600000000000003</v>
      </c>
      <c r="F30" s="265">
        <v>0.11970000000000001</v>
      </c>
      <c r="G30" s="265">
        <v>0.11340000000000003</v>
      </c>
      <c r="H30" s="265">
        <v>0.12967500000000001</v>
      </c>
      <c r="I30" s="265">
        <v>0.14000000000000001</v>
      </c>
      <c r="J30" s="265">
        <v>0.10710000000000001</v>
      </c>
      <c r="K30" s="265">
        <v>0.14000000000000001</v>
      </c>
      <c r="L30" s="262" t="s">
        <v>238</v>
      </c>
      <c r="M30" s="262" t="s">
        <v>1961</v>
      </c>
    </row>
    <row r="31" spans="1:13" x14ac:dyDescent="0.25">
      <c r="A31" s="203"/>
      <c r="B31" s="261" t="s">
        <v>1964</v>
      </c>
      <c r="C31" s="265">
        <v>0.40999999999999992</v>
      </c>
      <c r="D31" s="265">
        <v>0.38949999999999985</v>
      </c>
      <c r="E31" s="265">
        <v>0.36899999999999988</v>
      </c>
      <c r="F31" s="265">
        <v>0.35054999999999992</v>
      </c>
      <c r="G31" s="265">
        <v>0.33209999999999984</v>
      </c>
      <c r="H31" s="265">
        <v>0.37976249999999978</v>
      </c>
      <c r="I31" s="265">
        <v>0.40999999999999992</v>
      </c>
      <c r="J31" s="265">
        <v>0.31364999999999982</v>
      </c>
      <c r="K31" s="265">
        <v>0.40999999999999992</v>
      </c>
      <c r="L31" s="262" t="s">
        <v>1965</v>
      </c>
      <c r="M31" s="262" t="s">
        <v>1966</v>
      </c>
    </row>
    <row r="32" spans="1:13" x14ac:dyDescent="0.25">
      <c r="A32" s="203"/>
      <c r="B32" s="261" t="s">
        <v>1907</v>
      </c>
      <c r="C32" s="265">
        <v>1.2654135344200002</v>
      </c>
      <c r="D32" s="265">
        <v>1.2021428576990001</v>
      </c>
      <c r="E32" s="265">
        <v>1.1388721809780002</v>
      </c>
      <c r="F32" s="265">
        <v>1.0819285719291001</v>
      </c>
      <c r="G32" s="265">
        <v>1.0249849628802004</v>
      </c>
      <c r="H32" s="265">
        <v>1.1720892862565251</v>
      </c>
      <c r="I32" s="265">
        <v>1.2654135344200002</v>
      </c>
      <c r="J32" s="265">
        <v>0.96804135383130019</v>
      </c>
      <c r="K32" s="265">
        <v>1.2654135344200002</v>
      </c>
      <c r="L32" s="262"/>
      <c r="M32" s="262" t="s">
        <v>640</v>
      </c>
    </row>
    <row r="33" spans="1:13" x14ac:dyDescent="0.25">
      <c r="A33" s="203"/>
      <c r="B33" s="261" t="s">
        <v>1908</v>
      </c>
      <c r="C33" s="265">
        <v>0</v>
      </c>
      <c r="D33" s="265">
        <v>0</v>
      </c>
      <c r="E33" s="265">
        <v>0</v>
      </c>
      <c r="F33" s="265">
        <v>0</v>
      </c>
      <c r="G33" s="265">
        <v>0</v>
      </c>
      <c r="H33" s="265">
        <v>0</v>
      </c>
      <c r="I33" s="265">
        <v>0</v>
      </c>
      <c r="J33" s="265">
        <v>0</v>
      </c>
      <c r="K33" s="265">
        <v>0</v>
      </c>
      <c r="L33" s="262" t="s">
        <v>380</v>
      </c>
      <c r="M33" s="262" t="s">
        <v>640</v>
      </c>
    </row>
    <row r="34" spans="1:13" x14ac:dyDescent="0.25">
      <c r="A34" s="203"/>
      <c r="B34" s="261" t="s">
        <v>1909</v>
      </c>
      <c r="C34" s="265">
        <v>1.2654135344200002</v>
      </c>
      <c r="D34" s="265">
        <v>1.2021428576990001</v>
      </c>
      <c r="E34" s="265">
        <v>1.1388721809780002</v>
      </c>
      <c r="F34" s="265">
        <v>1.0819285719291001</v>
      </c>
      <c r="G34" s="265">
        <v>1.0249849628802004</v>
      </c>
      <c r="H34" s="265">
        <v>1.1720892862565251</v>
      </c>
      <c r="I34" s="265">
        <v>1.2654135344200002</v>
      </c>
      <c r="J34" s="265">
        <v>0.96804135383130019</v>
      </c>
      <c r="K34" s="265">
        <v>1.2654135344200002</v>
      </c>
      <c r="L34" s="262" t="s">
        <v>379</v>
      </c>
      <c r="M34" s="262" t="s">
        <v>640</v>
      </c>
    </row>
    <row r="35" spans="1:13" x14ac:dyDescent="0.25">
      <c r="A35" s="203"/>
      <c r="B35" s="261" t="s">
        <v>1910</v>
      </c>
      <c r="C35" s="266">
        <v>4253.4908720000003</v>
      </c>
      <c r="D35" s="266">
        <v>4040.8163284000002</v>
      </c>
      <c r="E35" s="266">
        <v>3828.1417848000006</v>
      </c>
      <c r="F35" s="266">
        <v>3636.7346955600005</v>
      </c>
      <c r="G35" s="266">
        <v>3445.3276063200005</v>
      </c>
      <c r="H35" s="266">
        <v>3939.7959201900003</v>
      </c>
      <c r="I35" s="266">
        <v>4253.4908720000003</v>
      </c>
      <c r="J35" s="266">
        <v>3253.9205170800005</v>
      </c>
      <c r="K35" s="266">
        <v>4253.4908720000003</v>
      </c>
      <c r="L35" s="262" t="s">
        <v>379</v>
      </c>
      <c r="M35" s="262" t="s">
        <v>640</v>
      </c>
    </row>
    <row r="36" spans="1:13" x14ac:dyDescent="0.25">
      <c r="A36" s="261"/>
      <c r="B36" s="261" t="s">
        <v>1911</v>
      </c>
      <c r="C36" s="265">
        <v>10.633727180000001</v>
      </c>
      <c r="D36" s="265">
        <v>10.102040821000001</v>
      </c>
      <c r="E36" s="265">
        <v>9.570354462000001</v>
      </c>
      <c r="F36" s="265">
        <v>9.0918367388999997</v>
      </c>
      <c r="G36" s="265">
        <v>8.6133190158000019</v>
      </c>
      <c r="H36" s="265">
        <v>9.8494898004750002</v>
      </c>
      <c r="I36" s="265">
        <v>10.633727180000001</v>
      </c>
      <c r="J36" s="265">
        <v>8.1348012927000006</v>
      </c>
      <c r="K36" s="265">
        <v>10.633727180000001</v>
      </c>
      <c r="L36" s="262" t="s">
        <v>427</v>
      </c>
      <c r="M36" s="262" t="s">
        <v>651</v>
      </c>
    </row>
    <row r="37" spans="1:13" x14ac:dyDescent="0.25">
      <c r="A37" s="203" t="s">
        <v>188</v>
      </c>
    </row>
  </sheetData>
  <mergeCells count="1">
    <mergeCell ref="C1:M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9E4D0-9F9F-42CE-898D-AB3CBA39F61F}">
  <dimension ref="A1:U172"/>
  <sheetViews>
    <sheetView zoomScale="101" workbookViewId="0">
      <selection activeCell="A3" sqref="A3"/>
    </sheetView>
  </sheetViews>
  <sheetFormatPr defaultColWidth="9.140625" defaultRowHeight="15" x14ac:dyDescent="0.25"/>
  <cols>
    <col min="1" max="1" width="22" customWidth="1"/>
    <col min="2" max="2" width="14.42578125" customWidth="1"/>
    <col min="3" max="3" width="8.7109375"/>
    <col min="4" max="4" width="12.42578125" customWidth="1"/>
    <col min="5" max="5" width="7.42578125" customWidth="1"/>
    <col min="6" max="6" width="16" customWidth="1"/>
    <col min="7" max="7" width="8.7109375"/>
    <col min="8" max="8" width="9.140625" style="1"/>
    <col min="9" max="9" width="9.140625" style="83"/>
    <col min="10" max="16384" width="9.140625" style="1"/>
  </cols>
  <sheetData>
    <row r="1" spans="1:10" ht="15.75" thickBot="1" x14ac:dyDescent="0.3">
      <c r="A1" t="s">
        <v>0</v>
      </c>
      <c r="I1" s="83" t="s">
        <v>147</v>
      </c>
      <c r="J1" s="1">
        <v>0.1</v>
      </c>
    </row>
    <row r="2" spans="1:10" ht="27" thickTop="1" thickBot="1" x14ac:dyDescent="0.3">
      <c r="A2" s="2" t="s">
        <v>1</v>
      </c>
      <c r="B2" s="3" t="s">
        <v>2</v>
      </c>
      <c r="C2" s="3" t="s">
        <v>3</v>
      </c>
      <c r="D2" s="3" t="s">
        <v>4</v>
      </c>
      <c r="E2" s="3" t="s">
        <v>5</v>
      </c>
      <c r="F2" s="4" t="s">
        <v>6</v>
      </c>
      <c r="G2" s="4" t="s">
        <v>7</v>
      </c>
    </row>
    <row r="3" spans="1:10" ht="16.5" thickTop="1" thickBot="1" x14ac:dyDescent="0.3">
      <c r="A3" s="5" t="s">
        <v>8</v>
      </c>
      <c r="B3" s="6" t="s">
        <v>9</v>
      </c>
      <c r="C3" s="6" t="s">
        <v>9</v>
      </c>
      <c r="D3" s="6" t="s">
        <v>10</v>
      </c>
      <c r="E3" s="6" t="s">
        <v>11</v>
      </c>
      <c r="F3" s="5" t="s">
        <v>8</v>
      </c>
      <c r="G3" s="5" t="s">
        <v>8</v>
      </c>
      <c r="I3" s="83" t="s">
        <v>146</v>
      </c>
      <c r="J3" s="1" t="s">
        <v>148</v>
      </c>
    </row>
    <row r="4" spans="1:10" ht="15.75" thickTop="1" x14ac:dyDescent="0.25">
      <c r="A4" s="2" t="s">
        <v>12</v>
      </c>
      <c r="B4" s="7">
        <v>4967</v>
      </c>
      <c r="C4" s="7">
        <v>191</v>
      </c>
      <c r="D4" s="7">
        <v>0</v>
      </c>
      <c r="E4" s="7">
        <v>20</v>
      </c>
      <c r="F4" s="8">
        <v>0.6</v>
      </c>
      <c r="G4" s="8">
        <v>0.65</v>
      </c>
      <c r="I4" s="83">
        <f>C4/(B4*J4)</f>
        <v>0.32737883440182924</v>
      </c>
      <c r="J4" s="1">
        <f>$J$1/(1-(1/(1+$J$1)^E4))</f>
        <v>0.11745962477254576</v>
      </c>
    </row>
    <row r="5" spans="1:10" x14ac:dyDescent="0.25">
      <c r="A5" s="5" t="s">
        <v>13</v>
      </c>
      <c r="B5" s="9">
        <v>4677</v>
      </c>
      <c r="C5" s="9">
        <v>103</v>
      </c>
      <c r="D5" s="9">
        <v>8</v>
      </c>
      <c r="E5" s="9">
        <v>30</v>
      </c>
      <c r="F5" s="10">
        <v>0.7</v>
      </c>
      <c r="G5" s="10">
        <v>0.35</v>
      </c>
      <c r="I5" s="83">
        <f t="shared" ref="I5:I46" si="0">C5/(B5*J5)</f>
        <v>0.20760577081458137</v>
      </c>
      <c r="J5" s="1">
        <f t="shared" ref="J5:J46" si="1">$J$1/(1-(1/(1+$J$1)^E5))</f>
        <v>0.1060792482526339</v>
      </c>
    </row>
    <row r="6" spans="1:10" x14ac:dyDescent="0.25">
      <c r="A6" s="5" t="s">
        <v>14</v>
      </c>
      <c r="B6" s="9">
        <v>3600</v>
      </c>
      <c r="C6" s="9">
        <v>72</v>
      </c>
      <c r="D6" s="9">
        <v>0</v>
      </c>
      <c r="E6" s="9">
        <v>25</v>
      </c>
      <c r="F6" s="10">
        <v>0.65</v>
      </c>
      <c r="G6" s="10">
        <v>0.3</v>
      </c>
      <c r="I6" s="83">
        <f t="shared" si="0"/>
        <v>0.18154080036458717</v>
      </c>
      <c r="J6" s="1">
        <f t="shared" si="1"/>
        <v>0.11016807219002082</v>
      </c>
    </row>
    <row r="7" spans="1:10" x14ac:dyDescent="0.25">
      <c r="A7" s="5" t="s">
        <v>15</v>
      </c>
      <c r="B7" s="9">
        <v>5800</v>
      </c>
      <c r="C7" s="9">
        <v>133</v>
      </c>
      <c r="D7" s="9">
        <v>0</v>
      </c>
      <c r="E7" s="9">
        <v>35</v>
      </c>
      <c r="F7" s="10">
        <v>0.85</v>
      </c>
      <c r="G7" s="10">
        <v>0.25</v>
      </c>
      <c r="I7" s="83">
        <f t="shared" si="0"/>
        <v>0.22115054195827094</v>
      </c>
      <c r="J7" s="1">
        <f t="shared" si="1"/>
        <v>0.10368970511989745</v>
      </c>
    </row>
    <row r="8" spans="1:10" x14ac:dyDescent="0.25">
      <c r="A8" s="5" t="s">
        <v>16</v>
      </c>
      <c r="B8" s="9">
        <v>2110</v>
      </c>
      <c r="C8" s="9">
        <v>77</v>
      </c>
      <c r="D8" s="9">
        <v>0</v>
      </c>
      <c r="E8" s="9">
        <v>30</v>
      </c>
      <c r="F8" s="10">
        <v>0.7</v>
      </c>
      <c r="G8" s="10">
        <v>0.35</v>
      </c>
      <c r="I8" s="83">
        <f t="shared" si="0"/>
        <v>0.34401536206545053</v>
      </c>
      <c r="J8" s="1">
        <f t="shared" si="1"/>
        <v>0.1060792482526339</v>
      </c>
    </row>
    <row r="9" spans="1:10" x14ac:dyDescent="0.25">
      <c r="A9" s="5" t="s">
        <v>17</v>
      </c>
      <c r="B9" s="9">
        <v>1974</v>
      </c>
      <c r="C9" s="9">
        <v>0</v>
      </c>
      <c r="D9" s="9">
        <v>5</v>
      </c>
      <c r="E9" s="9">
        <v>25</v>
      </c>
      <c r="F9" s="10">
        <v>0.85</v>
      </c>
      <c r="G9" s="10">
        <v>0.39</v>
      </c>
      <c r="I9" s="83">
        <f t="shared" si="0"/>
        <v>0</v>
      </c>
      <c r="J9" s="1">
        <f t="shared" si="1"/>
        <v>0.11016807219002082</v>
      </c>
    </row>
    <row r="10" spans="1:10" x14ac:dyDescent="0.25">
      <c r="A10" s="5" t="s">
        <v>18</v>
      </c>
      <c r="B10" s="9">
        <v>2760</v>
      </c>
      <c r="C10" s="9">
        <v>58</v>
      </c>
      <c r="D10" s="9">
        <v>0</v>
      </c>
      <c r="E10" s="9">
        <v>40</v>
      </c>
      <c r="F10" s="10">
        <v>0.85</v>
      </c>
      <c r="G10" s="10">
        <v>0.23</v>
      </c>
      <c r="I10" s="83">
        <f t="shared" si="0"/>
        <v>0.2055017904607738</v>
      </c>
      <c r="J10" s="1">
        <f t="shared" si="1"/>
        <v>0.10225941441436949</v>
      </c>
    </row>
    <row r="11" spans="1:10" x14ac:dyDescent="0.25">
      <c r="A11" s="5" t="s">
        <v>19</v>
      </c>
      <c r="B11" s="9">
        <v>1507</v>
      </c>
      <c r="C11" s="9">
        <v>40</v>
      </c>
      <c r="D11" s="9">
        <v>0</v>
      </c>
      <c r="E11" s="9">
        <v>30</v>
      </c>
      <c r="F11" s="10">
        <v>0.8</v>
      </c>
      <c r="G11" s="10">
        <v>0.39</v>
      </c>
      <c r="I11" s="83">
        <f t="shared" si="0"/>
        <v>0.25021670781654465</v>
      </c>
      <c r="J11" s="1">
        <f t="shared" si="1"/>
        <v>0.1060792482526339</v>
      </c>
    </row>
    <row r="12" spans="1:10" x14ac:dyDescent="0.25">
      <c r="A12" s="5" t="s">
        <v>20</v>
      </c>
      <c r="B12" s="9">
        <v>1950</v>
      </c>
      <c r="C12" s="9">
        <v>61</v>
      </c>
      <c r="D12" s="9">
        <v>0</v>
      </c>
      <c r="E12" s="9">
        <v>30</v>
      </c>
      <c r="F12" s="10">
        <v>0.8</v>
      </c>
      <c r="G12" s="10">
        <v>0.46</v>
      </c>
      <c r="I12" s="83">
        <f t="shared" si="0"/>
        <v>0.29489322178783978</v>
      </c>
      <c r="J12" s="1">
        <f t="shared" si="1"/>
        <v>0.1060792482526339</v>
      </c>
    </row>
    <row r="13" spans="1:10" x14ac:dyDescent="0.25">
      <c r="A13" s="5" t="s">
        <v>21</v>
      </c>
      <c r="B13" s="9">
        <v>3540</v>
      </c>
      <c r="C13" s="9">
        <v>71</v>
      </c>
      <c r="D13" s="9">
        <v>0</v>
      </c>
      <c r="E13" s="9">
        <v>40</v>
      </c>
      <c r="F13" s="10">
        <v>0.95</v>
      </c>
      <c r="G13" s="10">
        <v>0.23</v>
      </c>
      <c r="I13" s="83">
        <f t="shared" si="0"/>
        <v>0.19613350311072097</v>
      </c>
      <c r="J13" s="1">
        <f t="shared" si="1"/>
        <v>0.10225941441436949</v>
      </c>
    </row>
    <row r="14" spans="1:10" x14ac:dyDescent="0.25">
      <c r="A14" s="5" t="s">
        <v>22</v>
      </c>
      <c r="B14" s="9">
        <v>826</v>
      </c>
      <c r="C14" s="9">
        <v>21</v>
      </c>
      <c r="D14" s="9">
        <v>2</v>
      </c>
      <c r="E14" s="9">
        <v>30</v>
      </c>
      <c r="F14" s="10">
        <v>0.85</v>
      </c>
      <c r="G14" s="10">
        <v>0.57999999999999996</v>
      </c>
      <c r="I14" s="83">
        <f t="shared" si="0"/>
        <v>0.23966731695733018</v>
      </c>
      <c r="J14" s="1">
        <f t="shared" si="1"/>
        <v>0.1060792482526339</v>
      </c>
    </row>
    <row r="15" spans="1:10" x14ac:dyDescent="0.25">
      <c r="A15" s="5" t="s">
        <v>23</v>
      </c>
      <c r="B15" s="9">
        <v>572</v>
      </c>
      <c r="C15" s="9">
        <v>0</v>
      </c>
      <c r="D15" s="9">
        <v>0</v>
      </c>
      <c r="E15" s="9">
        <v>25</v>
      </c>
      <c r="F15" s="10">
        <v>0.91</v>
      </c>
      <c r="G15" s="10">
        <v>7.0000000000000007E-2</v>
      </c>
      <c r="I15" s="83">
        <f t="shared" si="0"/>
        <v>0</v>
      </c>
      <c r="J15" s="1">
        <f t="shared" si="1"/>
        <v>0.11016807219002082</v>
      </c>
    </row>
    <row r="16" spans="1:10" x14ac:dyDescent="0.25">
      <c r="A16" s="5" t="s">
        <v>24</v>
      </c>
      <c r="B16" s="9">
        <v>749</v>
      </c>
      <c r="C16" s="9">
        <v>7</v>
      </c>
      <c r="D16" s="9">
        <v>13</v>
      </c>
      <c r="E16" s="9">
        <v>25</v>
      </c>
      <c r="F16" s="10">
        <v>0.15</v>
      </c>
      <c r="G16" s="10">
        <v>0.38</v>
      </c>
      <c r="I16" s="83">
        <f t="shared" si="0"/>
        <v>8.4832149703078133E-2</v>
      </c>
      <c r="J16" s="1">
        <f t="shared" si="1"/>
        <v>0.11016807219002082</v>
      </c>
    </row>
    <row r="17" spans="1:10" x14ac:dyDescent="0.25">
      <c r="A17" s="5" t="s">
        <v>25</v>
      </c>
      <c r="B17" s="9">
        <v>535</v>
      </c>
      <c r="C17" s="9">
        <v>16</v>
      </c>
      <c r="D17" s="9">
        <v>11</v>
      </c>
      <c r="E17" s="9">
        <v>25</v>
      </c>
      <c r="F17" s="10">
        <v>0.15</v>
      </c>
      <c r="G17" s="10">
        <v>0.4</v>
      </c>
      <c r="I17" s="83">
        <f t="shared" si="0"/>
        <v>0.27146287904985</v>
      </c>
      <c r="J17" s="1">
        <f t="shared" si="1"/>
        <v>0.11016807219002082</v>
      </c>
    </row>
    <row r="18" spans="1:10" x14ac:dyDescent="0.25">
      <c r="A18" s="5" t="s">
        <v>26</v>
      </c>
      <c r="B18" s="9">
        <v>2017</v>
      </c>
      <c r="C18" s="9">
        <v>0</v>
      </c>
      <c r="D18" s="9">
        <v>15</v>
      </c>
      <c r="E18" s="9">
        <v>20</v>
      </c>
      <c r="F18" s="10">
        <v>0.97</v>
      </c>
      <c r="G18" s="10">
        <v>0.34</v>
      </c>
      <c r="I18" s="83">
        <f t="shared" si="0"/>
        <v>0</v>
      </c>
      <c r="J18" s="1">
        <f t="shared" si="1"/>
        <v>0.11745962477254576</v>
      </c>
    </row>
    <row r="19" spans="1:10" x14ac:dyDescent="0.25">
      <c r="A19" s="5" t="s">
        <v>27</v>
      </c>
      <c r="B19" s="9">
        <v>1314</v>
      </c>
      <c r="C19" s="9">
        <v>0</v>
      </c>
      <c r="D19" s="9">
        <v>15</v>
      </c>
      <c r="E19" s="9">
        <v>20</v>
      </c>
      <c r="F19" s="10">
        <v>0.97</v>
      </c>
      <c r="G19" s="10">
        <v>0.42</v>
      </c>
      <c r="I19" s="83">
        <f t="shared" si="0"/>
        <v>0</v>
      </c>
      <c r="J19" s="1">
        <f t="shared" si="1"/>
        <v>0.11745962477254576</v>
      </c>
    </row>
    <row r="20" spans="1:10" x14ac:dyDescent="0.25">
      <c r="A20" s="5" t="s">
        <v>28</v>
      </c>
      <c r="B20" s="9">
        <v>1773</v>
      </c>
      <c r="C20" s="9">
        <v>56</v>
      </c>
      <c r="D20" s="9">
        <v>0</v>
      </c>
      <c r="E20" s="9">
        <v>30</v>
      </c>
      <c r="F20" s="10">
        <v>0.8</v>
      </c>
      <c r="G20" s="10">
        <v>0.43</v>
      </c>
      <c r="I20" s="83">
        <f t="shared" si="0"/>
        <v>0.29774800346945629</v>
      </c>
      <c r="J20" s="1">
        <f t="shared" si="1"/>
        <v>0.1060792482526339</v>
      </c>
    </row>
    <row r="21" spans="1:10" x14ac:dyDescent="0.25">
      <c r="A21" s="5" t="s">
        <v>29</v>
      </c>
      <c r="B21" s="9">
        <v>1950</v>
      </c>
      <c r="C21" s="9">
        <v>61</v>
      </c>
      <c r="D21" s="9">
        <v>0</v>
      </c>
      <c r="E21" s="9">
        <v>30</v>
      </c>
      <c r="F21" s="10">
        <v>0.8</v>
      </c>
      <c r="G21" s="10">
        <v>0.46</v>
      </c>
      <c r="I21" s="83">
        <f t="shared" si="0"/>
        <v>0.29489322178783978</v>
      </c>
      <c r="J21" s="1">
        <f t="shared" si="1"/>
        <v>0.1060792482526339</v>
      </c>
    </row>
    <row r="22" spans="1:10" x14ac:dyDescent="0.25">
      <c r="A22" s="5" t="s">
        <v>30</v>
      </c>
      <c r="B22" s="9">
        <v>3000</v>
      </c>
      <c r="C22" s="9">
        <v>15</v>
      </c>
      <c r="D22" s="9">
        <v>0</v>
      </c>
      <c r="E22" s="9">
        <v>80</v>
      </c>
      <c r="F22" s="10">
        <v>0.98</v>
      </c>
      <c r="G22" s="9" t="s">
        <v>31</v>
      </c>
      <c r="I22" s="83">
        <f t="shared" si="0"/>
        <v>4.9975590707497505E-2</v>
      </c>
      <c r="J22" s="1">
        <f t="shared" si="1"/>
        <v>0.10004884242918781</v>
      </c>
    </row>
    <row r="23" spans="1:10" x14ac:dyDescent="0.25">
      <c r="A23" s="5" t="s">
        <v>32</v>
      </c>
      <c r="B23" s="9">
        <v>3370</v>
      </c>
      <c r="C23" s="9">
        <v>34</v>
      </c>
      <c r="D23" s="9">
        <v>0</v>
      </c>
      <c r="E23" s="9">
        <v>80</v>
      </c>
      <c r="F23" s="10">
        <v>0.98</v>
      </c>
      <c r="G23" s="9" t="s">
        <v>31</v>
      </c>
      <c r="I23" s="83">
        <f t="shared" si="0"/>
        <v>0.1008409545433184</v>
      </c>
      <c r="J23" s="1">
        <f t="shared" si="1"/>
        <v>0.10004884242918781</v>
      </c>
    </row>
    <row r="24" spans="1:10" x14ac:dyDescent="0.25">
      <c r="A24" s="5" t="s">
        <v>33</v>
      </c>
      <c r="B24" s="9">
        <v>2705</v>
      </c>
      <c r="C24" s="9">
        <v>14</v>
      </c>
      <c r="D24" s="9">
        <v>0</v>
      </c>
      <c r="E24" s="9">
        <v>80</v>
      </c>
      <c r="F24" s="10">
        <v>0.98</v>
      </c>
      <c r="G24" s="9" t="s">
        <v>31</v>
      </c>
      <c r="I24" s="83">
        <f t="shared" si="0"/>
        <v>5.1730740843250647E-2</v>
      </c>
      <c r="J24" s="1">
        <f t="shared" si="1"/>
        <v>0.10004884242918781</v>
      </c>
    </row>
    <row r="25" spans="1:10" x14ac:dyDescent="0.25">
      <c r="A25" s="5" t="s">
        <v>34</v>
      </c>
      <c r="B25" s="9">
        <v>2295</v>
      </c>
      <c r="C25" s="9">
        <v>11</v>
      </c>
      <c r="D25" s="9">
        <v>0</v>
      </c>
      <c r="E25" s="9">
        <v>80</v>
      </c>
      <c r="F25" s="10">
        <v>0.98</v>
      </c>
      <c r="G25" s="9" t="s">
        <v>31</v>
      </c>
      <c r="I25" s="83">
        <f t="shared" si="0"/>
        <v>4.7906884338341831E-2</v>
      </c>
      <c r="J25" s="1">
        <f t="shared" si="1"/>
        <v>0.10004884242918781</v>
      </c>
    </row>
    <row r="26" spans="1:10" x14ac:dyDescent="0.25">
      <c r="A26" s="5" t="s">
        <v>35</v>
      </c>
      <c r="B26" s="9">
        <v>2705</v>
      </c>
      <c r="C26" s="9">
        <v>14</v>
      </c>
      <c r="D26" s="9">
        <v>0</v>
      </c>
      <c r="E26" s="9">
        <v>80</v>
      </c>
      <c r="F26" s="10" t="s">
        <v>31</v>
      </c>
      <c r="G26" s="9" t="s">
        <v>31</v>
      </c>
      <c r="I26" s="83">
        <f t="shared" si="0"/>
        <v>5.1730740843250647E-2</v>
      </c>
      <c r="J26" s="1">
        <f t="shared" si="1"/>
        <v>0.10004884242918781</v>
      </c>
    </row>
    <row r="27" spans="1:10" x14ac:dyDescent="0.25">
      <c r="A27" s="5" t="s">
        <v>36</v>
      </c>
      <c r="B27" s="9">
        <v>2295</v>
      </c>
      <c r="C27" s="9">
        <v>11</v>
      </c>
      <c r="D27" s="9">
        <v>0</v>
      </c>
      <c r="E27" s="9">
        <v>80</v>
      </c>
      <c r="F27" s="10" t="s">
        <v>31</v>
      </c>
      <c r="G27" s="9" t="s">
        <v>31</v>
      </c>
      <c r="I27" s="83">
        <f t="shared" si="0"/>
        <v>4.7906884338341831E-2</v>
      </c>
      <c r="J27" s="1">
        <f t="shared" si="1"/>
        <v>0.10004884242918781</v>
      </c>
    </row>
    <row r="28" spans="1:10" x14ac:dyDescent="0.25">
      <c r="A28" s="5" t="s">
        <v>37</v>
      </c>
      <c r="B28" s="9">
        <v>7910</v>
      </c>
      <c r="C28" s="9">
        <v>316</v>
      </c>
      <c r="D28" s="9">
        <v>0</v>
      </c>
      <c r="E28" s="9">
        <v>25</v>
      </c>
      <c r="F28" s="10">
        <v>0.2</v>
      </c>
      <c r="G28" s="9" t="s">
        <v>31</v>
      </c>
      <c r="I28" s="83">
        <f t="shared" si="0"/>
        <v>0.36262258479904896</v>
      </c>
      <c r="J28" s="1">
        <f t="shared" si="1"/>
        <v>0.11016807219002082</v>
      </c>
    </row>
    <row r="29" spans="1:10" x14ac:dyDescent="0.25">
      <c r="A29" s="5" t="s">
        <v>38</v>
      </c>
      <c r="B29" s="9">
        <v>826</v>
      </c>
      <c r="C29" s="9">
        <v>21</v>
      </c>
      <c r="D29" s="9">
        <v>2</v>
      </c>
      <c r="E29" s="9">
        <v>30</v>
      </c>
      <c r="F29" s="10">
        <v>0.85</v>
      </c>
      <c r="G29" s="10">
        <v>0.57999999999999996</v>
      </c>
      <c r="I29" s="83">
        <f t="shared" si="0"/>
        <v>0.23966731695733018</v>
      </c>
      <c r="J29" s="1">
        <f t="shared" si="1"/>
        <v>0.1060792482526339</v>
      </c>
    </row>
    <row r="30" spans="1:10" x14ac:dyDescent="0.25">
      <c r="A30" s="5" t="s">
        <v>39</v>
      </c>
      <c r="B30" s="9">
        <v>876</v>
      </c>
      <c r="C30" s="9">
        <v>74</v>
      </c>
      <c r="D30" s="9">
        <v>2</v>
      </c>
      <c r="E30" s="9">
        <v>25</v>
      </c>
      <c r="F30" s="10">
        <v>0.89</v>
      </c>
      <c r="G30" s="10">
        <v>0.42</v>
      </c>
      <c r="I30" s="83">
        <f t="shared" si="0"/>
        <v>0.76678191934814222</v>
      </c>
      <c r="J30" s="1">
        <f t="shared" si="1"/>
        <v>0.11016807219002082</v>
      </c>
    </row>
    <row r="31" spans="1:10" x14ac:dyDescent="0.25">
      <c r="A31" s="5" t="s">
        <v>40</v>
      </c>
      <c r="B31" s="9">
        <v>1006</v>
      </c>
      <c r="C31" s="9">
        <v>39</v>
      </c>
      <c r="D31" s="9">
        <v>4</v>
      </c>
      <c r="E31" s="9">
        <v>25</v>
      </c>
      <c r="F31" s="10">
        <v>0.86</v>
      </c>
      <c r="G31" s="10">
        <v>0.56999999999999995</v>
      </c>
      <c r="I31" s="83">
        <f t="shared" si="0"/>
        <v>0.35189320150193343</v>
      </c>
      <c r="J31" s="1">
        <f t="shared" si="1"/>
        <v>0.11016807219002082</v>
      </c>
    </row>
    <row r="32" spans="1:10" x14ac:dyDescent="0.25">
      <c r="A32" s="5" t="s">
        <v>41</v>
      </c>
      <c r="B32" s="9">
        <v>1510</v>
      </c>
      <c r="C32" s="9">
        <v>38</v>
      </c>
      <c r="D32" s="9">
        <v>0</v>
      </c>
      <c r="E32" s="9">
        <v>30</v>
      </c>
      <c r="F32" s="10">
        <v>0.85</v>
      </c>
      <c r="G32" s="10">
        <v>0.42</v>
      </c>
      <c r="I32" s="83">
        <f t="shared" si="0"/>
        <v>0.23723360910301733</v>
      </c>
      <c r="J32" s="1">
        <f t="shared" si="1"/>
        <v>0.1060792482526339</v>
      </c>
    </row>
    <row r="33" spans="1:10" x14ac:dyDescent="0.25">
      <c r="A33" s="5" t="s">
        <v>42</v>
      </c>
      <c r="B33" s="9">
        <v>17924</v>
      </c>
      <c r="C33" s="9">
        <v>0</v>
      </c>
      <c r="D33" s="9">
        <v>122</v>
      </c>
      <c r="E33" s="9">
        <v>5</v>
      </c>
      <c r="F33" s="10">
        <v>0.98</v>
      </c>
      <c r="G33" s="10">
        <v>0.53</v>
      </c>
      <c r="I33" s="83">
        <f t="shared" si="0"/>
        <v>0</v>
      </c>
      <c r="J33" s="1">
        <f t="shared" si="1"/>
        <v>0.26379748079474524</v>
      </c>
    </row>
    <row r="34" spans="1:10" x14ac:dyDescent="0.25">
      <c r="A34" s="5" t="s">
        <v>43</v>
      </c>
      <c r="B34" s="9">
        <v>749</v>
      </c>
      <c r="C34" s="9">
        <v>7</v>
      </c>
      <c r="D34" s="9">
        <v>13</v>
      </c>
      <c r="E34" s="9">
        <v>25</v>
      </c>
      <c r="F34" s="10">
        <v>0.15</v>
      </c>
      <c r="G34" s="10">
        <v>0.38</v>
      </c>
      <c r="I34" s="83">
        <f t="shared" si="0"/>
        <v>8.4832149703078133E-2</v>
      </c>
      <c r="J34" s="1">
        <f t="shared" si="1"/>
        <v>0.11016807219002082</v>
      </c>
    </row>
    <row r="35" spans="1:10" x14ac:dyDescent="0.25">
      <c r="A35" s="5" t="s">
        <v>44</v>
      </c>
      <c r="B35" s="9">
        <v>535</v>
      </c>
      <c r="C35" s="9">
        <v>16</v>
      </c>
      <c r="D35" s="9">
        <v>11</v>
      </c>
      <c r="E35" s="9">
        <v>25</v>
      </c>
      <c r="F35" s="10">
        <v>0.15</v>
      </c>
      <c r="G35" s="10">
        <v>0.4</v>
      </c>
      <c r="I35" s="83">
        <f t="shared" si="0"/>
        <v>0.27146287904985</v>
      </c>
      <c r="J35" s="1">
        <f t="shared" si="1"/>
        <v>0.11016807219002082</v>
      </c>
    </row>
    <row r="36" spans="1:10" x14ac:dyDescent="0.25">
      <c r="A36" s="5" t="s">
        <v>45</v>
      </c>
      <c r="B36" s="9">
        <v>2017</v>
      </c>
      <c r="C36" s="9">
        <v>0</v>
      </c>
      <c r="D36" s="9">
        <v>15</v>
      </c>
      <c r="E36" s="9">
        <v>20</v>
      </c>
      <c r="F36" s="10">
        <v>0.97</v>
      </c>
      <c r="G36" s="10">
        <v>0.34</v>
      </c>
      <c r="I36" s="83">
        <f t="shared" si="0"/>
        <v>0</v>
      </c>
      <c r="J36" s="1">
        <f t="shared" si="1"/>
        <v>0.11745962477254576</v>
      </c>
    </row>
    <row r="37" spans="1:10" x14ac:dyDescent="0.25">
      <c r="A37" s="5" t="s">
        <v>46</v>
      </c>
      <c r="B37" s="9">
        <v>1314</v>
      </c>
      <c r="C37" s="9">
        <v>0</v>
      </c>
      <c r="D37" s="9">
        <v>15</v>
      </c>
      <c r="E37" s="9">
        <v>20</v>
      </c>
      <c r="F37" s="10">
        <v>0.97</v>
      </c>
      <c r="G37" s="10">
        <v>0.42</v>
      </c>
      <c r="I37" s="83">
        <f t="shared" si="0"/>
        <v>0</v>
      </c>
      <c r="J37" s="1">
        <f t="shared" si="1"/>
        <v>0.11745962477254576</v>
      </c>
    </row>
    <row r="38" spans="1:10" ht="25.5" x14ac:dyDescent="0.25">
      <c r="A38" s="5" t="s">
        <v>47</v>
      </c>
      <c r="B38" s="9">
        <v>1773</v>
      </c>
      <c r="C38" s="9">
        <v>56</v>
      </c>
      <c r="D38" s="9">
        <v>0</v>
      </c>
      <c r="E38" s="9">
        <v>30</v>
      </c>
      <c r="F38" s="10">
        <v>0.8</v>
      </c>
      <c r="G38" s="10">
        <v>0.43</v>
      </c>
      <c r="I38" s="83">
        <f t="shared" si="0"/>
        <v>0.29774800346945629</v>
      </c>
      <c r="J38" s="1">
        <f t="shared" si="1"/>
        <v>0.1060792482526339</v>
      </c>
    </row>
    <row r="39" spans="1:10" x14ac:dyDescent="0.25">
      <c r="A39" s="5" t="s">
        <v>48</v>
      </c>
      <c r="B39" s="9">
        <v>3091</v>
      </c>
      <c r="C39" s="9">
        <v>0</v>
      </c>
      <c r="D39" s="9">
        <v>13</v>
      </c>
      <c r="E39" s="9">
        <v>50</v>
      </c>
      <c r="F39" s="10">
        <v>0.84</v>
      </c>
      <c r="G39" s="10">
        <v>0.33</v>
      </c>
      <c r="I39" s="83">
        <f t="shared" si="0"/>
        <v>0</v>
      </c>
      <c r="J39" s="1">
        <f t="shared" si="1"/>
        <v>0.10085917404611995</v>
      </c>
    </row>
    <row r="40" spans="1:10" x14ac:dyDescent="0.25">
      <c r="A40" s="5" t="s">
        <v>49</v>
      </c>
      <c r="B40" s="9">
        <v>5753</v>
      </c>
      <c r="C40" s="9">
        <v>139</v>
      </c>
      <c r="D40" s="9">
        <v>0</v>
      </c>
      <c r="E40" s="9">
        <v>60</v>
      </c>
      <c r="F40" s="10">
        <v>0.81</v>
      </c>
      <c r="G40" s="10">
        <v>0.33</v>
      </c>
      <c r="I40" s="83">
        <f t="shared" si="0"/>
        <v>0.24081954881083831</v>
      </c>
      <c r="J40" s="1">
        <f t="shared" si="1"/>
        <v>0.10032950922550408</v>
      </c>
    </row>
    <row r="41" spans="1:10" x14ac:dyDescent="0.25">
      <c r="A41" s="5" t="s">
        <v>50</v>
      </c>
      <c r="B41" s="9">
        <v>1360</v>
      </c>
      <c r="C41" s="9">
        <v>27</v>
      </c>
      <c r="D41" s="9">
        <v>0</v>
      </c>
      <c r="E41" s="9">
        <v>25</v>
      </c>
      <c r="F41" s="9" t="s">
        <v>31</v>
      </c>
      <c r="G41" s="9" t="s">
        <v>31</v>
      </c>
      <c r="I41" s="83">
        <f t="shared" si="0"/>
        <v>0.18020594153837696</v>
      </c>
      <c r="J41" s="1">
        <f t="shared" si="1"/>
        <v>0.11016807219002082</v>
      </c>
    </row>
    <row r="42" spans="1:10" x14ac:dyDescent="0.25">
      <c r="A42" s="5" t="s">
        <v>51</v>
      </c>
      <c r="B42" s="9">
        <v>1020</v>
      </c>
      <c r="C42" s="9">
        <v>17</v>
      </c>
      <c r="D42" s="9">
        <v>0</v>
      </c>
      <c r="E42" s="9">
        <v>25</v>
      </c>
      <c r="F42" s="9" t="s">
        <v>31</v>
      </c>
      <c r="G42" s="9" t="s">
        <v>31</v>
      </c>
      <c r="I42" s="83">
        <f t="shared" si="0"/>
        <v>0.15128400030382266</v>
      </c>
      <c r="J42" s="1">
        <f t="shared" si="1"/>
        <v>0.11016807219002082</v>
      </c>
    </row>
    <row r="43" spans="1:10" x14ac:dyDescent="0.25">
      <c r="A43" s="5" t="s">
        <v>52</v>
      </c>
      <c r="B43" s="9">
        <v>3500</v>
      </c>
      <c r="C43" s="9">
        <v>70</v>
      </c>
      <c r="D43" s="9">
        <v>0</v>
      </c>
      <c r="E43" s="9">
        <v>25</v>
      </c>
      <c r="F43" s="9" t="s">
        <v>31</v>
      </c>
      <c r="G43" s="9" t="s">
        <v>31</v>
      </c>
      <c r="I43" s="83">
        <f t="shared" si="0"/>
        <v>0.18154080036458717</v>
      </c>
      <c r="J43" s="1">
        <f t="shared" si="1"/>
        <v>0.11016807219002082</v>
      </c>
    </row>
    <row r="44" spans="1:10" x14ac:dyDescent="0.25">
      <c r="A44" s="5" t="s">
        <v>53</v>
      </c>
      <c r="B44" s="9">
        <v>1350</v>
      </c>
      <c r="C44" s="9">
        <v>41</v>
      </c>
      <c r="D44" s="9">
        <v>0</v>
      </c>
      <c r="E44" s="9">
        <v>25</v>
      </c>
      <c r="F44" s="9" t="s">
        <v>31</v>
      </c>
      <c r="G44" s="9" t="s">
        <v>31</v>
      </c>
      <c r="I44" s="83">
        <f t="shared" si="0"/>
        <v>0.27567306722029905</v>
      </c>
      <c r="J44" s="1">
        <f t="shared" si="1"/>
        <v>0.11016807219002082</v>
      </c>
    </row>
    <row r="45" spans="1:10" x14ac:dyDescent="0.25">
      <c r="A45" s="5" t="s">
        <v>54</v>
      </c>
      <c r="B45" s="9">
        <v>5911</v>
      </c>
      <c r="C45" s="9">
        <v>177</v>
      </c>
      <c r="D45" s="9">
        <v>7</v>
      </c>
      <c r="E45" s="9">
        <v>25</v>
      </c>
      <c r="F45" s="10">
        <v>0.8</v>
      </c>
      <c r="G45" s="10">
        <v>0.27</v>
      </c>
      <c r="I45" s="83">
        <f t="shared" si="0"/>
        <v>0.27180444649409519</v>
      </c>
      <c r="J45" s="1">
        <f t="shared" si="1"/>
        <v>0.11016807219002082</v>
      </c>
    </row>
    <row r="46" spans="1:10" ht="15.75" thickBot="1" x14ac:dyDescent="0.3">
      <c r="A46" s="11" t="s">
        <v>55</v>
      </c>
      <c r="B46" s="12">
        <v>2810</v>
      </c>
      <c r="C46" s="12">
        <v>62</v>
      </c>
      <c r="D46" s="12">
        <v>4</v>
      </c>
      <c r="E46" s="12">
        <v>30</v>
      </c>
      <c r="F46" s="13">
        <v>0.7</v>
      </c>
      <c r="G46" s="13">
        <v>0.34</v>
      </c>
      <c r="I46" s="83">
        <f t="shared" si="0"/>
        <v>0.20799597756344337</v>
      </c>
      <c r="J46" s="1">
        <f t="shared" si="1"/>
        <v>0.1060792482526339</v>
      </c>
    </row>
    <row r="47" spans="1:10" ht="15.75" thickTop="1" x14ac:dyDescent="0.25"/>
    <row r="52" spans="1:21" ht="15.75" x14ac:dyDescent="0.25">
      <c r="A52" s="14" t="s">
        <v>56</v>
      </c>
      <c r="B52" s="15"/>
      <c r="C52" s="15"/>
      <c r="D52" s="15"/>
      <c r="E52" s="15"/>
      <c r="F52" s="15"/>
      <c r="G52" s="16"/>
      <c r="H52" s="16"/>
      <c r="I52" s="84"/>
      <c r="J52" s="17"/>
      <c r="K52" s="17"/>
      <c r="L52" s="17"/>
      <c r="M52" s="17"/>
      <c r="N52" s="17"/>
      <c r="O52" s="17"/>
      <c r="P52" s="17"/>
      <c r="Q52" s="17"/>
      <c r="R52" s="17"/>
      <c r="S52" s="17"/>
      <c r="T52" s="17"/>
      <c r="U52" s="17"/>
    </row>
    <row r="53" spans="1:21" x14ac:dyDescent="0.25">
      <c r="A53" s="17"/>
      <c r="B53" s="17"/>
      <c r="C53" s="17"/>
      <c r="D53" s="17"/>
      <c r="E53" s="17"/>
      <c r="F53" s="17"/>
      <c r="G53" s="17"/>
      <c r="H53" s="17"/>
      <c r="I53" s="85"/>
      <c r="J53" s="17"/>
      <c r="K53" s="17"/>
      <c r="L53" s="17"/>
      <c r="M53" s="17"/>
      <c r="N53" s="17"/>
      <c r="O53" s="17"/>
      <c r="P53" s="17"/>
      <c r="Q53" s="17"/>
      <c r="R53" s="17"/>
      <c r="S53" s="17"/>
      <c r="T53" s="17"/>
      <c r="U53" s="17"/>
    </row>
    <row r="54" spans="1:21" x14ac:dyDescent="0.25">
      <c r="A54" s="17"/>
      <c r="B54" s="17"/>
      <c r="C54" s="17"/>
      <c r="D54" s="17"/>
      <c r="E54" s="17"/>
      <c r="F54" s="17"/>
      <c r="G54" s="17"/>
      <c r="H54" s="17"/>
      <c r="I54" s="85"/>
      <c r="J54" s="17"/>
      <c r="K54" s="17"/>
      <c r="L54" s="17"/>
      <c r="M54" s="17"/>
      <c r="N54" s="17"/>
      <c r="O54" s="17"/>
      <c r="P54" s="17"/>
      <c r="Q54" s="17"/>
      <c r="R54" s="17"/>
      <c r="S54" s="17"/>
      <c r="T54" s="17"/>
      <c r="U54" s="17"/>
    </row>
    <row r="55" spans="1:21" ht="124.5" thickBot="1" x14ac:dyDescent="0.3">
      <c r="A55" s="17"/>
      <c r="B55" s="17"/>
      <c r="C55" s="17"/>
      <c r="D55" s="17"/>
      <c r="E55" s="17"/>
      <c r="F55" s="17"/>
      <c r="G55" s="17"/>
      <c r="H55" s="17"/>
      <c r="I55" s="383" t="s">
        <v>57</v>
      </c>
      <c r="J55" s="384"/>
      <c r="K55" s="17"/>
      <c r="L55" s="17"/>
      <c r="M55" s="18"/>
      <c r="N55" s="19" t="s">
        <v>58</v>
      </c>
      <c r="O55" s="17"/>
      <c r="P55" s="17"/>
      <c r="Q55" s="17"/>
      <c r="R55" s="18"/>
      <c r="S55" s="18"/>
      <c r="T55" s="17"/>
      <c r="U55" s="17"/>
    </row>
    <row r="56" spans="1:21" ht="15.75" thickBot="1" x14ac:dyDescent="0.3">
      <c r="A56" s="17" t="s">
        <v>59</v>
      </c>
      <c r="B56" s="385" t="s">
        <v>60</v>
      </c>
      <c r="C56" s="385" t="s">
        <v>61</v>
      </c>
      <c r="D56" s="385" t="s">
        <v>62</v>
      </c>
      <c r="E56" s="385" t="s">
        <v>63</v>
      </c>
      <c r="F56" s="386" t="s">
        <v>64</v>
      </c>
      <c r="G56" s="386" t="s">
        <v>65</v>
      </c>
      <c r="H56" s="386" t="s">
        <v>66</v>
      </c>
      <c r="I56" s="387" t="s">
        <v>67</v>
      </c>
      <c r="J56" s="386" t="s">
        <v>68</v>
      </c>
      <c r="K56" s="386" t="s">
        <v>69</v>
      </c>
      <c r="L56" s="386" t="s">
        <v>70</v>
      </c>
      <c r="M56" s="18"/>
      <c r="N56" s="409" t="s">
        <v>71</v>
      </c>
      <c r="O56" s="380" t="s">
        <v>72</v>
      </c>
      <c r="P56" s="380" t="s">
        <v>73</v>
      </c>
      <c r="Q56" s="380" t="s">
        <v>74</v>
      </c>
      <c r="R56" s="18"/>
      <c r="S56" s="18"/>
      <c r="T56" s="17"/>
      <c r="U56" s="385" t="s">
        <v>60</v>
      </c>
    </row>
    <row r="57" spans="1:21" ht="15.75" thickBot="1" x14ac:dyDescent="0.3">
      <c r="A57" s="17" t="s">
        <v>75</v>
      </c>
      <c r="B57" s="385"/>
      <c r="C57" s="385"/>
      <c r="D57" s="385"/>
      <c r="E57" s="385"/>
      <c r="F57" s="386"/>
      <c r="G57" s="386"/>
      <c r="H57" s="386"/>
      <c r="I57" s="387"/>
      <c r="J57" s="386"/>
      <c r="K57" s="386"/>
      <c r="L57" s="386"/>
      <c r="M57" s="18"/>
      <c r="N57" s="410"/>
      <c r="O57" s="381"/>
      <c r="P57" s="381"/>
      <c r="Q57" s="381"/>
      <c r="R57" s="18"/>
      <c r="S57" s="18"/>
      <c r="T57" s="17"/>
      <c r="U57" s="385"/>
    </row>
    <row r="58" spans="1:21" ht="15.75" thickBot="1" x14ac:dyDescent="0.3">
      <c r="A58" s="17"/>
      <c r="B58" s="385"/>
      <c r="C58" s="385"/>
      <c r="D58" s="385"/>
      <c r="E58" s="385"/>
      <c r="F58" s="386"/>
      <c r="G58" s="386"/>
      <c r="H58" s="386"/>
      <c r="I58" s="387"/>
      <c r="J58" s="386"/>
      <c r="K58" s="386"/>
      <c r="L58" s="386"/>
      <c r="M58" s="18"/>
      <c r="N58" s="411"/>
      <c r="O58" s="382"/>
      <c r="P58" s="382"/>
      <c r="Q58" s="382"/>
      <c r="R58" s="18"/>
      <c r="S58" s="18"/>
      <c r="T58" s="17"/>
      <c r="U58" s="385"/>
    </row>
    <row r="59" spans="1:21" ht="46.5" thickBot="1" x14ac:dyDescent="0.3">
      <c r="A59" s="17"/>
      <c r="B59" s="385"/>
      <c r="C59" s="385"/>
      <c r="D59" s="385"/>
      <c r="E59" s="20" t="s">
        <v>76</v>
      </c>
      <c r="F59" s="21" t="s">
        <v>76</v>
      </c>
      <c r="G59" s="21" t="s">
        <v>77</v>
      </c>
      <c r="H59" s="21" t="s">
        <v>10</v>
      </c>
      <c r="I59" s="86" t="s">
        <v>78</v>
      </c>
      <c r="J59" s="21" t="s">
        <v>78</v>
      </c>
      <c r="K59" s="22" t="s">
        <v>79</v>
      </c>
      <c r="L59" s="21" t="s">
        <v>80</v>
      </c>
      <c r="M59" s="23"/>
      <c r="N59" s="24" t="s">
        <v>79</v>
      </c>
      <c r="O59" s="25" t="s">
        <v>80</v>
      </c>
      <c r="P59" s="25" t="s">
        <v>79</v>
      </c>
      <c r="Q59" s="25" t="s">
        <v>80</v>
      </c>
      <c r="R59" s="21" t="s">
        <v>81</v>
      </c>
      <c r="S59" s="21" t="s">
        <v>82</v>
      </c>
      <c r="T59" s="17"/>
      <c r="U59" s="385"/>
    </row>
    <row r="60" spans="1:21" ht="23.25" thickBot="1" x14ac:dyDescent="0.3">
      <c r="A60" s="17"/>
      <c r="B60" s="26">
        <v>1</v>
      </c>
      <c r="C60" s="27" t="s">
        <v>83</v>
      </c>
      <c r="D60" s="27" t="s">
        <v>31</v>
      </c>
      <c r="E60" s="28" t="s">
        <v>84</v>
      </c>
      <c r="F60" s="29">
        <v>0.33</v>
      </c>
      <c r="G60" s="30">
        <v>0</v>
      </c>
      <c r="H60" s="30">
        <v>9</v>
      </c>
      <c r="I60" s="87">
        <v>12</v>
      </c>
      <c r="J60" s="30">
        <v>12</v>
      </c>
      <c r="K60" s="31">
        <v>14</v>
      </c>
      <c r="L60" s="32">
        <v>21</v>
      </c>
      <c r="M60" s="33"/>
      <c r="N60" s="34"/>
      <c r="O60" s="35"/>
      <c r="P60" s="35"/>
      <c r="Q60" s="35"/>
      <c r="R60" s="36"/>
      <c r="S60" s="37"/>
      <c r="T60" s="17"/>
      <c r="U60" s="26">
        <v>1</v>
      </c>
    </row>
    <row r="61" spans="1:21" ht="23.25" thickBot="1" x14ac:dyDescent="0.3">
      <c r="A61" s="17"/>
      <c r="B61" s="26">
        <v>2</v>
      </c>
      <c r="C61" s="27" t="s">
        <v>85</v>
      </c>
      <c r="D61" s="27" t="s">
        <v>86</v>
      </c>
      <c r="E61" s="28" t="s">
        <v>87</v>
      </c>
      <c r="F61" s="29">
        <v>0.35</v>
      </c>
      <c r="G61" s="30">
        <v>94</v>
      </c>
      <c r="H61" s="30" t="s">
        <v>88</v>
      </c>
      <c r="I61" s="87">
        <v>8</v>
      </c>
      <c r="J61" s="30">
        <v>8</v>
      </c>
      <c r="K61" s="31">
        <v>18</v>
      </c>
      <c r="L61" s="32">
        <v>69.69</v>
      </c>
      <c r="M61" s="33"/>
      <c r="N61" s="38">
        <v>21</v>
      </c>
      <c r="O61" s="39">
        <v>93.97</v>
      </c>
      <c r="P61" s="40">
        <v>10.5</v>
      </c>
      <c r="Q61" s="39">
        <v>49.33</v>
      </c>
      <c r="R61" s="41">
        <v>12</v>
      </c>
      <c r="S61" s="39">
        <v>72</v>
      </c>
      <c r="T61" s="17"/>
      <c r="U61" s="26">
        <v>2</v>
      </c>
    </row>
    <row r="62" spans="1:21" ht="23.25" thickBot="1" x14ac:dyDescent="0.3">
      <c r="A62" s="17"/>
      <c r="B62" s="26">
        <v>3</v>
      </c>
      <c r="C62" s="27" t="s">
        <v>85</v>
      </c>
      <c r="D62" s="27" t="s">
        <v>89</v>
      </c>
      <c r="E62" s="28" t="s">
        <v>90</v>
      </c>
      <c r="F62" s="29">
        <v>0.4</v>
      </c>
      <c r="G62" s="30">
        <v>94</v>
      </c>
      <c r="H62" s="30" t="s">
        <v>88</v>
      </c>
      <c r="I62" s="87">
        <v>6</v>
      </c>
      <c r="J62" s="30">
        <v>6</v>
      </c>
      <c r="K62" s="31">
        <v>18</v>
      </c>
      <c r="L62" s="32">
        <v>50.12</v>
      </c>
      <c r="M62" s="33"/>
      <c r="N62" s="38">
        <v>21</v>
      </c>
      <c r="O62" s="39">
        <v>81.44</v>
      </c>
      <c r="P62" s="40">
        <v>10.5</v>
      </c>
      <c r="Q62" s="39">
        <v>42.29</v>
      </c>
      <c r="R62" s="41">
        <v>12</v>
      </c>
      <c r="S62" s="39">
        <v>72</v>
      </c>
      <c r="T62" s="17"/>
      <c r="U62" s="26">
        <v>3</v>
      </c>
    </row>
    <row r="63" spans="1:21" ht="23.25" thickBot="1" x14ac:dyDescent="0.3">
      <c r="A63" s="17"/>
      <c r="B63" s="26">
        <v>4</v>
      </c>
      <c r="C63" s="27" t="s">
        <v>85</v>
      </c>
      <c r="D63" s="27" t="s">
        <v>91</v>
      </c>
      <c r="E63" s="28" t="s">
        <v>92</v>
      </c>
      <c r="F63" s="29">
        <v>0.46</v>
      </c>
      <c r="G63" s="30">
        <v>94</v>
      </c>
      <c r="H63" s="30" t="s">
        <v>88</v>
      </c>
      <c r="I63" s="87">
        <v>5</v>
      </c>
      <c r="J63" s="30">
        <v>5</v>
      </c>
      <c r="K63" s="31">
        <v>18</v>
      </c>
      <c r="L63" s="32">
        <v>42.29</v>
      </c>
      <c r="M63" s="33"/>
      <c r="N63" s="42">
        <v>21</v>
      </c>
      <c r="O63" s="43">
        <v>57.17</v>
      </c>
      <c r="P63" s="44">
        <v>10.5</v>
      </c>
      <c r="Q63" s="43">
        <v>30.54</v>
      </c>
      <c r="R63" s="41">
        <v>12</v>
      </c>
      <c r="S63" s="43">
        <v>72</v>
      </c>
      <c r="T63" s="17"/>
      <c r="U63" s="26">
        <v>4</v>
      </c>
    </row>
    <row r="64" spans="1:21" ht="23.25" thickBot="1" x14ac:dyDescent="0.3">
      <c r="A64" s="17"/>
      <c r="B64" s="26">
        <v>5</v>
      </c>
      <c r="C64" s="27" t="s">
        <v>85</v>
      </c>
      <c r="D64" s="27" t="s">
        <v>93</v>
      </c>
      <c r="E64" s="28" t="s">
        <v>94</v>
      </c>
      <c r="F64" s="29">
        <v>0.38</v>
      </c>
      <c r="G64" s="30">
        <v>9.4</v>
      </c>
      <c r="H64" s="30" t="s">
        <v>95</v>
      </c>
      <c r="I64" s="87">
        <v>7</v>
      </c>
      <c r="J64" s="30">
        <v>7</v>
      </c>
      <c r="K64" s="31">
        <v>18</v>
      </c>
      <c r="L64" s="32">
        <v>50.12</v>
      </c>
      <c r="M64" s="33"/>
      <c r="N64" s="31">
        <v>21</v>
      </c>
      <c r="O64" s="45">
        <v>81.44</v>
      </c>
      <c r="P64" s="46">
        <v>10.5</v>
      </c>
      <c r="Q64" s="45">
        <v>42.29</v>
      </c>
      <c r="R64" s="41">
        <v>12</v>
      </c>
      <c r="S64" s="45">
        <v>72</v>
      </c>
      <c r="T64" s="17"/>
      <c r="U64" s="26">
        <v>5</v>
      </c>
    </row>
    <row r="65" spans="1:21" ht="23.25" thickBot="1" x14ac:dyDescent="0.3">
      <c r="A65" s="17"/>
      <c r="B65" s="26">
        <v>6</v>
      </c>
      <c r="C65" s="27" t="s">
        <v>96</v>
      </c>
      <c r="D65" s="27" t="s">
        <v>86</v>
      </c>
      <c r="E65" s="28" t="s">
        <v>87</v>
      </c>
      <c r="F65" s="29">
        <v>0.35</v>
      </c>
      <c r="G65" s="30">
        <v>101</v>
      </c>
      <c r="H65" s="30" t="s">
        <v>88</v>
      </c>
      <c r="I65" s="87">
        <v>11</v>
      </c>
      <c r="J65" s="30">
        <v>11</v>
      </c>
      <c r="K65" s="31">
        <v>18</v>
      </c>
      <c r="L65" s="32">
        <v>69.69</v>
      </c>
      <c r="M65" s="33"/>
      <c r="N65" s="38">
        <v>21</v>
      </c>
      <c r="O65" s="39">
        <v>93.97</v>
      </c>
      <c r="P65" s="40">
        <v>10.5</v>
      </c>
      <c r="Q65" s="39">
        <v>49.33</v>
      </c>
      <c r="R65" s="41">
        <v>12</v>
      </c>
      <c r="S65" s="39">
        <v>72</v>
      </c>
      <c r="T65" s="17"/>
      <c r="U65" s="26">
        <v>6</v>
      </c>
    </row>
    <row r="66" spans="1:21" ht="23.25" thickBot="1" x14ac:dyDescent="0.3">
      <c r="A66" s="17"/>
      <c r="B66" s="26">
        <v>7</v>
      </c>
      <c r="C66" s="27" t="s">
        <v>96</v>
      </c>
      <c r="D66" s="27" t="s">
        <v>89</v>
      </c>
      <c r="E66" s="28" t="s">
        <v>90</v>
      </c>
      <c r="F66" s="29">
        <v>0.4</v>
      </c>
      <c r="G66" s="30">
        <v>101</v>
      </c>
      <c r="H66" s="30" t="s">
        <v>88</v>
      </c>
      <c r="I66" s="87">
        <v>9</v>
      </c>
      <c r="J66" s="30">
        <v>9</v>
      </c>
      <c r="K66" s="31">
        <v>18</v>
      </c>
      <c r="L66" s="32">
        <v>50.12</v>
      </c>
      <c r="M66" s="33"/>
      <c r="N66" s="38">
        <v>21</v>
      </c>
      <c r="O66" s="39">
        <v>81.44</v>
      </c>
      <c r="P66" s="40">
        <v>10.5</v>
      </c>
      <c r="Q66" s="39">
        <v>42.29</v>
      </c>
      <c r="R66" s="41">
        <v>12</v>
      </c>
      <c r="S66" s="39">
        <v>72</v>
      </c>
      <c r="T66" s="17"/>
      <c r="U66" s="26">
        <v>7</v>
      </c>
    </row>
    <row r="67" spans="1:21" ht="23.25" thickBot="1" x14ac:dyDescent="0.3">
      <c r="A67" s="17"/>
      <c r="B67" s="26">
        <v>8</v>
      </c>
      <c r="C67" s="27" t="s">
        <v>96</v>
      </c>
      <c r="D67" s="27" t="s">
        <v>91</v>
      </c>
      <c r="E67" s="28" t="s">
        <v>92</v>
      </c>
      <c r="F67" s="29">
        <v>0.46</v>
      </c>
      <c r="G67" s="30">
        <v>101</v>
      </c>
      <c r="H67" s="30" t="s">
        <v>88</v>
      </c>
      <c r="I67" s="87">
        <v>8</v>
      </c>
      <c r="J67" s="30">
        <v>8</v>
      </c>
      <c r="K67" s="31">
        <v>18</v>
      </c>
      <c r="L67" s="32">
        <v>42.29</v>
      </c>
      <c r="M67" s="33"/>
      <c r="N67" s="38">
        <v>21</v>
      </c>
      <c r="O67" s="39">
        <v>57.17</v>
      </c>
      <c r="P67" s="40">
        <v>10.5</v>
      </c>
      <c r="Q67" s="39">
        <v>30.54</v>
      </c>
      <c r="R67" s="41">
        <v>12</v>
      </c>
      <c r="S67" s="39">
        <v>72</v>
      </c>
      <c r="T67" s="17"/>
      <c r="U67" s="26">
        <v>8</v>
      </c>
    </row>
    <row r="68" spans="1:21" ht="23.25" thickBot="1" x14ac:dyDescent="0.3">
      <c r="A68" s="17"/>
      <c r="B68" s="26">
        <v>9</v>
      </c>
      <c r="C68" s="27" t="s">
        <v>96</v>
      </c>
      <c r="D68" s="27" t="s">
        <v>93</v>
      </c>
      <c r="E68" s="28" t="s">
        <v>94</v>
      </c>
      <c r="F68" s="29">
        <v>0.38</v>
      </c>
      <c r="G68" s="30">
        <v>10.1</v>
      </c>
      <c r="H68" s="30" t="s">
        <v>95</v>
      </c>
      <c r="I68" s="87">
        <v>10</v>
      </c>
      <c r="J68" s="30">
        <v>10</v>
      </c>
      <c r="K68" s="31">
        <v>18</v>
      </c>
      <c r="L68" s="32">
        <v>50.12</v>
      </c>
      <c r="M68" s="33"/>
      <c r="N68" s="38">
        <v>21</v>
      </c>
      <c r="O68" s="39">
        <v>81.44</v>
      </c>
      <c r="P68" s="40">
        <v>10.5</v>
      </c>
      <c r="Q68" s="39">
        <v>42.29</v>
      </c>
      <c r="R68" s="41">
        <v>12</v>
      </c>
      <c r="S68" s="39">
        <v>72</v>
      </c>
      <c r="T68" s="17"/>
      <c r="U68" s="26">
        <v>9</v>
      </c>
    </row>
    <row r="69" spans="1:21" ht="23.25" thickBot="1" x14ac:dyDescent="0.3">
      <c r="A69" s="17"/>
      <c r="B69" s="26">
        <v>10</v>
      </c>
      <c r="C69" s="27" t="s">
        <v>97</v>
      </c>
      <c r="D69" s="27" t="s">
        <v>98</v>
      </c>
      <c r="E69" s="28" t="s">
        <v>99</v>
      </c>
      <c r="F69" s="29">
        <v>0.36</v>
      </c>
      <c r="G69" s="30">
        <v>57</v>
      </c>
      <c r="H69" s="30" t="s">
        <v>100</v>
      </c>
      <c r="I69" s="87">
        <v>5</v>
      </c>
      <c r="J69" s="30">
        <v>5</v>
      </c>
      <c r="K69" s="31">
        <v>7.6</v>
      </c>
      <c r="L69" s="32">
        <v>68.13</v>
      </c>
      <c r="M69" s="33"/>
      <c r="N69" s="38">
        <v>9.6999999999999993</v>
      </c>
      <c r="O69" s="39">
        <v>69.69</v>
      </c>
      <c r="P69" s="40">
        <v>4.0999999999999996</v>
      </c>
      <c r="Q69" s="39">
        <v>32.89</v>
      </c>
      <c r="R69" s="41">
        <v>8</v>
      </c>
      <c r="S69" s="39">
        <v>48</v>
      </c>
      <c r="T69" s="17"/>
      <c r="U69" s="26">
        <v>10</v>
      </c>
    </row>
    <row r="70" spans="1:21" ht="23.25" thickBot="1" x14ac:dyDescent="0.3">
      <c r="A70" s="17"/>
      <c r="B70" s="26">
        <v>11</v>
      </c>
      <c r="C70" s="27" t="s">
        <v>97</v>
      </c>
      <c r="D70" s="27" t="s">
        <v>101</v>
      </c>
      <c r="E70" s="28" t="s">
        <v>102</v>
      </c>
      <c r="F70" s="29">
        <v>0.41</v>
      </c>
      <c r="G70" s="30">
        <v>57</v>
      </c>
      <c r="H70" s="30" t="s">
        <v>100</v>
      </c>
      <c r="I70" s="87">
        <v>5</v>
      </c>
      <c r="J70" s="30">
        <v>5</v>
      </c>
      <c r="K70" s="31">
        <v>7.6</v>
      </c>
      <c r="L70" s="32">
        <v>45.42</v>
      </c>
      <c r="M70" s="33"/>
      <c r="N70" s="38">
        <v>9.6999999999999993</v>
      </c>
      <c r="O70" s="39">
        <v>58.73</v>
      </c>
      <c r="P70" s="40">
        <v>4.0999999999999996</v>
      </c>
      <c r="Q70" s="39">
        <v>28.19</v>
      </c>
      <c r="R70" s="41">
        <v>8</v>
      </c>
      <c r="S70" s="39">
        <v>48</v>
      </c>
      <c r="T70" s="17"/>
      <c r="U70" s="26">
        <v>11</v>
      </c>
    </row>
    <row r="71" spans="1:21" ht="23.25" thickBot="1" x14ac:dyDescent="0.3">
      <c r="A71" s="17"/>
      <c r="B71" s="26">
        <v>12</v>
      </c>
      <c r="C71" s="27" t="s">
        <v>97</v>
      </c>
      <c r="D71" s="27" t="s">
        <v>103</v>
      </c>
      <c r="E71" s="28" t="s">
        <v>104</v>
      </c>
      <c r="F71" s="29">
        <v>0.4</v>
      </c>
      <c r="G71" s="30">
        <v>57</v>
      </c>
      <c r="H71" s="30" t="s">
        <v>105</v>
      </c>
      <c r="I71" s="87">
        <v>3</v>
      </c>
      <c r="J71" s="30">
        <v>3</v>
      </c>
      <c r="K71" s="31">
        <v>7.6</v>
      </c>
      <c r="L71" s="32">
        <v>72.83</v>
      </c>
      <c r="M71" s="33"/>
      <c r="N71" s="38">
        <v>9.6999999999999993</v>
      </c>
      <c r="O71" s="39">
        <v>79.09</v>
      </c>
      <c r="P71" s="40">
        <v>4.0999999999999996</v>
      </c>
      <c r="Q71" s="39">
        <v>43.85</v>
      </c>
      <c r="R71" s="41">
        <v>8</v>
      </c>
      <c r="S71" s="39">
        <v>48</v>
      </c>
      <c r="T71" s="17"/>
      <c r="U71" s="26">
        <v>12</v>
      </c>
    </row>
    <row r="72" spans="1:21" ht="23.25" thickBot="1" x14ac:dyDescent="0.3">
      <c r="A72" s="17"/>
      <c r="B72" s="26">
        <v>13</v>
      </c>
      <c r="C72" s="27" t="s">
        <v>97</v>
      </c>
      <c r="D72" s="27" t="s">
        <v>106</v>
      </c>
      <c r="E72" s="28" t="s">
        <v>107</v>
      </c>
      <c r="F72" s="29">
        <v>0.48</v>
      </c>
      <c r="G72" s="30">
        <v>57</v>
      </c>
      <c r="H72" s="30" t="s">
        <v>105</v>
      </c>
      <c r="I72" s="87">
        <v>3</v>
      </c>
      <c r="J72" s="30">
        <v>3</v>
      </c>
      <c r="K72" s="31">
        <v>7.6</v>
      </c>
      <c r="L72" s="32">
        <v>43.07</v>
      </c>
      <c r="M72" s="33"/>
      <c r="N72" s="42">
        <v>9.6999999999999993</v>
      </c>
      <c r="O72" s="43">
        <v>61.86</v>
      </c>
      <c r="P72" s="44">
        <v>4.0999999999999996</v>
      </c>
      <c r="Q72" s="43">
        <v>27.41</v>
      </c>
      <c r="R72" s="47">
        <v>8</v>
      </c>
      <c r="S72" s="43">
        <v>48</v>
      </c>
      <c r="T72" s="17"/>
      <c r="U72" s="26">
        <v>13</v>
      </c>
    </row>
    <row r="73" spans="1:21" ht="23.25" thickBot="1" x14ac:dyDescent="0.3">
      <c r="A73" s="17"/>
      <c r="B73" s="26">
        <v>14</v>
      </c>
      <c r="C73" s="27" t="s">
        <v>97</v>
      </c>
      <c r="D73" s="27" t="s">
        <v>108</v>
      </c>
      <c r="E73" s="28" t="s">
        <v>109</v>
      </c>
      <c r="F73" s="29">
        <v>0.56000000000000005</v>
      </c>
      <c r="G73" s="30">
        <v>57</v>
      </c>
      <c r="H73" s="30" t="s">
        <v>105</v>
      </c>
      <c r="I73" s="87">
        <v>2</v>
      </c>
      <c r="J73" s="30">
        <v>2</v>
      </c>
      <c r="K73" s="31">
        <v>7.6</v>
      </c>
      <c r="L73" s="32">
        <v>25.06</v>
      </c>
      <c r="M73" s="33"/>
      <c r="N73" s="31">
        <v>9.6999999999999993</v>
      </c>
      <c r="O73" s="32">
        <v>36.020000000000003</v>
      </c>
      <c r="P73" s="31">
        <v>4.0999999999999996</v>
      </c>
      <c r="Q73" s="32">
        <v>21.93</v>
      </c>
      <c r="R73" s="32">
        <v>8</v>
      </c>
      <c r="S73" s="32">
        <v>48</v>
      </c>
      <c r="T73" s="17"/>
      <c r="U73" s="26">
        <v>14</v>
      </c>
    </row>
    <row r="74" spans="1:21" ht="23.25" thickBot="1" x14ac:dyDescent="0.3">
      <c r="A74" s="17"/>
      <c r="B74" s="26">
        <v>15</v>
      </c>
      <c r="C74" s="27" t="s">
        <v>97</v>
      </c>
      <c r="D74" s="27" t="s">
        <v>110</v>
      </c>
      <c r="E74" s="28" t="s">
        <v>109</v>
      </c>
      <c r="F74" s="29">
        <v>0.57999999999999996</v>
      </c>
      <c r="G74" s="30">
        <v>57</v>
      </c>
      <c r="H74" s="30" t="s">
        <v>105</v>
      </c>
      <c r="I74" s="87">
        <v>2</v>
      </c>
      <c r="J74" s="30">
        <v>2</v>
      </c>
      <c r="K74" s="31">
        <v>7.6</v>
      </c>
      <c r="L74" s="32">
        <v>25.06</v>
      </c>
      <c r="M74" s="33"/>
      <c r="N74" s="31">
        <v>9.6999999999999993</v>
      </c>
      <c r="O74" s="32">
        <v>36.020000000000003</v>
      </c>
      <c r="P74" s="31">
        <v>4.0999999999999996</v>
      </c>
      <c r="Q74" s="32">
        <v>21.93</v>
      </c>
      <c r="R74" s="32">
        <v>8</v>
      </c>
      <c r="S74" s="32">
        <v>48</v>
      </c>
      <c r="T74" s="17"/>
      <c r="U74" s="26">
        <v>15</v>
      </c>
    </row>
    <row r="75" spans="1:21" ht="23.25" thickBot="1" x14ac:dyDescent="0.3">
      <c r="A75" s="17"/>
      <c r="B75" s="26">
        <v>16</v>
      </c>
      <c r="C75" s="27" t="s">
        <v>97</v>
      </c>
      <c r="D75" s="27" t="s">
        <v>111</v>
      </c>
      <c r="E75" s="28" t="s">
        <v>109</v>
      </c>
      <c r="F75" s="29">
        <v>0.6</v>
      </c>
      <c r="G75" s="30">
        <v>57</v>
      </c>
      <c r="H75" s="30" t="s">
        <v>105</v>
      </c>
      <c r="I75" s="87">
        <v>2</v>
      </c>
      <c r="J75" s="30">
        <v>2</v>
      </c>
      <c r="K75" s="31">
        <v>7.6</v>
      </c>
      <c r="L75" s="32">
        <v>25.06</v>
      </c>
      <c r="M75" s="33"/>
      <c r="N75" s="31">
        <v>9.6999999999999993</v>
      </c>
      <c r="O75" s="32">
        <v>36.020000000000003</v>
      </c>
      <c r="P75" s="31">
        <v>4.0999999999999996</v>
      </c>
      <c r="Q75" s="32">
        <v>21.93</v>
      </c>
      <c r="R75" s="32">
        <v>8</v>
      </c>
      <c r="S75" s="32">
        <v>48</v>
      </c>
      <c r="T75" s="17"/>
      <c r="U75" s="26">
        <v>16</v>
      </c>
    </row>
    <row r="76" spans="1:21" ht="23.25" thickBot="1" x14ac:dyDescent="0.3">
      <c r="A76" s="17"/>
      <c r="B76" s="26">
        <v>17</v>
      </c>
      <c r="C76" s="27" t="s">
        <v>97</v>
      </c>
      <c r="D76" s="27" t="s">
        <v>112</v>
      </c>
      <c r="E76" s="28" t="s">
        <v>113</v>
      </c>
      <c r="F76" s="29">
        <v>0.51</v>
      </c>
      <c r="G76" s="36">
        <v>5.7</v>
      </c>
      <c r="H76" s="30" t="s">
        <v>114</v>
      </c>
      <c r="I76" s="87">
        <v>4</v>
      </c>
      <c r="J76" s="30">
        <v>4</v>
      </c>
      <c r="K76" s="31">
        <v>7.6</v>
      </c>
      <c r="L76" s="32">
        <v>43.07</v>
      </c>
      <c r="M76" s="33"/>
      <c r="N76" s="38">
        <v>9.6999999999999993</v>
      </c>
      <c r="O76" s="39">
        <v>61.86</v>
      </c>
      <c r="P76" s="40">
        <v>4.0999999999999996</v>
      </c>
      <c r="Q76" s="39">
        <v>27.41</v>
      </c>
      <c r="R76" s="41">
        <v>8</v>
      </c>
      <c r="S76" s="39">
        <v>48</v>
      </c>
      <c r="T76" s="17"/>
      <c r="U76" s="26">
        <v>17</v>
      </c>
    </row>
    <row r="77" spans="1:21" ht="23.25" thickBot="1" x14ac:dyDescent="0.3">
      <c r="A77" s="17"/>
      <c r="B77" s="26">
        <v>18</v>
      </c>
      <c r="C77" s="27" t="s">
        <v>97</v>
      </c>
      <c r="D77" s="27" t="s">
        <v>115</v>
      </c>
      <c r="E77" s="28" t="s">
        <v>116</v>
      </c>
      <c r="F77" s="29">
        <v>0.35</v>
      </c>
      <c r="G77" s="30">
        <v>57</v>
      </c>
      <c r="H77" s="30" t="s">
        <v>105</v>
      </c>
      <c r="I77" s="87">
        <v>1</v>
      </c>
      <c r="J77" s="30">
        <v>1</v>
      </c>
      <c r="K77" s="31">
        <v>0.21</v>
      </c>
      <c r="L77" s="32">
        <v>52.47</v>
      </c>
      <c r="M77" s="33"/>
      <c r="N77" s="38">
        <v>0.25</v>
      </c>
      <c r="O77" s="39">
        <v>52.47</v>
      </c>
      <c r="P77" s="40">
        <v>0.2</v>
      </c>
      <c r="Q77" s="39">
        <v>30.54</v>
      </c>
      <c r="R77" s="41">
        <v>2</v>
      </c>
      <c r="S77" s="39">
        <v>3</v>
      </c>
      <c r="T77" s="17"/>
      <c r="U77" s="26">
        <v>18</v>
      </c>
    </row>
    <row r="78" spans="1:21" ht="23.25" thickBot="1" x14ac:dyDescent="0.3">
      <c r="A78" s="17"/>
      <c r="B78" s="26">
        <v>19</v>
      </c>
      <c r="C78" s="27" t="s">
        <v>97</v>
      </c>
      <c r="D78" s="27" t="s">
        <v>117</v>
      </c>
      <c r="E78" s="28" t="s">
        <v>118</v>
      </c>
      <c r="F78" s="29">
        <v>0.42</v>
      </c>
      <c r="G78" s="30">
        <v>57</v>
      </c>
      <c r="H78" s="30" t="s">
        <v>105</v>
      </c>
      <c r="I78" s="87">
        <v>1</v>
      </c>
      <c r="J78" s="30">
        <v>1</v>
      </c>
      <c r="K78" s="31">
        <v>0.21</v>
      </c>
      <c r="L78" s="32">
        <v>20.36</v>
      </c>
      <c r="M78" s="33"/>
      <c r="N78" s="38">
        <v>0.25</v>
      </c>
      <c r="O78" s="39">
        <v>24.28</v>
      </c>
      <c r="P78" s="40">
        <v>0.2</v>
      </c>
      <c r="Q78" s="39">
        <v>17.23</v>
      </c>
      <c r="R78" s="41">
        <v>2</v>
      </c>
      <c r="S78" s="39">
        <v>3</v>
      </c>
      <c r="T78" s="17"/>
      <c r="U78" s="26">
        <v>19</v>
      </c>
    </row>
    <row r="79" spans="1:21" ht="23.25" thickBot="1" x14ac:dyDescent="0.3">
      <c r="A79" s="48"/>
      <c r="B79" s="26">
        <v>20</v>
      </c>
      <c r="C79" s="27" t="s">
        <v>119</v>
      </c>
      <c r="D79" s="27" t="s">
        <v>31</v>
      </c>
      <c r="E79" s="28" t="s">
        <v>120</v>
      </c>
      <c r="F79" s="29">
        <v>0.35</v>
      </c>
      <c r="G79" s="30">
        <v>78</v>
      </c>
      <c r="H79" s="30" t="s">
        <v>100</v>
      </c>
      <c r="I79" s="87">
        <v>1</v>
      </c>
      <c r="J79" s="30">
        <v>1</v>
      </c>
      <c r="K79" s="31">
        <v>0.21</v>
      </c>
      <c r="L79" s="32">
        <v>36</v>
      </c>
      <c r="M79" s="33"/>
      <c r="N79" s="38">
        <v>0.25</v>
      </c>
      <c r="O79" s="43">
        <v>38.4</v>
      </c>
      <c r="P79" s="40">
        <v>0.2</v>
      </c>
      <c r="Q79" s="39">
        <v>24</v>
      </c>
      <c r="R79" s="41">
        <v>2</v>
      </c>
      <c r="S79" s="39">
        <v>3</v>
      </c>
      <c r="T79" s="17"/>
      <c r="U79" s="26">
        <v>20</v>
      </c>
    </row>
    <row r="80" spans="1:21" ht="23.25" thickBot="1" x14ac:dyDescent="0.3">
      <c r="A80" s="17"/>
      <c r="B80" s="26">
        <v>21</v>
      </c>
      <c r="C80" s="27" t="s">
        <v>121</v>
      </c>
      <c r="D80" s="27" t="s">
        <v>86</v>
      </c>
      <c r="E80" s="28" t="s">
        <v>122</v>
      </c>
      <c r="F80" s="29">
        <v>0.35</v>
      </c>
      <c r="G80" s="30">
        <v>78</v>
      </c>
      <c r="H80" s="30" t="s">
        <v>88</v>
      </c>
      <c r="I80" s="87">
        <v>3</v>
      </c>
      <c r="J80" s="30">
        <v>3</v>
      </c>
      <c r="K80" s="31">
        <v>7.6</v>
      </c>
      <c r="L80" s="32">
        <v>70</v>
      </c>
      <c r="M80" s="33"/>
      <c r="N80" s="38">
        <v>9.6999999999999993</v>
      </c>
      <c r="O80" s="45">
        <v>93.97</v>
      </c>
      <c r="P80" s="40">
        <v>4.0999999999999996</v>
      </c>
      <c r="Q80" s="39">
        <v>49.33</v>
      </c>
      <c r="R80" s="41">
        <v>8</v>
      </c>
      <c r="S80" s="39">
        <v>48</v>
      </c>
      <c r="T80" s="17"/>
      <c r="U80" s="26">
        <v>21</v>
      </c>
    </row>
    <row r="81" spans="1:21" ht="23.25" thickBot="1" x14ac:dyDescent="0.3">
      <c r="A81" s="17"/>
      <c r="B81" s="26">
        <v>22</v>
      </c>
      <c r="C81" s="27" t="s">
        <v>121</v>
      </c>
      <c r="D81" s="27" t="s">
        <v>89</v>
      </c>
      <c r="E81" s="28" t="s">
        <v>90</v>
      </c>
      <c r="F81" s="29">
        <v>0.4</v>
      </c>
      <c r="G81" s="30">
        <v>78</v>
      </c>
      <c r="H81" s="30" t="s">
        <v>88</v>
      </c>
      <c r="I81" s="87">
        <v>3</v>
      </c>
      <c r="J81" s="30">
        <v>3</v>
      </c>
      <c r="K81" s="31">
        <v>7.6</v>
      </c>
      <c r="L81" s="32">
        <v>50</v>
      </c>
      <c r="M81" s="33"/>
      <c r="N81" s="38">
        <v>9.6999999999999993</v>
      </c>
      <c r="O81" s="39">
        <v>81.44</v>
      </c>
      <c r="P81" s="40">
        <v>4.0999999999999996</v>
      </c>
      <c r="Q81" s="39">
        <v>42.29</v>
      </c>
      <c r="R81" s="41">
        <v>8</v>
      </c>
      <c r="S81" s="39">
        <v>48</v>
      </c>
      <c r="T81" s="17"/>
      <c r="U81" s="26">
        <v>22</v>
      </c>
    </row>
    <row r="82" spans="1:21" ht="23.25" thickBot="1" x14ac:dyDescent="0.3">
      <c r="A82" s="17"/>
      <c r="B82" s="26">
        <v>23</v>
      </c>
      <c r="C82" s="27" t="s">
        <v>123</v>
      </c>
      <c r="D82" s="27" t="s">
        <v>124</v>
      </c>
      <c r="E82" s="28" t="s">
        <v>125</v>
      </c>
      <c r="F82" s="29">
        <v>0.28999999999999998</v>
      </c>
      <c r="G82" s="30">
        <v>100</v>
      </c>
      <c r="H82" s="30" t="s">
        <v>88</v>
      </c>
      <c r="I82" s="87">
        <v>11</v>
      </c>
      <c r="J82" s="30">
        <v>11</v>
      </c>
      <c r="K82" s="31">
        <v>18</v>
      </c>
      <c r="L82" s="32">
        <v>60</v>
      </c>
      <c r="M82" s="33"/>
      <c r="N82" s="38">
        <v>21</v>
      </c>
      <c r="O82" s="39">
        <v>88</v>
      </c>
      <c r="P82" s="40">
        <v>10.5</v>
      </c>
      <c r="Q82" s="39">
        <v>46</v>
      </c>
      <c r="R82" s="41">
        <v>12</v>
      </c>
      <c r="S82" s="39">
        <v>72</v>
      </c>
      <c r="T82" s="17"/>
      <c r="U82" s="26">
        <v>23</v>
      </c>
    </row>
    <row r="83" spans="1:21" ht="23.25" thickBot="1" x14ac:dyDescent="0.3">
      <c r="A83" s="17"/>
      <c r="B83" s="26">
        <v>24</v>
      </c>
      <c r="C83" s="27" t="s">
        <v>123</v>
      </c>
      <c r="D83" s="27" t="s">
        <v>91</v>
      </c>
      <c r="E83" s="28" t="s">
        <v>126</v>
      </c>
      <c r="F83" s="29">
        <v>0.39</v>
      </c>
      <c r="G83" s="30">
        <v>100</v>
      </c>
      <c r="H83" s="30" t="s">
        <v>88</v>
      </c>
      <c r="I83" s="87">
        <v>8</v>
      </c>
      <c r="J83" s="30">
        <v>8</v>
      </c>
      <c r="K83" s="31">
        <v>18</v>
      </c>
      <c r="L83" s="32">
        <v>42</v>
      </c>
      <c r="M83" s="49"/>
      <c r="N83" s="38">
        <v>21</v>
      </c>
      <c r="O83" s="39">
        <v>57.17</v>
      </c>
      <c r="P83" s="40">
        <v>10.5</v>
      </c>
      <c r="Q83" s="39">
        <v>31</v>
      </c>
      <c r="R83" s="41">
        <v>12</v>
      </c>
      <c r="S83" s="39">
        <v>72</v>
      </c>
      <c r="T83" s="17"/>
      <c r="U83" s="26">
        <v>24</v>
      </c>
    </row>
    <row r="84" spans="1:21" ht="23.25" thickBot="1" x14ac:dyDescent="0.3">
      <c r="A84" s="17"/>
      <c r="B84" s="26">
        <v>25</v>
      </c>
      <c r="C84" s="27" t="s">
        <v>127</v>
      </c>
      <c r="D84" s="27" t="s">
        <v>128</v>
      </c>
      <c r="E84" s="28" t="s">
        <v>129</v>
      </c>
      <c r="F84" s="29">
        <v>0.6</v>
      </c>
      <c r="G84" s="30">
        <v>0</v>
      </c>
      <c r="H84" s="30">
        <v>8.4</v>
      </c>
      <c r="I84" s="87">
        <v>0</v>
      </c>
      <c r="J84" s="30">
        <v>0</v>
      </c>
      <c r="K84" s="31">
        <v>0</v>
      </c>
      <c r="L84" s="32">
        <v>0</v>
      </c>
      <c r="M84" s="49"/>
      <c r="N84" s="38">
        <v>0</v>
      </c>
      <c r="O84" s="39">
        <v>0</v>
      </c>
      <c r="P84" s="40">
        <v>0</v>
      </c>
      <c r="Q84" s="39">
        <v>0</v>
      </c>
      <c r="R84" s="41">
        <v>0</v>
      </c>
      <c r="S84" s="39">
        <v>0</v>
      </c>
      <c r="T84" s="17"/>
      <c r="U84" s="26">
        <v>25</v>
      </c>
    </row>
    <row r="85" spans="1:21" x14ac:dyDescent="0.25">
      <c r="A85" s="17"/>
      <c r="B85" s="17"/>
      <c r="C85" s="17"/>
      <c r="D85" s="17"/>
      <c r="E85" s="17"/>
      <c r="F85" s="17"/>
      <c r="G85" s="17"/>
      <c r="H85" s="17"/>
      <c r="I85" s="85"/>
      <c r="J85" s="17"/>
      <c r="K85" s="17"/>
      <c r="L85" s="17"/>
      <c r="M85" s="17"/>
      <c r="N85" s="17"/>
      <c r="O85" s="17"/>
      <c r="P85" s="17"/>
      <c r="Q85" s="17"/>
      <c r="R85" s="17"/>
      <c r="S85" s="17"/>
      <c r="T85" s="17"/>
      <c r="U85" s="17"/>
    </row>
    <row r="86" spans="1:21" x14ac:dyDescent="0.25">
      <c r="A86" s="17"/>
      <c r="B86" s="17"/>
      <c r="C86" s="17"/>
      <c r="D86" s="17"/>
      <c r="E86" s="17"/>
      <c r="F86" s="17"/>
      <c r="G86" s="17"/>
      <c r="H86" s="17"/>
      <c r="I86" s="85"/>
      <c r="J86" s="17"/>
      <c r="K86" s="17"/>
      <c r="L86" s="17"/>
      <c r="M86" s="17"/>
      <c r="N86" s="17"/>
      <c r="O86" s="17"/>
      <c r="P86" s="17"/>
      <c r="Q86" s="17"/>
      <c r="R86" s="17"/>
      <c r="S86" s="17"/>
      <c r="T86" s="17"/>
      <c r="U86" s="17"/>
    </row>
    <row r="87" spans="1:21" ht="15.75" thickBot="1" x14ac:dyDescent="0.3">
      <c r="A87" s="17"/>
      <c r="B87" s="17"/>
      <c r="C87" s="17"/>
      <c r="D87" s="17"/>
      <c r="E87" s="17"/>
      <c r="F87" s="17"/>
      <c r="G87" s="17"/>
      <c r="H87" s="17"/>
      <c r="I87" s="85"/>
      <c r="J87" s="17"/>
      <c r="K87" s="17"/>
      <c r="L87" s="17"/>
      <c r="M87" s="17"/>
      <c r="N87" s="17"/>
      <c r="O87" s="17"/>
      <c r="P87" s="17"/>
      <c r="Q87" s="17"/>
      <c r="R87" s="17"/>
      <c r="S87" s="17"/>
      <c r="T87" s="17"/>
      <c r="U87" s="17"/>
    </row>
    <row r="88" spans="1:21" ht="19.5" thickBot="1" x14ac:dyDescent="0.35">
      <c r="A88" s="17"/>
      <c r="B88" s="390" t="s">
        <v>60</v>
      </c>
      <c r="C88" s="393" t="s">
        <v>61</v>
      </c>
      <c r="D88" s="396" t="s">
        <v>62</v>
      </c>
      <c r="E88" s="399" t="s">
        <v>130</v>
      </c>
      <c r="F88" s="400"/>
      <c r="G88" s="400"/>
      <c r="H88" s="401"/>
      <c r="I88" s="402" t="s">
        <v>131</v>
      </c>
      <c r="J88" s="405" t="s">
        <v>132</v>
      </c>
      <c r="K88" s="405" t="s">
        <v>133</v>
      </c>
      <c r="L88" s="405" t="s">
        <v>134</v>
      </c>
      <c r="M88" s="17"/>
      <c r="N88" s="50"/>
      <c r="O88" s="17"/>
      <c r="P88" s="17"/>
      <c r="Q88" s="17"/>
      <c r="R88" s="17"/>
      <c r="S88" s="17"/>
      <c r="T88" s="17"/>
      <c r="U88" s="17"/>
    </row>
    <row r="89" spans="1:21" ht="15.75" thickBot="1" x14ac:dyDescent="0.3">
      <c r="A89" s="17"/>
      <c r="B89" s="391"/>
      <c r="C89" s="394"/>
      <c r="D89" s="397"/>
      <c r="E89" s="388" t="s">
        <v>135</v>
      </c>
      <c r="F89" s="389"/>
      <c r="G89" s="388" t="s">
        <v>136</v>
      </c>
      <c r="H89" s="389"/>
      <c r="I89" s="403"/>
      <c r="J89" s="406"/>
      <c r="K89" s="406"/>
      <c r="L89" s="406"/>
      <c r="M89" s="17"/>
      <c r="N89" s="17"/>
      <c r="O89" s="17"/>
      <c r="P89" s="17"/>
      <c r="Q89" s="51"/>
      <c r="R89" s="51"/>
      <c r="S89" s="51"/>
      <c r="T89" s="17"/>
      <c r="U89" s="17"/>
    </row>
    <row r="90" spans="1:21" ht="23.25" thickBot="1" x14ac:dyDescent="0.3">
      <c r="A90" s="17"/>
      <c r="B90" s="391"/>
      <c r="C90" s="394"/>
      <c r="D90" s="397"/>
      <c r="E90" s="52" t="s">
        <v>137</v>
      </c>
      <c r="F90" s="53" t="s">
        <v>138</v>
      </c>
      <c r="G90" s="53" t="s">
        <v>137</v>
      </c>
      <c r="H90" s="53" t="s">
        <v>139</v>
      </c>
      <c r="I90" s="404"/>
      <c r="J90" s="407"/>
      <c r="K90" s="407"/>
      <c r="L90" s="408"/>
      <c r="M90" s="17"/>
      <c r="N90" s="17"/>
      <c r="O90" s="17"/>
      <c r="P90" s="17"/>
      <c r="Q90" s="51"/>
      <c r="R90" s="51"/>
      <c r="S90" s="51"/>
      <c r="T90" s="17"/>
      <c r="U90" s="17"/>
    </row>
    <row r="91" spans="1:21" ht="45.75" thickBot="1" x14ac:dyDescent="0.3">
      <c r="A91" s="17"/>
      <c r="B91" s="392"/>
      <c r="C91" s="395"/>
      <c r="D91" s="398"/>
      <c r="E91" s="52" t="s">
        <v>76</v>
      </c>
      <c r="F91" s="53" t="s">
        <v>140</v>
      </c>
      <c r="G91" s="53" t="s">
        <v>141</v>
      </c>
      <c r="H91" s="53" t="s">
        <v>142</v>
      </c>
      <c r="I91" s="88" t="s">
        <v>143</v>
      </c>
      <c r="J91" s="53" t="s">
        <v>144</v>
      </c>
      <c r="K91" s="53" t="s">
        <v>144</v>
      </c>
      <c r="L91" s="53" t="s">
        <v>145</v>
      </c>
      <c r="M91" s="17"/>
      <c r="N91" s="54"/>
      <c r="O91" s="17"/>
      <c r="P91" s="17"/>
      <c r="Q91" s="51"/>
      <c r="R91" s="51"/>
      <c r="S91" s="51"/>
      <c r="T91" s="17"/>
      <c r="U91" s="17"/>
    </row>
    <row r="92" spans="1:21" ht="15.75" thickBot="1" x14ac:dyDescent="0.3">
      <c r="A92" s="17"/>
      <c r="B92" s="55">
        <v>1</v>
      </c>
      <c r="C92" s="56" t="s">
        <v>83</v>
      </c>
      <c r="D92" s="57" t="s">
        <v>31</v>
      </c>
      <c r="E92" s="58">
        <v>0.05</v>
      </c>
      <c r="F92" s="59">
        <v>7</v>
      </c>
      <c r="G92" s="60">
        <v>54</v>
      </c>
      <c r="H92" s="58">
        <v>0.15</v>
      </c>
      <c r="I92" s="89">
        <v>0.4</v>
      </c>
      <c r="J92" s="58">
        <v>0.05</v>
      </c>
      <c r="K92" s="58">
        <v>0.05</v>
      </c>
      <c r="L92" s="58">
        <v>0</v>
      </c>
      <c r="M92" s="17"/>
      <c r="N92" s="17"/>
      <c r="O92" s="17"/>
      <c r="P92" s="17"/>
      <c r="Q92" s="51"/>
      <c r="R92" s="51"/>
      <c r="S92" s="51"/>
      <c r="T92" s="17"/>
      <c r="U92" s="17"/>
    </row>
    <row r="93" spans="1:21" ht="15.75" thickBot="1" x14ac:dyDescent="0.3">
      <c r="A93" s="17"/>
      <c r="B93" s="55">
        <v>2</v>
      </c>
      <c r="C93" s="27" t="s">
        <v>85</v>
      </c>
      <c r="D93" s="61" t="s">
        <v>86</v>
      </c>
      <c r="E93" s="62">
        <v>0.1</v>
      </c>
      <c r="F93" s="59">
        <v>1</v>
      </c>
      <c r="G93" s="60">
        <v>27</v>
      </c>
      <c r="H93" s="58">
        <v>0.15</v>
      </c>
      <c r="I93" s="89">
        <v>0.4</v>
      </c>
      <c r="J93" s="58">
        <v>0.02</v>
      </c>
      <c r="K93" s="58">
        <v>0.05</v>
      </c>
      <c r="L93" s="58">
        <v>0</v>
      </c>
      <c r="M93" s="17"/>
      <c r="N93" s="17"/>
      <c r="O93" s="17"/>
      <c r="P93" s="17"/>
      <c r="Q93" s="51"/>
      <c r="R93" s="51"/>
      <c r="S93" s="51"/>
      <c r="T93" s="17"/>
      <c r="U93" s="17"/>
    </row>
    <row r="94" spans="1:21" ht="15.75" thickBot="1" x14ac:dyDescent="0.3">
      <c r="A94" s="17"/>
      <c r="B94" s="55">
        <v>3</v>
      </c>
      <c r="C94" s="27" t="s">
        <v>85</v>
      </c>
      <c r="D94" s="61" t="s">
        <v>89</v>
      </c>
      <c r="E94" s="62">
        <v>0.1</v>
      </c>
      <c r="F94" s="59">
        <v>1</v>
      </c>
      <c r="G94" s="60">
        <v>27</v>
      </c>
      <c r="H94" s="58">
        <v>0.15</v>
      </c>
      <c r="I94" s="89">
        <v>0.4</v>
      </c>
      <c r="J94" s="58">
        <v>0.02</v>
      </c>
      <c r="K94" s="58">
        <v>0.05</v>
      </c>
      <c r="L94" s="58">
        <v>0</v>
      </c>
      <c r="M94" s="17"/>
      <c r="N94" s="17"/>
      <c r="O94" s="17"/>
      <c r="P94" s="17"/>
      <c r="Q94" s="51"/>
      <c r="R94" s="51"/>
      <c r="S94" s="51"/>
      <c r="T94" s="17"/>
      <c r="U94" s="17"/>
    </row>
    <row r="95" spans="1:21" ht="15.75" thickBot="1" x14ac:dyDescent="0.3">
      <c r="A95" s="17"/>
      <c r="B95" s="63">
        <v>4</v>
      </c>
      <c r="C95" s="27" t="s">
        <v>85</v>
      </c>
      <c r="D95" s="64" t="s">
        <v>91</v>
      </c>
      <c r="E95" s="65">
        <v>7.4999999999999997E-2</v>
      </c>
      <c r="F95" s="59">
        <v>1</v>
      </c>
      <c r="G95" s="66">
        <v>27</v>
      </c>
      <c r="H95" s="67">
        <v>0.15</v>
      </c>
      <c r="I95" s="90">
        <v>0.25</v>
      </c>
      <c r="J95" s="67">
        <v>0.04</v>
      </c>
      <c r="K95" s="67">
        <v>0.05</v>
      </c>
      <c r="L95" s="67">
        <v>0</v>
      </c>
      <c r="M95" s="17"/>
      <c r="N95" s="17"/>
      <c r="O95" s="17"/>
      <c r="P95" s="17"/>
      <c r="Q95" s="51"/>
      <c r="R95" s="51"/>
      <c r="S95" s="51"/>
      <c r="T95" s="17"/>
      <c r="U95" s="17"/>
    </row>
    <row r="96" spans="1:21" ht="15.75" thickBot="1" x14ac:dyDescent="0.3">
      <c r="A96" s="17"/>
      <c r="B96" s="26">
        <v>5</v>
      </c>
      <c r="C96" s="27" t="s">
        <v>85</v>
      </c>
      <c r="D96" s="68" t="s">
        <v>93</v>
      </c>
      <c r="E96" s="69">
        <v>7.4999999999999997E-2</v>
      </c>
      <c r="F96" s="59">
        <v>1</v>
      </c>
      <c r="G96" s="70">
        <v>27</v>
      </c>
      <c r="H96" s="71">
        <v>0.15</v>
      </c>
      <c r="I96" s="91">
        <v>0.25</v>
      </c>
      <c r="J96" s="71">
        <v>0.04</v>
      </c>
      <c r="K96" s="71">
        <v>0.05</v>
      </c>
      <c r="L96" s="71">
        <v>0</v>
      </c>
      <c r="M96" s="17"/>
      <c r="N96" s="17"/>
      <c r="O96" s="17"/>
      <c r="P96" s="17"/>
      <c r="Q96" s="51"/>
      <c r="R96" s="51"/>
      <c r="S96" s="51"/>
      <c r="T96" s="17"/>
      <c r="U96" s="17"/>
    </row>
    <row r="97" spans="1:21" ht="15.75" thickBot="1" x14ac:dyDescent="0.3">
      <c r="A97" s="17"/>
      <c r="B97" s="55">
        <v>6</v>
      </c>
      <c r="C97" s="27" t="s">
        <v>96</v>
      </c>
      <c r="D97" s="57" t="s">
        <v>86</v>
      </c>
      <c r="E97" s="58">
        <v>0.1</v>
      </c>
      <c r="F97" s="59">
        <v>1</v>
      </c>
      <c r="G97" s="60">
        <v>27</v>
      </c>
      <c r="H97" s="58">
        <v>0.15</v>
      </c>
      <c r="I97" s="89">
        <v>0.5</v>
      </c>
      <c r="J97" s="58">
        <v>0.02</v>
      </c>
      <c r="K97" s="58">
        <v>0.05</v>
      </c>
      <c r="L97" s="58">
        <v>0</v>
      </c>
      <c r="M97" s="17"/>
      <c r="N97" s="17"/>
      <c r="O97" s="17"/>
      <c r="P97" s="17"/>
      <c r="Q97" s="51"/>
      <c r="R97" s="51"/>
      <c r="S97" s="51"/>
      <c r="T97" s="17"/>
      <c r="U97" s="17"/>
    </row>
    <row r="98" spans="1:21" ht="15.75" thickBot="1" x14ac:dyDescent="0.3">
      <c r="A98" s="17"/>
      <c r="B98" s="55">
        <v>7</v>
      </c>
      <c r="C98" s="27" t="s">
        <v>96</v>
      </c>
      <c r="D98" s="57" t="s">
        <v>89</v>
      </c>
      <c r="E98" s="58">
        <v>0.1</v>
      </c>
      <c r="F98" s="59">
        <v>1</v>
      </c>
      <c r="G98" s="60">
        <v>27</v>
      </c>
      <c r="H98" s="58">
        <v>0.15</v>
      </c>
      <c r="I98" s="89">
        <v>0.5</v>
      </c>
      <c r="J98" s="58">
        <v>0.02</v>
      </c>
      <c r="K98" s="58">
        <v>0.05</v>
      </c>
      <c r="L98" s="58">
        <v>0</v>
      </c>
      <c r="M98" s="17"/>
      <c r="N98" s="17"/>
      <c r="O98" s="17"/>
      <c r="P98" s="17"/>
      <c r="Q98" s="51"/>
      <c r="R98" s="51"/>
      <c r="S98" s="51"/>
      <c r="T98" s="17"/>
      <c r="U98" s="17"/>
    </row>
    <row r="99" spans="1:21" ht="15.75" thickBot="1" x14ac:dyDescent="0.3">
      <c r="A99" s="17"/>
      <c r="B99" s="63">
        <v>8</v>
      </c>
      <c r="C99" s="27" t="s">
        <v>96</v>
      </c>
      <c r="D99" s="57" t="s">
        <v>91</v>
      </c>
      <c r="E99" s="72">
        <v>7.4999999999999997E-2</v>
      </c>
      <c r="F99" s="59">
        <v>1</v>
      </c>
      <c r="G99" s="60">
        <v>27</v>
      </c>
      <c r="H99" s="58">
        <v>0.15</v>
      </c>
      <c r="I99" s="89">
        <v>0.5</v>
      </c>
      <c r="J99" s="58">
        <v>0.02</v>
      </c>
      <c r="K99" s="58">
        <v>0.05</v>
      </c>
      <c r="L99" s="58">
        <v>0</v>
      </c>
      <c r="M99" s="17"/>
      <c r="N99" s="17"/>
      <c r="O99" s="17"/>
      <c r="P99" s="17"/>
      <c r="Q99" s="51"/>
      <c r="R99" s="51"/>
      <c r="S99" s="51"/>
      <c r="T99" s="17"/>
      <c r="U99" s="17"/>
    </row>
    <row r="100" spans="1:21" ht="15.75" thickBot="1" x14ac:dyDescent="0.3">
      <c r="A100" s="17"/>
      <c r="B100" s="26">
        <v>9</v>
      </c>
      <c r="C100" s="27" t="s">
        <v>96</v>
      </c>
      <c r="D100" s="57" t="s">
        <v>93</v>
      </c>
      <c r="E100" s="72">
        <v>7.4999999999999997E-2</v>
      </c>
      <c r="F100" s="59">
        <v>1</v>
      </c>
      <c r="G100" s="60">
        <v>27</v>
      </c>
      <c r="H100" s="58">
        <v>0.15</v>
      </c>
      <c r="I100" s="89">
        <v>0.5</v>
      </c>
      <c r="J100" s="58">
        <v>0.02</v>
      </c>
      <c r="K100" s="58">
        <v>0.05</v>
      </c>
      <c r="L100" s="58">
        <v>0</v>
      </c>
      <c r="M100" s="17"/>
      <c r="N100" s="17"/>
      <c r="O100" s="17"/>
      <c r="P100" s="17"/>
      <c r="Q100" s="51"/>
      <c r="R100" s="51"/>
      <c r="S100" s="51"/>
      <c r="T100" s="17"/>
      <c r="U100" s="17"/>
    </row>
    <row r="101" spans="1:21" ht="23.25" thickBot="1" x14ac:dyDescent="0.3">
      <c r="A101" s="17"/>
      <c r="B101" s="55">
        <v>10</v>
      </c>
      <c r="C101" s="27" t="s">
        <v>97</v>
      </c>
      <c r="D101" s="61" t="s">
        <v>98</v>
      </c>
      <c r="E101" s="62">
        <v>0.08</v>
      </c>
      <c r="F101" s="59">
        <v>1</v>
      </c>
      <c r="G101" s="60">
        <v>27</v>
      </c>
      <c r="H101" s="58">
        <v>0.15</v>
      </c>
      <c r="I101" s="89">
        <v>0.2</v>
      </c>
      <c r="J101" s="58">
        <v>0.15</v>
      </c>
      <c r="K101" s="58">
        <v>0.15</v>
      </c>
      <c r="L101" s="58">
        <v>0</v>
      </c>
      <c r="M101" s="17"/>
      <c r="N101" s="17"/>
      <c r="O101" s="17"/>
      <c r="P101" s="17"/>
      <c r="Q101" s="51"/>
      <c r="R101" s="51"/>
      <c r="S101" s="51"/>
      <c r="T101" s="17"/>
      <c r="U101" s="17"/>
    </row>
    <row r="102" spans="1:21" ht="23.25" thickBot="1" x14ac:dyDescent="0.3">
      <c r="A102" s="17"/>
      <c r="B102" s="55">
        <v>11</v>
      </c>
      <c r="C102" s="27" t="s">
        <v>97</v>
      </c>
      <c r="D102" s="61" t="s">
        <v>101</v>
      </c>
      <c r="E102" s="62">
        <v>0.08</v>
      </c>
      <c r="F102" s="59">
        <v>1</v>
      </c>
      <c r="G102" s="60">
        <v>27</v>
      </c>
      <c r="H102" s="58">
        <v>0.15</v>
      </c>
      <c r="I102" s="89">
        <v>0.2</v>
      </c>
      <c r="J102" s="58">
        <v>0.15</v>
      </c>
      <c r="K102" s="58">
        <v>0.15</v>
      </c>
      <c r="L102" s="58">
        <v>0</v>
      </c>
      <c r="M102" s="17"/>
      <c r="N102" s="17"/>
      <c r="O102" s="17"/>
      <c r="P102" s="17"/>
      <c r="Q102" s="51"/>
      <c r="R102" s="51"/>
      <c r="S102" s="51"/>
      <c r="T102" s="17"/>
      <c r="U102" s="17"/>
    </row>
    <row r="103" spans="1:21" ht="15.75" thickBot="1" x14ac:dyDescent="0.3">
      <c r="A103" s="17"/>
      <c r="B103" s="55">
        <v>12</v>
      </c>
      <c r="C103" s="27" t="s">
        <v>97</v>
      </c>
      <c r="D103" s="61" t="s">
        <v>103</v>
      </c>
      <c r="E103" s="62">
        <v>0.08</v>
      </c>
      <c r="F103" s="59">
        <v>1</v>
      </c>
      <c r="G103" s="60">
        <v>27</v>
      </c>
      <c r="H103" s="58">
        <v>0.15</v>
      </c>
      <c r="I103" s="89">
        <v>0.5</v>
      </c>
      <c r="J103" s="58">
        <v>0.02</v>
      </c>
      <c r="K103" s="58">
        <v>0.05</v>
      </c>
      <c r="L103" s="58">
        <v>0</v>
      </c>
      <c r="M103" s="17"/>
      <c r="N103" s="17"/>
      <c r="O103" s="17"/>
      <c r="P103" s="17"/>
      <c r="Q103" s="51"/>
      <c r="R103" s="51"/>
      <c r="S103" s="51"/>
      <c r="T103" s="17"/>
      <c r="U103" s="17"/>
    </row>
    <row r="104" spans="1:21" ht="15.75" thickBot="1" x14ac:dyDescent="0.3">
      <c r="A104" s="17"/>
      <c r="B104" s="55">
        <v>13</v>
      </c>
      <c r="C104" s="27" t="s">
        <v>97</v>
      </c>
      <c r="D104" s="61" t="s">
        <v>106</v>
      </c>
      <c r="E104" s="73">
        <v>0.08</v>
      </c>
      <c r="F104" s="59">
        <v>1</v>
      </c>
      <c r="G104" s="66">
        <v>27</v>
      </c>
      <c r="H104" s="67">
        <v>0.15</v>
      </c>
      <c r="I104" s="90">
        <v>0.5</v>
      </c>
      <c r="J104" s="67">
        <v>0.02</v>
      </c>
      <c r="K104" s="67">
        <v>0.05</v>
      </c>
      <c r="L104" s="67">
        <v>0</v>
      </c>
      <c r="M104" s="17"/>
      <c r="N104" s="17"/>
      <c r="O104" s="17"/>
      <c r="P104" s="17"/>
      <c r="Q104" s="51"/>
      <c r="R104" s="51"/>
      <c r="S104" s="51"/>
      <c r="T104" s="17"/>
      <c r="U104" s="17"/>
    </row>
    <row r="105" spans="1:21" ht="15.75" thickBot="1" x14ac:dyDescent="0.3">
      <c r="A105" s="17"/>
      <c r="B105" s="55">
        <v>14</v>
      </c>
      <c r="C105" s="27" t="s">
        <v>97</v>
      </c>
      <c r="D105" s="68" t="s">
        <v>108</v>
      </c>
      <c r="E105" s="74">
        <v>0.05</v>
      </c>
      <c r="F105" s="75">
        <v>1</v>
      </c>
      <c r="G105" s="76">
        <v>27</v>
      </c>
      <c r="H105" s="74">
        <v>0.15</v>
      </c>
      <c r="I105" s="92">
        <v>0.4</v>
      </c>
      <c r="J105" s="74">
        <v>0.04</v>
      </c>
      <c r="K105" s="74">
        <v>0.05</v>
      </c>
      <c r="L105" s="74">
        <v>0</v>
      </c>
      <c r="M105" s="17"/>
      <c r="N105" s="17"/>
      <c r="O105" s="17"/>
      <c r="P105" s="17"/>
      <c r="Q105" s="17"/>
      <c r="R105" s="17"/>
      <c r="S105" s="17"/>
      <c r="T105" s="17"/>
      <c r="U105" s="17"/>
    </row>
    <row r="106" spans="1:21" ht="15.75" thickBot="1" x14ac:dyDescent="0.3">
      <c r="A106" s="17"/>
      <c r="B106" s="55">
        <v>15</v>
      </c>
      <c r="C106" s="27" t="s">
        <v>97</v>
      </c>
      <c r="D106" s="68" t="s">
        <v>110</v>
      </c>
      <c r="E106" s="74">
        <v>0.05</v>
      </c>
      <c r="F106" s="75">
        <v>1</v>
      </c>
      <c r="G106" s="76">
        <v>27</v>
      </c>
      <c r="H106" s="74">
        <v>0.15</v>
      </c>
      <c r="I106" s="92">
        <v>0.4</v>
      </c>
      <c r="J106" s="74">
        <v>0.04</v>
      </c>
      <c r="K106" s="74">
        <v>0.05</v>
      </c>
      <c r="L106" s="74">
        <v>0</v>
      </c>
      <c r="M106" s="17"/>
      <c r="N106" s="17"/>
      <c r="O106" s="17"/>
      <c r="P106" s="17"/>
      <c r="Q106" s="17"/>
      <c r="R106" s="17"/>
      <c r="S106" s="17"/>
      <c r="T106" s="17"/>
      <c r="U106" s="17"/>
    </row>
    <row r="107" spans="1:21" ht="15.75" thickBot="1" x14ac:dyDescent="0.3">
      <c r="A107" s="17"/>
      <c r="B107" s="55">
        <v>16</v>
      </c>
      <c r="C107" s="27" t="s">
        <v>97</v>
      </c>
      <c r="D107" s="64" t="s">
        <v>111</v>
      </c>
      <c r="E107" s="74">
        <v>0.05</v>
      </c>
      <c r="F107" s="75">
        <v>1</v>
      </c>
      <c r="G107" s="76">
        <v>27</v>
      </c>
      <c r="H107" s="74">
        <v>0.15</v>
      </c>
      <c r="I107" s="92">
        <v>0.4</v>
      </c>
      <c r="J107" s="74">
        <v>0.04</v>
      </c>
      <c r="K107" s="74">
        <v>0.05</v>
      </c>
      <c r="L107" s="74">
        <v>0</v>
      </c>
      <c r="M107" s="17"/>
      <c r="N107" s="17"/>
      <c r="O107" s="17"/>
      <c r="P107" s="17"/>
      <c r="Q107" s="17"/>
      <c r="R107" s="17"/>
      <c r="S107" s="17"/>
      <c r="T107" s="17"/>
      <c r="U107" s="17"/>
    </row>
    <row r="108" spans="1:21" ht="15.75" thickBot="1" x14ac:dyDescent="0.3">
      <c r="A108" s="17"/>
      <c r="B108" s="55">
        <v>17</v>
      </c>
      <c r="C108" s="27" t="s">
        <v>97</v>
      </c>
      <c r="D108" s="68" t="s">
        <v>112</v>
      </c>
      <c r="E108" s="62">
        <v>0.05</v>
      </c>
      <c r="F108" s="59">
        <v>1</v>
      </c>
      <c r="G108" s="60">
        <v>27</v>
      </c>
      <c r="H108" s="58">
        <v>0.15</v>
      </c>
      <c r="I108" s="89">
        <v>0.4</v>
      </c>
      <c r="J108" s="58">
        <v>0.04</v>
      </c>
      <c r="K108" s="58">
        <v>0.05</v>
      </c>
      <c r="L108" s="58">
        <v>0</v>
      </c>
      <c r="M108" s="17"/>
      <c r="N108" s="17"/>
      <c r="O108" s="17"/>
      <c r="P108" s="17"/>
      <c r="Q108" s="17"/>
      <c r="R108" s="17"/>
      <c r="S108" s="17"/>
      <c r="T108" s="17"/>
      <c r="U108" s="17"/>
    </row>
    <row r="109" spans="1:21" ht="15.75" thickBot="1" x14ac:dyDescent="0.3">
      <c r="A109" s="17"/>
      <c r="B109" s="55">
        <v>18</v>
      </c>
      <c r="C109" s="27" t="s">
        <v>97</v>
      </c>
      <c r="D109" s="61" t="s">
        <v>115</v>
      </c>
      <c r="E109" s="62">
        <v>0.08</v>
      </c>
      <c r="F109" s="59">
        <v>1</v>
      </c>
      <c r="G109" s="60">
        <v>13</v>
      </c>
      <c r="H109" s="58">
        <v>0.15</v>
      </c>
      <c r="I109" s="89">
        <v>0.5</v>
      </c>
      <c r="J109" s="58">
        <v>0.08</v>
      </c>
      <c r="K109" s="58">
        <v>0.08</v>
      </c>
      <c r="L109" s="58">
        <v>0</v>
      </c>
      <c r="M109" s="17"/>
      <c r="N109" s="17"/>
      <c r="O109" s="17"/>
      <c r="P109" s="17"/>
      <c r="Q109" s="17"/>
      <c r="R109" s="17"/>
      <c r="S109" s="17"/>
      <c r="T109" s="17"/>
      <c r="U109" s="17"/>
    </row>
    <row r="110" spans="1:21" ht="15.75" thickBot="1" x14ac:dyDescent="0.3">
      <c r="A110" s="17"/>
      <c r="B110" s="55">
        <v>19</v>
      </c>
      <c r="C110" s="27" t="s">
        <v>97</v>
      </c>
      <c r="D110" s="64" t="s">
        <v>117</v>
      </c>
      <c r="E110" s="73">
        <v>0.05</v>
      </c>
      <c r="F110" s="59">
        <v>1</v>
      </c>
      <c r="G110" s="66">
        <v>13</v>
      </c>
      <c r="H110" s="67">
        <v>0.15</v>
      </c>
      <c r="I110" s="90">
        <v>0.4</v>
      </c>
      <c r="J110" s="67">
        <v>0.12</v>
      </c>
      <c r="K110" s="67">
        <v>0.12</v>
      </c>
      <c r="L110" s="67">
        <v>0</v>
      </c>
      <c r="M110" s="17"/>
      <c r="N110" s="17"/>
      <c r="O110" s="17"/>
      <c r="P110" s="17"/>
      <c r="Q110" s="17"/>
      <c r="R110" s="17"/>
      <c r="S110" s="17"/>
      <c r="T110" s="17"/>
      <c r="U110" s="17"/>
    </row>
    <row r="111" spans="1:21" ht="15.75" thickBot="1" x14ac:dyDescent="0.3">
      <c r="A111" s="17"/>
      <c r="B111" s="55">
        <v>20</v>
      </c>
      <c r="C111" s="27" t="s">
        <v>119</v>
      </c>
      <c r="D111" s="77" t="s">
        <v>31</v>
      </c>
      <c r="E111" s="78">
        <v>0.08</v>
      </c>
      <c r="F111" s="59">
        <v>1</v>
      </c>
      <c r="G111" s="79">
        <v>13</v>
      </c>
      <c r="H111" s="78">
        <v>0.15</v>
      </c>
      <c r="I111" s="93">
        <v>0.5</v>
      </c>
      <c r="J111" s="78">
        <v>0.08</v>
      </c>
      <c r="K111" s="78">
        <v>0.08</v>
      </c>
      <c r="L111" s="78">
        <v>0</v>
      </c>
      <c r="M111" s="17"/>
      <c r="N111" s="17"/>
      <c r="O111" s="17"/>
      <c r="P111" s="17"/>
      <c r="Q111" s="17"/>
      <c r="R111" s="17"/>
      <c r="S111" s="17"/>
      <c r="T111" s="17"/>
      <c r="U111" s="17"/>
    </row>
    <row r="112" spans="1:21" ht="15.75" thickBot="1" x14ac:dyDescent="0.3">
      <c r="A112" s="17"/>
      <c r="B112" s="55">
        <v>21</v>
      </c>
      <c r="C112" s="27" t="s">
        <v>121</v>
      </c>
      <c r="D112" s="80" t="s">
        <v>86</v>
      </c>
      <c r="E112" s="71">
        <v>0.1</v>
      </c>
      <c r="F112" s="59">
        <v>1</v>
      </c>
      <c r="G112" s="70">
        <v>27</v>
      </c>
      <c r="H112" s="71">
        <v>0.15</v>
      </c>
      <c r="I112" s="91">
        <v>0.5</v>
      </c>
      <c r="J112" s="71">
        <v>0.08</v>
      </c>
      <c r="K112" s="71">
        <v>0.08</v>
      </c>
      <c r="L112" s="71">
        <v>0</v>
      </c>
      <c r="M112" s="17"/>
      <c r="N112" s="17"/>
      <c r="O112" s="17"/>
      <c r="P112" s="17"/>
      <c r="Q112" s="17"/>
      <c r="R112" s="17"/>
      <c r="S112" s="17"/>
      <c r="T112" s="17"/>
      <c r="U112" s="17"/>
    </row>
    <row r="113" spans="1:21" ht="15.75" thickBot="1" x14ac:dyDescent="0.3">
      <c r="A113" s="17"/>
      <c r="B113" s="55">
        <v>22</v>
      </c>
      <c r="C113" s="27" t="s">
        <v>121</v>
      </c>
      <c r="D113" s="81" t="s">
        <v>89</v>
      </c>
      <c r="E113" s="58">
        <v>0.1</v>
      </c>
      <c r="F113" s="59">
        <v>1</v>
      </c>
      <c r="G113" s="60">
        <v>27</v>
      </c>
      <c r="H113" s="58">
        <v>0.15</v>
      </c>
      <c r="I113" s="89">
        <v>0.5</v>
      </c>
      <c r="J113" s="58">
        <v>0.08</v>
      </c>
      <c r="K113" s="58">
        <v>0.08</v>
      </c>
      <c r="L113" s="58">
        <v>0</v>
      </c>
      <c r="M113" s="17"/>
      <c r="N113" s="17"/>
      <c r="O113" s="17"/>
      <c r="P113" s="17"/>
      <c r="Q113" s="17"/>
      <c r="R113" s="17"/>
      <c r="S113" s="17"/>
      <c r="T113" s="17"/>
      <c r="U113" s="17"/>
    </row>
    <row r="114" spans="1:21" ht="15.75" thickBot="1" x14ac:dyDescent="0.3">
      <c r="A114" s="17"/>
      <c r="B114" s="55">
        <v>23</v>
      </c>
      <c r="C114" s="27" t="s">
        <v>123</v>
      </c>
      <c r="D114" s="61" t="s">
        <v>124</v>
      </c>
      <c r="E114" s="62">
        <v>0.1</v>
      </c>
      <c r="F114" s="59">
        <v>1</v>
      </c>
      <c r="G114" s="60">
        <v>27</v>
      </c>
      <c r="H114" s="58">
        <v>0.15</v>
      </c>
      <c r="I114" s="89">
        <v>0.5</v>
      </c>
      <c r="J114" s="58">
        <v>0.08</v>
      </c>
      <c r="K114" s="58">
        <v>0.08</v>
      </c>
      <c r="L114" s="58">
        <v>0</v>
      </c>
      <c r="M114" s="17"/>
      <c r="N114" s="17"/>
      <c r="O114" s="17"/>
      <c r="P114" s="17"/>
      <c r="Q114" s="17"/>
      <c r="R114" s="17"/>
      <c r="S114" s="17"/>
      <c r="T114" s="17"/>
      <c r="U114" s="17"/>
    </row>
    <row r="115" spans="1:21" ht="15.75" thickBot="1" x14ac:dyDescent="0.3">
      <c r="A115" s="17"/>
      <c r="B115" s="55">
        <v>24</v>
      </c>
      <c r="C115" s="27" t="s">
        <v>123</v>
      </c>
      <c r="D115" s="61" t="s">
        <v>91</v>
      </c>
      <c r="E115" s="82">
        <v>7.4999999999999997E-2</v>
      </c>
      <c r="F115" s="59">
        <v>1</v>
      </c>
      <c r="G115" s="60">
        <v>27</v>
      </c>
      <c r="H115" s="58">
        <v>0.15</v>
      </c>
      <c r="I115" s="89">
        <v>0.5</v>
      </c>
      <c r="J115" s="58">
        <v>0.08</v>
      </c>
      <c r="K115" s="58">
        <v>0.08</v>
      </c>
      <c r="L115" s="58">
        <v>0</v>
      </c>
      <c r="M115" s="17"/>
      <c r="N115" s="17"/>
      <c r="O115" s="17"/>
      <c r="P115" s="17"/>
      <c r="Q115" s="17"/>
      <c r="R115" s="17"/>
      <c r="S115" s="17"/>
      <c r="T115" s="17"/>
      <c r="U115" s="17"/>
    </row>
    <row r="116" spans="1:21" ht="15.75" thickBot="1" x14ac:dyDescent="0.3">
      <c r="A116" s="17"/>
      <c r="B116" s="55">
        <v>25</v>
      </c>
      <c r="C116" s="27" t="s">
        <v>127</v>
      </c>
      <c r="D116" s="61" t="s">
        <v>128</v>
      </c>
      <c r="E116" s="82">
        <v>2.5000000000000001E-2</v>
      </c>
      <c r="F116" s="59">
        <v>1</v>
      </c>
      <c r="G116" s="60">
        <v>7</v>
      </c>
      <c r="H116" s="58">
        <v>0</v>
      </c>
      <c r="I116" s="89">
        <v>0</v>
      </c>
      <c r="J116" s="58">
        <v>0</v>
      </c>
      <c r="K116" s="58">
        <v>0</v>
      </c>
      <c r="L116" s="58">
        <v>0</v>
      </c>
      <c r="M116" s="17"/>
      <c r="N116" s="17"/>
      <c r="O116" s="17"/>
      <c r="P116" s="17"/>
      <c r="Q116" s="17"/>
      <c r="R116" s="17"/>
      <c r="S116" s="17"/>
      <c r="T116" s="17"/>
      <c r="U116" s="17"/>
    </row>
    <row r="117" spans="1:21" x14ac:dyDescent="0.25">
      <c r="A117" s="17"/>
      <c r="B117" s="17"/>
      <c r="C117" s="17"/>
      <c r="D117" s="17"/>
      <c r="E117" s="17"/>
      <c r="F117" s="17"/>
      <c r="G117" s="17"/>
      <c r="H117" s="17"/>
      <c r="I117" s="85"/>
      <c r="J117" s="17"/>
      <c r="K117" s="17"/>
      <c r="L117" s="17"/>
      <c r="M117" s="17"/>
      <c r="N117" s="17"/>
      <c r="O117" s="17"/>
      <c r="P117" s="17"/>
      <c r="Q117" s="17"/>
      <c r="R117" s="17"/>
      <c r="S117" s="17"/>
      <c r="T117" s="17"/>
      <c r="U117" s="17"/>
    </row>
    <row r="118" spans="1:21" x14ac:dyDescent="0.25">
      <c r="A118" s="17"/>
      <c r="B118" s="17"/>
      <c r="C118" s="17"/>
      <c r="D118" s="17"/>
      <c r="E118" s="17"/>
      <c r="F118" s="17"/>
      <c r="G118" s="17"/>
      <c r="H118" s="17"/>
      <c r="I118" s="85"/>
      <c r="J118" s="17"/>
      <c r="K118" s="17"/>
      <c r="L118" s="17"/>
      <c r="M118" s="17"/>
      <c r="N118" s="17"/>
      <c r="O118" s="17"/>
      <c r="P118" s="17"/>
      <c r="Q118" s="17"/>
      <c r="R118" s="17"/>
      <c r="S118" s="17"/>
      <c r="T118" s="17"/>
      <c r="U118" s="17"/>
    </row>
    <row r="119" spans="1:21" x14ac:dyDescent="0.25">
      <c r="A119" s="17"/>
      <c r="B119" s="17"/>
      <c r="C119" s="17"/>
      <c r="D119" s="17"/>
      <c r="E119" s="17"/>
      <c r="F119" s="17"/>
      <c r="G119" s="17"/>
      <c r="H119" s="17"/>
      <c r="I119" s="85"/>
      <c r="J119" s="17"/>
      <c r="K119" s="17"/>
      <c r="L119" s="17"/>
      <c r="M119" s="17"/>
      <c r="N119" s="17"/>
      <c r="O119" s="17"/>
      <c r="P119" s="17"/>
      <c r="Q119" s="17"/>
      <c r="R119" s="17"/>
      <c r="S119" s="17"/>
      <c r="T119" s="17"/>
      <c r="U119" s="17"/>
    </row>
    <row r="120" spans="1:21" x14ac:dyDescent="0.25">
      <c r="A120" s="17"/>
      <c r="B120" s="17"/>
      <c r="C120" s="17"/>
      <c r="D120" s="17"/>
      <c r="E120" s="17"/>
      <c r="F120" s="17"/>
      <c r="G120" s="17"/>
      <c r="H120" s="17"/>
      <c r="I120" s="85"/>
      <c r="J120" s="17"/>
      <c r="K120" s="17"/>
      <c r="L120" s="17"/>
      <c r="M120" s="17"/>
      <c r="N120" s="17"/>
      <c r="O120" s="17"/>
      <c r="P120" s="17"/>
      <c r="Q120" s="17"/>
      <c r="R120" s="17"/>
      <c r="S120" s="17"/>
      <c r="T120" s="17"/>
      <c r="U120" s="17"/>
    </row>
    <row r="121" spans="1:21" x14ac:dyDescent="0.25">
      <c r="A121" s="17"/>
      <c r="B121" s="17"/>
      <c r="C121" s="17"/>
      <c r="D121" s="17"/>
      <c r="E121" s="17"/>
      <c r="F121" s="17"/>
      <c r="G121" s="17"/>
      <c r="H121" s="17"/>
      <c r="I121" s="85"/>
      <c r="J121" s="17"/>
      <c r="K121" s="17"/>
      <c r="L121" s="17"/>
      <c r="M121" s="17"/>
      <c r="N121" s="17"/>
      <c r="O121" s="17"/>
      <c r="P121" s="17"/>
      <c r="Q121" s="17"/>
      <c r="R121" s="17"/>
      <c r="S121" s="17"/>
      <c r="T121" s="17"/>
      <c r="U121" s="17"/>
    </row>
    <row r="122" spans="1:21" x14ac:dyDescent="0.25">
      <c r="A122" s="17"/>
      <c r="B122" s="17"/>
      <c r="C122" s="17"/>
      <c r="D122" s="17"/>
      <c r="E122" s="17"/>
      <c r="F122" s="17"/>
      <c r="G122" s="17"/>
      <c r="H122" s="17"/>
      <c r="I122" s="85"/>
      <c r="J122" s="17"/>
      <c r="K122" s="17"/>
      <c r="L122" s="17"/>
      <c r="M122" s="17"/>
      <c r="N122" s="17"/>
      <c r="O122" s="17"/>
      <c r="P122" s="17"/>
      <c r="Q122" s="17"/>
      <c r="R122" s="17"/>
      <c r="S122" s="17"/>
      <c r="T122" s="17"/>
      <c r="U122" s="17"/>
    </row>
    <row r="123" spans="1:21" x14ac:dyDescent="0.25">
      <c r="A123" s="17"/>
      <c r="B123" s="17"/>
      <c r="C123" s="17"/>
      <c r="D123" s="17"/>
      <c r="E123" s="17"/>
      <c r="F123" s="17"/>
      <c r="G123" s="17"/>
      <c r="H123" s="17"/>
      <c r="I123" s="85"/>
      <c r="J123" s="17"/>
      <c r="K123" s="17"/>
      <c r="L123" s="17"/>
      <c r="M123" s="17"/>
      <c r="N123" s="17"/>
      <c r="O123" s="17"/>
      <c r="P123" s="17"/>
      <c r="Q123" s="17"/>
      <c r="R123" s="17"/>
      <c r="S123" s="17"/>
      <c r="T123" s="17"/>
      <c r="U123" s="17"/>
    </row>
    <row r="124" spans="1:21" x14ac:dyDescent="0.25">
      <c r="A124" s="17"/>
      <c r="B124" s="17"/>
      <c r="C124" s="17"/>
      <c r="D124" s="17"/>
      <c r="E124" s="17"/>
      <c r="F124" s="17"/>
      <c r="G124" s="17"/>
      <c r="H124" s="17"/>
      <c r="I124" s="85"/>
      <c r="J124" s="17"/>
      <c r="K124" s="17"/>
      <c r="L124" s="17"/>
      <c r="M124" s="17"/>
      <c r="N124" s="17"/>
      <c r="O124" s="17"/>
      <c r="P124" s="17"/>
      <c r="Q124" s="17"/>
      <c r="R124" s="17"/>
      <c r="S124" s="17"/>
      <c r="T124" s="17"/>
      <c r="U124" s="17"/>
    </row>
    <row r="125" spans="1:21" x14ac:dyDescent="0.25">
      <c r="A125" s="17"/>
      <c r="B125" s="17"/>
      <c r="C125" s="17"/>
      <c r="D125" s="17"/>
      <c r="E125" s="17"/>
      <c r="F125" s="17"/>
      <c r="G125" s="17"/>
      <c r="H125" s="17"/>
      <c r="I125" s="85"/>
      <c r="J125" s="17"/>
      <c r="K125" s="17"/>
      <c r="L125" s="17"/>
      <c r="M125" s="17"/>
      <c r="N125" s="17"/>
      <c r="O125" s="17"/>
      <c r="P125" s="17"/>
      <c r="Q125" s="17"/>
      <c r="R125" s="17"/>
      <c r="S125" s="17"/>
      <c r="T125" s="17"/>
      <c r="U125" s="17"/>
    </row>
    <row r="126" spans="1:21" x14ac:dyDescent="0.25">
      <c r="A126" s="17"/>
      <c r="B126" s="17"/>
      <c r="C126" s="17"/>
      <c r="D126" s="17"/>
      <c r="E126" s="17"/>
      <c r="F126" s="17"/>
      <c r="G126" s="17"/>
      <c r="H126" s="17"/>
      <c r="I126" s="85"/>
      <c r="J126" s="17"/>
      <c r="K126" s="17"/>
      <c r="L126" s="17"/>
      <c r="M126" s="17"/>
      <c r="N126" s="17"/>
      <c r="O126" s="17"/>
      <c r="P126" s="17"/>
      <c r="Q126" s="17"/>
      <c r="R126" s="17"/>
      <c r="S126" s="17"/>
      <c r="T126" s="17"/>
      <c r="U126" s="17"/>
    </row>
    <row r="127" spans="1:21" x14ac:dyDescent="0.25">
      <c r="A127" s="17"/>
      <c r="B127" s="17"/>
      <c r="C127" s="17"/>
      <c r="D127" s="17"/>
      <c r="E127" s="17"/>
      <c r="F127" s="17"/>
      <c r="G127" s="17"/>
      <c r="H127" s="17"/>
      <c r="I127" s="85"/>
      <c r="J127" s="17"/>
      <c r="K127" s="17"/>
      <c r="L127" s="17"/>
      <c r="M127" s="17"/>
      <c r="N127" s="17"/>
      <c r="O127" s="17"/>
      <c r="P127" s="17"/>
      <c r="Q127" s="17"/>
      <c r="R127" s="17"/>
      <c r="S127" s="17"/>
      <c r="T127" s="17"/>
      <c r="U127" s="17"/>
    </row>
    <row r="128" spans="1:21" x14ac:dyDescent="0.25">
      <c r="A128" s="17"/>
      <c r="B128" s="17"/>
      <c r="C128" s="17"/>
      <c r="D128" s="17"/>
      <c r="E128" s="17"/>
      <c r="F128" s="17"/>
      <c r="G128" s="17"/>
      <c r="H128" s="17"/>
      <c r="I128" s="85"/>
      <c r="J128" s="17"/>
      <c r="K128" s="17"/>
      <c r="L128" s="17"/>
      <c r="M128" s="17"/>
      <c r="N128" s="17"/>
      <c r="O128" s="17"/>
      <c r="P128" s="17"/>
      <c r="Q128" s="17"/>
      <c r="R128" s="17"/>
      <c r="S128" s="17"/>
      <c r="T128" s="17"/>
      <c r="U128" s="17"/>
    </row>
    <row r="129" spans="1:21" x14ac:dyDescent="0.25">
      <c r="A129" s="17"/>
      <c r="B129" s="17"/>
      <c r="C129" s="17"/>
      <c r="D129" s="17"/>
      <c r="E129" s="17"/>
      <c r="F129" s="17"/>
      <c r="G129" s="17"/>
      <c r="H129" s="17"/>
      <c r="I129" s="85"/>
      <c r="J129" s="17"/>
      <c r="K129" s="17"/>
      <c r="L129" s="17"/>
      <c r="M129" s="17"/>
      <c r="N129" s="17"/>
      <c r="O129" s="17"/>
      <c r="P129" s="17"/>
      <c r="Q129" s="17"/>
      <c r="R129" s="17"/>
      <c r="S129" s="17"/>
      <c r="T129" s="17"/>
      <c r="U129" s="17"/>
    </row>
    <row r="130" spans="1:21" x14ac:dyDescent="0.25">
      <c r="A130" s="17"/>
      <c r="B130" s="17"/>
      <c r="C130" s="17"/>
      <c r="D130" s="17"/>
      <c r="E130" s="17"/>
      <c r="F130" s="17"/>
      <c r="G130" s="17"/>
      <c r="H130" s="17"/>
      <c r="I130" s="85"/>
      <c r="J130" s="17"/>
      <c r="K130" s="17"/>
      <c r="L130" s="17"/>
      <c r="M130" s="17"/>
      <c r="N130" s="17"/>
      <c r="O130" s="17"/>
      <c r="P130" s="17"/>
      <c r="Q130" s="17"/>
      <c r="R130" s="17"/>
      <c r="S130" s="17"/>
      <c r="T130" s="17"/>
      <c r="U130" s="17"/>
    </row>
    <row r="131" spans="1:21" x14ac:dyDescent="0.25">
      <c r="A131" s="17"/>
      <c r="B131" s="17"/>
      <c r="C131" s="17"/>
      <c r="D131" s="17"/>
      <c r="E131" s="17"/>
      <c r="F131" s="17"/>
      <c r="G131" s="17"/>
      <c r="H131" s="17"/>
      <c r="I131" s="85"/>
      <c r="J131" s="17"/>
      <c r="K131" s="17"/>
      <c r="L131" s="17"/>
      <c r="M131" s="17"/>
      <c r="N131" s="17"/>
      <c r="O131" s="17"/>
      <c r="P131" s="17"/>
      <c r="Q131" s="17"/>
      <c r="R131" s="17"/>
      <c r="S131" s="17"/>
      <c r="T131" s="17"/>
      <c r="U131" s="17"/>
    </row>
    <row r="132" spans="1:21" x14ac:dyDescent="0.25">
      <c r="A132" s="17"/>
      <c r="B132" s="17"/>
      <c r="C132" s="17"/>
      <c r="D132" s="17"/>
      <c r="E132" s="17"/>
      <c r="F132" s="17"/>
      <c r="G132" s="17"/>
      <c r="H132" s="17"/>
      <c r="I132" s="85"/>
      <c r="J132" s="17"/>
      <c r="K132" s="17"/>
      <c r="L132" s="17"/>
      <c r="M132" s="17"/>
      <c r="N132" s="17"/>
      <c r="O132" s="17"/>
      <c r="P132" s="17"/>
      <c r="Q132" s="17"/>
      <c r="R132" s="17"/>
      <c r="S132" s="17"/>
      <c r="T132" s="17"/>
      <c r="U132" s="17"/>
    </row>
    <row r="133" spans="1:21" x14ac:dyDescent="0.25">
      <c r="A133" s="17"/>
      <c r="B133" s="17"/>
      <c r="C133" s="17"/>
      <c r="D133" s="17"/>
      <c r="E133" s="17"/>
      <c r="F133" s="17"/>
      <c r="G133" s="17"/>
      <c r="H133" s="17"/>
      <c r="I133" s="85"/>
      <c r="J133" s="17"/>
      <c r="K133" s="17"/>
      <c r="L133" s="17"/>
      <c r="M133" s="17"/>
      <c r="N133" s="17"/>
      <c r="O133" s="17"/>
      <c r="P133" s="17"/>
      <c r="Q133" s="17"/>
      <c r="R133" s="17"/>
      <c r="S133" s="17"/>
      <c r="T133" s="17"/>
      <c r="U133" s="17"/>
    </row>
    <row r="134" spans="1:21" x14ac:dyDescent="0.25">
      <c r="A134" s="17"/>
      <c r="B134" s="17"/>
      <c r="C134" s="17"/>
      <c r="D134" s="17"/>
      <c r="E134" s="17"/>
      <c r="F134" s="17"/>
      <c r="G134" s="17"/>
      <c r="H134" s="17"/>
      <c r="I134" s="85"/>
      <c r="J134" s="17"/>
      <c r="K134" s="17"/>
      <c r="L134" s="17"/>
      <c r="M134" s="17"/>
      <c r="N134" s="17"/>
      <c r="O134" s="17"/>
      <c r="P134" s="17"/>
      <c r="Q134" s="17"/>
      <c r="R134" s="17"/>
      <c r="S134" s="17"/>
      <c r="T134" s="17"/>
      <c r="U134" s="17"/>
    </row>
    <row r="135" spans="1:21" x14ac:dyDescent="0.25">
      <c r="A135" s="17"/>
      <c r="B135" s="17"/>
      <c r="C135" s="17"/>
      <c r="D135" s="17"/>
      <c r="E135" s="17"/>
      <c r="F135" s="17"/>
      <c r="G135" s="17"/>
      <c r="H135" s="17"/>
      <c r="I135" s="85"/>
      <c r="J135" s="17"/>
      <c r="K135" s="17"/>
      <c r="L135" s="17"/>
      <c r="M135" s="17"/>
      <c r="N135" s="17"/>
      <c r="O135" s="17"/>
      <c r="P135" s="17"/>
      <c r="Q135" s="17"/>
      <c r="R135" s="17"/>
      <c r="S135" s="17"/>
      <c r="T135" s="17"/>
      <c r="U135" s="17"/>
    </row>
    <row r="136" spans="1:21" x14ac:dyDescent="0.25">
      <c r="A136" s="17"/>
      <c r="B136" s="17"/>
      <c r="C136" s="17"/>
      <c r="D136" s="17"/>
      <c r="E136" s="17"/>
      <c r="F136" s="17"/>
      <c r="G136" s="17"/>
      <c r="H136" s="17"/>
      <c r="I136" s="85"/>
      <c r="J136" s="17"/>
      <c r="K136" s="17"/>
      <c r="L136" s="17"/>
      <c r="M136" s="17"/>
      <c r="N136" s="17"/>
      <c r="O136" s="17"/>
      <c r="P136" s="17"/>
      <c r="Q136" s="17"/>
      <c r="R136" s="17"/>
      <c r="S136" s="17"/>
      <c r="T136" s="17"/>
      <c r="U136" s="17"/>
    </row>
    <row r="137" spans="1:21" x14ac:dyDescent="0.25">
      <c r="A137" s="17"/>
      <c r="B137" s="17"/>
      <c r="C137" s="17"/>
      <c r="D137" s="17"/>
      <c r="E137" s="17"/>
      <c r="F137" s="17"/>
      <c r="G137" s="17"/>
      <c r="H137" s="17"/>
      <c r="I137" s="85"/>
      <c r="J137" s="17"/>
      <c r="K137" s="17"/>
      <c r="L137" s="17"/>
      <c r="M137" s="17"/>
      <c r="N137" s="17"/>
      <c r="O137" s="17"/>
      <c r="P137" s="17"/>
      <c r="Q137" s="17"/>
      <c r="R137" s="17"/>
      <c r="S137" s="17"/>
      <c r="T137" s="17"/>
      <c r="U137" s="17"/>
    </row>
    <row r="138" spans="1:21" x14ac:dyDescent="0.25">
      <c r="A138" s="17"/>
      <c r="B138" s="17"/>
      <c r="C138" s="17"/>
      <c r="D138" s="17"/>
      <c r="E138" s="17"/>
      <c r="F138" s="17"/>
      <c r="G138" s="17"/>
      <c r="H138" s="17"/>
      <c r="I138" s="85"/>
      <c r="J138" s="17"/>
      <c r="K138" s="17"/>
      <c r="L138" s="17"/>
      <c r="M138" s="17"/>
      <c r="N138" s="17"/>
      <c r="O138" s="17"/>
      <c r="P138" s="17"/>
      <c r="Q138" s="17"/>
      <c r="R138" s="17"/>
      <c r="S138" s="17"/>
      <c r="T138" s="17"/>
      <c r="U138" s="17"/>
    </row>
    <row r="139" spans="1:21" x14ac:dyDescent="0.25">
      <c r="A139" s="17"/>
      <c r="B139" s="17"/>
      <c r="C139" s="17"/>
      <c r="D139" s="17"/>
      <c r="E139" s="17"/>
      <c r="F139" s="17"/>
      <c r="G139" s="17"/>
      <c r="H139" s="17"/>
      <c r="I139" s="85"/>
      <c r="J139" s="17"/>
      <c r="K139" s="17"/>
      <c r="L139" s="17"/>
      <c r="M139" s="17"/>
      <c r="N139" s="17"/>
      <c r="O139" s="17"/>
      <c r="P139" s="17"/>
      <c r="Q139" s="17"/>
      <c r="R139" s="17"/>
      <c r="S139" s="17"/>
      <c r="T139" s="17"/>
      <c r="U139" s="17"/>
    </row>
    <row r="140" spans="1:21" x14ac:dyDescent="0.25">
      <c r="A140" s="17"/>
      <c r="B140" s="17"/>
      <c r="C140" s="17"/>
      <c r="D140" s="17"/>
      <c r="E140" s="17"/>
      <c r="F140" s="17"/>
      <c r="G140" s="17"/>
      <c r="H140" s="17"/>
      <c r="I140" s="85"/>
      <c r="J140" s="17"/>
      <c r="K140" s="17"/>
      <c r="L140" s="17"/>
      <c r="M140" s="17"/>
      <c r="N140" s="17"/>
      <c r="O140" s="17"/>
      <c r="P140" s="17"/>
      <c r="Q140" s="17"/>
      <c r="R140" s="17"/>
      <c r="S140" s="17"/>
      <c r="T140" s="17"/>
      <c r="U140" s="17"/>
    </row>
    <row r="141" spans="1:21" x14ac:dyDescent="0.25">
      <c r="A141" s="17"/>
      <c r="B141" s="17"/>
      <c r="C141" s="17"/>
      <c r="D141" s="17"/>
      <c r="E141" s="17"/>
      <c r="F141" s="17"/>
      <c r="G141" s="17"/>
      <c r="H141" s="17"/>
      <c r="I141" s="85"/>
      <c r="J141" s="17"/>
      <c r="K141" s="17"/>
      <c r="L141" s="17"/>
      <c r="M141" s="17"/>
      <c r="N141" s="17"/>
      <c r="O141" s="17"/>
      <c r="P141" s="17"/>
      <c r="Q141" s="17"/>
      <c r="R141" s="17"/>
      <c r="S141" s="17"/>
      <c r="T141" s="17"/>
      <c r="U141" s="17"/>
    </row>
    <row r="142" spans="1:21" x14ac:dyDescent="0.25">
      <c r="A142" s="17"/>
      <c r="B142" s="17"/>
      <c r="C142" s="17"/>
      <c r="D142" s="17"/>
      <c r="E142" s="17"/>
      <c r="F142" s="17"/>
      <c r="G142" s="17"/>
      <c r="H142" s="17"/>
      <c r="I142" s="85"/>
      <c r="J142" s="17"/>
      <c r="K142" s="17"/>
      <c r="L142" s="17"/>
      <c r="M142" s="17"/>
      <c r="N142" s="17"/>
      <c r="O142" s="17"/>
      <c r="P142" s="17"/>
      <c r="Q142" s="17"/>
      <c r="R142" s="17"/>
      <c r="S142" s="17"/>
      <c r="T142" s="17"/>
      <c r="U142" s="17"/>
    </row>
    <row r="143" spans="1:21" x14ac:dyDescent="0.25">
      <c r="A143" s="17"/>
      <c r="B143" s="17"/>
      <c r="C143" s="17"/>
      <c r="D143" s="17"/>
      <c r="E143" s="17"/>
      <c r="F143" s="17"/>
      <c r="G143" s="17"/>
      <c r="H143" s="17"/>
      <c r="I143" s="85"/>
      <c r="J143" s="17"/>
      <c r="K143" s="17"/>
      <c r="L143" s="17"/>
      <c r="M143" s="17"/>
      <c r="N143" s="17"/>
      <c r="O143" s="17"/>
      <c r="P143" s="17"/>
      <c r="Q143" s="17"/>
      <c r="R143" s="17"/>
      <c r="S143" s="17"/>
      <c r="T143" s="17"/>
      <c r="U143" s="17"/>
    </row>
    <row r="144" spans="1:21" x14ac:dyDescent="0.25">
      <c r="A144" s="17"/>
      <c r="B144" s="17"/>
      <c r="C144" s="17"/>
      <c r="D144" s="17"/>
      <c r="E144" s="17"/>
      <c r="F144" s="17"/>
      <c r="G144" s="17"/>
      <c r="H144" s="17"/>
      <c r="I144" s="85"/>
      <c r="J144" s="17"/>
      <c r="K144" s="17"/>
      <c r="L144" s="17"/>
      <c r="M144" s="17"/>
      <c r="N144" s="17"/>
      <c r="O144" s="17"/>
      <c r="P144" s="17"/>
      <c r="Q144" s="17"/>
      <c r="R144" s="17"/>
      <c r="S144" s="17"/>
      <c r="T144" s="17"/>
      <c r="U144" s="17"/>
    </row>
    <row r="145" spans="1:21" x14ac:dyDescent="0.25">
      <c r="A145" s="17"/>
      <c r="B145" s="17"/>
      <c r="C145" s="17"/>
      <c r="D145" s="17"/>
      <c r="E145" s="17"/>
      <c r="F145" s="17"/>
      <c r="G145" s="17"/>
      <c r="H145" s="17"/>
      <c r="I145" s="85"/>
      <c r="J145" s="17"/>
      <c r="K145" s="17"/>
      <c r="L145" s="17"/>
      <c r="M145" s="17"/>
      <c r="N145" s="17"/>
      <c r="O145" s="17"/>
      <c r="P145" s="17"/>
      <c r="Q145" s="17"/>
      <c r="R145" s="17"/>
      <c r="S145" s="17"/>
      <c r="T145" s="17"/>
      <c r="U145" s="17"/>
    </row>
    <row r="146" spans="1:21" x14ac:dyDescent="0.25">
      <c r="A146" s="17"/>
      <c r="B146" s="17"/>
      <c r="C146" s="17"/>
      <c r="D146" s="17"/>
      <c r="E146" s="17"/>
      <c r="F146" s="17"/>
      <c r="G146" s="17"/>
      <c r="H146" s="17"/>
      <c r="I146" s="85"/>
      <c r="J146" s="17"/>
      <c r="K146" s="17"/>
      <c r="L146" s="17"/>
      <c r="M146" s="17"/>
      <c r="N146" s="17"/>
      <c r="O146" s="17"/>
      <c r="P146" s="17"/>
      <c r="Q146" s="17"/>
      <c r="R146" s="17"/>
      <c r="S146" s="17"/>
      <c r="T146" s="17"/>
      <c r="U146" s="17"/>
    </row>
    <row r="147" spans="1:21" x14ac:dyDescent="0.25">
      <c r="A147" s="17"/>
      <c r="B147" s="17"/>
      <c r="C147" s="17"/>
      <c r="D147" s="17"/>
      <c r="E147" s="17"/>
      <c r="F147" s="17"/>
      <c r="G147" s="17"/>
      <c r="H147" s="17"/>
      <c r="I147" s="85"/>
      <c r="J147" s="17"/>
      <c r="K147" s="17"/>
      <c r="L147" s="17"/>
      <c r="M147" s="17"/>
      <c r="N147" s="17"/>
      <c r="O147" s="17"/>
      <c r="P147" s="17"/>
      <c r="Q147" s="17"/>
      <c r="R147" s="17"/>
      <c r="S147" s="17"/>
      <c r="T147" s="17"/>
      <c r="U147" s="17"/>
    </row>
    <row r="148" spans="1:21" x14ac:dyDescent="0.25">
      <c r="A148" s="17"/>
      <c r="B148" s="17"/>
      <c r="C148" s="17"/>
      <c r="D148" s="17"/>
      <c r="E148" s="17"/>
      <c r="F148" s="17"/>
      <c r="G148" s="17"/>
      <c r="H148" s="17"/>
      <c r="I148" s="85"/>
      <c r="J148" s="17"/>
      <c r="K148" s="17"/>
      <c r="L148" s="17"/>
      <c r="M148" s="17"/>
      <c r="N148" s="17"/>
      <c r="O148" s="17"/>
      <c r="P148" s="17"/>
      <c r="Q148" s="17"/>
      <c r="R148" s="17"/>
      <c r="S148" s="17"/>
      <c r="T148" s="17"/>
      <c r="U148" s="17"/>
    </row>
    <row r="149" spans="1:21" x14ac:dyDescent="0.25">
      <c r="A149" s="17"/>
      <c r="B149" s="17"/>
      <c r="C149" s="17"/>
      <c r="D149" s="17"/>
      <c r="E149" s="17"/>
      <c r="F149" s="17"/>
      <c r="G149" s="17"/>
      <c r="H149" s="17"/>
      <c r="I149" s="85"/>
      <c r="J149" s="17"/>
      <c r="K149" s="17"/>
      <c r="L149" s="17"/>
      <c r="M149" s="17"/>
      <c r="N149" s="17"/>
      <c r="O149" s="17"/>
      <c r="P149" s="17"/>
      <c r="Q149" s="17"/>
      <c r="R149" s="17"/>
      <c r="S149" s="17"/>
      <c r="T149" s="17"/>
      <c r="U149" s="17"/>
    </row>
    <row r="150" spans="1:21" x14ac:dyDescent="0.25">
      <c r="A150" s="17"/>
      <c r="B150" s="17"/>
      <c r="C150" s="17"/>
      <c r="D150" s="17"/>
      <c r="E150" s="17"/>
      <c r="F150" s="17"/>
      <c r="G150" s="17"/>
      <c r="H150" s="17"/>
      <c r="I150" s="85"/>
      <c r="J150" s="17"/>
      <c r="K150" s="17"/>
      <c r="L150" s="17"/>
      <c r="M150" s="17"/>
      <c r="N150" s="17"/>
      <c r="O150" s="17"/>
      <c r="P150" s="17"/>
      <c r="Q150" s="17"/>
      <c r="R150" s="17"/>
      <c r="S150" s="17"/>
      <c r="T150" s="17"/>
      <c r="U150" s="17"/>
    </row>
    <row r="151" spans="1:21" x14ac:dyDescent="0.25">
      <c r="A151" s="17"/>
      <c r="B151" s="17"/>
      <c r="C151" s="17"/>
      <c r="D151" s="17"/>
      <c r="E151" s="17"/>
      <c r="F151" s="17"/>
      <c r="G151" s="17"/>
      <c r="H151" s="17"/>
      <c r="I151" s="85"/>
      <c r="J151" s="17"/>
      <c r="K151" s="17"/>
      <c r="L151" s="17"/>
      <c r="M151" s="17"/>
      <c r="N151" s="17"/>
      <c r="O151" s="17"/>
      <c r="P151" s="17"/>
      <c r="Q151" s="17"/>
      <c r="R151" s="17"/>
      <c r="S151" s="17"/>
      <c r="T151" s="17"/>
      <c r="U151" s="17"/>
    </row>
    <row r="152" spans="1:21" x14ac:dyDescent="0.25">
      <c r="A152" s="17"/>
      <c r="B152" s="17"/>
      <c r="C152" s="17"/>
      <c r="D152" s="17"/>
      <c r="E152" s="17"/>
      <c r="F152" s="17"/>
      <c r="G152" s="17"/>
      <c r="H152" s="17"/>
      <c r="I152" s="85"/>
      <c r="J152" s="17"/>
      <c r="K152" s="17"/>
      <c r="L152" s="17"/>
      <c r="M152" s="17"/>
      <c r="N152" s="17"/>
      <c r="O152" s="17"/>
      <c r="P152" s="17"/>
      <c r="Q152" s="17"/>
      <c r="R152" s="17"/>
      <c r="S152" s="17"/>
      <c r="T152" s="17"/>
      <c r="U152" s="17"/>
    </row>
    <row r="153" spans="1:21" x14ac:dyDescent="0.25">
      <c r="A153" s="17"/>
      <c r="B153" s="17"/>
      <c r="C153" s="17"/>
      <c r="D153" s="17"/>
      <c r="E153" s="17"/>
      <c r="F153" s="17"/>
      <c r="G153" s="17"/>
      <c r="H153" s="17"/>
      <c r="I153" s="85"/>
      <c r="J153" s="17"/>
      <c r="K153" s="17"/>
      <c r="L153" s="17"/>
      <c r="M153" s="17"/>
      <c r="N153" s="17"/>
      <c r="O153" s="17"/>
      <c r="P153" s="17"/>
      <c r="Q153" s="17"/>
      <c r="R153" s="17"/>
      <c r="S153" s="17"/>
      <c r="T153" s="17"/>
      <c r="U153" s="17"/>
    </row>
    <row r="154" spans="1:21" x14ac:dyDescent="0.25">
      <c r="A154" s="17"/>
      <c r="B154" s="17"/>
      <c r="C154" s="17"/>
      <c r="D154" s="17"/>
      <c r="E154" s="17"/>
      <c r="F154" s="17"/>
      <c r="G154" s="17"/>
      <c r="H154" s="17"/>
      <c r="I154" s="85"/>
      <c r="J154" s="17"/>
      <c r="K154" s="17"/>
      <c r="L154" s="17"/>
      <c r="M154" s="17"/>
      <c r="N154" s="17"/>
      <c r="O154" s="17"/>
      <c r="P154" s="17"/>
      <c r="Q154" s="17"/>
      <c r="R154" s="17"/>
      <c r="S154" s="17"/>
      <c r="T154" s="17"/>
      <c r="U154" s="17"/>
    </row>
    <row r="155" spans="1:21" x14ac:dyDescent="0.25">
      <c r="A155" s="17"/>
      <c r="B155" s="17"/>
      <c r="C155" s="17"/>
      <c r="D155" s="17"/>
      <c r="E155" s="17"/>
      <c r="F155" s="17"/>
      <c r="G155" s="17"/>
      <c r="H155" s="17"/>
      <c r="I155" s="85"/>
      <c r="J155" s="17"/>
      <c r="K155" s="17"/>
      <c r="L155" s="17"/>
      <c r="M155" s="17"/>
      <c r="N155" s="17"/>
      <c r="O155" s="17"/>
      <c r="P155" s="17"/>
      <c r="Q155" s="17"/>
      <c r="R155" s="17"/>
      <c r="S155" s="17"/>
      <c r="T155" s="17"/>
      <c r="U155" s="17"/>
    </row>
    <row r="156" spans="1:21" x14ac:dyDescent="0.25">
      <c r="A156" s="17"/>
      <c r="B156" s="17"/>
      <c r="C156" s="17"/>
      <c r="D156" s="17"/>
      <c r="E156" s="17"/>
      <c r="F156" s="17"/>
      <c r="G156" s="17"/>
      <c r="H156" s="17"/>
      <c r="I156" s="85"/>
      <c r="J156" s="17"/>
      <c r="K156" s="17"/>
      <c r="L156" s="17"/>
      <c r="M156" s="17"/>
      <c r="N156" s="17"/>
      <c r="O156" s="17"/>
      <c r="P156" s="17"/>
      <c r="Q156" s="17"/>
      <c r="R156" s="17"/>
      <c r="S156" s="17"/>
      <c r="T156" s="17"/>
      <c r="U156" s="17"/>
    </row>
    <row r="157" spans="1:21" x14ac:dyDescent="0.25">
      <c r="A157" s="17"/>
      <c r="B157" s="17"/>
      <c r="C157" s="17"/>
      <c r="D157" s="17"/>
      <c r="E157" s="17"/>
      <c r="F157" s="17"/>
      <c r="G157" s="17"/>
      <c r="H157" s="17"/>
      <c r="I157" s="85"/>
      <c r="J157" s="17"/>
      <c r="K157" s="17"/>
      <c r="L157" s="17"/>
      <c r="M157" s="17"/>
      <c r="N157" s="17"/>
      <c r="O157" s="17"/>
      <c r="P157" s="17"/>
      <c r="Q157" s="17"/>
      <c r="R157" s="17"/>
      <c r="S157" s="17"/>
      <c r="T157" s="17"/>
      <c r="U157" s="17"/>
    </row>
    <row r="158" spans="1:21" x14ac:dyDescent="0.25">
      <c r="A158" s="17"/>
      <c r="B158" s="17"/>
      <c r="C158" s="17"/>
      <c r="D158" s="17"/>
      <c r="E158" s="17"/>
      <c r="F158" s="17"/>
      <c r="G158" s="17"/>
      <c r="H158" s="17"/>
      <c r="I158" s="85"/>
      <c r="J158" s="17"/>
      <c r="K158" s="17"/>
      <c r="L158" s="17"/>
      <c r="M158" s="17"/>
      <c r="N158" s="17"/>
      <c r="O158" s="17"/>
      <c r="P158" s="17"/>
      <c r="Q158" s="17"/>
      <c r="R158" s="17"/>
      <c r="S158" s="17"/>
      <c r="T158" s="17"/>
      <c r="U158" s="17"/>
    </row>
    <row r="159" spans="1:21" x14ac:dyDescent="0.25">
      <c r="A159" s="17"/>
      <c r="B159" s="17"/>
      <c r="C159" s="17"/>
      <c r="D159" s="17"/>
      <c r="E159" s="17"/>
      <c r="F159" s="17"/>
      <c r="G159" s="17"/>
      <c r="H159" s="17"/>
      <c r="I159" s="85"/>
      <c r="J159" s="17"/>
      <c r="K159" s="17"/>
      <c r="L159" s="17"/>
      <c r="M159" s="17"/>
      <c r="N159" s="17"/>
      <c r="O159" s="17"/>
      <c r="P159" s="17"/>
      <c r="Q159" s="17"/>
      <c r="R159" s="17"/>
      <c r="S159" s="17"/>
      <c r="T159" s="17"/>
      <c r="U159" s="17"/>
    </row>
    <row r="160" spans="1:21" x14ac:dyDescent="0.25">
      <c r="A160" s="17"/>
      <c r="B160" s="17"/>
      <c r="C160" s="17"/>
      <c r="D160" s="17"/>
      <c r="E160" s="17"/>
      <c r="F160" s="17"/>
      <c r="G160" s="17"/>
      <c r="H160" s="17"/>
      <c r="I160" s="85"/>
      <c r="J160" s="17"/>
      <c r="K160" s="17"/>
      <c r="L160" s="17"/>
      <c r="M160" s="17"/>
      <c r="N160" s="17"/>
      <c r="O160" s="17"/>
      <c r="P160" s="17"/>
      <c r="Q160" s="17"/>
      <c r="R160" s="17"/>
      <c r="S160" s="17"/>
      <c r="T160" s="17"/>
      <c r="U160" s="17"/>
    </row>
    <row r="161" spans="1:21" x14ac:dyDescent="0.25">
      <c r="A161" s="17"/>
      <c r="B161" s="17"/>
      <c r="C161" s="17"/>
      <c r="D161" s="17"/>
      <c r="E161" s="17"/>
      <c r="F161" s="17"/>
      <c r="G161" s="17"/>
      <c r="H161" s="17"/>
      <c r="I161" s="85"/>
      <c r="J161" s="17"/>
      <c r="K161" s="17"/>
      <c r="L161" s="17"/>
      <c r="M161" s="17"/>
      <c r="N161" s="17"/>
      <c r="O161" s="17"/>
      <c r="P161" s="17"/>
      <c r="Q161" s="17"/>
      <c r="R161" s="17"/>
      <c r="S161" s="17"/>
      <c r="T161" s="17"/>
      <c r="U161" s="17"/>
    </row>
    <row r="162" spans="1:21" x14ac:dyDescent="0.25">
      <c r="A162" s="17"/>
      <c r="B162" s="17"/>
      <c r="C162" s="17"/>
      <c r="D162" s="17"/>
      <c r="E162" s="17"/>
      <c r="F162" s="17"/>
      <c r="G162" s="17"/>
      <c r="H162" s="17"/>
      <c r="I162" s="85"/>
      <c r="J162" s="17"/>
      <c r="K162" s="17"/>
      <c r="L162" s="17"/>
      <c r="M162" s="17"/>
      <c r="N162" s="17"/>
      <c r="O162" s="17"/>
      <c r="P162" s="17"/>
      <c r="Q162" s="17"/>
      <c r="R162" s="17"/>
      <c r="S162" s="17"/>
      <c r="T162" s="17"/>
      <c r="U162" s="17"/>
    </row>
    <row r="163" spans="1:21" x14ac:dyDescent="0.25">
      <c r="A163" s="17"/>
      <c r="B163" s="17"/>
      <c r="C163" s="17"/>
      <c r="D163" s="17"/>
      <c r="E163" s="17"/>
      <c r="F163" s="17"/>
      <c r="G163" s="17"/>
      <c r="H163" s="17"/>
      <c r="I163" s="85"/>
      <c r="J163" s="17"/>
      <c r="K163" s="17"/>
      <c r="L163" s="17"/>
      <c r="M163" s="17"/>
      <c r="N163" s="17"/>
      <c r="O163" s="17"/>
      <c r="P163" s="17"/>
      <c r="Q163" s="17"/>
      <c r="R163" s="17"/>
      <c r="S163" s="17"/>
      <c r="T163" s="17"/>
      <c r="U163" s="17"/>
    </row>
    <row r="164" spans="1:21" x14ac:dyDescent="0.25">
      <c r="A164" s="17"/>
      <c r="B164" s="17"/>
      <c r="C164" s="17"/>
      <c r="D164" s="17"/>
      <c r="E164" s="17"/>
      <c r="F164" s="17"/>
      <c r="G164" s="17"/>
      <c r="H164" s="17"/>
      <c r="I164" s="85"/>
      <c r="J164" s="17"/>
      <c r="K164" s="17"/>
      <c r="L164" s="17"/>
      <c r="M164" s="17"/>
      <c r="N164" s="17"/>
      <c r="O164" s="17"/>
      <c r="P164" s="17"/>
      <c r="Q164" s="17"/>
      <c r="R164" s="17"/>
      <c r="S164" s="17"/>
      <c r="T164" s="17"/>
      <c r="U164" s="17"/>
    </row>
    <row r="165" spans="1:21" x14ac:dyDescent="0.25">
      <c r="A165" s="17"/>
      <c r="B165" s="17"/>
      <c r="C165" s="17"/>
      <c r="D165" s="17"/>
      <c r="E165" s="17"/>
      <c r="F165" s="17"/>
      <c r="G165" s="17"/>
      <c r="H165" s="17"/>
      <c r="I165" s="85"/>
      <c r="J165" s="17"/>
      <c r="K165" s="17"/>
      <c r="L165" s="17"/>
      <c r="M165" s="17"/>
      <c r="N165" s="17"/>
      <c r="O165" s="17"/>
      <c r="P165" s="17"/>
      <c r="Q165" s="17"/>
      <c r="R165" s="17"/>
      <c r="S165" s="17"/>
      <c r="T165" s="17"/>
      <c r="U165" s="17"/>
    </row>
    <row r="166" spans="1:21" x14ac:dyDescent="0.25">
      <c r="A166" s="17"/>
      <c r="B166" s="17"/>
      <c r="C166" s="17"/>
      <c r="D166" s="17"/>
      <c r="E166" s="17"/>
      <c r="F166" s="17"/>
      <c r="G166" s="17"/>
      <c r="H166" s="17"/>
      <c r="I166" s="85"/>
      <c r="J166" s="17"/>
      <c r="K166" s="17"/>
      <c r="L166" s="17"/>
      <c r="M166" s="17"/>
      <c r="N166" s="17"/>
      <c r="O166" s="17"/>
      <c r="P166" s="17"/>
      <c r="Q166" s="17"/>
      <c r="R166" s="17"/>
      <c r="S166" s="17"/>
      <c r="T166" s="17"/>
      <c r="U166" s="17"/>
    </row>
    <row r="167" spans="1:21" x14ac:dyDescent="0.25">
      <c r="A167" s="17"/>
      <c r="B167" s="17"/>
      <c r="C167" s="17"/>
      <c r="D167" s="17"/>
      <c r="E167" s="17"/>
      <c r="F167" s="17"/>
      <c r="G167" s="17"/>
      <c r="H167" s="17"/>
      <c r="I167" s="85"/>
      <c r="J167" s="17"/>
      <c r="K167" s="17"/>
      <c r="L167" s="17"/>
      <c r="M167" s="17"/>
      <c r="N167" s="17"/>
      <c r="O167" s="17"/>
      <c r="P167" s="17"/>
      <c r="Q167" s="17"/>
      <c r="R167" s="17"/>
      <c r="S167" s="17"/>
      <c r="T167" s="17"/>
      <c r="U167" s="17"/>
    </row>
    <row r="168" spans="1:21" x14ac:dyDescent="0.25">
      <c r="A168" s="17"/>
      <c r="B168" s="17"/>
      <c r="C168" s="17"/>
      <c r="D168" s="17"/>
      <c r="E168" s="17"/>
      <c r="F168" s="17"/>
      <c r="G168" s="17"/>
      <c r="H168" s="17"/>
      <c r="I168" s="85"/>
      <c r="J168" s="17"/>
      <c r="K168" s="17"/>
      <c r="L168" s="17"/>
      <c r="M168" s="17"/>
      <c r="N168" s="17"/>
      <c r="O168" s="17"/>
      <c r="P168" s="17"/>
      <c r="Q168" s="17"/>
      <c r="R168" s="17"/>
      <c r="S168" s="17"/>
      <c r="T168" s="17"/>
      <c r="U168" s="17"/>
    </row>
    <row r="169" spans="1:21" x14ac:dyDescent="0.25">
      <c r="A169" s="17"/>
      <c r="B169" s="17"/>
      <c r="C169" s="17"/>
      <c r="D169" s="17"/>
      <c r="E169" s="17"/>
      <c r="F169" s="17"/>
      <c r="G169" s="17"/>
      <c r="H169" s="17"/>
      <c r="I169" s="85"/>
      <c r="J169" s="17"/>
      <c r="K169" s="17"/>
      <c r="L169" s="17"/>
      <c r="M169" s="17"/>
      <c r="N169" s="17"/>
      <c r="O169" s="17"/>
      <c r="P169" s="17"/>
      <c r="Q169" s="17"/>
      <c r="R169" s="17"/>
      <c r="S169" s="17"/>
      <c r="T169" s="17"/>
      <c r="U169" s="17"/>
    </row>
    <row r="170" spans="1:21" x14ac:dyDescent="0.25">
      <c r="A170" s="17"/>
      <c r="B170" s="17"/>
      <c r="C170" s="17"/>
      <c r="D170" s="17"/>
      <c r="E170" s="17"/>
      <c r="F170" s="17"/>
      <c r="G170" s="17"/>
      <c r="H170" s="17"/>
      <c r="I170" s="85"/>
      <c r="J170" s="17"/>
      <c r="K170" s="17"/>
      <c r="L170" s="17"/>
      <c r="M170" s="17"/>
      <c r="N170" s="17"/>
      <c r="O170" s="17"/>
      <c r="P170" s="17"/>
      <c r="Q170" s="17"/>
      <c r="R170" s="17"/>
      <c r="S170" s="17"/>
      <c r="T170" s="17"/>
      <c r="U170" s="17"/>
    </row>
    <row r="171" spans="1:21" x14ac:dyDescent="0.25">
      <c r="A171" s="17"/>
      <c r="B171" s="17"/>
      <c r="C171" s="17"/>
      <c r="D171" s="17"/>
      <c r="E171" s="17"/>
      <c r="F171" s="17"/>
      <c r="G171" s="17"/>
      <c r="H171" s="17"/>
      <c r="I171" s="85"/>
      <c r="J171" s="17"/>
      <c r="K171" s="17"/>
      <c r="L171" s="17"/>
      <c r="M171" s="17"/>
      <c r="N171" s="17"/>
      <c r="O171" s="17"/>
      <c r="P171" s="17"/>
      <c r="Q171" s="17"/>
      <c r="R171" s="17"/>
      <c r="S171" s="17"/>
      <c r="T171" s="17"/>
      <c r="U171" s="17"/>
    </row>
    <row r="172" spans="1:21" x14ac:dyDescent="0.25">
      <c r="A172" s="17"/>
      <c r="B172" s="17"/>
      <c r="C172" s="17"/>
      <c r="D172" s="17"/>
      <c r="E172" s="17"/>
      <c r="F172" s="17"/>
      <c r="G172" s="17"/>
      <c r="H172" s="17"/>
      <c r="I172" s="85"/>
      <c r="J172" s="17"/>
      <c r="K172" s="17"/>
      <c r="L172" s="17"/>
      <c r="M172" s="17"/>
      <c r="N172" s="17"/>
      <c r="O172" s="17"/>
      <c r="P172" s="17"/>
      <c r="Q172" s="17"/>
      <c r="R172" s="17"/>
      <c r="S172" s="17"/>
      <c r="T172" s="17"/>
      <c r="U172" s="17"/>
    </row>
  </sheetData>
  <mergeCells count="27">
    <mergeCell ref="G89:H89"/>
    <mergeCell ref="U56:U59"/>
    <mergeCell ref="B88:B91"/>
    <mergeCell ref="C88:C91"/>
    <mergeCell ref="D88:D91"/>
    <mergeCell ref="E88:H88"/>
    <mergeCell ref="I88:I90"/>
    <mergeCell ref="J88:J90"/>
    <mergeCell ref="K88:K90"/>
    <mergeCell ref="L88:L90"/>
    <mergeCell ref="E89:F89"/>
    <mergeCell ref="K56:K58"/>
    <mergeCell ref="L56:L58"/>
    <mergeCell ref="N56:N58"/>
    <mergeCell ref="O56:O58"/>
    <mergeCell ref="P56:P58"/>
    <mergeCell ref="Q56:Q58"/>
    <mergeCell ref="I55:J55"/>
    <mergeCell ref="B56:B59"/>
    <mergeCell ref="C56:C59"/>
    <mergeCell ref="D56:D59"/>
    <mergeCell ref="E56:E58"/>
    <mergeCell ref="F56:F58"/>
    <mergeCell ref="G56:G58"/>
    <mergeCell ref="H56:H58"/>
    <mergeCell ref="I56:I58"/>
    <mergeCell ref="J56:J58"/>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271BE-0270-4CED-9060-A4B48CEF7A1F}">
  <dimension ref="A1:F220"/>
  <sheetViews>
    <sheetView zoomScale="137" workbookViewId="0">
      <selection activeCell="F67" sqref="F67"/>
    </sheetView>
  </sheetViews>
  <sheetFormatPr defaultColWidth="8.85546875" defaultRowHeight="15" x14ac:dyDescent="0.25"/>
  <sheetData>
    <row r="1" spans="1:6" x14ac:dyDescent="0.25">
      <c r="A1" t="s">
        <v>166</v>
      </c>
      <c r="B1" t="s">
        <v>180</v>
      </c>
      <c r="C1" t="s">
        <v>1695</v>
      </c>
      <c r="D1" t="s">
        <v>1696</v>
      </c>
      <c r="E1" t="s">
        <v>175</v>
      </c>
      <c r="F1" t="s">
        <v>1697</v>
      </c>
    </row>
    <row r="2" spans="1:6" x14ac:dyDescent="0.25">
      <c r="A2" t="s">
        <v>1698</v>
      </c>
      <c r="B2">
        <v>2030</v>
      </c>
      <c r="C2" t="s">
        <v>1699</v>
      </c>
      <c r="D2">
        <v>0.04</v>
      </c>
      <c r="E2" t="s">
        <v>1700</v>
      </c>
      <c r="F2" t="s">
        <v>1701</v>
      </c>
    </row>
    <row r="3" spans="1:6" x14ac:dyDescent="0.25">
      <c r="A3" t="s">
        <v>1702</v>
      </c>
      <c r="B3">
        <v>2030</v>
      </c>
      <c r="C3" t="s">
        <v>1703</v>
      </c>
      <c r="D3">
        <v>25</v>
      </c>
      <c r="E3" t="s">
        <v>202</v>
      </c>
      <c r="F3" t="s">
        <v>1704</v>
      </c>
    </row>
    <row r="4" spans="1:6" x14ac:dyDescent="0.25">
      <c r="A4" t="s">
        <v>1705</v>
      </c>
      <c r="B4">
        <v>2030</v>
      </c>
      <c r="C4" t="s">
        <v>1703</v>
      </c>
      <c r="D4">
        <v>25</v>
      </c>
      <c r="E4" t="s">
        <v>202</v>
      </c>
      <c r="F4" t="s">
        <v>1704</v>
      </c>
    </row>
    <row r="5" spans="1:6" x14ac:dyDescent="0.25">
      <c r="A5" t="s">
        <v>731</v>
      </c>
      <c r="B5">
        <v>2030</v>
      </c>
      <c r="C5" t="s">
        <v>1703</v>
      </c>
      <c r="D5">
        <v>25</v>
      </c>
      <c r="E5" t="s">
        <v>202</v>
      </c>
      <c r="F5" t="s">
        <v>1704</v>
      </c>
    </row>
    <row r="6" spans="1:6" x14ac:dyDescent="0.25">
      <c r="A6" t="s">
        <v>1698</v>
      </c>
      <c r="B6">
        <v>2030</v>
      </c>
      <c r="C6" t="s">
        <v>1703</v>
      </c>
      <c r="D6">
        <v>25</v>
      </c>
      <c r="E6" t="s">
        <v>202</v>
      </c>
      <c r="F6" t="s">
        <v>1704</v>
      </c>
    </row>
    <row r="7" spans="1:6" x14ac:dyDescent="0.25">
      <c r="A7" t="s">
        <v>1706</v>
      </c>
      <c r="B7">
        <v>2030</v>
      </c>
      <c r="C7" t="s">
        <v>1703</v>
      </c>
      <c r="D7">
        <v>25</v>
      </c>
      <c r="E7" t="s">
        <v>202</v>
      </c>
      <c r="F7" t="s">
        <v>1704</v>
      </c>
    </row>
    <row r="8" spans="1:6" x14ac:dyDescent="0.25">
      <c r="A8" t="s">
        <v>1707</v>
      </c>
      <c r="B8">
        <v>2030</v>
      </c>
      <c r="C8" t="s">
        <v>1703</v>
      </c>
      <c r="D8">
        <v>80</v>
      </c>
      <c r="E8" t="s">
        <v>202</v>
      </c>
      <c r="F8" t="s">
        <v>1704</v>
      </c>
    </row>
    <row r="9" spans="1:6" x14ac:dyDescent="0.25">
      <c r="A9" t="s">
        <v>1708</v>
      </c>
      <c r="B9">
        <v>2030</v>
      </c>
      <c r="C9" t="s">
        <v>1703</v>
      </c>
      <c r="D9">
        <v>80</v>
      </c>
      <c r="E9" t="s">
        <v>202</v>
      </c>
      <c r="F9" t="s">
        <v>1704</v>
      </c>
    </row>
    <row r="10" spans="1:6" x14ac:dyDescent="0.25">
      <c r="A10" t="s">
        <v>1709</v>
      </c>
      <c r="B10">
        <v>2030</v>
      </c>
      <c r="C10" t="s">
        <v>1703</v>
      </c>
      <c r="D10">
        <v>80</v>
      </c>
      <c r="E10" t="s">
        <v>202</v>
      </c>
      <c r="F10" t="s">
        <v>1704</v>
      </c>
    </row>
    <row r="11" spans="1:6" x14ac:dyDescent="0.25">
      <c r="A11" t="s">
        <v>1710</v>
      </c>
      <c r="B11">
        <v>2030</v>
      </c>
      <c r="C11" t="s">
        <v>1703</v>
      </c>
      <c r="D11">
        <v>30</v>
      </c>
      <c r="E11" t="s">
        <v>202</v>
      </c>
      <c r="F11" t="s">
        <v>1704</v>
      </c>
    </row>
    <row r="12" spans="1:6" x14ac:dyDescent="0.25">
      <c r="A12" t="s">
        <v>1711</v>
      </c>
      <c r="B12">
        <v>2030</v>
      </c>
      <c r="C12" t="s">
        <v>1703</v>
      </c>
      <c r="D12">
        <v>45</v>
      </c>
      <c r="E12" t="s">
        <v>202</v>
      </c>
      <c r="F12" t="s">
        <v>1712</v>
      </c>
    </row>
    <row r="13" spans="1:6" x14ac:dyDescent="0.25">
      <c r="A13" t="s">
        <v>1713</v>
      </c>
      <c r="B13">
        <v>2030</v>
      </c>
      <c r="C13" t="s">
        <v>1703</v>
      </c>
      <c r="D13">
        <v>30</v>
      </c>
      <c r="E13" t="s">
        <v>202</v>
      </c>
      <c r="F13" t="s">
        <v>1704</v>
      </c>
    </row>
    <row r="14" spans="1:6" x14ac:dyDescent="0.25">
      <c r="A14" t="s">
        <v>186</v>
      </c>
      <c r="B14">
        <v>2030</v>
      </c>
      <c r="C14" t="s">
        <v>1703</v>
      </c>
      <c r="D14">
        <v>40</v>
      </c>
      <c r="E14" t="s">
        <v>202</v>
      </c>
      <c r="F14" t="s">
        <v>1704</v>
      </c>
    </row>
    <row r="15" spans="1:6" x14ac:dyDescent="0.25">
      <c r="A15" t="s">
        <v>1714</v>
      </c>
      <c r="B15">
        <v>2030</v>
      </c>
      <c r="C15" t="s">
        <v>1703</v>
      </c>
      <c r="D15">
        <v>40</v>
      </c>
      <c r="E15" t="s">
        <v>202</v>
      </c>
      <c r="F15" t="s">
        <v>1704</v>
      </c>
    </row>
    <row r="16" spans="1:6" x14ac:dyDescent="0.25">
      <c r="A16" t="s">
        <v>688</v>
      </c>
      <c r="B16">
        <v>2030</v>
      </c>
      <c r="C16" t="s">
        <v>1703</v>
      </c>
      <c r="D16">
        <v>40</v>
      </c>
      <c r="E16" t="s">
        <v>202</v>
      </c>
      <c r="F16" t="s">
        <v>1704</v>
      </c>
    </row>
    <row r="17" spans="1:6" x14ac:dyDescent="0.25">
      <c r="A17" t="s">
        <v>561</v>
      </c>
      <c r="B17">
        <v>2030</v>
      </c>
      <c r="C17" t="s">
        <v>1703</v>
      </c>
      <c r="D17">
        <v>30</v>
      </c>
      <c r="E17" t="s">
        <v>202</v>
      </c>
      <c r="F17" t="s">
        <v>1712</v>
      </c>
    </row>
    <row r="18" spans="1:6" x14ac:dyDescent="0.25">
      <c r="A18" t="s">
        <v>1715</v>
      </c>
      <c r="B18">
        <v>2030</v>
      </c>
      <c r="C18" t="s">
        <v>1703</v>
      </c>
      <c r="D18">
        <v>30</v>
      </c>
      <c r="E18" t="s">
        <v>202</v>
      </c>
      <c r="F18" t="s">
        <v>1712</v>
      </c>
    </row>
    <row r="19" spans="1:6" x14ac:dyDescent="0.25">
      <c r="A19" t="s">
        <v>1702</v>
      </c>
      <c r="B19">
        <v>2030</v>
      </c>
      <c r="C19" t="s">
        <v>1716</v>
      </c>
      <c r="D19">
        <v>1182</v>
      </c>
      <c r="E19" t="s">
        <v>1717</v>
      </c>
      <c r="F19" t="s">
        <v>1718</v>
      </c>
    </row>
    <row r="20" spans="1:6" x14ac:dyDescent="0.25">
      <c r="A20" t="s">
        <v>1705</v>
      </c>
      <c r="B20">
        <v>2030</v>
      </c>
      <c r="C20" t="s">
        <v>1716</v>
      </c>
      <c r="D20">
        <v>2506</v>
      </c>
      <c r="E20" t="s">
        <v>1717</v>
      </c>
      <c r="F20" t="s">
        <v>1718</v>
      </c>
    </row>
    <row r="21" spans="1:6" x14ac:dyDescent="0.25">
      <c r="A21" t="s">
        <v>731</v>
      </c>
      <c r="B21">
        <v>2030</v>
      </c>
      <c r="C21" t="s">
        <v>1716</v>
      </c>
      <c r="D21">
        <v>600</v>
      </c>
      <c r="E21" t="s">
        <v>1717</v>
      </c>
      <c r="F21" t="s">
        <v>1718</v>
      </c>
    </row>
    <row r="22" spans="1:6" x14ac:dyDescent="0.25">
      <c r="A22" t="s">
        <v>561</v>
      </c>
      <c r="B22">
        <v>2030</v>
      </c>
      <c r="C22" t="s">
        <v>1716</v>
      </c>
      <c r="D22">
        <v>2209</v>
      </c>
      <c r="E22" t="s">
        <v>1717</v>
      </c>
      <c r="F22" t="s">
        <v>1718</v>
      </c>
    </row>
    <row r="23" spans="1:6" x14ac:dyDescent="0.25">
      <c r="A23" t="s">
        <v>688</v>
      </c>
      <c r="B23">
        <v>2030</v>
      </c>
      <c r="C23" t="s">
        <v>1716</v>
      </c>
      <c r="D23">
        <v>3392</v>
      </c>
      <c r="E23" t="s">
        <v>1717</v>
      </c>
      <c r="F23" t="s">
        <v>1718</v>
      </c>
    </row>
    <row r="24" spans="1:6" x14ac:dyDescent="0.25">
      <c r="A24" t="s">
        <v>186</v>
      </c>
      <c r="B24">
        <v>2030</v>
      </c>
      <c r="C24" t="s">
        <v>1716</v>
      </c>
      <c r="D24">
        <v>1300</v>
      </c>
      <c r="E24" t="s">
        <v>1717</v>
      </c>
      <c r="F24" t="s">
        <v>1719</v>
      </c>
    </row>
    <row r="25" spans="1:6" x14ac:dyDescent="0.25">
      <c r="A25" t="s">
        <v>1714</v>
      </c>
      <c r="B25">
        <v>2030</v>
      </c>
      <c r="C25" t="s">
        <v>1716</v>
      </c>
      <c r="D25">
        <v>1500</v>
      </c>
      <c r="E25" t="s">
        <v>1717</v>
      </c>
      <c r="F25" t="s">
        <v>1718</v>
      </c>
    </row>
    <row r="26" spans="1:6" x14ac:dyDescent="0.25">
      <c r="A26" t="s">
        <v>1698</v>
      </c>
      <c r="B26">
        <v>2030</v>
      </c>
      <c r="C26" t="s">
        <v>1716</v>
      </c>
      <c r="D26">
        <v>725</v>
      </c>
      <c r="E26" t="s">
        <v>1717</v>
      </c>
      <c r="F26" t="s">
        <v>1720</v>
      </c>
    </row>
    <row r="27" spans="1:6" x14ac:dyDescent="0.25">
      <c r="A27" t="s">
        <v>1706</v>
      </c>
      <c r="B27">
        <v>2030</v>
      </c>
      <c r="C27" t="s">
        <v>1716</v>
      </c>
      <c r="D27">
        <v>425</v>
      </c>
      <c r="E27" t="s">
        <v>1717</v>
      </c>
      <c r="F27" t="s">
        <v>1720</v>
      </c>
    </row>
    <row r="28" spans="1:6" x14ac:dyDescent="0.25">
      <c r="A28" t="s">
        <v>1707</v>
      </c>
      <c r="B28">
        <v>2030</v>
      </c>
      <c r="C28" t="s">
        <v>1716</v>
      </c>
      <c r="D28">
        <v>2000</v>
      </c>
      <c r="E28" t="s">
        <v>1717</v>
      </c>
      <c r="F28" t="s">
        <v>1718</v>
      </c>
    </row>
    <row r="29" spans="1:6" x14ac:dyDescent="0.25">
      <c r="A29" t="s">
        <v>1708</v>
      </c>
      <c r="B29">
        <v>2030</v>
      </c>
      <c r="C29" t="s">
        <v>1716</v>
      </c>
      <c r="D29">
        <v>2000</v>
      </c>
      <c r="E29" t="s">
        <v>1717</v>
      </c>
      <c r="F29" t="s">
        <v>1718</v>
      </c>
    </row>
    <row r="30" spans="1:6" x14ac:dyDescent="0.25">
      <c r="A30" t="s">
        <v>1709</v>
      </c>
      <c r="B30">
        <v>2030</v>
      </c>
      <c r="C30" t="s">
        <v>1716</v>
      </c>
      <c r="D30">
        <v>3000</v>
      </c>
      <c r="E30" t="s">
        <v>1717</v>
      </c>
      <c r="F30" t="s">
        <v>1718</v>
      </c>
    </row>
    <row r="31" spans="1:6" x14ac:dyDescent="0.25">
      <c r="A31" t="s">
        <v>1710</v>
      </c>
      <c r="B31">
        <v>2030</v>
      </c>
      <c r="C31" t="s">
        <v>1716</v>
      </c>
      <c r="D31">
        <v>400</v>
      </c>
      <c r="E31" t="s">
        <v>1717</v>
      </c>
      <c r="F31" t="s">
        <v>1718</v>
      </c>
    </row>
    <row r="32" spans="1:6" x14ac:dyDescent="0.25">
      <c r="A32" t="s">
        <v>1711</v>
      </c>
      <c r="B32">
        <v>2030</v>
      </c>
      <c r="C32" t="s">
        <v>1716</v>
      </c>
      <c r="D32">
        <v>6000</v>
      </c>
      <c r="E32" t="s">
        <v>1717</v>
      </c>
      <c r="F32" t="s">
        <v>1718</v>
      </c>
    </row>
    <row r="33" spans="1:6" x14ac:dyDescent="0.25">
      <c r="A33" t="s">
        <v>1713</v>
      </c>
      <c r="B33">
        <v>2030</v>
      </c>
      <c r="C33" t="s">
        <v>1716</v>
      </c>
      <c r="D33">
        <v>800</v>
      </c>
      <c r="E33" t="s">
        <v>1717</v>
      </c>
      <c r="F33" t="s">
        <v>1718</v>
      </c>
    </row>
    <row r="34" spans="1:6" x14ac:dyDescent="0.25">
      <c r="A34" t="s">
        <v>1715</v>
      </c>
      <c r="B34">
        <v>2030</v>
      </c>
      <c r="C34" t="s">
        <v>1716</v>
      </c>
      <c r="D34">
        <v>400</v>
      </c>
      <c r="E34" t="s">
        <v>1717</v>
      </c>
      <c r="F34" t="s">
        <v>1718</v>
      </c>
    </row>
    <row r="35" spans="1:6" x14ac:dyDescent="0.25">
      <c r="A35" t="s">
        <v>1702</v>
      </c>
      <c r="B35">
        <v>2030</v>
      </c>
      <c r="C35" t="s">
        <v>1721</v>
      </c>
      <c r="D35">
        <v>2.9610829999999999</v>
      </c>
      <c r="E35" t="s">
        <v>1722</v>
      </c>
      <c r="F35" t="s">
        <v>1718</v>
      </c>
    </row>
    <row r="36" spans="1:6" x14ac:dyDescent="0.25">
      <c r="A36" t="s">
        <v>1705</v>
      </c>
      <c r="B36">
        <v>2030</v>
      </c>
      <c r="C36" t="s">
        <v>1721</v>
      </c>
      <c r="D36">
        <v>3.1923379999999999</v>
      </c>
      <c r="E36" t="s">
        <v>1722</v>
      </c>
      <c r="F36" t="s">
        <v>1718</v>
      </c>
    </row>
    <row r="37" spans="1:6" x14ac:dyDescent="0.25">
      <c r="A37" t="s">
        <v>731</v>
      </c>
      <c r="B37">
        <v>2030</v>
      </c>
      <c r="C37" t="s">
        <v>1721</v>
      </c>
      <c r="D37">
        <v>4.1666670000000003</v>
      </c>
      <c r="E37" t="s">
        <v>1722</v>
      </c>
      <c r="F37" t="s">
        <v>1718</v>
      </c>
    </row>
    <row r="38" spans="1:6" x14ac:dyDescent="0.25">
      <c r="A38" t="s">
        <v>1698</v>
      </c>
      <c r="B38">
        <v>2030</v>
      </c>
      <c r="C38" t="s">
        <v>1721</v>
      </c>
      <c r="D38">
        <v>2</v>
      </c>
      <c r="E38" t="s">
        <v>1722</v>
      </c>
      <c r="F38" t="s">
        <v>1720</v>
      </c>
    </row>
    <row r="39" spans="1:6" x14ac:dyDescent="0.25">
      <c r="A39" t="s">
        <v>1706</v>
      </c>
      <c r="B39">
        <v>2030</v>
      </c>
      <c r="C39" t="s">
        <v>1721</v>
      </c>
      <c r="D39">
        <v>3</v>
      </c>
      <c r="E39" t="s">
        <v>1722</v>
      </c>
      <c r="F39" t="s">
        <v>1720</v>
      </c>
    </row>
    <row r="40" spans="1:6" x14ac:dyDescent="0.25">
      <c r="A40" t="s">
        <v>561</v>
      </c>
      <c r="B40">
        <v>2030</v>
      </c>
      <c r="C40" t="s">
        <v>1721</v>
      </c>
      <c r="D40">
        <v>4.5269349999999999</v>
      </c>
      <c r="E40" t="s">
        <v>1722</v>
      </c>
      <c r="F40" t="s">
        <v>1718</v>
      </c>
    </row>
    <row r="41" spans="1:6" x14ac:dyDescent="0.25">
      <c r="A41" t="s">
        <v>688</v>
      </c>
      <c r="B41">
        <v>2030</v>
      </c>
      <c r="C41" t="s">
        <v>1721</v>
      </c>
      <c r="D41">
        <v>2.3584909999999999</v>
      </c>
      <c r="E41" t="s">
        <v>1722</v>
      </c>
      <c r="F41" t="s">
        <v>1718</v>
      </c>
    </row>
    <row r="42" spans="1:6" x14ac:dyDescent="0.25">
      <c r="A42" t="s">
        <v>186</v>
      </c>
      <c r="B42">
        <v>2030</v>
      </c>
      <c r="C42" t="s">
        <v>1721</v>
      </c>
      <c r="D42">
        <v>1.923076</v>
      </c>
      <c r="E42" t="s">
        <v>1722</v>
      </c>
      <c r="F42" t="s">
        <v>1719</v>
      </c>
    </row>
    <row r="43" spans="1:6" x14ac:dyDescent="0.25">
      <c r="A43" t="s">
        <v>1714</v>
      </c>
      <c r="B43">
        <v>2030</v>
      </c>
      <c r="C43" t="s">
        <v>1721</v>
      </c>
      <c r="D43">
        <v>2</v>
      </c>
      <c r="E43" t="s">
        <v>1722</v>
      </c>
      <c r="F43" t="s">
        <v>1719</v>
      </c>
    </row>
    <row r="44" spans="1:6" x14ac:dyDescent="0.25">
      <c r="A44" t="s">
        <v>1715</v>
      </c>
      <c r="B44">
        <v>2030</v>
      </c>
      <c r="C44" t="s">
        <v>1721</v>
      </c>
      <c r="D44">
        <v>1.5</v>
      </c>
      <c r="E44" t="s">
        <v>1722</v>
      </c>
      <c r="F44" t="s">
        <v>1718</v>
      </c>
    </row>
    <row r="45" spans="1:6" x14ac:dyDescent="0.25">
      <c r="A45" t="s">
        <v>1707</v>
      </c>
      <c r="B45">
        <v>2030</v>
      </c>
      <c r="C45" t="s">
        <v>1721</v>
      </c>
      <c r="D45">
        <v>1</v>
      </c>
      <c r="E45" t="s">
        <v>1722</v>
      </c>
      <c r="F45" t="s">
        <v>1718</v>
      </c>
    </row>
    <row r="46" spans="1:6" x14ac:dyDescent="0.25">
      <c r="A46" t="s">
        <v>1708</v>
      </c>
      <c r="B46">
        <v>2030</v>
      </c>
      <c r="C46" t="s">
        <v>1721</v>
      </c>
      <c r="D46">
        <v>1</v>
      </c>
      <c r="E46" t="s">
        <v>1722</v>
      </c>
      <c r="F46" t="s">
        <v>1718</v>
      </c>
    </row>
    <row r="47" spans="1:6" x14ac:dyDescent="0.25">
      <c r="A47" t="s">
        <v>1709</v>
      </c>
      <c r="B47">
        <v>2030</v>
      </c>
      <c r="C47" t="s">
        <v>1721</v>
      </c>
      <c r="D47">
        <v>2</v>
      </c>
      <c r="E47" t="s">
        <v>1722</v>
      </c>
      <c r="F47" t="s">
        <v>1718</v>
      </c>
    </row>
    <row r="48" spans="1:6" x14ac:dyDescent="0.25">
      <c r="A48" t="s">
        <v>1713</v>
      </c>
      <c r="B48">
        <v>2030</v>
      </c>
      <c r="C48" t="s">
        <v>1721</v>
      </c>
      <c r="D48">
        <v>2.5</v>
      </c>
      <c r="E48" t="s">
        <v>1722</v>
      </c>
      <c r="F48" t="s">
        <v>1718</v>
      </c>
    </row>
    <row r="49" spans="1:6" x14ac:dyDescent="0.25">
      <c r="A49" t="s">
        <v>1710</v>
      </c>
      <c r="B49">
        <v>2030</v>
      </c>
      <c r="C49" t="s">
        <v>1721</v>
      </c>
      <c r="D49">
        <v>3.75</v>
      </c>
      <c r="E49" t="s">
        <v>1722</v>
      </c>
      <c r="F49" t="s">
        <v>1718</v>
      </c>
    </row>
    <row r="50" spans="1:6" x14ac:dyDescent="0.25">
      <c r="A50" t="s">
        <v>1702</v>
      </c>
      <c r="B50">
        <v>2030</v>
      </c>
      <c r="C50" t="s">
        <v>1723</v>
      </c>
      <c r="D50">
        <v>1.4999999999999999E-2</v>
      </c>
      <c r="E50" t="s">
        <v>1724</v>
      </c>
      <c r="F50" t="s">
        <v>1725</v>
      </c>
    </row>
    <row r="51" spans="1:6" x14ac:dyDescent="0.25">
      <c r="A51" t="s">
        <v>1705</v>
      </c>
      <c r="B51">
        <v>2030</v>
      </c>
      <c r="C51" t="s">
        <v>1723</v>
      </c>
      <c r="D51">
        <v>0.02</v>
      </c>
      <c r="E51" t="s">
        <v>1724</v>
      </c>
      <c r="F51" t="s">
        <v>1725</v>
      </c>
    </row>
    <row r="52" spans="1:6" x14ac:dyDescent="0.25">
      <c r="A52" t="s">
        <v>731</v>
      </c>
      <c r="B52">
        <v>2030</v>
      </c>
      <c r="C52" t="s">
        <v>1723</v>
      </c>
      <c r="D52">
        <v>0.01</v>
      </c>
      <c r="E52" t="s">
        <v>1724</v>
      </c>
      <c r="F52" t="s">
        <v>1725</v>
      </c>
    </row>
    <row r="53" spans="1:6" x14ac:dyDescent="0.25">
      <c r="A53" t="s">
        <v>186</v>
      </c>
      <c r="B53">
        <v>2030</v>
      </c>
      <c r="C53" t="s">
        <v>1723</v>
      </c>
      <c r="D53">
        <v>6</v>
      </c>
      <c r="E53" t="s">
        <v>1724</v>
      </c>
      <c r="F53" t="s">
        <v>1719</v>
      </c>
    </row>
    <row r="54" spans="1:6" x14ac:dyDescent="0.25">
      <c r="A54" t="s">
        <v>1714</v>
      </c>
      <c r="B54">
        <v>2030</v>
      </c>
      <c r="C54" t="s">
        <v>1723</v>
      </c>
      <c r="D54">
        <v>7</v>
      </c>
      <c r="E54" t="s">
        <v>1724</v>
      </c>
      <c r="F54" t="s">
        <v>1718</v>
      </c>
    </row>
    <row r="55" spans="1:6" x14ac:dyDescent="0.25">
      <c r="A55" t="s">
        <v>1713</v>
      </c>
      <c r="B55">
        <v>2030</v>
      </c>
      <c r="C55" t="s">
        <v>1723</v>
      </c>
      <c r="D55">
        <v>4</v>
      </c>
      <c r="E55" t="s">
        <v>1724</v>
      </c>
      <c r="F55" t="s">
        <v>1718</v>
      </c>
    </row>
    <row r="56" spans="1:6" x14ac:dyDescent="0.25">
      <c r="A56" t="s">
        <v>1710</v>
      </c>
      <c r="B56">
        <v>2030</v>
      </c>
      <c r="C56" t="s">
        <v>1723</v>
      </c>
      <c r="D56">
        <v>3</v>
      </c>
      <c r="E56" t="s">
        <v>1724</v>
      </c>
      <c r="F56" t="s">
        <v>1718</v>
      </c>
    </row>
    <row r="57" spans="1:6" x14ac:dyDescent="0.25">
      <c r="A57" t="s">
        <v>1711</v>
      </c>
      <c r="B57">
        <v>2030</v>
      </c>
      <c r="C57" t="s">
        <v>1723</v>
      </c>
      <c r="D57">
        <v>8</v>
      </c>
      <c r="E57" t="s">
        <v>1724</v>
      </c>
      <c r="F57" t="s">
        <v>1718</v>
      </c>
    </row>
    <row r="58" spans="1:6" x14ac:dyDescent="0.25">
      <c r="A58" t="s">
        <v>1726</v>
      </c>
      <c r="B58">
        <v>2030</v>
      </c>
      <c r="C58" t="s">
        <v>1727</v>
      </c>
      <c r="D58">
        <v>21.6</v>
      </c>
      <c r="E58" t="s">
        <v>1206</v>
      </c>
      <c r="F58" t="s">
        <v>1728</v>
      </c>
    </row>
    <row r="59" spans="1:6" x14ac:dyDescent="0.25">
      <c r="A59" t="s">
        <v>1729</v>
      </c>
      <c r="B59">
        <v>2030</v>
      </c>
      <c r="C59" t="s">
        <v>1727</v>
      </c>
      <c r="D59">
        <v>3</v>
      </c>
      <c r="E59" t="s">
        <v>1206</v>
      </c>
      <c r="F59" t="s">
        <v>1718</v>
      </c>
    </row>
    <row r="60" spans="1:6" x14ac:dyDescent="0.25">
      <c r="A60" t="s">
        <v>1715</v>
      </c>
      <c r="B60">
        <v>2030</v>
      </c>
      <c r="C60" t="s">
        <v>1723</v>
      </c>
      <c r="D60">
        <v>3</v>
      </c>
      <c r="E60" t="s">
        <v>1724</v>
      </c>
      <c r="F60" t="s">
        <v>1718</v>
      </c>
    </row>
    <row r="61" spans="1:6" x14ac:dyDescent="0.25">
      <c r="A61" t="s">
        <v>1711</v>
      </c>
      <c r="B61">
        <v>2030</v>
      </c>
      <c r="C61" t="s">
        <v>1727</v>
      </c>
      <c r="D61">
        <v>3</v>
      </c>
      <c r="E61" t="s">
        <v>1206</v>
      </c>
      <c r="F61" t="s">
        <v>1728</v>
      </c>
    </row>
    <row r="62" spans="1:6" x14ac:dyDescent="0.25">
      <c r="A62" t="s">
        <v>561</v>
      </c>
      <c r="B62">
        <v>2030</v>
      </c>
      <c r="C62" t="s">
        <v>1727</v>
      </c>
      <c r="D62">
        <v>7</v>
      </c>
      <c r="E62" t="s">
        <v>1206</v>
      </c>
      <c r="F62" t="s">
        <v>1728</v>
      </c>
    </row>
    <row r="63" spans="1:6" x14ac:dyDescent="0.25">
      <c r="A63" t="s">
        <v>186</v>
      </c>
      <c r="B63">
        <v>2030</v>
      </c>
      <c r="C63" t="s">
        <v>1727</v>
      </c>
      <c r="D63">
        <v>8.4</v>
      </c>
      <c r="E63" t="s">
        <v>1206</v>
      </c>
      <c r="F63" t="s">
        <v>1728</v>
      </c>
    </row>
    <row r="64" spans="1:6" x14ac:dyDescent="0.25">
      <c r="A64" t="s">
        <v>1714</v>
      </c>
      <c r="B64">
        <v>2030</v>
      </c>
      <c r="C64" t="s">
        <v>1727</v>
      </c>
      <c r="D64">
        <v>2.9</v>
      </c>
      <c r="E64" t="s">
        <v>1206</v>
      </c>
      <c r="F64" t="s">
        <v>1728</v>
      </c>
    </row>
    <row r="65" spans="1:6" x14ac:dyDescent="0.25">
      <c r="A65" t="s">
        <v>411</v>
      </c>
      <c r="B65">
        <v>2030</v>
      </c>
      <c r="C65" t="s">
        <v>1727</v>
      </c>
      <c r="D65">
        <v>59</v>
      </c>
      <c r="E65" t="s">
        <v>1206</v>
      </c>
      <c r="F65" t="s">
        <v>1730</v>
      </c>
    </row>
    <row r="66" spans="1:6" x14ac:dyDescent="0.25">
      <c r="A66" t="s">
        <v>1731</v>
      </c>
      <c r="B66">
        <v>2030</v>
      </c>
      <c r="C66" t="s">
        <v>1727</v>
      </c>
      <c r="D66">
        <v>25.2</v>
      </c>
      <c r="E66" t="s">
        <v>1206</v>
      </c>
      <c r="F66" t="s">
        <v>1730</v>
      </c>
    </row>
    <row r="67" spans="1:6" x14ac:dyDescent="0.25">
      <c r="A67" t="s">
        <v>1715</v>
      </c>
      <c r="B67">
        <v>2030</v>
      </c>
      <c r="C67" t="s">
        <v>1727</v>
      </c>
      <c r="D67">
        <v>50</v>
      </c>
      <c r="E67" t="s">
        <v>1206</v>
      </c>
      <c r="F67" t="s">
        <v>1732</v>
      </c>
    </row>
    <row r="68" spans="1:6" x14ac:dyDescent="0.25">
      <c r="A68" t="s">
        <v>1707</v>
      </c>
      <c r="B68">
        <v>2030</v>
      </c>
      <c r="C68" t="s">
        <v>1733</v>
      </c>
      <c r="D68">
        <v>0.75</v>
      </c>
      <c r="E68" t="s">
        <v>1700</v>
      </c>
      <c r="F68" t="s">
        <v>1718</v>
      </c>
    </row>
    <row r="69" spans="1:6" x14ac:dyDescent="0.25">
      <c r="A69" t="s">
        <v>1708</v>
      </c>
      <c r="B69">
        <v>2030</v>
      </c>
      <c r="C69" t="s">
        <v>1733</v>
      </c>
      <c r="D69">
        <v>0.9</v>
      </c>
      <c r="E69" t="s">
        <v>1700</v>
      </c>
      <c r="F69" t="s">
        <v>1718</v>
      </c>
    </row>
    <row r="70" spans="1:6" x14ac:dyDescent="0.25">
      <c r="A70" t="s">
        <v>1709</v>
      </c>
      <c r="B70">
        <v>2030</v>
      </c>
      <c r="C70" t="s">
        <v>1733</v>
      </c>
      <c r="D70">
        <v>0.9</v>
      </c>
      <c r="E70" t="s">
        <v>1700</v>
      </c>
      <c r="F70" t="s">
        <v>1718</v>
      </c>
    </row>
    <row r="71" spans="1:6" x14ac:dyDescent="0.25">
      <c r="A71" t="s">
        <v>1710</v>
      </c>
      <c r="B71">
        <v>2030</v>
      </c>
      <c r="C71" t="s">
        <v>1733</v>
      </c>
      <c r="D71">
        <v>0.39</v>
      </c>
      <c r="E71" t="s">
        <v>1700</v>
      </c>
      <c r="F71" t="s">
        <v>1718</v>
      </c>
    </row>
    <row r="72" spans="1:6" x14ac:dyDescent="0.25">
      <c r="A72" t="s">
        <v>1713</v>
      </c>
      <c r="B72">
        <v>2030</v>
      </c>
      <c r="C72" t="s">
        <v>1733</v>
      </c>
      <c r="D72">
        <v>0.5</v>
      </c>
      <c r="E72" t="s">
        <v>1700</v>
      </c>
      <c r="F72" t="s">
        <v>1718</v>
      </c>
    </row>
    <row r="73" spans="1:6" x14ac:dyDescent="0.25">
      <c r="A73" t="s">
        <v>561</v>
      </c>
      <c r="B73">
        <v>2030</v>
      </c>
      <c r="C73" t="s">
        <v>1733</v>
      </c>
      <c r="D73">
        <v>0.46800000000000003</v>
      </c>
      <c r="E73" t="s">
        <v>1700</v>
      </c>
      <c r="F73" t="s">
        <v>1718</v>
      </c>
    </row>
    <row r="74" spans="1:6" x14ac:dyDescent="0.25">
      <c r="A74" t="s">
        <v>688</v>
      </c>
      <c r="B74">
        <v>2030</v>
      </c>
      <c r="C74" t="s">
        <v>1733</v>
      </c>
      <c r="D74">
        <v>0.23899999999999999</v>
      </c>
      <c r="E74" t="s">
        <v>1700</v>
      </c>
      <c r="F74" t="s">
        <v>1718</v>
      </c>
    </row>
    <row r="75" spans="1:6" x14ac:dyDescent="0.25">
      <c r="A75" t="s">
        <v>1711</v>
      </c>
      <c r="B75">
        <v>2030</v>
      </c>
      <c r="C75" t="s">
        <v>1733</v>
      </c>
      <c r="D75">
        <v>0.33700000000000002</v>
      </c>
      <c r="E75" t="s">
        <v>1700</v>
      </c>
      <c r="F75" t="s">
        <v>1718</v>
      </c>
    </row>
    <row r="76" spans="1:6" x14ac:dyDescent="0.25">
      <c r="A76" t="s">
        <v>1726</v>
      </c>
      <c r="B76">
        <v>2030</v>
      </c>
      <c r="C76" t="s">
        <v>1734</v>
      </c>
      <c r="D76">
        <v>0.187</v>
      </c>
      <c r="E76" t="s">
        <v>1735</v>
      </c>
      <c r="F76" t="s">
        <v>1736</v>
      </c>
    </row>
    <row r="77" spans="1:6" x14ac:dyDescent="0.25">
      <c r="A77" t="s">
        <v>186</v>
      </c>
      <c r="B77">
        <v>2030</v>
      </c>
      <c r="C77" t="s">
        <v>1733</v>
      </c>
      <c r="D77">
        <v>0.46400000000000002</v>
      </c>
      <c r="E77" t="s">
        <v>1700</v>
      </c>
      <c r="F77" t="s">
        <v>1719</v>
      </c>
    </row>
    <row r="78" spans="1:6" x14ac:dyDescent="0.25">
      <c r="A78" t="s">
        <v>1714</v>
      </c>
      <c r="B78">
        <v>2030</v>
      </c>
      <c r="C78" t="s">
        <v>1733</v>
      </c>
      <c r="D78">
        <v>0.44700000000000001</v>
      </c>
      <c r="E78" t="s">
        <v>1700</v>
      </c>
      <c r="F78" t="s">
        <v>1718</v>
      </c>
    </row>
    <row r="79" spans="1:6" x14ac:dyDescent="0.25">
      <c r="A79" t="s">
        <v>1715</v>
      </c>
      <c r="B79">
        <v>2030</v>
      </c>
      <c r="C79" t="s">
        <v>1733</v>
      </c>
      <c r="D79">
        <v>0.39300000000000002</v>
      </c>
      <c r="E79" t="s">
        <v>1700</v>
      </c>
      <c r="F79" t="s">
        <v>1737</v>
      </c>
    </row>
    <row r="80" spans="1:6" x14ac:dyDescent="0.25">
      <c r="A80" t="s">
        <v>186</v>
      </c>
      <c r="B80">
        <v>2030</v>
      </c>
      <c r="C80" t="s">
        <v>1734</v>
      </c>
      <c r="D80">
        <v>0.35399999999999998</v>
      </c>
      <c r="E80" t="s">
        <v>1735</v>
      </c>
      <c r="F80" t="s">
        <v>1736</v>
      </c>
    </row>
    <row r="81" spans="1:6" x14ac:dyDescent="0.25">
      <c r="A81" t="s">
        <v>1714</v>
      </c>
      <c r="B81">
        <v>2030</v>
      </c>
      <c r="C81" t="s">
        <v>1734</v>
      </c>
      <c r="D81">
        <v>0.4</v>
      </c>
      <c r="E81" t="s">
        <v>1735</v>
      </c>
      <c r="F81" t="s">
        <v>1738</v>
      </c>
    </row>
    <row r="82" spans="1:6" x14ac:dyDescent="0.25">
      <c r="A82" t="s">
        <v>1715</v>
      </c>
      <c r="B82">
        <v>2030</v>
      </c>
      <c r="C82" t="s">
        <v>1734</v>
      </c>
      <c r="D82">
        <v>0.248</v>
      </c>
      <c r="E82" t="s">
        <v>1735</v>
      </c>
      <c r="F82" t="s">
        <v>1736</v>
      </c>
    </row>
    <row r="83" spans="1:6" x14ac:dyDescent="0.25">
      <c r="A83" t="s">
        <v>688</v>
      </c>
      <c r="B83">
        <v>2030</v>
      </c>
      <c r="C83" t="s">
        <v>1734</v>
      </c>
      <c r="D83">
        <v>2.5999999999999999E-2</v>
      </c>
      <c r="E83" t="s">
        <v>1735</v>
      </c>
      <c r="F83" t="s">
        <v>1736</v>
      </c>
    </row>
    <row r="84" spans="1:6" x14ac:dyDescent="0.25">
      <c r="A84" t="s">
        <v>1731</v>
      </c>
      <c r="B84">
        <v>2030</v>
      </c>
      <c r="C84" t="s">
        <v>1734</v>
      </c>
      <c r="D84">
        <v>0.3</v>
      </c>
      <c r="E84" t="s">
        <v>1735</v>
      </c>
      <c r="F84" t="s">
        <v>1739</v>
      </c>
    </row>
    <row r="85" spans="1:6" x14ac:dyDescent="0.25">
      <c r="A85" t="s">
        <v>1740</v>
      </c>
      <c r="B85">
        <v>2030</v>
      </c>
      <c r="C85" t="s">
        <v>1716</v>
      </c>
      <c r="D85">
        <v>350</v>
      </c>
      <c r="E85" t="s">
        <v>1717</v>
      </c>
      <c r="F85" t="s">
        <v>1741</v>
      </c>
    </row>
    <row r="86" spans="1:6" x14ac:dyDescent="0.25">
      <c r="A86" t="s">
        <v>1740</v>
      </c>
      <c r="B86">
        <v>2030</v>
      </c>
      <c r="C86" t="s">
        <v>1721</v>
      </c>
      <c r="D86">
        <v>4</v>
      </c>
      <c r="E86" t="s">
        <v>1722</v>
      </c>
      <c r="F86" t="s">
        <v>1742</v>
      </c>
    </row>
    <row r="87" spans="1:6" x14ac:dyDescent="0.25">
      <c r="A87" t="s">
        <v>1740</v>
      </c>
      <c r="B87">
        <v>2030</v>
      </c>
      <c r="C87" t="s">
        <v>1703</v>
      </c>
      <c r="D87">
        <v>18</v>
      </c>
      <c r="E87" t="s">
        <v>202</v>
      </c>
      <c r="F87" t="s">
        <v>1742</v>
      </c>
    </row>
    <row r="88" spans="1:6" x14ac:dyDescent="0.25">
      <c r="A88" t="s">
        <v>1740</v>
      </c>
      <c r="B88">
        <v>2030</v>
      </c>
      <c r="C88" t="s">
        <v>1733</v>
      </c>
      <c r="D88">
        <v>0.8</v>
      </c>
      <c r="E88" t="s">
        <v>1700</v>
      </c>
      <c r="F88" t="s">
        <v>1742</v>
      </c>
    </row>
    <row r="89" spans="1:6" x14ac:dyDescent="0.25">
      <c r="A89" t="s">
        <v>1743</v>
      </c>
      <c r="B89">
        <v>2030</v>
      </c>
      <c r="C89" t="s">
        <v>1716</v>
      </c>
      <c r="D89">
        <v>339</v>
      </c>
      <c r="E89" t="s">
        <v>1717</v>
      </c>
      <c r="F89" t="s">
        <v>1742</v>
      </c>
    </row>
    <row r="90" spans="1:6" x14ac:dyDescent="0.25">
      <c r="A90" t="s">
        <v>1743</v>
      </c>
      <c r="B90">
        <v>2030</v>
      </c>
      <c r="C90" t="s">
        <v>1721</v>
      </c>
      <c r="D90">
        <v>3</v>
      </c>
      <c r="E90" t="s">
        <v>1722</v>
      </c>
      <c r="F90" t="s">
        <v>1742</v>
      </c>
    </row>
    <row r="91" spans="1:6" x14ac:dyDescent="0.25">
      <c r="A91" t="s">
        <v>1743</v>
      </c>
      <c r="B91">
        <v>2030</v>
      </c>
      <c r="C91" t="s">
        <v>1703</v>
      </c>
      <c r="D91">
        <v>20</v>
      </c>
      <c r="E91" t="s">
        <v>202</v>
      </c>
      <c r="F91" t="s">
        <v>1742</v>
      </c>
    </row>
    <row r="92" spans="1:6" x14ac:dyDescent="0.25">
      <c r="A92" t="s">
        <v>1743</v>
      </c>
      <c r="B92">
        <v>2030</v>
      </c>
      <c r="C92" t="s">
        <v>1733</v>
      </c>
      <c r="D92">
        <v>0.57999999999999996</v>
      </c>
      <c r="E92" t="s">
        <v>1700</v>
      </c>
      <c r="F92" t="s">
        <v>1742</v>
      </c>
    </row>
    <row r="93" spans="1:6" x14ac:dyDescent="0.25">
      <c r="A93" t="s">
        <v>1744</v>
      </c>
      <c r="B93">
        <v>2030</v>
      </c>
      <c r="C93" t="s">
        <v>1716</v>
      </c>
      <c r="D93">
        <v>0.5</v>
      </c>
      <c r="E93" t="s">
        <v>1745</v>
      </c>
      <c r="F93" t="s">
        <v>1746</v>
      </c>
    </row>
    <row r="94" spans="1:6" x14ac:dyDescent="0.25">
      <c r="A94" t="s">
        <v>1744</v>
      </c>
      <c r="B94">
        <v>2030</v>
      </c>
      <c r="C94" t="s">
        <v>1703</v>
      </c>
      <c r="D94">
        <v>40</v>
      </c>
      <c r="E94" t="s">
        <v>202</v>
      </c>
      <c r="F94" t="s">
        <v>1747</v>
      </c>
    </row>
    <row r="95" spans="1:6" x14ac:dyDescent="0.25">
      <c r="A95" t="s">
        <v>1748</v>
      </c>
      <c r="B95">
        <v>2030</v>
      </c>
      <c r="C95" t="s">
        <v>1716</v>
      </c>
      <c r="D95">
        <v>267</v>
      </c>
      <c r="E95" t="s">
        <v>1749</v>
      </c>
      <c r="F95" t="s">
        <v>1750</v>
      </c>
    </row>
    <row r="96" spans="1:6" x14ac:dyDescent="0.25">
      <c r="A96" t="s">
        <v>1748</v>
      </c>
      <c r="B96">
        <v>2030</v>
      </c>
      <c r="C96" t="s">
        <v>1703</v>
      </c>
      <c r="D96">
        <v>40</v>
      </c>
      <c r="E96" t="s">
        <v>202</v>
      </c>
      <c r="F96" t="s">
        <v>1739</v>
      </c>
    </row>
    <row r="97" spans="1:6" x14ac:dyDescent="0.25">
      <c r="A97" t="s">
        <v>1748</v>
      </c>
      <c r="B97">
        <v>2030</v>
      </c>
      <c r="C97" t="s">
        <v>1721</v>
      </c>
      <c r="D97">
        <v>3</v>
      </c>
      <c r="E97" t="s">
        <v>1722</v>
      </c>
      <c r="F97" t="s">
        <v>1739</v>
      </c>
    </row>
    <row r="98" spans="1:6" x14ac:dyDescent="0.25">
      <c r="A98" t="s">
        <v>1751</v>
      </c>
      <c r="B98">
        <v>2030</v>
      </c>
      <c r="C98" t="s">
        <v>1716</v>
      </c>
      <c r="D98">
        <v>1000</v>
      </c>
      <c r="E98" t="s">
        <v>1752</v>
      </c>
      <c r="F98" t="s">
        <v>1753</v>
      </c>
    </row>
    <row r="99" spans="1:6" x14ac:dyDescent="0.25">
      <c r="A99" t="s">
        <v>1751</v>
      </c>
      <c r="B99">
        <v>2030</v>
      </c>
      <c r="C99" t="s">
        <v>1703</v>
      </c>
      <c r="D99">
        <v>25</v>
      </c>
      <c r="E99" t="s">
        <v>202</v>
      </c>
      <c r="F99" t="s">
        <v>1753</v>
      </c>
    </row>
    <row r="100" spans="1:6" x14ac:dyDescent="0.25">
      <c r="A100" t="s">
        <v>1751</v>
      </c>
      <c r="B100">
        <v>2030</v>
      </c>
      <c r="C100" t="s">
        <v>1721</v>
      </c>
      <c r="D100">
        <v>3</v>
      </c>
      <c r="E100" t="s">
        <v>1722</v>
      </c>
      <c r="F100" t="s">
        <v>1753</v>
      </c>
    </row>
    <row r="101" spans="1:6" x14ac:dyDescent="0.25">
      <c r="A101" t="s">
        <v>1751</v>
      </c>
      <c r="B101">
        <v>2030</v>
      </c>
      <c r="C101" t="s">
        <v>1733</v>
      </c>
      <c r="D101">
        <v>0.8</v>
      </c>
      <c r="E101" t="s">
        <v>1700</v>
      </c>
      <c r="F101" t="s">
        <v>1754</v>
      </c>
    </row>
    <row r="102" spans="1:6" x14ac:dyDescent="0.25">
      <c r="A102" t="s">
        <v>1755</v>
      </c>
      <c r="B102">
        <v>2030</v>
      </c>
      <c r="C102" t="s">
        <v>1716</v>
      </c>
      <c r="D102">
        <v>2000</v>
      </c>
      <c r="E102" t="s">
        <v>1756</v>
      </c>
      <c r="F102" t="s">
        <v>1757</v>
      </c>
    </row>
    <row r="103" spans="1:6" x14ac:dyDescent="0.25">
      <c r="A103" t="s">
        <v>1755</v>
      </c>
      <c r="B103">
        <v>2030</v>
      </c>
      <c r="C103" t="s">
        <v>1703</v>
      </c>
      <c r="D103">
        <v>25</v>
      </c>
      <c r="E103" t="s">
        <v>202</v>
      </c>
      <c r="F103" t="s">
        <v>1757</v>
      </c>
    </row>
    <row r="104" spans="1:6" x14ac:dyDescent="0.25">
      <c r="A104" t="s">
        <v>1755</v>
      </c>
      <c r="B104">
        <v>2030</v>
      </c>
      <c r="C104" t="s">
        <v>1721</v>
      </c>
      <c r="D104">
        <v>3</v>
      </c>
      <c r="E104" t="s">
        <v>1722</v>
      </c>
      <c r="F104" t="s">
        <v>1757</v>
      </c>
    </row>
    <row r="105" spans="1:6" x14ac:dyDescent="0.25">
      <c r="A105" t="s">
        <v>1755</v>
      </c>
      <c r="B105">
        <v>2030</v>
      </c>
      <c r="C105" t="s">
        <v>1733</v>
      </c>
      <c r="D105">
        <v>0.8</v>
      </c>
      <c r="E105" t="s">
        <v>1700</v>
      </c>
      <c r="F105" t="s">
        <v>1758</v>
      </c>
    </row>
    <row r="106" spans="1:6" x14ac:dyDescent="0.25">
      <c r="A106" t="s">
        <v>1759</v>
      </c>
      <c r="B106">
        <v>2030</v>
      </c>
      <c r="C106" t="s">
        <v>1716</v>
      </c>
      <c r="D106">
        <v>540.55999999999995</v>
      </c>
      <c r="E106" t="s">
        <v>1760</v>
      </c>
      <c r="F106" t="s">
        <v>1761</v>
      </c>
    </row>
    <row r="107" spans="1:6" x14ac:dyDescent="0.25">
      <c r="A107" t="s">
        <v>1759</v>
      </c>
      <c r="B107">
        <v>2030</v>
      </c>
      <c r="C107" t="s">
        <v>1703</v>
      </c>
      <c r="D107">
        <v>25</v>
      </c>
      <c r="E107" t="s">
        <v>202</v>
      </c>
      <c r="F107" t="s">
        <v>1739</v>
      </c>
    </row>
    <row r="108" spans="1:6" x14ac:dyDescent="0.25">
      <c r="A108" t="s">
        <v>1759</v>
      </c>
      <c r="B108">
        <v>2030</v>
      </c>
      <c r="C108" t="s">
        <v>1721</v>
      </c>
      <c r="D108">
        <v>5.4</v>
      </c>
      <c r="E108" t="s">
        <v>1722</v>
      </c>
      <c r="F108" t="s">
        <v>1761</v>
      </c>
    </row>
    <row r="109" spans="1:6" x14ac:dyDescent="0.25">
      <c r="A109" t="s">
        <v>1759</v>
      </c>
      <c r="B109">
        <v>2030</v>
      </c>
      <c r="C109" t="s">
        <v>1733</v>
      </c>
      <c r="D109">
        <v>0.74</v>
      </c>
      <c r="E109" t="s">
        <v>1700</v>
      </c>
      <c r="F109" t="s">
        <v>1761</v>
      </c>
    </row>
    <row r="110" spans="1:6" x14ac:dyDescent="0.25">
      <c r="A110" t="s">
        <v>1762</v>
      </c>
      <c r="B110">
        <v>2030</v>
      </c>
      <c r="C110" t="s">
        <v>1716</v>
      </c>
      <c r="D110">
        <v>1032</v>
      </c>
      <c r="E110" t="s">
        <v>1760</v>
      </c>
      <c r="F110" t="s">
        <v>1761</v>
      </c>
    </row>
    <row r="111" spans="1:6" x14ac:dyDescent="0.25">
      <c r="A111" t="s">
        <v>1762</v>
      </c>
      <c r="B111">
        <v>2030</v>
      </c>
      <c r="C111" t="s">
        <v>1703</v>
      </c>
      <c r="D111">
        <v>25</v>
      </c>
      <c r="E111" t="s">
        <v>202</v>
      </c>
      <c r="F111" t="s">
        <v>1739</v>
      </c>
    </row>
    <row r="112" spans="1:6" x14ac:dyDescent="0.25">
      <c r="A112" t="s">
        <v>1762</v>
      </c>
      <c r="B112">
        <v>2030</v>
      </c>
      <c r="C112" t="s">
        <v>1721</v>
      </c>
      <c r="D112">
        <v>5.4</v>
      </c>
      <c r="E112" t="s">
        <v>1722</v>
      </c>
      <c r="F112" t="s">
        <v>1761</v>
      </c>
    </row>
    <row r="113" spans="1:6" x14ac:dyDescent="0.25">
      <c r="A113" t="s">
        <v>1762</v>
      </c>
      <c r="B113">
        <v>2030</v>
      </c>
      <c r="C113" t="s">
        <v>1733</v>
      </c>
      <c r="D113">
        <v>0.67</v>
      </c>
      <c r="E113" t="s">
        <v>1700</v>
      </c>
      <c r="F113" t="s">
        <v>1761</v>
      </c>
    </row>
    <row r="114" spans="1:6" x14ac:dyDescent="0.25">
      <c r="A114" t="s">
        <v>1763</v>
      </c>
      <c r="B114">
        <v>2030</v>
      </c>
      <c r="C114" t="s">
        <v>1716</v>
      </c>
      <c r="D114">
        <v>677.6</v>
      </c>
      <c r="E114" t="s">
        <v>1752</v>
      </c>
      <c r="F114" t="s">
        <v>1764</v>
      </c>
    </row>
    <row r="115" spans="1:6" x14ac:dyDescent="0.25">
      <c r="A115" t="s">
        <v>1763</v>
      </c>
      <c r="B115">
        <v>2030</v>
      </c>
      <c r="C115" t="s">
        <v>1703</v>
      </c>
      <c r="D115">
        <v>30</v>
      </c>
      <c r="E115" t="s">
        <v>202</v>
      </c>
      <c r="F115" t="s">
        <v>1765</v>
      </c>
    </row>
    <row r="116" spans="1:6" x14ac:dyDescent="0.25">
      <c r="A116" t="s">
        <v>1763</v>
      </c>
      <c r="B116">
        <v>2030</v>
      </c>
      <c r="C116" t="s">
        <v>1721</v>
      </c>
      <c r="D116">
        <v>3</v>
      </c>
      <c r="E116" t="s">
        <v>1722</v>
      </c>
      <c r="F116" t="s">
        <v>1765</v>
      </c>
    </row>
    <row r="117" spans="1:6" x14ac:dyDescent="0.25">
      <c r="A117" t="s">
        <v>1763</v>
      </c>
      <c r="B117">
        <v>2030</v>
      </c>
      <c r="C117" t="s">
        <v>1733</v>
      </c>
      <c r="D117">
        <v>0.8</v>
      </c>
      <c r="E117" t="s">
        <v>1700</v>
      </c>
      <c r="F117" t="s">
        <v>1739</v>
      </c>
    </row>
    <row r="118" spans="1:6" x14ac:dyDescent="0.25">
      <c r="A118" t="s">
        <v>1766</v>
      </c>
      <c r="B118">
        <v>2030</v>
      </c>
      <c r="C118" t="s">
        <v>1716</v>
      </c>
      <c r="D118">
        <v>411</v>
      </c>
      <c r="E118" t="s">
        <v>1767</v>
      </c>
      <c r="F118" t="s">
        <v>1768</v>
      </c>
    </row>
    <row r="119" spans="1:6" x14ac:dyDescent="0.25">
      <c r="A119" t="s">
        <v>1766</v>
      </c>
      <c r="B119">
        <v>2030</v>
      </c>
      <c r="C119" t="s">
        <v>1703</v>
      </c>
      <c r="D119">
        <v>20</v>
      </c>
      <c r="E119" t="s">
        <v>202</v>
      </c>
      <c r="F119" t="s">
        <v>1768</v>
      </c>
    </row>
    <row r="120" spans="1:6" x14ac:dyDescent="0.25">
      <c r="A120" t="s">
        <v>1766</v>
      </c>
      <c r="B120">
        <v>2030</v>
      </c>
      <c r="C120" t="s">
        <v>1733</v>
      </c>
      <c r="D120">
        <v>0.81</v>
      </c>
      <c r="E120" t="s">
        <v>1700</v>
      </c>
      <c r="F120" t="s">
        <v>1768</v>
      </c>
    </row>
    <row r="121" spans="1:6" x14ac:dyDescent="0.25">
      <c r="A121" t="s">
        <v>1766</v>
      </c>
      <c r="B121">
        <v>2030</v>
      </c>
      <c r="C121" t="s">
        <v>1721</v>
      </c>
      <c r="D121">
        <v>3</v>
      </c>
      <c r="E121" t="s">
        <v>1722</v>
      </c>
      <c r="F121" t="s">
        <v>1768</v>
      </c>
    </row>
    <row r="122" spans="1:6" x14ac:dyDescent="0.25">
      <c r="A122" t="s">
        <v>1769</v>
      </c>
      <c r="B122">
        <v>2030</v>
      </c>
      <c r="C122" t="s">
        <v>1716</v>
      </c>
      <c r="D122">
        <v>192</v>
      </c>
      <c r="E122" t="s">
        <v>1770</v>
      </c>
      <c r="F122" t="s">
        <v>1768</v>
      </c>
    </row>
    <row r="123" spans="1:6" x14ac:dyDescent="0.25">
      <c r="A123" t="s">
        <v>1769</v>
      </c>
      <c r="B123">
        <v>2030</v>
      </c>
      <c r="C123" t="s">
        <v>1703</v>
      </c>
      <c r="D123">
        <v>15</v>
      </c>
      <c r="E123" t="s">
        <v>202</v>
      </c>
      <c r="F123" t="s">
        <v>1768</v>
      </c>
    </row>
    <row r="124" spans="1:6" x14ac:dyDescent="0.25">
      <c r="A124" t="s">
        <v>1771</v>
      </c>
      <c r="B124">
        <v>2030</v>
      </c>
      <c r="C124" t="s">
        <v>1716</v>
      </c>
      <c r="D124">
        <v>1050</v>
      </c>
      <c r="E124" t="s">
        <v>1772</v>
      </c>
      <c r="F124" t="s">
        <v>1773</v>
      </c>
    </row>
    <row r="125" spans="1:6" x14ac:dyDescent="0.25">
      <c r="A125" t="s">
        <v>1771</v>
      </c>
      <c r="B125">
        <v>2030</v>
      </c>
      <c r="C125" t="s">
        <v>1703</v>
      </c>
      <c r="D125">
        <v>20</v>
      </c>
      <c r="E125" t="s">
        <v>202</v>
      </c>
      <c r="F125" t="s">
        <v>1773</v>
      </c>
    </row>
    <row r="126" spans="1:6" x14ac:dyDescent="0.25">
      <c r="A126" t="s">
        <v>1771</v>
      </c>
      <c r="B126">
        <v>2030</v>
      </c>
      <c r="C126" t="s">
        <v>1721</v>
      </c>
      <c r="D126">
        <v>3.5</v>
      </c>
      <c r="E126" t="s">
        <v>1722</v>
      </c>
      <c r="F126" t="s">
        <v>1774</v>
      </c>
    </row>
    <row r="127" spans="1:6" x14ac:dyDescent="0.25">
      <c r="A127" t="s">
        <v>1771</v>
      </c>
      <c r="B127">
        <v>2030</v>
      </c>
      <c r="C127" t="s">
        <v>1733</v>
      </c>
      <c r="D127">
        <v>3</v>
      </c>
      <c r="E127" t="s">
        <v>1700</v>
      </c>
      <c r="F127" t="s">
        <v>1775</v>
      </c>
    </row>
    <row r="128" spans="1:6" x14ac:dyDescent="0.25">
      <c r="A128" t="s">
        <v>1771</v>
      </c>
      <c r="B128">
        <v>2030</v>
      </c>
      <c r="C128" t="s">
        <v>1699</v>
      </c>
      <c r="D128">
        <v>0.04</v>
      </c>
      <c r="E128" t="s">
        <v>1700</v>
      </c>
      <c r="F128" t="s">
        <v>1774</v>
      </c>
    </row>
    <row r="129" spans="1:6" x14ac:dyDescent="0.25">
      <c r="A129" t="s">
        <v>1776</v>
      </c>
      <c r="B129">
        <v>2030</v>
      </c>
      <c r="C129" t="s">
        <v>1716</v>
      </c>
      <c r="D129">
        <v>1400</v>
      </c>
      <c r="E129" t="s">
        <v>1772</v>
      </c>
      <c r="F129" t="s">
        <v>1774</v>
      </c>
    </row>
    <row r="130" spans="1:6" x14ac:dyDescent="0.25">
      <c r="A130" t="s">
        <v>1776</v>
      </c>
      <c r="B130">
        <v>2030</v>
      </c>
      <c r="C130" t="s">
        <v>1703</v>
      </c>
      <c r="D130">
        <v>20</v>
      </c>
      <c r="E130" t="s">
        <v>202</v>
      </c>
      <c r="F130" t="s">
        <v>1774</v>
      </c>
    </row>
    <row r="131" spans="1:6" x14ac:dyDescent="0.25">
      <c r="A131" t="s">
        <v>1776</v>
      </c>
      <c r="B131">
        <v>2030</v>
      </c>
      <c r="C131" t="s">
        <v>1721</v>
      </c>
      <c r="D131">
        <v>3.5</v>
      </c>
      <c r="E131" t="s">
        <v>1722</v>
      </c>
      <c r="F131" t="s">
        <v>1774</v>
      </c>
    </row>
    <row r="132" spans="1:6" x14ac:dyDescent="0.25">
      <c r="A132" t="s">
        <v>1776</v>
      </c>
      <c r="B132">
        <v>2030</v>
      </c>
      <c r="C132" t="s">
        <v>1733</v>
      </c>
      <c r="D132">
        <v>4</v>
      </c>
      <c r="E132" t="s">
        <v>1700</v>
      </c>
      <c r="F132" t="s">
        <v>1775</v>
      </c>
    </row>
    <row r="133" spans="1:6" x14ac:dyDescent="0.25">
      <c r="A133" t="s">
        <v>1776</v>
      </c>
      <c r="B133">
        <v>2030</v>
      </c>
      <c r="C133" t="s">
        <v>1699</v>
      </c>
      <c r="D133">
        <v>0.04</v>
      </c>
      <c r="E133" t="s">
        <v>1700</v>
      </c>
      <c r="F133" t="s">
        <v>1774</v>
      </c>
    </row>
    <row r="134" spans="1:6" x14ac:dyDescent="0.25">
      <c r="A134" t="s">
        <v>1777</v>
      </c>
      <c r="B134">
        <v>2030</v>
      </c>
      <c r="C134" t="s">
        <v>1716</v>
      </c>
      <c r="D134">
        <v>700</v>
      </c>
      <c r="E134" t="s">
        <v>1772</v>
      </c>
      <c r="F134" t="s">
        <v>1774</v>
      </c>
    </row>
    <row r="135" spans="1:6" x14ac:dyDescent="0.25">
      <c r="A135" t="s">
        <v>1777</v>
      </c>
      <c r="B135">
        <v>2030</v>
      </c>
      <c r="C135" t="s">
        <v>1703</v>
      </c>
      <c r="D135">
        <v>20</v>
      </c>
      <c r="E135" t="s">
        <v>202</v>
      </c>
      <c r="F135" t="s">
        <v>1774</v>
      </c>
    </row>
    <row r="136" spans="1:6" x14ac:dyDescent="0.25">
      <c r="A136" t="s">
        <v>1777</v>
      </c>
      <c r="B136">
        <v>2030</v>
      </c>
      <c r="C136" t="s">
        <v>1721</v>
      </c>
      <c r="D136">
        <v>3.5</v>
      </c>
      <c r="E136" t="s">
        <v>1722</v>
      </c>
      <c r="F136" t="s">
        <v>1774</v>
      </c>
    </row>
    <row r="137" spans="1:6" x14ac:dyDescent="0.25">
      <c r="A137" t="s">
        <v>1777</v>
      </c>
      <c r="B137">
        <v>2030</v>
      </c>
      <c r="C137" t="s">
        <v>1733</v>
      </c>
      <c r="D137">
        <v>3</v>
      </c>
      <c r="E137" t="s">
        <v>1700</v>
      </c>
      <c r="F137" t="s">
        <v>1775</v>
      </c>
    </row>
    <row r="138" spans="1:6" x14ac:dyDescent="0.25">
      <c r="A138" t="s">
        <v>1778</v>
      </c>
      <c r="B138">
        <v>2030</v>
      </c>
      <c r="C138" t="s">
        <v>1699</v>
      </c>
      <c r="D138">
        <v>0.04</v>
      </c>
      <c r="E138" t="s">
        <v>1700</v>
      </c>
      <c r="F138" t="s">
        <v>1774</v>
      </c>
    </row>
    <row r="139" spans="1:6" x14ac:dyDescent="0.25">
      <c r="A139" t="s">
        <v>1778</v>
      </c>
      <c r="B139">
        <v>2030</v>
      </c>
      <c r="C139" t="s">
        <v>1703</v>
      </c>
      <c r="D139">
        <v>50</v>
      </c>
      <c r="E139" t="s">
        <v>202</v>
      </c>
      <c r="F139" t="s">
        <v>1774</v>
      </c>
    </row>
    <row r="140" spans="1:6" x14ac:dyDescent="0.25">
      <c r="A140" t="s">
        <v>1778</v>
      </c>
      <c r="B140">
        <v>2030</v>
      </c>
      <c r="C140" t="s">
        <v>1721</v>
      </c>
      <c r="D140">
        <v>1</v>
      </c>
      <c r="E140" t="s">
        <v>1722</v>
      </c>
      <c r="F140" t="s">
        <v>1774</v>
      </c>
    </row>
    <row r="141" spans="1:6" x14ac:dyDescent="0.25">
      <c r="A141" t="s">
        <v>1778</v>
      </c>
      <c r="B141">
        <v>2030</v>
      </c>
      <c r="C141" t="s">
        <v>1716</v>
      </c>
      <c r="D141">
        <v>50</v>
      </c>
      <c r="E141" t="s">
        <v>1779</v>
      </c>
      <c r="F141" t="s">
        <v>1774</v>
      </c>
    </row>
    <row r="142" spans="1:6" x14ac:dyDescent="0.25">
      <c r="A142" t="s">
        <v>1780</v>
      </c>
      <c r="B142">
        <v>2030</v>
      </c>
      <c r="C142" t="s">
        <v>1699</v>
      </c>
      <c r="D142">
        <v>0.04</v>
      </c>
      <c r="E142" t="s">
        <v>1700</v>
      </c>
      <c r="F142" t="s">
        <v>1774</v>
      </c>
    </row>
    <row r="143" spans="1:6" x14ac:dyDescent="0.25">
      <c r="A143" t="s">
        <v>1780</v>
      </c>
      <c r="B143">
        <v>2030</v>
      </c>
      <c r="C143" t="s">
        <v>1703</v>
      </c>
      <c r="D143">
        <v>50</v>
      </c>
      <c r="E143" t="s">
        <v>202</v>
      </c>
      <c r="F143" t="s">
        <v>1774</v>
      </c>
    </row>
    <row r="144" spans="1:6" x14ac:dyDescent="0.25">
      <c r="A144" t="s">
        <v>1780</v>
      </c>
      <c r="B144">
        <v>2030</v>
      </c>
      <c r="C144" t="s">
        <v>1721</v>
      </c>
      <c r="D144">
        <v>1</v>
      </c>
      <c r="E144" t="s">
        <v>1722</v>
      </c>
      <c r="F144" t="s">
        <v>1774</v>
      </c>
    </row>
    <row r="145" spans="1:6" x14ac:dyDescent="0.25">
      <c r="A145" t="s">
        <v>1780</v>
      </c>
      <c r="B145">
        <v>2030</v>
      </c>
      <c r="C145" t="s">
        <v>1716</v>
      </c>
      <c r="D145">
        <v>250</v>
      </c>
      <c r="E145" t="s">
        <v>1779</v>
      </c>
      <c r="F145" t="s">
        <v>1774</v>
      </c>
    </row>
    <row r="146" spans="1:6" x14ac:dyDescent="0.25">
      <c r="A146" t="s">
        <v>1781</v>
      </c>
      <c r="B146">
        <v>2030</v>
      </c>
      <c r="C146" t="s">
        <v>1733</v>
      </c>
      <c r="D146">
        <v>0.9</v>
      </c>
      <c r="E146" t="s">
        <v>1700</v>
      </c>
      <c r="F146" t="s">
        <v>1773</v>
      </c>
    </row>
    <row r="147" spans="1:6" x14ac:dyDescent="0.25">
      <c r="A147" t="s">
        <v>1782</v>
      </c>
      <c r="B147">
        <v>2030</v>
      </c>
      <c r="C147" t="s">
        <v>1733</v>
      </c>
      <c r="D147">
        <v>0.9</v>
      </c>
      <c r="E147" t="s">
        <v>1700</v>
      </c>
      <c r="F147" t="s">
        <v>1773</v>
      </c>
    </row>
    <row r="148" spans="1:6" x14ac:dyDescent="0.25">
      <c r="A148" t="s">
        <v>1783</v>
      </c>
      <c r="B148">
        <v>2030</v>
      </c>
      <c r="C148" t="s">
        <v>1716</v>
      </c>
      <c r="D148">
        <v>860</v>
      </c>
      <c r="E148" t="s">
        <v>1784</v>
      </c>
      <c r="F148" t="s">
        <v>1785</v>
      </c>
    </row>
    <row r="149" spans="1:6" x14ac:dyDescent="0.25">
      <c r="A149" t="s">
        <v>1783</v>
      </c>
      <c r="B149">
        <v>2030</v>
      </c>
      <c r="C149" t="s">
        <v>1721</v>
      </c>
      <c r="D149">
        <v>1</v>
      </c>
      <c r="E149" t="s">
        <v>1722</v>
      </c>
      <c r="F149" t="s">
        <v>1773</v>
      </c>
    </row>
    <row r="150" spans="1:6" x14ac:dyDescent="0.25">
      <c r="A150" t="s">
        <v>1783</v>
      </c>
      <c r="B150">
        <v>2030</v>
      </c>
      <c r="C150" t="s">
        <v>1703</v>
      </c>
      <c r="D150">
        <v>20</v>
      </c>
      <c r="E150" t="s">
        <v>202</v>
      </c>
      <c r="F150" t="s">
        <v>1773</v>
      </c>
    </row>
    <row r="151" spans="1:6" x14ac:dyDescent="0.25">
      <c r="A151" t="s">
        <v>1783</v>
      </c>
      <c r="B151">
        <v>2030</v>
      </c>
      <c r="C151" t="s">
        <v>1699</v>
      </c>
      <c r="D151">
        <v>0.04</v>
      </c>
      <c r="E151" t="s">
        <v>1700</v>
      </c>
      <c r="F151" t="s">
        <v>1774</v>
      </c>
    </row>
    <row r="152" spans="1:6" x14ac:dyDescent="0.25">
      <c r="A152" t="s">
        <v>1786</v>
      </c>
      <c r="B152">
        <v>2030</v>
      </c>
      <c r="C152" t="s">
        <v>1716</v>
      </c>
      <c r="D152">
        <v>30</v>
      </c>
      <c r="E152" t="s">
        <v>1784</v>
      </c>
      <c r="F152" t="s">
        <v>1785</v>
      </c>
    </row>
    <row r="153" spans="1:6" x14ac:dyDescent="0.25">
      <c r="A153" t="s">
        <v>1786</v>
      </c>
      <c r="B153">
        <v>2030</v>
      </c>
      <c r="C153" t="s">
        <v>1721</v>
      </c>
      <c r="D153">
        <v>1</v>
      </c>
      <c r="E153" t="s">
        <v>1722</v>
      </c>
      <c r="F153" t="s">
        <v>1773</v>
      </c>
    </row>
    <row r="154" spans="1:6" x14ac:dyDescent="0.25">
      <c r="A154" t="s">
        <v>1786</v>
      </c>
      <c r="B154">
        <v>2030</v>
      </c>
      <c r="C154" t="s">
        <v>1703</v>
      </c>
      <c r="D154">
        <v>40</v>
      </c>
      <c r="E154" t="s">
        <v>202</v>
      </c>
      <c r="F154" t="s">
        <v>1773</v>
      </c>
    </row>
    <row r="155" spans="1:6" x14ac:dyDescent="0.25">
      <c r="A155" t="s">
        <v>1787</v>
      </c>
      <c r="B155">
        <v>2030</v>
      </c>
      <c r="C155" t="s">
        <v>1716</v>
      </c>
      <c r="D155">
        <v>100</v>
      </c>
      <c r="E155" t="s">
        <v>1788</v>
      </c>
      <c r="F155" t="s">
        <v>1753</v>
      </c>
    </row>
    <row r="156" spans="1:6" x14ac:dyDescent="0.25">
      <c r="A156" t="s">
        <v>1787</v>
      </c>
      <c r="B156">
        <v>2030</v>
      </c>
      <c r="C156" t="s">
        <v>1703</v>
      </c>
      <c r="D156">
        <v>20</v>
      </c>
      <c r="E156" t="s">
        <v>202</v>
      </c>
      <c r="F156" t="s">
        <v>1753</v>
      </c>
    </row>
    <row r="157" spans="1:6" x14ac:dyDescent="0.25">
      <c r="A157" t="s">
        <v>1787</v>
      </c>
      <c r="B157">
        <v>2030</v>
      </c>
      <c r="C157" t="s">
        <v>1721</v>
      </c>
      <c r="D157">
        <v>2</v>
      </c>
      <c r="E157" t="s">
        <v>1722</v>
      </c>
      <c r="F157" t="s">
        <v>1753</v>
      </c>
    </row>
    <row r="158" spans="1:6" x14ac:dyDescent="0.25">
      <c r="A158" t="s">
        <v>1787</v>
      </c>
      <c r="B158">
        <v>2030</v>
      </c>
      <c r="C158" t="s">
        <v>1733</v>
      </c>
      <c r="D158">
        <v>0.9</v>
      </c>
      <c r="E158" t="s">
        <v>1700</v>
      </c>
      <c r="F158" t="s">
        <v>1753</v>
      </c>
    </row>
    <row r="159" spans="1:6" x14ac:dyDescent="0.25">
      <c r="A159" t="s">
        <v>1787</v>
      </c>
      <c r="B159">
        <v>2030</v>
      </c>
      <c r="C159" t="s">
        <v>1699</v>
      </c>
      <c r="D159">
        <v>0.04</v>
      </c>
      <c r="E159" t="s">
        <v>1700</v>
      </c>
      <c r="F159" t="s">
        <v>1774</v>
      </c>
    </row>
    <row r="160" spans="1:6" x14ac:dyDescent="0.25">
      <c r="A160" t="s">
        <v>1789</v>
      </c>
      <c r="B160">
        <v>2030</v>
      </c>
      <c r="C160" t="s">
        <v>1716</v>
      </c>
      <c r="D160">
        <v>100</v>
      </c>
      <c r="E160" t="s">
        <v>1788</v>
      </c>
      <c r="F160" t="s">
        <v>1753</v>
      </c>
    </row>
    <row r="161" spans="1:6" x14ac:dyDescent="0.25">
      <c r="A161" t="s">
        <v>1789</v>
      </c>
      <c r="B161">
        <v>2030</v>
      </c>
      <c r="C161" t="s">
        <v>1703</v>
      </c>
      <c r="D161">
        <v>20</v>
      </c>
      <c r="E161" t="s">
        <v>202</v>
      </c>
      <c r="F161" t="s">
        <v>1753</v>
      </c>
    </row>
    <row r="162" spans="1:6" x14ac:dyDescent="0.25">
      <c r="A162" t="s">
        <v>1789</v>
      </c>
      <c r="B162">
        <v>2030</v>
      </c>
      <c r="C162" t="s">
        <v>1721</v>
      </c>
      <c r="D162">
        <v>2</v>
      </c>
      <c r="E162" t="s">
        <v>1722</v>
      </c>
      <c r="F162" t="s">
        <v>1753</v>
      </c>
    </row>
    <row r="163" spans="1:6" x14ac:dyDescent="0.25">
      <c r="A163" t="s">
        <v>1789</v>
      </c>
      <c r="B163">
        <v>2030</v>
      </c>
      <c r="C163" t="s">
        <v>1733</v>
      </c>
      <c r="D163">
        <v>0.9</v>
      </c>
      <c r="E163" t="s">
        <v>1700</v>
      </c>
      <c r="F163" t="s">
        <v>1753</v>
      </c>
    </row>
    <row r="164" spans="1:6" x14ac:dyDescent="0.25">
      <c r="A164" t="s">
        <v>1790</v>
      </c>
      <c r="B164">
        <v>2030</v>
      </c>
      <c r="C164" t="s">
        <v>1716</v>
      </c>
      <c r="D164">
        <v>175</v>
      </c>
      <c r="E164" t="s">
        <v>1788</v>
      </c>
      <c r="F164" t="s">
        <v>1774</v>
      </c>
    </row>
    <row r="165" spans="1:6" x14ac:dyDescent="0.25">
      <c r="A165" t="s">
        <v>1790</v>
      </c>
      <c r="B165">
        <v>2030</v>
      </c>
      <c r="C165" t="s">
        <v>1703</v>
      </c>
      <c r="D165">
        <v>20</v>
      </c>
      <c r="E165" t="s">
        <v>202</v>
      </c>
      <c r="F165" t="s">
        <v>1774</v>
      </c>
    </row>
    <row r="166" spans="1:6" x14ac:dyDescent="0.25">
      <c r="A166" t="s">
        <v>1790</v>
      </c>
      <c r="B166">
        <v>2030</v>
      </c>
      <c r="C166" t="s">
        <v>1721</v>
      </c>
      <c r="D166">
        <v>2</v>
      </c>
      <c r="E166" t="s">
        <v>1722</v>
      </c>
      <c r="F166" t="s">
        <v>1774</v>
      </c>
    </row>
    <row r="167" spans="1:6" x14ac:dyDescent="0.25">
      <c r="A167" t="s">
        <v>1790</v>
      </c>
      <c r="B167">
        <v>2030</v>
      </c>
      <c r="C167" t="s">
        <v>1733</v>
      </c>
      <c r="D167">
        <v>0.9</v>
      </c>
      <c r="E167" t="s">
        <v>1700</v>
      </c>
      <c r="F167" t="s">
        <v>1774</v>
      </c>
    </row>
    <row r="168" spans="1:6" x14ac:dyDescent="0.25">
      <c r="A168" t="s">
        <v>1790</v>
      </c>
      <c r="B168">
        <v>2030</v>
      </c>
      <c r="C168" t="s">
        <v>1699</v>
      </c>
      <c r="D168">
        <v>0.04</v>
      </c>
      <c r="E168" t="s">
        <v>1700</v>
      </c>
      <c r="F168" t="s">
        <v>1774</v>
      </c>
    </row>
    <row r="169" spans="1:6" x14ac:dyDescent="0.25">
      <c r="A169" t="s">
        <v>1791</v>
      </c>
      <c r="B169">
        <v>2030</v>
      </c>
      <c r="C169" t="s">
        <v>1716</v>
      </c>
      <c r="D169">
        <v>63</v>
      </c>
      <c r="E169" t="s">
        <v>1788</v>
      </c>
      <c r="F169" t="s">
        <v>1774</v>
      </c>
    </row>
    <row r="170" spans="1:6" x14ac:dyDescent="0.25">
      <c r="A170" t="s">
        <v>1791</v>
      </c>
      <c r="B170">
        <v>2030</v>
      </c>
      <c r="C170" t="s">
        <v>1703</v>
      </c>
      <c r="D170">
        <v>22</v>
      </c>
      <c r="E170" t="s">
        <v>202</v>
      </c>
      <c r="F170" t="s">
        <v>1774</v>
      </c>
    </row>
    <row r="171" spans="1:6" x14ac:dyDescent="0.25">
      <c r="A171" t="s">
        <v>1791</v>
      </c>
      <c r="B171">
        <v>2030</v>
      </c>
      <c r="C171" t="s">
        <v>1721</v>
      </c>
      <c r="D171">
        <v>1</v>
      </c>
      <c r="E171" t="s">
        <v>1722</v>
      </c>
      <c r="F171" t="s">
        <v>1774</v>
      </c>
    </row>
    <row r="172" spans="1:6" x14ac:dyDescent="0.25">
      <c r="A172" t="s">
        <v>1791</v>
      </c>
      <c r="B172">
        <v>2030</v>
      </c>
      <c r="C172" t="s">
        <v>1733</v>
      </c>
      <c r="D172">
        <v>0.9</v>
      </c>
      <c r="E172" t="s">
        <v>1700</v>
      </c>
      <c r="F172" t="s">
        <v>1774</v>
      </c>
    </row>
    <row r="173" spans="1:6" x14ac:dyDescent="0.25">
      <c r="A173" t="s">
        <v>1792</v>
      </c>
      <c r="B173">
        <v>2030</v>
      </c>
      <c r="C173" t="s">
        <v>1703</v>
      </c>
      <c r="D173">
        <v>25</v>
      </c>
      <c r="E173" t="s">
        <v>202</v>
      </c>
      <c r="F173" t="s">
        <v>1773</v>
      </c>
    </row>
    <row r="174" spans="1:6" x14ac:dyDescent="0.25">
      <c r="A174" t="s">
        <v>1792</v>
      </c>
      <c r="B174">
        <v>2030</v>
      </c>
      <c r="C174" t="s">
        <v>1716</v>
      </c>
      <c r="D174">
        <v>1400</v>
      </c>
      <c r="E174" t="s">
        <v>1717</v>
      </c>
      <c r="F174" t="s">
        <v>1773</v>
      </c>
    </row>
    <row r="175" spans="1:6" x14ac:dyDescent="0.25">
      <c r="A175" t="s">
        <v>1792</v>
      </c>
      <c r="B175">
        <v>2030</v>
      </c>
      <c r="C175" t="s">
        <v>1721</v>
      </c>
      <c r="D175">
        <v>3</v>
      </c>
      <c r="E175" t="s">
        <v>1722</v>
      </c>
      <c r="F175" t="s">
        <v>1773</v>
      </c>
    </row>
    <row r="176" spans="1:6" x14ac:dyDescent="0.25">
      <c r="A176" t="s">
        <v>1792</v>
      </c>
      <c r="B176">
        <v>2030</v>
      </c>
      <c r="C176" t="s">
        <v>1699</v>
      </c>
      <c r="D176">
        <v>0.04</v>
      </c>
      <c r="E176" t="s">
        <v>1700</v>
      </c>
      <c r="F176" t="s">
        <v>1774</v>
      </c>
    </row>
    <row r="177" spans="1:6" x14ac:dyDescent="0.25">
      <c r="A177" t="s">
        <v>1793</v>
      </c>
      <c r="B177">
        <v>2030</v>
      </c>
      <c r="C177" t="s">
        <v>1703</v>
      </c>
      <c r="D177">
        <v>30</v>
      </c>
      <c r="E177" t="s">
        <v>202</v>
      </c>
      <c r="F177" t="s">
        <v>160</v>
      </c>
    </row>
    <row r="178" spans="1:6" x14ac:dyDescent="0.25">
      <c r="A178" t="s">
        <v>1793</v>
      </c>
      <c r="B178">
        <v>2030</v>
      </c>
      <c r="C178" t="s">
        <v>1716</v>
      </c>
      <c r="D178">
        <v>1300</v>
      </c>
      <c r="E178" t="s">
        <v>1717</v>
      </c>
      <c r="F178" t="s">
        <v>160</v>
      </c>
    </row>
    <row r="179" spans="1:6" x14ac:dyDescent="0.25">
      <c r="A179" t="s">
        <v>1793</v>
      </c>
      <c r="B179">
        <v>2030</v>
      </c>
      <c r="C179" t="s">
        <v>1721</v>
      </c>
      <c r="D179">
        <v>3</v>
      </c>
      <c r="E179" t="s">
        <v>1722</v>
      </c>
      <c r="F179" t="s">
        <v>160</v>
      </c>
    </row>
    <row r="180" spans="1:6" x14ac:dyDescent="0.25">
      <c r="A180" t="s">
        <v>1793</v>
      </c>
      <c r="B180">
        <v>2030</v>
      </c>
      <c r="C180" t="s">
        <v>1733</v>
      </c>
      <c r="D180">
        <v>0.45</v>
      </c>
      <c r="E180" t="s">
        <v>1700</v>
      </c>
      <c r="F180" t="s">
        <v>1794</v>
      </c>
    </row>
    <row r="181" spans="1:6" x14ac:dyDescent="0.25">
      <c r="A181" t="s">
        <v>1793</v>
      </c>
      <c r="B181">
        <v>2030</v>
      </c>
      <c r="C181" t="s">
        <v>1795</v>
      </c>
      <c r="D181">
        <v>0.7</v>
      </c>
      <c r="E181" t="s">
        <v>1700</v>
      </c>
      <c r="F181" t="s">
        <v>1796</v>
      </c>
    </row>
    <row r="182" spans="1:6" x14ac:dyDescent="0.25">
      <c r="A182" t="s">
        <v>1793</v>
      </c>
      <c r="B182">
        <v>2030</v>
      </c>
      <c r="C182" t="s">
        <v>1797</v>
      </c>
      <c r="D182">
        <v>0.17</v>
      </c>
      <c r="E182" t="s">
        <v>1700</v>
      </c>
      <c r="F182" t="s">
        <v>1798</v>
      </c>
    </row>
    <row r="183" spans="1:6" x14ac:dyDescent="0.25">
      <c r="A183" t="s">
        <v>1793</v>
      </c>
      <c r="B183">
        <v>2030</v>
      </c>
      <c r="C183" t="s">
        <v>1799</v>
      </c>
      <c r="D183">
        <v>1</v>
      </c>
      <c r="E183" t="s">
        <v>1700</v>
      </c>
    </row>
    <row r="184" spans="1:6" x14ac:dyDescent="0.25">
      <c r="A184" t="s">
        <v>1793</v>
      </c>
      <c r="B184">
        <v>2030</v>
      </c>
      <c r="C184" t="s">
        <v>1723</v>
      </c>
      <c r="D184">
        <v>0.82</v>
      </c>
      <c r="E184" t="s">
        <v>1596</v>
      </c>
      <c r="F184" t="s">
        <v>160</v>
      </c>
    </row>
    <row r="185" spans="1:6" x14ac:dyDescent="0.25">
      <c r="A185" t="s">
        <v>1800</v>
      </c>
      <c r="B185">
        <v>2030</v>
      </c>
      <c r="C185" t="s">
        <v>1703</v>
      </c>
      <c r="D185">
        <v>40</v>
      </c>
      <c r="E185" t="s">
        <v>202</v>
      </c>
      <c r="F185" t="s">
        <v>1801</v>
      </c>
    </row>
    <row r="186" spans="1:6" x14ac:dyDescent="0.25">
      <c r="A186" t="s">
        <v>1800</v>
      </c>
      <c r="B186">
        <v>2030</v>
      </c>
      <c r="C186" t="s">
        <v>1716</v>
      </c>
      <c r="D186">
        <v>1990</v>
      </c>
      <c r="E186" t="s">
        <v>1717</v>
      </c>
      <c r="F186" t="s">
        <v>1801</v>
      </c>
    </row>
    <row r="187" spans="1:6" x14ac:dyDescent="0.25">
      <c r="A187" t="s">
        <v>1800</v>
      </c>
      <c r="B187">
        <v>2030</v>
      </c>
      <c r="C187" t="s">
        <v>1721</v>
      </c>
      <c r="D187">
        <v>3</v>
      </c>
      <c r="E187" t="s">
        <v>1722</v>
      </c>
      <c r="F187" t="s">
        <v>1801</v>
      </c>
    </row>
    <row r="188" spans="1:6" x14ac:dyDescent="0.25">
      <c r="A188" t="s">
        <v>1800</v>
      </c>
      <c r="B188">
        <v>2030</v>
      </c>
      <c r="C188" t="s">
        <v>1733</v>
      </c>
      <c r="D188">
        <v>0.52</v>
      </c>
      <c r="E188" t="s">
        <v>1700</v>
      </c>
      <c r="F188" t="s">
        <v>1802</v>
      </c>
    </row>
    <row r="189" spans="1:6" x14ac:dyDescent="0.25">
      <c r="A189" t="s">
        <v>1800</v>
      </c>
      <c r="B189">
        <v>2030</v>
      </c>
      <c r="C189" t="s">
        <v>1795</v>
      </c>
      <c r="D189">
        <v>1.01</v>
      </c>
      <c r="E189" t="s">
        <v>1700</v>
      </c>
      <c r="F189" t="s">
        <v>1803</v>
      </c>
    </row>
    <row r="190" spans="1:6" x14ac:dyDescent="0.25">
      <c r="A190" t="s">
        <v>1800</v>
      </c>
      <c r="B190">
        <v>2030</v>
      </c>
      <c r="C190" t="s">
        <v>1797</v>
      </c>
      <c r="D190">
        <v>0.15</v>
      </c>
      <c r="E190" t="s">
        <v>1700</v>
      </c>
      <c r="F190" t="s">
        <v>1804</v>
      </c>
    </row>
    <row r="191" spans="1:6" x14ac:dyDescent="0.25">
      <c r="A191" t="s">
        <v>1800</v>
      </c>
      <c r="B191">
        <v>2030</v>
      </c>
      <c r="C191" t="s">
        <v>1799</v>
      </c>
      <c r="D191">
        <v>1</v>
      </c>
      <c r="E191" t="s">
        <v>1700</v>
      </c>
    </row>
    <row r="192" spans="1:6" x14ac:dyDescent="0.25">
      <c r="A192" t="s">
        <v>1800</v>
      </c>
      <c r="B192">
        <v>2030</v>
      </c>
      <c r="C192" t="s">
        <v>1723</v>
      </c>
      <c r="D192">
        <v>2.2000000000000002</v>
      </c>
      <c r="E192" t="s">
        <v>1596</v>
      </c>
      <c r="F192" t="s">
        <v>1801</v>
      </c>
    </row>
    <row r="193" spans="1:6" x14ac:dyDescent="0.25">
      <c r="A193" t="s">
        <v>1805</v>
      </c>
      <c r="B193">
        <v>2030</v>
      </c>
      <c r="C193" t="s">
        <v>1703</v>
      </c>
      <c r="D193">
        <v>20</v>
      </c>
      <c r="E193" t="s">
        <v>202</v>
      </c>
      <c r="F193" t="s">
        <v>1806</v>
      </c>
    </row>
    <row r="194" spans="1:6" x14ac:dyDescent="0.25">
      <c r="A194" t="s">
        <v>1805</v>
      </c>
      <c r="B194">
        <v>2030</v>
      </c>
      <c r="C194" t="s">
        <v>1716</v>
      </c>
      <c r="D194">
        <v>4500</v>
      </c>
      <c r="E194" t="s">
        <v>1760</v>
      </c>
      <c r="F194" t="s">
        <v>1806</v>
      </c>
    </row>
    <row r="195" spans="1:6" x14ac:dyDescent="0.25">
      <c r="A195" t="s">
        <v>1805</v>
      </c>
      <c r="B195">
        <v>2030</v>
      </c>
      <c r="C195" t="s">
        <v>1721</v>
      </c>
      <c r="D195">
        <v>6</v>
      </c>
      <c r="E195" t="s">
        <v>1722</v>
      </c>
      <c r="F195" t="s">
        <v>1806</v>
      </c>
    </row>
    <row r="196" spans="1:6" x14ac:dyDescent="0.25">
      <c r="A196" t="s">
        <v>1805</v>
      </c>
      <c r="B196">
        <v>2030</v>
      </c>
      <c r="C196" t="s">
        <v>1733</v>
      </c>
      <c r="D196">
        <v>0.35099999999999998</v>
      </c>
      <c r="E196" t="s">
        <v>1700</v>
      </c>
      <c r="F196" t="s">
        <v>1806</v>
      </c>
    </row>
    <row r="197" spans="1:6" x14ac:dyDescent="0.25">
      <c r="A197" t="s">
        <v>1805</v>
      </c>
      <c r="B197">
        <v>2030</v>
      </c>
      <c r="C197" t="s">
        <v>1807</v>
      </c>
      <c r="D197">
        <v>0.60899999999999999</v>
      </c>
      <c r="E197" t="s">
        <v>1700</v>
      </c>
      <c r="F197" t="s">
        <v>1806</v>
      </c>
    </row>
    <row r="198" spans="1:6" x14ac:dyDescent="0.25">
      <c r="A198" t="s">
        <v>1808</v>
      </c>
      <c r="B198">
        <v>2030</v>
      </c>
      <c r="C198" t="s">
        <v>1699</v>
      </c>
      <c r="D198">
        <v>0.04</v>
      </c>
      <c r="E198" t="s">
        <v>1700</v>
      </c>
      <c r="F198" t="s">
        <v>1774</v>
      </c>
    </row>
    <row r="199" spans="1:6" x14ac:dyDescent="0.25">
      <c r="A199" t="s">
        <v>1808</v>
      </c>
      <c r="B199">
        <v>2030</v>
      </c>
      <c r="C199" t="s">
        <v>1721</v>
      </c>
      <c r="D199">
        <v>1.3</v>
      </c>
      <c r="E199" t="s">
        <v>1722</v>
      </c>
      <c r="F199" t="s">
        <v>1773</v>
      </c>
    </row>
    <row r="200" spans="1:6" x14ac:dyDescent="0.25">
      <c r="A200" t="s">
        <v>1808</v>
      </c>
      <c r="B200">
        <v>2030</v>
      </c>
      <c r="C200" t="s">
        <v>1716</v>
      </c>
      <c r="D200">
        <v>270000</v>
      </c>
      <c r="E200" t="s">
        <v>1809</v>
      </c>
      <c r="F200" t="s">
        <v>1773</v>
      </c>
    </row>
    <row r="201" spans="1:6" x14ac:dyDescent="0.25">
      <c r="A201" t="s">
        <v>1808</v>
      </c>
      <c r="B201">
        <v>2030</v>
      </c>
      <c r="C201" t="s">
        <v>1703</v>
      </c>
      <c r="D201">
        <v>20</v>
      </c>
      <c r="E201" t="s">
        <v>202</v>
      </c>
      <c r="F201" t="s">
        <v>1773</v>
      </c>
    </row>
    <row r="202" spans="1:6" x14ac:dyDescent="0.25">
      <c r="A202" t="s">
        <v>1810</v>
      </c>
      <c r="B202">
        <v>2030</v>
      </c>
      <c r="C202" t="s">
        <v>1721</v>
      </c>
      <c r="D202">
        <v>1.4</v>
      </c>
      <c r="E202" t="s">
        <v>1722</v>
      </c>
      <c r="F202" t="s">
        <v>1773</v>
      </c>
    </row>
    <row r="203" spans="1:6" x14ac:dyDescent="0.25">
      <c r="A203" t="s">
        <v>1810</v>
      </c>
      <c r="B203">
        <v>2030</v>
      </c>
      <c r="C203" t="s">
        <v>1716</v>
      </c>
      <c r="D203">
        <v>140000</v>
      </c>
      <c r="E203" t="s">
        <v>1809</v>
      </c>
      <c r="F203" t="s">
        <v>1773</v>
      </c>
    </row>
    <row r="204" spans="1:6" x14ac:dyDescent="0.25">
      <c r="A204" t="s">
        <v>1810</v>
      </c>
      <c r="B204">
        <v>2030</v>
      </c>
      <c r="C204" t="s">
        <v>1703</v>
      </c>
      <c r="D204">
        <v>20</v>
      </c>
      <c r="E204" t="s">
        <v>202</v>
      </c>
      <c r="F204" t="s">
        <v>1773</v>
      </c>
    </row>
    <row r="205" spans="1:6" x14ac:dyDescent="0.25">
      <c r="A205" t="s">
        <v>1811</v>
      </c>
      <c r="B205">
        <v>2030</v>
      </c>
      <c r="C205" t="s">
        <v>1716</v>
      </c>
      <c r="D205">
        <v>500</v>
      </c>
      <c r="E205" t="s">
        <v>1756</v>
      </c>
      <c r="F205" t="s">
        <v>1739</v>
      </c>
    </row>
    <row r="206" spans="1:6" x14ac:dyDescent="0.25">
      <c r="A206" t="s">
        <v>1811</v>
      </c>
      <c r="B206">
        <v>2030</v>
      </c>
      <c r="C206" t="s">
        <v>1703</v>
      </c>
      <c r="D206">
        <v>40</v>
      </c>
      <c r="E206" t="s">
        <v>202</v>
      </c>
      <c r="F206" t="s">
        <v>1739</v>
      </c>
    </row>
    <row r="207" spans="1:6" x14ac:dyDescent="0.25">
      <c r="A207" t="s">
        <v>1811</v>
      </c>
      <c r="B207">
        <v>2030</v>
      </c>
      <c r="C207" t="s">
        <v>1721</v>
      </c>
      <c r="D207">
        <v>2</v>
      </c>
      <c r="E207" t="s">
        <v>1722</v>
      </c>
      <c r="F207" t="s">
        <v>1739</v>
      </c>
    </row>
    <row r="208" spans="1:6" x14ac:dyDescent="0.25">
      <c r="A208" t="s">
        <v>1812</v>
      </c>
      <c r="B208">
        <v>2030</v>
      </c>
      <c r="C208" t="s">
        <v>1716</v>
      </c>
      <c r="D208">
        <v>140</v>
      </c>
      <c r="E208" t="s">
        <v>1756</v>
      </c>
      <c r="F208" t="s">
        <v>160</v>
      </c>
    </row>
    <row r="209" spans="1:6" x14ac:dyDescent="0.25">
      <c r="A209" t="s">
        <v>1812</v>
      </c>
      <c r="B209">
        <v>2030</v>
      </c>
      <c r="C209" t="s">
        <v>1703</v>
      </c>
      <c r="D209">
        <v>40</v>
      </c>
      <c r="E209" t="s">
        <v>202</v>
      </c>
      <c r="F209" t="s">
        <v>1739</v>
      </c>
    </row>
    <row r="210" spans="1:6" x14ac:dyDescent="0.25">
      <c r="A210" t="s">
        <v>1812</v>
      </c>
      <c r="B210">
        <v>2030</v>
      </c>
      <c r="C210" t="s">
        <v>1721</v>
      </c>
      <c r="D210">
        <v>2</v>
      </c>
      <c r="E210" t="s">
        <v>1722</v>
      </c>
      <c r="F210" t="s">
        <v>1739</v>
      </c>
    </row>
    <row r="211" spans="1:6" x14ac:dyDescent="0.25">
      <c r="A211" t="s">
        <v>1813</v>
      </c>
      <c r="B211">
        <v>2030</v>
      </c>
      <c r="C211" t="s">
        <v>1716</v>
      </c>
      <c r="D211">
        <v>156.014091595369</v>
      </c>
      <c r="E211" t="s">
        <v>1772</v>
      </c>
      <c r="F211" t="s">
        <v>1814</v>
      </c>
    </row>
    <row r="212" spans="1:6" x14ac:dyDescent="0.25">
      <c r="A212" t="s">
        <v>1813</v>
      </c>
      <c r="B212">
        <v>2030</v>
      </c>
      <c r="C212" t="s">
        <v>1703</v>
      </c>
      <c r="D212">
        <v>20</v>
      </c>
      <c r="E212" t="s">
        <v>202</v>
      </c>
      <c r="F212" t="s">
        <v>1815</v>
      </c>
    </row>
    <row r="213" spans="1:6" x14ac:dyDescent="0.25">
      <c r="A213" t="s">
        <v>1813</v>
      </c>
      <c r="B213">
        <v>2030</v>
      </c>
      <c r="C213" t="s">
        <v>1721</v>
      </c>
      <c r="D213">
        <v>2</v>
      </c>
      <c r="E213" t="s">
        <v>1722</v>
      </c>
      <c r="F213" t="s">
        <v>1815</v>
      </c>
    </row>
    <row r="214" spans="1:6" x14ac:dyDescent="0.25">
      <c r="A214" t="s">
        <v>1813</v>
      </c>
      <c r="B214">
        <v>2030</v>
      </c>
      <c r="C214" t="s">
        <v>1733</v>
      </c>
      <c r="D214">
        <v>0.9</v>
      </c>
      <c r="E214" t="s">
        <v>1700</v>
      </c>
      <c r="F214" t="s">
        <v>1815</v>
      </c>
    </row>
    <row r="215" spans="1:6" x14ac:dyDescent="0.25">
      <c r="A215" t="s">
        <v>1816</v>
      </c>
      <c r="B215">
        <v>2030</v>
      </c>
      <c r="C215" t="s">
        <v>1716</v>
      </c>
      <c r="D215">
        <v>250</v>
      </c>
      <c r="E215" t="s">
        <v>1717</v>
      </c>
      <c r="F215" t="s">
        <v>1817</v>
      </c>
    </row>
    <row r="216" spans="1:6" x14ac:dyDescent="0.25">
      <c r="A216" t="s">
        <v>1818</v>
      </c>
      <c r="B216">
        <v>2030</v>
      </c>
      <c r="C216" t="s">
        <v>1716</v>
      </c>
      <c r="D216">
        <v>2685</v>
      </c>
      <c r="E216" t="s">
        <v>1749</v>
      </c>
      <c r="F216" t="s">
        <v>1817</v>
      </c>
    </row>
    <row r="217" spans="1:6" x14ac:dyDescent="0.25">
      <c r="A217" t="s">
        <v>1819</v>
      </c>
      <c r="B217">
        <v>2030</v>
      </c>
      <c r="C217" t="s">
        <v>1716</v>
      </c>
      <c r="D217">
        <v>1342</v>
      </c>
      <c r="E217" t="s">
        <v>1749</v>
      </c>
      <c r="F217" t="s">
        <v>1817</v>
      </c>
    </row>
    <row r="218" spans="1:6" x14ac:dyDescent="0.25">
      <c r="A218" t="s">
        <v>1820</v>
      </c>
      <c r="B218">
        <v>2030</v>
      </c>
      <c r="C218" t="s">
        <v>1716</v>
      </c>
      <c r="D218">
        <v>400</v>
      </c>
      <c r="E218" t="s">
        <v>1717</v>
      </c>
      <c r="F218" t="s">
        <v>1821</v>
      </c>
    </row>
    <row r="219" spans="1:6" x14ac:dyDescent="0.25">
      <c r="A219" t="s">
        <v>1822</v>
      </c>
      <c r="B219">
        <v>2030</v>
      </c>
      <c r="C219" t="s">
        <v>1716</v>
      </c>
      <c r="D219">
        <v>2000</v>
      </c>
      <c r="E219" t="s">
        <v>1749</v>
      </c>
      <c r="F219" t="s">
        <v>1823</v>
      </c>
    </row>
    <row r="220" spans="1:6" x14ac:dyDescent="0.25">
      <c r="A220" t="s">
        <v>1824</v>
      </c>
      <c r="B220">
        <v>2030</v>
      </c>
      <c r="C220" t="s">
        <v>1716</v>
      </c>
      <c r="D220">
        <v>1000</v>
      </c>
      <c r="E220" t="s">
        <v>1749</v>
      </c>
      <c r="F220" t="s">
        <v>1821</v>
      </c>
    </row>
  </sheetData>
  <autoFilter ref="A1:F220" xr:uid="{A34271BE-0270-4CED-9060-A4B48CEF7A1F}"/>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F7D-834D-4F5E-A52E-285EA0F9AB86}">
  <dimension ref="A1:Q18601"/>
  <sheetViews>
    <sheetView topLeftCell="D52" zoomScale="133" workbookViewId="0">
      <selection activeCell="H64" sqref="H64"/>
    </sheetView>
  </sheetViews>
  <sheetFormatPr defaultColWidth="9.85546875" defaultRowHeight="15" x14ac:dyDescent="0.25"/>
  <cols>
    <col min="2" max="2" width="107.85546875" bestFit="1" customWidth="1"/>
    <col min="3" max="3" width="54.7109375" bestFit="1" customWidth="1"/>
    <col min="4" max="4" width="16.85546875" bestFit="1" customWidth="1"/>
    <col min="8" max="8" width="57.28515625" customWidth="1"/>
    <col min="9" max="9" width="26.85546875" customWidth="1"/>
    <col min="10" max="10" width="56.7109375" bestFit="1" customWidth="1"/>
    <col min="11" max="11" width="13.7109375" customWidth="1"/>
  </cols>
  <sheetData>
    <row r="1" spans="1:17" x14ac:dyDescent="0.25">
      <c r="A1" t="s">
        <v>165</v>
      </c>
      <c r="B1" t="s">
        <v>166</v>
      </c>
      <c r="C1" t="s">
        <v>167</v>
      </c>
      <c r="D1" t="s">
        <v>168</v>
      </c>
      <c r="E1" t="s">
        <v>169</v>
      </c>
      <c r="F1" t="s">
        <v>170</v>
      </c>
      <c r="G1" t="s">
        <v>171</v>
      </c>
      <c r="H1" t="s">
        <v>172</v>
      </c>
      <c r="I1" t="s">
        <v>173</v>
      </c>
      <c r="J1" t="s">
        <v>174</v>
      </c>
      <c r="K1" t="s">
        <v>175</v>
      </c>
      <c r="L1" t="s">
        <v>176</v>
      </c>
      <c r="M1" t="s">
        <v>177</v>
      </c>
      <c r="N1" t="s">
        <v>178</v>
      </c>
      <c r="O1" t="s">
        <v>179</v>
      </c>
      <c r="P1" t="s">
        <v>180</v>
      </c>
      <c r="Q1" t="s">
        <v>181</v>
      </c>
    </row>
    <row r="2" spans="1:17" x14ac:dyDescent="0.25">
      <c r="A2" t="s">
        <v>182</v>
      </c>
      <c r="B2" t="s">
        <v>183</v>
      </c>
      <c r="C2" t="s">
        <v>184</v>
      </c>
      <c r="D2" t="s">
        <v>185</v>
      </c>
      <c r="E2" t="s">
        <v>186</v>
      </c>
      <c r="F2" t="s">
        <v>187</v>
      </c>
      <c r="G2" t="s">
        <v>188</v>
      </c>
      <c r="H2" t="s">
        <v>189</v>
      </c>
      <c r="I2" t="s">
        <v>190</v>
      </c>
      <c r="K2" t="s">
        <v>191</v>
      </c>
      <c r="M2" t="s">
        <v>192</v>
      </c>
      <c r="N2" t="s">
        <v>193</v>
      </c>
      <c r="O2" t="s">
        <v>194</v>
      </c>
      <c r="P2">
        <v>2015</v>
      </c>
      <c r="Q2">
        <v>0.95</v>
      </c>
    </row>
    <row r="3" spans="1:17" x14ac:dyDescent="0.25">
      <c r="A3" t="s">
        <v>182</v>
      </c>
      <c r="B3" t="s">
        <v>183</v>
      </c>
      <c r="C3" t="s">
        <v>184</v>
      </c>
      <c r="D3" t="s">
        <v>185</v>
      </c>
      <c r="E3" t="s">
        <v>186</v>
      </c>
      <c r="F3" t="s">
        <v>187</v>
      </c>
      <c r="G3" t="s">
        <v>188</v>
      </c>
      <c r="H3" t="s">
        <v>189</v>
      </c>
      <c r="I3" t="s">
        <v>190</v>
      </c>
      <c r="K3" t="s">
        <v>191</v>
      </c>
      <c r="M3" t="s">
        <v>192</v>
      </c>
      <c r="N3" t="s">
        <v>193</v>
      </c>
      <c r="O3" t="s">
        <v>194</v>
      </c>
      <c r="P3">
        <v>2020</v>
      </c>
      <c r="Q3">
        <v>0.95</v>
      </c>
    </row>
    <row r="4" spans="1:17" x14ac:dyDescent="0.25">
      <c r="A4" t="s">
        <v>182</v>
      </c>
      <c r="B4" t="s">
        <v>183</v>
      </c>
      <c r="C4" t="s">
        <v>184</v>
      </c>
      <c r="D4" t="s">
        <v>185</v>
      </c>
      <c r="E4" t="s">
        <v>186</v>
      </c>
      <c r="F4" t="s">
        <v>187</v>
      </c>
      <c r="G4" t="s">
        <v>188</v>
      </c>
      <c r="H4" t="s">
        <v>189</v>
      </c>
      <c r="I4" t="s">
        <v>190</v>
      </c>
      <c r="K4" t="s">
        <v>191</v>
      </c>
      <c r="M4" t="s">
        <v>192</v>
      </c>
      <c r="N4" t="s">
        <v>193</v>
      </c>
      <c r="O4" t="s">
        <v>194</v>
      </c>
      <c r="P4">
        <v>2030</v>
      </c>
      <c r="Q4">
        <v>0.95</v>
      </c>
    </row>
    <row r="5" spans="1:17" x14ac:dyDescent="0.25">
      <c r="A5" t="s">
        <v>182</v>
      </c>
      <c r="B5" t="s">
        <v>183</v>
      </c>
      <c r="C5" t="s">
        <v>184</v>
      </c>
      <c r="D5" t="s">
        <v>185</v>
      </c>
      <c r="E5" t="s">
        <v>186</v>
      </c>
      <c r="F5" t="s">
        <v>187</v>
      </c>
      <c r="G5" t="s">
        <v>188</v>
      </c>
      <c r="H5" t="s">
        <v>189</v>
      </c>
      <c r="I5" t="s">
        <v>190</v>
      </c>
      <c r="K5" t="s">
        <v>191</v>
      </c>
      <c r="M5" t="s">
        <v>192</v>
      </c>
      <c r="N5" t="s">
        <v>193</v>
      </c>
      <c r="O5" t="s">
        <v>194</v>
      </c>
      <c r="P5">
        <v>2050</v>
      </c>
    </row>
    <row r="6" spans="1:17" x14ac:dyDescent="0.25">
      <c r="A6" t="s">
        <v>182</v>
      </c>
      <c r="B6" t="s">
        <v>183</v>
      </c>
      <c r="C6" t="s">
        <v>184</v>
      </c>
      <c r="D6" t="s">
        <v>185</v>
      </c>
      <c r="E6" t="s">
        <v>186</v>
      </c>
      <c r="F6" t="s">
        <v>187</v>
      </c>
      <c r="G6" t="s">
        <v>195</v>
      </c>
      <c r="H6" t="s">
        <v>196</v>
      </c>
      <c r="I6" t="s">
        <v>197</v>
      </c>
      <c r="J6" t="s">
        <v>198</v>
      </c>
      <c r="M6" t="s">
        <v>199</v>
      </c>
      <c r="O6" t="s">
        <v>194</v>
      </c>
      <c r="P6">
        <v>2015</v>
      </c>
      <c r="Q6">
        <v>0.75</v>
      </c>
    </row>
    <row r="7" spans="1:17" x14ac:dyDescent="0.25">
      <c r="A7" t="s">
        <v>182</v>
      </c>
      <c r="B7" t="s">
        <v>183</v>
      </c>
      <c r="C7" t="s">
        <v>184</v>
      </c>
      <c r="D7" t="s">
        <v>185</v>
      </c>
      <c r="E7" t="s">
        <v>186</v>
      </c>
      <c r="F7" t="s">
        <v>187</v>
      </c>
      <c r="G7" t="s">
        <v>195</v>
      </c>
      <c r="H7" t="s">
        <v>196</v>
      </c>
      <c r="I7" t="s">
        <v>197</v>
      </c>
      <c r="J7" t="s">
        <v>198</v>
      </c>
      <c r="M7" t="s">
        <v>199</v>
      </c>
      <c r="O7" t="s">
        <v>194</v>
      </c>
      <c r="P7">
        <v>2020</v>
      </c>
      <c r="Q7">
        <v>0.84</v>
      </c>
    </row>
    <row r="8" spans="1:17" x14ac:dyDescent="0.25">
      <c r="A8" t="s">
        <v>182</v>
      </c>
      <c r="B8" t="s">
        <v>183</v>
      </c>
      <c r="C8" t="s">
        <v>184</v>
      </c>
      <c r="D8" t="s">
        <v>185</v>
      </c>
      <c r="E8" t="s">
        <v>186</v>
      </c>
      <c r="F8" t="s">
        <v>187</v>
      </c>
      <c r="G8" t="s">
        <v>195</v>
      </c>
      <c r="H8" t="s">
        <v>196</v>
      </c>
      <c r="I8" t="s">
        <v>197</v>
      </c>
      <c r="J8" t="s">
        <v>198</v>
      </c>
      <c r="M8" t="s">
        <v>199</v>
      </c>
      <c r="O8" t="s">
        <v>194</v>
      </c>
      <c r="P8">
        <v>2030</v>
      </c>
      <c r="Q8">
        <v>1.01</v>
      </c>
    </row>
    <row r="9" spans="1:17" x14ac:dyDescent="0.25">
      <c r="A9" t="s">
        <v>182</v>
      </c>
      <c r="B9" t="s">
        <v>183</v>
      </c>
      <c r="C9" t="s">
        <v>184</v>
      </c>
      <c r="D9" t="s">
        <v>185</v>
      </c>
      <c r="E9" t="s">
        <v>186</v>
      </c>
      <c r="F9" t="s">
        <v>187</v>
      </c>
      <c r="G9" t="s">
        <v>195</v>
      </c>
      <c r="H9" t="s">
        <v>196</v>
      </c>
      <c r="I9" t="s">
        <v>197</v>
      </c>
      <c r="J9" t="s">
        <v>198</v>
      </c>
      <c r="M9" t="s">
        <v>199</v>
      </c>
      <c r="O9" t="s">
        <v>194</v>
      </c>
      <c r="P9">
        <v>2050</v>
      </c>
    </row>
    <row r="10" spans="1:17" x14ac:dyDescent="0.25">
      <c r="A10" t="s">
        <v>182</v>
      </c>
      <c r="B10" t="s">
        <v>183</v>
      </c>
      <c r="C10" t="s">
        <v>184</v>
      </c>
      <c r="D10" t="s">
        <v>185</v>
      </c>
      <c r="E10" t="s">
        <v>186</v>
      </c>
      <c r="F10" t="s">
        <v>187</v>
      </c>
      <c r="G10" t="s">
        <v>195</v>
      </c>
      <c r="H10" t="s">
        <v>200</v>
      </c>
      <c r="I10" t="s">
        <v>201</v>
      </c>
      <c r="K10" t="s">
        <v>202</v>
      </c>
      <c r="N10" t="s">
        <v>203</v>
      </c>
      <c r="O10" t="s">
        <v>194</v>
      </c>
      <c r="P10">
        <v>2015</v>
      </c>
      <c r="Q10">
        <v>4.5</v>
      </c>
    </row>
    <row r="11" spans="1:17" x14ac:dyDescent="0.25">
      <c r="A11" t="s">
        <v>182</v>
      </c>
      <c r="B11" t="s">
        <v>183</v>
      </c>
      <c r="C11" t="s">
        <v>184</v>
      </c>
      <c r="D11" t="s">
        <v>185</v>
      </c>
      <c r="E11" t="s">
        <v>186</v>
      </c>
      <c r="F11" t="s">
        <v>187</v>
      </c>
      <c r="G11" t="s">
        <v>195</v>
      </c>
      <c r="H11" t="s">
        <v>200</v>
      </c>
      <c r="I11" t="s">
        <v>201</v>
      </c>
      <c r="K11" t="s">
        <v>202</v>
      </c>
      <c r="N11" t="s">
        <v>203</v>
      </c>
      <c r="O11" t="s">
        <v>194</v>
      </c>
      <c r="P11">
        <v>2020</v>
      </c>
      <c r="Q11">
        <v>4.5</v>
      </c>
    </row>
    <row r="12" spans="1:17" x14ac:dyDescent="0.25">
      <c r="A12" t="s">
        <v>182</v>
      </c>
      <c r="B12" t="s">
        <v>183</v>
      </c>
      <c r="D12" t="s">
        <v>185</v>
      </c>
      <c r="E12" t="s">
        <v>186</v>
      </c>
      <c r="F12" t="s">
        <v>187</v>
      </c>
      <c r="G12" t="s">
        <v>195</v>
      </c>
      <c r="H12" t="s">
        <v>200</v>
      </c>
      <c r="I12" t="s">
        <v>201</v>
      </c>
      <c r="K12" t="s">
        <v>202</v>
      </c>
      <c r="N12" t="s">
        <v>203</v>
      </c>
      <c r="O12" t="s">
        <v>194</v>
      </c>
      <c r="P12">
        <v>2030</v>
      </c>
      <c r="Q12">
        <v>4.5</v>
      </c>
    </row>
    <row r="13" spans="1:17" x14ac:dyDescent="0.25">
      <c r="A13" t="s">
        <v>182</v>
      </c>
      <c r="B13" t="s">
        <v>183</v>
      </c>
      <c r="C13" t="s">
        <v>184</v>
      </c>
      <c r="D13" t="s">
        <v>185</v>
      </c>
      <c r="E13" t="s">
        <v>186</v>
      </c>
      <c r="F13" t="s">
        <v>187</v>
      </c>
      <c r="G13" t="s">
        <v>195</v>
      </c>
      <c r="H13" t="s">
        <v>200</v>
      </c>
      <c r="I13" t="s">
        <v>201</v>
      </c>
      <c r="K13" t="s">
        <v>202</v>
      </c>
      <c r="N13" t="s">
        <v>203</v>
      </c>
      <c r="O13" t="s">
        <v>194</v>
      </c>
      <c r="P13">
        <v>2050</v>
      </c>
    </row>
    <row r="14" spans="1:17" x14ac:dyDescent="0.25">
      <c r="A14" t="s">
        <v>182</v>
      </c>
      <c r="B14" t="s">
        <v>183</v>
      </c>
      <c r="C14" t="s">
        <v>184</v>
      </c>
      <c r="D14" t="s">
        <v>185</v>
      </c>
      <c r="E14" t="s">
        <v>186</v>
      </c>
      <c r="F14" t="s">
        <v>187</v>
      </c>
      <c r="G14" t="s">
        <v>195</v>
      </c>
      <c r="H14" t="s">
        <v>204</v>
      </c>
      <c r="I14" t="s">
        <v>205</v>
      </c>
      <c r="J14" t="s">
        <v>198</v>
      </c>
      <c r="N14" t="s">
        <v>206</v>
      </c>
      <c r="O14" t="s">
        <v>194</v>
      </c>
      <c r="P14">
        <v>2015</v>
      </c>
      <c r="Q14">
        <v>0.15</v>
      </c>
    </row>
    <row r="15" spans="1:17" x14ac:dyDescent="0.25">
      <c r="A15" t="s">
        <v>182</v>
      </c>
      <c r="B15" t="s">
        <v>183</v>
      </c>
      <c r="C15" t="s">
        <v>184</v>
      </c>
      <c r="D15" t="s">
        <v>185</v>
      </c>
      <c r="E15" t="s">
        <v>186</v>
      </c>
      <c r="F15" t="s">
        <v>187</v>
      </c>
      <c r="G15" t="s">
        <v>195</v>
      </c>
      <c r="H15" t="s">
        <v>204</v>
      </c>
      <c r="I15" t="s">
        <v>205</v>
      </c>
      <c r="J15" t="s">
        <v>198</v>
      </c>
      <c r="N15" t="s">
        <v>206</v>
      </c>
      <c r="O15" t="s">
        <v>194</v>
      </c>
      <c r="P15">
        <v>2020</v>
      </c>
      <c r="Q15">
        <v>0.15</v>
      </c>
    </row>
    <row r="16" spans="1:17" x14ac:dyDescent="0.25">
      <c r="A16" t="s">
        <v>182</v>
      </c>
      <c r="B16" t="s">
        <v>183</v>
      </c>
      <c r="C16" t="s">
        <v>184</v>
      </c>
      <c r="D16" t="s">
        <v>185</v>
      </c>
      <c r="E16" t="s">
        <v>186</v>
      </c>
      <c r="F16" t="s">
        <v>187</v>
      </c>
      <c r="G16" t="s">
        <v>195</v>
      </c>
      <c r="H16" t="s">
        <v>204</v>
      </c>
      <c r="I16" t="s">
        <v>205</v>
      </c>
      <c r="J16" t="s">
        <v>198</v>
      </c>
      <c r="N16" t="s">
        <v>206</v>
      </c>
      <c r="O16" t="s">
        <v>194</v>
      </c>
      <c r="P16">
        <v>2030</v>
      </c>
      <c r="Q16">
        <v>0.15</v>
      </c>
    </row>
    <row r="17" spans="1:17" x14ac:dyDescent="0.25">
      <c r="A17" t="s">
        <v>182</v>
      </c>
      <c r="B17" t="s">
        <v>183</v>
      </c>
      <c r="C17" t="s">
        <v>184</v>
      </c>
      <c r="D17" t="s">
        <v>185</v>
      </c>
      <c r="E17" t="s">
        <v>186</v>
      </c>
      <c r="F17" t="s">
        <v>187</v>
      </c>
      <c r="G17" t="s">
        <v>195</v>
      </c>
      <c r="H17" t="s">
        <v>204</v>
      </c>
      <c r="I17" t="s">
        <v>205</v>
      </c>
      <c r="J17" t="s">
        <v>198</v>
      </c>
      <c r="N17" t="s">
        <v>206</v>
      </c>
      <c r="O17" t="s">
        <v>194</v>
      </c>
      <c r="P17">
        <v>2050</v>
      </c>
    </row>
    <row r="18" spans="1:17" x14ac:dyDescent="0.25">
      <c r="A18" t="s">
        <v>182</v>
      </c>
      <c r="B18" t="s">
        <v>183</v>
      </c>
      <c r="C18" t="s">
        <v>184</v>
      </c>
      <c r="D18" t="s">
        <v>185</v>
      </c>
      <c r="E18" t="s">
        <v>186</v>
      </c>
      <c r="F18" t="s">
        <v>187</v>
      </c>
      <c r="G18" t="s">
        <v>195</v>
      </c>
      <c r="H18" t="s">
        <v>207</v>
      </c>
      <c r="I18" t="s">
        <v>208</v>
      </c>
      <c r="J18" t="s">
        <v>209</v>
      </c>
      <c r="K18" t="s">
        <v>191</v>
      </c>
      <c r="M18" t="s">
        <v>210</v>
      </c>
      <c r="N18" t="s">
        <v>211</v>
      </c>
      <c r="O18" t="s">
        <v>194</v>
      </c>
      <c r="P18">
        <v>2015</v>
      </c>
      <c r="Q18">
        <v>0.46</v>
      </c>
    </row>
    <row r="19" spans="1:17" x14ac:dyDescent="0.25">
      <c r="A19" t="s">
        <v>182</v>
      </c>
      <c r="B19" t="s">
        <v>183</v>
      </c>
      <c r="C19" t="s">
        <v>184</v>
      </c>
      <c r="D19" t="s">
        <v>185</v>
      </c>
      <c r="E19" t="s">
        <v>186</v>
      </c>
      <c r="F19" t="s">
        <v>187</v>
      </c>
      <c r="G19" t="s">
        <v>195</v>
      </c>
      <c r="H19" t="s">
        <v>207</v>
      </c>
      <c r="I19" t="s">
        <v>208</v>
      </c>
      <c r="J19" t="s">
        <v>209</v>
      </c>
      <c r="K19" t="s">
        <v>191</v>
      </c>
      <c r="M19" t="s">
        <v>210</v>
      </c>
      <c r="N19" t="s">
        <v>211</v>
      </c>
      <c r="O19" t="s">
        <v>194</v>
      </c>
      <c r="P19">
        <v>2020</v>
      </c>
      <c r="Q19">
        <v>0.48499999999999999</v>
      </c>
    </row>
    <row r="20" spans="1:17" x14ac:dyDescent="0.25">
      <c r="A20" t="s">
        <v>182</v>
      </c>
      <c r="B20" t="s">
        <v>183</v>
      </c>
      <c r="C20" t="s">
        <v>184</v>
      </c>
      <c r="D20" t="s">
        <v>185</v>
      </c>
      <c r="E20" t="s">
        <v>186</v>
      </c>
      <c r="F20" t="s">
        <v>187</v>
      </c>
      <c r="G20" t="s">
        <v>195</v>
      </c>
      <c r="H20" t="s">
        <v>207</v>
      </c>
      <c r="I20" t="s">
        <v>208</v>
      </c>
      <c r="J20" t="s">
        <v>209</v>
      </c>
      <c r="K20" t="s">
        <v>191</v>
      </c>
      <c r="M20" t="s">
        <v>210</v>
      </c>
      <c r="N20" t="s">
        <v>211</v>
      </c>
      <c r="O20" t="s">
        <v>194</v>
      </c>
      <c r="P20">
        <v>2030</v>
      </c>
      <c r="Q20">
        <v>0.52</v>
      </c>
    </row>
    <row r="21" spans="1:17" x14ac:dyDescent="0.25">
      <c r="A21" t="s">
        <v>182</v>
      </c>
      <c r="B21" t="s">
        <v>183</v>
      </c>
      <c r="C21" t="s">
        <v>184</v>
      </c>
      <c r="D21" t="s">
        <v>185</v>
      </c>
      <c r="E21" t="s">
        <v>186</v>
      </c>
      <c r="F21" t="s">
        <v>187</v>
      </c>
      <c r="G21" t="s">
        <v>195</v>
      </c>
      <c r="H21" t="s">
        <v>207</v>
      </c>
      <c r="I21" t="s">
        <v>208</v>
      </c>
      <c r="J21" t="s">
        <v>209</v>
      </c>
      <c r="K21" t="s">
        <v>191</v>
      </c>
      <c r="M21" t="s">
        <v>210</v>
      </c>
      <c r="N21" t="s">
        <v>211</v>
      </c>
      <c r="O21" t="s">
        <v>194</v>
      </c>
      <c r="P21">
        <v>2050</v>
      </c>
      <c r="Q21">
        <v>0.53500000000000003</v>
      </c>
    </row>
    <row r="22" spans="1:17" x14ac:dyDescent="0.25">
      <c r="A22" t="s">
        <v>182</v>
      </c>
      <c r="B22" t="s">
        <v>183</v>
      </c>
      <c r="C22" t="s">
        <v>184</v>
      </c>
      <c r="D22" t="s">
        <v>185</v>
      </c>
      <c r="E22" t="s">
        <v>186</v>
      </c>
      <c r="F22" t="s">
        <v>187</v>
      </c>
      <c r="G22" t="s">
        <v>195</v>
      </c>
      <c r="H22" t="s">
        <v>212</v>
      </c>
      <c r="I22" t="s">
        <v>213</v>
      </c>
      <c r="K22" t="s">
        <v>214</v>
      </c>
      <c r="O22" t="s">
        <v>194</v>
      </c>
      <c r="P22">
        <v>2015</v>
      </c>
      <c r="Q22">
        <v>500</v>
      </c>
    </row>
    <row r="23" spans="1:17" x14ac:dyDescent="0.25">
      <c r="A23" t="s">
        <v>182</v>
      </c>
      <c r="B23" t="s">
        <v>183</v>
      </c>
      <c r="C23" t="s">
        <v>184</v>
      </c>
      <c r="D23" t="s">
        <v>185</v>
      </c>
      <c r="E23" t="s">
        <v>186</v>
      </c>
      <c r="F23" t="s">
        <v>187</v>
      </c>
      <c r="G23" t="s">
        <v>195</v>
      </c>
      <c r="H23" t="s">
        <v>212</v>
      </c>
      <c r="I23" t="s">
        <v>213</v>
      </c>
      <c r="K23" t="s">
        <v>214</v>
      </c>
      <c r="O23" t="s">
        <v>194</v>
      </c>
      <c r="P23">
        <v>2020</v>
      </c>
      <c r="Q23">
        <v>500</v>
      </c>
    </row>
    <row r="24" spans="1:17" x14ac:dyDescent="0.25">
      <c r="A24" t="s">
        <v>182</v>
      </c>
      <c r="B24" t="s">
        <v>183</v>
      </c>
      <c r="C24" t="s">
        <v>184</v>
      </c>
      <c r="D24" t="s">
        <v>185</v>
      </c>
      <c r="E24" t="s">
        <v>186</v>
      </c>
      <c r="F24" t="s">
        <v>187</v>
      </c>
      <c r="G24" t="s">
        <v>195</v>
      </c>
      <c r="H24" t="s">
        <v>212</v>
      </c>
      <c r="I24" t="s">
        <v>213</v>
      </c>
      <c r="K24" t="s">
        <v>214</v>
      </c>
      <c r="O24" t="s">
        <v>194</v>
      </c>
      <c r="P24">
        <v>2030</v>
      </c>
      <c r="Q24">
        <v>500</v>
      </c>
    </row>
    <row r="25" spans="1:17" x14ac:dyDescent="0.25">
      <c r="A25" t="s">
        <v>182</v>
      </c>
      <c r="B25" t="s">
        <v>183</v>
      </c>
      <c r="C25" t="s">
        <v>184</v>
      </c>
      <c r="D25" t="s">
        <v>185</v>
      </c>
      <c r="E25" t="s">
        <v>186</v>
      </c>
      <c r="F25" t="s">
        <v>187</v>
      </c>
      <c r="G25" t="s">
        <v>195</v>
      </c>
      <c r="H25" t="s">
        <v>212</v>
      </c>
      <c r="I25" t="s">
        <v>213</v>
      </c>
      <c r="K25" t="s">
        <v>214</v>
      </c>
      <c r="O25" t="s">
        <v>194</v>
      </c>
      <c r="P25">
        <v>2050</v>
      </c>
      <c r="Q25">
        <v>500</v>
      </c>
    </row>
    <row r="26" spans="1:17" x14ac:dyDescent="0.25">
      <c r="A26" t="s">
        <v>182</v>
      </c>
      <c r="B26" t="s">
        <v>183</v>
      </c>
      <c r="C26" t="s">
        <v>184</v>
      </c>
      <c r="D26" t="s">
        <v>185</v>
      </c>
      <c r="E26" t="s">
        <v>186</v>
      </c>
      <c r="F26" t="s">
        <v>187</v>
      </c>
      <c r="G26" t="s">
        <v>195</v>
      </c>
      <c r="H26" t="s">
        <v>215</v>
      </c>
      <c r="I26" t="s">
        <v>216</v>
      </c>
      <c r="K26" t="s">
        <v>202</v>
      </c>
      <c r="N26" t="s">
        <v>217</v>
      </c>
      <c r="O26" t="s">
        <v>194</v>
      </c>
      <c r="P26">
        <v>2015</v>
      </c>
      <c r="Q26">
        <v>25</v>
      </c>
    </row>
    <row r="27" spans="1:17" x14ac:dyDescent="0.25">
      <c r="A27" t="s">
        <v>182</v>
      </c>
      <c r="B27" t="s">
        <v>183</v>
      </c>
      <c r="C27" t="s">
        <v>184</v>
      </c>
      <c r="D27" t="s">
        <v>185</v>
      </c>
      <c r="E27" t="s">
        <v>186</v>
      </c>
      <c r="F27" t="s">
        <v>187</v>
      </c>
      <c r="G27" t="s">
        <v>195</v>
      </c>
      <c r="H27" t="s">
        <v>215</v>
      </c>
      <c r="I27" t="s">
        <v>216</v>
      </c>
      <c r="K27" t="s">
        <v>202</v>
      </c>
      <c r="N27" t="s">
        <v>217</v>
      </c>
      <c r="O27" t="s">
        <v>194</v>
      </c>
      <c r="P27">
        <v>2020</v>
      </c>
      <c r="Q27">
        <v>25</v>
      </c>
    </row>
    <row r="28" spans="1:17" x14ac:dyDescent="0.25">
      <c r="A28" t="s">
        <v>182</v>
      </c>
      <c r="B28" t="s">
        <v>183</v>
      </c>
      <c r="C28" t="s">
        <v>184</v>
      </c>
      <c r="D28" t="s">
        <v>185</v>
      </c>
      <c r="E28" t="s">
        <v>186</v>
      </c>
      <c r="F28" t="s">
        <v>187</v>
      </c>
      <c r="G28" t="s">
        <v>195</v>
      </c>
      <c r="H28" t="s">
        <v>215</v>
      </c>
      <c r="I28" t="s">
        <v>216</v>
      </c>
      <c r="K28" t="s">
        <v>202</v>
      </c>
      <c r="N28" t="s">
        <v>217</v>
      </c>
      <c r="O28" t="s">
        <v>194</v>
      </c>
      <c r="P28">
        <v>2030</v>
      </c>
      <c r="Q28">
        <v>25</v>
      </c>
    </row>
    <row r="29" spans="1:17" x14ac:dyDescent="0.25">
      <c r="A29" t="s">
        <v>182</v>
      </c>
      <c r="B29" t="s">
        <v>183</v>
      </c>
      <c r="C29" t="s">
        <v>184</v>
      </c>
      <c r="D29" t="s">
        <v>185</v>
      </c>
      <c r="E29" t="s">
        <v>186</v>
      </c>
      <c r="F29" t="s">
        <v>187</v>
      </c>
      <c r="G29" t="s">
        <v>195</v>
      </c>
      <c r="H29" t="s">
        <v>215</v>
      </c>
      <c r="I29" t="s">
        <v>216</v>
      </c>
      <c r="K29" t="s">
        <v>202</v>
      </c>
      <c r="N29" t="s">
        <v>217</v>
      </c>
      <c r="O29" t="s">
        <v>194</v>
      </c>
      <c r="P29">
        <v>2050</v>
      </c>
      <c r="Q29">
        <v>25</v>
      </c>
    </row>
    <row r="30" spans="1:17" x14ac:dyDescent="0.25">
      <c r="A30" t="s">
        <v>182</v>
      </c>
      <c r="B30" t="s">
        <v>183</v>
      </c>
      <c r="C30" t="s">
        <v>184</v>
      </c>
      <c r="D30" t="s">
        <v>185</v>
      </c>
      <c r="E30" t="s">
        <v>186</v>
      </c>
      <c r="F30" t="s">
        <v>187</v>
      </c>
      <c r="G30" t="s">
        <v>218</v>
      </c>
      <c r="H30" t="s">
        <v>219</v>
      </c>
      <c r="I30" t="s">
        <v>220</v>
      </c>
      <c r="K30" t="s">
        <v>221</v>
      </c>
      <c r="N30" t="s">
        <v>222</v>
      </c>
      <c r="O30" t="s">
        <v>194</v>
      </c>
      <c r="P30">
        <v>2015</v>
      </c>
      <c r="Q30">
        <v>1.5</v>
      </c>
    </row>
    <row r="31" spans="1:17" x14ac:dyDescent="0.25">
      <c r="A31" t="s">
        <v>182</v>
      </c>
      <c r="B31" t="s">
        <v>183</v>
      </c>
      <c r="C31" t="s">
        <v>184</v>
      </c>
      <c r="D31" t="s">
        <v>185</v>
      </c>
      <c r="E31" t="s">
        <v>186</v>
      </c>
      <c r="F31" t="s">
        <v>187</v>
      </c>
      <c r="G31" t="s">
        <v>218</v>
      </c>
      <c r="H31" t="s">
        <v>219</v>
      </c>
      <c r="I31" t="s">
        <v>220</v>
      </c>
      <c r="K31" t="s">
        <v>221</v>
      </c>
      <c r="N31" t="s">
        <v>222</v>
      </c>
      <c r="O31" t="s">
        <v>194</v>
      </c>
      <c r="P31">
        <v>2020</v>
      </c>
      <c r="Q31">
        <v>1.5</v>
      </c>
    </row>
    <row r="32" spans="1:17" x14ac:dyDescent="0.25">
      <c r="A32" t="s">
        <v>182</v>
      </c>
      <c r="B32" t="s">
        <v>183</v>
      </c>
      <c r="C32" t="s">
        <v>184</v>
      </c>
      <c r="D32" t="s">
        <v>185</v>
      </c>
      <c r="E32" t="s">
        <v>186</v>
      </c>
      <c r="F32" t="s">
        <v>187</v>
      </c>
      <c r="G32" t="s">
        <v>218</v>
      </c>
      <c r="H32" t="s">
        <v>219</v>
      </c>
      <c r="I32" t="s">
        <v>220</v>
      </c>
      <c r="K32" t="s">
        <v>221</v>
      </c>
      <c r="N32" t="s">
        <v>222</v>
      </c>
      <c r="O32" t="s">
        <v>194</v>
      </c>
      <c r="P32">
        <v>2030</v>
      </c>
      <c r="Q32">
        <v>1.5</v>
      </c>
    </row>
    <row r="33" spans="1:17" x14ac:dyDescent="0.25">
      <c r="A33" t="s">
        <v>182</v>
      </c>
      <c r="B33" t="s">
        <v>183</v>
      </c>
      <c r="C33" t="s">
        <v>184</v>
      </c>
      <c r="D33" t="s">
        <v>185</v>
      </c>
      <c r="E33" t="s">
        <v>186</v>
      </c>
      <c r="F33" t="s">
        <v>187</v>
      </c>
      <c r="G33" t="s">
        <v>218</v>
      </c>
      <c r="H33" t="s">
        <v>219</v>
      </c>
      <c r="I33" t="s">
        <v>220</v>
      </c>
      <c r="K33" t="s">
        <v>221</v>
      </c>
      <c r="N33" t="s">
        <v>222</v>
      </c>
      <c r="O33" t="s">
        <v>194</v>
      </c>
      <c r="P33">
        <v>2050</v>
      </c>
      <c r="Q33">
        <v>1.5</v>
      </c>
    </row>
    <row r="34" spans="1:17" x14ac:dyDescent="0.25">
      <c r="A34" t="s">
        <v>182</v>
      </c>
      <c r="B34" t="s">
        <v>183</v>
      </c>
      <c r="C34" t="s">
        <v>184</v>
      </c>
      <c r="D34" t="s">
        <v>185</v>
      </c>
      <c r="E34" t="s">
        <v>186</v>
      </c>
      <c r="F34" t="s">
        <v>187</v>
      </c>
      <c r="G34" t="s">
        <v>218</v>
      </c>
      <c r="H34" t="s">
        <v>223</v>
      </c>
      <c r="I34" t="s">
        <v>224</v>
      </c>
      <c r="K34" t="s">
        <v>221</v>
      </c>
      <c r="N34" t="s">
        <v>222</v>
      </c>
      <c r="O34" t="s">
        <v>194</v>
      </c>
      <c r="P34">
        <v>2015</v>
      </c>
      <c r="Q34">
        <v>0.8</v>
      </c>
    </row>
    <row r="35" spans="1:17" x14ac:dyDescent="0.25">
      <c r="A35" t="s">
        <v>182</v>
      </c>
      <c r="B35" t="s">
        <v>183</v>
      </c>
      <c r="C35" t="s">
        <v>184</v>
      </c>
      <c r="D35" t="s">
        <v>185</v>
      </c>
      <c r="E35" t="s">
        <v>186</v>
      </c>
      <c r="F35" t="s">
        <v>187</v>
      </c>
      <c r="G35" t="s">
        <v>218</v>
      </c>
      <c r="H35" t="s">
        <v>223</v>
      </c>
      <c r="I35" t="s">
        <v>224</v>
      </c>
      <c r="K35" t="s">
        <v>221</v>
      </c>
      <c r="N35" t="s">
        <v>222</v>
      </c>
      <c r="O35" t="s">
        <v>194</v>
      </c>
      <c r="P35">
        <v>2020</v>
      </c>
      <c r="Q35">
        <v>0.8</v>
      </c>
    </row>
    <row r="36" spans="1:17" x14ac:dyDescent="0.25">
      <c r="A36" t="s">
        <v>182</v>
      </c>
      <c r="B36" t="s">
        <v>183</v>
      </c>
      <c r="C36" t="s">
        <v>184</v>
      </c>
      <c r="D36" t="s">
        <v>185</v>
      </c>
      <c r="E36" t="s">
        <v>186</v>
      </c>
      <c r="F36" t="s">
        <v>187</v>
      </c>
      <c r="G36" t="s">
        <v>218</v>
      </c>
      <c r="H36" t="s">
        <v>223</v>
      </c>
      <c r="I36" t="s">
        <v>224</v>
      </c>
      <c r="K36" t="s">
        <v>221</v>
      </c>
      <c r="N36" t="s">
        <v>222</v>
      </c>
      <c r="O36" t="s">
        <v>194</v>
      </c>
      <c r="P36">
        <v>2030</v>
      </c>
      <c r="Q36">
        <v>0.8</v>
      </c>
    </row>
    <row r="37" spans="1:17" x14ac:dyDescent="0.25">
      <c r="A37" t="s">
        <v>182</v>
      </c>
      <c r="B37" t="s">
        <v>183</v>
      </c>
      <c r="C37" t="s">
        <v>184</v>
      </c>
      <c r="D37" t="s">
        <v>185</v>
      </c>
      <c r="E37" t="s">
        <v>186</v>
      </c>
      <c r="F37" t="s">
        <v>187</v>
      </c>
      <c r="G37" t="s">
        <v>218</v>
      </c>
      <c r="H37" t="s">
        <v>223</v>
      </c>
      <c r="I37" t="s">
        <v>224</v>
      </c>
      <c r="K37" t="s">
        <v>221</v>
      </c>
      <c r="N37" t="s">
        <v>222</v>
      </c>
      <c r="O37" t="s">
        <v>194</v>
      </c>
      <c r="P37">
        <v>2050</v>
      </c>
      <c r="Q37">
        <v>0.8</v>
      </c>
    </row>
    <row r="38" spans="1:17" x14ac:dyDescent="0.25">
      <c r="A38" t="s">
        <v>182</v>
      </c>
      <c r="B38" t="s">
        <v>183</v>
      </c>
      <c r="C38" t="s">
        <v>184</v>
      </c>
      <c r="D38" t="s">
        <v>185</v>
      </c>
      <c r="E38" t="s">
        <v>186</v>
      </c>
      <c r="F38" t="s">
        <v>187</v>
      </c>
      <c r="G38" t="s">
        <v>218</v>
      </c>
      <c r="H38" t="s">
        <v>225</v>
      </c>
      <c r="I38" t="s">
        <v>226</v>
      </c>
      <c r="K38" t="s">
        <v>221</v>
      </c>
      <c r="M38" t="s">
        <v>227</v>
      </c>
      <c r="N38" t="s">
        <v>228</v>
      </c>
      <c r="O38" t="s">
        <v>194</v>
      </c>
      <c r="P38">
        <v>2015</v>
      </c>
      <c r="Q38">
        <v>38</v>
      </c>
    </row>
    <row r="39" spans="1:17" x14ac:dyDescent="0.25">
      <c r="A39" t="s">
        <v>182</v>
      </c>
      <c r="B39" t="s">
        <v>183</v>
      </c>
      <c r="C39" t="s">
        <v>184</v>
      </c>
      <c r="D39" t="s">
        <v>185</v>
      </c>
      <c r="E39" t="s">
        <v>186</v>
      </c>
      <c r="F39" t="s">
        <v>187</v>
      </c>
      <c r="G39" t="s">
        <v>218</v>
      </c>
      <c r="H39" t="s">
        <v>225</v>
      </c>
      <c r="I39" t="s">
        <v>226</v>
      </c>
      <c r="K39" t="s">
        <v>221</v>
      </c>
      <c r="M39" t="s">
        <v>227</v>
      </c>
      <c r="N39" t="s">
        <v>228</v>
      </c>
      <c r="O39" t="s">
        <v>194</v>
      </c>
      <c r="P39">
        <v>2020</v>
      </c>
      <c r="Q39">
        <v>35</v>
      </c>
    </row>
    <row r="40" spans="1:17" x14ac:dyDescent="0.25">
      <c r="A40" t="s">
        <v>182</v>
      </c>
      <c r="B40" t="s">
        <v>183</v>
      </c>
      <c r="C40" t="s">
        <v>184</v>
      </c>
      <c r="D40" t="s">
        <v>185</v>
      </c>
      <c r="E40" t="s">
        <v>186</v>
      </c>
      <c r="F40" t="s">
        <v>187</v>
      </c>
      <c r="G40" t="s">
        <v>218</v>
      </c>
      <c r="H40" t="s">
        <v>225</v>
      </c>
      <c r="I40" t="s">
        <v>226</v>
      </c>
      <c r="K40" t="s">
        <v>221</v>
      </c>
      <c r="M40" t="s">
        <v>227</v>
      </c>
      <c r="N40" t="s">
        <v>228</v>
      </c>
      <c r="O40" t="s">
        <v>194</v>
      </c>
      <c r="P40">
        <v>2030</v>
      </c>
      <c r="Q40">
        <v>35</v>
      </c>
    </row>
    <row r="41" spans="1:17" x14ac:dyDescent="0.25">
      <c r="A41" t="s">
        <v>182</v>
      </c>
      <c r="B41" t="s">
        <v>183</v>
      </c>
      <c r="C41" t="s">
        <v>184</v>
      </c>
      <c r="D41" t="s">
        <v>185</v>
      </c>
      <c r="E41" t="s">
        <v>186</v>
      </c>
      <c r="F41" t="s">
        <v>187</v>
      </c>
      <c r="G41" t="s">
        <v>218</v>
      </c>
      <c r="H41" t="s">
        <v>225</v>
      </c>
      <c r="I41" t="s">
        <v>226</v>
      </c>
      <c r="K41" t="s">
        <v>221</v>
      </c>
      <c r="M41" t="s">
        <v>227</v>
      </c>
      <c r="N41" t="s">
        <v>228</v>
      </c>
      <c r="O41" t="s">
        <v>194</v>
      </c>
      <c r="P41">
        <v>2050</v>
      </c>
      <c r="Q41">
        <v>35</v>
      </c>
    </row>
    <row r="42" spans="1:17" x14ac:dyDescent="0.25">
      <c r="A42" t="s">
        <v>182</v>
      </c>
      <c r="B42" t="s">
        <v>183</v>
      </c>
      <c r="C42" t="s">
        <v>184</v>
      </c>
      <c r="D42" t="s">
        <v>185</v>
      </c>
      <c r="E42" t="s">
        <v>186</v>
      </c>
      <c r="F42" t="s">
        <v>187</v>
      </c>
      <c r="G42" t="s">
        <v>218</v>
      </c>
      <c r="H42" t="s">
        <v>229</v>
      </c>
      <c r="I42" t="s">
        <v>230</v>
      </c>
      <c r="J42" t="s">
        <v>231</v>
      </c>
      <c r="K42" t="s">
        <v>191</v>
      </c>
      <c r="M42" t="s">
        <v>227</v>
      </c>
      <c r="N42" t="s">
        <v>232</v>
      </c>
      <c r="O42" t="s">
        <v>194</v>
      </c>
      <c r="P42">
        <v>2015</v>
      </c>
      <c r="Q42">
        <v>0.97</v>
      </c>
    </row>
    <row r="43" spans="1:17" x14ac:dyDescent="0.25">
      <c r="A43" t="s">
        <v>182</v>
      </c>
      <c r="B43" t="s">
        <v>183</v>
      </c>
      <c r="C43" t="s">
        <v>184</v>
      </c>
      <c r="D43" t="s">
        <v>185</v>
      </c>
      <c r="E43" t="s">
        <v>186</v>
      </c>
      <c r="F43" t="s">
        <v>187</v>
      </c>
      <c r="G43" t="s">
        <v>218</v>
      </c>
      <c r="H43" t="s">
        <v>229</v>
      </c>
      <c r="I43" t="s">
        <v>230</v>
      </c>
      <c r="J43" t="s">
        <v>231</v>
      </c>
      <c r="K43" t="s">
        <v>191</v>
      </c>
      <c r="M43" t="s">
        <v>227</v>
      </c>
      <c r="N43" t="s">
        <v>232</v>
      </c>
      <c r="O43" t="s">
        <v>194</v>
      </c>
      <c r="P43">
        <v>2020</v>
      </c>
      <c r="Q43">
        <v>0.97</v>
      </c>
    </row>
    <row r="44" spans="1:17" x14ac:dyDescent="0.25">
      <c r="A44" t="s">
        <v>182</v>
      </c>
      <c r="B44" t="s">
        <v>183</v>
      </c>
      <c r="C44" t="s">
        <v>184</v>
      </c>
      <c r="D44" t="s">
        <v>185</v>
      </c>
      <c r="E44" t="s">
        <v>186</v>
      </c>
      <c r="F44" t="s">
        <v>187</v>
      </c>
      <c r="G44" t="s">
        <v>218</v>
      </c>
      <c r="H44" t="s">
        <v>229</v>
      </c>
      <c r="I44" t="s">
        <v>230</v>
      </c>
      <c r="J44" t="s">
        <v>231</v>
      </c>
      <c r="K44" t="s">
        <v>191</v>
      </c>
      <c r="M44" t="s">
        <v>227</v>
      </c>
      <c r="N44" t="s">
        <v>232</v>
      </c>
      <c r="O44" t="s">
        <v>194</v>
      </c>
      <c r="P44">
        <v>2030</v>
      </c>
      <c r="Q44">
        <v>0.97</v>
      </c>
    </row>
    <row r="45" spans="1:17" x14ac:dyDescent="0.25">
      <c r="A45" t="s">
        <v>182</v>
      </c>
      <c r="B45" t="s">
        <v>183</v>
      </c>
      <c r="C45" t="s">
        <v>184</v>
      </c>
      <c r="D45" t="s">
        <v>185</v>
      </c>
      <c r="E45" t="s">
        <v>186</v>
      </c>
      <c r="F45" t="s">
        <v>187</v>
      </c>
      <c r="G45" t="s">
        <v>218</v>
      </c>
      <c r="H45" t="s">
        <v>229</v>
      </c>
      <c r="I45" t="s">
        <v>230</v>
      </c>
      <c r="J45" t="s">
        <v>231</v>
      </c>
      <c r="K45" t="s">
        <v>191</v>
      </c>
      <c r="M45" t="s">
        <v>227</v>
      </c>
      <c r="N45" t="s">
        <v>232</v>
      </c>
      <c r="O45" t="s">
        <v>194</v>
      </c>
      <c r="P45">
        <v>2050</v>
      </c>
      <c r="Q45">
        <v>0.97</v>
      </c>
    </row>
    <row r="46" spans="1:17" x14ac:dyDescent="0.25">
      <c r="A46" t="s">
        <v>182</v>
      </c>
      <c r="B46" t="s">
        <v>183</v>
      </c>
      <c r="C46" t="s">
        <v>184</v>
      </c>
      <c r="D46" t="s">
        <v>185</v>
      </c>
      <c r="E46" t="s">
        <v>186</v>
      </c>
      <c r="F46" t="s">
        <v>187</v>
      </c>
      <c r="G46" t="s">
        <v>233</v>
      </c>
      <c r="H46" t="s">
        <v>162</v>
      </c>
      <c r="I46" t="s">
        <v>234</v>
      </c>
      <c r="J46" t="s">
        <v>235</v>
      </c>
      <c r="K46" t="s">
        <v>236</v>
      </c>
      <c r="L46" t="s">
        <v>237</v>
      </c>
      <c r="M46" t="s">
        <v>238</v>
      </c>
      <c r="N46" t="s">
        <v>239</v>
      </c>
      <c r="O46" t="s">
        <v>194</v>
      </c>
      <c r="P46">
        <v>2015</v>
      </c>
      <c r="Q46">
        <v>31500</v>
      </c>
    </row>
    <row r="47" spans="1:17" x14ac:dyDescent="0.25">
      <c r="A47" t="s">
        <v>182</v>
      </c>
      <c r="B47" t="s">
        <v>183</v>
      </c>
      <c r="C47" t="s">
        <v>184</v>
      </c>
      <c r="D47" t="s">
        <v>185</v>
      </c>
      <c r="E47" t="s">
        <v>186</v>
      </c>
      <c r="F47" t="s">
        <v>187</v>
      </c>
      <c r="G47" t="s">
        <v>233</v>
      </c>
      <c r="H47" t="s">
        <v>162</v>
      </c>
      <c r="I47" t="s">
        <v>234</v>
      </c>
      <c r="J47" t="s">
        <v>235</v>
      </c>
      <c r="K47" t="s">
        <v>236</v>
      </c>
      <c r="L47" t="s">
        <v>237</v>
      </c>
      <c r="M47" t="s">
        <v>238</v>
      </c>
      <c r="N47" t="s">
        <v>239</v>
      </c>
      <c r="O47" t="s">
        <v>194</v>
      </c>
      <c r="P47">
        <v>2020</v>
      </c>
      <c r="Q47">
        <v>31000</v>
      </c>
    </row>
    <row r="48" spans="1:17" x14ac:dyDescent="0.25">
      <c r="A48" t="s">
        <v>182</v>
      </c>
      <c r="B48" t="s">
        <v>183</v>
      </c>
      <c r="C48" t="s">
        <v>184</v>
      </c>
      <c r="D48" t="s">
        <v>185</v>
      </c>
      <c r="E48" t="s">
        <v>186</v>
      </c>
      <c r="F48" t="s">
        <v>187</v>
      </c>
      <c r="G48" t="s">
        <v>233</v>
      </c>
      <c r="H48" t="s">
        <v>162</v>
      </c>
      <c r="I48" t="s">
        <v>234</v>
      </c>
      <c r="J48" t="s">
        <v>235</v>
      </c>
      <c r="K48" t="s">
        <v>236</v>
      </c>
      <c r="L48" t="s">
        <v>237</v>
      </c>
      <c r="M48" t="s">
        <v>238</v>
      </c>
      <c r="N48" t="s">
        <v>239</v>
      </c>
      <c r="O48" t="s">
        <v>194</v>
      </c>
      <c r="P48">
        <v>2030</v>
      </c>
      <c r="Q48">
        <v>30355.117630000001</v>
      </c>
    </row>
    <row r="49" spans="1:17" x14ac:dyDescent="0.25">
      <c r="A49" t="s">
        <v>182</v>
      </c>
      <c r="B49" t="s">
        <v>183</v>
      </c>
      <c r="C49" t="s">
        <v>184</v>
      </c>
      <c r="D49" t="s">
        <v>185</v>
      </c>
      <c r="E49" t="s">
        <v>186</v>
      </c>
      <c r="F49" t="s">
        <v>187</v>
      </c>
      <c r="G49" t="s">
        <v>233</v>
      </c>
      <c r="H49" t="s">
        <v>162</v>
      </c>
      <c r="I49" t="s">
        <v>234</v>
      </c>
      <c r="J49" t="s">
        <v>235</v>
      </c>
      <c r="K49" t="s">
        <v>236</v>
      </c>
      <c r="L49" t="s">
        <v>237</v>
      </c>
      <c r="M49" t="s">
        <v>238</v>
      </c>
      <c r="N49" t="s">
        <v>239</v>
      </c>
      <c r="O49" t="s">
        <v>194</v>
      </c>
      <c r="P49">
        <v>2050</v>
      </c>
      <c r="Q49">
        <v>29105.319599999999</v>
      </c>
    </row>
    <row r="50" spans="1:17" x14ac:dyDescent="0.25">
      <c r="A50" t="s">
        <v>182</v>
      </c>
      <c r="B50" t="s">
        <v>183</v>
      </c>
      <c r="C50" t="s">
        <v>184</v>
      </c>
      <c r="D50" t="s">
        <v>185</v>
      </c>
      <c r="E50" t="s">
        <v>186</v>
      </c>
      <c r="F50" t="s">
        <v>187</v>
      </c>
      <c r="G50" t="s">
        <v>233</v>
      </c>
      <c r="H50" t="s">
        <v>163</v>
      </c>
      <c r="I50" t="s">
        <v>240</v>
      </c>
      <c r="J50" t="s">
        <v>235</v>
      </c>
      <c r="K50" t="s">
        <v>241</v>
      </c>
      <c r="L50" t="s">
        <v>237</v>
      </c>
      <c r="M50" t="s">
        <v>238</v>
      </c>
      <c r="N50" t="s">
        <v>239</v>
      </c>
      <c r="O50" t="s">
        <v>194</v>
      </c>
      <c r="P50">
        <v>2015</v>
      </c>
      <c r="Q50">
        <v>1.93</v>
      </c>
    </row>
    <row r="51" spans="1:17" x14ac:dyDescent="0.25">
      <c r="A51" t="s">
        <v>182</v>
      </c>
      <c r="B51" t="s">
        <v>183</v>
      </c>
      <c r="C51" t="s">
        <v>184</v>
      </c>
      <c r="D51" t="s">
        <v>185</v>
      </c>
      <c r="E51" t="s">
        <v>186</v>
      </c>
      <c r="F51" t="s">
        <v>187</v>
      </c>
      <c r="G51" t="s">
        <v>233</v>
      </c>
      <c r="H51" t="s">
        <v>163</v>
      </c>
      <c r="I51" t="s">
        <v>240</v>
      </c>
      <c r="J51" t="s">
        <v>235</v>
      </c>
      <c r="K51" t="s">
        <v>241</v>
      </c>
      <c r="L51" t="s">
        <v>237</v>
      </c>
      <c r="M51" t="s">
        <v>238</v>
      </c>
      <c r="N51" t="s">
        <v>239</v>
      </c>
      <c r="O51" t="s">
        <v>194</v>
      </c>
      <c r="P51">
        <v>2020</v>
      </c>
      <c r="Q51">
        <v>1.9</v>
      </c>
    </row>
    <row r="52" spans="1:17" x14ac:dyDescent="0.25">
      <c r="A52" t="s">
        <v>182</v>
      </c>
      <c r="B52" t="s">
        <v>183</v>
      </c>
      <c r="C52" t="s">
        <v>184</v>
      </c>
      <c r="D52" t="s">
        <v>185</v>
      </c>
      <c r="E52" t="s">
        <v>186</v>
      </c>
      <c r="F52" t="s">
        <v>187</v>
      </c>
      <c r="G52" t="s">
        <v>233</v>
      </c>
      <c r="H52" t="s">
        <v>163</v>
      </c>
      <c r="I52" t="s">
        <v>240</v>
      </c>
      <c r="J52" t="s">
        <v>235</v>
      </c>
      <c r="K52" t="s">
        <v>241</v>
      </c>
      <c r="L52" t="s">
        <v>237</v>
      </c>
      <c r="M52" t="s">
        <v>238</v>
      </c>
      <c r="N52" t="s">
        <v>239</v>
      </c>
      <c r="O52" t="s">
        <v>194</v>
      </c>
      <c r="P52">
        <v>2030</v>
      </c>
      <c r="Q52">
        <v>1.860474951</v>
      </c>
    </row>
    <row r="53" spans="1:17" x14ac:dyDescent="0.25">
      <c r="A53" t="s">
        <v>182</v>
      </c>
      <c r="B53" t="s">
        <v>183</v>
      </c>
      <c r="C53" t="s">
        <v>184</v>
      </c>
      <c r="D53" t="s">
        <v>185</v>
      </c>
      <c r="E53" t="s">
        <v>186</v>
      </c>
      <c r="F53" t="s">
        <v>187</v>
      </c>
      <c r="G53" t="s">
        <v>233</v>
      </c>
      <c r="H53" t="s">
        <v>163</v>
      </c>
      <c r="I53" t="s">
        <v>240</v>
      </c>
      <c r="J53" t="s">
        <v>235</v>
      </c>
      <c r="K53" t="s">
        <v>241</v>
      </c>
      <c r="L53" t="s">
        <v>237</v>
      </c>
      <c r="M53" t="s">
        <v>238</v>
      </c>
      <c r="N53" t="s">
        <v>239</v>
      </c>
      <c r="O53" t="s">
        <v>194</v>
      </c>
      <c r="P53">
        <v>2050</v>
      </c>
      <c r="Q53">
        <v>1.783874427</v>
      </c>
    </row>
    <row r="54" spans="1:17" x14ac:dyDescent="0.25">
      <c r="A54" t="s">
        <v>182</v>
      </c>
      <c r="B54" t="s">
        <v>183</v>
      </c>
      <c r="C54" t="s">
        <v>184</v>
      </c>
      <c r="D54" t="s">
        <v>185</v>
      </c>
      <c r="E54" t="s">
        <v>186</v>
      </c>
      <c r="F54" t="s">
        <v>187</v>
      </c>
      <c r="G54" t="s">
        <v>233</v>
      </c>
      <c r="H54" t="s">
        <v>164</v>
      </c>
      <c r="I54" t="s">
        <v>4</v>
      </c>
      <c r="J54" t="s">
        <v>235</v>
      </c>
      <c r="K54" t="s">
        <v>242</v>
      </c>
      <c r="L54" t="s">
        <v>237</v>
      </c>
      <c r="M54" t="s">
        <v>238</v>
      </c>
      <c r="N54" t="s">
        <v>239</v>
      </c>
      <c r="O54" t="s">
        <v>194</v>
      </c>
      <c r="P54">
        <v>2015</v>
      </c>
      <c r="Q54">
        <v>2.95</v>
      </c>
    </row>
    <row r="55" spans="1:17" x14ac:dyDescent="0.25">
      <c r="A55" t="s">
        <v>182</v>
      </c>
      <c r="B55" t="s">
        <v>183</v>
      </c>
      <c r="C55" t="s">
        <v>184</v>
      </c>
      <c r="D55" t="s">
        <v>185</v>
      </c>
      <c r="E55" t="s">
        <v>186</v>
      </c>
      <c r="F55" t="s">
        <v>187</v>
      </c>
      <c r="G55" t="s">
        <v>233</v>
      </c>
      <c r="H55" t="s">
        <v>164</v>
      </c>
      <c r="I55" t="s">
        <v>4</v>
      </c>
      <c r="J55" t="s">
        <v>235</v>
      </c>
      <c r="K55" t="s">
        <v>242</v>
      </c>
      <c r="L55" t="s">
        <v>237</v>
      </c>
      <c r="M55" t="s">
        <v>238</v>
      </c>
      <c r="N55" t="s">
        <v>239</v>
      </c>
      <c r="O55" t="s">
        <v>194</v>
      </c>
      <c r="P55">
        <v>2020</v>
      </c>
      <c r="Q55">
        <v>2.9</v>
      </c>
    </row>
    <row r="56" spans="1:17" x14ac:dyDescent="0.25">
      <c r="A56" t="s">
        <v>182</v>
      </c>
      <c r="B56" t="s">
        <v>183</v>
      </c>
      <c r="C56" t="s">
        <v>184</v>
      </c>
      <c r="D56" t="s">
        <v>185</v>
      </c>
      <c r="E56" t="s">
        <v>186</v>
      </c>
      <c r="F56" t="s">
        <v>187</v>
      </c>
      <c r="G56" t="s">
        <v>233</v>
      </c>
      <c r="H56" t="s">
        <v>164</v>
      </c>
      <c r="I56" t="s">
        <v>4</v>
      </c>
      <c r="J56" t="s">
        <v>235</v>
      </c>
      <c r="K56" t="s">
        <v>242</v>
      </c>
      <c r="L56" t="s">
        <v>237</v>
      </c>
      <c r="M56" t="s">
        <v>238</v>
      </c>
      <c r="N56" t="s">
        <v>239</v>
      </c>
      <c r="O56" t="s">
        <v>194</v>
      </c>
      <c r="P56">
        <v>2030</v>
      </c>
      <c r="Q56">
        <v>2.8396722940000001</v>
      </c>
    </row>
    <row r="57" spans="1:17" x14ac:dyDescent="0.25">
      <c r="A57" t="s">
        <v>182</v>
      </c>
      <c r="B57" t="s">
        <v>183</v>
      </c>
      <c r="C57" t="s">
        <v>184</v>
      </c>
      <c r="D57" t="s">
        <v>185</v>
      </c>
      <c r="E57" t="s">
        <v>186</v>
      </c>
      <c r="F57" t="s">
        <v>187</v>
      </c>
      <c r="G57" t="s">
        <v>233</v>
      </c>
      <c r="H57" t="s">
        <v>164</v>
      </c>
      <c r="I57" t="s">
        <v>4</v>
      </c>
      <c r="J57" t="s">
        <v>235</v>
      </c>
      <c r="K57" t="s">
        <v>242</v>
      </c>
      <c r="L57" t="s">
        <v>237</v>
      </c>
      <c r="M57" t="s">
        <v>238</v>
      </c>
      <c r="N57" t="s">
        <v>239</v>
      </c>
      <c r="O57" t="s">
        <v>194</v>
      </c>
      <c r="P57">
        <v>2050</v>
      </c>
      <c r="Q57">
        <v>2.722755705</v>
      </c>
    </row>
    <row r="58" spans="1:17" x14ac:dyDescent="0.25">
      <c r="A58" t="s">
        <v>182</v>
      </c>
      <c r="B58" t="s">
        <v>183</v>
      </c>
      <c r="C58" t="s">
        <v>184</v>
      </c>
      <c r="D58" t="s">
        <v>185</v>
      </c>
      <c r="E58" t="s">
        <v>186</v>
      </c>
      <c r="F58" t="s">
        <v>187</v>
      </c>
      <c r="G58" t="s">
        <v>243</v>
      </c>
      <c r="H58" t="s">
        <v>244</v>
      </c>
      <c r="I58" t="s">
        <v>245</v>
      </c>
      <c r="J58" t="s">
        <v>246</v>
      </c>
      <c r="K58" t="s">
        <v>191</v>
      </c>
      <c r="N58" t="s">
        <v>247</v>
      </c>
      <c r="O58" t="s">
        <v>194</v>
      </c>
      <c r="P58">
        <v>2015</v>
      </c>
      <c r="Q58">
        <v>0.18</v>
      </c>
    </row>
    <row r="59" spans="1:17" x14ac:dyDescent="0.25">
      <c r="A59" t="s">
        <v>182</v>
      </c>
      <c r="B59" t="s">
        <v>183</v>
      </c>
      <c r="C59" t="s">
        <v>184</v>
      </c>
      <c r="D59" t="s">
        <v>185</v>
      </c>
      <c r="E59" t="s">
        <v>186</v>
      </c>
      <c r="F59" t="s">
        <v>187</v>
      </c>
      <c r="G59" t="s">
        <v>243</v>
      </c>
      <c r="H59" t="s">
        <v>244</v>
      </c>
      <c r="I59" t="s">
        <v>245</v>
      </c>
      <c r="J59" t="s">
        <v>246</v>
      </c>
      <c r="K59" t="s">
        <v>191</v>
      </c>
      <c r="N59" t="s">
        <v>247</v>
      </c>
      <c r="O59" t="s">
        <v>194</v>
      </c>
      <c r="P59">
        <v>2020</v>
      </c>
      <c r="Q59">
        <v>0.15</v>
      </c>
    </row>
    <row r="60" spans="1:17" x14ac:dyDescent="0.25">
      <c r="A60" t="s">
        <v>182</v>
      </c>
      <c r="B60" t="s">
        <v>183</v>
      </c>
      <c r="C60" t="s">
        <v>184</v>
      </c>
      <c r="D60" t="s">
        <v>185</v>
      </c>
      <c r="E60" t="s">
        <v>186</v>
      </c>
      <c r="F60" t="s">
        <v>187</v>
      </c>
      <c r="G60" t="s">
        <v>243</v>
      </c>
      <c r="H60" t="s">
        <v>244</v>
      </c>
      <c r="I60" t="s">
        <v>245</v>
      </c>
      <c r="J60" t="s">
        <v>246</v>
      </c>
      <c r="K60" t="s">
        <v>191</v>
      </c>
      <c r="N60" t="s">
        <v>247</v>
      </c>
      <c r="O60" t="s">
        <v>194</v>
      </c>
      <c r="P60">
        <v>2030</v>
      </c>
      <c r="Q60">
        <v>0.15</v>
      </c>
    </row>
    <row r="61" spans="1:17" x14ac:dyDescent="0.25">
      <c r="A61" t="s">
        <v>182</v>
      </c>
      <c r="B61" t="s">
        <v>183</v>
      </c>
      <c r="C61" t="s">
        <v>184</v>
      </c>
      <c r="D61" t="s">
        <v>185</v>
      </c>
      <c r="E61" t="s">
        <v>186</v>
      </c>
      <c r="F61" t="s">
        <v>187</v>
      </c>
      <c r="G61" t="s">
        <v>243</v>
      </c>
      <c r="H61" t="s">
        <v>244</v>
      </c>
      <c r="I61" t="s">
        <v>245</v>
      </c>
      <c r="J61" t="s">
        <v>246</v>
      </c>
      <c r="K61" t="s">
        <v>191</v>
      </c>
      <c r="N61" t="s">
        <v>247</v>
      </c>
      <c r="O61" t="s">
        <v>194</v>
      </c>
      <c r="P61">
        <v>2050</v>
      </c>
      <c r="Q61">
        <v>0.1</v>
      </c>
    </row>
    <row r="62" spans="1:17" x14ac:dyDescent="0.25">
      <c r="A62" t="s">
        <v>182</v>
      </c>
      <c r="B62" t="s">
        <v>183</v>
      </c>
      <c r="C62" t="s">
        <v>184</v>
      </c>
      <c r="D62" t="s">
        <v>185</v>
      </c>
      <c r="E62" t="s">
        <v>186</v>
      </c>
      <c r="F62" t="s">
        <v>187</v>
      </c>
      <c r="G62" t="s">
        <v>243</v>
      </c>
      <c r="H62" t="s">
        <v>248</v>
      </c>
      <c r="I62" t="s">
        <v>249</v>
      </c>
      <c r="J62" t="s">
        <v>250</v>
      </c>
      <c r="K62" t="s">
        <v>191</v>
      </c>
      <c r="M62" t="s">
        <v>251</v>
      </c>
      <c r="N62" t="s">
        <v>252</v>
      </c>
      <c r="O62" t="s">
        <v>194</v>
      </c>
      <c r="P62">
        <v>2015</v>
      </c>
      <c r="Q62">
        <v>0.05</v>
      </c>
    </row>
    <row r="63" spans="1:17" x14ac:dyDescent="0.25">
      <c r="A63" t="s">
        <v>182</v>
      </c>
      <c r="B63" t="s">
        <v>183</v>
      </c>
      <c r="C63" t="s">
        <v>184</v>
      </c>
      <c r="D63" t="s">
        <v>185</v>
      </c>
      <c r="E63" t="s">
        <v>186</v>
      </c>
      <c r="F63" t="s">
        <v>187</v>
      </c>
      <c r="G63" t="s">
        <v>243</v>
      </c>
      <c r="H63" t="s">
        <v>248</v>
      </c>
      <c r="I63" t="s">
        <v>249</v>
      </c>
      <c r="J63" t="s">
        <v>250</v>
      </c>
      <c r="K63" t="s">
        <v>191</v>
      </c>
      <c r="M63" t="s">
        <v>251</v>
      </c>
      <c r="N63" t="s">
        <v>252</v>
      </c>
      <c r="O63" t="s">
        <v>194</v>
      </c>
      <c r="P63">
        <v>2020</v>
      </c>
      <c r="Q63">
        <v>0.05</v>
      </c>
    </row>
    <row r="64" spans="1:17" x14ac:dyDescent="0.25">
      <c r="A64" t="s">
        <v>182</v>
      </c>
      <c r="B64" t="s">
        <v>183</v>
      </c>
      <c r="C64" t="s">
        <v>184</v>
      </c>
      <c r="D64" t="s">
        <v>185</v>
      </c>
      <c r="E64" t="s">
        <v>186</v>
      </c>
      <c r="F64" t="s">
        <v>187</v>
      </c>
      <c r="G64" t="s">
        <v>243</v>
      </c>
      <c r="H64" t="s">
        <v>248</v>
      </c>
      <c r="I64" t="s">
        <v>249</v>
      </c>
      <c r="J64" t="s">
        <v>250</v>
      </c>
      <c r="K64" t="s">
        <v>191</v>
      </c>
      <c r="M64" t="s">
        <v>251</v>
      </c>
      <c r="N64" t="s">
        <v>252</v>
      </c>
      <c r="O64" t="s">
        <v>194</v>
      </c>
      <c r="P64">
        <v>2030</v>
      </c>
      <c r="Q64">
        <v>0.05</v>
      </c>
    </row>
    <row r="65" spans="1:17" x14ac:dyDescent="0.25">
      <c r="A65" t="s">
        <v>182</v>
      </c>
      <c r="B65" t="s">
        <v>183</v>
      </c>
      <c r="C65" t="s">
        <v>184</v>
      </c>
      <c r="D65" t="s">
        <v>185</v>
      </c>
      <c r="E65" t="s">
        <v>186</v>
      </c>
      <c r="F65" t="s">
        <v>187</v>
      </c>
      <c r="G65" t="s">
        <v>243</v>
      </c>
      <c r="H65" t="s">
        <v>248</v>
      </c>
      <c r="I65" t="s">
        <v>249</v>
      </c>
      <c r="J65" t="s">
        <v>250</v>
      </c>
      <c r="K65" t="s">
        <v>191</v>
      </c>
      <c r="M65" t="s">
        <v>251</v>
      </c>
      <c r="N65" t="s">
        <v>252</v>
      </c>
      <c r="O65" t="s">
        <v>194</v>
      </c>
      <c r="P65">
        <v>2050</v>
      </c>
      <c r="Q65">
        <v>0.05</v>
      </c>
    </row>
    <row r="66" spans="1:17" x14ac:dyDescent="0.25">
      <c r="A66" t="s">
        <v>182</v>
      </c>
      <c r="B66" t="s">
        <v>183</v>
      </c>
      <c r="C66" t="s">
        <v>184</v>
      </c>
      <c r="D66" t="s">
        <v>185</v>
      </c>
      <c r="E66" t="s">
        <v>186</v>
      </c>
      <c r="F66" t="s">
        <v>187</v>
      </c>
      <c r="G66" t="s">
        <v>243</v>
      </c>
      <c r="H66" t="s">
        <v>253</v>
      </c>
      <c r="I66" t="s">
        <v>254</v>
      </c>
      <c r="J66" t="s">
        <v>255</v>
      </c>
      <c r="K66" t="s">
        <v>191</v>
      </c>
      <c r="M66" t="s">
        <v>251</v>
      </c>
      <c r="N66" t="s">
        <v>252</v>
      </c>
      <c r="O66" t="s">
        <v>194</v>
      </c>
      <c r="P66">
        <v>2015</v>
      </c>
      <c r="Q66">
        <v>0.04</v>
      </c>
    </row>
    <row r="67" spans="1:17" x14ac:dyDescent="0.25">
      <c r="A67" t="s">
        <v>182</v>
      </c>
      <c r="B67" t="s">
        <v>183</v>
      </c>
      <c r="C67" t="s">
        <v>184</v>
      </c>
      <c r="D67" t="s">
        <v>185</v>
      </c>
      <c r="E67" t="s">
        <v>186</v>
      </c>
      <c r="F67" t="s">
        <v>187</v>
      </c>
      <c r="G67" t="s">
        <v>243</v>
      </c>
      <c r="H67" t="s">
        <v>253</v>
      </c>
      <c r="I67" t="s">
        <v>254</v>
      </c>
      <c r="J67" t="s">
        <v>255</v>
      </c>
      <c r="K67" t="s">
        <v>191</v>
      </c>
      <c r="M67" t="s">
        <v>251</v>
      </c>
      <c r="N67" t="s">
        <v>252</v>
      </c>
      <c r="O67" t="s">
        <v>194</v>
      </c>
      <c r="P67">
        <v>2020</v>
      </c>
      <c r="Q67">
        <v>0.04</v>
      </c>
    </row>
    <row r="68" spans="1:17" x14ac:dyDescent="0.25">
      <c r="A68" t="s">
        <v>182</v>
      </c>
      <c r="B68" t="s">
        <v>183</v>
      </c>
      <c r="C68" t="s">
        <v>184</v>
      </c>
      <c r="D68" t="s">
        <v>185</v>
      </c>
      <c r="E68" t="s">
        <v>186</v>
      </c>
      <c r="F68" t="s">
        <v>187</v>
      </c>
      <c r="G68" t="s">
        <v>243</v>
      </c>
      <c r="H68" t="s">
        <v>253</v>
      </c>
      <c r="I68" t="s">
        <v>254</v>
      </c>
      <c r="J68" t="s">
        <v>255</v>
      </c>
      <c r="K68" t="s">
        <v>191</v>
      </c>
      <c r="M68" t="s">
        <v>251</v>
      </c>
      <c r="N68" t="s">
        <v>252</v>
      </c>
      <c r="O68" t="s">
        <v>194</v>
      </c>
      <c r="P68">
        <v>2030</v>
      </c>
      <c r="Q68">
        <v>0.04</v>
      </c>
    </row>
    <row r="69" spans="1:17" x14ac:dyDescent="0.25">
      <c r="A69" t="s">
        <v>182</v>
      </c>
      <c r="B69" t="s">
        <v>183</v>
      </c>
      <c r="C69" t="s">
        <v>184</v>
      </c>
      <c r="D69" t="s">
        <v>185</v>
      </c>
      <c r="E69" t="s">
        <v>186</v>
      </c>
      <c r="F69" t="s">
        <v>187</v>
      </c>
      <c r="G69" t="s">
        <v>243</v>
      </c>
      <c r="H69" t="s">
        <v>253</v>
      </c>
      <c r="I69" t="s">
        <v>254</v>
      </c>
      <c r="J69" t="s">
        <v>255</v>
      </c>
      <c r="K69" t="s">
        <v>191</v>
      </c>
      <c r="M69" t="s">
        <v>251</v>
      </c>
      <c r="N69" t="s">
        <v>252</v>
      </c>
      <c r="O69" t="s">
        <v>194</v>
      </c>
      <c r="P69">
        <v>2050</v>
      </c>
      <c r="Q69">
        <v>0.04</v>
      </c>
    </row>
    <row r="70" spans="1:17" x14ac:dyDescent="0.25">
      <c r="A70" t="s">
        <v>256</v>
      </c>
      <c r="B70" t="s">
        <v>257</v>
      </c>
      <c r="C70" t="s">
        <v>258</v>
      </c>
      <c r="D70" t="s">
        <v>259</v>
      </c>
      <c r="E70" t="s">
        <v>186</v>
      </c>
      <c r="F70" t="s">
        <v>260</v>
      </c>
      <c r="G70" t="s">
        <v>195</v>
      </c>
      <c r="H70" t="s">
        <v>261</v>
      </c>
      <c r="I70" t="s">
        <v>197</v>
      </c>
      <c r="J70" t="s">
        <v>262</v>
      </c>
      <c r="M70" t="s">
        <v>263</v>
      </c>
      <c r="N70" t="s">
        <v>193</v>
      </c>
      <c r="O70" t="s">
        <v>194</v>
      </c>
      <c r="P70">
        <v>2015</v>
      </c>
      <c r="Q70">
        <v>0</v>
      </c>
    </row>
    <row r="71" spans="1:17" x14ac:dyDescent="0.25">
      <c r="A71" t="s">
        <v>256</v>
      </c>
      <c r="B71" t="s">
        <v>257</v>
      </c>
      <c r="C71" t="s">
        <v>258</v>
      </c>
      <c r="D71" t="s">
        <v>259</v>
      </c>
      <c r="E71" t="s">
        <v>186</v>
      </c>
      <c r="F71" t="s">
        <v>260</v>
      </c>
      <c r="G71" t="s">
        <v>195</v>
      </c>
      <c r="H71" t="s">
        <v>261</v>
      </c>
      <c r="I71" t="s">
        <v>197</v>
      </c>
      <c r="J71" t="s">
        <v>262</v>
      </c>
      <c r="M71" t="s">
        <v>263</v>
      </c>
      <c r="N71" t="s">
        <v>193</v>
      </c>
      <c r="O71" t="s">
        <v>194</v>
      </c>
      <c r="P71">
        <v>2020</v>
      </c>
      <c r="Q71">
        <v>0</v>
      </c>
    </row>
    <row r="72" spans="1:17" x14ac:dyDescent="0.25">
      <c r="A72" t="s">
        <v>256</v>
      </c>
      <c r="B72" t="s">
        <v>257</v>
      </c>
      <c r="C72" t="s">
        <v>258</v>
      </c>
      <c r="D72" t="s">
        <v>259</v>
      </c>
      <c r="E72" t="s">
        <v>186</v>
      </c>
      <c r="F72" t="s">
        <v>260</v>
      </c>
      <c r="G72" t="s">
        <v>195</v>
      </c>
      <c r="H72" t="s">
        <v>261</v>
      </c>
      <c r="I72" t="s">
        <v>197</v>
      </c>
      <c r="J72" t="s">
        <v>262</v>
      </c>
      <c r="M72" t="s">
        <v>263</v>
      </c>
      <c r="N72" t="s">
        <v>193</v>
      </c>
      <c r="O72" t="s">
        <v>264</v>
      </c>
      <c r="P72">
        <v>2020</v>
      </c>
      <c r="Q72">
        <v>0</v>
      </c>
    </row>
    <row r="73" spans="1:17" x14ac:dyDescent="0.25">
      <c r="A73" t="s">
        <v>256</v>
      </c>
      <c r="B73" t="s">
        <v>257</v>
      </c>
      <c r="C73" t="s">
        <v>258</v>
      </c>
      <c r="D73" t="s">
        <v>259</v>
      </c>
      <c r="E73" t="s">
        <v>186</v>
      </c>
      <c r="F73" t="s">
        <v>260</v>
      </c>
      <c r="G73" t="s">
        <v>195</v>
      </c>
      <c r="H73" t="s">
        <v>261</v>
      </c>
      <c r="I73" t="s">
        <v>197</v>
      </c>
      <c r="J73" t="s">
        <v>262</v>
      </c>
      <c r="M73" t="s">
        <v>263</v>
      </c>
      <c r="N73" t="s">
        <v>193</v>
      </c>
      <c r="O73" t="s">
        <v>265</v>
      </c>
      <c r="P73">
        <v>2020</v>
      </c>
      <c r="Q73">
        <v>0</v>
      </c>
    </row>
    <row r="74" spans="1:17" x14ac:dyDescent="0.25">
      <c r="A74" t="s">
        <v>256</v>
      </c>
      <c r="B74" t="s">
        <v>257</v>
      </c>
      <c r="C74" t="s">
        <v>258</v>
      </c>
      <c r="D74" t="s">
        <v>259</v>
      </c>
      <c r="E74" t="s">
        <v>186</v>
      </c>
      <c r="F74" t="s">
        <v>260</v>
      </c>
      <c r="G74" t="s">
        <v>195</v>
      </c>
      <c r="H74" t="s">
        <v>261</v>
      </c>
      <c r="I74" t="s">
        <v>197</v>
      </c>
      <c r="J74" t="s">
        <v>262</v>
      </c>
      <c r="M74" t="s">
        <v>263</v>
      </c>
      <c r="N74" t="s">
        <v>193</v>
      </c>
      <c r="O74" t="s">
        <v>194</v>
      </c>
      <c r="P74">
        <v>2030</v>
      </c>
      <c r="Q74">
        <v>0</v>
      </c>
    </row>
    <row r="75" spans="1:17" x14ac:dyDescent="0.25">
      <c r="A75" t="s">
        <v>256</v>
      </c>
      <c r="B75" t="s">
        <v>257</v>
      </c>
      <c r="C75" t="s">
        <v>258</v>
      </c>
      <c r="D75" t="s">
        <v>259</v>
      </c>
      <c r="E75" t="s">
        <v>186</v>
      </c>
      <c r="F75" t="s">
        <v>260</v>
      </c>
      <c r="G75" t="s">
        <v>195</v>
      </c>
      <c r="H75" t="s">
        <v>261</v>
      </c>
      <c r="I75" t="s">
        <v>197</v>
      </c>
      <c r="J75" t="s">
        <v>262</v>
      </c>
      <c r="M75" t="s">
        <v>263</v>
      </c>
      <c r="N75" t="s">
        <v>193</v>
      </c>
      <c r="O75" t="s">
        <v>194</v>
      </c>
      <c r="P75">
        <v>2050</v>
      </c>
    </row>
    <row r="76" spans="1:17" x14ac:dyDescent="0.25">
      <c r="A76" t="s">
        <v>256</v>
      </c>
      <c r="B76" t="s">
        <v>257</v>
      </c>
      <c r="C76" t="s">
        <v>258</v>
      </c>
      <c r="D76" t="s">
        <v>259</v>
      </c>
      <c r="E76" t="s">
        <v>186</v>
      </c>
      <c r="F76" t="s">
        <v>260</v>
      </c>
      <c r="G76" t="s">
        <v>195</v>
      </c>
      <c r="H76" t="s">
        <v>261</v>
      </c>
      <c r="I76" t="s">
        <v>197</v>
      </c>
      <c r="J76" t="s">
        <v>262</v>
      </c>
      <c r="M76" t="s">
        <v>263</v>
      </c>
      <c r="N76" t="s">
        <v>193</v>
      </c>
      <c r="O76" t="s">
        <v>264</v>
      </c>
      <c r="P76">
        <v>2050</v>
      </c>
    </row>
    <row r="77" spans="1:17" x14ac:dyDescent="0.25">
      <c r="A77" t="s">
        <v>256</v>
      </c>
      <c r="B77" t="s">
        <v>257</v>
      </c>
      <c r="C77" t="s">
        <v>258</v>
      </c>
      <c r="D77" t="s">
        <v>259</v>
      </c>
      <c r="E77" t="s">
        <v>186</v>
      </c>
      <c r="F77" t="s">
        <v>260</v>
      </c>
      <c r="G77" t="s">
        <v>195</v>
      </c>
      <c r="H77" t="s">
        <v>261</v>
      </c>
      <c r="I77" t="s">
        <v>197</v>
      </c>
      <c r="J77" t="s">
        <v>262</v>
      </c>
      <c r="M77" t="s">
        <v>263</v>
      </c>
      <c r="N77" t="s">
        <v>193</v>
      </c>
      <c r="O77" t="s">
        <v>265</v>
      </c>
      <c r="P77">
        <v>2050</v>
      </c>
    </row>
    <row r="78" spans="1:17" x14ac:dyDescent="0.25">
      <c r="A78" t="s">
        <v>256</v>
      </c>
      <c r="B78" t="s">
        <v>257</v>
      </c>
      <c r="C78" t="s">
        <v>258</v>
      </c>
      <c r="D78" t="s">
        <v>259</v>
      </c>
      <c r="E78" t="s">
        <v>186</v>
      </c>
      <c r="F78" t="s">
        <v>260</v>
      </c>
      <c r="G78" t="s">
        <v>195</v>
      </c>
      <c r="H78" t="s">
        <v>200</v>
      </c>
      <c r="I78" t="s">
        <v>201</v>
      </c>
      <c r="K78" t="s">
        <v>202</v>
      </c>
      <c r="N78" t="s">
        <v>193</v>
      </c>
      <c r="O78" t="s">
        <v>194</v>
      </c>
      <c r="P78">
        <v>2015</v>
      </c>
      <c r="Q78">
        <v>0.5</v>
      </c>
    </row>
    <row r="79" spans="1:17" x14ac:dyDescent="0.25">
      <c r="A79" t="s">
        <v>256</v>
      </c>
      <c r="B79" t="s">
        <v>257</v>
      </c>
      <c r="C79" t="s">
        <v>258</v>
      </c>
      <c r="D79" t="s">
        <v>259</v>
      </c>
      <c r="E79" t="s">
        <v>186</v>
      </c>
      <c r="F79" t="s">
        <v>260</v>
      </c>
      <c r="G79" t="s">
        <v>195</v>
      </c>
      <c r="H79" t="s">
        <v>200</v>
      </c>
      <c r="I79" t="s">
        <v>201</v>
      </c>
      <c r="K79" t="s">
        <v>202</v>
      </c>
      <c r="N79" t="s">
        <v>193</v>
      </c>
      <c r="O79" t="s">
        <v>194</v>
      </c>
      <c r="P79">
        <v>2020</v>
      </c>
      <c r="Q79">
        <v>0.5</v>
      </c>
    </row>
    <row r="80" spans="1:17" x14ac:dyDescent="0.25">
      <c r="A80" t="s">
        <v>256</v>
      </c>
      <c r="B80" t="s">
        <v>257</v>
      </c>
      <c r="C80" t="s">
        <v>258</v>
      </c>
      <c r="D80" t="s">
        <v>259</v>
      </c>
      <c r="E80" t="s">
        <v>186</v>
      </c>
      <c r="F80" t="s">
        <v>260</v>
      </c>
      <c r="G80" t="s">
        <v>195</v>
      </c>
      <c r="H80" t="s">
        <v>200</v>
      </c>
      <c r="I80" t="s">
        <v>201</v>
      </c>
      <c r="K80" t="s">
        <v>202</v>
      </c>
      <c r="N80" t="s">
        <v>193</v>
      </c>
      <c r="O80" t="s">
        <v>264</v>
      </c>
      <c r="P80">
        <v>2020</v>
      </c>
    </row>
    <row r="81" spans="1:17" x14ac:dyDescent="0.25">
      <c r="A81" t="s">
        <v>256</v>
      </c>
      <c r="B81" t="s">
        <v>257</v>
      </c>
      <c r="C81" t="s">
        <v>258</v>
      </c>
      <c r="D81" t="s">
        <v>259</v>
      </c>
      <c r="E81" t="s">
        <v>186</v>
      </c>
      <c r="F81" t="s">
        <v>260</v>
      </c>
      <c r="G81" t="s">
        <v>195</v>
      </c>
      <c r="H81" t="s">
        <v>200</v>
      </c>
      <c r="I81" t="s">
        <v>201</v>
      </c>
      <c r="K81" t="s">
        <v>202</v>
      </c>
      <c r="N81" t="s">
        <v>193</v>
      </c>
      <c r="O81" t="s">
        <v>265</v>
      </c>
      <c r="P81">
        <v>2020</v>
      </c>
    </row>
    <row r="82" spans="1:17" x14ac:dyDescent="0.25">
      <c r="A82" t="s">
        <v>256</v>
      </c>
      <c r="B82" t="s">
        <v>257</v>
      </c>
      <c r="C82" t="s">
        <v>258</v>
      </c>
      <c r="D82" t="s">
        <v>259</v>
      </c>
      <c r="E82" t="s">
        <v>186</v>
      </c>
      <c r="F82" t="s">
        <v>260</v>
      </c>
      <c r="G82" t="s">
        <v>195</v>
      </c>
      <c r="H82" t="s">
        <v>200</v>
      </c>
      <c r="I82" t="s">
        <v>201</v>
      </c>
      <c r="K82" t="s">
        <v>202</v>
      </c>
      <c r="N82" t="s">
        <v>193</v>
      </c>
      <c r="O82" t="s">
        <v>194</v>
      </c>
      <c r="P82">
        <v>2030</v>
      </c>
      <c r="Q82">
        <v>0.5</v>
      </c>
    </row>
    <row r="83" spans="1:17" x14ac:dyDescent="0.25">
      <c r="A83" t="s">
        <v>256</v>
      </c>
      <c r="B83" t="s">
        <v>257</v>
      </c>
      <c r="C83" t="s">
        <v>258</v>
      </c>
      <c r="D83" t="s">
        <v>259</v>
      </c>
      <c r="E83" t="s">
        <v>186</v>
      </c>
      <c r="F83" t="s">
        <v>260</v>
      </c>
      <c r="G83" t="s">
        <v>195</v>
      </c>
      <c r="H83" t="s">
        <v>200</v>
      </c>
      <c r="I83" t="s">
        <v>201</v>
      </c>
      <c r="K83" t="s">
        <v>202</v>
      </c>
      <c r="N83" t="s">
        <v>193</v>
      </c>
      <c r="O83" t="s">
        <v>194</v>
      </c>
      <c r="P83">
        <v>2050</v>
      </c>
    </row>
    <row r="84" spans="1:17" x14ac:dyDescent="0.25">
      <c r="A84" t="s">
        <v>256</v>
      </c>
      <c r="B84" t="s">
        <v>257</v>
      </c>
      <c r="C84" t="s">
        <v>258</v>
      </c>
      <c r="D84" t="s">
        <v>259</v>
      </c>
      <c r="E84" t="s">
        <v>186</v>
      </c>
      <c r="F84" t="s">
        <v>260</v>
      </c>
      <c r="G84" t="s">
        <v>195</v>
      </c>
      <c r="H84" t="s">
        <v>200</v>
      </c>
      <c r="I84" t="s">
        <v>201</v>
      </c>
      <c r="K84" t="s">
        <v>202</v>
      </c>
      <c r="N84" t="s">
        <v>193</v>
      </c>
      <c r="O84" t="s">
        <v>264</v>
      </c>
      <c r="P84">
        <v>2050</v>
      </c>
    </row>
    <row r="85" spans="1:17" x14ac:dyDescent="0.25">
      <c r="A85" t="s">
        <v>256</v>
      </c>
      <c r="B85" t="s">
        <v>257</v>
      </c>
      <c r="C85" t="s">
        <v>258</v>
      </c>
      <c r="D85" t="s">
        <v>259</v>
      </c>
      <c r="E85" t="s">
        <v>186</v>
      </c>
      <c r="F85" t="s">
        <v>260</v>
      </c>
      <c r="G85" t="s">
        <v>195</v>
      </c>
      <c r="H85" t="s">
        <v>200</v>
      </c>
      <c r="I85" t="s">
        <v>201</v>
      </c>
      <c r="K85" t="s">
        <v>202</v>
      </c>
      <c r="N85" t="s">
        <v>193</v>
      </c>
      <c r="O85" t="s">
        <v>265</v>
      </c>
      <c r="P85">
        <v>2050</v>
      </c>
    </row>
    <row r="86" spans="1:17" x14ac:dyDescent="0.25">
      <c r="A86" t="s">
        <v>256</v>
      </c>
      <c r="B86" t="s">
        <v>257</v>
      </c>
      <c r="C86" t="s">
        <v>258</v>
      </c>
      <c r="D86" t="s">
        <v>259</v>
      </c>
      <c r="E86" t="s">
        <v>186</v>
      </c>
      <c r="F86" t="s">
        <v>260</v>
      </c>
      <c r="G86" t="s">
        <v>195</v>
      </c>
      <c r="H86" t="s">
        <v>266</v>
      </c>
      <c r="I86" t="s">
        <v>205</v>
      </c>
      <c r="J86" t="s">
        <v>262</v>
      </c>
      <c r="M86" t="s">
        <v>263</v>
      </c>
      <c r="N86" t="s">
        <v>193</v>
      </c>
      <c r="O86" t="s">
        <v>194</v>
      </c>
      <c r="P86">
        <v>2015</v>
      </c>
      <c r="Q86">
        <v>0</v>
      </c>
    </row>
    <row r="87" spans="1:17" x14ac:dyDescent="0.25">
      <c r="A87" t="s">
        <v>256</v>
      </c>
      <c r="B87" t="s">
        <v>257</v>
      </c>
      <c r="C87" t="s">
        <v>258</v>
      </c>
      <c r="D87" t="s">
        <v>259</v>
      </c>
      <c r="E87" t="s">
        <v>186</v>
      </c>
      <c r="F87" t="s">
        <v>260</v>
      </c>
      <c r="G87" t="s">
        <v>195</v>
      </c>
      <c r="H87" t="s">
        <v>266</v>
      </c>
      <c r="I87" t="s">
        <v>205</v>
      </c>
      <c r="J87" t="s">
        <v>262</v>
      </c>
      <c r="M87" t="s">
        <v>263</v>
      </c>
      <c r="N87" t="s">
        <v>193</v>
      </c>
      <c r="O87" t="s">
        <v>194</v>
      </c>
      <c r="P87">
        <v>2020</v>
      </c>
      <c r="Q87">
        <v>0</v>
      </c>
    </row>
    <row r="88" spans="1:17" x14ac:dyDescent="0.25">
      <c r="A88" t="s">
        <v>256</v>
      </c>
      <c r="B88" t="s">
        <v>257</v>
      </c>
      <c r="C88" t="s">
        <v>258</v>
      </c>
      <c r="D88" t="s">
        <v>259</v>
      </c>
      <c r="E88" t="s">
        <v>186</v>
      </c>
      <c r="F88" t="s">
        <v>260</v>
      </c>
      <c r="G88" t="s">
        <v>195</v>
      </c>
      <c r="H88" t="s">
        <v>266</v>
      </c>
      <c r="I88" t="s">
        <v>205</v>
      </c>
      <c r="J88" t="s">
        <v>262</v>
      </c>
      <c r="M88" t="s">
        <v>263</v>
      </c>
      <c r="N88" t="s">
        <v>193</v>
      </c>
      <c r="O88" t="s">
        <v>264</v>
      </c>
      <c r="P88">
        <v>2020</v>
      </c>
      <c r="Q88">
        <v>0</v>
      </c>
    </row>
    <row r="89" spans="1:17" x14ac:dyDescent="0.25">
      <c r="A89" t="s">
        <v>256</v>
      </c>
      <c r="B89" t="s">
        <v>257</v>
      </c>
      <c r="C89" t="s">
        <v>258</v>
      </c>
      <c r="D89" t="s">
        <v>259</v>
      </c>
      <c r="E89" t="s">
        <v>186</v>
      </c>
      <c r="F89" t="s">
        <v>260</v>
      </c>
      <c r="G89" t="s">
        <v>195</v>
      </c>
      <c r="H89" t="s">
        <v>266</v>
      </c>
      <c r="I89" t="s">
        <v>205</v>
      </c>
      <c r="J89" t="s">
        <v>262</v>
      </c>
      <c r="M89" t="s">
        <v>263</v>
      </c>
      <c r="N89" t="s">
        <v>193</v>
      </c>
      <c r="O89" t="s">
        <v>265</v>
      </c>
      <c r="P89">
        <v>2020</v>
      </c>
      <c r="Q89">
        <v>0</v>
      </c>
    </row>
    <row r="90" spans="1:17" x14ac:dyDescent="0.25">
      <c r="A90" t="s">
        <v>256</v>
      </c>
      <c r="B90" t="s">
        <v>257</v>
      </c>
      <c r="C90" t="s">
        <v>258</v>
      </c>
      <c r="D90" t="s">
        <v>259</v>
      </c>
      <c r="E90" t="s">
        <v>186</v>
      </c>
      <c r="F90" t="s">
        <v>260</v>
      </c>
      <c r="G90" t="s">
        <v>195</v>
      </c>
      <c r="H90" t="s">
        <v>266</v>
      </c>
      <c r="I90" t="s">
        <v>205</v>
      </c>
      <c r="J90" t="s">
        <v>262</v>
      </c>
      <c r="M90" t="s">
        <v>263</v>
      </c>
      <c r="N90" t="s">
        <v>193</v>
      </c>
      <c r="O90" t="s">
        <v>194</v>
      </c>
      <c r="P90">
        <v>2030</v>
      </c>
      <c r="Q90">
        <v>0</v>
      </c>
    </row>
    <row r="91" spans="1:17" x14ac:dyDescent="0.25">
      <c r="A91" t="s">
        <v>256</v>
      </c>
      <c r="B91" t="s">
        <v>257</v>
      </c>
      <c r="C91" t="s">
        <v>258</v>
      </c>
      <c r="D91" t="s">
        <v>259</v>
      </c>
      <c r="E91" t="s">
        <v>186</v>
      </c>
      <c r="F91" t="s">
        <v>260</v>
      </c>
      <c r="G91" t="s">
        <v>195</v>
      </c>
      <c r="H91" t="s">
        <v>266</v>
      </c>
      <c r="I91" t="s">
        <v>205</v>
      </c>
      <c r="J91" t="s">
        <v>262</v>
      </c>
      <c r="M91" t="s">
        <v>263</v>
      </c>
      <c r="N91" t="s">
        <v>193</v>
      </c>
      <c r="O91" t="s">
        <v>194</v>
      </c>
      <c r="P91">
        <v>2050</v>
      </c>
    </row>
    <row r="92" spans="1:17" x14ac:dyDescent="0.25">
      <c r="A92" t="s">
        <v>256</v>
      </c>
      <c r="B92" t="s">
        <v>257</v>
      </c>
      <c r="C92" t="s">
        <v>258</v>
      </c>
      <c r="D92" t="s">
        <v>259</v>
      </c>
      <c r="E92" t="s">
        <v>186</v>
      </c>
      <c r="F92" t="s">
        <v>260</v>
      </c>
      <c r="G92" t="s">
        <v>195</v>
      </c>
      <c r="H92" t="s">
        <v>266</v>
      </c>
      <c r="I92" t="s">
        <v>205</v>
      </c>
      <c r="J92" t="s">
        <v>262</v>
      </c>
      <c r="M92" t="s">
        <v>263</v>
      </c>
      <c r="N92" t="s">
        <v>193</v>
      </c>
      <c r="O92" t="s">
        <v>264</v>
      </c>
      <c r="P92">
        <v>2050</v>
      </c>
    </row>
    <row r="93" spans="1:17" x14ac:dyDescent="0.25">
      <c r="A93" t="s">
        <v>256</v>
      </c>
      <c r="B93" t="s">
        <v>257</v>
      </c>
      <c r="C93" t="s">
        <v>258</v>
      </c>
      <c r="D93" t="s">
        <v>259</v>
      </c>
      <c r="E93" t="s">
        <v>186</v>
      </c>
      <c r="F93" t="s">
        <v>260</v>
      </c>
      <c r="G93" t="s">
        <v>195</v>
      </c>
      <c r="H93" t="s">
        <v>266</v>
      </c>
      <c r="I93" t="s">
        <v>205</v>
      </c>
      <c r="J93" t="s">
        <v>262</v>
      </c>
      <c r="M93" t="s">
        <v>263</v>
      </c>
      <c r="N93" t="s">
        <v>193</v>
      </c>
      <c r="O93" t="s">
        <v>265</v>
      </c>
      <c r="P93">
        <v>2050</v>
      </c>
    </row>
    <row r="94" spans="1:17" x14ac:dyDescent="0.25">
      <c r="A94" t="s">
        <v>256</v>
      </c>
      <c r="B94" t="s">
        <v>257</v>
      </c>
      <c r="C94" t="s">
        <v>258</v>
      </c>
      <c r="D94" t="s">
        <v>259</v>
      </c>
      <c r="E94" t="s">
        <v>186</v>
      </c>
      <c r="F94" t="s">
        <v>260</v>
      </c>
      <c r="G94" t="s">
        <v>195</v>
      </c>
      <c r="H94" t="s">
        <v>267</v>
      </c>
      <c r="I94" t="s">
        <v>208</v>
      </c>
      <c r="J94" t="s">
        <v>268</v>
      </c>
      <c r="K94" t="s">
        <v>191</v>
      </c>
      <c r="M94" t="s">
        <v>269</v>
      </c>
      <c r="N94" t="s">
        <v>193</v>
      </c>
      <c r="O94" t="s">
        <v>194</v>
      </c>
      <c r="P94">
        <v>2015</v>
      </c>
      <c r="Q94">
        <v>0</v>
      </c>
    </row>
    <row r="95" spans="1:17" x14ac:dyDescent="0.25">
      <c r="A95" t="s">
        <v>256</v>
      </c>
      <c r="B95" t="s">
        <v>257</v>
      </c>
      <c r="C95" t="s">
        <v>258</v>
      </c>
      <c r="D95" t="s">
        <v>259</v>
      </c>
      <c r="E95" t="s">
        <v>186</v>
      </c>
      <c r="F95" t="s">
        <v>260</v>
      </c>
      <c r="G95" t="s">
        <v>195</v>
      </c>
      <c r="H95" t="s">
        <v>267</v>
      </c>
      <c r="I95" t="s">
        <v>208</v>
      </c>
      <c r="J95" t="s">
        <v>268</v>
      </c>
      <c r="K95" t="s">
        <v>191</v>
      </c>
      <c r="M95" t="s">
        <v>269</v>
      </c>
      <c r="N95" t="s">
        <v>193</v>
      </c>
      <c r="O95" t="s">
        <v>194</v>
      </c>
      <c r="P95">
        <v>2020</v>
      </c>
      <c r="Q95">
        <v>0</v>
      </c>
    </row>
    <row r="96" spans="1:17" x14ac:dyDescent="0.25">
      <c r="A96" t="s">
        <v>256</v>
      </c>
      <c r="B96" t="s">
        <v>257</v>
      </c>
      <c r="C96" t="s">
        <v>258</v>
      </c>
      <c r="D96" t="s">
        <v>259</v>
      </c>
      <c r="E96" t="s">
        <v>186</v>
      </c>
      <c r="F96" t="s">
        <v>260</v>
      </c>
      <c r="G96" t="s">
        <v>195</v>
      </c>
      <c r="H96" t="s">
        <v>267</v>
      </c>
      <c r="I96" t="s">
        <v>208</v>
      </c>
      <c r="J96" t="s">
        <v>268</v>
      </c>
      <c r="K96" t="s">
        <v>191</v>
      </c>
      <c r="M96" t="s">
        <v>269</v>
      </c>
      <c r="N96" t="s">
        <v>193</v>
      </c>
      <c r="O96" t="s">
        <v>264</v>
      </c>
      <c r="P96">
        <v>2020</v>
      </c>
      <c r="Q96">
        <v>-0.01</v>
      </c>
    </row>
    <row r="97" spans="1:17" x14ac:dyDescent="0.25">
      <c r="A97" t="s">
        <v>256</v>
      </c>
      <c r="B97" t="s">
        <v>257</v>
      </c>
      <c r="C97" t="s">
        <v>258</v>
      </c>
      <c r="D97" t="s">
        <v>259</v>
      </c>
      <c r="E97" t="s">
        <v>186</v>
      </c>
      <c r="F97" t="s">
        <v>260</v>
      </c>
      <c r="G97" t="s">
        <v>195</v>
      </c>
      <c r="H97" t="s">
        <v>267</v>
      </c>
      <c r="I97" t="s">
        <v>208</v>
      </c>
      <c r="J97" t="s">
        <v>268</v>
      </c>
      <c r="K97" t="s">
        <v>191</v>
      </c>
      <c r="M97" t="s">
        <v>269</v>
      </c>
      <c r="N97" t="s">
        <v>193</v>
      </c>
      <c r="O97" t="s">
        <v>265</v>
      </c>
      <c r="P97">
        <v>2020</v>
      </c>
      <c r="Q97">
        <v>0.01</v>
      </c>
    </row>
    <row r="98" spans="1:17" x14ac:dyDescent="0.25">
      <c r="A98" t="s">
        <v>256</v>
      </c>
      <c r="B98" t="s">
        <v>257</v>
      </c>
      <c r="C98" t="s">
        <v>258</v>
      </c>
      <c r="D98" t="s">
        <v>259</v>
      </c>
      <c r="E98" t="s">
        <v>186</v>
      </c>
      <c r="F98" t="s">
        <v>260</v>
      </c>
      <c r="G98" t="s">
        <v>195</v>
      </c>
      <c r="H98" t="s">
        <v>267</v>
      </c>
      <c r="I98" t="s">
        <v>208</v>
      </c>
      <c r="J98" t="s">
        <v>268</v>
      </c>
      <c r="K98" t="s">
        <v>191</v>
      </c>
      <c r="M98" t="s">
        <v>269</v>
      </c>
      <c r="N98" t="s">
        <v>193</v>
      </c>
      <c r="O98" t="s">
        <v>194</v>
      </c>
      <c r="P98">
        <v>2030</v>
      </c>
      <c r="Q98">
        <v>0</v>
      </c>
    </row>
    <row r="99" spans="1:17" x14ac:dyDescent="0.25">
      <c r="A99" t="s">
        <v>256</v>
      </c>
      <c r="B99" t="s">
        <v>257</v>
      </c>
      <c r="C99" t="s">
        <v>258</v>
      </c>
      <c r="D99" t="s">
        <v>259</v>
      </c>
      <c r="E99" t="s">
        <v>186</v>
      </c>
      <c r="F99" t="s">
        <v>260</v>
      </c>
      <c r="G99" t="s">
        <v>195</v>
      </c>
      <c r="H99" t="s">
        <v>267</v>
      </c>
      <c r="I99" t="s">
        <v>208</v>
      </c>
      <c r="J99" t="s">
        <v>268</v>
      </c>
      <c r="K99" t="s">
        <v>191</v>
      </c>
      <c r="M99" t="s">
        <v>269</v>
      </c>
      <c r="N99" t="s">
        <v>193</v>
      </c>
      <c r="O99" t="s">
        <v>194</v>
      </c>
      <c r="P99">
        <v>2050</v>
      </c>
    </row>
    <row r="100" spans="1:17" x14ac:dyDescent="0.25">
      <c r="A100" t="s">
        <v>256</v>
      </c>
      <c r="B100" t="s">
        <v>257</v>
      </c>
      <c r="C100" t="s">
        <v>258</v>
      </c>
      <c r="D100" t="s">
        <v>259</v>
      </c>
      <c r="E100" t="s">
        <v>186</v>
      </c>
      <c r="F100" t="s">
        <v>260</v>
      </c>
      <c r="G100" t="s">
        <v>195</v>
      </c>
      <c r="H100" t="s">
        <v>267</v>
      </c>
      <c r="I100" t="s">
        <v>208</v>
      </c>
      <c r="J100" t="s">
        <v>268</v>
      </c>
      <c r="K100" t="s">
        <v>191</v>
      </c>
      <c r="M100" t="s">
        <v>269</v>
      </c>
      <c r="N100" t="s">
        <v>193</v>
      </c>
      <c r="O100" t="s">
        <v>264</v>
      </c>
      <c r="P100">
        <v>2050</v>
      </c>
    </row>
    <row r="101" spans="1:17" x14ac:dyDescent="0.25">
      <c r="A101" t="s">
        <v>256</v>
      </c>
      <c r="B101" t="s">
        <v>257</v>
      </c>
      <c r="C101" t="s">
        <v>258</v>
      </c>
      <c r="D101" t="s">
        <v>259</v>
      </c>
      <c r="E101" t="s">
        <v>186</v>
      </c>
      <c r="F101" t="s">
        <v>260</v>
      </c>
      <c r="G101" t="s">
        <v>195</v>
      </c>
      <c r="H101" t="s">
        <v>267</v>
      </c>
      <c r="I101" t="s">
        <v>208</v>
      </c>
      <c r="J101" t="s">
        <v>268</v>
      </c>
      <c r="K101" t="s">
        <v>191</v>
      </c>
      <c r="M101" t="s">
        <v>269</v>
      </c>
      <c r="N101" t="s">
        <v>193</v>
      </c>
      <c r="O101" t="s">
        <v>265</v>
      </c>
      <c r="P101">
        <v>2050</v>
      </c>
    </row>
    <row r="102" spans="1:17" x14ac:dyDescent="0.25">
      <c r="A102" t="s">
        <v>256</v>
      </c>
      <c r="B102" t="s">
        <v>257</v>
      </c>
      <c r="C102" t="s">
        <v>258</v>
      </c>
      <c r="D102" t="s">
        <v>259</v>
      </c>
      <c r="E102" t="s">
        <v>186</v>
      </c>
      <c r="F102" t="s">
        <v>260</v>
      </c>
      <c r="G102" t="s">
        <v>195</v>
      </c>
      <c r="H102" t="s">
        <v>270</v>
      </c>
      <c r="I102" t="s">
        <v>208</v>
      </c>
      <c r="J102" t="s">
        <v>271</v>
      </c>
      <c r="K102" t="s">
        <v>191</v>
      </c>
      <c r="M102" t="s">
        <v>269</v>
      </c>
      <c r="N102" t="s">
        <v>193</v>
      </c>
      <c r="O102" t="s">
        <v>194</v>
      </c>
      <c r="P102">
        <v>2015</v>
      </c>
      <c r="Q102">
        <v>0</v>
      </c>
    </row>
    <row r="103" spans="1:17" x14ac:dyDescent="0.25">
      <c r="A103" t="s">
        <v>256</v>
      </c>
      <c r="B103" t="s">
        <v>257</v>
      </c>
      <c r="C103" t="s">
        <v>258</v>
      </c>
      <c r="D103" t="s">
        <v>259</v>
      </c>
      <c r="E103" t="s">
        <v>186</v>
      </c>
      <c r="F103" t="s">
        <v>260</v>
      </c>
      <c r="G103" t="s">
        <v>195</v>
      </c>
      <c r="H103" t="s">
        <v>270</v>
      </c>
      <c r="I103" t="s">
        <v>208</v>
      </c>
      <c r="J103" t="s">
        <v>271</v>
      </c>
      <c r="K103" t="s">
        <v>191</v>
      </c>
      <c r="M103" t="s">
        <v>269</v>
      </c>
      <c r="N103" t="s">
        <v>193</v>
      </c>
      <c r="O103" t="s">
        <v>194</v>
      </c>
      <c r="P103">
        <v>2020</v>
      </c>
      <c r="Q103">
        <v>0</v>
      </c>
    </row>
    <row r="104" spans="1:17" x14ac:dyDescent="0.25">
      <c r="A104" t="s">
        <v>256</v>
      </c>
      <c r="B104" t="s">
        <v>257</v>
      </c>
      <c r="C104" t="s">
        <v>258</v>
      </c>
      <c r="D104" t="s">
        <v>259</v>
      </c>
      <c r="E104" t="s">
        <v>186</v>
      </c>
      <c r="F104" t="s">
        <v>260</v>
      </c>
      <c r="G104" t="s">
        <v>195</v>
      </c>
      <c r="H104" t="s">
        <v>270</v>
      </c>
      <c r="I104" t="s">
        <v>208</v>
      </c>
      <c r="J104" t="s">
        <v>271</v>
      </c>
      <c r="K104" t="s">
        <v>191</v>
      </c>
      <c r="M104" t="s">
        <v>269</v>
      </c>
      <c r="N104" t="s">
        <v>193</v>
      </c>
      <c r="O104" t="s">
        <v>264</v>
      </c>
      <c r="P104">
        <v>2020</v>
      </c>
      <c r="Q104">
        <v>-0.01</v>
      </c>
    </row>
    <row r="105" spans="1:17" x14ac:dyDescent="0.25">
      <c r="A105" t="s">
        <v>256</v>
      </c>
      <c r="B105" t="s">
        <v>257</v>
      </c>
      <c r="C105" t="s">
        <v>258</v>
      </c>
      <c r="D105" t="s">
        <v>259</v>
      </c>
      <c r="E105" t="s">
        <v>186</v>
      </c>
      <c r="F105" t="s">
        <v>260</v>
      </c>
      <c r="G105" t="s">
        <v>195</v>
      </c>
      <c r="H105" t="s">
        <v>270</v>
      </c>
      <c r="I105" t="s">
        <v>208</v>
      </c>
      <c r="J105" t="s">
        <v>271</v>
      </c>
      <c r="K105" t="s">
        <v>191</v>
      </c>
      <c r="M105" t="s">
        <v>269</v>
      </c>
      <c r="N105" t="s">
        <v>193</v>
      </c>
      <c r="O105" t="s">
        <v>265</v>
      </c>
      <c r="P105">
        <v>2020</v>
      </c>
      <c r="Q105">
        <v>0.01</v>
      </c>
    </row>
    <row r="106" spans="1:17" x14ac:dyDescent="0.25">
      <c r="A106" t="s">
        <v>256</v>
      </c>
      <c r="B106" t="s">
        <v>257</v>
      </c>
      <c r="C106" t="s">
        <v>258</v>
      </c>
      <c r="D106" t="s">
        <v>259</v>
      </c>
      <c r="E106" t="s">
        <v>186</v>
      </c>
      <c r="F106" t="s">
        <v>260</v>
      </c>
      <c r="G106" t="s">
        <v>195</v>
      </c>
      <c r="H106" t="s">
        <v>270</v>
      </c>
      <c r="I106" t="s">
        <v>208</v>
      </c>
      <c r="J106" t="s">
        <v>271</v>
      </c>
      <c r="K106" t="s">
        <v>191</v>
      </c>
      <c r="M106" t="s">
        <v>269</v>
      </c>
      <c r="N106" t="s">
        <v>193</v>
      </c>
      <c r="O106" t="s">
        <v>194</v>
      </c>
      <c r="P106">
        <v>2030</v>
      </c>
      <c r="Q106">
        <v>0</v>
      </c>
    </row>
    <row r="107" spans="1:17" x14ac:dyDescent="0.25">
      <c r="A107" t="s">
        <v>256</v>
      </c>
      <c r="B107" t="s">
        <v>257</v>
      </c>
      <c r="C107" t="s">
        <v>258</v>
      </c>
      <c r="D107" t="s">
        <v>259</v>
      </c>
      <c r="E107" t="s">
        <v>186</v>
      </c>
      <c r="F107" t="s">
        <v>260</v>
      </c>
      <c r="G107" t="s">
        <v>195</v>
      </c>
      <c r="H107" t="s">
        <v>270</v>
      </c>
      <c r="I107" t="s">
        <v>208</v>
      </c>
      <c r="J107" t="s">
        <v>271</v>
      </c>
      <c r="K107" t="s">
        <v>191</v>
      </c>
      <c r="M107" t="s">
        <v>269</v>
      </c>
      <c r="N107" t="s">
        <v>193</v>
      </c>
      <c r="O107" t="s">
        <v>194</v>
      </c>
      <c r="P107">
        <v>2050</v>
      </c>
    </row>
    <row r="108" spans="1:17" x14ac:dyDescent="0.25">
      <c r="A108" t="s">
        <v>256</v>
      </c>
      <c r="B108" t="s">
        <v>257</v>
      </c>
      <c r="C108" t="s">
        <v>258</v>
      </c>
      <c r="D108" t="s">
        <v>259</v>
      </c>
      <c r="E108" t="s">
        <v>186</v>
      </c>
      <c r="F108" t="s">
        <v>260</v>
      </c>
      <c r="G108" t="s">
        <v>195</v>
      </c>
      <c r="H108" t="s">
        <v>270</v>
      </c>
      <c r="I108" t="s">
        <v>208</v>
      </c>
      <c r="J108" t="s">
        <v>271</v>
      </c>
      <c r="K108" t="s">
        <v>191</v>
      </c>
      <c r="M108" t="s">
        <v>269</v>
      </c>
      <c r="N108" t="s">
        <v>193</v>
      </c>
      <c r="O108" t="s">
        <v>264</v>
      </c>
      <c r="P108">
        <v>2050</v>
      </c>
    </row>
    <row r="109" spans="1:17" x14ac:dyDescent="0.25">
      <c r="A109" t="s">
        <v>256</v>
      </c>
      <c r="B109" t="s">
        <v>257</v>
      </c>
      <c r="C109" t="s">
        <v>258</v>
      </c>
      <c r="D109" t="s">
        <v>259</v>
      </c>
      <c r="E109" t="s">
        <v>186</v>
      </c>
      <c r="F109" t="s">
        <v>260</v>
      </c>
      <c r="G109" t="s">
        <v>195</v>
      </c>
      <c r="H109" t="s">
        <v>270</v>
      </c>
      <c r="I109" t="s">
        <v>208</v>
      </c>
      <c r="J109" t="s">
        <v>271</v>
      </c>
      <c r="K109" t="s">
        <v>191</v>
      </c>
      <c r="M109" t="s">
        <v>269</v>
      </c>
      <c r="N109" t="s">
        <v>193</v>
      </c>
      <c r="O109" t="s">
        <v>265</v>
      </c>
      <c r="P109">
        <v>2050</v>
      </c>
    </row>
    <row r="110" spans="1:17" x14ac:dyDescent="0.25">
      <c r="A110" t="s">
        <v>256</v>
      </c>
      <c r="B110" t="s">
        <v>257</v>
      </c>
      <c r="C110" t="s">
        <v>258</v>
      </c>
      <c r="D110" t="s">
        <v>259</v>
      </c>
      <c r="E110" t="s">
        <v>186</v>
      </c>
      <c r="F110" t="s">
        <v>260</v>
      </c>
      <c r="G110" t="s">
        <v>195</v>
      </c>
      <c r="H110" t="s">
        <v>272</v>
      </c>
      <c r="I110" t="s">
        <v>135</v>
      </c>
      <c r="J110" t="s">
        <v>273</v>
      </c>
      <c r="K110" t="s">
        <v>191</v>
      </c>
      <c r="M110" t="s">
        <v>263</v>
      </c>
      <c r="N110" t="s">
        <v>193</v>
      </c>
      <c r="O110" t="s">
        <v>194</v>
      </c>
      <c r="P110">
        <v>2015</v>
      </c>
      <c r="Q110">
        <v>0</v>
      </c>
    </row>
    <row r="111" spans="1:17" x14ac:dyDescent="0.25">
      <c r="A111" t="s">
        <v>256</v>
      </c>
      <c r="B111" t="s">
        <v>257</v>
      </c>
      <c r="C111" t="s">
        <v>258</v>
      </c>
      <c r="D111" t="s">
        <v>259</v>
      </c>
      <c r="E111" t="s">
        <v>186</v>
      </c>
      <c r="F111" t="s">
        <v>260</v>
      </c>
      <c r="G111" t="s">
        <v>195</v>
      </c>
      <c r="H111" t="s">
        <v>272</v>
      </c>
      <c r="I111" t="s">
        <v>135</v>
      </c>
      <c r="J111" t="s">
        <v>273</v>
      </c>
      <c r="K111" t="s">
        <v>191</v>
      </c>
      <c r="M111" t="s">
        <v>263</v>
      </c>
      <c r="N111" t="s">
        <v>193</v>
      </c>
      <c r="O111" t="s">
        <v>194</v>
      </c>
      <c r="P111">
        <v>2020</v>
      </c>
      <c r="Q111">
        <v>0</v>
      </c>
    </row>
    <row r="112" spans="1:17" x14ac:dyDescent="0.25">
      <c r="A112" t="s">
        <v>256</v>
      </c>
      <c r="B112" t="s">
        <v>257</v>
      </c>
      <c r="C112" t="s">
        <v>258</v>
      </c>
      <c r="D112" t="s">
        <v>259</v>
      </c>
      <c r="E112" t="s">
        <v>186</v>
      </c>
      <c r="F112" t="s">
        <v>260</v>
      </c>
      <c r="G112" t="s">
        <v>195</v>
      </c>
      <c r="H112" t="s">
        <v>272</v>
      </c>
      <c r="I112" t="s">
        <v>135</v>
      </c>
      <c r="J112" t="s">
        <v>273</v>
      </c>
      <c r="K112" t="s">
        <v>191</v>
      </c>
      <c r="M112" t="s">
        <v>263</v>
      </c>
      <c r="N112" t="s">
        <v>193</v>
      </c>
      <c r="O112" t="s">
        <v>264</v>
      </c>
      <c r="P112">
        <v>2020</v>
      </c>
      <c r="Q112">
        <v>0</v>
      </c>
    </row>
    <row r="113" spans="1:17" x14ac:dyDescent="0.25">
      <c r="A113" t="s">
        <v>256</v>
      </c>
      <c r="B113" t="s">
        <v>257</v>
      </c>
      <c r="C113" t="s">
        <v>258</v>
      </c>
      <c r="D113" t="s">
        <v>259</v>
      </c>
      <c r="E113" t="s">
        <v>186</v>
      </c>
      <c r="F113" t="s">
        <v>260</v>
      </c>
      <c r="G113" t="s">
        <v>195</v>
      </c>
      <c r="H113" t="s">
        <v>272</v>
      </c>
      <c r="I113" t="s">
        <v>135</v>
      </c>
      <c r="J113" t="s">
        <v>273</v>
      </c>
      <c r="K113" t="s">
        <v>191</v>
      </c>
      <c r="M113" t="s">
        <v>263</v>
      </c>
      <c r="N113" t="s">
        <v>193</v>
      </c>
      <c r="O113" t="s">
        <v>265</v>
      </c>
      <c r="P113">
        <v>2020</v>
      </c>
      <c r="Q113">
        <v>0</v>
      </c>
    </row>
    <row r="114" spans="1:17" x14ac:dyDescent="0.25">
      <c r="A114" t="s">
        <v>256</v>
      </c>
      <c r="B114" t="s">
        <v>257</v>
      </c>
      <c r="C114" t="s">
        <v>258</v>
      </c>
      <c r="D114" t="s">
        <v>259</v>
      </c>
      <c r="E114" t="s">
        <v>186</v>
      </c>
      <c r="F114" t="s">
        <v>260</v>
      </c>
      <c r="G114" t="s">
        <v>195</v>
      </c>
      <c r="H114" t="s">
        <v>272</v>
      </c>
      <c r="I114" t="s">
        <v>135</v>
      </c>
      <c r="J114" t="s">
        <v>273</v>
      </c>
      <c r="K114" t="s">
        <v>191</v>
      </c>
      <c r="M114" t="s">
        <v>263</v>
      </c>
      <c r="N114" t="s">
        <v>193</v>
      </c>
      <c r="O114" t="s">
        <v>194</v>
      </c>
      <c r="P114">
        <v>2030</v>
      </c>
      <c r="Q114">
        <v>0</v>
      </c>
    </row>
    <row r="115" spans="1:17" x14ac:dyDescent="0.25">
      <c r="A115" t="s">
        <v>256</v>
      </c>
      <c r="B115" t="s">
        <v>257</v>
      </c>
      <c r="C115" t="s">
        <v>258</v>
      </c>
      <c r="D115" t="s">
        <v>259</v>
      </c>
      <c r="E115" t="s">
        <v>186</v>
      </c>
      <c r="F115" t="s">
        <v>260</v>
      </c>
      <c r="G115" t="s">
        <v>195</v>
      </c>
      <c r="H115" t="s">
        <v>272</v>
      </c>
      <c r="I115" t="s">
        <v>135</v>
      </c>
      <c r="J115" t="s">
        <v>273</v>
      </c>
      <c r="K115" t="s">
        <v>191</v>
      </c>
      <c r="M115" t="s">
        <v>263</v>
      </c>
      <c r="N115" t="s">
        <v>193</v>
      </c>
      <c r="O115" t="s">
        <v>194</v>
      </c>
      <c r="P115">
        <v>2050</v>
      </c>
    </row>
    <row r="116" spans="1:17" x14ac:dyDescent="0.25">
      <c r="A116" t="s">
        <v>256</v>
      </c>
      <c r="B116" t="s">
        <v>257</v>
      </c>
      <c r="C116" t="s">
        <v>258</v>
      </c>
      <c r="D116" t="s">
        <v>259</v>
      </c>
      <c r="E116" t="s">
        <v>186</v>
      </c>
      <c r="F116" t="s">
        <v>260</v>
      </c>
      <c r="G116" t="s">
        <v>195</v>
      </c>
      <c r="H116" t="s">
        <v>272</v>
      </c>
      <c r="I116" t="s">
        <v>135</v>
      </c>
      <c r="J116" t="s">
        <v>273</v>
      </c>
      <c r="K116" t="s">
        <v>191</v>
      </c>
      <c r="M116" t="s">
        <v>263</v>
      </c>
      <c r="N116" t="s">
        <v>193</v>
      </c>
      <c r="O116" t="s">
        <v>264</v>
      </c>
      <c r="P116">
        <v>2050</v>
      </c>
    </row>
    <row r="117" spans="1:17" x14ac:dyDescent="0.25">
      <c r="A117" t="s">
        <v>256</v>
      </c>
      <c r="B117" t="s">
        <v>257</v>
      </c>
      <c r="C117" t="s">
        <v>258</v>
      </c>
      <c r="D117" t="s">
        <v>259</v>
      </c>
      <c r="E117" t="s">
        <v>186</v>
      </c>
      <c r="F117" t="s">
        <v>260</v>
      </c>
      <c r="G117" t="s">
        <v>195</v>
      </c>
      <c r="H117" t="s">
        <v>272</v>
      </c>
      <c r="I117" t="s">
        <v>135</v>
      </c>
      <c r="J117" t="s">
        <v>273</v>
      </c>
      <c r="K117" t="s">
        <v>191</v>
      </c>
      <c r="M117" t="s">
        <v>263</v>
      </c>
      <c r="N117" t="s">
        <v>193</v>
      </c>
      <c r="O117" t="s">
        <v>265</v>
      </c>
      <c r="P117">
        <v>2050</v>
      </c>
    </row>
    <row r="118" spans="1:17" x14ac:dyDescent="0.25">
      <c r="A118" t="s">
        <v>256</v>
      </c>
      <c r="B118" t="s">
        <v>257</v>
      </c>
      <c r="C118" t="s">
        <v>258</v>
      </c>
      <c r="D118" t="s">
        <v>259</v>
      </c>
      <c r="E118" t="s">
        <v>186</v>
      </c>
      <c r="F118" t="s">
        <v>260</v>
      </c>
      <c r="G118" t="s">
        <v>195</v>
      </c>
      <c r="H118" t="s">
        <v>212</v>
      </c>
      <c r="I118" t="s">
        <v>213</v>
      </c>
      <c r="K118" t="s">
        <v>214</v>
      </c>
      <c r="O118" t="s">
        <v>194</v>
      </c>
      <c r="P118">
        <v>2015</v>
      </c>
      <c r="Q118">
        <v>300</v>
      </c>
    </row>
    <row r="119" spans="1:17" x14ac:dyDescent="0.25">
      <c r="A119" t="s">
        <v>256</v>
      </c>
      <c r="B119" t="s">
        <v>257</v>
      </c>
      <c r="C119" t="s">
        <v>258</v>
      </c>
      <c r="D119" t="s">
        <v>259</v>
      </c>
      <c r="E119" t="s">
        <v>186</v>
      </c>
      <c r="F119" t="s">
        <v>260</v>
      </c>
      <c r="G119" t="s">
        <v>195</v>
      </c>
      <c r="H119" t="s">
        <v>212</v>
      </c>
      <c r="I119" t="s">
        <v>213</v>
      </c>
      <c r="K119" t="s">
        <v>214</v>
      </c>
      <c r="O119" t="s">
        <v>194</v>
      </c>
      <c r="P119">
        <v>2020</v>
      </c>
      <c r="Q119">
        <v>300</v>
      </c>
    </row>
    <row r="120" spans="1:17" x14ac:dyDescent="0.25">
      <c r="A120" t="s">
        <v>256</v>
      </c>
      <c r="B120" t="s">
        <v>257</v>
      </c>
      <c r="C120" t="s">
        <v>258</v>
      </c>
      <c r="D120" t="s">
        <v>259</v>
      </c>
      <c r="E120" t="s">
        <v>186</v>
      </c>
      <c r="F120" t="s">
        <v>260</v>
      </c>
      <c r="G120" t="s">
        <v>195</v>
      </c>
      <c r="H120" t="s">
        <v>212</v>
      </c>
      <c r="I120" t="s">
        <v>213</v>
      </c>
      <c r="K120" t="s">
        <v>214</v>
      </c>
      <c r="O120" t="s">
        <v>264</v>
      </c>
      <c r="P120">
        <v>2020</v>
      </c>
      <c r="Q120">
        <v>200</v>
      </c>
    </row>
    <row r="121" spans="1:17" x14ac:dyDescent="0.25">
      <c r="A121" t="s">
        <v>256</v>
      </c>
      <c r="B121" t="s">
        <v>257</v>
      </c>
      <c r="C121" t="s">
        <v>258</v>
      </c>
      <c r="D121" t="s">
        <v>259</v>
      </c>
      <c r="E121" t="s">
        <v>186</v>
      </c>
      <c r="F121" t="s">
        <v>260</v>
      </c>
      <c r="G121" t="s">
        <v>195</v>
      </c>
      <c r="H121" t="s">
        <v>212</v>
      </c>
      <c r="I121" t="s">
        <v>213</v>
      </c>
      <c r="K121" t="s">
        <v>214</v>
      </c>
      <c r="O121" t="s">
        <v>265</v>
      </c>
      <c r="P121">
        <v>2020</v>
      </c>
      <c r="Q121">
        <v>400</v>
      </c>
    </row>
    <row r="122" spans="1:17" x14ac:dyDescent="0.25">
      <c r="A122" t="s">
        <v>256</v>
      </c>
      <c r="B122" t="s">
        <v>257</v>
      </c>
      <c r="C122" t="s">
        <v>258</v>
      </c>
      <c r="D122" t="s">
        <v>259</v>
      </c>
      <c r="E122" t="s">
        <v>186</v>
      </c>
      <c r="F122" t="s">
        <v>260</v>
      </c>
      <c r="G122" t="s">
        <v>195</v>
      </c>
      <c r="H122" t="s">
        <v>212</v>
      </c>
      <c r="I122" t="s">
        <v>213</v>
      </c>
      <c r="K122" t="s">
        <v>214</v>
      </c>
      <c r="O122" t="s">
        <v>194</v>
      </c>
      <c r="P122">
        <v>2030</v>
      </c>
      <c r="Q122">
        <v>300</v>
      </c>
    </row>
    <row r="123" spans="1:17" x14ac:dyDescent="0.25">
      <c r="A123" t="s">
        <v>256</v>
      </c>
      <c r="B123" t="s">
        <v>257</v>
      </c>
      <c r="C123" t="s">
        <v>258</v>
      </c>
      <c r="D123" t="s">
        <v>259</v>
      </c>
      <c r="E123" t="s">
        <v>186</v>
      </c>
      <c r="F123" t="s">
        <v>260</v>
      </c>
      <c r="G123" t="s">
        <v>195</v>
      </c>
      <c r="H123" t="s">
        <v>212</v>
      </c>
      <c r="I123" t="s">
        <v>213</v>
      </c>
      <c r="K123" t="s">
        <v>214</v>
      </c>
      <c r="O123" t="s">
        <v>194</v>
      </c>
      <c r="P123">
        <v>2050</v>
      </c>
    </row>
    <row r="124" spans="1:17" x14ac:dyDescent="0.25">
      <c r="A124" t="s">
        <v>256</v>
      </c>
      <c r="B124" t="s">
        <v>257</v>
      </c>
      <c r="C124" t="s">
        <v>258</v>
      </c>
      <c r="D124" t="s">
        <v>259</v>
      </c>
      <c r="E124" t="s">
        <v>186</v>
      </c>
      <c r="F124" t="s">
        <v>260</v>
      </c>
      <c r="G124" t="s">
        <v>195</v>
      </c>
      <c r="H124" t="s">
        <v>212</v>
      </c>
      <c r="I124" t="s">
        <v>213</v>
      </c>
      <c r="K124" t="s">
        <v>214</v>
      </c>
      <c r="O124" t="s">
        <v>264</v>
      </c>
      <c r="P124">
        <v>2050</v>
      </c>
      <c r="Q124">
        <v>200</v>
      </c>
    </row>
    <row r="125" spans="1:17" x14ac:dyDescent="0.25">
      <c r="A125" t="s">
        <v>256</v>
      </c>
      <c r="B125" t="s">
        <v>257</v>
      </c>
      <c r="C125" t="s">
        <v>258</v>
      </c>
      <c r="D125" t="s">
        <v>259</v>
      </c>
      <c r="E125" t="s">
        <v>186</v>
      </c>
      <c r="F125" t="s">
        <v>260</v>
      </c>
      <c r="G125" t="s">
        <v>195</v>
      </c>
      <c r="H125" t="s">
        <v>212</v>
      </c>
      <c r="I125" t="s">
        <v>213</v>
      </c>
      <c r="K125" t="s">
        <v>214</v>
      </c>
      <c r="O125" t="s">
        <v>265</v>
      </c>
      <c r="P125">
        <v>2050</v>
      </c>
      <c r="Q125">
        <v>400</v>
      </c>
    </row>
    <row r="126" spans="1:17" x14ac:dyDescent="0.25">
      <c r="A126" t="s">
        <v>256</v>
      </c>
      <c r="B126" t="s">
        <v>257</v>
      </c>
      <c r="C126" t="s">
        <v>258</v>
      </c>
      <c r="D126" t="s">
        <v>259</v>
      </c>
      <c r="E126" t="s">
        <v>186</v>
      </c>
      <c r="F126" t="s">
        <v>260</v>
      </c>
      <c r="G126" t="s">
        <v>195</v>
      </c>
      <c r="H126" t="s">
        <v>274</v>
      </c>
      <c r="I126" t="s">
        <v>136</v>
      </c>
      <c r="J126" t="s">
        <v>273</v>
      </c>
      <c r="K126" t="s">
        <v>275</v>
      </c>
      <c r="M126" t="s">
        <v>263</v>
      </c>
      <c r="N126" t="s">
        <v>193</v>
      </c>
      <c r="O126" t="s">
        <v>194</v>
      </c>
      <c r="P126">
        <v>2015</v>
      </c>
      <c r="Q126">
        <v>0</v>
      </c>
    </row>
    <row r="127" spans="1:17" x14ac:dyDescent="0.25">
      <c r="A127" t="s">
        <v>256</v>
      </c>
      <c r="B127" t="s">
        <v>257</v>
      </c>
      <c r="C127" t="s">
        <v>258</v>
      </c>
      <c r="D127" t="s">
        <v>259</v>
      </c>
      <c r="E127" t="s">
        <v>186</v>
      </c>
      <c r="F127" t="s">
        <v>260</v>
      </c>
      <c r="G127" t="s">
        <v>195</v>
      </c>
      <c r="H127" t="s">
        <v>274</v>
      </c>
      <c r="I127" t="s">
        <v>136</v>
      </c>
      <c r="J127" t="s">
        <v>273</v>
      </c>
      <c r="K127" t="s">
        <v>275</v>
      </c>
      <c r="M127" t="s">
        <v>263</v>
      </c>
      <c r="N127" t="s">
        <v>193</v>
      </c>
      <c r="O127" t="s">
        <v>194</v>
      </c>
      <c r="P127">
        <v>2020</v>
      </c>
      <c r="Q127">
        <v>0</v>
      </c>
    </row>
    <row r="128" spans="1:17" x14ac:dyDescent="0.25">
      <c r="A128" t="s">
        <v>256</v>
      </c>
      <c r="B128" t="s">
        <v>257</v>
      </c>
      <c r="C128" t="s">
        <v>258</v>
      </c>
      <c r="D128" t="s">
        <v>259</v>
      </c>
      <c r="E128" t="s">
        <v>186</v>
      </c>
      <c r="F128" t="s">
        <v>260</v>
      </c>
      <c r="G128" t="s">
        <v>195</v>
      </c>
      <c r="H128" t="s">
        <v>274</v>
      </c>
      <c r="I128" t="s">
        <v>136</v>
      </c>
      <c r="J128" t="s">
        <v>273</v>
      </c>
      <c r="K128" t="s">
        <v>275</v>
      </c>
      <c r="M128" t="s">
        <v>263</v>
      </c>
      <c r="N128" t="s">
        <v>193</v>
      </c>
      <c r="O128" t="s">
        <v>264</v>
      </c>
      <c r="P128">
        <v>2020</v>
      </c>
      <c r="Q128">
        <v>0</v>
      </c>
    </row>
    <row r="129" spans="1:17" x14ac:dyDescent="0.25">
      <c r="A129" t="s">
        <v>256</v>
      </c>
      <c r="B129" t="s">
        <v>257</v>
      </c>
      <c r="C129" t="s">
        <v>258</v>
      </c>
      <c r="D129" t="s">
        <v>259</v>
      </c>
      <c r="E129" t="s">
        <v>186</v>
      </c>
      <c r="F129" t="s">
        <v>260</v>
      </c>
      <c r="G129" t="s">
        <v>195</v>
      </c>
      <c r="H129" t="s">
        <v>274</v>
      </c>
      <c r="I129" t="s">
        <v>136</v>
      </c>
      <c r="J129" t="s">
        <v>273</v>
      </c>
      <c r="K129" t="s">
        <v>275</v>
      </c>
      <c r="M129" t="s">
        <v>263</v>
      </c>
      <c r="N129" t="s">
        <v>193</v>
      </c>
      <c r="O129" t="s">
        <v>265</v>
      </c>
      <c r="P129">
        <v>2020</v>
      </c>
      <c r="Q129">
        <v>0</v>
      </c>
    </row>
    <row r="130" spans="1:17" x14ac:dyDescent="0.25">
      <c r="A130" t="s">
        <v>256</v>
      </c>
      <c r="B130" t="s">
        <v>257</v>
      </c>
      <c r="C130" t="s">
        <v>258</v>
      </c>
      <c r="D130" t="s">
        <v>259</v>
      </c>
      <c r="E130" t="s">
        <v>186</v>
      </c>
      <c r="F130" t="s">
        <v>260</v>
      </c>
      <c r="G130" t="s">
        <v>195</v>
      </c>
      <c r="H130" t="s">
        <v>274</v>
      </c>
      <c r="I130" t="s">
        <v>136</v>
      </c>
      <c r="J130" t="s">
        <v>273</v>
      </c>
      <c r="K130" t="s">
        <v>275</v>
      </c>
      <c r="M130" t="s">
        <v>263</v>
      </c>
      <c r="N130" t="s">
        <v>193</v>
      </c>
      <c r="O130" t="s">
        <v>194</v>
      </c>
      <c r="P130">
        <v>2030</v>
      </c>
      <c r="Q130">
        <v>0</v>
      </c>
    </row>
    <row r="131" spans="1:17" x14ac:dyDescent="0.25">
      <c r="A131" t="s">
        <v>256</v>
      </c>
      <c r="B131" t="s">
        <v>257</v>
      </c>
      <c r="C131" t="s">
        <v>258</v>
      </c>
      <c r="D131" t="s">
        <v>259</v>
      </c>
      <c r="E131" t="s">
        <v>186</v>
      </c>
      <c r="F131" t="s">
        <v>260</v>
      </c>
      <c r="G131" t="s">
        <v>195</v>
      </c>
      <c r="H131" t="s">
        <v>274</v>
      </c>
      <c r="I131" t="s">
        <v>136</v>
      </c>
      <c r="J131" t="s">
        <v>273</v>
      </c>
      <c r="K131" t="s">
        <v>275</v>
      </c>
      <c r="M131" t="s">
        <v>263</v>
      </c>
      <c r="N131" t="s">
        <v>193</v>
      </c>
      <c r="O131" t="s">
        <v>194</v>
      </c>
      <c r="P131">
        <v>2050</v>
      </c>
    </row>
    <row r="132" spans="1:17" x14ac:dyDescent="0.25">
      <c r="A132" t="s">
        <v>256</v>
      </c>
      <c r="B132" t="s">
        <v>257</v>
      </c>
      <c r="C132" t="s">
        <v>258</v>
      </c>
      <c r="D132" t="s">
        <v>259</v>
      </c>
      <c r="E132" t="s">
        <v>186</v>
      </c>
      <c r="F132" t="s">
        <v>260</v>
      </c>
      <c r="G132" t="s">
        <v>195</v>
      </c>
      <c r="H132" t="s">
        <v>274</v>
      </c>
      <c r="I132" t="s">
        <v>136</v>
      </c>
      <c r="J132" t="s">
        <v>273</v>
      </c>
      <c r="K132" t="s">
        <v>275</v>
      </c>
      <c r="M132" t="s">
        <v>263</v>
      </c>
      <c r="N132" t="s">
        <v>193</v>
      </c>
      <c r="O132" t="s">
        <v>264</v>
      </c>
      <c r="P132">
        <v>2050</v>
      </c>
    </row>
    <row r="133" spans="1:17" x14ac:dyDescent="0.25">
      <c r="A133" t="s">
        <v>256</v>
      </c>
      <c r="B133" t="s">
        <v>257</v>
      </c>
      <c r="C133" t="s">
        <v>258</v>
      </c>
      <c r="D133" t="s">
        <v>259</v>
      </c>
      <c r="E133" t="s">
        <v>186</v>
      </c>
      <c r="F133" t="s">
        <v>260</v>
      </c>
      <c r="G133" t="s">
        <v>195</v>
      </c>
      <c r="H133" t="s">
        <v>274</v>
      </c>
      <c r="I133" t="s">
        <v>136</v>
      </c>
      <c r="J133" t="s">
        <v>273</v>
      </c>
      <c r="K133" t="s">
        <v>275</v>
      </c>
      <c r="M133" t="s">
        <v>263</v>
      </c>
      <c r="N133" t="s">
        <v>193</v>
      </c>
      <c r="O133" t="s">
        <v>265</v>
      </c>
      <c r="P133">
        <v>2050</v>
      </c>
    </row>
    <row r="134" spans="1:17" x14ac:dyDescent="0.25">
      <c r="A134" t="s">
        <v>256</v>
      </c>
      <c r="B134" t="s">
        <v>257</v>
      </c>
      <c r="C134" t="s">
        <v>258</v>
      </c>
      <c r="D134" t="s">
        <v>259</v>
      </c>
      <c r="E134" t="s">
        <v>186</v>
      </c>
      <c r="F134" t="s">
        <v>260</v>
      </c>
      <c r="G134" t="s">
        <v>195</v>
      </c>
      <c r="H134" t="s">
        <v>276</v>
      </c>
      <c r="I134" t="s">
        <v>277</v>
      </c>
      <c r="J134" t="s">
        <v>273</v>
      </c>
      <c r="K134" t="s">
        <v>278</v>
      </c>
      <c r="M134" t="s">
        <v>263</v>
      </c>
      <c r="O134" t="s">
        <v>194</v>
      </c>
      <c r="P134">
        <v>2015</v>
      </c>
      <c r="Q134">
        <v>0</v>
      </c>
    </row>
    <row r="135" spans="1:17" x14ac:dyDescent="0.25">
      <c r="A135" t="s">
        <v>256</v>
      </c>
      <c r="B135" t="s">
        <v>257</v>
      </c>
      <c r="C135" t="s">
        <v>258</v>
      </c>
      <c r="D135" t="s">
        <v>259</v>
      </c>
      <c r="E135" t="s">
        <v>186</v>
      </c>
      <c r="F135" t="s">
        <v>260</v>
      </c>
      <c r="G135" t="s">
        <v>195</v>
      </c>
      <c r="H135" t="s">
        <v>276</v>
      </c>
      <c r="I135" t="s">
        <v>277</v>
      </c>
      <c r="J135" t="s">
        <v>273</v>
      </c>
      <c r="K135" t="s">
        <v>278</v>
      </c>
      <c r="M135" t="s">
        <v>263</v>
      </c>
      <c r="O135" t="s">
        <v>194</v>
      </c>
      <c r="P135">
        <v>2020</v>
      </c>
      <c r="Q135">
        <v>0</v>
      </c>
    </row>
    <row r="136" spans="1:17" x14ac:dyDescent="0.25">
      <c r="A136" t="s">
        <v>256</v>
      </c>
      <c r="B136" t="s">
        <v>257</v>
      </c>
      <c r="C136" t="s">
        <v>258</v>
      </c>
      <c r="D136" t="s">
        <v>259</v>
      </c>
      <c r="E136" t="s">
        <v>186</v>
      </c>
      <c r="F136" t="s">
        <v>260</v>
      </c>
      <c r="G136" t="s">
        <v>195</v>
      </c>
      <c r="H136" t="s">
        <v>276</v>
      </c>
      <c r="I136" t="s">
        <v>277</v>
      </c>
      <c r="J136" t="s">
        <v>273</v>
      </c>
      <c r="K136" t="s">
        <v>278</v>
      </c>
      <c r="M136" t="s">
        <v>263</v>
      </c>
      <c r="O136" t="s">
        <v>264</v>
      </c>
      <c r="P136">
        <v>2020</v>
      </c>
      <c r="Q136">
        <v>0</v>
      </c>
    </row>
    <row r="137" spans="1:17" x14ac:dyDescent="0.25">
      <c r="A137" t="s">
        <v>256</v>
      </c>
      <c r="B137" t="s">
        <v>257</v>
      </c>
      <c r="C137" t="s">
        <v>258</v>
      </c>
      <c r="D137" t="s">
        <v>259</v>
      </c>
      <c r="E137" t="s">
        <v>186</v>
      </c>
      <c r="F137" t="s">
        <v>260</v>
      </c>
      <c r="G137" t="s">
        <v>195</v>
      </c>
      <c r="H137" t="s">
        <v>276</v>
      </c>
      <c r="I137" t="s">
        <v>277</v>
      </c>
      <c r="J137" t="s">
        <v>273</v>
      </c>
      <c r="K137" t="s">
        <v>278</v>
      </c>
      <c r="M137" t="s">
        <v>263</v>
      </c>
      <c r="O137" t="s">
        <v>265</v>
      </c>
      <c r="P137">
        <v>2020</v>
      </c>
      <c r="Q137">
        <v>0</v>
      </c>
    </row>
    <row r="138" spans="1:17" x14ac:dyDescent="0.25">
      <c r="A138" t="s">
        <v>256</v>
      </c>
      <c r="B138" t="s">
        <v>257</v>
      </c>
      <c r="C138" t="s">
        <v>258</v>
      </c>
      <c r="D138" t="s">
        <v>259</v>
      </c>
      <c r="E138" t="s">
        <v>186</v>
      </c>
      <c r="F138" t="s">
        <v>260</v>
      </c>
      <c r="G138" t="s">
        <v>195</v>
      </c>
      <c r="H138" t="s">
        <v>276</v>
      </c>
      <c r="I138" t="s">
        <v>277</v>
      </c>
      <c r="J138" t="s">
        <v>273</v>
      </c>
      <c r="K138" t="s">
        <v>278</v>
      </c>
      <c r="M138" t="s">
        <v>263</v>
      </c>
      <c r="O138" t="s">
        <v>194</v>
      </c>
      <c r="P138">
        <v>2030</v>
      </c>
      <c r="Q138">
        <v>0</v>
      </c>
    </row>
    <row r="139" spans="1:17" x14ac:dyDescent="0.25">
      <c r="A139" t="s">
        <v>256</v>
      </c>
      <c r="B139" t="s">
        <v>257</v>
      </c>
      <c r="C139" t="s">
        <v>258</v>
      </c>
      <c r="D139" t="s">
        <v>259</v>
      </c>
      <c r="E139" t="s">
        <v>186</v>
      </c>
      <c r="F139" t="s">
        <v>260</v>
      </c>
      <c r="G139" t="s">
        <v>195</v>
      </c>
      <c r="H139" t="s">
        <v>276</v>
      </c>
      <c r="I139" t="s">
        <v>277</v>
      </c>
      <c r="J139" t="s">
        <v>273</v>
      </c>
      <c r="K139" t="s">
        <v>278</v>
      </c>
      <c r="M139" t="s">
        <v>263</v>
      </c>
      <c r="O139" t="s">
        <v>194</v>
      </c>
      <c r="P139">
        <v>2050</v>
      </c>
    </row>
    <row r="140" spans="1:17" x14ac:dyDescent="0.25">
      <c r="A140" t="s">
        <v>256</v>
      </c>
      <c r="B140" t="s">
        <v>257</v>
      </c>
      <c r="C140" t="s">
        <v>258</v>
      </c>
      <c r="D140" t="s">
        <v>259</v>
      </c>
      <c r="E140" t="s">
        <v>186</v>
      </c>
      <c r="F140" t="s">
        <v>260</v>
      </c>
      <c r="G140" t="s">
        <v>195</v>
      </c>
      <c r="H140" t="s">
        <v>276</v>
      </c>
      <c r="I140" t="s">
        <v>277</v>
      </c>
      <c r="J140" t="s">
        <v>273</v>
      </c>
      <c r="K140" t="s">
        <v>278</v>
      </c>
      <c r="M140" t="s">
        <v>263</v>
      </c>
      <c r="O140" t="s">
        <v>264</v>
      </c>
      <c r="P140">
        <v>2050</v>
      </c>
    </row>
    <row r="141" spans="1:17" x14ac:dyDescent="0.25">
      <c r="A141" t="s">
        <v>256</v>
      </c>
      <c r="B141" t="s">
        <v>257</v>
      </c>
      <c r="C141" t="s">
        <v>258</v>
      </c>
      <c r="D141" t="s">
        <v>259</v>
      </c>
      <c r="E141" t="s">
        <v>186</v>
      </c>
      <c r="F141" t="s">
        <v>260</v>
      </c>
      <c r="G141" t="s">
        <v>195</v>
      </c>
      <c r="H141" t="s">
        <v>276</v>
      </c>
      <c r="I141" t="s">
        <v>277</v>
      </c>
      <c r="J141" t="s">
        <v>273</v>
      </c>
      <c r="K141" t="s">
        <v>278</v>
      </c>
      <c r="M141" t="s">
        <v>263</v>
      </c>
      <c r="O141" t="s">
        <v>265</v>
      </c>
      <c r="P141">
        <v>2050</v>
      </c>
    </row>
    <row r="142" spans="1:17" x14ac:dyDescent="0.25">
      <c r="A142" t="s">
        <v>256</v>
      </c>
      <c r="B142" t="s">
        <v>257</v>
      </c>
      <c r="C142" t="s">
        <v>258</v>
      </c>
      <c r="D142" t="s">
        <v>259</v>
      </c>
      <c r="E142" t="s">
        <v>186</v>
      </c>
      <c r="F142" t="s">
        <v>260</v>
      </c>
      <c r="G142" t="s">
        <v>195</v>
      </c>
      <c r="H142" t="s">
        <v>215</v>
      </c>
      <c r="I142" t="s">
        <v>216</v>
      </c>
      <c r="K142" t="s">
        <v>202</v>
      </c>
      <c r="N142" t="s">
        <v>279</v>
      </c>
      <c r="O142" t="s">
        <v>194</v>
      </c>
      <c r="P142">
        <v>2015</v>
      </c>
      <c r="Q142">
        <v>15</v>
      </c>
    </row>
    <row r="143" spans="1:17" x14ac:dyDescent="0.25">
      <c r="A143" t="s">
        <v>256</v>
      </c>
      <c r="B143" t="s">
        <v>257</v>
      </c>
      <c r="C143" t="s">
        <v>258</v>
      </c>
      <c r="D143" t="s">
        <v>259</v>
      </c>
      <c r="E143" t="s">
        <v>186</v>
      </c>
      <c r="F143" t="s">
        <v>260</v>
      </c>
      <c r="G143" t="s">
        <v>195</v>
      </c>
      <c r="H143" t="s">
        <v>215</v>
      </c>
      <c r="I143" t="s">
        <v>216</v>
      </c>
      <c r="K143" t="s">
        <v>202</v>
      </c>
      <c r="N143" t="s">
        <v>279</v>
      </c>
      <c r="O143" t="s">
        <v>194</v>
      </c>
      <c r="P143">
        <v>2020</v>
      </c>
      <c r="Q143">
        <v>15</v>
      </c>
    </row>
    <row r="144" spans="1:17" x14ac:dyDescent="0.25">
      <c r="A144" t="s">
        <v>256</v>
      </c>
      <c r="B144" t="s">
        <v>257</v>
      </c>
      <c r="C144" t="s">
        <v>258</v>
      </c>
      <c r="D144" t="s">
        <v>259</v>
      </c>
      <c r="E144" t="s">
        <v>186</v>
      </c>
      <c r="F144" t="s">
        <v>260</v>
      </c>
      <c r="G144" t="s">
        <v>195</v>
      </c>
      <c r="H144" t="s">
        <v>215</v>
      </c>
      <c r="I144" t="s">
        <v>216</v>
      </c>
      <c r="K144" t="s">
        <v>202</v>
      </c>
      <c r="N144" t="s">
        <v>279</v>
      </c>
      <c r="O144" t="s">
        <v>264</v>
      </c>
      <c r="P144">
        <v>2020</v>
      </c>
    </row>
    <row r="145" spans="1:17" x14ac:dyDescent="0.25">
      <c r="A145" t="s">
        <v>256</v>
      </c>
      <c r="B145" t="s">
        <v>257</v>
      </c>
      <c r="C145" t="s">
        <v>258</v>
      </c>
      <c r="D145" t="s">
        <v>259</v>
      </c>
      <c r="E145" t="s">
        <v>186</v>
      </c>
      <c r="F145" t="s">
        <v>260</v>
      </c>
      <c r="G145" t="s">
        <v>195</v>
      </c>
      <c r="H145" t="s">
        <v>215</v>
      </c>
      <c r="I145" t="s">
        <v>216</v>
      </c>
      <c r="K145" t="s">
        <v>202</v>
      </c>
      <c r="N145" t="s">
        <v>279</v>
      </c>
      <c r="O145" t="s">
        <v>265</v>
      </c>
      <c r="P145">
        <v>2020</v>
      </c>
    </row>
    <row r="146" spans="1:17" x14ac:dyDescent="0.25">
      <c r="A146" t="s">
        <v>256</v>
      </c>
      <c r="B146" t="s">
        <v>257</v>
      </c>
      <c r="C146" t="s">
        <v>258</v>
      </c>
      <c r="D146" t="s">
        <v>259</v>
      </c>
      <c r="E146" t="s">
        <v>186</v>
      </c>
      <c r="F146" t="s">
        <v>260</v>
      </c>
      <c r="G146" t="s">
        <v>195</v>
      </c>
      <c r="H146" t="s">
        <v>215</v>
      </c>
      <c r="I146" t="s">
        <v>216</v>
      </c>
      <c r="K146" t="s">
        <v>202</v>
      </c>
      <c r="N146" t="s">
        <v>279</v>
      </c>
      <c r="O146" t="s">
        <v>194</v>
      </c>
      <c r="P146">
        <v>2030</v>
      </c>
      <c r="Q146">
        <v>15</v>
      </c>
    </row>
    <row r="147" spans="1:17" x14ac:dyDescent="0.25">
      <c r="A147" t="s">
        <v>256</v>
      </c>
      <c r="B147" t="s">
        <v>257</v>
      </c>
      <c r="C147" t="s">
        <v>258</v>
      </c>
      <c r="D147" t="s">
        <v>259</v>
      </c>
      <c r="E147" t="s">
        <v>186</v>
      </c>
      <c r="F147" t="s">
        <v>260</v>
      </c>
      <c r="G147" t="s">
        <v>195</v>
      </c>
      <c r="H147" t="s">
        <v>215</v>
      </c>
      <c r="I147" t="s">
        <v>216</v>
      </c>
      <c r="K147" t="s">
        <v>202</v>
      </c>
      <c r="N147" t="s">
        <v>279</v>
      </c>
      <c r="O147" t="s">
        <v>194</v>
      </c>
      <c r="P147">
        <v>2050</v>
      </c>
    </row>
    <row r="148" spans="1:17" x14ac:dyDescent="0.25">
      <c r="A148" t="s">
        <v>256</v>
      </c>
      <c r="B148" t="s">
        <v>257</v>
      </c>
      <c r="C148" t="s">
        <v>258</v>
      </c>
      <c r="D148" t="s">
        <v>259</v>
      </c>
      <c r="E148" t="s">
        <v>186</v>
      </c>
      <c r="F148" t="s">
        <v>260</v>
      </c>
      <c r="G148" t="s">
        <v>195</v>
      </c>
      <c r="H148" t="s">
        <v>215</v>
      </c>
      <c r="I148" t="s">
        <v>216</v>
      </c>
      <c r="K148" t="s">
        <v>202</v>
      </c>
      <c r="N148" t="s">
        <v>279</v>
      </c>
      <c r="O148" t="s">
        <v>264</v>
      </c>
      <c r="P148">
        <v>2050</v>
      </c>
    </row>
    <row r="149" spans="1:17" x14ac:dyDescent="0.25">
      <c r="A149" t="s">
        <v>256</v>
      </c>
      <c r="B149" t="s">
        <v>257</v>
      </c>
      <c r="C149" t="s">
        <v>258</v>
      </c>
      <c r="D149" t="s">
        <v>259</v>
      </c>
      <c r="E149" t="s">
        <v>186</v>
      </c>
      <c r="F149" t="s">
        <v>260</v>
      </c>
      <c r="G149" t="s">
        <v>195</v>
      </c>
      <c r="H149" t="s">
        <v>215</v>
      </c>
      <c r="I149" t="s">
        <v>216</v>
      </c>
      <c r="K149" t="s">
        <v>202</v>
      </c>
      <c r="N149" t="s">
        <v>279</v>
      </c>
      <c r="O149" t="s">
        <v>265</v>
      </c>
      <c r="P149">
        <v>2050</v>
      </c>
    </row>
    <row r="150" spans="1:17" x14ac:dyDescent="0.25">
      <c r="A150" t="s">
        <v>256</v>
      </c>
      <c r="B150" t="s">
        <v>257</v>
      </c>
      <c r="C150" t="s">
        <v>258</v>
      </c>
      <c r="D150" t="s">
        <v>259</v>
      </c>
      <c r="E150" t="s">
        <v>186</v>
      </c>
      <c r="F150" t="s">
        <v>260</v>
      </c>
      <c r="G150" t="s">
        <v>218</v>
      </c>
      <c r="H150" t="s">
        <v>280</v>
      </c>
      <c r="I150" t="s">
        <v>220</v>
      </c>
      <c r="J150" t="s">
        <v>273</v>
      </c>
      <c r="K150" t="s">
        <v>221</v>
      </c>
      <c r="M150" t="s">
        <v>281</v>
      </c>
      <c r="N150" t="s">
        <v>282</v>
      </c>
      <c r="O150" t="s">
        <v>194</v>
      </c>
      <c r="P150">
        <v>2015</v>
      </c>
      <c r="Q150">
        <v>0</v>
      </c>
    </row>
    <row r="151" spans="1:17" x14ac:dyDescent="0.25">
      <c r="A151" t="s">
        <v>256</v>
      </c>
      <c r="B151" t="s">
        <v>257</v>
      </c>
      <c r="C151" t="s">
        <v>258</v>
      </c>
      <c r="D151" t="s">
        <v>259</v>
      </c>
      <c r="E151" t="s">
        <v>186</v>
      </c>
      <c r="F151" t="s">
        <v>260</v>
      </c>
      <c r="G151" t="s">
        <v>218</v>
      </c>
      <c r="H151" t="s">
        <v>280</v>
      </c>
      <c r="I151" t="s">
        <v>220</v>
      </c>
      <c r="J151" t="s">
        <v>273</v>
      </c>
      <c r="K151" t="s">
        <v>221</v>
      </c>
      <c r="M151" t="s">
        <v>281</v>
      </c>
      <c r="N151" t="s">
        <v>282</v>
      </c>
      <c r="O151" t="s">
        <v>194</v>
      </c>
      <c r="P151">
        <v>2020</v>
      </c>
      <c r="Q151">
        <v>0</v>
      </c>
    </row>
    <row r="152" spans="1:17" x14ac:dyDescent="0.25">
      <c r="A152" t="s">
        <v>256</v>
      </c>
      <c r="B152" t="s">
        <v>257</v>
      </c>
      <c r="C152" t="s">
        <v>258</v>
      </c>
      <c r="D152" t="s">
        <v>259</v>
      </c>
      <c r="E152" t="s">
        <v>186</v>
      </c>
      <c r="F152" t="s">
        <v>260</v>
      </c>
      <c r="G152" t="s">
        <v>218</v>
      </c>
      <c r="H152" t="s">
        <v>280</v>
      </c>
      <c r="I152" t="s">
        <v>220</v>
      </c>
      <c r="J152" t="s">
        <v>273</v>
      </c>
      <c r="K152" t="s">
        <v>221</v>
      </c>
      <c r="M152" t="s">
        <v>281</v>
      </c>
      <c r="N152" t="s">
        <v>282</v>
      </c>
      <c r="O152" t="s">
        <v>264</v>
      </c>
      <c r="P152">
        <v>2020</v>
      </c>
      <c r="Q152">
        <v>0</v>
      </c>
    </row>
    <row r="153" spans="1:17" x14ac:dyDescent="0.25">
      <c r="A153" t="s">
        <v>256</v>
      </c>
      <c r="B153" t="s">
        <v>257</v>
      </c>
      <c r="C153" t="s">
        <v>258</v>
      </c>
      <c r="D153" t="s">
        <v>259</v>
      </c>
      <c r="E153" t="s">
        <v>186</v>
      </c>
      <c r="F153" t="s">
        <v>260</v>
      </c>
      <c r="G153" t="s">
        <v>218</v>
      </c>
      <c r="H153" t="s">
        <v>280</v>
      </c>
      <c r="I153" t="s">
        <v>220</v>
      </c>
      <c r="J153" t="s">
        <v>273</v>
      </c>
      <c r="K153" t="s">
        <v>221</v>
      </c>
      <c r="M153" t="s">
        <v>281</v>
      </c>
      <c r="N153" t="s">
        <v>282</v>
      </c>
      <c r="O153" t="s">
        <v>265</v>
      </c>
      <c r="P153">
        <v>2020</v>
      </c>
      <c r="Q153">
        <v>0</v>
      </c>
    </row>
    <row r="154" spans="1:17" x14ac:dyDescent="0.25">
      <c r="A154" t="s">
        <v>256</v>
      </c>
      <c r="B154" t="s">
        <v>257</v>
      </c>
      <c r="C154" t="s">
        <v>258</v>
      </c>
      <c r="D154" t="s">
        <v>259</v>
      </c>
      <c r="E154" t="s">
        <v>186</v>
      </c>
      <c r="F154" t="s">
        <v>260</v>
      </c>
      <c r="G154" t="s">
        <v>218</v>
      </c>
      <c r="H154" t="s">
        <v>280</v>
      </c>
      <c r="I154" t="s">
        <v>220</v>
      </c>
      <c r="J154" t="s">
        <v>273</v>
      </c>
      <c r="K154" t="s">
        <v>221</v>
      </c>
      <c r="M154" t="s">
        <v>281</v>
      </c>
      <c r="N154" t="s">
        <v>282</v>
      </c>
      <c r="O154" t="s">
        <v>194</v>
      </c>
      <c r="P154">
        <v>2030</v>
      </c>
      <c r="Q154">
        <v>0</v>
      </c>
    </row>
    <row r="155" spans="1:17" x14ac:dyDescent="0.25">
      <c r="A155" t="s">
        <v>256</v>
      </c>
      <c r="B155" t="s">
        <v>257</v>
      </c>
      <c r="C155" t="s">
        <v>258</v>
      </c>
      <c r="D155" t="s">
        <v>259</v>
      </c>
      <c r="E155" t="s">
        <v>186</v>
      </c>
      <c r="F155" t="s">
        <v>260</v>
      </c>
      <c r="G155" t="s">
        <v>218</v>
      </c>
      <c r="H155" t="s">
        <v>280</v>
      </c>
      <c r="I155" t="s">
        <v>220</v>
      </c>
      <c r="J155" t="s">
        <v>273</v>
      </c>
      <c r="K155" t="s">
        <v>221</v>
      </c>
      <c r="M155" t="s">
        <v>281</v>
      </c>
      <c r="N155" t="s">
        <v>282</v>
      </c>
      <c r="O155" t="s">
        <v>194</v>
      </c>
      <c r="P155">
        <v>2050</v>
      </c>
    </row>
    <row r="156" spans="1:17" x14ac:dyDescent="0.25">
      <c r="A156" t="s">
        <v>256</v>
      </c>
      <c r="B156" t="s">
        <v>257</v>
      </c>
      <c r="C156" t="s">
        <v>258</v>
      </c>
      <c r="D156" t="s">
        <v>259</v>
      </c>
      <c r="E156" t="s">
        <v>186</v>
      </c>
      <c r="F156" t="s">
        <v>260</v>
      </c>
      <c r="G156" t="s">
        <v>218</v>
      </c>
      <c r="H156" t="s">
        <v>280</v>
      </c>
      <c r="I156" t="s">
        <v>220</v>
      </c>
      <c r="J156" t="s">
        <v>273</v>
      </c>
      <c r="K156" t="s">
        <v>221</v>
      </c>
      <c r="M156" t="s">
        <v>281</v>
      </c>
      <c r="N156" t="s">
        <v>282</v>
      </c>
      <c r="O156" t="s">
        <v>264</v>
      </c>
      <c r="P156">
        <v>2050</v>
      </c>
    </row>
    <row r="157" spans="1:17" x14ac:dyDescent="0.25">
      <c r="A157" t="s">
        <v>256</v>
      </c>
      <c r="B157" t="s">
        <v>257</v>
      </c>
      <c r="C157" t="s">
        <v>258</v>
      </c>
      <c r="D157" t="s">
        <v>259</v>
      </c>
      <c r="E157" t="s">
        <v>186</v>
      </c>
      <c r="F157" t="s">
        <v>260</v>
      </c>
      <c r="G157" t="s">
        <v>218</v>
      </c>
      <c r="H157" t="s">
        <v>280</v>
      </c>
      <c r="I157" t="s">
        <v>220</v>
      </c>
      <c r="J157" t="s">
        <v>273</v>
      </c>
      <c r="K157" t="s">
        <v>221</v>
      </c>
      <c r="M157" t="s">
        <v>281</v>
      </c>
      <c r="N157" t="s">
        <v>282</v>
      </c>
      <c r="O157" t="s">
        <v>265</v>
      </c>
      <c r="P157">
        <v>2050</v>
      </c>
    </row>
    <row r="158" spans="1:17" x14ac:dyDescent="0.25">
      <c r="A158" t="s">
        <v>256</v>
      </c>
      <c r="B158" t="s">
        <v>257</v>
      </c>
      <c r="C158" t="s">
        <v>258</v>
      </c>
      <c r="D158" t="s">
        <v>259</v>
      </c>
      <c r="E158" t="s">
        <v>186</v>
      </c>
      <c r="F158" t="s">
        <v>260</v>
      </c>
      <c r="G158" t="s">
        <v>218</v>
      </c>
      <c r="H158" t="s">
        <v>283</v>
      </c>
      <c r="I158" t="s">
        <v>224</v>
      </c>
      <c r="J158" t="s">
        <v>273</v>
      </c>
      <c r="K158" t="s">
        <v>221</v>
      </c>
      <c r="M158" t="s">
        <v>281</v>
      </c>
      <c r="N158" t="s">
        <v>282</v>
      </c>
      <c r="O158" t="s">
        <v>194</v>
      </c>
      <c r="P158">
        <v>2015</v>
      </c>
      <c r="Q158">
        <v>0</v>
      </c>
    </row>
    <row r="159" spans="1:17" x14ac:dyDescent="0.25">
      <c r="A159" t="s">
        <v>256</v>
      </c>
      <c r="B159" t="s">
        <v>257</v>
      </c>
      <c r="C159" t="s">
        <v>258</v>
      </c>
      <c r="D159" t="s">
        <v>259</v>
      </c>
      <c r="E159" t="s">
        <v>186</v>
      </c>
      <c r="F159" t="s">
        <v>260</v>
      </c>
      <c r="G159" t="s">
        <v>218</v>
      </c>
      <c r="H159" t="s">
        <v>283</v>
      </c>
      <c r="I159" t="s">
        <v>224</v>
      </c>
      <c r="J159" t="s">
        <v>273</v>
      </c>
      <c r="K159" t="s">
        <v>221</v>
      </c>
      <c r="M159" t="s">
        <v>281</v>
      </c>
      <c r="N159" t="s">
        <v>282</v>
      </c>
      <c r="O159" t="s">
        <v>194</v>
      </c>
      <c r="P159">
        <v>2020</v>
      </c>
      <c r="Q159">
        <v>0</v>
      </c>
    </row>
    <row r="160" spans="1:17" x14ac:dyDescent="0.25">
      <c r="A160" t="s">
        <v>256</v>
      </c>
      <c r="B160" t="s">
        <v>257</v>
      </c>
      <c r="C160" t="s">
        <v>258</v>
      </c>
      <c r="D160" t="s">
        <v>259</v>
      </c>
      <c r="E160" t="s">
        <v>186</v>
      </c>
      <c r="F160" t="s">
        <v>260</v>
      </c>
      <c r="G160" t="s">
        <v>218</v>
      </c>
      <c r="H160" t="s">
        <v>283</v>
      </c>
      <c r="I160" t="s">
        <v>224</v>
      </c>
      <c r="J160" t="s">
        <v>273</v>
      </c>
      <c r="K160" t="s">
        <v>221</v>
      </c>
      <c r="M160" t="s">
        <v>281</v>
      </c>
      <c r="N160" t="s">
        <v>282</v>
      </c>
      <c r="O160" t="s">
        <v>264</v>
      </c>
      <c r="P160">
        <v>2020</v>
      </c>
      <c r="Q160">
        <v>0</v>
      </c>
    </row>
    <row r="161" spans="1:17" x14ac:dyDescent="0.25">
      <c r="A161" t="s">
        <v>256</v>
      </c>
      <c r="B161" t="s">
        <v>257</v>
      </c>
      <c r="C161" t="s">
        <v>258</v>
      </c>
      <c r="D161" t="s">
        <v>259</v>
      </c>
      <c r="E161" t="s">
        <v>186</v>
      </c>
      <c r="F161" t="s">
        <v>260</v>
      </c>
      <c r="G161" t="s">
        <v>218</v>
      </c>
      <c r="H161" t="s">
        <v>283</v>
      </c>
      <c r="I161" t="s">
        <v>224</v>
      </c>
      <c r="J161" t="s">
        <v>273</v>
      </c>
      <c r="K161" t="s">
        <v>221</v>
      </c>
      <c r="M161" t="s">
        <v>281</v>
      </c>
      <c r="N161" t="s">
        <v>282</v>
      </c>
      <c r="O161" t="s">
        <v>265</v>
      </c>
      <c r="P161">
        <v>2020</v>
      </c>
      <c r="Q161">
        <v>0</v>
      </c>
    </row>
    <row r="162" spans="1:17" x14ac:dyDescent="0.25">
      <c r="A162" t="s">
        <v>256</v>
      </c>
      <c r="B162" t="s">
        <v>257</v>
      </c>
      <c r="C162" t="s">
        <v>258</v>
      </c>
      <c r="D162" t="s">
        <v>259</v>
      </c>
      <c r="E162" t="s">
        <v>186</v>
      </c>
      <c r="F162" t="s">
        <v>260</v>
      </c>
      <c r="G162" t="s">
        <v>218</v>
      </c>
      <c r="H162" t="s">
        <v>283</v>
      </c>
      <c r="I162" t="s">
        <v>224</v>
      </c>
      <c r="J162" t="s">
        <v>273</v>
      </c>
      <c r="K162" t="s">
        <v>221</v>
      </c>
      <c r="M162" t="s">
        <v>281</v>
      </c>
      <c r="N162" t="s">
        <v>282</v>
      </c>
      <c r="O162" t="s">
        <v>194</v>
      </c>
      <c r="P162">
        <v>2030</v>
      </c>
      <c r="Q162">
        <v>0</v>
      </c>
    </row>
    <row r="163" spans="1:17" x14ac:dyDescent="0.25">
      <c r="A163" t="s">
        <v>256</v>
      </c>
      <c r="B163" t="s">
        <v>257</v>
      </c>
      <c r="C163" t="s">
        <v>258</v>
      </c>
      <c r="D163" t="s">
        <v>259</v>
      </c>
      <c r="E163" t="s">
        <v>186</v>
      </c>
      <c r="F163" t="s">
        <v>260</v>
      </c>
      <c r="G163" t="s">
        <v>218</v>
      </c>
      <c r="H163" t="s">
        <v>283</v>
      </c>
      <c r="I163" t="s">
        <v>224</v>
      </c>
      <c r="J163" t="s">
        <v>273</v>
      </c>
      <c r="K163" t="s">
        <v>221</v>
      </c>
      <c r="M163" t="s">
        <v>281</v>
      </c>
      <c r="N163" t="s">
        <v>282</v>
      </c>
      <c r="O163" t="s">
        <v>194</v>
      </c>
      <c r="P163">
        <v>2050</v>
      </c>
    </row>
    <row r="164" spans="1:17" x14ac:dyDescent="0.25">
      <c r="A164" t="s">
        <v>256</v>
      </c>
      <c r="B164" t="s">
        <v>257</v>
      </c>
      <c r="C164" t="s">
        <v>258</v>
      </c>
      <c r="D164" t="s">
        <v>259</v>
      </c>
      <c r="E164" t="s">
        <v>186</v>
      </c>
      <c r="F164" t="s">
        <v>260</v>
      </c>
      <c r="G164" t="s">
        <v>218</v>
      </c>
      <c r="H164" t="s">
        <v>283</v>
      </c>
      <c r="I164" t="s">
        <v>224</v>
      </c>
      <c r="J164" t="s">
        <v>273</v>
      </c>
      <c r="K164" t="s">
        <v>221</v>
      </c>
      <c r="M164" t="s">
        <v>281</v>
      </c>
      <c r="N164" t="s">
        <v>282</v>
      </c>
      <c r="O164" t="s">
        <v>264</v>
      </c>
      <c r="P164">
        <v>2050</v>
      </c>
    </row>
    <row r="165" spans="1:17" x14ac:dyDescent="0.25">
      <c r="A165" t="s">
        <v>256</v>
      </c>
      <c r="B165" t="s">
        <v>257</v>
      </c>
      <c r="C165" t="s">
        <v>258</v>
      </c>
      <c r="D165" t="s">
        <v>259</v>
      </c>
      <c r="E165" t="s">
        <v>186</v>
      </c>
      <c r="F165" t="s">
        <v>260</v>
      </c>
      <c r="G165" t="s">
        <v>218</v>
      </c>
      <c r="H165" t="s">
        <v>283</v>
      </c>
      <c r="I165" t="s">
        <v>224</v>
      </c>
      <c r="J165" t="s">
        <v>273</v>
      </c>
      <c r="K165" t="s">
        <v>221</v>
      </c>
      <c r="M165" t="s">
        <v>281</v>
      </c>
      <c r="N165" t="s">
        <v>282</v>
      </c>
      <c r="O165" t="s">
        <v>265</v>
      </c>
      <c r="P165">
        <v>2050</v>
      </c>
    </row>
    <row r="166" spans="1:17" x14ac:dyDescent="0.25">
      <c r="A166" t="s">
        <v>256</v>
      </c>
      <c r="B166" t="s">
        <v>257</v>
      </c>
      <c r="C166" t="s">
        <v>258</v>
      </c>
      <c r="D166" t="s">
        <v>259</v>
      </c>
      <c r="E166" t="s">
        <v>186</v>
      </c>
      <c r="F166" t="s">
        <v>260</v>
      </c>
      <c r="G166" t="s">
        <v>218</v>
      </c>
      <c r="H166" t="s">
        <v>284</v>
      </c>
      <c r="I166" t="s">
        <v>226</v>
      </c>
      <c r="J166" t="s">
        <v>273</v>
      </c>
      <c r="K166" t="s">
        <v>221</v>
      </c>
      <c r="M166" t="s">
        <v>281</v>
      </c>
      <c r="N166" t="s">
        <v>282</v>
      </c>
      <c r="O166" t="s">
        <v>194</v>
      </c>
      <c r="P166">
        <v>2015</v>
      </c>
      <c r="Q166">
        <v>0</v>
      </c>
    </row>
    <row r="167" spans="1:17" x14ac:dyDescent="0.25">
      <c r="A167" t="s">
        <v>256</v>
      </c>
      <c r="B167" t="s">
        <v>257</v>
      </c>
      <c r="C167" t="s">
        <v>258</v>
      </c>
      <c r="D167" t="s">
        <v>259</v>
      </c>
      <c r="E167" t="s">
        <v>186</v>
      </c>
      <c r="F167" t="s">
        <v>260</v>
      </c>
      <c r="G167" t="s">
        <v>218</v>
      </c>
      <c r="H167" t="s">
        <v>284</v>
      </c>
      <c r="I167" t="s">
        <v>226</v>
      </c>
      <c r="J167" t="s">
        <v>273</v>
      </c>
      <c r="K167" t="s">
        <v>221</v>
      </c>
      <c r="M167" t="s">
        <v>281</v>
      </c>
      <c r="N167" t="s">
        <v>282</v>
      </c>
      <c r="O167" t="s">
        <v>194</v>
      </c>
      <c r="P167">
        <v>2020</v>
      </c>
      <c r="Q167">
        <v>0</v>
      </c>
    </row>
    <row r="168" spans="1:17" x14ac:dyDescent="0.25">
      <c r="A168" t="s">
        <v>256</v>
      </c>
      <c r="B168" t="s">
        <v>257</v>
      </c>
      <c r="C168" t="s">
        <v>258</v>
      </c>
      <c r="D168" t="s">
        <v>259</v>
      </c>
      <c r="E168" t="s">
        <v>186</v>
      </c>
      <c r="F168" t="s">
        <v>260</v>
      </c>
      <c r="G168" t="s">
        <v>218</v>
      </c>
      <c r="H168" t="s">
        <v>284</v>
      </c>
      <c r="I168" t="s">
        <v>226</v>
      </c>
      <c r="J168" t="s">
        <v>273</v>
      </c>
      <c r="K168" t="s">
        <v>221</v>
      </c>
      <c r="M168" t="s">
        <v>281</v>
      </c>
      <c r="N168" t="s">
        <v>282</v>
      </c>
      <c r="O168" t="s">
        <v>264</v>
      </c>
      <c r="P168">
        <v>2020</v>
      </c>
      <c r="Q168">
        <v>0</v>
      </c>
    </row>
    <row r="169" spans="1:17" x14ac:dyDescent="0.25">
      <c r="A169" t="s">
        <v>256</v>
      </c>
      <c r="B169" t="s">
        <v>257</v>
      </c>
      <c r="C169" t="s">
        <v>258</v>
      </c>
      <c r="D169" t="s">
        <v>259</v>
      </c>
      <c r="E169" t="s">
        <v>186</v>
      </c>
      <c r="F169" t="s">
        <v>260</v>
      </c>
      <c r="G169" t="s">
        <v>218</v>
      </c>
      <c r="H169" t="s">
        <v>284</v>
      </c>
      <c r="I169" t="s">
        <v>226</v>
      </c>
      <c r="J169" t="s">
        <v>273</v>
      </c>
      <c r="K169" t="s">
        <v>221</v>
      </c>
      <c r="M169" t="s">
        <v>281</v>
      </c>
      <c r="N169" t="s">
        <v>282</v>
      </c>
      <c r="O169" t="s">
        <v>265</v>
      </c>
      <c r="P169">
        <v>2020</v>
      </c>
      <c r="Q169">
        <v>0</v>
      </c>
    </row>
    <row r="170" spans="1:17" x14ac:dyDescent="0.25">
      <c r="A170" t="s">
        <v>256</v>
      </c>
      <c r="B170" t="s">
        <v>257</v>
      </c>
      <c r="C170" t="s">
        <v>258</v>
      </c>
      <c r="D170" t="s">
        <v>259</v>
      </c>
      <c r="E170" t="s">
        <v>186</v>
      </c>
      <c r="F170" t="s">
        <v>260</v>
      </c>
      <c r="G170" t="s">
        <v>218</v>
      </c>
      <c r="H170" t="s">
        <v>284</v>
      </c>
      <c r="I170" t="s">
        <v>226</v>
      </c>
      <c r="J170" t="s">
        <v>273</v>
      </c>
      <c r="K170" t="s">
        <v>221</v>
      </c>
      <c r="M170" t="s">
        <v>281</v>
      </c>
      <c r="N170" t="s">
        <v>282</v>
      </c>
      <c r="O170" t="s">
        <v>194</v>
      </c>
      <c r="P170">
        <v>2030</v>
      </c>
      <c r="Q170">
        <v>0</v>
      </c>
    </row>
    <row r="171" spans="1:17" x14ac:dyDescent="0.25">
      <c r="A171" t="s">
        <v>256</v>
      </c>
      <c r="B171" t="s">
        <v>257</v>
      </c>
      <c r="C171" t="s">
        <v>258</v>
      </c>
      <c r="D171" t="s">
        <v>259</v>
      </c>
      <c r="E171" t="s">
        <v>186</v>
      </c>
      <c r="F171" t="s">
        <v>260</v>
      </c>
      <c r="G171" t="s">
        <v>218</v>
      </c>
      <c r="H171" t="s">
        <v>284</v>
      </c>
      <c r="I171" t="s">
        <v>226</v>
      </c>
      <c r="J171" t="s">
        <v>273</v>
      </c>
      <c r="K171" t="s">
        <v>221</v>
      </c>
      <c r="M171" t="s">
        <v>281</v>
      </c>
      <c r="N171" t="s">
        <v>282</v>
      </c>
      <c r="O171" t="s">
        <v>194</v>
      </c>
      <c r="P171">
        <v>2050</v>
      </c>
    </row>
    <row r="172" spans="1:17" x14ac:dyDescent="0.25">
      <c r="A172" t="s">
        <v>256</v>
      </c>
      <c r="B172" t="s">
        <v>257</v>
      </c>
      <c r="C172" t="s">
        <v>258</v>
      </c>
      <c r="D172" t="s">
        <v>259</v>
      </c>
      <c r="E172" t="s">
        <v>186</v>
      </c>
      <c r="F172" t="s">
        <v>260</v>
      </c>
      <c r="G172" t="s">
        <v>218</v>
      </c>
      <c r="H172" t="s">
        <v>284</v>
      </c>
      <c r="I172" t="s">
        <v>226</v>
      </c>
      <c r="J172" t="s">
        <v>273</v>
      </c>
      <c r="K172" t="s">
        <v>221</v>
      </c>
      <c r="M172" t="s">
        <v>281</v>
      </c>
      <c r="N172" t="s">
        <v>282</v>
      </c>
      <c r="O172" t="s">
        <v>264</v>
      </c>
      <c r="P172">
        <v>2050</v>
      </c>
    </row>
    <row r="173" spans="1:17" x14ac:dyDescent="0.25">
      <c r="A173" t="s">
        <v>256</v>
      </c>
      <c r="B173" t="s">
        <v>257</v>
      </c>
      <c r="C173" t="s">
        <v>258</v>
      </c>
      <c r="D173" t="s">
        <v>259</v>
      </c>
      <c r="E173" t="s">
        <v>186</v>
      </c>
      <c r="F173" t="s">
        <v>260</v>
      </c>
      <c r="G173" t="s">
        <v>218</v>
      </c>
      <c r="H173" t="s">
        <v>284</v>
      </c>
      <c r="I173" t="s">
        <v>226</v>
      </c>
      <c r="J173" t="s">
        <v>273</v>
      </c>
      <c r="K173" t="s">
        <v>221</v>
      </c>
      <c r="M173" t="s">
        <v>281</v>
      </c>
      <c r="N173" t="s">
        <v>282</v>
      </c>
      <c r="O173" t="s">
        <v>265</v>
      </c>
      <c r="P173">
        <v>2050</v>
      </c>
    </row>
    <row r="174" spans="1:17" x14ac:dyDescent="0.25">
      <c r="A174" t="s">
        <v>256</v>
      </c>
      <c r="B174" t="s">
        <v>257</v>
      </c>
      <c r="C174" t="s">
        <v>258</v>
      </c>
      <c r="D174" t="s">
        <v>259</v>
      </c>
      <c r="E174" t="s">
        <v>186</v>
      </c>
      <c r="F174" t="s">
        <v>260</v>
      </c>
      <c r="G174" t="s">
        <v>218</v>
      </c>
      <c r="H174" t="s">
        <v>285</v>
      </c>
      <c r="I174" t="s">
        <v>230</v>
      </c>
      <c r="J174" t="s">
        <v>286</v>
      </c>
      <c r="K174" t="s">
        <v>191</v>
      </c>
      <c r="M174" t="s">
        <v>281</v>
      </c>
      <c r="N174" t="s">
        <v>282</v>
      </c>
      <c r="O174" t="s">
        <v>194</v>
      </c>
      <c r="P174">
        <v>2015</v>
      </c>
      <c r="Q174">
        <v>0</v>
      </c>
    </row>
    <row r="175" spans="1:17" x14ac:dyDescent="0.25">
      <c r="A175" t="s">
        <v>256</v>
      </c>
      <c r="B175" t="s">
        <v>257</v>
      </c>
      <c r="C175" t="s">
        <v>258</v>
      </c>
      <c r="D175" t="s">
        <v>259</v>
      </c>
      <c r="E175" t="s">
        <v>186</v>
      </c>
      <c r="F175" t="s">
        <v>260</v>
      </c>
      <c r="G175" t="s">
        <v>218</v>
      </c>
      <c r="H175" t="s">
        <v>285</v>
      </c>
      <c r="I175" t="s">
        <v>230</v>
      </c>
      <c r="J175" t="s">
        <v>286</v>
      </c>
      <c r="K175" t="s">
        <v>191</v>
      </c>
      <c r="M175" t="s">
        <v>281</v>
      </c>
      <c r="N175" t="s">
        <v>282</v>
      </c>
      <c r="O175" t="s">
        <v>194</v>
      </c>
      <c r="P175">
        <v>2020</v>
      </c>
      <c r="Q175">
        <v>0</v>
      </c>
    </row>
    <row r="176" spans="1:17" x14ac:dyDescent="0.25">
      <c r="A176" t="s">
        <v>256</v>
      </c>
      <c r="B176" t="s">
        <v>257</v>
      </c>
      <c r="C176" t="s">
        <v>258</v>
      </c>
      <c r="D176" t="s">
        <v>259</v>
      </c>
      <c r="E176" t="s">
        <v>186</v>
      </c>
      <c r="F176" t="s">
        <v>260</v>
      </c>
      <c r="G176" t="s">
        <v>218</v>
      </c>
      <c r="H176" t="s">
        <v>285</v>
      </c>
      <c r="I176" t="s">
        <v>230</v>
      </c>
      <c r="J176" t="s">
        <v>286</v>
      </c>
      <c r="K176" t="s">
        <v>191</v>
      </c>
      <c r="M176" t="s">
        <v>281</v>
      </c>
      <c r="N176" t="s">
        <v>282</v>
      </c>
      <c r="O176" t="s">
        <v>264</v>
      </c>
      <c r="P176">
        <v>2020</v>
      </c>
      <c r="Q176">
        <v>0</v>
      </c>
    </row>
    <row r="177" spans="1:17" x14ac:dyDescent="0.25">
      <c r="A177" t="s">
        <v>256</v>
      </c>
      <c r="B177" t="s">
        <v>257</v>
      </c>
      <c r="C177" t="s">
        <v>258</v>
      </c>
      <c r="D177" t="s">
        <v>259</v>
      </c>
      <c r="E177" t="s">
        <v>186</v>
      </c>
      <c r="F177" t="s">
        <v>260</v>
      </c>
      <c r="G177" t="s">
        <v>218</v>
      </c>
      <c r="H177" t="s">
        <v>285</v>
      </c>
      <c r="I177" t="s">
        <v>230</v>
      </c>
      <c r="J177" t="s">
        <v>286</v>
      </c>
      <c r="K177" t="s">
        <v>191</v>
      </c>
      <c r="M177" t="s">
        <v>281</v>
      </c>
      <c r="N177" t="s">
        <v>282</v>
      </c>
      <c r="O177" t="s">
        <v>265</v>
      </c>
      <c r="P177">
        <v>2020</v>
      </c>
      <c r="Q177">
        <v>0</v>
      </c>
    </row>
    <row r="178" spans="1:17" x14ac:dyDescent="0.25">
      <c r="A178" t="s">
        <v>256</v>
      </c>
      <c r="B178" t="s">
        <v>257</v>
      </c>
      <c r="C178" t="s">
        <v>258</v>
      </c>
      <c r="D178" t="s">
        <v>259</v>
      </c>
      <c r="E178" t="s">
        <v>186</v>
      </c>
      <c r="F178" t="s">
        <v>260</v>
      </c>
      <c r="G178" t="s">
        <v>218</v>
      </c>
      <c r="H178" t="s">
        <v>285</v>
      </c>
      <c r="I178" t="s">
        <v>230</v>
      </c>
      <c r="J178" t="s">
        <v>286</v>
      </c>
      <c r="K178" t="s">
        <v>191</v>
      </c>
      <c r="M178" t="s">
        <v>281</v>
      </c>
      <c r="N178" t="s">
        <v>282</v>
      </c>
      <c r="O178" t="s">
        <v>194</v>
      </c>
      <c r="P178">
        <v>2030</v>
      </c>
      <c r="Q178">
        <v>0</v>
      </c>
    </row>
    <row r="179" spans="1:17" x14ac:dyDescent="0.25">
      <c r="A179" t="s">
        <v>256</v>
      </c>
      <c r="B179" t="s">
        <v>257</v>
      </c>
      <c r="C179" t="s">
        <v>258</v>
      </c>
      <c r="D179" t="s">
        <v>259</v>
      </c>
      <c r="E179" t="s">
        <v>186</v>
      </c>
      <c r="F179" t="s">
        <v>260</v>
      </c>
      <c r="G179" t="s">
        <v>218</v>
      </c>
      <c r="H179" t="s">
        <v>285</v>
      </c>
      <c r="I179" t="s">
        <v>230</v>
      </c>
      <c r="J179" t="s">
        <v>286</v>
      </c>
      <c r="K179" t="s">
        <v>191</v>
      </c>
      <c r="M179" t="s">
        <v>281</v>
      </c>
      <c r="N179" t="s">
        <v>282</v>
      </c>
      <c r="O179" t="s">
        <v>194</v>
      </c>
      <c r="P179">
        <v>2050</v>
      </c>
    </row>
    <row r="180" spans="1:17" x14ac:dyDescent="0.25">
      <c r="A180" t="s">
        <v>256</v>
      </c>
      <c r="B180" t="s">
        <v>257</v>
      </c>
      <c r="C180" t="s">
        <v>258</v>
      </c>
      <c r="D180" t="s">
        <v>259</v>
      </c>
      <c r="E180" t="s">
        <v>186</v>
      </c>
      <c r="F180" t="s">
        <v>260</v>
      </c>
      <c r="G180" t="s">
        <v>218</v>
      </c>
      <c r="H180" t="s">
        <v>285</v>
      </c>
      <c r="I180" t="s">
        <v>230</v>
      </c>
      <c r="J180" t="s">
        <v>286</v>
      </c>
      <c r="K180" t="s">
        <v>191</v>
      </c>
      <c r="M180" t="s">
        <v>281</v>
      </c>
      <c r="N180" t="s">
        <v>282</v>
      </c>
      <c r="O180" t="s">
        <v>264</v>
      </c>
      <c r="P180">
        <v>2050</v>
      </c>
    </row>
    <row r="181" spans="1:17" x14ac:dyDescent="0.25">
      <c r="A181" t="s">
        <v>256</v>
      </c>
      <c r="B181" t="s">
        <v>257</v>
      </c>
      <c r="C181" t="s">
        <v>258</v>
      </c>
      <c r="D181" t="s">
        <v>259</v>
      </c>
      <c r="E181" t="s">
        <v>186</v>
      </c>
      <c r="F181" t="s">
        <v>260</v>
      </c>
      <c r="G181" t="s">
        <v>218</v>
      </c>
      <c r="H181" t="s">
        <v>285</v>
      </c>
      <c r="I181" t="s">
        <v>230</v>
      </c>
      <c r="J181" t="s">
        <v>286</v>
      </c>
      <c r="K181" t="s">
        <v>191</v>
      </c>
      <c r="M181" t="s">
        <v>281</v>
      </c>
      <c r="N181" t="s">
        <v>282</v>
      </c>
      <c r="O181" t="s">
        <v>265</v>
      </c>
      <c r="P181">
        <v>2050</v>
      </c>
    </row>
    <row r="182" spans="1:17" x14ac:dyDescent="0.25">
      <c r="A182" t="s">
        <v>256</v>
      </c>
      <c r="B182" t="s">
        <v>257</v>
      </c>
      <c r="C182" t="s">
        <v>258</v>
      </c>
      <c r="D182" t="s">
        <v>259</v>
      </c>
      <c r="E182" t="s">
        <v>186</v>
      </c>
      <c r="F182" t="s">
        <v>260</v>
      </c>
      <c r="G182" t="s">
        <v>233</v>
      </c>
      <c r="H182" t="s">
        <v>287</v>
      </c>
      <c r="I182" t="s">
        <v>240</v>
      </c>
      <c r="J182" t="s">
        <v>288</v>
      </c>
      <c r="K182" t="s">
        <v>241</v>
      </c>
      <c r="L182" t="s">
        <v>237</v>
      </c>
      <c r="O182" t="s">
        <v>194</v>
      </c>
      <c r="P182">
        <v>2015</v>
      </c>
    </row>
    <row r="183" spans="1:17" x14ac:dyDescent="0.25">
      <c r="A183" t="s">
        <v>256</v>
      </c>
      <c r="B183" t="s">
        <v>257</v>
      </c>
      <c r="C183" t="s">
        <v>258</v>
      </c>
      <c r="D183" t="s">
        <v>259</v>
      </c>
      <c r="E183" t="s">
        <v>186</v>
      </c>
      <c r="F183" t="s">
        <v>260</v>
      </c>
      <c r="G183" t="s">
        <v>233</v>
      </c>
      <c r="H183" t="s">
        <v>287</v>
      </c>
      <c r="I183" t="s">
        <v>240</v>
      </c>
      <c r="J183" t="s">
        <v>288</v>
      </c>
      <c r="K183" t="s">
        <v>241</v>
      </c>
      <c r="L183" t="s">
        <v>237</v>
      </c>
      <c r="O183" t="s">
        <v>194</v>
      </c>
      <c r="P183">
        <v>2020</v>
      </c>
    </row>
    <row r="184" spans="1:17" x14ac:dyDescent="0.25">
      <c r="A184" t="s">
        <v>256</v>
      </c>
      <c r="B184" t="s">
        <v>257</v>
      </c>
      <c r="C184" t="s">
        <v>258</v>
      </c>
      <c r="D184" t="s">
        <v>259</v>
      </c>
      <c r="E184" t="s">
        <v>186</v>
      </c>
      <c r="F184" t="s">
        <v>260</v>
      </c>
      <c r="G184" t="s">
        <v>233</v>
      </c>
      <c r="H184" t="s">
        <v>287</v>
      </c>
      <c r="I184" t="s">
        <v>240</v>
      </c>
      <c r="J184" t="s">
        <v>288</v>
      </c>
      <c r="K184" t="s">
        <v>241</v>
      </c>
      <c r="L184" t="s">
        <v>237</v>
      </c>
      <c r="O184" t="s">
        <v>264</v>
      </c>
      <c r="P184">
        <v>2020</v>
      </c>
    </row>
    <row r="185" spans="1:17" x14ac:dyDescent="0.25">
      <c r="A185" t="s">
        <v>256</v>
      </c>
      <c r="B185" t="s">
        <v>257</v>
      </c>
      <c r="C185" t="s">
        <v>258</v>
      </c>
      <c r="D185" t="s">
        <v>259</v>
      </c>
      <c r="E185" t="s">
        <v>186</v>
      </c>
      <c r="F185" t="s">
        <v>260</v>
      </c>
      <c r="G185" t="s">
        <v>233</v>
      </c>
      <c r="H185" t="s">
        <v>287</v>
      </c>
      <c r="I185" t="s">
        <v>240</v>
      </c>
      <c r="J185" t="s">
        <v>288</v>
      </c>
      <c r="K185" t="s">
        <v>241</v>
      </c>
      <c r="L185" t="s">
        <v>237</v>
      </c>
      <c r="O185" t="s">
        <v>265</v>
      </c>
      <c r="P185">
        <v>2020</v>
      </c>
    </row>
    <row r="186" spans="1:17" x14ac:dyDescent="0.25">
      <c r="A186" t="s">
        <v>256</v>
      </c>
      <c r="B186" t="s">
        <v>257</v>
      </c>
      <c r="C186" t="s">
        <v>258</v>
      </c>
      <c r="D186" t="s">
        <v>259</v>
      </c>
      <c r="E186" t="s">
        <v>186</v>
      </c>
      <c r="F186" t="s">
        <v>260</v>
      </c>
      <c r="G186" t="s">
        <v>233</v>
      </c>
      <c r="H186" t="s">
        <v>287</v>
      </c>
      <c r="I186" t="s">
        <v>240</v>
      </c>
      <c r="J186" t="s">
        <v>288</v>
      </c>
      <c r="K186" t="s">
        <v>241</v>
      </c>
      <c r="L186" t="s">
        <v>237</v>
      </c>
      <c r="O186" t="s">
        <v>194</v>
      </c>
      <c r="P186">
        <v>2030</v>
      </c>
    </row>
    <row r="187" spans="1:17" x14ac:dyDescent="0.25">
      <c r="A187" t="s">
        <v>256</v>
      </c>
      <c r="B187" t="s">
        <v>257</v>
      </c>
      <c r="C187" t="s">
        <v>258</v>
      </c>
      <c r="D187" t="s">
        <v>259</v>
      </c>
      <c r="E187" t="s">
        <v>186</v>
      </c>
      <c r="F187" t="s">
        <v>260</v>
      </c>
      <c r="G187" t="s">
        <v>233</v>
      </c>
      <c r="H187" t="s">
        <v>287</v>
      </c>
      <c r="I187" t="s">
        <v>240</v>
      </c>
      <c r="J187" t="s">
        <v>288</v>
      </c>
      <c r="K187" t="s">
        <v>241</v>
      </c>
      <c r="L187" t="s">
        <v>237</v>
      </c>
      <c r="O187" t="s">
        <v>194</v>
      </c>
      <c r="P187">
        <v>2050</v>
      </c>
    </row>
    <row r="188" spans="1:17" x14ac:dyDescent="0.25">
      <c r="A188" t="s">
        <v>256</v>
      </c>
      <c r="B188" t="s">
        <v>257</v>
      </c>
      <c r="C188" t="s">
        <v>258</v>
      </c>
      <c r="D188" t="s">
        <v>259</v>
      </c>
      <c r="E188" t="s">
        <v>186</v>
      </c>
      <c r="F188" t="s">
        <v>260</v>
      </c>
      <c r="G188" t="s">
        <v>233</v>
      </c>
      <c r="H188" t="s">
        <v>287</v>
      </c>
      <c r="I188" t="s">
        <v>240</v>
      </c>
      <c r="J188" t="s">
        <v>288</v>
      </c>
      <c r="K188" t="s">
        <v>241</v>
      </c>
      <c r="L188" t="s">
        <v>237</v>
      </c>
      <c r="O188" t="s">
        <v>264</v>
      </c>
      <c r="P188">
        <v>2050</v>
      </c>
    </row>
    <row r="189" spans="1:17" x14ac:dyDescent="0.25">
      <c r="A189" t="s">
        <v>256</v>
      </c>
      <c r="B189" t="s">
        <v>257</v>
      </c>
      <c r="C189" t="s">
        <v>258</v>
      </c>
      <c r="D189" t="s">
        <v>259</v>
      </c>
      <c r="E189" t="s">
        <v>186</v>
      </c>
      <c r="F189" t="s">
        <v>260</v>
      </c>
      <c r="G189" t="s">
        <v>233</v>
      </c>
      <c r="H189" t="s">
        <v>287</v>
      </c>
      <c r="I189" t="s">
        <v>240</v>
      </c>
      <c r="J189" t="s">
        <v>288</v>
      </c>
      <c r="K189" t="s">
        <v>241</v>
      </c>
      <c r="L189" t="s">
        <v>237</v>
      </c>
      <c r="O189" t="s">
        <v>265</v>
      </c>
      <c r="P189">
        <v>2050</v>
      </c>
    </row>
    <row r="190" spans="1:17" x14ac:dyDescent="0.25">
      <c r="A190" t="s">
        <v>256</v>
      </c>
      <c r="B190" t="s">
        <v>257</v>
      </c>
      <c r="C190" t="s">
        <v>258</v>
      </c>
      <c r="D190" t="s">
        <v>259</v>
      </c>
      <c r="E190" t="s">
        <v>186</v>
      </c>
      <c r="F190" t="s">
        <v>260</v>
      </c>
      <c r="G190" t="s">
        <v>233</v>
      </c>
      <c r="H190" t="s">
        <v>289</v>
      </c>
      <c r="I190" t="s">
        <v>240</v>
      </c>
      <c r="J190" t="s">
        <v>290</v>
      </c>
      <c r="K190" t="s">
        <v>241</v>
      </c>
      <c r="L190" t="s">
        <v>237</v>
      </c>
      <c r="O190" t="s">
        <v>194</v>
      </c>
      <c r="P190">
        <v>2015</v>
      </c>
    </row>
    <row r="191" spans="1:17" x14ac:dyDescent="0.25">
      <c r="A191" t="s">
        <v>256</v>
      </c>
      <c r="B191" t="s">
        <v>257</v>
      </c>
      <c r="C191" t="s">
        <v>258</v>
      </c>
      <c r="D191" t="s">
        <v>259</v>
      </c>
      <c r="E191" t="s">
        <v>186</v>
      </c>
      <c r="F191" t="s">
        <v>260</v>
      </c>
      <c r="G191" t="s">
        <v>233</v>
      </c>
      <c r="H191" t="s">
        <v>289</v>
      </c>
      <c r="I191" t="s">
        <v>240</v>
      </c>
      <c r="J191" t="s">
        <v>290</v>
      </c>
      <c r="K191" t="s">
        <v>241</v>
      </c>
      <c r="L191" t="s">
        <v>237</v>
      </c>
      <c r="O191" t="s">
        <v>194</v>
      </c>
      <c r="P191">
        <v>2020</v>
      </c>
    </row>
    <row r="192" spans="1:17" x14ac:dyDescent="0.25">
      <c r="A192" t="s">
        <v>256</v>
      </c>
      <c r="B192" t="s">
        <v>257</v>
      </c>
      <c r="C192" t="s">
        <v>258</v>
      </c>
      <c r="D192" t="s">
        <v>259</v>
      </c>
      <c r="E192" t="s">
        <v>186</v>
      </c>
      <c r="F192" t="s">
        <v>260</v>
      </c>
      <c r="G192" t="s">
        <v>233</v>
      </c>
      <c r="H192" t="s">
        <v>289</v>
      </c>
      <c r="I192" t="s">
        <v>240</v>
      </c>
      <c r="J192" t="s">
        <v>290</v>
      </c>
      <c r="K192" t="s">
        <v>241</v>
      </c>
      <c r="L192" t="s">
        <v>237</v>
      </c>
      <c r="O192" t="s">
        <v>264</v>
      </c>
      <c r="P192">
        <v>2020</v>
      </c>
    </row>
    <row r="193" spans="1:17" x14ac:dyDescent="0.25">
      <c r="A193" t="s">
        <v>256</v>
      </c>
      <c r="B193" t="s">
        <v>257</v>
      </c>
      <c r="C193" t="s">
        <v>258</v>
      </c>
      <c r="D193" t="s">
        <v>259</v>
      </c>
      <c r="E193" t="s">
        <v>186</v>
      </c>
      <c r="F193" t="s">
        <v>260</v>
      </c>
      <c r="G193" t="s">
        <v>233</v>
      </c>
      <c r="H193" t="s">
        <v>289</v>
      </c>
      <c r="I193" t="s">
        <v>240</v>
      </c>
      <c r="J193" t="s">
        <v>290</v>
      </c>
      <c r="K193" t="s">
        <v>241</v>
      </c>
      <c r="L193" t="s">
        <v>237</v>
      </c>
      <c r="O193" t="s">
        <v>265</v>
      </c>
      <c r="P193">
        <v>2020</v>
      </c>
    </row>
    <row r="194" spans="1:17" x14ac:dyDescent="0.25">
      <c r="A194" t="s">
        <v>256</v>
      </c>
      <c r="B194" t="s">
        <v>257</v>
      </c>
      <c r="C194" t="s">
        <v>258</v>
      </c>
      <c r="D194" t="s">
        <v>259</v>
      </c>
      <c r="E194" t="s">
        <v>186</v>
      </c>
      <c r="F194" t="s">
        <v>260</v>
      </c>
      <c r="G194" t="s">
        <v>233</v>
      </c>
      <c r="H194" t="s">
        <v>289</v>
      </c>
      <c r="I194" t="s">
        <v>240</v>
      </c>
      <c r="J194" t="s">
        <v>290</v>
      </c>
      <c r="K194" t="s">
        <v>241</v>
      </c>
      <c r="L194" t="s">
        <v>237</v>
      </c>
      <c r="O194" t="s">
        <v>194</v>
      </c>
      <c r="P194">
        <v>2030</v>
      </c>
    </row>
    <row r="195" spans="1:17" x14ac:dyDescent="0.25">
      <c r="A195" t="s">
        <v>256</v>
      </c>
      <c r="B195" t="s">
        <v>257</v>
      </c>
      <c r="C195" t="s">
        <v>258</v>
      </c>
      <c r="D195" t="s">
        <v>259</v>
      </c>
      <c r="E195" t="s">
        <v>186</v>
      </c>
      <c r="F195" t="s">
        <v>260</v>
      </c>
      <c r="G195" t="s">
        <v>233</v>
      </c>
      <c r="H195" t="s">
        <v>289</v>
      </c>
      <c r="I195" t="s">
        <v>240</v>
      </c>
      <c r="J195" t="s">
        <v>290</v>
      </c>
      <c r="K195" t="s">
        <v>241</v>
      </c>
      <c r="L195" t="s">
        <v>237</v>
      </c>
      <c r="O195" t="s">
        <v>194</v>
      </c>
      <c r="P195">
        <v>2050</v>
      </c>
    </row>
    <row r="196" spans="1:17" x14ac:dyDescent="0.25">
      <c r="A196" t="s">
        <v>256</v>
      </c>
      <c r="B196" t="s">
        <v>257</v>
      </c>
      <c r="C196" t="s">
        <v>258</v>
      </c>
      <c r="D196" t="s">
        <v>259</v>
      </c>
      <c r="E196" t="s">
        <v>186</v>
      </c>
      <c r="F196" t="s">
        <v>260</v>
      </c>
      <c r="G196" t="s">
        <v>233</v>
      </c>
      <c r="H196" t="s">
        <v>289</v>
      </c>
      <c r="I196" t="s">
        <v>240</v>
      </c>
      <c r="J196" t="s">
        <v>290</v>
      </c>
      <c r="K196" t="s">
        <v>241</v>
      </c>
      <c r="L196" t="s">
        <v>237</v>
      </c>
      <c r="O196" t="s">
        <v>264</v>
      </c>
      <c r="P196">
        <v>2050</v>
      </c>
    </row>
    <row r="197" spans="1:17" x14ac:dyDescent="0.25">
      <c r="A197" t="s">
        <v>256</v>
      </c>
      <c r="B197" t="s">
        <v>257</v>
      </c>
      <c r="C197" t="s">
        <v>258</v>
      </c>
      <c r="D197" t="s">
        <v>259</v>
      </c>
      <c r="E197" t="s">
        <v>186</v>
      </c>
      <c r="F197" t="s">
        <v>260</v>
      </c>
      <c r="G197" t="s">
        <v>233</v>
      </c>
      <c r="H197" t="s">
        <v>289</v>
      </c>
      <c r="I197" t="s">
        <v>240</v>
      </c>
      <c r="J197" t="s">
        <v>290</v>
      </c>
      <c r="K197" t="s">
        <v>241</v>
      </c>
      <c r="L197" t="s">
        <v>237</v>
      </c>
      <c r="O197" t="s">
        <v>265</v>
      </c>
      <c r="P197">
        <v>2050</v>
      </c>
    </row>
    <row r="198" spans="1:17" x14ac:dyDescent="0.25">
      <c r="A198" t="s">
        <v>256</v>
      </c>
      <c r="B198" t="s">
        <v>257</v>
      </c>
      <c r="C198" t="s">
        <v>258</v>
      </c>
      <c r="D198" t="s">
        <v>259</v>
      </c>
      <c r="E198" t="s">
        <v>186</v>
      </c>
      <c r="F198" t="s">
        <v>260</v>
      </c>
      <c r="G198" t="s">
        <v>233</v>
      </c>
      <c r="H198" t="s">
        <v>291</v>
      </c>
      <c r="I198" t="s">
        <v>234</v>
      </c>
      <c r="J198" t="s">
        <v>292</v>
      </c>
      <c r="K198" t="s">
        <v>236</v>
      </c>
      <c r="L198" t="s">
        <v>237</v>
      </c>
      <c r="M198" t="s">
        <v>293</v>
      </c>
      <c r="N198" t="s">
        <v>193</v>
      </c>
      <c r="O198" t="s">
        <v>194</v>
      </c>
      <c r="P198">
        <v>2015</v>
      </c>
      <c r="Q198">
        <v>0</v>
      </c>
    </row>
    <row r="199" spans="1:17" x14ac:dyDescent="0.25">
      <c r="A199" t="s">
        <v>256</v>
      </c>
      <c r="B199" t="s">
        <v>257</v>
      </c>
      <c r="C199" t="s">
        <v>258</v>
      </c>
      <c r="D199" t="s">
        <v>259</v>
      </c>
      <c r="E199" t="s">
        <v>186</v>
      </c>
      <c r="F199" t="s">
        <v>260</v>
      </c>
      <c r="G199" t="s">
        <v>233</v>
      </c>
      <c r="H199" t="s">
        <v>291</v>
      </c>
      <c r="I199" t="s">
        <v>234</v>
      </c>
      <c r="J199" t="s">
        <v>292</v>
      </c>
      <c r="K199" t="s">
        <v>236</v>
      </c>
      <c r="L199" t="s">
        <v>237</v>
      </c>
      <c r="M199" t="s">
        <v>293</v>
      </c>
      <c r="N199" t="s">
        <v>193</v>
      </c>
      <c r="O199" t="s">
        <v>194</v>
      </c>
      <c r="P199">
        <v>2020</v>
      </c>
      <c r="Q199">
        <v>0</v>
      </c>
    </row>
    <row r="200" spans="1:17" x14ac:dyDescent="0.25">
      <c r="A200" t="s">
        <v>256</v>
      </c>
      <c r="B200" t="s">
        <v>257</v>
      </c>
      <c r="C200" t="s">
        <v>258</v>
      </c>
      <c r="D200" t="s">
        <v>259</v>
      </c>
      <c r="E200" t="s">
        <v>186</v>
      </c>
      <c r="F200" t="s">
        <v>260</v>
      </c>
      <c r="G200" t="s">
        <v>233</v>
      </c>
      <c r="H200" t="s">
        <v>291</v>
      </c>
      <c r="I200" t="s">
        <v>234</v>
      </c>
      <c r="J200" t="s">
        <v>292</v>
      </c>
      <c r="K200" t="s">
        <v>236</v>
      </c>
      <c r="L200" t="s">
        <v>237</v>
      </c>
      <c r="M200" t="s">
        <v>293</v>
      </c>
      <c r="N200" t="s">
        <v>193</v>
      </c>
      <c r="O200" t="s">
        <v>264</v>
      </c>
      <c r="P200">
        <v>2020</v>
      </c>
      <c r="Q200">
        <v>0</v>
      </c>
    </row>
    <row r="201" spans="1:17" x14ac:dyDescent="0.25">
      <c r="A201" t="s">
        <v>256</v>
      </c>
      <c r="B201" t="s">
        <v>257</v>
      </c>
      <c r="C201" t="s">
        <v>258</v>
      </c>
      <c r="D201" t="s">
        <v>259</v>
      </c>
      <c r="E201" t="s">
        <v>186</v>
      </c>
      <c r="F201" t="s">
        <v>260</v>
      </c>
      <c r="G201" t="s">
        <v>233</v>
      </c>
      <c r="H201" t="s">
        <v>291</v>
      </c>
      <c r="I201" t="s">
        <v>234</v>
      </c>
      <c r="J201" t="s">
        <v>292</v>
      </c>
      <c r="K201" t="s">
        <v>236</v>
      </c>
      <c r="L201" t="s">
        <v>237</v>
      </c>
      <c r="M201" t="s">
        <v>293</v>
      </c>
      <c r="N201" t="s">
        <v>193</v>
      </c>
      <c r="O201" t="s">
        <v>265</v>
      </c>
      <c r="P201">
        <v>2020</v>
      </c>
      <c r="Q201">
        <v>8000</v>
      </c>
    </row>
    <row r="202" spans="1:17" x14ac:dyDescent="0.25">
      <c r="A202" t="s">
        <v>256</v>
      </c>
      <c r="B202" t="s">
        <v>257</v>
      </c>
      <c r="C202" t="s">
        <v>258</v>
      </c>
      <c r="D202" t="s">
        <v>259</v>
      </c>
      <c r="E202" t="s">
        <v>186</v>
      </c>
      <c r="F202" t="s">
        <v>260</v>
      </c>
      <c r="G202" t="s">
        <v>233</v>
      </c>
      <c r="H202" t="s">
        <v>291</v>
      </c>
      <c r="I202" t="s">
        <v>234</v>
      </c>
      <c r="J202" t="s">
        <v>292</v>
      </c>
      <c r="K202" t="s">
        <v>236</v>
      </c>
      <c r="L202" t="s">
        <v>237</v>
      </c>
      <c r="M202" t="s">
        <v>293</v>
      </c>
      <c r="N202" t="s">
        <v>193</v>
      </c>
      <c r="O202" t="s">
        <v>194</v>
      </c>
      <c r="P202">
        <v>2030</v>
      </c>
      <c r="Q202">
        <v>0</v>
      </c>
    </row>
    <row r="203" spans="1:17" x14ac:dyDescent="0.25">
      <c r="A203" t="s">
        <v>256</v>
      </c>
      <c r="B203" t="s">
        <v>257</v>
      </c>
      <c r="C203" t="s">
        <v>258</v>
      </c>
      <c r="D203" t="s">
        <v>259</v>
      </c>
      <c r="E203" t="s">
        <v>186</v>
      </c>
      <c r="F203" t="s">
        <v>260</v>
      </c>
      <c r="G203" t="s">
        <v>233</v>
      </c>
      <c r="H203" t="s">
        <v>291</v>
      </c>
      <c r="I203" t="s">
        <v>234</v>
      </c>
      <c r="J203" t="s">
        <v>292</v>
      </c>
      <c r="K203" t="s">
        <v>236</v>
      </c>
      <c r="L203" t="s">
        <v>237</v>
      </c>
      <c r="M203" t="s">
        <v>293</v>
      </c>
      <c r="N203" t="s">
        <v>193</v>
      </c>
      <c r="O203" t="s">
        <v>194</v>
      </c>
      <c r="P203">
        <v>2050</v>
      </c>
    </row>
    <row r="204" spans="1:17" x14ac:dyDescent="0.25">
      <c r="A204" t="s">
        <v>256</v>
      </c>
      <c r="B204" t="s">
        <v>257</v>
      </c>
      <c r="C204" t="s">
        <v>258</v>
      </c>
      <c r="D204" t="s">
        <v>259</v>
      </c>
      <c r="E204" t="s">
        <v>186</v>
      </c>
      <c r="F204" t="s">
        <v>260</v>
      </c>
      <c r="G204" t="s">
        <v>233</v>
      </c>
      <c r="H204" t="s">
        <v>291</v>
      </c>
      <c r="I204" t="s">
        <v>234</v>
      </c>
      <c r="J204" t="s">
        <v>292</v>
      </c>
      <c r="K204" t="s">
        <v>236</v>
      </c>
      <c r="L204" t="s">
        <v>237</v>
      </c>
      <c r="M204" t="s">
        <v>293</v>
      </c>
      <c r="N204" t="s">
        <v>193</v>
      </c>
      <c r="O204" t="s">
        <v>264</v>
      </c>
      <c r="P204">
        <v>2050</v>
      </c>
    </row>
    <row r="205" spans="1:17" x14ac:dyDescent="0.25">
      <c r="A205" t="s">
        <v>256</v>
      </c>
      <c r="B205" t="s">
        <v>257</v>
      </c>
      <c r="C205" t="s">
        <v>258</v>
      </c>
      <c r="D205" t="s">
        <v>259</v>
      </c>
      <c r="E205" t="s">
        <v>186</v>
      </c>
      <c r="F205" t="s">
        <v>260</v>
      </c>
      <c r="G205" t="s">
        <v>233</v>
      </c>
      <c r="H205" t="s">
        <v>291</v>
      </c>
      <c r="I205" t="s">
        <v>234</v>
      </c>
      <c r="J205" t="s">
        <v>292</v>
      </c>
      <c r="K205" t="s">
        <v>236</v>
      </c>
      <c r="L205" t="s">
        <v>237</v>
      </c>
      <c r="M205" t="s">
        <v>293</v>
      </c>
      <c r="N205" t="s">
        <v>193</v>
      </c>
      <c r="O205" t="s">
        <v>265</v>
      </c>
      <c r="P205">
        <v>2050</v>
      </c>
    </row>
    <row r="206" spans="1:17" x14ac:dyDescent="0.25">
      <c r="A206" t="s">
        <v>256</v>
      </c>
      <c r="B206" t="s">
        <v>257</v>
      </c>
      <c r="C206" t="s">
        <v>258</v>
      </c>
      <c r="D206" t="s">
        <v>259</v>
      </c>
      <c r="E206" t="s">
        <v>186</v>
      </c>
      <c r="F206" t="s">
        <v>260</v>
      </c>
      <c r="G206" t="s">
        <v>233</v>
      </c>
      <c r="H206" t="s">
        <v>163</v>
      </c>
      <c r="I206" t="s">
        <v>240</v>
      </c>
      <c r="J206" t="s">
        <v>235</v>
      </c>
      <c r="K206" t="s">
        <v>241</v>
      </c>
      <c r="L206" t="s">
        <v>237</v>
      </c>
      <c r="M206" t="s">
        <v>294</v>
      </c>
      <c r="N206" t="s">
        <v>279</v>
      </c>
      <c r="O206" t="s">
        <v>194</v>
      </c>
      <c r="P206">
        <v>2015</v>
      </c>
      <c r="Q206">
        <v>0.23577125600000001</v>
      </c>
    </row>
    <row r="207" spans="1:17" x14ac:dyDescent="0.25">
      <c r="A207" t="s">
        <v>256</v>
      </c>
      <c r="B207" t="s">
        <v>257</v>
      </c>
      <c r="C207" t="s">
        <v>258</v>
      </c>
      <c r="D207" t="s">
        <v>259</v>
      </c>
      <c r="E207" t="s">
        <v>186</v>
      </c>
      <c r="F207" t="s">
        <v>260</v>
      </c>
      <c r="G207" t="s">
        <v>233</v>
      </c>
      <c r="H207" t="s">
        <v>163</v>
      </c>
      <c r="I207" t="s">
        <v>240</v>
      </c>
      <c r="J207" t="s">
        <v>235</v>
      </c>
      <c r="K207" t="s">
        <v>241</v>
      </c>
      <c r="L207" t="s">
        <v>237</v>
      </c>
      <c r="M207" t="s">
        <v>294</v>
      </c>
      <c r="N207" t="s">
        <v>279</v>
      </c>
      <c r="O207" t="s">
        <v>194</v>
      </c>
      <c r="P207">
        <v>2020</v>
      </c>
      <c r="Q207">
        <v>0.23577125600000001</v>
      </c>
    </row>
    <row r="208" spans="1:17" x14ac:dyDescent="0.25">
      <c r="A208" t="s">
        <v>256</v>
      </c>
      <c r="B208" t="s">
        <v>257</v>
      </c>
      <c r="C208" t="s">
        <v>258</v>
      </c>
      <c r="D208" t="s">
        <v>259</v>
      </c>
      <c r="E208" t="s">
        <v>186</v>
      </c>
      <c r="F208" t="s">
        <v>260</v>
      </c>
      <c r="G208" t="s">
        <v>233</v>
      </c>
      <c r="H208" t="s">
        <v>163</v>
      </c>
      <c r="I208" t="s">
        <v>240</v>
      </c>
      <c r="J208" t="s">
        <v>235</v>
      </c>
      <c r="K208" t="s">
        <v>241</v>
      </c>
      <c r="L208" t="s">
        <v>237</v>
      </c>
      <c r="M208" t="s">
        <v>294</v>
      </c>
      <c r="N208" t="s">
        <v>279</v>
      </c>
      <c r="O208" t="s">
        <v>264</v>
      </c>
      <c r="P208">
        <v>2020</v>
      </c>
      <c r="Q208">
        <v>0.148247978</v>
      </c>
    </row>
    <row r="209" spans="1:17" x14ac:dyDescent="0.25">
      <c r="A209" t="s">
        <v>256</v>
      </c>
      <c r="B209" t="s">
        <v>257</v>
      </c>
      <c r="C209" t="s">
        <v>258</v>
      </c>
      <c r="D209" t="s">
        <v>259</v>
      </c>
      <c r="E209" t="s">
        <v>186</v>
      </c>
      <c r="F209" t="s">
        <v>260</v>
      </c>
      <c r="G209" t="s">
        <v>233</v>
      </c>
      <c r="H209" t="s">
        <v>163</v>
      </c>
      <c r="I209" t="s">
        <v>240</v>
      </c>
      <c r="J209" t="s">
        <v>235</v>
      </c>
      <c r="K209" t="s">
        <v>241</v>
      </c>
      <c r="L209" t="s">
        <v>237</v>
      </c>
      <c r="M209" t="s">
        <v>294</v>
      </c>
      <c r="N209" t="s">
        <v>279</v>
      </c>
      <c r="O209" t="s">
        <v>265</v>
      </c>
      <c r="P209">
        <v>2020</v>
      </c>
      <c r="Q209">
        <v>0.33692722400000003</v>
      </c>
    </row>
    <row r="210" spans="1:17" x14ac:dyDescent="0.25">
      <c r="A210" t="s">
        <v>256</v>
      </c>
      <c r="B210" t="s">
        <v>257</v>
      </c>
      <c r="C210" t="s">
        <v>258</v>
      </c>
      <c r="D210" t="s">
        <v>259</v>
      </c>
      <c r="E210" t="s">
        <v>186</v>
      </c>
      <c r="F210" t="s">
        <v>260</v>
      </c>
      <c r="G210" t="s">
        <v>233</v>
      </c>
      <c r="H210" t="s">
        <v>163</v>
      </c>
      <c r="I210" t="s">
        <v>240</v>
      </c>
      <c r="J210" t="s">
        <v>235</v>
      </c>
      <c r="K210" t="s">
        <v>241</v>
      </c>
      <c r="L210" t="s">
        <v>237</v>
      </c>
      <c r="M210" t="s">
        <v>294</v>
      </c>
      <c r="N210" t="s">
        <v>279</v>
      </c>
      <c r="O210" t="s">
        <v>194</v>
      </c>
      <c r="P210">
        <v>2030</v>
      </c>
      <c r="Q210">
        <v>0.23577125600000001</v>
      </c>
    </row>
    <row r="211" spans="1:17" x14ac:dyDescent="0.25">
      <c r="A211" t="s">
        <v>256</v>
      </c>
      <c r="B211" t="s">
        <v>257</v>
      </c>
      <c r="C211" t="s">
        <v>258</v>
      </c>
      <c r="D211" t="s">
        <v>259</v>
      </c>
      <c r="E211" t="s">
        <v>186</v>
      </c>
      <c r="F211" t="s">
        <v>260</v>
      </c>
      <c r="G211" t="s">
        <v>233</v>
      </c>
      <c r="H211" t="s">
        <v>163</v>
      </c>
      <c r="I211" t="s">
        <v>240</v>
      </c>
      <c r="J211" t="s">
        <v>235</v>
      </c>
      <c r="K211" t="s">
        <v>241</v>
      </c>
      <c r="L211" t="s">
        <v>237</v>
      </c>
      <c r="M211" t="s">
        <v>294</v>
      </c>
      <c r="N211" t="s">
        <v>279</v>
      </c>
      <c r="O211" t="s">
        <v>194</v>
      </c>
      <c r="P211">
        <v>2050</v>
      </c>
    </row>
    <row r="212" spans="1:17" x14ac:dyDescent="0.25">
      <c r="A212" t="s">
        <v>256</v>
      </c>
      <c r="B212" t="s">
        <v>257</v>
      </c>
      <c r="C212" t="s">
        <v>258</v>
      </c>
      <c r="D212" t="s">
        <v>259</v>
      </c>
      <c r="E212" t="s">
        <v>186</v>
      </c>
      <c r="F212" t="s">
        <v>260</v>
      </c>
      <c r="G212" t="s">
        <v>233</v>
      </c>
      <c r="H212" t="s">
        <v>163</v>
      </c>
      <c r="I212" t="s">
        <v>240</v>
      </c>
      <c r="J212" t="s">
        <v>235</v>
      </c>
      <c r="K212" t="s">
        <v>241</v>
      </c>
      <c r="L212" t="s">
        <v>237</v>
      </c>
      <c r="M212" t="s">
        <v>294</v>
      </c>
      <c r="N212" t="s">
        <v>279</v>
      </c>
      <c r="O212" t="s">
        <v>264</v>
      </c>
      <c r="P212">
        <v>2050</v>
      </c>
    </row>
    <row r="213" spans="1:17" x14ac:dyDescent="0.25">
      <c r="A213" t="s">
        <v>256</v>
      </c>
      <c r="B213" t="s">
        <v>257</v>
      </c>
      <c r="C213" t="s">
        <v>258</v>
      </c>
      <c r="D213" t="s">
        <v>259</v>
      </c>
      <c r="E213" t="s">
        <v>186</v>
      </c>
      <c r="F213" t="s">
        <v>260</v>
      </c>
      <c r="G213" t="s">
        <v>233</v>
      </c>
      <c r="H213" t="s">
        <v>163</v>
      </c>
      <c r="I213" t="s">
        <v>240</v>
      </c>
      <c r="J213" t="s">
        <v>235</v>
      </c>
      <c r="K213" t="s">
        <v>241</v>
      </c>
      <c r="L213" t="s">
        <v>237</v>
      </c>
      <c r="M213" t="s">
        <v>294</v>
      </c>
      <c r="N213" t="s">
        <v>279</v>
      </c>
      <c r="O213" t="s">
        <v>265</v>
      </c>
      <c r="P213">
        <v>2050</v>
      </c>
    </row>
    <row r="214" spans="1:17" x14ac:dyDescent="0.25">
      <c r="A214" t="s">
        <v>256</v>
      </c>
      <c r="B214" t="s">
        <v>257</v>
      </c>
      <c r="C214" t="s">
        <v>258</v>
      </c>
      <c r="D214" t="s">
        <v>259</v>
      </c>
      <c r="E214" t="s">
        <v>186</v>
      </c>
      <c r="F214" t="s">
        <v>260</v>
      </c>
      <c r="G214" t="s">
        <v>233</v>
      </c>
      <c r="H214" t="s">
        <v>295</v>
      </c>
      <c r="I214" t="s">
        <v>4</v>
      </c>
      <c r="J214" t="s">
        <v>292</v>
      </c>
      <c r="K214" t="s">
        <v>242</v>
      </c>
      <c r="L214" t="s">
        <v>237</v>
      </c>
      <c r="M214" t="s">
        <v>296</v>
      </c>
      <c r="N214" t="s">
        <v>193</v>
      </c>
      <c r="O214" t="s">
        <v>194</v>
      </c>
      <c r="P214">
        <v>2015</v>
      </c>
      <c r="Q214">
        <v>0</v>
      </c>
    </row>
    <row r="215" spans="1:17" x14ac:dyDescent="0.25">
      <c r="A215" t="s">
        <v>256</v>
      </c>
      <c r="B215" t="s">
        <v>257</v>
      </c>
      <c r="C215" t="s">
        <v>258</v>
      </c>
      <c r="D215" t="s">
        <v>259</v>
      </c>
      <c r="E215" t="s">
        <v>186</v>
      </c>
      <c r="F215" t="s">
        <v>260</v>
      </c>
      <c r="G215" t="s">
        <v>233</v>
      </c>
      <c r="H215" t="s">
        <v>295</v>
      </c>
      <c r="I215" t="s">
        <v>4</v>
      </c>
      <c r="J215" t="s">
        <v>292</v>
      </c>
      <c r="K215" t="s">
        <v>242</v>
      </c>
      <c r="L215" t="s">
        <v>237</v>
      </c>
      <c r="M215" t="s">
        <v>296</v>
      </c>
      <c r="N215" t="s">
        <v>193</v>
      </c>
      <c r="O215" t="s">
        <v>194</v>
      </c>
      <c r="P215">
        <v>2020</v>
      </c>
      <c r="Q215">
        <v>0</v>
      </c>
    </row>
    <row r="216" spans="1:17" x14ac:dyDescent="0.25">
      <c r="A216" t="s">
        <v>256</v>
      </c>
      <c r="B216" t="s">
        <v>257</v>
      </c>
      <c r="C216" t="s">
        <v>258</v>
      </c>
      <c r="D216" t="s">
        <v>259</v>
      </c>
      <c r="E216" t="s">
        <v>186</v>
      </c>
      <c r="F216" t="s">
        <v>260</v>
      </c>
      <c r="G216" t="s">
        <v>233</v>
      </c>
      <c r="H216" t="s">
        <v>295</v>
      </c>
      <c r="I216" t="s">
        <v>4</v>
      </c>
      <c r="J216" t="s">
        <v>292</v>
      </c>
      <c r="K216" t="s">
        <v>242</v>
      </c>
      <c r="L216" t="s">
        <v>237</v>
      </c>
      <c r="M216" t="s">
        <v>296</v>
      </c>
      <c r="N216" t="s">
        <v>193</v>
      </c>
      <c r="O216" t="s">
        <v>264</v>
      </c>
      <c r="P216">
        <v>2020</v>
      </c>
      <c r="Q216">
        <v>0</v>
      </c>
    </row>
    <row r="217" spans="1:17" x14ac:dyDescent="0.25">
      <c r="A217" t="s">
        <v>256</v>
      </c>
      <c r="B217" t="s">
        <v>257</v>
      </c>
      <c r="C217" t="s">
        <v>258</v>
      </c>
      <c r="D217" t="s">
        <v>259</v>
      </c>
      <c r="E217" t="s">
        <v>186</v>
      </c>
      <c r="F217" t="s">
        <v>260</v>
      </c>
      <c r="G217" t="s">
        <v>233</v>
      </c>
      <c r="H217" t="s">
        <v>295</v>
      </c>
      <c r="I217" t="s">
        <v>4</v>
      </c>
      <c r="J217" t="s">
        <v>292</v>
      </c>
      <c r="K217" t="s">
        <v>242</v>
      </c>
      <c r="L217" t="s">
        <v>237</v>
      </c>
      <c r="M217" t="s">
        <v>296</v>
      </c>
      <c r="N217" t="s">
        <v>193</v>
      </c>
      <c r="O217" t="s">
        <v>265</v>
      </c>
      <c r="P217">
        <v>2020</v>
      </c>
      <c r="Q217">
        <v>0</v>
      </c>
    </row>
    <row r="218" spans="1:17" x14ac:dyDescent="0.25">
      <c r="A218" t="s">
        <v>256</v>
      </c>
      <c r="B218" t="s">
        <v>257</v>
      </c>
      <c r="C218" t="s">
        <v>258</v>
      </c>
      <c r="D218" t="s">
        <v>259</v>
      </c>
      <c r="E218" t="s">
        <v>186</v>
      </c>
      <c r="F218" t="s">
        <v>260</v>
      </c>
      <c r="G218" t="s">
        <v>233</v>
      </c>
      <c r="H218" t="s">
        <v>295</v>
      </c>
      <c r="I218" t="s">
        <v>4</v>
      </c>
      <c r="J218" t="s">
        <v>292</v>
      </c>
      <c r="K218" t="s">
        <v>242</v>
      </c>
      <c r="L218" t="s">
        <v>237</v>
      </c>
      <c r="M218" t="s">
        <v>296</v>
      </c>
      <c r="N218" t="s">
        <v>193</v>
      </c>
      <c r="O218" t="s">
        <v>194</v>
      </c>
      <c r="P218">
        <v>2030</v>
      </c>
      <c r="Q218">
        <v>0</v>
      </c>
    </row>
    <row r="219" spans="1:17" x14ac:dyDescent="0.25">
      <c r="A219" t="s">
        <v>256</v>
      </c>
      <c r="B219" t="s">
        <v>257</v>
      </c>
      <c r="C219" t="s">
        <v>258</v>
      </c>
      <c r="D219" t="s">
        <v>259</v>
      </c>
      <c r="E219" t="s">
        <v>186</v>
      </c>
      <c r="F219" t="s">
        <v>260</v>
      </c>
      <c r="G219" t="s">
        <v>233</v>
      </c>
      <c r="H219" t="s">
        <v>295</v>
      </c>
      <c r="I219" t="s">
        <v>4</v>
      </c>
      <c r="J219" t="s">
        <v>292</v>
      </c>
      <c r="K219" t="s">
        <v>242</v>
      </c>
      <c r="L219" t="s">
        <v>237</v>
      </c>
      <c r="M219" t="s">
        <v>296</v>
      </c>
      <c r="N219" t="s">
        <v>193</v>
      </c>
      <c r="O219" t="s">
        <v>194</v>
      </c>
      <c r="P219">
        <v>2050</v>
      </c>
    </row>
    <row r="220" spans="1:17" x14ac:dyDescent="0.25">
      <c r="A220" t="s">
        <v>256</v>
      </c>
      <c r="B220" t="s">
        <v>257</v>
      </c>
      <c r="C220" t="s">
        <v>258</v>
      </c>
      <c r="D220" t="s">
        <v>259</v>
      </c>
      <c r="E220" t="s">
        <v>186</v>
      </c>
      <c r="F220" t="s">
        <v>260</v>
      </c>
      <c r="G220" t="s">
        <v>233</v>
      </c>
      <c r="H220" t="s">
        <v>295</v>
      </c>
      <c r="I220" t="s">
        <v>4</v>
      </c>
      <c r="J220" t="s">
        <v>292</v>
      </c>
      <c r="K220" t="s">
        <v>242</v>
      </c>
      <c r="L220" t="s">
        <v>237</v>
      </c>
      <c r="M220" t="s">
        <v>296</v>
      </c>
      <c r="N220" t="s">
        <v>193</v>
      </c>
      <c r="O220" t="s">
        <v>264</v>
      </c>
      <c r="P220">
        <v>2050</v>
      </c>
    </row>
    <row r="221" spans="1:17" x14ac:dyDescent="0.25">
      <c r="A221" t="s">
        <v>256</v>
      </c>
      <c r="B221" t="s">
        <v>257</v>
      </c>
      <c r="C221" t="s">
        <v>258</v>
      </c>
      <c r="D221" t="s">
        <v>259</v>
      </c>
      <c r="E221" t="s">
        <v>186</v>
      </c>
      <c r="F221" t="s">
        <v>260</v>
      </c>
      <c r="G221" t="s">
        <v>233</v>
      </c>
      <c r="H221" t="s">
        <v>295</v>
      </c>
      <c r="I221" t="s">
        <v>4</v>
      </c>
      <c r="J221" t="s">
        <v>292</v>
      </c>
      <c r="K221" t="s">
        <v>242</v>
      </c>
      <c r="L221" t="s">
        <v>237</v>
      </c>
      <c r="M221" t="s">
        <v>296</v>
      </c>
      <c r="N221" t="s">
        <v>193</v>
      </c>
      <c r="O221" t="s">
        <v>265</v>
      </c>
      <c r="P221">
        <v>2050</v>
      </c>
    </row>
    <row r="222" spans="1:17" x14ac:dyDescent="0.25">
      <c r="A222" t="s">
        <v>256</v>
      </c>
      <c r="B222" t="s">
        <v>257</v>
      </c>
      <c r="C222" t="s">
        <v>258</v>
      </c>
      <c r="D222" t="s">
        <v>259</v>
      </c>
      <c r="E222" t="s">
        <v>186</v>
      </c>
      <c r="F222" t="s">
        <v>260</v>
      </c>
      <c r="G222" t="s">
        <v>243</v>
      </c>
      <c r="H222" t="s">
        <v>297</v>
      </c>
      <c r="I222" t="s">
        <v>298</v>
      </c>
      <c r="J222" t="s">
        <v>273</v>
      </c>
      <c r="K222" t="s">
        <v>78</v>
      </c>
      <c r="M222" t="s">
        <v>263</v>
      </c>
      <c r="N222" t="s">
        <v>193</v>
      </c>
      <c r="O222" t="s">
        <v>194</v>
      </c>
      <c r="P222">
        <v>2015</v>
      </c>
      <c r="Q222">
        <v>0</v>
      </c>
    </row>
    <row r="223" spans="1:17" x14ac:dyDescent="0.25">
      <c r="A223" t="s">
        <v>256</v>
      </c>
      <c r="B223" t="s">
        <v>257</v>
      </c>
      <c r="C223" t="s">
        <v>258</v>
      </c>
      <c r="D223" t="s">
        <v>259</v>
      </c>
      <c r="E223" t="s">
        <v>186</v>
      </c>
      <c r="F223" t="s">
        <v>260</v>
      </c>
      <c r="G223" t="s">
        <v>243</v>
      </c>
      <c r="H223" t="s">
        <v>297</v>
      </c>
      <c r="I223" t="s">
        <v>298</v>
      </c>
      <c r="J223" t="s">
        <v>273</v>
      </c>
      <c r="K223" t="s">
        <v>78</v>
      </c>
      <c r="M223" t="s">
        <v>263</v>
      </c>
      <c r="N223" t="s">
        <v>193</v>
      </c>
      <c r="O223" t="s">
        <v>194</v>
      </c>
      <c r="P223">
        <v>2020</v>
      </c>
      <c r="Q223">
        <v>0</v>
      </c>
    </row>
    <row r="224" spans="1:17" x14ac:dyDescent="0.25">
      <c r="A224" t="s">
        <v>256</v>
      </c>
      <c r="B224" t="s">
        <v>257</v>
      </c>
      <c r="C224" t="s">
        <v>258</v>
      </c>
      <c r="D224" t="s">
        <v>259</v>
      </c>
      <c r="E224" t="s">
        <v>186</v>
      </c>
      <c r="F224" t="s">
        <v>260</v>
      </c>
      <c r="G224" t="s">
        <v>243</v>
      </c>
      <c r="H224" t="s">
        <v>297</v>
      </c>
      <c r="I224" t="s">
        <v>298</v>
      </c>
      <c r="J224" t="s">
        <v>273</v>
      </c>
      <c r="K224" t="s">
        <v>78</v>
      </c>
      <c r="M224" t="s">
        <v>263</v>
      </c>
      <c r="N224" t="s">
        <v>193</v>
      </c>
      <c r="O224" t="s">
        <v>264</v>
      </c>
      <c r="P224">
        <v>2020</v>
      </c>
      <c r="Q224">
        <v>0</v>
      </c>
    </row>
    <row r="225" spans="1:17" x14ac:dyDescent="0.25">
      <c r="A225" t="s">
        <v>256</v>
      </c>
      <c r="B225" t="s">
        <v>257</v>
      </c>
      <c r="C225" t="s">
        <v>258</v>
      </c>
      <c r="D225" t="s">
        <v>259</v>
      </c>
      <c r="E225" t="s">
        <v>186</v>
      </c>
      <c r="F225" t="s">
        <v>260</v>
      </c>
      <c r="G225" t="s">
        <v>243</v>
      </c>
      <c r="H225" t="s">
        <v>297</v>
      </c>
      <c r="I225" t="s">
        <v>298</v>
      </c>
      <c r="J225" t="s">
        <v>273</v>
      </c>
      <c r="K225" t="s">
        <v>78</v>
      </c>
      <c r="M225" t="s">
        <v>263</v>
      </c>
      <c r="N225" t="s">
        <v>193</v>
      </c>
      <c r="O225" t="s">
        <v>265</v>
      </c>
      <c r="P225">
        <v>2020</v>
      </c>
      <c r="Q225">
        <v>0</v>
      </c>
    </row>
    <row r="226" spans="1:17" x14ac:dyDescent="0.25">
      <c r="A226" t="s">
        <v>256</v>
      </c>
      <c r="B226" t="s">
        <v>257</v>
      </c>
      <c r="C226" t="s">
        <v>258</v>
      </c>
      <c r="D226" t="s">
        <v>259</v>
      </c>
      <c r="E226" t="s">
        <v>186</v>
      </c>
      <c r="F226" t="s">
        <v>260</v>
      </c>
      <c r="G226" t="s">
        <v>243</v>
      </c>
      <c r="H226" t="s">
        <v>297</v>
      </c>
      <c r="I226" t="s">
        <v>298</v>
      </c>
      <c r="J226" t="s">
        <v>273</v>
      </c>
      <c r="K226" t="s">
        <v>78</v>
      </c>
      <c r="M226" t="s">
        <v>263</v>
      </c>
      <c r="N226" t="s">
        <v>193</v>
      </c>
      <c r="O226" t="s">
        <v>194</v>
      </c>
      <c r="P226">
        <v>2030</v>
      </c>
      <c r="Q226">
        <v>0</v>
      </c>
    </row>
    <row r="227" spans="1:17" x14ac:dyDescent="0.25">
      <c r="A227" t="s">
        <v>256</v>
      </c>
      <c r="B227" t="s">
        <v>257</v>
      </c>
      <c r="C227" t="s">
        <v>258</v>
      </c>
      <c r="D227" t="s">
        <v>259</v>
      </c>
      <c r="E227" t="s">
        <v>186</v>
      </c>
      <c r="F227" t="s">
        <v>260</v>
      </c>
      <c r="G227" t="s">
        <v>243</v>
      </c>
      <c r="H227" t="s">
        <v>297</v>
      </c>
      <c r="I227" t="s">
        <v>298</v>
      </c>
      <c r="J227" t="s">
        <v>273</v>
      </c>
      <c r="K227" t="s">
        <v>78</v>
      </c>
      <c r="M227" t="s">
        <v>263</v>
      </c>
      <c r="N227" t="s">
        <v>193</v>
      </c>
      <c r="O227" t="s">
        <v>194</v>
      </c>
      <c r="P227">
        <v>2050</v>
      </c>
    </row>
    <row r="228" spans="1:17" x14ac:dyDescent="0.25">
      <c r="A228" t="s">
        <v>256</v>
      </c>
      <c r="B228" t="s">
        <v>257</v>
      </c>
      <c r="C228" t="s">
        <v>258</v>
      </c>
      <c r="D228" t="s">
        <v>259</v>
      </c>
      <c r="E228" t="s">
        <v>186</v>
      </c>
      <c r="F228" t="s">
        <v>260</v>
      </c>
      <c r="G228" t="s">
        <v>243</v>
      </c>
      <c r="H228" t="s">
        <v>297</v>
      </c>
      <c r="I228" t="s">
        <v>298</v>
      </c>
      <c r="J228" t="s">
        <v>273</v>
      </c>
      <c r="K228" t="s">
        <v>78</v>
      </c>
      <c r="M228" t="s">
        <v>263</v>
      </c>
      <c r="N228" t="s">
        <v>193</v>
      </c>
      <c r="O228" t="s">
        <v>264</v>
      </c>
      <c r="P228">
        <v>2050</v>
      </c>
    </row>
    <row r="229" spans="1:17" x14ac:dyDescent="0.25">
      <c r="A229" t="s">
        <v>256</v>
      </c>
      <c r="B229" t="s">
        <v>257</v>
      </c>
      <c r="C229" t="s">
        <v>258</v>
      </c>
      <c r="D229" t="s">
        <v>259</v>
      </c>
      <c r="E229" t="s">
        <v>186</v>
      </c>
      <c r="F229" t="s">
        <v>260</v>
      </c>
      <c r="G229" t="s">
        <v>243</v>
      </c>
      <c r="H229" t="s">
        <v>297</v>
      </c>
      <c r="I229" t="s">
        <v>298</v>
      </c>
      <c r="J229" t="s">
        <v>273</v>
      </c>
      <c r="K229" t="s">
        <v>78</v>
      </c>
      <c r="M229" t="s">
        <v>263</v>
      </c>
      <c r="N229" t="s">
        <v>193</v>
      </c>
      <c r="O229" t="s">
        <v>265</v>
      </c>
      <c r="P229">
        <v>2050</v>
      </c>
    </row>
    <row r="230" spans="1:17" x14ac:dyDescent="0.25">
      <c r="A230" t="s">
        <v>256</v>
      </c>
      <c r="B230" t="s">
        <v>257</v>
      </c>
      <c r="C230" t="s">
        <v>258</v>
      </c>
      <c r="D230" t="s">
        <v>259</v>
      </c>
      <c r="E230" t="s">
        <v>186</v>
      </c>
      <c r="F230" t="s">
        <v>260</v>
      </c>
      <c r="G230" t="s">
        <v>243</v>
      </c>
      <c r="H230" t="s">
        <v>299</v>
      </c>
      <c r="I230" t="s">
        <v>245</v>
      </c>
      <c r="J230" t="s">
        <v>300</v>
      </c>
      <c r="K230" t="s">
        <v>191</v>
      </c>
      <c r="M230" t="s">
        <v>263</v>
      </c>
      <c r="N230" t="s">
        <v>193</v>
      </c>
      <c r="O230" t="s">
        <v>194</v>
      </c>
      <c r="P230">
        <v>2015</v>
      </c>
      <c r="Q230">
        <v>0</v>
      </c>
    </row>
    <row r="231" spans="1:17" x14ac:dyDescent="0.25">
      <c r="A231" t="s">
        <v>256</v>
      </c>
      <c r="B231" t="s">
        <v>257</v>
      </c>
      <c r="C231" t="s">
        <v>258</v>
      </c>
      <c r="D231" t="s">
        <v>259</v>
      </c>
      <c r="E231" t="s">
        <v>186</v>
      </c>
      <c r="F231" t="s">
        <v>260</v>
      </c>
      <c r="G231" t="s">
        <v>243</v>
      </c>
      <c r="H231" t="s">
        <v>299</v>
      </c>
      <c r="I231" t="s">
        <v>245</v>
      </c>
      <c r="J231" t="s">
        <v>300</v>
      </c>
      <c r="K231" t="s">
        <v>191</v>
      </c>
      <c r="M231" t="s">
        <v>263</v>
      </c>
      <c r="N231" t="s">
        <v>193</v>
      </c>
      <c r="O231" t="s">
        <v>194</v>
      </c>
      <c r="P231">
        <v>2020</v>
      </c>
      <c r="Q231">
        <v>0</v>
      </c>
    </row>
    <row r="232" spans="1:17" x14ac:dyDescent="0.25">
      <c r="A232" t="s">
        <v>256</v>
      </c>
      <c r="B232" t="s">
        <v>257</v>
      </c>
      <c r="C232" t="s">
        <v>258</v>
      </c>
      <c r="D232" t="s">
        <v>259</v>
      </c>
      <c r="E232" t="s">
        <v>186</v>
      </c>
      <c r="F232" t="s">
        <v>260</v>
      </c>
      <c r="G232" t="s">
        <v>243</v>
      </c>
      <c r="H232" t="s">
        <v>299</v>
      </c>
      <c r="I232" t="s">
        <v>245</v>
      </c>
      <c r="J232" t="s">
        <v>300</v>
      </c>
      <c r="K232" t="s">
        <v>191</v>
      </c>
      <c r="M232" t="s">
        <v>263</v>
      </c>
      <c r="N232" t="s">
        <v>193</v>
      </c>
      <c r="O232" t="s">
        <v>264</v>
      </c>
      <c r="P232">
        <v>2020</v>
      </c>
      <c r="Q232">
        <v>0</v>
      </c>
    </row>
    <row r="233" spans="1:17" x14ac:dyDescent="0.25">
      <c r="A233" t="s">
        <v>256</v>
      </c>
      <c r="B233" t="s">
        <v>257</v>
      </c>
      <c r="C233" t="s">
        <v>258</v>
      </c>
      <c r="D233" t="s">
        <v>259</v>
      </c>
      <c r="E233" t="s">
        <v>186</v>
      </c>
      <c r="F233" t="s">
        <v>260</v>
      </c>
      <c r="G233" t="s">
        <v>243</v>
      </c>
      <c r="H233" t="s">
        <v>299</v>
      </c>
      <c r="I233" t="s">
        <v>245</v>
      </c>
      <c r="J233" t="s">
        <v>300</v>
      </c>
      <c r="K233" t="s">
        <v>191</v>
      </c>
      <c r="M233" t="s">
        <v>263</v>
      </c>
      <c r="N233" t="s">
        <v>193</v>
      </c>
      <c r="O233" t="s">
        <v>265</v>
      </c>
      <c r="P233">
        <v>2020</v>
      </c>
      <c r="Q233">
        <v>0</v>
      </c>
    </row>
    <row r="234" spans="1:17" x14ac:dyDescent="0.25">
      <c r="A234" t="s">
        <v>256</v>
      </c>
      <c r="B234" t="s">
        <v>257</v>
      </c>
      <c r="C234" t="s">
        <v>258</v>
      </c>
      <c r="D234" t="s">
        <v>259</v>
      </c>
      <c r="E234" t="s">
        <v>186</v>
      </c>
      <c r="F234" t="s">
        <v>260</v>
      </c>
      <c r="G234" t="s">
        <v>243</v>
      </c>
      <c r="H234" t="s">
        <v>299</v>
      </c>
      <c r="I234" t="s">
        <v>245</v>
      </c>
      <c r="J234" t="s">
        <v>300</v>
      </c>
      <c r="K234" t="s">
        <v>191</v>
      </c>
      <c r="M234" t="s">
        <v>263</v>
      </c>
      <c r="N234" t="s">
        <v>193</v>
      </c>
      <c r="O234" t="s">
        <v>194</v>
      </c>
      <c r="P234">
        <v>2030</v>
      </c>
      <c r="Q234">
        <v>0</v>
      </c>
    </row>
    <row r="235" spans="1:17" x14ac:dyDescent="0.25">
      <c r="A235" t="s">
        <v>256</v>
      </c>
      <c r="B235" t="s">
        <v>257</v>
      </c>
      <c r="C235" t="s">
        <v>258</v>
      </c>
      <c r="D235" t="s">
        <v>259</v>
      </c>
      <c r="E235" t="s">
        <v>186</v>
      </c>
      <c r="F235" t="s">
        <v>260</v>
      </c>
      <c r="G235" t="s">
        <v>243</v>
      </c>
      <c r="H235" t="s">
        <v>299</v>
      </c>
      <c r="I235" t="s">
        <v>245</v>
      </c>
      <c r="J235" t="s">
        <v>300</v>
      </c>
      <c r="K235" t="s">
        <v>191</v>
      </c>
      <c r="M235" t="s">
        <v>263</v>
      </c>
      <c r="N235" t="s">
        <v>193</v>
      </c>
      <c r="O235" t="s">
        <v>194</v>
      </c>
      <c r="P235">
        <v>2050</v>
      </c>
    </row>
    <row r="236" spans="1:17" x14ac:dyDescent="0.25">
      <c r="A236" t="s">
        <v>256</v>
      </c>
      <c r="B236" t="s">
        <v>257</v>
      </c>
      <c r="C236" t="s">
        <v>258</v>
      </c>
      <c r="D236" t="s">
        <v>259</v>
      </c>
      <c r="E236" t="s">
        <v>186</v>
      </c>
      <c r="F236" t="s">
        <v>260</v>
      </c>
      <c r="G236" t="s">
        <v>243</v>
      </c>
      <c r="H236" t="s">
        <v>299</v>
      </c>
      <c r="I236" t="s">
        <v>245</v>
      </c>
      <c r="J236" t="s">
        <v>300</v>
      </c>
      <c r="K236" t="s">
        <v>191</v>
      </c>
      <c r="M236" t="s">
        <v>263</v>
      </c>
      <c r="N236" t="s">
        <v>193</v>
      </c>
      <c r="O236" t="s">
        <v>264</v>
      </c>
      <c r="P236">
        <v>2050</v>
      </c>
    </row>
    <row r="237" spans="1:17" x14ac:dyDescent="0.25">
      <c r="A237" t="s">
        <v>256</v>
      </c>
      <c r="B237" t="s">
        <v>257</v>
      </c>
      <c r="C237" t="s">
        <v>258</v>
      </c>
      <c r="D237" t="s">
        <v>259</v>
      </c>
      <c r="E237" t="s">
        <v>186</v>
      </c>
      <c r="F237" t="s">
        <v>260</v>
      </c>
      <c r="G237" t="s">
        <v>243</v>
      </c>
      <c r="H237" t="s">
        <v>299</v>
      </c>
      <c r="I237" t="s">
        <v>245</v>
      </c>
      <c r="J237" t="s">
        <v>300</v>
      </c>
      <c r="K237" t="s">
        <v>191</v>
      </c>
      <c r="M237" t="s">
        <v>263</v>
      </c>
      <c r="N237" t="s">
        <v>193</v>
      </c>
      <c r="O237" t="s">
        <v>265</v>
      </c>
      <c r="P237">
        <v>2050</v>
      </c>
    </row>
    <row r="238" spans="1:17" x14ac:dyDescent="0.25">
      <c r="A238" t="s">
        <v>256</v>
      </c>
      <c r="B238" t="s">
        <v>257</v>
      </c>
      <c r="C238" t="s">
        <v>258</v>
      </c>
      <c r="D238" t="s">
        <v>259</v>
      </c>
      <c r="E238" t="s">
        <v>186</v>
      </c>
      <c r="F238" t="s">
        <v>260</v>
      </c>
      <c r="G238" t="s">
        <v>243</v>
      </c>
      <c r="H238" t="s">
        <v>301</v>
      </c>
      <c r="I238" t="s">
        <v>249</v>
      </c>
      <c r="J238" t="s">
        <v>302</v>
      </c>
      <c r="K238" t="s">
        <v>191</v>
      </c>
      <c r="M238" t="s">
        <v>263</v>
      </c>
      <c r="N238" t="s">
        <v>193</v>
      </c>
      <c r="O238" t="s">
        <v>194</v>
      </c>
      <c r="P238">
        <v>2015</v>
      </c>
      <c r="Q238">
        <v>0</v>
      </c>
    </row>
    <row r="239" spans="1:17" x14ac:dyDescent="0.25">
      <c r="A239" t="s">
        <v>256</v>
      </c>
      <c r="B239" t="s">
        <v>257</v>
      </c>
      <c r="C239" t="s">
        <v>258</v>
      </c>
      <c r="D239" t="s">
        <v>259</v>
      </c>
      <c r="E239" t="s">
        <v>186</v>
      </c>
      <c r="F239" t="s">
        <v>260</v>
      </c>
      <c r="G239" t="s">
        <v>243</v>
      </c>
      <c r="H239" t="s">
        <v>301</v>
      </c>
      <c r="I239" t="s">
        <v>249</v>
      </c>
      <c r="J239" t="s">
        <v>302</v>
      </c>
      <c r="K239" t="s">
        <v>191</v>
      </c>
      <c r="M239" t="s">
        <v>263</v>
      </c>
      <c r="N239" t="s">
        <v>193</v>
      </c>
      <c r="O239" t="s">
        <v>194</v>
      </c>
      <c r="P239">
        <v>2020</v>
      </c>
      <c r="Q239">
        <v>0</v>
      </c>
    </row>
    <row r="240" spans="1:17" x14ac:dyDescent="0.25">
      <c r="A240" t="s">
        <v>256</v>
      </c>
      <c r="B240" t="s">
        <v>257</v>
      </c>
      <c r="C240" t="s">
        <v>258</v>
      </c>
      <c r="D240" t="s">
        <v>259</v>
      </c>
      <c r="E240" t="s">
        <v>186</v>
      </c>
      <c r="F240" t="s">
        <v>260</v>
      </c>
      <c r="G240" t="s">
        <v>243</v>
      </c>
      <c r="H240" t="s">
        <v>301</v>
      </c>
      <c r="I240" t="s">
        <v>249</v>
      </c>
      <c r="J240" t="s">
        <v>302</v>
      </c>
      <c r="K240" t="s">
        <v>191</v>
      </c>
      <c r="M240" t="s">
        <v>263</v>
      </c>
      <c r="N240" t="s">
        <v>193</v>
      </c>
      <c r="O240" t="s">
        <v>264</v>
      </c>
      <c r="P240">
        <v>2020</v>
      </c>
      <c r="Q240">
        <v>0</v>
      </c>
    </row>
    <row r="241" spans="1:17" x14ac:dyDescent="0.25">
      <c r="A241" t="s">
        <v>256</v>
      </c>
      <c r="B241" t="s">
        <v>257</v>
      </c>
      <c r="C241" t="s">
        <v>258</v>
      </c>
      <c r="D241" t="s">
        <v>259</v>
      </c>
      <c r="E241" t="s">
        <v>186</v>
      </c>
      <c r="F241" t="s">
        <v>260</v>
      </c>
      <c r="G241" t="s">
        <v>243</v>
      </c>
      <c r="H241" t="s">
        <v>301</v>
      </c>
      <c r="I241" t="s">
        <v>249</v>
      </c>
      <c r="J241" t="s">
        <v>302</v>
      </c>
      <c r="K241" t="s">
        <v>191</v>
      </c>
      <c r="M241" t="s">
        <v>263</v>
      </c>
      <c r="N241" t="s">
        <v>193</v>
      </c>
      <c r="O241" t="s">
        <v>265</v>
      </c>
      <c r="P241">
        <v>2020</v>
      </c>
      <c r="Q241">
        <v>0</v>
      </c>
    </row>
    <row r="242" spans="1:17" x14ac:dyDescent="0.25">
      <c r="A242" t="s">
        <v>256</v>
      </c>
      <c r="B242" t="s">
        <v>257</v>
      </c>
      <c r="C242" t="s">
        <v>258</v>
      </c>
      <c r="D242" t="s">
        <v>259</v>
      </c>
      <c r="E242" t="s">
        <v>186</v>
      </c>
      <c r="F242" t="s">
        <v>260</v>
      </c>
      <c r="G242" t="s">
        <v>243</v>
      </c>
      <c r="H242" t="s">
        <v>301</v>
      </c>
      <c r="I242" t="s">
        <v>249</v>
      </c>
      <c r="J242" t="s">
        <v>302</v>
      </c>
      <c r="K242" t="s">
        <v>191</v>
      </c>
      <c r="M242" t="s">
        <v>263</v>
      </c>
      <c r="N242" t="s">
        <v>193</v>
      </c>
      <c r="O242" t="s">
        <v>194</v>
      </c>
      <c r="P242">
        <v>2030</v>
      </c>
      <c r="Q242">
        <v>0</v>
      </c>
    </row>
    <row r="243" spans="1:17" x14ac:dyDescent="0.25">
      <c r="A243" t="s">
        <v>256</v>
      </c>
      <c r="B243" t="s">
        <v>257</v>
      </c>
      <c r="C243" t="s">
        <v>258</v>
      </c>
      <c r="D243" t="s">
        <v>259</v>
      </c>
      <c r="E243" t="s">
        <v>186</v>
      </c>
      <c r="F243" t="s">
        <v>260</v>
      </c>
      <c r="G243" t="s">
        <v>243</v>
      </c>
      <c r="H243" t="s">
        <v>301</v>
      </c>
      <c r="I243" t="s">
        <v>249</v>
      </c>
      <c r="J243" t="s">
        <v>302</v>
      </c>
      <c r="K243" t="s">
        <v>191</v>
      </c>
      <c r="M243" t="s">
        <v>263</v>
      </c>
      <c r="N243" t="s">
        <v>193</v>
      </c>
      <c r="O243" t="s">
        <v>194</v>
      </c>
      <c r="P243">
        <v>2050</v>
      </c>
    </row>
    <row r="244" spans="1:17" x14ac:dyDescent="0.25">
      <c r="A244" t="s">
        <v>256</v>
      </c>
      <c r="B244" t="s">
        <v>257</v>
      </c>
      <c r="C244" t="s">
        <v>258</v>
      </c>
      <c r="D244" t="s">
        <v>259</v>
      </c>
      <c r="E244" t="s">
        <v>186</v>
      </c>
      <c r="F244" t="s">
        <v>260</v>
      </c>
      <c r="G244" t="s">
        <v>243</v>
      </c>
      <c r="H244" t="s">
        <v>301</v>
      </c>
      <c r="I244" t="s">
        <v>249</v>
      </c>
      <c r="J244" t="s">
        <v>302</v>
      </c>
      <c r="K244" t="s">
        <v>191</v>
      </c>
      <c r="M244" t="s">
        <v>263</v>
      </c>
      <c r="N244" t="s">
        <v>193</v>
      </c>
      <c r="O244" t="s">
        <v>264</v>
      </c>
      <c r="P244">
        <v>2050</v>
      </c>
    </row>
    <row r="245" spans="1:17" x14ac:dyDescent="0.25">
      <c r="A245" t="s">
        <v>256</v>
      </c>
      <c r="B245" t="s">
        <v>257</v>
      </c>
      <c r="C245" t="s">
        <v>258</v>
      </c>
      <c r="D245" t="s">
        <v>259</v>
      </c>
      <c r="E245" t="s">
        <v>186</v>
      </c>
      <c r="F245" t="s">
        <v>260</v>
      </c>
      <c r="G245" t="s">
        <v>243</v>
      </c>
      <c r="H245" t="s">
        <v>301</v>
      </c>
      <c r="I245" t="s">
        <v>249</v>
      </c>
      <c r="J245" t="s">
        <v>302</v>
      </c>
      <c r="K245" t="s">
        <v>191</v>
      </c>
      <c r="M245" t="s">
        <v>263</v>
      </c>
      <c r="N245" t="s">
        <v>193</v>
      </c>
      <c r="O245" t="s">
        <v>265</v>
      </c>
      <c r="P245">
        <v>2050</v>
      </c>
    </row>
    <row r="246" spans="1:17" x14ac:dyDescent="0.25">
      <c r="A246" t="s">
        <v>256</v>
      </c>
      <c r="B246" t="s">
        <v>257</v>
      </c>
      <c r="C246" t="s">
        <v>258</v>
      </c>
      <c r="D246" t="s">
        <v>259</v>
      </c>
      <c r="E246" t="s">
        <v>186</v>
      </c>
      <c r="F246" t="s">
        <v>260</v>
      </c>
      <c r="G246" t="s">
        <v>243</v>
      </c>
      <c r="H246" t="s">
        <v>303</v>
      </c>
      <c r="I246" t="s">
        <v>254</v>
      </c>
      <c r="J246" t="s">
        <v>304</v>
      </c>
      <c r="K246" t="s">
        <v>191</v>
      </c>
      <c r="M246" t="s">
        <v>263</v>
      </c>
      <c r="N246" t="s">
        <v>193</v>
      </c>
      <c r="O246" t="s">
        <v>194</v>
      </c>
      <c r="P246">
        <v>2015</v>
      </c>
      <c r="Q246">
        <v>0</v>
      </c>
    </row>
    <row r="247" spans="1:17" x14ac:dyDescent="0.25">
      <c r="A247" t="s">
        <v>256</v>
      </c>
      <c r="B247" t="s">
        <v>257</v>
      </c>
      <c r="C247" t="s">
        <v>258</v>
      </c>
      <c r="D247" t="s">
        <v>259</v>
      </c>
      <c r="E247" t="s">
        <v>186</v>
      </c>
      <c r="F247" t="s">
        <v>260</v>
      </c>
      <c r="G247" t="s">
        <v>243</v>
      </c>
      <c r="H247" t="s">
        <v>303</v>
      </c>
      <c r="I247" t="s">
        <v>254</v>
      </c>
      <c r="J247" t="s">
        <v>304</v>
      </c>
      <c r="K247" t="s">
        <v>191</v>
      </c>
      <c r="M247" t="s">
        <v>263</v>
      </c>
      <c r="N247" t="s">
        <v>193</v>
      </c>
      <c r="O247" t="s">
        <v>194</v>
      </c>
      <c r="P247">
        <v>2020</v>
      </c>
      <c r="Q247">
        <v>0</v>
      </c>
    </row>
    <row r="248" spans="1:17" x14ac:dyDescent="0.25">
      <c r="A248" t="s">
        <v>256</v>
      </c>
      <c r="B248" t="s">
        <v>257</v>
      </c>
      <c r="C248" t="s">
        <v>258</v>
      </c>
      <c r="D248" t="s">
        <v>259</v>
      </c>
      <c r="E248" t="s">
        <v>186</v>
      </c>
      <c r="F248" t="s">
        <v>260</v>
      </c>
      <c r="G248" t="s">
        <v>243</v>
      </c>
      <c r="H248" t="s">
        <v>303</v>
      </c>
      <c r="I248" t="s">
        <v>254</v>
      </c>
      <c r="J248" t="s">
        <v>304</v>
      </c>
      <c r="K248" t="s">
        <v>191</v>
      </c>
      <c r="M248" t="s">
        <v>263</v>
      </c>
      <c r="N248" t="s">
        <v>193</v>
      </c>
      <c r="O248" t="s">
        <v>264</v>
      </c>
      <c r="P248">
        <v>2020</v>
      </c>
      <c r="Q248">
        <v>0</v>
      </c>
    </row>
    <row r="249" spans="1:17" x14ac:dyDescent="0.25">
      <c r="A249" t="s">
        <v>256</v>
      </c>
      <c r="B249" t="s">
        <v>257</v>
      </c>
      <c r="C249" t="s">
        <v>258</v>
      </c>
      <c r="D249" t="s">
        <v>259</v>
      </c>
      <c r="E249" t="s">
        <v>186</v>
      </c>
      <c r="F249" t="s">
        <v>260</v>
      </c>
      <c r="G249" t="s">
        <v>243</v>
      </c>
      <c r="H249" t="s">
        <v>303</v>
      </c>
      <c r="I249" t="s">
        <v>254</v>
      </c>
      <c r="J249" t="s">
        <v>304</v>
      </c>
      <c r="K249" t="s">
        <v>191</v>
      </c>
      <c r="M249" t="s">
        <v>263</v>
      </c>
      <c r="N249" t="s">
        <v>193</v>
      </c>
      <c r="O249" t="s">
        <v>265</v>
      </c>
      <c r="P249">
        <v>2020</v>
      </c>
      <c r="Q249">
        <v>0</v>
      </c>
    </row>
    <row r="250" spans="1:17" x14ac:dyDescent="0.25">
      <c r="A250" t="s">
        <v>256</v>
      </c>
      <c r="B250" t="s">
        <v>257</v>
      </c>
      <c r="C250" t="s">
        <v>258</v>
      </c>
      <c r="D250" t="s">
        <v>259</v>
      </c>
      <c r="E250" t="s">
        <v>186</v>
      </c>
      <c r="F250" t="s">
        <v>260</v>
      </c>
      <c r="G250" t="s">
        <v>243</v>
      </c>
      <c r="H250" t="s">
        <v>303</v>
      </c>
      <c r="I250" t="s">
        <v>254</v>
      </c>
      <c r="J250" t="s">
        <v>304</v>
      </c>
      <c r="K250" t="s">
        <v>191</v>
      </c>
      <c r="M250" t="s">
        <v>263</v>
      </c>
      <c r="N250" t="s">
        <v>193</v>
      </c>
      <c r="O250" t="s">
        <v>194</v>
      </c>
      <c r="P250">
        <v>2030</v>
      </c>
      <c r="Q250">
        <v>0</v>
      </c>
    </row>
    <row r="251" spans="1:17" x14ac:dyDescent="0.25">
      <c r="A251" t="s">
        <v>256</v>
      </c>
      <c r="B251" t="s">
        <v>257</v>
      </c>
      <c r="C251" t="s">
        <v>258</v>
      </c>
      <c r="D251" t="s">
        <v>259</v>
      </c>
      <c r="E251" t="s">
        <v>186</v>
      </c>
      <c r="F251" t="s">
        <v>260</v>
      </c>
      <c r="G251" t="s">
        <v>243</v>
      </c>
      <c r="H251" t="s">
        <v>303</v>
      </c>
      <c r="I251" t="s">
        <v>254</v>
      </c>
      <c r="J251" t="s">
        <v>304</v>
      </c>
      <c r="K251" t="s">
        <v>191</v>
      </c>
      <c r="M251" t="s">
        <v>263</v>
      </c>
      <c r="N251" t="s">
        <v>193</v>
      </c>
      <c r="O251" t="s">
        <v>194</v>
      </c>
      <c r="P251">
        <v>2050</v>
      </c>
    </row>
    <row r="252" spans="1:17" x14ac:dyDescent="0.25">
      <c r="A252" t="s">
        <v>256</v>
      </c>
      <c r="B252" t="s">
        <v>257</v>
      </c>
      <c r="C252" t="s">
        <v>258</v>
      </c>
      <c r="D252" t="s">
        <v>259</v>
      </c>
      <c r="E252" t="s">
        <v>186</v>
      </c>
      <c r="F252" t="s">
        <v>260</v>
      </c>
      <c r="G252" t="s">
        <v>243</v>
      </c>
      <c r="H252" t="s">
        <v>303</v>
      </c>
      <c r="I252" t="s">
        <v>254</v>
      </c>
      <c r="J252" t="s">
        <v>304</v>
      </c>
      <c r="K252" t="s">
        <v>191</v>
      </c>
      <c r="M252" t="s">
        <v>263</v>
      </c>
      <c r="N252" t="s">
        <v>193</v>
      </c>
      <c r="O252" t="s">
        <v>264</v>
      </c>
      <c r="P252">
        <v>2050</v>
      </c>
    </row>
    <row r="253" spans="1:17" x14ac:dyDescent="0.25">
      <c r="A253" t="s">
        <v>256</v>
      </c>
      <c r="B253" t="s">
        <v>257</v>
      </c>
      <c r="C253" t="s">
        <v>258</v>
      </c>
      <c r="D253" t="s">
        <v>259</v>
      </c>
      <c r="E253" t="s">
        <v>186</v>
      </c>
      <c r="F253" t="s">
        <v>260</v>
      </c>
      <c r="G253" t="s">
        <v>243</v>
      </c>
      <c r="H253" t="s">
        <v>303</v>
      </c>
      <c r="I253" t="s">
        <v>254</v>
      </c>
      <c r="J253" t="s">
        <v>304</v>
      </c>
      <c r="K253" t="s">
        <v>191</v>
      </c>
      <c r="M253" t="s">
        <v>263</v>
      </c>
      <c r="N253" t="s">
        <v>193</v>
      </c>
      <c r="O253" t="s">
        <v>265</v>
      </c>
      <c r="P253">
        <v>2050</v>
      </c>
    </row>
    <row r="254" spans="1:17" x14ac:dyDescent="0.25">
      <c r="A254" t="s">
        <v>256</v>
      </c>
      <c r="B254" t="s">
        <v>257</v>
      </c>
      <c r="C254" t="s">
        <v>258</v>
      </c>
      <c r="D254" t="s">
        <v>259</v>
      </c>
      <c r="E254" t="s">
        <v>186</v>
      </c>
      <c r="F254" t="s">
        <v>260</v>
      </c>
      <c r="G254" t="s">
        <v>243</v>
      </c>
      <c r="H254" t="s">
        <v>305</v>
      </c>
      <c r="I254" t="s">
        <v>306</v>
      </c>
      <c r="J254" t="s">
        <v>273</v>
      </c>
      <c r="K254" t="s">
        <v>78</v>
      </c>
      <c r="M254" t="s">
        <v>263</v>
      </c>
      <c r="N254" t="s">
        <v>193</v>
      </c>
      <c r="O254" t="s">
        <v>194</v>
      </c>
      <c r="P254">
        <v>2015</v>
      </c>
      <c r="Q254">
        <v>0</v>
      </c>
    </row>
    <row r="255" spans="1:17" x14ac:dyDescent="0.25">
      <c r="A255" t="s">
        <v>256</v>
      </c>
      <c r="B255" t="s">
        <v>257</v>
      </c>
      <c r="C255" t="s">
        <v>258</v>
      </c>
      <c r="D255" t="s">
        <v>259</v>
      </c>
      <c r="E255" t="s">
        <v>186</v>
      </c>
      <c r="F255" t="s">
        <v>260</v>
      </c>
      <c r="G255" t="s">
        <v>243</v>
      </c>
      <c r="H255" t="s">
        <v>305</v>
      </c>
      <c r="I255" t="s">
        <v>306</v>
      </c>
      <c r="J255" t="s">
        <v>273</v>
      </c>
      <c r="K255" t="s">
        <v>78</v>
      </c>
      <c r="M255" t="s">
        <v>263</v>
      </c>
      <c r="N255" t="s">
        <v>193</v>
      </c>
      <c r="O255" t="s">
        <v>194</v>
      </c>
      <c r="P255">
        <v>2020</v>
      </c>
      <c r="Q255">
        <v>0</v>
      </c>
    </row>
    <row r="256" spans="1:17" x14ac:dyDescent="0.25">
      <c r="A256" t="s">
        <v>256</v>
      </c>
      <c r="B256" t="s">
        <v>257</v>
      </c>
      <c r="C256" t="s">
        <v>258</v>
      </c>
      <c r="D256" t="s">
        <v>259</v>
      </c>
      <c r="E256" t="s">
        <v>186</v>
      </c>
      <c r="F256" t="s">
        <v>260</v>
      </c>
      <c r="G256" t="s">
        <v>243</v>
      </c>
      <c r="H256" t="s">
        <v>305</v>
      </c>
      <c r="I256" t="s">
        <v>306</v>
      </c>
      <c r="J256" t="s">
        <v>273</v>
      </c>
      <c r="K256" t="s">
        <v>78</v>
      </c>
      <c r="M256" t="s">
        <v>263</v>
      </c>
      <c r="N256" t="s">
        <v>193</v>
      </c>
      <c r="O256" t="s">
        <v>264</v>
      </c>
      <c r="P256">
        <v>2020</v>
      </c>
      <c r="Q256">
        <v>0</v>
      </c>
    </row>
    <row r="257" spans="1:17" x14ac:dyDescent="0.25">
      <c r="A257" t="s">
        <v>256</v>
      </c>
      <c r="B257" t="s">
        <v>257</v>
      </c>
      <c r="C257" t="s">
        <v>258</v>
      </c>
      <c r="D257" t="s">
        <v>259</v>
      </c>
      <c r="E257" t="s">
        <v>186</v>
      </c>
      <c r="F257" t="s">
        <v>260</v>
      </c>
      <c r="G257" t="s">
        <v>243</v>
      </c>
      <c r="H257" t="s">
        <v>305</v>
      </c>
      <c r="I257" t="s">
        <v>306</v>
      </c>
      <c r="J257" t="s">
        <v>273</v>
      </c>
      <c r="K257" t="s">
        <v>78</v>
      </c>
      <c r="M257" t="s">
        <v>263</v>
      </c>
      <c r="N257" t="s">
        <v>193</v>
      </c>
      <c r="O257" t="s">
        <v>265</v>
      </c>
      <c r="P257">
        <v>2020</v>
      </c>
      <c r="Q257">
        <v>0</v>
      </c>
    </row>
    <row r="258" spans="1:17" x14ac:dyDescent="0.25">
      <c r="A258" t="s">
        <v>256</v>
      </c>
      <c r="B258" t="s">
        <v>257</v>
      </c>
      <c r="C258" t="s">
        <v>258</v>
      </c>
      <c r="D258" t="s">
        <v>259</v>
      </c>
      <c r="E258" t="s">
        <v>186</v>
      </c>
      <c r="F258" t="s">
        <v>260</v>
      </c>
      <c r="G258" t="s">
        <v>243</v>
      </c>
      <c r="H258" t="s">
        <v>305</v>
      </c>
      <c r="I258" t="s">
        <v>306</v>
      </c>
      <c r="J258" t="s">
        <v>273</v>
      </c>
      <c r="K258" t="s">
        <v>78</v>
      </c>
      <c r="M258" t="s">
        <v>263</v>
      </c>
      <c r="N258" t="s">
        <v>193</v>
      </c>
      <c r="O258" t="s">
        <v>194</v>
      </c>
      <c r="P258">
        <v>2030</v>
      </c>
      <c r="Q258">
        <v>0</v>
      </c>
    </row>
    <row r="259" spans="1:17" x14ac:dyDescent="0.25">
      <c r="A259" t="s">
        <v>256</v>
      </c>
      <c r="B259" t="s">
        <v>257</v>
      </c>
      <c r="C259" t="s">
        <v>258</v>
      </c>
      <c r="D259" t="s">
        <v>259</v>
      </c>
      <c r="E259" t="s">
        <v>186</v>
      </c>
      <c r="F259" t="s">
        <v>260</v>
      </c>
      <c r="G259" t="s">
        <v>243</v>
      </c>
      <c r="H259" t="s">
        <v>305</v>
      </c>
      <c r="I259" t="s">
        <v>306</v>
      </c>
      <c r="J259" t="s">
        <v>273</v>
      </c>
      <c r="K259" t="s">
        <v>78</v>
      </c>
      <c r="M259" t="s">
        <v>263</v>
      </c>
      <c r="N259" t="s">
        <v>193</v>
      </c>
      <c r="O259" t="s">
        <v>194</v>
      </c>
      <c r="P259">
        <v>2050</v>
      </c>
    </row>
    <row r="260" spans="1:17" x14ac:dyDescent="0.25">
      <c r="A260" t="s">
        <v>256</v>
      </c>
      <c r="B260" t="s">
        <v>257</v>
      </c>
      <c r="C260" t="s">
        <v>258</v>
      </c>
      <c r="D260" t="s">
        <v>259</v>
      </c>
      <c r="E260" t="s">
        <v>186</v>
      </c>
      <c r="F260" t="s">
        <v>260</v>
      </c>
      <c r="G260" t="s">
        <v>243</v>
      </c>
      <c r="H260" t="s">
        <v>305</v>
      </c>
      <c r="I260" t="s">
        <v>306</v>
      </c>
      <c r="J260" t="s">
        <v>273</v>
      </c>
      <c r="K260" t="s">
        <v>78</v>
      </c>
      <c r="M260" t="s">
        <v>263</v>
      </c>
      <c r="N260" t="s">
        <v>193</v>
      </c>
      <c r="O260" t="s">
        <v>264</v>
      </c>
      <c r="P260">
        <v>2050</v>
      </c>
    </row>
    <row r="261" spans="1:17" x14ac:dyDescent="0.25">
      <c r="A261" t="s">
        <v>256</v>
      </c>
      <c r="B261" t="s">
        <v>257</v>
      </c>
      <c r="C261" t="s">
        <v>258</v>
      </c>
      <c r="D261" t="s">
        <v>259</v>
      </c>
      <c r="E261" t="s">
        <v>186</v>
      </c>
      <c r="F261" t="s">
        <v>260</v>
      </c>
      <c r="G261" t="s">
        <v>243</v>
      </c>
      <c r="H261" t="s">
        <v>305</v>
      </c>
      <c r="I261" t="s">
        <v>306</v>
      </c>
      <c r="J261" t="s">
        <v>273</v>
      </c>
      <c r="K261" t="s">
        <v>78</v>
      </c>
      <c r="M261" t="s">
        <v>263</v>
      </c>
      <c r="N261" t="s">
        <v>193</v>
      </c>
      <c r="O261" t="s">
        <v>265</v>
      </c>
      <c r="P261">
        <v>2050</v>
      </c>
    </row>
    <row r="262" spans="1:17" x14ac:dyDescent="0.25">
      <c r="A262" t="s">
        <v>307</v>
      </c>
      <c r="B262" t="s">
        <v>308</v>
      </c>
      <c r="C262" t="s">
        <v>309</v>
      </c>
      <c r="D262" t="s">
        <v>310</v>
      </c>
      <c r="E262" t="s">
        <v>311</v>
      </c>
      <c r="F262" t="s">
        <v>260</v>
      </c>
      <c r="G262" t="s">
        <v>195</v>
      </c>
      <c r="H262" t="s">
        <v>261</v>
      </c>
      <c r="I262" t="s">
        <v>197</v>
      </c>
      <c r="J262" t="s">
        <v>262</v>
      </c>
      <c r="M262" t="s">
        <v>312</v>
      </c>
      <c r="N262" t="s">
        <v>313</v>
      </c>
      <c r="O262" t="s">
        <v>194</v>
      </c>
      <c r="P262">
        <v>2015</v>
      </c>
      <c r="Q262">
        <v>-0.02</v>
      </c>
    </row>
    <row r="263" spans="1:17" x14ac:dyDescent="0.25">
      <c r="A263" t="s">
        <v>307</v>
      </c>
      <c r="B263" t="s">
        <v>308</v>
      </c>
      <c r="C263" t="s">
        <v>309</v>
      </c>
      <c r="D263" t="s">
        <v>310</v>
      </c>
      <c r="E263" t="s">
        <v>311</v>
      </c>
      <c r="F263" t="s">
        <v>260</v>
      </c>
      <c r="G263" t="s">
        <v>195</v>
      </c>
      <c r="H263" t="s">
        <v>261</v>
      </c>
      <c r="I263" t="s">
        <v>197</v>
      </c>
      <c r="J263" t="s">
        <v>262</v>
      </c>
      <c r="M263" t="s">
        <v>312</v>
      </c>
      <c r="N263" t="s">
        <v>313</v>
      </c>
      <c r="O263" t="s">
        <v>194</v>
      </c>
      <c r="P263">
        <v>2020</v>
      </c>
      <c r="Q263">
        <v>-0.02</v>
      </c>
    </row>
    <row r="264" spans="1:17" x14ac:dyDescent="0.25">
      <c r="A264" t="s">
        <v>307</v>
      </c>
      <c r="B264" t="s">
        <v>308</v>
      </c>
      <c r="C264" t="s">
        <v>309</v>
      </c>
      <c r="D264" t="s">
        <v>310</v>
      </c>
      <c r="E264" t="s">
        <v>311</v>
      </c>
      <c r="F264" t="s">
        <v>260</v>
      </c>
      <c r="G264" t="s">
        <v>195</v>
      </c>
      <c r="H264" t="s">
        <v>261</v>
      </c>
      <c r="I264" t="s">
        <v>197</v>
      </c>
      <c r="J264" t="s">
        <v>262</v>
      </c>
      <c r="M264" t="s">
        <v>312</v>
      </c>
      <c r="N264" t="s">
        <v>313</v>
      </c>
      <c r="O264" t="s">
        <v>264</v>
      </c>
      <c r="P264">
        <v>2020</v>
      </c>
      <c r="Q264">
        <v>0</v>
      </c>
    </row>
    <row r="265" spans="1:17" x14ac:dyDescent="0.25">
      <c r="A265" t="s">
        <v>307</v>
      </c>
      <c r="B265" t="s">
        <v>308</v>
      </c>
      <c r="C265" t="s">
        <v>309</v>
      </c>
      <c r="D265" t="s">
        <v>310</v>
      </c>
      <c r="E265" t="s">
        <v>311</v>
      </c>
      <c r="F265" t="s">
        <v>260</v>
      </c>
      <c r="G265" t="s">
        <v>195</v>
      </c>
      <c r="H265" t="s">
        <v>261</v>
      </c>
      <c r="I265" t="s">
        <v>197</v>
      </c>
      <c r="J265" t="s">
        <v>262</v>
      </c>
      <c r="M265" t="s">
        <v>312</v>
      </c>
      <c r="N265" t="s">
        <v>313</v>
      </c>
      <c r="O265" t="s">
        <v>265</v>
      </c>
      <c r="P265">
        <v>2020</v>
      </c>
      <c r="Q265">
        <v>-0.05</v>
      </c>
    </row>
    <row r="266" spans="1:17" x14ac:dyDescent="0.25">
      <c r="A266" t="s">
        <v>307</v>
      </c>
      <c r="B266" t="s">
        <v>308</v>
      </c>
      <c r="C266" t="s">
        <v>309</v>
      </c>
      <c r="D266" t="s">
        <v>310</v>
      </c>
      <c r="E266" t="s">
        <v>311</v>
      </c>
      <c r="F266" t="s">
        <v>260</v>
      </c>
      <c r="G266" t="s">
        <v>195</v>
      </c>
      <c r="H266" t="s">
        <v>261</v>
      </c>
      <c r="I266" t="s">
        <v>197</v>
      </c>
      <c r="J266" t="s">
        <v>262</v>
      </c>
      <c r="M266" t="s">
        <v>312</v>
      </c>
      <c r="N266" t="s">
        <v>313</v>
      </c>
      <c r="O266" t="s">
        <v>194</v>
      </c>
      <c r="P266">
        <v>2030</v>
      </c>
      <c r="Q266">
        <v>-0.02</v>
      </c>
    </row>
    <row r="267" spans="1:17" x14ac:dyDescent="0.25">
      <c r="A267" t="s">
        <v>307</v>
      </c>
      <c r="B267" t="s">
        <v>308</v>
      </c>
      <c r="C267" t="s">
        <v>309</v>
      </c>
      <c r="D267" t="s">
        <v>310</v>
      </c>
      <c r="E267" t="s">
        <v>311</v>
      </c>
      <c r="F267" t="s">
        <v>260</v>
      </c>
      <c r="G267" t="s">
        <v>195</v>
      </c>
      <c r="H267" t="s">
        <v>261</v>
      </c>
      <c r="I267" t="s">
        <v>197</v>
      </c>
      <c r="J267" t="s">
        <v>262</v>
      </c>
      <c r="M267" t="s">
        <v>312</v>
      </c>
      <c r="N267" t="s">
        <v>313</v>
      </c>
      <c r="O267" t="s">
        <v>194</v>
      </c>
      <c r="P267">
        <v>2050</v>
      </c>
    </row>
    <row r="268" spans="1:17" x14ac:dyDescent="0.25">
      <c r="A268" t="s">
        <v>307</v>
      </c>
      <c r="B268" t="s">
        <v>308</v>
      </c>
      <c r="C268" t="s">
        <v>309</v>
      </c>
      <c r="D268" t="s">
        <v>310</v>
      </c>
      <c r="E268" t="s">
        <v>311</v>
      </c>
      <c r="F268" t="s">
        <v>260</v>
      </c>
      <c r="G268" t="s">
        <v>195</v>
      </c>
      <c r="H268" t="s">
        <v>261</v>
      </c>
      <c r="I268" t="s">
        <v>197</v>
      </c>
      <c r="J268" t="s">
        <v>262</v>
      </c>
      <c r="M268" t="s">
        <v>312</v>
      </c>
      <c r="N268" t="s">
        <v>313</v>
      </c>
      <c r="O268" t="s">
        <v>264</v>
      </c>
      <c r="P268">
        <v>2050</v>
      </c>
    </row>
    <row r="269" spans="1:17" x14ac:dyDescent="0.25">
      <c r="A269" t="s">
        <v>307</v>
      </c>
      <c r="B269" t="s">
        <v>308</v>
      </c>
      <c r="C269" t="s">
        <v>309</v>
      </c>
      <c r="D269" t="s">
        <v>310</v>
      </c>
      <c r="E269" t="s">
        <v>311</v>
      </c>
      <c r="F269" t="s">
        <v>260</v>
      </c>
      <c r="G269" t="s">
        <v>195</v>
      </c>
      <c r="H269" t="s">
        <v>261</v>
      </c>
      <c r="I269" t="s">
        <v>197</v>
      </c>
      <c r="J269" t="s">
        <v>262</v>
      </c>
      <c r="M269" t="s">
        <v>312</v>
      </c>
      <c r="N269" t="s">
        <v>313</v>
      </c>
      <c r="O269" t="s">
        <v>265</v>
      </c>
      <c r="P269">
        <v>2050</v>
      </c>
    </row>
    <row r="270" spans="1:17" x14ac:dyDescent="0.25">
      <c r="A270" t="s">
        <v>307</v>
      </c>
      <c r="B270" t="s">
        <v>308</v>
      </c>
      <c r="C270" t="s">
        <v>309</v>
      </c>
      <c r="D270" t="s">
        <v>310</v>
      </c>
      <c r="E270" t="s">
        <v>311</v>
      </c>
      <c r="F270" t="s">
        <v>260</v>
      </c>
      <c r="G270" t="s">
        <v>195</v>
      </c>
      <c r="H270" t="s">
        <v>200</v>
      </c>
      <c r="I270" t="s">
        <v>201</v>
      </c>
      <c r="K270" t="s">
        <v>202</v>
      </c>
      <c r="M270" t="s">
        <v>210</v>
      </c>
      <c r="N270" t="s">
        <v>313</v>
      </c>
      <c r="O270" t="s">
        <v>194</v>
      </c>
      <c r="P270">
        <v>2015</v>
      </c>
      <c r="Q270">
        <v>2</v>
      </c>
    </row>
    <row r="271" spans="1:17" x14ac:dyDescent="0.25">
      <c r="A271" t="s">
        <v>307</v>
      </c>
      <c r="B271" t="s">
        <v>308</v>
      </c>
      <c r="C271" t="s">
        <v>309</v>
      </c>
      <c r="D271" t="s">
        <v>310</v>
      </c>
      <c r="E271" t="s">
        <v>311</v>
      </c>
      <c r="F271" t="s">
        <v>260</v>
      </c>
      <c r="G271" t="s">
        <v>195</v>
      </c>
      <c r="H271" t="s">
        <v>200</v>
      </c>
      <c r="I271" t="s">
        <v>201</v>
      </c>
      <c r="K271" t="s">
        <v>202</v>
      </c>
      <c r="M271" t="s">
        <v>210</v>
      </c>
      <c r="N271" t="s">
        <v>313</v>
      </c>
      <c r="O271" t="s">
        <v>194</v>
      </c>
      <c r="P271">
        <v>2020</v>
      </c>
      <c r="Q271">
        <v>2</v>
      </c>
    </row>
    <row r="272" spans="1:17" x14ac:dyDescent="0.25">
      <c r="A272" t="s">
        <v>307</v>
      </c>
      <c r="B272" t="s">
        <v>308</v>
      </c>
      <c r="C272" t="s">
        <v>309</v>
      </c>
      <c r="D272" t="s">
        <v>310</v>
      </c>
      <c r="E272" t="s">
        <v>311</v>
      </c>
      <c r="F272" t="s">
        <v>260</v>
      </c>
      <c r="G272" t="s">
        <v>195</v>
      </c>
      <c r="H272" t="s">
        <v>200</v>
      </c>
      <c r="I272" t="s">
        <v>201</v>
      </c>
      <c r="K272" t="s">
        <v>202</v>
      </c>
      <c r="M272" t="s">
        <v>210</v>
      </c>
      <c r="N272" t="s">
        <v>313</v>
      </c>
      <c r="O272" t="s">
        <v>264</v>
      </c>
      <c r="P272">
        <v>2020</v>
      </c>
      <c r="Q272">
        <v>1.5</v>
      </c>
    </row>
    <row r="273" spans="1:17" x14ac:dyDescent="0.25">
      <c r="A273" t="s">
        <v>307</v>
      </c>
      <c r="B273" t="s">
        <v>308</v>
      </c>
      <c r="C273" t="s">
        <v>309</v>
      </c>
      <c r="D273" t="s">
        <v>310</v>
      </c>
      <c r="E273" t="s">
        <v>311</v>
      </c>
      <c r="F273" t="s">
        <v>260</v>
      </c>
      <c r="G273" t="s">
        <v>195</v>
      </c>
      <c r="H273" t="s">
        <v>200</v>
      </c>
      <c r="I273" t="s">
        <v>201</v>
      </c>
      <c r="K273" t="s">
        <v>202</v>
      </c>
      <c r="M273" t="s">
        <v>210</v>
      </c>
      <c r="N273" t="s">
        <v>313</v>
      </c>
      <c r="O273" t="s">
        <v>265</v>
      </c>
      <c r="P273">
        <v>2020</v>
      </c>
      <c r="Q273">
        <v>2.5</v>
      </c>
    </row>
    <row r="274" spans="1:17" x14ac:dyDescent="0.25">
      <c r="A274" t="s">
        <v>307</v>
      </c>
      <c r="B274" t="s">
        <v>308</v>
      </c>
      <c r="C274" t="s">
        <v>309</v>
      </c>
      <c r="D274" t="s">
        <v>310</v>
      </c>
      <c r="E274" t="s">
        <v>311</v>
      </c>
      <c r="F274" t="s">
        <v>260</v>
      </c>
      <c r="G274" t="s">
        <v>195</v>
      </c>
      <c r="H274" t="s">
        <v>200</v>
      </c>
      <c r="I274" t="s">
        <v>201</v>
      </c>
      <c r="K274" t="s">
        <v>202</v>
      </c>
      <c r="M274" t="s">
        <v>210</v>
      </c>
      <c r="N274" t="s">
        <v>313</v>
      </c>
      <c r="O274" t="s">
        <v>194</v>
      </c>
      <c r="P274">
        <v>2030</v>
      </c>
      <c r="Q274">
        <v>2</v>
      </c>
    </row>
    <row r="275" spans="1:17" x14ac:dyDescent="0.25">
      <c r="A275" t="s">
        <v>307</v>
      </c>
      <c r="B275" t="s">
        <v>308</v>
      </c>
      <c r="C275" t="s">
        <v>309</v>
      </c>
      <c r="D275" t="s">
        <v>310</v>
      </c>
      <c r="E275" t="s">
        <v>311</v>
      </c>
      <c r="F275" t="s">
        <v>260</v>
      </c>
      <c r="G275" t="s">
        <v>195</v>
      </c>
      <c r="H275" t="s">
        <v>200</v>
      </c>
      <c r="I275" t="s">
        <v>201</v>
      </c>
      <c r="K275" t="s">
        <v>202</v>
      </c>
      <c r="M275" t="s">
        <v>210</v>
      </c>
      <c r="N275" t="s">
        <v>313</v>
      </c>
      <c r="O275" t="s">
        <v>194</v>
      </c>
      <c r="P275">
        <v>2050</v>
      </c>
    </row>
    <row r="276" spans="1:17" x14ac:dyDescent="0.25">
      <c r="A276" t="s">
        <v>307</v>
      </c>
      <c r="B276" t="s">
        <v>308</v>
      </c>
      <c r="C276" t="s">
        <v>309</v>
      </c>
      <c r="D276" t="s">
        <v>310</v>
      </c>
      <c r="E276" t="s">
        <v>311</v>
      </c>
      <c r="F276" t="s">
        <v>260</v>
      </c>
      <c r="G276" t="s">
        <v>195</v>
      </c>
      <c r="H276" t="s">
        <v>200</v>
      </c>
      <c r="I276" t="s">
        <v>201</v>
      </c>
      <c r="K276" t="s">
        <v>202</v>
      </c>
      <c r="M276" t="s">
        <v>210</v>
      </c>
      <c r="N276" t="s">
        <v>313</v>
      </c>
      <c r="O276" t="s">
        <v>264</v>
      </c>
      <c r="P276">
        <v>2050</v>
      </c>
    </row>
    <row r="277" spans="1:17" x14ac:dyDescent="0.25">
      <c r="A277" t="s">
        <v>307</v>
      </c>
      <c r="B277" t="s">
        <v>308</v>
      </c>
      <c r="C277" t="s">
        <v>309</v>
      </c>
      <c r="D277" t="s">
        <v>310</v>
      </c>
      <c r="E277" t="s">
        <v>311</v>
      </c>
      <c r="F277" t="s">
        <v>260</v>
      </c>
      <c r="G277" t="s">
        <v>195</v>
      </c>
      <c r="H277" t="s">
        <v>200</v>
      </c>
      <c r="I277" t="s">
        <v>201</v>
      </c>
      <c r="K277" t="s">
        <v>202</v>
      </c>
      <c r="M277" t="s">
        <v>210</v>
      </c>
      <c r="N277" t="s">
        <v>313</v>
      </c>
      <c r="O277" t="s">
        <v>265</v>
      </c>
      <c r="P277">
        <v>2050</v>
      </c>
    </row>
    <row r="278" spans="1:17" x14ac:dyDescent="0.25">
      <c r="A278" t="s">
        <v>307</v>
      </c>
      <c r="B278" t="s">
        <v>308</v>
      </c>
      <c r="C278" t="s">
        <v>309</v>
      </c>
      <c r="D278" t="s">
        <v>310</v>
      </c>
      <c r="E278" t="s">
        <v>311</v>
      </c>
      <c r="F278" t="s">
        <v>260</v>
      </c>
      <c r="G278" t="s">
        <v>195</v>
      </c>
      <c r="H278" t="s">
        <v>266</v>
      </c>
      <c r="I278" t="s">
        <v>205</v>
      </c>
      <c r="J278" t="s">
        <v>262</v>
      </c>
      <c r="M278" t="s">
        <v>314</v>
      </c>
      <c r="N278" t="s">
        <v>313</v>
      </c>
      <c r="O278" t="s">
        <v>194</v>
      </c>
      <c r="P278">
        <v>2015</v>
      </c>
      <c r="Q278">
        <v>0</v>
      </c>
    </row>
    <row r="279" spans="1:17" x14ac:dyDescent="0.25">
      <c r="A279" t="s">
        <v>307</v>
      </c>
      <c r="B279" t="s">
        <v>308</v>
      </c>
      <c r="C279" t="s">
        <v>309</v>
      </c>
      <c r="D279" t="s">
        <v>310</v>
      </c>
      <c r="E279" t="s">
        <v>311</v>
      </c>
      <c r="F279" t="s">
        <v>260</v>
      </c>
      <c r="G279" t="s">
        <v>195</v>
      </c>
      <c r="H279" t="s">
        <v>266</v>
      </c>
      <c r="I279" t="s">
        <v>205</v>
      </c>
      <c r="J279" t="s">
        <v>262</v>
      </c>
      <c r="M279" t="s">
        <v>314</v>
      </c>
      <c r="N279" t="s">
        <v>313</v>
      </c>
      <c r="O279" t="s">
        <v>194</v>
      </c>
      <c r="P279">
        <v>2020</v>
      </c>
      <c r="Q279">
        <v>0</v>
      </c>
    </row>
    <row r="280" spans="1:17" x14ac:dyDescent="0.25">
      <c r="A280" t="s">
        <v>307</v>
      </c>
      <c r="B280" t="s">
        <v>308</v>
      </c>
      <c r="C280" t="s">
        <v>309</v>
      </c>
      <c r="D280" t="s">
        <v>310</v>
      </c>
      <c r="E280" t="s">
        <v>311</v>
      </c>
      <c r="F280" t="s">
        <v>260</v>
      </c>
      <c r="G280" t="s">
        <v>195</v>
      </c>
      <c r="H280" t="s">
        <v>266</v>
      </c>
      <c r="I280" t="s">
        <v>205</v>
      </c>
      <c r="J280" t="s">
        <v>262</v>
      </c>
      <c r="M280" t="s">
        <v>314</v>
      </c>
      <c r="N280" t="s">
        <v>313</v>
      </c>
      <c r="O280" t="s">
        <v>264</v>
      </c>
      <c r="P280">
        <v>2020</v>
      </c>
      <c r="Q280">
        <v>-0.01</v>
      </c>
    </row>
    <row r="281" spans="1:17" x14ac:dyDescent="0.25">
      <c r="A281" t="s">
        <v>307</v>
      </c>
      <c r="B281" t="s">
        <v>308</v>
      </c>
      <c r="C281" t="s">
        <v>309</v>
      </c>
      <c r="D281" t="s">
        <v>310</v>
      </c>
      <c r="E281" t="s">
        <v>311</v>
      </c>
      <c r="F281" t="s">
        <v>260</v>
      </c>
      <c r="G281" t="s">
        <v>195</v>
      </c>
      <c r="H281" t="s">
        <v>266</v>
      </c>
      <c r="I281" t="s">
        <v>205</v>
      </c>
      <c r="J281" t="s">
        <v>262</v>
      </c>
      <c r="M281" t="s">
        <v>314</v>
      </c>
      <c r="N281" t="s">
        <v>313</v>
      </c>
      <c r="O281" t="s">
        <v>265</v>
      </c>
      <c r="P281">
        <v>2020</v>
      </c>
      <c r="Q281">
        <v>0.01</v>
      </c>
    </row>
    <row r="282" spans="1:17" x14ac:dyDescent="0.25">
      <c r="A282" t="s">
        <v>307</v>
      </c>
      <c r="B282" t="s">
        <v>308</v>
      </c>
      <c r="C282" t="s">
        <v>309</v>
      </c>
      <c r="D282" t="s">
        <v>310</v>
      </c>
      <c r="E282" t="s">
        <v>311</v>
      </c>
      <c r="F282" t="s">
        <v>260</v>
      </c>
      <c r="G282" t="s">
        <v>195</v>
      </c>
      <c r="H282" t="s">
        <v>266</v>
      </c>
      <c r="I282" t="s">
        <v>205</v>
      </c>
      <c r="J282" t="s">
        <v>262</v>
      </c>
      <c r="M282" t="s">
        <v>314</v>
      </c>
      <c r="N282" t="s">
        <v>313</v>
      </c>
      <c r="O282" t="s">
        <v>194</v>
      </c>
      <c r="P282">
        <v>2030</v>
      </c>
      <c r="Q282">
        <v>0</v>
      </c>
    </row>
    <row r="283" spans="1:17" x14ac:dyDescent="0.25">
      <c r="A283" t="s">
        <v>307</v>
      </c>
      <c r="B283" t="s">
        <v>308</v>
      </c>
      <c r="C283" t="s">
        <v>309</v>
      </c>
      <c r="D283" t="s">
        <v>310</v>
      </c>
      <c r="E283" t="s">
        <v>311</v>
      </c>
      <c r="F283" t="s">
        <v>260</v>
      </c>
      <c r="G283" t="s">
        <v>195</v>
      </c>
      <c r="H283" t="s">
        <v>266</v>
      </c>
      <c r="I283" t="s">
        <v>205</v>
      </c>
      <c r="J283" t="s">
        <v>262</v>
      </c>
      <c r="M283" t="s">
        <v>314</v>
      </c>
      <c r="N283" t="s">
        <v>313</v>
      </c>
      <c r="O283" t="s">
        <v>194</v>
      </c>
      <c r="P283">
        <v>2050</v>
      </c>
    </row>
    <row r="284" spans="1:17" x14ac:dyDescent="0.25">
      <c r="A284" t="s">
        <v>307</v>
      </c>
      <c r="B284" t="s">
        <v>308</v>
      </c>
      <c r="C284" t="s">
        <v>309</v>
      </c>
      <c r="D284" t="s">
        <v>310</v>
      </c>
      <c r="E284" t="s">
        <v>311</v>
      </c>
      <c r="F284" t="s">
        <v>260</v>
      </c>
      <c r="G284" t="s">
        <v>195</v>
      </c>
      <c r="H284" t="s">
        <v>266</v>
      </c>
      <c r="I284" t="s">
        <v>205</v>
      </c>
      <c r="J284" t="s">
        <v>262</v>
      </c>
      <c r="M284" t="s">
        <v>314</v>
      </c>
      <c r="N284" t="s">
        <v>313</v>
      </c>
      <c r="O284" t="s">
        <v>264</v>
      </c>
      <c r="P284">
        <v>2050</v>
      </c>
    </row>
    <row r="285" spans="1:17" x14ac:dyDescent="0.25">
      <c r="A285" t="s">
        <v>307</v>
      </c>
      <c r="B285" t="s">
        <v>308</v>
      </c>
      <c r="C285" t="s">
        <v>309</v>
      </c>
      <c r="D285" t="s">
        <v>310</v>
      </c>
      <c r="E285" t="s">
        <v>311</v>
      </c>
      <c r="F285" t="s">
        <v>260</v>
      </c>
      <c r="G285" t="s">
        <v>195</v>
      </c>
      <c r="H285" t="s">
        <v>266</v>
      </c>
      <c r="I285" t="s">
        <v>205</v>
      </c>
      <c r="J285" t="s">
        <v>262</v>
      </c>
      <c r="M285" t="s">
        <v>314</v>
      </c>
      <c r="N285" t="s">
        <v>313</v>
      </c>
      <c r="O285" t="s">
        <v>265</v>
      </c>
      <c r="P285">
        <v>2050</v>
      </c>
    </row>
    <row r="286" spans="1:17" x14ac:dyDescent="0.25">
      <c r="A286" t="s">
        <v>307</v>
      </c>
      <c r="B286" t="s">
        <v>308</v>
      </c>
      <c r="C286" t="s">
        <v>309</v>
      </c>
      <c r="D286" t="s">
        <v>310</v>
      </c>
      <c r="E286" t="s">
        <v>311</v>
      </c>
      <c r="F286" t="s">
        <v>260</v>
      </c>
      <c r="G286" t="s">
        <v>195</v>
      </c>
      <c r="H286" t="s">
        <v>267</v>
      </c>
      <c r="I286" t="s">
        <v>208</v>
      </c>
      <c r="J286" t="s">
        <v>268</v>
      </c>
      <c r="K286" t="s">
        <v>191</v>
      </c>
      <c r="M286" t="s">
        <v>312</v>
      </c>
      <c r="N286" t="s">
        <v>313</v>
      </c>
      <c r="O286" t="s">
        <v>194</v>
      </c>
      <c r="P286">
        <v>2015</v>
      </c>
      <c r="Q286">
        <v>-0.01</v>
      </c>
    </row>
    <row r="287" spans="1:17" x14ac:dyDescent="0.25">
      <c r="A287" t="s">
        <v>307</v>
      </c>
      <c r="B287" t="s">
        <v>308</v>
      </c>
      <c r="C287" t="s">
        <v>309</v>
      </c>
      <c r="D287" t="s">
        <v>310</v>
      </c>
      <c r="E287" t="s">
        <v>311</v>
      </c>
      <c r="F287" t="s">
        <v>260</v>
      </c>
      <c r="G287" t="s">
        <v>195</v>
      </c>
      <c r="H287" t="s">
        <v>267</v>
      </c>
      <c r="I287" t="s">
        <v>208</v>
      </c>
      <c r="J287" t="s">
        <v>268</v>
      </c>
      <c r="K287" t="s">
        <v>191</v>
      </c>
      <c r="M287" t="s">
        <v>312</v>
      </c>
      <c r="N287" t="s">
        <v>313</v>
      </c>
      <c r="O287" t="s">
        <v>194</v>
      </c>
      <c r="P287">
        <v>2020</v>
      </c>
      <c r="Q287">
        <v>-0.01</v>
      </c>
    </row>
    <row r="288" spans="1:17" x14ac:dyDescent="0.25">
      <c r="A288" t="s">
        <v>307</v>
      </c>
      <c r="B288" t="s">
        <v>308</v>
      </c>
      <c r="C288" t="s">
        <v>309</v>
      </c>
      <c r="D288" t="s">
        <v>310</v>
      </c>
      <c r="E288" t="s">
        <v>311</v>
      </c>
      <c r="F288" t="s">
        <v>260</v>
      </c>
      <c r="G288" t="s">
        <v>195</v>
      </c>
      <c r="H288" t="s">
        <v>267</v>
      </c>
      <c r="I288" t="s">
        <v>208</v>
      </c>
      <c r="J288" t="s">
        <v>268</v>
      </c>
      <c r="K288" t="s">
        <v>191</v>
      </c>
      <c r="M288" t="s">
        <v>312</v>
      </c>
      <c r="N288" t="s">
        <v>313</v>
      </c>
      <c r="O288" t="s">
        <v>264</v>
      </c>
      <c r="P288">
        <v>2020</v>
      </c>
      <c r="Q288">
        <v>0</v>
      </c>
    </row>
    <row r="289" spans="1:17" x14ac:dyDescent="0.25">
      <c r="A289" t="s">
        <v>307</v>
      </c>
      <c r="B289" t="s">
        <v>308</v>
      </c>
      <c r="C289" t="s">
        <v>309</v>
      </c>
      <c r="D289" t="s">
        <v>310</v>
      </c>
      <c r="E289" t="s">
        <v>311</v>
      </c>
      <c r="F289" t="s">
        <v>260</v>
      </c>
      <c r="G289" t="s">
        <v>195</v>
      </c>
      <c r="H289" t="s">
        <v>267</v>
      </c>
      <c r="I289" t="s">
        <v>208</v>
      </c>
      <c r="J289" t="s">
        <v>268</v>
      </c>
      <c r="K289" t="s">
        <v>191</v>
      </c>
      <c r="M289" t="s">
        <v>312</v>
      </c>
      <c r="N289" t="s">
        <v>313</v>
      </c>
      <c r="O289" t="s">
        <v>265</v>
      </c>
      <c r="P289">
        <v>2020</v>
      </c>
      <c r="Q289">
        <v>-0.02</v>
      </c>
    </row>
    <row r="290" spans="1:17" x14ac:dyDescent="0.25">
      <c r="A290" t="s">
        <v>307</v>
      </c>
      <c r="B290" t="s">
        <v>308</v>
      </c>
      <c r="C290" t="s">
        <v>309</v>
      </c>
      <c r="D290" t="s">
        <v>310</v>
      </c>
      <c r="E290" t="s">
        <v>311</v>
      </c>
      <c r="F290" t="s">
        <v>260</v>
      </c>
      <c r="G290" t="s">
        <v>195</v>
      </c>
      <c r="H290" t="s">
        <v>267</v>
      </c>
      <c r="I290" t="s">
        <v>208</v>
      </c>
      <c r="J290" t="s">
        <v>268</v>
      </c>
      <c r="K290" t="s">
        <v>191</v>
      </c>
      <c r="M290" t="s">
        <v>312</v>
      </c>
      <c r="N290" t="s">
        <v>313</v>
      </c>
      <c r="O290" t="s">
        <v>194</v>
      </c>
      <c r="P290">
        <v>2030</v>
      </c>
      <c r="Q290">
        <v>-0.01</v>
      </c>
    </row>
    <row r="291" spans="1:17" x14ac:dyDescent="0.25">
      <c r="A291" t="s">
        <v>307</v>
      </c>
      <c r="B291" t="s">
        <v>308</v>
      </c>
      <c r="C291" t="s">
        <v>309</v>
      </c>
      <c r="D291" t="s">
        <v>310</v>
      </c>
      <c r="E291" t="s">
        <v>311</v>
      </c>
      <c r="F291" t="s">
        <v>260</v>
      </c>
      <c r="G291" t="s">
        <v>195</v>
      </c>
      <c r="H291" t="s">
        <v>267</v>
      </c>
      <c r="I291" t="s">
        <v>208</v>
      </c>
      <c r="J291" t="s">
        <v>268</v>
      </c>
      <c r="K291" t="s">
        <v>191</v>
      </c>
      <c r="M291" t="s">
        <v>312</v>
      </c>
      <c r="N291" t="s">
        <v>313</v>
      </c>
      <c r="O291" t="s">
        <v>194</v>
      </c>
      <c r="P291">
        <v>2050</v>
      </c>
    </row>
    <row r="292" spans="1:17" x14ac:dyDescent="0.25">
      <c r="A292" t="s">
        <v>307</v>
      </c>
      <c r="B292" t="s">
        <v>308</v>
      </c>
      <c r="C292" t="s">
        <v>309</v>
      </c>
      <c r="D292" t="s">
        <v>310</v>
      </c>
      <c r="E292" t="s">
        <v>311</v>
      </c>
      <c r="F292" t="s">
        <v>260</v>
      </c>
      <c r="G292" t="s">
        <v>195</v>
      </c>
      <c r="H292" t="s">
        <v>267</v>
      </c>
      <c r="I292" t="s">
        <v>208</v>
      </c>
      <c r="J292" t="s">
        <v>268</v>
      </c>
      <c r="K292" t="s">
        <v>191</v>
      </c>
      <c r="M292" t="s">
        <v>312</v>
      </c>
      <c r="N292" t="s">
        <v>313</v>
      </c>
      <c r="O292" t="s">
        <v>264</v>
      </c>
      <c r="P292">
        <v>2050</v>
      </c>
    </row>
    <row r="293" spans="1:17" x14ac:dyDescent="0.25">
      <c r="A293" t="s">
        <v>307</v>
      </c>
      <c r="B293" t="s">
        <v>308</v>
      </c>
      <c r="C293" t="s">
        <v>309</v>
      </c>
      <c r="D293" t="s">
        <v>310</v>
      </c>
      <c r="E293" t="s">
        <v>311</v>
      </c>
      <c r="F293" t="s">
        <v>260</v>
      </c>
      <c r="G293" t="s">
        <v>195</v>
      </c>
      <c r="H293" t="s">
        <v>267</v>
      </c>
      <c r="I293" t="s">
        <v>208</v>
      </c>
      <c r="J293" t="s">
        <v>268</v>
      </c>
      <c r="K293" t="s">
        <v>191</v>
      </c>
      <c r="M293" t="s">
        <v>312</v>
      </c>
      <c r="N293" t="s">
        <v>313</v>
      </c>
      <c r="O293" t="s">
        <v>265</v>
      </c>
      <c r="P293">
        <v>2050</v>
      </c>
    </row>
    <row r="294" spans="1:17" x14ac:dyDescent="0.25">
      <c r="A294" t="s">
        <v>307</v>
      </c>
      <c r="B294" t="s">
        <v>308</v>
      </c>
      <c r="C294" t="s">
        <v>309</v>
      </c>
      <c r="D294" t="s">
        <v>310</v>
      </c>
      <c r="E294" t="s">
        <v>311</v>
      </c>
      <c r="F294" t="s">
        <v>260</v>
      </c>
      <c r="G294" t="s">
        <v>195</v>
      </c>
      <c r="H294" t="s">
        <v>270</v>
      </c>
      <c r="I294" t="s">
        <v>208</v>
      </c>
      <c r="J294" t="s">
        <v>271</v>
      </c>
      <c r="K294" t="s">
        <v>191</v>
      </c>
      <c r="M294" t="s">
        <v>312</v>
      </c>
      <c r="N294" t="s">
        <v>313</v>
      </c>
      <c r="O294" t="s">
        <v>194</v>
      </c>
      <c r="P294">
        <v>2015</v>
      </c>
      <c r="Q294">
        <v>-0.01</v>
      </c>
    </row>
    <row r="295" spans="1:17" x14ac:dyDescent="0.25">
      <c r="A295" t="s">
        <v>307</v>
      </c>
      <c r="B295" t="s">
        <v>308</v>
      </c>
      <c r="C295" t="s">
        <v>309</v>
      </c>
      <c r="D295" t="s">
        <v>310</v>
      </c>
      <c r="E295" t="s">
        <v>311</v>
      </c>
      <c r="F295" t="s">
        <v>260</v>
      </c>
      <c r="G295" t="s">
        <v>195</v>
      </c>
      <c r="H295" t="s">
        <v>270</v>
      </c>
      <c r="I295" t="s">
        <v>208</v>
      </c>
      <c r="J295" t="s">
        <v>271</v>
      </c>
      <c r="K295" t="s">
        <v>191</v>
      </c>
      <c r="M295" t="s">
        <v>312</v>
      </c>
      <c r="N295" t="s">
        <v>313</v>
      </c>
      <c r="O295" t="s">
        <v>194</v>
      </c>
      <c r="P295">
        <v>2020</v>
      </c>
      <c r="Q295">
        <v>-0.01</v>
      </c>
    </row>
    <row r="296" spans="1:17" x14ac:dyDescent="0.25">
      <c r="A296" t="s">
        <v>307</v>
      </c>
      <c r="B296" t="s">
        <v>308</v>
      </c>
      <c r="C296" t="s">
        <v>309</v>
      </c>
      <c r="D296" t="s">
        <v>310</v>
      </c>
      <c r="E296" t="s">
        <v>311</v>
      </c>
      <c r="F296" t="s">
        <v>260</v>
      </c>
      <c r="G296" t="s">
        <v>195</v>
      </c>
      <c r="H296" t="s">
        <v>270</v>
      </c>
      <c r="I296" t="s">
        <v>208</v>
      </c>
      <c r="J296" t="s">
        <v>271</v>
      </c>
      <c r="K296" t="s">
        <v>191</v>
      </c>
      <c r="M296" t="s">
        <v>312</v>
      </c>
      <c r="N296" t="s">
        <v>313</v>
      </c>
      <c r="O296" t="s">
        <v>264</v>
      </c>
      <c r="P296">
        <v>2020</v>
      </c>
      <c r="Q296">
        <v>0</v>
      </c>
    </row>
    <row r="297" spans="1:17" x14ac:dyDescent="0.25">
      <c r="A297" t="s">
        <v>307</v>
      </c>
      <c r="B297" t="s">
        <v>308</v>
      </c>
      <c r="C297" t="s">
        <v>309</v>
      </c>
      <c r="D297" t="s">
        <v>310</v>
      </c>
      <c r="E297" t="s">
        <v>311</v>
      </c>
      <c r="F297" t="s">
        <v>260</v>
      </c>
      <c r="G297" t="s">
        <v>195</v>
      </c>
      <c r="H297" t="s">
        <v>270</v>
      </c>
      <c r="I297" t="s">
        <v>208</v>
      </c>
      <c r="J297" t="s">
        <v>271</v>
      </c>
      <c r="K297" t="s">
        <v>191</v>
      </c>
      <c r="M297" t="s">
        <v>312</v>
      </c>
      <c r="N297" t="s">
        <v>313</v>
      </c>
      <c r="O297" t="s">
        <v>265</v>
      </c>
      <c r="P297">
        <v>2020</v>
      </c>
      <c r="Q297">
        <v>-0.02</v>
      </c>
    </row>
    <row r="298" spans="1:17" x14ac:dyDescent="0.25">
      <c r="A298" t="s">
        <v>307</v>
      </c>
      <c r="B298" t="s">
        <v>308</v>
      </c>
      <c r="C298" t="s">
        <v>309</v>
      </c>
      <c r="D298" t="s">
        <v>310</v>
      </c>
      <c r="E298" t="s">
        <v>311</v>
      </c>
      <c r="F298" t="s">
        <v>260</v>
      </c>
      <c r="G298" t="s">
        <v>195</v>
      </c>
      <c r="H298" t="s">
        <v>270</v>
      </c>
      <c r="I298" t="s">
        <v>208</v>
      </c>
      <c r="J298" t="s">
        <v>271</v>
      </c>
      <c r="K298" t="s">
        <v>191</v>
      </c>
      <c r="M298" t="s">
        <v>312</v>
      </c>
      <c r="N298" t="s">
        <v>313</v>
      </c>
      <c r="O298" t="s">
        <v>194</v>
      </c>
      <c r="P298">
        <v>2030</v>
      </c>
      <c r="Q298">
        <v>-0.01</v>
      </c>
    </row>
    <row r="299" spans="1:17" x14ac:dyDescent="0.25">
      <c r="A299" t="s">
        <v>307</v>
      </c>
      <c r="B299" t="s">
        <v>308</v>
      </c>
      <c r="C299" t="s">
        <v>309</v>
      </c>
      <c r="D299" t="s">
        <v>310</v>
      </c>
      <c r="E299" t="s">
        <v>311</v>
      </c>
      <c r="F299" t="s">
        <v>260</v>
      </c>
      <c r="G299" t="s">
        <v>195</v>
      </c>
      <c r="H299" t="s">
        <v>270</v>
      </c>
      <c r="I299" t="s">
        <v>208</v>
      </c>
      <c r="J299" t="s">
        <v>271</v>
      </c>
      <c r="K299" t="s">
        <v>191</v>
      </c>
      <c r="M299" t="s">
        <v>312</v>
      </c>
      <c r="N299" t="s">
        <v>313</v>
      </c>
      <c r="O299" t="s">
        <v>194</v>
      </c>
      <c r="P299">
        <v>2050</v>
      </c>
    </row>
    <row r="300" spans="1:17" x14ac:dyDescent="0.25">
      <c r="A300" t="s">
        <v>307</v>
      </c>
      <c r="B300" t="s">
        <v>308</v>
      </c>
      <c r="C300" t="s">
        <v>309</v>
      </c>
      <c r="D300" t="s">
        <v>310</v>
      </c>
      <c r="E300" t="s">
        <v>311</v>
      </c>
      <c r="F300" t="s">
        <v>260</v>
      </c>
      <c r="G300" t="s">
        <v>195</v>
      </c>
      <c r="H300" t="s">
        <v>270</v>
      </c>
      <c r="I300" t="s">
        <v>208</v>
      </c>
      <c r="J300" t="s">
        <v>271</v>
      </c>
      <c r="K300" t="s">
        <v>191</v>
      </c>
      <c r="M300" t="s">
        <v>312</v>
      </c>
      <c r="N300" t="s">
        <v>313</v>
      </c>
      <c r="O300" t="s">
        <v>264</v>
      </c>
      <c r="P300">
        <v>2050</v>
      </c>
    </row>
    <row r="301" spans="1:17" x14ac:dyDescent="0.25">
      <c r="A301" t="s">
        <v>307</v>
      </c>
      <c r="B301" t="s">
        <v>308</v>
      </c>
      <c r="C301" t="s">
        <v>309</v>
      </c>
      <c r="D301" t="s">
        <v>310</v>
      </c>
      <c r="E301" t="s">
        <v>311</v>
      </c>
      <c r="F301" t="s">
        <v>260</v>
      </c>
      <c r="G301" t="s">
        <v>195</v>
      </c>
      <c r="H301" t="s">
        <v>270</v>
      </c>
      <c r="I301" t="s">
        <v>208</v>
      </c>
      <c r="J301" t="s">
        <v>271</v>
      </c>
      <c r="K301" t="s">
        <v>191</v>
      </c>
      <c r="M301" t="s">
        <v>312</v>
      </c>
      <c r="N301" t="s">
        <v>313</v>
      </c>
      <c r="O301" t="s">
        <v>265</v>
      </c>
      <c r="P301">
        <v>2050</v>
      </c>
    </row>
    <row r="302" spans="1:17" x14ac:dyDescent="0.25">
      <c r="A302" t="s">
        <v>307</v>
      </c>
      <c r="B302" t="s">
        <v>308</v>
      </c>
      <c r="C302" t="s">
        <v>309</v>
      </c>
      <c r="D302" t="s">
        <v>310</v>
      </c>
      <c r="E302" t="s">
        <v>311</v>
      </c>
      <c r="F302" t="s">
        <v>260</v>
      </c>
      <c r="G302" t="s">
        <v>195</v>
      </c>
      <c r="H302" t="s">
        <v>272</v>
      </c>
      <c r="I302" t="s">
        <v>135</v>
      </c>
      <c r="J302" t="s">
        <v>273</v>
      </c>
      <c r="K302" t="s">
        <v>191</v>
      </c>
      <c r="M302" t="s">
        <v>199</v>
      </c>
      <c r="N302" t="s">
        <v>313</v>
      </c>
      <c r="O302" t="s">
        <v>194</v>
      </c>
      <c r="P302">
        <v>2015</v>
      </c>
      <c r="Q302">
        <v>0</v>
      </c>
    </row>
    <row r="303" spans="1:17" x14ac:dyDescent="0.25">
      <c r="A303" t="s">
        <v>307</v>
      </c>
      <c r="B303" t="s">
        <v>308</v>
      </c>
      <c r="C303" t="s">
        <v>309</v>
      </c>
      <c r="D303" t="s">
        <v>310</v>
      </c>
      <c r="E303" t="s">
        <v>311</v>
      </c>
      <c r="F303" t="s">
        <v>260</v>
      </c>
      <c r="G303" t="s">
        <v>195</v>
      </c>
      <c r="H303" t="s">
        <v>272</v>
      </c>
      <c r="I303" t="s">
        <v>135</v>
      </c>
      <c r="J303" t="s">
        <v>273</v>
      </c>
      <c r="K303" t="s">
        <v>191</v>
      </c>
      <c r="M303" t="s">
        <v>199</v>
      </c>
      <c r="N303" t="s">
        <v>313</v>
      </c>
      <c r="O303" t="s">
        <v>194</v>
      </c>
      <c r="P303">
        <v>2020</v>
      </c>
      <c r="Q303">
        <v>0</v>
      </c>
    </row>
    <row r="304" spans="1:17" x14ac:dyDescent="0.25">
      <c r="A304" t="s">
        <v>307</v>
      </c>
      <c r="B304" t="s">
        <v>308</v>
      </c>
      <c r="C304" t="s">
        <v>309</v>
      </c>
      <c r="D304" t="s">
        <v>310</v>
      </c>
      <c r="E304" t="s">
        <v>311</v>
      </c>
      <c r="F304" t="s">
        <v>260</v>
      </c>
      <c r="G304" t="s">
        <v>195</v>
      </c>
      <c r="H304" t="s">
        <v>272</v>
      </c>
      <c r="I304" t="s">
        <v>135</v>
      </c>
      <c r="J304" t="s">
        <v>273</v>
      </c>
      <c r="K304" t="s">
        <v>191</v>
      </c>
      <c r="M304" t="s">
        <v>199</v>
      </c>
      <c r="N304" t="s">
        <v>313</v>
      </c>
      <c r="O304" t="s">
        <v>264</v>
      </c>
      <c r="P304">
        <v>2020</v>
      </c>
      <c r="Q304">
        <v>-0.01</v>
      </c>
    </row>
    <row r="305" spans="1:17" x14ac:dyDescent="0.25">
      <c r="A305" t="s">
        <v>307</v>
      </c>
      <c r="B305" t="s">
        <v>308</v>
      </c>
      <c r="C305" t="s">
        <v>309</v>
      </c>
      <c r="D305" t="s">
        <v>310</v>
      </c>
      <c r="E305" t="s">
        <v>311</v>
      </c>
      <c r="F305" t="s">
        <v>260</v>
      </c>
      <c r="G305" t="s">
        <v>195</v>
      </c>
      <c r="H305" t="s">
        <v>272</v>
      </c>
      <c r="I305" t="s">
        <v>135</v>
      </c>
      <c r="J305" t="s">
        <v>273</v>
      </c>
      <c r="K305" t="s">
        <v>191</v>
      </c>
      <c r="M305" t="s">
        <v>199</v>
      </c>
      <c r="N305" t="s">
        <v>313</v>
      </c>
      <c r="O305" t="s">
        <v>265</v>
      </c>
      <c r="P305">
        <v>2020</v>
      </c>
      <c r="Q305">
        <v>0.01</v>
      </c>
    </row>
    <row r="306" spans="1:17" x14ac:dyDescent="0.25">
      <c r="A306" t="s">
        <v>307</v>
      </c>
      <c r="B306" t="s">
        <v>308</v>
      </c>
      <c r="C306" t="s">
        <v>309</v>
      </c>
      <c r="D306" t="s">
        <v>310</v>
      </c>
      <c r="E306" t="s">
        <v>311</v>
      </c>
      <c r="F306" t="s">
        <v>260</v>
      </c>
      <c r="G306" t="s">
        <v>195</v>
      </c>
      <c r="H306" t="s">
        <v>272</v>
      </c>
      <c r="I306" t="s">
        <v>135</v>
      </c>
      <c r="J306" t="s">
        <v>273</v>
      </c>
      <c r="K306" t="s">
        <v>191</v>
      </c>
      <c r="M306" t="s">
        <v>199</v>
      </c>
      <c r="N306" t="s">
        <v>313</v>
      </c>
      <c r="O306" t="s">
        <v>194</v>
      </c>
      <c r="P306">
        <v>2030</v>
      </c>
      <c r="Q306">
        <v>0</v>
      </c>
    </row>
    <row r="307" spans="1:17" x14ac:dyDescent="0.25">
      <c r="A307" t="s">
        <v>307</v>
      </c>
      <c r="B307" t="s">
        <v>308</v>
      </c>
      <c r="C307" t="s">
        <v>309</v>
      </c>
      <c r="D307" t="s">
        <v>310</v>
      </c>
      <c r="E307" t="s">
        <v>311</v>
      </c>
      <c r="F307" t="s">
        <v>260</v>
      </c>
      <c r="G307" t="s">
        <v>195</v>
      </c>
      <c r="H307" t="s">
        <v>272</v>
      </c>
      <c r="I307" t="s">
        <v>135</v>
      </c>
      <c r="J307" t="s">
        <v>273</v>
      </c>
      <c r="K307" t="s">
        <v>191</v>
      </c>
      <c r="M307" t="s">
        <v>199</v>
      </c>
      <c r="N307" t="s">
        <v>313</v>
      </c>
      <c r="O307" t="s">
        <v>194</v>
      </c>
      <c r="P307">
        <v>2050</v>
      </c>
    </row>
    <row r="308" spans="1:17" x14ac:dyDescent="0.25">
      <c r="A308" t="s">
        <v>307</v>
      </c>
      <c r="B308" t="s">
        <v>308</v>
      </c>
      <c r="C308" t="s">
        <v>309</v>
      </c>
      <c r="D308" t="s">
        <v>310</v>
      </c>
      <c r="E308" t="s">
        <v>311</v>
      </c>
      <c r="F308" t="s">
        <v>260</v>
      </c>
      <c r="G308" t="s">
        <v>195</v>
      </c>
      <c r="H308" t="s">
        <v>272</v>
      </c>
      <c r="I308" t="s">
        <v>135</v>
      </c>
      <c r="J308" t="s">
        <v>273</v>
      </c>
      <c r="K308" t="s">
        <v>191</v>
      </c>
      <c r="M308" t="s">
        <v>199</v>
      </c>
      <c r="N308" t="s">
        <v>313</v>
      </c>
      <c r="O308" t="s">
        <v>264</v>
      </c>
      <c r="P308">
        <v>2050</v>
      </c>
    </row>
    <row r="309" spans="1:17" x14ac:dyDescent="0.25">
      <c r="A309" t="s">
        <v>307</v>
      </c>
      <c r="B309" t="s">
        <v>308</v>
      </c>
      <c r="C309" t="s">
        <v>309</v>
      </c>
      <c r="D309" t="s">
        <v>310</v>
      </c>
      <c r="E309" t="s">
        <v>311</v>
      </c>
      <c r="F309" t="s">
        <v>260</v>
      </c>
      <c r="G309" t="s">
        <v>195</v>
      </c>
      <c r="H309" t="s">
        <v>272</v>
      </c>
      <c r="I309" t="s">
        <v>135</v>
      </c>
      <c r="J309" t="s">
        <v>273</v>
      </c>
      <c r="K309" t="s">
        <v>191</v>
      </c>
      <c r="M309" t="s">
        <v>199</v>
      </c>
      <c r="N309" t="s">
        <v>313</v>
      </c>
      <c r="O309" t="s">
        <v>265</v>
      </c>
      <c r="P309">
        <v>2050</v>
      </c>
    </row>
    <row r="310" spans="1:17" x14ac:dyDescent="0.25">
      <c r="A310" t="s">
        <v>307</v>
      </c>
      <c r="B310" t="s">
        <v>308</v>
      </c>
      <c r="C310" t="s">
        <v>309</v>
      </c>
      <c r="D310" t="s">
        <v>310</v>
      </c>
      <c r="E310" t="s">
        <v>311</v>
      </c>
      <c r="F310" t="s">
        <v>260</v>
      </c>
      <c r="G310" t="s">
        <v>195</v>
      </c>
      <c r="H310" t="s">
        <v>212</v>
      </c>
      <c r="I310" t="s">
        <v>213</v>
      </c>
      <c r="K310" t="s">
        <v>214</v>
      </c>
      <c r="O310" t="s">
        <v>194</v>
      </c>
      <c r="P310">
        <v>2015</v>
      </c>
      <c r="Q310">
        <v>300</v>
      </c>
    </row>
    <row r="311" spans="1:17" x14ac:dyDescent="0.25">
      <c r="A311" t="s">
        <v>307</v>
      </c>
      <c r="B311" t="s">
        <v>308</v>
      </c>
      <c r="C311" t="s">
        <v>309</v>
      </c>
      <c r="D311" t="s">
        <v>310</v>
      </c>
      <c r="E311" t="s">
        <v>311</v>
      </c>
      <c r="F311" t="s">
        <v>260</v>
      </c>
      <c r="G311" t="s">
        <v>195</v>
      </c>
      <c r="H311" t="s">
        <v>212</v>
      </c>
      <c r="I311" t="s">
        <v>213</v>
      </c>
      <c r="K311" t="s">
        <v>214</v>
      </c>
      <c r="O311" t="s">
        <v>194</v>
      </c>
      <c r="P311">
        <v>2020</v>
      </c>
      <c r="Q311">
        <v>300</v>
      </c>
    </row>
    <row r="312" spans="1:17" x14ac:dyDescent="0.25">
      <c r="A312" t="s">
        <v>307</v>
      </c>
      <c r="B312" t="s">
        <v>308</v>
      </c>
      <c r="C312" t="s">
        <v>309</v>
      </c>
      <c r="D312" t="s">
        <v>310</v>
      </c>
      <c r="E312" t="s">
        <v>311</v>
      </c>
      <c r="F312" t="s">
        <v>260</v>
      </c>
      <c r="G312" t="s">
        <v>195</v>
      </c>
      <c r="H312" t="s">
        <v>212</v>
      </c>
      <c r="I312" t="s">
        <v>213</v>
      </c>
      <c r="K312" t="s">
        <v>214</v>
      </c>
      <c r="O312" t="s">
        <v>264</v>
      </c>
      <c r="P312">
        <v>2020</v>
      </c>
      <c r="Q312">
        <v>200</v>
      </c>
    </row>
    <row r="313" spans="1:17" x14ac:dyDescent="0.25">
      <c r="A313" t="s">
        <v>307</v>
      </c>
      <c r="B313" t="s">
        <v>308</v>
      </c>
      <c r="C313" t="s">
        <v>309</v>
      </c>
      <c r="D313" t="s">
        <v>310</v>
      </c>
      <c r="E313" t="s">
        <v>311</v>
      </c>
      <c r="F313" t="s">
        <v>260</v>
      </c>
      <c r="G313" t="s">
        <v>195</v>
      </c>
      <c r="H313" t="s">
        <v>212</v>
      </c>
      <c r="I313" t="s">
        <v>213</v>
      </c>
      <c r="K313" t="s">
        <v>214</v>
      </c>
      <c r="O313" t="s">
        <v>265</v>
      </c>
      <c r="P313">
        <v>2020</v>
      </c>
      <c r="Q313">
        <v>400</v>
      </c>
    </row>
    <row r="314" spans="1:17" x14ac:dyDescent="0.25">
      <c r="A314" t="s">
        <v>307</v>
      </c>
      <c r="B314" t="s">
        <v>308</v>
      </c>
      <c r="C314" t="s">
        <v>309</v>
      </c>
      <c r="D314" t="s">
        <v>310</v>
      </c>
      <c r="E314" t="s">
        <v>311</v>
      </c>
      <c r="F314" t="s">
        <v>260</v>
      </c>
      <c r="G314" t="s">
        <v>195</v>
      </c>
      <c r="H314" t="s">
        <v>212</v>
      </c>
      <c r="I314" t="s">
        <v>213</v>
      </c>
      <c r="K314" t="s">
        <v>214</v>
      </c>
      <c r="O314" t="s">
        <v>194</v>
      </c>
      <c r="P314">
        <v>2030</v>
      </c>
      <c r="Q314">
        <v>300</v>
      </c>
    </row>
    <row r="315" spans="1:17" x14ac:dyDescent="0.25">
      <c r="A315" t="s">
        <v>307</v>
      </c>
      <c r="B315" t="s">
        <v>308</v>
      </c>
      <c r="C315" t="s">
        <v>309</v>
      </c>
      <c r="D315" t="s">
        <v>310</v>
      </c>
      <c r="E315" t="s">
        <v>311</v>
      </c>
      <c r="F315" t="s">
        <v>260</v>
      </c>
      <c r="G315" t="s">
        <v>195</v>
      </c>
      <c r="H315" t="s">
        <v>212</v>
      </c>
      <c r="I315" t="s">
        <v>213</v>
      </c>
      <c r="K315" t="s">
        <v>214</v>
      </c>
      <c r="O315" t="s">
        <v>194</v>
      </c>
      <c r="P315">
        <v>2050</v>
      </c>
    </row>
    <row r="316" spans="1:17" x14ac:dyDescent="0.25">
      <c r="A316" t="s">
        <v>307</v>
      </c>
      <c r="B316" t="s">
        <v>308</v>
      </c>
      <c r="C316" t="s">
        <v>309</v>
      </c>
      <c r="D316" t="s">
        <v>310</v>
      </c>
      <c r="E316" t="s">
        <v>311</v>
      </c>
      <c r="F316" t="s">
        <v>260</v>
      </c>
      <c r="G316" t="s">
        <v>195</v>
      </c>
      <c r="H316" t="s">
        <v>212</v>
      </c>
      <c r="I316" t="s">
        <v>213</v>
      </c>
      <c r="K316" t="s">
        <v>214</v>
      </c>
      <c r="O316" t="s">
        <v>264</v>
      </c>
      <c r="P316">
        <v>2050</v>
      </c>
    </row>
    <row r="317" spans="1:17" x14ac:dyDescent="0.25">
      <c r="A317" t="s">
        <v>307</v>
      </c>
      <c r="B317" t="s">
        <v>308</v>
      </c>
      <c r="C317" t="s">
        <v>309</v>
      </c>
      <c r="D317" t="s">
        <v>310</v>
      </c>
      <c r="E317" t="s">
        <v>311</v>
      </c>
      <c r="F317" t="s">
        <v>260</v>
      </c>
      <c r="G317" t="s">
        <v>195</v>
      </c>
      <c r="H317" t="s">
        <v>212</v>
      </c>
      <c r="I317" t="s">
        <v>213</v>
      </c>
      <c r="K317" t="s">
        <v>214</v>
      </c>
      <c r="O317" t="s">
        <v>265</v>
      </c>
      <c r="P317">
        <v>2050</v>
      </c>
    </row>
    <row r="318" spans="1:17" x14ac:dyDescent="0.25">
      <c r="A318" t="s">
        <v>307</v>
      </c>
      <c r="B318" t="s">
        <v>308</v>
      </c>
      <c r="C318" t="s">
        <v>309</v>
      </c>
      <c r="D318" t="s">
        <v>310</v>
      </c>
      <c r="E318" t="s">
        <v>311</v>
      </c>
      <c r="F318" t="s">
        <v>260</v>
      </c>
      <c r="G318" t="s">
        <v>195</v>
      </c>
      <c r="H318" t="s">
        <v>274</v>
      </c>
      <c r="I318" t="s">
        <v>136</v>
      </c>
      <c r="J318" t="s">
        <v>273</v>
      </c>
      <c r="K318" t="s">
        <v>275</v>
      </c>
      <c r="M318" t="s">
        <v>199</v>
      </c>
      <c r="N318" t="s">
        <v>313</v>
      </c>
      <c r="O318" t="s">
        <v>194</v>
      </c>
      <c r="P318">
        <v>2015</v>
      </c>
      <c r="Q318">
        <v>0</v>
      </c>
    </row>
    <row r="319" spans="1:17" x14ac:dyDescent="0.25">
      <c r="A319" t="s">
        <v>307</v>
      </c>
      <c r="B319" t="s">
        <v>308</v>
      </c>
      <c r="C319" t="s">
        <v>309</v>
      </c>
      <c r="D319" t="s">
        <v>310</v>
      </c>
      <c r="E319" t="s">
        <v>311</v>
      </c>
      <c r="F319" t="s">
        <v>260</v>
      </c>
      <c r="G319" t="s">
        <v>195</v>
      </c>
      <c r="H319" t="s">
        <v>274</v>
      </c>
      <c r="I319" t="s">
        <v>136</v>
      </c>
      <c r="J319" t="s">
        <v>273</v>
      </c>
      <c r="K319" t="s">
        <v>275</v>
      </c>
      <c r="M319" t="s">
        <v>199</v>
      </c>
      <c r="N319" t="s">
        <v>313</v>
      </c>
      <c r="O319" t="s">
        <v>194</v>
      </c>
      <c r="P319">
        <v>2020</v>
      </c>
      <c r="Q319">
        <v>0</v>
      </c>
    </row>
    <row r="320" spans="1:17" x14ac:dyDescent="0.25">
      <c r="A320" t="s">
        <v>307</v>
      </c>
      <c r="B320" t="s">
        <v>308</v>
      </c>
      <c r="C320" t="s">
        <v>309</v>
      </c>
      <c r="D320" t="s">
        <v>310</v>
      </c>
      <c r="E320" t="s">
        <v>311</v>
      </c>
      <c r="F320" t="s">
        <v>260</v>
      </c>
      <c r="G320" t="s">
        <v>195</v>
      </c>
      <c r="H320" t="s">
        <v>274</v>
      </c>
      <c r="I320" t="s">
        <v>136</v>
      </c>
      <c r="J320" t="s">
        <v>273</v>
      </c>
      <c r="K320" t="s">
        <v>275</v>
      </c>
      <c r="M320" t="s">
        <v>199</v>
      </c>
      <c r="N320" t="s">
        <v>313</v>
      </c>
      <c r="O320" t="s">
        <v>264</v>
      </c>
      <c r="P320">
        <v>2020</v>
      </c>
      <c r="Q320">
        <v>0</v>
      </c>
    </row>
    <row r="321" spans="1:17" x14ac:dyDescent="0.25">
      <c r="A321" t="s">
        <v>307</v>
      </c>
      <c r="B321" t="s">
        <v>308</v>
      </c>
      <c r="C321" t="s">
        <v>309</v>
      </c>
      <c r="D321" t="s">
        <v>310</v>
      </c>
      <c r="E321" t="s">
        <v>311</v>
      </c>
      <c r="F321" t="s">
        <v>260</v>
      </c>
      <c r="G321" t="s">
        <v>195</v>
      </c>
      <c r="H321" t="s">
        <v>274</v>
      </c>
      <c r="I321" t="s">
        <v>136</v>
      </c>
      <c r="J321" t="s">
        <v>273</v>
      </c>
      <c r="K321" t="s">
        <v>275</v>
      </c>
      <c r="M321" t="s">
        <v>199</v>
      </c>
      <c r="N321" t="s">
        <v>313</v>
      </c>
      <c r="O321" t="s">
        <v>265</v>
      </c>
      <c r="P321">
        <v>2020</v>
      </c>
      <c r="Q321">
        <v>0</v>
      </c>
    </row>
    <row r="322" spans="1:17" x14ac:dyDescent="0.25">
      <c r="A322" t="s">
        <v>307</v>
      </c>
      <c r="B322" t="s">
        <v>308</v>
      </c>
      <c r="C322" t="s">
        <v>309</v>
      </c>
      <c r="D322" t="s">
        <v>310</v>
      </c>
      <c r="E322" t="s">
        <v>311</v>
      </c>
      <c r="F322" t="s">
        <v>260</v>
      </c>
      <c r="G322" t="s">
        <v>195</v>
      </c>
      <c r="H322" t="s">
        <v>274</v>
      </c>
      <c r="I322" t="s">
        <v>136</v>
      </c>
      <c r="J322" t="s">
        <v>273</v>
      </c>
      <c r="K322" t="s">
        <v>275</v>
      </c>
      <c r="M322" t="s">
        <v>199</v>
      </c>
      <c r="N322" t="s">
        <v>313</v>
      </c>
      <c r="O322" t="s">
        <v>194</v>
      </c>
      <c r="P322">
        <v>2030</v>
      </c>
      <c r="Q322">
        <v>0</v>
      </c>
    </row>
    <row r="323" spans="1:17" x14ac:dyDescent="0.25">
      <c r="A323" t="s">
        <v>307</v>
      </c>
      <c r="B323" t="s">
        <v>308</v>
      </c>
      <c r="C323" t="s">
        <v>309</v>
      </c>
      <c r="D323" t="s">
        <v>310</v>
      </c>
      <c r="E323" t="s">
        <v>311</v>
      </c>
      <c r="F323" t="s">
        <v>260</v>
      </c>
      <c r="G323" t="s">
        <v>195</v>
      </c>
      <c r="H323" t="s">
        <v>274</v>
      </c>
      <c r="I323" t="s">
        <v>136</v>
      </c>
      <c r="J323" t="s">
        <v>273</v>
      </c>
      <c r="K323" t="s">
        <v>275</v>
      </c>
      <c r="M323" t="s">
        <v>199</v>
      </c>
      <c r="N323" t="s">
        <v>313</v>
      </c>
      <c r="O323" t="s">
        <v>194</v>
      </c>
      <c r="P323">
        <v>2050</v>
      </c>
    </row>
    <row r="324" spans="1:17" x14ac:dyDescent="0.25">
      <c r="A324" t="s">
        <v>307</v>
      </c>
      <c r="B324" t="s">
        <v>308</v>
      </c>
      <c r="C324" t="s">
        <v>309</v>
      </c>
      <c r="D324" t="s">
        <v>310</v>
      </c>
      <c r="E324" t="s">
        <v>311</v>
      </c>
      <c r="F324" t="s">
        <v>260</v>
      </c>
      <c r="G324" t="s">
        <v>195</v>
      </c>
      <c r="H324" t="s">
        <v>274</v>
      </c>
      <c r="I324" t="s">
        <v>136</v>
      </c>
      <c r="J324" t="s">
        <v>273</v>
      </c>
      <c r="K324" t="s">
        <v>275</v>
      </c>
      <c r="M324" t="s">
        <v>199</v>
      </c>
      <c r="N324" t="s">
        <v>313</v>
      </c>
      <c r="O324" t="s">
        <v>264</v>
      </c>
      <c r="P324">
        <v>2050</v>
      </c>
    </row>
    <row r="325" spans="1:17" x14ac:dyDescent="0.25">
      <c r="A325" t="s">
        <v>307</v>
      </c>
      <c r="B325" t="s">
        <v>308</v>
      </c>
      <c r="C325" t="s">
        <v>309</v>
      </c>
      <c r="D325" t="s">
        <v>310</v>
      </c>
      <c r="E325" t="s">
        <v>311</v>
      </c>
      <c r="F325" t="s">
        <v>260</v>
      </c>
      <c r="G325" t="s">
        <v>195</v>
      </c>
      <c r="H325" t="s">
        <v>274</v>
      </c>
      <c r="I325" t="s">
        <v>136</v>
      </c>
      <c r="J325" t="s">
        <v>273</v>
      </c>
      <c r="K325" t="s">
        <v>275</v>
      </c>
      <c r="M325" t="s">
        <v>199</v>
      </c>
      <c r="N325" t="s">
        <v>313</v>
      </c>
      <c r="O325" t="s">
        <v>265</v>
      </c>
      <c r="P325">
        <v>2050</v>
      </c>
    </row>
    <row r="326" spans="1:17" x14ac:dyDescent="0.25">
      <c r="A326" t="s">
        <v>307</v>
      </c>
      <c r="B326" t="s">
        <v>308</v>
      </c>
      <c r="C326" t="s">
        <v>309</v>
      </c>
      <c r="D326" t="s">
        <v>310</v>
      </c>
      <c r="E326" t="s">
        <v>311</v>
      </c>
      <c r="F326" t="s">
        <v>260</v>
      </c>
      <c r="G326" t="s">
        <v>195</v>
      </c>
      <c r="H326" t="s">
        <v>276</v>
      </c>
      <c r="I326" t="s">
        <v>277</v>
      </c>
      <c r="J326" t="s">
        <v>273</v>
      </c>
      <c r="K326" t="s">
        <v>278</v>
      </c>
      <c r="M326" t="s">
        <v>315</v>
      </c>
      <c r="O326" t="s">
        <v>194</v>
      </c>
      <c r="P326">
        <v>2015</v>
      </c>
      <c r="Q326">
        <v>0</v>
      </c>
    </row>
    <row r="327" spans="1:17" x14ac:dyDescent="0.25">
      <c r="A327" t="s">
        <v>307</v>
      </c>
      <c r="B327" t="s">
        <v>308</v>
      </c>
      <c r="C327" t="s">
        <v>309</v>
      </c>
      <c r="D327" t="s">
        <v>310</v>
      </c>
      <c r="E327" t="s">
        <v>311</v>
      </c>
      <c r="F327" t="s">
        <v>260</v>
      </c>
      <c r="G327" t="s">
        <v>195</v>
      </c>
      <c r="H327" t="s">
        <v>276</v>
      </c>
      <c r="I327" t="s">
        <v>277</v>
      </c>
      <c r="J327" t="s">
        <v>273</v>
      </c>
      <c r="K327" t="s">
        <v>278</v>
      </c>
      <c r="M327" t="s">
        <v>315</v>
      </c>
      <c r="O327" t="s">
        <v>194</v>
      </c>
      <c r="P327">
        <v>2020</v>
      </c>
      <c r="Q327">
        <v>0</v>
      </c>
    </row>
    <row r="328" spans="1:17" x14ac:dyDescent="0.25">
      <c r="A328" t="s">
        <v>307</v>
      </c>
      <c r="B328" t="s">
        <v>308</v>
      </c>
      <c r="C328" t="s">
        <v>309</v>
      </c>
      <c r="D328" t="s">
        <v>310</v>
      </c>
      <c r="E328" t="s">
        <v>311</v>
      </c>
      <c r="F328" t="s">
        <v>260</v>
      </c>
      <c r="G328" t="s">
        <v>195</v>
      </c>
      <c r="H328" t="s">
        <v>276</v>
      </c>
      <c r="I328" t="s">
        <v>277</v>
      </c>
      <c r="J328" t="s">
        <v>273</v>
      </c>
      <c r="K328" t="s">
        <v>278</v>
      </c>
      <c r="M328" t="s">
        <v>315</v>
      </c>
      <c r="O328" t="s">
        <v>264</v>
      </c>
      <c r="P328">
        <v>2020</v>
      </c>
      <c r="Q328">
        <v>0</v>
      </c>
    </row>
    <row r="329" spans="1:17" x14ac:dyDescent="0.25">
      <c r="A329" t="s">
        <v>307</v>
      </c>
      <c r="B329" t="s">
        <v>308</v>
      </c>
      <c r="C329" t="s">
        <v>309</v>
      </c>
      <c r="D329" t="s">
        <v>310</v>
      </c>
      <c r="E329" t="s">
        <v>311</v>
      </c>
      <c r="F329" t="s">
        <v>260</v>
      </c>
      <c r="G329" t="s">
        <v>195</v>
      </c>
      <c r="H329" t="s">
        <v>276</v>
      </c>
      <c r="I329" t="s">
        <v>277</v>
      </c>
      <c r="J329" t="s">
        <v>273</v>
      </c>
      <c r="K329" t="s">
        <v>278</v>
      </c>
      <c r="M329" t="s">
        <v>315</v>
      </c>
      <c r="O329" t="s">
        <v>265</v>
      </c>
      <c r="P329">
        <v>2020</v>
      </c>
      <c r="Q329">
        <v>0</v>
      </c>
    </row>
    <row r="330" spans="1:17" x14ac:dyDescent="0.25">
      <c r="A330" t="s">
        <v>307</v>
      </c>
      <c r="B330" t="s">
        <v>308</v>
      </c>
      <c r="C330" t="s">
        <v>309</v>
      </c>
      <c r="D330" t="s">
        <v>310</v>
      </c>
      <c r="E330" t="s">
        <v>311</v>
      </c>
      <c r="F330" t="s">
        <v>260</v>
      </c>
      <c r="G330" t="s">
        <v>195</v>
      </c>
      <c r="H330" t="s">
        <v>276</v>
      </c>
      <c r="I330" t="s">
        <v>277</v>
      </c>
      <c r="J330" t="s">
        <v>273</v>
      </c>
      <c r="K330" t="s">
        <v>278</v>
      </c>
      <c r="M330" t="s">
        <v>315</v>
      </c>
      <c r="O330" t="s">
        <v>194</v>
      </c>
      <c r="P330">
        <v>2030</v>
      </c>
      <c r="Q330">
        <v>0</v>
      </c>
    </row>
    <row r="331" spans="1:17" x14ac:dyDescent="0.25">
      <c r="A331" t="s">
        <v>307</v>
      </c>
      <c r="B331" t="s">
        <v>308</v>
      </c>
      <c r="C331" t="s">
        <v>309</v>
      </c>
      <c r="D331" t="s">
        <v>310</v>
      </c>
      <c r="E331" t="s">
        <v>311</v>
      </c>
      <c r="F331" t="s">
        <v>260</v>
      </c>
      <c r="G331" t="s">
        <v>195</v>
      </c>
      <c r="H331" t="s">
        <v>276</v>
      </c>
      <c r="I331" t="s">
        <v>277</v>
      </c>
      <c r="J331" t="s">
        <v>273</v>
      </c>
      <c r="K331" t="s">
        <v>278</v>
      </c>
      <c r="M331" t="s">
        <v>315</v>
      </c>
      <c r="O331" t="s">
        <v>194</v>
      </c>
      <c r="P331">
        <v>2050</v>
      </c>
    </row>
    <row r="332" spans="1:17" x14ac:dyDescent="0.25">
      <c r="A332" t="s">
        <v>307</v>
      </c>
      <c r="B332" t="s">
        <v>308</v>
      </c>
      <c r="C332" t="s">
        <v>309</v>
      </c>
      <c r="D332" t="s">
        <v>310</v>
      </c>
      <c r="E332" t="s">
        <v>311</v>
      </c>
      <c r="F332" t="s">
        <v>260</v>
      </c>
      <c r="G332" t="s">
        <v>195</v>
      </c>
      <c r="H332" t="s">
        <v>276</v>
      </c>
      <c r="I332" t="s">
        <v>277</v>
      </c>
      <c r="J332" t="s">
        <v>273</v>
      </c>
      <c r="K332" t="s">
        <v>278</v>
      </c>
      <c r="M332" t="s">
        <v>315</v>
      </c>
      <c r="O332" t="s">
        <v>264</v>
      </c>
      <c r="P332">
        <v>2050</v>
      </c>
    </row>
    <row r="333" spans="1:17" x14ac:dyDescent="0.25">
      <c r="A333" t="s">
        <v>307</v>
      </c>
      <c r="B333" t="s">
        <v>308</v>
      </c>
      <c r="C333" t="s">
        <v>309</v>
      </c>
      <c r="D333" t="s">
        <v>310</v>
      </c>
      <c r="E333" t="s">
        <v>311</v>
      </c>
      <c r="F333" t="s">
        <v>260</v>
      </c>
      <c r="G333" t="s">
        <v>195</v>
      </c>
      <c r="H333" t="s">
        <v>276</v>
      </c>
      <c r="I333" t="s">
        <v>277</v>
      </c>
      <c r="J333" t="s">
        <v>273</v>
      </c>
      <c r="K333" t="s">
        <v>278</v>
      </c>
      <c r="M333" t="s">
        <v>315</v>
      </c>
      <c r="O333" t="s">
        <v>265</v>
      </c>
      <c r="P333">
        <v>2050</v>
      </c>
    </row>
    <row r="334" spans="1:17" x14ac:dyDescent="0.25">
      <c r="A334" t="s">
        <v>307</v>
      </c>
      <c r="B334" t="s">
        <v>308</v>
      </c>
      <c r="C334" t="s">
        <v>309</v>
      </c>
      <c r="D334" t="s">
        <v>310</v>
      </c>
      <c r="E334" t="s">
        <v>311</v>
      </c>
      <c r="F334" t="s">
        <v>260</v>
      </c>
      <c r="G334" t="s">
        <v>195</v>
      </c>
      <c r="H334" t="s">
        <v>215</v>
      </c>
      <c r="I334" t="s">
        <v>216</v>
      </c>
      <c r="K334" t="s">
        <v>202</v>
      </c>
      <c r="M334" t="s">
        <v>210</v>
      </c>
      <c r="N334" t="s">
        <v>313</v>
      </c>
      <c r="O334" t="s">
        <v>194</v>
      </c>
      <c r="P334">
        <v>2015</v>
      </c>
      <c r="Q334">
        <v>15</v>
      </c>
    </row>
    <row r="335" spans="1:17" x14ac:dyDescent="0.25">
      <c r="A335" t="s">
        <v>307</v>
      </c>
      <c r="B335" t="s">
        <v>308</v>
      </c>
      <c r="C335" t="s">
        <v>309</v>
      </c>
      <c r="D335" t="s">
        <v>310</v>
      </c>
      <c r="E335" t="s">
        <v>311</v>
      </c>
      <c r="F335" t="s">
        <v>260</v>
      </c>
      <c r="G335" t="s">
        <v>195</v>
      </c>
      <c r="H335" t="s">
        <v>215</v>
      </c>
      <c r="I335" t="s">
        <v>216</v>
      </c>
      <c r="K335" t="s">
        <v>202</v>
      </c>
      <c r="M335" t="s">
        <v>210</v>
      </c>
      <c r="N335" t="s">
        <v>313</v>
      </c>
      <c r="O335" t="s">
        <v>194</v>
      </c>
      <c r="P335">
        <v>2020</v>
      </c>
      <c r="Q335">
        <v>15</v>
      </c>
    </row>
    <row r="336" spans="1:17" x14ac:dyDescent="0.25">
      <c r="A336" t="s">
        <v>307</v>
      </c>
      <c r="B336" t="s">
        <v>308</v>
      </c>
      <c r="C336" t="s">
        <v>309</v>
      </c>
      <c r="D336" t="s">
        <v>310</v>
      </c>
      <c r="E336" t="s">
        <v>311</v>
      </c>
      <c r="F336" t="s">
        <v>260</v>
      </c>
      <c r="G336" t="s">
        <v>195</v>
      </c>
      <c r="H336" t="s">
        <v>215</v>
      </c>
      <c r="I336" t="s">
        <v>216</v>
      </c>
      <c r="K336" t="s">
        <v>202</v>
      </c>
      <c r="M336" t="s">
        <v>210</v>
      </c>
      <c r="N336" t="s">
        <v>313</v>
      </c>
      <c r="O336" t="s">
        <v>264</v>
      </c>
      <c r="P336">
        <v>2020</v>
      </c>
    </row>
    <row r="337" spans="1:17" x14ac:dyDescent="0.25">
      <c r="A337" t="s">
        <v>307</v>
      </c>
      <c r="B337" t="s">
        <v>308</v>
      </c>
      <c r="C337" t="s">
        <v>309</v>
      </c>
      <c r="D337" t="s">
        <v>310</v>
      </c>
      <c r="E337" t="s">
        <v>311</v>
      </c>
      <c r="F337" t="s">
        <v>260</v>
      </c>
      <c r="G337" t="s">
        <v>195</v>
      </c>
      <c r="H337" t="s">
        <v>215</v>
      </c>
      <c r="I337" t="s">
        <v>216</v>
      </c>
      <c r="K337" t="s">
        <v>202</v>
      </c>
      <c r="M337" t="s">
        <v>210</v>
      </c>
      <c r="N337" t="s">
        <v>313</v>
      </c>
      <c r="O337" t="s">
        <v>265</v>
      </c>
      <c r="P337">
        <v>2020</v>
      </c>
    </row>
    <row r="338" spans="1:17" x14ac:dyDescent="0.25">
      <c r="A338" t="s">
        <v>307</v>
      </c>
      <c r="B338" t="s">
        <v>308</v>
      </c>
      <c r="C338" t="s">
        <v>309</v>
      </c>
      <c r="D338" t="s">
        <v>310</v>
      </c>
      <c r="E338" t="s">
        <v>311</v>
      </c>
      <c r="F338" t="s">
        <v>260</v>
      </c>
      <c r="G338" t="s">
        <v>195</v>
      </c>
      <c r="H338" t="s">
        <v>215</v>
      </c>
      <c r="I338" t="s">
        <v>216</v>
      </c>
      <c r="K338" t="s">
        <v>202</v>
      </c>
      <c r="M338" t="s">
        <v>210</v>
      </c>
      <c r="N338" t="s">
        <v>313</v>
      </c>
      <c r="O338" t="s">
        <v>194</v>
      </c>
      <c r="P338">
        <v>2030</v>
      </c>
      <c r="Q338">
        <v>15</v>
      </c>
    </row>
    <row r="339" spans="1:17" x14ac:dyDescent="0.25">
      <c r="A339" t="s">
        <v>307</v>
      </c>
      <c r="B339" t="s">
        <v>308</v>
      </c>
      <c r="C339" t="s">
        <v>309</v>
      </c>
      <c r="D339" t="s">
        <v>310</v>
      </c>
      <c r="E339" t="s">
        <v>311</v>
      </c>
      <c r="F339" t="s">
        <v>260</v>
      </c>
      <c r="G339" t="s">
        <v>195</v>
      </c>
      <c r="H339" t="s">
        <v>215</v>
      </c>
      <c r="I339" t="s">
        <v>216</v>
      </c>
      <c r="K339" t="s">
        <v>202</v>
      </c>
      <c r="M339" t="s">
        <v>210</v>
      </c>
      <c r="N339" t="s">
        <v>313</v>
      </c>
      <c r="O339" t="s">
        <v>194</v>
      </c>
      <c r="P339">
        <v>2050</v>
      </c>
    </row>
    <row r="340" spans="1:17" x14ac:dyDescent="0.25">
      <c r="A340" t="s">
        <v>307</v>
      </c>
      <c r="B340" t="s">
        <v>308</v>
      </c>
      <c r="C340" t="s">
        <v>309</v>
      </c>
      <c r="D340" t="s">
        <v>310</v>
      </c>
      <c r="E340" t="s">
        <v>311</v>
      </c>
      <c r="F340" t="s">
        <v>260</v>
      </c>
      <c r="G340" t="s">
        <v>195</v>
      </c>
      <c r="H340" t="s">
        <v>215</v>
      </c>
      <c r="I340" t="s">
        <v>216</v>
      </c>
      <c r="K340" t="s">
        <v>202</v>
      </c>
      <c r="M340" t="s">
        <v>210</v>
      </c>
      <c r="N340" t="s">
        <v>313</v>
      </c>
      <c r="O340" t="s">
        <v>264</v>
      </c>
      <c r="P340">
        <v>2050</v>
      </c>
    </row>
    <row r="341" spans="1:17" x14ac:dyDescent="0.25">
      <c r="A341" t="s">
        <v>307</v>
      </c>
      <c r="B341" t="s">
        <v>308</v>
      </c>
      <c r="C341" t="s">
        <v>309</v>
      </c>
      <c r="D341" t="s">
        <v>310</v>
      </c>
      <c r="E341" t="s">
        <v>311</v>
      </c>
      <c r="F341" t="s">
        <v>260</v>
      </c>
      <c r="G341" t="s">
        <v>195</v>
      </c>
      <c r="H341" t="s">
        <v>215</v>
      </c>
      <c r="I341" t="s">
        <v>216</v>
      </c>
      <c r="K341" t="s">
        <v>202</v>
      </c>
      <c r="M341" t="s">
        <v>210</v>
      </c>
      <c r="N341" t="s">
        <v>313</v>
      </c>
      <c r="O341" t="s">
        <v>265</v>
      </c>
      <c r="P341">
        <v>2050</v>
      </c>
    </row>
    <row r="342" spans="1:17" x14ac:dyDescent="0.25">
      <c r="A342" t="s">
        <v>307</v>
      </c>
      <c r="B342" t="s">
        <v>308</v>
      </c>
      <c r="C342" t="s">
        <v>309</v>
      </c>
      <c r="D342" t="s">
        <v>310</v>
      </c>
      <c r="E342" t="s">
        <v>311</v>
      </c>
      <c r="F342" t="s">
        <v>260</v>
      </c>
      <c r="G342" t="s">
        <v>218</v>
      </c>
      <c r="H342" t="s">
        <v>219</v>
      </c>
      <c r="I342" t="s">
        <v>220</v>
      </c>
      <c r="K342" t="s">
        <v>221</v>
      </c>
      <c r="M342" t="s">
        <v>316</v>
      </c>
      <c r="O342" t="s">
        <v>194</v>
      </c>
      <c r="P342">
        <v>2015</v>
      </c>
      <c r="Q342">
        <v>0</v>
      </c>
    </row>
    <row r="343" spans="1:17" x14ac:dyDescent="0.25">
      <c r="A343" t="s">
        <v>307</v>
      </c>
      <c r="B343" t="s">
        <v>308</v>
      </c>
      <c r="C343" t="s">
        <v>309</v>
      </c>
      <c r="D343" t="s">
        <v>310</v>
      </c>
      <c r="E343" t="s">
        <v>311</v>
      </c>
      <c r="F343" t="s">
        <v>260</v>
      </c>
      <c r="G343" t="s">
        <v>218</v>
      </c>
      <c r="H343" t="s">
        <v>219</v>
      </c>
      <c r="I343" t="s">
        <v>220</v>
      </c>
      <c r="K343" t="s">
        <v>221</v>
      </c>
      <c r="M343" t="s">
        <v>316</v>
      </c>
      <c r="O343" t="s">
        <v>194</v>
      </c>
      <c r="P343">
        <v>2020</v>
      </c>
      <c r="Q343">
        <v>0</v>
      </c>
    </row>
    <row r="344" spans="1:17" x14ac:dyDescent="0.25">
      <c r="A344" t="s">
        <v>307</v>
      </c>
      <c r="B344" t="s">
        <v>308</v>
      </c>
      <c r="C344" t="s">
        <v>309</v>
      </c>
      <c r="D344" t="s">
        <v>310</v>
      </c>
      <c r="E344" t="s">
        <v>311</v>
      </c>
      <c r="F344" t="s">
        <v>260</v>
      </c>
      <c r="G344" t="s">
        <v>218</v>
      </c>
      <c r="H344" t="s">
        <v>219</v>
      </c>
      <c r="I344" t="s">
        <v>220</v>
      </c>
      <c r="K344" t="s">
        <v>221</v>
      </c>
      <c r="M344" t="s">
        <v>316</v>
      </c>
      <c r="O344" t="s">
        <v>264</v>
      </c>
      <c r="P344">
        <v>2020</v>
      </c>
      <c r="Q344">
        <v>3.1</v>
      </c>
    </row>
    <row r="345" spans="1:17" x14ac:dyDescent="0.25">
      <c r="A345" t="s">
        <v>307</v>
      </c>
      <c r="B345" t="s">
        <v>308</v>
      </c>
      <c r="C345" t="s">
        <v>309</v>
      </c>
      <c r="D345" t="s">
        <v>310</v>
      </c>
      <c r="E345" t="s">
        <v>311</v>
      </c>
      <c r="F345" t="s">
        <v>260</v>
      </c>
      <c r="G345" t="s">
        <v>218</v>
      </c>
      <c r="H345" t="s">
        <v>219</v>
      </c>
      <c r="I345" t="s">
        <v>220</v>
      </c>
      <c r="K345" t="s">
        <v>221</v>
      </c>
      <c r="M345" t="s">
        <v>316</v>
      </c>
      <c r="O345" t="s">
        <v>265</v>
      </c>
      <c r="P345">
        <v>2020</v>
      </c>
      <c r="Q345">
        <v>3.1</v>
      </c>
    </row>
    <row r="346" spans="1:17" x14ac:dyDescent="0.25">
      <c r="A346" t="s">
        <v>307</v>
      </c>
      <c r="B346" t="s">
        <v>308</v>
      </c>
      <c r="C346" t="s">
        <v>309</v>
      </c>
      <c r="D346" t="s">
        <v>310</v>
      </c>
      <c r="E346" t="s">
        <v>311</v>
      </c>
      <c r="F346" t="s">
        <v>260</v>
      </c>
      <c r="G346" t="s">
        <v>218</v>
      </c>
      <c r="H346" t="s">
        <v>219</v>
      </c>
      <c r="I346" t="s">
        <v>220</v>
      </c>
      <c r="K346" t="s">
        <v>221</v>
      </c>
      <c r="M346" t="s">
        <v>316</v>
      </c>
      <c r="O346" t="s">
        <v>194</v>
      </c>
      <c r="P346">
        <v>2030</v>
      </c>
      <c r="Q346">
        <v>0</v>
      </c>
    </row>
    <row r="347" spans="1:17" x14ac:dyDescent="0.25">
      <c r="A347" t="s">
        <v>307</v>
      </c>
      <c r="B347" t="s">
        <v>308</v>
      </c>
      <c r="C347" t="s">
        <v>309</v>
      </c>
      <c r="D347" t="s">
        <v>310</v>
      </c>
      <c r="E347" t="s">
        <v>311</v>
      </c>
      <c r="F347" t="s">
        <v>260</v>
      </c>
      <c r="G347" t="s">
        <v>218</v>
      </c>
      <c r="H347" t="s">
        <v>219</v>
      </c>
      <c r="I347" t="s">
        <v>220</v>
      </c>
      <c r="K347" t="s">
        <v>221</v>
      </c>
      <c r="M347" t="s">
        <v>316</v>
      </c>
      <c r="O347" t="s">
        <v>194</v>
      </c>
      <c r="P347">
        <v>2050</v>
      </c>
    </row>
    <row r="348" spans="1:17" x14ac:dyDescent="0.25">
      <c r="A348" t="s">
        <v>307</v>
      </c>
      <c r="B348" t="s">
        <v>308</v>
      </c>
      <c r="C348" t="s">
        <v>309</v>
      </c>
      <c r="D348" t="s">
        <v>310</v>
      </c>
      <c r="E348" t="s">
        <v>311</v>
      </c>
      <c r="F348" t="s">
        <v>260</v>
      </c>
      <c r="G348" t="s">
        <v>218</v>
      </c>
      <c r="H348" t="s">
        <v>219</v>
      </c>
      <c r="I348" t="s">
        <v>220</v>
      </c>
      <c r="K348" t="s">
        <v>221</v>
      </c>
      <c r="M348" t="s">
        <v>316</v>
      </c>
      <c r="O348" t="s">
        <v>264</v>
      </c>
      <c r="P348">
        <v>2050</v>
      </c>
    </row>
    <row r="349" spans="1:17" x14ac:dyDescent="0.25">
      <c r="A349" t="s">
        <v>307</v>
      </c>
      <c r="B349" t="s">
        <v>308</v>
      </c>
      <c r="C349" t="s">
        <v>309</v>
      </c>
      <c r="D349" t="s">
        <v>310</v>
      </c>
      <c r="E349" t="s">
        <v>311</v>
      </c>
      <c r="F349" t="s">
        <v>260</v>
      </c>
      <c r="G349" t="s">
        <v>218</v>
      </c>
      <c r="H349" t="s">
        <v>219</v>
      </c>
      <c r="I349" t="s">
        <v>220</v>
      </c>
      <c r="K349" t="s">
        <v>221</v>
      </c>
      <c r="M349" t="s">
        <v>316</v>
      </c>
      <c r="O349" t="s">
        <v>265</v>
      </c>
      <c r="P349">
        <v>2050</v>
      </c>
    </row>
    <row r="350" spans="1:17" x14ac:dyDescent="0.25">
      <c r="A350" t="s">
        <v>307</v>
      </c>
      <c r="B350" t="s">
        <v>308</v>
      </c>
      <c r="C350" t="s">
        <v>309</v>
      </c>
      <c r="D350" t="s">
        <v>310</v>
      </c>
      <c r="E350" t="s">
        <v>311</v>
      </c>
      <c r="F350" t="s">
        <v>260</v>
      </c>
      <c r="G350" t="s">
        <v>218</v>
      </c>
      <c r="H350" t="s">
        <v>223</v>
      </c>
      <c r="I350" t="s">
        <v>224</v>
      </c>
      <c r="K350" t="s">
        <v>221</v>
      </c>
      <c r="M350" t="s">
        <v>316</v>
      </c>
      <c r="O350" t="s">
        <v>194</v>
      </c>
      <c r="P350">
        <v>2015</v>
      </c>
      <c r="Q350">
        <v>1</v>
      </c>
    </row>
    <row r="351" spans="1:17" x14ac:dyDescent="0.25">
      <c r="A351" t="s">
        <v>307</v>
      </c>
      <c r="B351" t="s">
        <v>308</v>
      </c>
      <c r="C351" t="s">
        <v>309</v>
      </c>
      <c r="D351" t="s">
        <v>310</v>
      </c>
      <c r="E351" t="s">
        <v>311</v>
      </c>
      <c r="F351" t="s">
        <v>260</v>
      </c>
      <c r="G351" t="s">
        <v>218</v>
      </c>
      <c r="H351" t="s">
        <v>223</v>
      </c>
      <c r="I351" t="s">
        <v>224</v>
      </c>
      <c r="K351" t="s">
        <v>221</v>
      </c>
      <c r="M351" t="s">
        <v>316</v>
      </c>
      <c r="O351" t="s">
        <v>194</v>
      </c>
      <c r="P351">
        <v>2020</v>
      </c>
      <c r="Q351">
        <v>1</v>
      </c>
    </row>
    <row r="352" spans="1:17" x14ac:dyDescent="0.25">
      <c r="A352" t="s">
        <v>307</v>
      </c>
      <c r="B352" t="s">
        <v>308</v>
      </c>
      <c r="C352" t="s">
        <v>309</v>
      </c>
      <c r="D352" t="s">
        <v>310</v>
      </c>
      <c r="E352" t="s">
        <v>311</v>
      </c>
      <c r="F352" t="s">
        <v>260</v>
      </c>
      <c r="G352" t="s">
        <v>218</v>
      </c>
      <c r="H352" t="s">
        <v>223</v>
      </c>
      <c r="I352" t="s">
        <v>224</v>
      </c>
      <c r="K352" t="s">
        <v>221</v>
      </c>
      <c r="M352" t="s">
        <v>316</v>
      </c>
      <c r="O352" t="s">
        <v>264</v>
      </c>
      <c r="P352">
        <v>2020</v>
      </c>
      <c r="Q352">
        <v>0.8</v>
      </c>
    </row>
    <row r="353" spans="1:17" x14ac:dyDescent="0.25">
      <c r="A353" t="s">
        <v>307</v>
      </c>
      <c r="B353" t="s">
        <v>308</v>
      </c>
      <c r="C353" t="s">
        <v>309</v>
      </c>
      <c r="D353" t="s">
        <v>310</v>
      </c>
      <c r="E353" t="s">
        <v>311</v>
      </c>
      <c r="F353" t="s">
        <v>260</v>
      </c>
      <c r="G353" t="s">
        <v>218</v>
      </c>
      <c r="H353" t="s">
        <v>223</v>
      </c>
      <c r="I353" t="s">
        <v>224</v>
      </c>
      <c r="K353" t="s">
        <v>221</v>
      </c>
      <c r="M353" t="s">
        <v>316</v>
      </c>
      <c r="O353" t="s">
        <v>265</v>
      </c>
      <c r="P353">
        <v>2020</v>
      </c>
      <c r="Q353">
        <v>0.8</v>
      </c>
    </row>
    <row r="354" spans="1:17" x14ac:dyDescent="0.25">
      <c r="A354" t="s">
        <v>307</v>
      </c>
      <c r="B354" t="s">
        <v>308</v>
      </c>
      <c r="C354" t="s">
        <v>309</v>
      </c>
      <c r="D354" t="s">
        <v>310</v>
      </c>
      <c r="E354" t="s">
        <v>311</v>
      </c>
      <c r="F354" t="s">
        <v>260</v>
      </c>
      <c r="G354" t="s">
        <v>218</v>
      </c>
      <c r="H354" t="s">
        <v>223</v>
      </c>
      <c r="I354" t="s">
        <v>224</v>
      </c>
      <c r="K354" t="s">
        <v>221</v>
      </c>
      <c r="M354" t="s">
        <v>316</v>
      </c>
      <c r="O354" t="s">
        <v>194</v>
      </c>
      <c r="P354">
        <v>2030</v>
      </c>
      <c r="Q354">
        <v>1</v>
      </c>
    </row>
    <row r="355" spans="1:17" x14ac:dyDescent="0.25">
      <c r="A355" t="s">
        <v>307</v>
      </c>
      <c r="B355" t="s">
        <v>308</v>
      </c>
      <c r="C355" t="s">
        <v>309</v>
      </c>
      <c r="D355" t="s">
        <v>310</v>
      </c>
      <c r="E355" t="s">
        <v>311</v>
      </c>
      <c r="F355" t="s">
        <v>260</v>
      </c>
      <c r="G355" t="s">
        <v>218</v>
      </c>
      <c r="H355" t="s">
        <v>223</v>
      </c>
      <c r="I355" t="s">
        <v>224</v>
      </c>
      <c r="K355" t="s">
        <v>221</v>
      </c>
      <c r="M355" t="s">
        <v>316</v>
      </c>
      <c r="O355" t="s">
        <v>194</v>
      </c>
      <c r="P355">
        <v>2050</v>
      </c>
    </row>
    <row r="356" spans="1:17" x14ac:dyDescent="0.25">
      <c r="A356" t="s">
        <v>307</v>
      </c>
      <c r="B356" t="s">
        <v>308</v>
      </c>
      <c r="C356" t="s">
        <v>309</v>
      </c>
      <c r="D356" t="s">
        <v>310</v>
      </c>
      <c r="E356" t="s">
        <v>311</v>
      </c>
      <c r="F356" t="s">
        <v>260</v>
      </c>
      <c r="G356" t="s">
        <v>218</v>
      </c>
      <c r="H356" t="s">
        <v>223</v>
      </c>
      <c r="I356" t="s">
        <v>224</v>
      </c>
      <c r="K356" t="s">
        <v>221</v>
      </c>
      <c r="M356" t="s">
        <v>316</v>
      </c>
      <c r="O356" t="s">
        <v>264</v>
      </c>
      <c r="P356">
        <v>2050</v>
      </c>
    </row>
    <row r="357" spans="1:17" x14ac:dyDescent="0.25">
      <c r="A357" t="s">
        <v>307</v>
      </c>
      <c r="B357" t="s">
        <v>308</v>
      </c>
      <c r="C357" t="s">
        <v>309</v>
      </c>
      <c r="D357" t="s">
        <v>310</v>
      </c>
      <c r="E357" t="s">
        <v>311</v>
      </c>
      <c r="F357" t="s">
        <v>260</v>
      </c>
      <c r="G357" t="s">
        <v>218</v>
      </c>
      <c r="H357" t="s">
        <v>223</v>
      </c>
      <c r="I357" t="s">
        <v>224</v>
      </c>
      <c r="K357" t="s">
        <v>221</v>
      </c>
      <c r="M357" t="s">
        <v>316</v>
      </c>
      <c r="O357" t="s">
        <v>265</v>
      </c>
      <c r="P357">
        <v>2050</v>
      </c>
    </row>
    <row r="358" spans="1:17" x14ac:dyDescent="0.25">
      <c r="A358" t="s">
        <v>307</v>
      </c>
      <c r="B358" t="s">
        <v>308</v>
      </c>
      <c r="C358" t="s">
        <v>309</v>
      </c>
      <c r="D358" t="s">
        <v>310</v>
      </c>
      <c r="E358" t="s">
        <v>311</v>
      </c>
      <c r="F358" t="s">
        <v>260</v>
      </c>
      <c r="G358" t="s">
        <v>218</v>
      </c>
      <c r="H358" t="s">
        <v>225</v>
      </c>
      <c r="I358" t="s">
        <v>226</v>
      </c>
      <c r="K358" t="s">
        <v>221</v>
      </c>
      <c r="M358" t="s">
        <v>316</v>
      </c>
      <c r="O358" t="s">
        <v>194</v>
      </c>
      <c r="P358">
        <v>2015</v>
      </c>
      <c r="Q358">
        <v>20</v>
      </c>
    </row>
    <row r="359" spans="1:17" x14ac:dyDescent="0.25">
      <c r="A359" t="s">
        <v>307</v>
      </c>
      <c r="B359" t="s">
        <v>308</v>
      </c>
      <c r="C359" t="s">
        <v>309</v>
      </c>
      <c r="D359" t="s">
        <v>310</v>
      </c>
      <c r="E359" t="s">
        <v>311</v>
      </c>
      <c r="F359" t="s">
        <v>260</v>
      </c>
      <c r="G359" t="s">
        <v>218</v>
      </c>
      <c r="H359" t="s">
        <v>225</v>
      </c>
      <c r="I359" t="s">
        <v>226</v>
      </c>
      <c r="K359" t="s">
        <v>221</v>
      </c>
      <c r="M359" t="s">
        <v>316</v>
      </c>
      <c r="O359" t="s">
        <v>194</v>
      </c>
      <c r="P359">
        <v>2020</v>
      </c>
      <c r="Q359">
        <v>21</v>
      </c>
    </row>
    <row r="360" spans="1:17" x14ac:dyDescent="0.25">
      <c r="A360" t="s">
        <v>307</v>
      </c>
      <c r="B360" t="s">
        <v>308</v>
      </c>
      <c r="C360" t="s">
        <v>309</v>
      </c>
      <c r="D360" t="s">
        <v>310</v>
      </c>
      <c r="E360" t="s">
        <v>311</v>
      </c>
      <c r="F360" t="s">
        <v>260</v>
      </c>
      <c r="G360" t="s">
        <v>218</v>
      </c>
      <c r="H360" t="s">
        <v>225</v>
      </c>
      <c r="I360" t="s">
        <v>226</v>
      </c>
      <c r="K360" t="s">
        <v>221</v>
      </c>
      <c r="M360" t="s">
        <v>316</v>
      </c>
      <c r="O360" t="s">
        <v>264</v>
      </c>
      <c r="P360">
        <v>2020</v>
      </c>
      <c r="Q360">
        <v>19</v>
      </c>
    </row>
    <row r="361" spans="1:17" x14ac:dyDescent="0.25">
      <c r="A361" t="s">
        <v>307</v>
      </c>
      <c r="B361" t="s">
        <v>308</v>
      </c>
      <c r="C361" t="s">
        <v>309</v>
      </c>
      <c r="D361" t="s">
        <v>310</v>
      </c>
      <c r="E361" t="s">
        <v>311</v>
      </c>
      <c r="F361" t="s">
        <v>260</v>
      </c>
      <c r="G361" t="s">
        <v>218</v>
      </c>
      <c r="H361" t="s">
        <v>225</v>
      </c>
      <c r="I361" t="s">
        <v>226</v>
      </c>
      <c r="K361" t="s">
        <v>221</v>
      </c>
      <c r="M361" t="s">
        <v>316</v>
      </c>
      <c r="O361" t="s">
        <v>265</v>
      </c>
      <c r="P361">
        <v>2020</v>
      </c>
      <c r="Q361">
        <v>53</v>
      </c>
    </row>
    <row r="362" spans="1:17" x14ac:dyDescent="0.25">
      <c r="A362" t="s">
        <v>307</v>
      </c>
      <c r="B362" t="s">
        <v>308</v>
      </c>
      <c r="C362" t="s">
        <v>309</v>
      </c>
      <c r="D362" t="s">
        <v>310</v>
      </c>
      <c r="E362" t="s">
        <v>311</v>
      </c>
      <c r="F362" t="s">
        <v>260</v>
      </c>
      <c r="G362" t="s">
        <v>218</v>
      </c>
      <c r="H362" t="s">
        <v>225</v>
      </c>
      <c r="I362" t="s">
        <v>226</v>
      </c>
      <c r="K362" t="s">
        <v>221</v>
      </c>
      <c r="M362" t="s">
        <v>316</v>
      </c>
      <c r="O362" t="s">
        <v>194</v>
      </c>
      <c r="P362">
        <v>2030</v>
      </c>
      <c r="Q362">
        <v>18</v>
      </c>
    </row>
    <row r="363" spans="1:17" x14ac:dyDescent="0.25">
      <c r="A363" t="s">
        <v>307</v>
      </c>
      <c r="B363" t="s">
        <v>308</v>
      </c>
      <c r="C363" t="s">
        <v>309</v>
      </c>
      <c r="D363" t="s">
        <v>310</v>
      </c>
      <c r="E363" t="s">
        <v>311</v>
      </c>
      <c r="F363" t="s">
        <v>260</v>
      </c>
      <c r="G363" t="s">
        <v>218</v>
      </c>
      <c r="H363" t="s">
        <v>225</v>
      </c>
      <c r="I363" t="s">
        <v>226</v>
      </c>
      <c r="K363" t="s">
        <v>221</v>
      </c>
      <c r="M363" t="s">
        <v>316</v>
      </c>
      <c r="O363" t="s">
        <v>194</v>
      </c>
      <c r="P363">
        <v>2050</v>
      </c>
    </row>
    <row r="364" spans="1:17" x14ac:dyDescent="0.25">
      <c r="A364" t="s">
        <v>307</v>
      </c>
      <c r="B364" t="s">
        <v>308</v>
      </c>
      <c r="C364" t="s">
        <v>309</v>
      </c>
      <c r="D364" t="s">
        <v>310</v>
      </c>
      <c r="E364" t="s">
        <v>311</v>
      </c>
      <c r="F364" t="s">
        <v>260</v>
      </c>
      <c r="G364" t="s">
        <v>218</v>
      </c>
      <c r="H364" t="s">
        <v>225</v>
      </c>
      <c r="I364" t="s">
        <v>226</v>
      </c>
      <c r="K364" t="s">
        <v>221</v>
      </c>
      <c r="M364" t="s">
        <v>316</v>
      </c>
      <c r="O364" t="s">
        <v>264</v>
      </c>
      <c r="P364">
        <v>2050</v>
      </c>
    </row>
    <row r="365" spans="1:17" x14ac:dyDescent="0.25">
      <c r="A365" t="s">
        <v>307</v>
      </c>
      <c r="B365" t="s">
        <v>308</v>
      </c>
      <c r="C365" t="s">
        <v>309</v>
      </c>
      <c r="D365" t="s">
        <v>310</v>
      </c>
      <c r="E365" t="s">
        <v>311</v>
      </c>
      <c r="F365" t="s">
        <v>260</v>
      </c>
      <c r="G365" t="s">
        <v>218</v>
      </c>
      <c r="H365" t="s">
        <v>225</v>
      </c>
      <c r="I365" t="s">
        <v>226</v>
      </c>
      <c r="K365" t="s">
        <v>221</v>
      </c>
      <c r="M365" t="s">
        <v>316</v>
      </c>
      <c r="O365" t="s">
        <v>265</v>
      </c>
      <c r="P365">
        <v>2050</v>
      </c>
    </row>
    <row r="366" spans="1:17" x14ac:dyDescent="0.25">
      <c r="A366" t="s">
        <v>307</v>
      </c>
      <c r="B366" t="s">
        <v>308</v>
      </c>
      <c r="C366" t="s">
        <v>309</v>
      </c>
      <c r="D366" t="s">
        <v>310</v>
      </c>
      <c r="E366" t="s">
        <v>311</v>
      </c>
      <c r="F366" t="s">
        <v>260</v>
      </c>
      <c r="G366" t="s">
        <v>218</v>
      </c>
      <c r="H366" t="s">
        <v>317</v>
      </c>
      <c r="I366" t="s">
        <v>318</v>
      </c>
      <c r="K366" t="s">
        <v>221</v>
      </c>
      <c r="O366" t="s">
        <v>194</v>
      </c>
      <c r="P366">
        <v>2015</v>
      </c>
      <c r="Q366">
        <v>0.3</v>
      </c>
    </row>
    <row r="367" spans="1:17" x14ac:dyDescent="0.25">
      <c r="A367" t="s">
        <v>307</v>
      </c>
      <c r="B367" t="s">
        <v>308</v>
      </c>
      <c r="C367" t="s">
        <v>309</v>
      </c>
      <c r="D367" t="s">
        <v>310</v>
      </c>
      <c r="E367" t="s">
        <v>311</v>
      </c>
      <c r="F367" t="s">
        <v>260</v>
      </c>
      <c r="G367" t="s">
        <v>218</v>
      </c>
      <c r="H367" t="s">
        <v>317</v>
      </c>
      <c r="I367" t="s">
        <v>318</v>
      </c>
      <c r="K367" t="s">
        <v>221</v>
      </c>
      <c r="O367" t="s">
        <v>194</v>
      </c>
      <c r="P367">
        <v>2020</v>
      </c>
      <c r="Q367">
        <v>0.3</v>
      </c>
    </row>
    <row r="368" spans="1:17" x14ac:dyDescent="0.25">
      <c r="A368" t="s">
        <v>307</v>
      </c>
      <c r="B368" t="s">
        <v>308</v>
      </c>
      <c r="C368" t="s">
        <v>309</v>
      </c>
      <c r="D368" t="s">
        <v>310</v>
      </c>
      <c r="E368" t="s">
        <v>311</v>
      </c>
      <c r="F368" t="s">
        <v>260</v>
      </c>
      <c r="G368" t="s">
        <v>218</v>
      </c>
      <c r="H368" t="s">
        <v>317</v>
      </c>
      <c r="I368" t="s">
        <v>318</v>
      </c>
      <c r="K368" t="s">
        <v>221</v>
      </c>
      <c r="O368" t="s">
        <v>264</v>
      </c>
      <c r="P368">
        <v>2020</v>
      </c>
    </row>
    <row r="369" spans="1:17" x14ac:dyDescent="0.25">
      <c r="A369" t="s">
        <v>307</v>
      </c>
      <c r="B369" t="s">
        <v>308</v>
      </c>
      <c r="C369" t="s">
        <v>309</v>
      </c>
      <c r="D369" t="s">
        <v>310</v>
      </c>
      <c r="E369" t="s">
        <v>311</v>
      </c>
      <c r="F369" t="s">
        <v>260</v>
      </c>
      <c r="G369" t="s">
        <v>218</v>
      </c>
      <c r="H369" t="s">
        <v>317</v>
      </c>
      <c r="I369" t="s">
        <v>318</v>
      </c>
      <c r="K369" t="s">
        <v>221</v>
      </c>
      <c r="O369" t="s">
        <v>265</v>
      </c>
      <c r="P369">
        <v>2020</v>
      </c>
    </row>
    <row r="370" spans="1:17" x14ac:dyDescent="0.25">
      <c r="A370" t="s">
        <v>307</v>
      </c>
      <c r="B370" t="s">
        <v>308</v>
      </c>
      <c r="C370" t="s">
        <v>309</v>
      </c>
      <c r="D370" t="s">
        <v>310</v>
      </c>
      <c r="E370" t="s">
        <v>311</v>
      </c>
      <c r="F370" t="s">
        <v>260</v>
      </c>
      <c r="G370" t="s">
        <v>218</v>
      </c>
      <c r="H370" t="s">
        <v>317</v>
      </c>
      <c r="I370" t="s">
        <v>318</v>
      </c>
      <c r="K370" t="s">
        <v>221</v>
      </c>
      <c r="O370" t="s">
        <v>194</v>
      </c>
      <c r="P370">
        <v>2030</v>
      </c>
      <c r="Q370">
        <v>0.3</v>
      </c>
    </row>
    <row r="371" spans="1:17" x14ac:dyDescent="0.25">
      <c r="A371" t="s">
        <v>307</v>
      </c>
      <c r="B371" t="s">
        <v>308</v>
      </c>
      <c r="C371" t="s">
        <v>309</v>
      </c>
      <c r="D371" t="s">
        <v>310</v>
      </c>
      <c r="E371" t="s">
        <v>311</v>
      </c>
      <c r="F371" t="s">
        <v>260</v>
      </c>
      <c r="G371" t="s">
        <v>218</v>
      </c>
      <c r="H371" t="s">
        <v>317</v>
      </c>
      <c r="I371" t="s">
        <v>318</v>
      </c>
      <c r="K371" t="s">
        <v>221</v>
      </c>
      <c r="O371" t="s">
        <v>194</v>
      </c>
      <c r="P371">
        <v>2050</v>
      </c>
    </row>
    <row r="372" spans="1:17" x14ac:dyDescent="0.25">
      <c r="A372" t="s">
        <v>307</v>
      </c>
      <c r="B372" t="s">
        <v>308</v>
      </c>
      <c r="C372" t="s">
        <v>309</v>
      </c>
      <c r="D372" t="s">
        <v>310</v>
      </c>
      <c r="E372" t="s">
        <v>311</v>
      </c>
      <c r="F372" t="s">
        <v>260</v>
      </c>
      <c r="G372" t="s">
        <v>218</v>
      </c>
      <c r="H372" t="s">
        <v>317</v>
      </c>
      <c r="I372" t="s">
        <v>318</v>
      </c>
      <c r="K372" t="s">
        <v>221</v>
      </c>
      <c r="O372" t="s">
        <v>264</v>
      </c>
      <c r="P372">
        <v>2050</v>
      </c>
    </row>
    <row r="373" spans="1:17" x14ac:dyDescent="0.25">
      <c r="A373" t="s">
        <v>307</v>
      </c>
      <c r="B373" t="s">
        <v>308</v>
      </c>
      <c r="C373" t="s">
        <v>309</v>
      </c>
      <c r="D373" t="s">
        <v>310</v>
      </c>
      <c r="E373" t="s">
        <v>311</v>
      </c>
      <c r="F373" t="s">
        <v>260</v>
      </c>
      <c r="G373" t="s">
        <v>218</v>
      </c>
      <c r="H373" t="s">
        <v>317</v>
      </c>
      <c r="I373" t="s">
        <v>318</v>
      </c>
      <c r="K373" t="s">
        <v>221</v>
      </c>
      <c r="O373" t="s">
        <v>265</v>
      </c>
      <c r="P373">
        <v>2050</v>
      </c>
    </row>
    <row r="374" spans="1:17" x14ac:dyDescent="0.25">
      <c r="A374" t="s">
        <v>307</v>
      </c>
      <c r="B374" t="s">
        <v>308</v>
      </c>
      <c r="C374" t="s">
        <v>309</v>
      </c>
      <c r="D374" t="s">
        <v>310</v>
      </c>
      <c r="E374" t="s">
        <v>311</v>
      </c>
      <c r="F374" t="s">
        <v>260</v>
      </c>
      <c r="G374" t="s">
        <v>218</v>
      </c>
      <c r="H374" t="s">
        <v>229</v>
      </c>
      <c r="I374" t="s">
        <v>230</v>
      </c>
      <c r="J374" t="s">
        <v>231</v>
      </c>
      <c r="K374" t="s">
        <v>191</v>
      </c>
      <c r="M374" t="s">
        <v>238</v>
      </c>
      <c r="O374" t="s">
        <v>194</v>
      </c>
      <c r="P374">
        <v>2015</v>
      </c>
    </row>
    <row r="375" spans="1:17" x14ac:dyDescent="0.25">
      <c r="A375" t="s">
        <v>307</v>
      </c>
      <c r="B375" t="s">
        <v>308</v>
      </c>
      <c r="C375" t="s">
        <v>309</v>
      </c>
      <c r="D375" t="s">
        <v>310</v>
      </c>
      <c r="E375" t="s">
        <v>311</v>
      </c>
      <c r="F375" t="s">
        <v>260</v>
      </c>
      <c r="G375" t="s">
        <v>218</v>
      </c>
      <c r="H375" t="s">
        <v>229</v>
      </c>
      <c r="I375" t="s">
        <v>230</v>
      </c>
      <c r="J375" t="s">
        <v>231</v>
      </c>
      <c r="K375" t="s">
        <v>191</v>
      </c>
      <c r="M375" t="s">
        <v>238</v>
      </c>
      <c r="O375" t="s">
        <v>194</v>
      </c>
      <c r="P375">
        <v>2020</v>
      </c>
    </row>
    <row r="376" spans="1:17" x14ac:dyDescent="0.25">
      <c r="A376" t="s">
        <v>307</v>
      </c>
      <c r="B376" t="s">
        <v>308</v>
      </c>
      <c r="C376" t="s">
        <v>309</v>
      </c>
      <c r="D376" t="s">
        <v>310</v>
      </c>
      <c r="E376" t="s">
        <v>311</v>
      </c>
      <c r="F376" t="s">
        <v>260</v>
      </c>
      <c r="G376" t="s">
        <v>218</v>
      </c>
      <c r="H376" t="s">
        <v>229</v>
      </c>
      <c r="I376" t="s">
        <v>230</v>
      </c>
      <c r="J376" t="s">
        <v>231</v>
      </c>
      <c r="K376" t="s">
        <v>191</v>
      </c>
      <c r="M376" t="s">
        <v>238</v>
      </c>
      <c r="O376" t="s">
        <v>264</v>
      </c>
      <c r="P376">
        <v>2020</v>
      </c>
    </row>
    <row r="377" spans="1:17" x14ac:dyDescent="0.25">
      <c r="A377" t="s">
        <v>307</v>
      </c>
      <c r="B377" t="s">
        <v>308</v>
      </c>
      <c r="C377" t="s">
        <v>309</v>
      </c>
      <c r="D377" t="s">
        <v>310</v>
      </c>
      <c r="E377" t="s">
        <v>311</v>
      </c>
      <c r="F377" t="s">
        <v>260</v>
      </c>
      <c r="G377" t="s">
        <v>218</v>
      </c>
      <c r="H377" t="s">
        <v>229</v>
      </c>
      <c r="I377" t="s">
        <v>230</v>
      </c>
      <c r="J377" t="s">
        <v>231</v>
      </c>
      <c r="K377" t="s">
        <v>191</v>
      </c>
      <c r="M377" t="s">
        <v>238</v>
      </c>
      <c r="O377" t="s">
        <v>265</v>
      </c>
      <c r="P377">
        <v>2020</v>
      </c>
    </row>
    <row r="378" spans="1:17" x14ac:dyDescent="0.25">
      <c r="A378" t="s">
        <v>307</v>
      </c>
      <c r="B378" t="s">
        <v>308</v>
      </c>
      <c r="C378" t="s">
        <v>309</v>
      </c>
      <c r="D378" t="s">
        <v>310</v>
      </c>
      <c r="E378" t="s">
        <v>311</v>
      </c>
      <c r="F378" t="s">
        <v>260</v>
      </c>
      <c r="G378" t="s">
        <v>218</v>
      </c>
      <c r="H378" t="s">
        <v>229</v>
      </c>
      <c r="I378" t="s">
        <v>230</v>
      </c>
      <c r="J378" t="s">
        <v>231</v>
      </c>
      <c r="K378" t="s">
        <v>191</v>
      </c>
      <c r="M378" t="s">
        <v>238</v>
      </c>
      <c r="O378" t="s">
        <v>194</v>
      </c>
      <c r="P378">
        <v>2030</v>
      </c>
    </row>
    <row r="379" spans="1:17" x14ac:dyDescent="0.25">
      <c r="A379" t="s">
        <v>307</v>
      </c>
      <c r="B379" t="s">
        <v>308</v>
      </c>
      <c r="C379" t="s">
        <v>309</v>
      </c>
      <c r="D379" t="s">
        <v>310</v>
      </c>
      <c r="E379" t="s">
        <v>311</v>
      </c>
      <c r="F379" t="s">
        <v>260</v>
      </c>
      <c r="G379" t="s">
        <v>218</v>
      </c>
      <c r="H379" t="s">
        <v>229</v>
      </c>
      <c r="I379" t="s">
        <v>230</v>
      </c>
      <c r="J379" t="s">
        <v>231</v>
      </c>
      <c r="K379" t="s">
        <v>191</v>
      </c>
      <c r="M379" t="s">
        <v>238</v>
      </c>
      <c r="O379" t="s">
        <v>194</v>
      </c>
      <c r="P379">
        <v>2050</v>
      </c>
    </row>
    <row r="380" spans="1:17" x14ac:dyDescent="0.25">
      <c r="A380" t="s">
        <v>307</v>
      </c>
      <c r="B380" t="s">
        <v>308</v>
      </c>
      <c r="C380" t="s">
        <v>309</v>
      </c>
      <c r="D380" t="s">
        <v>310</v>
      </c>
      <c r="E380" t="s">
        <v>311</v>
      </c>
      <c r="F380" t="s">
        <v>260</v>
      </c>
      <c r="G380" t="s">
        <v>218</v>
      </c>
      <c r="H380" t="s">
        <v>229</v>
      </c>
      <c r="I380" t="s">
        <v>230</v>
      </c>
      <c r="J380" t="s">
        <v>231</v>
      </c>
      <c r="K380" t="s">
        <v>191</v>
      </c>
      <c r="M380" t="s">
        <v>238</v>
      </c>
      <c r="O380" t="s">
        <v>264</v>
      </c>
      <c r="P380">
        <v>2050</v>
      </c>
    </row>
    <row r="381" spans="1:17" x14ac:dyDescent="0.25">
      <c r="A381" t="s">
        <v>307</v>
      </c>
      <c r="B381" t="s">
        <v>308</v>
      </c>
      <c r="C381" t="s">
        <v>309</v>
      </c>
      <c r="D381" t="s">
        <v>310</v>
      </c>
      <c r="E381" t="s">
        <v>311</v>
      </c>
      <c r="F381" t="s">
        <v>260</v>
      </c>
      <c r="G381" t="s">
        <v>218</v>
      </c>
      <c r="H381" t="s">
        <v>229</v>
      </c>
      <c r="I381" t="s">
        <v>230</v>
      </c>
      <c r="J381" t="s">
        <v>231</v>
      </c>
      <c r="K381" t="s">
        <v>191</v>
      </c>
      <c r="M381" t="s">
        <v>238</v>
      </c>
      <c r="O381" t="s">
        <v>265</v>
      </c>
      <c r="P381">
        <v>2050</v>
      </c>
    </row>
    <row r="382" spans="1:17" x14ac:dyDescent="0.25">
      <c r="A382" t="s">
        <v>307</v>
      </c>
      <c r="B382" t="s">
        <v>308</v>
      </c>
      <c r="C382" t="s">
        <v>309</v>
      </c>
      <c r="D382" t="s">
        <v>310</v>
      </c>
      <c r="E382" t="s">
        <v>311</v>
      </c>
      <c r="F382" t="s">
        <v>260</v>
      </c>
      <c r="G382" t="s">
        <v>233</v>
      </c>
      <c r="H382" t="s">
        <v>287</v>
      </c>
      <c r="I382" t="s">
        <v>240</v>
      </c>
      <c r="J382" t="s">
        <v>288</v>
      </c>
      <c r="K382" t="s">
        <v>241</v>
      </c>
      <c r="L382" t="s">
        <v>237</v>
      </c>
      <c r="O382" t="s">
        <v>194</v>
      </c>
      <c r="P382">
        <v>2015</v>
      </c>
    </row>
    <row r="383" spans="1:17" x14ac:dyDescent="0.25">
      <c r="A383" t="s">
        <v>307</v>
      </c>
      <c r="B383" t="s">
        <v>308</v>
      </c>
      <c r="C383" t="s">
        <v>309</v>
      </c>
      <c r="D383" t="s">
        <v>310</v>
      </c>
      <c r="E383" t="s">
        <v>311</v>
      </c>
      <c r="F383" t="s">
        <v>260</v>
      </c>
      <c r="G383" t="s">
        <v>233</v>
      </c>
      <c r="H383" t="s">
        <v>287</v>
      </c>
      <c r="I383" t="s">
        <v>240</v>
      </c>
      <c r="J383" t="s">
        <v>288</v>
      </c>
      <c r="K383" t="s">
        <v>241</v>
      </c>
      <c r="L383" t="s">
        <v>237</v>
      </c>
      <c r="O383" t="s">
        <v>194</v>
      </c>
      <c r="P383">
        <v>2020</v>
      </c>
    </row>
    <row r="384" spans="1:17" x14ac:dyDescent="0.25">
      <c r="A384" t="s">
        <v>307</v>
      </c>
      <c r="B384" t="s">
        <v>308</v>
      </c>
      <c r="C384" t="s">
        <v>309</v>
      </c>
      <c r="D384" t="s">
        <v>310</v>
      </c>
      <c r="E384" t="s">
        <v>311</v>
      </c>
      <c r="F384" t="s">
        <v>260</v>
      </c>
      <c r="G384" t="s">
        <v>233</v>
      </c>
      <c r="H384" t="s">
        <v>287</v>
      </c>
      <c r="I384" t="s">
        <v>240</v>
      </c>
      <c r="J384" t="s">
        <v>288</v>
      </c>
      <c r="K384" t="s">
        <v>241</v>
      </c>
      <c r="L384" t="s">
        <v>237</v>
      </c>
      <c r="O384" t="s">
        <v>264</v>
      </c>
      <c r="P384">
        <v>2020</v>
      </c>
    </row>
    <row r="385" spans="1:17" x14ac:dyDescent="0.25">
      <c r="A385" t="s">
        <v>307</v>
      </c>
      <c r="B385" t="s">
        <v>308</v>
      </c>
      <c r="C385" t="s">
        <v>309</v>
      </c>
      <c r="D385" t="s">
        <v>310</v>
      </c>
      <c r="E385" t="s">
        <v>311</v>
      </c>
      <c r="F385" t="s">
        <v>260</v>
      </c>
      <c r="G385" t="s">
        <v>233</v>
      </c>
      <c r="H385" t="s">
        <v>287</v>
      </c>
      <c r="I385" t="s">
        <v>240</v>
      </c>
      <c r="J385" t="s">
        <v>288</v>
      </c>
      <c r="K385" t="s">
        <v>241</v>
      </c>
      <c r="L385" t="s">
        <v>237</v>
      </c>
      <c r="O385" t="s">
        <v>265</v>
      </c>
      <c r="P385">
        <v>2020</v>
      </c>
    </row>
    <row r="386" spans="1:17" x14ac:dyDescent="0.25">
      <c r="A386" t="s">
        <v>307</v>
      </c>
      <c r="B386" t="s">
        <v>308</v>
      </c>
      <c r="C386" t="s">
        <v>309</v>
      </c>
      <c r="D386" t="s">
        <v>310</v>
      </c>
      <c r="E386" t="s">
        <v>311</v>
      </c>
      <c r="F386" t="s">
        <v>260</v>
      </c>
      <c r="G386" t="s">
        <v>233</v>
      </c>
      <c r="H386" t="s">
        <v>287</v>
      </c>
      <c r="I386" t="s">
        <v>240</v>
      </c>
      <c r="J386" t="s">
        <v>288</v>
      </c>
      <c r="K386" t="s">
        <v>241</v>
      </c>
      <c r="L386" t="s">
        <v>237</v>
      </c>
      <c r="O386" t="s">
        <v>194</v>
      </c>
      <c r="P386">
        <v>2030</v>
      </c>
    </row>
    <row r="387" spans="1:17" x14ac:dyDescent="0.25">
      <c r="A387" t="s">
        <v>307</v>
      </c>
      <c r="B387" t="s">
        <v>308</v>
      </c>
      <c r="C387" t="s">
        <v>309</v>
      </c>
      <c r="D387" t="s">
        <v>310</v>
      </c>
      <c r="E387" t="s">
        <v>311</v>
      </c>
      <c r="F387" t="s">
        <v>260</v>
      </c>
      <c r="G387" t="s">
        <v>233</v>
      </c>
      <c r="H387" t="s">
        <v>287</v>
      </c>
      <c r="I387" t="s">
        <v>240</v>
      </c>
      <c r="J387" t="s">
        <v>288</v>
      </c>
      <c r="K387" t="s">
        <v>241</v>
      </c>
      <c r="L387" t="s">
        <v>237</v>
      </c>
      <c r="O387" t="s">
        <v>194</v>
      </c>
      <c r="P387">
        <v>2050</v>
      </c>
    </row>
    <row r="388" spans="1:17" x14ac:dyDescent="0.25">
      <c r="A388" t="s">
        <v>307</v>
      </c>
      <c r="B388" t="s">
        <v>308</v>
      </c>
      <c r="C388" t="s">
        <v>309</v>
      </c>
      <c r="D388" t="s">
        <v>310</v>
      </c>
      <c r="E388" t="s">
        <v>311</v>
      </c>
      <c r="F388" t="s">
        <v>260</v>
      </c>
      <c r="G388" t="s">
        <v>233</v>
      </c>
      <c r="H388" t="s">
        <v>287</v>
      </c>
      <c r="I388" t="s">
        <v>240</v>
      </c>
      <c r="J388" t="s">
        <v>288</v>
      </c>
      <c r="K388" t="s">
        <v>241</v>
      </c>
      <c r="L388" t="s">
        <v>237</v>
      </c>
      <c r="O388" t="s">
        <v>264</v>
      </c>
      <c r="P388">
        <v>2050</v>
      </c>
    </row>
    <row r="389" spans="1:17" x14ac:dyDescent="0.25">
      <c r="A389" t="s">
        <v>307</v>
      </c>
      <c r="B389" t="s">
        <v>308</v>
      </c>
      <c r="C389" t="s">
        <v>309</v>
      </c>
      <c r="D389" t="s">
        <v>310</v>
      </c>
      <c r="E389" t="s">
        <v>311</v>
      </c>
      <c r="F389" t="s">
        <v>260</v>
      </c>
      <c r="G389" t="s">
        <v>233</v>
      </c>
      <c r="H389" t="s">
        <v>287</v>
      </c>
      <c r="I389" t="s">
        <v>240</v>
      </c>
      <c r="J389" t="s">
        <v>288</v>
      </c>
      <c r="K389" t="s">
        <v>241</v>
      </c>
      <c r="L389" t="s">
        <v>237</v>
      </c>
      <c r="O389" t="s">
        <v>265</v>
      </c>
      <c r="P389">
        <v>2050</v>
      </c>
    </row>
    <row r="390" spans="1:17" x14ac:dyDescent="0.25">
      <c r="A390" t="s">
        <v>307</v>
      </c>
      <c r="B390" t="s">
        <v>308</v>
      </c>
      <c r="C390" t="s">
        <v>309</v>
      </c>
      <c r="D390" t="s">
        <v>310</v>
      </c>
      <c r="E390" t="s">
        <v>311</v>
      </c>
      <c r="F390" t="s">
        <v>260</v>
      </c>
      <c r="G390" t="s">
        <v>233</v>
      </c>
      <c r="H390" t="s">
        <v>289</v>
      </c>
      <c r="I390" t="s">
        <v>240</v>
      </c>
      <c r="J390" t="s">
        <v>290</v>
      </c>
      <c r="K390" t="s">
        <v>241</v>
      </c>
      <c r="L390" t="s">
        <v>237</v>
      </c>
      <c r="O390" t="s">
        <v>194</v>
      </c>
      <c r="P390">
        <v>2015</v>
      </c>
    </row>
    <row r="391" spans="1:17" x14ac:dyDescent="0.25">
      <c r="A391" t="s">
        <v>307</v>
      </c>
      <c r="B391" t="s">
        <v>308</v>
      </c>
      <c r="C391" t="s">
        <v>309</v>
      </c>
      <c r="D391" t="s">
        <v>310</v>
      </c>
      <c r="E391" t="s">
        <v>311</v>
      </c>
      <c r="F391" t="s">
        <v>260</v>
      </c>
      <c r="G391" t="s">
        <v>233</v>
      </c>
      <c r="H391" t="s">
        <v>289</v>
      </c>
      <c r="I391" t="s">
        <v>240</v>
      </c>
      <c r="J391" t="s">
        <v>290</v>
      </c>
      <c r="K391" t="s">
        <v>241</v>
      </c>
      <c r="L391" t="s">
        <v>237</v>
      </c>
      <c r="O391" t="s">
        <v>194</v>
      </c>
      <c r="P391">
        <v>2020</v>
      </c>
    </row>
    <row r="392" spans="1:17" x14ac:dyDescent="0.25">
      <c r="A392" t="s">
        <v>307</v>
      </c>
      <c r="B392" t="s">
        <v>308</v>
      </c>
      <c r="C392" t="s">
        <v>309</v>
      </c>
      <c r="D392" t="s">
        <v>310</v>
      </c>
      <c r="E392" t="s">
        <v>311</v>
      </c>
      <c r="F392" t="s">
        <v>260</v>
      </c>
      <c r="G392" t="s">
        <v>233</v>
      </c>
      <c r="H392" t="s">
        <v>289</v>
      </c>
      <c r="I392" t="s">
        <v>240</v>
      </c>
      <c r="J392" t="s">
        <v>290</v>
      </c>
      <c r="K392" t="s">
        <v>241</v>
      </c>
      <c r="L392" t="s">
        <v>237</v>
      </c>
      <c r="O392" t="s">
        <v>264</v>
      </c>
      <c r="P392">
        <v>2020</v>
      </c>
    </row>
    <row r="393" spans="1:17" x14ac:dyDescent="0.25">
      <c r="A393" t="s">
        <v>307</v>
      </c>
      <c r="B393" t="s">
        <v>308</v>
      </c>
      <c r="C393" t="s">
        <v>309</v>
      </c>
      <c r="D393" t="s">
        <v>310</v>
      </c>
      <c r="E393" t="s">
        <v>311</v>
      </c>
      <c r="F393" t="s">
        <v>260</v>
      </c>
      <c r="G393" t="s">
        <v>233</v>
      </c>
      <c r="H393" t="s">
        <v>289</v>
      </c>
      <c r="I393" t="s">
        <v>240</v>
      </c>
      <c r="J393" t="s">
        <v>290</v>
      </c>
      <c r="K393" t="s">
        <v>241</v>
      </c>
      <c r="L393" t="s">
        <v>237</v>
      </c>
      <c r="O393" t="s">
        <v>265</v>
      </c>
      <c r="P393">
        <v>2020</v>
      </c>
    </row>
    <row r="394" spans="1:17" x14ac:dyDescent="0.25">
      <c r="A394" t="s">
        <v>307</v>
      </c>
      <c r="B394" t="s">
        <v>308</v>
      </c>
      <c r="C394" t="s">
        <v>309</v>
      </c>
      <c r="D394" t="s">
        <v>310</v>
      </c>
      <c r="E394" t="s">
        <v>311</v>
      </c>
      <c r="F394" t="s">
        <v>260</v>
      </c>
      <c r="G394" t="s">
        <v>233</v>
      </c>
      <c r="H394" t="s">
        <v>289</v>
      </c>
      <c r="I394" t="s">
        <v>240</v>
      </c>
      <c r="J394" t="s">
        <v>290</v>
      </c>
      <c r="K394" t="s">
        <v>241</v>
      </c>
      <c r="L394" t="s">
        <v>237</v>
      </c>
      <c r="O394" t="s">
        <v>194</v>
      </c>
      <c r="P394">
        <v>2030</v>
      </c>
    </row>
    <row r="395" spans="1:17" x14ac:dyDescent="0.25">
      <c r="A395" t="s">
        <v>307</v>
      </c>
      <c r="B395" t="s">
        <v>308</v>
      </c>
      <c r="C395" t="s">
        <v>309</v>
      </c>
      <c r="D395" t="s">
        <v>310</v>
      </c>
      <c r="E395" t="s">
        <v>311</v>
      </c>
      <c r="F395" t="s">
        <v>260</v>
      </c>
      <c r="G395" t="s">
        <v>233</v>
      </c>
      <c r="H395" t="s">
        <v>289</v>
      </c>
      <c r="I395" t="s">
        <v>240</v>
      </c>
      <c r="J395" t="s">
        <v>290</v>
      </c>
      <c r="K395" t="s">
        <v>241</v>
      </c>
      <c r="L395" t="s">
        <v>237</v>
      </c>
      <c r="O395" t="s">
        <v>194</v>
      </c>
      <c r="P395">
        <v>2050</v>
      </c>
    </row>
    <row r="396" spans="1:17" x14ac:dyDescent="0.25">
      <c r="A396" t="s">
        <v>307</v>
      </c>
      <c r="B396" t="s">
        <v>308</v>
      </c>
      <c r="C396" t="s">
        <v>309</v>
      </c>
      <c r="D396" t="s">
        <v>310</v>
      </c>
      <c r="E396" t="s">
        <v>311</v>
      </c>
      <c r="F396" t="s">
        <v>260</v>
      </c>
      <c r="G396" t="s">
        <v>233</v>
      </c>
      <c r="H396" t="s">
        <v>289</v>
      </c>
      <c r="I396" t="s">
        <v>240</v>
      </c>
      <c r="J396" t="s">
        <v>290</v>
      </c>
      <c r="K396" t="s">
        <v>241</v>
      </c>
      <c r="L396" t="s">
        <v>237</v>
      </c>
      <c r="O396" t="s">
        <v>264</v>
      </c>
      <c r="P396">
        <v>2050</v>
      </c>
    </row>
    <row r="397" spans="1:17" x14ac:dyDescent="0.25">
      <c r="A397" t="s">
        <v>307</v>
      </c>
      <c r="B397" t="s">
        <v>308</v>
      </c>
      <c r="C397" t="s">
        <v>309</v>
      </c>
      <c r="D397" t="s">
        <v>310</v>
      </c>
      <c r="E397" t="s">
        <v>311</v>
      </c>
      <c r="F397" t="s">
        <v>260</v>
      </c>
      <c r="G397" t="s">
        <v>233</v>
      </c>
      <c r="H397" t="s">
        <v>289</v>
      </c>
      <c r="I397" t="s">
        <v>240</v>
      </c>
      <c r="J397" t="s">
        <v>290</v>
      </c>
      <c r="K397" t="s">
        <v>241</v>
      </c>
      <c r="L397" t="s">
        <v>237</v>
      </c>
      <c r="O397" t="s">
        <v>265</v>
      </c>
      <c r="P397">
        <v>2050</v>
      </c>
    </row>
    <row r="398" spans="1:17" x14ac:dyDescent="0.25">
      <c r="A398" t="s">
        <v>307</v>
      </c>
      <c r="B398" t="s">
        <v>308</v>
      </c>
      <c r="C398" t="s">
        <v>309</v>
      </c>
      <c r="D398" t="s">
        <v>310</v>
      </c>
      <c r="E398" t="s">
        <v>311</v>
      </c>
      <c r="F398" t="s">
        <v>260</v>
      </c>
      <c r="G398" t="s">
        <v>233</v>
      </c>
      <c r="H398" t="s">
        <v>319</v>
      </c>
      <c r="I398" t="s">
        <v>234</v>
      </c>
      <c r="K398" t="s">
        <v>320</v>
      </c>
      <c r="M398" t="s">
        <v>321</v>
      </c>
      <c r="N398" t="s">
        <v>313</v>
      </c>
      <c r="O398" t="s">
        <v>194</v>
      </c>
      <c r="P398">
        <v>2015</v>
      </c>
      <c r="Q398">
        <v>3350</v>
      </c>
    </row>
    <row r="399" spans="1:17" x14ac:dyDescent="0.25">
      <c r="A399" t="s">
        <v>307</v>
      </c>
      <c r="B399" t="s">
        <v>308</v>
      </c>
      <c r="C399" t="s">
        <v>309</v>
      </c>
      <c r="D399" t="s">
        <v>310</v>
      </c>
      <c r="E399" t="s">
        <v>311</v>
      </c>
      <c r="F399" t="s">
        <v>260</v>
      </c>
      <c r="G399" t="s">
        <v>233</v>
      </c>
      <c r="H399" t="s">
        <v>319</v>
      </c>
      <c r="I399" t="s">
        <v>234</v>
      </c>
      <c r="K399" t="s">
        <v>320</v>
      </c>
      <c r="M399" t="s">
        <v>321</v>
      </c>
      <c r="N399" t="s">
        <v>313</v>
      </c>
      <c r="O399" t="s">
        <v>194</v>
      </c>
      <c r="P399">
        <v>2020</v>
      </c>
      <c r="Q399">
        <v>3350</v>
      </c>
    </row>
    <row r="400" spans="1:17" x14ac:dyDescent="0.25">
      <c r="A400" t="s">
        <v>307</v>
      </c>
      <c r="B400" t="s">
        <v>308</v>
      </c>
      <c r="C400" t="s">
        <v>309</v>
      </c>
      <c r="D400" t="s">
        <v>310</v>
      </c>
      <c r="E400" t="s">
        <v>311</v>
      </c>
      <c r="F400" t="s">
        <v>260</v>
      </c>
      <c r="G400" t="s">
        <v>233</v>
      </c>
      <c r="H400" t="s">
        <v>319</v>
      </c>
      <c r="I400" t="s">
        <v>234</v>
      </c>
      <c r="K400" t="s">
        <v>320</v>
      </c>
      <c r="M400" t="s">
        <v>321</v>
      </c>
      <c r="N400" t="s">
        <v>313</v>
      </c>
      <c r="O400" t="s">
        <v>264</v>
      </c>
      <c r="P400">
        <v>2020</v>
      </c>
      <c r="Q400">
        <v>1350</v>
      </c>
    </row>
    <row r="401" spans="1:17" x14ac:dyDescent="0.25">
      <c r="A401" t="s">
        <v>307</v>
      </c>
      <c r="B401" t="s">
        <v>308</v>
      </c>
      <c r="C401" t="s">
        <v>309</v>
      </c>
      <c r="D401" t="s">
        <v>310</v>
      </c>
      <c r="E401" t="s">
        <v>311</v>
      </c>
      <c r="F401" t="s">
        <v>260</v>
      </c>
      <c r="G401" t="s">
        <v>233</v>
      </c>
      <c r="H401" t="s">
        <v>319</v>
      </c>
      <c r="I401" t="s">
        <v>234</v>
      </c>
      <c r="K401" t="s">
        <v>320</v>
      </c>
      <c r="M401" t="s">
        <v>321</v>
      </c>
      <c r="N401" t="s">
        <v>313</v>
      </c>
      <c r="O401" t="s">
        <v>265</v>
      </c>
      <c r="P401">
        <v>2020</v>
      </c>
      <c r="Q401">
        <v>5350</v>
      </c>
    </row>
    <row r="402" spans="1:17" x14ac:dyDescent="0.25">
      <c r="A402" t="s">
        <v>307</v>
      </c>
      <c r="B402" t="s">
        <v>308</v>
      </c>
      <c r="C402" t="s">
        <v>309</v>
      </c>
      <c r="D402" t="s">
        <v>310</v>
      </c>
      <c r="E402" t="s">
        <v>311</v>
      </c>
      <c r="F402" t="s">
        <v>260</v>
      </c>
      <c r="G402" t="s">
        <v>233</v>
      </c>
      <c r="H402" t="s">
        <v>319</v>
      </c>
      <c r="I402" t="s">
        <v>234</v>
      </c>
      <c r="K402" t="s">
        <v>320</v>
      </c>
      <c r="M402" t="s">
        <v>321</v>
      </c>
      <c r="N402" t="s">
        <v>313</v>
      </c>
      <c r="O402" t="s">
        <v>194</v>
      </c>
      <c r="P402">
        <v>2030</v>
      </c>
      <c r="Q402">
        <v>3350</v>
      </c>
    </row>
    <row r="403" spans="1:17" x14ac:dyDescent="0.25">
      <c r="A403" t="s">
        <v>307</v>
      </c>
      <c r="B403" t="s">
        <v>308</v>
      </c>
      <c r="C403" t="s">
        <v>309</v>
      </c>
      <c r="D403" t="s">
        <v>310</v>
      </c>
      <c r="E403" t="s">
        <v>311</v>
      </c>
      <c r="F403" t="s">
        <v>260</v>
      </c>
      <c r="G403" t="s">
        <v>233</v>
      </c>
      <c r="H403" t="s">
        <v>319</v>
      </c>
      <c r="I403" t="s">
        <v>234</v>
      </c>
      <c r="K403" t="s">
        <v>320</v>
      </c>
      <c r="M403" t="s">
        <v>321</v>
      </c>
      <c r="N403" t="s">
        <v>313</v>
      </c>
      <c r="O403" t="s">
        <v>194</v>
      </c>
      <c r="P403">
        <v>2050</v>
      </c>
    </row>
    <row r="404" spans="1:17" x14ac:dyDescent="0.25">
      <c r="A404" t="s">
        <v>307</v>
      </c>
      <c r="B404" t="s">
        <v>308</v>
      </c>
      <c r="C404" t="s">
        <v>309</v>
      </c>
      <c r="D404" t="s">
        <v>310</v>
      </c>
      <c r="E404" t="s">
        <v>311</v>
      </c>
      <c r="F404" t="s">
        <v>260</v>
      </c>
      <c r="G404" t="s">
        <v>233</v>
      </c>
      <c r="H404" t="s">
        <v>319</v>
      </c>
      <c r="I404" t="s">
        <v>234</v>
      </c>
      <c r="K404" t="s">
        <v>320</v>
      </c>
      <c r="M404" t="s">
        <v>321</v>
      </c>
      <c r="N404" t="s">
        <v>313</v>
      </c>
      <c r="O404" t="s">
        <v>264</v>
      </c>
      <c r="P404">
        <v>2050</v>
      </c>
    </row>
    <row r="405" spans="1:17" x14ac:dyDescent="0.25">
      <c r="A405" t="s">
        <v>307</v>
      </c>
      <c r="B405" t="s">
        <v>308</v>
      </c>
      <c r="C405" t="s">
        <v>309</v>
      </c>
      <c r="D405" t="s">
        <v>310</v>
      </c>
      <c r="E405" t="s">
        <v>311</v>
      </c>
      <c r="F405" t="s">
        <v>260</v>
      </c>
      <c r="G405" t="s">
        <v>233</v>
      </c>
      <c r="H405" t="s">
        <v>319</v>
      </c>
      <c r="I405" t="s">
        <v>234</v>
      </c>
      <c r="K405" t="s">
        <v>320</v>
      </c>
      <c r="M405" t="s">
        <v>321</v>
      </c>
      <c r="N405" t="s">
        <v>313</v>
      </c>
      <c r="O405" t="s">
        <v>265</v>
      </c>
      <c r="P405">
        <v>2050</v>
      </c>
    </row>
    <row r="406" spans="1:17" x14ac:dyDescent="0.25">
      <c r="A406" t="s">
        <v>307</v>
      </c>
      <c r="B406" t="s">
        <v>308</v>
      </c>
      <c r="C406" t="s">
        <v>309</v>
      </c>
      <c r="D406" t="s">
        <v>310</v>
      </c>
      <c r="E406" t="s">
        <v>311</v>
      </c>
      <c r="F406" t="s">
        <v>260</v>
      </c>
      <c r="G406" t="s">
        <v>233</v>
      </c>
      <c r="H406" t="s">
        <v>163</v>
      </c>
      <c r="I406" t="s">
        <v>240</v>
      </c>
      <c r="J406" t="s">
        <v>235</v>
      </c>
      <c r="K406" t="s">
        <v>241</v>
      </c>
      <c r="L406" t="s">
        <v>237</v>
      </c>
      <c r="M406" t="s">
        <v>322</v>
      </c>
      <c r="N406" t="s">
        <v>323</v>
      </c>
      <c r="O406" t="s">
        <v>194</v>
      </c>
      <c r="P406">
        <v>2015</v>
      </c>
      <c r="Q406">
        <v>0.5</v>
      </c>
    </row>
    <row r="407" spans="1:17" x14ac:dyDescent="0.25">
      <c r="A407" t="s">
        <v>307</v>
      </c>
      <c r="B407" t="s">
        <v>308</v>
      </c>
      <c r="C407" t="s">
        <v>309</v>
      </c>
      <c r="D407" t="s">
        <v>310</v>
      </c>
      <c r="E407" t="s">
        <v>311</v>
      </c>
      <c r="F407" t="s">
        <v>260</v>
      </c>
      <c r="G407" t="s">
        <v>233</v>
      </c>
      <c r="H407" t="s">
        <v>163</v>
      </c>
      <c r="I407" t="s">
        <v>240</v>
      </c>
      <c r="J407" t="s">
        <v>235</v>
      </c>
      <c r="K407" t="s">
        <v>241</v>
      </c>
      <c r="L407" t="s">
        <v>237</v>
      </c>
      <c r="M407" t="s">
        <v>322</v>
      </c>
      <c r="N407" t="s">
        <v>323</v>
      </c>
      <c r="O407" t="s">
        <v>194</v>
      </c>
      <c r="P407">
        <v>2020</v>
      </c>
      <c r="Q407">
        <v>0.5</v>
      </c>
    </row>
    <row r="408" spans="1:17" x14ac:dyDescent="0.25">
      <c r="A408" t="s">
        <v>307</v>
      </c>
      <c r="B408" t="s">
        <v>308</v>
      </c>
      <c r="C408" t="s">
        <v>309</v>
      </c>
      <c r="D408" t="s">
        <v>310</v>
      </c>
      <c r="E408" t="s">
        <v>311</v>
      </c>
      <c r="F408" t="s">
        <v>260</v>
      </c>
      <c r="G408" t="s">
        <v>233</v>
      </c>
      <c r="H408" t="s">
        <v>163</v>
      </c>
      <c r="I408" t="s">
        <v>240</v>
      </c>
      <c r="J408" t="s">
        <v>235</v>
      </c>
      <c r="K408" t="s">
        <v>241</v>
      </c>
      <c r="L408" t="s">
        <v>237</v>
      </c>
      <c r="M408" t="s">
        <v>322</v>
      </c>
      <c r="N408" t="s">
        <v>323</v>
      </c>
      <c r="O408" t="s">
        <v>264</v>
      </c>
      <c r="P408">
        <v>2020</v>
      </c>
      <c r="Q408">
        <v>0.35</v>
      </c>
    </row>
    <row r="409" spans="1:17" x14ac:dyDescent="0.25">
      <c r="A409" t="s">
        <v>307</v>
      </c>
      <c r="B409" t="s">
        <v>308</v>
      </c>
      <c r="C409" t="s">
        <v>309</v>
      </c>
      <c r="D409" t="s">
        <v>310</v>
      </c>
      <c r="E409" t="s">
        <v>311</v>
      </c>
      <c r="F409" t="s">
        <v>260</v>
      </c>
      <c r="G409" t="s">
        <v>233</v>
      </c>
      <c r="H409" t="s">
        <v>163</v>
      </c>
      <c r="I409" t="s">
        <v>240</v>
      </c>
      <c r="J409" t="s">
        <v>235</v>
      </c>
      <c r="K409" t="s">
        <v>241</v>
      </c>
      <c r="L409" t="s">
        <v>237</v>
      </c>
      <c r="M409" t="s">
        <v>322</v>
      </c>
      <c r="N409" t="s">
        <v>323</v>
      </c>
      <c r="O409" t="s">
        <v>265</v>
      </c>
      <c r="P409">
        <v>2020</v>
      </c>
      <c r="Q409">
        <v>0.8</v>
      </c>
    </row>
    <row r="410" spans="1:17" x14ac:dyDescent="0.25">
      <c r="A410" t="s">
        <v>307</v>
      </c>
      <c r="B410" t="s">
        <v>308</v>
      </c>
      <c r="C410" t="s">
        <v>309</v>
      </c>
      <c r="D410" t="s">
        <v>310</v>
      </c>
      <c r="E410" t="s">
        <v>311</v>
      </c>
      <c r="F410" t="s">
        <v>260</v>
      </c>
      <c r="G410" t="s">
        <v>233</v>
      </c>
      <c r="H410" t="s">
        <v>163</v>
      </c>
      <c r="I410" t="s">
        <v>240</v>
      </c>
      <c r="J410" t="s">
        <v>235</v>
      </c>
      <c r="K410" t="s">
        <v>241</v>
      </c>
      <c r="L410" t="s">
        <v>237</v>
      </c>
      <c r="M410" t="s">
        <v>322</v>
      </c>
      <c r="N410" t="s">
        <v>323</v>
      </c>
      <c r="O410" t="s">
        <v>194</v>
      </c>
      <c r="P410">
        <v>2030</v>
      </c>
      <c r="Q410">
        <v>0.5</v>
      </c>
    </row>
    <row r="411" spans="1:17" x14ac:dyDescent="0.25">
      <c r="A411" t="s">
        <v>307</v>
      </c>
      <c r="B411" t="s">
        <v>308</v>
      </c>
      <c r="C411" t="s">
        <v>309</v>
      </c>
      <c r="D411" t="s">
        <v>310</v>
      </c>
      <c r="E411" t="s">
        <v>311</v>
      </c>
      <c r="F411" t="s">
        <v>260</v>
      </c>
      <c r="G411" t="s">
        <v>233</v>
      </c>
      <c r="H411" t="s">
        <v>163</v>
      </c>
      <c r="I411" t="s">
        <v>240</v>
      </c>
      <c r="J411" t="s">
        <v>235</v>
      </c>
      <c r="K411" t="s">
        <v>241</v>
      </c>
      <c r="L411" t="s">
        <v>237</v>
      </c>
      <c r="M411" t="s">
        <v>322</v>
      </c>
      <c r="N411" t="s">
        <v>323</v>
      </c>
      <c r="O411" t="s">
        <v>194</v>
      </c>
      <c r="P411">
        <v>2050</v>
      </c>
    </row>
    <row r="412" spans="1:17" x14ac:dyDescent="0.25">
      <c r="A412" t="s">
        <v>307</v>
      </c>
      <c r="B412" t="s">
        <v>308</v>
      </c>
      <c r="C412" t="s">
        <v>309</v>
      </c>
      <c r="D412" t="s">
        <v>310</v>
      </c>
      <c r="E412" t="s">
        <v>311</v>
      </c>
      <c r="F412" t="s">
        <v>260</v>
      </c>
      <c r="G412" t="s">
        <v>233</v>
      </c>
      <c r="H412" t="s">
        <v>163</v>
      </c>
      <c r="I412" t="s">
        <v>240</v>
      </c>
      <c r="J412" t="s">
        <v>235</v>
      </c>
      <c r="K412" t="s">
        <v>241</v>
      </c>
      <c r="L412" t="s">
        <v>237</v>
      </c>
      <c r="M412" t="s">
        <v>322</v>
      </c>
      <c r="N412" t="s">
        <v>323</v>
      </c>
      <c r="O412" t="s">
        <v>264</v>
      </c>
      <c r="P412">
        <v>2050</v>
      </c>
    </row>
    <row r="413" spans="1:17" x14ac:dyDescent="0.25">
      <c r="A413" t="s">
        <v>307</v>
      </c>
      <c r="B413" t="s">
        <v>308</v>
      </c>
      <c r="C413" t="s">
        <v>309</v>
      </c>
      <c r="D413" t="s">
        <v>310</v>
      </c>
      <c r="E413" t="s">
        <v>311</v>
      </c>
      <c r="F413" t="s">
        <v>260</v>
      </c>
      <c r="G413" t="s">
        <v>233</v>
      </c>
      <c r="H413" t="s">
        <v>163</v>
      </c>
      <c r="I413" t="s">
        <v>240</v>
      </c>
      <c r="J413" t="s">
        <v>235</v>
      </c>
      <c r="K413" t="s">
        <v>241</v>
      </c>
      <c r="L413" t="s">
        <v>237</v>
      </c>
      <c r="M413" t="s">
        <v>322</v>
      </c>
      <c r="N413" t="s">
        <v>323</v>
      </c>
      <c r="O413" t="s">
        <v>265</v>
      </c>
      <c r="P413">
        <v>2050</v>
      </c>
    </row>
    <row r="414" spans="1:17" x14ac:dyDescent="0.25">
      <c r="A414" t="s">
        <v>307</v>
      </c>
      <c r="B414" t="s">
        <v>308</v>
      </c>
      <c r="C414" t="s">
        <v>309</v>
      </c>
      <c r="D414" t="s">
        <v>310</v>
      </c>
      <c r="E414" t="s">
        <v>311</v>
      </c>
      <c r="F414" t="s">
        <v>260</v>
      </c>
      <c r="G414" t="s">
        <v>233</v>
      </c>
      <c r="H414" t="s">
        <v>295</v>
      </c>
      <c r="I414" t="s">
        <v>4</v>
      </c>
      <c r="J414" t="s">
        <v>292</v>
      </c>
      <c r="K414" t="s">
        <v>242</v>
      </c>
      <c r="L414" t="s">
        <v>237</v>
      </c>
      <c r="M414" t="s">
        <v>321</v>
      </c>
      <c r="N414" t="s">
        <v>313</v>
      </c>
      <c r="O414" t="s">
        <v>194</v>
      </c>
      <c r="P414">
        <v>2015</v>
      </c>
      <c r="Q414">
        <v>0.9</v>
      </c>
    </row>
    <row r="415" spans="1:17" x14ac:dyDescent="0.25">
      <c r="A415" t="s">
        <v>307</v>
      </c>
      <c r="B415" t="s">
        <v>308</v>
      </c>
      <c r="C415" t="s">
        <v>309</v>
      </c>
      <c r="D415" t="s">
        <v>310</v>
      </c>
      <c r="E415" t="s">
        <v>311</v>
      </c>
      <c r="F415" t="s">
        <v>260</v>
      </c>
      <c r="G415" t="s">
        <v>233</v>
      </c>
      <c r="H415" t="s">
        <v>295</v>
      </c>
      <c r="I415" t="s">
        <v>4</v>
      </c>
      <c r="J415" t="s">
        <v>292</v>
      </c>
      <c r="K415" t="s">
        <v>242</v>
      </c>
      <c r="L415" t="s">
        <v>237</v>
      </c>
      <c r="M415" t="s">
        <v>321</v>
      </c>
      <c r="N415" t="s">
        <v>313</v>
      </c>
      <c r="O415" t="s">
        <v>194</v>
      </c>
      <c r="P415">
        <v>2020</v>
      </c>
      <c r="Q415">
        <v>0.9</v>
      </c>
    </row>
    <row r="416" spans="1:17" x14ac:dyDescent="0.25">
      <c r="A416" t="s">
        <v>307</v>
      </c>
      <c r="B416" t="s">
        <v>308</v>
      </c>
      <c r="C416" t="s">
        <v>309</v>
      </c>
      <c r="D416" t="s">
        <v>310</v>
      </c>
      <c r="E416" t="s">
        <v>311</v>
      </c>
      <c r="F416" t="s">
        <v>260</v>
      </c>
      <c r="G416" t="s">
        <v>233</v>
      </c>
      <c r="H416" t="s">
        <v>295</v>
      </c>
      <c r="I416" t="s">
        <v>4</v>
      </c>
      <c r="J416" t="s">
        <v>292</v>
      </c>
      <c r="K416" t="s">
        <v>242</v>
      </c>
      <c r="L416" t="s">
        <v>237</v>
      </c>
      <c r="M416" t="s">
        <v>321</v>
      </c>
      <c r="N416" t="s">
        <v>313</v>
      </c>
      <c r="O416" t="s">
        <v>264</v>
      </c>
      <c r="P416">
        <v>2020</v>
      </c>
      <c r="Q416">
        <v>0.4</v>
      </c>
    </row>
    <row r="417" spans="1:17" x14ac:dyDescent="0.25">
      <c r="A417" t="s">
        <v>307</v>
      </c>
      <c r="B417" t="s">
        <v>308</v>
      </c>
      <c r="C417" t="s">
        <v>309</v>
      </c>
      <c r="D417" t="s">
        <v>310</v>
      </c>
      <c r="E417" t="s">
        <v>311</v>
      </c>
      <c r="F417" t="s">
        <v>260</v>
      </c>
      <c r="G417" t="s">
        <v>233</v>
      </c>
      <c r="H417" t="s">
        <v>295</v>
      </c>
      <c r="I417" t="s">
        <v>4</v>
      </c>
      <c r="J417" t="s">
        <v>292</v>
      </c>
      <c r="K417" t="s">
        <v>242</v>
      </c>
      <c r="L417" t="s">
        <v>237</v>
      </c>
      <c r="M417" t="s">
        <v>321</v>
      </c>
      <c r="N417" t="s">
        <v>313</v>
      </c>
      <c r="O417" t="s">
        <v>265</v>
      </c>
      <c r="P417">
        <v>2020</v>
      </c>
      <c r="Q417">
        <v>1.4</v>
      </c>
    </row>
    <row r="418" spans="1:17" x14ac:dyDescent="0.25">
      <c r="A418" t="s">
        <v>307</v>
      </c>
      <c r="B418" t="s">
        <v>308</v>
      </c>
      <c r="C418" t="s">
        <v>309</v>
      </c>
      <c r="D418" t="s">
        <v>310</v>
      </c>
      <c r="E418" t="s">
        <v>311</v>
      </c>
      <c r="F418" t="s">
        <v>260</v>
      </c>
      <c r="G418" t="s">
        <v>233</v>
      </c>
      <c r="H418" t="s">
        <v>295</v>
      </c>
      <c r="I418" t="s">
        <v>4</v>
      </c>
      <c r="J418" t="s">
        <v>292</v>
      </c>
      <c r="K418" t="s">
        <v>242</v>
      </c>
      <c r="L418" t="s">
        <v>237</v>
      </c>
      <c r="M418" t="s">
        <v>321</v>
      </c>
      <c r="N418" t="s">
        <v>313</v>
      </c>
      <c r="O418" t="s">
        <v>194</v>
      </c>
      <c r="P418">
        <v>2030</v>
      </c>
      <c r="Q418">
        <v>0.9</v>
      </c>
    </row>
    <row r="419" spans="1:17" x14ac:dyDescent="0.25">
      <c r="A419" t="s">
        <v>307</v>
      </c>
      <c r="B419" t="s">
        <v>308</v>
      </c>
      <c r="C419" t="s">
        <v>309</v>
      </c>
      <c r="D419" t="s">
        <v>310</v>
      </c>
      <c r="E419" t="s">
        <v>311</v>
      </c>
      <c r="F419" t="s">
        <v>260</v>
      </c>
      <c r="G419" t="s">
        <v>233</v>
      </c>
      <c r="H419" t="s">
        <v>295</v>
      </c>
      <c r="I419" t="s">
        <v>4</v>
      </c>
      <c r="J419" t="s">
        <v>292</v>
      </c>
      <c r="K419" t="s">
        <v>242</v>
      </c>
      <c r="L419" t="s">
        <v>237</v>
      </c>
      <c r="M419" t="s">
        <v>321</v>
      </c>
      <c r="N419" t="s">
        <v>313</v>
      </c>
      <c r="O419" t="s">
        <v>194</v>
      </c>
      <c r="P419">
        <v>2050</v>
      </c>
    </row>
    <row r="420" spans="1:17" x14ac:dyDescent="0.25">
      <c r="A420" t="s">
        <v>307</v>
      </c>
      <c r="B420" t="s">
        <v>308</v>
      </c>
      <c r="C420" t="s">
        <v>309</v>
      </c>
      <c r="D420" t="s">
        <v>310</v>
      </c>
      <c r="E420" t="s">
        <v>311</v>
      </c>
      <c r="F420" t="s">
        <v>260</v>
      </c>
      <c r="G420" t="s">
        <v>233</v>
      </c>
      <c r="H420" t="s">
        <v>295</v>
      </c>
      <c r="I420" t="s">
        <v>4</v>
      </c>
      <c r="J420" t="s">
        <v>292</v>
      </c>
      <c r="K420" t="s">
        <v>242</v>
      </c>
      <c r="L420" t="s">
        <v>237</v>
      </c>
      <c r="M420" t="s">
        <v>321</v>
      </c>
      <c r="N420" t="s">
        <v>313</v>
      </c>
      <c r="O420" t="s">
        <v>264</v>
      </c>
      <c r="P420">
        <v>2050</v>
      </c>
    </row>
    <row r="421" spans="1:17" x14ac:dyDescent="0.25">
      <c r="A421" t="s">
        <v>307</v>
      </c>
      <c r="B421" t="s">
        <v>308</v>
      </c>
      <c r="C421" t="s">
        <v>309</v>
      </c>
      <c r="D421" t="s">
        <v>310</v>
      </c>
      <c r="E421" t="s">
        <v>311</v>
      </c>
      <c r="F421" t="s">
        <v>260</v>
      </c>
      <c r="G421" t="s">
        <v>233</v>
      </c>
      <c r="H421" t="s">
        <v>295</v>
      </c>
      <c r="I421" t="s">
        <v>4</v>
      </c>
      <c r="J421" t="s">
        <v>292</v>
      </c>
      <c r="K421" t="s">
        <v>242</v>
      </c>
      <c r="L421" t="s">
        <v>237</v>
      </c>
      <c r="M421" t="s">
        <v>321</v>
      </c>
      <c r="N421" t="s">
        <v>313</v>
      </c>
      <c r="O421" t="s">
        <v>265</v>
      </c>
      <c r="P421">
        <v>2050</v>
      </c>
    </row>
    <row r="422" spans="1:17" x14ac:dyDescent="0.25">
      <c r="A422" t="s">
        <v>307</v>
      </c>
      <c r="B422" t="s">
        <v>308</v>
      </c>
      <c r="C422" t="s">
        <v>309</v>
      </c>
      <c r="D422" t="s">
        <v>310</v>
      </c>
      <c r="E422" t="s">
        <v>311</v>
      </c>
      <c r="F422" t="s">
        <v>260</v>
      </c>
      <c r="G422" t="s">
        <v>243</v>
      </c>
      <c r="H422" t="s">
        <v>297</v>
      </c>
      <c r="I422" t="s">
        <v>298</v>
      </c>
      <c r="J422" t="s">
        <v>273</v>
      </c>
      <c r="K422" t="s">
        <v>78</v>
      </c>
      <c r="M422" t="s">
        <v>199</v>
      </c>
      <c r="N422" t="s">
        <v>313</v>
      </c>
      <c r="O422" t="s">
        <v>194</v>
      </c>
      <c r="P422">
        <v>2015</v>
      </c>
      <c r="Q422">
        <v>0</v>
      </c>
    </row>
    <row r="423" spans="1:17" x14ac:dyDescent="0.25">
      <c r="A423" t="s">
        <v>307</v>
      </c>
      <c r="B423" t="s">
        <v>308</v>
      </c>
      <c r="C423" t="s">
        <v>309</v>
      </c>
      <c r="D423" t="s">
        <v>310</v>
      </c>
      <c r="E423" t="s">
        <v>311</v>
      </c>
      <c r="F423" t="s">
        <v>260</v>
      </c>
      <c r="G423" t="s">
        <v>243</v>
      </c>
      <c r="H423" t="s">
        <v>297</v>
      </c>
      <c r="I423" t="s">
        <v>298</v>
      </c>
      <c r="J423" t="s">
        <v>273</v>
      </c>
      <c r="K423" t="s">
        <v>78</v>
      </c>
      <c r="M423" t="s">
        <v>199</v>
      </c>
      <c r="N423" t="s">
        <v>313</v>
      </c>
      <c r="O423" t="s">
        <v>194</v>
      </c>
      <c r="P423">
        <v>2020</v>
      </c>
      <c r="Q423">
        <v>0</v>
      </c>
    </row>
    <row r="424" spans="1:17" x14ac:dyDescent="0.25">
      <c r="A424" t="s">
        <v>307</v>
      </c>
      <c r="B424" t="s">
        <v>308</v>
      </c>
      <c r="C424" t="s">
        <v>309</v>
      </c>
      <c r="D424" t="s">
        <v>310</v>
      </c>
      <c r="E424" t="s">
        <v>311</v>
      </c>
      <c r="F424" t="s">
        <v>260</v>
      </c>
      <c r="G424" t="s">
        <v>243</v>
      </c>
      <c r="H424" t="s">
        <v>297</v>
      </c>
      <c r="I424" t="s">
        <v>298</v>
      </c>
      <c r="J424" t="s">
        <v>273</v>
      </c>
      <c r="K424" t="s">
        <v>78</v>
      </c>
      <c r="M424" t="s">
        <v>199</v>
      </c>
      <c r="N424" t="s">
        <v>313</v>
      </c>
      <c r="O424" t="s">
        <v>264</v>
      </c>
      <c r="P424">
        <v>2020</v>
      </c>
      <c r="Q424">
        <v>0</v>
      </c>
    </row>
    <row r="425" spans="1:17" x14ac:dyDescent="0.25">
      <c r="A425" t="s">
        <v>307</v>
      </c>
      <c r="B425" t="s">
        <v>308</v>
      </c>
      <c r="C425" t="s">
        <v>309</v>
      </c>
      <c r="D425" t="s">
        <v>310</v>
      </c>
      <c r="E425" t="s">
        <v>311</v>
      </c>
      <c r="F425" t="s">
        <v>260</v>
      </c>
      <c r="G425" t="s">
        <v>243</v>
      </c>
      <c r="H425" t="s">
        <v>297</v>
      </c>
      <c r="I425" t="s">
        <v>298</v>
      </c>
      <c r="J425" t="s">
        <v>273</v>
      </c>
      <c r="K425" t="s">
        <v>78</v>
      </c>
      <c r="M425" t="s">
        <v>199</v>
      </c>
      <c r="N425" t="s">
        <v>313</v>
      </c>
      <c r="O425" t="s">
        <v>265</v>
      </c>
      <c r="P425">
        <v>2020</v>
      </c>
      <c r="Q425">
        <v>0</v>
      </c>
    </row>
    <row r="426" spans="1:17" x14ac:dyDescent="0.25">
      <c r="A426" t="s">
        <v>307</v>
      </c>
      <c r="B426" t="s">
        <v>308</v>
      </c>
      <c r="C426" t="s">
        <v>309</v>
      </c>
      <c r="D426" t="s">
        <v>310</v>
      </c>
      <c r="E426" t="s">
        <v>311</v>
      </c>
      <c r="F426" t="s">
        <v>260</v>
      </c>
      <c r="G426" t="s">
        <v>243</v>
      </c>
      <c r="H426" t="s">
        <v>297</v>
      </c>
      <c r="I426" t="s">
        <v>298</v>
      </c>
      <c r="J426" t="s">
        <v>273</v>
      </c>
      <c r="K426" t="s">
        <v>78</v>
      </c>
      <c r="M426" t="s">
        <v>199</v>
      </c>
      <c r="N426" t="s">
        <v>313</v>
      </c>
      <c r="O426" t="s">
        <v>194</v>
      </c>
      <c r="P426">
        <v>2030</v>
      </c>
      <c r="Q426">
        <v>0</v>
      </c>
    </row>
    <row r="427" spans="1:17" x14ac:dyDescent="0.25">
      <c r="A427" t="s">
        <v>307</v>
      </c>
      <c r="B427" t="s">
        <v>308</v>
      </c>
      <c r="C427" t="s">
        <v>309</v>
      </c>
      <c r="D427" t="s">
        <v>310</v>
      </c>
      <c r="E427" t="s">
        <v>311</v>
      </c>
      <c r="F427" t="s">
        <v>260</v>
      </c>
      <c r="G427" t="s">
        <v>243</v>
      </c>
      <c r="H427" t="s">
        <v>297</v>
      </c>
      <c r="I427" t="s">
        <v>298</v>
      </c>
      <c r="J427" t="s">
        <v>273</v>
      </c>
      <c r="K427" t="s">
        <v>78</v>
      </c>
      <c r="M427" t="s">
        <v>199</v>
      </c>
      <c r="N427" t="s">
        <v>313</v>
      </c>
      <c r="O427" t="s">
        <v>194</v>
      </c>
      <c r="P427">
        <v>2050</v>
      </c>
    </row>
    <row r="428" spans="1:17" x14ac:dyDescent="0.25">
      <c r="A428" t="s">
        <v>307</v>
      </c>
      <c r="B428" t="s">
        <v>308</v>
      </c>
      <c r="C428" t="s">
        <v>309</v>
      </c>
      <c r="D428" t="s">
        <v>310</v>
      </c>
      <c r="E428" t="s">
        <v>311</v>
      </c>
      <c r="F428" t="s">
        <v>260</v>
      </c>
      <c r="G428" t="s">
        <v>243</v>
      </c>
      <c r="H428" t="s">
        <v>297</v>
      </c>
      <c r="I428" t="s">
        <v>298</v>
      </c>
      <c r="J428" t="s">
        <v>273</v>
      </c>
      <c r="K428" t="s">
        <v>78</v>
      </c>
      <c r="M428" t="s">
        <v>199</v>
      </c>
      <c r="N428" t="s">
        <v>313</v>
      </c>
      <c r="O428" t="s">
        <v>264</v>
      </c>
      <c r="P428">
        <v>2050</v>
      </c>
    </row>
    <row r="429" spans="1:17" x14ac:dyDescent="0.25">
      <c r="A429" t="s">
        <v>307</v>
      </c>
      <c r="B429" t="s">
        <v>308</v>
      </c>
      <c r="C429" t="s">
        <v>309</v>
      </c>
      <c r="D429" t="s">
        <v>310</v>
      </c>
      <c r="E429" t="s">
        <v>311</v>
      </c>
      <c r="F429" t="s">
        <v>260</v>
      </c>
      <c r="G429" t="s">
        <v>243</v>
      </c>
      <c r="H429" t="s">
        <v>297</v>
      </c>
      <c r="I429" t="s">
        <v>298</v>
      </c>
      <c r="J429" t="s">
        <v>273</v>
      </c>
      <c r="K429" t="s">
        <v>78</v>
      </c>
      <c r="M429" t="s">
        <v>199</v>
      </c>
      <c r="N429" t="s">
        <v>313</v>
      </c>
      <c r="O429" t="s">
        <v>265</v>
      </c>
      <c r="P429">
        <v>2050</v>
      </c>
    </row>
    <row r="430" spans="1:17" x14ac:dyDescent="0.25">
      <c r="A430" t="s">
        <v>307</v>
      </c>
      <c r="B430" t="s">
        <v>308</v>
      </c>
      <c r="C430" t="s">
        <v>309</v>
      </c>
      <c r="D430" t="s">
        <v>310</v>
      </c>
      <c r="E430" t="s">
        <v>311</v>
      </c>
      <c r="F430" t="s">
        <v>260</v>
      </c>
      <c r="G430" t="s">
        <v>243</v>
      </c>
      <c r="H430" t="s">
        <v>299</v>
      </c>
      <c r="I430" t="s">
        <v>245</v>
      </c>
      <c r="J430" t="s">
        <v>300</v>
      </c>
      <c r="K430" t="s">
        <v>191</v>
      </c>
      <c r="M430" t="s">
        <v>199</v>
      </c>
      <c r="N430" t="s">
        <v>313</v>
      </c>
      <c r="O430" t="s">
        <v>194</v>
      </c>
      <c r="P430">
        <v>2015</v>
      </c>
      <c r="Q430">
        <v>0</v>
      </c>
    </row>
    <row r="431" spans="1:17" x14ac:dyDescent="0.25">
      <c r="A431" t="s">
        <v>307</v>
      </c>
      <c r="B431" t="s">
        <v>308</v>
      </c>
      <c r="C431" t="s">
        <v>309</v>
      </c>
      <c r="D431" t="s">
        <v>310</v>
      </c>
      <c r="E431" t="s">
        <v>311</v>
      </c>
      <c r="F431" t="s">
        <v>260</v>
      </c>
      <c r="G431" t="s">
        <v>243</v>
      </c>
      <c r="H431" t="s">
        <v>299</v>
      </c>
      <c r="I431" t="s">
        <v>245</v>
      </c>
      <c r="J431" t="s">
        <v>300</v>
      </c>
      <c r="K431" t="s">
        <v>191</v>
      </c>
      <c r="M431" t="s">
        <v>199</v>
      </c>
      <c r="N431" t="s">
        <v>313</v>
      </c>
      <c r="O431" t="s">
        <v>194</v>
      </c>
      <c r="P431">
        <v>2020</v>
      </c>
      <c r="Q431">
        <v>0</v>
      </c>
    </row>
    <row r="432" spans="1:17" x14ac:dyDescent="0.25">
      <c r="A432" t="s">
        <v>307</v>
      </c>
      <c r="B432" t="s">
        <v>308</v>
      </c>
      <c r="C432" t="s">
        <v>309</v>
      </c>
      <c r="D432" t="s">
        <v>310</v>
      </c>
      <c r="E432" t="s">
        <v>311</v>
      </c>
      <c r="F432" t="s">
        <v>260</v>
      </c>
      <c r="G432" t="s">
        <v>243</v>
      </c>
      <c r="H432" t="s">
        <v>299</v>
      </c>
      <c r="I432" t="s">
        <v>245</v>
      </c>
      <c r="J432" t="s">
        <v>300</v>
      </c>
      <c r="K432" t="s">
        <v>191</v>
      </c>
      <c r="M432" t="s">
        <v>199</v>
      </c>
      <c r="N432" t="s">
        <v>313</v>
      </c>
      <c r="O432" t="s">
        <v>264</v>
      </c>
      <c r="P432">
        <v>2020</v>
      </c>
      <c r="Q432">
        <v>0</v>
      </c>
    </row>
    <row r="433" spans="1:17" x14ac:dyDescent="0.25">
      <c r="A433" t="s">
        <v>307</v>
      </c>
      <c r="B433" t="s">
        <v>308</v>
      </c>
      <c r="C433" t="s">
        <v>309</v>
      </c>
      <c r="D433" t="s">
        <v>310</v>
      </c>
      <c r="E433" t="s">
        <v>311</v>
      </c>
      <c r="F433" t="s">
        <v>260</v>
      </c>
      <c r="G433" t="s">
        <v>243</v>
      </c>
      <c r="H433" t="s">
        <v>299</v>
      </c>
      <c r="I433" t="s">
        <v>245</v>
      </c>
      <c r="J433" t="s">
        <v>300</v>
      </c>
      <c r="K433" t="s">
        <v>191</v>
      </c>
      <c r="M433" t="s">
        <v>199</v>
      </c>
      <c r="N433" t="s">
        <v>313</v>
      </c>
      <c r="O433" t="s">
        <v>265</v>
      </c>
      <c r="P433">
        <v>2020</v>
      </c>
      <c r="Q433">
        <v>0</v>
      </c>
    </row>
    <row r="434" spans="1:17" x14ac:dyDescent="0.25">
      <c r="A434" t="s">
        <v>307</v>
      </c>
      <c r="B434" t="s">
        <v>308</v>
      </c>
      <c r="C434" t="s">
        <v>309</v>
      </c>
      <c r="D434" t="s">
        <v>310</v>
      </c>
      <c r="E434" t="s">
        <v>311</v>
      </c>
      <c r="F434" t="s">
        <v>260</v>
      </c>
      <c r="G434" t="s">
        <v>243</v>
      </c>
      <c r="H434" t="s">
        <v>299</v>
      </c>
      <c r="I434" t="s">
        <v>245</v>
      </c>
      <c r="J434" t="s">
        <v>300</v>
      </c>
      <c r="K434" t="s">
        <v>191</v>
      </c>
      <c r="M434" t="s">
        <v>199</v>
      </c>
      <c r="N434" t="s">
        <v>313</v>
      </c>
      <c r="O434" t="s">
        <v>194</v>
      </c>
      <c r="P434">
        <v>2030</v>
      </c>
      <c r="Q434">
        <v>0</v>
      </c>
    </row>
    <row r="435" spans="1:17" x14ac:dyDescent="0.25">
      <c r="A435" t="s">
        <v>307</v>
      </c>
      <c r="B435" t="s">
        <v>308</v>
      </c>
      <c r="C435" t="s">
        <v>309</v>
      </c>
      <c r="D435" t="s">
        <v>310</v>
      </c>
      <c r="E435" t="s">
        <v>311</v>
      </c>
      <c r="F435" t="s">
        <v>260</v>
      </c>
      <c r="G435" t="s">
        <v>243</v>
      </c>
      <c r="H435" t="s">
        <v>299</v>
      </c>
      <c r="I435" t="s">
        <v>245</v>
      </c>
      <c r="J435" t="s">
        <v>300</v>
      </c>
      <c r="K435" t="s">
        <v>191</v>
      </c>
      <c r="M435" t="s">
        <v>199</v>
      </c>
      <c r="N435" t="s">
        <v>313</v>
      </c>
      <c r="O435" t="s">
        <v>194</v>
      </c>
      <c r="P435">
        <v>2050</v>
      </c>
    </row>
    <row r="436" spans="1:17" x14ac:dyDescent="0.25">
      <c r="A436" t="s">
        <v>307</v>
      </c>
      <c r="B436" t="s">
        <v>308</v>
      </c>
      <c r="C436" t="s">
        <v>309</v>
      </c>
      <c r="D436" t="s">
        <v>310</v>
      </c>
      <c r="E436" t="s">
        <v>311</v>
      </c>
      <c r="F436" t="s">
        <v>260</v>
      </c>
      <c r="G436" t="s">
        <v>243</v>
      </c>
      <c r="H436" t="s">
        <v>299</v>
      </c>
      <c r="I436" t="s">
        <v>245</v>
      </c>
      <c r="J436" t="s">
        <v>300</v>
      </c>
      <c r="K436" t="s">
        <v>191</v>
      </c>
      <c r="M436" t="s">
        <v>199</v>
      </c>
      <c r="N436" t="s">
        <v>313</v>
      </c>
      <c r="O436" t="s">
        <v>264</v>
      </c>
      <c r="P436">
        <v>2050</v>
      </c>
    </row>
    <row r="437" spans="1:17" x14ac:dyDescent="0.25">
      <c r="A437" t="s">
        <v>307</v>
      </c>
      <c r="B437" t="s">
        <v>308</v>
      </c>
      <c r="C437" t="s">
        <v>309</v>
      </c>
      <c r="D437" t="s">
        <v>310</v>
      </c>
      <c r="E437" t="s">
        <v>311</v>
      </c>
      <c r="F437" t="s">
        <v>260</v>
      </c>
      <c r="G437" t="s">
        <v>243</v>
      </c>
      <c r="H437" t="s">
        <v>299</v>
      </c>
      <c r="I437" t="s">
        <v>245</v>
      </c>
      <c r="J437" t="s">
        <v>300</v>
      </c>
      <c r="K437" t="s">
        <v>191</v>
      </c>
      <c r="M437" t="s">
        <v>199</v>
      </c>
      <c r="N437" t="s">
        <v>313</v>
      </c>
      <c r="O437" t="s">
        <v>265</v>
      </c>
      <c r="P437">
        <v>2050</v>
      </c>
    </row>
    <row r="438" spans="1:17" x14ac:dyDescent="0.25">
      <c r="A438" t="s">
        <v>307</v>
      </c>
      <c r="B438" t="s">
        <v>308</v>
      </c>
      <c r="C438" t="s">
        <v>309</v>
      </c>
      <c r="D438" t="s">
        <v>310</v>
      </c>
      <c r="E438" t="s">
        <v>311</v>
      </c>
      <c r="F438" t="s">
        <v>260</v>
      </c>
      <c r="G438" t="s">
        <v>243</v>
      </c>
      <c r="H438" t="s">
        <v>301</v>
      </c>
      <c r="I438" t="s">
        <v>249</v>
      </c>
      <c r="J438" t="s">
        <v>302</v>
      </c>
      <c r="K438" t="s">
        <v>191</v>
      </c>
      <c r="M438" t="s">
        <v>199</v>
      </c>
      <c r="N438" t="s">
        <v>313</v>
      </c>
      <c r="O438" t="s">
        <v>194</v>
      </c>
      <c r="P438">
        <v>2015</v>
      </c>
      <c r="Q438">
        <v>0</v>
      </c>
    </row>
    <row r="439" spans="1:17" x14ac:dyDescent="0.25">
      <c r="A439" t="s">
        <v>307</v>
      </c>
      <c r="B439" t="s">
        <v>308</v>
      </c>
      <c r="C439" t="s">
        <v>309</v>
      </c>
      <c r="D439" t="s">
        <v>310</v>
      </c>
      <c r="E439" t="s">
        <v>311</v>
      </c>
      <c r="F439" t="s">
        <v>260</v>
      </c>
      <c r="G439" t="s">
        <v>243</v>
      </c>
      <c r="H439" t="s">
        <v>301</v>
      </c>
      <c r="I439" t="s">
        <v>249</v>
      </c>
      <c r="J439" t="s">
        <v>302</v>
      </c>
      <c r="K439" t="s">
        <v>191</v>
      </c>
      <c r="M439" t="s">
        <v>199</v>
      </c>
      <c r="N439" t="s">
        <v>313</v>
      </c>
      <c r="O439" t="s">
        <v>194</v>
      </c>
      <c r="P439">
        <v>2020</v>
      </c>
      <c r="Q439">
        <v>0</v>
      </c>
    </row>
    <row r="440" spans="1:17" x14ac:dyDescent="0.25">
      <c r="A440" t="s">
        <v>307</v>
      </c>
      <c r="B440" t="s">
        <v>308</v>
      </c>
      <c r="C440" t="s">
        <v>309</v>
      </c>
      <c r="D440" t="s">
        <v>310</v>
      </c>
      <c r="E440" t="s">
        <v>311</v>
      </c>
      <c r="F440" t="s">
        <v>260</v>
      </c>
      <c r="G440" t="s">
        <v>243</v>
      </c>
      <c r="H440" t="s">
        <v>301</v>
      </c>
      <c r="I440" t="s">
        <v>249</v>
      </c>
      <c r="J440" t="s">
        <v>302</v>
      </c>
      <c r="K440" t="s">
        <v>191</v>
      </c>
      <c r="M440" t="s">
        <v>199</v>
      </c>
      <c r="N440" t="s">
        <v>313</v>
      </c>
      <c r="O440" t="s">
        <v>264</v>
      </c>
      <c r="P440">
        <v>2020</v>
      </c>
      <c r="Q440">
        <v>0</v>
      </c>
    </row>
    <row r="441" spans="1:17" x14ac:dyDescent="0.25">
      <c r="A441" t="s">
        <v>307</v>
      </c>
      <c r="B441" t="s">
        <v>308</v>
      </c>
      <c r="C441" t="s">
        <v>309</v>
      </c>
      <c r="D441" t="s">
        <v>310</v>
      </c>
      <c r="E441" t="s">
        <v>311</v>
      </c>
      <c r="F441" t="s">
        <v>260</v>
      </c>
      <c r="G441" t="s">
        <v>243</v>
      </c>
      <c r="H441" t="s">
        <v>301</v>
      </c>
      <c r="I441" t="s">
        <v>249</v>
      </c>
      <c r="J441" t="s">
        <v>302</v>
      </c>
      <c r="K441" t="s">
        <v>191</v>
      </c>
      <c r="M441" t="s">
        <v>199</v>
      </c>
      <c r="N441" t="s">
        <v>313</v>
      </c>
      <c r="O441" t="s">
        <v>265</v>
      </c>
      <c r="P441">
        <v>2020</v>
      </c>
      <c r="Q441">
        <v>0</v>
      </c>
    </row>
    <row r="442" spans="1:17" x14ac:dyDescent="0.25">
      <c r="A442" t="s">
        <v>307</v>
      </c>
      <c r="B442" t="s">
        <v>308</v>
      </c>
      <c r="C442" t="s">
        <v>309</v>
      </c>
      <c r="D442" t="s">
        <v>310</v>
      </c>
      <c r="E442" t="s">
        <v>311</v>
      </c>
      <c r="F442" t="s">
        <v>260</v>
      </c>
      <c r="G442" t="s">
        <v>243</v>
      </c>
      <c r="H442" t="s">
        <v>301</v>
      </c>
      <c r="I442" t="s">
        <v>249</v>
      </c>
      <c r="J442" t="s">
        <v>302</v>
      </c>
      <c r="K442" t="s">
        <v>191</v>
      </c>
      <c r="M442" t="s">
        <v>199</v>
      </c>
      <c r="N442" t="s">
        <v>313</v>
      </c>
      <c r="O442" t="s">
        <v>194</v>
      </c>
      <c r="P442">
        <v>2030</v>
      </c>
      <c r="Q442">
        <v>0</v>
      </c>
    </row>
    <row r="443" spans="1:17" x14ac:dyDescent="0.25">
      <c r="A443" t="s">
        <v>307</v>
      </c>
      <c r="B443" t="s">
        <v>308</v>
      </c>
      <c r="C443" t="s">
        <v>309</v>
      </c>
      <c r="D443" t="s">
        <v>310</v>
      </c>
      <c r="E443" t="s">
        <v>311</v>
      </c>
      <c r="F443" t="s">
        <v>260</v>
      </c>
      <c r="G443" t="s">
        <v>243</v>
      </c>
      <c r="H443" t="s">
        <v>301</v>
      </c>
      <c r="I443" t="s">
        <v>249</v>
      </c>
      <c r="J443" t="s">
        <v>302</v>
      </c>
      <c r="K443" t="s">
        <v>191</v>
      </c>
      <c r="M443" t="s">
        <v>199</v>
      </c>
      <c r="N443" t="s">
        <v>313</v>
      </c>
      <c r="O443" t="s">
        <v>194</v>
      </c>
      <c r="P443">
        <v>2050</v>
      </c>
    </row>
    <row r="444" spans="1:17" x14ac:dyDescent="0.25">
      <c r="A444" t="s">
        <v>307</v>
      </c>
      <c r="B444" t="s">
        <v>308</v>
      </c>
      <c r="C444" t="s">
        <v>309</v>
      </c>
      <c r="D444" t="s">
        <v>310</v>
      </c>
      <c r="E444" t="s">
        <v>311</v>
      </c>
      <c r="F444" t="s">
        <v>260</v>
      </c>
      <c r="G444" t="s">
        <v>243</v>
      </c>
      <c r="H444" t="s">
        <v>301</v>
      </c>
      <c r="I444" t="s">
        <v>249</v>
      </c>
      <c r="J444" t="s">
        <v>302</v>
      </c>
      <c r="K444" t="s">
        <v>191</v>
      </c>
      <c r="M444" t="s">
        <v>199</v>
      </c>
      <c r="N444" t="s">
        <v>313</v>
      </c>
      <c r="O444" t="s">
        <v>264</v>
      </c>
      <c r="P444">
        <v>2050</v>
      </c>
    </row>
    <row r="445" spans="1:17" x14ac:dyDescent="0.25">
      <c r="A445" t="s">
        <v>307</v>
      </c>
      <c r="B445" t="s">
        <v>308</v>
      </c>
      <c r="C445" t="s">
        <v>309</v>
      </c>
      <c r="D445" t="s">
        <v>310</v>
      </c>
      <c r="E445" t="s">
        <v>311</v>
      </c>
      <c r="F445" t="s">
        <v>260</v>
      </c>
      <c r="G445" t="s">
        <v>243</v>
      </c>
      <c r="H445" t="s">
        <v>301</v>
      </c>
      <c r="I445" t="s">
        <v>249</v>
      </c>
      <c r="J445" t="s">
        <v>302</v>
      </c>
      <c r="K445" t="s">
        <v>191</v>
      </c>
      <c r="M445" t="s">
        <v>199</v>
      </c>
      <c r="N445" t="s">
        <v>313</v>
      </c>
      <c r="O445" t="s">
        <v>265</v>
      </c>
      <c r="P445">
        <v>2050</v>
      </c>
    </row>
    <row r="446" spans="1:17" x14ac:dyDescent="0.25">
      <c r="A446" t="s">
        <v>307</v>
      </c>
      <c r="B446" t="s">
        <v>308</v>
      </c>
      <c r="C446" t="s">
        <v>309</v>
      </c>
      <c r="D446" t="s">
        <v>310</v>
      </c>
      <c r="E446" t="s">
        <v>311</v>
      </c>
      <c r="F446" t="s">
        <v>260</v>
      </c>
      <c r="G446" t="s">
        <v>243</v>
      </c>
      <c r="H446" t="s">
        <v>303</v>
      </c>
      <c r="I446" t="s">
        <v>254</v>
      </c>
      <c r="J446" t="s">
        <v>304</v>
      </c>
      <c r="K446" t="s">
        <v>191</v>
      </c>
      <c r="M446" t="s">
        <v>199</v>
      </c>
      <c r="N446" t="s">
        <v>313</v>
      </c>
      <c r="O446" t="s">
        <v>194</v>
      </c>
      <c r="P446">
        <v>2015</v>
      </c>
      <c r="Q446">
        <v>0</v>
      </c>
    </row>
    <row r="447" spans="1:17" x14ac:dyDescent="0.25">
      <c r="A447" t="s">
        <v>307</v>
      </c>
      <c r="B447" t="s">
        <v>308</v>
      </c>
      <c r="C447" t="s">
        <v>309</v>
      </c>
      <c r="D447" t="s">
        <v>310</v>
      </c>
      <c r="E447" t="s">
        <v>311</v>
      </c>
      <c r="F447" t="s">
        <v>260</v>
      </c>
      <c r="G447" t="s">
        <v>243</v>
      </c>
      <c r="H447" t="s">
        <v>303</v>
      </c>
      <c r="I447" t="s">
        <v>254</v>
      </c>
      <c r="J447" t="s">
        <v>304</v>
      </c>
      <c r="K447" t="s">
        <v>191</v>
      </c>
      <c r="M447" t="s">
        <v>199</v>
      </c>
      <c r="N447" t="s">
        <v>313</v>
      </c>
      <c r="O447" t="s">
        <v>194</v>
      </c>
      <c r="P447">
        <v>2020</v>
      </c>
      <c r="Q447">
        <v>0</v>
      </c>
    </row>
    <row r="448" spans="1:17" x14ac:dyDescent="0.25">
      <c r="A448" t="s">
        <v>307</v>
      </c>
      <c r="B448" t="s">
        <v>308</v>
      </c>
      <c r="C448" t="s">
        <v>309</v>
      </c>
      <c r="D448" t="s">
        <v>310</v>
      </c>
      <c r="E448" t="s">
        <v>311</v>
      </c>
      <c r="F448" t="s">
        <v>260</v>
      </c>
      <c r="G448" t="s">
        <v>243</v>
      </c>
      <c r="H448" t="s">
        <v>303</v>
      </c>
      <c r="I448" t="s">
        <v>254</v>
      </c>
      <c r="J448" t="s">
        <v>304</v>
      </c>
      <c r="K448" t="s">
        <v>191</v>
      </c>
      <c r="M448" t="s">
        <v>199</v>
      </c>
      <c r="N448" t="s">
        <v>313</v>
      </c>
      <c r="O448" t="s">
        <v>264</v>
      </c>
      <c r="P448">
        <v>2020</v>
      </c>
      <c r="Q448">
        <v>0</v>
      </c>
    </row>
    <row r="449" spans="1:17" x14ac:dyDescent="0.25">
      <c r="A449" t="s">
        <v>307</v>
      </c>
      <c r="B449" t="s">
        <v>308</v>
      </c>
      <c r="C449" t="s">
        <v>309</v>
      </c>
      <c r="D449" t="s">
        <v>310</v>
      </c>
      <c r="E449" t="s">
        <v>311</v>
      </c>
      <c r="F449" t="s">
        <v>260</v>
      </c>
      <c r="G449" t="s">
        <v>243</v>
      </c>
      <c r="H449" t="s">
        <v>303</v>
      </c>
      <c r="I449" t="s">
        <v>254</v>
      </c>
      <c r="J449" t="s">
        <v>304</v>
      </c>
      <c r="K449" t="s">
        <v>191</v>
      </c>
      <c r="M449" t="s">
        <v>199</v>
      </c>
      <c r="N449" t="s">
        <v>313</v>
      </c>
      <c r="O449" t="s">
        <v>265</v>
      </c>
      <c r="P449">
        <v>2020</v>
      </c>
      <c r="Q449">
        <v>0</v>
      </c>
    </row>
    <row r="450" spans="1:17" x14ac:dyDescent="0.25">
      <c r="A450" t="s">
        <v>307</v>
      </c>
      <c r="B450" t="s">
        <v>308</v>
      </c>
      <c r="C450" t="s">
        <v>309</v>
      </c>
      <c r="D450" t="s">
        <v>310</v>
      </c>
      <c r="E450" t="s">
        <v>311</v>
      </c>
      <c r="F450" t="s">
        <v>260</v>
      </c>
      <c r="G450" t="s">
        <v>243</v>
      </c>
      <c r="H450" t="s">
        <v>303</v>
      </c>
      <c r="I450" t="s">
        <v>254</v>
      </c>
      <c r="J450" t="s">
        <v>304</v>
      </c>
      <c r="K450" t="s">
        <v>191</v>
      </c>
      <c r="M450" t="s">
        <v>199</v>
      </c>
      <c r="N450" t="s">
        <v>313</v>
      </c>
      <c r="O450" t="s">
        <v>194</v>
      </c>
      <c r="P450">
        <v>2030</v>
      </c>
      <c r="Q450">
        <v>0</v>
      </c>
    </row>
    <row r="451" spans="1:17" x14ac:dyDescent="0.25">
      <c r="A451" t="s">
        <v>307</v>
      </c>
      <c r="B451" t="s">
        <v>308</v>
      </c>
      <c r="C451" t="s">
        <v>309</v>
      </c>
      <c r="D451" t="s">
        <v>310</v>
      </c>
      <c r="E451" t="s">
        <v>311</v>
      </c>
      <c r="F451" t="s">
        <v>260</v>
      </c>
      <c r="G451" t="s">
        <v>243</v>
      </c>
      <c r="H451" t="s">
        <v>303</v>
      </c>
      <c r="I451" t="s">
        <v>254</v>
      </c>
      <c r="J451" t="s">
        <v>304</v>
      </c>
      <c r="K451" t="s">
        <v>191</v>
      </c>
      <c r="M451" t="s">
        <v>199</v>
      </c>
      <c r="N451" t="s">
        <v>313</v>
      </c>
      <c r="O451" t="s">
        <v>194</v>
      </c>
      <c r="P451">
        <v>2050</v>
      </c>
    </row>
    <row r="452" spans="1:17" x14ac:dyDescent="0.25">
      <c r="A452" t="s">
        <v>307</v>
      </c>
      <c r="B452" t="s">
        <v>308</v>
      </c>
      <c r="C452" t="s">
        <v>309</v>
      </c>
      <c r="D452" t="s">
        <v>310</v>
      </c>
      <c r="E452" t="s">
        <v>311</v>
      </c>
      <c r="F452" t="s">
        <v>260</v>
      </c>
      <c r="G452" t="s">
        <v>243</v>
      </c>
      <c r="H452" t="s">
        <v>303</v>
      </c>
      <c r="I452" t="s">
        <v>254</v>
      </c>
      <c r="J452" t="s">
        <v>304</v>
      </c>
      <c r="K452" t="s">
        <v>191</v>
      </c>
      <c r="M452" t="s">
        <v>199</v>
      </c>
      <c r="N452" t="s">
        <v>313</v>
      </c>
      <c r="O452" t="s">
        <v>264</v>
      </c>
      <c r="P452">
        <v>2050</v>
      </c>
    </row>
    <row r="453" spans="1:17" x14ac:dyDescent="0.25">
      <c r="A453" t="s">
        <v>307</v>
      </c>
      <c r="B453" t="s">
        <v>308</v>
      </c>
      <c r="C453" t="s">
        <v>309</v>
      </c>
      <c r="D453" t="s">
        <v>310</v>
      </c>
      <c r="E453" t="s">
        <v>311</v>
      </c>
      <c r="F453" t="s">
        <v>260</v>
      </c>
      <c r="G453" t="s">
        <v>243</v>
      </c>
      <c r="H453" t="s">
        <v>303</v>
      </c>
      <c r="I453" t="s">
        <v>254</v>
      </c>
      <c r="J453" t="s">
        <v>304</v>
      </c>
      <c r="K453" t="s">
        <v>191</v>
      </c>
      <c r="M453" t="s">
        <v>199</v>
      </c>
      <c r="N453" t="s">
        <v>313</v>
      </c>
      <c r="O453" t="s">
        <v>265</v>
      </c>
      <c r="P453">
        <v>2050</v>
      </c>
    </row>
    <row r="454" spans="1:17" x14ac:dyDescent="0.25">
      <c r="A454" t="s">
        <v>307</v>
      </c>
      <c r="B454" t="s">
        <v>308</v>
      </c>
      <c r="C454" t="s">
        <v>309</v>
      </c>
      <c r="D454" t="s">
        <v>310</v>
      </c>
      <c r="E454" t="s">
        <v>311</v>
      </c>
      <c r="F454" t="s">
        <v>260</v>
      </c>
      <c r="G454" t="s">
        <v>243</v>
      </c>
      <c r="H454" t="s">
        <v>305</v>
      </c>
      <c r="I454" t="s">
        <v>306</v>
      </c>
      <c r="J454" t="s">
        <v>273</v>
      </c>
      <c r="K454" t="s">
        <v>78</v>
      </c>
      <c r="M454" t="s">
        <v>199</v>
      </c>
      <c r="N454" t="s">
        <v>313</v>
      </c>
      <c r="O454" t="s">
        <v>194</v>
      </c>
      <c r="P454">
        <v>2015</v>
      </c>
      <c r="Q454">
        <v>0</v>
      </c>
    </row>
    <row r="455" spans="1:17" x14ac:dyDescent="0.25">
      <c r="A455" t="s">
        <v>307</v>
      </c>
      <c r="B455" t="s">
        <v>308</v>
      </c>
      <c r="C455" t="s">
        <v>309</v>
      </c>
      <c r="D455" t="s">
        <v>310</v>
      </c>
      <c r="E455" t="s">
        <v>311</v>
      </c>
      <c r="F455" t="s">
        <v>260</v>
      </c>
      <c r="G455" t="s">
        <v>243</v>
      </c>
      <c r="H455" t="s">
        <v>305</v>
      </c>
      <c r="I455" t="s">
        <v>306</v>
      </c>
      <c r="J455" t="s">
        <v>273</v>
      </c>
      <c r="K455" t="s">
        <v>78</v>
      </c>
      <c r="M455" t="s">
        <v>199</v>
      </c>
      <c r="N455" t="s">
        <v>313</v>
      </c>
      <c r="O455" t="s">
        <v>194</v>
      </c>
      <c r="P455">
        <v>2020</v>
      </c>
      <c r="Q455">
        <v>0</v>
      </c>
    </row>
    <row r="456" spans="1:17" x14ac:dyDescent="0.25">
      <c r="A456" t="s">
        <v>307</v>
      </c>
      <c r="B456" t="s">
        <v>308</v>
      </c>
      <c r="C456" t="s">
        <v>309</v>
      </c>
      <c r="D456" t="s">
        <v>310</v>
      </c>
      <c r="E456" t="s">
        <v>311</v>
      </c>
      <c r="F456" t="s">
        <v>260</v>
      </c>
      <c r="G456" t="s">
        <v>243</v>
      </c>
      <c r="H456" t="s">
        <v>305</v>
      </c>
      <c r="I456" t="s">
        <v>306</v>
      </c>
      <c r="J456" t="s">
        <v>273</v>
      </c>
      <c r="K456" t="s">
        <v>78</v>
      </c>
      <c r="M456" t="s">
        <v>199</v>
      </c>
      <c r="N456" t="s">
        <v>313</v>
      </c>
      <c r="O456" t="s">
        <v>264</v>
      </c>
      <c r="P456">
        <v>2020</v>
      </c>
      <c r="Q456">
        <v>0</v>
      </c>
    </row>
    <row r="457" spans="1:17" x14ac:dyDescent="0.25">
      <c r="A457" t="s">
        <v>307</v>
      </c>
      <c r="B457" t="s">
        <v>308</v>
      </c>
      <c r="C457" t="s">
        <v>309</v>
      </c>
      <c r="D457" t="s">
        <v>310</v>
      </c>
      <c r="E457" t="s">
        <v>311</v>
      </c>
      <c r="F457" t="s">
        <v>260</v>
      </c>
      <c r="G457" t="s">
        <v>243</v>
      </c>
      <c r="H457" t="s">
        <v>305</v>
      </c>
      <c r="I457" t="s">
        <v>306</v>
      </c>
      <c r="J457" t="s">
        <v>273</v>
      </c>
      <c r="K457" t="s">
        <v>78</v>
      </c>
      <c r="M457" t="s">
        <v>199</v>
      </c>
      <c r="N457" t="s">
        <v>313</v>
      </c>
      <c r="O457" t="s">
        <v>265</v>
      </c>
      <c r="P457">
        <v>2020</v>
      </c>
      <c r="Q457">
        <v>0</v>
      </c>
    </row>
    <row r="458" spans="1:17" x14ac:dyDescent="0.25">
      <c r="A458" t="s">
        <v>307</v>
      </c>
      <c r="B458" t="s">
        <v>308</v>
      </c>
      <c r="C458" t="s">
        <v>309</v>
      </c>
      <c r="D458" t="s">
        <v>310</v>
      </c>
      <c r="E458" t="s">
        <v>311</v>
      </c>
      <c r="F458" t="s">
        <v>260</v>
      </c>
      <c r="G458" t="s">
        <v>243</v>
      </c>
      <c r="H458" t="s">
        <v>305</v>
      </c>
      <c r="I458" t="s">
        <v>306</v>
      </c>
      <c r="J458" t="s">
        <v>273</v>
      </c>
      <c r="K458" t="s">
        <v>78</v>
      </c>
      <c r="M458" t="s">
        <v>199</v>
      </c>
      <c r="N458" t="s">
        <v>313</v>
      </c>
      <c r="O458" t="s">
        <v>194</v>
      </c>
      <c r="P458">
        <v>2030</v>
      </c>
      <c r="Q458">
        <v>0</v>
      </c>
    </row>
    <row r="459" spans="1:17" x14ac:dyDescent="0.25">
      <c r="A459" t="s">
        <v>307</v>
      </c>
      <c r="B459" t="s">
        <v>308</v>
      </c>
      <c r="C459" t="s">
        <v>309</v>
      </c>
      <c r="D459" t="s">
        <v>310</v>
      </c>
      <c r="E459" t="s">
        <v>311</v>
      </c>
      <c r="F459" t="s">
        <v>260</v>
      </c>
      <c r="G459" t="s">
        <v>243</v>
      </c>
      <c r="H459" t="s">
        <v>305</v>
      </c>
      <c r="I459" t="s">
        <v>306</v>
      </c>
      <c r="J459" t="s">
        <v>273</v>
      </c>
      <c r="K459" t="s">
        <v>78</v>
      </c>
      <c r="M459" t="s">
        <v>199</v>
      </c>
      <c r="N459" t="s">
        <v>313</v>
      </c>
      <c r="O459" t="s">
        <v>194</v>
      </c>
      <c r="P459">
        <v>2050</v>
      </c>
    </row>
    <row r="460" spans="1:17" x14ac:dyDescent="0.25">
      <c r="A460" t="s">
        <v>307</v>
      </c>
      <c r="B460" t="s">
        <v>308</v>
      </c>
      <c r="C460" t="s">
        <v>309</v>
      </c>
      <c r="D460" t="s">
        <v>310</v>
      </c>
      <c r="E460" t="s">
        <v>311</v>
      </c>
      <c r="F460" t="s">
        <v>260</v>
      </c>
      <c r="G460" t="s">
        <v>243</v>
      </c>
      <c r="H460" t="s">
        <v>305</v>
      </c>
      <c r="I460" t="s">
        <v>306</v>
      </c>
      <c r="J460" t="s">
        <v>273</v>
      </c>
      <c r="K460" t="s">
        <v>78</v>
      </c>
      <c r="M460" t="s">
        <v>199</v>
      </c>
      <c r="N460" t="s">
        <v>313</v>
      </c>
      <c r="O460" t="s">
        <v>264</v>
      </c>
      <c r="P460">
        <v>2050</v>
      </c>
    </row>
    <row r="461" spans="1:17" x14ac:dyDescent="0.25">
      <c r="A461" t="s">
        <v>307</v>
      </c>
      <c r="B461" t="s">
        <v>308</v>
      </c>
      <c r="C461" t="s">
        <v>309</v>
      </c>
      <c r="D461" t="s">
        <v>310</v>
      </c>
      <c r="E461" t="s">
        <v>311</v>
      </c>
      <c r="F461" t="s">
        <v>260</v>
      </c>
      <c r="G461" t="s">
        <v>243</v>
      </c>
      <c r="H461" t="s">
        <v>305</v>
      </c>
      <c r="I461" t="s">
        <v>306</v>
      </c>
      <c r="J461" t="s">
        <v>273</v>
      </c>
      <c r="K461" t="s">
        <v>78</v>
      </c>
      <c r="M461" t="s">
        <v>199</v>
      </c>
      <c r="N461" t="s">
        <v>313</v>
      </c>
      <c r="O461" t="s">
        <v>265</v>
      </c>
      <c r="P461">
        <v>2050</v>
      </c>
    </row>
    <row r="462" spans="1:17" x14ac:dyDescent="0.25">
      <c r="A462" t="s">
        <v>307</v>
      </c>
      <c r="B462" t="s">
        <v>308</v>
      </c>
      <c r="C462" t="s">
        <v>309</v>
      </c>
      <c r="D462" t="s">
        <v>310</v>
      </c>
      <c r="E462" t="s">
        <v>311</v>
      </c>
      <c r="F462" t="s">
        <v>260</v>
      </c>
      <c r="G462" t="s">
        <v>188</v>
      </c>
      <c r="H462" t="s">
        <v>324</v>
      </c>
      <c r="I462" t="s">
        <v>234</v>
      </c>
      <c r="J462" t="s">
        <v>292</v>
      </c>
      <c r="K462" t="s">
        <v>325</v>
      </c>
      <c r="L462" t="s">
        <v>237</v>
      </c>
      <c r="M462" t="s">
        <v>321</v>
      </c>
      <c r="N462" t="s">
        <v>313</v>
      </c>
      <c r="O462" t="s">
        <v>194</v>
      </c>
      <c r="P462">
        <v>2015</v>
      </c>
      <c r="Q462">
        <v>1350</v>
      </c>
    </row>
    <row r="463" spans="1:17" x14ac:dyDescent="0.25">
      <c r="A463" t="s">
        <v>307</v>
      </c>
      <c r="B463" t="s">
        <v>308</v>
      </c>
      <c r="C463" t="s">
        <v>309</v>
      </c>
      <c r="D463" t="s">
        <v>310</v>
      </c>
      <c r="E463" t="s">
        <v>311</v>
      </c>
      <c r="F463" t="s">
        <v>260</v>
      </c>
      <c r="G463" t="s">
        <v>188</v>
      </c>
      <c r="H463" t="s">
        <v>324</v>
      </c>
      <c r="I463" t="s">
        <v>234</v>
      </c>
      <c r="J463" t="s">
        <v>292</v>
      </c>
      <c r="K463" t="s">
        <v>325</v>
      </c>
      <c r="L463" t="s">
        <v>237</v>
      </c>
      <c r="M463" t="s">
        <v>321</v>
      </c>
      <c r="N463" t="s">
        <v>313</v>
      </c>
      <c r="O463" t="s">
        <v>194</v>
      </c>
      <c r="P463">
        <v>2020</v>
      </c>
      <c r="Q463">
        <v>1350</v>
      </c>
    </row>
    <row r="464" spans="1:17" x14ac:dyDescent="0.25">
      <c r="A464" t="s">
        <v>307</v>
      </c>
      <c r="B464" t="s">
        <v>308</v>
      </c>
      <c r="C464" t="s">
        <v>309</v>
      </c>
      <c r="D464" t="s">
        <v>310</v>
      </c>
      <c r="E464" t="s">
        <v>311</v>
      </c>
      <c r="F464" t="s">
        <v>260</v>
      </c>
      <c r="G464" t="s">
        <v>188</v>
      </c>
      <c r="H464" t="s">
        <v>324</v>
      </c>
      <c r="I464" t="s">
        <v>234</v>
      </c>
      <c r="J464" t="s">
        <v>292</v>
      </c>
      <c r="K464" t="s">
        <v>325</v>
      </c>
      <c r="L464" t="s">
        <v>237</v>
      </c>
      <c r="M464" t="s">
        <v>321</v>
      </c>
      <c r="N464" t="s">
        <v>313</v>
      </c>
      <c r="O464" t="s">
        <v>264</v>
      </c>
      <c r="P464">
        <v>2020</v>
      </c>
      <c r="Q464">
        <v>550</v>
      </c>
    </row>
    <row r="465" spans="1:17" x14ac:dyDescent="0.25">
      <c r="A465" t="s">
        <v>307</v>
      </c>
      <c r="B465" t="s">
        <v>308</v>
      </c>
      <c r="C465" t="s">
        <v>309</v>
      </c>
      <c r="D465" t="s">
        <v>310</v>
      </c>
      <c r="E465" t="s">
        <v>311</v>
      </c>
      <c r="F465" t="s">
        <v>260</v>
      </c>
      <c r="G465" t="s">
        <v>188</v>
      </c>
      <c r="H465" t="s">
        <v>324</v>
      </c>
      <c r="I465" t="s">
        <v>234</v>
      </c>
      <c r="J465" t="s">
        <v>292</v>
      </c>
      <c r="K465" t="s">
        <v>325</v>
      </c>
      <c r="L465" t="s">
        <v>237</v>
      </c>
      <c r="M465" t="s">
        <v>321</v>
      </c>
      <c r="N465" t="s">
        <v>313</v>
      </c>
      <c r="O465" t="s">
        <v>265</v>
      </c>
      <c r="P465">
        <v>2020</v>
      </c>
      <c r="Q465">
        <v>2150</v>
      </c>
    </row>
    <row r="466" spans="1:17" x14ac:dyDescent="0.25">
      <c r="A466" t="s">
        <v>307</v>
      </c>
      <c r="B466" t="s">
        <v>308</v>
      </c>
      <c r="C466" t="s">
        <v>309</v>
      </c>
      <c r="D466" t="s">
        <v>310</v>
      </c>
      <c r="E466" t="s">
        <v>311</v>
      </c>
      <c r="F466" t="s">
        <v>260</v>
      </c>
      <c r="G466" t="s">
        <v>188</v>
      </c>
      <c r="H466" t="s">
        <v>324</v>
      </c>
      <c r="I466" t="s">
        <v>234</v>
      </c>
      <c r="J466" t="s">
        <v>292</v>
      </c>
      <c r="K466" t="s">
        <v>325</v>
      </c>
      <c r="L466" t="s">
        <v>237</v>
      </c>
      <c r="M466" t="s">
        <v>321</v>
      </c>
      <c r="N466" t="s">
        <v>313</v>
      </c>
      <c r="O466" t="s">
        <v>194</v>
      </c>
      <c r="P466">
        <v>2030</v>
      </c>
      <c r="Q466">
        <v>1350</v>
      </c>
    </row>
    <row r="467" spans="1:17" x14ac:dyDescent="0.25">
      <c r="A467" t="s">
        <v>307</v>
      </c>
      <c r="B467" t="s">
        <v>308</v>
      </c>
      <c r="C467" t="s">
        <v>309</v>
      </c>
      <c r="D467" t="s">
        <v>310</v>
      </c>
      <c r="E467" t="s">
        <v>311</v>
      </c>
      <c r="F467" t="s">
        <v>260</v>
      </c>
      <c r="G467" t="s">
        <v>188</v>
      </c>
      <c r="H467" t="s">
        <v>324</v>
      </c>
      <c r="I467" t="s">
        <v>234</v>
      </c>
      <c r="J467" t="s">
        <v>292</v>
      </c>
      <c r="K467" t="s">
        <v>325</v>
      </c>
      <c r="L467" t="s">
        <v>237</v>
      </c>
      <c r="M467" t="s">
        <v>321</v>
      </c>
      <c r="N467" t="s">
        <v>313</v>
      </c>
      <c r="O467" t="s">
        <v>194</v>
      </c>
      <c r="P467">
        <v>2050</v>
      </c>
    </row>
    <row r="468" spans="1:17" x14ac:dyDescent="0.25">
      <c r="A468" t="s">
        <v>307</v>
      </c>
      <c r="B468" t="s">
        <v>308</v>
      </c>
      <c r="C468" t="s">
        <v>309</v>
      </c>
      <c r="D468" t="s">
        <v>310</v>
      </c>
      <c r="E468" t="s">
        <v>311</v>
      </c>
      <c r="F468" t="s">
        <v>260</v>
      </c>
      <c r="G468" t="s">
        <v>188</v>
      </c>
      <c r="H468" t="s">
        <v>324</v>
      </c>
      <c r="I468" t="s">
        <v>234</v>
      </c>
      <c r="J468" t="s">
        <v>292</v>
      </c>
      <c r="K468" t="s">
        <v>325</v>
      </c>
      <c r="L468" t="s">
        <v>237</v>
      </c>
      <c r="M468" t="s">
        <v>321</v>
      </c>
      <c r="N468" t="s">
        <v>313</v>
      </c>
      <c r="O468" t="s">
        <v>264</v>
      </c>
      <c r="P468">
        <v>2050</v>
      </c>
    </row>
    <row r="469" spans="1:17" x14ac:dyDescent="0.25">
      <c r="A469" t="s">
        <v>307</v>
      </c>
      <c r="B469" t="s">
        <v>308</v>
      </c>
      <c r="C469" t="s">
        <v>309</v>
      </c>
      <c r="D469" t="s">
        <v>310</v>
      </c>
      <c r="E469" t="s">
        <v>311</v>
      </c>
      <c r="F469" t="s">
        <v>260</v>
      </c>
      <c r="G469" t="s">
        <v>188</v>
      </c>
      <c r="H469" t="s">
        <v>324</v>
      </c>
      <c r="I469" t="s">
        <v>234</v>
      </c>
      <c r="J469" t="s">
        <v>292</v>
      </c>
      <c r="K469" t="s">
        <v>325</v>
      </c>
      <c r="L469" t="s">
        <v>237</v>
      </c>
      <c r="M469" t="s">
        <v>321</v>
      </c>
      <c r="N469" t="s">
        <v>313</v>
      </c>
      <c r="O469" t="s">
        <v>265</v>
      </c>
      <c r="P469">
        <v>2050</v>
      </c>
    </row>
    <row r="470" spans="1:17" x14ac:dyDescent="0.25">
      <c r="A470" t="s">
        <v>307</v>
      </c>
      <c r="B470" t="s">
        <v>308</v>
      </c>
      <c r="C470" t="s">
        <v>309</v>
      </c>
      <c r="D470" t="s">
        <v>310</v>
      </c>
      <c r="E470" t="s">
        <v>311</v>
      </c>
      <c r="F470" t="s">
        <v>260</v>
      </c>
      <c r="G470" t="s">
        <v>188</v>
      </c>
      <c r="H470" t="s">
        <v>326</v>
      </c>
      <c r="I470" t="s">
        <v>4</v>
      </c>
      <c r="J470" t="s">
        <v>327</v>
      </c>
      <c r="K470" t="s">
        <v>328</v>
      </c>
      <c r="L470" t="s">
        <v>237</v>
      </c>
      <c r="M470" t="s">
        <v>321</v>
      </c>
      <c r="N470" t="s">
        <v>313</v>
      </c>
      <c r="O470" t="s">
        <v>194</v>
      </c>
      <c r="P470">
        <v>2015</v>
      </c>
      <c r="Q470">
        <v>0.36</v>
      </c>
    </row>
    <row r="471" spans="1:17" x14ac:dyDescent="0.25">
      <c r="A471" t="s">
        <v>307</v>
      </c>
      <c r="B471" t="s">
        <v>308</v>
      </c>
      <c r="C471" t="s">
        <v>309</v>
      </c>
      <c r="D471" t="s">
        <v>310</v>
      </c>
      <c r="E471" t="s">
        <v>311</v>
      </c>
      <c r="F471" t="s">
        <v>260</v>
      </c>
      <c r="G471" t="s">
        <v>188</v>
      </c>
      <c r="H471" t="s">
        <v>326</v>
      </c>
      <c r="I471" t="s">
        <v>4</v>
      </c>
      <c r="J471" t="s">
        <v>327</v>
      </c>
      <c r="K471" t="s">
        <v>328</v>
      </c>
      <c r="L471" t="s">
        <v>237</v>
      </c>
      <c r="M471" t="s">
        <v>321</v>
      </c>
      <c r="N471" t="s">
        <v>313</v>
      </c>
      <c r="O471" t="s">
        <v>194</v>
      </c>
      <c r="P471">
        <v>2020</v>
      </c>
      <c r="Q471">
        <v>0.36</v>
      </c>
    </row>
    <row r="472" spans="1:17" x14ac:dyDescent="0.25">
      <c r="A472" t="s">
        <v>307</v>
      </c>
      <c r="B472" t="s">
        <v>308</v>
      </c>
      <c r="C472" t="s">
        <v>309</v>
      </c>
      <c r="D472" t="s">
        <v>310</v>
      </c>
      <c r="E472" t="s">
        <v>311</v>
      </c>
      <c r="F472" t="s">
        <v>260</v>
      </c>
      <c r="G472" t="s">
        <v>188</v>
      </c>
      <c r="H472" t="s">
        <v>326</v>
      </c>
      <c r="I472" t="s">
        <v>4</v>
      </c>
      <c r="J472" t="s">
        <v>327</v>
      </c>
      <c r="K472" t="s">
        <v>328</v>
      </c>
      <c r="L472" t="s">
        <v>237</v>
      </c>
      <c r="M472" t="s">
        <v>321</v>
      </c>
      <c r="N472" t="s">
        <v>313</v>
      </c>
      <c r="O472" t="s">
        <v>264</v>
      </c>
      <c r="P472">
        <v>2020</v>
      </c>
      <c r="Q472">
        <v>0.16</v>
      </c>
    </row>
    <row r="473" spans="1:17" x14ac:dyDescent="0.25">
      <c r="A473" t="s">
        <v>307</v>
      </c>
      <c r="B473" t="s">
        <v>308</v>
      </c>
      <c r="C473" t="s">
        <v>309</v>
      </c>
      <c r="D473" t="s">
        <v>310</v>
      </c>
      <c r="E473" t="s">
        <v>311</v>
      </c>
      <c r="F473" t="s">
        <v>260</v>
      </c>
      <c r="G473" t="s">
        <v>188</v>
      </c>
      <c r="H473" t="s">
        <v>326</v>
      </c>
      <c r="I473" t="s">
        <v>4</v>
      </c>
      <c r="J473" t="s">
        <v>327</v>
      </c>
      <c r="K473" t="s">
        <v>328</v>
      </c>
      <c r="L473" t="s">
        <v>237</v>
      </c>
      <c r="M473" t="s">
        <v>321</v>
      </c>
      <c r="N473" t="s">
        <v>313</v>
      </c>
      <c r="O473" t="s">
        <v>265</v>
      </c>
      <c r="P473">
        <v>2020</v>
      </c>
      <c r="Q473">
        <v>0.56000000000000005</v>
      </c>
    </row>
    <row r="474" spans="1:17" x14ac:dyDescent="0.25">
      <c r="A474" t="s">
        <v>307</v>
      </c>
      <c r="B474" t="s">
        <v>308</v>
      </c>
      <c r="C474" t="s">
        <v>309</v>
      </c>
      <c r="D474" t="s">
        <v>310</v>
      </c>
      <c r="E474" t="s">
        <v>311</v>
      </c>
      <c r="F474" t="s">
        <v>260</v>
      </c>
      <c r="G474" t="s">
        <v>188</v>
      </c>
      <c r="H474" t="s">
        <v>326</v>
      </c>
      <c r="I474" t="s">
        <v>4</v>
      </c>
      <c r="J474" t="s">
        <v>327</v>
      </c>
      <c r="K474" t="s">
        <v>328</v>
      </c>
      <c r="L474" t="s">
        <v>237</v>
      </c>
      <c r="M474" t="s">
        <v>321</v>
      </c>
      <c r="N474" t="s">
        <v>313</v>
      </c>
      <c r="O474" t="s">
        <v>194</v>
      </c>
      <c r="P474">
        <v>2030</v>
      </c>
      <c r="Q474">
        <v>0.36</v>
      </c>
    </row>
    <row r="475" spans="1:17" x14ac:dyDescent="0.25">
      <c r="A475" t="s">
        <v>307</v>
      </c>
      <c r="B475" t="s">
        <v>308</v>
      </c>
      <c r="C475" t="s">
        <v>309</v>
      </c>
      <c r="D475" t="s">
        <v>310</v>
      </c>
      <c r="E475" t="s">
        <v>311</v>
      </c>
      <c r="F475" t="s">
        <v>260</v>
      </c>
      <c r="G475" t="s">
        <v>188</v>
      </c>
      <c r="H475" t="s">
        <v>326</v>
      </c>
      <c r="I475" t="s">
        <v>4</v>
      </c>
      <c r="J475" t="s">
        <v>327</v>
      </c>
      <c r="K475" t="s">
        <v>328</v>
      </c>
      <c r="L475" t="s">
        <v>237</v>
      </c>
      <c r="M475" t="s">
        <v>321</v>
      </c>
      <c r="N475" t="s">
        <v>313</v>
      </c>
      <c r="O475" t="s">
        <v>194</v>
      </c>
      <c r="P475">
        <v>2050</v>
      </c>
    </row>
    <row r="476" spans="1:17" x14ac:dyDescent="0.25">
      <c r="A476" t="s">
        <v>307</v>
      </c>
      <c r="B476" t="s">
        <v>308</v>
      </c>
      <c r="C476" t="s">
        <v>309</v>
      </c>
      <c r="D476" t="s">
        <v>310</v>
      </c>
      <c r="E476" t="s">
        <v>311</v>
      </c>
      <c r="F476" t="s">
        <v>260</v>
      </c>
      <c r="G476" t="s">
        <v>188</v>
      </c>
      <c r="H476" t="s">
        <v>326</v>
      </c>
      <c r="I476" t="s">
        <v>4</v>
      </c>
      <c r="J476" t="s">
        <v>327</v>
      </c>
      <c r="K476" t="s">
        <v>328</v>
      </c>
      <c r="L476" t="s">
        <v>237</v>
      </c>
      <c r="M476" t="s">
        <v>321</v>
      </c>
      <c r="N476" t="s">
        <v>313</v>
      </c>
      <c r="O476" t="s">
        <v>264</v>
      </c>
      <c r="P476">
        <v>2050</v>
      </c>
    </row>
    <row r="477" spans="1:17" x14ac:dyDescent="0.25">
      <c r="A477" t="s">
        <v>307</v>
      </c>
      <c r="B477" t="s">
        <v>308</v>
      </c>
      <c r="C477" t="s">
        <v>309</v>
      </c>
      <c r="D477" t="s">
        <v>310</v>
      </c>
      <c r="E477" t="s">
        <v>311</v>
      </c>
      <c r="F477" t="s">
        <v>260</v>
      </c>
      <c r="G477" t="s">
        <v>188</v>
      </c>
      <c r="H477" t="s">
        <v>326</v>
      </c>
      <c r="I477" t="s">
        <v>4</v>
      </c>
      <c r="J477" t="s">
        <v>327</v>
      </c>
      <c r="K477" t="s">
        <v>328</v>
      </c>
      <c r="L477" t="s">
        <v>237</v>
      </c>
      <c r="M477" t="s">
        <v>321</v>
      </c>
      <c r="N477" t="s">
        <v>313</v>
      </c>
      <c r="O477" t="s">
        <v>265</v>
      </c>
      <c r="P477">
        <v>2050</v>
      </c>
    </row>
    <row r="478" spans="1:17" x14ac:dyDescent="0.25">
      <c r="A478" t="s">
        <v>329</v>
      </c>
      <c r="B478" t="s">
        <v>330</v>
      </c>
      <c r="C478" t="s">
        <v>331</v>
      </c>
      <c r="D478" t="s">
        <v>310</v>
      </c>
      <c r="E478" t="s">
        <v>332</v>
      </c>
      <c r="F478" t="s">
        <v>260</v>
      </c>
      <c r="G478" t="s">
        <v>195</v>
      </c>
      <c r="H478" t="s">
        <v>261</v>
      </c>
      <c r="I478" t="s">
        <v>197</v>
      </c>
      <c r="J478" t="s">
        <v>262</v>
      </c>
      <c r="M478" t="s">
        <v>333</v>
      </c>
      <c r="N478" t="s">
        <v>313</v>
      </c>
      <c r="O478" t="s">
        <v>194</v>
      </c>
      <c r="P478">
        <v>2015</v>
      </c>
      <c r="Q478">
        <v>-7.0000000000000007E-2</v>
      </c>
    </row>
    <row r="479" spans="1:17" x14ac:dyDescent="0.25">
      <c r="A479" t="s">
        <v>329</v>
      </c>
      <c r="B479" t="s">
        <v>330</v>
      </c>
      <c r="C479" t="s">
        <v>331</v>
      </c>
      <c r="D479" t="s">
        <v>310</v>
      </c>
      <c r="E479" t="s">
        <v>332</v>
      </c>
      <c r="F479" t="s">
        <v>260</v>
      </c>
      <c r="G479" t="s">
        <v>195</v>
      </c>
      <c r="H479" t="s">
        <v>261</v>
      </c>
      <c r="I479" t="s">
        <v>197</v>
      </c>
      <c r="J479" t="s">
        <v>262</v>
      </c>
      <c r="M479" t="s">
        <v>333</v>
      </c>
      <c r="N479" t="s">
        <v>313</v>
      </c>
      <c r="O479" t="s">
        <v>194</v>
      </c>
      <c r="P479">
        <v>2020</v>
      </c>
      <c r="Q479">
        <v>-7.0000000000000007E-2</v>
      </c>
    </row>
    <row r="480" spans="1:17" x14ac:dyDescent="0.25">
      <c r="A480" t="s">
        <v>329</v>
      </c>
      <c r="B480" t="s">
        <v>330</v>
      </c>
      <c r="C480" t="s">
        <v>331</v>
      </c>
      <c r="D480" t="s">
        <v>310</v>
      </c>
      <c r="E480" t="s">
        <v>332</v>
      </c>
      <c r="F480" t="s">
        <v>260</v>
      </c>
      <c r="G480" t="s">
        <v>195</v>
      </c>
      <c r="H480" t="s">
        <v>261</v>
      </c>
      <c r="I480" t="s">
        <v>197</v>
      </c>
      <c r="J480" t="s">
        <v>262</v>
      </c>
      <c r="M480" t="s">
        <v>333</v>
      </c>
      <c r="N480" t="s">
        <v>313</v>
      </c>
      <c r="O480" t="s">
        <v>264</v>
      </c>
      <c r="P480">
        <v>2020</v>
      </c>
      <c r="Q480">
        <v>-0.02</v>
      </c>
    </row>
    <row r="481" spans="1:17" x14ac:dyDescent="0.25">
      <c r="A481" t="s">
        <v>329</v>
      </c>
      <c r="B481" t="s">
        <v>330</v>
      </c>
      <c r="C481" t="s">
        <v>331</v>
      </c>
      <c r="D481" t="s">
        <v>310</v>
      </c>
      <c r="E481" t="s">
        <v>332</v>
      </c>
      <c r="F481" t="s">
        <v>260</v>
      </c>
      <c r="G481" t="s">
        <v>195</v>
      </c>
      <c r="H481" t="s">
        <v>261</v>
      </c>
      <c r="I481" t="s">
        <v>197</v>
      </c>
      <c r="J481" t="s">
        <v>262</v>
      </c>
      <c r="M481" t="s">
        <v>333</v>
      </c>
      <c r="N481" t="s">
        <v>313</v>
      </c>
      <c r="O481" t="s">
        <v>265</v>
      </c>
      <c r="P481">
        <v>2020</v>
      </c>
      <c r="Q481">
        <v>-0.1</v>
      </c>
    </row>
    <row r="482" spans="1:17" x14ac:dyDescent="0.25">
      <c r="A482" t="s">
        <v>329</v>
      </c>
      <c r="B482" t="s">
        <v>330</v>
      </c>
      <c r="C482" t="s">
        <v>331</v>
      </c>
      <c r="D482" t="s">
        <v>310</v>
      </c>
      <c r="E482" t="s">
        <v>332</v>
      </c>
      <c r="F482" t="s">
        <v>260</v>
      </c>
      <c r="G482" t="s">
        <v>195</v>
      </c>
      <c r="H482" t="s">
        <v>261</v>
      </c>
      <c r="I482" t="s">
        <v>197</v>
      </c>
      <c r="J482" t="s">
        <v>262</v>
      </c>
      <c r="M482" t="s">
        <v>333</v>
      </c>
      <c r="N482" t="s">
        <v>313</v>
      </c>
      <c r="O482" t="s">
        <v>194</v>
      </c>
      <c r="P482">
        <v>2030</v>
      </c>
      <c r="Q482">
        <v>-7.0000000000000007E-2</v>
      </c>
    </row>
    <row r="483" spans="1:17" x14ac:dyDescent="0.25">
      <c r="A483" t="s">
        <v>329</v>
      </c>
      <c r="B483" t="s">
        <v>330</v>
      </c>
      <c r="C483" t="s">
        <v>331</v>
      </c>
      <c r="D483" t="s">
        <v>310</v>
      </c>
      <c r="E483" t="s">
        <v>332</v>
      </c>
      <c r="F483" t="s">
        <v>260</v>
      </c>
      <c r="G483" t="s">
        <v>195</v>
      </c>
      <c r="H483" t="s">
        <v>261</v>
      </c>
      <c r="I483" t="s">
        <v>197</v>
      </c>
      <c r="J483" t="s">
        <v>262</v>
      </c>
      <c r="M483" t="s">
        <v>333</v>
      </c>
      <c r="N483" t="s">
        <v>313</v>
      </c>
      <c r="O483" t="s">
        <v>194</v>
      </c>
      <c r="P483">
        <v>2050</v>
      </c>
    </row>
    <row r="484" spans="1:17" x14ac:dyDescent="0.25">
      <c r="A484" t="s">
        <v>329</v>
      </c>
      <c r="B484" t="s">
        <v>330</v>
      </c>
      <c r="C484" t="s">
        <v>331</v>
      </c>
      <c r="D484" t="s">
        <v>310</v>
      </c>
      <c r="E484" t="s">
        <v>332</v>
      </c>
      <c r="F484" t="s">
        <v>260</v>
      </c>
      <c r="G484" t="s">
        <v>195</v>
      </c>
      <c r="H484" t="s">
        <v>261</v>
      </c>
      <c r="I484" t="s">
        <v>197</v>
      </c>
      <c r="J484" t="s">
        <v>262</v>
      </c>
      <c r="M484" t="s">
        <v>333</v>
      </c>
      <c r="N484" t="s">
        <v>313</v>
      </c>
      <c r="O484" t="s">
        <v>264</v>
      </c>
      <c r="P484">
        <v>2050</v>
      </c>
    </row>
    <row r="485" spans="1:17" x14ac:dyDescent="0.25">
      <c r="A485" t="s">
        <v>329</v>
      </c>
      <c r="B485" t="s">
        <v>330</v>
      </c>
      <c r="C485" t="s">
        <v>331</v>
      </c>
      <c r="D485" t="s">
        <v>310</v>
      </c>
      <c r="E485" t="s">
        <v>332</v>
      </c>
      <c r="F485" t="s">
        <v>260</v>
      </c>
      <c r="G485" t="s">
        <v>195</v>
      </c>
      <c r="H485" t="s">
        <v>261</v>
      </c>
      <c r="I485" t="s">
        <v>197</v>
      </c>
      <c r="J485" t="s">
        <v>262</v>
      </c>
      <c r="M485" t="s">
        <v>333</v>
      </c>
      <c r="N485" t="s">
        <v>313</v>
      </c>
      <c r="O485" t="s">
        <v>265</v>
      </c>
      <c r="P485">
        <v>2050</v>
      </c>
    </row>
    <row r="486" spans="1:17" x14ac:dyDescent="0.25">
      <c r="A486" t="s">
        <v>329</v>
      </c>
      <c r="B486" t="s">
        <v>330</v>
      </c>
      <c r="C486" t="s">
        <v>331</v>
      </c>
      <c r="D486" t="s">
        <v>310</v>
      </c>
      <c r="E486" t="s">
        <v>332</v>
      </c>
      <c r="F486" t="s">
        <v>260</v>
      </c>
      <c r="G486" t="s">
        <v>195</v>
      </c>
      <c r="H486" t="s">
        <v>200</v>
      </c>
      <c r="I486" t="s">
        <v>201</v>
      </c>
      <c r="K486" t="s">
        <v>202</v>
      </c>
      <c r="M486" t="s">
        <v>210</v>
      </c>
      <c r="N486" t="s">
        <v>313</v>
      </c>
      <c r="O486" t="s">
        <v>194</v>
      </c>
      <c r="P486">
        <v>2015</v>
      </c>
      <c r="Q486">
        <v>2.5</v>
      </c>
    </row>
    <row r="487" spans="1:17" x14ac:dyDescent="0.25">
      <c r="A487" t="s">
        <v>329</v>
      </c>
      <c r="B487" t="s">
        <v>330</v>
      </c>
      <c r="C487" t="s">
        <v>331</v>
      </c>
      <c r="D487" t="s">
        <v>310</v>
      </c>
      <c r="E487" t="s">
        <v>332</v>
      </c>
      <c r="F487" t="s">
        <v>260</v>
      </c>
      <c r="G487" t="s">
        <v>195</v>
      </c>
      <c r="H487" t="s">
        <v>200</v>
      </c>
      <c r="I487" t="s">
        <v>201</v>
      </c>
      <c r="K487" t="s">
        <v>202</v>
      </c>
      <c r="M487" t="s">
        <v>210</v>
      </c>
      <c r="N487" t="s">
        <v>313</v>
      </c>
      <c r="O487" t="s">
        <v>194</v>
      </c>
      <c r="P487">
        <v>2020</v>
      </c>
      <c r="Q487">
        <v>2.5</v>
      </c>
    </row>
    <row r="488" spans="1:17" x14ac:dyDescent="0.25">
      <c r="A488" t="s">
        <v>329</v>
      </c>
      <c r="B488" t="s">
        <v>330</v>
      </c>
      <c r="C488" t="s">
        <v>331</v>
      </c>
      <c r="D488" t="s">
        <v>310</v>
      </c>
      <c r="E488" t="s">
        <v>332</v>
      </c>
      <c r="F488" t="s">
        <v>260</v>
      </c>
      <c r="G488" t="s">
        <v>195</v>
      </c>
      <c r="H488" t="s">
        <v>200</v>
      </c>
      <c r="I488" t="s">
        <v>201</v>
      </c>
      <c r="K488" t="s">
        <v>202</v>
      </c>
      <c r="M488" t="s">
        <v>210</v>
      </c>
      <c r="N488" t="s">
        <v>313</v>
      </c>
      <c r="O488" t="s">
        <v>264</v>
      </c>
      <c r="P488">
        <v>2020</v>
      </c>
      <c r="Q488">
        <v>2</v>
      </c>
    </row>
    <row r="489" spans="1:17" x14ac:dyDescent="0.25">
      <c r="A489" t="s">
        <v>329</v>
      </c>
      <c r="B489" t="s">
        <v>330</v>
      </c>
      <c r="C489" t="s">
        <v>331</v>
      </c>
      <c r="D489" t="s">
        <v>310</v>
      </c>
      <c r="E489" t="s">
        <v>332</v>
      </c>
      <c r="F489" t="s">
        <v>260</v>
      </c>
      <c r="G489" t="s">
        <v>195</v>
      </c>
      <c r="H489" t="s">
        <v>200</v>
      </c>
      <c r="I489" t="s">
        <v>201</v>
      </c>
      <c r="K489" t="s">
        <v>202</v>
      </c>
      <c r="M489" t="s">
        <v>210</v>
      </c>
      <c r="N489" t="s">
        <v>313</v>
      </c>
      <c r="O489" t="s">
        <v>265</v>
      </c>
      <c r="P489">
        <v>2020</v>
      </c>
      <c r="Q489">
        <v>3</v>
      </c>
    </row>
    <row r="490" spans="1:17" x14ac:dyDescent="0.25">
      <c r="A490" t="s">
        <v>329</v>
      </c>
      <c r="B490" t="s">
        <v>330</v>
      </c>
      <c r="C490" t="s">
        <v>331</v>
      </c>
      <c r="D490" t="s">
        <v>310</v>
      </c>
      <c r="E490" t="s">
        <v>332</v>
      </c>
      <c r="F490" t="s">
        <v>260</v>
      </c>
      <c r="G490" t="s">
        <v>195</v>
      </c>
      <c r="H490" t="s">
        <v>200</v>
      </c>
      <c r="I490" t="s">
        <v>201</v>
      </c>
      <c r="K490" t="s">
        <v>202</v>
      </c>
      <c r="M490" t="s">
        <v>210</v>
      </c>
      <c r="N490" t="s">
        <v>313</v>
      </c>
      <c r="O490" t="s">
        <v>194</v>
      </c>
      <c r="P490">
        <v>2030</v>
      </c>
      <c r="Q490">
        <v>2.5</v>
      </c>
    </row>
    <row r="491" spans="1:17" x14ac:dyDescent="0.25">
      <c r="A491" t="s">
        <v>329</v>
      </c>
      <c r="B491" t="s">
        <v>330</v>
      </c>
      <c r="C491" t="s">
        <v>331</v>
      </c>
      <c r="D491" t="s">
        <v>310</v>
      </c>
      <c r="E491" t="s">
        <v>332</v>
      </c>
      <c r="F491" t="s">
        <v>260</v>
      </c>
      <c r="G491" t="s">
        <v>195</v>
      </c>
      <c r="H491" t="s">
        <v>200</v>
      </c>
      <c r="I491" t="s">
        <v>201</v>
      </c>
      <c r="K491" t="s">
        <v>202</v>
      </c>
      <c r="M491" t="s">
        <v>210</v>
      </c>
      <c r="N491" t="s">
        <v>313</v>
      </c>
      <c r="O491" t="s">
        <v>194</v>
      </c>
      <c r="P491">
        <v>2050</v>
      </c>
    </row>
    <row r="492" spans="1:17" x14ac:dyDescent="0.25">
      <c r="A492" t="s">
        <v>329</v>
      </c>
      <c r="B492" t="s">
        <v>330</v>
      </c>
      <c r="C492" t="s">
        <v>331</v>
      </c>
      <c r="D492" t="s">
        <v>310</v>
      </c>
      <c r="E492" t="s">
        <v>332</v>
      </c>
      <c r="F492" t="s">
        <v>260</v>
      </c>
      <c r="G492" t="s">
        <v>195</v>
      </c>
      <c r="H492" t="s">
        <v>200</v>
      </c>
      <c r="I492" t="s">
        <v>201</v>
      </c>
      <c r="K492" t="s">
        <v>202</v>
      </c>
      <c r="M492" t="s">
        <v>210</v>
      </c>
      <c r="N492" t="s">
        <v>313</v>
      </c>
      <c r="O492" t="s">
        <v>264</v>
      </c>
      <c r="P492">
        <v>2050</v>
      </c>
    </row>
    <row r="493" spans="1:17" x14ac:dyDescent="0.25">
      <c r="A493" t="s">
        <v>329</v>
      </c>
      <c r="B493" t="s">
        <v>330</v>
      </c>
      <c r="C493" t="s">
        <v>331</v>
      </c>
      <c r="D493" t="s">
        <v>310</v>
      </c>
      <c r="E493" t="s">
        <v>332</v>
      </c>
      <c r="F493" t="s">
        <v>260</v>
      </c>
      <c r="G493" t="s">
        <v>195</v>
      </c>
      <c r="H493" t="s">
        <v>200</v>
      </c>
      <c r="I493" t="s">
        <v>201</v>
      </c>
      <c r="K493" t="s">
        <v>202</v>
      </c>
      <c r="M493" t="s">
        <v>210</v>
      </c>
      <c r="N493" t="s">
        <v>313</v>
      </c>
      <c r="O493" t="s">
        <v>265</v>
      </c>
      <c r="P493">
        <v>2050</v>
      </c>
    </row>
    <row r="494" spans="1:17" x14ac:dyDescent="0.25">
      <c r="A494" t="s">
        <v>329</v>
      </c>
      <c r="B494" t="s">
        <v>330</v>
      </c>
      <c r="C494" t="s">
        <v>331</v>
      </c>
      <c r="D494" t="s">
        <v>310</v>
      </c>
      <c r="E494" t="s">
        <v>332</v>
      </c>
      <c r="F494" t="s">
        <v>260</v>
      </c>
      <c r="G494" t="s">
        <v>195</v>
      </c>
      <c r="H494" t="s">
        <v>266</v>
      </c>
      <c r="I494" t="s">
        <v>205</v>
      </c>
      <c r="J494" t="s">
        <v>262</v>
      </c>
      <c r="M494" t="s">
        <v>199</v>
      </c>
      <c r="N494" t="s">
        <v>313</v>
      </c>
      <c r="O494" t="s">
        <v>194</v>
      </c>
      <c r="P494">
        <v>2015</v>
      </c>
      <c r="Q494">
        <v>0</v>
      </c>
    </row>
    <row r="495" spans="1:17" x14ac:dyDescent="0.25">
      <c r="A495" t="s">
        <v>329</v>
      </c>
      <c r="B495" t="s">
        <v>330</v>
      </c>
      <c r="C495" t="s">
        <v>331</v>
      </c>
      <c r="D495" t="s">
        <v>310</v>
      </c>
      <c r="E495" t="s">
        <v>332</v>
      </c>
      <c r="F495" t="s">
        <v>260</v>
      </c>
      <c r="G495" t="s">
        <v>195</v>
      </c>
      <c r="H495" t="s">
        <v>266</v>
      </c>
      <c r="I495" t="s">
        <v>205</v>
      </c>
      <c r="J495" t="s">
        <v>262</v>
      </c>
      <c r="M495" t="s">
        <v>199</v>
      </c>
      <c r="N495" t="s">
        <v>313</v>
      </c>
      <c r="O495" t="s">
        <v>194</v>
      </c>
      <c r="P495">
        <v>2020</v>
      </c>
      <c r="Q495">
        <v>0</v>
      </c>
    </row>
    <row r="496" spans="1:17" x14ac:dyDescent="0.25">
      <c r="A496" t="s">
        <v>329</v>
      </c>
      <c r="B496" t="s">
        <v>330</v>
      </c>
      <c r="C496" t="s">
        <v>331</v>
      </c>
      <c r="D496" t="s">
        <v>310</v>
      </c>
      <c r="E496" t="s">
        <v>332</v>
      </c>
      <c r="F496" t="s">
        <v>260</v>
      </c>
      <c r="G496" t="s">
        <v>195</v>
      </c>
      <c r="H496" t="s">
        <v>266</v>
      </c>
      <c r="I496" t="s">
        <v>205</v>
      </c>
      <c r="J496" t="s">
        <v>262</v>
      </c>
      <c r="M496" t="s">
        <v>199</v>
      </c>
      <c r="N496" t="s">
        <v>313</v>
      </c>
      <c r="O496" t="s">
        <v>264</v>
      </c>
      <c r="P496">
        <v>2020</v>
      </c>
      <c r="Q496">
        <v>-0.01</v>
      </c>
    </row>
    <row r="497" spans="1:17" x14ac:dyDescent="0.25">
      <c r="A497" t="s">
        <v>329</v>
      </c>
      <c r="B497" t="s">
        <v>330</v>
      </c>
      <c r="C497" t="s">
        <v>331</v>
      </c>
      <c r="D497" t="s">
        <v>310</v>
      </c>
      <c r="E497" t="s">
        <v>332</v>
      </c>
      <c r="F497" t="s">
        <v>260</v>
      </c>
      <c r="G497" t="s">
        <v>195</v>
      </c>
      <c r="H497" t="s">
        <v>266</v>
      </c>
      <c r="I497" t="s">
        <v>205</v>
      </c>
      <c r="J497" t="s">
        <v>262</v>
      </c>
      <c r="M497" t="s">
        <v>199</v>
      </c>
      <c r="N497" t="s">
        <v>313</v>
      </c>
      <c r="O497" t="s">
        <v>265</v>
      </c>
      <c r="P497">
        <v>2020</v>
      </c>
      <c r="Q497">
        <v>0.01</v>
      </c>
    </row>
    <row r="498" spans="1:17" x14ac:dyDescent="0.25">
      <c r="A498" t="s">
        <v>329</v>
      </c>
      <c r="B498" t="s">
        <v>330</v>
      </c>
      <c r="C498" t="s">
        <v>331</v>
      </c>
      <c r="D498" t="s">
        <v>310</v>
      </c>
      <c r="E498" t="s">
        <v>332</v>
      </c>
      <c r="F498" t="s">
        <v>260</v>
      </c>
      <c r="G498" t="s">
        <v>195</v>
      </c>
      <c r="H498" t="s">
        <v>266</v>
      </c>
      <c r="I498" t="s">
        <v>205</v>
      </c>
      <c r="J498" t="s">
        <v>262</v>
      </c>
      <c r="M498" t="s">
        <v>199</v>
      </c>
      <c r="N498" t="s">
        <v>313</v>
      </c>
      <c r="O498" t="s">
        <v>194</v>
      </c>
      <c r="P498">
        <v>2030</v>
      </c>
      <c r="Q498">
        <v>0</v>
      </c>
    </row>
    <row r="499" spans="1:17" x14ac:dyDescent="0.25">
      <c r="A499" t="s">
        <v>329</v>
      </c>
      <c r="B499" t="s">
        <v>330</v>
      </c>
      <c r="C499" t="s">
        <v>331</v>
      </c>
      <c r="D499" t="s">
        <v>310</v>
      </c>
      <c r="E499" t="s">
        <v>332</v>
      </c>
      <c r="F499" t="s">
        <v>260</v>
      </c>
      <c r="G499" t="s">
        <v>195</v>
      </c>
      <c r="H499" t="s">
        <v>266</v>
      </c>
      <c r="I499" t="s">
        <v>205</v>
      </c>
      <c r="J499" t="s">
        <v>262</v>
      </c>
      <c r="M499" t="s">
        <v>199</v>
      </c>
      <c r="N499" t="s">
        <v>313</v>
      </c>
      <c r="O499" t="s">
        <v>194</v>
      </c>
      <c r="P499">
        <v>2050</v>
      </c>
    </row>
    <row r="500" spans="1:17" x14ac:dyDescent="0.25">
      <c r="A500" t="s">
        <v>329</v>
      </c>
      <c r="B500" t="s">
        <v>330</v>
      </c>
      <c r="C500" t="s">
        <v>331</v>
      </c>
      <c r="D500" t="s">
        <v>310</v>
      </c>
      <c r="E500" t="s">
        <v>332</v>
      </c>
      <c r="F500" t="s">
        <v>260</v>
      </c>
      <c r="G500" t="s">
        <v>195</v>
      </c>
      <c r="H500" t="s">
        <v>266</v>
      </c>
      <c r="I500" t="s">
        <v>205</v>
      </c>
      <c r="J500" t="s">
        <v>262</v>
      </c>
      <c r="M500" t="s">
        <v>199</v>
      </c>
      <c r="N500" t="s">
        <v>313</v>
      </c>
      <c r="O500" t="s">
        <v>264</v>
      </c>
      <c r="P500">
        <v>2050</v>
      </c>
    </row>
    <row r="501" spans="1:17" x14ac:dyDescent="0.25">
      <c r="A501" t="s">
        <v>329</v>
      </c>
      <c r="B501" t="s">
        <v>330</v>
      </c>
      <c r="C501" t="s">
        <v>331</v>
      </c>
      <c r="D501" t="s">
        <v>310</v>
      </c>
      <c r="E501" t="s">
        <v>332</v>
      </c>
      <c r="F501" t="s">
        <v>260</v>
      </c>
      <c r="G501" t="s">
        <v>195</v>
      </c>
      <c r="H501" t="s">
        <v>266</v>
      </c>
      <c r="I501" t="s">
        <v>205</v>
      </c>
      <c r="J501" t="s">
        <v>262</v>
      </c>
      <c r="M501" t="s">
        <v>199</v>
      </c>
      <c r="N501" t="s">
        <v>313</v>
      </c>
      <c r="O501" t="s">
        <v>265</v>
      </c>
      <c r="P501">
        <v>2050</v>
      </c>
    </row>
    <row r="502" spans="1:17" x14ac:dyDescent="0.25">
      <c r="A502" t="s">
        <v>329</v>
      </c>
      <c r="B502" t="s">
        <v>330</v>
      </c>
      <c r="C502" t="s">
        <v>331</v>
      </c>
      <c r="D502" t="s">
        <v>310</v>
      </c>
      <c r="E502" t="s">
        <v>332</v>
      </c>
      <c r="F502" t="s">
        <v>260</v>
      </c>
      <c r="G502" t="s">
        <v>195</v>
      </c>
      <c r="H502" t="s">
        <v>267</v>
      </c>
      <c r="I502" t="s">
        <v>208</v>
      </c>
      <c r="J502" t="s">
        <v>268</v>
      </c>
      <c r="K502" t="s">
        <v>191</v>
      </c>
      <c r="M502" t="s">
        <v>333</v>
      </c>
      <c r="N502" t="s">
        <v>313</v>
      </c>
      <c r="O502" t="s">
        <v>194</v>
      </c>
      <c r="P502">
        <v>2015</v>
      </c>
      <c r="Q502">
        <v>-0.01</v>
      </c>
    </row>
    <row r="503" spans="1:17" x14ac:dyDescent="0.25">
      <c r="A503" t="s">
        <v>329</v>
      </c>
      <c r="B503" t="s">
        <v>330</v>
      </c>
      <c r="C503" t="s">
        <v>331</v>
      </c>
      <c r="D503" t="s">
        <v>310</v>
      </c>
      <c r="E503" t="s">
        <v>332</v>
      </c>
      <c r="F503" t="s">
        <v>260</v>
      </c>
      <c r="G503" t="s">
        <v>195</v>
      </c>
      <c r="H503" t="s">
        <v>267</v>
      </c>
      <c r="I503" t="s">
        <v>208</v>
      </c>
      <c r="J503" t="s">
        <v>268</v>
      </c>
      <c r="K503" t="s">
        <v>191</v>
      </c>
      <c r="M503" t="s">
        <v>333</v>
      </c>
      <c r="N503" t="s">
        <v>313</v>
      </c>
      <c r="O503" t="s">
        <v>194</v>
      </c>
      <c r="P503">
        <v>2020</v>
      </c>
      <c r="Q503">
        <v>-0.01</v>
      </c>
    </row>
    <row r="504" spans="1:17" x14ac:dyDescent="0.25">
      <c r="A504" t="s">
        <v>329</v>
      </c>
      <c r="B504" t="s">
        <v>330</v>
      </c>
      <c r="C504" t="s">
        <v>331</v>
      </c>
      <c r="D504" t="s">
        <v>310</v>
      </c>
      <c r="E504" t="s">
        <v>332</v>
      </c>
      <c r="F504" t="s">
        <v>260</v>
      </c>
      <c r="G504" t="s">
        <v>195</v>
      </c>
      <c r="H504" t="s">
        <v>267</v>
      </c>
      <c r="I504" t="s">
        <v>208</v>
      </c>
      <c r="J504" t="s">
        <v>268</v>
      </c>
      <c r="K504" t="s">
        <v>191</v>
      </c>
      <c r="M504" t="s">
        <v>333</v>
      </c>
      <c r="N504" t="s">
        <v>313</v>
      </c>
      <c r="O504" t="s">
        <v>264</v>
      </c>
      <c r="P504">
        <v>2020</v>
      </c>
      <c r="Q504">
        <v>0</v>
      </c>
    </row>
    <row r="505" spans="1:17" x14ac:dyDescent="0.25">
      <c r="A505" t="s">
        <v>329</v>
      </c>
      <c r="B505" t="s">
        <v>330</v>
      </c>
      <c r="C505" t="s">
        <v>331</v>
      </c>
      <c r="D505" t="s">
        <v>310</v>
      </c>
      <c r="E505" t="s">
        <v>332</v>
      </c>
      <c r="F505" t="s">
        <v>260</v>
      </c>
      <c r="G505" t="s">
        <v>195</v>
      </c>
      <c r="H505" t="s">
        <v>267</v>
      </c>
      <c r="I505" t="s">
        <v>208</v>
      </c>
      <c r="J505" t="s">
        <v>268</v>
      </c>
      <c r="K505" t="s">
        <v>191</v>
      </c>
      <c r="M505" t="s">
        <v>333</v>
      </c>
      <c r="N505" t="s">
        <v>313</v>
      </c>
      <c r="O505" t="s">
        <v>265</v>
      </c>
      <c r="P505">
        <v>2020</v>
      </c>
      <c r="Q505">
        <v>-0.02</v>
      </c>
    </row>
    <row r="506" spans="1:17" x14ac:dyDescent="0.25">
      <c r="A506" t="s">
        <v>329</v>
      </c>
      <c r="B506" t="s">
        <v>330</v>
      </c>
      <c r="C506" t="s">
        <v>331</v>
      </c>
      <c r="D506" t="s">
        <v>310</v>
      </c>
      <c r="E506" t="s">
        <v>332</v>
      </c>
      <c r="F506" t="s">
        <v>260</v>
      </c>
      <c r="G506" t="s">
        <v>195</v>
      </c>
      <c r="H506" t="s">
        <v>267</v>
      </c>
      <c r="I506" t="s">
        <v>208</v>
      </c>
      <c r="J506" t="s">
        <v>268</v>
      </c>
      <c r="K506" t="s">
        <v>191</v>
      </c>
      <c r="M506" t="s">
        <v>333</v>
      </c>
      <c r="N506" t="s">
        <v>313</v>
      </c>
      <c r="O506" t="s">
        <v>194</v>
      </c>
      <c r="P506">
        <v>2030</v>
      </c>
      <c r="Q506">
        <v>-0.01</v>
      </c>
    </row>
    <row r="507" spans="1:17" x14ac:dyDescent="0.25">
      <c r="A507" t="s">
        <v>329</v>
      </c>
      <c r="B507" t="s">
        <v>330</v>
      </c>
      <c r="C507" t="s">
        <v>331</v>
      </c>
      <c r="D507" t="s">
        <v>310</v>
      </c>
      <c r="E507" t="s">
        <v>332</v>
      </c>
      <c r="F507" t="s">
        <v>260</v>
      </c>
      <c r="G507" t="s">
        <v>195</v>
      </c>
      <c r="H507" t="s">
        <v>267</v>
      </c>
      <c r="I507" t="s">
        <v>208</v>
      </c>
      <c r="J507" t="s">
        <v>268</v>
      </c>
      <c r="K507" t="s">
        <v>191</v>
      </c>
      <c r="M507" t="s">
        <v>333</v>
      </c>
      <c r="N507" t="s">
        <v>313</v>
      </c>
      <c r="O507" t="s">
        <v>194</v>
      </c>
      <c r="P507">
        <v>2050</v>
      </c>
    </row>
    <row r="508" spans="1:17" x14ac:dyDescent="0.25">
      <c r="A508" t="s">
        <v>329</v>
      </c>
      <c r="B508" t="s">
        <v>330</v>
      </c>
      <c r="C508" t="s">
        <v>331</v>
      </c>
      <c r="D508" t="s">
        <v>310</v>
      </c>
      <c r="E508" t="s">
        <v>332</v>
      </c>
      <c r="F508" t="s">
        <v>260</v>
      </c>
      <c r="G508" t="s">
        <v>195</v>
      </c>
      <c r="H508" t="s">
        <v>267</v>
      </c>
      <c r="I508" t="s">
        <v>208</v>
      </c>
      <c r="J508" t="s">
        <v>268</v>
      </c>
      <c r="K508" t="s">
        <v>191</v>
      </c>
      <c r="M508" t="s">
        <v>333</v>
      </c>
      <c r="N508" t="s">
        <v>313</v>
      </c>
      <c r="O508" t="s">
        <v>264</v>
      </c>
      <c r="P508">
        <v>2050</v>
      </c>
    </row>
    <row r="509" spans="1:17" x14ac:dyDescent="0.25">
      <c r="A509" t="s">
        <v>329</v>
      </c>
      <c r="B509" t="s">
        <v>330</v>
      </c>
      <c r="C509" t="s">
        <v>331</v>
      </c>
      <c r="D509" t="s">
        <v>310</v>
      </c>
      <c r="E509" t="s">
        <v>332</v>
      </c>
      <c r="F509" t="s">
        <v>260</v>
      </c>
      <c r="G509" t="s">
        <v>195</v>
      </c>
      <c r="H509" t="s">
        <v>267</v>
      </c>
      <c r="I509" t="s">
        <v>208</v>
      </c>
      <c r="J509" t="s">
        <v>268</v>
      </c>
      <c r="K509" t="s">
        <v>191</v>
      </c>
      <c r="M509" t="s">
        <v>333</v>
      </c>
      <c r="N509" t="s">
        <v>313</v>
      </c>
      <c r="O509" t="s">
        <v>265</v>
      </c>
      <c r="P509">
        <v>2050</v>
      </c>
    </row>
    <row r="510" spans="1:17" x14ac:dyDescent="0.25">
      <c r="A510" t="s">
        <v>329</v>
      </c>
      <c r="B510" t="s">
        <v>330</v>
      </c>
      <c r="C510" t="s">
        <v>331</v>
      </c>
      <c r="D510" t="s">
        <v>310</v>
      </c>
      <c r="E510" t="s">
        <v>332</v>
      </c>
      <c r="F510" t="s">
        <v>260</v>
      </c>
      <c r="G510" t="s">
        <v>195</v>
      </c>
      <c r="H510" t="s">
        <v>270</v>
      </c>
      <c r="I510" t="s">
        <v>208</v>
      </c>
      <c r="J510" t="s">
        <v>271</v>
      </c>
      <c r="K510" t="s">
        <v>191</v>
      </c>
      <c r="M510" t="s">
        <v>333</v>
      </c>
      <c r="N510" t="s">
        <v>313</v>
      </c>
      <c r="O510" t="s">
        <v>194</v>
      </c>
      <c r="P510">
        <v>2015</v>
      </c>
      <c r="Q510">
        <v>-0.01</v>
      </c>
    </row>
    <row r="511" spans="1:17" x14ac:dyDescent="0.25">
      <c r="A511" t="s">
        <v>329</v>
      </c>
      <c r="B511" t="s">
        <v>330</v>
      </c>
      <c r="C511" t="s">
        <v>331</v>
      </c>
      <c r="D511" t="s">
        <v>310</v>
      </c>
      <c r="E511" t="s">
        <v>332</v>
      </c>
      <c r="F511" t="s">
        <v>260</v>
      </c>
      <c r="G511" t="s">
        <v>195</v>
      </c>
      <c r="H511" t="s">
        <v>270</v>
      </c>
      <c r="I511" t="s">
        <v>208</v>
      </c>
      <c r="J511" t="s">
        <v>271</v>
      </c>
      <c r="K511" t="s">
        <v>191</v>
      </c>
      <c r="M511" t="s">
        <v>333</v>
      </c>
      <c r="N511" t="s">
        <v>313</v>
      </c>
      <c r="O511" t="s">
        <v>194</v>
      </c>
      <c r="P511">
        <v>2020</v>
      </c>
      <c r="Q511">
        <v>-0.01</v>
      </c>
    </row>
    <row r="512" spans="1:17" x14ac:dyDescent="0.25">
      <c r="A512" t="s">
        <v>329</v>
      </c>
      <c r="B512" t="s">
        <v>330</v>
      </c>
      <c r="C512" t="s">
        <v>331</v>
      </c>
      <c r="D512" t="s">
        <v>310</v>
      </c>
      <c r="E512" t="s">
        <v>332</v>
      </c>
      <c r="F512" t="s">
        <v>260</v>
      </c>
      <c r="G512" t="s">
        <v>195</v>
      </c>
      <c r="H512" t="s">
        <v>270</v>
      </c>
      <c r="I512" t="s">
        <v>208</v>
      </c>
      <c r="J512" t="s">
        <v>271</v>
      </c>
      <c r="K512" t="s">
        <v>191</v>
      </c>
      <c r="M512" t="s">
        <v>333</v>
      </c>
      <c r="N512" t="s">
        <v>313</v>
      </c>
      <c r="O512" t="s">
        <v>264</v>
      </c>
      <c r="P512">
        <v>2020</v>
      </c>
      <c r="Q512">
        <v>0</v>
      </c>
    </row>
    <row r="513" spans="1:17" x14ac:dyDescent="0.25">
      <c r="A513" t="s">
        <v>329</v>
      </c>
      <c r="B513" t="s">
        <v>330</v>
      </c>
      <c r="C513" t="s">
        <v>331</v>
      </c>
      <c r="D513" t="s">
        <v>310</v>
      </c>
      <c r="E513" t="s">
        <v>332</v>
      </c>
      <c r="F513" t="s">
        <v>260</v>
      </c>
      <c r="G513" t="s">
        <v>195</v>
      </c>
      <c r="H513" t="s">
        <v>270</v>
      </c>
      <c r="I513" t="s">
        <v>208</v>
      </c>
      <c r="J513" t="s">
        <v>271</v>
      </c>
      <c r="K513" t="s">
        <v>191</v>
      </c>
      <c r="M513" t="s">
        <v>333</v>
      </c>
      <c r="N513" t="s">
        <v>313</v>
      </c>
      <c r="O513" t="s">
        <v>265</v>
      </c>
      <c r="P513">
        <v>2020</v>
      </c>
      <c r="Q513">
        <v>-0.02</v>
      </c>
    </row>
    <row r="514" spans="1:17" x14ac:dyDescent="0.25">
      <c r="A514" t="s">
        <v>329</v>
      </c>
      <c r="B514" t="s">
        <v>330</v>
      </c>
      <c r="C514" t="s">
        <v>331</v>
      </c>
      <c r="D514" t="s">
        <v>310</v>
      </c>
      <c r="E514" t="s">
        <v>332</v>
      </c>
      <c r="F514" t="s">
        <v>260</v>
      </c>
      <c r="G514" t="s">
        <v>195</v>
      </c>
      <c r="H514" t="s">
        <v>270</v>
      </c>
      <c r="I514" t="s">
        <v>208</v>
      </c>
      <c r="J514" t="s">
        <v>271</v>
      </c>
      <c r="K514" t="s">
        <v>191</v>
      </c>
      <c r="M514" t="s">
        <v>333</v>
      </c>
      <c r="N514" t="s">
        <v>313</v>
      </c>
      <c r="O514" t="s">
        <v>194</v>
      </c>
      <c r="P514">
        <v>2030</v>
      </c>
      <c r="Q514">
        <v>-0.01</v>
      </c>
    </row>
    <row r="515" spans="1:17" x14ac:dyDescent="0.25">
      <c r="A515" t="s">
        <v>329</v>
      </c>
      <c r="B515" t="s">
        <v>330</v>
      </c>
      <c r="C515" t="s">
        <v>331</v>
      </c>
      <c r="D515" t="s">
        <v>310</v>
      </c>
      <c r="E515" t="s">
        <v>332</v>
      </c>
      <c r="F515" t="s">
        <v>260</v>
      </c>
      <c r="G515" t="s">
        <v>195</v>
      </c>
      <c r="H515" t="s">
        <v>270</v>
      </c>
      <c r="I515" t="s">
        <v>208</v>
      </c>
      <c r="J515" t="s">
        <v>271</v>
      </c>
      <c r="K515" t="s">
        <v>191</v>
      </c>
      <c r="M515" t="s">
        <v>333</v>
      </c>
      <c r="N515" t="s">
        <v>313</v>
      </c>
      <c r="O515" t="s">
        <v>194</v>
      </c>
      <c r="P515">
        <v>2050</v>
      </c>
    </row>
    <row r="516" spans="1:17" x14ac:dyDescent="0.25">
      <c r="A516" t="s">
        <v>329</v>
      </c>
      <c r="B516" t="s">
        <v>330</v>
      </c>
      <c r="C516" t="s">
        <v>331</v>
      </c>
      <c r="D516" t="s">
        <v>310</v>
      </c>
      <c r="E516" t="s">
        <v>332</v>
      </c>
      <c r="F516" t="s">
        <v>260</v>
      </c>
      <c r="G516" t="s">
        <v>195</v>
      </c>
      <c r="H516" t="s">
        <v>270</v>
      </c>
      <c r="I516" t="s">
        <v>208</v>
      </c>
      <c r="J516" t="s">
        <v>271</v>
      </c>
      <c r="K516" t="s">
        <v>191</v>
      </c>
      <c r="M516" t="s">
        <v>333</v>
      </c>
      <c r="N516" t="s">
        <v>313</v>
      </c>
      <c r="O516" t="s">
        <v>264</v>
      </c>
      <c r="P516">
        <v>2050</v>
      </c>
    </row>
    <row r="517" spans="1:17" x14ac:dyDescent="0.25">
      <c r="A517" t="s">
        <v>329</v>
      </c>
      <c r="B517" t="s">
        <v>330</v>
      </c>
      <c r="C517" t="s">
        <v>331</v>
      </c>
      <c r="D517" t="s">
        <v>310</v>
      </c>
      <c r="E517" t="s">
        <v>332</v>
      </c>
      <c r="F517" t="s">
        <v>260</v>
      </c>
      <c r="G517" t="s">
        <v>195</v>
      </c>
      <c r="H517" t="s">
        <v>270</v>
      </c>
      <c r="I517" t="s">
        <v>208</v>
      </c>
      <c r="J517" t="s">
        <v>271</v>
      </c>
      <c r="K517" t="s">
        <v>191</v>
      </c>
      <c r="M517" t="s">
        <v>333</v>
      </c>
      <c r="N517" t="s">
        <v>313</v>
      </c>
      <c r="O517" t="s">
        <v>265</v>
      </c>
      <c r="P517">
        <v>2050</v>
      </c>
    </row>
    <row r="518" spans="1:17" x14ac:dyDescent="0.25">
      <c r="A518" t="s">
        <v>329</v>
      </c>
      <c r="B518" t="s">
        <v>330</v>
      </c>
      <c r="C518" t="s">
        <v>331</v>
      </c>
      <c r="D518" t="s">
        <v>310</v>
      </c>
      <c r="E518" t="s">
        <v>332</v>
      </c>
      <c r="F518" t="s">
        <v>260</v>
      </c>
      <c r="G518" t="s">
        <v>195</v>
      </c>
      <c r="H518" t="s">
        <v>272</v>
      </c>
      <c r="I518" t="s">
        <v>135</v>
      </c>
      <c r="J518" t="s">
        <v>273</v>
      </c>
      <c r="K518" t="s">
        <v>191</v>
      </c>
      <c r="M518" t="s">
        <v>199</v>
      </c>
      <c r="N518" t="s">
        <v>313</v>
      </c>
      <c r="O518" t="s">
        <v>194</v>
      </c>
      <c r="P518">
        <v>2015</v>
      </c>
      <c r="Q518">
        <v>0</v>
      </c>
    </row>
    <row r="519" spans="1:17" x14ac:dyDescent="0.25">
      <c r="A519" t="s">
        <v>329</v>
      </c>
      <c r="B519" t="s">
        <v>330</v>
      </c>
      <c r="C519" t="s">
        <v>331</v>
      </c>
      <c r="D519" t="s">
        <v>310</v>
      </c>
      <c r="E519" t="s">
        <v>332</v>
      </c>
      <c r="F519" t="s">
        <v>260</v>
      </c>
      <c r="G519" t="s">
        <v>195</v>
      </c>
      <c r="H519" t="s">
        <v>272</v>
      </c>
      <c r="I519" t="s">
        <v>135</v>
      </c>
      <c r="J519" t="s">
        <v>273</v>
      </c>
      <c r="K519" t="s">
        <v>191</v>
      </c>
      <c r="M519" t="s">
        <v>199</v>
      </c>
      <c r="N519" t="s">
        <v>313</v>
      </c>
      <c r="O519" t="s">
        <v>194</v>
      </c>
      <c r="P519">
        <v>2020</v>
      </c>
      <c r="Q519">
        <v>0</v>
      </c>
    </row>
    <row r="520" spans="1:17" x14ac:dyDescent="0.25">
      <c r="A520" t="s">
        <v>329</v>
      </c>
      <c r="B520" t="s">
        <v>330</v>
      </c>
      <c r="C520" t="s">
        <v>331</v>
      </c>
      <c r="D520" t="s">
        <v>310</v>
      </c>
      <c r="E520" t="s">
        <v>332</v>
      </c>
      <c r="F520" t="s">
        <v>260</v>
      </c>
      <c r="G520" t="s">
        <v>195</v>
      </c>
      <c r="H520" t="s">
        <v>272</v>
      </c>
      <c r="I520" t="s">
        <v>135</v>
      </c>
      <c r="J520" t="s">
        <v>273</v>
      </c>
      <c r="K520" t="s">
        <v>191</v>
      </c>
      <c r="M520" t="s">
        <v>199</v>
      </c>
      <c r="N520" t="s">
        <v>313</v>
      </c>
      <c r="O520" t="s">
        <v>264</v>
      </c>
      <c r="P520">
        <v>2020</v>
      </c>
      <c r="Q520">
        <v>-0.01</v>
      </c>
    </row>
    <row r="521" spans="1:17" x14ac:dyDescent="0.25">
      <c r="A521" t="s">
        <v>329</v>
      </c>
      <c r="B521" t="s">
        <v>330</v>
      </c>
      <c r="C521" t="s">
        <v>331</v>
      </c>
      <c r="D521" t="s">
        <v>310</v>
      </c>
      <c r="E521" t="s">
        <v>332</v>
      </c>
      <c r="F521" t="s">
        <v>260</v>
      </c>
      <c r="G521" t="s">
        <v>195</v>
      </c>
      <c r="H521" t="s">
        <v>272</v>
      </c>
      <c r="I521" t="s">
        <v>135</v>
      </c>
      <c r="J521" t="s">
        <v>273</v>
      </c>
      <c r="K521" t="s">
        <v>191</v>
      </c>
      <c r="M521" t="s">
        <v>199</v>
      </c>
      <c r="N521" t="s">
        <v>313</v>
      </c>
      <c r="O521" t="s">
        <v>265</v>
      </c>
      <c r="P521">
        <v>2020</v>
      </c>
      <c r="Q521">
        <v>0.01</v>
      </c>
    </row>
    <row r="522" spans="1:17" x14ac:dyDescent="0.25">
      <c r="A522" t="s">
        <v>329</v>
      </c>
      <c r="B522" t="s">
        <v>330</v>
      </c>
      <c r="C522" t="s">
        <v>331</v>
      </c>
      <c r="D522" t="s">
        <v>310</v>
      </c>
      <c r="E522" t="s">
        <v>332</v>
      </c>
      <c r="F522" t="s">
        <v>260</v>
      </c>
      <c r="G522" t="s">
        <v>195</v>
      </c>
      <c r="H522" t="s">
        <v>272</v>
      </c>
      <c r="I522" t="s">
        <v>135</v>
      </c>
      <c r="J522" t="s">
        <v>273</v>
      </c>
      <c r="K522" t="s">
        <v>191</v>
      </c>
      <c r="M522" t="s">
        <v>199</v>
      </c>
      <c r="N522" t="s">
        <v>313</v>
      </c>
      <c r="O522" t="s">
        <v>194</v>
      </c>
      <c r="P522">
        <v>2030</v>
      </c>
      <c r="Q522">
        <v>0</v>
      </c>
    </row>
    <row r="523" spans="1:17" x14ac:dyDescent="0.25">
      <c r="A523" t="s">
        <v>329</v>
      </c>
      <c r="B523" t="s">
        <v>330</v>
      </c>
      <c r="C523" t="s">
        <v>331</v>
      </c>
      <c r="D523" t="s">
        <v>310</v>
      </c>
      <c r="E523" t="s">
        <v>332</v>
      </c>
      <c r="F523" t="s">
        <v>260</v>
      </c>
      <c r="G523" t="s">
        <v>195</v>
      </c>
      <c r="H523" t="s">
        <v>272</v>
      </c>
      <c r="I523" t="s">
        <v>135</v>
      </c>
      <c r="J523" t="s">
        <v>273</v>
      </c>
      <c r="K523" t="s">
        <v>191</v>
      </c>
      <c r="M523" t="s">
        <v>199</v>
      </c>
      <c r="N523" t="s">
        <v>313</v>
      </c>
      <c r="O523" t="s">
        <v>194</v>
      </c>
      <c r="P523">
        <v>2050</v>
      </c>
    </row>
    <row r="524" spans="1:17" x14ac:dyDescent="0.25">
      <c r="A524" t="s">
        <v>329</v>
      </c>
      <c r="B524" t="s">
        <v>330</v>
      </c>
      <c r="C524" t="s">
        <v>331</v>
      </c>
      <c r="D524" t="s">
        <v>310</v>
      </c>
      <c r="E524" t="s">
        <v>332</v>
      </c>
      <c r="F524" t="s">
        <v>260</v>
      </c>
      <c r="G524" t="s">
        <v>195</v>
      </c>
      <c r="H524" t="s">
        <v>272</v>
      </c>
      <c r="I524" t="s">
        <v>135</v>
      </c>
      <c r="J524" t="s">
        <v>273</v>
      </c>
      <c r="K524" t="s">
        <v>191</v>
      </c>
      <c r="M524" t="s">
        <v>199</v>
      </c>
      <c r="N524" t="s">
        <v>313</v>
      </c>
      <c r="O524" t="s">
        <v>264</v>
      </c>
      <c r="P524">
        <v>2050</v>
      </c>
    </row>
    <row r="525" spans="1:17" x14ac:dyDescent="0.25">
      <c r="A525" t="s">
        <v>329</v>
      </c>
      <c r="B525" t="s">
        <v>330</v>
      </c>
      <c r="C525" t="s">
        <v>331</v>
      </c>
      <c r="D525" t="s">
        <v>310</v>
      </c>
      <c r="E525" t="s">
        <v>332</v>
      </c>
      <c r="F525" t="s">
        <v>260</v>
      </c>
      <c r="G525" t="s">
        <v>195</v>
      </c>
      <c r="H525" t="s">
        <v>272</v>
      </c>
      <c r="I525" t="s">
        <v>135</v>
      </c>
      <c r="J525" t="s">
        <v>273</v>
      </c>
      <c r="K525" t="s">
        <v>191</v>
      </c>
      <c r="M525" t="s">
        <v>199</v>
      </c>
      <c r="N525" t="s">
        <v>313</v>
      </c>
      <c r="O525" t="s">
        <v>265</v>
      </c>
      <c r="P525">
        <v>2050</v>
      </c>
    </row>
    <row r="526" spans="1:17" x14ac:dyDescent="0.25">
      <c r="A526" t="s">
        <v>329</v>
      </c>
      <c r="B526" t="s">
        <v>330</v>
      </c>
      <c r="C526" t="s">
        <v>331</v>
      </c>
      <c r="D526" t="s">
        <v>310</v>
      </c>
      <c r="E526" t="s">
        <v>332</v>
      </c>
      <c r="F526" t="s">
        <v>260</v>
      </c>
      <c r="G526" t="s">
        <v>195</v>
      </c>
      <c r="H526" t="s">
        <v>212</v>
      </c>
      <c r="I526" t="s">
        <v>213</v>
      </c>
      <c r="K526" t="s">
        <v>214</v>
      </c>
      <c r="O526" t="s">
        <v>194</v>
      </c>
      <c r="P526">
        <v>2015</v>
      </c>
      <c r="Q526">
        <v>300</v>
      </c>
    </row>
    <row r="527" spans="1:17" x14ac:dyDescent="0.25">
      <c r="A527" t="s">
        <v>329</v>
      </c>
      <c r="B527" t="s">
        <v>330</v>
      </c>
      <c r="C527" t="s">
        <v>331</v>
      </c>
      <c r="D527" t="s">
        <v>310</v>
      </c>
      <c r="E527" t="s">
        <v>332</v>
      </c>
      <c r="F527" t="s">
        <v>260</v>
      </c>
      <c r="G527" t="s">
        <v>195</v>
      </c>
      <c r="H527" t="s">
        <v>212</v>
      </c>
      <c r="I527" t="s">
        <v>213</v>
      </c>
      <c r="K527" t="s">
        <v>214</v>
      </c>
      <c r="O527" t="s">
        <v>194</v>
      </c>
      <c r="P527">
        <v>2020</v>
      </c>
      <c r="Q527">
        <v>300</v>
      </c>
    </row>
    <row r="528" spans="1:17" x14ac:dyDescent="0.25">
      <c r="A528" t="s">
        <v>329</v>
      </c>
      <c r="B528" t="s">
        <v>330</v>
      </c>
      <c r="C528" t="s">
        <v>331</v>
      </c>
      <c r="D528" t="s">
        <v>310</v>
      </c>
      <c r="E528" t="s">
        <v>332</v>
      </c>
      <c r="F528" t="s">
        <v>260</v>
      </c>
      <c r="G528" t="s">
        <v>195</v>
      </c>
      <c r="H528" t="s">
        <v>212</v>
      </c>
      <c r="I528" t="s">
        <v>213</v>
      </c>
      <c r="K528" t="s">
        <v>214</v>
      </c>
      <c r="O528" t="s">
        <v>264</v>
      </c>
      <c r="P528">
        <v>2020</v>
      </c>
      <c r="Q528">
        <v>200</v>
      </c>
    </row>
    <row r="529" spans="1:17" x14ac:dyDescent="0.25">
      <c r="A529" t="s">
        <v>329</v>
      </c>
      <c r="B529" t="s">
        <v>330</v>
      </c>
      <c r="C529" t="s">
        <v>331</v>
      </c>
      <c r="D529" t="s">
        <v>310</v>
      </c>
      <c r="E529" t="s">
        <v>332</v>
      </c>
      <c r="F529" t="s">
        <v>260</v>
      </c>
      <c r="G529" t="s">
        <v>195</v>
      </c>
      <c r="H529" t="s">
        <v>212</v>
      </c>
      <c r="I529" t="s">
        <v>213</v>
      </c>
      <c r="K529" t="s">
        <v>214</v>
      </c>
      <c r="O529" t="s">
        <v>265</v>
      </c>
      <c r="P529">
        <v>2020</v>
      </c>
      <c r="Q529">
        <v>400</v>
      </c>
    </row>
    <row r="530" spans="1:17" x14ac:dyDescent="0.25">
      <c r="A530" t="s">
        <v>329</v>
      </c>
      <c r="B530" t="s">
        <v>330</v>
      </c>
      <c r="C530" t="s">
        <v>331</v>
      </c>
      <c r="D530" t="s">
        <v>310</v>
      </c>
      <c r="E530" t="s">
        <v>332</v>
      </c>
      <c r="F530" t="s">
        <v>260</v>
      </c>
      <c r="G530" t="s">
        <v>195</v>
      </c>
      <c r="H530" t="s">
        <v>212</v>
      </c>
      <c r="I530" t="s">
        <v>213</v>
      </c>
      <c r="K530" t="s">
        <v>214</v>
      </c>
      <c r="O530" t="s">
        <v>194</v>
      </c>
      <c r="P530">
        <v>2030</v>
      </c>
      <c r="Q530">
        <v>300</v>
      </c>
    </row>
    <row r="531" spans="1:17" x14ac:dyDescent="0.25">
      <c r="A531" t="s">
        <v>329</v>
      </c>
      <c r="B531" t="s">
        <v>330</v>
      </c>
      <c r="C531" t="s">
        <v>331</v>
      </c>
      <c r="D531" t="s">
        <v>310</v>
      </c>
      <c r="E531" t="s">
        <v>332</v>
      </c>
      <c r="F531" t="s">
        <v>260</v>
      </c>
      <c r="G531" t="s">
        <v>195</v>
      </c>
      <c r="H531" t="s">
        <v>212</v>
      </c>
      <c r="I531" t="s">
        <v>213</v>
      </c>
      <c r="K531" t="s">
        <v>214</v>
      </c>
      <c r="O531" t="s">
        <v>194</v>
      </c>
      <c r="P531">
        <v>2050</v>
      </c>
    </row>
    <row r="532" spans="1:17" x14ac:dyDescent="0.25">
      <c r="A532" t="s">
        <v>329</v>
      </c>
      <c r="B532" t="s">
        <v>330</v>
      </c>
      <c r="C532" t="s">
        <v>331</v>
      </c>
      <c r="D532" t="s">
        <v>310</v>
      </c>
      <c r="E532" t="s">
        <v>332</v>
      </c>
      <c r="F532" t="s">
        <v>260</v>
      </c>
      <c r="G532" t="s">
        <v>195</v>
      </c>
      <c r="H532" t="s">
        <v>212</v>
      </c>
      <c r="I532" t="s">
        <v>213</v>
      </c>
      <c r="K532" t="s">
        <v>214</v>
      </c>
      <c r="O532" t="s">
        <v>264</v>
      </c>
      <c r="P532">
        <v>2050</v>
      </c>
    </row>
    <row r="533" spans="1:17" x14ac:dyDescent="0.25">
      <c r="A533" t="s">
        <v>329</v>
      </c>
      <c r="B533" t="s">
        <v>330</v>
      </c>
      <c r="C533" t="s">
        <v>331</v>
      </c>
      <c r="D533" t="s">
        <v>310</v>
      </c>
      <c r="E533" t="s">
        <v>332</v>
      </c>
      <c r="F533" t="s">
        <v>260</v>
      </c>
      <c r="G533" t="s">
        <v>195</v>
      </c>
      <c r="H533" t="s">
        <v>212</v>
      </c>
      <c r="I533" t="s">
        <v>213</v>
      </c>
      <c r="K533" t="s">
        <v>214</v>
      </c>
      <c r="O533" t="s">
        <v>265</v>
      </c>
      <c r="P533">
        <v>2050</v>
      </c>
    </row>
    <row r="534" spans="1:17" x14ac:dyDescent="0.25">
      <c r="A534" t="s">
        <v>329</v>
      </c>
      <c r="B534" t="s">
        <v>330</v>
      </c>
      <c r="C534" t="s">
        <v>331</v>
      </c>
      <c r="D534" t="s">
        <v>310</v>
      </c>
      <c r="E534" t="s">
        <v>332</v>
      </c>
      <c r="F534" t="s">
        <v>260</v>
      </c>
      <c r="G534" t="s">
        <v>195</v>
      </c>
      <c r="H534" t="s">
        <v>274</v>
      </c>
      <c r="I534" t="s">
        <v>136</v>
      </c>
      <c r="J534" t="s">
        <v>273</v>
      </c>
      <c r="K534" t="s">
        <v>275</v>
      </c>
      <c r="M534" t="s">
        <v>199</v>
      </c>
      <c r="N534" t="s">
        <v>313</v>
      </c>
      <c r="O534" t="s">
        <v>194</v>
      </c>
      <c r="P534">
        <v>2015</v>
      </c>
      <c r="Q534">
        <v>0</v>
      </c>
    </row>
    <row r="535" spans="1:17" x14ac:dyDescent="0.25">
      <c r="A535" t="s">
        <v>329</v>
      </c>
      <c r="B535" t="s">
        <v>330</v>
      </c>
      <c r="C535" t="s">
        <v>331</v>
      </c>
      <c r="D535" t="s">
        <v>310</v>
      </c>
      <c r="E535" t="s">
        <v>332</v>
      </c>
      <c r="F535" t="s">
        <v>260</v>
      </c>
      <c r="G535" t="s">
        <v>195</v>
      </c>
      <c r="H535" t="s">
        <v>274</v>
      </c>
      <c r="I535" t="s">
        <v>136</v>
      </c>
      <c r="J535" t="s">
        <v>273</v>
      </c>
      <c r="K535" t="s">
        <v>275</v>
      </c>
      <c r="M535" t="s">
        <v>199</v>
      </c>
      <c r="N535" t="s">
        <v>313</v>
      </c>
      <c r="O535" t="s">
        <v>194</v>
      </c>
      <c r="P535">
        <v>2020</v>
      </c>
      <c r="Q535">
        <v>0</v>
      </c>
    </row>
    <row r="536" spans="1:17" x14ac:dyDescent="0.25">
      <c r="A536" t="s">
        <v>329</v>
      </c>
      <c r="B536" t="s">
        <v>330</v>
      </c>
      <c r="C536" t="s">
        <v>331</v>
      </c>
      <c r="D536" t="s">
        <v>310</v>
      </c>
      <c r="E536" t="s">
        <v>332</v>
      </c>
      <c r="F536" t="s">
        <v>260</v>
      </c>
      <c r="G536" t="s">
        <v>195</v>
      </c>
      <c r="H536" t="s">
        <v>274</v>
      </c>
      <c r="I536" t="s">
        <v>136</v>
      </c>
      <c r="J536" t="s">
        <v>273</v>
      </c>
      <c r="K536" t="s">
        <v>275</v>
      </c>
      <c r="M536" t="s">
        <v>199</v>
      </c>
      <c r="N536" t="s">
        <v>313</v>
      </c>
      <c r="O536" t="s">
        <v>264</v>
      </c>
      <c r="P536">
        <v>2020</v>
      </c>
      <c r="Q536">
        <v>0</v>
      </c>
    </row>
    <row r="537" spans="1:17" x14ac:dyDescent="0.25">
      <c r="A537" t="s">
        <v>329</v>
      </c>
      <c r="B537" t="s">
        <v>330</v>
      </c>
      <c r="C537" t="s">
        <v>331</v>
      </c>
      <c r="D537" t="s">
        <v>310</v>
      </c>
      <c r="E537" t="s">
        <v>332</v>
      </c>
      <c r="F537" t="s">
        <v>260</v>
      </c>
      <c r="G537" t="s">
        <v>195</v>
      </c>
      <c r="H537" t="s">
        <v>274</v>
      </c>
      <c r="I537" t="s">
        <v>136</v>
      </c>
      <c r="J537" t="s">
        <v>273</v>
      </c>
      <c r="K537" t="s">
        <v>275</v>
      </c>
      <c r="M537" t="s">
        <v>199</v>
      </c>
      <c r="N537" t="s">
        <v>313</v>
      </c>
      <c r="O537" t="s">
        <v>265</v>
      </c>
      <c r="P537">
        <v>2020</v>
      </c>
      <c r="Q537">
        <v>0</v>
      </c>
    </row>
    <row r="538" spans="1:17" x14ac:dyDescent="0.25">
      <c r="A538" t="s">
        <v>329</v>
      </c>
      <c r="B538" t="s">
        <v>330</v>
      </c>
      <c r="C538" t="s">
        <v>331</v>
      </c>
      <c r="D538" t="s">
        <v>310</v>
      </c>
      <c r="E538" t="s">
        <v>332</v>
      </c>
      <c r="F538" t="s">
        <v>260</v>
      </c>
      <c r="G538" t="s">
        <v>195</v>
      </c>
      <c r="H538" t="s">
        <v>274</v>
      </c>
      <c r="I538" t="s">
        <v>136</v>
      </c>
      <c r="J538" t="s">
        <v>273</v>
      </c>
      <c r="K538" t="s">
        <v>275</v>
      </c>
      <c r="M538" t="s">
        <v>199</v>
      </c>
      <c r="N538" t="s">
        <v>313</v>
      </c>
      <c r="O538" t="s">
        <v>194</v>
      </c>
      <c r="P538">
        <v>2030</v>
      </c>
      <c r="Q538">
        <v>0</v>
      </c>
    </row>
    <row r="539" spans="1:17" x14ac:dyDescent="0.25">
      <c r="A539" t="s">
        <v>329</v>
      </c>
      <c r="B539" t="s">
        <v>330</v>
      </c>
      <c r="C539" t="s">
        <v>331</v>
      </c>
      <c r="D539" t="s">
        <v>310</v>
      </c>
      <c r="E539" t="s">
        <v>332</v>
      </c>
      <c r="F539" t="s">
        <v>260</v>
      </c>
      <c r="G539" t="s">
        <v>195</v>
      </c>
      <c r="H539" t="s">
        <v>274</v>
      </c>
      <c r="I539" t="s">
        <v>136</v>
      </c>
      <c r="J539" t="s">
        <v>273</v>
      </c>
      <c r="K539" t="s">
        <v>275</v>
      </c>
      <c r="M539" t="s">
        <v>199</v>
      </c>
      <c r="N539" t="s">
        <v>313</v>
      </c>
      <c r="O539" t="s">
        <v>194</v>
      </c>
      <c r="P539">
        <v>2050</v>
      </c>
    </row>
    <row r="540" spans="1:17" x14ac:dyDescent="0.25">
      <c r="A540" t="s">
        <v>329</v>
      </c>
      <c r="B540" t="s">
        <v>330</v>
      </c>
      <c r="C540" t="s">
        <v>331</v>
      </c>
      <c r="D540" t="s">
        <v>310</v>
      </c>
      <c r="E540" t="s">
        <v>332</v>
      </c>
      <c r="F540" t="s">
        <v>260</v>
      </c>
      <c r="G540" t="s">
        <v>195</v>
      </c>
      <c r="H540" t="s">
        <v>274</v>
      </c>
      <c r="I540" t="s">
        <v>136</v>
      </c>
      <c r="J540" t="s">
        <v>273</v>
      </c>
      <c r="K540" t="s">
        <v>275</v>
      </c>
      <c r="M540" t="s">
        <v>199</v>
      </c>
      <c r="N540" t="s">
        <v>313</v>
      </c>
      <c r="O540" t="s">
        <v>264</v>
      </c>
      <c r="P540">
        <v>2050</v>
      </c>
    </row>
    <row r="541" spans="1:17" x14ac:dyDescent="0.25">
      <c r="A541" t="s">
        <v>329</v>
      </c>
      <c r="B541" t="s">
        <v>330</v>
      </c>
      <c r="C541" t="s">
        <v>331</v>
      </c>
      <c r="D541" t="s">
        <v>310</v>
      </c>
      <c r="E541" t="s">
        <v>332</v>
      </c>
      <c r="F541" t="s">
        <v>260</v>
      </c>
      <c r="G541" t="s">
        <v>195</v>
      </c>
      <c r="H541" t="s">
        <v>274</v>
      </c>
      <c r="I541" t="s">
        <v>136</v>
      </c>
      <c r="J541" t="s">
        <v>273</v>
      </c>
      <c r="K541" t="s">
        <v>275</v>
      </c>
      <c r="M541" t="s">
        <v>199</v>
      </c>
      <c r="N541" t="s">
        <v>313</v>
      </c>
      <c r="O541" t="s">
        <v>265</v>
      </c>
      <c r="P541">
        <v>2050</v>
      </c>
    </row>
    <row r="542" spans="1:17" x14ac:dyDescent="0.25">
      <c r="A542" t="s">
        <v>329</v>
      </c>
      <c r="B542" t="s">
        <v>330</v>
      </c>
      <c r="C542" t="s">
        <v>331</v>
      </c>
      <c r="D542" t="s">
        <v>310</v>
      </c>
      <c r="E542" t="s">
        <v>332</v>
      </c>
      <c r="F542" t="s">
        <v>260</v>
      </c>
      <c r="G542" t="s">
        <v>195</v>
      </c>
      <c r="H542" t="s">
        <v>276</v>
      </c>
      <c r="I542" t="s">
        <v>277</v>
      </c>
      <c r="J542" t="s">
        <v>273</v>
      </c>
      <c r="K542" t="s">
        <v>278</v>
      </c>
      <c r="M542" t="s">
        <v>315</v>
      </c>
      <c r="N542" t="s">
        <v>313</v>
      </c>
      <c r="O542" t="s">
        <v>194</v>
      </c>
      <c r="P542">
        <v>2015</v>
      </c>
      <c r="Q542">
        <v>0.03</v>
      </c>
    </row>
    <row r="543" spans="1:17" x14ac:dyDescent="0.25">
      <c r="A543" t="s">
        <v>329</v>
      </c>
      <c r="B543" t="s">
        <v>330</v>
      </c>
      <c r="C543" t="s">
        <v>331</v>
      </c>
      <c r="D543" t="s">
        <v>310</v>
      </c>
      <c r="E543" t="s">
        <v>332</v>
      </c>
      <c r="F543" t="s">
        <v>260</v>
      </c>
      <c r="G543" t="s">
        <v>195</v>
      </c>
      <c r="H543" t="s">
        <v>276</v>
      </c>
      <c r="I543" t="s">
        <v>277</v>
      </c>
      <c r="J543" t="s">
        <v>273</v>
      </c>
      <c r="K543" t="s">
        <v>278</v>
      </c>
      <c r="M543" t="s">
        <v>315</v>
      </c>
      <c r="N543" t="s">
        <v>313</v>
      </c>
      <c r="O543" t="s">
        <v>194</v>
      </c>
      <c r="P543">
        <v>2020</v>
      </c>
      <c r="Q543">
        <v>0.03</v>
      </c>
    </row>
    <row r="544" spans="1:17" x14ac:dyDescent="0.25">
      <c r="A544" t="s">
        <v>329</v>
      </c>
      <c r="B544" t="s">
        <v>330</v>
      </c>
      <c r="C544" t="s">
        <v>331</v>
      </c>
      <c r="D544" t="s">
        <v>310</v>
      </c>
      <c r="E544" t="s">
        <v>332</v>
      </c>
      <c r="F544" t="s">
        <v>260</v>
      </c>
      <c r="G544" t="s">
        <v>195</v>
      </c>
      <c r="H544" t="s">
        <v>276</v>
      </c>
      <c r="I544" t="s">
        <v>277</v>
      </c>
      <c r="J544" t="s">
        <v>273</v>
      </c>
      <c r="K544" t="s">
        <v>278</v>
      </c>
      <c r="M544" t="s">
        <v>315</v>
      </c>
      <c r="N544" t="s">
        <v>313</v>
      </c>
      <c r="O544" t="s">
        <v>264</v>
      </c>
      <c r="P544">
        <v>2020</v>
      </c>
      <c r="Q544">
        <v>0.02</v>
      </c>
    </row>
    <row r="545" spans="1:17" x14ac:dyDescent="0.25">
      <c r="A545" t="s">
        <v>329</v>
      </c>
      <c r="B545" t="s">
        <v>330</v>
      </c>
      <c r="C545" t="s">
        <v>331</v>
      </c>
      <c r="D545" t="s">
        <v>310</v>
      </c>
      <c r="E545" t="s">
        <v>332</v>
      </c>
      <c r="F545" t="s">
        <v>260</v>
      </c>
      <c r="G545" t="s">
        <v>195</v>
      </c>
      <c r="H545" t="s">
        <v>276</v>
      </c>
      <c r="I545" t="s">
        <v>277</v>
      </c>
      <c r="J545" t="s">
        <v>273</v>
      </c>
      <c r="K545" t="s">
        <v>278</v>
      </c>
      <c r="M545" t="s">
        <v>315</v>
      </c>
      <c r="N545" t="s">
        <v>313</v>
      </c>
      <c r="O545" t="s">
        <v>265</v>
      </c>
      <c r="P545">
        <v>2020</v>
      </c>
      <c r="Q545">
        <v>0.05</v>
      </c>
    </row>
    <row r="546" spans="1:17" x14ac:dyDescent="0.25">
      <c r="A546" t="s">
        <v>329</v>
      </c>
      <c r="B546" t="s">
        <v>330</v>
      </c>
      <c r="C546" t="s">
        <v>331</v>
      </c>
      <c r="D546" t="s">
        <v>310</v>
      </c>
      <c r="E546" t="s">
        <v>332</v>
      </c>
      <c r="F546" t="s">
        <v>260</v>
      </c>
      <c r="G546" t="s">
        <v>195</v>
      </c>
      <c r="H546" t="s">
        <v>276</v>
      </c>
      <c r="I546" t="s">
        <v>277</v>
      </c>
      <c r="J546" t="s">
        <v>273</v>
      </c>
      <c r="K546" t="s">
        <v>278</v>
      </c>
      <c r="M546" t="s">
        <v>315</v>
      </c>
      <c r="N546" t="s">
        <v>313</v>
      </c>
      <c r="O546" t="s">
        <v>194</v>
      </c>
      <c r="P546">
        <v>2030</v>
      </c>
      <c r="Q546">
        <v>0.03</v>
      </c>
    </row>
    <row r="547" spans="1:17" x14ac:dyDescent="0.25">
      <c r="A547" t="s">
        <v>329</v>
      </c>
      <c r="B547" t="s">
        <v>330</v>
      </c>
      <c r="C547" t="s">
        <v>331</v>
      </c>
      <c r="D547" t="s">
        <v>310</v>
      </c>
      <c r="E547" t="s">
        <v>332</v>
      </c>
      <c r="F547" t="s">
        <v>260</v>
      </c>
      <c r="G547" t="s">
        <v>195</v>
      </c>
      <c r="H547" t="s">
        <v>276</v>
      </c>
      <c r="I547" t="s">
        <v>277</v>
      </c>
      <c r="J547" t="s">
        <v>273</v>
      </c>
      <c r="K547" t="s">
        <v>278</v>
      </c>
      <c r="M547" t="s">
        <v>315</v>
      </c>
      <c r="N547" t="s">
        <v>313</v>
      </c>
      <c r="O547" t="s">
        <v>194</v>
      </c>
      <c r="P547">
        <v>2050</v>
      </c>
    </row>
    <row r="548" spans="1:17" x14ac:dyDescent="0.25">
      <c r="A548" t="s">
        <v>329</v>
      </c>
      <c r="B548" t="s">
        <v>330</v>
      </c>
      <c r="C548" t="s">
        <v>331</v>
      </c>
      <c r="D548" t="s">
        <v>310</v>
      </c>
      <c r="E548" t="s">
        <v>332</v>
      </c>
      <c r="F548" t="s">
        <v>260</v>
      </c>
      <c r="G548" t="s">
        <v>195</v>
      </c>
      <c r="H548" t="s">
        <v>276</v>
      </c>
      <c r="I548" t="s">
        <v>277</v>
      </c>
      <c r="J548" t="s">
        <v>273</v>
      </c>
      <c r="K548" t="s">
        <v>278</v>
      </c>
      <c r="M548" t="s">
        <v>315</v>
      </c>
      <c r="N548" t="s">
        <v>313</v>
      </c>
      <c r="O548" t="s">
        <v>264</v>
      </c>
      <c r="P548">
        <v>2050</v>
      </c>
    </row>
    <row r="549" spans="1:17" x14ac:dyDescent="0.25">
      <c r="A549" t="s">
        <v>329</v>
      </c>
      <c r="B549" t="s">
        <v>330</v>
      </c>
      <c r="C549" t="s">
        <v>331</v>
      </c>
      <c r="D549" t="s">
        <v>310</v>
      </c>
      <c r="E549" t="s">
        <v>332</v>
      </c>
      <c r="F549" t="s">
        <v>260</v>
      </c>
      <c r="G549" t="s">
        <v>195</v>
      </c>
      <c r="H549" t="s">
        <v>276</v>
      </c>
      <c r="I549" t="s">
        <v>277</v>
      </c>
      <c r="J549" t="s">
        <v>273</v>
      </c>
      <c r="K549" t="s">
        <v>278</v>
      </c>
      <c r="M549" t="s">
        <v>315</v>
      </c>
      <c r="N549" t="s">
        <v>313</v>
      </c>
      <c r="O549" t="s">
        <v>265</v>
      </c>
      <c r="P549">
        <v>2050</v>
      </c>
    </row>
    <row r="550" spans="1:17" x14ac:dyDescent="0.25">
      <c r="A550" t="s">
        <v>329</v>
      </c>
      <c r="B550" t="s">
        <v>330</v>
      </c>
      <c r="C550" t="s">
        <v>331</v>
      </c>
      <c r="D550" t="s">
        <v>310</v>
      </c>
      <c r="E550" t="s">
        <v>332</v>
      </c>
      <c r="F550" t="s">
        <v>260</v>
      </c>
      <c r="G550" t="s">
        <v>195</v>
      </c>
      <c r="H550" t="s">
        <v>215</v>
      </c>
      <c r="I550" t="s">
        <v>216</v>
      </c>
      <c r="K550" t="s">
        <v>202</v>
      </c>
      <c r="M550" t="s">
        <v>210</v>
      </c>
      <c r="N550" t="s">
        <v>313</v>
      </c>
      <c r="O550" t="s">
        <v>194</v>
      </c>
      <c r="P550">
        <v>2015</v>
      </c>
      <c r="Q550">
        <v>15</v>
      </c>
    </row>
    <row r="551" spans="1:17" x14ac:dyDescent="0.25">
      <c r="A551" t="s">
        <v>329</v>
      </c>
      <c r="B551" t="s">
        <v>330</v>
      </c>
      <c r="C551" t="s">
        <v>331</v>
      </c>
      <c r="D551" t="s">
        <v>310</v>
      </c>
      <c r="E551" t="s">
        <v>332</v>
      </c>
      <c r="F551" t="s">
        <v>260</v>
      </c>
      <c r="G551" t="s">
        <v>195</v>
      </c>
      <c r="H551" t="s">
        <v>215</v>
      </c>
      <c r="I551" t="s">
        <v>216</v>
      </c>
      <c r="K551" t="s">
        <v>202</v>
      </c>
      <c r="M551" t="s">
        <v>210</v>
      </c>
      <c r="N551" t="s">
        <v>313</v>
      </c>
      <c r="O551" t="s">
        <v>194</v>
      </c>
      <c r="P551">
        <v>2020</v>
      </c>
      <c r="Q551">
        <v>15</v>
      </c>
    </row>
    <row r="552" spans="1:17" x14ac:dyDescent="0.25">
      <c r="A552" t="s">
        <v>329</v>
      </c>
      <c r="B552" t="s">
        <v>330</v>
      </c>
      <c r="C552" t="s">
        <v>331</v>
      </c>
      <c r="D552" t="s">
        <v>310</v>
      </c>
      <c r="E552" t="s">
        <v>332</v>
      </c>
      <c r="F552" t="s">
        <v>260</v>
      </c>
      <c r="G552" t="s">
        <v>195</v>
      </c>
      <c r="H552" t="s">
        <v>215</v>
      </c>
      <c r="I552" t="s">
        <v>216</v>
      </c>
      <c r="K552" t="s">
        <v>202</v>
      </c>
      <c r="M552" t="s">
        <v>210</v>
      </c>
      <c r="N552" t="s">
        <v>313</v>
      </c>
      <c r="O552" t="s">
        <v>264</v>
      </c>
      <c r="P552">
        <v>2020</v>
      </c>
    </row>
    <row r="553" spans="1:17" x14ac:dyDescent="0.25">
      <c r="A553" t="s">
        <v>329</v>
      </c>
      <c r="B553" t="s">
        <v>330</v>
      </c>
      <c r="C553" t="s">
        <v>331</v>
      </c>
      <c r="D553" t="s">
        <v>310</v>
      </c>
      <c r="E553" t="s">
        <v>332</v>
      </c>
      <c r="F553" t="s">
        <v>260</v>
      </c>
      <c r="G553" t="s">
        <v>195</v>
      </c>
      <c r="H553" t="s">
        <v>215</v>
      </c>
      <c r="I553" t="s">
        <v>216</v>
      </c>
      <c r="K553" t="s">
        <v>202</v>
      </c>
      <c r="M553" t="s">
        <v>210</v>
      </c>
      <c r="N553" t="s">
        <v>313</v>
      </c>
      <c r="O553" t="s">
        <v>265</v>
      </c>
      <c r="P553">
        <v>2020</v>
      </c>
    </row>
    <row r="554" spans="1:17" x14ac:dyDescent="0.25">
      <c r="A554" t="s">
        <v>329</v>
      </c>
      <c r="B554" t="s">
        <v>330</v>
      </c>
      <c r="C554" t="s">
        <v>331</v>
      </c>
      <c r="D554" t="s">
        <v>310</v>
      </c>
      <c r="E554" t="s">
        <v>332</v>
      </c>
      <c r="F554" t="s">
        <v>260</v>
      </c>
      <c r="G554" t="s">
        <v>195</v>
      </c>
      <c r="H554" t="s">
        <v>215</v>
      </c>
      <c r="I554" t="s">
        <v>216</v>
      </c>
      <c r="K554" t="s">
        <v>202</v>
      </c>
      <c r="M554" t="s">
        <v>210</v>
      </c>
      <c r="N554" t="s">
        <v>313</v>
      </c>
      <c r="O554" t="s">
        <v>194</v>
      </c>
      <c r="P554">
        <v>2030</v>
      </c>
      <c r="Q554">
        <v>15</v>
      </c>
    </row>
    <row r="555" spans="1:17" x14ac:dyDescent="0.25">
      <c r="A555" t="s">
        <v>329</v>
      </c>
      <c r="B555" t="s">
        <v>330</v>
      </c>
      <c r="C555" t="s">
        <v>331</v>
      </c>
      <c r="D555" t="s">
        <v>310</v>
      </c>
      <c r="E555" t="s">
        <v>332</v>
      </c>
      <c r="F555" t="s">
        <v>260</v>
      </c>
      <c r="G555" t="s">
        <v>195</v>
      </c>
      <c r="H555" t="s">
        <v>215</v>
      </c>
      <c r="I555" t="s">
        <v>216</v>
      </c>
      <c r="K555" t="s">
        <v>202</v>
      </c>
      <c r="M555" t="s">
        <v>210</v>
      </c>
      <c r="N555" t="s">
        <v>313</v>
      </c>
      <c r="O555" t="s">
        <v>194</v>
      </c>
      <c r="P555">
        <v>2050</v>
      </c>
    </row>
    <row r="556" spans="1:17" x14ac:dyDescent="0.25">
      <c r="A556" t="s">
        <v>329</v>
      </c>
      <c r="B556" t="s">
        <v>330</v>
      </c>
      <c r="C556" t="s">
        <v>331</v>
      </c>
      <c r="D556" t="s">
        <v>310</v>
      </c>
      <c r="E556" t="s">
        <v>332</v>
      </c>
      <c r="F556" t="s">
        <v>260</v>
      </c>
      <c r="G556" t="s">
        <v>195</v>
      </c>
      <c r="H556" t="s">
        <v>215</v>
      </c>
      <c r="I556" t="s">
        <v>216</v>
      </c>
      <c r="K556" t="s">
        <v>202</v>
      </c>
      <c r="M556" t="s">
        <v>210</v>
      </c>
      <c r="N556" t="s">
        <v>313</v>
      </c>
      <c r="O556" t="s">
        <v>264</v>
      </c>
      <c r="P556">
        <v>2050</v>
      </c>
    </row>
    <row r="557" spans="1:17" x14ac:dyDescent="0.25">
      <c r="A557" t="s">
        <v>329</v>
      </c>
      <c r="B557" t="s">
        <v>330</v>
      </c>
      <c r="C557" t="s">
        <v>331</v>
      </c>
      <c r="D557" t="s">
        <v>310</v>
      </c>
      <c r="E557" t="s">
        <v>332</v>
      </c>
      <c r="F557" t="s">
        <v>260</v>
      </c>
      <c r="G557" t="s">
        <v>195</v>
      </c>
      <c r="H557" t="s">
        <v>215</v>
      </c>
      <c r="I557" t="s">
        <v>216</v>
      </c>
      <c r="K557" t="s">
        <v>202</v>
      </c>
      <c r="M557" t="s">
        <v>210</v>
      </c>
      <c r="N557" t="s">
        <v>313</v>
      </c>
      <c r="O557" t="s">
        <v>265</v>
      </c>
      <c r="P557">
        <v>2050</v>
      </c>
    </row>
    <row r="558" spans="1:17" x14ac:dyDescent="0.25">
      <c r="A558" t="s">
        <v>329</v>
      </c>
      <c r="B558" t="s">
        <v>330</v>
      </c>
      <c r="C558" t="s">
        <v>331</v>
      </c>
      <c r="D558" t="s">
        <v>310</v>
      </c>
      <c r="E558" t="s">
        <v>332</v>
      </c>
      <c r="F558" t="s">
        <v>260</v>
      </c>
      <c r="G558" t="s">
        <v>218</v>
      </c>
      <c r="H558" t="s">
        <v>219</v>
      </c>
      <c r="I558" t="s">
        <v>220</v>
      </c>
      <c r="K558" t="s">
        <v>221</v>
      </c>
      <c r="M558" t="s">
        <v>316</v>
      </c>
      <c r="O558" t="s">
        <v>194</v>
      </c>
      <c r="P558">
        <v>2015</v>
      </c>
      <c r="Q558">
        <v>3</v>
      </c>
    </row>
    <row r="559" spans="1:17" x14ac:dyDescent="0.25">
      <c r="A559" t="s">
        <v>329</v>
      </c>
      <c r="B559" t="s">
        <v>330</v>
      </c>
      <c r="C559" t="s">
        <v>331</v>
      </c>
      <c r="D559" t="s">
        <v>310</v>
      </c>
      <c r="E559" t="s">
        <v>332</v>
      </c>
      <c r="F559" t="s">
        <v>260</v>
      </c>
      <c r="G559" t="s">
        <v>218</v>
      </c>
      <c r="H559" t="s">
        <v>219</v>
      </c>
      <c r="I559" t="s">
        <v>220</v>
      </c>
      <c r="K559" t="s">
        <v>221</v>
      </c>
      <c r="M559" t="s">
        <v>316</v>
      </c>
      <c r="O559" t="s">
        <v>194</v>
      </c>
      <c r="P559">
        <v>2020</v>
      </c>
      <c r="Q559">
        <v>2</v>
      </c>
    </row>
    <row r="560" spans="1:17" x14ac:dyDescent="0.25">
      <c r="A560" t="s">
        <v>329</v>
      </c>
      <c r="B560" t="s">
        <v>330</v>
      </c>
      <c r="C560" t="s">
        <v>331</v>
      </c>
      <c r="D560" t="s">
        <v>310</v>
      </c>
      <c r="E560" t="s">
        <v>332</v>
      </c>
      <c r="F560" t="s">
        <v>260</v>
      </c>
      <c r="G560" t="s">
        <v>218</v>
      </c>
      <c r="H560" t="s">
        <v>219</v>
      </c>
      <c r="I560" t="s">
        <v>220</v>
      </c>
      <c r="K560" t="s">
        <v>221</v>
      </c>
      <c r="M560" t="s">
        <v>316</v>
      </c>
      <c r="O560" t="s">
        <v>264</v>
      </c>
      <c r="P560">
        <v>2020</v>
      </c>
      <c r="Q560">
        <v>0</v>
      </c>
    </row>
    <row r="561" spans="1:17" x14ac:dyDescent="0.25">
      <c r="A561" t="s">
        <v>329</v>
      </c>
      <c r="B561" t="s">
        <v>330</v>
      </c>
      <c r="C561" t="s">
        <v>331</v>
      </c>
      <c r="D561" t="s">
        <v>310</v>
      </c>
      <c r="E561" t="s">
        <v>332</v>
      </c>
      <c r="F561" t="s">
        <v>260</v>
      </c>
      <c r="G561" t="s">
        <v>218</v>
      </c>
      <c r="H561" t="s">
        <v>219</v>
      </c>
      <c r="I561" t="s">
        <v>220</v>
      </c>
      <c r="K561" t="s">
        <v>221</v>
      </c>
      <c r="M561" t="s">
        <v>316</v>
      </c>
      <c r="O561" t="s">
        <v>265</v>
      </c>
      <c r="P561">
        <v>2020</v>
      </c>
      <c r="Q561">
        <v>0.5</v>
      </c>
    </row>
    <row r="562" spans="1:17" x14ac:dyDescent="0.25">
      <c r="A562" t="s">
        <v>329</v>
      </c>
      <c r="B562" t="s">
        <v>330</v>
      </c>
      <c r="C562" t="s">
        <v>331</v>
      </c>
      <c r="D562" t="s">
        <v>310</v>
      </c>
      <c r="E562" t="s">
        <v>332</v>
      </c>
      <c r="F562" t="s">
        <v>260</v>
      </c>
      <c r="G562" t="s">
        <v>218</v>
      </c>
      <c r="H562" t="s">
        <v>219</v>
      </c>
      <c r="I562" t="s">
        <v>220</v>
      </c>
      <c r="K562" t="s">
        <v>221</v>
      </c>
      <c r="M562" t="s">
        <v>316</v>
      </c>
      <c r="O562" t="s">
        <v>194</v>
      </c>
      <c r="P562">
        <v>2030</v>
      </c>
      <c r="Q562">
        <v>2</v>
      </c>
    </row>
    <row r="563" spans="1:17" x14ac:dyDescent="0.25">
      <c r="A563" t="s">
        <v>329</v>
      </c>
      <c r="B563" t="s">
        <v>330</v>
      </c>
      <c r="C563" t="s">
        <v>331</v>
      </c>
      <c r="D563" t="s">
        <v>310</v>
      </c>
      <c r="E563" t="s">
        <v>332</v>
      </c>
      <c r="F563" t="s">
        <v>260</v>
      </c>
      <c r="G563" t="s">
        <v>218</v>
      </c>
      <c r="H563" t="s">
        <v>219</v>
      </c>
      <c r="I563" t="s">
        <v>220</v>
      </c>
      <c r="K563" t="s">
        <v>221</v>
      </c>
      <c r="M563" t="s">
        <v>316</v>
      </c>
      <c r="O563" t="s">
        <v>194</v>
      </c>
      <c r="P563">
        <v>2050</v>
      </c>
    </row>
    <row r="564" spans="1:17" x14ac:dyDescent="0.25">
      <c r="A564" t="s">
        <v>329</v>
      </c>
      <c r="B564" t="s">
        <v>330</v>
      </c>
      <c r="C564" t="s">
        <v>331</v>
      </c>
      <c r="D564" t="s">
        <v>310</v>
      </c>
      <c r="E564" t="s">
        <v>332</v>
      </c>
      <c r="F564" t="s">
        <v>260</v>
      </c>
      <c r="G564" t="s">
        <v>218</v>
      </c>
      <c r="H564" t="s">
        <v>219</v>
      </c>
      <c r="I564" t="s">
        <v>220</v>
      </c>
      <c r="K564" t="s">
        <v>221</v>
      </c>
      <c r="M564" t="s">
        <v>316</v>
      </c>
      <c r="O564" t="s">
        <v>264</v>
      </c>
      <c r="P564">
        <v>2050</v>
      </c>
    </row>
    <row r="565" spans="1:17" x14ac:dyDescent="0.25">
      <c r="A565" t="s">
        <v>329</v>
      </c>
      <c r="B565" t="s">
        <v>330</v>
      </c>
      <c r="C565" t="s">
        <v>331</v>
      </c>
      <c r="D565" t="s">
        <v>310</v>
      </c>
      <c r="E565" t="s">
        <v>332</v>
      </c>
      <c r="F565" t="s">
        <v>260</v>
      </c>
      <c r="G565" t="s">
        <v>218</v>
      </c>
      <c r="H565" t="s">
        <v>219</v>
      </c>
      <c r="I565" t="s">
        <v>220</v>
      </c>
      <c r="K565" t="s">
        <v>221</v>
      </c>
      <c r="M565" t="s">
        <v>316</v>
      </c>
      <c r="O565" t="s">
        <v>265</v>
      </c>
      <c r="P565">
        <v>2050</v>
      </c>
    </row>
    <row r="566" spans="1:17" x14ac:dyDescent="0.25">
      <c r="A566" t="s">
        <v>329</v>
      </c>
      <c r="B566" t="s">
        <v>330</v>
      </c>
      <c r="C566" t="s">
        <v>331</v>
      </c>
      <c r="D566" t="s">
        <v>310</v>
      </c>
      <c r="E566" t="s">
        <v>332</v>
      </c>
      <c r="F566" t="s">
        <v>260</v>
      </c>
      <c r="G566" t="s">
        <v>218</v>
      </c>
      <c r="H566" t="s">
        <v>223</v>
      </c>
      <c r="I566" t="s">
        <v>224</v>
      </c>
      <c r="K566" t="s">
        <v>221</v>
      </c>
      <c r="M566" t="s">
        <v>316</v>
      </c>
      <c r="O566" t="s">
        <v>194</v>
      </c>
      <c r="P566">
        <v>2015</v>
      </c>
      <c r="Q566">
        <v>10</v>
      </c>
    </row>
    <row r="567" spans="1:17" x14ac:dyDescent="0.25">
      <c r="A567" t="s">
        <v>329</v>
      </c>
      <c r="B567" t="s">
        <v>330</v>
      </c>
      <c r="C567" t="s">
        <v>331</v>
      </c>
      <c r="D567" t="s">
        <v>310</v>
      </c>
      <c r="E567" t="s">
        <v>332</v>
      </c>
      <c r="F567" t="s">
        <v>260</v>
      </c>
      <c r="G567" t="s">
        <v>218</v>
      </c>
      <c r="H567" t="s">
        <v>223</v>
      </c>
      <c r="I567" t="s">
        <v>224</v>
      </c>
      <c r="K567" t="s">
        <v>221</v>
      </c>
      <c r="M567" t="s">
        <v>316</v>
      </c>
      <c r="O567" t="s">
        <v>194</v>
      </c>
      <c r="P567">
        <v>2020</v>
      </c>
      <c r="Q567">
        <v>8</v>
      </c>
    </row>
    <row r="568" spans="1:17" x14ac:dyDescent="0.25">
      <c r="A568" t="s">
        <v>329</v>
      </c>
      <c r="B568" t="s">
        <v>330</v>
      </c>
      <c r="C568" t="s">
        <v>331</v>
      </c>
      <c r="D568" t="s">
        <v>310</v>
      </c>
      <c r="E568" t="s">
        <v>332</v>
      </c>
      <c r="F568" t="s">
        <v>260</v>
      </c>
      <c r="G568" t="s">
        <v>218</v>
      </c>
      <c r="H568" t="s">
        <v>223</v>
      </c>
      <c r="I568" t="s">
        <v>224</v>
      </c>
      <c r="K568" t="s">
        <v>221</v>
      </c>
      <c r="M568" t="s">
        <v>316</v>
      </c>
      <c r="O568" t="s">
        <v>264</v>
      </c>
      <c r="P568">
        <v>2020</v>
      </c>
      <c r="Q568">
        <v>2</v>
      </c>
    </row>
    <row r="569" spans="1:17" x14ac:dyDescent="0.25">
      <c r="A569" t="s">
        <v>329</v>
      </c>
      <c r="B569" t="s">
        <v>330</v>
      </c>
      <c r="C569" t="s">
        <v>331</v>
      </c>
      <c r="D569" t="s">
        <v>310</v>
      </c>
      <c r="E569" t="s">
        <v>332</v>
      </c>
      <c r="F569" t="s">
        <v>260</v>
      </c>
      <c r="G569" t="s">
        <v>218</v>
      </c>
      <c r="H569" t="s">
        <v>223</v>
      </c>
      <c r="I569" t="s">
        <v>224</v>
      </c>
      <c r="K569" t="s">
        <v>221</v>
      </c>
      <c r="M569" t="s">
        <v>316</v>
      </c>
      <c r="O569" t="s">
        <v>265</v>
      </c>
      <c r="P569">
        <v>2020</v>
      </c>
      <c r="Q569">
        <v>20</v>
      </c>
    </row>
    <row r="570" spans="1:17" x14ac:dyDescent="0.25">
      <c r="A570" t="s">
        <v>329</v>
      </c>
      <c r="B570" t="s">
        <v>330</v>
      </c>
      <c r="C570" t="s">
        <v>331</v>
      </c>
      <c r="D570" t="s">
        <v>310</v>
      </c>
      <c r="E570" t="s">
        <v>332</v>
      </c>
      <c r="F570" t="s">
        <v>260</v>
      </c>
      <c r="G570" t="s">
        <v>218</v>
      </c>
      <c r="H570" t="s">
        <v>223</v>
      </c>
      <c r="I570" t="s">
        <v>224</v>
      </c>
      <c r="K570" t="s">
        <v>221</v>
      </c>
      <c r="M570" t="s">
        <v>316</v>
      </c>
      <c r="O570" t="s">
        <v>194</v>
      </c>
      <c r="P570">
        <v>2030</v>
      </c>
      <c r="Q570">
        <v>6</v>
      </c>
    </row>
    <row r="571" spans="1:17" x14ac:dyDescent="0.25">
      <c r="A571" t="s">
        <v>329</v>
      </c>
      <c r="B571" t="s">
        <v>330</v>
      </c>
      <c r="C571" t="s">
        <v>331</v>
      </c>
      <c r="D571" t="s">
        <v>310</v>
      </c>
      <c r="E571" t="s">
        <v>332</v>
      </c>
      <c r="F571" t="s">
        <v>260</v>
      </c>
      <c r="G571" t="s">
        <v>218</v>
      </c>
      <c r="H571" t="s">
        <v>223</v>
      </c>
      <c r="I571" t="s">
        <v>224</v>
      </c>
      <c r="K571" t="s">
        <v>221</v>
      </c>
      <c r="M571" t="s">
        <v>316</v>
      </c>
      <c r="O571" t="s">
        <v>194</v>
      </c>
      <c r="P571">
        <v>2050</v>
      </c>
    </row>
    <row r="572" spans="1:17" x14ac:dyDescent="0.25">
      <c r="A572" t="s">
        <v>329</v>
      </c>
      <c r="B572" t="s">
        <v>330</v>
      </c>
      <c r="C572" t="s">
        <v>331</v>
      </c>
      <c r="D572" t="s">
        <v>310</v>
      </c>
      <c r="E572" t="s">
        <v>332</v>
      </c>
      <c r="F572" t="s">
        <v>260</v>
      </c>
      <c r="G572" t="s">
        <v>218</v>
      </c>
      <c r="H572" t="s">
        <v>223</v>
      </c>
      <c r="I572" t="s">
        <v>224</v>
      </c>
      <c r="K572" t="s">
        <v>221</v>
      </c>
      <c r="M572" t="s">
        <v>316</v>
      </c>
      <c r="O572" t="s">
        <v>264</v>
      </c>
      <c r="P572">
        <v>2050</v>
      </c>
    </row>
    <row r="573" spans="1:17" x14ac:dyDescent="0.25">
      <c r="A573" t="s">
        <v>329</v>
      </c>
      <c r="B573" t="s">
        <v>330</v>
      </c>
      <c r="C573" t="s">
        <v>331</v>
      </c>
      <c r="D573" t="s">
        <v>310</v>
      </c>
      <c r="E573" t="s">
        <v>332</v>
      </c>
      <c r="F573" t="s">
        <v>260</v>
      </c>
      <c r="G573" t="s">
        <v>218</v>
      </c>
      <c r="H573" t="s">
        <v>223</v>
      </c>
      <c r="I573" t="s">
        <v>224</v>
      </c>
      <c r="K573" t="s">
        <v>221</v>
      </c>
      <c r="M573" t="s">
        <v>316</v>
      </c>
      <c r="O573" t="s">
        <v>265</v>
      </c>
      <c r="P573">
        <v>2050</v>
      </c>
    </row>
    <row r="574" spans="1:17" x14ac:dyDescent="0.25">
      <c r="A574" t="s">
        <v>329</v>
      </c>
      <c r="B574" t="s">
        <v>330</v>
      </c>
      <c r="C574" t="s">
        <v>331</v>
      </c>
      <c r="D574" t="s">
        <v>310</v>
      </c>
      <c r="E574" t="s">
        <v>332</v>
      </c>
      <c r="F574" t="s">
        <v>260</v>
      </c>
      <c r="G574" t="s">
        <v>218</v>
      </c>
      <c r="H574" t="s">
        <v>225</v>
      </c>
      <c r="I574" t="s">
        <v>226</v>
      </c>
      <c r="K574" t="s">
        <v>221</v>
      </c>
      <c r="M574" t="s">
        <v>316</v>
      </c>
      <c r="O574" t="s">
        <v>194</v>
      </c>
      <c r="P574">
        <v>2015</v>
      </c>
      <c r="Q574">
        <v>30</v>
      </c>
    </row>
    <row r="575" spans="1:17" x14ac:dyDescent="0.25">
      <c r="A575" t="s">
        <v>329</v>
      </c>
      <c r="B575" t="s">
        <v>330</v>
      </c>
      <c r="C575" t="s">
        <v>331</v>
      </c>
      <c r="D575" t="s">
        <v>310</v>
      </c>
      <c r="E575" t="s">
        <v>332</v>
      </c>
      <c r="F575" t="s">
        <v>260</v>
      </c>
      <c r="G575" t="s">
        <v>218</v>
      </c>
      <c r="H575" t="s">
        <v>225</v>
      </c>
      <c r="I575" t="s">
        <v>226</v>
      </c>
      <c r="K575" t="s">
        <v>221</v>
      </c>
      <c r="M575" t="s">
        <v>316</v>
      </c>
      <c r="O575" t="s">
        <v>194</v>
      </c>
      <c r="P575">
        <v>2020</v>
      </c>
      <c r="Q575">
        <v>24</v>
      </c>
    </row>
    <row r="576" spans="1:17" x14ac:dyDescent="0.25">
      <c r="A576" t="s">
        <v>329</v>
      </c>
      <c r="B576" t="s">
        <v>330</v>
      </c>
      <c r="C576" t="s">
        <v>331</v>
      </c>
      <c r="D576" t="s">
        <v>310</v>
      </c>
      <c r="E576" t="s">
        <v>332</v>
      </c>
      <c r="F576" t="s">
        <v>260</v>
      </c>
      <c r="G576" t="s">
        <v>218</v>
      </c>
      <c r="H576" t="s">
        <v>225</v>
      </c>
      <c r="I576" t="s">
        <v>226</v>
      </c>
      <c r="K576" t="s">
        <v>221</v>
      </c>
      <c r="M576" t="s">
        <v>316</v>
      </c>
      <c r="O576" t="s">
        <v>264</v>
      </c>
      <c r="P576">
        <v>2020</v>
      </c>
      <c r="Q576">
        <v>19</v>
      </c>
    </row>
    <row r="577" spans="1:17" x14ac:dyDescent="0.25">
      <c r="A577" t="s">
        <v>329</v>
      </c>
      <c r="B577" t="s">
        <v>330</v>
      </c>
      <c r="C577" t="s">
        <v>331</v>
      </c>
      <c r="D577" t="s">
        <v>310</v>
      </c>
      <c r="E577" t="s">
        <v>332</v>
      </c>
      <c r="F577" t="s">
        <v>260</v>
      </c>
      <c r="G577" t="s">
        <v>218</v>
      </c>
      <c r="H577" t="s">
        <v>225</v>
      </c>
      <c r="I577" t="s">
        <v>226</v>
      </c>
      <c r="K577" t="s">
        <v>221</v>
      </c>
      <c r="M577" t="s">
        <v>316</v>
      </c>
      <c r="O577" t="s">
        <v>265</v>
      </c>
      <c r="P577">
        <v>2020</v>
      </c>
      <c r="Q577">
        <v>53</v>
      </c>
    </row>
    <row r="578" spans="1:17" x14ac:dyDescent="0.25">
      <c r="A578" t="s">
        <v>329</v>
      </c>
      <c r="B578" t="s">
        <v>330</v>
      </c>
      <c r="C578" t="s">
        <v>331</v>
      </c>
      <c r="D578" t="s">
        <v>310</v>
      </c>
      <c r="E578" t="s">
        <v>332</v>
      </c>
      <c r="F578" t="s">
        <v>260</v>
      </c>
      <c r="G578" t="s">
        <v>218</v>
      </c>
      <c r="H578" t="s">
        <v>225</v>
      </c>
      <c r="I578" t="s">
        <v>226</v>
      </c>
      <c r="K578" t="s">
        <v>221</v>
      </c>
      <c r="M578" t="s">
        <v>316</v>
      </c>
      <c r="O578" t="s">
        <v>194</v>
      </c>
      <c r="P578">
        <v>2030</v>
      </c>
      <c r="Q578">
        <v>20</v>
      </c>
    </row>
    <row r="579" spans="1:17" x14ac:dyDescent="0.25">
      <c r="A579" t="s">
        <v>329</v>
      </c>
      <c r="B579" t="s">
        <v>330</v>
      </c>
      <c r="C579" t="s">
        <v>331</v>
      </c>
      <c r="D579" t="s">
        <v>310</v>
      </c>
      <c r="E579" t="s">
        <v>332</v>
      </c>
      <c r="F579" t="s">
        <v>260</v>
      </c>
      <c r="G579" t="s">
        <v>218</v>
      </c>
      <c r="H579" t="s">
        <v>225</v>
      </c>
      <c r="I579" t="s">
        <v>226</v>
      </c>
      <c r="K579" t="s">
        <v>221</v>
      </c>
      <c r="M579" t="s">
        <v>316</v>
      </c>
      <c r="O579" t="s">
        <v>194</v>
      </c>
      <c r="P579">
        <v>2050</v>
      </c>
    </row>
    <row r="580" spans="1:17" x14ac:dyDescent="0.25">
      <c r="A580" t="s">
        <v>329</v>
      </c>
      <c r="B580" t="s">
        <v>330</v>
      </c>
      <c r="C580" t="s">
        <v>331</v>
      </c>
      <c r="D580" t="s">
        <v>310</v>
      </c>
      <c r="E580" t="s">
        <v>332</v>
      </c>
      <c r="F580" t="s">
        <v>260</v>
      </c>
      <c r="G580" t="s">
        <v>218</v>
      </c>
      <c r="H580" t="s">
        <v>225</v>
      </c>
      <c r="I580" t="s">
        <v>226</v>
      </c>
      <c r="K580" t="s">
        <v>221</v>
      </c>
      <c r="M580" t="s">
        <v>316</v>
      </c>
      <c r="O580" t="s">
        <v>264</v>
      </c>
      <c r="P580">
        <v>2050</v>
      </c>
    </row>
    <row r="581" spans="1:17" x14ac:dyDescent="0.25">
      <c r="A581" t="s">
        <v>329</v>
      </c>
      <c r="B581" t="s">
        <v>330</v>
      </c>
      <c r="C581" t="s">
        <v>331</v>
      </c>
      <c r="D581" t="s">
        <v>310</v>
      </c>
      <c r="E581" t="s">
        <v>332</v>
      </c>
      <c r="F581" t="s">
        <v>260</v>
      </c>
      <c r="G581" t="s">
        <v>218</v>
      </c>
      <c r="H581" t="s">
        <v>225</v>
      </c>
      <c r="I581" t="s">
        <v>226</v>
      </c>
      <c r="K581" t="s">
        <v>221</v>
      </c>
      <c r="M581" t="s">
        <v>316</v>
      </c>
      <c r="O581" t="s">
        <v>265</v>
      </c>
      <c r="P581">
        <v>2050</v>
      </c>
    </row>
    <row r="582" spans="1:17" x14ac:dyDescent="0.25">
      <c r="A582" t="s">
        <v>329</v>
      </c>
      <c r="B582" t="s">
        <v>330</v>
      </c>
      <c r="C582" t="s">
        <v>331</v>
      </c>
      <c r="D582" t="s">
        <v>310</v>
      </c>
      <c r="E582" t="s">
        <v>332</v>
      </c>
      <c r="F582" t="s">
        <v>260</v>
      </c>
      <c r="G582" t="s">
        <v>218</v>
      </c>
      <c r="H582" t="s">
        <v>317</v>
      </c>
      <c r="I582" t="s">
        <v>318</v>
      </c>
      <c r="K582" t="s">
        <v>221</v>
      </c>
      <c r="O582" t="s">
        <v>194</v>
      </c>
      <c r="P582">
        <v>2015</v>
      </c>
      <c r="Q582">
        <v>0.3</v>
      </c>
    </row>
    <row r="583" spans="1:17" x14ac:dyDescent="0.25">
      <c r="A583" t="s">
        <v>329</v>
      </c>
      <c r="B583" t="s">
        <v>330</v>
      </c>
      <c r="C583" t="s">
        <v>331</v>
      </c>
      <c r="D583" t="s">
        <v>310</v>
      </c>
      <c r="E583" t="s">
        <v>332</v>
      </c>
      <c r="F583" t="s">
        <v>260</v>
      </c>
      <c r="G583" t="s">
        <v>218</v>
      </c>
      <c r="H583" t="s">
        <v>317</v>
      </c>
      <c r="I583" t="s">
        <v>318</v>
      </c>
      <c r="K583" t="s">
        <v>221</v>
      </c>
      <c r="O583" t="s">
        <v>194</v>
      </c>
      <c r="P583">
        <v>2020</v>
      </c>
      <c r="Q583">
        <v>0.3</v>
      </c>
    </row>
    <row r="584" spans="1:17" x14ac:dyDescent="0.25">
      <c r="A584" t="s">
        <v>329</v>
      </c>
      <c r="B584" t="s">
        <v>330</v>
      </c>
      <c r="C584" t="s">
        <v>331</v>
      </c>
      <c r="D584" t="s">
        <v>310</v>
      </c>
      <c r="E584" t="s">
        <v>332</v>
      </c>
      <c r="F584" t="s">
        <v>260</v>
      </c>
      <c r="G584" t="s">
        <v>218</v>
      </c>
      <c r="H584" t="s">
        <v>317</v>
      </c>
      <c r="I584" t="s">
        <v>318</v>
      </c>
      <c r="K584" t="s">
        <v>221</v>
      </c>
      <c r="O584" t="s">
        <v>264</v>
      </c>
      <c r="P584">
        <v>2020</v>
      </c>
    </row>
    <row r="585" spans="1:17" x14ac:dyDescent="0.25">
      <c r="A585" t="s">
        <v>329</v>
      </c>
      <c r="B585" t="s">
        <v>330</v>
      </c>
      <c r="C585" t="s">
        <v>331</v>
      </c>
      <c r="D585" t="s">
        <v>310</v>
      </c>
      <c r="E585" t="s">
        <v>332</v>
      </c>
      <c r="F585" t="s">
        <v>260</v>
      </c>
      <c r="G585" t="s">
        <v>218</v>
      </c>
      <c r="H585" t="s">
        <v>317</v>
      </c>
      <c r="I585" t="s">
        <v>318</v>
      </c>
      <c r="K585" t="s">
        <v>221</v>
      </c>
      <c r="O585" t="s">
        <v>265</v>
      </c>
      <c r="P585">
        <v>2020</v>
      </c>
    </row>
    <row r="586" spans="1:17" x14ac:dyDescent="0.25">
      <c r="A586" t="s">
        <v>329</v>
      </c>
      <c r="B586" t="s">
        <v>330</v>
      </c>
      <c r="C586" t="s">
        <v>331</v>
      </c>
      <c r="D586" t="s">
        <v>310</v>
      </c>
      <c r="E586" t="s">
        <v>332</v>
      </c>
      <c r="F586" t="s">
        <v>260</v>
      </c>
      <c r="G586" t="s">
        <v>218</v>
      </c>
      <c r="H586" t="s">
        <v>317</v>
      </c>
      <c r="I586" t="s">
        <v>318</v>
      </c>
      <c r="K586" t="s">
        <v>221</v>
      </c>
      <c r="O586" t="s">
        <v>194</v>
      </c>
      <c r="P586">
        <v>2030</v>
      </c>
      <c r="Q586">
        <v>0.3</v>
      </c>
    </row>
    <row r="587" spans="1:17" x14ac:dyDescent="0.25">
      <c r="A587" t="s">
        <v>329</v>
      </c>
      <c r="B587" t="s">
        <v>330</v>
      </c>
      <c r="C587" t="s">
        <v>331</v>
      </c>
      <c r="D587" t="s">
        <v>310</v>
      </c>
      <c r="E587" t="s">
        <v>332</v>
      </c>
      <c r="F587" t="s">
        <v>260</v>
      </c>
      <c r="G587" t="s">
        <v>218</v>
      </c>
      <c r="H587" t="s">
        <v>317</v>
      </c>
      <c r="I587" t="s">
        <v>318</v>
      </c>
      <c r="K587" t="s">
        <v>221</v>
      </c>
      <c r="O587" t="s">
        <v>194</v>
      </c>
      <c r="P587">
        <v>2050</v>
      </c>
    </row>
    <row r="588" spans="1:17" x14ac:dyDescent="0.25">
      <c r="A588" t="s">
        <v>329</v>
      </c>
      <c r="B588" t="s">
        <v>330</v>
      </c>
      <c r="C588" t="s">
        <v>331</v>
      </c>
      <c r="D588" t="s">
        <v>310</v>
      </c>
      <c r="E588" t="s">
        <v>332</v>
      </c>
      <c r="F588" t="s">
        <v>260</v>
      </c>
      <c r="G588" t="s">
        <v>218</v>
      </c>
      <c r="H588" t="s">
        <v>317</v>
      </c>
      <c r="I588" t="s">
        <v>318</v>
      </c>
      <c r="K588" t="s">
        <v>221</v>
      </c>
      <c r="O588" t="s">
        <v>264</v>
      </c>
      <c r="P588">
        <v>2050</v>
      </c>
    </row>
    <row r="589" spans="1:17" x14ac:dyDescent="0.25">
      <c r="A589" t="s">
        <v>329</v>
      </c>
      <c r="B589" t="s">
        <v>330</v>
      </c>
      <c r="C589" t="s">
        <v>331</v>
      </c>
      <c r="D589" t="s">
        <v>310</v>
      </c>
      <c r="E589" t="s">
        <v>332</v>
      </c>
      <c r="F589" t="s">
        <v>260</v>
      </c>
      <c r="G589" t="s">
        <v>218</v>
      </c>
      <c r="H589" t="s">
        <v>317</v>
      </c>
      <c r="I589" t="s">
        <v>318</v>
      </c>
      <c r="K589" t="s">
        <v>221</v>
      </c>
      <c r="O589" t="s">
        <v>265</v>
      </c>
      <c r="P589">
        <v>2050</v>
      </c>
    </row>
    <row r="590" spans="1:17" x14ac:dyDescent="0.25">
      <c r="A590" t="s">
        <v>329</v>
      </c>
      <c r="B590" t="s">
        <v>330</v>
      </c>
      <c r="C590" t="s">
        <v>331</v>
      </c>
      <c r="D590" t="s">
        <v>310</v>
      </c>
      <c r="E590" t="s">
        <v>332</v>
      </c>
      <c r="F590" t="s">
        <v>260</v>
      </c>
      <c r="G590" t="s">
        <v>218</v>
      </c>
      <c r="H590" t="s">
        <v>229</v>
      </c>
      <c r="I590" t="s">
        <v>230</v>
      </c>
      <c r="J590" t="s">
        <v>231</v>
      </c>
      <c r="K590" t="s">
        <v>191</v>
      </c>
      <c r="O590" t="s">
        <v>194</v>
      </c>
      <c r="P590">
        <v>2015</v>
      </c>
      <c r="Q590">
        <v>0.98</v>
      </c>
    </row>
    <row r="591" spans="1:17" x14ac:dyDescent="0.25">
      <c r="A591" t="s">
        <v>329</v>
      </c>
      <c r="B591" t="s">
        <v>330</v>
      </c>
      <c r="C591" t="s">
        <v>331</v>
      </c>
      <c r="D591" t="s">
        <v>310</v>
      </c>
      <c r="E591" t="s">
        <v>332</v>
      </c>
      <c r="F591" t="s">
        <v>260</v>
      </c>
      <c r="G591" t="s">
        <v>218</v>
      </c>
      <c r="H591" t="s">
        <v>229</v>
      </c>
      <c r="I591" t="s">
        <v>230</v>
      </c>
      <c r="J591" t="s">
        <v>231</v>
      </c>
      <c r="K591" t="s">
        <v>191</v>
      </c>
      <c r="O591" t="s">
        <v>194</v>
      </c>
      <c r="P591">
        <v>2020</v>
      </c>
      <c r="Q591">
        <v>0.98</v>
      </c>
    </row>
    <row r="592" spans="1:17" x14ac:dyDescent="0.25">
      <c r="A592" t="s">
        <v>329</v>
      </c>
      <c r="B592" t="s">
        <v>330</v>
      </c>
      <c r="C592" t="s">
        <v>331</v>
      </c>
      <c r="D592" t="s">
        <v>310</v>
      </c>
      <c r="E592" t="s">
        <v>332</v>
      </c>
      <c r="F592" t="s">
        <v>260</v>
      </c>
      <c r="G592" t="s">
        <v>218</v>
      </c>
      <c r="H592" t="s">
        <v>229</v>
      </c>
      <c r="I592" t="s">
        <v>230</v>
      </c>
      <c r="J592" t="s">
        <v>231</v>
      </c>
      <c r="K592" t="s">
        <v>191</v>
      </c>
      <c r="O592" t="s">
        <v>264</v>
      </c>
      <c r="P592">
        <v>2020</v>
      </c>
    </row>
    <row r="593" spans="1:17" x14ac:dyDescent="0.25">
      <c r="A593" t="s">
        <v>329</v>
      </c>
      <c r="B593" t="s">
        <v>330</v>
      </c>
      <c r="C593" t="s">
        <v>331</v>
      </c>
      <c r="D593" t="s">
        <v>310</v>
      </c>
      <c r="E593" t="s">
        <v>332</v>
      </c>
      <c r="F593" t="s">
        <v>260</v>
      </c>
      <c r="G593" t="s">
        <v>218</v>
      </c>
      <c r="H593" t="s">
        <v>229</v>
      </c>
      <c r="I593" t="s">
        <v>230</v>
      </c>
      <c r="J593" t="s">
        <v>231</v>
      </c>
      <c r="K593" t="s">
        <v>191</v>
      </c>
      <c r="O593" t="s">
        <v>265</v>
      </c>
      <c r="P593">
        <v>2020</v>
      </c>
    </row>
    <row r="594" spans="1:17" x14ac:dyDescent="0.25">
      <c r="A594" t="s">
        <v>329</v>
      </c>
      <c r="B594" t="s">
        <v>330</v>
      </c>
      <c r="C594" t="s">
        <v>331</v>
      </c>
      <c r="D594" t="s">
        <v>310</v>
      </c>
      <c r="E594" t="s">
        <v>332</v>
      </c>
      <c r="F594" t="s">
        <v>260</v>
      </c>
      <c r="G594" t="s">
        <v>218</v>
      </c>
      <c r="H594" t="s">
        <v>229</v>
      </c>
      <c r="I594" t="s">
        <v>230</v>
      </c>
      <c r="J594" t="s">
        <v>231</v>
      </c>
      <c r="K594" t="s">
        <v>191</v>
      </c>
      <c r="O594" t="s">
        <v>194</v>
      </c>
      <c r="P594">
        <v>2030</v>
      </c>
      <c r="Q594">
        <v>0.98</v>
      </c>
    </row>
    <row r="595" spans="1:17" x14ac:dyDescent="0.25">
      <c r="A595" t="s">
        <v>329</v>
      </c>
      <c r="B595" t="s">
        <v>330</v>
      </c>
      <c r="C595" t="s">
        <v>331</v>
      </c>
      <c r="D595" t="s">
        <v>310</v>
      </c>
      <c r="E595" t="s">
        <v>332</v>
      </c>
      <c r="F595" t="s">
        <v>260</v>
      </c>
      <c r="G595" t="s">
        <v>218</v>
      </c>
      <c r="H595" t="s">
        <v>229</v>
      </c>
      <c r="I595" t="s">
        <v>230</v>
      </c>
      <c r="J595" t="s">
        <v>231</v>
      </c>
      <c r="K595" t="s">
        <v>191</v>
      </c>
      <c r="O595" t="s">
        <v>194</v>
      </c>
      <c r="P595">
        <v>2050</v>
      </c>
    </row>
    <row r="596" spans="1:17" x14ac:dyDescent="0.25">
      <c r="A596" t="s">
        <v>329</v>
      </c>
      <c r="B596" t="s">
        <v>330</v>
      </c>
      <c r="C596" t="s">
        <v>331</v>
      </c>
      <c r="D596" t="s">
        <v>310</v>
      </c>
      <c r="E596" t="s">
        <v>332</v>
      </c>
      <c r="F596" t="s">
        <v>260</v>
      </c>
      <c r="G596" t="s">
        <v>218</v>
      </c>
      <c r="H596" t="s">
        <v>229</v>
      </c>
      <c r="I596" t="s">
        <v>230</v>
      </c>
      <c r="J596" t="s">
        <v>231</v>
      </c>
      <c r="K596" t="s">
        <v>191</v>
      </c>
      <c r="O596" t="s">
        <v>264</v>
      </c>
      <c r="P596">
        <v>2050</v>
      </c>
    </row>
    <row r="597" spans="1:17" x14ac:dyDescent="0.25">
      <c r="A597" t="s">
        <v>329</v>
      </c>
      <c r="B597" t="s">
        <v>330</v>
      </c>
      <c r="C597" t="s">
        <v>331</v>
      </c>
      <c r="D597" t="s">
        <v>310</v>
      </c>
      <c r="E597" t="s">
        <v>332</v>
      </c>
      <c r="F597" t="s">
        <v>260</v>
      </c>
      <c r="G597" t="s">
        <v>218</v>
      </c>
      <c r="H597" t="s">
        <v>229</v>
      </c>
      <c r="I597" t="s">
        <v>230</v>
      </c>
      <c r="J597" t="s">
        <v>231</v>
      </c>
      <c r="K597" t="s">
        <v>191</v>
      </c>
      <c r="O597" t="s">
        <v>265</v>
      </c>
      <c r="P597">
        <v>2050</v>
      </c>
    </row>
    <row r="598" spans="1:17" x14ac:dyDescent="0.25">
      <c r="A598" t="s">
        <v>329</v>
      </c>
      <c r="B598" t="s">
        <v>330</v>
      </c>
      <c r="C598" t="s">
        <v>331</v>
      </c>
      <c r="D598" t="s">
        <v>310</v>
      </c>
      <c r="E598" t="s">
        <v>332</v>
      </c>
      <c r="F598" t="s">
        <v>260</v>
      </c>
      <c r="G598" t="s">
        <v>233</v>
      </c>
      <c r="H598" t="s">
        <v>287</v>
      </c>
      <c r="I598" t="s">
        <v>240</v>
      </c>
      <c r="J598" t="s">
        <v>288</v>
      </c>
      <c r="K598" t="s">
        <v>241</v>
      </c>
      <c r="L598" t="s">
        <v>237</v>
      </c>
      <c r="O598" t="s">
        <v>194</v>
      </c>
      <c r="P598">
        <v>2015</v>
      </c>
    </row>
    <row r="599" spans="1:17" x14ac:dyDescent="0.25">
      <c r="A599" t="s">
        <v>329</v>
      </c>
      <c r="B599" t="s">
        <v>330</v>
      </c>
      <c r="C599" t="s">
        <v>331</v>
      </c>
      <c r="D599" t="s">
        <v>310</v>
      </c>
      <c r="E599" t="s">
        <v>332</v>
      </c>
      <c r="F599" t="s">
        <v>260</v>
      </c>
      <c r="G599" t="s">
        <v>233</v>
      </c>
      <c r="H599" t="s">
        <v>287</v>
      </c>
      <c r="I599" t="s">
        <v>240</v>
      </c>
      <c r="J599" t="s">
        <v>288</v>
      </c>
      <c r="K599" t="s">
        <v>241</v>
      </c>
      <c r="L599" t="s">
        <v>237</v>
      </c>
      <c r="O599" t="s">
        <v>194</v>
      </c>
      <c r="P599">
        <v>2020</v>
      </c>
    </row>
    <row r="600" spans="1:17" x14ac:dyDescent="0.25">
      <c r="A600" t="s">
        <v>329</v>
      </c>
      <c r="B600" t="s">
        <v>330</v>
      </c>
      <c r="C600" t="s">
        <v>331</v>
      </c>
      <c r="D600" t="s">
        <v>310</v>
      </c>
      <c r="E600" t="s">
        <v>332</v>
      </c>
      <c r="F600" t="s">
        <v>260</v>
      </c>
      <c r="G600" t="s">
        <v>233</v>
      </c>
      <c r="H600" t="s">
        <v>287</v>
      </c>
      <c r="I600" t="s">
        <v>240</v>
      </c>
      <c r="J600" t="s">
        <v>288</v>
      </c>
      <c r="K600" t="s">
        <v>241</v>
      </c>
      <c r="L600" t="s">
        <v>237</v>
      </c>
      <c r="O600" t="s">
        <v>264</v>
      </c>
      <c r="P600">
        <v>2020</v>
      </c>
    </row>
    <row r="601" spans="1:17" x14ac:dyDescent="0.25">
      <c r="A601" t="s">
        <v>329</v>
      </c>
      <c r="B601" t="s">
        <v>330</v>
      </c>
      <c r="C601" t="s">
        <v>331</v>
      </c>
      <c r="D601" t="s">
        <v>310</v>
      </c>
      <c r="E601" t="s">
        <v>332</v>
      </c>
      <c r="F601" t="s">
        <v>260</v>
      </c>
      <c r="G601" t="s">
        <v>233</v>
      </c>
      <c r="H601" t="s">
        <v>287</v>
      </c>
      <c r="I601" t="s">
        <v>240</v>
      </c>
      <c r="J601" t="s">
        <v>288</v>
      </c>
      <c r="K601" t="s">
        <v>241</v>
      </c>
      <c r="L601" t="s">
        <v>237</v>
      </c>
      <c r="O601" t="s">
        <v>265</v>
      </c>
      <c r="P601">
        <v>2020</v>
      </c>
    </row>
    <row r="602" spans="1:17" x14ac:dyDescent="0.25">
      <c r="A602" t="s">
        <v>329</v>
      </c>
      <c r="B602" t="s">
        <v>330</v>
      </c>
      <c r="C602" t="s">
        <v>331</v>
      </c>
      <c r="D602" t="s">
        <v>310</v>
      </c>
      <c r="E602" t="s">
        <v>332</v>
      </c>
      <c r="F602" t="s">
        <v>260</v>
      </c>
      <c r="G602" t="s">
        <v>233</v>
      </c>
      <c r="H602" t="s">
        <v>287</v>
      </c>
      <c r="I602" t="s">
        <v>240</v>
      </c>
      <c r="J602" t="s">
        <v>288</v>
      </c>
      <c r="K602" t="s">
        <v>241</v>
      </c>
      <c r="L602" t="s">
        <v>237</v>
      </c>
      <c r="O602" t="s">
        <v>194</v>
      </c>
      <c r="P602">
        <v>2030</v>
      </c>
    </row>
    <row r="603" spans="1:17" x14ac:dyDescent="0.25">
      <c r="A603" t="s">
        <v>329</v>
      </c>
      <c r="B603" t="s">
        <v>330</v>
      </c>
      <c r="C603" t="s">
        <v>331</v>
      </c>
      <c r="D603" t="s">
        <v>310</v>
      </c>
      <c r="E603" t="s">
        <v>332</v>
      </c>
      <c r="F603" t="s">
        <v>260</v>
      </c>
      <c r="G603" t="s">
        <v>233</v>
      </c>
      <c r="H603" t="s">
        <v>287</v>
      </c>
      <c r="I603" t="s">
        <v>240</v>
      </c>
      <c r="J603" t="s">
        <v>288</v>
      </c>
      <c r="K603" t="s">
        <v>241</v>
      </c>
      <c r="L603" t="s">
        <v>237</v>
      </c>
      <c r="O603" t="s">
        <v>194</v>
      </c>
      <c r="P603">
        <v>2050</v>
      </c>
    </row>
    <row r="604" spans="1:17" x14ac:dyDescent="0.25">
      <c r="A604" t="s">
        <v>329</v>
      </c>
      <c r="B604" t="s">
        <v>330</v>
      </c>
      <c r="C604" t="s">
        <v>331</v>
      </c>
      <c r="D604" t="s">
        <v>310</v>
      </c>
      <c r="E604" t="s">
        <v>332</v>
      </c>
      <c r="F604" t="s">
        <v>260</v>
      </c>
      <c r="G604" t="s">
        <v>233</v>
      </c>
      <c r="H604" t="s">
        <v>287</v>
      </c>
      <c r="I604" t="s">
        <v>240</v>
      </c>
      <c r="J604" t="s">
        <v>288</v>
      </c>
      <c r="K604" t="s">
        <v>241</v>
      </c>
      <c r="L604" t="s">
        <v>237</v>
      </c>
      <c r="O604" t="s">
        <v>264</v>
      </c>
      <c r="P604">
        <v>2050</v>
      </c>
    </row>
    <row r="605" spans="1:17" x14ac:dyDescent="0.25">
      <c r="A605" t="s">
        <v>329</v>
      </c>
      <c r="B605" t="s">
        <v>330</v>
      </c>
      <c r="C605" t="s">
        <v>331</v>
      </c>
      <c r="D605" t="s">
        <v>310</v>
      </c>
      <c r="E605" t="s">
        <v>332</v>
      </c>
      <c r="F605" t="s">
        <v>260</v>
      </c>
      <c r="G605" t="s">
        <v>233</v>
      </c>
      <c r="H605" t="s">
        <v>287</v>
      </c>
      <c r="I605" t="s">
        <v>240</v>
      </c>
      <c r="J605" t="s">
        <v>288</v>
      </c>
      <c r="K605" t="s">
        <v>241</v>
      </c>
      <c r="L605" t="s">
        <v>237</v>
      </c>
      <c r="O605" t="s">
        <v>265</v>
      </c>
      <c r="P605">
        <v>2050</v>
      </c>
    </row>
    <row r="606" spans="1:17" x14ac:dyDescent="0.25">
      <c r="A606" t="s">
        <v>329</v>
      </c>
      <c r="B606" t="s">
        <v>330</v>
      </c>
      <c r="C606" t="s">
        <v>331</v>
      </c>
      <c r="D606" t="s">
        <v>310</v>
      </c>
      <c r="E606" t="s">
        <v>332</v>
      </c>
      <c r="F606" t="s">
        <v>260</v>
      </c>
      <c r="G606" t="s">
        <v>233</v>
      </c>
      <c r="H606" t="s">
        <v>289</v>
      </c>
      <c r="I606" t="s">
        <v>240</v>
      </c>
      <c r="J606" t="s">
        <v>290</v>
      </c>
      <c r="K606" t="s">
        <v>241</v>
      </c>
      <c r="L606" t="s">
        <v>237</v>
      </c>
      <c r="O606" t="s">
        <v>194</v>
      </c>
      <c r="P606">
        <v>2015</v>
      </c>
    </row>
    <row r="607" spans="1:17" x14ac:dyDescent="0.25">
      <c r="A607" t="s">
        <v>329</v>
      </c>
      <c r="B607" t="s">
        <v>330</v>
      </c>
      <c r="C607" t="s">
        <v>331</v>
      </c>
      <c r="D607" t="s">
        <v>310</v>
      </c>
      <c r="E607" t="s">
        <v>332</v>
      </c>
      <c r="F607" t="s">
        <v>260</v>
      </c>
      <c r="G607" t="s">
        <v>233</v>
      </c>
      <c r="H607" t="s">
        <v>289</v>
      </c>
      <c r="I607" t="s">
        <v>240</v>
      </c>
      <c r="J607" t="s">
        <v>290</v>
      </c>
      <c r="K607" t="s">
        <v>241</v>
      </c>
      <c r="L607" t="s">
        <v>237</v>
      </c>
      <c r="O607" t="s">
        <v>194</v>
      </c>
      <c r="P607">
        <v>2020</v>
      </c>
    </row>
    <row r="608" spans="1:17" x14ac:dyDescent="0.25">
      <c r="A608" t="s">
        <v>329</v>
      </c>
      <c r="B608" t="s">
        <v>330</v>
      </c>
      <c r="C608" t="s">
        <v>331</v>
      </c>
      <c r="D608" t="s">
        <v>310</v>
      </c>
      <c r="E608" t="s">
        <v>332</v>
      </c>
      <c r="F608" t="s">
        <v>260</v>
      </c>
      <c r="G608" t="s">
        <v>233</v>
      </c>
      <c r="H608" t="s">
        <v>289</v>
      </c>
      <c r="I608" t="s">
        <v>240</v>
      </c>
      <c r="J608" t="s">
        <v>290</v>
      </c>
      <c r="K608" t="s">
        <v>241</v>
      </c>
      <c r="L608" t="s">
        <v>237</v>
      </c>
      <c r="O608" t="s">
        <v>264</v>
      </c>
      <c r="P608">
        <v>2020</v>
      </c>
    </row>
    <row r="609" spans="1:17" x14ac:dyDescent="0.25">
      <c r="A609" t="s">
        <v>329</v>
      </c>
      <c r="B609" t="s">
        <v>330</v>
      </c>
      <c r="C609" t="s">
        <v>331</v>
      </c>
      <c r="D609" t="s">
        <v>310</v>
      </c>
      <c r="E609" t="s">
        <v>332</v>
      </c>
      <c r="F609" t="s">
        <v>260</v>
      </c>
      <c r="G609" t="s">
        <v>233</v>
      </c>
      <c r="H609" t="s">
        <v>289</v>
      </c>
      <c r="I609" t="s">
        <v>240</v>
      </c>
      <c r="J609" t="s">
        <v>290</v>
      </c>
      <c r="K609" t="s">
        <v>241</v>
      </c>
      <c r="L609" t="s">
        <v>237</v>
      </c>
      <c r="O609" t="s">
        <v>265</v>
      </c>
      <c r="P609">
        <v>2020</v>
      </c>
    </row>
    <row r="610" spans="1:17" x14ac:dyDescent="0.25">
      <c r="A610" t="s">
        <v>329</v>
      </c>
      <c r="B610" t="s">
        <v>330</v>
      </c>
      <c r="C610" t="s">
        <v>331</v>
      </c>
      <c r="D610" t="s">
        <v>310</v>
      </c>
      <c r="E610" t="s">
        <v>332</v>
      </c>
      <c r="F610" t="s">
        <v>260</v>
      </c>
      <c r="G610" t="s">
        <v>233</v>
      </c>
      <c r="H610" t="s">
        <v>289</v>
      </c>
      <c r="I610" t="s">
        <v>240</v>
      </c>
      <c r="J610" t="s">
        <v>290</v>
      </c>
      <c r="K610" t="s">
        <v>241</v>
      </c>
      <c r="L610" t="s">
        <v>237</v>
      </c>
      <c r="O610" t="s">
        <v>194</v>
      </c>
      <c r="P610">
        <v>2030</v>
      </c>
    </row>
    <row r="611" spans="1:17" x14ac:dyDescent="0.25">
      <c r="A611" t="s">
        <v>329</v>
      </c>
      <c r="B611" t="s">
        <v>330</v>
      </c>
      <c r="C611" t="s">
        <v>331</v>
      </c>
      <c r="D611" t="s">
        <v>310</v>
      </c>
      <c r="E611" t="s">
        <v>332</v>
      </c>
      <c r="F611" t="s">
        <v>260</v>
      </c>
      <c r="G611" t="s">
        <v>233</v>
      </c>
      <c r="H611" t="s">
        <v>289</v>
      </c>
      <c r="I611" t="s">
        <v>240</v>
      </c>
      <c r="J611" t="s">
        <v>290</v>
      </c>
      <c r="K611" t="s">
        <v>241</v>
      </c>
      <c r="L611" t="s">
        <v>237</v>
      </c>
      <c r="O611" t="s">
        <v>194</v>
      </c>
      <c r="P611">
        <v>2050</v>
      </c>
    </row>
    <row r="612" spans="1:17" x14ac:dyDescent="0.25">
      <c r="A612" t="s">
        <v>329</v>
      </c>
      <c r="B612" t="s">
        <v>330</v>
      </c>
      <c r="C612" t="s">
        <v>331</v>
      </c>
      <c r="D612" t="s">
        <v>310</v>
      </c>
      <c r="E612" t="s">
        <v>332</v>
      </c>
      <c r="F612" t="s">
        <v>260</v>
      </c>
      <c r="G612" t="s">
        <v>233</v>
      </c>
      <c r="H612" t="s">
        <v>289</v>
      </c>
      <c r="I612" t="s">
        <v>240</v>
      </c>
      <c r="J612" t="s">
        <v>290</v>
      </c>
      <c r="K612" t="s">
        <v>241</v>
      </c>
      <c r="L612" t="s">
        <v>237</v>
      </c>
      <c r="O612" t="s">
        <v>264</v>
      </c>
      <c r="P612">
        <v>2050</v>
      </c>
    </row>
    <row r="613" spans="1:17" x14ac:dyDescent="0.25">
      <c r="A613" t="s">
        <v>329</v>
      </c>
      <c r="B613" t="s">
        <v>330</v>
      </c>
      <c r="C613" t="s">
        <v>331</v>
      </c>
      <c r="D613" t="s">
        <v>310</v>
      </c>
      <c r="E613" t="s">
        <v>332</v>
      </c>
      <c r="F613" t="s">
        <v>260</v>
      </c>
      <c r="G613" t="s">
        <v>233</v>
      </c>
      <c r="H613" t="s">
        <v>289</v>
      </c>
      <c r="I613" t="s">
        <v>240</v>
      </c>
      <c r="J613" t="s">
        <v>290</v>
      </c>
      <c r="K613" t="s">
        <v>241</v>
      </c>
      <c r="L613" t="s">
        <v>237</v>
      </c>
      <c r="O613" t="s">
        <v>265</v>
      </c>
      <c r="P613">
        <v>2050</v>
      </c>
    </row>
    <row r="614" spans="1:17" x14ac:dyDescent="0.25">
      <c r="A614" t="s">
        <v>329</v>
      </c>
      <c r="B614" t="s">
        <v>330</v>
      </c>
      <c r="C614" t="s">
        <v>331</v>
      </c>
      <c r="D614" t="s">
        <v>310</v>
      </c>
      <c r="E614" t="s">
        <v>332</v>
      </c>
      <c r="F614" t="s">
        <v>260</v>
      </c>
      <c r="G614" t="s">
        <v>233</v>
      </c>
      <c r="H614" t="s">
        <v>162</v>
      </c>
      <c r="I614" t="s">
        <v>234</v>
      </c>
      <c r="J614" t="s">
        <v>235</v>
      </c>
      <c r="K614" t="s">
        <v>236</v>
      </c>
      <c r="L614" t="s">
        <v>237</v>
      </c>
      <c r="M614" t="s">
        <v>334</v>
      </c>
      <c r="N614" t="s">
        <v>313</v>
      </c>
      <c r="O614" t="s">
        <v>194</v>
      </c>
      <c r="P614">
        <v>2015</v>
      </c>
      <c r="Q614">
        <v>73750</v>
      </c>
    </row>
    <row r="615" spans="1:17" x14ac:dyDescent="0.25">
      <c r="A615" t="s">
        <v>329</v>
      </c>
      <c r="B615" t="s">
        <v>330</v>
      </c>
      <c r="C615" t="s">
        <v>331</v>
      </c>
      <c r="D615" t="s">
        <v>310</v>
      </c>
      <c r="E615" t="s">
        <v>332</v>
      </c>
      <c r="F615" t="s">
        <v>260</v>
      </c>
      <c r="G615" t="s">
        <v>233</v>
      </c>
      <c r="H615" t="s">
        <v>162</v>
      </c>
      <c r="I615" t="s">
        <v>234</v>
      </c>
      <c r="J615" t="s">
        <v>235</v>
      </c>
      <c r="K615" t="s">
        <v>236</v>
      </c>
      <c r="L615" t="s">
        <v>237</v>
      </c>
      <c r="M615" t="s">
        <v>334</v>
      </c>
      <c r="N615" t="s">
        <v>313</v>
      </c>
      <c r="O615" t="s">
        <v>194</v>
      </c>
      <c r="P615">
        <v>2020</v>
      </c>
      <c r="Q615">
        <v>73750</v>
      </c>
    </row>
    <row r="616" spans="1:17" x14ac:dyDescent="0.25">
      <c r="A616" t="s">
        <v>329</v>
      </c>
      <c r="B616" t="s">
        <v>330</v>
      </c>
      <c r="C616" t="s">
        <v>331</v>
      </c>
      <c r="D616" t="s">
        <v>310</v>
      </c>
      <c r="E616" t="s">
        <v>332</v>
      </c>
      <c r="F616" t="s">
        <v>260</v>
      </c>
      <c r="G616" t="s">
        <v>233</v>
      </c>
      <c r="H616" t="s">
        <v>162</v>
      </c>
      <c r="I616" t="s">
        <v>234</v>
      </c>
      <c r="J616" t="s">
        <v>235</v>
      </c>
      <c r="K616" t="s">
        <v>236</v>
      </c>
      <c r="L616" t="s">
        <v>237</v>
      </c>
      <c r="M616" t="s">
        <v>334</v>
      </c>
      <c r="N616" t="s">
        <v>313</v>
      </c>
      <c r="O616" t="s">
        <v>264</v>
      </c>
      <c r="P616">
        <v>2020</v>
      </c>
      <c r="Q616">
        <v>61250</v>
      </c>
    </row>
    <row r="617" spans="1:17" x14ac:dyDescent="0.25">
      <c r="A617" t="s">
        <v>329</v>
      </c>
      <c r="B617" t="s">
        <v>330</v>
      </c>
      <c r="C617" t="s">
        <v>331</v>
      </c>
      <c r="D617" t="s">
        <v>310</v>
      </c>
      <c r="E617" t="s">
        <v>332</v>
      </c>
      <c r="F617" t="s">
        <v>260</v>
      </c>
      <c r="G617" t="s">
        <v>233</v>
      </c>
      <c r="H617" t="s">
        <v>162</v>
      </c>
      <c r="I617" t="s">
        <v>234</v>
      </c>
      <c r="J617" t="s">
        <v>235</v>
      </c>
      <c r="K617" t="s">
        <v>236</v>
      </c>
      <c r="L617" t="s">
        <v>237</v>
      </c>
      <c r="M617" t="s">
        <v>334</v>
      </c>
      <c r="N617" t="s">
        <v>313</v>
      </c>
      <c r="O617" t="s">
        <v>265</v>
      </c>
      <c r="P617">
        <v>2020</v>
      </c>
      <c r="Q617">
        <v>86250</v>
      </c>
    </row>
    <row r="618" spans="1:17" x14ac:dyDescent="0.25">
      <c r="A618" t="s">
        <v>329</v>
      </c>
      <c r="B618" t="s">
        <v>330</v>
      </c>
      <c r="C618" t="s">
        <v>331</v>
      </c>
      <c r="D618" t="s">
        <v>310</v>
      </c>
      <c r="E618" t="s">
        <v>332</v>
      </c>
      <c r="F618" t="s">
        <v>260</v>
      </c>
      <c r="G618" t="s">
        <v>233</v>
      </c>
      <c r="H618" t="s">
        <v>162</v>
      </c>
      <c r="I618" t="s">
        <v>234</v>
      </c>
      <c r="J618" t="s">
        <v>235</v>
      </c>
      <c r="K618" t="s">
        <v>236</v>
      </c>
      <c r="L618" t="s">
        <v>237</v>
      </c>
      <c r="M618" t="s">
        <v>334</v>
      </c>
      <c r="N618" t="s">
        <v>313</v>
      </c>
      <c r="O618" t="s">
        <v>194</v>
      </c>
      <c r="P618">
        <v>2030</v>
      </c>
      <c r="Q618">
        <v>73750</v>
      </c>
    </row>
    <row r="619" spans="1:17" x14ac:dyDescent="0.25">
      <c r="A619" t="s">
        <v>329</v>
      </c>
      <c r="B619" t="s">
        <v>330</v>
      </c>
      <c r="C619" t="s">
        <v>331</v>
      </c>
      <c r="D619" t="s">
        <v>310</v>
      </c>
      <c r="E619" t="s">
        <v>332</v>
      </c>
      <c r="F619" t="s">
        <v>260</v>
      </c>
      <c r="G619" t="s">
        <v>233</v>
      </c>
      <c r="H619" t="s">
        <v>162</v>
      </c>
      <c r="I619" t="s">
        <v>234</v>
      </c>
      <c r="J619" t="s">
        <v>235</v>
      </c>
      <c r="K619" t="s">
        <v>236</v>
      </c>
      <c r="L619" t="s">
        <v>237</v>
      </c>
      <c r="M619" t="s">
        <v>334</v>
      </c>
      <c r="N619" t="s">
        <v>313</v>
      </c>
      <c r="O619" t="s">
        <v>194</v>
      </c>
      <c r="P619">
        <v>2050</v>
      </c>
    </row>
    <row r="620" spans="1:17" x14ac:dyDescent="0.25">
      <c r="A620" t="s">
        <v>329</v>
      </c>
      <c r="B620" t="s">
        <v>330</v>
      </c>
      <c r="C620" t="s">
        <v>331</v>
      </c>
      <c r="D620" t="s">
        <v>310</v>
      </c>
      <c r="E620" t="s">
        <v>332</v>
      </c>
      <c r="F620" t="s">
        <v>260</v>
      </c>
      <c r="G620" t="s">
        <v>233</v>
      </c>
      <c r="H620" t="s">
        <v>162</v>
      </c>
      <c r="I620" t="s">
        <v>234</v>
      </c>
      <c r="J620" t="s">
        <v>235</v>
      </c>
      <c r="K620" t="s">
        <v>236</v>
      </c>
      <c r="L620" t="s">
        <v>237</v>
      </c>
      <c r="M620" t="s">
        <v>334</v>
      </c>
      <c r="N620" t="s">
        <v>313</v>
      </c>
      <c r="O620" t="s">
        <v>264</v>
      </c>
      <c r="P620">
        <v>2050</v>
      </c>
    </row>
    <row r="621" spans="1:17" x14ac:dyDescent="0.25">
      <c r="A621" t="s">
        <v>329</v>
      </c>
      <c r="B621" t="s">
        <v>330</v>
      </c>
      <c r="C621" t="s">
        <v>331</v>
      </c>
      <c r="D621" t="s">
        <v>310</v>
      </c>
      <c r="E621" t="s">
        <v>332</v>
      </c>
      <c r="F621" t="s">
        <v>260</v>
      </c>
      <c r="G621" t="s">
        <v>233</v>
      </c>
      <c r="H621" t="s">
        <v>162</v>
      </c>
      <c r="I621" t="s">
        <v>234</v>
      </c>
      <c r="J621" t="s">
        <v>235</v>
      </c>
      <c r="K621" t="s">
        <v>236</v>
      </c>
      <c r="L621" t="s">
        <v>237</v>
      </c>
      <c r="M621" t="s">
        <v>334</v>
      </c>
      <c r="N621" t="s">
        <v>313</v>
      </c>
      <c r="O621" t="s">
        <v>265</v>
      </c>
      <c r="P621">
        <v>2050</v>
      </c>
    </row>
    <row r="622" spans="1:17" x14ac:dyDescent="0.25">
      <c r="A622" t="s">
        <v>329</v>
      </c>
      <c r="B622" t="s">
        <v>330</v>
      </c>
      <c r="C622" t="s">
        <v>331</v>
      </c>
      <c r="D622" t="s">
        <v>310</v>
      </c>
      <c r="E622" t="s">
        <v>332</v>
      </c>
      <c r="F622" t="s">
        <v>260</v>
      </c>
      <c r="G622" t="s">
        <v>233</v>
      </c>
      <c r="H622" t="s">
        <v>163</v>
      </c>
      <c r="I622" t="s">
        <v>240</v>
      </c>
      <c r="J622" t="s">
        <v>235</v>
      </c>
      <c r="K622" t="s">
        <v>241</v>
      </c>
      <c r="L622" t="s">
        <v>237</v>
      </c>
      <c r="M622" t="s">
        <v>335</v>
      </c>
      <c r="N622" t="s">
        <v>336</v>
      </c>
      <c r="O622" t="s">
        <v>194</v>
      </c>
      <c r="P622">
        <v>2015</v>
      </c>
      <c r="Q622">
        <v>1.610738255</v>
      </c>
    </row>
    <row r="623" spans="1:17" x14ac:dyDescent="0.25">
      <c r="A623" t="s">
        <v>329</v>
      </c>
      <c r="B623" t="s">
        <v>330</v>
      </c>
      <c r="C623" t="s">
        <v>331</v>
      </c>
      <c r="D623" t="s">
        <v>310</v>
      </c>
      <c r="E623" t="s">
        <v>332</v>
      </c>
      <c r="F623" t="s">
        <v>260</v>
      </c>
      <c r="G623" t="s">
        <v>233</v>
      </c>
      <c r="H623" t="s">
        <v>163</v>
      </c>
      <c r="I623" t="s">
        <v>240</v>
      </c>
      <c r="J623" t="s">
        <v>235</v>
      </c>
      <c r="K623" t="s">
        <v>241</v>
      </c>
      <c r="L623" t="s">
        <v>237</v>
      </c>
      <c r="M623" t="s">
        <v>335</v>
      </c>
      <c r="N623" t="s">
        <v>336</v>
      </c>
      <c r="O623" t="s">
        <v>194</v>
      </c>
      <c r="P623">
        <v>2020</v>
      </c>
      <c r="Q623">
        <v>1.610738255</v>
      </c>
    </row>
    <row r="624" spans="1:17" x14ac:dyDescent="0.25">
      <c r="A624" t="s">
        <v>329</v>
      </c>
      <c r="B624" t="s">
        <v>330</v>
      </c>
      <c r="C624" t="s">
        <v>331</v>
      </c>
      <c r="D624" t="s">
        <v>310</v>
      </c>
      <c r="E624" t="s">
        <v>332</v>
      </c>
      <c r="F624" t="s">
        <v>260</v>
      </c>
      <c r="G624" t="s">
        <v>233</v>
      </c>
      <c r="H624" t="s">
        <v>163</v>
      </c>
      <c r="I624" t="s">
        <v>240</v>
      </c>
      <c r="J624" t="s">
        <v>235</v>
      </c>
      <c r="K624" t="s">
        <v>241</v>
      </c>
      <c r="L624" t="s">
        <v>237</v>
      </c>
      <c r="M624" t="s">
        <v>335</v>
      </c>
      <c r="N624" t="s">
        <v>336</v>
      </c>
      <c r="O624" t="s">
        <v>264</v>
      </c>
      <c r="P624">
        <v>2020</v>
      </c>
      <c r="Q624">
        <v>1.342281879</v>
      </c>
    </row>
    <row r="625" spans="1:17" x14ac:dyDescent="0.25">
      <c r="A625" t="s">
        <v>329</v>
      </c>
      <c r="B625" t="s">
        <v>330</v>
      </c>
      <c r="C625" t="s">
        <v>331</v>
      </c>
      <c r="D625" t="s">
        <v>310</v>
      </c>
      <c r="E625" t="s">
        <v>332</v>
      </c>
      <c r="F625" t="s">
        <v>260</v>
      </c>
      <c r="G625" t="s">
        <v>233</v>
      </c>
      <c r="H625" t="s">
        <v>163</v>
      </c>
      <c r="I625" t="s">
        <v>240</v>
      </c>
      <c r="J625" t="s">
        <v>235</v>
      </c>
      <c r="K625" t="s">
        <v>241</v>
      </c>
      <c r="L625" t="s">
        <v>237</v>
      </c>
      <c r="M625" t="s">
        <v>335</v>
      </c>
      <c r="N625" t="s">
        <v>336</v>
      </c>
      <c r="O625" t="s">
        <v>265</v>
      </c>
      <c r="P625">
        <v>2020</v>
      </c>
      <c r="Q625">
        <v>2.1476510069999999</v>
      </c>
    </row>
    <row r="626" spans="1:17" x14ac:dyDescent="0.25">
      <c r="A626" t="s">
        <v>329</v>
      </c>
      <c r="B626" t="s">
        <v>330</v>
      </c>
      <c r="C626" t="s">
        <v>331</v>
      </c>
      <c r="D626" t="s">
        <v>310</v>
      </c>
      <c r="E626" t="s">
        <v>332</v>
      </c>
      <c r="F626" t="s">
        <v>260</v>
      </c>
      <c r="G626" t="s">
        <v>233</v>
      </c>
      <c r="H626" t="s">
        <v>163</v>
      </c>
      <c r="I626" t="s">
        <v>240</v>
      </c>
      <c r="J626" t="s">
        <v>235</v>
      </c>
      <c r="K626" t="s">
        <v>241</v>
      </c>
      <c r="L626" t="s">
        <v>237</v>
      </c>
      <c r="M626" t="s">
        <v>335</v>
      </c>
      <c r="N626" t="s">
        <v>336</v>
      </c>
      <c r="O626" t="s">
        <v>194</v>
      </c>
      <c r="P626">
        <v>2030</v>
      </c>
      <c r="Q626">
        <v>1.610738255</v>
      </c>
    </row>
    <row r="627" spans="1:17" x14ac:dyDescent="0.25">
      <c r="A627" t="s">
        <v>329</v>
      </c>
      <c r="B627" t="s">
        <v>330</v>
      </c>
      <c r="C627" t="s">
        <v>331</v>
      </c>
      <c r="D627" t="s">
        <v>310</v>
      </c>
      <c r="E627" t="s">
        <v>332</v>
      </c>
      <c r="F627" t="s">
        <v>260</v>
      </c>
      <c r="G627" t="s">
        <v>233</v>
      </c>
      <c r="H627" t="s">
        <v>163</v>
      </c>
      <c r="I627" t="s">
        <v>240</v>
      </c>
      <c r="J627" t="s">
        <v>235</v>
      </c>
      <c r="K627" t="s">
        <v>241</v>
      </c>
      <c r="L627" t="s">
        <v>237</v>
      </c>
      <c r="M627" t="s">
        <v>335</v>
      </c>
      <c r="N627" t="s">
        <v>336</v>
      </c>
      <c r="O627" t="s">
        <v>194</v>
      </c>
      <c r="P627">
        <v>2050</v>
      </c>
    </row>
    <row r="628" spans="1:17" x14ac:dyDescent="0.25">
      <c r="A628" t="s">
        <v>329</v>
      </c>
      <c r="B628" t="s">
        <v>330</v>
      </c>
      <c r="C628" t="s">
        <v>331</v>
      </c>
      <c r="D628" t="s">
        <v>310</v>
      </c>
      <c r="E628" t="s">
        <v>332</v>
      </c>
      <c r="F628" t="s">
        <v>260</v>
      </c>
      <c r="G628" t="s">
        <v>233</v>
      </c>
      <c r="H628" t="s">
        <v>163</v>
      </c>
      <c r="I628" t="s">
        <v>240</v>
      </c>
      <c r="J628" t="s">
        <v>235</v>
      </c>
      <c r="K628" t="s">
        <v>241</v>
      </c>
      <c r="L628" t="s">
        <v>237</v>
      </c>
      <c r="M628" t="s">
        <v>335</v>
      </c>
      <c r="N628" t="s">
        <v>336</v>
      </c>
      <c r="O628" t="s">
        <v>264</v>
      </c>
      <c r="P628">
        <v>2050</v>
      </c>
    </row>
    <row r="629" spans="1:17" x14ac:dyDescent="0.25">
      <c r="A629" t="s">
        <v>329</v>
      </c>
      <c r="B629" t="s">
        <v>330</v>
      </c>
      <c r="C629" t="s">
        <v>331</v>
      </c>
      <c r="D629" t="s">
        <v>310</v>
      </c>
      <c r="E629" t="s">
        <v>332</v>
      </c>
      <c r="F629" t="s">
        <v>260</v>
      </c>
      <c r="G629" t="s">
        <v>233</v>
      </c>
      <c r="H629" t="s">
        <v>163</v>
      </c>
      <c r="I629" t="s">
        <v>240</v>
      </c>
      <c r="J629" t="s">
        <v>235</v>
      </c>
      <c r="K629" t="s">
        <v>241</v>
      </c>
      <c r="L629" t="s">
        <v>237</v>
      </c>
      <c r="M629" t="s">
        <v>335</v>
      </c>
      <c r="N629" t="s">
        <v>336</v>
      </c>
      <c r="O629" t="s">
        <v>265</v>
      </c>
      <c r="P629">
        <v>2050</v>
      </c>
    </row>
    <row r="630" spans="1:17" x14ac:dyDescent="0.25">
      <c r="A630" t="s">
        <v>329</v>
      </c>
      <c r="B630" t="s">
        <v>330</v>
      </c>
      <c r="C630" t="s">
        <v>331</v>
      </c>
      <c r="D630" t="s">
        <v>310</v>
      </c>
      <c r="E630" t="s">
        <v>332</v>
      </c>
      <c r="F630" t="s">
        <v>260</v>
      </c>
      <c r="G630" t="s">
        <v>233</v>
      </c>
      <c r="H630" t="s">
        <v>164</v>
      </c>
      <c r="I630" t="s">
        <v>4</v>
      </c>
      <c r="J630" t="s">
        <v>235</v>
      </c>
      <c r="K630" t="s">
        <v>242</v>
      </c>
      <c r="L630" t="s">
        <v>237</v>
      </c>
      <c r="M630" t="s">
        <v>334</v>
      </c>
      <c r="N630" t="s">
        <v>313</v>
      </c>
      <c r="O630" t="s">
        <v>194</v>
      </c>
      <c r="P630">
        <v>2015</v>
      </c>
      <c r="Q630">
        <v>2.75</v>
      </c>
    </row>
    <row r="631" spans="1:17" x14ac:dyDescent="0.25">
      <c r="A631" t="s">
        <v>329</v>
      </c>
      <c r="B631" t="s">
        <v>330</v>
      </c>
      <c r="C631" t="s">
        <v>331</v>
      </c>
      <c r="D631" t="s">
        <v>310</v>
      </c>
      <c r="E631" t="s">
        <v>332</v>
      </c>
      <c r="F631" t="s">
        <v>260</v>
      </c>
      <c r="G631" t="s">
        <v>233</v>
      </c>
      <c r="H631" t="s">
        <v>164</v>
      </c>
      <c r="I631" t="s">
        <v>4</v>
      </c>
      <c r="J631" t="s">
        <v>235</v>
      </c>
      <c r="K631" t="s">
        <v>242</v>
      </c>
      <c r="L631" t="s">
        <v>237</v>
      </c>
      <c r="M631" t="s">
        <v>334</v>
      </c>
      <c r="N631" t="s">
        <v>313</v>
      </c>
      <c r="O631" t="s">
        <v>194</v>
      </c>
      <c r="P631">
        <v>2020</v>
      </c>
      <c r="Q631">
        <v>2.75</v>
      </c>
    </row>
    <row r="632" spans="1:17" x14ac:dyDescent="0.25">
      <c r="A632" t="s">
        <v>329</v>
      </c>
      <c r="B632" t="s">
        <v>330</v>
      </c>
      <c r="C632" t="s">
        <v>331</v>
      </c>
      <c r="D632" t="s">
        <v>310</v>
      </c>
      <c r="E632" t="s">
        <v>332</v>
      </c>
      <c r="F632" t="s">
        <v>260</v>
      </c>
      <c r="G632" t="s">
        <v>233</v>
      </c>
      <c r="H632" t="s">
        <v>164</v>
      </c>
      <c r="I632" t="s">
        <v>4</v>
      </c>
      <c r="J632" t="s">
        <v>235</v>
      </c>
      <c r="K632" t="s">
        <v>242</v>
      </c>
      <c r="L632" t="s">
        <v>237</v>
      </c>
      <c r="M632" t="s">
        <v>334</v>
      </c>
      <c r="N632" t="s">
        <v>313</v>
      </c>
      <c r="O632" t="s">
        <v>264</v>
      </c>
      <c r="P632">
        <v>2020</v>
      </c>
      <c r="Q632">
        <v>1.75</v>
      </c>
    </row>
    <row r="633" spans="1:17" x14ac:dyDescent="0.25">
      <c r="A633" t="s">
        <v>329</v>
      </c>
      <c r="B633" t="s">
        <v>330</v>
      </c>
      <c r="C633" t="s">
        <v>331</v>
      </c>
      <c r="D633" t="s">
        <v>310</v>
      </c>
      <c r="E633" t="s">
        <v>332</v>
      </c>
      <c r="F633" t="s">
        <v>260</v>
      </c>
      <c r="G633" t="s">
        <v>233</v>
      </c>
      <c r="H633" t="s">
        <v>164</v>
      </c>
      <c r="I633" t="s">
        <v>4</v>
      </c>
      <c r="J633" t="s">
        <v>235</v>
      </c>
      <c r="K633" t="s">
        <v>242</v>
      </c>
      <c r="L633" t="s">
        <v>237</v>
      </c>
      <c r="M633" t="s">
        <v>334</v>
      </c>
      <c r="N633" t="s">
        <v>313</v>
      </c>
      <c r="O633" t="s">
        <v>265</v>
      </c>
      <c r="P633">
        <v>2020</v>
      </c>
      <c r="Q633">
        <v>3.75</v>
      </c>
    </row>
    <row r="634" spans="1:17" x14ac:dyDescent="0.25">
      <c r="A634" t="s">
        <v>329</v>
      </c>
      <c r="B634" t="s">
        <v>330</v>
      </c>
      <c r="C634" t="s">
        <v>331</v>
      </c>
      <c r="D634" t="s">
        <v>310</v>
      </c>
      <c r="E634" t="s">
        <v>332</v>
      </c>
      <c r="F634" t="s">
        <v>260</v>
      </c>
      <c r="G634" t="s">
        <v>233</v>
      </c>
      <c r="H634" t="s">
        <v>164</v>
      </c>
      <c r="I634" t="s">
        <v>4</v>
      </c>
      <c r="J634" t="s">
        <v>235</v>
      </c>
      <c r="K634" t="s">
        <v>242</v>
      </c>
      <c r="L634" t="s">
        <v>237</v>
      </c>
      <c r="M634" t="s">
        <v>334</v>
      </c>
      <c r="N634" t="s">
        <v>313</v>
      </c>
      <c r="O634" t="s">
        <v>194</v>
      </c>
      <c r="P634">
        <v>2030</v>
      </c>
      <c r="Q634">
        <v>2.75</v>
      </c>
    </row>
    <row r="635" spans="1:17" x14ac:dyDescent="0.25">
      <c r="A635" t="s">
        <v>329</v>
      </c>
      <c r="B635" t="s">
        <v>330</v>
      </c>
      <c r="C635" t="s">
        <v>331</v>
      </c>
      <c r="D635" t="s">
        <v>310</v>
      </c>
      <c r="E635" t="s">
        <v>332</v>
      </c>
      <c r="F635" t="s">
        <v>260</v>
      </c>
      <c r="G635" t="s">
        <v>233</v>
      </c>
      <c r="H635" t="s">
        <v>164</v>
      </c>
      <c r="I635" t="s">
        <v>4</v>
      </c>
      <c r="J635" t="s">
        <v>235</v>
      </c>
      <c r="K635" t="s">
        <v>242</v>
      </c>
      <c r="L635" t="s">
        <v>237</v>
      </c>
      <c r="M635" t="s">
        <v>334</v>
      </c>
      <c r="N635" t="s">
        <v>313</v>
      </c>
      <c r="O635" t="s">
        <v>194</v>
      </c>
      <c r="P635">
        <v>2050</v>
      </c>
    </row>
    <row r="636" spans="1:17" x14ac:dyDescent="0.25">
      <c r="A636" t="s">
        <v>329</v>
      </c>
      <c r="B636" t="s">
        <v>330</v>
      </c>
      <c r="C636" t="s">
        <v>331</v>
      </c>
      <c r="D636" t="s">
        <v>310</v>
      </c>
      <c r="E636" t="s">
        <v>332</v>
      </c>
      <c r="F636" t="s">
        <v>260</v>
      </c>
      <c r="G636" t="s">
        <v>233</v>
      </c>
      <c r="H636" t="s">
        <v>164</v>
      </c>
      <c r="I636" t="s">
        <v>4</v>
      </c>
      <c r="J636" t="s">
        <v>235</v>
      </c>
      <c r="K636" t="s">
        <v>242</v>
      </c>
      <c r="L636" t="s">
        <v>237</v>
      </c>
      <c r="M636" t="s">
        <v>334</v>
      </c>
      <c r="N636" t="s">
        <v>313</v>
      </c>
      <c r="O636" t="s">
        <v>264</v>
      </c>
      <c r="P636">
        <v>2050</v>
      </c>
    </row>
    <row r="637" spans="1:17" x14ac:dyDescent="0.25">
      <c r="A637" t="s">
        <v>329</v>
      </c>
      <c r="B637" t="s">
        <v>330</v>
      </c>
      <c r="C637" t="s">
        <v>331</v>
      </c>
      <c r="D637" t="s">
        <v>310</v>
      </c>
      <c r="E637" t="s">
        <v>332</v>
      </c>
      <c r="F637" t="s">
        <v>260</v>
      </c>
      <c r="G637" t="s">
        <v>233</v>
      </c>
      <c r="H637" t="s">
        <v>164</v>
      </c>
      <c r="I637" t="s">
        <v>4</v>
      </c>
      <c r="J637" t="s">
        <v>235</v>
      </c>
      <c r="K637" t="s">
        <v>242</v>
      </c>
      <c r="L637" t="s">
        <v>237</v>
      </c>
      <c r="M637" t="s">
        <v>334</v>
      </c>
      <c r="N637" t="s">
        <v>313</v>
      </c>
      <c r="O637" t="s">
        <v>265</v>
      </c>
      <c r="P637">
        <v>2050</v>
      </c>
    </row>
    <row r="638" spans="1:17" x14ac:dyDescent="0.25">
      <c r="A638" t="s">
        <v>329</v>
      </c>
      <c r="B638" t="s">
        <v>330</v>
      </c>
      <c r="C638" t="s">
        <v>331</v>
      </c>
      <c r="D638" t="s">
        <v>310</v>
      </c>
      <c r="E638" t="s">
        <v>332</v>
      </c>
      <c r="F638" t="s">
        <v>260</v>
      </c>
      <c r="G638" t="s">
        <v>243</v>
      </c>
      <c r="H638" t="s">
        <v>297</v>
      </c>
      <c r="I638" t="s">
        <v>298</v>
      </c>
      <c r="J638" t="s">
        <v>273</v>
      </c>
      <c r="K638" t="s">
        <v>78</v>
      </c>
      <c r="M638" t="s">
        <v>337</v>
      </c>
      <c r="N638" t="s">
        <v>313</v>
      </c>
      <c r="O638" t="s">
        <v>194</v>
      </c>
      <c r="P638">
        <v>2015</v>
      </c>
      <c r="Q638">
        <v>1</v>
      </c>
    </row>
    <row r="639" spans="1:17" x14ac:dyDescent="0.25">
      <c r="A639" t="s">
        <v>329</v>
      </c>
      <c r="B639" t="s">
        <v>330</v>
      </c>
      <c r="C639" t="s">
        <v>331</v>
      </c>
      <c r="D639" t="s">
        <v>310</v>
      </c>
      <c r="E639" t="s">
        <v>332</v>
      </c>
      <c r="F639" t="s">
        <v>260</v>
      </c>
      <c r="G639" t="s">
        <v>243</v>
      </c>
      <c r="H639" t="s">
        <v>297</v>
      </c>
      <c r="I639" t="s">
        <v>298</v>
      </c>
      <c r="J639" t="s">
        <v>273</v>
      </c>
      <c r="K639" t="s">
        <v>78</v>
      </c>
      <c r="M639" t="s">
        <v>337</v>
      </c>
      <c r="N639" t="s">
        <v>313</v>
      </c>
      <c r="O639" t="s">
        <v>194</v>
      </c>
      <c r="P639">
        <v>2020</v>
      </c>
      <c r="Q639">
        <v>1</v>
      </c>
    </row>
    <row r="640" spans="1:17" x14ac:dyDescent="0.25">
      <c r="A640" t="s">
        <v>329</v>
      </c>
      <c r="B640" t="s">
        <v>330</v>
      </c>
      <c r="C640" t="s">
        <v>331</v>
      </c>
      <c r="D640" t="s">
        <v>310</v>
      </c>
      <c r="E640" t="s">
        <v>332</v>
      </c>
      <c r="F640" t="s">
        <v>260</v>
      </c>
      <c r="G640" t="s">
        <v>243</v>
      </c>
      <c r="H640" t="s">
        <v>297</v>
      </c>
      <c r="I640" t="s">
        <v>298</v>
      </c>
      <c r="J640" t="s">
        <v>273</v>
      </c>
      <c r="K640" t="s">
        <v>78</v>
      </c>
      <c r="M640" t="s">
        <v>337</v>
      </c>
      <c r="N640" t="s">
        <v>313</v>
      </c>
      <c r="O640" t="s">
        <v>264</v>
      </c>
      <c r="P640">
        <v>2020</v>
      </c>
      <c r="Q640">
        <v>0</v>
      </c>
    </row>
    <row r="641" spans="1:17" x14ac:dyDescent="0.25">
      <c r="A641" t="s">
        <v>329</v>
      </c>
      <c r="B641" t="s">
        <v>330</v>
      </c>
      <c r="C641" t="s">
        <v>331</v>
      </c>
      <c r="D641" t="s">
        <v>310</v>
      </c>
      <c r="E641" t="s">
        <v>332</v>
      </c>
      <c r="F641" t="s">
        <v>260</v>
      </c>
      <c r="G641" t="s">
        <v>243</v>
      </c>
      <c r="H641" t="s">
        <v>297</v>
      </c>
      <c r="I641" t="s">
        <v>298</v>
      </c>
      <c r="J641" t="s">
        <v>273</v>
      </c>
      <c r="K641" t="s">
        <v>78</v>
      </c>
      <c r="M641" t="s">
        <v>337</v>
      </c>
      <c r="N641" t="s">
        <v>313</v>
      </c>
      <c r="O641" t="s">
        <v>265</v>
      </c>
      <c r="P641">
        <v>2020</v>
      </c>
      <c r="Q641">
        <v>2</v>
      </c>
    </row>
    <row r="642" spans="1:17" x14ac:dyDescent="0.25">
      <c r="A642" t="s">
        <v>329</v>
      </c>
      <c r="B642" t="s">
        <v>330</v>
      </c>
      <c r="C642" t="s">
        <v>331</v>
      </c>
      <c r="D642" t="s">
        <v>310</v>
      </c>
      <c r="E642" t="s">
        <v>332</v>
      </c>
      <c r="F642" t="s">
        <v>260</v>
      </c>
      <c r="G642" t="s">
        <v>243</v>
      </c>
      <c r="H642" t="s">
        <v>297</v>
      </c>
      <c r="I642" t="s">
        <v>298</v>
      </c>
      <c r="J642" t="s">
        <v>273</v>
      </c>
      <c r="K642" t="s">
        <v>78</v>
      </c>
      <c r="M642" t="s">
        <v>337</v>
      </c>
      <c r="N642" t="s">
        <v>313</v>
      </c>
      <c r="O642" t="s">
        <v>194</v>
      </c>
      <c r="P642">
        <v>2030</v>
      </c>
      <c r="Q642">
        <v>1</v>
      </c>
    </row>
    <row r="643" spans="1:17" x14ac:dyDescent="0.25">
      <c r="A643" t="s">
        <v>329</v>
      </c>
      <c r="B643" t="s">
        <v>330</v>
      </c>
      <c r="C643" t="s">
        <v>331</v>
      </c>
      <c r="D643" t="s">
        <v>310</v>
      </c>
      <c r="E643" t="s">
        <v>332</v>
      </c>
      <c r="F643" t="s">
        <v>260</v>
      </c>
      <c r="G643" t="s">
        <v>243</v>
      </c>
      <c r="H643" t="s">
        <v>297</v>
      </c>
      <c r="I643" t="s">
        <v>298</v>
      </c>
      <c r="J643" t="s">
        <v>273</v>
      </c>
      <c r="K643" t="s">
        <v>78</v>
      </c>
      <c r="M643" t="s">
        <v>337</v>
      </c>
      <c r="N643" t="s">
        <v>313</v>
      </c>
      <c r="O643" t="s">
        <v>194</v>
      </c>
      <c r="P643">
        <v>2050</v>
      </c>
    </row>
    <row r="644" spans="1:17" x14ac:dyDescent="0.25">
      <c r="A644" t="s">
        <v>329</v>
      </c>
      <c r="B644" t="s">
        <v>330</v>
      </c>
      <c r="C644" t="s">
        <v>331</v>
      </c>
      <c r="D644" t="s">
        <v>310</v>
      </c>
      <c r="E644" t="s">
        <v>332</v>
      </c>
      <c r="F644" t="s">
        <v>260</v>
      </c>
      <c r="G644" t="s">
        <v>243</v>
      </c>
      <c r="H644" t="s">
        <v>297</v>
      </c>
      <c r="I644" t="s">
        <v>298</v>
      </c>
      <c r="J644" t="s">
        <v>273</v>
      </c>
      <c r="K644" t="s">
        <v>78</v>
      </c>
      <c r="M644" t="s">
        <v>337</v>
      </c>
      <c r="N644" t="s">
        <v>313</v>
      </c>
      <c r="O644" t="s">
        <v>264</v>
      </c>
      <c r="P644">
        <v>2050</v>
      </c>
    </row>
    <row r="645" spans="1:17" x14ac:dyDescent="0.25">
      <c r="A645" t="s">
        <v>329</v>
      </c>
      <c r="B645" t="s">
        <v>330</v>
      </c>
      <c r="C645" t="s">
        <v>331</v>
      </c>
      <c r="D645" t="s">
        <v>310</v>
      </c>
      <c r="E645" t="s">
        <v>332</v>
      </c>
      <c r="F645" t="s">
        <v>260</v>
      </c>
      <c r="G645" t="s">
        <v>243</v>
      </c>
      <c r="H645" t="s">
        <v>297</v>
      </c>
      <c r="I645" t="s">
        <v>298</v>
      </c>
      <c r="J645" t="s">
        <v>273</v>
      </c>
      <c r="K645" t="s">
        <v>78</v>
      </c>
      <c r="M645" t="s">
        <v>337</v>
      </c>
      <c r="N645" t="s">
        <v>313</v>
      </c>
      <c r="O645" t="s">
        <v>265</v>
      </c>
      <c r="P645">
        <v>2050</v>
      </c>
    </row>
    <row r="646" spans="1:17" x14ac:dyDescent="0.25">
      <c r="A646" t="s">
        <v>329</v>
      </c>
      <c r="B646" t="s">
        <v>330</v>
      </c>
      <c r="C646" t="s">
        <v>331</v>
      </c>
      <c r="D646" t="s">
        <v>310</v>
      </c>
      <c r="E646" t="s">
        <v>332</v>
      </c>
      <c r="F646" t="s">
        <v>260</v>
      </c>
      <c r="G646" t="s">
        <v>243</v>
      </c>
      <c r="H646" t="s">
        <v>299</v>
      </c>
      <c r="I646" t="s">
        <v>245</v>
      </c>
      <c r="J646" t="s">
        <v>300</v>
      </c>
      <c r="K646" t="s">
        <v>191</v>
      </c>
      <c r="M646" t="s">
        <v>199</v>
      </c>
      <c r="N646" t="s">
        <v>313</v>
      </c>
      <c r="O646" t="s">
        <v>194</v>
      </c>
      <c r="P646">
        <v>2015</v>
      </c>
      <c r="Q646">
        <v>5.0000000000000001E-4</v>
      </c>
    </row>
    <row r="647" spans="1:17" x14ac:dyDescent="0.25">
      <c r="A647" t="s">
        <v>329</v>
      </c>
      <c r="B647" t="s">
        <v>330</v>
      </c>
      <c r="C647" t="s">
        <v>331</v>
      </c>
      <c r="D647" t="s">
        <v>310</v>
      </c>
      <c r="E647" t="s">
        <v>332</v>
      </c>
      <c r="F647" t="s">
        <v>260</v>
      </c>
      <c r="G647" t="s">
        <v>243</v>
      </c>
      <c r="H647" t="s">
        <v>299</v>
      </c>
      <c r="I647" t="s">
        <v>245</v>
      </c>
      <c r="J647" t="s">
        <v>300</v>
      </c>
      <c r="K647" t="s">
        <v>191</v>
      </c>
      <c r="M647" t="s">
        <v>199</v>
      </c>
      <c r="N647" t="s">
        <v>313</v>
      </c>
      <c r="O647" t="s">
        <v>194</v>
      </c>
      <c r="P647">
        <v>2020</v>
      </c>
      <c r="Q647">
        <v>5.0000000000000001E-4</v>
      </c>
    </row>
    <row r="648" spans="1:17" x14ac:dyDescent="0.25">
      <c r="A648" t="s">
        <v>329</v>
      </c>
      <c r="B648" t="s">
        <v>330</v>
      </c>
      <c r="C648" t="s">
        <v>331</v>
      </c>
      <c r="D648" t="s">
        <v>310</v>
      </c>
      <c r="E648" t="s">
        <v>332</v>
      </c>
      <c r="F648" t="s">
        <v>260</v>
      </c>
      <c r="G648" t="s">
        <v>243</v>
      </c>
      <c r="H648" t="s">
        <v>299</v>
      </c>
      <c r="I648" t="s">
        <v>245</v>
      </c>
      <c r="J648" t="s">
        <v>300</v>
      </c>
      <c r="K648" t="s">
        <v>191</v>
      </c>
      <c r="M648" t="s">
        <v>199</v>
      </c>
      <c r="N648" t="s">
        <v>313</v>
      </c>
      <c r="O648" t="s">
        <v>264</v>
      </c>
      <c r="P648">
        <v>2020</v>
      </c>
      <c r="Q648">
        <v>0</v>
      </c>
    </row>
    <row r="649" spans="1:17" x14ac:dyDescent="0.25">
      <c r="A649" t="s">
        <v>329</v>
      </c>
      <c r="B649" t="s">
        <v>330</v>
      </c>
      <c r="C649" t="s">
        <v>331</v>
      </c>
      <c r="D649" t="s">
        <v>310</v>
      </c>
      <c r="E649" t="s">
        <v>332</v>
      </c>
      <c r="F649" t="s">
        <v>260</v>
      </c>
      <c r="G649" t="s">
        <v>243</v>
      </c>
      <c r="H649" t="s">
        <v>299</v>
      </c>
      <c r="I649" t="s">
        <v>245</v>
      </c>
      <c r="J649" t="s">
        <v>300</v>
      </c>
      <c r="K649" t="s">
        <v>191</v>
      </c>
      <c r="M649" t="s">
        <v>199</v>
      </c>
      <c r="N649" t="s">
        <v>313</v>
      </c>
      <c r="O649" t="s">
        <v>265</v>
      </c>
      <c r="P649">
        <v>2020</v>
      </c>
      <c r="Q649">
        <v>1E-3</v>
      </c>
    </row>
    <row r="650" spans="1:17" x14ac:dyDescent="0.25">
      <c r="A650" t="s">
        <v>329</v>
      </c>
      <c r="B650" t="s">
        <v>330</v>
      </c>
      <c r="C650" t="s">
        <v>331</v>
      </c>
      <c r="D650" t="s">
        <v>310</v>
      </c>
      <c r="E650" t="s">
        <v>332</v>
      </c>
      <c r="F650" t="s">
        <v>260</v>
      </c>
      <c r="G650" t="s">
        <v>243</v>
      </c>
      <c r="H650" t="s">
        <v>299</v>
      </c>
      <c r="I650" t="s">
        <v>245</v>
      </c>
      <c r="J650" t="s">
        <v>300</v>
      </c>
      <c r="K650" t="s">
        <v>191</v>
      </c>
      <c r="M650" t="s">
        <v>199</v>
      </c>
      <c r="N650" t="s">
        <v>313</v>
      </c>
      <c r="O650" t="s">
        <v>194</v>
      </c>
      <c r="P650">
        <v>2030</v>
      </c>
      <c r="Q650">
        <v>0</v>
      </c>
    </row>
    <row r="651" spans="1:17" x14ac:dyDescent="0.25">
      <c r="A651" t="s">
        <v>329</v>
      </c>
      <c r="B651" t="s">
        <v>330</v>
      </c>
      <c r="C651" t="s">
        <v>331</v>
      </c>
      <c r="D651" t="s">
        <v>310</v>
      </c>
      <c r="E651" t="s">
        <v>332</v>
      </c>
      <c r="F651" t="s">
        <v>260</v>
      </c>
      <c r="G651" t="s">
        <v>243</v>
      </c>
      <c r="H651" t="s">
        <v>299</v>
      </c>
      <c r="I651" t="s">
        <v>245</v>
      </c>
      <c r="J651" t="s">
        <v>300</v>
      </c>
      <c r="K651" t="s">
        <v>191</v>
      </c>
      <c r="M651" t="s">
        <v>199</v>
      </c>
      <c r="N651" t="s">
        <v>313</v>
      </c>
      <c r="O651" t="s">
        <v>194</v>
      </c>
      <c r="P651">
        <v>2050</v>
      </c>
    </row>
    <row r="652" spans="1:17" x14ac:dyDescent="0.25">
      <c r="A652" t="s">
        <v>329</v>
      </c>
      <c r="B652" t="s">
        <v>330</v>
      </c>
      <c r="C652" t="s">
        <v>331</v>
      </c>
      <c r="D652" t="s">
        <v>310</v>
      </c>
      <c r="E652" t="s">
        <v>332</v>
      </c>
      <c r="F652" t="s">
        <v>260</v>
      </c>
      <c r="G652" t="s">
        <v>243</v>
      </c>
      <c r="H652" t="s">
        <v>299</v>
      </c>
      <c r="I652" t="s">
        <v>245</v>
      </c>
      <c r="J652" t="s">
        <v>300</v>
      </c>
      <c r="K652" t="s">
        <v>191</v>
      </c>
      <c r="M652" t="s">
        <v>199</v>
      </c>
      <c r="N652" t="s">
        <v>313</v>
      </c>
      <c r="O652" t="s">
        <v>264</v>
      </c>
      <c r="P652">
        <v>2050</v>
      </c>
    </row>
    <row r="653" spans="1:17" x14ac:dyDescent="0.25">
      <c r="A653" t="s">
        <v>329</v>
      </c>
      <c r="B653" t="s">
        <v>330</v>
      </c>
      <c r="C653" t="s">
        <v>331</v>
      </c>
      <c r="D653" t="s">
        <v>310</v>
      </c>
      <c r="E653" t="s">
        <v>332</v>
      </c>
      <c r="F653" t="s">
        <v>260</v>
      </c>
      <c r="G653" t="s">
        <v>243</v>
      </c>
      <c r="H653" t="s">
        <v>299</v>
      </c>
      <c r="I653" t="s">
        <v>245</v>
      </c>
      <c r="J653" t="s">
        <v>300</v>
      </c>
      <c r="K653" t="s">
        <v>191</v>
      </c>
      <c r="M653" t="s">
        <v>199</v>
      </c>
      <c r="N653" t="s">
        <v>313</v>
      </c>
      <c r="O653" t="s">
        <v>265</v>
      </c>
      <c r="P653">
        <v>2050</v>
      </c>
    </row>
    <row r="654" spans="1:17" x14ac:dyDescent="0.25">
      <c r="A654" t="s">
        <v>329</v>
      </c>
      <c r="B654" t="s">
        <v>330</v>
      </c>
      <c r="C654" t="s">
        <v>331</v>
      </c>
      <c r="D654" t="s">
        <v>310</v>
      </c>
      <c r="E654" t="s">
        <v>332</v>
      </c>
      <c r="F654" t="s">
        <v>260</v>
      </c>
      <c r="G654" t="s">
        <v>243</v>
      </c>
      <c r="H654" t="s">
        <v>301</v>
      </c>
      <c r="I654" t="s">
        <v>249</v>
      </c>
      <c r="J654" t="s">
        <v>302</v>
      </c>
      <c r="K654" t="s">
        <v>191</v>
      </c>
      <c r="M654" t="s">
        <v>337</v>
      </c>
      <c r="N654" t="s">
        <v>313</v>
      </c>
      <c r="O654" t="s">
        <v>194</v>
      </c>
      <c r="P654">
        <v>2015</v>
      </c>
      <c r="Q654">
        <v>-0.02</v>
      </c>
    </row>
    <row r="655" spans="1:17" x14ac:dyDescent="0.25">
      <c r="A655" t="s">
        <v>329</v>
      </c>
      <c r="B655" t="s">
        <v>330</v>
      </c>
      <c r="C655" t="s">
        <v>331</v>
      </c>
      <c r="D655" t="s">
        <v>310</v>
      </c>
      <c r="E655" t="s">
        <v>332</v>
      </c>
      <c r="F655" t="s">
        <v>260</v>
      </c>
      <c r="G655" t="s">
        <v>243</v>
      </c>
      <c r="H655" t="s">
        <v>301</v>
      </c>
      <c r="I655" t="s">
        <v>249</v>
      </c>
      <c r="J655" t="s">
        <v>302</v>
      </c>
      <c r="K655" t="s">
        <v>191</v>
      </c>
      <c r="M655" t="s">
        <v>337</v>
      </c>
      <c r="N655" t="s">
        <v>313</v>
      </c>
      <c r="O655" t="s">
        <v>194</v>
      </c>
      <c r="P655">
        <v>2020</v>
      </c>
      <c r="Q655">
        <v>0</v>
      </c>
    </row>
    <row r="656" spans="1:17" x14ac:dyDescent="0.25">
      <c r="A656" t="s">
        <v>329</v>
      </c>
      <c r="B656" t="s">
        <v>330</v>
      </c>
      <c r="C656" t="s">
        <v>331</v>
      </c>
      <c r="D656" t="s">
        <v>310</v>
      </c>
      <c r="E656" t="s">
        <v>332</v>
      </c>
      <c r="F656" t="s">
        <v>260</v>
      </c>
      <c r="G656" t="s">
        <v>243</v>
      </c>
      <c r="H656" t="s">
        <v>301</v>
      </c>
      <c r="I656" t="s">
        <v>249</v>
      </c>
      <c r="J656" t="s">
        <v>302</v>
      </c>
      <c r="K656" t="s">
        <v>191</v>
      </c>
      <c r="M656" t="s">
        <v>337</v>
      </c>
      <c r="N656" t="s">
        <v>313</v>
      </c>
      <c r="O656" t="s">
        <v>264</v>
      </c>
      <c r="P656">
        <v>2020</v>
      </c>
      <c r="Q656">
        <v>0</v>
      </c>
    </row>
    <row r="657" spans="1:17" x14ac:dyDescent="0.25">
      <c r="A657" t="s">
        <v>329</v>
      </c>
      <c r="B657" t="s">
        <v>330</v>
      </c>
      <c r="C657" t="s">
        <v>331</v>
      </c>
      <c r="D657" t="s">
        <v>310</v>
      </c>
      <c r="E657" t="s">
        <v>332</v>
      </c>
      <c r="F657" t="s">
        <v>260</v>
      </c>
      <c r="G657" t="s">
        <v>243</v>
      </c>
      <c r="H657" t="s">
        <v>301</v>
      </c>
      <c r="I657" t="s">
        <v>249</v>
      </c>
      <c r="J657" t="s">
        <v>302</v>
      </c>
      <c r="K657" t="s">
        <v>191</v>
      </c>
      <c r="M657" t="s">
        <v>337</v>
      </c>
      <c r="N657" t="s">
        <v>313</v>
      </c>
      <c r="O657" t="s">
        <v>265</v>
      </c>
      <c r="P657">
        <v>2020</v>
      </c>
      <c r="Q657">
        <v>-0.05</v>
      </c>
    </row>
    <row r="658" spans="1:17" x14ac:dyDescent="0.25">
      <c r="A658" t="s">
        <v>329</v>
      </c>
      <c r="B658" t="s">
        <v>330</v>
      </c>
      <c r="C658" t="s">
        <v>331</v>
      </c>
      <c r="D658" t="s">
        <v>310</v>
      </c>
      <c r="E658" t="s">
        <v>332</v>
      </c>
      <c r="F658" t="s">
        <v>260</v>
      </c>
      <c r="G658" t="s">
        <v>243</v>
      </c>
      <c r="H658" t="s">
        <v>301</v>
      </c>
      <c r="I658" t="s">
        <v>249</v>
      </c>
      <c r="J658" t="s">
        <v>302</v>
      </c>
      <c r="K658" t="s">
        <v>191</v>
      </c>
      <c r="M658" t="s">
        <v>337</v>
      </c>
      <c r="N658" t="s">
        <v>313</v>
      </c>
      <c r="O658" t="s">
        <v>194</v>
      </c>
      <c r="P658">
        <v>2030</v>
      </c>
      <c r="Q658">
        <v>0</v>
      </c>
    </row>
    <row r="659" spans="1:17" x14ac:dyDescent="0.25">
      <c r="A659" t="s">
        <v>329</v>
      </c>
      <c r="B659" t="s">
        <v>330</v>
      </c>
      <c r="C659" t="s">
        <v>331</v>
      </c>
      <c r="D659" t="s">
        <v>310</v>
      </c>
      <c r="E659" t="s">
        <v>332</v>
      </c>
      <c r="F659" t="s">
        <v>260</v>
      </c>
      <c r="G659" t="s">
        <v>243</v>
      </c>
      <c r="H659" t="s">
        <v>301</v>
      </c>
      <c r="I659" t="s">
        <v>249</v>
      </c>
      <c r="J659" t="s">
        <v>302</v>
      </c>
      <c r="K659" t="s">
        <v>191</v>
      </c>
      <c r="M659" t="s">
        <v>337</v>
      </c>
      <c r="N659" t="s">
        <v>313</v>
      </c>
      <c r="O659" t="s">
        <v>194</v>
      </c>
      <c r="P659">
        <v>2050</v>
      </c>
    </row>
    <row r="660" spans="1:17" x14ac:dyDescent="0.25">
      <c r="A660" t="s">
        <v>329</v>
      </c>
      <c r="B660" t="s">
        <v>330</v>
      </c>
      <c r="C660" t="s">
        <v>331</v>
      </c>
      <c r="D660" t="s">
        <v>310</v>
      </c>
      <c r="E660" t="s">
        <v>332</v>
      </c>
      <c r="F660" t="s">
        <v>260</v>
      </c>
      <c r="G660" t="s">
        <v>243</v>
      </c>
      <c r="H660" t="s">
        <v>301</v>
      </c>
      <c r="I660" t="s">
        <v>249</v>
      </c>
      <c r="J660" t="s">
        <v>302</v>
      </c>
      <c r="K660" t="s">
        <v>191</v>
      </c>
      <c r="M660" t="s">
        <v>337</v>
      </c>
      <c r="N660" t="s">
        <v>313</v>
      </c>
      <c r="O660" t="s">
        <v>264</v>
      </c>
      <c r="P660">
        <v>2050</v>
      </c>
    </row>
    <row r="661" spans="1:17" x14ac:dyDescent="0.25">
      <c r="A661" t="s">
        <v>329</v>
      </c>
      <c r="B661" t="s">
        <v>330</v>
      </c>
      <c r="C661" t="s">
        <v>331</v>
      </c>
      <c r="D661" t="s">
        <v>310</v>
      </c>
      <c r="E661" t="s">
        <v>332</v>
      </c>
      <c r="F661" t="s">
        <v>260</v>
      </c>
      <c r="G661" t="s">
        <v>243</v>
      </c>
      <c r="H661" t="s">
        <v>301</v>
      </c>
      <c r="I661" t="s">
        <v>249</v>
      </c>
      <c r="J661" t="s">
        <v>302</v>
      </c>
      <c r="K661" t="s">
        <v>191</v>
      </c>
      <c r="M661" t="s">
        <v>337</v>
      </c>
      <c r="N661" t="s">
        <v>313</v>
      </c>
      <c r="O661" t="s">
        <v>265</v>
      </c>
      <c r="P661">
        <v>2050</v>
      </c>
    </row>
    <row r="662" spans="1:17" x14ac:dyDescent="0.25">
      <c r="A662" t="s">
        <v>329</v>
      </c>
      <c r="B662" t="s">
        <v>330</v>
      </c>
      <c r="C662" t="s">
        <v>331</v>
      </c>
      <c r="D662" t="s">
        <v>310</v>
      </c>
      <c r="E662" t="s">
        <v>332</v>
      </c>
      <c r="F662" t="s">
        <v>260</v>
      </c>
      <c r="G662" t="s">
        <v>243</v>
      </c>
      <c r="H662" t="s">
        <v>303</v>
      </c>
      <c r="I662" t="s">
        <v>254</v>
      </c>
      <c r="J662" t="s">
        <v>304</v>
      </c>
      <c r="K662" t="s">
        <v>191</v>
      </c>
      <c r="M662" t="s">
        <v>337</v>
      </c>
      <c r="N662" t="s">
        <v>313</v>
      </c>
      <c r="O662" t="s">
        <v>194</v>
      </c>
      <c r="P662">
        <v>2015</v>
      </c>
      <c r="Q662">
        <v>-0.02</v>
      </c>
    </row>
    <row r="663" spans="1:17" x14ac:dyDescent="0.25">
      <c r="A663" t="s">
        <v>329</v>
      </c>
      <c r="B663" t="s">
        <v>330</v>
      </c>
      <c r="C663" t="s">
        <v>331</v>
      </c>
      <c r="D663" t="s">
        <v>310</v>
      </c>
      <c r="E663" t="s">
        <v>332</v>
      </c>
      <c r="F663" t="s">
        <v>260</v>
      </c>
      <c r="G663" t="s">
        <v>243</v>
      </c>
      <c r="H663" t="s">
        <v>303</v>
      </c>
      <c r="I663" t="s">
        <v>254</v>
      </c>
      <c r="J663" t="s">
        <v>304</v>
      </c>
      <c r="K663" t="s">
        <v>191</v>
      </c>
      <c r="M663" t="s">
        <v>337</v>
      </c>
      <c r="N663" t="s">
        <v>313</v>
      </c>
      <c r="O663" t="s">
        <v>194</v>
      </c>
      <c r="P663">
        <v>2020</v>
      </c>
      <c r="Q663">
        <v>0</v>
      </c>
    </row>
    <row r="664" spans="1:17" x14ac:dyDescent="0.25">
      <c r="A664" t="s">
        <v>329</v>
      </c>
      <c r="B664" t="s">
        <v>330</v>
      </c>
      <c r="C664" t="s">
        <v>331</v>
      </c>
      <c r="D664" t="s">
        <v>310</v>
      </c>
      <c r="E664" t="s">
        <v>332</v>
      </c>
      <c r="F664" t="s">
        <v>260</v>
      </c>
      <c r="G664" t="s">
        <v>243</v>
      </c>
      <c r="H664" t="s">
        <v>303</v>
      </c>
      <c r="I664" t="s">
        <v>254</v>
      </c>
      <c r="J664" t="s">
        <v>304</v>
      </c>
      <c r="K664" t="s">
        <v>191</v>
      </c>
      <c r="M664" t="s">
        <v>337</v>
      </c>
      <c r="N664" t="s">
        <v>313</v>
      </c>
      <c r="O664" t="s">
        <v>264</v>
      </c>
      <c r="P664">
        <v>2020</v>
      </c>
      <c r="Q664">
        <v>0</v>
      </c>
    </row>
    <row r="665" spans="1:17" x14ac:dyDescent="0.25">
      <c r="A665" t="s">
        <v>329</v>
      </c>
      <c r="B665" t="s">
        <v>330</v>
      </c>
      <c r="C665" t="s">
        <v>331</v>
      </c>
      <c r="D665" t="s">
        <v>310</v>
      </c>
      <c r="E665" t="s">
        <v>332</v>
      </c>
      <c r="F665" t="s">
        <v>260</v>
      </c>
      <c r="G665" t="s">
        <v>243</v>
      </c>
      <c r="H665" t="s">
        <v>303</v>
      </c>
      <c r="I665" t="s">
        <v>254</v>
      </c>
      <c r="J665" t="s">
        <v>304</v>
      </c>
      <c r="K665" t="s">
        <v>191</v>
      </c>
      <c r="M665" t="s">
        <v>337</v>
      </c>
      <c r="N665" t="s">
        <v>313</v>
      </c>
      <c r="O665" t="s">
        <v>265</v>
      </c>
      <c r="P665">
        <v>2020</v>
      </c>
      <c r="Q665">
        <v>-0.05</v>
      </c>
    </row>
    <row r="666" spans="1:17" x14ac:dyDescent="0.25">
      <c r="A666" t="s">
        <v>329</v>
      </c>
      <c r="B666" t="s">
        <v>330</v>
      </c>
      <c r="C666" t="s">
        <v>331</v>
      </c>
      <c r="D666" t="s">
        <v>310</v>
      </c>
      <c r="E666" t="s">
        <v>332</v>
      </c>
      <c r="F666" t="s">
        <v>260</v>
      </c>
      <c r="G666" t="s">
        <v>243</v>
      </c>
      <c r="H666" t="s">
        <v>303</v>
      </c>
      <c r="I666" t="s">
        <v>254</v>
      </c>
      <c r="J666" t="s">
        <v>304</v>
      </c>
      <c r="K666" t="s">
        <v>191</v>
      </c>
      <c r="M666" t="s">
        <v>337</v>
      </c>
      <c r="N666" t="s">
        <v>313</v>
      </c>
      <c r="O666" t="s">
        <v>194</v>
      </c>
      <c r="P666">
        <v>2030</v>
      </c>
      <c r="Q666">
        <v>0</v>
      </c>
    </row>
    <row r="667" spans="1:17" x14ac:dyDescent="0.25">
      <c r="A667" t="s">
        <v>329</v>
      </c>
      <c r="B667" t="s">
        <v>330</v>
      </c>
      <c r="C667" t="s">
        <v>331</v>
      </c>
      <c r="D667" t="s">
        <v>310</v>
      </c>
      <c r="E667" t="s">
        <v>332</v>
      </c>
      <c r="F667" t="s">
        <v>260</v>
      </c>
      <c r="G667" t="s">
        <v>243</v>
      </c>
      <c r="H667" t="s">
        <v>303</v>
      </c>
      <c r="I667" t="s">
        <v>254</v>
      </c>
      <c r="J667" t="s">
        <v>304</v>
      </c>
      <c r="K667" t="s">
        <v>191</v>
      </c>
      <c r="M667" t="s">
        <v>337</v>
      </c>
      <c r="N667" t="s">
        <v>313</v>
      </c>
      <c r="O667" t="s">
        <v>194</v>
      </c>
      <c r="P667">
        <v>2050</v>
      </c>
    </row>
    <row r="668" spans="1:17" x14ac:dyDescent="0.25">
      <c r="A668" t="s">
        <v>329</v>
      </c>
      <c r="B668" t="s">
        <v>330</v>
      </c>
      <c r="C668" t="s">
        <v>331</v>
      </c>
      <c r="D668" t="s">
        <v>310</v>
      </c>
      <c r="E668" t="s">
        <v>332</v>
      </c>
      <c r="F668" t="s">
        <v>260</v>
      </c>
      <c r="G668" t="s">
        <v>243</v>
      </c>
      <c r="H668" t="s">
        <v>303</v>
      </c>
      <c r="I668" t="s">
        <v>254</v>
      </c>
      <c r="J668" t="s">
        <v>304</v>
      </c>
      <c r="K668" t="s">
        <v>191</v>
      </c>
      <c r="M668" t="s">
        <v>337</v>
      </c>
      <c r="N668" t="s">
        <v>313</v>
      </c>
      <c r="O668" t="s">
        <v>264</v>
      </c>
      <c r="P668">
        <v>2050</v>
      </c>
    </row>
    <row r="669" spans="1:17" x14ac:dyDescent="0.25">
      <c r="A669" t="s">
        <v>329</v>
      </c>
      <c r="B669" t="s">
        <v>330</v>
      </c>
      <c r="C669" t="s">
        <v>331</v>
      </c>
      <c r="D669" t="s">
        <v>310</v>
      </c>
      <c r="E669" t="s">
        <v>332</v>
      </c>
      <c r="F669" t="s">
        <v>260</v>
      </c>
      <c r="G669" t="s">
        <v>243</v>
      </c>
      <c r="H669" t="s">
        <v>303</v>
      </c>
      <c r="I669" t="s">
        <v>254</v>
      </c>
      <c r="J669" t="s">
        <v>304</v>
      </c>
      <c r="K669" t="s">
        <v>191</v>
      </c>
      <c r="M669" t="s">
        <v>337</v>
      </c>
      <c r="N669" t="s">
        <v>313</v>
      </c>
      <c r="O669" t="s">
        <v>265</v>
      </c>
      <c r="P669">
        <v>2050</v>
      </c>
    </row>
    <row r="670" spans="1:17" x14ac:dyDescent="0.25">
      <c r="A670" t="s">
        <v>329</v>
      </c>
      <c r="B670" t="s">
        <v>330</v>
      </c>
      <c r="C670" t="s">
        <v>331</v>
      </c>
      <c r="D670" t="s">
        <v>310</v>
      </c>
      <c r="E670" t="s">
        <v>332</v>
      </c>
      <c r="F670" t="s">
        <v>260</v>
      </c>
      <c r="G670" t="s">
        <v>243</v>
      </c>
      <c r="H670" t="s">
        <v>305</v>
      </c>
      <c r="I670" t="s">
        <v>306</v>
      </c>
      <c r="J670" t="s">
        <v>273</v>
      </c>
      <c r="K670" t="s">
        <v>78</v>
      </c>
      <c r="M670" t="s">
        <v>337</v>
      </c>
      <c r="N670" t="s">
        <v>313</v>
      </c>
      <c r="O670" t="s">
        <v>194</v>
      </c>
      <c r="P670">
        <v>2015</v>
      </c>
      <c r="Q670">
        <v>0.5</v>
      </c>
    </row>
    <row r="671" spans="1:17" x14ac:dyDescent="0.25">
      <c r="A671" t="s">
        <v>329</v>
      </c>
      <c r="B671" t="s">
        <v>330</v>
      </c>
      <c r="C671" t="s">
        <v>331</v>
      </c>
      <c r="D671" t="s">
        <v>310</v>
      </c>
      <c r="E671" t="s">
        <v>332</v>
      </c>
      <c r="F671" t="s">
        <v>260</v>
      </c>
      <c r="G671" t="s">
        <v>243</v>
      </c>
      <c r="H671" t="s">
        <v>305</v>
      </c>
      <c r="I671" t="s">
        <v>306</v>
      </c>
      <c r="J671" t="s">
        <v>273</v>
      </c>
      <c r="K671" t="s">
        <v>78</v>
      </c>
      <c r="M671" t="s">
        <v>337</v>
      </c>
      <c r="N671" t="s">
        <v>313</v>
      </c>
      <c r="O671" t="s">
        <v>194</v>
      </c>
      <c r="P671">
        <v>2020</v>
      </c>
      <c r="Q671">
        <v>0.5</v>
      </c>
    </row>
    <row r="672" spans="1:17" x14ac:dyDescent="0.25">
      <c r="A672" t="s">
        <v>329</v>
      </c>
      <c r="B672" t="s">
        <v>330</v>
      </c>
      <c r="C672" t="s">
        <v>331</v>
      </c>
      <c r="D672" t="s">
        <v>310</v>
      </c>
      <c r="E672" t="s">
        <v>332</v>
      </c>
      <c r="F672" t="s">
        <v>260</v>
      </c>
      <c r="G672" t="s">
        <v>243</v>
      </c>
      <c r="H672" t="s">
        <v>305</v>
      </c>
      <c r="I672" t="s">
        <v>306</v>
      </c>
      <c r="J672" t="s">
        <v>273</v>
      </c>
      <c r="K672" t="s">
        <v>78</v>
      </c>
      <c r="M672" t="s">
        <v>337</v>
      </c>
      <c r="N672" t="s">
        <v>313</v>
      </c>
      <c r="O672" t="s">
        <v>264</v>
      </c>
      <c r="P672">
        <v>2020</v>
      </c>
      <c r="Q672">
        <v>0</v>
      </c>
    </row>
    <row r="673" spans="1:17" x14ac:dyDescent="0.25">
      <c r="A673" t="s">
        <v>329</v>
      </c>
      <c r="B673" t="s">
        <v>330</v>
      </c>
      <c r="C673" t="s">
        <v>331</v>
      </c>
      <c r="D673" t="s">
        <v>310</v>
      </c>
      <c r="E673" t="s">
        <v>332</v>
      </c>
      <c r="F673" t="s">
        <v>260</v>
      </c>
      <c r="G673" t="s">
        <v>243</v>
      </c>
      <c r="H673" t="s">
        <v>305</v>
      </c>
      <c r="I673" t="s">
        <v>306</v>
      </c>
      <c r="J673" t="s">
        <v>273</v>
      </c>
      <c r="K673" t="s">
        <v>78</v>
      </c>
      <c r="M673" t="s">
        <v>337</v>
      </c>
      <c r="N673" t="s">
        <v>313</v>
      </c>
      <c r="O673" t="s">
        <v>265</v>
      </c>
      <c r="P673">
        <v>2020</v>
      </c>
      <c r="Q673">
        <v>2</v>
      </c>
    </row>
    <row r="674" spans="1:17" x14ac:dyDescent="0.25">
      <c r="A674" t="s">
        <v>329</v>
      </c>
      <c r="B674" t="s">
        <v>330</v>
      </c>
      <c r="C674" t="s">
        <v>331</v>
      </c>
      <c r="D674" t="s">
        <v>310</v>
      </c>
      <c r="E674" t="s">
        <v>332</v>
      </c>
      <c r="F674" t="s">
        <v>260</v>
      </c>
      <c r="G674" t="s">
        <v>243</v>
      </c>
      <c r="H674" t="s">
        <v>305</v>
      </c>
      <c r="I674" t="s">
        <v>306</v>
      </c>
      <c r="J674" t="s">
        <v>273</v>
      </c>
      <c r="K674" t="s">
        <v>78</v>
      </c>
      <c r="M674" t="s">
        <v>337</v>
      </c>
      <c r="N674" t="s">
        <v>313</v>
      </c>
      <c r="O674" t="s">
        <v>194</v>
      </c>
      <c r="P674">
        <v>2030</v>
      </c>
      <c r="Q674">
        <v>0</v>
      </c>
    </row>
    <row r="675" spans="1:17" x14ac:dyDescent="0.25">
      <c r="A675" t="s">
        <v>329</v>
      </c>
      <c r="B675" t="s">
        <v>330</v>
      </c>
      <c r="C675" t="s">
        <v>331</v>
      </c>
      <c r="D675" t="s">
        <v>310</v>
      </c>
      <c r="E675" t="s">
        <v>332</v>
      </c>
      <c r="F675" t="s">
        <v>260</v>
      </c>
      <c r="G675" t="s">
        <v>243</v>
      </c>
      <c r="H675" t="s">
        <v>305</v>
      </c>
      <c r="I675" t="s">
        <v>306</v>
      </c>
      <c r="J675" t="s">
        <v>273</v>
      </c>
      <c r="K675" t="s">
        <v>78</v>
      </c>
      <c r="M675" t="s">
        <v>337</v>
      </c>
      <c r="N675" t="s">
        <v>313</v>
      </c>
      <c r="O675" t="s">
        <v>194</v>
      </c>
      <c r="P675">
        <v>2050</v>
      </c>
    </row>
    <row r="676" spans="1:17" x14ac:dyDescent="0.25">
      <c r="A676" t="s">
        <v>329</v>
      </c>
      <c r="B676" t="s">
        <v>330</v>
      </c>
      <c r="C676" t="s">
        <v>331</v>
      </c>
      <c r="D676" t="s">
        <v>310</v>
      </c>
      <c r="E676" t="s">
        <v>332</v>
      </c>
      <c r="F676" t="s">
        <v>260</v>
      </c>
      <c r="G676" t="s">
        <v>243</v>
      </c>
      <c r="H676" t="s">
        <v>305</v>
      </c>
      <c r="I676" t="s">
        <v>306</v>
      </c>
      <c r="J676" t="s">
        <v>273</v>
      </c>
      <c r="K676" t="s">
        <v>78</v>
      </c>
      <c r="M676" t="s">
        <v>337</v>
      </c>
      <c r="N676" t="s">
        <v>313</v>
      </c>
      <c r="O676" t="s">
        <v>264</v>
      </c>
      <c r="P676">
        <v>2050</v>
      </c>
    </row>
    <row r="677" spans="1:17" x14ac:dyDescent="0.25">
      <c r="A677" t="s">
        <v>329</v>
      </c>
      <c r="B677" t="s">
        <v>330</v>
      </c>
      <c r="C677" t="s">
        <v>331</v>
      </c>
      <c r="D677" t="s">
        <v>310</v>
      </c>
      <c r="E677" t="s">
        <v>332</v>
      </c>
      <c r="F677" t="s">
        <v>260</v>
      </c>
      <c r="G677" t="s">
        <v>243</v>
      </c>
      <c r="H677" t="s">
        <v>305</v>
      </c>
      <c r="I677" t="s">
        <v>306</v>
      </c>
      <c r="J677" t="s">
        <v>273</v>
      </c>
      <c r="K677" t="s">
        <v>78</v>
      </c>
      <c r="M677" t="s">
        <v>337</v>
      </c>
      <c r="N677" t="s">
        <v>313</v>
      </c>
      <c r="O677" t="s">
        <v>265</v>
      </c>
      <c r="P677">
        <v>2050</v>
      </c>
    </row>
    <row r="678" spans="1:17" x14ac:dyDescent="0.25">
      <c r="A678" t="s">
        <v>329</v>
      </c>
      <c r="B678" t="s">
        <v>330</v>
      </c>
      <c r="C678" t="s">
        <v>331</v>
      </c>
      <c r="D678" t="s">
        <v>310</v>
      </c>
      <c r="E678" t="s">
        <v>332</v>
      </c>
      <c r="F678" t="s">
        <v>260</v>
      </c>
      <c r="G678" t="s">
        <v>188</v>
      </c>
      <c r="H678" t="s">
        <v>338</v>
      </c>
      <c r="I678" t="s">
        <v>234</v>
      </c>
      <c r="J678" t="s">
        <v>235</v>
      </c>
      <c r="K678" t="s">
        <v>325</v>
      </c>
      <c r="L678" t="s">
        <v>237</v>
      </c>
      <c r="M678" t="s">
        <v>334</v>
      </c>
      <c r="N678" t="s">
        <v>313</v>
      </c>
      <c r="O678" t="s">
        <v>194</v>
      </c>
      <c r="P678">
        <v>2015</v>
      </c>
      <c r="Q678">
        <v>29500</v>
      </c>
    </row>
    <row r="679" spans="1:17" x14ac:dyDescent="0.25">
      <c r="A679" t="s">
        <v>329</v>
      </c>
      <c r="B679" t="s">
        <v>330</v>
      </c>
      <c r="C679" t="s">
        <v>331</v>
      </c>
      <c r="D679" t="s">
        <v>310</v>
      </c>
      <c r="E679" t="s">
        <v>332</v>
      </c>
      <c r="F679" t="s">
        <v>260</v>
      </c>
      <c r="G679" t="s">
        <v>188</v>
      </c>
      <c r="H679" t="s">
        <v>338</v>
      </c>
      <c r="I679" t="s">
        <v>234</v>
      </c>
      <c r="J679" t="s">
        <v>235</v>
      </c>
      <c r="K679" t="s">
        <v>325</v>
      </c>
      <c r="L679" t="s">
        <v>237</v>
      </c>
      <c r="M679" t="s">
        <v>334</v>
      </c>
      <c r="N679" t="s">
        <v>313</v>
      </c>
      <c r="O679" t="s">
        <v>194</v>
      </c>
      <c r="P679">
        <v>2020</v>
      </c>
      <c r="Q679">
        <v>29500</v>
      </c>
    </row>
    <row r="680" spans="1:17" x14ac:dyDescent="0.25">
      <c r="A680" t="s">
        <v>329</v>
      </c>
      <c r="B680" t="s">
        <v>330</v>
      </c>
      <c r="C680" t="s">
        <v>331</v>
      </c>
      <c r="D680" t="s">
        <v>310</v>
      </c>
      <c r="E680" t="s">
        <v>332</v>
      </c>
      <c r="F680" t="s">
        <v>260</v>
      </c>
      <c r="G680" t="s">
        <v>188</v>
      </c>
      <c r="H680" t="s">
        <v>338</v>
      </c>
      <c r="I680" t="s">
        <v>234</v>
      </c>
      <c r="J680" t="s">
        <v>235</v>
      </c>
      <c r="K680" t="s">
        <v>325</v>
      </c>
      <c r="L680" t="s">
        <v>237</v>
      </c>
      <c r="M680" t="s">
        <v>334</v>
      </c>
      <c r="N680" t="s">
        <v>313</v>
      </c>
      <c r="O680" t="s">
        <v>264</v>
      </c>
      <c r="P680">
        <v>2020</v>
      </c>
      <c r="Q680">
        <v>24500</v>
      </c>
    </row>
    <row r="681" spans="1:17" x14ac:dyDescent="0.25">
      <c r="A681" t="s">
        <v>329</v>
      </c>
      <c r="B681" t="s">
        <v>330</v>
      </c>
      <c r="C681" t="s">
        <v>331</v>
      </c>
      <c r="D681" t="s">
        <v>310</v>
      </c>
      <c r="E681" t="s">
        <v>332</v>
      </c>
      <c r="F681" t="s">
        <v>260</v>
      </c>
      <c r="G681" t="s">
        <v>188</v>
      </c>
      <c r="H681" t="s">
        <v>338</v>
      </c>
      <c r="I681" t="s">
        <v>234</v>
      </c>
      <c r="J681" t="s">
        <v>235</v>
      </c>
      <c r="K681" t="s">
        <v>325</v>
      </c>
      <c r="L681" t="s">
        <v>237</v>
      </c>
      <c r="M681" t="s">
        <v>334</v>
      </c>
      <c r="N681" t="s">
        <v>313</v>
      </c>
      <c r="O681" t="s">
        <v>265</v>
      </c>
      <c r="P681">
        <v>2020</v>
      </c>
      <c r="Q681">
        <v>34500</v>
      </c>
    </row>
    <row r="682" spans="1:17" x14ac:dyDescent="0.25">
      <c r="A682" t="s">
        <v>329</v>
      </c>
      <c r="B682" t="s">
        <v>330</v>
      </c>
      <c r="C682" t="s">
        <v>331</v>
      </c>
      <c r="D682" t="s">
        <v>310</v>
      </c>
      <c r="E682" t="s">
        <v>332</v>
      </c>
      <c r="F682" t="s">
        <v>260</v>
      </c>
      <c r="G682" t="s">
        <v>188</v>
      </c>
      <c r="H682" t="s">
        <v>338</v>
      </c>
      <c r="I682" t="s">
        <v>234</v>
      </c>
      <c r="J682" t="s">
        <v>235</v>
      </c>
      <c r="K682" t="s">
        <v>325</v>
      </c>
      <c r="L682" t="s">
        <v>237</v>
      </c>
      <c r="M682" t="s">
        <v>334</v>
      </c>
      <c r="N682" t="s">
        <v>313</v>
      </c>
      <c r="O682" t="s">
        <v>194</v>
      </c>
      <c r="P682">
        <v>2030</v>
      </c>
      <c r="Q682">
        <v>29500</v>
      </c>
    </row>
    <row r="683" spans="1:17" x14ac:dyDescent="0.25">
      <c r="A683" t="s">
        <v>329</v>
      </c>
      <c r="B683" t="s">
        <v>330</v>
      </c>
      <c r="C683" t="s">
        <v>331</v>
      </c>
      <c r="D683" t="s">
        <v>310</v>
      </c>
      <c r="E683" t="s">
        <v>332</v>
      </c>
      <c r="F683" t="s">
        <v>260</v>
      </c>
      <c r="G683" t="s">
        <v>188</v>
      </c>
      <c r="H683" t="s">
        <v>338</v>
      </c>
      <c r="I683" t="s">
        <v>234</v>
      </c>
      <c r="J683" t="s">
        <v>235</v>
      </c>
      <c r="K683" t="s">
        <v>325</v>
      </c>
      <c r="L683" t="s">
        <v>237</v>
      </c>
      <c r="M683" t="s">
        <v>334</v>
      </c>
      <c r="N683" t="s">
        <v>313</v>
      </c>
      <c r="O683" t="s">
        <v>194</v>
      </c>
      <c r="P683">
        <v>2050</v>
      </c>
    </row>
    <row r="684" spans="1:17" x14ac:dyDescent="0.25">
      <c r="A684" t="s">
        <v>329</v>
      </c>
      <c r="B684" t="s">
        <v>330</v>
      </c>
      <c r="C684" t="s">
        <v>331</v>
      </c>
      <c r="D684" t="s">
        <v>310</v>
      </c>
      <c r="E684" t="s">
        <v>332</v>
      </c>
      <c r="F684" t="s">
        <v>260</v>
      </c>
      <c r="G684" t="s">
        <v>188</v>
      </c>
      <c r="H684" t="s">
        <v>338</v>
      </c>
      <c r="I684" t="s">
        <v>234</v>
      </c>
      <c r="J684" t="s">
        <v>235</v>
      </c>
      <c r="K684" t="s">
        <v>325</v>
      </c>
      <c r="L684" t="s">
        <v>237</v>
      </c>
      <c r="M684" t="s">
        <v>334</v>
      </c>
      <c r="N684" t="s">
        <v>313</v>
      </c>
      <c r="O684" t="s">
        <v>264</v>
      </c>
      <c r="P684">
        <v>2050</v>
      </c>
    </row>
    <row r="685" spans="1:17" x14ac:dyDescent="0.25">
      <c r="A685" t="s">
        <v>329</v>
      </c>
      <c r="B685" t="s">
        <v>330</v>
      </c>
      <c r="C685" t="s">
        <v>331</v>
      </c>
      <c r="D685" t="s">
        <v>310</v>
      </c>
      <c r="E685" t="s">
        <v>332</v>
      </c>
      <c r="F685" t="s">
        <v>260</v>
      </c>
      <c r="G685" t="s">
        <v>188</v>
      </c>
      <c r="H685" t="s">
        <v>338</v>
      </c>
      <c r="I685" t="s">
        <v>234</v>
      </c>
      <c r="J685" t="s">
        <v>235</v>
      </c>
      <c r="K685" t="s">
        <v>325</v>
      </c>
      <c r="L685" t="s">
        <v>237</v>
      </c>
      <c r="M685" t="s">
        <v>334</v>
      </c>
      <c r="N685" t="s">
        <v>313</v>
      </c>
      <c r="O685" t="s">
        <v>265</v>
      </c>
      <c r="P685">
        <v>2050</v>
      </c>
    </row>
    <row r="686" spans="1:17" x14ac:dyDescent="0.25">
      <c r="A686" t="s">
        <v>329</v>
      </c>
      <c r="B686" t="s">
        <v>330</v>
      </c>
      <c r="C686" t="s">
        <v>331</v>
      </c>
      <c r="D686" t="s">
        <v>310</v>
      </c>
      <c r="E686" t="s">
        <v>332</v>
      </c>
      <c r="F686" t="s">
        <v>260</v>
      </c>
      <c r="G686" t="s">
        <v>188</v>
      </c>
      <c r="H686" t="s">
        <v>339</v>
      </c>
      <c r="I686" t="s">
        <v>4</v>
      </c>
      <c r="J686" t="s">
        <v>235</v>
      </c>
      <c r="K686" t="s">
        <v>328</v>
      </c>
      <c r="L686" t="s">
        <v>237</v>
      </c>
      <c r="M686" t="s">
        <v>334</v>
      </c>
      <c r="N686" t="s">
        <v>313</v>
      </c>
      <c r="O686" t="s">
        <v>194</v>
      </c>
      <c r="P686">
        <v>2015</v>
      </c>
      <c r="Q686">
        <v>1.1000000000000001</v>
      </c>
    </row>
    <row r="687" spans="1:17" x14ac:dyDescent="0.25">
      <c r="A687" t="s">
        <v>329</v>
      </c>
      <c r="B687" t="s">
        <v>330</v>
      </c>
      <c r="C687" t="s">
        <v>331</v>
      </c>
      <c r="D687" t="s">
        <v>310</v>
      </c>
      <c r="E687" t="s">
        <v>332</v>
      </c>
      <c r="F687" t="s">
        <v>260</v>
      </c>
      <c r="G687" t="s">
        <v>188</v>
      </c>
      <c r="H687" t="s">
        <v>339</v>
      </c>
      <c r="I687" t="s">
        <v>4</v>
      </c>
      <c r="J687" t="s">
        <v>235</v>
      </c>
      <c r="K687" t="s">
        <v>328</v>
      </c>
      <c r="L687" t="s">
        <v>237</v>
      </c>
      <c r="M687" t="s">
        <v>334</v>
      </c>
      <c r="N687" t="s">
        <v>313</v>
      </c>
      <c r="O687" t="s">
        <v>194</v>
      </c>
      <c r="P687">
        <v>2020</v>
      </c>
      <c r="Q687">
        <v>1.1000000000000001</v>
      </c>
    </row>
    <row r="688" spans="1:17" x14ac:dyDescent="0.25">
      <c r="A688" t="s">
        <v>329</v>
      </c>
      <c r="B688" t="s">
        <v>330</v>
      </c>
      <c r="C688" t="s">
        <v>331</v>
      </c>
      <c r="D688" t="s">
        <v>310</v>
      </c>
      <c r="E688" t="s">
        <v>332</v>
      </c>
      <c r="F688" t="s">
        <v>260</v>
      </c>
      <c r="G688" t="s">
        <v>188</v>
      </c>
      <c r="H688" t="s">
        <v>339</v>
      </c>
      <c r="I688" t="s">
        <v>4</v>
      </c>
      <c r="J688" t="s">
        <v>235</v>
      </c>
      <c r="K688" t="s">
        <v>328</v>
      </c>
      <c r="L688" t="s">
        <v>237</v>
      </c>
      <c r="M688" t="s">
        <v>334</v>
      </c>
      <c r="N688" t="s">
        <v>313</v>
      </c>
      <c r="O688" t="s">
        <v>264</v>
      </c>
      <c r="P688">
        <v>2020</v>
      </c>
      <c r="Q688">
        <v>0.7</v>
      </c>
    </row>
    <row r="689" spans="1:17" x14ac:dyDescent="0.25">
      <c r="A689" t="s">
        <v>329</v>
      </c>
      <c r="B689" t="s">
        <v>330</v>
      </c>
      <c r="C689" t="s">
        <v>331</v>
      </c>
      <c r="D689" t="s">
        <v>310</v>
      </c>
      <c r="E689" t="s">
        <v>332</v>
      </c>
      <c r="F689" t="s">
        <v>260</v>
      </c>
      <c r="G689" t="s">
        <v>188</v>
      </c>
      <c r="H689" t="s">
        <v>339</v>
      </c>
      <c r="I689" t="s">
        <v>4</v>
      </c>
      <c r="J689" t="s">
        <v>235</v>
      </c>
      <c r="K689" t="s">
        <v>328</v>
      </c>
      <c r="L689" t="s">
        <v>237</v>
      </c>
      <c r="M689" t="s">
        <v>334</v>
      </c>
      <c r="N689" t="s">
        <v>313</v>
      </c>
      <c r="O689" t="s">
        <v>265</v>
      </c>
      <c r="P689">
        <v>2020</v>
      </c>
      <c r="Q689">
        <v>1.5</v>
      </c>
    </row>
    <row r="690" spans="1:17" x14ac:dyDescent="0.25">
      <c r="A690" t="s">
        <v>329</v>
      </c>
      <c r="B690" t="s">
        <v>330</v>
      </c>
      <c r="C690" t="s">
        <v>331</v>
      </c>
      <c r="D690" t="s">
        <v>310</v>
      </c>
      <c r="E690" t="s">
        <v>332</v>
      </c>
      <c r="F690" t="s">
        <v>260</v>
      </c>
      <c r="G690" t="s">
        <v>188</v>
      </c>
      <c r="H690" t="s">
        <v>339</v>
      </c>
      <c r="I690" t="s">
        <v>4</v>
      </c>
      <c r="J690" t="s">
        <v>235</v>
      </c>
      <c r="K690" t="s">
        <v>328</v>
      </c>
      <c r="L690" t="s">
        <v>237</v>
      </c>
      <c r="M690" t="s">
        <v>334</v>
      </c>
      <c r="N690" t="s">
        <v>313</v>
      </c>
      <c r="O690" t="s">
        <v>194</v>
      </c>
      <c r="P690">
        <v>2030</v>
      </c>
      <c r="Q690">
        <v>1.1000000000000001</v>
      </c>
    </row>
    <row r="691" spans="1:17" x14ac:dyDescent="0.25">
      <c r="A691" t="s">
        <v>329</v>
      </c>
      <c r="B691" t="s">
        <v>330</v>
      </c>
      <c r="C691" t="s">
        <v>331</v>
      </c>
      <c r="D691" t="s">
        <v>310</v>
      </c>
      <c r="E691" t="s">
        <v>332</v>
      </c>
      <c r="F691" t="s">
        <v>260</v>
      </c>
      <c r="G691" t="s">
        <v>188</v>
      </c>
      <c r="H691" t="s">
        <v>339</v>
      </c>
      <c r="I691" t="s">
        <v>4</v>
      </c>
      <c r="J691" t="s">
        <v>235</v>
      </c>
      <c r="K691" t="s">
        <v>328</v>
      </c>
      <c r="L691" t="s">
        <v>237</v>
      </c>
      <c r="M691" t="s">
        <v>334</v>
      </c>
      <c r="N691" t="s">
        <v>313</v>
      </c>
      <c r="O691" t="s">
        <v>194</v>
      </c>
      <c r="P691">
        <v>2050</v>
      </c>
    </row>
    <row r="692" spans="1:17" x14ac:dyDescent="0.25">
      <c r="A692" t="s">
        <v>329</v>
      </c>
      <c r="B692" t="s">
        <v>330</v>
      </c>
      <c r="C692" t="s">
        <v>331</v>
      </c>
      <c r="D692" t="s">
        <v>310</v>
      </c>
      <c r="E692" t="s">
        <v>332</v>
      </c>
      <c r="F692" t="s">
        <v>260</v>
      </c>
      <c r="G692" t="s">
        <v>188</v>
      </c>
      <c r="H692" t="s">
        <v>339</v>
      </c>
      <c r="I692" t="s">
        <v>4</v>
      </c>
      <c r="J692" t="s">
        <v>235</v>
      </c>
      <c r="K692" t="s">
        <v>328</v>
      </c>
      <c r="L692" t="s">
        <v>237</v>
      </c>
      <c r="M692" t="s">
        <v>334</v>
      </c>
      <c r="N692" t="s">
        <v>313</v>
      </c>
      <c r="O692" t="s">
        <v>264</v>
      </c>
      <c r="P692">
        <v>2050</v>
      </c>
    </row>
    <row r="693" spans="1:17" x14ac:dyDescent="0.25">
      <c r="A693" t="s">
        <v>329</v>
      </c>
      <c r="B693" t="s">
        <v>330</v>
      </c>
      <c r="C693" t="s">
        <v>331</v>
      </c>
      <c r="D693" t="s">
        <v>310</v>
      </c>
      <c r="E693" t="s">
        <v>332</v>
      </c>
      <c r="F693" t="s">
        <v>260</v>
      </c>
      <c r="G693" t="s">
        <v>188</v>
      </c>
      <c r="H693" t="s">
        <v>339</v>
      </c>
      <c r="I693" t="s">
        <v>4</v>
      </c>
      <c r="J693" t="s">
        <v>235</v>
      </c>
      <c r="K693" t="s">
        <v>328</v>
      </c>
      <c r="L693" t="s">
        <v>237</v>
      </c>
      <c r="M693" t="s">
        <v>334</v>
      </c>
      <c r="N693" t="s">
        <v>313</v>
      </c>
      <c r="O693" t="s">
        <v>265</v>
      </c>
      <c r="P693">
        <v>2050</v>
      </c>
    </row>
    <row r="694" spans="1:17" x14ac:dyDescent="0.25">
      <c r="A694" t="s">
        <v>340</v>
      </c>
      <c r="B694" t="s">
        <v>341</v>
      </c>
      <c r="C694" t="s">
        <v>342</v>
      </c>
      <c r="D694" t="s">
        <v>310</v>
      </c>
      <c r="E694" t="s">
        <v>332</v>
      </c>
      <c r="F694" t="s">
        <v>260</v>
      </c>
      <c r="G694" t="s">
        <v>195</v>
      </c>
      <c r="H694" t="s">
        <v>261</v>
      </c>
      <c r="I694" t="s">
        <v>197</v>
      </c>
      <c r="J694" t="s">
        <v>262</v>
      </c>
      <c r="M694" t="s">
        <v>343</v>
      </c>
      <c r="N694" t="s">
        <v>313</v>
      </c>
      <c r="O694" t="s">
        <v>194</v>
      </c>
      <c r="P694">
        <v>2015</v>
      </c>
      <c r="Q694">
        <v>-7.0000000000000007E-2</v>
      </c>
    </row>
    <row r="695" spans="1:17" x14ac:dyDescent="0.25">
      <c r="A695" t="s">
        <v>340</v>
      </c>
      <c r="B695" t="s">
        <v>341</v>
      </c>
      <c r="C695" t="s">
        <v>342</v>
      </c>
      <c r="D695" t="s">
        <v>310</v>
      </c>
      <c r="E695" t="s">
        <v>332</v>
      </c>
      <c r="F695" t="s">
        <v>260</v>
      </c>
      <c r="G695" t="s">
        <v>195</v>
      </c>
      <c r="H695" t="s">
        <v>261</v>
      </c>
      <c r="I695" t="s">
        <v>197</v>
      </c>
      <c r="J695" t="s">
        <v>262</v>
      </c>
      <c r="M695" t="s">
        <v>343</v>
      </c>
      <c r="N695" t="s">
        <v>313</v>
      </c>
      <c r="O695" t="s">
        <v>194</v>
      </c>
      <c r="P695">
        <v>2020</v>
      </c>
      <c r="Q695">
        <v>-7.0000000000000007E-2</v>
      </c>
    </row>
    <row r="696" spans="1:17" x14ac:dyDescent="0.25">
      <c r="A696" t="s">
        <v>340</v>
      </c>
      <c r="B696" t="s">
        <v>341</v>
      </c>
      <c r="C696" t="s">
        <v>342</v>
      </c>
      <c r="D696" t="s">
        <v>310</v>
      </c>
      <c r="E696" t="s">
        <v>332</v>
      </c>
      <c r="F696" t="s">
        <v>260</v>
      </c>
      <c r="G696" t="s">
        <v>195</v>
      </c>
      <c r="H696" t="s">
        <v>261</v>
      </c>
      <c r="I696" t="s">
        <v>197</v>
      </c>
      <c r="J696" t="s">
        <v>262</v>
      </c>
      <c r="M696" t="s">
        <v>343</v>
      </c>
      <c r="N696" t="s">
        <v>313</v>
      </c>
      <c r="O696" t="s">
        <v>264</v>
      </c>
      <c r="P696">
        <v>2020</v>
      </c>
      <c r="Q696">
        <v>-0.02</v>
      </c>
    </row>
    <row r="697" spans="1:17" x14ac:dyDescent="0.25">
      <c r="A697" t="s">
        <v>340</v>
      </c>
      <c r="B697" t="s">
        <v>341</v>
      </c>
      <c r="C697" t="s">
        <v>342</v>
      </c>
      <c r="D697" t="s">
        <v>310</v>
      </c>
      <c r="E697" t="s">
        <v>332</v>
      </c>
      <c r="F697" t="s">
        <v>260</v>
      </c>
      <c r="G697" t="s">
        <v>195</v>
      </c>
      <c r="H697" t="s">
        <v>261</v>
      </c>
      <c r="I697" t="s">
        <v>197</v>
      </c>
      <c r="J697" t="s">
        <v>262</v>
      </c>
      <c r="M697" t="s">
        <v>343</v>
      </c>
      <c r="N697" t="s">
        <v>313</v>
      </c>
      <c r="O697" t="s">
        <v>265</v>
      </c>
      <c r="P697">
        <v>2020</v>
      </c>
      <c r="Q697">
        <v>-0.1</v>
      </c>
    </row>
    <row r="698" spans="1:17" x14ac:dyDescent="0.25">
      <c r="A698" t="s">
        <v>340</v>
      </c>
      <c r="B698" t="s">
        <v>341</v>
      </c>
      <c r="C698" t="s">
        <v>342</v>
      </c>
      <c r="D698" t="s">
        <v>310</v>
      </c>
      <c r="E698" t="s">
        <v>332</v>
      </c>
      <c r="F698" t="s">
        <v>260</v>
      </c>
      <c r="G698" t="s">
        <v>195</v>
      </c>
      <c r="H698" t="s">
        <v>261</v>
      </c>
      <c r="I698" t="s">
        <v>197</v>
      </c>
      <c r="J698" t="s">
        <v>262</v>
      </c>
      <c r="M698" t="s">
        <v>343</v>
      </c>
      <c r="N698" t="s">
        <v>313</v>
      </c>
      <c r="O698" t="s">
        <v>194</v>
      </c>
      <c r="P698">
        <v>2030</v>
      </c>
      <c r="Q698">
        <v>-7.0000000000000007E-2</v>
      </c>
    </row>
    <row r="699" spans="1:17" x14ac:dyDescent="0.25">
      <c r="A699" t="s">
        <v>340</v>
      </c>
      <c r="B699" t="s">
        <v>341</v>
      </c>
      <c r="C699" t="s">
        <v>342</v>
      </c>
      <c r="D699" t="s">
        <v>310</v>
      </c>
      <c r="E699" t="s">
        <v>332</v>
      </c>
      <c r="F699" t="s">
        <v>260</v>
      </c>
      <c r="G699" t="s">
        <v>195</v>
      </c>
      <c r="H699" t="s">
        <v>261</v>
      </c>
      <c r="I699" t="s">
        <v>197</v>
      </c>
      <c r="J699" t="s">
        <v>262</v>
      </c>
      <c r="M699" t="s">
        <v>343</v>
      </c>
      <c r="N699" t="s">
        <v>313</v>
      </c>
      <c r="O699" t="s">
        <v>194</v>
      </c>
      <c r="P699">
        <v>2050</v>
      </c>
    </row>
    <row r="700" spans="1:17" x14ac:dyDescent="0.25">
      <c r="A700" t="s">
        <v>340</v>
      </c>
      <c r="B700" t="s">
        <v>341</v>
      </c>
      <c r="C700" t="s">
        <v>342</v>
      </c>
      <c r="D700" t="s">
        <v>310</v>
      </c>
      <c r="E700" t="s">
        <v>332</v>
      </c>
      <c r="F700" t="s">
        <v>260</v>
      </c>
      <c r="G700" t="s">
        <v>195</v>
      </c>
      <c r="H700" t="s">
        <v>261</v>
      </c>
      <c r="I700" t="s">
        <v>197</v>
      </c>
      <c r="J700" t="s">
        <v>262</v>
      </c>
      <c r="M700" t="s">
        <v>343</v>
      </c>
      <c r="N700" t="s">
        <v>313</v>
      </c>
      <c r="O700" t="s">
        <v>264</v>
      </c>
      <c r="P700">
        <v>2050</v>
      </c>
    </row>
    <row r="701" spans="1:17" x14ac:dyDescent="0.25">
      <c r="A701" t="s">
        <v>340</v>
      </c>
      <c r="B701" t="s">
        <v>341</v>
      </c>
      <c r="C701" t="s">
        <v>342</v>
      </c>
      <c r="D701" t="s">
        <v>310</v>
      </c>
      <c r="E701" t="s">
        <v>332</v>
      </c>
      <c r="F701" t="s">
        <v>260</v>
      </c>
      <c r="G701" t="s">
        <v>195</v>
      </c>
      <c r="H701" t="s">
        <v>261</v>
      </c>
      <c r="I701" t="s">
        <v>197</v>
      </c>
      <c r="J701" t="s">
        <v>262</v>
      </c>
      <c r="M701" t="s">
        <v>343</v>
      </c>
      <c r="N701" t="s">
        <v>313</v>
      </c>
      <c r="O701" t="s">
        <v>265</v>
      </c>
      <c r="P701">
        <v>2050</v>
      </c>
    </row>
    <row r="702" spans="1:17" x14ac:dyDescent="0.25">
      <c r="A702" t="s">
        <v>340</v>
      </c>
      <c r="B702" t="s">
        <v>341</v>
      </c>
      <c r="C702" t="s">
        <v>342</v>
      </c>
      <c r="D702" t="s">
        <v>310</v>
      </c>
      <c r="E702" t="s">
        <v>332</v>
      </c>
      <c r="F702" t="s">
        <v>260</v>
      </c>
      <c r="G702" t="s">
        <v>195</v>
      </c>
      <c r="H702" t="s">
        <v>200</v>
      </c>
      <c r="I702" t="s">
        <v>201</v>
      </c>
      <c r="K702" t="s">
        <v>202</v>
      </c>
      <c r="M702" t="s">
        <v>210</v>
      </c>
      <c r="N702" t="s">
        <v>313</v>
      </c>
      <c r="O702" t="s">
        <v>194</v>
      </c>
      <c r="P702">
        <v>2015</v>
      </c>
      <c r="Q702">
        <v>2</v>
      </c>
    </row>
    <row r="703" spans="1:17" x14ac:dyDescent="0.25">
      <c r="A703" t="s">
        <v>340</v>
      </c>
      <c r="B703" t="s">
        <v>341</v>
      </c>
      <c r="C703" t="s">
        <v>342</v>
      </c>
      <c r="D703" t="s">
        <v>310</v>
      </c>
      <c r="E703" t="s">
        <v>332</v>
      </c>
      <c r="F703" t="s">
        <v>260</v>
      </c>
      <c r="G703" t="s">
        <v>195</v>
      </c>
      <c r="H703" t="s">
        <v>200</v>
      </c>
      <c r="I703" t="s">
        <v>201</v>
      </c>
      <c r="K703" t="s">
        <v>202</v>
      </c>
      <c r="M703" t="s">
        <v>210</v>
      </c>
      <c r="N703" t="s">
        <v>313</v>
      </c>
      <c r="O703" t="s">
        <v>194</v>
      </c>
      <c r="P703">
        <v>2020</v>
      </c>
      <c r="Q703">
        <v>2</v>
      </c>
    </row>
    <row r="704" spans="1:17" x14ac:dyDescent="0.25">
      <c r="A704" t="s">
        <v>340</v>
      </c>
      <c r="B704" t="s">
        <v>341</v>
      </c>
      <c r="C704" t="s">
        <v>342</v>
      </c>
      <c r="D704" t="s">
        <v>310</v>
      </c>
      <c r="E704" t="s">
        <v>332</v>
      </c>
      <c r="F704" t="s">
        <v>260</v>
      </c>
      <c r="G704" t="s">
        <v>195</v>
      </c>
      <c r="H704" t="s">
        <v>200</v>
      </c>
      <c r="I704" t="s">
        <v>201</v>
      </c>
      <c r="K704" t="s">
        <v>202</v>
      </c>
      <c r="M704" t="s">
        <v>210</v>
      </c>
      <c r="N704" t="s">
        <v>313</v>
      </c>
      <c r="O704" t="s">
        <v>264</v>
      </c>
      <c r="P704">
        <v>2020</v>
      </c>
      <c r="Q704">
        <v>1.5</v>
      </c>
    </row>
    <row r="705" spans="1:17" x14ac:dyDescent="0.25">
      <c r="A705" t="s">
        <v>340</v>
      </c>
      <c r="B705" t="s">
        <v>341</v>
      </c>
      <c r="C705" t="s">
        <v>342</v>
      </c>
      <c r="D705" t="s">
        <v>310</v>
      </c>
      <c r="E705" t="s">
        <v>332</v>
      </c>
      <c r="F705" t="s">
        <v>260</v>
      </c>
      <c r="G705" t="s">
        <v>195</v>
      </c>
      <c r="H705" t="s">
        <v>200</v>
      </c>
      <c r="I705" t="s">
        <v>201</v>
      </c>
      <c r="K705" t="s">
        <v>202</v>
      </c>
      <c r="M705" t="s">
        <v>210</v>
      </c>
      <c r="N705" t="s">
        <v>313</v>
      </c>
      <c r="O705" t="s">
        <v>265</v>
      </c>
      <c r="P705">
        <v>2020</v>
      </c>
      <c r="Q705">
        <v>2.5</v>
      </c>
    </row>
    <row r="706" spans="1:17" x14ac:dyDescent="0.25">
      <c r="A706" t="s">
        <v>340</v>
      </c>
      <c r="B706" t="s">
        <v>341</v>
      </c>
      <c r="C706" t="s">
        <v>342</v>
      </c>
      <c r="D706" t="s">
        <v>310</v>
      </c>
      <c r="E706" t="s">
        <v>332</v>
      </c>
      <c r="F706" t="s">
        <v>260</v>
      </c>
      <c r="G706" t="s">
        <v>195</v>
      </c>
      <c r="H706" t="s">
        <v>200</v>
      </c>
      <c r="I706" t="s">
        <v>201</v>
      </c>
      <c r="K706" t="s">
        <v>202</v>
      </c>
      <c r="M706" t="s">
        <v>210</v>
      </c>
      <c r="N706" t="s">
        <v>313</v>
      </c>
      <c r="O706" t="s">
        <v>194</v>
      </c>
      <c r="P706">
        <v>2030</v>
      </c>
      <c r="Q706">
        <v>2</v>
      </c>
    </row>
    <row r="707" spans="1:17" x14ac:dyDescent="0.25">
      <c r="A707" t="s">
        <v>340</v>
      </c>
      <c r="B707" t="s">
        <v>341</v>
      </c>
      <c r="C707" t="s">
        <v>342</v>
      </c>
      <c r="D707" t="s">
        <v>310</v>
      </c>
      <c r="E707" t="s">
        <v>332</v>
      </c>
      <c r="F707" t="s">
        <v>260</v>
      </c>
      <c r="G707" t="s">
        <v>195</v>
      </c>
      <c r="H707" t="s">
        <v>200</v>
      </c>
      <c r="I707" t="s">
        <v>201</v>
      </c>
      <c r="K707" t="s">
        <v>202</v>
      </c>
      <c r="M707" t="s">
        <v>210</v>
      </c>
      <c r="N707" t="s">
        <v>313</v>
      </c>
      <c r="O707" t="s">
        <v>194</v>
      </c>
      <c r="P707">
        <v>2050</v>
      </c>
    </row>
    <row r="708" spans="1:17" x14ac:dyDescent="0.25">
      <c r="A708" t="s">
        <v>340</v>
      </c>
      <c r="B708" t="s">
        <v>341</v>
      </c>
      <c r="C708" t="s">
        <v>342</v>
      </c>
      <c r="D708" t="s">
        <v>310</v>
      </c>
      <c r="E708" t="s">
        <v>332</v>
      </c>
      <c r="F708" t="s">
        <v>260</v>
      </c>
      <c r="G708" t="s">
        <v>195</v>
      </c>
      <c r="H708" t="s">
        <v>200</v>
      </c>
      <c r="I708" t="s">
        <v>201</v>
      </c>
      <c r="K708" t="s">
        <v>202</v>
      </c>
      <c r="M708" t="s">
        <v>210</v>
      </c>
      <c r="N708" t="s">
        <v>313</v>
      </c>
      <c r="O708" t="s">
        <v>264</v>
      </c>
      <c r="P708">
        <v>2050</v>
      </c>
    </row>
    <row r="709" spans="1:17" x14ac:dyDescent="0.25">
      <c r="A709" t="s">
        <v>340</v>
      </c>
      <c r="B709" t="s">
        <v>341</v>
      </c>
      <c r="C709" t="s">
        <v>342</v>
      </c>
      <c r="D709" t="s">
        <v>310</v>
      </c>
      <c r="E709" t="s">
        <v>332</v>
      </c>
      <c r="F709" t="s">
        <v>260</v>
      </c>
      <c r="G709" t="s">
        <v>195</v>
      </c>
      <c r="H709" t="s">
        <v>200</v>
      </c>
      <c r="I709" t="s">
        <v>201</v>
      </c>
      <c r="K709" t="s">
        <v>202</v>
      </c>
      <c r="M709" t="s">
        <v>210</v>
      </c>
      <c r="N709" t="s">
        <v>313</v>
      </c>
      <c r="O709" t="s">
        <v>265</v>
      </c>
      <c r="P709">
        <v>2050</v>
      </c>
    </row>
    <row r="710" spans="1:17" x14ac:dyDescent="0.25">
      <c r="A710" t="s">
        <v>340</v>
      </c>
      <c r="B710" t="s">
        <v>341</v>
      </c>
      <c r="C710" t="s">
        <v>342</v>
      </c>
      <c r="D710" t="s">
        <v>310</v>
      </c>
      <c r="E710" t="s">
        <v>332</v>
      </c>
      <c r="F710" t="s">
        <v>260</v>
      </c>
      <c r="G710" t="s">
        <v>195</v>
      </c>
      <c r="H710" t="s">
        <v>266</v>
      </c>
      <c r="I710" t="s">
        <v>205</v>
      </c>
      <c r="J710" t="s">
        <v>262</v>
      </c>
      <c r="M710" t="s">
        <v>199</v>
      </c>
      <c r="N710" t="s">
        <v>313</v>
      </c>
      <c r="O710" t="s">
        <v>194</v>
      </c>
      <c r="P710">
        <v>2015</v>
      </c>
      <c r="Q710">
        <v>0</v>
      </c>
    </row>
    <row r="711" spans="1:17" x14ac:dyDescent="0.25">
      <c r="A711" t="s">
        <v>340</v>
      </c>
      <c r="B711" t="s">
        <v>341</v>
      </c>
      <c r="C711" t="s">
        <v>342</v>
      </c>
      <c r="D711" t="s">
        <v>310</v>
      </c>
      <c r="E711" t="s">
        <v>332</v>
      </c>
      <c r="F711" t="s">
        <v>260</v>
      </c>
      <c r="G711" t="s">
        <v>195</v>
      </c>
      <c r="H711" t="s">
        <v>266</v>
      </c>
      <c r="I711" t="s">
        <v>205</v>
      </c>
      <c r="J711" t="s">
        <v>262</v>
      </c>
      <c r="M711" t="s">
        <v>199</v>
      </c>
      <c r="N711" t="s">
        <v>313</v>
      </c>
      <c r="O711" t="s">
        <v>194</v>
      </c>
      <c r="P711">
        <v>2020</v>
      </c>
      <c r="Q711">
        <v>0</v>
      </c>
    </row>
    <row r="712" spans="1:17" x14ac:dyDescent="0.25">
      <c r="A712" t="s">
        <v>340</v>
      </c>
      <c r="B712" t="s">
        <v>341</v>
      </c>
      <c r="C712" t="s">
        <v>342</v>
      </c>
      <c r="D712" t="s">
        <v>310</v>
      </c>
      <c r="E712" t="s">
        <v>332</v>
      </c>
      <c r="F712" t="s">
        <v>260</v>
      </c>
      <c r="G712" t="s">
        <v>195</v>
      </c>
      <c r="H712" t="s">
        <v>266</v>
      </c>
      <c r="I712" t="s">
        <v>205</v>
      </c>
      <c r="J712" t="s">
        <v>262</v>
      </c>
      <c r="M712" t="s">
        <v>199</v>
      </c>
      <c r="N712" t="s">
        <v>313</v>
      </c>
      <c r="O712" t="s">
        <v>264</v>
      </c>
      <c r="P712">
        <v>2020</v>
      </c>
      <c r="Q712">
        <v>-0.01</v>
      </c>
    </row>
    <row r="713" spans="1:17" x14ac:dyDescent="0.25">
      <c r="A713" t="s">
        <v>340</v>
      </c>
      <c r="B713" t="s">
        <v>341</v>
      </c>
      <c r="C713" t="s">
        <v>342</v>
      </c>
      <c r="D713" t="s">
        <v>310</v>
      </c>
      <c r="E713" t="s">
        <v>332</v>
      </c>
      <c r="F713" t="s">
        <v>260</v>
      </c>
      <c r="G713" t="s">
        <v>195</v>
      </c>
      <c r="H713" t="s">
        <v>266</v>
      </c>
      <c r="I713" t="s">
        <v>205</v>
      </c>
      <c r="J713" t="s">
        <v>262</v>
      </c>
      <c r="M713" t="s">
        <v>199</v>
      </c>
      <c r="N713" t="s">
        <v>313</v>
      </c>
      <c r="O713" t="s">
        <v>265</v>
      </c>
      <c r="P713">
        <v>2020</v>
      </c>
      <c r="Q713">
        <v>0.01</v>
      </c>
    </row>
    <row r="714" spans="1:17" x14ac:dyDescent="0.25">
      <c r="A714" t="s">
        <v>340</v>
      </c>
      <c r="B714" t="s">
        <v>341</v>
      </c>
      <c r="C714" t="s">
        <v>342</v>
      </c>
      <c r="D714" t="s">
        <v>310</v>
      </c>
      <c r="E714" t="s">
        <v>332</v>
      </c>
      <c r="F714" t="s">
        <v>260</v>
      </c>
      <c r="G714" t="s">
        <v>195</v>
      </c>
      <c r="H714" t="s">
        <v>266</v>
      </c>
      <c r="I714" t="s">
        <v>205</v>
      </c>
      <c r="J714" t="s">
        <v>262</v>
      </c>
      <c r="M714" t="s">
        <v>199</v>
      </c>
      <c r="N714" t="s">
        <v>313</v>
      </c>
      <c r="O714" t="s">
        <v>194</v>
      </c>
      <c r="P714">
        <v>2030</v>
      </c>
      <c r="Q714">
        <v>0</v>
      </c>
    </row>
    <row r="715" spans="1:17" x14ac:dyDescent="0.25">
      <c r="A715" t="s">
        <v>340</v>
      </c>
      <c r="B715" t="s">
        <v>341</v>
      </c>
      <c r="C715" t="s">
        <v>342</v>
      </c>
      <c r="D715" t="s">
        <v>310</v>
      </c>
      <c r="E715" t="s">
        <v>332</v>
      </c>
      <c r="F715" t="s">
        <v>260</v>
      </c>
      <c r="G715" t="s">
        <v>195</v>
      </c>
      <c r="H715" t="s">
        <v>266</v>
      </c>
      <c r="I715" t="s">
        <v>205</v>
      </c>
      <c r="J715" t="s">
        <v>262</v>
      </c>
      <c r="M715" t="s">
        <v>199</v>
      </c>
      <c r="N715" t="s">
        <v>313</v>
      </c>
      <c r="O715" t="s">
        <v>194</v>
      </c>
      <c r="P715">
        <v>2050</v>
      </c>
    </row>
    <row r="716" spans="1:17" x14ac:dyDescent="0.25">
      <c r="A716" t="s">
        <v>340</v>
      </c>
      <c r="B716" t="s">
        <v>341</v>
      </c>
      <c r="C716" t="s">
        <v>342</v>
      </c>
      <c r="D716" t="s">
        <v>310</v>
      </c>
      <c r="E716" t="s">
        <v>332</v>
      </c>
      <c r="F716" t="s">
        <v>260</v>
      </c>
      <c r="G716" t="s">
        <v>195</v>
      </c>
      <c r="H716" t="s">
        <v>266</v>
      </c>
      <c r="I716" t="s">
        <v>205</v>
      </c>
      <c r="J716" t="s">
        <v>262</v>
      </c>
      <c r="M716" t="s">
        <v>199</v>
      </c>
      <c r="N716" t="s">
        <v>313</v>
      </c>
      <c r="O716" t="s">
        <v>264</v>
      </c>
      <c r="P716">
        <v>2050</v>
      </c>
    </row>
    <row r="717" spans="1:17" x14ac:dyDescent="0.25">
      <c r="A717" t="s">
        <v>340</v>
      </c>
      <c r="B717" t="s">
        <v>341</v>
      </c>
      <c r="C717" t="s">
        <v>342</v>
      </c>
      <c r="D717" t="s">
        <v>310</v>
      </c>
      <c r="E717" t="s">
        <v>332</v>
      </c>
      <c r="F717" t="s">
        <v>260</v>
      </c>
      <c r="G717" t="s">
        <v>195</v>
      </c>
      <c r="H717" t="s">
        <v>266</v>
      </c>
      <c r="I717" t="s">
        <v>205</v>
      </c>
      <c r="J717" t="s">
        <v>262</v>
      </c>
      <c r="M717" t="s">
        <v>199</v>
      </c>
      <c r="N717" t="s">
        <v>313</v>
      </c>
      <c r="O717" t="s">
        <v>265</v>
      </c>
      <c r="P717">
        <v>2050</v>
      </c>
    </row>
    <row r="718" spans="1:17" x14ac:dyDescent="0.25">
      <c r="A718" t="s">
        <v>340</v>
      </c>
      <c r="B718" t="s">
        <v>341</v>
      </c>
      <c r="C718" t="s">
        <v>342</v>
      </c>
      <c r="D718" t="s">
        <v>310</v>
      </c>
      <c r="E718" t="s">
        <v>332</v>
      </c>
      <c r="F718" t="s">
        <v>260</v>
      </c>
      <c r="G718" t="s">
        <v>195</v>
      </c>
      <c r="H718" t="s">
        <v>267</v>
      </c>
      <c r="I718" t="s">
        <v>208</v>
      </c>
      <c r="J718" t="s">
        <v>268</v>
      </c>
      <c r="K718" t="s">
        <v>191</v>
      </c>
      <c r="M718" t="s">
        <v>343</v>
      </c>
      <c r="N718" t="s">
        <v>313</v>
      </c>
      <c r="O718" t="s">
        <v>194</v>
      </c>
      <c r="P718">
        <v>2015</v>
      </c>
      <c r="Q718">
        <v>-0.03</v>
      </c>
    </row>
    <row r="719" spans="1:17" x14ac:dyDescent="0.25">
      <c r="A719" t="s">
        <v>340</v>
      </c>
      <c r="B719" t="s">
        <v>341</v>
      </c>
      <c r="C719" t="s">
        <v>342</v>
      </c>
      <c r="D719" t="s">
        <v>310</v>
      </c>
      <c r="E719" t="s">
        <v>332</v>
      </c>
      <c r="F719" t="s">
        <v>260</v>
      </c>
      <c r="G719" t="s">
        <v>195</v>
      </c>
      <c r="H719" t="s">
        <v>267</v>
      </c>
      <c r="I719" t="s">
        <v>208</v>
      </c>
      <c r="J719" t="s">
        <v>268</v>
      </c>
      <c r="K719" t="s">
        <v>191</v>
      </c>
      <c r="M719" t="s">
        <v>343</v>
      </c>
      <c r="N719" t="s">
        <v>313</v>
      </c>
      <c r="O719" t="s">
        <v>194</v>
      </c>
      <c r="P719">
        <v>2020</v>
      </c>
      <c r="Q719">
        <v>-0.03</v>
      </c>
    </row>
    <row r="720" spans="1:17" x14ac:dyDescent="0.25">
      <c r="A720" t="s">
        <v>340</v>
      </c>
      <c r="B720" t="s">
        <v>341</v>
      </c>
      <c r="C720" t="s">
        <v>342</v>
      </c>
      <c r="D720" t="s">
        <v>310</v>
      </c>
      <c r="E720" t="s">
        <v>332</v>
      </c>
      <c r="F720" t="s">
        <v>260</v>
      </c>
      <c r="G720" t="s">
        <v>195</v>
      </c>
      <c r="H720" t="s">
        <v>267</v>
      </c>
      <c r="I720" t="s">
        <v>208</v>
      </c>
      <c r="J720" t="s">
        <v>268</v>
      </c>
      <c r="K720" t="s">
        <v>191</v>
      </c>
      <c r="M720" t="s">
        <v>343</v>
      </c>
      <c r="N720" t="s">
        <v>313</v>
      </c>
      <c r="O720" t="s">
        <v>264</v>
      </c>
      <c r="P720">
        <v>2020</v>
      </c>
      <c r="Q720">
        <v>-0.02</v>
      </c>
    </row>
    <row r="721" spans="1:17" x14ac:dyDescent="0.25">
      <c r="A721" t="s">
        <v>340</v>
      </c>
      <c r="B721" t="s">
        <v>341</v>
      </c>
      <c r="C721" t="s">
        <v>342</v>
      </c>
      <c r="D721" t="s">
        <v>310</v>
      </c>
      <c r="E721" t="s">
        <v>332</v>
      </c>
      <c r="F721" t="s">
        <v>260</v>
      </c>
      <c r="G721" t="s">
        <v>195</v>
      </c>
      <c r="H721" t="s">
        <v>267</v>
      </c>
      <c r="I721" t="s">
        <v>208</v>
      </c>
      <c r="J721" t="s">
        <v>268</v>
      </c>
      <c r="K721" t="s">
        <v>191</v>
      </c>
      <c r="M721" t="s">
        <v>343</v>
      </c>
      <c r="N721" t="s">
        <v>313</v>
      </c>
      <c r="O721" t="s">
        <v>265</v>
      </c>
      <c r="P721">
        <v>2020</v>
      </c>
      <c r="Q721">
        <v>-0.04</v>
      </c>
    </row>
    <row r="722" spans="1:17" x14ac:dyDescent="0.25">
      <c r="A722" t="s">
        <v>340</v>
      </c>
      <c r="B722" t="s">
        <v>341</v>
      </c>
      <c r="C722" t="s">
        <v>342</v>
      </c>
      <c r="D722" t="s">
        <v>310</v>
      </c>
      <c r="E722" t="s">
        <v>332</v>
      </c>
      <c r="F722" t="s">
        <v>260</v>
      </c>
      <c r="G722" t="s">
        <v>195</v>
      </c>
      <c r="H722" t="s">
        <v>267</v>
      </c>
      <c r="I722" t="s">
        <v>208</v>
      </c>
      <c r="J722" t="s">
        <v>268</v>
      </c>
      <c r="K722" t="s">
        <v>191</v>
      </c>
      <c r="M722" t="s">
        <v>343</v>
      </c>
      <c r="N722" t="s">
        <v>313</v>
      </c>
      <c r="O722" t="s">
        <v>194</v>
      </c>
      <c r="P722">
        <v>2030</v>
      </c>
      <c r="Q722">
        <v>-0.03</v>
      </c>
    </row>
    <row r="723" spans="1:17" x14ac:dyDescent="0.25">
      <c r="A723" t="s">
        <v>340</v>
      </c>
      <c r="B723" t="s">
        <v>341</v>
      </c>
      <c r="C723" t="s">
        <v>342</v>
      </c>
      <c r="D723" t="s">
        <v>310</v>
      </c>
      <c r="E723" t="s">
        <v>332</v>
      </c>
      <c r="F723" t="s">
        <v>260</v>
      </c>
      <c r="G723" t="s">
        <v>195</v>
      </c>
      <c r="H723" t="s">
        <v>267</v>
      </c>
      <c r="I723" t="s">
        <v>208</v>
      </c>
      <c r="J723" t="s">
        <v>268</v>
      </c>
      <c r="K723" t="s">
        <v>191</v>
      </c>
      <c r="M723" t="s">
        <v>343</v>
      </c>
      <c r="N723" t="s">
        <v>313</v>
      </c>
      <c r="O723" t="s">
        <v>194</v>
      </c>
      <c r="P723">
        <v>2050</v>
      </c>
    </row>
    <row r="724" spans="1:17" x14ac:dyDescent="0.25">
      <c r="A724" t="s">
        <v>340</v>
      </c>
      <c r="B724" t="s">
        <v>341</v>
      </c>
      <c r="C724" t="s">
        <v>342</v>
      </c>
      <c r="D724" t="s">
        <v>310</v>
      </c>
      <c r="E724" t="s">
        <v>332</v>
      </c>
      <c r="F724" t="s">
        <v>260</v>
      </c>
      <c r="G724" t="s">
        <v>195</v>
      </c>
      <c r="H724" t="s">
        <v>267</v>
      </c>
      <c r="I724" t="s">
        <v>208</v>
      </c>
      <c r="J724" t="s">
        <v>268</v>
      </c>
      <c r="K724" t="s">
        <v>191</v>
      </c>
      <c r="M724" t="s">
        <v>343</v>
      </c>
      <c r="N724" t="s">
        <v>313</v>
      </c>
      <c r="O724" t="s">
        <v>264</v>
      </c>
      <c r="P724">
        <v>2050</v>
      </c>
    </row>
    <row r="725" spans="1:17" x14ac:dyDescent="0.25">
      <c r="A725" t="s">
        <v>340</v>
      </c>
      <c r="B725" t="s">
        <v>341</v>
      </c>
      <c r="C725" t="s">
        <v>342</v>
      </c>
      <c r="D725" t="s">
        <v>310</v>
      </c>
      <c r="E725" t="s">
        <v>332</v>
      </c>
      <c r="F725" t="s">
        <v>260</v>
      </c>
      <c r="G725" t="s">
        <v>195</v>
      </c>
      <c r="H725" t="s">
        <v>267</v>
      </c>
      <c r="I725" t="s">
        <v>208</v>
      </c>
      <c r="J725" t="s">
        <v>268</v>
      </c>
      <c r="K725" t="s">
        <v>191</v>
      </c>
      <c r="M725" t="s">
        <v>343</v>
      </c>
      <c r="N725" t="s">
        <v>313</v>
      </c>
      <c r="O725" t="s">
        <v>265</v>
      </c>
      <c r="P725">
        <v>2050</v>
      </c>
    </row>
    <row r="726" spans="1:17" x14ac:dyDescent="0.25">
      <c r="A726" t="s">
        <v>340</v>
      </c>
      <c r="B726" t="s">
        <v>341</v>
      </c>
      <c r="C726" t="s">
        <v>342</v>
      </c>
      <c r="D726" t="s">
        <v>310</v>
      </c>
      <c r="E726" t="s">
        <v>332</v>
      </c>
      <c r="F726" t="s">
        <v>260</v>
      </c>
      <c r="G726" t="s">
        <v>195</v>
      </c>
      <c r="H726" t="s">
        <v>270</v>
      </c>
      <c r="I726" t="s">
        <v>208</v>
      </c>
      <c r="J726" t="s">
        <v>271</v>
      </c>
      <c r="K726" t="s">
        <v>191</v>
      </c>
      <c r="M726" t="s">
        <v>343</v>
      </c>
      <c r="N726" t="s">
        <v>313</v>
      </c>
      <c r="O726" t="s">
        <v>194</v>
      </c>
      <c r="P726">
        <v>2015</v>
      </c>
      <c r="Q726">
        <v>-0.03</v>
      </c>
    </row>
    <row r="727" spans="1:17" x14ac:dyDescent="0.25">
      <c r="A727" t="s">
        <v>340</v>
      </c>
      <c r="B727" t="s">
        <v>341</v>
      </c>
      <c r="C727" t="s">
        <v>342</v>
      </c>
      <c r="D727" t="s">
        <v>310</v>
      </c>
      <c r="E727" t="s">
        <v>332</v>
      </c>
      <c r="F727" t="s">
        <v>260</v>
      </c>
      <c r="G727" t="s">
        <v>195</v>
      </c>
      <c r="H727" t="s">
        <v>270</v>
      </c>
      <c r="I727" t="s">
        <v>208</v>
      </c>
      <c r="J727" t="s">
        <v>271</v>
      </c>
      <c r="K727" t="s">
        <v>191</v>
      </c>
      <c r="M727" t="s">
        <v>343</v>
      </c>
      <c r="N727" t="s">
        <v>313</v>
      </c>
      <c r="O727" t="s">
        <v>194</v>
      </c>
      <c r="P727">
        <v>2020</v>
      </c>
      <c r="Q727">
        <v>-0.03</v>
      </c>
    </row>
    <row r="728" spans="1:17" x14ac:dyDescent="0.25">
      <c r="A728" t="s">
        <v>340</v>
      </c>
      <c r="B728" t="s">
        <v>341</v>
      </c>
      <c r="C728" t="s">
        <v>342</v>
      </c>
      <c r="D728" t="s">
        <v>310</v>
      </c>
      <c r="E728" t="s">
        <v>332</v>
      </c>
      <c r="F728" t="s">
        <v>260</v>
      </c>
      <c r="G728" t="s">
        <v>195</v>
      </c>
      <c r="H728" t="s">
        <v>270</v>
      </c>
      <c r="I728" t="s">
        <v>208</v>
      </c>
      <c r="J728" t="s">
        <v>271</v>
      </c>
      <c r="K728" t="s">
        <v>191</v>
      </c>
      <c r="M728" t="s">
        <v>343</v>
      </c>
      <c r="N728" t="s">
        <v>313</v>
      </c>
      <c r="O728" t="s">
        <v>264</v>
      </c>
      <c r="P728">
        <v>2020</v>
      </c>
      <c r="Q728">
        <v>-0.02</v>
      </c>
    </row>
    <row r="729" spans="1:17" x14ac:dyDescent="0.25">
      <c r="A729" t="s">
        <v>340</v>
      </c>
      <c r="B729" t="s">
        <v>341</v>
      </c>
      <c r="C729" t="s">
        <v>342</v>
      </c>
      <c r="D729" t="s">
        <v>310</v>
      </c>
      <c r="E729" t="s">
        <v>332</v>
      </c>
      <c r="F729" t="s">
        <v>260</v>
      </c>
      <c r="G729" t="s">
        <v>195</v>
      </c>
      <c r="H729" t="s">
        <v>270</v>
      </c>
      <c r="I729" t="s">
        <v>208</v>
      </c>
      <c r="J729" t="s">
        <v>271</v>
      </c>
      <c r="K729" t="s">
        <v>191</v>
      </c>
      <c r="M729" t="s">
        <v>343</v>
      </c>
      <c r="N729" t="s">
        <v>313</v>
      </c>
      <c r="O729" t="s">
        <v>265</v>
      </c>
      <c r="P729">
        <v>2020</v>
      </c>
      <c r="Q729">
        <v>-0.04</v>
      </c>
    </row>
    <row r="730" spans="1:17" x14ac:dyDescent="0.25">
      <c r="A730" t="s">
        <v>340</v>
      </c>
      <c r="B730" t="s">
        <v>341</v>
      </c>
      <c r="C730" t="s">
        <v>342</v>
      </c>
      <c r="D730" t="s">
        <v>310</v>
      </c>
      <c r="E730" t="s">
        <v>332</v>
      </c>
      <c r="F730" t="s">
        <v>260</v>
      </c>
      <c r="G730" t="s">
        <v>195</v>
      </c>
      <c r="H730" t="s">
        <v>270</v>
      </c>
      <c r="I730" t="s">
        <v>208</v>
      </c>
      <c r="J730" t="s">
        <v>271</v>
      </c>
      <c r="K730" t="s">
        <v>191</v>
      </c>
      <c r="M730" t="s">
        <v>343</v>
      </c>
      <c r="N730" t="s">
        <v>313</v>
      </c>
      <c r="O730" t="s">
        <v>194</v>
      </c>
      <c r="P730">
        <v>2030</v>
      </c>
      <c r="Q730">
        <v>-0.03</v>
      </c>
    </row>
    <row r="731" spans="1:17" x14ac:dyDescent="0.25">
      <c r="A731" t="s">
        <v>340</v>
      </c>
      <c r="B731" t="s">
        <v>341</v>
      </c>
      <c r="C731" t="s">
        <v>342</v>
      </c>
      <c r="D731" t="s">
        <v>310</v>
      </c>
      <c r="E731" t="s">
        <v>332</v>
      </c>
      <c r="F731" t="s">
        <v>260</v>
      </c>
      <c r="G731" t="s">
        <v>195</v>
      </c>
      <c r="H731" t="s">
        <v>270</v>
      </c>
      <c r="I731" t="s">
        <v>208</v>
      </c>
      <c r="J731" t="s">
        <v>271</v>
      </c>
      <c r="K731" t="s">
        <v>191</v>
      </c>
      <c r="M731" t="s">
        <v>343</v>
      </c>
      <c r="N731" t="s">
        <v>313</v>
      </c>
      <c r="O731" t="s">
        <v>194</v>
      </c>
      <c r="P731">
        <v>2050</v>
      </c>
    </row>
    <row r="732" spans="1:17" x14ac:dyDescent="0.25">
      <c r="A732" t="s">
        <v>340</v>
      </c>
      <c r="B732" t="s">
        <v>341</v>
      </c>
      <c r="C732" t="s">
        <v>342</v>
      </c>
      <c r="D732" t="s">
        <v>310</v>
      </c>
      <c r="E732" t="s">
        <v>332</v>
      </c>
      <c r="F732" t="s">
        <v>260</v>
      </c>
      <c r="G732" t="s">
        <v>195</v>
      </c>
      <c r="H732" t="s">
        <v>270</v>
      </c>
      <c r="I732" t="s">
        <v>208</v>
      </c>
      <c r="J732" t="s">
        <v>271</v>
      </c>
      <c r="K732" t="s">
        <v>191</v>
      </c>
      <c r="M732" t="s">
        <v>343</v>
      </c>
      <c r="N732" t="s">
        <v>313</v>
      </c>
      <c r="O732" t="s">
        <v>264</v>
      </c>
      <c r="P732">
        <v>2050</v>
      </c>
    </row>
    <row r="733" spans="1:17" x14ac:dyDescent="0.25">
      <c r="A733" t="s">
        <v>340</v>
      </c>
      <c r="B733" t="s">
        <v>341</v>
      </c>
      <c r="C733" t="s">
        <v>342</v>
      </c>
      <c r="D733" t="s">
        <v>310</v>
      </c>
      <c r="E733" t="s">
        <v>332</v>
      </c>
      <c r="F733" t="s">
        <v>260</v>
      </c>
      <c r="G733" t="s">
        <v>195</v>
      </c>
      <c r="H733" t="s">
        <v>270</v>
      </c>
      <c r="I733" t="s">
        <v>208</v>
      </c>
      <c r="J733" t="s">
        <v>271</v>
      </c>
      <c r="K733" t="s">
        <v>191</v>
      </c>
      <c r="M733" t="s">
        <v>343</v>
      </c>
      <c r="N733" t="s">
        <v>313</v>
      </c>
      <c r="O733" t="s">
        <v>265</v>
      </c>
      <c r="P733">
        <v>2050</v>
      </c>
    </row>
    <row r="734" spans="1:17" x14ac:dyDescent="0.25">
      <c r="A734" t="s">
        <v>340</v>
      </c>
      <c r="B734" t="s">
        <v>341</v>
      </c>
      <c r="C734" t="s">
        <v>342</v>
      </c>
      <c r="D734" t="s">
        <v>310</v>
      </c>
      <c r="E734" t="s">
        <v>332</v>
      </c>
      <c r="F734" t="s">
        <v>260</v>
      </c>
      <c r="G734" t="s">
        <v>195</v>
      </c>
      <c r="H734" t="s">
        <v>272</v>
      </c>
      <c r="I734" t="s">
        <v>135</v>
      </c>
      <c r="J734" t="s">
        <v>273</v>
      </c>
      <c r="K734" t="s">
        <v>191</v>
      </c>
      <c r="M734" t="s">
        <v>199</v>
      </c>
      <c r="N734" t="s">
        <v>313</v>
      </c>
      <c r="O734" t="s">
        <v>194</v>
      </c>
      <c r="P734">
        <v>2015</v>
      </c>
      <c r="Q734">
        <v>0</v>
      </c>
    </row>
    <row r="735" spans="1:17" x14ac:dyDescent="0.25">
      <c r="A735" t="s">
        <v>340</v>
      </c>
      <c r="B735" t="s">
        <v>341</v>
      </c>
      <c r="C735" t="s">
        <v>342</v>
      </c>
      <c r="D735" t="s">
        <v>310</v>
      </c>
      <c r="E735" t="s">
        <v>332</v>
      </c>
      <c r="F735" t="s">
        <v>260</v>
      </c>
      <c r="G735" t="s">
        <v>195</v>
      </c>
      <c r="H735" t="s">
        <v>272</v>
      </c>
      <c r="I735" t="s">
        <v>135</v>
      </c>
      <c r="J735" t="s">
        <v>273</v>
      </c>
      <c r="K735" t="s">
        <v>191</v>
      </c>
      <c r="M735" t="s">
        <v>199</v>
      </c>
      <c r="N735" t="s">
        <v>313</v>
      </c>
      <c r="O735" t="s">
        <v>194</v>
      </c>
      <c r="P735">
        <v>2020</v>
      </c>
      <c r="Q735">
        <v>0</v>
      </c>
    </row>
    <row r="736" spans="1:17" x14ac:dyDescent="0.25">
      <c r="A736" t="s">
        <v>340</v>
      </c>
      <c r="B736" t="s">
        <v>341</v>
      </c>
      <c r="C736" t="s">
        <v>342</v>
      </c>
      <c r="D736" t="s">
        <v>310</v>
      </c>
      <c r="E736" t="s">
        <v>332</v>
      </c>
      <c r="F736" t="s">
        <v>260</v>
      </c>
      <c r="G736" t="s">
        <v>195</v>
      </c>
      <c r="H736" t="s">
        <v>272</v>
      </c>
      <c r="I736" t="s">
        <v>135</v>
      </c>
      <c r="J736" t="s">
        <v>273</v>
      </c>
      <c r="K736" t="s">
        <v>191</v>
      </c>
      <c r="M736" t="s">
        <v>199</v>
      </c>
      <c r="N736" t="s">
        <v>313</v>
      </c>
      <c r="O736" t="s">
        <v>264</v>
      </c>
      <c r="P736">
        <v>2020</v>
      </c>
      <c r="Q736">
        <v>-0.01</v>
      </c>
    </row>
    <row r="737" spans="1:17" x14ac:dyDescent="0.25">
      <c r="A737" t="s">
        <v>340</v>
      </c>
      <c r="B737" t="s">
        <v>341</v>
      </c>
      <c r="C737" t="s">
        <v>342</v>
      </c>
      <c r="D737" t="s">
        <v>310</v>
      </c>
      <c r="E737" t="s">
        <v>332</v>
      </c>
      <c r="F737" t="s">
        <v>260</v>
      </c>
      <c r="G737" t="s">
        <v>195</v>
      </c>
      <c r="H737" t="s">
        <v>272</v>
      </c>
      <c r="I737" t="s">
        <v>135</v>
      </c>
      <c r="J737" t="s">
        <v>273</v>
      </c>
      <c r="K737" t="s">
        <v>191</v>
      </c>
      <c r="M737" t="s">
        <v>199</v>
      </c>
      <c r="N737" t="s">
        <v>313</v>
      </c>
      <c r="O737" t="s">
        <v>265</v>
      </c>
      <c r="P737">
        <v>2020</v>
      </c>
      <c r="Q737">
        <v>0.01</v>
      </c>
    </row>
    <row r="738" spans="1:17" x14ac:dyDescent="0.25">
      <c r="A738" t="s">
        <v>340</v>
      </c>
      <c r="B738" t="s">
        <v>341</v>
      </c>
      <c r="C738" t="s">
        <v>342</v>
      </c>
      <c r="D738" t="s">
        <v>310</v>
      </c>
      <c r="E738" t="s">
        <v>332</v>
      </c>
      <c r="F738" t="s">
        <v>260</v>
      </c>
      <c r="G738" t="s">
        <v>195</v>
      </c>
      <c r="H738" t="s">
        <v>272</v>
      </c>
      <c r="I738" t="s">
        <v>135</v>
      </c>
      <c r="J738" t="s">
        <v>273</v>
      </c>
      <c r="K738" t="s">
        <v>191</v>
      </c>
      <c r="M738" t="s">
        <v>199</v>
      </c>
      <c r="N738" t="s">
        <v>313</v>
      </c>
      <c r="O738" t="s">
        <v>194</v>
      </c>
      <c r="P738">
        <v>2030</v>
      </c>
      <c r="Q738">
        <v>0</v>
      </c>
    </row>
    <row r="739" spans="1:17" x14ac:dyDescent="0.25">
      <c r="A739" t="s">
        <v>340</v>
      </c>
      <c r="B739" t="s">
        <v>341</v>
      </c>
      <c r="C739" t="s">
        <v>342</v>
      </c>
      <c r="D739" t="s">
        <v>310</v>
      </c>
      <c r="E739" t="s">
        <v>332</v>
      </c>
      <c r="F739" t="s">
        <v>260</v>
      </c>
      <c r="G739" t="s">
        <v>195</v>
      </c>
      <c r="H739" t="s">
        <v>272</v>
      </c>
      <c r="I739" t="s">
        <v>135</v>
      </c>
      <c r="J739" t="s">
        <v>273</v>
      </c>
      <c r="K739" t="s">
        <v>191</v>
      </c>
      <c r="M739" t="s">
        <v>199</v>
      </c>
      <c r="N739" t="s">
        <v>313</v>
      </c>
      <c r="O739" t="s">
        <v>194</v>
      </c>
      <c r="P739">
        <v>2050</v>
      </c>
    </row>
    <row r="740" spans="1:17" x14ac:dyDescent="0.25">
      <c r="A740" t="s">
        <v>340</v>
      </c>
      <c r="B740" t="s">
        <v>341</v>
      </c>
      <c r="C740" t="s">
        <v>342</v>
      </c>
      <c r="D740" t="s">
        <v>310</v>
      </c>
      <c r="E740" t="s">
        <v>332</v>
      </c>
      <c r="F740" t="s">
        <v>260</v>
      </c>
      <c r="G740" t="s">
        <v>195</v>
      </c>
      <c r="H740" t="s">
        <v>272</v>
      </c>
      <c r="I740" t="s">
        <v>135</v>
      </c>
      <c r="J740" t="s">
        <v>273</v>
      </c>
      <c r="K740" t="s">
        <v>191</v>
      </c>
      <c r="M740" t="s">
        <v>199</v>
      </c>
      <c r="N740" t="s">
        <v>313</v>
      </c>
      <c r="O740" t="s">
        <v>264</v>
      </c>
      <c r="P740">
        <v>2050</v>
      </c>
    </row>
    <row r="741" spans="1:17" x14ac:dyDescent="0.25">
      <c r="A741" t="s">
        <v>340</v>
      </c>
      <c r="B741" t="s">
        <v>341</v>
      </c>
      <c r="C741" t="s">
        <v>342</v>
      </c>
      <c r="D741" t="s">
        <v>310</v>
      </c>
      <c r="E741" t="s">
        <v>332</v>
      </c>
      <c r="F741" t="s">
        <v>260</v>
      </c>
      <c r="G741" t="s">
        <v>195</v>
      </c>
      <c r="H741" t="s">
        <v>272</v>
      </c>
      <c r="I741" t="s">
        <v>135</v>
      </c>
      <c r="J741" t="s">
        <v>273</v>
      </c>
      <c r="K741" t="s">
        <v>191</v>
      </c>
      <c r="M741" t="s">
        <v>199</v>
      </c>
      <c r="N741" t="s">
        <v>313</v>
      </c>
      <c r="O741" t="s">
        <v>265</v>
      </c>
      <c r="P741">
        <v>2050</v>
      </c>
    </row>
    <row r="742" spans="1:17" x14ac:dyDescent="0.25">
      <c r="A742" t="s">
        <v>340</v>
      </c>
      <c r="B742" t="s">
        <v>341</v>
      </c>
      <c r="C742" t="s">
        <v>342</v>
      </c>
      <c r="D742" t="s">
        <v>310</v>
      </c>
      <c r="E742" t="s">
        <v>332</v>
      </c>
      <c r="F742" t="s">
        <v>260</v>
      </c>
      <c r="G742" t="s">
        <v>195</v>
      </c>
      <c r="H742" t="s">
        <v>212</v>
      </c>
      <c r="I742" t="s">
        <v>213</v>
      </c>
      <c r="K742" t="s">
        <v>214</v>
      </c>
      <c r="O742" t="s">
        <v>194</v>
      </c>
      <c r="P742">
        <v>2015</v>
      </c>
      <c r="Q742">
        <v>300</v>
      </c>
    </row>
    <row r="743" spans="1:17" x14ac:dyDescent="0.25">
      <c r="A743" t="s">
        <v>340</v>
      </c>
      <c r="B743" t="s">
        <v>341</v>
      </c>
      <c r="C743" t="s">
        <v>342</v>
      </c>
      <c r="D743" t="s">
        <v>310</v>
      </c>
      <c r="E743" t="s">
        <v>332</v>
      </c>
      <c r="F743" t="s">
        <v>260</v>
      </c>
      <c r="G743" t="s">
        <v>195</v>
      </c>
      <c r="H743" t="s">
        <v>212</v>
      </c>
      <c r="I743" t="s">
        <v>213</v>
      </c>
      <c r="K743" t="s">
        <v>214</v>
      </c>
      <c r="O743" t="s">
        <v>194</v>
      </c>
      <c r="P743">
        <v>2020</v>
      </c>
      <c r="Q743">
        <v>300</v>
      </c>
    </row>
    <row r="744" spans="1:17" x14ac:dyDescent="0.25">
      <c r="A744" t="s">
        <v>340</v>
      </c>
      <c r="B744" t="s">
        <v>341</v>
      </c>
      <c r="C744" t="s">
        <v>342</v>
      </c>
      <c r="D744" t="s">
        <v>310</v>
      </c>
      <c r="E744" t="s">
        <v>332</v>
      </c>
      <c r="F744" t="s">
        <v>260</v>
      </c>
      <c r="G744" t="s">
        <v>195</v>
      </c>
      <c r="H744" t="s">
        <v>212</v>
      </c>
      <c r="I744" t="s">
        <v>213</v>
      </c>
      <c r="K744" t="s">
        <v>214</v>
      </c>
      <c r="O744" t="s">
        <v>264</v>
      </c>
      <c r="P744">
        <v>2020</v>
      </c>
      <c r="Q744">
        <v>200</v>
      </c>
    </row>
    <row r="745" spans="1:17" x14ac:dyDescent="0.25">
      <c r="A745" t="s">
        <v>340</v>
      </c>
      <c r="B745" t="s">
        <v>341</v>
      </c>
      <c r="C745" t="s">
        <v>342</v>
      </c>
      <c r="D745" t="s">
        <v>310</v>
      </c>
      <c r="E745" t="s">
        <v>332</v>
      </c>
      <c r="F745" t="s">
        <v>260</v>
      </c>
      <c r="G745" t="s">
        <v>195</v>
      </c>
      <c r="H745" t="s">
        <v>212</v>
      </c>
      <c r="I745" t="s">
        <v>213</v>
      </c>
      <c r="K745" t="s">
        <v>214</v>
      </c>
      <c r="O745" t="s">
        <v>265</v>
      </c>
      <c r="P745">
        <v>2020</v>
      </c>
      <c r="Q745">
        <v>400</v>
      </c>
    </row>
    <row r="746" spans="1:17" x14ac:dyDescent="0.25">
      <c r="A746" t="s">
        <v>340</v>
      </c>
      <c r="B746" t="s">
        <v>341</v>
      </c>
      <c r="C746" t="s">
        <v>342</v>
      </c>
      <c r="D746" t="s">
        <v>310</v>
      </c>
      <c r="E746" t="s">
        <v>332</v>
      </c>
      <c r="F746" t="s">
        <v>260</v>
      </c>
      <c r="G746" t="s">
        <v>195</v>
      </c>
      <c r="H746" t="s">
        <v>212</v>
      </c>
      <c r="I746" t="s">
        <v>213</v>
      </c>
      <c r="K746" t="s">
        <v>214</v>
      </c>
      <c r="O746" t="s">
        <v>194</v>
      </c>
      <c r="P746">
        <v>2030</v>
      </c>
      <c r="Q746">
        <v>300</v>
      </c>
    </row>
    <row r="747" spans="1:17" x14ac:dyDescent="0.25">
      <c r="A747" t="s">
        <v>340</v>
      </c>
      <c r="B747" t="s">
        <v>341</v>
      </c>
      <c r="C747" t="s">
        <v>342</v>
      </c>
      <c r="D747" t="s">
        <v>310</v>
      </c>
      <c r="E747" t="s">
        <v>332</v>
      </c>
      <c r="F747" t="s">
        <v>260</v>
      </c>
      <c r="G747" t="s">
        <v>195</v>
      </c>
      <c r="H747" t="s">
        <v>212</v>
      </c>
      <c r="I747" t="s">
        <v>213</v>
      </c>
      <c r="K747" t="s">
        <v>214</v>
      </c>
      <c r="O747" t="s">
        <v>194</v>
      </c>
      <c r="P747">
        <v>2050</v>
      </c>
    </row>
    <row r="748" spans="1:17" x14ac:dyDescent="0.25">
      <c r="A748" t="s">
        <v>340</v>
      </c>
      <c r="B748" t="s">
        <v>341</v>
      </c>
      <c r="C748" t="s">
        <v>342</v>
      </c>
      <c r="D748" t="s">
        <v>310</v>
      </c>
      <c r="E748" t="s">
        <v>332</v>
      </c>
      <c r="F748" t="s">
        <v>260</v>
      </c>
      <c r="G748" t="s">
        <v>195</v>
      </c>
      <c r="H748" t="s">
        <v>212</v>
      </c>
      <c r="I748" t="s">
        <v>213</v>
      </c>
      <c r="K748" t="s">
        <v>214</v>
      </c>
      <c r="O748" t="s">
        <v>264</v>
      </c>
      <c r="P748">
        <v>2050</v>
      </c>
    </row>
    <row r="749" spans="1:17" x14ac:dyDescent="0.25">
      <c r="A749" t="s">
        <v>340</v>
      </c>
      <c r="B749" t="s">
        <v>341</v>
      </c>
      <c r="C749" t="s">
        <v>342</v>
      </c>
      <c r="D749" t="s">
        <v>310</v>
      </c>
      <c r="E749" t="s">
        <v>332</v>
      </c>
      <c r="F749" t="s">
        <v>260</v>
      </c>
      <c r="G749" t="s">
        <v>195</v>
      </c>
      <c r="H749" t="s">
        <v>212</v>
      </c>
      <c r="I749" t="s">
        <v>213</v>
      </c>
      <c r="K749" t="s">
        <v>214</v>
      </c>
      <c r="O749" t="s">
        <v>265</v>
      </c>
      <c r="P749">
        <v>2050</v>
      </c>
    </row>
    <row r="750" spans="1:17" x14ac:dyDescent="0.25">
      <c r="A750" t="s">
        <v>340</v>
      </c>
      <c r="B750" t="s">
        <v>341</v>
      </c>
      <c r="C750" t="s">
        <v>342</v>
      </c>
      <c r="D750" t="s">
        <v>310</v>
      </c>
      <c r="E750" t="s">
        <v>332</v>
      </c>
      <c r="F750" t="s">
        <v>260</v>
      </c>
      <c r="G750" t="s">
        <v>195</v>
      </c>
      <c r="H750" t="s">
        <v>274</v>
      </c>
      <c r="I750" t="s">
        <v>136</v>
      </c>
      <c r="J750" t="s">
        <v>273</v>
      </c>
      <c r="K750" t="s">
        <v>275</v>
      </c>
      <c r="M750" t="s">
        <v>199</v>
      </c>
      <c r="N750" t="s">
        <v>313</v>
      </c>
      <c r="O750" t="s">
        <v>194</v>
      </c>
      <c r="P750">
        <v>2015</v>
      </c>
      <c r="Q750">
        <v>0</v>
      </c>
    </row>
    <row r="751" spans="1:17" x14ac:dyDescent="0.25">
      <c r="A751" t="s">
        <v>340</v>
      </c>
      <c r="B751" t="s">
        <v>341</v>
      </c>
      <c r="C751" t="s">
        <v>342</v>
      </c>
      <c r="D751" t="s">
        <v>310</v>
      </c>
      <c r="E751" t="s">
        <v>332</v>
      </c>
      <c r="F751" t="s">
        <v>260</v>
      </c>
      <c r="G751" t="s">
        <v>195</v>
      </c>
      <c r="H751" t="s">
        <v>274</v>
      </c>
      <c r="I751" t="s">
        <v>136</v>
      </c>
      <c r="J751" t="s">
        <v>273</v>
      </c>
      <c r="K751" t="s">
        <v>275</v>
      </c>
      <c r="M751" t="s">
        <v>199</v>
      </c>
      <c r="N751" t="s">
        <v>313</v>
      </c>
      <c r="O751" t="s">
        <v>194</v>
      </c>
      <c r="P751">
        <v>2020</v>
      </c>
      <c r="Q751">
        <v>0</v>
      </c>
    </row>
    <row r="752" spans="1:17" x14ac:dyDescent="0.25">
      <c r="A752" t="s">
        <v>340</v>
      </c>
      <c r="B752" t="s">
        <v>341</v>
      </c>
      <c r="C752" t="s">
        <v>342</v>
      </c>
      <c r="D752" t="s">
        <v>310</v>
      </c>
      <c r="E752" t="s">
        <v>332</v>
      </c>
      <c r="F752" t="s">
        <v>260</v>
      </c>
      <c r="G752" t="s">
        <v>195</v>
      </c>
      <c r="H752" t="s">
        <v>274</v>
      </c>
      <c r="I752" t="s">
        <v>136</v>
      </c>
      <c r="J752" t="s">
        <v>273</v>
      </c>
      <c r="K752" t="s">
        <v>275</v>
      </c>
      <c r="M752" t="s">
        <v>199</v>
      </c>
      <c r="N752" t="s">
        <v>313</v>
      </c>
      <c r="O752" t="s">
        <v>264</v>
      </c>
      <c r="P752">
        <v>2020</v>
      </c>
      <c r="Q752">
        <v>0</v>
      </c>
    </row>
    <row r="753" spans="1:17" x14ac:dyDescent="0.25">
      <c r="A753" t="s">
        <v>340</v>
      </c>
      <c r="B753" t="s">
        <v>341</v>
      </c>
      <c r="C753" t="s">
        <v>342</v>
      </c>
      <c r="D753" t="s">
        <v>310</v>
      </c>
      <c r="E753" t="s">
        <v>332</v>
      </c>
      <c r="F753" t="s">
        <v>260</v>
      </c>
      <c r="G753" t="s">
        <v>195</v>
      </c>
      <c r="H753" t="s">
        <v>274</v>
      </c>
      <c r="I753" t="s">
        <v>136</v>
      </c>
      <c r="J753" t="s">
        <v>273</v>
      </c>
      <c r="K753" t="s">
        <v>275</v>
      </c>
      <c r="M753" t="s">
        <v>199</v>
      </c>
      <c r="N753" t="s">
        <v>313</v>
      </c>
      <c r="O753" t="s">
        <v>265</v>
      </c>
      <c r="P753">
        <v>2020</v>
      </c>
      <c r="Q753">
        <v>0</v>
      </c>
    </row>
    <row r="754" spans="1:17" x14ac:dyDescent="0.25">
      <c r="A754" t="s">
        <v>340</v>
      </c>
      <c r="B754" t="s">
        <v>341</v>
      </c>
      <c r="C754" t="s">
        <v>342</v>
      </c>
      <c r="D754" t="s">
        <v>310</v>
      </c>
      <c r="E754" t="s">
        <v>332</v>
      </c>
      <c r="F754" t="s">
        <v>260</v>
      </c>
      <c r="G754" t="s">
        <v>195</v>
      </c>
      <c r="H754" t="s">
        <v>274</v>
      </c>
      <c r="I754" t="s">
        <v>136</v>
      </c>
      <c r="J754" t="s">
        <v>273</v>
      </c>
      <c r="K754" t="s">
        <v>275</v>
      </c>
      <c r="M754" t="s">
        <v>199</v>
      </c>
      <c r="N754" t="s">
        <v>313</v>
      </c>
      <c r="O754" t="s">
        <v>194</v>
      </c>
      <c r="P754">
        <v>2030</v>
      </c>
      <c r="Q754">
        <v>0</v>
      </c>
    </row>
    <row r="755" spans="1:17" x14ac:dyDescent="0.25">
      <c r="A755" t="s">
        <v>340</v>
      </c>
      <c r="B755" t="s">
        <v>341</v>
      </c>
      <c r="C755" t="s">
        <v>342</v>
      </c>
      <c r="D755" t="s">
        <v>310</v>
      </c>
      <c r="E755" t="s">
        <v>332</v>
      </c>
      <c r="F755" t="s">
        <v>260</v>
      </c>
      <c r="G755" t="s">
        <v>195</v>
      </c>
      <c r="H755" t="s">
        <v>274</v>
      </c>
      <c r="I755" t="s">
        <v>136</v>
      </c>
      <c r="J755" t="s">
        <v>273</v>
      </c>
      <c r="K755" t="s">
        <v>275</v>
      </c>
      <c r="M755" t="s">
        <v>199</v>
      </c>
      <c r="N755" t="s">
        <v>313</v>
      </c>
      <c r="O755" t="s">
        <v>194</v>
      </c>
      <c r="P755">
        <v>2050</v>
      </c>
    </row>
    <row r="756" spans="1:17" x14ac:dyDescent="0.25">
      <c r="A756" t="s">
        <v>340</v>
      </c>
      <c r="B756" t="s">
        <v>341</v>
      </c>
      <c r="C756" t="s">
        <v>342</v>
      </c>
      <c r="D756" t="s">
        <v>310</v>
      </c>
      <c r="E756" t="s">
        <v>332</v>
      </c>
      <c r="F756" t="s">
        <v>260</v>
      </c>
      <c r="G756" t="s">
        <v>195</v>
      </c>
      <c r="H756" t="s">
        <v>274</v>
      </c>
      <c r="I756" t="s">
        <v>136</v>
      </c>
      <c r="J756" t="s">
        <v>273</v>
      </c>
      <c r="K756" t="s">
        <v>275</v>
      </c>
      <c r="M756" t="s">
        <v>199</v>
      </c>
      <c r="N756" t="s">
        <v>313</v>
      </c>
      <c r="O756" t="s">
        <v>264</v>
      </c>
      <c r="P756">
        <v>2050</v>
      </c>
    </row>
    <row r="757" spans="1:17" x14ac:dyDescent="0.25">
      <c r="A757" t="s">
        <v>340</v>
      </c>
      <c r="B757" t="s">
        <v>341</v>
      </c>
      <c r="C757" t="s">
        <v>342</v>
      </c>
      <c r="D757" t="s">
        <v>310</v>
      </c>
      <c r="E757" t="s">
        <v>332</v>
      </c>
      <c r="F757" t="s">
        <v>260</v>
      </c>
      <c r="G757" t="s">
        <v>195</v>
      </c>
      <c r="H757" t="s">
        <v>274</v>
      </c>
      <c r="I757" t="s">
        <v>136</v>
      </c>
      <c r="J757" t="s">
        <v>273</v>
      </c>
      <c r="K757" t="s">
        <v>275</v>
      </c>
      <c r="M757" t="s">
        <v>199</v>
      </c>
      <c r="N757" t="s">
        <v>313</v>
      </c>
      <c r="O757" t="s">
        <v>265</v>
      </c>
      <c r="P757">
        <v>2050</v>
      </c>
    </row>
    <row r="758" spans="1:17" x14ac:dyDescent="0.25">
      <c r="A758" t="s">
        <v>340</v>
      </c>
      <c r="B758" t="s">
        <v>341</v>
      </c>
      <c r="C758" t="s">
        <v>342</v>
      </c>
      <c r="D758" t="s">
        <v>310</v>
      </c>
      <c r="E758" t="s">
        <v>332</v>
      </c>
      <c r="F758" t="s">
        <v>260</v>
      </c>
      <c r="G758" t="s">
        <v>195</v>
      </c>
      <c r="H758" t="s">
        <v>276</v>
      </c>
      <c r="I758" t="s">
        <v>277</v>
      </c>
      <c r="J758" t="s">
        <v>273</v>
      </c>
      <c r="K758" t="s">
        <v>278</v>
      </c>
      <c r="M758" t="s">
        <v>315</v>
      </c>
      <c r="N758" t="s">
        <v>313</v>
      </c>
      <c r="O758" t="s">
        <v>194</v>
      </c>
      <c r="P758">
        <v>2015</v>
      </c>
      <c r="Q758">
        <v>0.04</v>
      </c>
    </row>
    <row r="759" spans="1:17" x14ac:dyDescent="0.25">
      <c r="A759" t="s">
        <v>340</v>
      </c>
      <c r="B759" t="s">
        <v>341</v>
      </c>
      <c r="C759" t="s">
        <v>342</v>
      </c>
      <c r="D759" t="s">
        <v>310</v>
      </c>
      <c r="E759" t="s">
        <v>332</v>
      </c>
      <c r="F759" t="s">
        <v>260</v>
      </c>
      <c r="G759" t="s">
        <v>195</v>
      </c>
      <c r="H759" t="s">
        <v>276</v>
      </c>
      <c r="I759" t="s">
        <v>277</v>
      </c>
      <c r="J759" t="s">
        <v>273</v>
      </c>
      <c r="K759" t="s">
        <v>278</v>
      </c>
      <c r="M759" t="s">
        <v>315</v>
      </c>
      <c r="N759" t="s">
        <v>313</v>
      </c>
      <c r="O759" t="s">
        <v>194</v>
      </c>
      <c r="P759">
        <v>2020</v>
      </c>
      <c r="Q759">
        <v>0.04</v>
      </c>
    </row>
    <row r="760" spans="1:17" x14ac:dyDescent="0.25">
      <c r="A760" t="s">
        <v>340</v>
      </c>
      <c r="B760" t="s">
        <v>341</v>
      </c>
      <c r="C760" t="s">
        <v>342</v>
      </c>
      <c r="D760" t="s">
        <v>310</v>
      </c>
      <c r="E760" t="s">
        <v>332</v>
      </c>
      <c r="F760" t="s">
        <v>260</v>
      </c>
      <c r="G760" t="s">
        <v>195</v>
      </c>
      <c r="H760" t="s">
        <v>276</v>
      </c>
      <c r="I760" t="s">
        <v>277</v>
      </c>
      <c r="J760" t="s">
        <v>273</v>
      </c>
      <c r="K760" t="s">
        <v>278</v>
      </c>
      <c r="M760" t="s">
        <v>315</v>
      </c>
      <c r="N760" t="s">
        <v>313</v>
      </c>
      <c r="O760" t="s">
        <v>264</v>
      </c>
      <c r="P760">
        <v>2020</v>
      </c>
      <c r="Q760">
        <v>0.03</v>
      </c>
    </row>
    <row r="761" spans="1:17" x14ac:dyDescent="0.25">
      <c r="A761" t="s">
        <v>340</v>
      </c>
      <c r="B761" t="s">
        <v>341</v>
      </c>
      <c r="C761" t="s">
        <v>342</v>
      </c>
      <c r="D761" t="s">
        <v>310</v>
      </c>
      <c r="E761" t="s">
        <v>332</v>
      </c>
      <c r="F761" t="s">
        <v>260</v>
      </c>
      <c r="G761" t="s">
        <v>195</v>
      </c>
      <c r="H761" t="s">
        <v>276</v>
      </c>
      <c r="I761" t="s">
        <v>277</v>
      </c>
      <c r="J761" t="s">
        <v>273</v>
      </c>
      <c r="K761" t="s">
        <v>278</v>
      </c>
      <c r="M761" t="s">
        <v>315</v>
      </c>
      <c r="N761" t="s">
        <v>313</v>
      </c>
      <c r="O761" t="s">
        <v>265</v>
      </c>
      <c r="P761">
        <v>2020</v>
      </c>
      <c r="Q761">
        <v>0.06</v>
      </c>
    </row>
    <row r="762" spans="1:17" x14ac:dyDescent="0.25">
      <c r="A762" t="s">
        <v>340</v>
      </c>
      <c r="B762" t="s">
        <v>341</v>
      </c>
      <c r="C762" t="s">
        <v>342</v>
      </c>
      <c r="D762" t="s">
        <v>310</v>
      </c>
      <c r="E762" t="s">
        <v>332</v>
      </c>
      <c r="F762" t="s">
        <v>260</v>
      </c>
      <c r="G762" t="s">
        <v>195</v>
      </c>
      <c r="H762" t="s">
        <v>276</v>
      </c>
      <c r="I762" t="s">
        <v>277</v>
      </c>
      <c r="J762" t="s">
        <v>273</v>
      </c>
      <c r="K762" t="s">
        <v>278</v>
      </c>
      <c r="M762" t="s">
        <v>315</v>
      </c>
      <c r="N762" t="s">
        <v>313</v>
      </c>
      <c r="O762" t="s">
        <v>194</v>
      </c>
      <c r="P762">
        <v>2030</v>
      </c>
      <c r="Q762">
        <v>0.04</v>
      </c>
    </row>
    <row r="763" spans="1:17" x14ac:dyDescent="0.25">
      <c r="A763" t="s">
        <v>340</v>
      </c>
      <c r="B763" t="s">
        <v>341</v>
      </c>
      <c r="C763" t="s">
        <v>342</v>
      </c>
      <c r="D763" t="s">
        <v>310</v>
      </c>
      <c r="E763" t="s">
        <v>332</v>
      </c>
      <c r="F763" t="s">
        <v>260</v>
      </c>
      <c r="G763" t="s">
        <v>195</v>
      </c>
      <c r="H763" t="s">
        <v>276</v>
      </c>
      <c r="I763" t="s">
        <v>277</v>
      </c>
      <c r="J763" t="s">
        <v>273</v>
      </c>
      <c r="K763" t="s">
        <v>278</v>
      </c>
      <c r="M763" t="s">
        <v>315</v>
      </c>
      <c r="N763" t="s">
        <v>313</v>
      </c>
      <c r="O763" t="s">
        <v>194</v>
      </c>
      <c r="P763">
        <v>2050</v>
      </c>
    </row>
    <row r="764" spans="1:17" x14ac:dyDescent="0.25">
      <c r="A764" t="s">
        <v>340</v>
      </c>
      <c r="B764" t="s">
        <v>341</v>
      </c>
      <c r="C764" t="s">
        <v>342</v>
      </c>
      <c r="D764" t="s">
        <v>310</v>
      </c>
      <c r="E764" t="s">
        <v>332</v>
      </c>
      <c r="F764" t="s">
        <v>260</v>
      </c>
      <c r="G764" t="s">
        <v>195</v>
      </c>
      <c r="H764" t="s">
        <v>276</v>
      </c>
      <c r="I764" t="s">
        <v>277</v>
      </c>
      <c r="J764" t="s">
        <v>273</v>
      </c>
      <c r="K764" t="s">
        <v>278</v>
      </c>
      <c r="M764" t="s">
        <v>315</v>
      </c>
      <c r="N764" t="s">
        <v>313</v>
      </c>
      <c r="O764" t="s">
        <v>264</v>
      </c>
      <c r="P764">
        <v>2050</v>
      </c>
    </row>
    <row r="765" spans="1:17" x14ac:dyDescent="0.25">
      <c r="A765" t="s">
        <v>340</v>
      </c>
      <c r="B765" t="s">
        <v>341</v>
      </c>
      <c r="C765" t="s">
        <v>342</v>
      </c>
      <c r="D765" t="s">
        <v>310</v>
      </c>
      <c r="E765" t="s">
        <v>332</v>
      </c>
      <c r="F765" t="s">
        <v>260</v>
      </c>
      <c r="G765" t="s">
        <v>195</v>
      </c>
      <c r="H765" t="s">
        <v>276</v>
      </c>
      <c r="I765" t="s">
        <v>277</v>
      </c>
      <c r="J765" t="s">
        <v>273</v>
      </c>
      <c r="K765" t="s">
        <v>278</v>
      </c>
      <c r="M765" t="s">
        <v>315</v>
      </c>
      <c r="N765" t="s">
        <v>313</v>
      </c>
      <c r="O765" t="s">
        <v>265</v>
      </c>
      <c r="P765">
        <v>2050</v>
      </c>
    </row>
    <row r="766" spans="1:17" x14ac:dyDescent="0.25">
      <c r="A766" t="s">
        <v>340</v>
      </c>
      <c r="B766" t="s">
        <v>341</v>
      </c>
      <c r="C766" t="s">
        <v>342</v>
      </c>
      <c r="D766" t="s">
        <v>310</v>
      </c>
      <c r="E766" t="s">
        <v>332</v>
      </c>
      <c r="F766" t="s">
        <v>260</v>
      </c>
      <c r="G766" t="s">
        <v>195</v>
      </c>
      <c r="H766" t="s">
        <v>215</v>
      </c>
      <c r="I766" t="s">
        <v>216</v>
      </c>
      <c r="K766" t="s">
        <v>202</v>
      </c>
      <c r="M766" t="s">
        <v>210</v>
      </c>
      <c r="N766" t="s">
        <v>313</v>
      </c>
      <c r="O766" t="s">
        <v>194</v>
      </c>
      <c r="P766">
        <v>2015</v>
      </c>
      <c r="Q766">
        <v>15</v>
      </c>
    </row>
    <row r="767" spans="1:17" x14ac:dyDescent="0.25">
      <c r="A767" t="s">
        <v>340</v>
      </c>
      <c r="B767" t="s">
        <v>341</v>
      </c>
      <c r="C767" t="s">
        <v>342</v>
      </c>
      <c r="D767" t="s">
        <v>310</v>
      </c>
      <c r="E767" t="s">
        <v>332</v>
      </c>
      <c r="F767" t="s">
        <v>260</v>
      </c>
      <c r="G767" t="s">
        <v>195</v>
      </c>
      <c r="H767" t="s">
        <v>215</v>
      </c>
      <c r="I767" t="s">
        <v>216</v>
      </c>
      <c r="K767" t="s">
        <v>202</v>
      </c>
      <c r="M767" t="s">
        <v>210</v>
      </c>
      <c r="N767" t="s">
        <v>313</v>
      </c>
      <c r="O767" t="s">
        <v>194</v>
      </c>
      <c r="P767">
        <v>2020</v>
      </c>
      <c r="Q767">
        <v>15</v>
      </c>
    </row>
    <row r="768" spans="1:17" x14ac:dyDescent="0.25">
      <c r="A768" t="s">
        <v>340</v>
      </c>
      <c r="B768" t="s">
        <v>341</v>
      </c>
      <c r="C768" t="s">
        <v>342</v>
      </c>
      <c r="D768" t="s">
        <v>310</v>
      </c>
      <c r="E768" t="s">
        <v>332</v>
      </c>
      <c r="F768" t="s">
        <v>260</v>
      </c>
      <c r="G768" t="s">
        <v>195</v>
      </c>
      <c r="H768" t="s">
        <v>215</v>
      </c>
      <c r="I768" t="s">
        <v>216</v>
      </c>
      <c r="K768" t="s">
        <v>202</v>
      </c>
      <c r="M768" t="s">
        <v>210</v>
      </c>
      <c r="N768" t="s">
        <v>313</v>
      </c>
      <c r="O768" t="s">
        <v>264</v>
      </c>
      <c r="P768">
        <v>2020</v>
      </c>
    </row>
    <row r="769" spans="1:17" x14ac:dyDescent="0.25">
      <c r="A769" t="s">
        <v>340</v>
      </c>
      <c r="B769" t="s">
        <v>341</v>
      </c>
      <c r="C769" t="s">
        <v>342</v>
      </c>
      <c r="D769" t="s">
        <v>310</v>
      </c>
      <c r="E769" t="s">
        <v>332</v>
      </c>
      <c r="F769" t="s">
        <v>260</v>
      </c>
      <c r="G769" t="s">
        <v>195</v>
      </c>
      <c r="H769" t="s">
        <v>215</v>
      </c>
      <c r="I769" t="s">
        <v>216</v>
      </c>
      <c r="K769" t="s">
        <v>202</v>
      </c>
      <c r="M769" t="s">
        <v>210</v>
      </c>
      <c r="N769" t="s">
        <v>313</v>
      </c>
      <c r="O769" t="s">
        <v>265</v>
      </c>
      <c r="P769">
        <v>2020</v>
      </c>
    </row>
    <row r="770" spans="1:17" x14ac:dyDescent="0.25">
      <c r="A770" t="s">
        <v>340</v>
      </c>
      <c r="B770" t="s">
        <v>341</v>
      </c>
      <c r="C770" t="s">
        <v>342</v>
      </c>
      <c r="D770" t="s">
        <v>310</v>
      </c>
      <c r="E770" t="s">
        <v>332</v>
      </c>
      <c r="F770" t="s">
        <v>260</v>
      </c>
      <c r="G770" t="s">
        <v>195</v>
      </c>
      <c r="H770" t="s">
        <v>215</v>
      </c>
      <c r="I770" t="s">
        <v>216</v>
      </c>
      <c r="K770" t="s">
        <v>202</v>
      </c>
      <c r="M770" t="s">
        <v>210</v>
      </c>
      <c r="N770" t="s">
        <v>313</v>
      </c>
      <c r="O770" t="s">
        <v>194</v>
      </c>
      <c r="P770">
        <v>2030</v>
      </c>
      <c r="Q770">
        <v>15</v>
      </c>
    </row>
    <row r="771" spans="1:17" x14ac:dyDescent="0.25">
      <c r="A771" t="s">
        <v>340</v>
      </c>
      <c r="B771" t="s">
        <v>341</v>
      </c>
      <c r="C771" t="s">
        <v>342</v>
      </c>
      <c r="D771" t="s">
        <v>310</v>
      </c>
      <c r="E771" t="s">
        <v>332</v>
      </c>
      <c r="F771" t="s">
        <v>260</v>
      </c>
      <c r="G771" t="s">
        <v>195</v>
      </c>
      <c r="H771" t="s">
        <v>215</v>
      </c>
      <c r="I771" t="s">
        <v>216</v>
      </c>
      <c r="K771" t="s">
        <v>202</v>
      </c>
      <c r="M771" t="s">
        <v>210</v>
      </c>
      <c r="N771" t="s">
        <v>313</v>
      </c>
      <c r="O771" t="s">
        <v>194</v>
      </c>
      <c r="P771">
        <v>2050</v>
      </c>
    </row>
    <row r="772" spans="1:17" x14ac:dyDescent="0.25">
      <c r="A772" t="s">
        <v>340</v>
      </c>
      <c r="B772" t="s">
        <v>341</v>
      </c>
      <c r="C772" t="s">
        <v>342</v>
      </c>
      <c r="D772" t="s">
        <v>310</v>
      </c>
      <c r="E772" t="s">
        <v>332</v>
      </c>
      <c r="F772" t="s">
        <v>260</v>
      </c>
      <c r="G772" t="s">
        <v>195</v>
      </c>
      <c r="H772" t="s">
        <v>215</v>
      </c>
      <c r="I772" t="s">
        <v>216</v>
      </c>
      <c r="K772" t="s">
        <v>202</v>
      </c>
      <c r="M772" t="s">
        <v>210</v>
      </c>
      <c r="N772" t="s">
        <v>313</v>
      </c>
      <c r="O772" t="s">
        <v>264</v>
      </c>
      <c r="P772">
        <v>2050</v>
      </c>
    </row>
    <row r="773" spans="1:17" x14ac:dyDescent="0.25">
      <c r="A773" t="s">
        <v>340</v>
      </c>
      <c r="B773" t="s">
        <v>341</v>
      </c>
      <c r="C773" t="s">
        <v>342</v>
      </c>
      <c r="D773" t="s">
        <v>310</v>
      </c>
      <c r="E773" t="s">
        <v>332</v>
      </c>
      <c r="F773" t="s">
        <v>260</v>
      </c>
      <c r="G773" t="s">
        <v>195</v>
      </c>
      <c r="H773" t="s">
        <v>215</v>
      </c>
      <c r="I773" t="s">
        <v>216</v>
      </c>
      <c r="K773" t="s">
        <v>202</v>
      </c>
      <c r="M773" t="s">
        <v>210</v>
      </c>
      <c r="N773" t="s">
        <v>313</v>
      </c>
      <c r="O773" t="s">
        <v>265</v>
      </c>
      <c r="P773">
        <v>2050</v>
      </c>
    </row>
    <row r="774" spans="1:17" x14ac:dyDescent="0.25">
      <c r="A774" t="s">
        <v>340</v>
      </c>
      <c r="B774" t="s">
        <v>341</v>
      </c>
      <c r="C774" t="s">
        <v>342</v>
      </c>
      <c r="D774" t="s">
        <v>310</v>
      </c>
      <c r="E774" t="s">
        <v>332</v>
      </c>
      <c r="F774" t="s">
        <v>260</v>
      </c>
      <c r="G774" t="s">
        <v>218</v>
      </c>
      <c r="H774" t="s">
        <v>219</v>
      </c>
      <c r="I774" t="s">
        <v>220</v>
      </c>
      <c r="K774" t="s">
        <v>221</v>
      </c>
      <c r="M774" t="s">
        <v>316</v>
      </c>
      <c r="O774" t="s">
        <v>194</v>
      </c>
      <c r="P774">
        <v>2015</v>
      </c>
      <c r="Q774">
        <v>3</v>
      </c>
    </row>
    <row r="775" spans="1:17" x14ac:dyDescent="0.25">
      <c r="A775" t="s">
        <v>340</v>
      </c>
      <c r="B775" t="s">
        <v>341</v>
      </c>
      <c r="C775" t="s">
        <v>342</v>
      </c>
      <c r="D775" t="s">
        <v>310</v>
      </c>
      <c r="E775" t="s">
        <v>332</v>
      </c>
      <c r="F775" t="s">
        <v>260</v>
      </c>
      <c r="G775" t="s">
        <v>218</v>
      </c>
      <c r="H775" t="s">
        <v>219</v>
      </c>
      <c r="I775" t="s">
        <v>220</v>
      </c>
      <c r="K775" t="s">
        <v>221</v>
      </c>
      <c r="M775" t="s">
        <v>316</v>
      </c>
      <c r="O775" t="s">
        <v>194</v>
      </c>
      <c r="P775">
        <v>2020</v>
      </c>
      <c r="Q775">
        <v>2</v>
      </c>
    </row>
    <row r="776" spans="1:17" x14ac:dyDescent="0.25">
      <c r="A776" t="s">
        <v>340</v>
      </c>
      <c r="B776" t="s">
        <v>341</v>
      </c>
      <c r="C776" t="s">
        <v>342</v>
      </c>
      <c r="D776" t="s">
        <v>310</v>
      </c>
      <c r="E776" t="s">
        <v>332</v>
      </c>
      <c r="F776" t="s">
        <v>260</v>
      </c>
      <c r="G776" t="s">
        <v>218</v>
      </c>
      <c r="H776" t="s">
        <v>219</v>
      </c>
      <c r="I776" t="s">
        <v>220</v>
      </c>
      <c r="K776" t="s">
        <v>221</v>
      </c>
      <c r="M776" t="s">
        <v>316</v>
      </c>
      <c r="O776" t="s">
        <v>264</v>
      </c>
      <c r="P776">
        <v>2020</v>
      </c>
      <c r="Q776">
        <v>3.1</v>
      </c>
    </row>
    <row r="777" spans="1:17" x14ac:dyDescent="0.25">
      <c r="A777" t="s">
        <v>340</v>
      </c>
      <c r="B777" t="s">
        <v>341</v>
      </c>
      <c r="C777" t="s">
        <v>342</v>
      </c>
      <c r="D777" t="s">
        <v>310</v>
      </c>
      <c r="E777" t="s">
        <v>332</v>
      </c>
      <c r="F777" t="s">
        <v>260</v>
      </c>
      <c r="G777" t="s">
        <v>218</v>
      </c>
      <c r="H777" t="s">
        <v>219</v>
      </c>
      <c r="I777" t="s">
        <v>220</v>
      </c>
      <c r="K777" t="s">
        <v>221</v>
      </c>
      <c r="M777" t="s">
        <v>316</v>
      </c>
      <c r="O777" t="s">
        <v>265</v>
      </c>
      <c r="P777">
        <v>2020</v>
      </c>
      <c r="Q777">
        <v>3.1</v>
      </c>
    </row>
    <row r="778" spans="1:17" x14ac:dyDescent="0.25">
      <c r="A778" t="s">
        <v>340</v>
      </c>
      <c r="B778" t="s">
        <v>341</v>
      </c>
      <c r="C778" t="s">
        <v>342</v>
      </c>
      <c r="D778" t="s">
        <v>310</v>
      </c>
      <c r="E778" t="s">
        <v>332</v>
      </c>
      <c r="F778" t="s">
        <v>260</v>
      </c>
      <c r="G778" t="s">
        <v>218</v>
      </c>
      <c r="H778" t="s">
        <v>219</v>
      </c>
      <c r="I778" t="s">
        <v>220</v>
      </c>
      <c r="K778" t="s">
        <v>221</v>
      </c>
      <c r="M778" t="s">
        <v>316</v>
      </c>
      <c r="O778" t="s">
        <v>194</v>
      </c>
      <c r="P778">
        <v>2030</v>
      </c>
      <c r="Q778">
        <v>2</v>
      </c>
    </row>
    <row r="779" spans="1:17" x14ac:dyDescent="0.25">
      <c r="A779" t="s">
        <v>340</v>
      </c>
      <c r="B779" t="s">
        <v>341</v>
      </c>
      <c r="C779" t="s">
        <v>342</v>
      </c>
      <c r="D779" t="s">
        <v>310</v>
      </c>
      <c r="E779" t="s">
        <v>332</v>
      </c>
      <c r="F779" t="s">
        <v>260</v>
      </c>
      <c r="G779" t="s">
        <v>218</v>
      </c>
      <c r="H779" t="s">
        <v>219</v>
      </c>
      <c r="I779" t="s">
        <v>220</v>
      </c>
      <c r="K779" t="s">
        <v>221</v>
      </c>
      <c r="M779" t="s">
        <v>316</v>
      </c>
      <c r="O779" t="s">
        <v>194</v>
      </c>
      <c r="P779">
        <v>2050</v>
      </c>
    </row>
    <row r="780" spans="1:17" x14ac:dyDescent="0.25">
      <c r="A780" t="s">
        <v>340</v>
      </c>
      <c r="B780" t="s">
        <v>341</v>
      </c>
      <c r="C780" t="s">
        <v>342</v>
      </c>
      <c r="D780" t="s">
        <v>310</v>
      </c>
      <c r="E780" t="s">
        <v>332</v>
      </c>
      <c r="F780" t="s">
        <v>260</v>
      </c>
      <c r="G780" t="s">
        <v>218</v>
      </c>
      <c r="H780" t="s">
        <v>219</v>
      </c>
      <c r="I780" t="s">
        <v>220</v>
      </c>
      <c r="K780" t="s">
        <v>221</v>
      </c>
      <c r="M780" t="s">
        <v>316</v>
      </c>
      <c r="O780" t="s">
        <v>264</v>
      </c>
      <c r="P780">
        <v>2050</v>
      </c>
    </row>
    <row r="781" spans="1:17" x14ac:dyDescent="0.25">
      <c r="A781" t="s">
        <v>340</v>
      </c>
      <c r="B781" t="s">
        <v>341</v>
      </c>
      <c r="C781" t="s">
        <v>342</v>
      </c>
      <c r="D781" t="s">
        <v>310</v>
      </c>
      <c r="E781" t="s">
        <v>332</v>
      </c>
      <c r="F781" t="s">
        <v>260</v>
      </c>
      <c r="G781" t="s">
        <v>218</v>
      </c>
      <c r="H781" t="s">
        <v>219</v>
      </c>
      <c r="I781" t="s">
        <v>220</v>
      </c>
      <c r="K781" t="s">
        <v>221</v>
      </c>
      <c r="M781" t="s">
        <v>316</v>
      </c>
      <c r="O781" t="s">
        <v>265</v>
      </c>
      <c r="P781">
        <v>2050</v>
      </c>
    </row>
    <row r="782" spans="1:17" x14ac:dyDescent="0.25">
      <c r="A782" t="s">
        <v>340</v>
      </c>
      <c r="B782" t="s">
        <v>341</v>
      </c>
      <c r="C782" t="s">
        <v>342</v>
      </c>
      <c r="D782" t="s">
        <v>310</v>
      </c>
      <c r="E782" t="s">
        <v>332</v>
      </c>
      <c r="F782" t="s">
        <v>260</v>
      </c>
      <c r="G782" t="s">
        <v>218</v>
      </c>
      <c r="H782" t="s">
        <v>223</v>
      </c>
      <c r="I782" t="s">
        <v>224</v>
      </c>
      <c r="K782" t="s">
        <v>221</v>
      </c>
      <c r="M782" t="s">
        <v>316</v>
      </c>
      <c r="O782" t="s">
        <v>194</v>
      </c>
      <c r="P782">
        <v>2015</v>
      </c>
      <c r="Q782">
        <v>10</v>
      </c>
    </row>
    <row r="783" spans="1:17" x14ac:dyDescent="0.25">
      <c r="A783" t="s">
        <v>340</v>
      </c>
      <c r="B783" t="s">
        <v>341</v>
      </c>
      <c r="C783" t="s">
        <v>342</v>
      </c>
      <c r="D783" t="s">
        <v>310</v>
      </c>
      <c r="E783" t="s">
        <v>332</v>
      </c>
      <c r="F783" t="s">
        <v>260</v>
      </c>
      <c r="G783" t="s">
        <v>218</v>
      </c>
      <c r="H783" t="s">
        <v>223</v>
      </c>
      <c r="I783" t="s">
        <v>224</v>
      </c>
      <c r="K783" t="s">
        <v>221</v>
      </c>
      <c r="M783" t="s">
        <v>316</v>
      </c>
      <c r="O783" t="s">
        <v>194</v>
      </c>
      <c r="P783">
        <v>2020</v>
      </c>
      <c r="Q783">
        <v>8</v>
      </c>
    </row>
    <row r="784" spans="1:17" x14ac:dyDescent="0.25">
      <c r="A784" t="s">
        <v>340</v>
      </c>
      <c r="B784" t="s">
        <v>341</v>
      </c>
      <c r="C784" t="s">
        <v>342</v>
      </c>
      <c r="D784" t="s">
        <v>310</v>
      </c>
      <c r="E784" t="s">
        <v>332</v>
      </c>
      <c r="F784" t="s">
        <v>260</v>
      </c>
      <c r="G784" t="s">
        <v>218</v>
      </c>
      <c r="H784" t="s">
        <v>223</v>
      </c>
      <c r="I784" t="s">
        <v>224</v>
      </c>
      <c r="K784" t="s">
        <v>221</v>
      </c>
      <c r="M784" t="s">
        <v>316</v>
      </c>
      <c r="O784" t="s">
        <v>264</v>
      </c>
      <c r="P784">
        <v>2020</v>
      </c>
      <c r="Q784">
        <v>0.8</v>
      </c>
    </row>
    <row r="785" spans="1:17" x14ac:dyDescent="0.25">
      <c r="A785" t="s">
        <v>340</v>
      </c>
      <c r="B785" t="s">
        <v>341</v>
      </c>
      <c r="C785" t="s">
        <v>342</v>
      </c>
      <c r="D785" t="s">
        <v>310</v>
      </c>
      <c r="E785" t="s">
        <v>332</v>
      </c>
      <c r="F785" t="s">
        <v>260</v>
      </c>
      <c r="G785" t="s">
        <v>218</v>
      </c>
      <c r="H785" t="s">
        <v>223</v>
      </c>
      <c r="I785" t="s">
        <v>224</v>
      </c>
      <c r="K785" t="s">
        <v>221</v>
      </c>
      <c r="M785" t="s">
        <v>316</v>
      </c>
      <c r="O785" t="s">
        <v>265</v>
      </c>
      <c r="P785">
        <v>2020</v>
      </c>
      <c r="Q785">
        <v>0.8</v>
      </c>
    </row>
    <row r="786" spans="1:17" x14ac:dyDescent="0.25">
      <c r="A786" t="s">
        <v>340</v>
      </c>
      <c r="B786" t="s">
        <v>341</v>
      </c>
      <c r="C786" t="s">
        <v>342</v>
      </c>
      <c r="D786" t="s">
        <v>310</v>
      </c>
      <c r="E786" t="s">
        <v>332</v>
      </c>
      <c r="F786" t="s">
        <v>260</v>
      </c>
      <c r="G786" t="s">
        <v>218</v>
      </c>
      <c r="H786" t="s">
        <v>223</v>
      </c>
      <c r="I786" t="s">
        <v>224</v>
      </c>
      <c r="K786" t="s">
        <v>221</v>
      </c>
      <c r="M786" t="s">
        <v>316</v>
      </c>
      <c r="O786" t="s">
        <v>194</v>
      </c>
      <c r="P786">
        <v>2030</v>
      </c>
      <c r="Q786">
        <v>6</v>
      </c>
    </row>
    <row r="787" spans="1:17" x14ac:dyDescent="0.25">
      <c r="A787" t="s">
        <v>340</v>
      </c>
      <c r="B787" t="s">
        <v>341</v>
      </c>
      <c r="C787" t="s">
        <v>342</v>
      </c>
      <c r="D787" t="s">
        <v>310</v>
      </c>
      <c r="E787" t="s">
        <v>332</v>
      </c>
      <c r="F787" t="s">
        <v>260</v>
      </c>
      <c r="G787" t="s">
        <v>218</v>
      </c>
      <c r="H787" t="s">
        <v>223</v>
      </c>
      <c r="I787" t="s">
        <v>224</v>
      </c>
      <c r="K787" t="s">
        <v>221</v>
      </c>
      <c r="M787" t="s">
        <v>316</v>
      </c>
      <c r="O787" t="s">
        <v>194</v>
      </c>
      <c r="P787">
        <v>2050</v>
      </c>
    </row>
    <row r="788" spans="1:17" x14ac:dyDescent="0.25">
      <c r="A788" t="s">
        <v>340</v>
      </c>
      <c r="B788" t="s">
        <v>341</v>
      </c>
      <c r="C788" t="s">
        <v>342</v>
      </c>
      <c r="D788" t="s">
        <v>310</v>
      </c>
      <c r="E788" t="s">
        <v>332</v>
      </c>
      <c r="F788" t="s">
        <v>260</v>
      </c>
      <c r="G788" t="s">
        <v>218</v>
      </c>
      <c r="H788" t="s">
        <v>223</v>
      </c>
      <c r="I788" t="s">
        <v>224</v>
      </c>
      <c r="K788" t="s">
        <v>221</v>
      </c>
      <c r="M788" t="s">
        <v>316</v>
      </c>
      <c r="O788" t="s">
        <v>264</v>
      </c>
      <c r="P788">
        <v>2050</v>
      </c>
    </row>
    <row r="789" spans="1:17" x14ac:dyDescent="0.25">
      <c r="A789" t="s">
        <v>340</v>
      </c>
      <c r="B789" t="s">
        <v>341</v>
      </c>
      <c r="C789" t="s">
        <v>342</v>
      </c>
      <c r="D789" t="s">
        <v>310</v>
      </c>
      <c r="E789" t="s">
        <v>332</v>
      </c>
      <c r="F789" t="s">
        <v>260</v>
      </c>
      <c r="G789" t="s">
        <v>218</v>
      </c>
      <c r="H789" t="s">
        <v>223</v>
      </c>
      <c r="I789" t="s">
        <v>224</v>
      </c>
      <c r="K789" t="s">
        <v>221</v>
      </c>
      <c r="M789" t="s">
        <v>316</v>
      </c>
      <c r="O789" t="s">
        <v>265</v>
      </c>
      <c r="P789">
        <v>2050</v>
      </c>
    </row>
    <row r="790" spans="1:17" x14ac:dyDescent="0.25">
      <c r="A790" t="s">
        <v>340</v>
      </c>
      <c r="B790" t="s">
        <v>341</v>
      </c>
      <c r="C790" t="s">
        <v>342</v>
      </c>
      <c r="D790" t="s">
        <v>310</v>
      </c>
      <c r="E790" t="s">
        <v>332</v>
      </c>
      <c r="F790" t="s">
        <v>260</v>
      </c>
      <c r="G790" t="s">
        <v>218</v>
      </c>
      <c r="H790" t="s">
        <v>225</v>
      </c>
      <c r="I790" t="s">
        <v>226</v>
      </c>
      <c r="K790" t="s">
        <v>221</v>
      </c>
      <c r="M790" t="s">
        <v>316</v>
      </c>
      <c r="O790" t="s">
        <v>194</v>
      </c>
      <c r="P790">
        <v>2015</v>
      </c>
      <c r="Q790">
        <v>30</v>
      </c>
    </row>
    <row r="791" spans="1:17" x14ac:dyDescent="0.25">
      <c r="A791" t="s">
        <v>340</v>
      </c>
      <c r="B791" t="s">
        <v>341</v>
      </c>
      <c r="C791" t="s">
        <v>342</v>
      </c>
      <c r="D791" t="s">
        <v>310</v>
      </c>
      <c r="E791" t="s">
        <v>332</v>
      </c>
      <c r="F791" t="s">
        <v>260</v>
      </c>
      <c r="G791" t="s">
        <v>218</v>
      </c>
      <c r="H791" t="s">
        <v>225</v>
      </c>
      <c r="I791" t="s">
        <v>226</v>
      </c>
      <c r="K791" t="s">
        <v>221</v>
      </c>
      <c r="M791" t="s">
        <v>316</v>
      </c>
      <c r="O791" t="s">
        <v>194</v>
      </c>
      <c r="P791">
        <v>2020</v>
      </c>
      <c r="Q791">
        <v>24</v>
      </c>
    </row>
    <row r="792" spans="1:17" x14ac:dyDescent="0.25">
      <c r="A792" t="s">
        <v>340</v>
      </c>
      <c r="B792" t="s">
        <v>341</v>
      </c>
      <c r="C792" t="s">
        <v>342</v>
      </c>
      <c r="D792" t="s">
        <v>310</v>
      </c>
      <c r="E792" t="s">
        <v>332</v>
      </c>
      <c r="F792" t="s">
        <v>260</v>
      </c>
      <c r="G792" t="s">
        <v>218</v>
      </c>
      <c r="H792" t="s">
        <v>225</v>
      </c>
      <c r="I792" t="s">
        <v>226</v>
      </c>
      <c r="K792" t="s">
        <v>221</v>
      </c>
      <c r="M792" t="s">
        <v>316</v>
      </c>
      <c r="O792" t="s">
        <v>264</v>
      </c>
      <c r="P792">
        <v>2020</v>
      </c>
      <c r="Q792">
        <v>19</v>
      </c>
    </row>
    <row r="793" spans="1:17" x14ac:dyDescent="0.25">
      <c r="A793" t="s">
        <v>340</v>
      </c>
      <c r="B793" t="s">
        <v>341</v>
      </c>
      <c r="C793" t="s">
        <v>342</v>
      </c>
      <c r="D793" t="s">
        <v>310</v>
      </c>
      <c r="E793" t="s">
        <v>332</v>
      </c>
      <c r="F793" t="s">
        <v>260</v>
      </c>
      <c r="G793" t="s">
        <v>218</v>
      </c>
      <c r="H793" t="s">
        <v>225</v>
      </c>
      <c r="I793" t="s">
        <v>226</v>
      </c>
      <c r="K793" t="s">
        <v>221</v>
      </c>
      <c r="M793" t="s">
        <v>316</v>
      </c>
      <c r="O793" t="s">
        <v>265</v>
      </c>
      <c r="P793">
        <v>2020</v>
      </c>
      <c r="Q793">
        <v>53</v>
      </c>
    </row>
    <row r="794" spans="1:17" x14ac:dyDescent="0.25">
      <c r="A794" t="s">
        <v>340</v>
      </c>
      <c r="B794" t="s">
        <v>341</v>
      </c>
      <c r="C794" t="s">
        <v>342</v>
      </c>
      <c r="D794" t="s">
        <v>310</v>
      </c>
      <c r="E794" t="s">
        <v>332</v>
      </c>
      <c r="F794" t="s">
        <v>260</v>
      </c>
      <c r="G794" t="s">
        <v>218</v>
      </c>
      <c r="H794" t="s">
        <v>225</v>
      </c>
      <c r="I794" t="s">
        <v>226</v>
      </c>
      <c r="K794" t="s">
        <v>221</v>
      </c>
      <c r="M794" t="s">
        <v>316</v>
      </c>
      <c r="O794" t="s">
        <v>194</v>
      </c>
      <c r="P794">
        <v>2030</v>
      </c>
      <c r="Q794">
        <v>20</v>
      </c>
    </row>
    <row r="795" spans="1:17" x14ac:dyDescent="0.25">
      <c r="A795" t="s">
        <v>340</v>
      </c>
      <c r="B795" t="s">
        <v>341</v>
      </c>
      <c r="C795" t="s">
        <v>342</v>
      </c>
      <c r="D795" t="s">
        <v>310</v>
      </c>
      <c r="E795" t="s">
        <v>332</v>
      </c>
      <c r="F795" t="s">
        <v>260</v>
      </c>
      <c r="G795" t="s">
        <v>218</v>
      </c>
      <c r="H795" t="s">
        <v>225</v>
      </c>
      <c r="I795" t="s">
        <v>226</v>
      </c>
      <c r="K795" t="s">
        <v>221</v>
      </c>
      <c r="M795" t="s">
        <v>316</v>
      </c>
      <c r="O795" t="s">
        <v>194</v>
      </c>
      <c r="P795">
        <v>2050</v>
      </c>
    </row>
    <row r="796" spans="1:17" x14ac:dyDescent="0.25">
      <c r="A796" t="s">
        <v>340</v>
      </c>
      <c r="B796" t="s">
        <v>341</v>
      </c>
      <c r="C796" t="s">
        <v>342</v>
      </c>
      <c r="D796" t="s">
        <v>310</v>
      </c>
      <c r="E796" t="s">
        <v>332</v>
      </c>
      <c r="F796" t="s">
        <v>260</v>
      </c>
      <c r="G796" t="s">
        <v>218</v>
      </c>
      <c r="H796" t="s">
        <v>225</v>
      </c>
      <c r="I796" t="s">
        <v>226</v>
      </c>
      <c r="K796" t="s">
        <v>221</v>
      </c>
      <c r="M796" t="s">
        <v>316</v>
      </c>
      <c r="O796" t="s">
        <v>264</v>
      </c>
      <c r="P796">
        <v>2050</v>
      </c>
    </row>
    <row r="797" spans="1:17" x14ac:dyDescent="0.25">
      <c r="A797" t="s">
        <v>340</v>
      </c>
      <c r="B797" t="s">
        <v>341</v>
      </c>
      <c r="C797" t="s">
        <v>342</v>
      </c>
      <c r="D797" t="s">
        <v>310</v>
      </c>
      <c r="E797" t="s">
        <v>332</v>
      </c>
      <c r="F797" t="s">
        <v>260</v>
      </c>
      <c r="G797" t="s">
        <v>218</v>
      </c>
      <c r="H797" t="s">
        <v>225</v>
      </c>
      <c r="I797" t="s">
        <v>226</v>
      </c>
      <c r="K797" t="s">
        <v>221</v>
      </c>
      <c r="M797" t="s">
        <v>316</v>
      </c>
      <c r="O797" t="s">
        <v>265</v>
      </c>
      <c r="P797">
        <v>2050</v>
      </c>
    </row>
    <row r="798" spans="1:17" x14ac:dyDescent="0.25">
      <c r="A798" t="s">
        <v>340</v>
      </c>
      <c r="B798" t="s">
        <v>341</v>
      </c>
      <c r="C798" t="s">
        <v>342</v>
      </c>
      <c r="D798" t="s">
        <v>310</v>
      </c>
      <c r="E798" t="s">
        <v>332</v>
      </c>
      <c r="F798" t="s">
        <v>260</v>
      </c>
      <c r="G798" t="s">
        <v>218</v>
      </c>
      <c r="H798" t="s">
        <v>317</v>
      </c>
      <c r="I798" t="s">
        <v>318</v>
      </c>
      <c r="K798" t="s">
        <v>221</v>
      </c>
      <c r="M798" t="s">
        <v>316</v>
      </c>
      <c r="O798" t="s">
        <v>194</v>
      </c>
      <c r="P798">
        <v>2015</v>
      </c>
      <c r="Q798">
        <v>0.3</v>
      </c>
    </row>
    <row r="799" spans="1:17" x14ac:dyDescent="0.25">
      <c r="A799" t="s">
        <v>340</v>
      </c>
      <c r="B799" t="s">
        <v>341</v>
      </c>
      <c r="C799" t="s">
        <v>342</v>
      </c>
      <c r="D799" t="s">
        <v>310</v>
      </c>
      <c r="E799" t="s">
        <v>332</v>
      </c>
      <c r="F799" t="s">
        <v>260</v>
      </c>
      <c r="G799" t="s">
        <v>218</v>
      </c>
      <c r="H799" t="s">
        <v>317</v>
      </c>
      <c r="I799" t="s">
        <v>318</v>
      </c>
      <c r="K799" t="s">
        <v>221</v>
      </c>
      <c r="M799" t="s">
        <v>316</v>
      </c>
      <c r="O799" t="s">
        <v>194</v>
      </c>
      <c r="P799">
        <v>2020</v>
      </c>
      <c r="Q799">
        <v>0.3</v>
      </c>
    </row>
    <row r="800" spans="1:17" x14ac:dyDescent="0.25">
      <c r="A800" t="s">
        <v>340</v>
      </c>
      <c r="B800" t="s">
        <v>341</v>
      </c>
      <c r="C800" t="s">
        <v>342</v>
      </c>
      <c r="D800" t="s">
        <v>310</v>
      </c>
      <c r="E800" t="s">
        <v>332</v>
      </c>
      <c r="F800" t="s">
        <v>260</v>
      </c>
      <c r="G800" t="s">
        <v>218</v>
      </c>
      <c r="H800" t="s">
        <v>317</v>
      </c>
      <c r="I800" t="s">
        <v>318</v>
      </c>
      <c r="K800" t="s">
        <v>221</v>
      </c>
      <c r="M800" t="s">
        <v>316</v>
      </c>
      <c r="O800" t="s">
        <v>264</v>
      </c>
      <c r="P800">
        <v>2020</v>
      </c>
    </row>
    <row r="801" spans="1:17" x14ac:dyDescent="0.25">
      <c r="A801" t="s">
        <v>340</v>
      </c>
      <c r="B801" t="s">
        <v>341</v>
      </c>
      <c r="C801" t="s">
        <v>342</v>
      </c>
      <c r="D801" t="s">
        <v>310</v>
      </c>
      <c r="E801" t="s">
        <v>332</v>
      </c>
      <c r="F801" t="s">
        <v>260</v>
      </c>
      <c r="G801" t="s">
        <v>218</v>
      </c>
      <c r="H801" t="s">
        <v>317</v>
      </c>
      <c r="I801" t="s">
        <v>318</v>
      </c>
      <c r="K801" t="s">
        <v>221</v>
      </c>
      <c r="M801" t="s">
        <v>316</v>
      </c>
      <c r="O801" t="s">
        <v>265</v>
      </c>
      <c r="P801">
        <v>2020</v>
      </c>
    </row>
    <row r="802" spans="1:17" x14ac:dyDescent="0.25">
      <c r="A802" t="s">
        <v>340</v>
      </c>
      <c r="B802" t="s">
        <v>341</v>
      </c>
      <c r="C802" t="s">
        <v>342</v>
      </c>
      <c r="D802" t="s">
        <v>310</v>
      </c>
      <c r="E802" t="s">
        <v>332</v>
      </c>
      <c r="F802" t="s">
        <v>260</v>
      </c>
      <c r="G802" t="s">
        <v>218</v>
      </c>
      <c r="H802" t="s">
        <v>317</v>
      </c>
      <c r="I802" t="s">
        <v>318</v>
      </c>
      <c r="K802" t="s">
        <v>221</v>
      </c>
      <c r="M802" t="s">
        <v>316</v>
      </c>
      <c r="O802" t="s">
        <v>194</v>
      </c>
      <c r="P802">
        <v>2030</v>
      </c>
      <c r="Q802">
        <v>0.3</v>
      </c>
    </row>
    <row r="803" spans="1:17" x14ac:dyDescent="0.25">
      <c r="A803" t="s">
        <v>340</v>
      </c>
      <c r="B803" t="s">
        <v>341</v>
      </c>
      <c r="C803" t="s">
        <v>342</v>
      </c>
      <c r="D803" t="s">
        <v>310</v>
      </c>
      <c r="E803" t="s">
        <v>332</v>
      </c>
      <c r="F803" t="s">
        <v>260</v>
      </c>
      <c r="G803" t="s">
        <v>218</v>
      </c>
      <c r="H803" t="s">
        <v>317</v>
      </c>
      <c r="I803" t="s">
        <v>318</v>
      </c>
      <c r="K803" t="s">
        <v>221</v>
      </c>
      <c r="M803" t="s">
        <v>316</v>
      </c>
      <c r="O803" t="s">
        <v>194</v>
      </c>
      <c r="P803">
        <v>2050</v>
      </c>
    </row>
    <row r="804" spans="1:17" x14ac:dyDescent="0.25">
      <c r="A804" t="s">
        <v>340</v>
      </c>
      <c r="B804" t="s">
        <v>341</v>
      </c>
      <c r="C804" t="s">
        <v>342</v>
      </c>
      <c r="D804" t="s">
        <v>310</v>
      </c>
      <c r="E804" t="s">
        <v>332</v>
      </c>
      <c r="F804" t="s">
        <v>260</v>
      </c>
      <c r="G804" t="s">
        <v>218</v>
      </c>
      <c r="H804" t="s">
        <v>317</v>
      </c>
      <c r="I804" t="s">
        <v>318</v>
      </c>
      <c r="K804" t="s">
        <v>221</v>
      </c>
      <c r="M804" t="s">
        <v>316</v>
      </c>
      <c r="O804" t="s">
        <v>264</v>
      </c>
      <c r="P804">
        <v>2050</v>
      </c>
    </row>
    <row r="805" spans="1:17" x14ac:dyDescent="0.25">
      <c r="A805" t="s">
        <v>340</v>
      </c>
      <c r="B805" t="s">
        <v>341</v>
      </c>
      <c r="C805" t="s">
        <v>342</v>
      </c>
      <c r="D805" t="s">
        <v>310</v>
      </c>
      <c r="E805" t="s">
        <v>332</v>
      </c>
      <c r="F805" t="s">
        <v>260</v>
      </c>
      <c r="G805" t="s">
        <v>218</v>
      </c>
      <c r="H805" t="s">
        <v>317</v>
      </c>
      <c r="I805" t="s">
        <v>318</v>
      </c>
      <c r="K805" t="s">
        <v>221</v>
      </c>
      <c r="M805" t="s">
        <v>316</v>
      </c>
      <c r="O805" t="s">
        <v>265</v>
      </c>
      <c r="P805">
        <v>2050</v>
      </c>
    </row>
    <row r="806" spans="1:17" x14ac:dyDescent="0.25">
      <c r="A806" t="s">
        <v>340</v>
      </c>
      <c r="B806" t="s">
        <v>341</v>
      </c>
      <c r="C806" t="s">
        <v>342</v>
      </c>
      <c r="D806" t="s">
        <v>310</v>
      </c>
      <c r="E806" t="s">
        <v>332</v>
      </c>
      <c r="F806" t="s">
        <v>260</v>
      </c>
      <c r="G806" t="s">
        <v>218</v>
      </c>
      <c r="H806" t="s">
        <v>229</v>
      </c>
      <c r="I806" t="s">
        <v>230</v>
      </c>
      <c r="J806" t="s">
        <v>231</v>
      </c>
      <c r="K806" t="s">
        <v>191</v>
      </c>
      <c r="M806" t="s">
        <v>316</v>
      </c>
      <c r="O806" t="s">
        <v>194</v>
      </c>
      <c r="P806">
        <v>2015</v>
      </c>
      <c r="Q806">
        <v>0.98</v>
      </c>
    </row>
    <row r="807" spans="1:17" x14ac:dyDescent="0.25">
      <c r="A807" t="s">
        <v>340</v>
      </c>
      <c r="B807" t="s">
        <v>341</v>
      </c>
      <c r="C807" t="s">
        <v>342</v>
      </c>
      <c r="D807" t="s">
        <v>310</v>
      </c>
      <c r="E807" t="s">
        <v>332</v>
      </c>
      <c r="F807" t="s">
        <v>260</v>
      </c>
      <c r="G807" t="s">
        <v>218</v>
      </c>
      <c r="H807" t="s">
        <v>229</v>
      </c>
      <c r="I807" t="s">
        <v>230</v>
      </c>
      <c r="J807" t="s">
        <v>231</v>
      </c>
      <c r="K807" t="s">
        <v>191</v>
      </c>
      <c r="M807" t="s">
        <v>316</v>
      </c>
      <c r="O807" t="s">
        <v>194</v>
      </c>
      <c r="P807">
        <v>2020</v>
      </c>
      <c r="Q807">
        <v>0.98</v>
      </c>
    </row>
    <row r="808" spans="1:17" x14ac:dyDescent="0.25">
      <c r="A808" t="s">
        <v>340</v>
      </c>
      <c r="B808" t="s">
        <v>341</v>
      </c>
      <c r="C808" t="s">
        <v>342</v>
      </c>
      <c r="D808" t="s">
        <v>310</v>
      </c>
      <c r="E808" t="s">
        <v>332</v>
      </c>
      <c r="F808" t="s">
        <v>260</v>
      </c>
      <c r="G808" t="s">
        <v>218</v>
      </c>
      <c r="H808" t="s">
        <v>229</v>
      </c>
      <c r="I808" t="s">
        <v>230</v>
      </c>
      <c r="J808" t="s">
        <v>231</v>
      </c>
      <c r="K808" t="s">
        <v>191</v>
      </c>
      <c r="M808" t="s">
        <v>316</v>
      </c>
      <c r="O808" t="s">
        <v>264</v>
      </c>
      <c r="P808">
        <v>2020</v>
      </c>
    </row>
    <row r="809" spans="1:17" x14ac:dyDescent="0.25">
      <c r="A809" t="s">
        <v>340</v>
      </c>
      <c r="B809" t="s">
        <v>341</v>
      </c>
      <c r="C809" t="s">
        <v>342</v>
      </c>
      <c r="D809" t="s">
        <v>310</v>
      </c>
      <c r="E809" t="s">
        <v>332</v>
      </c>
      <c r="F809" t="s">
        <v>260</v>
      </c>
      <c r="G809" t="s">
        <v>218</v>
      </c>
      <c r="H809" t="s">
        <v>229</v>
      </c>
      <c r="I809" t="s">
        <v>230</v>
      </c>
      <c r="J809" t="s">
        <v>231</v>
      </c>
      <c r="K809" t="s">
        <v>191</v>
      </c>
      <c r="M809" t="s">
        <v>316</v>
      </c>
      <c r="O809" t="s">
        <v>265</v>
      </c>
      <c r="P809">
        <v>2020</v>
      </c>
    </row>
    <row r="810" spans="1:17" x14ac:dyDescent="0.25">
      <c r="A810" t="s">
        <v>340</v>
      </c>
      <c r="B810" t="s">
        <v>341</v>
      </c>
      <c r="C810" t="s">
        <v>342</v>
      </c>
      <c r="D810" t="s">
        <v>310</v>
      </c>
      <c r="E810" t="s">
        <v>332</v>
      </c>
      <c r="F810" t="s">
        <v>260</v>
      </c>
      <c r="G810" t="s">
        <v>218</v>
      </c>
      <c r="H810" t="s">
        <v>229</v>
      </c>
      <c r="I810" t="s">
        <v>230</v>
      </c>
      <c r="J810" t="s">
        <v>231</v>
      </c>
      <c r="K810" t="s">
        <v>191</v>
      </c>
      <c r="M810" t="s">
        <v>316</v>
      </c>
      <c r="O810" t="s">
        <v>194</v>
      </c>
      <c r="P810">
        <v>2030</v>
      </c>
      <c r="Q810">
        <v>0.98</v>
      </c>
    </row>
    <row r="811" spans="1:17" x14ac:dyDescent="0.25">
      <c r="A811" t="s">
        <v>340</v>
      </c>
      <c r="B811" t="s">
        <v>341</v>
      </c>
      <c r="C811" t="s">
        <v>342</v>
      </c>
      <c r="D811" t="s">
        <v>310</v>
      </c>
      <c r="E811" t="s">
        <v>332</v>
      </c>
      <c r="F811" t="s">
        <v>260</v>
      </c>
      <c r="G811" t="s">
        <v>218</v>
      </c>
      <c r="H811" t="s">
        <v>229</v>
      </c>
      <c r="I811" t="s">
        <v>230</v>
      </c>
      <c r="J811" t="s">
        <v>231</v>
      </c>
      <c r="K811" t="s">
        <v>191</v>
      </c>
      <c r="M811" t="s">
        <v>316</v>
      </c>
      <c r="O811" t="s">
        <v>194</v>
      </c>
      <c r="P811">
        <v>2050</v>
      </c>
    </row>
    <row r="812" spans="1:17" x14ac:dyDescent="0.25">
      <c r="A812" t="s">
        <v>340</v>
      </c>
      <c r="B812" t="s">
        <v>341</v>
      </c>
      <c r="C812" t="s">
        <v>342</v>
      </c>
      <c r="D812" t="s">
        <v>310</v>
      </c>
      <c r="E812" t="s">
        <v>332</v>
      </c>
      <c r="F812" t="s">
        <v>260</v>
      </c>
      <c r="G812" t="s">
        <v>218</v>
      </c>
      <c r="H812" t="s">
        <v>229</v>
      </c>
      <c r="I812" t="s">
        <v>230</v>
      </c>
      <c r="J812" t="s">
        <v>231</v>
      </c>
      <c r="K812" t="s">
        <v>191</v>
      </c>
      <c r="M812" t="s">
        <v>316</v>
      </c>
      <c r="O812" t="s">
        <v>264</v>
      </c>
      <c r="P812">
        <v>2050</v>
      </c>
    </row>
    <row r="813" spans="1:17" x14ac:dyDescent="0.25">
      <c r="A813" t="s">
        <v>340</v>
      </c>
      <c r="B813" t="s">
        <v>341</v>
      </c>
      <c r="C813" t="s">
        <v>342</v>
      </c>
      <c r="D813" t="s">
        <v>310</v>
      </c>
      <c r="E813" t="s">
        <v>332</v>
      </c>
      <c r="F813" t="s">
        <v>260</v>
      </c>
      <c r="G813" t="s">
        <v>218</v>
      </c>
      <c r="H813" t="s">
        <v>229</v>
      </c>
      <c r="I813" t="s">
        <v>230</v>
      </c>
      <c r="J813" t="s">
        <v>231</v>
      </c>
      <c r="K813" t="s">
        <v>191</v>
      </c>
      <c r="M813" t="s">
        <v>316</v>
      </c>
      <c r="O813" t="s">
        <v>265</v>
      </c>
      <c r="P813">
        <v>2050</v>
      </c>
    </row>
    <row r="814" spans="1:17" x14ac:dyDescent="0.25">
      <c r="A814" t="s">
        <v>340</v>
      </c>
      <c r="B814" t="s">
        <v>341</v>
      </c>
      <c r="C814" t="s">
        <v>342</v>
      </c>
      <c r="D814" t="s">
        <v>310</v>
      </c>
      <c r="E814" t="s">
        <v>332</v>
      </c>
      <c r="F814" t="s">
        <v>260</v>
      </c>
      <c r="G814" t="s">
        <v>233</v>
      </c>
      <c r="H814" t="s">
        <v>287</v>
      </c>
      <c r="I814" t="s">
        <v>240</v>
      </c>
      <c r="J814" t="s">
        <v>288</v>
      </c>
      <c r="K814" t="s">
        <v>241</v>
      </c>
      <c r="L814" t="s">
        <v>237</v>
      </c>
      <c r="O814" t="s">
        <v>194</v>
      </c>
      <c r="P814">
        <v>2015</v>
      </c>
    </row>
    <row r="815" spans="1:17" x14ac:dyDescent="0.25">
      <c r="A815" t="s">
        <v>340</v>
      </c>
      <c r="B815" t="s">
        <v>341</v>
      </c>
      <c r="C815" t="s">
        <v>342</v>
      </c>
      <c r="D815" t="s">
        <v>310</v>
      </c>
      <c r="E815" t="s">
        <v>332</v>
      </c>
      <c r="F815" t="s">
        <v>260</v>
      </c>
      <c r="G815" t="s">
        <v>233</v>
      </c>
      <c r="H815" t="s">
        <v>287</v>
      </c>
      <c r="I815" t="s">
        <v>240</v>
      </c>
      <c r="J815" t="s">
        <v>288</v>
      </c>
      <c r="K815" t="s">
        <v>241</v>
      </c>
      <c r="L815" t="s">
        <v>237</v>
      </c>
      <c r="O815" t="s">
        <v>194</v>
      </c>
      <c r="P815">
        <v>2020</v>
      </c>
    </row>
    <row r="816" spans="1:17" x14ac:dyDescent="0.25">
      <c r="A816" t="s">
        <v>340</v>
      </c>
      <c r="B816" t="s">
        <v>341</v>
      </c>
      <c r="C816" t="s">
        <v>342</v>
      </c>
      <c r="D816" t="s">
        <v>310</v>
      </c>
      <c r="E816" t="s">
        <v>332</v>
      </c>
      <c r="F816" t="s">
        <v>260</v>
      </c>
      <c r="G816" t="s">
        <v>233</v>
      </c>
      <c r="H816" t="s">
        <v>287</v>
      </c>
      <c r="I816" t="s">
        <v>240</v>
      </c>
      <c r="J816" t="s">
        <v>288</v>
      </c>
      <c r="K816" t="s">
        <v>241</v>
      </c>
      <c r="L816" t="s">
        <v>237</v>
      </c>
      <c r="O816" t="s">
        <v>264</v>
      </c>
      <c r="P816">
        <v>2020</v>
      </c>
    </row>
    <row r="817" spans="1:17" x14ac:dyDescent="0.25">
      <c r="A817" t="s">
        <v>340</v>
      </c>
      <c r="B817" t="s">
        <v>341</v>
      </c>
      <c r="C817" t="s">
        <v>342</v>
      </c>
      <c r="D817" t="s">
        <v>310</v>
      </c>
      <c r="E817" t="s">
        <v>332</v>
      </c>
      <c r="F817" t="s">
        <v>260</v>
      </c>
      <c r="G817" t="s">
        <v>233</v>
      </c>
      <c r="H817" t="s">
        <v>287</v>
      </c>
      <c r="I817" t="s">
        <v>240</v>
      </c>
      <c r="J817" t="s">
        <v>288</v>
      </c>
      <c r="K817" t="s">
        <v>241</v>
      </c>
      <c r="L817" t="s">
        <v>237</v>
      </c>
      <c r="O817" t="s">
        <v>265</v>
      </c>
      <c r="P817">
        <v>2020</v>
      </c>
    </row>
    <row r="818" spans="1:17" x14ac:dyDescent="0.25">
      <c r="A818" t="s">
        <v>340</v>
      </c>
      <c r="B818" t="s">
        <v>341</v>
      </c>
      <c r="C818" t="s">
        <v>342</v>
      </c>
      <c r="D818" t="s">
        <v>310</v>
      </c>
      <c r="E818" t="s">
        <v>332</v>
      </c>
      <c r="F818" t="s">
        <v>260</v>
      </c>
      <c r="G818" t="s">
        <v>233</v>
      </c>
      <c r="H818" t="s">
        <v>287</v>
      </c>
      <c r="I818" t="s">
        <v>240</v>
      </c>
      <c r="J818" t="s">
        <v>288</v>
      </c>
      <c r="K818" t="s">
        <v>241</v>
      </c>
      <c r="L818" t="s">
        <v>237</v>
      </c>
      <c r="O818" t="s">
        <v>194</v>
      </c>
      <c r="P818">
        <v>2030</v>
      </c>
    </row>
    <row r="819" spans="1:17" x14ac:dyDescent="0.25">
      <c r="A819" t="s">
        <v>340</v>
      </c>
      <c r="B819" t="s">
        <v>341</v>
      </c>
      <c r="C819" t="s">
        <v>342</v>
      </c>
      <c r="D819" t="s">
        <v>310</v>
      </c>
      <c r="E819" t="s">
        <v>332</v>
      </c>
      <c r="F819" t="s">
        <v>260</v>
      </c>
      <c r="G819" t="s">
        <v>233</v>
      </c>
      <c r="H819" t="s">
        <v>287</v>
      </c>
      <c r="I819" t="s">
        <v>240</v>
      </c>
      <c r="J819" t="s">
        <v>288</v>
      </c>
      <c r="K819" t="s">
        <v>241</v>
      </c>
      <c r="L819" t="s">
        <v>237</v>
      </c>
      <c r="O819" t="s">
        <v>194</v>
      </c>
      <c r="P819">
        <v>2050</v>
      </c>
    </row>
    <row r="820" spans="1:17" x14ac:dyDescent="0.25">
      <c r="A820" t="s">
        <v>340</v>
      </c>
      <c r="B820" t="s">
        <v>341</v>
      </c>
      <c r="C820" t="s">
        <v>342</v>
      </c>
      <c r="D820" t="s">
        <v>310</v>
      </c>
      <c r="E820" t="s">
        <v>332</v>
      </c>
      <c r="F820" t="s">
        <v>260</v>
      </c>
      <c r="G820" t="s">
        <v>233</v>
      </c>
      <c r="H820" t="s">
        <v>287</v>
      </c>
      <c r="I820" t="s">
        <v>240</v>
      </c>
      <c r="J820" t="s">
        <v>288</v>
      </c>
      <c r="K820" t="s">
        <v>241</v>
      </c>
      <c r="L820" t="s">
        <v>237</v>
      </c>
      <c r="O820" t="s">
        <v>264</v>
      </c>
      <c r="P820">
        <v>2050</v>
      </c>
    </row>
    <row r="821" spans="1:17" x14ac:dyDescent="0.25">
      <c r="A821" t="s">
        <v>340</v>
      </c>
      <c r="B821" t="s">
        <v>341</v>
      </c>
      <c r="C821" t="s">
        <v>342</v>
      </c>
      <c r="D821" t="s">
        <v>310</v>
      </c>
      <c r="E821" t="s">
        <v>332</v>
      </c>
      <c r="F821" t="s">
        <v>260</v>
      </c>
      <c r="G821" t="s">
        <v>233</v>
      </c>
      <c r="H821" t="s">
        <v>287</v>
      </c>
      <c r="I821" t="s">
        <v>240</v>
      </c>
      <c r="J821" t="s">
        <v>288</v>
      </c>
      <c r="K821" t="s">
        <v>241</v>
      </c>
      <c r="L821" t="s">
        <v>237</v>
      </c>
      <c r="O821" t="s">
        <v>265</v>
      </c>
      <c r="P821">
        <v>2050</v>
      </c>
    </row>
    <row r="822" spans="1:17" x14ac:dyDescent="0.25">
      <c r="A822" t="s">
        <v>340</v>
      </c>
      <c r="B822" t="s">
        <v>341</v>
      </c>
      <c r="C822" t="s">
        <v>342</v>
      </c>
      <c r="D822" t="s">
        <v>310</v>
      </c>
      <c r="E822" t="s">
        <v>332</v>
      </c>
      <c r="F822" t="s">
        <v>260</v>
      </c>
      <c r="G822" t="s">
        <v>233</v>
      </c>
      <c r="H822" t="s">
        <v>289</v>
      </c>
      <c r="I822" t="s">
        <v>240</v>
      </c>
      <c r="J822" t="s">
        <v>290</v>
      </c>
      <c r="K822" t="s">
        <v>241</v>
      </c>
      <c r="L822" t="s">
        <v>237</v>
      </c>
      <c r="O822" t="s">
        <v>194</v>
      </c>
      <c r="P822">
        <v>2015</v>
      </c>
    </row>
    <row r="823" spans="1:17" x14ac:dyDescent="0.25">
      <c r="A823" t="s">
        <v>340</v>
      </c>
      <c r="B823" t="s">
        <v>341</v>
      </c>
      <c r="C823" t="s">
        <v>342</v>
      </c>
      <c r="D823" t="s">
        <v>310</v>
      </c>
      <c r="E823" t="s">
        <v>332</v>
      </c>
      <c r="F823" t="s">
        <v>260</v>
      </c>
      <c r="G823" t="s">
        <v>233</v>
      </c>
      <c r="H823" t="s">
        <v>289</v>
      </c>
      <c r="I823" t="s">
        <v>240</v>
      </c>
      <c r="J823" t="s">
        <v>290</v>
      </c>
      <c r="K823" t="s">
        <v>241</v>
      </c>
      <c r="L823" t="s">
        <v>237</v>
      </c>
      <c r="O823" t="s">
        <v>194</v>
      </c>
      <c r="P823">
        <v>2020</v>
      </c>
    </row>
    <row r="824" spans="1:17" x14ac:dyDescent="0.25">
      <c r="A824" t="s">
        <v>340</v>
      </c>
      <c r="B824" t="s">
        <v>341</v>
      </c>
      <c r="C824" t="s">
        <v>342</v>
      </c>
      <c r="D824" t="s">
        <v>310</v>
      </c>
      <c r="E824" t="s">
        <v>332</v>
      </c>
      <c r="F824" t="s">
        <v>260</v>
      </c>
      <c r="G824" t="s">
        <v>233</v>
      </c>
      <c r="H824" t="s">
        <v>289</v>
      </c>
      <c r="I824" t="s">
        <v>240</v>
      </c>
      <c r="J824" t="s">
        <v>290</v>
      </c>
      <c r="K824" t="s">
        <v>241</v>
      </c>
      <c r="L824" t="s">
        <v>237</v>
      </c>
      <c r="O824" t="s">
        <v>264</v>
      </c>
      <c r="P824">
        <v>2020</v>
      </c>
    </row>
    <row r="825" spans="1:17" x14ac:dyDescent="0.25">
      <c r="A825" t="s">
        <v>340</v>
      </c>
      <c r="B825" t="s">
        <v>341</v>
      </c>
      <c r="C825" t="s">
        <v>342</v>
      </c>
      <c r="D825" t="s">
        <v>310</v>
      </c>
      <c r="E825" t="s">
        <v>332</v>
      </c>
      <c r="F825" t="s">
        <v>260</v>
      </c>
      <c r="G825" t="s">
        <v>233</v>
      </c>
      <c r="H825" t="s">
        <v>289</v>
      </c>
      <c r="I825" t="s">
        <v>240</v>
      </c>
      <c r="J825" t="s">
        <v>290</v>
      </c>
      <c r="K825" t="s">
        <v>241</v>
      </c>
      <c r="L825" t="s">
        <v>237</v>
      </c>
      <c r="O825" t="s">
        <v>265</v>
      </c>
      <c r="P825">
        <v>2020</v>
      </c>
    </row>
    <row r="826" spans="1:17" x14ac:dyDescent="0.25">
      <c r="A826" t="s">
        <v>340</v>
      </c>
      <c r="B826" t="s">
        <v>341</v>
      </c>
      <c r="C826" t="s">
        <v>342</v>
      </c>
      <c r="D826" t="s">
        <v>310</v>
      </c>
      <c r="E826" t="s">
        <v>332</v>
      </c>
      <c r="F826" t="s">
        <v>260</v>
      </c>
      <c r="G826" t="s">
        <v>233</v>
      </c>
      <c r="H826" t="s">
        <v>289</v>
      </c>
      <c r="I826" t="s">
        <v>240</v>
      </c>
      <c r="J826" t="s">
        <v>290</v>
      </c>
      <c r="K826" t="s">
        <v>241</v>
      </c>
      <c r="L826" t="s">
        <v>237</v>
      </c>
      <c r="O826" t="s">
        <v>194</v>
      </c>
      <c r="P826">
        <v>2030</v>
      </c>
    </row>
    <row r="827" spans="1:17" x14ac:dyDescent="0.25">
      <c r="A827" t="s">
        <v>340</v>
      </c>
      <c r="B827" t="s">
        <v>341</v>
      </c>
      <c r="C827" t="s">
        <v>342</v>
      </c>
      <c r="D827" t="s">
        <v>310</v>
      </c>
      <c r="E827" t="s">
        <v>332</v>
      </c>
      <c r="F827" t="s">
        <v>260</v>
      </c>
      <c r="G827" t="s">
        <v>233</v>
      </c>
      <c r="H827" t="s">
        <v>289</v>
      </c>
      <c r="I827" t="s">
        <v>240</v>
      </c>
      <c r="J827" t="s">
        <v>290</v>
      </c>
      <c r="K827" t="s">
        <v>241</v>
      </c>
      <c r="L827" t="s">
        <v>237</v>
      </c>
      <c r="O827" t="s">
        <v>194</v>
      </c>
      <c r="P827">
        <v>2050</v>
      </c>
    </row>
    <row r="828" spans="1:17" x14ac:dyDescent="0.25">
      <c r="A828" t="s">
        <v>340</v>
      </c>
      <c r="B828" t="s">
        <v>341</v>
      </c>
      <c r="C828" t="s">
        <v>342</v>
      </c>
      <c r="D828" t="s">
        <v>310</v>
      </c>
      <c r="E828" t="s">
        <v>332</v>
      </c>
      <c r="F828" t="s">
        <v>260</v>
      </c>
      <c r="G828" t="s">
        <v>233</v>
      </c>
      <c r="H828" t="s">
        <v>289</v>
      </c>
      <c r="I828" t="s">
        <v>240</v>
      </c>
      <c r="J828" t="s">
        <v>290</v>
      </c>
      <c r="K828" t="s">
        <v>241</v>
      </c>
      <c r="L828" t="s">
        <v>237</v>
      </c>
      <c r="O828" t="s">
        <v>264</v>
      </c>
      <c r="P828">
        <v>2050</v>
      </c>
    </row>
    <row r="829" spans="1:17" x14ac:dyDescent="0.25">
      <c r="A829" t="s">
        <v>340</v>
      </c>
      <c r="B829" t="s">
        <v>341</v>
      </c>
      <c r="C829" t="s">
        <v>342</v>
      </c>
      <c r="D829" t="s">
        <v>310</v>
      </c>
      <c r="E829" t="s">
        <v>332</v>
      </c>
      <c r="F829" t="s">
        <v>260</v>
      </c>
      <c r="G829" t="s">
        <v>233</v>
      </c>
      <c r="H829" t="s">
        <v>289</v>
      </c>
      <c r="I829" t="s">
        <v>240</v>
      </c>
      <c r="J829" t="s">
        <v>290</v>
      </c>
      <c r="K829" t="s">
        <v>241</v>
      </c>
      <c r="L829" t="s">
        <v>237</v>
      </c>
      <c r="O829" t="s">
        <v>265</v>
      </c>
      <c r="P829">
        <v>2050</v>
      </c>
    </row>
    <row r="830" spans="1:17" x14ac:dyDescent="0.25">
      <c r="A830" t="s">
        <v>340</v>
      </c>
      <c r="B830" t="s">
        <v>341</v>
      </c>
      <c r="C830" t="s">
        <v>342</v>
      </c>
      <c r="D830" t="s">
        <v>310</v>
      </c>
      <c r="E830" t="s">
        <v>332</v>
      </c>
      <c r="F830" t="s">
        <v>260</v>
      </c>
      <c r="G830" t="s">
        <v>233</v>
      </c>
      <c r="H830" t="s">
        <v>291</v>
      </c>
      <c r="I830" t="s">
        <v>234</v>
      </c>
      <c r="J830" t="s">
        <v>292</v>
      </c>
      <c r="K830" t="s">
        <v>236</v>
      </c>
      <c r="L830" t="s">
        <v>237</v>
      </c>
      <c r="M830" t="s">
        <v>344</v>
      </c>
      <c r="N830" t="s">
        <v>313</v>
      </c>
      <c r="O830" t="s">
        <v>194</v>
      </c>
      <c r="P830">
        <v>2015</v>
      </c>
      <c r="Q830">
        <v>14175</v>
      </c>
    </row>
    <row r="831" spans="1:17" x14ac:dyDescent="0.25">
      <c r="A831" t="s">
        <v>340</v>
      </c>
      <c r="B831" t="s">
        <v>341</v>
      </c>
      <c r="C831" t="s">
        <v>342</v>
      </c>
      <c r="D831" t="s">
        <v>310</v>
      </c>
      <c r="E831" t="s">
        <v>332</v>
      </c>
      <c r="F831" t="s">
        <v>260</v>
      </c>
      <c r="G831" t="s">
        <v>233</v>
      </c>
      <c r="H831" t="s">
        <v>291</v>
      </c>
      <c r="I831" t="s">
        <v>234</v>
      </c>
      <c r="J831" t="s">
        <v>292</v>
      </c>
      <c r="K831" t="s">
        <v>236</v>
      </c>
      <c r="L831" t="s">
        <v>237</v>
      </c>
      <c r="M831" t="s">
        <v>344</v>
      </c>
      <c r="N831" t="s">
        <v>313</v>
      </c>
      <c r="O831" t="s">
        <v>194</v>
      </c>
      <c r="P831">
        <v>2020</v>
      </c>
      <c r="Q831">
        <v>14175</v>
      </c>
    </row>
    <row r="832" spans="1:17" x14ac:dyDescent="0.25">
      <c r="A832" t="s">
        <v>340</v>
      </c>
      <c r="B832" t="s">
        <v>341</v>
      </c>
      <c r="C832" t="s">
        <v>342</v>
      </c>
      <c r="D832" t="s">
        <v>310</v>
      </c>
      <c r="E832" t="s">
        <v>332</v>
      </c>
      <c r="F832" t="s">
        <v>260</v>
      </c>
      <c r="G832" t="s">
        <v>233</v>
      </c>
      <c r="H832" t="s">
        <v>291</v>
      </c>
      <c r="I832" t="s">
        <v>234</v>
      </c>
      <c r="J832" t="s">
        <v>292</v>
      </c>
      <c r="K832" t="s">
        <v>236</v>
      </c>
      <c r="L832" t="s">
        <v>237</v>
      </c>
      <c r="M832" t="s">
        <v>344</v>
      </c>
      <c r="N832" t="s">
        <v>313</v>
      </c>
      <c r="O832" t="s">
        <v>264</v>
      </c>
      <c r="P832">
        <v>2020</v>
      </c>
      <c r="Q832">
        <v>12600</v>
      </c>
    </row>
    <row r="833" spans="1:17" x14ac:dyDescent="0.25">
      <c r="A833" t="s">
        <v>340</v>
      </c>
      <c r="B833" t="s">
        <v>341</v>
      </c>
      <c r="C833" t="s">
        <v>342</v>
      </c>
      <c r="D833" t="s">
        <v>310</v>
      </c>
      <c r="E833" t="s">
        <v>332</v>
      </c>
      <c r="F833" t="s">
        <v>260</v>
      </c>
      <c r="G833" t="s">
        <v>233</v>
      </c>
      <c r="H833" t="s">
        <v>291</v>
      </c>
      <c r="I833" t="s">
        <v>234</v>
      </c>
      <c r="J833" t="s">
        <v>292</v>
      </c>
      <c r="K833" t="s">
        <v>236</v>
      </c>
      <c r="L833" t="s">
        <v>237</v>
      </c>
      <c r="M833" t="s">
        <v>344</v>
      </c>
      <c r="N833" t="s">
        <v>313</v>
      </c>
      <c r="O833" t="s">
        <v>265</v>
      </c>
      <c r="P833">
        <v>2020</v>
      </c>
      <c r="Q833">
        <v>15750</v>
      </c>
    </row>
    <row r="834" spans="1:17" x14ac:dyDescent="0.25">
      <c r="A834" t="s">
        <v>340</v>
      </c>
      <c r="B834" t="s">
        <v>341</v>
      </c>
      <c r="C834" t="s">
        <v>342</v>
      </c>
      <c r="D834" t="s">
        <v>310</v>
      </c>
      <c r="E834" t="s">
        <v>332</v>
      </c>
      <c r="F834" t="s">
        <v>260</v>
      </c>
      <c r="G834" t="s">
        <v>233</v>
      </c>
      <c r="H834" t="s">
        <v>291</v>
      </c>
      <c r="I834" t="s">
        <v>234</v>
      </c>
      <c r="J834" t="s">
        <v>292</v>
      </c>
      <c r="K834" t="s">
        <v>236</v>
      </c>
      <c r="L834" t="s">
        <v>237</v>
      </c>
      <c r="M834" t="s">
        <v>344</v>
      </c>
      <c r="N834" t="s">
        <v>313</v>
      </c>
      <c r="O834" t="s">
        <v>194</v>
      </c>
      <c r="P834">
        <v>2030</v>
      </c>
      <c r="Q834">
        <v>14175</v>
      </c>
    </row>
    <row r="835" spans="1:17" x14ac:dyDescent="0.25">
      <c r="A835" t="s">
        <v>340</v>
      </c>
      <c r="B835" t="s">
        <v>341</v>
      </c>
      <c r="C835" t="s">
        <v>342</v>
      </c>
      <c r="D835" t="s">
        <v>310</v>
      </c>
      <c r="E835" t="s">
        <v>332</v>
      </c>
      <c r="F835" t="s">
        <v>260</v>
      </c>
      <c r="G835" t="s">
        <v>233</v>
      </c>
      <c r="H835" t="s">
        <v>291</v>
      </c>
      <c r="I835" t="s">
        <v>234</v>
      </c>
      <c r="J835" t="s">
        <v>292</v>
      </c>
      <c r="K835" t="s">
        <v>236</v>
      </c>
      <c r="L835" t="s">
        <v>237</v>
      </c>
      <c r="M835" t="s">
        <v>344</v>
      </c>
      <c r="N835" t="s">
        <v>313</v>
      </c>
      <c r="O835" t="s">
        <v>194</v>
      </c>
      <c r="P835">
        <v>2050</v>
      </c>
    </row>
    <row r="836" spans="1:17" x14ac:dyDescent="0.25">
      <c r="A836" t="s">
        <v>340</v>
      </c>
      <c r="B836" t="s">
        <v>341</v>
      </c>
      <c r="C836" t="s">
        <v>342</v>
      </c>
      <c r="D836" t="s">
        <v>310</v>
      </c>
      <c r="E836" t="s">
        <v>332</v>
      </c>
      <c r="F836" t="s">
        <v>260</v>
      </c>
      <c r="G836" t="s">
        <v>233</v>
      </c>
      <c r="H836" t="s">
        <v>291</v>
      </c>
      <c r="I836" t="s">
        <v>234</v>
      </c>
      <c r="J836" t="s">
        <v>292</v>
      </c>
      <c r="K836" t="s">
        <v>236</v>
      </c>
      <c r="L836" t="s">
        <v>237</v>
      </c>
      <c r="M836" t="s">
        <v>344</v>
      </c>
      <c r="N836" t="s">
        <v>313</v>
      </c>
      <c r="O836" t="s">
        <v>264</v>
      </c>
      <c r="P836">
        <v>2050</v>
      </c>
    </row>
    <row r="837" spans="1:17" x14ac:dyDescent="0.25">
      <c r="A837" t="s">
        <v>340</v>
      </c>
      <c r="B837" t="s">
        <v>341</v>
      </c>
      <c r="C837" t="s">
        <v>342</v>
      </c>
      <c r="D837" t="s">
        <v>310</v>
      </c>
      <c r="E837" t="s">
        <v>332</v>
      </c>
      <c r="F837" t="s">
        <v>260</v>
      </c>
      <c r="G837" t="s">
        <v>233</v>
      </c>
      <c r="H837" t="s">
        <v>291</v>
      </c>
      <c r="I837" t="s">
        <v>234</v>
      </c>
      <c r="J837" t="s">
        <v>292</v>
      </c>
      <c r="K837" t="s">
        <v>236</v>
      </c>
      <c r="L837" t="s">
        <v>237</v>
      </c>
      <c r="M837" t="s">
        <v>344</v>
      </c>
      <c r="N837" t="s">
        <v>313</v>
      </c>
      <c r="O837" t="s">
        <v>265</v>
      </c>
      <c r="P837">
        <v>2050</v>
      </c>
    </row>
    <row r="838" spans="1:17" x14ac:dyDescent="0.25">
      <c r="A838" t="s">
        <v>340</v>
      </c>
      <c r="B838" t="s">
        <v>341</v>
      </c>
      <c r="C838" t="s">
        <v>342</v>
      </c>
      <c r="D838" t="s">
        <v>310</v>
      </c>
      <c r="E838" t="s">
        <v>332</v>
      </c>
      <c r="F838" t="s">
        <v>260</v>
      </c>
      <c r="G838" t="s">
        <v>233</v>
      </c>
      <c r="H838" t="s">
        <v>163</v>
      </c>
      <c r="I838" t="s">
        <v>240</v>
      </c>
      <c r="J838" t="s">
        <v>235</v>
      </c>
      <c r="K838" t="s">
        <v>241</v>
      </c>
      <c r="L838" t="s">
        <v>237</v>
      </c>
      <c r="M838" t="s">
        <v>335</v>
      </c>
      <c r="N838" t="s">
        <v>313</v>
      </c>
      <c r="O838" t="s">
        <v>194</v>
      </c>
      <c r="P838">
        <v>2015</v>
      </c>
      <c r="Q838">
        <v>1.610738255</v>
      </c>
    </row>
    <row r="839" spans="1:17" x14ac:dyDescent="0.25">
      <c r="A839" t="s">
        <v>340</v>
      </c>
      <c r="B839" t="s">
        <v>341</v>
      </c>
      <c r="C839" t="s">
        <v>342</v>
      </c>
      <c r="D839" t="s">
        <v>310</v>
      </c>
      <c r="E839" t="s">
        <v>332</v>
      </c>
      <c r="F839" t="s">
        <v>260</v>
      </c>
      <c r="G839" t="s">
        <v>233</v>
      </c>
      <c r="H839" t="s">
        <v>163</v>
      </c>
      <c r="I839" t="s">
        <v>240</v>
      </c>
      <c r="J839" t="s">
        <v>235</v>
      </c>
      <c r="K839" t="s">
        <v>241</v>
      </c>
      <c r="L839" t="s">
        <v>237</v>
      </c>
      <c r="M839" t="s">
        <v>335</v>
      </c>
      <c r="N839" t="s">
        <v>313</v>
      </c>
      <c r="O839" t="s">
        <v>194</v>
      </c>
      <c r="P839">
        <v>2020</v>
      </c>
      <c r="Q839">
        <v>1.610738255</v>
      </c>
    </row>
    <row r="840" spans="1:17" x14ac:dyDescent="0.25">
      <c r="A840" t="s">
        <v>340</v>
      </c>
      <c r="B840" t="s">
        <v>341</v>
      </c>
      <c r="C840" t="s">
        <v>342</v>
      </c>
      <c r="D840" t="s">
        <v>310</v>
      </c>
      <c r="E840" t="s">
        <v>332</v>
      </c>
      <c r="F840" t="s">
        <v>260</v>
      </c>
      <c r="G840" t="s">
        <v>233</v>
      </c>
      <c r="H840" t="s">
        <v>163</v>
      </c>
      <c r="I840" t="s">
        <v>240</v>
      </c>
      <c r="J840" t="s">
        <v>235</v>
      </c>
      <c r="K840" t="s">
        <v>241</v>
      </c>
      <c r="L840" t="s">
        <v>237</v>
      </c>
      <c r="M840" t="s">
        <v>335</v>
      </c>
      <c r="N840" t="s">
        <v>313</v>
      </c>
      <c r="O840" t="s">
        <v>264</v>
      </c>
      <c r="P840">
        <v>2020</v>
      </c>
      <c r="Q840">
        <v>1.342281879</v>
      </c>
    </row>
    <row r="841" spans="1:17" x14ac:dyDescent="0.25">
      <c r="A841" t="s">
        <v>340</v>
      </c>
      <c r="B841" t="s">
        <v>341</v>
      </c>
      <c r="C841" t="s">
        <v>342</v>
      </c>
      <c r="D841" t="s">
        <v>310</v>
      </c>
      <c r="E841" t="s">
        <v>332</v>
      </c>
      <c r="F841" t="s">
        <v>260</v>
      </c>
      <c r="G841" t="s">
        <v>233</v>
      </c>
      <c r="H841" t="s">
        <v>163</v>
      </c>
      <c r="I841" t="s">
        <v>240</v>
      </c>
      <c r="J841" t="s">
        <v>235</v>
      </c>
      <c r="K841" t="s">
        <v>241</v>
      </c>
      <c r="L841" t="s">
        <v>237</v>
      </c>
      <c r="M841" t="s">
        <v>335</v>
      </c>
      <c r="N841" t="s">
        <v>313</v>
      </c>
      <c r="O841" t="s">
        <v>265</v>
      </c>
      <c r="P841">
        <v>2020</v>
      </c>
      <c r="Q841">
        <v>2.1476510069999999</v>
      </c>
    </row>
    <row r="842" spans="1:17" x14ac:dyDescent="0.25">
      <c r="A842" t="s">
        <v>340</v>
      </c>
      <c r="B842" t="s">
        <v>341</v>
      </c>
      <c r="C842" t="s">
        <v>342</v>
      </c>
      <c r="D842" t="s">
        <v>310</v>
      </c>
      <c r="E842" t="s">
        <v>332</v>
      </c>
      <c r="F842" t="s">
        <v>260</v>
      </c>
      <c r="G842" t="s">
        <v>233</v>
      </c>
      <c r="H842" t="s">
        <v>163</v>
      </c>
      <c r="I842" t="s">
        <v>240</v>
      </c>
      <c r="J842" t="s">
        <v>235</v>
      </c>
      <c r="K842" t="s">
        <v>241</v>
      </c>
      <c r="L842" t="s">
        <v>237</v>
      </c>
      <c r="M842" t="s">
        <v>335</v>
      </c>
      <c r="N842" t="s">
        <v>313</v>
      </c>
      <c r="O842" t="s">
        <v>194</v>
      </c>
      <c r="P842">
        <v>2030</v>
      </c>
      <c r="Q842">
        <v>1.610738255</v>
      </c>
    </row>
    <row r="843" spans="1:17" x14ac:dyDescent="0.25">
      <c r="A843" t="s">
        <v>340</v>
      </c>
      <c r="B843" t="s">
        <v>341</v>
      </c>
      <c r="C843" t="s">
        <v>342</v>
      </c>
      <c r="D843" t="s">
        <v>310</v>
      </c>
      <c r="E843" t="s">
        <v>332</v>
      </c>
      <c r="F843" t="s">
        <v>260</v>
      </c>
      <c r="G843" t="s">
        <v>233</v>
      </c>
      <c r="H843" t="s">
        <v>163</v>
      </c>
      <c r="I843" t="s">
        <v>240</v>
      </c>
      <c r="J843" t="s">
        <v>235</v>
      </c>
      <c r="K843" t="s">
        <v>241</v>
      </c>
      <c r="L843" t="s">
        <v>237</v>
      </c>
      <c r="M843" t="s">
        <v>335</v>
      </c>
      <c r="N843" t="s">
        <v>313</v>
      </c>
      <c r="O843" t="s">
        <v>194</v>
      </c>
      <c r="P843">
        <v>2050</v>
      </c>
    </row>
    <row r="844" spans="1:17" x14ac:dyDescent="0.25">
      <c r="A844" t="s">
        <v>340</v>
      </c>
      <c r="B844" t="s">
        <v>341</v>
      </c>
      <c r="C844" t="s">
        <v>342</v>
      </c>
      <c r="D844" t="s">
        <v>310</v>
      </c>
      <c r="E844" t="s">
        <v>332</v>
      </c>
      <c r="F844" t="s">
        <v>260</v>
      </c>
      <c r="G844" t="s">
        <v>233</v>
      </c>
      <c r="H844" t="s">
        <v>163</v>
      </c>
      <c r="I844" t="s">
        <v>240</v>
      </c>
      <c r="J844" t="s">
        <v>235</v>
      </c>
      <c r="K844" t="s">
        <v>241</v>
      </c>
      <c r="L844" t="s">
        <v>237</v>
      </c>
      <c r="M844" t="s">
        <v>335</v>
      </c>
      <c r="N844" t="s">
        <v>313</v>
      </c>
      <c r="O844" t="s">
        <v>264</v>
      </c>
      <c r="P844">
        <v>2050</v>
      </c>
    </row>
    <row r="845" spans="1:17" x14ac:dyDescent="0.25">
      <c r="A845" t="s">
        <v>340</v>
      </c>
      <c r="B845" t="s">
        <v>341</v>
      </c>
      <c r="C845" t="s">
        <v>342</v>
      </c>
      <c r="D845" t="s">
        <v>310</v>
      </c>
      <c r="E845" t="s">
        <v>332</v>
      </c>
      <c r="F845" t="s">
        <v>260</v>
      </c>
      <c r="G845" t="s">
        <v>233</v>
      </c>
      <c r="H845" t="s">
        <v>163</v>
      </c>
      <c r="I845" t="s">
        <v>240</v>
      </c>
      <c r="J845" t="s">
        <v>235</v>
      </c>
      <c r="K845" t="s">
        <v>241</v>
      </c>
      <c r="L845" t="s">
        <v>237</v>
      </c>
      <c r="M845" t="s">
        <v>335</v>
      </c>
      <c r="N845" t="s">
        <v>313</v>
      </c>
      <c r="O845" t="s">
        <v>265</v>
      </c>
      <c r="P845">
        <v>2050</v>
      </c>
    </row>
    <row r="846" spans="1:17" x14ac:dyDescent="0.25">
      <c r="A846" t="s">
        <v>340</v>
      </c>
      <c r="B846" t="s">
        <v>341</v>
      </c>
      <c r="C846" t="s">
        <v>342</v>
      </c>
      <c r="D846" t="s">
        <v>310</v>
      </c>
      <c r="E846" t="s">
        <v>332</v>
      </c>
      <c r="F846" t="s">
        <v>260</v>
      </c>
      <c r="G846" t="s">
        <v>233</v>
      </c>
      <c r="H846" t="s">
        <v>295</v>
      </c>
      <c r="I846" t="s">
        <v>4</v>
      </c>
      <c r="J846" t="s">
        <v>292</v>
      </c>
      <c r="K846" t="s">
        <v>242</v>
      </c>
      <c r="L846" t="s">
        <v>237</v>
      </c>
      <c r="M846" t="s">
        <v>344</v>
      </c>
      <c r="N846" t="s">
        <v>313</v>
      </c>
      <c r="O846" t="s">
        <v>194</v>
      </c>
      <c r="P846">
        <v>2015</v>
      </c>
      <c r="Q846">
        <v>1.5</v>
      </c>
    </row>
    <row r="847" spans="1:17" x14ac:dyDescent="0.25">
      <c r="A847" t="s">
        <v>340</v>
      </c>
      <c r="B847" t="s">
        <v>341</v>
      </c>
      <c r="C847" t="s">
        <v>342</v>
      </c>
      <c r="D847" t="s">
        <v>310</v>
      </c>
      <c r="E847" t="s">
        <v>332</v>
      </c>
      <c r="F847" t="s">
        <v>260</v>
      </c>
      <c r="G847" t="s">
        <v>233</v>
      </c>
      <c r="H847" t="s">
        <v>295</v>
      </c>
      <c r="I847" t="s">
        <v>4</v>
      </c>
      <c r="J847" t="s">
        <v>292</v>
      </c>
      <c r="K847" t="s">
        <v>242</v>
      </c>
      <c r="L847" t="s">
        <v>237</v>
      </c>
      <c r="M847" t="s">
        <v>344</v>
      </c>
      <c r="N847" t="s">
        <v>313</v>
      </c>
      <c r="O847" t="s">
        <v>194</v>
      </c>
      <c r="P847">
        <v>2020</v>
      </c>
      <c r="Q847">
        <v>1.5</v>
      </c>
    </row>
    <row r="848" spans="1:17" x14ac:dyDescent="0.25">
      <c r="A848" t="s">
        <v>340</v>
      </c>
      <c r="B848" t="s">
        <v>341</v>
      </c>
      <c r="C848" t="s">
        <v>342</v>
      </c>
      <c r="D848" t="s">
        <v>310</v>
      </c>
      <c r="E848" t="s">
        <v>332</v>
      </c>
      <c r="F848" t="s">
        <v>260</v>
      </c>
      <c r="G848" t="s">
        <v>233</v>
      </c>
      <c r="H848" t="s">
        <v>295</v>
      </c>
      <c r="I848" t="s">
        <v>4</v>
      </c>
      <c r="J848" t="s">
        <v>292</v>
      </c>
      <c r="K848" t="s">
        <v>242</v>
      </c>
      <c r="L848" t="s">
        <v>237</v>
      </c>
      <c r="M848" t="s">
        <v>344</v>
      </c>
      <c r="N848" t="s">
        <v>313</v>
      </c>
      <c r="O848" t="s">
        <v>264</v>
      </c>
      <c r="P848">
        <v>2020</v>
      </c>
      <c r="Q848">
        <v>1</v>
      </c>
    </row>
    <row r="849" spans="1:17" x14ac:dyDescent="0.25">
      <c r="A849" t="s">
        <v>340</v>
      </c>
      <c r="B849" t="s">
        <v>341</v>
      </c>
      <c r="C849" t="s">
        <v>342</v>
      </c>
      <c r="D849" t="s">
        <v>310</v>
      </c>
      <c r="E849" t="s">
        <v>332</v>
      </c>
      <c r="F849" t="s">
        <v>260</v>
      </c>
      <c r="G849" t="s">
        <v>233</v>
      </c>
      <c r="H849" t="s">
        <v>295</v>
      </c>
      <c r="I849" t="s">
        <v>4</v>
      </c>
      <c r="J849" t="s">
        <v>292</v>
      </c>
      <c r="K849" t="s">
        <v>242</v>
      </c>
      <c r="L849" t="s">
        <v>237</v>
      </c>
      <c r="M849" t="s">
        <v>344</v>
      </c>
      <c r="N849" t="s">
        <v>313</v>
      </c>
      <c r="O849" t="s">
        <v>265</v>
      </c>
      <c r="P849">
        <v>2020</v>
      </c>
      <c r="Q849">
        <v>2</v>
      </c>
    </row>
    <row r="850" spans="1:17" x14ac:dyDescent="0.25">
      <c r="A850" t="s">
        <v>340</v>
      </c>
      <c r="B850" t="s">
        <v>341</v>
      </c>
      <c r="C850" t="s">
        <v>342</v>
      </c>
      <c r="D850" t="s">
        <v>310</v>
      </c>
      <c r="E850" t="s">
        <v>332</v>
      </c>
      <c r="F850" t="s">
        <v>260</v>
      </c>
      <c r="G850" t="s">
        <v>233</v>
      </c>
      <c r="H850" t="s">
        <v>295</v>
      </c>
      <c r="I850" t="s">
        <v>4</v>
      </c>
      <c r="J850" t="s">
        <v>292</v>
      </c>
      <c r="K850" t="s">
        <v>242</v>
      </c>
      <c r="L850" t="s">
        <v>237</v>
      </c>
      <c r="M850" t="s">
        <v>344</v>
      </c>
      <c r="N850" t="s">
        <v>313</v>
      </c>
      <c r="O850" t="s">
        <v>194</v>
      </c>
      <c r="P850">
        <v>2030</v>
      </c>
      <c r="Q850">
        <v>1.5</v>
      </c>
    </row>
    <row r="851" spans="1:17" x14ac:dyDescent="0.25">
      <c r="A851" t="s">
        <v>340</v>
      </c>
      <c r="B851" t="s">
        <v>341</v>
      </c>
      <c r="C851" t="s">
        <v>342</v>
      </c>
      <c r="D851" t="s">
        <v>310</v>
      </c>
      <c r="E851" t="s">
        <v>332</v>
      </c>
      <c r="F851" t="s">
        <v>260</v>
      </c>
      <c r="G851" t="s">
        <v>233</v>
      </c>
      <c r="H851" t="s">
        <v>295</v>
      </c>
      <c r="I851" t="s">
        <v>4</v>
      </c>
      <c r="J851" t="s">
        <v>292</v>
      </c>
      <c r="K851" t="s">
        <v>242</v>
      </c>
      <c r="L851" t="s">
        <v>237</v>
      </c>
      <c r="M851" t="s">
        <v>344</v>
      </c>
      <c r="N851" t="s">
        <v>313</v>
      </c>
      <c r="O851" t="s">
        <v>194</v>
      </c>
      <c r="P851">
        <v>2050</v>
      </c>
    </row>
    <row r="852" spans="1:17" x14ac:dyDescent="0.25">
      <c r="A852" t="s">
        <v>340</v>
      </c>
      <c r="B852" t="s">
        <v>341</v>
      </c>
      <c r="C852" t="s">
        <v>342</v>
      </c>
      <c r="D852" t="s">
        <v>310</v>
      </c>
      <c r="E852" t="s">
        <v>332</v>
      </c>
      <c r="F852" t="s">
        <v>260</v>
      </c>
      <c r="G852" t="s">
        <v>233</v>
      </c>
      <c r="H852" t="s">
        <v>295</v>
      </c>
      <c r="I852" t="s">
        <v>4</v>
      </c>
      <c r="J852" t="s">
        <v>292</v>
      </c>
      <c r="K852" t="s">
        <v>242</v>
      </c>
      <c r="L852" t="s">
        <v>237</v>
      </c>
      <c r="M852" t="s">
        <v>344</v>
      </c>
      <c r="N852" t="s">
        <v>313</v>
      </c>
      <c r="O852" t="s">
        <v>264</v>
      </c>
      <c r="P852">
        <v>2050</v>
      </c>
    </row>
    <row r="853" spans="1:17" x14ac:dyDescent="0.25">
      <c r="A853" t="s">
        <v>340</v>
      </c>
      <c r="B853" t="s">
        <v>341</v>
      </c>
      <c r="C853" t="s">
        <v>342</v>
      </c>
      <c r="D853" t="s">
        <v>310</v>
      </c>
      <c r="E853" t="s">
        <v>332</v>
      </c>
      <c r="F853" t="s">
        <v>260</v>
      </c>
      <c r="G853" t="s">
        <v>233</v>
      </c>
      <c r="H853" t="s">
        <v>295</v>
      </c>
      <c r="I853" t="s">
        <v>4</v>
      </c>
      <c r="J853" t="s">
        <v>292</v>
      </c>
      <c r="K853" t="s">
        <v>242</v>
      </c>
      <c r="L853" t="s">
        <v>237</v>
      </c>
      <c r="M853" t="s">
        <v>344</v>
      </c>
      <c r="N853" t="s">
        <v>313</v>
      </c>
      <c r="O853" t="s">
        <v>265</v>
      </c>
      <c r="P853">
        <v>2050</v>
      </c>
    </row>
    <row r="854" spans="1:17" x14ac:dyDescent="0.25">
      <c r="A854" t="s">
        <v>340</v>
      </c>
      <c r="B854" t="s">
        <v>341</v>
      </c>
      <c r="C854" t="s">
        <v>342</v>
      </c>
      <c r="D854" t="s">
        <v>310</v>
      </c>
      <c r="E854" t="s">
        <v>332</v>
      </c>
      <c r="F854" t="s">
        <v>260</v>
      </c>
      <c r="G854" t="s">
        <v>243</v>
      </c>
      <c r="H854" t="s">
        <v>297</v>
      </c>
      <c r="I854" t="s">
        <v>298</v>
      </c>
      <c r="J854" t="s">
        <v>273</v>
      </c>
      <c r="K854" t="s">
        <v>78</v>
      </c>
      <c r="M854" t="s">
        <v>199</v>
      </c>
      <c r="N854" t="s">
        <v>313</v>
      </c>
      <c r="O854" t="s">
        <v>194</v>
      </c>
      <c r="P854">
        <v>2015</v>
      </c>
      <c r="Q854">
        <v>0</v>
      </c>
    </row>
    <row r="855" spans="1:17" x14ac:dyDescent="0.25">
      <c r="A855" t="s">
        <v>340</v>
      </c>
      <c r="B855" t="s">
        <v>341</v>
      </c>
      <c r="C855" t="s">
        <v>342</v>
      </c>
      <c r="D855" t="s">
        <v>310</v>
      </c>
      <c r="E855" t="s">
        <v>332</v>
      </c>
      <c r="F855" t="s">
        <v>260</v>
      </c>
      <c r="G855" t="s">
        <v>243</v>
      </c>
      <c r="H855" t="s">
        <v>297</v>
      </c>
      <c r="I855" t="s">
        <v>298</v>
      </c>
      <c r="J855" t="s">
        <v>273</v>
      </c>
      <c r="K855" t="s">
        <v>78</v>
      </c>
      <c r="M855" t="s">
        <v>199</v>
      </c>
      <c r="N855" t="s">
        <v>313</v>
      </c>
      <c r="O855" t="s">
        <v>194</v>
      </c>
      <c r="P855">
        <v>2020</v>
      </c>
      <c r="Q855">
        <v>0</v>
      </c>
    </row>
    <row r="856" spans="1:17" x14ac:dyDescent="0.25">
      <c r="A856" t="s">
        <v>340</v>
      </c>
      <c r="B856" t="s">
        <v>341</v>
      </c>
      <c r="C856" t="s">
        <v>342</v>
      </c>
      <c r="D856" t="s">
        <v>310</v>
      </c>
      <c r="E856" t="s">
        <v>332</v>
      </c>
      <c r="F856" t="s">
        <v>260</v>
      </c>
      <c r="G856" t="s">
        <v>243</v>
      </c>
      <c r="H856" t="s">
        <v>297</v>
      </c>
      <c r="I856" t="s">
        <v>298</v>
      </c>
      <c r="J856" t="s">
        <v>273</v>
      </c>
      <c r="K856" t="s">
        <v>78</v>
      </c>
      <c r="M856" t="s">
        <v>199</v>
      </c>
      <c r="N856" t="s">
        <v>313</v>
      </c>
      <c r="O856" t="s">
        <v>264</v>
      </c>
      <c r="P856">
        <v>2020</v>
      </c>
      <c r="Q856">
        <v>0</v>
      </c>
    </row>
    <row r="857" spans="1:17" x14ac:dyDescent="0.25">
      <c r="A857" t="s">
        <v>340</v>
      </c>
      <c r="B857" t="s">
        <v>341</v>
      </c>
      <c r="C857" t="s">
        <v>342</v>
      </c>
      <c r="D857" t="s">
        <v>310</v>
      </c>
      <c r="E857" t="s">
        <v>332</v>
      </c>
      <c r="F857" t="s">
        <v>260</v>
      </c>
      <c r="G857" t="s">
        <v>243</v>
      </c>
      <c r="H857" t="s">
        <v>297</v>
      </c>
      <c r="I857" t="s">
        <v>298</v>
      </c>
      <c r="J857" t="s">
        <v>273</v>
      </c>
      <c r="K857" t="s">
        <v>78</v>
      </c>
      <c r="M857" t="s">
        <v>199</v>
      </c>
      <c r="N857" t="s">
        <v>313</v>
      </c>
      <c r="O857" t="s">
        <v>265</v>
      </c>
      <c r="P857">
        <v>2020</v>
      </c>
      <c r="Q857">
        <v>0</v>
      </c>
    </row>
    <row r="858" spans="1:17" x14ac:dyDescent="0.25">
      <c r="A858" t="s">
        <v>340</v>
      </c>
      <c r="B858" t="s">
        <v>341</v>
      </c>
      <c r="C858" t="s">
        <v>342</v>
      </c>
      <c r="D858" t="s">
        <v>310</v>
      </c>
      <c r="E858" t="s">
        <v>332</v>
      </c>
      <c r="F858" t="s">
        <v>260</v>
      </c>
      <c r="G858" t="s">
        <v>243</v>
      </c>
      <c r="H858" t="s">
        <v>297</v>
      </c>
      <c r="I858" t="s">
        <v>298</v>
      </c>
      <c r="J858" t="s">
        <v>273</v>
      </c>
      <c r="K858" t="s">
        <v>78</v>
      </c>
      <c r="M858" t="s">
        <v>199</v>
      </c>
      <c r="N858" t="s">
        <v>313</v>
      </c>
      <c r="O858" t="s">
        <v>194</v>
      </c>
      <c r="P858">
        <v>2030</v>
      </c>
      <c r="Q858">
        <v>0</v>
      </c>
    </row>
    <row r="859" spans="1:17" x14ac:dyDescent="0.25">
      <c r="A859" t="s">
        <v>340</v>
      </c>
      <c r="B859" t="s">
        <v>341</v>
      </c>
      <c r="C859" t="s">
        <v>342</v>
      </c>
      <c r="D859" t="s">
        <v>310</v>
      </c>
      <c r="E859" t="s">
        <v>332</v>
      </c>
      <c r="F859" t="s">
        <v>260</v>
      </c>
      <c r="G859" t="s">
        <v>243</v>
      </c>
      <c r="H859" t="s">
        <v>297</v>
      </c>
      <c r="I859" t="s">
        <v>298</v>
      </c>
      <c r="J859" t="s">
        <v>273</v>
      </c>
      <c r="K859" t="s">
        <v>78</v>
      </c>
      <c r="M859" t="s">
        <v>199</v>
      </c>
      <c r="N859" t="s">
        <v>313</v>
      </c>
      <c r="O859" t="s">
        <v>194</v>
      </c>
      <c r="P859">
        <v>2050</v>
      </c>
    </row>
    <row r="860" spans="1:17" x14ac:dyDescent="0.25">
      <c r="A860" t="s">
        <v>340</v>
      </c>
      <c r="B860" t="s">
        <v>341</v>
      </c>
      <c r="C860" t="s">
        <v>342</v>
      </c>
      <c r="D860" t="s">
        <v>310</v>
      </c>
      <c r="E860" t="s">
        <v>332</v>
      </c>
      <c r="F860" t="s">
        <v>260</v>
      </c>
      <c r="G860" t="s">
        <v>243</v>
      </c>
      <c r="H860" t="s">
        <v>297</v>
      </c>
      <c r="I860" t="s">
        <v>298</v>
      </c>
      <c r="J860" t="s">
        <v>273</v>
      </c>
      <c r="K860" t="s">
        <v>78</v>
      </c>
      <c r="M860" t="s">
        <v>199</v>
      </c>
      <c r="N860" t="s">
        <v>313</v>
      </c>
      <c r="O860" t="s">
        <v>264</v>
      </c>
      <c r="P860">
        <v>2050</v>
      </c>
    </row>
    <row r="861" spans="1:17" x14ac:dyDescent="0.25">
      <c r="A861" t="s">
        <v>340</v>
      </c>
      <c r="B861" t="s">
        <v>341</v>
      </c>
      <c r="C861" t="s">
        <v>342</v>
      </c>
      <c r="D861" t="s">
        <v>310</v>
      </c>
      <c r="E861" t="s">
        <v>332</v>
      </c>
      <c r="F861" t="s">
        <v>260</v>
      </c>
      <c r="G861" t="s">
        <v>243</v>
      </c>
      <c r="H861" t="s">
        <v>297</v>
      </c>
      <c r="I861" t="s">
        <v>298</v>
      </c>
      <c r="J861" t="s">
        <v>273</v>
      </c>
      <c r="K861" t="s">
        <v>78</v>
      </c>
      <c r="M861" t="s">
        <v>199</v>
      </c>
      <c r="N861" t="s">
        <v>313</v>
      </c>
      <c r="O861" t="s">
        <v>265</v>
      </c>
      <c r="P861">
        <v>2050</v>
      </c>
    </row>
    <row r="862" spans="1:17" x14ac:dyDescent="0.25">
      <c r="A862" t="s">
        <v>340</v>
      </c>
      <c r="B862" t="s">
        <v>341</v>
      </c>
      <c r="C862" t="s">
        <v>342</v>
      </c>
      <c r="D862" t="s">
        <v>310</v>
      </c>
      <c r="E862" t="s">
        <v>332</v>
      </c>
      <c r="F862" t="s">
        <v>260</v>
      </c>
      <c r="G862" t="s">
        <v>243</v>
      </c>
      <c r="H862" t="s">
        <v>299</v>
      </c>
      <c r="I862" t="s">
        <v>245</v>
      </c>
      <c r="J862" t="s">
        <v>300</v>
      </c>
      <c r="K862" t="s">
        <v>191</v>
      </c>
      <c r="M862" t="s">
        <v>199</v>
      </c>
      <c r="N862" t="s">
        <v>313</v>
      </c>
      <c r="O862" t="s">
        <v>194</v>
      </c>
      <c r="P862">
        <v>2015</v>
      </c>
      <c r="Q862">
        <v>0</v>
      </c>
    </row>
    <row r="863" spans="1:17" x14ac:dyDescent="0.25">
      <c r="A863" t="s">
        <v>340</v>
      </c>
      <c r="B863" t="s">
        <v>341</v>
      </c>
      <c r="C863" t="s">
        <v>342</v>
      </c>
      <c r="D863" t="s">
        <v>310</v>
      </c>
      <c r="E863" t="s">
        <v>332</v>
      </c>
      <c r="F863" t="s">
        <v>260</v>
      </c>
      <c r="G863" t="s">
        <v>243</v>
      </c>
      <c r="H863" t="s">
        <v>299</v>
      </c>
      <c r="I863" t="s">
        <v>245</v>
      </c>
      <c r="J863" t="s">
        <v>300</v>
      </c>
      <c r="K863" t="s">
        <v>191</v>
      </c>
      <c r="M863" t="s">
        <v>199</v>
      </c>
      <c r="N863" t="s">
        <v>313</v>
      </c>
      <c r="O863" t="s">
        <v>194</v>
      </c>
      <c r="P863">
        <v>2020</v>
      </c>
      <c r="Q863">
        <v>0</v>
      </c>
    </row>
    <row r="864" spans="1:17" x14ac:dyDescent="0.25">
      <c r="A864" t="s">
        <v>340</v>
      </c>
      <c r="B864" t="s">
        <v>341</v>
      </c>
      <c r="C864" t="s">
        <v>342</v>
      </c>
      <c r="D864" t="s">
        <v>310</v>
      </c>
      <c r="E864" t="s">
        <v>332</v>
      </c>
      <c r="F864" t="s">
        <v>260</v>
      </c>
      <c r="G864" t="s">
        <v>243</v>
      </c>
      <c r="H864" t="s">
        <v>299</v>
      </c>
      <c r="I864" t="s">
        <v>245</v>
      </c>
      <c r="J864" t="s">
        <v>300</v>
      </c>
      <c r="K864" t="s">
        <v>191</v>
      </c>
      <c r="M864" t="s">
        <v>199</v>
      </c>
      <c r="N864" t="s">
        <v>313</v>
      </c>
      <c r="O864" t="s">
        <v>264</v>
      </c>
      <c r="P864">
        <v>2020</v>
      </c>
      <c r="Q864">
        <v>0</v>
      </c>
    </row>
    <row r="865" spans="1:17" x14ac:dyDescent="0.25">
      <c r="A865" t="s">
        <v>340</v>
      </c>
      <c r="B865" t="s">
        <v>341</v>
      </c>
      <c r="C865" t="s">
        <v>342</v>
      </c>
      <c r="D865" t="s">
        <v>310</v>
      </c>
      <c r="E865" t="s">
        <v>332</v>
      </c>
      <c r="F865" t="s">
        <v>260</v>
      </c>
      <c r="G865" t="s">
        <v>243</v>
      </c>
      <c r="H865" t="s">
        <v>299</v>
      </c>
      <c r="I865" t="s">
        <v>245</v>
      </c>
      <c r="J865" t="s">
        <v>300</v>
      </c>
      <c r="K865" t="s">
        <v>191</v>
      </c>
      <c r="M865" t="s">
        <v>199</v>
      </c>
      <c r="N865" t="s">
        <v>313</v>
      </c>
      <c r="O865" t="s">
        <v>265</v>
      </c>
      <c r="P865">
        <v>2020</v>
      </c>
      <c r="Q865">
        <v>0</v>
      </c>
    </row>
    <row r="866" spans="1:17" x14ac:dyDescent="0.25">
      <c r="A866" t="s">
        <v>340</v>
      </c>
      <c r="B866" t="s">
        <v>341</v>
      </c>
      <c r="C866" t="s">
        <v>342</v>
      </c>
      <c r="D866" t="s">
        <v>310</v>
      </c>
      <c r="E866" t="s">
        <v>332</v>
      </c>
      <c r="F866" t="s">
        <v>260</v>
      </c>
      <c r="G866" t="s">
        <v>243</v>
      </c>
      <c r="H866" t="s">
        <v>299</v>
      </c>
      <c r="I866" t="s">
        <v>245</v>
      </c>
      <c r="J866" t="s">
        <v>300</v>
      </c>
      <c r="K866" t="s">
        <v>191</v>
      </c>
      <c r="M866" t="s">
        <v>199</v>
      </c>
      <c r="N866" t="s">
        <v>313</v>
      </c>
      <c r="O866" t="s">
        <v>194</v>
      </c>
      <c r="P866">
        <v>2030</v>
      </c>
      <c r="Q866">
        <v>0</v>
      </c>
    </row>
    <row r="867" spans="1:17" x14ac:dyDescent="0.25">
      <c r="A867" t="s">
        <v>340</v>
      </c>
      <c r="B867" t="s">
        <v>341</v>
      </c>
      <c r="C867" t="s">
        <v>342</v>
      </c>
      <c r="D867" t="s">
        <v>310</v>
      </c>
      <c r="E867" t="s">
        <v>332</v>
      </c>
      <c r="F867" t="s">
        <v>260</v>
      </c>
      <c r="G867" t="s">
        <v>243</v>
      </c>
      <c r="H867" t="s">
        <v>299</v>
      </c>
      <c r="I867" t="s">
        <v>245</v>
      </c>
      <c r="J867" t="s">
        <v>300</v>
      </c>
      <c r="K867" t="s">
        <v>191</v>
      </c>
      <c r="M867" t="s">
        <v>199</v>
      </c>
      <c r="N867" t="s">
        <v>313</v>
      </c>
      <c r="O867" t="s">
        <v>194</v>
      </c>
      <c r="P867">
        <v>2050</v>
      </c>
    </row>
    <row r="868" spans="1:17" x14ac:dyDescent="0.25">
      <c r="A868" t="s">
        <v>340</v>
      </c>
      <c r="B868" t="s">
        <v>341</v>
      </c>
      <c r="C868" t="s">
        <v>342</v>
      </c>
      <c r="D868" t="s">
        <v>310</v>
      </c>
      <c r="E868" t="s">
        <v>332</v>
      </c>
      <c r="F868" t="s">
        <v>260</v>
      </c>
      <c r="G868" t="s">
        <v>243</v>
      </c>
      <c r="H868" t="s">
        <v>299</v>
      </c>
      <c r="I868" t="s">
        <v>245</v>
      </c>
      <c r="J868" t="s">
        <v>300</v>
      </c>
      <c r="K868" t="s">
        <v>191</v>
      </c>
      <c r="M868" t="s">
        <v>199</v>
      </c>
      <c r="N868" t="s">
        <v>313</v>
      </c>
      <c r="O868" t="s">
        <v>264</v>
      </c>
      <c r="P868">
        <v>2050</v>
      </c>
    </row>
    <row r="869" spans="1:17" x14ac:dyDescent="0.25">
      <c r="A869" t="s">
        <v>340</v>
      </c>
      <c r="B869" t="s">
        <v>341</v>
      </c>
      <c r="C869" t="s">
        <v>342</v>
      </c>
      <c r="D869" t="s">
        <v>310</v>
      </c>
      <c r="E869" t="s">
        <v>332</v>
      </c>
      <c r="F869" t="s">
        <v>260</v>
      </c>
      <c r="G869" t="s">
        <v>243</v>
      </c>
      <c r="H869" t="s">
        <v>299</v>
      </c>
      <c r="I869" t="s">
        <v>245</v>
      </c>
      <c r="J869" t="s">
        <v>300</v>
      </c>
      <c r="K869" t="s">
        <v>191</v>
      </c>
      <c r="M869" t="s">
        <v>199</v>
      </c>
      <c r="N869" t="s">
        <v>313</v>
      </c>
      <c r="O869" t="s">
        <v>265</v>
      </c>
      <c r="P869">
        <v>2050</v>
      </c>
    </row>
    <row r="870" spans="1:17" x14ac:dyDescent="0.25">
      <c r="A870" t="s">
        <v>340</v>
      </c>
      <c r="B870" t="s">
        <v>341</v>
      </c>
      <c r="C870" t="s">
        <v>342</v>
      </c>
      <c r="D870" t="s">
        <v>310</v>
      </c>
      <c r="E870" t="s">
        <v>332</v>
      </c>
      <c r="F870" t="s">
        <v>260</v>
      </c>
      <c r="G870" t="s">
        <v>243</v>
      </c>
      <c r="H870" t="s">
        <v>301</v>
      </c>
      <c r="I870" t="s">
        <v>249</v>
      </c>
      <c r="J870" t="s">
        <v>302</v>
      </c>
      <c r="K870" t="s">
        <v>191</v>
      </c>
      <c r="M870" t="s">
        <v>199</v>
      </c>
      <c r="N870" t="s">
        <v>313</v>
      </c>
      <c r="O870" t="s">
        <v>194</v>
      </c>
      <c r="P870">
        <v>2015</v>
      </c>
      <c r="Q870">
        <v>0</v>
      </c>
    </row>
    <row r="871" spans="1:17" x14ac:dyDescent="0.25">
      <c r="A871" t="s">
        <v>340</v>
      </c>
      <c r="B871" t="s">
        <v>341</v>
      </c>
      <c r="C871" t="s">
        <v>342</v>
      </c>
      <c r="D871" t="s">
        <v>310</v>
      </c>
      <c r="E871" t="s">
        <v>332</v>
      </c>
      <c r="F871" t="s">
        <v>260</v>
      </c>
      <c r="G871" t="s">
        <v>243</v>
      </c>
      <c r="H871" t="s">
        <v>301</v>
      </c>
      <c r="I871" t="s">
        <v>249</v>
      </c>
      <c r="J871" t="s">
        <v>302</v>
      </c>
      <c r="K871" t="s">
        <v>191</v>
      </c>
      <c r="M871" t="s">
        <v>199</v>
      </c>
      <c r="N871" t="s">
        <v>313</v>
      </c>
      <c r="O871" t="s">
        <v>194</v>
      </c>
      <c r="P871">
        <v>2020</v>
      </c>
      <c r="Q871">
        <v>0</v>
      </c>
    </row>
    <row r="872" spans="1:17" x14ac:dyDescent="0.25">
      <c r="A872" t="s">
        <v>340</v>
      </c>
      <c r="B872" t="s">
        <v>341</v>
      </c>
      <c r="C872" t="s">
        <v>342</v>
      </c>
      <c r="D872" t="s">
        <v>310</v>
      </c>
      <c r="E872" t="s">
        <v>332</v>
      </c>
      <c r="F872" t="s">
        <v>260</v>
      </c>
      <c r="G872" t="s">
        <v>243</v>
      </c>
      <c r="H872" t="s">
        <v>301</v>
      </c>
      <c r="I872" t="s">
        <v>249</v>
      </c>
      <c r="J872" t="s">
        <v>302</v>
      </c>
      <c r="K872" t="s">
        <v>191</v>
      </c>
      <c r="M872" t="s">
        <v>199</v>
      </c>
      <c r="N872" t="s">
        <v>313</v>
      </c>
      <c r="O872" t="s">
        <v>264</v>
      </c>
      <c r="P872">
        <v>2020</v>
      </c>
      <c r="Q872">
        <v>0</v>
      </c>
    </row>
    <row r="873" spans="1:17" x14ac:dyDescent="0.25">
      <c r="A873" t="s">
        <v>340</v>
      </c>
      <c r="B873" t="s">
        <v>341</v>
      </c>
      <c r="C873" t="s">
        <v>342</v>
      </c>
      <c r="D873" t="s">
        <v>310</v>
      </c>
      <c r="E873" t="s">
        <v>332</v>
      </c>
      <c r="F873" t="s">
        <v>260</v>
      </c>
      <c r="G873" t="s">
        <v>243</v>
      </c>
      <c r="H873" t="s">
        <v>301</v>
      </c>
      <c r="I873" t="s">
        <v>249</v>
      </c>
      <c r="J873" t="s">
        <v>302</v>
      </c>
      <c r="K873" t="s">
        <v>191</v>
      </c>
      <c r="M873" t="s">
        <v>199</v>
      </c>
      <c r="N873" t="s">
        <v>313</v>
      </c>
      <c r="O873" t="s">
        <v>265</v>
      </c>
      <c r="P873">
        <v>2020</v>
      </c>
      <c r="Q873">
        <v>0</v>
      </c>
    </row>
    <row r="874" spans="1:17" x14ac:dyDescent="0.25">
      <c r="A874" t="s">
        <v>340</v>
      </c>
      <c r="B874" t="s">
        <v>341</v>
      </c>
      <c r="C874" t="s">
        <v>342</v>
      </c>
      <c r="D874" t="s">
        <v>310</v>
      </c>
      <c r="E874" t="s">
        <v>332</v>
      </c>
      <c r="F874" t="s">
        <v>260</v>
      </c>
      <c r="G874" t="s">
        <v>243</v>
      </c>
      <c r="H874" t="s">
        <v>301</v>
      </c>
      <c r="I874" t="s">
        <v>249</v>
      </c>
      <c r="J874" t="s">
        <v>302</v>
      </c>
      <c r="K874" t="s">
        <v>191</v>
      </c>
      <c r="M874" t="s">
        <v>199</v>
      </c>
      <c r="N874" t="s">
        <v>313</v>
      </c>
      <c r="O874" t="s">
        <v>194</v>
      </c>
      <c r="P874">
        <v>2030</v>
      </c>
      <c r="Q874">
        <v>0</v>
      </c>
    </row>
    <row r="875" spans="1:17" x14ac:dyDescent="0.25">
      <c r="A875" t="s">
        <v>340</v>
      </c>
      <c r="B875" t="s">
        <v>341</v>
      </c>
      <c r="C875" t="s">
        <v>342</v>
      </c>
      <c r="D875" t="s">
        <v>310</v>
      </c>
      <c r="E875" t="s">
        <v>332</v>
      </c>
      <c r="F875" t="s">
        <v>260</v>
      </c>
      <c r="G875" t="s">
        <v>243</v>
      </c>
      <c r="H875" t="s">
        <v>301</v>
      </c>
      <c r="I875" t="s">
        <v>249</v>
      </c>
      <c r="J875" t="s">
        <v>302</v>
      </c>
      <c r="K875" t="s">
        <v>191</v>
      </c>
      <c r="M875" t="s">
        <v>199</v>
      </c>
      <c r="N875" t="s">
        <v>313</v>
      </c>
      <c r="O875" t="s">
        <v>194</v>
      </c>
      <c r="P875">
        <v>2050</v>
      </c>
    </row>
    <row r="876" spans="1:17" x14ac:dyDescent="0.25">
      <c r="A876" t="s">
        <v>340</v>
      </c>
      <c r="B876" t="s">
        <v>341</v>
      </c>
      <c r="C876" t="s">
        <v>342</v>
      </c>
      <c r="D876" t="s">
        <v>310</v>
      </c>
      <c r="E876" t="s">
        <v>332</v>
      </c>
      <c r="F876" t="s">
        <v>260</v>
      </c>
      <c r="G876" t="s">
        <v>243</v>
      </c>
      <c r="H876" t="s">
        <v>301</v>
      </c>
      <c r="I876" t="s">
        <v>249</v>
      </c>
      <c r="J876" t="s">
        <v>302</v>
      </c>
      <c r="K876" t="s">
        <v>191</v>
      </c>
      <c r="M876" t="s">
        <v>199</v>
      </c>
      <c r="N876" t="s">
        <v>313</v>
      </c>
      <c r="O876" t="s">
        <v>264</v>
      </c>
      <c r="P876">
        <v>2050</v>
      </c>
    </row>
    <row r="877" spans="1:17" x14ac:dyDescent="0.25">
      <c r="A877" t="s">
        <v>340</v>
      </c>
      <c r="B877" t="s">
        <v>341</v>
      </c>
      <c r="C877" t="s">
        <v>342</v>
      </c>
      <c r="D877" t="s">
        <v>310</v>
      </c>
      <c r="E877" t="s">
        <v>332</v>
      </c>
      <c r="F877" t="s">
        <v>260</v>
      </c>
      <c r="G877" t="s">
        <v>243</v>
      </c>
      <c r="H877" t="s">
        <v>301</v>
      </c>
      <c r="I877" t="s">
        <v>249</v>
      </c>
      <c r="J877" t="s">
        <v>302</v>
      </c>
      <c r="K877" t="s">
        <v>191</v>
      </c>
      <c r="M877" t="s">
        <v>199</v>
      </c>
      <c r="N877" t="s">
        <v>313</v>
      </c>
      <c r="O877" t="s">
        <v>265</v>
      </c>
      <c r="P877">
        <v>2050</v>
      </c>
    </row>
    <row r="878" spans="1:17" x14ac:dyDescent="0.25">
      <c r="A878" t="s">
        <v>340</v>
      </c>
      <c r="B878" t="s">
        <v>341</v>
      </c>
      <c r="C878" t="s">
        <v>342</v>
      </c>
      <c r="D878" t="s">
        <v>310</v>
      </c>
      <c r="E878" t="s">
        <v>332</v>
      </c>
      <c r="F878" t="s">
        <v>260</v>
      </c>
      <c r="G878" t="s">
        <v>243</v>
      </c>
      <c r="H878" t="s">
        <v>303</v>
      </c>
      <c r="I878" t="s">
        <v>254</v>
      </c>
      <c r="J878" t="s">
        <v>304</v>
      </c>
      <c r="K878" t="s">
        <v>191</v>
      </c>
      <c r="M878" t="s">
        <v>199</v>
      </c>
      <c r="N878" t="s">
        <v>313</v>
      </c>
      <c r="O878" t="s">
        <v>194</v>
      </c>
      <c r="P878">
        <v>2015</v>
      </c>
      <c r="Q878">
        <v>0</v>
      </c>
    </row>
    <row r="879" spans="1:17" x14ac:dyDescent="0.25">
      <c r="A879" t="s">
        <v>340</v>
      </c>
      <c r="B879" t="s">
        <v>341</v>
      </c>
      <c r="C879" t="s">
        <v>342</v>
      </c>
      <c r="D879" t="s">
        <v>310</v>
      </c>
      <c r="E879" t="s">
        <v>332</v>
      </c>
      <c r="F879" t="s">
        <v>260</v>
      </c>
      <c r="G879" t="s">
        <v>243</v>
      </c>
      <c r="H879" t="s">
        <v>303</v>
      </c>
      <c r="I879" t="s">
        <v>254</v>
      </c>
      <c r="J879" t="s">
        <v>304</v>
      </c>
      <c r="K879" t="s">
        <v>191</v>
      </c>
      <c r="M879" t="s">
        <v>199</v>
      </c>
      <c r="N879" t="s">
        <v>313</v>
      </c>
      <c r="O879" t="s">
        <v>194</v>
      </c>
      <c r="P879">
        <v>2020</v>
      </c>
      <c r="Q879">
        <v>0</v>
      </c>
    </row>
    <row r="880" spans="1:17" x14ac:dyDescent="0.25">
      <c r="A880" t="s">
        <v>340</v>
      </c>
      <c r="B880" t="s">
        <v>341</v>
      </c>
      <c r="C880" t="s">
        <v>342</v>
      </c>
      <c r="D880" t="s">
        <v>310</v>
      </c>
      <c r="E880" t="s">
        <v>332</v>
      </c>
      <c r="F880" t="s">
        <v>260</v>
      </c>
      <c r="G880" t="s">
        <v>243</v>
      </c>
      <c r="H880" t="s">
        <v>303</v>
      </c>
      <c r="I880" t="s">
        <v>254</v>
      </c>
      <c r="J880" t="s">
        <v>304</v>
      </c>
      <c r="K880" t="s">
        <v>191</v>
      </c>
      <c r="M880" t="s">
        <v>199</v>
      </c>
      <c r="N880" t="s">
        <v>313</v>
      </c>
      <c r="O880" t="s">
        <v>264</v>
      </c>
      <c r="P880">
        <v>2020</v>
      </c>
      <c r="Q880">
        <v>0</v>
      </c>
    </row>
    <row r="881" spans="1:17" x14ac:dyDescent="0.25">
      <c r="A881" t="s">
        <v>340</v>
      </c>
      <c r="B881" t="s">
        <v>341</v>
      </c>
      <c r="C881" t="s">
        <v>342</v>
      </c>
      <c r="D881" t="s">
        <v>310</v>
      </c>
      <c r="E881" t="s">
        <v>332</v>
      </c>
      <c r="F881" t="s">
        <v>260</v>
      </c>
      <c r="G881" t="s">
        <v>243</v>
      </c>
      <c r="H881" t="s">
        <v>303</v>
      </c>
      <c r="I881" t="s">
        <v>254</v>
      </c>
      <c r="J881" t="s">
        <v>304</v>
      </c>
      <c r="K881" t="s">
        <v>191</v>
      </c>
      <c r="M881" t="s">
        <v>199</v>
      </c>
      <c r="N881" t="s">
        <v>313</v>
      </c>
      <c r="O881" t="s">
        <v>265</v>
      </c>
      <c r="P881">
        <v>2020</v>
      </c>
      <c r="Q881">
        <v>0</v>
      </c>
    </row>
    <row r="882" spans="1:17" x14ac:dyDescent="0.25">
      <c r="A882" t="s">
        <v>340</v>
      </c>
      <c r="B882" t="s">
        <v>341</v>
      </c>
      <c r="C882" t="s">
        <v>342</v>
      </c>
      <c r="D882" t="s">
        <v>310</v>
      </c>
      <c r="E882" t="s">
        <v>332</v>
      </c>
      <c r="F882" t="s">
        <v>260</v>
      </c>
      <c r="G882" t="s">
        <v>243</v>
      </c>
      <c r="H882" t="s">
        <v>303</v>
      </c>
      <c r="I882" t="s">
        <v>254</v>
      </c>
      <c r="J882" t="s">
        <v>304</v>
      </c>
      <c r="K882" t="s">
        <v>191</v>
      </c>
      <c r="M882" t="s">
        <v>199</v>
      </c>
      <c r="N882" t="s">
        <v>313</v>
      </c>
      <c r="O882" t="s">
        <v>194</v>
      </c>
      <c r="P882">
        <v>2030</v>
      </c>
      <c r="Q882">
        <v>0</v>
      </c>
    </row>
    <row r="883" spans="1:17" x14ac:dyDescent="0.25">
      <c r="A883" t="s">
        <v>340</v>
      </c>
      <c r="B883" t="s">
        <v>341</v>
      </c>
      <c r="C883" t="s">
        <v>342</v>
      </c>
      <c r="D883" t="s">
        <v>310</v>
      </c>
      <c r="E883" t="s">
        <v>332</v>
      </c>
      <c r="F883" t="s">
        <v>260</v>
      </c>
      <c r="G883" t="s">
        <v>243</v>
      </c>
      <c r="H883" t="s">
        <v>303</v>
      </c>
      <c r="I883" t="s">
        <v>254</v>
      </c>
      <c r="J883" t="s">
        <v>304</v>
      </c>
      <c r="K883" t="s">
        <v>191</v>
      </c>
      <c r="M883" t="s">
        <v>199</v>
      </c>
      <c r="N883" t="s">
        <v>313</v>
      </c>
      <c r="O883" t="s">
        <v>194</v>
      </c>
      <c r="P883">
        <v>2050</v>
      </c>
    </row>
    <row r="884" spans="1:17" x14ac:dyDescent="0.25">
      <c r="A884" t="s">
        <v>340</v>
      </c>
      <c r="B884" t="s">
        <v>341</v>
      </c>
      <c r="C884" t="s">
        <v>342</v>
      </c>
      <c r="D884" t="s">
        <v>310</v>
      </c>
      <c r="E884" t="s">
        <v>332</v>
      </c>
      <c r="F884" t="s">
        <v>260</v>
      </c>
      <c r="G884" t="s">
        <v>243</v>
      </c>
      <c r="H884" t="s">
        <v>303</v>
      </c>
      <c r="I884" t="s">
        <v>254</v>
      </c>
      <c r="J884" t="s">
        <v>304</v>
      </c>
      <c r="K884" t="s">
        <v>191</v>
      </c>
      <c r="M884" t="s">
        <v>199</v>
      </c>
      <c r="N884" t="s">
        <v>313</v>
      </c>
      <c r="O884" t="s">
        <v>264</v>
      </c>
      <c r="P884">
        <v>2050</v>
      </c>
    </row>
    <row r="885" spans="1:17" x14ac:dyDescent="0.25">
      <c r="A885" t="s">
        <v>340</v>
      </c>
      <c r="B885" t="s">
        <v>341</v>
      </c>
      <c r="C885" t="s">
        <v>342</v>
      </c>
      <c r="D885" t="s">
        <v>310</v>
      </c>
      <c r="E885" t="s">
        <v>332</v>
      </c>
      <c r="F885" t="s">
        <v>260</v>
      </c>
      <c r="G885" t="s">
        <v>243</v>
      </c>
      <c r="H885" t="s">
        <v>303</v>
      </c>
      <c r="I885" t="s">
        <v>254</v>
      </c>
      <c r="J885" t="s">
        <v>304</v>
      </c>
      <c r="K885" t="s">
        <v>191</v>
      </c>
      <c r="M885" t="s">
        <v>199</v>
      </c>
      <c r="N885" t="s">
        <v>313</v>
      </c>
      <c r="O885" t="s">
        <v>265</v>
      </c>
      <c r="P885">
        <v>2050</v>
      </c>
    </row>
    <row r="886" spans="1:17" x14ac:dyDescent="0.25">
      <c r="A886" t="s">
        <v>340</v>
      </c>
      <c r="B886" t="s">
        <v>341</v>
      </c>
      <c r="C886" t="s">
        <v>342</v>
      </c>
      <c r="D886" t="s">
        <v>310</v>
      </c>
      <c r="E886" t="s">
        <v>332</v>
      </c>
      <c r="F886" t="s">
        <v>260</v>
      </c>
      <c r="G886" t="s">
        <v>243</v>
      </c>
      <c r="H886" t="s">
        <v>305</v>
      </c>
      <c r="I886" t="s">
        <v>306</v>
      </c>
      <c r="J886" t="s">
        <v>273</v>
      </c>
      <c r="K886" t="s">
        <v>78</v>
      </c>
      <c r="M886" t="s">
        <v>199</v>
      </c>
      <c r="N886" t="s">
        <v>313</v>
      </c>
      <c r="O886" t="s">
        <v>194</v>
      </c>
      <c r="P886">
        <v>2015</v>
      </c>
      <c r="Q886">
        <v>0</v>
      </c>
    </row>
    <row r="887" spans="1:17" x14ac:dyDescent="0.25">
      <c r="A887" t="s">
        <v>340</v>
      </c>
      <c r="B887" t="s">
        <v>341</v>
      </c>
      <c r="C887" t="s">
        <v>342</v>
      </c>
      <c r="D887" t="s">
        <v>310</v>
      </c>
      <c r="E887" t="s">
        <v>332</v>
      </c>
      <c r="F887" t="s">
        <v>260</v>
      </c>
      <c r="G887" t="s">
        <v>243</v>
      </c>
      <c r="H887" t="s">
        <v>305</v>
      </c>
      <c r="I887" t="s">
        <v>306</v>
      </c>
      <c r="J887" t="s">
        <v>273</v>
      </c>
      <c r="K887" t="s">
        <v>78</v>
      </c>
      <c r="M887" t="s">
        <v>199</v>
      </c>
      <c r="N887" t="s">
        <v>313</v>
      </c>
      <c r="O887" t="s">
        <v>194</v>
      </c>
      <c r="P887">
        <v>2020</v>
      </c>
      <c r="Q887">
        <v>0</v>
      </c>
    </row>
    <row r="888" spans="1:17" x14ac:dyDescent="0.25">
      <c r="A888" t="s">
        <v>340</v>
      </c>
      <c r="B888" t="s">
        <v>341</v>
      </c>
      <c r="C888" t="s">
        <v>342</v>
      </c>
      <c r="D888" t="s">
        <v>310</v>
      </c>
      <c r="E888" t="s">
        <v>332</v>
      </c>
      <c r="F888" t="s">
        <v>260</v>
      </c>
      <c r="G888" t="s">
        <v>243</v>
      </c>
      <c r="H888" t="s">
        <v>305</v>
      </c>
      <c r="I888" t="s">
        <v>306</v>
      </c>
      <c r="J888" t="s">
        <v>273</v>
      </c>
      <c r="K888" t="s">
        <v>78</v>
      </c>
      <c r="M888" t="s">
        <v>199</v>
      </c>
      <c r="N888" t="s">
        <v>313</v>
      </c>
      <c r="O888" t="s">
        <v>264</v>
      </c>
      <c r="P888">
        <v>2020</v>
      </c>
      <c r="Q888">
        <v>0</v>
      </c>
    </row>
    <row r="889" spans="1:17" x14ac:dyDescent="0.25">
      <c r="A889" t="s">
        <v>340</v>
      </c>
      <c r="B889" t="s">
        <v>341</v>
      </c>
      <c r="C889" t="s">
        <v>342</v>
      </c>
      <c r="D889" t="s">
        <v>310</v>
      </c>
      <c r="E889" t="s">
        <v>332</v>
      </c>
      <c r="F889" t="s">
        <v>260</v>
      </c>
      <c r="G889" t="s">
        <v>243</v>
      </c>
      <c r="H889" t="s">
        <v>305</v>
      </c>
      <c r="I889" t="s">
        <v>306</v>
      </c>
      <c r="J889" t="s">
        <v>273</v>
      </c>
      <c r="K889" t="s">
        <v>78</v>
      </c>
      <c r="M889" t="s">
        <v>199</v>
      </c>
      <c r="N889" t="s">
        <v>313</v>
      </c>
      <c r="O889" t="s">
        <v>265</v>
      </c>
      <c r="P889">
        <v>2020</v>
      </c>
      <c r="Q889">
        <v>0</v>
      </c>
    </row>
    <row r="890" spans="1:17" x14ac:dyDescent="0.25">
      <c r="A890" t="s">
        <v>340</v>
      </c>
      <c r="B890" t="s">
        <v>341</v>
      </c>
      <c r="C890" t="s">
        <v>342</v>
      </c>
      <c r="D890" t="s">
        <v>310</v>
      </c>
      <c r="E890" t="s">
        <v>332</v>
      </c>
      <c r="F890" t="s">
        <v>260</v>
      </c>
      <c r="G890" t="s">
        <v>243</v>
      </c>
      <c r="H890" t="s">
        <v>305</v>
      </c>
      <c r="I890" t="s">
        <v>306</v>
      </c>
      <c r="J890" t="s">
        <v>273</v>
      </c>
      <c r="K890" t="s">
        <v>78</v>
      </c>
      <c r="M890" t="s">
        <v>199</v>
      </c>
      <c r="N890" t="s">
        <v>313</v>
      </c>
      <c r="O890" t="s">
        <v>194</v>
      </c>
      <c r="P890">
        <v>2030</v>
      </c>
      <c r="Q890">
        <v>0</v>
      </c>
    </row>
    <row r="891" spans="1:17" x14ac:dyDescent="0.25">
      <c r="A891" t="s">
        <v>340</v>
      </c>
      <c r="B891" t="s">
        <v>341</v>
      </c>
      <c r="C891" t="s">
        <v>342</v>
      </c>
      <c r="D891" t="s">
        <v>310</v>
      </c>
      <c r="E891" t="s">
        <v>332</v>
      </c>
      <c r="F891" t="s">
        <v>260</v>
      </c>
      <c r="G891" t="s">
        <v>243</v>
      </c>
      <c r="H891" t="s">
        <v>305</v>
      </c>
      <c r="I891" t="s">
        <v>306</v>
      </c>
      <c r="J891" t="s">
        <v>273</v>
      </c>
      <c r="K891" t="s">
        <v>78</v>
      </c>
      <c r="M891" t="s">
        <v>199</v>
      </c>
      <c r="N891" t="s">
        <v>313</v>
      </c>
      <c r="O891" t="s">
        <v>194</v>
      </c>
      <c r="P891">
        <v>2050</v>
      </c>
    </row>
    <row r="892" spans="1:17" x14ac:dyDescent="0.25">
      <c r="A892" t="s">
        <v>340</v>
      </c>
      <c r="B892" t="s">
        <v>341</v>
      </c>
      <c r="C892" t="s">
        <v>342</v>
      </c>
      <c r="D892" t="s">
        <v>310</v>
      </c>
      <c r="E892" t="s">
        <v>332</v>
      </c>
      <c r="F892" t="s">
        <v>260</v>
      </c>
      <c r="G892" t="s">
        <v>243</v>
      </c>
      <c r="H892" t="s">
        <v>305</v>
      </c>
      <c r="I892" t="s">
        <v>306</v>
      </c>
      <c r="J892" t="s">
        <v>273</v>
      </c>
      <c r="K892" t="s">
        <v>78</v>
      </c>
      <c r="M892" t="s">
        <v>199</v>
      </c>
      <c r="N892" t="s">
        <v>313</v>
      </c>
      <c r="O892" t="s">
        <v>264</v>
      </c>
      <c r="P892">
        <v>2050</v>
      </c>
    </row>
    <row r="893" spans="1:17" x14ac:dyDescent="0.25">
      <c r="A893" t="s">
        <v>340</v>
      </c>
      <c r="B893" t="s">
        <v>341</v>
      </c>
      <c r="C893" t="s">
        <v>342</v>
      </c>
      <c r="D893" t="s">
        <v>310</v>
      </c>
      <c r="E893" t="s">
        <v>332</v>
      </c>
      <c r="F893" t="s">
        <v>260</v>
      </c>
      <c r="G893" t="s">
        <v>243</v>
      </c>
      <c r="H893" t="s">
        <v>305</v>
      </c>
      <c r="I893" t="s">
        <v>306</v>
      </c>
      <c r="J893" t="s">
        <v>273</v>
      </c>
      <c r="K893" t="s">
        <v>78</v>
      </c>
      <c r="M893" t="s">
        <v>199</v>
      </c>
      <c r="N893" t="s">
        <v>313</v>
      </c>
      <c r="O893" t="s">
        <v>265</v>
      </c>
      <c r="P893">
        <v>2050</v>
      </c>
    </row>
    <row r="894" spans="1:17" x14ac:dyDescent="0.25">
      <c r="A894" t="s">
        <v>345</v>
      </c>
      <c r="B894" t="s">
        <v>346</v>
      </c>
      <c r="C894" t="s">
        <v>347</v>
      </c>
      <c r="D894" t="s">
        <v>310</v>
      </c>
      <c r="E894" t="s">
        <v>332</v>
      </c>
      <c r="F894" t="s">
        <v>348</v>
      </c>
      <c r="G894" t="s">
        <v>195</v>
      </c>
      <c r="H894" t="s">
        <v>196</v>
      </c>
      <c r="I894" t="s">
        <v>197</v>
      </c>
      <c r="J894" t="s">
        <v>198</v>
      </c>
      <c r="M894" t="s">
        <v>227</v>
      </c>
      <c r="N894" t="s">
        <v>349</v>
      </c>
      <c r="O894" t="s">
        <v>194</v>
      </c>
      <c r="P894">
        <v>2015</v>
      </c>
      <c r="Q894">
        <v>0.35</v>
      </c>
    </row>
    <row r="895" spans="1:17" x14ac:dyDescent="0.25">
      <c r="A895" t="s">
        <v>345</v>
      </c>
      <c r="B895" t="s">
        <v>346</v>
      </c>
      <c r="C895" t="s">
        <v>347</v>
      </c>
      <c r="D895" t="s">
        <v>310</v>
      </c>
      <c r="E895" t="s">
        <v>332</v>
      </c>
      <c r="F895" t="s">
        <v>348</v>
      </c>
      <c r="G895" t="s">
        <v>195</v>
      </c>
      <c r="H895" t="s">
        <v>196</v>
      </c>
      <c r="I895" t="s">
        <v>197</v>
      </c>
      <c r="J895" t="s">
        <v>198</v>
      </c>
      <c r="M895" t="s">
        <v>227</v>
      </c>
      <c r="N895" t="s">
        <v>349</v>
      </c>
      <c r="O895" t="s">
        <v>194</v>
      </c>
      <c r="P895">
        <v>2020</v>
      </c>
    </row>
    <row r="896" spans="1:17" x14ac:dyDescent="0.25">
      <c r="A896" t="s">
        <v>345</v>
      </c>
      <c r="B896" t="s">
        <v>346</v>
      </c>
      <c r="C896" t="s">
        <v>347</v>
      </c>
      <c r="D896" t="s">
        <v>310</v>
      </c>
      <c r="E896" t="s">
        <v>332</v>
      </c>
      <c r="F896" t="s">
        <v>348</v>
      </c>
      <c r="G896" t="s">
        <v>195</v>
      </c>
      <c r="H896" t="s">
        <v>196</v>
      </c>
      <c r="I896" t="s">
        <v>197</v>
      </c>
      <c r="J896" t="s">
        <v>198</v>
      </c>
      <c r="M896" t="s">
        <v>227</v>
      </c>
      <c r="N896" t="s">
        <v>349</v>
      </c>
      <c r="O896" t="s">
        <v>264</v>
      </c>
      <c r="P896">
        <v>2020</v>
      </c>
    </row>
    <row r="897" spans="1:16" x14ac:dyDescent="0.25">
      <c r="A897" t="s">
        <v>345</v>
      </c>
      <c r="B897" t="s">
        <v>346</v>
      </c>
      <c r="C897" t="s">
        <v>347</v>
      </c>
      <c r="D897" t="s">
        <v>310</v>
      </c>
      <c r="E897" t="s">
        <v>332</v>
      </c>
      <c r="F897" t="s">
        <v>348</v>
      </c>
      <c r="G897" t="s">
        <v>195</v>
      </c>
      <c r="H897" t="s">
        <v>196</v>
      </c>
      <c r="I897" t="s">
        <v>197</v>
      </c>
      <c r="J897" t="s">
        <v>198</v>
      </c>
      <c r="M897" t="s">
        <v>227</v>
      </c>
      <c r="N897" t="s">
        <v>349</v>
      </c>
      <c r="O897" t="s">
        <v>265</v>
      </c>
      <c r="P897">
        <v>2020</v>
      </c>
    </row>
    <row r="898" spans="1:16" x14ac:dyDescent="0.25">
      <c r="A898" t="s">
        <v>345</v>
      </c>
      <c r="B898" t="s">
        <v>346</v>
      </c>
      <c r="C898" t="s">
        <v>347</v>
      </c>
      <c r="D898" t="s">
        <v>310</v>
      </c>
      <c r="E898" t="s">
        <v>332</v>
      </c>
      <c r="F898" t="s">
        <v>348</v>
      </c>
      <c r="G898" t="s">
        <v>195</v>
      </c>
      <c r="H898" t="s">
        <v>196</v>
      </c>
      <c r="I898" t="s">
        <v>197</v>
      </c>
      <c r="J898" t="s">
        <v>198</v>
      </c>
      <c r="M898" t="s">
        <v>227</v>
      </c>
      <c r="N898" t="s">
        <v>349</v>
      </c>
      <c r="O898" t="s">
        <v>194</v>
      </c>
      <c r="P898">
        <v>2030</v>
      </c>
    </row>
    <row r="899" spans="1:16" x14ac:dyDescent="0.25">
      <c r="A899" t="s">
        <v>345</v>
      </c>
      <c r="B899" t="s">
        <v>346</v>
      </c>
      <c r="C899" t="s">
        <v>347</v>
      </c>
      <c r="D899" t="s">
        <v>310</v>
      </c>
      <c r="E899" t="s">
        <v>332</v>
      </c>
      <c r="F899" t="s">
        <v>348</v>
      </c>
      <c r="G899" t="s">
        <v>195</v>
      </c>
      <c r="H899" t="s">
        <v>196</v>
      </c>
      <c r="I899" t="s">
        <v>197</v>
      </c>
      <c r="J899" t="s">
        <v>198</v>
      </c>
      <c r="M899" t="s">
        <v>227</v>
      </c>
      <c r="N899" t="s">
        <v>349</v>
      </c>
      <c r="O899" t="s">
        <v>194</v>
      </c>
      <c r="P899">
        <v>2050</v>
      </c>
    </row>
    <row r="900" spans="1:16" x14ac:dyDescent="0.25">
      <c r="A900" t="s">
        <v>345</v>
      </c>
      <c r="B900" t="s">
        <v>346</v>
      </c>
      <c r="C900" t="s">
        <v>347</v>
      </c>
      <c r="D900" t="s">
        <v>310</v>
      </c>
      <c r="E900" t="s">
        <v>332</v>
      </c>
      <c r="F900" t="s">
        <v>348</v>
      </c>
      <c r="G900" t="s">
        <v>195</v>
      </c>
      <c r="H900" t="s">
        <v>196</v>
      </c>
      <c r="I900" t="s">
        <v>197</v>
      </c>
      <c r="J900" t="s">
        <v>198</v>
      </c>
      <c r="M900" t="s">
        <v>227</v>
      </c>
      <c r="N900" t="s">
        <v>349</v>
      </c>
      <c r="O900" t="s">
        <v>264</v>
      </c>
      <c r="P900">
        <v>2050</v>
      </c>
    </row>
    <row r="901" spans="1:16" x14ac:dyDescent="0.25">
      <c r="A901" t="s">
        <v>345</v>
      </c>
      <c r="B901" t="s">
        <v>346</v>
      </c>
      <c r="C901" t="s">
        <v>347</v>
      </c>
      <c r="D901" t="s">
        <v>310</v>
      </c>
      <c r="E901" t="s">
        <v>332</v>
      </c>
      <c r="F901" t="s">
        <v>348</v>
      </c>
      <c r="G901" t="s">
        <v>195</v>
      </c>
      <c r="H901" t="s">
        <v>196</v>
      </c>
      <c r="I901" t="s">
        <v>197</v>
      </c>
      <c r="J901" t="s">
        <v>198</v>
      </c>
      <c r="M901" t="s">
        <v>227</v>
      </c>
      <c r="N901" t="s">
        <v>349</v>
      </c>
      <c r="O901" t="s">
        <v>265</v>
      </c>
      <c r="P901">
        <v>2050</v>
      </c>
    </row>
    <row r="902" spans="1:16" x14ac:dyDescent="0.25">
      <c r="A902" t="s">
        <v>345</v>
      </c>
      <c r="B902" t="s">
        <v>346</v>
      </c>
      <c r="C902" t="s">
        <v>347</v>
      </c>
      <c r="D902" t="s">
        <v>310</v>
      </c>
      <c r="E902" t="s">
        <v>332</v>
      </c>
      <c r="F902" t="s">
        <v>348</v>
      </c>
      <c r="G902" t="s">
        <v>195</v>
      </c>
      <c r="H902" t="s">
        <v>200</v>
      </c>
      <c r="I902" t="s">
        <v>201</v>
      </c>
      <c r="K902" t="s">
        <v>202</v>
      </c>
      <c r="O902" t="s">
        <v>194</v>
      </c>
      <c r="P902">
        <v>2015</v>
      </c>
    </row>
    <row r="903" spans="1:16" x14ac:dyDescent="0.25">
      <c r="A903" t="s">
        <v>345</v>
      </c>
      <c r="B903" t="s">
        <v>346</v>
      </c>
      <c r="C903" t="s">
        <v>347</v>
      </c>
      <c r="D903" t="s">
        <v>310</v>
      </c>
      <c r="E903" t="s">
        <v>332</v>
      </c>
      <c r="F903" t="s">
        <v>348</v>
      </c>
      <c r="G903" t="s">
        <v>195</v>
      </c>
      <c r="H903" t="s">
        <v>200</v>
      </c>
      <c r="I903" t="s">
        <v>201</v>
      </c>
      <c r="K903" t="s">
        <v>202</v>
      </c>
      <c r="O903" t="s">
        <v>194</v>
      </c>
      <c r="P903">
        <v>2020</v>
      </c>
    </row>
    <row r="904" spans="1:16" x14ac:dyDescent="0.25">
      <c r="A904" t="s">
        <v>345</v>
      </c>
      <c r="B904" t="s">
        <v>346</v>
      </c>
      <c r="C904" t="s">
        <v>347</v>
      </c>
      <c r="D904" t="s">
        <v>310</v>
      </c>
      <c r="E904" t="s">
        <v>332</v>
      </c>
      <c r="F904" t="s">
        <v>348</v>
      </c>
      <c r="G904" t="s">
        <v>195</v>
      </c>
      <c r="H904" t="s">
        <v>200</v>
      </c>
      <c r="I904" t="s">
        <v>201</v>
      </c>
      <c r="K904" t="s">
        <v>202</v>
      </c>
      <c r="O904" t="s">
        <v>264</v>
      </c>
      <c r="P904">
        <v>2020</v>
      </c>
    </row>
    <row r="905" spans="1:16" x14ac:dyDescent="0.25">
      <c r="A905" t="s">
        <v>345</v>
      </c>
      <c r="B905" t="s">
        <v>346</v>
      </c>
      <c r="C905" t="s">
        <v>347</v>
      </c>
      <c r="D905" t="s">
        <v>310</v>
      </c>
      <c r="E905" t="s">
        <v>332</v>
      </c>
      <c r="F905" t="s">
        <v>348</v>
      </c>
      <c r="G905" t="s">
        <v>195</v>
      </c>
      <c r="H905" t="s">
        <v>200</v>
      </c>
      <c r="I905" t="s">
        <v>201</v>
      </c>
      <c r="K905" t="s">
        <v>202</v>
      </c>
      <c r="O905" t="s">
        <v>265</v>
      </c>
      <c r="P905">
        <v>2020</v>
      </c>
    </row>
    <row r="906" spans="1:16" x14ac:dyDescent="0.25">
      <c r="A906" t="s">
        <v>345</v>
      </c>
      <c r="B906" t="s">
        <v>346</v>
      </c>
      <c r="C906" t="s">
        <v>347</v>
      </c>
      <c r="D906" t="s">
        <v>310</v>
      </c>
      <c r="E906" t="s">
        <v>332</v>
      </c>
      <c r="F906" t="s">
        <v>348</v>
      </c>
      <c r="G906" t="s">
        <v>195</v>
      </c>
      <c r="H906" t="s">
        <v>200</v>
      </c>
      <c r="I906" t="s">
        <v>201</v>
      </c>
      <c r="K906" t="s">
        <v>202</v>
      </c>
      <c r="O906" t="s">
        <v>194</v>
      </c>
      <c r="P906">
        <v>2030</v>
      </c>
    </row>
    <row r="907" spans="1:16" x14ac:dyDescent="0.25">
      <c r="A907" t="s">
        <v>345</v>
      </c>
      <c r="B907" t="s">
        <v>346</v>
      </c>
      <c r="C907" t="s">
        <v>347</v>
      </c>
      <c r="D907" t="s">
        <v>310</v>
      </c>
      <c r="E907" t="s">
        <v>332</v>
      </c>
      <c r="F907" t="s">
        <v>348</v>
      </c>
      <c r="G907" t="s">
        <v>195</v>
      </c>
      <c r="H907" t="s">
        <v>200</v>
      </c>
      <c r="I907" t="s">
        <v>201</v>
      </c>
      <c r="K907" t="s">
        <v>202</v>
      </c>
      <c r="O907" t="s">
        <v>194</v>
      </c>
      <c r="P907">
        <v>2050</v>
      </c>
    </row>
    <row r="908" spans="1:16" x14ac:dyDescent="0.25">
      <c r="A908" t="s">
        <v>345</v>
      </c>
      <c r="B908" t="s">
        <v>346</v>
      </c>
      <c r="C908" t="s">
        <v>347</v>
      </c>
      <c r="D908" t="s">
        <v>310</v>
      </c>
      <c r="E908" t="s">
        <v>332</v>
      </c>
      <c r="F908" t="s">
        <v>348</v>
      </c>
      <c r="G908" t="s">
        <v>195</v>
      </c>
      <c r="H908" t="s">
        <v>200</v>
      </c>
      <c r="I908" t="s">
        <v>201</v>
      </c>
      <c r="K908" t="s">
        <v>202</v>
      </c>
      <c r="O908" t="s">
        <v>264</v>
      </c>
      <c r="P908">
        <v>2050</v>
      </c>
    </row>
    <row r="909" spans="1:16" x14ac:dyDescent="0.25">
      <c r="A909" t="s">
        <v>345</v>
      </c>
      <c r="B909" t="s">
        <v>346</v>
      </c>
      <c r="C909" t="s">
        <v>347</v>
      </c>
      <c r="D909" t="s">
        <v>310</v>
      </c>
      <c r="E909" t="s">
        <v>332</v>
      </c>
      <c r="F909" t="s">
        <v>348</v>
      </c>
      <c r="G909" t="s">
        <v>195</v>
      </c>
      <c r="H909" t="s">
        <v>200</v>
      </c>
      <c r="I909" t="s">
        <v>201</v>
      </c>
      <c r="K909" t="s">
        <v>202</v>
      </c>
      <c r="O909" t="s">
        <v>265</v>
      </c>
      <c r="P909">
        <v>2050</v>
      </c>
    </row>
    <row r="910" spans="1:16" x14ac:dyDescent="0.25">
      <c r="A910" t="s">
        <v>345</v>
      </c>
      <c r="B910" t="s">
        <v>346</v>
      </c>
      <c r="C910" t="s">
        <v>347</v>
      </c>
      <c r="D910" t="s">
        <v>310</v>
      </c>
      <c r="E910" t="s">
        <v>332</v>
      </c>
      <c r="F910" t="s">
        <v>348</v>
      </c>
      <c r="G910" t="s">
        <v>195</v>
      </c>
      <c r="H910" t="s">
        <v>204</v>
      </c>
      <c r="I910" t="s">
        <v>205</v>
      </c>
      <c r="J910" t="s">
        <v>198</v>
      </c>
      <c r="N910" t="s">
        <v>349</v>
      </c>
      <c r="O910" t="s">
        <v>194</v>
      </c>
      <c r="P910">
        <v>2015</v>
      </c>
    </row>
    <row r="911" spans="1:16" x14ac:dyDescent="0.25">
      <c r="A911" t="s">
        <v>345</v>
      </c>
      <c r="B911" t="s">
        <v>346</v>
      </c>
      <c r="C911" t="s">
        <v>347</v>
      </c>
      <c r="D911" t="s">
        <v>310</v>
      </c>
      <c r="E911" t="s">
        <v>332</v>
      </c>
      <c r="F911" t="s">
        <v>348</v>
      </c>
      <c r="G911" t="s">
        <v>195</v>
      </c>
      <c r="H911" t="s">
        <v>204</v>
      </c>
      <c r="I911" t="s">
        <v>205</v>
      </c>
      <c r="J911" t="s">
        <v>198</v>
      </c>
      <c r="N911" t="s">
        <v>349</v>
      </c>
      <c r="O911" t="s">
        <v>194</v>
      </c>
      <c r="P911">
        <v>2020</v>
      </c>
    </row>
    <row r="912" spans="1:16" x14ac:dyDescent="0.25">
      <c r="A912" t="s">
        <v>345</v>
      </c>
      <c r="B912" t="s">
        <v>346</v>
      </c>
      <c r="C912" t="s">
        <v>347</v>
      </c>
      <c r="D912" t="s">
        <v>310</v>
      </c>
      <c r="E912" t="s">
        <v>332</v>
      </c>
      <c r="F912" t="s">
        <v>348</v>
      </c>
      <c r="G912" t="s">
        <v>195</v>
      </c>
      <c r="H912" t="s">
        <v>204</v>
      </c>
      <c r="I912" t="s">
        <v>205</v>
      </c>
      <c r="J912" t="s">
        <v>198</v>
      </c>
      <c r="N912" t="s">
        <v>349</v>
      </c>
      <c r="O912" t="s">
        <v>264</v>
      </c>
      <c r="P912">
        <v>2020</v>
      </c>
    </row>
    <row r="913" spans="1:17" x14ac:dyDescent="0.25">
      <c r="A913" t="s">
        <v>345</v>
      </c>
      <c r="B913" t="s">
        <v>346</v>
      </c>
      <c r="C913" t="s">
        <v>347</v>
      </c>
      <c r="D913" t="s">
        <v>310</v>
      </c>
      <c r="E913" t="s">
        <v>332</v>
      </c>
      <c r="F913" t="s">
        <v>348</v>
      </c>
      <c r="G913" t="s">
        <v>195</v>
      </c>
      <c r="H913" t="s">
        <v>204</v>
      </c>
      <c r="I913" t="s">
        <v>205</v>
      </c>
      <c r="J913" t="s">
        <v>198</v>
      </c>
      <c r="N913" t="s">
        <v>349</v>
      </c>
      <c r="O913" t="s">
        <v>265</v>
      </c>
      <c r="P913">
        <v>2020</v>
      </c>
    </row>
    <row r="914" spans="1:17" x14ac:dyDescent="0.25">
      <c r="A914" t="s">
        <v>345</v>
      </c>
      <c r="B914" t="s">
        <v>346</v>
      </c>
      <c r="C914" t="s">
        <v>347</v>
      </c>
      <c r="D914" t="s">
        <v>310</v>
      </c>
      <c r="E914" t="s">
        <v>332</v>
      </c>
      <c r="F914" t="s">
        <v>348</v>
      </c>
      <c r="G914" t="s">
        <v>195</v>
      </c>
      <c r="H914" t="s">
        <v>204</v>
      </c>
      <c r="I914" t="s">
        <v>205</v>
      </c>
      <c r="J914" t="s">
        <v>198</v>
      </c>
      <c r="N914" t="s">
        <v>349</v>
      </c>
      <c r="O914" t="s">
        <v>194</v>
      </c>
      <c r="P914">
        <v>2030</v>
      </c>
    </row>
    <row r="915" spans="1:17" x14ac:dyDescent="0.25">
      <c r="A915" t="s">
        <v>345</v>
      </c>
      <c r="B915" t="s">
        <v>346</v>
      </c>
      <c r="C915" t="s">
        <v>347</v>
      </c>
      <c r="D915" t="s">
        <v>310</v>
      </c>
      <c r="E915" t="s">
        <v>332</v>
      </c>
      <c r="F915" t="s">
        <v>348</v>
      </c>
      <c r="G915" t="s">
        <v>195</v>
      </c>
      <c r="H915" t="s">
        <v>204</v>
      </c>
      <c r="I915" t="s">
        <v>205</v>
      </c>
      <c r="J915" t="s">
        <v>198</v>
      </c>
      <c r="N915" t="s">
        <v>349</v>
      </c>
      <c r="O915" t="s">
        <v>194</v>
      </c>
      <c r="P915">
        <v>2050</v>
      </c>
    </row>
    <row r="916" spans="1:17" x14ac:dyDescent="0.25">
      <c r="A916" t="s">
        <v>345</v>
      </c>
      <c r="B916" t="s">
        <v>346</v>
      </c>
      <c r="C916" t="s">
        <v>347</v>
      </c>
      <c r="D916" t="s">
        <v>310</v>
      </c>
      <c r="E916" t="s">
        <v>332</v>
      </c>
      <c r="F916" t="s">
        <v>348</v>
      </c>
      <c r="G916" t="s">
        <v>195</v>
      </c>
      <c r="H916" t="s">
        <v>204</v>
      </c>
      <c r="I916" t="s">
        <v>205</v>
      </c>
      <c r="J916" t="s">
        <v>198</v>
      </c>
      <c r="N916" t="s">
        <v>349</v>
      </c>
      <c r="O916" t="s">
        <v>264</v>
      </c>
      <c r="P916">
        <v>2050</v>
      </c>
    </row>
    <row r="917" spans="1:17" x14ac:dyDescent="0.25">
      <c r="A917" t="s">
        <v>345</v>
      </c>
      <c r="B917" t="s">
        <v>346</v>
      </c>
      <c r="C917" t="s">
        <v>347</v>
      </c>
      <c r="D917" t="s">
        <v>310</v>
      </c>
      <c r="E917" t="s">
        <v>332</v>
      </c>
      <c r="F917" t="s">
        <v>348</v>
      </c>
      <c r="G917" t="s">
        <v>195</v>
      </c>
      <c r="H917" t="s">
        <v>204</v>
      </c>
      <c r="I917" t="s">
        <v>205</v>
      </c>
      <c r="J917" t="s">
        <v>198</v>
      </c>
      <c r="N917" t="s">
        <v>349</v>
      </c>
      <c r="O917" t="s">
        <v>265</v>
      </c>
      <c r="P917">
        <v>2050</v>
      </c>
    </row>
    <row r="918" spans="1:17" x14ac:dyDescent="0.25">
      <c r="A918" t="s">
        <v>345</v>
      </c>
      <c r="B918" t="s">
        <v>346</v>
      </c>
      <c r="C918" t="s">
        <v>347</v>
      </c>
      <c r="D918" t="s">
        <v>310</v>
      </c>
      <c r="E918" t="s">
        <v>332</v>
      </c>
      <c r="F918" t="s">
        <v>348</v>
      </c>
      <c r="G918" t="s">
        <v>195</v>
      </c>
      <c r="H918" t="s">
        <v>350</v>
      </c>
      <c r="I918" t="s">
        <v>208</v>
      </c>
      <c r="J918" t="s">
        <v>351</v>
      </c>
      <c r="K918" t="s">
        <v>191</v>
      </c>
      <c r="M918" t="s">
        <v>227</v>
      </c>
      <c r="N918" t="s">
        <v>349</v>
      </c>
      <c r="O918" t="s">
        <v>194</v>
      </c>
      <c r="P918">
        <v>2015</v>
      </c>
      <c r="Q918">
        <v>2.7000000000000001E-3</v>
      </c>
    </row>
    <row r="919" spans="1:17" x14ac:dyDescent="0.25">
      <c r="A919" t="s">
        <v>345</v>
      </c>
      <c r="B919" t="s">
        <v>346</v>
      </c>
      <c r="C919" t="s">
        <v>347</v>
      </c>
      <c r="D919" t="s">
        <v>310</v>
      </c>
      <c r="E919" t="s">
        <v>332</v>
      </c>
      <c r="F919" t="s">
        <v>348</v>
      </c>
      <c r="G919" t="s">
        <v>195</v>
      </c>
      <c r="H919" t="s">
        <v>350</v>
      </c>
      <c r="I919" t="s">
        <v>208</v>
      </c>
      <c r="J919" t="s">
        <v>351</v>
      </c>
      <c r="K919" t="s">
        <v>191</v>
      </c>
      <c r="M919" t="s">
        <v>227</v>
      </c>
      <c r="N919" t="s">
        <v>349</v>
      </c>
      <c r="O919" t="s">
        <v>194</v>
      </c>
      <c r="P919">
        <v>2020</v>
      </c>
    </row>
    <row r="920" spans="1:17" x14ac:dyDescent="0.25">
      <c r="A920" t="s">
        <v>345</v>
      </c>
      <c r="B920" t="s">
        <v>346</v>
      </c>
      <c r="C920" t="s">
        <v>347</v>
      </c>
      <c r="D920" t="s">
        <v>310</v>
      </c>
      <c r="E920" t="s">
        <v>332</v>
      </c>
      <c r="F920" t="s">
        <v>348</v>
      </c>
      <c r="G920" t="s">
        <v>195</v>
      </c>
      <c r="H920" t="s">
        <v>350</v>
      </c>
      <c r="I920" t="s">
        <v>208</v>
      </c>
      <c r="J920" t="s">
        <v>351</v>
      </c>
      <c r="K920" t="s">
        <v>191</v>
      </c>
      <c r="M920" t="s">
        <v>227</v>
      </c>
      <c r="N920" t="s">
        <v>349</v>
      </c>
      <c r="O920" t="s">
        <v>264</v>
      </c>
      <c r="P920">
        <v>2020</v>
      </c>
    </row>
    <row r="921" spans="1:17" x14ac:dyDescent="0.25">
      <c r="A921" t="s">
        <v>345</v>
      </c>
      <c r="B921" t="s">
        <v>346</v>
      </c>
      <c r="C921" t="s">
        <v>347</v>
      </c>
      <c r="D921" t="s">
        <v>310</v>
      </c>
      <c r="E921" t="s">
        <v>332</v>
      </c>
      <c r="F921" t="s">
        <v>348</v>
      </c>
      <c r="G921" t="s">
        <v>195</v>
      </c>
      <c r="H921" t="s">
        <v>350</v>
      </c>
      <c r="I921" t="s">
        <v>208</v>
      </c>
      <c r="J921" t="s">
        <v>351</v>
      </c>
      <c r="K921" t="s">
        <v>191</v>
      </c>
      <c r="M921" t="s">
        <v>227</v>
      </c>
      <c r="N921" t="s">
        <v>349</v>
      </c>
      <c r="O921" t="s">
        <v>265</v>
      </c>
      <c r="P921">
        <v>2020</v>
      </c>
    </row>
    <row r="922" spans="1:17" x14ac:dyDescent="0.25">
      <c r="A922" t="s">
        <v>345</v>
      </c>
      <c r="B922" t="s">
        <v>346</v>
      </c>
      <c r="C922" t="s">
        <v>347</v>
      </c>
      <c r="D922" t="s">
        <v>310</v>
      </c>
      <c r="E922" t="s">
        <v>332</v>
      </c>
      <c r="F922" t="s">
        <v>348</v>
      </c>
      <c r="G922" t="s">
        <v>195</v>
      </c>
      <c r="H922" t="s">
        <v>350</v>
      </c>
      <c r="I922" t="s">
        <v>208</v>
      </c>
      <c r="J922" t="s">
        <v>351</v>
      </c>
      <c r="K922" t="s">
        <v>191</v>
      </c>
      <c r="M922" t="s">
        <v>227</v>
      </c>
      <c r="N922" t="s">
        <v>349</v>
      </c>
      <c r="O922" t="s">
        <v>194</v>
      </c>
      <c r="P922">
        <v>2030</v>
      </c>
    </row>
    <row r="923" spans="1:17" x14ac:dyDescent="0.25">
      <c r="A923" t="s">
        <v>345</v>
      </c>
      <c r="B923" t="s">
        <v>346</v>
      </c>
      <c r="C923" t="s">
        <v>347</v>
      </c>
      <c r="D923" t="s">
        <v>310</v>
      </c>
      <c r="E923" t="s">
        <v>332</v>
      </c>
      <c r="F923" t="s">
        <v>348</v>
      </c>
      <c r="G923" t="s">
        <v>195</v>
      </c>
      <c r="H923" t="s">
        <v>350</v>
      </c>
      <c r="I923" t="s">
        <v>208</v>
      </c>
      <c r="J923" t="s">
        <v>351</v>
      </c>
      <c r="K923" t="s">
        <v>191</v>
      </c>
      <c r="M923" t="s">
        <v>227</v>
      </c>
      <c r="N923" t="s">
        <v>349</v>
      </c>
      <c r="O923" t="s">
        <v>194</v>
      </c>
      <c r="P923">
        <v>2050</v>
      </c>
    </row>
    <row r="924" spans="1:17" x14ac:dyDescent="0.25">
      <c r="A924" t="s">
        <v>345</v>
      </c>
      <c r="B924" t="s">
        <v>346</v>
      </c>
      <c r="C924" t="s">
        <v>347</v>
      </c>
      <c r="D924" t="s">
        <v>310</v>
      </c>
      <c r="E924" t="s">
        <v>332</v>
      </c>
      <c r="F924" t="s">
        <v>348</v>
      </c>
      <c r="G924" t="s">
        <v>195</v>
      </c>
      <c r="H924" t="s">
        <v>350</v>
      </c>
      <c r="I924" t="s">
        <v>208</v>
      </c>
      <c r="J924" t="s">
        <v>351</v>
      </c>
      <c r="K924" t="s">
        <v>191</v>
      </c>
      <c r="M924" t="s">
        <v>227</v>
      </c>
      <c r="N924" t="s">
        <v>349</v>
      </c>
      <c r="O924" t="s">
        <v>264</v>
      </c>
      <c r="P924">
        <v>2050</v>
      </c>
    </row>
    <row r="925" spans="1:17" x14ac:dyDescent="0.25">
      <c r="A925" t="s">
        <v>345</v>
      </c>
      <c r="B925" t="s">
        <v>346</v>
      </c>
      <c r="C925" t="s">
        <v>347</v>
      </c>
      <c r="D925" t="s">
        <v>310</v>
      </c>
      <c r="E925" t="s">
        <v>332</v>
      </c>
      <c r="F925" t="s">
        <v>348</v>
      </c>
      <c r="G925" t="s">
        <v>195</v>
      </c>
      <c r="H925" t="s">
        <v>350</v>
      </c>
      <c r="I925" t="s">
        <v>208</v>
      </c>
      <c r="J925" t="s">
        <v>351</v>
      </c>
      <c r="K925" t="s">
        <v>191</v>
      </c>
      <c r="M925" t="s">
        <v>227</v>
      </c>
      <c r="N925" t="s">
        <v>349</v>
      </c>
      <c r="O925" t="s">
        <v>265</v>
      </c>
      <c r="P925">
        <v>2050</v>
      </c>
    </row>
    <row r="926" spans="1:17" x14ac:dyDescent="0.25">
      <c r="A926" t="s">
        <v>345</v>
      </c>
      <c r="B926" t="s">
        <v>346</v>
      </c>
      <c r="C926" t="s">
        <v>347</v>
      </c>
      <c r="D926" t="s">
        <v>310</v>
      </c>
      <c r="E926" t="s">
        <v>332</v>
      </c>
      <c r="F926" t="s">
        <v>348</v>
      </c>
      <c r="G926" t="s">
        <v>195</v>
      </c>
      <c r="H926" t="s">
        <v>207</v>
      </c>
      <c r="I926" t="s">
        <v>208</v>
      </c>
      <c r="J926" t="s">
        <v>209</v>
      </c>
      <c r="K926" t="s">
        <v>191</v>
      </c>
      <c r="N926" t="s">
        <v>349</v>
      </c>
      <c r="O926" t="s">
        <v>194</v>
      </c>
      <c r="P926">
        <v>2015</v>
      </c>
    </row>
    <row r="927" spans="1:17" x14ac:dyDescent="0.25">
      <c r="A927" t="s">
        <v>345</v>
      </c>
      <c r="B927" t="s">
        <v>346</v>
      </c>
      <c r="C927" t="s">
        <v>347</v>
      </c>
      <c r="D927" t="s">
        <v>310</v>
      </c>
      <c r="E927" t="s">
        <v>332</v>
      </c>
      <c r="F927" t="s">
        <v>348</v>
      </c>
      <c r="G927" t="s">
        <v>195</v>
      </c>
      <c r="H927" t="s">
        <v>207</v>
      </c>
      <c r="I927" t="s">
        <v>208</v>
      </c>
      <c r="J927" t="s">
        <v>209</v>
      </c>
      <c r="K927" t="s">
        <v>191</v>
      </c>
      <c r="N927" t="s">
        <v>349</v>
      </c>
      <c r="O927" t="s">
        <v>194</v>
      </c>
      <c r="P927">
        <v>2020</v>
      </c>
    </row>
    <row r="928" spans="1:17" x14ac:dyDescent="0.25">
      <c r="A928" t="s">
        <v>345</v>
      </c>
      <c r="B928" t="s">
        <v>346</v>
      </c>
      <c r="C928" t="s">
        <v>347</v>
      </c>
      <c r="D928" t="s">
        <v>310</v>
      </c>
      <c r="E928" t="s">
        <v>332</v>
      </c>
      <c r="F928" t="s">
        <v>348</v>
      </c>
      <c r="G928" t="s">
        <v>195</v>
      </c>
      <c r="H928" t="s">
        <v>207</v>
      </c>
      <c r="I928" t="s">
        <v>208</v>
      </c>
      <c r="J928" t="s">
        <v>209</v>
      </c>
      <c r="K928" t="s">
        <v>191</v>
      </c>
      <c r="N928" t="s">
        <v>349</v>
      </c>
      <c r="O928" t="s">
        <v>264</v>
      </c>
      <c r="P928">
        <v>2020</v>
      </c>
    </row>
    <row r="929" spans="1:17" x14ac:dyDescent="0.25">
      <c r="A929" t="s">
        <v>345</v>
      </c>
      <c r="B929" t="s">
        <v>346</v>
      </c>
      <c r="C929" t="s">
        <v>347</v>
      </c>
      <c r="D929" t="s">
        <v>310</v>
      </c>
      <c r="E929" t="s">
        <v>332</v>
      </c>
      <c r="F929" t="s">
        <v>348</v>
      </c>
      <c r="G929" t="s">
        <v>195</v>
      </c>
      <c r="H929" t="s">
        <v>207</v>
      </c>
      <c r="I929" t="s">
        <v>208</v>
      </c>
      <c r="J929" t="s">
        <v>209</v>
      </c>
      <c r="K929" t="s">
        <v>191</v>
      </c>
      <c r="N929" t="s">
        <v>349</v>
      </c>
      <c r="O929" t="s">
        <v>265</v>
      </c>
      <c r="P929">
        <v>2020</v>
      </c>
    </row>
    <row r="930" spans="1:17" x14ac:dyDescent="0.25">
      <c r="A930" t="s">
        <v>345</v>
      </c>
      <c r="B930" t="s">
        <v>346</v>
      </c>
      <c r="C930" t="s">
        <v>347</v>
      </c>
      <c r="D930" t="s">
        <v>310</v>
      </c>
      <c r="E930" t="s">
        <v>332</v>
      </c>
      <c r="F930" t="s">
        <v>348</v>
      </c>
      <c r="G930" t="s">
        <v>195</v>
      </c>
      <c r="H930" t="s">
        <v>207</v>
      </c>
      <c r="I930" t="s">
        <v>208</v>
      </c>
      <c r="J930" t="s">
        <v>209</v>
      </c>
      <c r="K930" t="s">
        <v>191</v>
      </c>
      <c r="N930" t="s">
        <v>349</v>
      </c>
      <c r="O930" t="s">
        <v>194</v>
      </c>
      <c r="P930">
        <v>2030</v>
      </c>
    </row>
    <row r="931" spans="1:17" x14ac:dyDescent="0.25">
      <c r="A931" t="s">
        <v>345</v>
      </c>
      <c r="B931" t="s">
        <v>346</v>
      </c>
      <c r="C931" t="s">
        <v>347</v>
      </c>
      <c r="D931" t="s">
        <v>310</v>
      </c>
      <c r="E931" t="s">
        <v>332</v>
      </c>
      <c r="F931" t="s">
        <v>348</v>
      </c>
      <c r="G931" t="s">
        <v>195</v>
      </c>
      <c r="H931" t="s">
        <v>207</v>
      </c>
      <c r="I931" t="s">
        <v>208</v>
      </c>
      <c r="J931" t="s">
        <v>209</v>
      </c>
      <c r="K931" t="s">
        <v>191</v>
      </c>
      <c r="N931" t="s">
        <v>349</v>
      </c>
      <c r="O931" t="s">
        <v>194</v>
      </c>
      <c r="P931">
        <v>2050</v>
      </c>
    </row>
    <row r="932" spans="1:17" x14ac:dyDescent="0.25">
      <c r="A932" t="s">
        <v>345</v>
      </c>
      <c r="B932" t="s">
        <v>346</v>
      </c>
      <c r="C932" t="s">
        <v>347</v>
      </c>
      <c r="D932" t="s">
        <v>310</v>
      </c>
      <c r="E932" t="s">
        <v>332</v>
      </c>
      <c r="F932" t="s">
        <v>348</v>
      </c>
      <c r="G932" t="s">
        <v>195</v>
      </c>
      <c r="H932" t="s">
        <v>207</v>
      </c>
      <c r="I932" t="s">
        <v>208</v>
      </c>
      <c r="J932" t="s">
        <v>209</v>
      </c>
      <c r="K932" t="s">
        <v>191</v>
      </c>
      <c r="N932" t="s">
        <v>349</v>
      </c>
      <c r="O932" t="s">
        <v>264</v>
      </c>
      <c r="P932">
        <v>2050</v>
      </c>
    </row>
    <row r="933" spans="1:17" x14ac:dyDescent="0.25">
      <c r="A933" t="s">
        <v>345</v>
      </c>
      <c r="B933" t="s">
        <v>346</v>
      </c>
      <c r="C933" t="s">
        <v>347</v>
      </c>
      <c r="D933" t="s">
        <v>310</v>
      </c>
      <c r="E933" t="s">
        <v>332</v>
      </c>
      <c r="F933" t="s">
        <v>348</v>
      </c>
      <c r="G933" t="s">
        <v>195</v>
      </c>
      <c r="H933" t="s">
        <v>207</v>
      </c>
      <c r="I933" t="s">
        <v>208</v>
      </c>
      <c r="J933" t="s">
        <v>209</v>
      </c>
      <c r="K933" t="s">
        <v>191</v>
      </c>
      <c r="N933" t="s">
        <v>349</v>
      </c>
      <c r="O933" t="s">
        <v>265</v>
      </c>
      <c r="P933">
        <v>2050</v>
      </c>
    </row>
    <row r="934" spans="1:17" x14ac:dyDescent="0.25">
      <c r="A934" t="s">
        <v>345</v>
      </c>
      <c r="B934" t="s">
        <v>346</v>
      </c>
      <c r="C934" t="s">
        <v>347</v>
      </c>
      <c r="D934" t="s">
        <v>310</v>
      </c>
      <c r="E934" t="s">
        <v>332</v>
      </c>
      <c r="F934" t="s">
        <v>348</v>
      </c>
      <c r="G934" t="s">
        <v>195</v>
      </c>
      <c r="H934" t="s">
        <v>352</v>
      </c>
      <c r="I934" t="s">
        <v>135</v>
      </c>
      <c r="K934" t="s">
        <v>191</v>
      </c>
      <c r="M934" t="s">
        <v>210</v>
      </c>
      <c r="N934" t="s">
        <v>349</v>
      </c>
      <c r="O934" t="s">
        <v>194</v>
      </c>
      <c r="P934">
        <v>2015</v>
      </c>
      <c r="Q934">
        <v>0.03</v>
      </c>
    </row>
    <row r="935" spans="1:17" x14ac:dyDescent="0.25">
      <c r="A935" t="s">
        <v>345</v>
      </c>
      <c r="B935" t="s">
        <v>346</v>
      </c>
      <c r="C935" t="s">
        <v>347</v>
      </c>
      <c r="D935" t="s">
        <v>310</v>
      </c>
      <c r="E935" t="s">
        <v>332</v>
      </c>
      <c r="F935" t="s">
        <v>348</v>
      </c>
      <c r="G935" t="s">
        <v>195</v>
      </c>
      <c r="H935" t="s">
        <v>352</v>
      </c>
      <c r="I935" t="s">
        <v>135</v>
      </c>
      <c r="K935" t="s">
        <v>191</v>
      </c>
      <c r="M935" t="s">
        <v>210</v>
      </c>
      <c r="N935" t="s">
        <v>349</v>
      </c>
      <c r="O935" t="s">
        <v>194</v>
      </c>
      <c r="P935">
        <v>2020</v>
      </c>
    </row>
    <row r="936" spans="1:17" x14ac:dyDescent="0.25">
      <c r="A936" t="s">
        <v>345</v>
      </c>
      <c r="B936" t="s">
        <v>346</v>
      </c>
      <c r="C936" t="s">
        <v>347</v>
      </c>
      <c r="D936" t="s">
        <v>310</v>
      </c>
      <c r="E936" t="s">
        <v>332</v>
      </c>
      <c r="F936" t="s">
        <v>348</v>
      </c>
      <c r="G936" t="s">
        <v>195</v>
      </c>
      <c r="H936" t="s">
        <v>352</v>
      </c>
      <c r="I936" t="s">
        <v>135</v>
      </c>
      <c r="K936" t="s">
        <v>191</v>
      </c>
      <c r="M936" t="s">
        <v>210</v>
      </c>
      <c r="N936" t="s">
        <v>349</v>
      </c>
      <c r="O936" t="s">
        <v>264</v>
      </c>
      <c r="P936">
        <v>2020</v>
      </c>
    </row>
    <row r="937" spans="1:17" x14ac:dyDescent="0.25">
      <c r="A937" t="s">
        <v>345</v>
      </c>
      <c r="B937" t="s">
        <v>346</v>
      </c>
      <c r="C937" t="s">
        <v>347</v>
      </c>
      <c r="D937" t="s">
        <v>310</v>
      </c>
      <c r="E937" t="s">
        <v>332</v>
      </c>
      <c r="F937" t="s">
        <v>348</v>
      </c>
      <c r="G937" t="s">
        <v>195</v>
      </c>
      <c r="H937" t="s">
        <v>352</v>
      </c>
      <c r="I937" t="s">
        <v>135</v>
      </c>
      <c r="K937" t="s">
        <v>191</v>
      </c>
      <c r="M937" t="s">
        <v>210</v>
      </c>
      <c r="N937" t="s">
        <v>349</v>
      </c>
      <c r="O937" t="s">
        <v>265</v>
      </c>
      <c r="P937">
        <v>2020</v>
      </c>
    </row>
    <row r="938" spans="1:17" x14ac:dyDescent="0.25">
      <c r="A938" t="s">
        <v>345</v>
      </c>
      <c r="B938" t="s">
        <v>346</v>
      </c>
      <c r="C938" t="s">
        <v>347</v>
      </c>
      <c r="D938" t="s">
        <v>310</v>
      </c>
      <c r="E938" t="s">
        <v>332</v>
      </c>
      <c r="F938" t="s">
        <v>348</v>
      </c>
      <c r="G938" t="s">
        <v>195</v>
      </c>
      <c r="H938" t="s">
        <v>352</v>
      </c>
      <c r="I938" t="s">
        <v>135</v>
      </c>
      <c r="K938" t="s">
        <v>191</v>
      </c>
      <c r="M938" t="s">
        <v>210</v>
      </c>
      <c r="N938" t="s">
        <v>349</v>
      </c>
      <c r="O938" t="s">
        <v>194</v>
      </c>
      <c r="P938">
        <v>2030</v>
      </c>
    </row>
    <row r="939" spans="1:17" x14ac:dyDescent="0.25">
      <c r="A939" t="s">
        <v>345</v>
      </c>
      <c r="B939" t="s">
        <v>346</v>
      </c>
      <c r="C939" t="s">
        <v>347</v>
      </c>
      <c r="D939" t="s">
        <v>310</v>
      </c>
      <c r="E939" t="s">
        <v>332</v>
      </c>
      <c r="F939" t="s">
        <v>348</v>
      </c>
      <c r="G939" t="s">
        <v>195</v>
      </c>
      <c r="H939" t="s">
        <v>352</v>
      </c>
      <c r="I939" t="s">
        <v>135</v>
      </c>
      <c r="K939" t="s">
        <v>191</v>
      </c>
      <c r="M939" t="s">
        <v>210</v>
      </c>
      <c r="N939" t="s">
        <v>349</v>
      </c>
      <c r="O939" t="s">
        <v>194</v>
      </c>
      <c r="P939">
        <v>2050</v>
      </c>
    </row>
    <row r="940" spans="1:17" x14ac:dyDescent="0.25">
      <c r="A940" t="s">
        <v>345</v>
      </c>
      <c r="B940" t="s">
        <v>346</v>
      </c>
      <c r="C940" t="s">
        <v>347</v>
      </c>
      <c r="D940" t="s">
        <v>310</v>
      </c>
      <c r="E940" t="s">
        <v>332</v>
      </c>
      <c r="F940" t="s">
        <v>348</v>
      </c>
      <c r="G940" t="s">
        <v>195</v>
      </c>
      <c r="H940" t="s">
        <v>352</v>
      </c>
      <c r="I940" t="s">
        <v>135</v>
      </c>
      <c r="K940" t="s">
        <v>191</v>
      </c>
      <c r="M940" t="s">
        <v>210</v>
      </c>
      <c r="N940" t="s">
        <v>349</v>
      </c>
      <c r="O940" t="s">
        <v>264</v>
      </c>
      <c r="P940">
        <v>2050</v>
      </c>
    </row>
    <row r="941" spans="1:17" x14ac:dyDescent="0.25">
      <c r="A941" t="s">
        <v>345</v>
      </c>
      <c r="B941" t="s">
        <v>346</v>
      </c>
      <c r="C941" t="s">
        <v>347</v>
      </c>
      <c r="D941" t="s">
        <v>310</v>
      </c>
      <c r="E941" t="s">
        <v>332</v>
      </c>
      <c r="F941" t="s">
        <v>348</v>
      </c>
      <c r="G941" t="s">
        <v>195</v>
      </c>
      <c r="H941" t="s">
        <v>352</v>
      </c>
      <c r="I941" t="s">
        <v>135</v>
      </c>
      <c r="K941" t="s">
        <v>191</v>
      </c>
      <c r="M941" t="s">
        <v>210</v>
      </c>
      <c r="N941" t="s">
        <v>349</v>
      </c>
      <c r="O941" t="s">
        <v>265</v>
      </c>
      <c r="P941">
        <v>2050</v>
      </c>
    </row>
    <row r="942" spans="1:17" x14ac:dyDescent="0.25">
      <c r="A942" t="s">
        <v>345</v>
      </c>
      <c r="B942" t="s">
        <v>346</v>
      </c>
      <c r="C942" t="s">
        <v>347</v>
      </c>
      <c r="D942" t="s">
        <v>310</v>
      </c>
      <c r="E942" t="s">
        <v>332</v>
      </c>
      <c r="F942" t="s">
        <v>348</v>
      </c>
      <c r="G942" t="s">
        <v>195</v>
      </c>
      <c r="H942" t="s">
        <v>212</v>
      </c>
      <c r="I942" t="s">
        <v>213</v>
      </c>
      <c r="K942" t="s">
        <v>214</v>
      </c>
      <c r="M942" t="s">
        <v>353</v>
      </c>
      <c r="N942" t="s">
        <v>349</v>
      </c>
      <c r="O942" t="s">
        <v>194</v>
      </c>
      <c r="P942">
        <v>2015</v>
      </c>
      <c r="Q942">
        <v>70</v>
      </c>
    </row>
    <row r="943" spans="1:17" x14ac:dyDescent="0.25">
      <c r="A943" t="s">
        <v>345</v>
      </c>
      <c r="B943" t="s">
        <v>346</v>
      </c>
      <c r="C943" t="s">
        <v>347</v>
      </c>
      <c r="D943" t="s">
        <v>310</v>
      </c>
      <c r="E943" t="s">
        <v>332</v>
      </c>
      <c r="F943" t="s">
        <v>348</v>
      </c>
      <c r="G943" t="s">
        <v>195</v>
      </c>
      <c r="H943" t="s">
        <v>212</v>
      </c>
      <c r="I943" t="s">
        <v>213</v>
      </c>
      <c r="K943" t="s">
        <v>214</v>
      </c>
      <c r="M943" t="s">
        <v>353</v>
      </c>
      <c r="N943" t="s">
        <v>349</v>
      </c>
      <c r="O943" t="s">
        <v>194</v>
      </c>
      <c r="P943">
        <v>2020</v>
      </c>
    </row>
    <row r="944" spans="1:17" x14ac:dyDescent="0.25">
      <c r="A944" t="s">
        <v>345</v>
      </c>
      <c r="B944" t="s">
        <v>346</v>
      </c>
      <c r="C944" t="s">
        <v>347</v>
      </c>
      <c r="D944" t="s">
        <v>310</v>
      </c>
      <c r="E944" t="s">
        <v>332</v>
      </c>
      <c r="F944" t="s">
        <v>348</v>
      </c>
      <c r="G944" t="s">
        <v>195</v>
      </c>
      <c r="H944" t="s">
        <v>212</v>
      </c>
      <c r="I944" t="s">
        <v>213</v>
      </c>
      <c r="K944" t="s">
        <v>214</v>
      </c>
      <c r="M944" t="s">
        <v>353</v>
      </c>
      <c r="N944" t="s">
        <v>349</v>
      </c>
      <c r="O944" t="s">
        <v>264</v>
      </c>
      <c r="P944">
        <v>2020</v>
      </c>
      <c r="Q944">
        <v>50</v>
      </c>
    </row>
    <row r="945" spans="1:17" x14ac:dyDescent="0.25">
      <c r="A945" t="s">
        <v>345</v>
      </c>
      <c r="B945" t="s">
        <v>346</v>
      </c>
      <c r="C945" t="s">
        <v>347</v>
      </c>
      <c r="D945" t="s">
        <v>310</v>
      </c>
      <c r="E945" t="s">
        <v>332</v>
      </c>
      <c r="F945" t="s">
        <v>348</v>
      </c>
      <c r="G945" t="s">
        <v>195</v>
      </c>
      <c r="H945" t="s">
        <v>212</v>
      </c>
      <c r="I945" t="s">
        <v>213</v>
      </c>
      <c r="K945" t="s">
        <v>214</v>
      </c>
      <c r="M945" t="s">
        <v>353</v>
      </c>
      <c r="N945" t="s">
        <v>349</v>
      </c>
      <c r="O945" t="s">
        <v>265</v>
      </c>
      <c r="P945">
        <v>2020</v>
      </c>
      <c r="Q945">
        <v>90</v>
      </c>
    </row>
    <row r="946" spans="1:17" x14ac:dyDescent="0.25">
      <c r="A946" t="s">
        <v>345</v>
      </c>
      <c r="B946" t="s">
        <v>346</v>
      </c>
      <c r="C946" t="s">
        <v>347</v>
      </c>
      <c r="D946" t="s">
        <v>310</v>
      </c>
      <c r="E946" t="s">
        <v>332</v>
      </c>
      <c r="F946" t="s">
        <v>348</v>
      </c>
      <c r="G946" t="s">
        <v>195</v>
      </c>
      <c r="H946" t="s">
        <v>212</v>
      </c>
      <c r="I946" t="s">
        <v>213</v>
      </c>
      <c r="K946" t="s">
        <v>214</v>
      </c>
      <c r="M946" t="s">
        <v>353</v>
      </c>
      <c r="N946" t="s">
        <v>349</v>
      </c>
      <c r="O946" t="s">
        <v>194</v>
      </c>
      <c r="P946">
        <v>2030</v>
      </c>
    </row>
    <row r="947" spans="1:17" x14ac:dyDescent="0.25">
      <c r="A947" t="s">
        <v>345</v>
      </c>
      <c r="B947" t="s">
        <v>346</v>
      </c>
      <c r="C947" t="s">
        <v>347</v>
      </c>
      <c r="D947" t="s">
        <v>310</v>
      </c>
      <c r="E947" t="s">
        <v>332</v>
      </c>
      <c r="F947" t="s">
        <v>348</v>
      </c>
      <c r="G947" t="s">
        <v>195</v>
      </c>
      <c r="H947" t="s">
        <v>212</v>
      </c>
      <c r="I947" t="s">
        <v>213</v>
      </c>
      <c r="K947" t="s">
        <v>214</v>
      </c>
      <c r="M947" t="s">
        <v>353</v>
      </c>
      <c r="N947" t="s">
        <v>349</v>
      </c>
      <c r="O947" t="s">
        <v>194</v>
      </c>
      <c r="P947">
        <v>2050</v>
      </c>
    </row>
    <row r="948" spans="1:17" x14ac:dyDescent="0.25">
      <c r="A948" t="s">
        <v>345</v>
      </c>
      <c r="B948" t="s">
        <v>346</v>
      </c>
      <c r="C948" t="s">
        <v>347</v>
      </c>
      <c r="D948" t="s">
        <v>310</v>
      </c>
      <c r="E948" t="s">
        <v>332</v>
      </c>
      <c r="F948" t="s">
        <v>348</v>
      </c>
      <c r="G948" t="s">
        <v>195</v>
      </c>
      <c r="H948" t="s">
        <v>212</v>
      </c>
      <c r="I948" t="s">
        <v>213</v>
      </c>
      <c r="K948" t="s">
        <v>214</v>
      </c>
      <c r="M948" t="s">
        <v>353</v>
      </c>
      <c r="N948" t="s">
        <v>349</v>
      </c>
      <c r="O948" t="s">
        <v>264</v>
      </c>
      <c r="P948">
        <v>2050</v>
      </c>
    </row>
    <row r="949" spans="1:17" x14ac:dyDescent="0.25">
      <c r="A949" t="s">
        <v>345</v>
      </c>
      <c r="B949" t="s">
        <v>346</v>
      </c>
      <c r="C949" t="s">
        <v>347</v>
      </c>
      <c r="D949" t="s">
        <v>310</v>
      </c>
      <c r="E949" t="s">
        <v>332</v>
      </c>
      <c r="F949" t="s">
        <v>348</v>
      </c>
      <c r="G949" t="s">
        <v>195</v>
      </c>
      <c r="H949" t="s">
        <v>212</v>
      </c>
      <c r="I949" t="s">
        <v>213</v>
      </c>
      <c r="K949" t="s">
        <v>214</v>
      </c>
      <c r="M949" t="s">
        <v>353</v>
      </c>
      <c r="N949" t="s">
        <v>349</v>
      </c>
      <c r="O949" t="s">
        <v>265</v>
      </c>
      <c r="P949">
        <v>2050</v>
      </c>
    </row>
    <row r="950" spans="1:17" x14ac:dyDescent="0.25">
      <c r="A950" t="s">
        <v>345</v>
      </c>
      <c r="B950" t="s">
        <v>346</v>
      </c>
      <c r="C950" t="s">
        <v>347</v>
      </c>
      <c r="D950" t="s">
        <v>310</v>
      </c>
      <c r="E950" t="s">
        <v>332</v>
      </c>
      <c r="F950" t="s">
        <v>348</v>
      </c>
      <c r="G950" t="s">
        <v>195</v>
      </c>
      <c r="H950" t="s">
        <v>354</v>
      </c>
      <c r="I950" t="s">
        <v>136</v>
      </c>
      <c r="K950" t="s">
        <v>275</v>
      </c>
      <c r="M950" t="s">
        <v>210</v>
      </c>
      <c r="N950" t="s">
        <v>349</v>
      </c>
      <c r="O950" t="s">
        <v>194</v>
      </c>
      <c r="P950">
        <v>2015</v>
      </c>
      <c r="Q950">
        <v>1.56429</v>
      </c>
    </row>
    <row r="951" spans="1:17" x14ac:dyDescent="0.25">
      <c r="A951" t="s">
        <v>345</v>
      </c>
      <c r="B951" t="s">
        <v>346</v>
      </c>
      <c r="C951" t="s">
        <v>347</v>
      </c>
      <c r="D951" t="s">
        <v>310</v>
      </c>
      <c r="E951" t="s">
        <v>332</v>
      </c>
      <c r="F951" t="s">
        <v>348</v>
      </c>
      <c r="G951" t="s">
        <v>195</v>
      </c>
      <c r="H951" t="s">
        <v>354</v>
      </c>
      <c r="I951" t="s">
        <v>136</v>
      </c>
      <c r="K951" t="s">
        <v>275</v>
      </c>
      <c r="M951" t="s">
        <v>210</v>
      </c>
      <c r="N951" t="s">
        <v>349</v>
      </c>
      <c r="O951" t="s">
        <v>194</v>
      </c>
      <c r="P951">
        <v>2020</v>
      </c>
    </row>
    <row r="952" spans="1:17" x14ac:dyDescent="0.25">
      <c r="A952" t="s">
        <v>345</v>
      </c>
      <c r="B952" t="s">
        <v>346</v>
      </c>
      <c r="C952" t="s">
        <v>347</v>
      </c>
      <c r="D952" t="s">
        <v>310</v>
      </c>
      <c r="E952" t="s">
        <v>332</v>
      </c>
      <c r="F952" t="s">
        <v>348</v>
      </c>
      <c r="G952" t="s">
        <v>195</v>
      </c>
      <c r="H952" t="s">
        <v>354</v>
      </c>
      <c r="I952" t="s">
        <v>136</v>
      </c>
      <c r="K952" t="s">
        <v>275</v>
      </c>
      <c r="M952" t="s">
        <v>210</v>
      </c>
      <c r="N952" t="s">
        <v>349</v>
      </c>
      <c r="O952" t="s">
        <v>264</v>
      </c>
      <c r="P952">
        <v>2020</v>
      </c>
    </row>
    <row r="953" spans="1:17" x14ac:dyDescent="0.25">
      <c r="A953" t="s">
        <v>345</v>
      </c>
      <c r="B953" t="s">
        <v>346</v>
      </c>
      <c r="C953" t="s">
        <v>347</v>
      </c>
      <c r="D953" t="s">
        <v>310</v>
      </c>
      <c r="E953" t="s">
        <v>332</v>
      </c>
      <c r="F953" t="s">
        <v>348</v>
      </c>
      <c r="G953" t="s">
        <v>195</v>
      </c>
      <c r="H953" t="s">
        <v>354</v>
      </c>
      <c r="I953" t="s">
        <v>136</v>
      </c>
      <c r="K953" t="s">
        <v>275</v>
      </c>
      <c r="M953" t="s">
        <v>210</v>
      </c>
      <c r="N953" t="s">
        <v>349</v>
      </c>
      <c r="O953" t="s">
        <v>265</v>
      </c>
      <c r="P953">
        <v>2020</v>
      </c>
    </row>
    <row r="954" spans="1:17" x14ac:dyDescent="0.25">
      <c r="A954" t="s">
        <v>345</v>
      </c>
      <c r="B954" t="s">
        <v>346</v>
      </c>
      <c r="C954" t="s">
        <v>347</v>
      </c>
      <c r="D954" t="s">
        <v>310</v>
      </c>
      <c r="E954" t="s">
        <v>332</v>
      </c>
      <c r="F954" t="s">
        <v>348</v>
      </c>
      <c r="G954" t="s">
        <v>195</v>
      </c>
      <c r="H954" t="s">
        <v>354</v>
      </c>
      <c r="I954" t="s">
        <v>136</v>
      </c>
      <c r="K954" t="s">
        <v>275</v>
      </c>
      <c r="M954" t="s">
        <v>210</v>
      </c>
      <c r="N954" t="s">
        <v>349</v>
      </c>
      <c r="O954" t="s">
        <v>194</v>
      </c>
      <c r="P954">
        <v>2030</v>
      </c>
    </row>
    <row r="955" spans="1:17" x14ac:dyDescent="0.25">
      <c r="A955" t="s">
        <v>345</v>
      </c>
      <c r="B955" t="s">
        <v>346</v>
      </c>
      <c r="C955" t="s">
        <v>347</v>
      </c>
      <c r="D955" t="s">
        <v>310</v>
      </c>
      <c r="E955" t="s">
        <v>332</v>
      </c>
      <c r="F955" t="s">
        <v>348</v>
      </c>
      <c r="G955" t="s">
        <v>195</v>
      </c>
      <c r="H955" t="s">
        <v>354</v>
      </c>
      <c r="I955" t="s">
        <v>136</v>
      </c>
      <c r="K955" t="s">
        <v>275</v>
      </c>
      <c r="M955" t="s">
        <v>210</v>
      </c>
      <c r="N955" t="s">
        <v>349</v>
      </c>
      <c r="O955" t="s">
        <v>194</v>
      </c>
      <c r="P955">
        <v>2050</v>
      </c>
    </row>
    <row r="956" spans="1:17" x14ac:dyDescent="0.25">
      <c r="A956" t="s">
        <v>345</v>
      </c>
      <c r="B956" t="s">
        <v>346</v>
      </c>
      <c r="C956" t="s">
        <v>347</v>
      </c>
      <c r="D956" t="s">
        <v>310</v>
      </c>
      <c r="E956" t="s">
        <v>332</v>
      </c>
      <c r="F956" t="s">
        <v>348</v>
      </c>
      <c r="G956" t="s">
        <v>195</v>
      </c>
      <c r="H956" t="s">
        <v>354</v>
      </c>
      <c r="I956" t="s">
        <v>136</v>
      </c>
      <c r="K956" t="s">
        <v>275</v>
      </c>
      <c r="M956" t="s">
        <v>210</v>
      </c>
      <c r="N956" t="s">
        <v>349</v>
      </c>
      <c r="O956" t="s">
        <v>264</v>
      </c>
      <c r="P956">
        <v>2050</v>
      </c>
    </row>
    <row r="957" spans="1:17" x14ac:dyDescent="0.25">
      <c r="A957" t="s">
        <v>345</v>
      </c>
      <c r="B957" t="s">
        <v>346</v>
      </c>
      <c r="C957" t="s">
        <v>347</v>
      </c>
      <c r="D957" t="s">
        <v>310</v>
      </c>
      <c r="E957" t="s">
        <v>332</v>
      </c>
      <c r="F957" t="s">
        <v>348</v>
      </c>
      <c r="G957" t="s">
        <v>195</v>
      </c>
      <c r="H957" t="s">
        <v>354</v>
      </c>
      <c r="I957" t="s">
        <v>136</v>
      </c>
      <c r="K957" t="s">
        <v>275</v>
      </c>
      <c r="M957" t="s">
        <v>210</v>
      </c>
      <c r="N957" t="s">
        <v>349</v>
      </c>
      <c r="O957" t="s">
        <v>265</v>
      </c>
      <c r="P957">
        <v>2050</v>
      </c>
    </row>
    <row r="958" spans="1:17" x14ac:dyDescent="0.25">
      <c r="A958" t="s">
        <v>345</v>
      </c>
      <c r="B958" t="s">
        <v>346</v>
      </c>
      <c r="C958" t="s">
        <v>347</v>
      </c>
      <c r="D958" t="s">
        <v>310</v>
      </c>
      <c r="E958" t="s">
        <v>332</v>
      </c>
      <c r="F958" t="s">
        <v>348</v>
      </c>
      <c r="G958" t="s">
        <v>195</v>
      </c>
      <c r="H958" t="s">
        <v>355</v>
      </c>
      <c r="I958" t="s">
        <v>277</v>
      </c>
      <c r="K958" t="s">
        <v>278</v>
      </c>
      <c r="O958" t="s">
        <v>194</v>
      </c>
      <c r="P958">
        <v>2015</v>
      </c>
    </row>
    <row r="959" spans="1:17" x14ac:dyDescent="0.25">
      <c r="A959" t="s">
        <v>345</v>
      </c>
      <c r="B959" t="s">
        <v>346</v>
      </c>
      <c r="C959" t="s">
        <v>347</v>
      </c>
      <c r="D959" t="s">
        <v>310</v>
      </c>
      <c r="E959" t="s">
        <v>332</v>
      </c>
      <c r="F959" t="s">
        <v>348</v>
      </c>
      <c r="G959" t="s">
        <v>195</v>
      </c>
      <c r="H959" t="s">
        <v>355</v>
      </c>
      <c r="I959" t="s">
        <v>277</v>
      </c>
      <c r="K959" t="s">
        <v>278</v>
      </c>
      <c r="O959" t="s">
        <v>194</v>
      </c>
      <c r="P959">
        <v>2020</v>
      </c>
    </row>
    <row r="960" spans="1:17" x14ac:dyDescent="0.25">
      <c r="A960" t="s">
        <v>345</v>
      </c>
      <c r="B960" t="s">
        <v>346</v>
      </c>
      <c r="C960" t="s">
        <v>347</v>
      </c>
      <c r="D960" t="s">
        <v>310</v>
      </c>
      <c r="E960" t="s">
        <v>332</v>
      </c>
      <c r="F960" t="s">
        <v>348</v>
      </c>
      <c r="G960" t="s">
        <v>195</v>
      </c>
      <c r="H960" t="s">
        <v>355</v>
      </c>
      <c r="I960" t="s">
        <v>277</v>
      </c>
      <c r="K960" t="s">
        <v>278</v>
      </c>
      <c r="O960" t="s">
        <v>264</v>
      </c>
      <c r="P960">
        <v>2020</v>
      </c>
    </row>
    <row r="961" spans="1:17" x14ac:dyDescent="0.25">
      <c r="A961" t="s">
        <v>345</v>
      </c>
      <c r="B961" t="s">
        <v>346</v>
      </c>
      <c r="C961" t="s">
        <v>347</v>
      </c>
      <c r="D961" t="s">
        <v>310</v>
      </c>
      <c r="E961" t="s">
        <v>332</v>
      </c>
      <c r="F961" t="s">
        <v>348</v>
      </c>
      <c r="G961" t="s">
        <v>195</v>
      </c>
      <c r="H961" t="s">
        <v>355</v>
      </c>
      <c r="I961" t="s">
        <v>277</v>
      </c>
      <c r="K961" t="s">
        <v>278</v>
      </c>
      <c r="O961" t="s">
        <v>265</v>
      </c>
      <c r="P961">
        <v>2020</v>
      </c>
    </row>
    <row r="962" spans="1:17" x14ac:dyDescent="0.25">
      <c r="A962" t="s">
        <v>345</v>
      </c>
      <c r="B962" t="s">
        <v>346</v>
      </c>
      <c r="C962" t="s">
        <v>347</v>
      </c>
      <c r="D962" t="s">
        <v>310</v>
      </c>
      <c r="E962" t="s">
        <v>332</v>
      </c>
      <c r="F962" t="s">
        <v>348</v>
      </c>
      <c r="G962" t="s">
        <v>195</v>
      </c>
      <c r="H962" t="s">
        <v>355</v>
      </c>
      <c r="I962" t="s">
        <v>277</v>
      </c>
      <c r="K962" t="s">
        <v>278</v>
      </c>
      <c r="O962" t="s">
        <v>194</v>
      </c>
      <c r="P962">
        <v>2030</v>
      </c>
    </row>
    <row r="963" spans="1:17" x14ac:dyDescent="0.25">
      <c r="A963" t="s">
        <v>345</v>
      </c>
      <c r="B963" t="s">
        <v>346</v>
      </c>
      <c r="C963" t="s">
        <v>347</v>
      </c>
      <c r="D963" t="s">
        <v>310</v>
      </c>
      <c r="E963" t="s">
        <v>332</v>
      </c>
      <c r="F963" t="s">
        <v>348</v>
      </c>
      <c r="G963" t="s">
        <v>195</v>
      </c>
      <c r="H963" t="s">
        <v>355</v>
      </c>
      <c r="I963" t="s">
        <v>277</v>
      </c>
      <c r="K963" t="s">
        <v>278</v>
      </c>
      <c r="O963" t="s">
        <v>194</v>
      </c>
      <c r="P963">
        <v>2050</v>
      </c>
    </row>
    <row r="964" spans="1:17" x14ac:dyDescent="0.25">
      <c r="A964" t="s">
        <v>345</v>
      </c>
      <c r="B964" t="s">
        <v>346</v>
      </c>
      <c r="C964" t="s">
        <v>347</v>
      </c>
      <c r="D964" t="s">
        <v>310</v>
      </c>
      <c r="E964" t="s">
        <v>332</v>
      </c>
      <c r="F964" t="s">
        <v>348</v>
      </c>
      <c r="G964" t="s">
        <v>195</v>
      </c>
      <c r="H964" t="s">
        <v>355</v>
      </c>
      <c r="I964" t="s">
        <v>277</v>
      </c>
      <c r="K964" t="s">
        <v>278</v>
      </c>
      <c r="O964" t="s">
        <v>264</v>
      </c>
      <c r="P964">
        <v>2050</v>
      </c>
    </row>
    <row r="965" spans="1:17" x14ac:dyDescent="0.25">
      <c r="A965" t="s">
        <v>345</v>
      </c>
      <c r="B965" t="s">
        <v>346</v>
      </c>
      <c r="C965" t="s">
        <v>347</v>
      </c>
      <c r="D965" t="s">
        <v>310</v>
      </c>
      <c r="E965" t="s">
        <v>332</v>
      </c>
      <c r="F965" t="s">
        <v>348</v>
      </c>
      <c r="G965" t="s">
        <v>195</v>
      </c>
      <c r="H965" t="s">
        <v>355</v>
      </c>
      <c r="I965" t="s">
        <v>277</v>
      </c>
      <c r="K965" t="s">
        <v>278</v>
      </c>
      <c r="O965" t="s">
        <v>265</v>
      </c>
      <c r="P965">
        <v>2050</v>
      </c>
    </row>
    <row r="966" spans="1:17" x14ac:dyDescent="0.25">
      <c r="A966" t="s">
        <v>345</v>
      </c>
      <c r="B966" t="s">
        <v>346</v>
      </c>
      <c r="C966" t="s">
        <v>347</v>
      </c>
      <c r="D966" t="s">
        <v>310</v>
      </c>
      <c r="E966" t="s">
        <v>332</v>
      </c>
      <c r="F966" t="s">
        <v>348</v>
      </c>
      <c r="G966" t="s">
        <v>195</v>
      </c>
      <c r="H966" t="s">
        <v>215</v>
      </c>
      <c r="I966" t="s">
        <v>216</v>
      </c>
      <c r="K966" t="s">
        <v>202</v>
      </c>
      <c r="O966" t="s">
        <v>194</v>
      </c>
      <c r="P966">
        <v>2015</v>
      </c>
      <c r="Q966">
        <v>15</v>
      </c>
    </row>
    <row r="967" spans="1:17" x14ac:dyDescent="0.25">
      <c r="A967" t="s">
        <v>345</v>
      </c>
      <c r="B967" t="s">
        <v>346</v>
      </c>
      <c r="C967" t="s">
        <v>347</v>
      </c>
      <c r="D967" t="s">
        <v>310</v>
      </c>
      <c r="E967" t="s">
        <v>332</v>
      </c>
      <c r="F967" t="s">
        <v>348</v>
      </c>
      <c r="G967" t="s">
        <v>195</v>
      </c>
      <c r="H967" t="s">
        <v>215</v>
      </c>
      <c r="I967" t="s">
        <v>216</v>
      </c>
      <c r="K967" t="s">
        <v>202</v>
      </c>
      <c r="O967" t="s">
        <v>194</v>
      </c>
      <c r="P967">
        <v>2020</v>
      </c>
    </row>
    <row r="968" spans="1:17" x14ac:dyDescent="0.25">
      <c r="A968" t="s">
        <v>345</v>
      </c>
      <c r="B968" t="s">
        <v>346</v>
      </c>
      <c r="C968" t="s">
        <v>347</v>
      </c>
      <c r="D968" t="s">
        <v>310</v>
      </c>
      <c r="E968" t="s">
        <v>332</v>
      </c>
      <c r="F968" t="s">
        <v>348</v>
      </c>
      <c r="G968" t="s">
        <v>195</v>
      </c>
      <c r="H968" t="s">
        <v>215</v>
      </c>
      <c r="I968" t="s">
        <v>216</v>
      </c>
      <c r="K968" t="s">
        <v>202</v>
      </c>
      <c r="O968" t="s">
        <v>264</v>
      </c>
      <c r="P968">
        <v>2020</v>
      </c>
    </row>
    <row r="969" spans="1:17" x14ac:dyDescent="0.25">
      <c r="A969" t="s">
        <v>345</v>
      </c>
      <c r="B969" t="s">
        <v>346</v>
      </c>
      <c r="C969" t="s">
        <v>347</v>
      </c>
      <c r="D969" t="s">
        <v>310</v>
      </c>
      <c r="E969" t="s">
        <v>332</v>
      </c>
      <c r="F969" t="s">
        <v>348</v>
      </c>
      <c r="G969" t="s">
        <v>195</v>
      </c>
      <c r="H969" t="s">
        <v>215</v>
      </c>
      <c r="I969" t="s">
        <v>216</v>
      </c>
      <c r="K969" t="s">
        <v>202</v>
      </c>
      <c r="O969" t="s">
        <v>265</v>
      </c>
      <c r="P969">
        <v>2020</v>
      </c>
    </row>
    <row r="970" spans="1:17" x14ac:dyDescent="0.25">
      <c r="A970" t="s">
        <v>345</v>
      </c>
      <c r="B970" t="s">
        <v>346</v>
      </c>
      <c r="C970" t="s">
        <v>347</v>
      </c>
      <c r="D970" t="s">
        <v>310</v>
      </c>
      <c r="E970" t="s">
        <v>332</v>
      </c>
      <c r="F970" t="s">
        <v>348</v>
      </c>
      <c r="G970" t="s">
        <v>195</v>
      </c>
      <c r="H970" t="s">
        <v>215</v>
      </c>
      <c r="I970" t="s">
        <v>216</v>
      </c>
      <c r="K970" t="s">
        <v>202</v>
      </c>
      <c r="O970" t="s">
        <v>194</v>
      </c>
      <c r="P970">
        <v>2030</v>
      </c>
    </row>
    <row r="971" spans="1:17" x14ac:dyDescent="0.25">
      <c r="A971" t="s">
        <v>345</v>
      </c>
      <c r="B971" t="s">
        <v>346</v>
      </c>
      <c r="C971" t="s">
        <v>347</v>
      </c>
      <c r="D971" t="s">
        <v>310</v>
      </c>
      <c r="E971" t="s">
        <v>332</v>
      </c>
      <c r="F971" t="s">
        <v>348</v>
      </c>
      <c r="G971" t="s">
        <v>195</v>
      </c>
      <c r="H971" t="s">
        <v>215</v>
      </c>
      <c r="I971" t="s">
        <v>216</v>
      </c>
      <c r="K971" t="s">
        <v>202</v>
      </c>
      <c r="O971" t="s">
        <v>194</v>
      </c>
      <c r="P971">
        <v>2050</v>
      </c>
    </row>
    <row r="972" spans="1:17" x14ac:dyDescent="0.25">
      <c r="A972" t="s">
        <v>345</v>
      </c>
      <c r="B972" t="s">
        <v>346</v>
      </c>
      <c r="C972" t="s">
        <v>347</v>
      </c>
      <c r="D972" t="s">
        <v>310</v>
      </c>
      <c r="E972" t="s">
        <v>332</v>
      </c>
      <c r="F972" t="s">
        <v>348</v>
      </c>
      <c r="G972" t="s">
        <v>195</v>
      </c>
      <c r="H972" t="s">
        <v>215</v>
      </c>
      <c r="I972" t="s">
        <v>216</v>
      </c>
      <c r="K972" t="s">
        <v>202</v>
      </c>
      <c r="O972" t="s">
        <v>264</v>
      </c>
      <c r="P972">
        <v>2050</v>
      </c>
    </row>
    <row r="973" spans="1:17" x14ac:dyDescent="0.25">
      <c r="A973" t="s">
        <v>345</v>
      </c>
      <c r="B973" t="s">
        <v>346</v>
      </c>
      <c r="C973" t="s">
        <v>347</v>
      </c>
      <c r="D973" t="s">
        <v>310</v>
      </c>
      <c r="E973" t="s">
        <v>332</v>
      </c>
      <c r="F973" t="s">
        <v>348</v>
      </c>
      <c r="G973" t="s">
        <v>195</v>
      </c>
      <c r="H973" t="s">
        <v>215</v>
      </c>
      <c r="I973" t="s">
        <v>216</v>
      </c>
      <c r="K973" t="s">
        <v>202</v>
      </c>
      <c r="O973" t="s">
        <v>265</v>
      </c>
      <c r="P973">
        <v>2050</v>
      </c>
    </row>
    <row r="974" spans="1:17" x14ac:dyDescent="0.25">
      <c r="A974" t="s">
        <v>345</v>
      </c>
      <c r="B974" t="s">
        <v>346</v>
      </c>
      <c r="C974" t="s">
        <v>347</v>
      </c>
      <c r="D974" t="s">
        <v>310</v>
      </c>
      <c r="E974" t="s">
        <v>332</v>
      </c>
      <c r="F974" t="s">
        <v>348</v>
      </c>
      <c r="G974" t="s">
        <v>218</v>
      </c>
      <c r="H974" t="s">
        <v>219</v>
      </c>
      <c r="I974" t="s">
        <v>220</v>
      </c>
      <c r="K974" t="s">
        <v>221</v>
      </c>
      <c r="M974" t="s">
        <v>210</v>
      </c>
      <c r="N974" t="s">
        <v>349</v>
      </c>
      <c r="O974" t="s">
        <v>194</v>
      </c>
      <c r="P974">
        <v>2015</v>
      </c>
      <c r="Q974">
        <v>3</v>
      </c>
    </row>
    <row r="975" spans="1:17" x14ac:dyDescent="0.25">
      <c r="A975" t="s">
        <v>345</v>
      </c>
      <c r="B975" t="s">
        <v>346</v>
      </c>
      <c r="C975" t="s">
        <v>347</v>
      </c>
      <c r="D975" t="s">
        <v>310</v>
      </c>
      <c r="E975" t="s">
        <v>332</v>
      </c>
      <c r="F975" t="s">
        <v>348</v>
      </c>
      <c r="G975" t="s">
        <v>218</v>
      </c>
      <c r="H975" t="s">
        <v>219</v>
      </c>
      <c r="I975" t="s">
        <v>220</v>
      </c>
      <c r="K975" t="s">
        <v>221</v>
      </c>
      <c r="M975" t="s">
        <v>210</v>
      </c>
      <c r="N975" t="s">
        <v>349</v>
      </c>
      <c r="O975" t="s">
        <v>194</v>
      </c>
      <c r="P975">
        <v>2020</v>
      </c>
    </row>
    <row r="976" spans="1:17" x14ac:dyDescent="0.25">
      <c r="A976" t="s">
        <v>345</v>
      </c>
      <c r="B976" t="s">
        <v>346</v>
      </c>
      <c r="C976" t="s">
        <v>347</v>
      </c>
      <c r="D976" t="s">
        <v>310</v>
      </c>
      <c r="E976" t="s">
        <v>332</v>
      </c>
      <c r="F976" t="s">
        <v>348</v>
      </c>
      <c r="G976" t="s">
        <v>218</v>
      </c>
      <c r="H976" t="s">
        <v>219</v>
      </c>
      <c r="I976" t="s">
        <v>220</v>
      </c>
      <c r="K976" t="s">
        <v>221</v>
      </c>
      <c r="M976" t="s">
        <v>210</v>
      </c>
      <c r="N976" t="s">
        <v>349</v>
      </c>
      <c r="O976" t="s">
        <v>264</v>
      </c>
      <c r="P976">
        <v>2020</v>
      </c>
    </row>
    <row r="977" spans="1:17" x14ac:dyDescent="0.25">
      <c r="A977" t="s">
        <v>345</v>
      </c>
      <c r="B977" t="s">
        <v>346</v>
      </c>
      <c r="C977" t="s">
        <v>347</v>
      </c>
      <c r="D977" t="s">
        <v>310</v>
      </c>
      <c r="E977" t="s">
        <v>332</v>
      </c>
      <c r="F977" t="s">
        <v>348</v>
      </c>
      <c r="G977" t="s">
        <v>218</v>
      </c>
      <c r="H977" t="s">
        <v>219</v>
      </c>
      <c r="I977" t="s">
        <v>220</v>
      </c>
      <c r="K977" t="s">
        <v>221</v>
      </c>
      <c r="M977" t="s">
        <v>210</v>
      </c>
      <c r="N977" t="s">
        <v>349</v>
      </c>
      <c r="O977" t="s">
        <v>265</v>
      </c>
      <c r="P977">
        <v>2020</v>
      </c>
    </row>
    <row r="978" spans="1:17" x14ac:dyDescent="0.25">
      <c r="A978" t="s">
        <v>345</v>
      </c>
      <c r="B978" t="s">
        <v>346</v>
      </c>
      <c r="C978" t="s">
        <v>347</v>
      </c>
      <c r="D978" t="s">
        <v>310</v>
      </c>
      <c r="E978" t="s">
        <v>332</v>
      </c>
      <c r="F978" t="s">
        <v>348</v>
      </c>
      <c r="G978" t="s">
        <v>218</v>
      </c>
      <c r="H978" t="s">
        <v>219</v>
      </c>
      <c r="I978" t="s">
        <v>220</v>
      </c>
      <c r="K978" t="s">
        <v>221</v>
      </c>
      <c r="M978" t="s">
        <v>210</v>
      </c>
      <c r="N978" t="s">
        <v>349</v>
      </c>
      <c r="O978" t="s">
        <v>194</v>
      </c>
      <c r="P978">
        <v>2030</v>
      </c>
    </row>
    <row r="979" spans="1:17" x14ac:dyDescent="0.25">
      <c r="A979" t="s">
        <v>345</v>
      </c>
      <c r="B979" t="s">
        <v>346</v>
      </c>
      <c r="C979" t="s">
        <v>347</v>
      </c>
      <c r="D979" t="s">
        <v>310</v>
      </c>
      <c r="E979" t="s">
        <v>332</v>
      </c>
      <c r="F979" t="s">
        <v>348</v>
      </c>
      <c r="G979" t="s">
        <v>218</v>
      </c>
      <c r="H979" t="s">
        <v>219</v>
      </c>
      <c r="I979" t="s">
        <v>220</v>
      </c>
      <c r="K979" t="s">
        <v>221</v>
      </c>
      <c r="M979" t="s">
        <v>210</v>
      </c>
      <c r="N979" t="s">
        <v>349</v>
      </c>
      <c r="O979" t="s">
        <v>194</v>
      </c>
      <c r="P979">
        <v>2050</v>
      </c>
    </row>
    <row r="980" spans="1:17" x14ac:dyDescent="0.25">
      <c r="A980" t="s">
        <v>345</v>
      </c>
      <c r="B980" t="s">
        <v>346</v>
      </c>
      <c r="C980" t="s">
        <v>347</v>
      </c>
      <c r="D980" t="s">
        <v>310</v>
      </c>
      <c r="E980" t="s">
        <v>332</v>
      </c>
      <c r="F980" t="s">
        <v>348</v>
      </c>
      <c r="G980" t="s">
        <v>218</v>
      </c>
      <c r="H980" t="s">
        <v>219</v>
      </c>
      <c r="I980" t="s">
        <v>220</v>
      </c>
      <c r="K980" t="s">
        <v>221</v>
      </c>
      <c r="M980" t="s">
        <v>210</v>
      </c>
      <c r="N980" t="s">
        <v>349</v>
      </c>
      <c r="O980" t="s">
        <v>264</v>
      </c>
      <c r="P980">
        <v>2050</v>
      </c>
    </row>
    <row r="981" spans="1:17" x14ac:dyDescent="0.25">
      <c r="A981" t="s">
        <v>345</v>
      </c>
      <c r="B981" t="s">
        <v>346</v>
      </c>
      <c r="C981" t="s">
        <v>347</v>
      </c>
      <c r="D981" t="s">
        <v>310</v>
      </c>
      <c r="E981" t="s">
        <v>332</v>
      </c>
      <c r="F981" t="s">
        <v>348</v>
      </c>
      <c r="G981" t="s">
        <v>218</v>
      </c>
      <c r="H981" t="s">
        <v>219</v>
      </c>
      <c r="I981" t="s">
        <v>220</v>
      </c>
      <c r="K981" t="s">
        <v>221</v>
      </c>
      <c r="M981" t="s">
        <v>210</v>
      </c>
      <c r="N981" t="s">
        <v>349</v>
      </c>
      <c r="O981" t="s">
        <v>265</v>
      </c>
      <c r="P981">
        <v>2050</v>
      </c>
    </row>
    <row r="982" spans="1:17" x14ac:dyDescent="0.25">
      <c r="A982" t="s">
        <v>345</v>
      </c>
      <c r="B982" t="s">
        <v>346</v>
      </c>
      <c r="C982" t="s">
        <v>347</v>
      </c>
      <c r="D982" t="s">
        <v>310</v>
      </c>
      <c r="E982" t="s">
        <v>332</v>
      </c>
      <c r="F982" t="s">
        <v>348</v>
      </c>
      <c r="G982" t="s">
        <v>218</v>
      </c>
      <c r="H982" t="s">
        <v>223</v>
      </c>
      <c r="I982" t="s">
        <v>224</v>
      </c>
      <c r="K982" t="s">
        <v>221</v>
      </c>
      <c r="M982" t="s">
        <v>210</v>
      </c>
      <c r="N982" t="s">
        <v>349</v>
      </c>
      <c r="O982" t="s">
        <v>194</v>
      </c>
      <c r="P982">
        <v>2015</v>
      </c>
      <c r="Q982">
        <v>10</v>
      </c>
    </row>
    <row r="983" spans="1:17" x14ac:dyDescent="0.25">
      <c r="A983" t="s">
        <v>345</v>
      </c>
      <c r="B983" t="s">
        <v>346</v>
      </c>
      <c r="C983" t="s">
        <v>347</v>
      </c>
      <c r="D983" t="s">
        <v>310</v>
      </c>
      <c r="E983" t="s">
        <v>332</v>
      </c>
      <c r="F983" t="s">
        <v>348</v>
      </c>
      <c r="G983" t="s">
        <v>218</v>
      </c>
      <c r="H983" t="s">
        <v>223</v>
      </c>
      <c r="I983" t="s">
        <v>224</v>
      </c>
      <c r="K983" t="s">
        <v>221</v>
      </c>
      <c r="M983" t="s">
        <v>210</v>
      </c>
      <c r="N983" t="s">
        <v>349</v>
      </c>
      <c r="O983" t="s">
        <v>194</v>
      </c>
      <c r="P983">
        <v>2020</v>
      </c>
    </row>
    <row r="984" spans="1:17" x14ac:dyDescent="0.25">
      <c r="A984" t="s">
        <v>345</v>
      </c>
      <c r="B984" t="s">
        <v>346</v>
      </c>
      <c r="C984" t="s">
        <v>347</v>
      </c>
      <c r="D984" t="s">
        <v>310</v>
      </c>
      <c r="E984" t="s">
        <v>332</v>
      </c>
      <c r="F984" t="s">
        <v>348</v>
      </c>
      <c r="G984" t="s">
        <v>218</v>
      </c>
      <c r="H984" t="s">
        <v>223</v>
      </c>
      <c r="I984" t="s">
        <v>224</v>
      </c>
      <c r="K984" t="s">
        <v>221</v>
      </c>
      <c r="M984" t="s">
        <v>210</v>
      </c>
      <c r="N984" t="s">
        <v>349</v>
      </c>
      <c r="O984" t="s">
        <v>264</v>
      </c>
      <c r="P984">
        <v>2020</v>
      </c>
    </row>
    <row r="985" spans="1:17" x14ac:dyDescent="0.25">
      <c r="A985" t="s">
        <v>345</v>
      </c>
      <c r="B985" t="s">
        <v>346</v>
      </c>
      <c r="C985" t="s">
        <v>347</v>
      </c>
      <c r="D985" t="s">
        <v>310</v>
      </c>
      <c r="E985" t="s">
        <v>332</v>
      </c>
      <c r="F985" t="s">
        <v>348</v>
      </c>
      <c r="G985" t="s">
        <v>218</v>
      </c>
      <c r="H985" t="s">
        <v>223</v>
      </c>
      <c r="I985" t="s">
        <v>224</v>
      </c>
      <c r="K985" t="s">
        <v>221</v>
      </c>
      <c r="M985" t="s">
        <v>210</v>
      </c>
      <c r="N985" t="s">
        <v>349</v>
      </c>
      <c r="O985" t="s">
        <v>265</v>
      </c>
      <c r="P985">
        <v>2020</v>
      </c>
    </row>
    <row r="986" spans="1:17" x14ac:dyDescent="0.25">
      <c r="A986" t="s">
        <v>345</v>
      </c>
      <c r="B986" t="s">
        <v>346</v>
      </c>
      <c r="C986" t="s">
        <v>347</v>
      </c>
      <c r="D986" t="s">
        <v>310</v>
      </c>
      <c r="E986" t="s">
        <v>332</v>
      </c>
      <c r="F986" t="s">
        <v>348</v>
      </c>
      <c r="G986" t="s">
        <v>218</v>
      </c>
      <c r="H986" t="s">
        <v>223</v>
      </c>
      <c r="I986" t="s">
        <v>224</v>
      </c>
      <c r="K986" t="s">
        <v>221</v>
      </c>
      <c r="M986" t="s">
        <v>210</v>
      </c>
      <c r="N986" t="s">
        <v>349</v>
      </c>
      <c r="O986" t="s">
        <v>194</v>
      </c>
      <c r="P986">
        <v>2030</v>
      </c>
    </row>
    <row r="987" spans="1:17" x14ac:dyDescent="0.25">
      <c r="A987" t="s">
        <v>345</v>
      </c>
      <c r="B987" t="s">
        <v>346</v>
      </c>
      <c r="C987" t="s">
        <v>347</v>
      </c>
      <c r="D987" t="s">
        <v>310</v>
      </c>
      <c r="E987" t="s">
        <v>332</v>
      </c>
      <c r="F987" t="s">
        <v>348</v>
      </c>
      <c r="G987" t="s">
        <v>218</v>
      </c>
      <c r="H987" t="s">
        <v>223</v>
      </c>
      <c r="I987" t="s">
        <v>224</v>
      </c>
      <c r="K987" t="s">
        <v>221</v>
      </c>
      <c r="M987" t="s">
        <v>210</v>
      </c>
      <c r="N987" t="s">
        <v>349</v>
      </c>
      <c r="O987" t="s">
        <v>194</v>
      </c>
      <c r="P987">
        <v>2050</v>
      </c>
    </row>
    <row r="988" spans="1:17" x14ac:dyDescent="0.25">
      <c r="A988" t="s">
        <v>345</v>
      </c>
      <c r="B988" t="s">
        <v>346</v>
      </c>
      <c r="C988" t="s">
        <v>347</v>
      </c>
      <c r="D988" t="s">
        <v>310</v>
      </c>
      <c r="E988" t="s">
        <v>332</v>
      </c>
      <c r="F988" t="s">
        <v>348</v>
      </c>
      <c r="G988" t="s">
        <v>218</v>
      </c>
      <c r="H988" t="s">
        <v>223</v>
      </c>
      <c r="I988" t="s">
        <v>224</v>
      </c>
      <c r="K988" t="s">
        <v>221</v>
      </c>
      <c r="M988" t="s">
        <v>210</v>
      </c>
      <c r="N988" t="s">
        <v>349</v>
      </c>
      <c r="O988" t="s">
        <v>264</v>
      </c>
      <c r="P988">
        <v>2050</v>
      </c>
    </row>
    <row r="989" spans="1:17" x14ac:dyDescent="0.25">
      <c r="A989" t="s">
        <v>345</v>
      </c>
      <c r="B989" t="s">
        <v>346</v>
      </c>
      <c r="C989" t="s">
        <v>347</v>
      </c>
      <c r="D989" t="s">
        <v>310</v>
      </c>
      <c r="E989" t="s">
        <v>332</v>
      </c>
      <c r="F989" t="s">
        <v>348</v>
      </c>
      <c r="G989" t="s">
        <v>218</v>
      </c>
      <c r="H989" t="s">
        <v>223</v>
      </c>
      <c r="I989" t="s">
        <v>224</v>
      </c>
      <c r="K989" t="s">
        <v>221</v>
      </c>
      <c r="M989" t="s">
        <v>210</v>
      </c>
      <c r="N989" t="s">
        <v>349</v>
      </c>
      <c r="O989" t="s">
        <v>265</v>
      </c>
      <c r="P989">
        <v>2050</v>
      </c>
    </row>
    <row r="990" spans="1:17" x14ac:dyDescent="0.25">
      <c r="A990" t="s">
        <v>345</v>
      </c>
      <c r="B990" t="s">
        <v>346</v>
      </c>
      <c r="C990" t="s">
        <v>347</v>
      </c>
      <c r="D990" t="s">
        <v>310</v>
      </c>
      <c r="E990" t="s">
        <v>332</v>
      </c>
      <c r="F990" t="s">
        <v>348</v>
      </c>
      <c r="G990" t="s">
        <v>218</v>
      </c>
      <c r="H990" t="s">
        <v>225</v>
      </c>
      <c r="I990" t="s">
        <v>226</v>
      </c>
      <c r="K990" t="s">
        <v>221</v>
      </c>
      <c r="M990" t="s">
        <v>210</v>
      </c>
      <c r="N990" t="s">
        <v>349</v>
      </c>
      <c r="O990" t="s">
        <v>194</v>
      </c>
      <c r="P990">
        <v>2015</v>
      </c>
      <c r="Q990">
        <v>30</v>
      </c>
    </row>
    <row r="991" spans="1:17" x14ac:dyDescent="0.25">
      <c r="A991" t="s">
        <v>345</v>
      </c>
      <c r="B991" t="s">
        <v>346</v>
      </c>
      <c r="C991" t="s">
        <v>347</v>
      </c>
      <c r="D991" t="s">
        <v>310</v>
      </c>
      <c r="E991" t="s">
        <v>332</v>
      </c>
      <c r="F991" t="s">
        <v>348</v>
      </c>
      <c r="G991" t="s">
        <v>218</v>
      </c>
      <c r="H991" t="s">
        <v>225</v>
      </c>
      <c r="I991" t="s">
        <v>226</v>
      </c>
      <c r="K991" t="s">
        <v>221</v>
      </c>
      <c r="M991" t="s">
        <v>210</v>
      </c>
      <c r="N991" t="s">
        <v>349</v>
      </c>
      <c r="O991" t="s">
        <v>194</v>
      </c>
      <c r="P991">
        <v>2020</v>
      </c>
    </row>
    <row r="992" spans="1:17" x14ac:dyDescent="0.25">
      <c r="A992" t="s">
        <v>345</v>
      </c>
      <c r="B992" t="s">
        <v>346</v>
      </c>
      <c r="C992" t="s">
        <v>347</v>
      </c>
      <c r="D992" t="s">
        <v>310</v>
      </c>
      <c r="E992" t="s">
        <v>332</v>
      </c>
      <c r="F992" t="s">
        <v>348</v>
      </c>
      <c r="G992" t="s">
        <v>218</v>
      </c>
      <c r="H992" t="s">
        <v>225</v>
      </c>
      <c r="I992" t="s">
        <v>226</v>
      </c>
      <c r="K992" t="s">
        <v>221</v>
      </c>
      <c r="M992" t="s">
        <v>210</v>
      </c>
      <c r="N992" t="s">
        <v>349</v>
      </c>
      <c r="O992" t="s">
        <v>264</v>
      </c>
      <c r="P992">
        <v>2020</v>
      </c>
    </row>
    <row r="993" spans="1:17" x14ac:dyDescent="0.25">
      <c r="A993" t="s">
        <v>345</v>
      </c>
      <c r="B993" t="s">
        <v>346</v>
      </c>
      <c r="C993" t="s">
        <v>347</v>
      </c>
      <c r="D993" t="s">
        <v>310</v>
      </c>
      <c r="E993" t="s">
        <v>332</v>
      </c>
      <c r="F993" t="s">
        <v>348</v>
      </c>
      <c r="G993" t="s">
        <v>218</v>
      </c>
      <c r="H993" t="s">
        <v>225</v>
      </c>
      <c r="I993" t="s">
        <v>226</v>
      </c>
      <c r="K993" t="s">
        <v>221</v>
      </c>
      <c r="M993" t="s">
        <v>210</v>
      </c>
      <c r="N993" t="s">
        <v>349</v>
      </c>
      <c r="O993" t="s">
        <v>265</v>
      </c>
      <c r="P993">
        <v>2020</v>
      </c>
    </row>
    <row r="994" spans="1:17" x14ac:dyDescent="0.25">
      <c r="A994" t="s">
        <v>345</v>
      </c>
      <c r="B994" t="s">
        <v>346</v>
      </c>
      <c r="C994" t="s">
        <v>347</v>
      </c>
      <c r="D994" t="s">
        <v>310</v>
      </c>
      <c r="E994" t="s">
        <v>332</v>
      </c>
      <c r="F994" t="s">
        <v>348</v>
      </c>
      <c r="G994" t="s">
        <v>218</v>
      </c>
      <c r="H994" t="s">
        <v>225</v>
      </c>
      <c r="I994" t="s">
        <v>226</v>
      </c>
      <c r="K994" t="s">
        <v>221</v>
      </c>
      <c r="M994" t="s">
        <v>210</v>
      </c>
      <c r="N994" t="s">
        <v>349</v>
      </c>
      <c r="O994" t="s">
        <v>194</v>
      </c>
      <c r="P994">
        <v>2030</v>
      </c>
    </row>
    <row r="995" spans="1:17" x14ac:dyDescent="0.25">
      <c r="A995" t="s">
        <v>345</v>
      </c>
      <c r="B995" t="s">
        <v>346</v>
      </c>
      <c r="C995" t="s">
        <v>347</v>
      </c>
      <c r="D995" t="s">
        <v>310</v>
      </c>
      <c r="E995" t="s">
        <v>332</v>
      </c>
      <c r="F995" t="s">
        <v>348</v>
      </c>
      <c r="G995" t="s">
        <v>218</v>
      </c>
      <c r="H995" t="s">
        <v>225</v>
      </c>
      <c r="I995" t="s">
        <v>226</v>
      </c>
      <c r="K995" t="s">
        <v>221</v>
      </c>
      <c r="M995" t="s">
        <v>210</v>
      </c>
      <c r="N995" t="s">
        <v>349</v>
      </c>
      <c r="O995" t="s">
        <v>194</v>
      </c>
      <c r="P995">
        <v>2050</v>
      </c>
    </row>
    <row r="996" spans="1:17" x14ac:dyDescent="0.25">
      <c r="A996" t="s">
        <v>345</v>
      </c>
      <c r="B996" t="s">
        <v>346</v>
      </c>
      <c r="C996" t="s">
        <v>347</v>
      </c>
      <c r="D996" t="s">
        <v>310</v>
      </c>
      <c r="E996" t="s">
        <v>332</v>
      </c>
      <c r="F996" t="s">
        <v>348</v>
      </c>
      <c r="G996" t="s">
        <v>218</v>
      </c>
      <c r="H996" t="s">
        <v>225</v>
      </c>
      <c r="I996" t="s">
        <v>226</v>
      </c>
      <c r="K996" t="s">
        <v>221</v>
      </c>
      <c r="M996" t="s">
        <v>210</v>
      </c>
      <c r="N996" t="s">
        <v>349</v>
      </c>
      <c r="O996" t="s">
        <v>264</v>
      </c>
      <c r="P996">
        <v>2050</v>
      </c>
    </row>
    <row r="997" spans="1:17" x14ac:dyDescent="0.25">
      <c r="A997" t="s">
        <v>345</v>
      </c>
      <c r="B997" t="s">
        <v>346</v>
      </c>
      <c r="C997" t="s">
        <v>347</v>
      </c>
      <c r="D997" t="s">
        <v>310</v>
      </c>
      <c r="E997" t="s">
        <v>332</v>
      </c>
      <c r="F997" t="s">
        <v>348</v>
      </c>
      <c r="G997" t="s">
        <v>218</v>
      </c>
      <c r="H997" t="s">
        <v>225</v>
      </c>
      <c r="I997" t="s">
        <v>226</v>
      </c>
      <c r="K997" t="s">
        <v>221</v>
      </c>
      <c r="M997" t="s">
        <v>210</v>
      </c>
      <c r="N997" t="s">
        <v>349</v>
      </c>
      <c r="O997" t="s">
        <v>265</v>
      </c>
      <c r="P997">
        <v>2050</v>
      </c>
    </row>
    <row r="998" spans="1:17" x14ac:dyDescent="0.25">
      <c r="A998" t="s">
        <v>345</v>
      </c>
      <c r="B998" t="s">
        <v>346</v>
      </c>
      <c r="C998" t="s">
        <v>347</v>
      </c>
      <c r="D998" t="s">
        <v>310</v>
      </c>
      <c r="E998" t="s">
        <v>332</v>
      </c>
      <c r="F998" t="s">
        <v>348</v>
      </c>
      <c r="G998" t="s">
        <v>218</v>
      </c>
      <c r="H998" t="s">
        <v>317</v>
      </c>
      <c r="I998" t="s">
        <v>318</v>
      </c>
      <c r="K998" t="s">
        <v>221</v>
      </c>
      <c r="M998" t="s">
        <v>210</v>
      </c>
      <c r="N998" t="s">
        <v>349</v>
      </c>
      <c r="O998" t="s">
        <v>194</v>
      </c>
      <c r="P998">
        <v>2015</v>
      </c>
      <c r="Q998">
        <v>0.3</v>
      </c>
    </row>
    <row r="999" spans="1:17" x14ac:dyDescent="0.25">
      <c r="A999" t="s">
        <v>345</v>
      </c>
      <c r="B999" t="s">
        <v>346</v>
      </c>
      <c r="C999" t="s">
        <v>347</v>
      </c>
      <c r="D999" t="s">
        <v>310</v>
      </c>
      <c r="E999" t="s">
        <v>332</v>
      </c>
      <c r="F999" t="s">
        <v>348</v>
      </c>
      <c r="G999" t="s">
        <v>218</v>
      </c>
      <c r="H999" t="s">
        <v>317</v>
      </c>
      <c r="I999" t="s">
        <v>318</v>
      </c>
      <c r="K999" t="s">
        <v>221</v>
      </c>
      <c r="M999" t="s">
        <v>210</v>
      </c>
      <c r="N999" t="s">
        <v>349</v>
      </c>
      <c r="O999" t="s">
        <v>194</v>
      </c>
      <c r="P999">
        <v>2020</v>
      </c>
    </row>
    <row r="1000" spans="1:17" x14ac:dyDescent="0.25">
      <c r="A1000" t="s">
        <v>345</v>
      </c>
      <c r="B1000" t="s">
        <v>346</v>
      </c>
      <c r="C1000" t="s">
        <v>347</v>
      </c>
      <c r="D1000" t="s">
        <v>310</v>
      </c>
      <c r="E1000" t="s">
        <v>332</v>
      </c>
      <c r="F1000" t="s">
        <v>348</v>
      </c>
      <c r="G1000" t="s">
        <v>218</v>
      </c>
      <c r="H1000" t="s">
        <v>317</v>
      </c>
      <c r="I1000" t="s">
        <v>318</v>
      </c>
      <c r="K1000" t="s">
        <v>221</v>
      </c>
      <c r="M1000" t="s">
        <v>210</v>
      </c>
      <c r="N1000" t="s">
        <v>349</v>
      </c>
      <c r="O1000" t="s">
        <v>264</v>
      </c>
      <c r="P1000">
        <v>2020</v>
      </c>
    </row>
    <row r="1001" spans="1:17" x14ac:dyDescent="0.25">
      <c r="A1001" t="s">
        <v>345</v>
      </c>
      <c r="B1001" t="s">
        <v>346</v>
      </c>
      <c r="C1001" t="s">
        <v>347</v>
      </c>
      <c r="D1001" t="s">
        <v>310</v>
      </c>
      <c r="E1001" t="s">
        <v>332</v>
      </c>
      <c r="F1001" t="s">
        <v>348</v>
      </c>
      <c r="G1001" t="s">
        <v>218</v>
      </c>
      <c r="H1001" t="s">
        <v>317</v>
      </c>
      <c r="I1001" t="s">
        <v>318</v>
      </c>
      <c r="K1001" t="s">
        <v>221</v>
      </c>
      <c r="M1001" t="s">
        <v>210</v>
      </c>
      <c r="N1001" t="s">
        <v>349</v>
      </c>
      <c r="O1001" t="s">
        <v>265</v>
      </c>
      <c r="P1001">
        <v>2020</v>
      </c>
    </row>
    <row r="1002" spans="1:17" x14ac:dyDescent="0.25">
      <c r="A1002" t="s">
        <v>345</v>
      </c>
      <c r="B1002" t="s">
        <v>346</v>
      </c>
      <c r="C1002" t="s">
        <v>347</v>
      </c>
      <c r="D1002" t="s">
        <v>310</v>
      </c>
      <c r="E1002" t="s">
        <v>332</v>
      </c>
      <c r="F1002" t="s">
        <v>348</v>
      </c>
      <c r="G1002" t="s">
        <v>218</v>
      </c>
      <c r="H1002" t="s">
        <v>317</v>
      </c>
      <c r="I1002" t="s">
        <v>318</v>
      </c>
      <c r="K1002" t="s">
        <v>221</v>
      </c>
      <c r="M1002" t="s">
        <v>210</v>
      </c>
      <c r="N1002" t="s">
        <v>349</v>
      </c>
      <c r="O1002" t="s">
        <v>194</v>
      </c>
      <c r="P1002">
        <v>2030</v>
      </c>
    </row>
    <row r="1003" spans="1:17" x14ac:dyDescent="0.25">
      <c r="A1003" t="s">
        <v>345</v>
      </c>
      <c r="B1003" t="s">
        <v>346</v>
      </c>
      <c r="C1003" t="s">
        <v>347</v>
      </c>
      <c r="D1003" t="s">
        <v>310</v>
      </c>
      <c r="E1003" t="s">
        <v>332</v>
      </c>
      <c r="F1003" t="s">
        <v>348</v>
      </c>
      <c r="G1003" t="s">
        <v>218</v>
      </c>
      <c r="H1003" t="s">
        <v>317</v>
      </c>
      <c r="I1003" t="s">
        <v>318</v>
      </c>
      <c r="K1003" t="s">
        <v>221</v>
      </c>
      <c r="M1003" t="s">
        <v>210</v>
      </c>
      <c r="N1003" t="s">
        <v>349</v>
      </c>
      <c r="O1003" t="s">
        <v>194</v>
      </c>
      <c r="P1003">
        <v>2050</v>
      </c>
    </row>
    <row r="1004" spans="1:17" x14ac:dyDescent="0.25">
      <c r="A1004" t="s">
        <v>345</v>
      </c>
      <c r="B1004" t="s">
        <v>346</v>
      </c>
      <c r="C1004" t="s">
        <v>347</v>
      </c>
      <c r="D1004" t="s">
        <v>310</v>
      </c>
      <c r="E1004" t="s">
        <v>332</v>
      </c>
      <c r="F1004" t="s">
        <v>348</v>
      </c>
      <c r="G1004" t="s">
        <v>218</v>
      </c>
      <c r="H1004" t="s">
        <v>317</v>
      </c>
      <c r="I1004" t="s">
        <v>318</v>
      </c>
      <c r="K1004" t="s">
        <v>221</v>
      </c>
      <c r="M1004" t="s">
        <v>210</v>
      </c>
      <c r="N1004" t="s">
        <v>349</v>
      </c>
      <c r="O1004" t="s">
        <v>264</v>
      </c>
      <c r="P1004">
        <v>2050</v>
      </c>
    </row>
    <row r="1005" spans="1:17" x14ac:dyDescent="0.25">
      <c r="A1005" t="s">
        <v>345</v>
      </c>
      <c r="B1005" t="s">
        <v>346</v>
      </c>
      <c r="C1005" t="s">
        <v>347</v>
      </c>
      <c r="D1005" t="s">
        <v>310</v>
      </c>
      <c r="E1005" t="s">
        <v>332</v>
      </c>
      <c r="F1005" t="s">
        <v>348</v>
      </c>
      <c r="G1005" t="s">
        <v>218</v>
      </c>
      <c r="H1005" t="s">
        <v>317</v>
      </c>
      <c r="I1005" t="s">
        <v>318</v>
      </c>
      <c r="K1005" t="s">
        <v>221</v>
      </c>
      <c r="M1005" t="s">
        <v>210</v>
      </c>
      <c r="N1005" t="s">
        <v>349</v>
      </c>
      <c r="O1005" t="s">
        <v>265</v>
      </c>
      <c r="P1005">
        <v>2050</v>
      </c>
    </row>
    <row r="1006" spans="1:17" x14ac:dyDescent="0.25">
      <c r="A1006" t="s">
        <v>345</v>
      </c>
      <c r="B1006" t="s">
        <v>346</v>
      </c>
      <c r="C1006" t="s">
        <v>347</v>
      </c>
      <c r="D1006" t="s">
        <v>310</v>
      </c>
      <c r="E1006" t="s">
        <v>332</v>
      </c>
      <c r="F1006" t="s">
        <v>348</v>
      </c>
      <c r="G1006" t="s">
        <v>218</v>
      </c>
      <c r="H1006" t="s">
        <v>229</v>
      </c>
      <c r="I1006" t="s">
        <v>230</v>
      </c>
      <c r="J1006" t="s">
        <v>231</v>
      </c>
      <c r="K1006" t="s">
        <v>191</v>
      </c>
      <c r="O1006" t="s">
        <v>194</v>
      </c>
      <c r="P1006">
        <v>2015</v>
      </c>
    </row>
    <row r="1007" spans="1:17" x14ac:dyDescent="0.25">
      <c r="A1007" t="s">
        <v>345</v>
      </c>
      <c r="B1007" t="s">
        <v>346</v>
      </c>
      <c r="C1007" t="s">
        <v>347</v>
      </c>
      <c r="D1007" t="s">
        <v>310</v>
      </c>
      <c r="E1007" t="s">
        <v>332</v>
      </c>
      <c r="F1007" t="s">
        <v>348</v>
      </c>
      <c r="G1007" t="s">
        <v>218</v>
      </c>
      <c r="H1007" t="s">
        <v>229</v>
      </c>
      <c r="I1007" t="s">
        <v>230</v>
      </c>
      <c r="J1007" t="s">
        <v>231</v>
      </c>
      <c r="K1007" t="s">
        <v>191</v>
      </c>
      <c r="O1007" t="s">
        <v>194</v>
      </c>
      <c r="P1007">
        <v>2020</v>
      </c>
    </row>
    <row r="1008" spans="1:17" x14ac:dyDescent="0.25">
      <c r="A1008" t="s">
        <v>345</v>
      </c>
      <c r="B1008" t="s">
        <v>346</v>
      </c>
      <c r="C1008" t="s">
        <v>347</v>
      </c>
      <c r="D1008" t="s">
        <v>310</v>
      </c>
      <c r="E1008" t="s">
        <v>332</v>
      </c>
      <c r="F1008" t="s">
        <v>348</v>
      </c>
      <c r="G1008" t="s">
        <v>218</v>
      </c>
      <c r="H1008" t="s">
        <v>229</v>
      </c>
      <c r="I1008" t="s">
        <v>230</v>
      </c>
      <c r="J1008" t="s">
        <v>231</v>
      </c>
      <c r="K1008" t="s">
        <v>191</v>
      </c>
      <c r="O1008" t="s">
        <v>264</v>
      </c>
      <c r="P1008">
        <v>2020</v>
      </c>
    </row>
    <row r="1009" spans="1:16" x14ac:dyDescent="0.25">
      <c r="A1009" t="s">
        <v>345</v>
      </c>
      <c r="B1009" t="s">
        <v>346</v>
      </c>
      <c r="C1009" t="s">
        <v>347</v>
      </c>
      <c r="D1009" t="s">
        <v>310</v>
      </c>
      <c r="E1009" t="s">
        <v>332</v>
      </c>
      <c r="F1009" t="s">
        <v>348</v>
      </c>
      <c r="G1009" t="s">
        <v>218</v>
      </c>
      <c r="H1009" t="s">
        <v>229</v>
      </c>
      <c r="I1009" t="s">
        <v>230</v>
      </c>
      <c r="J1009" t="s">
        <v>231</v>
      </c>
      <c r="K1009" t="s">
        <v>191</v>
      </c>
      <c r="O1009" t="s">
        <v>265</v>
      </c>
      <c r="P1009">
        <v>2020</v>
      </c>
    </row>
    <row r="1010" spans="1:16" x14ac:dyDescent="0.25">
      <c r="A1010" t="s">
        <v>345</v>
      </c>
      <c r="B1010" t="s">
        <v>346</v>
      </c>
      <c r="C1010" t="s">
        <v>347</v>
      </c>
      <c r="D1010" t="s">
        <v>310</v>
      </c>
      <c r="E1010" t="s">
        <v>332</v>
      </c>
      <c r="F1010" t="s">
        <v>348</v>
      </c>
      <c r="G1010" t="s">
        <v>218</v>
      </c>
      <c r="H1010" t="s">
        <v>229</v>
      </c>
      <c r="I1010" t="s">
        <v>230</v>
      </c>
      <c r="J1010" t="s">
        <v>231</v>
      </c>
      <c r="K1010" t="s">
        <v>191</v>
      </c>
      <c r="O1010" t="s">
        <v>194</v>
      </c>
      <c r="P1010">
        <v>2030</v>
      </c>
    </row>
    <row r="1011" spans="1:16" x14ac:dyDescent="0.25">
      <c r="A1011" t="s">
        <v>345</v>
      </c>
      <c r="B1011" t="s">
        <v>346</v>
      </c>
      <c r="C1011" t="s">
        <v>347</v>
      </c>
      <c r="D1011" t="s">
        <v>310</v>
      </c>
      <c r="E1011" t="s">
        <v>332</v>
      </c>
      <c r="F1011" t="s">
        <v>348</v>
      </c>
      <c r="G1011" t="s">
        <v>218</v>
      </c>
      <c r="H1011" t="s">
        <v>229</v>
      </c>
      <c r="I1011" t="s">
        <v>230</v>
      </c>
      <c r="J1011" t="s">
        <v>231</v>
      </c>
      <c r="K1011" t="s">
        <v>191</v>
      </c>
      <c r="O1011" t="s">
        <v>194</v>
      </c>
      <c r="P1011">
        <v>2050</v>
      </c>
    </row>
    <row r="1012" spans="1:16" x14ac:dyDescent="0.25">
      <c r="A1012" t="s">
        <v>345</v>
      </c>
      <c r="B1012" t="s">
        <v>346</v>
      </c>
      <c r="C1012" t="s">
        <v>347</v>
      </c>
      <c r="D1012" t="s">
        <v>310</v>
      </c>
      <c r="E1012" t="s">
        <v>332</v>
      </c>
      <c r="F1012" t="s">
        <v>348</v>
      </c>
      <c r="G1012" t="s">
        <v>218</v>
      </c>
      <c r="H1012" t="s">
        <v>229</v>
      </c>
      <c r="I1012" t="s">
        <v>230</v>
      </c>
      <c r="J1012" t="s">
        <v>231</v>
      </c>
      <c r="K1012" t="s">
        <v>191</v>
      </c>
      <c r="O1012" t="s">
        <v>264</v>
      </c>
      <c r="P1012">
        <v>2050</v>
      </c>
    </row>
    <row r="1013" spans="1:16" x14ac:dyDescent="0.25">
      <c r="A1013" t="s">
        <v>345</v>
      </c>
      <c r="B1013" t="s">
        <v>346</v>
      </c>
      <c r="C1013" t="s">
        <v>347</v>
      </c>
      <c r="D1013" t="s">
        <v>310</v>
      </c>
      <c r="E1013" t="s">
        <v>332</v>
      </c>
      <c r="F1013" t="s">
        <v>348</v>
      </c>
      <c r="G1013" t="s">
        <v>218</v>
      </c>
      <c r="H1013" t="s">
        <v>229</v>
      </c>
      <c r="I1013" t="s">
        <v>230</v>
      </c>
      <c r="J1013" t="s">
        <v>231</v>
      </c>
      <c r="K1013" t="s">
        <v>191</v>
      </c>
      <c r="O1013" t="s">
        <v>265</v>
      </c>
      <c r="P1013">
        <v>2050</v>
      </c>
    </row>
    <row r="1014" spans="1:16" x14ac:dyDescent="0.25">
      <c r="A1014" t="s">
        <v>345</v>
      </c>
      <c r="B1014" t="s">
        <v>346</v>
      </c>
      <c r="C1014" t="s">
        <v>347</v>
      </c>
      <c r="D1014" t="s">
        <v>310</v>
      </c>
      <c r="E1014" t="s">
        <v>332</v>
      </c>
      <c r="F1014" t="s">
        <v>348</v>
      </c>
      <c r="G1014" t="s">
        <v>233</v>
      </c>
      <c r="H1014" t="s">
        <v>287</v>
      </c>
      <c r="I1014" t="s">
        <v>240</v>
      </c>
      <c r="J1014" t="s">
        <v>288</v>
      </c>
      <c r="K1014" t="s">
        <v>241</v>
      </c>
      <c r="L1014" t="s">
        <v>237</v>
      </c>
      <c r="O1014" t="s">
        <v>194</v>
      </c>
      <c r="P1014">
        <v>2015</v>
      </c>
    </row>
    <row r="1015" spans="1:16" x14ac:dyDescent="0.25">
      <c r="A1015" t="s">
        <v>345</v>
      </c>
      <c r="B1015" t="s">
        <v>346</v>
      </c>
      <c r="C1015" t="s">
        <v>347</v>
      </c>
      <c r="D1015" t="s">
        <v>310</v>
      </c>
      <c r="E1015" t="s">
        <v>332</v>
      </c>
      <c r="F1015" t="s">
        <v>348</v>
      </c>
      <c r="G1015" t="s">
        <v>233</v>
      </c>
      <c r="H1015" t="s">
        <v>287</v>
      </c>
      <c r="I1015" t="s">
        <v>240</v>
      </c>
      <c r="J1015" t="s">
        <v>288</v>
      </c>
      <c r="K1015" t="s">
        <v>241</v>
      </c>
      <c r="L1015" t="s">
        <v>237</v>
      </c>
      <c r="O1015" t="s">
        <v>194</v>
      </c>
      <c r="P1015">
        <v>2020</v>
      </c>
    </row>
    <row r="1016" spans="1:16" x14ac:dyDescent="0.25">
      <c r="A1016" t="s">
        <v>345</v>
      </c>
      <c r="B1016" t="s">
        <v>346</v>
      </c>
      <c r="C1016" t="s">
        <v>347</v>
      </c>
      <c r="D1016" t="s">
        <v>310</v>
      </c>
      <c r="E1016" t="s">
        <v>332</v>
      </c>
      <c r="F1016" t="s">
        <v>348</v>
      </c>
      <c r="G1016" t="s">
        <v>233</v>
      </c>
      <c r="H1016" t="s">
        <v>287</v>
      </c>
      <c r="I1016" t="s">
        <v>240</v>
      </c>
      <c r="J1016" t="s">
        <v>288</v>
      </c>
      <c r="K1016" t="s">
        <v>241</v>
      </c>
      <c r="L1016" t="s">
        <v>237</v>
      </c>
      <c r="O1016" t="s">
        <v>264</v>
      </c>
      <c r="P1016">
        <v>2020</v>
      </c>
    </row>
    <row r="1017" spans="1:16" x14ac:dyDescent="0.25">
      <c r="A1017" t="s">
        <v>345</v>
      </c>
      <c r="B1017" t="s">
        <v>346</v>
      </c>
      <c r="C1017" t="s">
        <v>347</v>
      </c>
      <c r="D1017" t="s">
        <v>310</v>
      </c>
      <c r="E1017" t="s">
        <v>332</v>
      </c>
      <c r="F1017" t="s">
        <v>348</v>
      </c>
      <c r="G1017" t="s">
        <v>233</v>
      </c>
      <c r="H1017" t="s">
        <v>287</v>
      </c>
      <c r="I1017" t="s">
        <v>240</v>
      </c>
      <c r="J1017" t="s">
        <v>288</v>
      </c>
      <c r="K1017" t="s">
        <v>241</v>
      </c>
      <c r="L1017" t="s">
        <v>237</v>
      </c>
      <c r="O1017" t="s">
        <v>265</v>
      </c>
      <c r="P1017">
        <v>2020</v>
      </c>
    </row>
    <row r="1018" spans="1:16" x14ac:dyDescent="0.25">
      <c r="A1018" t="s">
        <v>345</v>
      </c>
      <c r="B1018" t="s">
        <v>346</v>
      </c>
      <c r="C1018" t="s">
        <v>347</v>
      </c>
      <c r="D1018" t="s">
        <v>310</v>
      </c>
      <c r="E1018" t="s">
        <v>332</v>
      </c>
      <c r="F1018" t="s">
        <v>348</v>
      </c>
      <c r="G1018" t="s">
        <v>233</v>
      </c>
      <c r="H1018" t="s">
        <v>287</v>
      </c>
      <c r="I1018" t="s">
        <v>240</v>
      </c>
      <c r="J1018" t="s">
        <v>288</v>
      </c>
      <c r="K1018" t="s">
        <v>241</v>
      </c>
      <c r="L1018" t="s">
        <v>237</v>
      </c>
      <c r="O1018" t="s">
        <v>194</v>
      </c>
      <c r="P1018">
        <v>2030</v>
      </c>
    </row>
    <row r="1019" spans="1:16" x14ac:dyDescent="0.25">
      <c r="A1019" t="s">
        <v>345</v>
      </c>
      <c r="B1019" t="s">
        <v>346</v>
      </c>
      <c r="C1019" t="s">
        <v>347</v>
      </c>
      <c r="D1019" t="s">
        <v>310</v>
      </c>
      <c r="E1019" t="s">
        <v>332</v>
      </c>
      <c r="F1019" t="s">
        <v>348</v>
      </c>
      <c r="G1019" t="s">
        <v>233</v>
      </c>
      <c r="H1019" t="s">
        <v>287</v>
      </c>
      <c r="I1019" t="s">
        <v>240</v>
      </c>
      <c r="J1019" t="s">
        <v>288</v>
      </c>
      <c r="K1019" t="s">
        <v>241</v>
      </c>
      <c r="L1019" t="s">
        <v>237</v>
      </c>
      <c r="O1019" t="s">
        <v>194</v>
      </c>
      <c r="P1019">
        <v>2050</v>
      </c>
    </row>
    <row r="1020" spans="1:16" x14ac:dyDescent="0.25">
      <c r="A1020" t="s">
        <v>345</v>
      </c>
      <c r="B1020" t="s">
        <v>346</v>
      </c>
      <c r="C1020" t="s">
        <v>347</v>
      </c>
      <c r="D1020" t="s">
        <v>310</v>
      </c>
      <c r="E1020" t="s">
        <v>332</v>
      </c>
      <c r="F1020" t="s">
        <v>348</v>
      </c>
      <c r="G1020" t="s">
        <v>233</v>
      </c>
      <c r="H1020" t="s">
        <v>287</v>
      </c>
      <c r="I1020" t="s">
        <v>240</v>
      </c>
      <c r="J1020" t="s">
        <v>288</v>
      </c>
      <c r="K1020" t="s">
        <v>241</v>
      </c>
      <c r="L1020" t="s">
        <v>237</v>
      </c>
      <c r="O1020" t="s">
        <v>264</v>
      </c>
      <c r="P1020">
        <v>2050</v>
      </c>
    </row>
    <row r="1021" spans="1:16" x14ac:dyDescent="0.25">
      <c r="A1021" t="s">
        <v>345</v>
      </c>
      <c r="B1021" t="s">
        <v>346</v>
      </c>
      <c r="C1021" t="s">
        <v>347</v>
      </c>
      <c r="D1021" t="s">
        <v>310</v>
      </c>
      <c r="E1021" t="s">
        <v>332</v>
      </c>
      <c r="F1021" t="s">
        <v>348</v>
      </c>
      <c r="G1021" t="s">
        <v>233</v>
      </c>
      <c r="H1021" t="s">
        <v>287</v>
      </c>
      <c r="I1021" t="s">
        <v>240</v>
      </c>
      <c r="J1021" t="s">
        <v>288</v>
      </c>
      <c r="K1021" t="s">
        <v>241</v>
      </c>
      <c r="L1021" t="s">
        <v>237</v>
      </c>
      <c r="O1021" t="s">
        <v>265</v>
      </c>
      <c r="P1021">
        <v>2050</v>
      </c>
    </row>
    <row r="1022" spans="1:16" x14ac:dyDescent="0.25">
      <c r="A1022" t="s">
        <v>345</v>
      </c>
      <c r="B1022" t="s">
        <v>346</v>
      </c>
      <c r="C1022" t="s">
        <v>347</v>
      </c>
      <c r="D1022" t="s">
        <v>310</v>
      </c>
      <c r="E1022" t="s">
        <v>332</v>
      </c>
      <c r="F1022" t="s">
        <v>348</v>
      </c>
      <c r="G1022" t="s">
        <v>233</v>
      </c>
      <c r="H1022" t="s">
        <v>289</v>
      </c>
      <c r="I1022" t="s">
        <v>240</v>
      </c>
      <c r="J1022" t="s">
        <v>290</v>
      </c>
      <c r="K1022" t="s">
        <v>241</v>
      </c>
      <c r="L1022" t="s">
        <v>237</v>
      </c>
      <c r="O1022" t="s">
        <v>194</v>
      </c>
      <c r="P1022">
        <v>2015</v>
      </c>
    </row>
    <row r="1023" spans="1:16" x14ac:dyDescent="0.25">
      <c r="A1023" t="s">
        <v>345</v>
      </c>
      <c r="B1023" t="s">
        <v>346</v>
      </c>
      <c r="C1023" t="s">
        <v>347</v>
      </c>
      <c r="D1023" t="s">
        <v>310</v>
      </c>
      <c r="E1023" t="s">
        <v>332</v>
      </c>
      <c r="F1023" t="s">
        <v>348</v>
      </c>
      <c r="G1023" t="s">
        <v>233</v>
      </c>
      <c r="H1023" t="s">
        <v>289</v>
      </c>
      <c r="I1023" t="s">
        <v>240</v>
      </c>
      <c r="J1023" t="s">
        <v>290</v>
      </c>
      <c r="K1023" t="s">
        <v>241</v>
      </c>
      <c r="L1023" t="s">
        <v>237</v>
      </c>
      <c r="O1023" t="s">
        <v>194</v>
      </c>
      <c r="P1023">
        <v>2020</v>
      </c>
    </row>
    <row r="1024" spans="1:16" x14ac:dyDescent="0.25">
      <c r="A1024" t="s">
        <v>345</v>
      </c>
      <c r="B1024" t="s">
        <v>346</v>
      </c>
      <c r="C1024" t="s">
        <v>347</v>
      </c>
      <c r="D1024" t="s">
        <v>310</v>
      </c>
      <c r="E1024" t="s">
        <v>332</v>
      </c>
      <c r="F1024" t="s">
        <v>348</v>
      </c>
      <c r="G1024" t="s">
        <v>233</v>
      </c>
      <c r="H1024" t="s">
        <v>289</v>
      </c>
      <c r="I1024" t="s">
        <v>240</v>
      </c>
      <c r="J1024" t="s">
        <v>290</v>
      </c>
      <c r="K1024" t="s">
        <v>241</v>
      </c>
      <c r="L1024" t="s">
        <v>237</v>
      </c>
      <c r="O1024" t="s">
        <v>264</v>
      </c>
      <c r="P1024">
        <v>2020</v>
      </c>
    </row>
    <row r="1025" spans="1:17" x14ac:dyDescent="0.25">
      <c r="A1025" t="s">
        <v>345</v>
      </c>
      <c r="B1025" t="s">
        <v>346</v>
      </c>
      <c r="C1025" t="s">
        <v>347</v>
      </c>
      <c r="D1025" t="s">
        <v>310</v>
      </c>
      <c r="E1025" t="s">
        <v>332</v>
      </c>
      <c r="F1025" t="s">
        <v>348</v>
      </c>
      <c r="G1025" t="s">
        <v>233</v>
      </c>
      <c r="H1025" t="s">
        <v>289</v>
      </c>
      <c r="I1025" t="s">
        <v>240</v>
      </c>
      <c r="J1025" t="s">
        <v>290</v>
      </c>
      <c r="K1025" t="s">
        <v>241</v>
      </c>
      <c r="L1025" t="s">
        <v>237</v>
      </c>
      <c r="O1025" t="s">
        <v>265</v>
      </c>
      <c r="P1025">
        <v>2020</v>
      </c>
    </row>
    <row r="1026" spans="1:17" x14ac:dyDescent="0.25">
      <c r="A1026" t="s">
        <v>345</v>
      </c>
      <c r="B1026" t="s">
        <v>346</v>
      </c>
      <c r="C1026" t="s">
        <v>347</v>
      </c>
      <c r="D1026" t="s">
        <v>310</v>
      </c>
      <c r="E1026" t="s">
        <v>332</v>
      </c>
      <c r="F1026" t="s">
        <v>348</v>
      </c>
      <c r="G1026" t="s">
        <v>233</v>
      </c>
      <c r="H1026" t="s">
        <v>289</v>
      </c>
      <c r="I1026" t="s">
        <v>240</v>
      </c>
      <c r="J1026" t="s">
        <v>290</v>
      </c>
      <c r="K1026" t="s">
        <v>241</v>
      </c>
      <c r="L1026" t="s">
        <v>237</v>
      </c>
      <c r="O1026" t="s">
        <v>194</v>
      </c>
      <c r="P1026">
        <v>2030</v>
      </c>
    </row>
    <row r="1027" spans="1:17" x14ac:dyDescent="0.25">
      <c r="A1027" t="s">
        <v>345</v>
      </c>
      <c r="B1027" t="s">
        <v>346</v>
      </c>
      <c r="C1027" t="s">
        <v>347</v>
      </c>
      <c r="D1027" t="s">
        <v>310</v>
      </c>
      <c r="E1027" t="s">
        <v>332</v>
      </c>
      <c r="F1027" t="s">
        <v>348</v>
      </c>
      <c r="G1027" t="s">
        <v>233</v>
      </c>
      <c r="H1027" t="s">
        <v>289</v>
      </c>
      <c r="I1027" t="s">
        <v>240</v>
      </c>
      <c r="J1027" t="s">
        <v>290</v>
      </c>
      <c r="K1027" t="s">
        <v>241</v>
      </c>
      <c r="L1027" t="s">
        <v>237</v>
      </c>
      <c r="O1027" t="s">
        <v>194</v>
      </c>
      <c r="P1027">
        <v>2050</v>
      </c>
    </row>
    <row r="1028" spans="1:17" x14ac:dyDescent="0.25">
      <c r="A1028" t="s">
        <v>345</v>
      </c>
      <c r="B1028" t="s">
        <v>346</v>
      </c>
      <c r="C1028" t="s">
        <v>347</v>
      </c>
      <c r="D1028" t="s">
        <v>310</v>
      </c>
      <c r="E1028" t="s">
        <v>332</v>
      </c>
      <c r="F1028" t="s">
        <v>348</v>
      </c>
      <c r="G1028" t="s">
        <v>233</v>
      </c>
      <c r="H1028" t="s">
        <v>289</v>
      </c>
      <c r="I1028" t="s">
        <v>240</v>
      </c>
      <c r="J1028" t="s">
        <v>290</v>
      </c>
      <c r="K1028" t="s">
        <v>241</v>
      </c>
      <c r="L1028" t="s">
        <v>237</v>
      </c>
      <c r="O1028" t="s">
        <v>264</v>
      </c>
      <c r="P1028">
        <v>2050</v>
      </c>
    </row>
    <row r="1029" spans="1:17" x14ac:dyDescent="0.25">
      <c r="A1029" t="s">
        <v>345</v>
      </c>
      <c r="B1029" t="s">
        <v>346</v>
      </c>
      <c r="C1029" t="s">
        <v>347</v>
      </c>
      <c r="D1029" t="s">
        <v>310</v>
      </c>
      <c r="E1029" t="s">
        <v>332</v>
      </c>
      <c r="F1029" t="s">
        <v>348</v>
      </c>
      <c r="G1029" t="s">
        <v>233</v>
      </c>
      <c r="H1029" t="s">
        <v>289</v>
      </c>
      <c r="I1029" t="s">
        <v>240</v>
      </c>
      <c r="J1029" t="s">
        <v>290</v>
      </c>
      <c r="K1029" t="s">
        <v>241</v>
      </c>
      <c r="L1029" t="s">
        <v>237</v>
      </c>
      <c r="O1029" t="s">
        <v>265</v>
      </c>
      <c r="P1029">
        <v>2050</v>
      </c>
    </row>
    <row r="1030" spans="1:17" x14ac:dyDescent="0.25">
      <c r="A1030" t="s">
        <v>345</v>
      </c>
      <c r="B1030" t="s">
        <v>346</v>
      </c>
      <c r="C1030" t="s">
        <v>347</v>
      </c>
      <c r="D1030" t="s">
        <v>310</v>
      </c>
      <c r="E1030" t="s">
        <v>332</v>
      </c>
      <c r="F1030" t="s">
        <v>348</v>
      </c>
      <c r="G1030" t="s">
        <v>233</v>
      </c>
      <c r="H1030" t="s">
        <v>162</v>
      </c>
      <c r="I1030" t="s">
        <v>234</v>
      </c>
      <c r="J1030" t="s">
        <v>235</v>
      </c>
      <c r="K1030" t="s">
        <v>236</v>
      </c>
      <c r="L1030" t="s">
        <v>237</v>
      </c>
      <c r="M1030" t="s">
        <v>251</v>
      </c>
      <c r="O1030" t="s">
        <v>194</v>
      </c>
      <c r="P1030">
        <v>2015</v>
      </c>
      <c r="Q1030">
        <v>109259.25930000001</v>
      </c>
    </row>
    <row r="1031" spans="1:17" x14ac:dyDescent="0.25">
      <c r="A1031" t="s">
        <v>345</v>
      </c>
      <c r="B1031" t="s">
        <v>346</v>
      </c>
      <c r="C1031" t="s">
        <v>347</v>
      </c>
      <c r="D1031" t="s">
        <v>310</v>
      </c>
      <c r="E1031" t="s">
        <v>332</v>
      </c>
      <c r="F1031" t="s">
        <v>348</v>
      </c>
      <c r="G1031" t="s">
        <v>233</v>
      </c>
      <c r="H1031" t="s">
        <v>162</v>
      </c>
      <c r="I1031" t="s">
        <v>234</v>
      </c>
      <c r="J1031" t="s">
        <v>235</v>
      </c>
      <c r="K1031" t="s">
        <v>236</v>
      </c>
      <c r="L1031" t="s">
        <v>237</v>
      </c>
      <c r="M1031" t="s">
        <v>251</v>
      </c>
      <c r="O1031" t="s">
        <v>194</v>
      </c>
      <c r="P1031">
        <v>2020</v>
      </c>
    </row>
    <row r="1032" spans="1:17" x14ac:dyDescent="0.25">
      <c r="A1032" t="s">
        <v>345</v>
      </c>
      <c r="B1032" t="s">
        <v>346</v>
      </c>
      <c r="C1032" t="s">
        <v>347</v>
      </c>
      <c r="D1032" t="s">
        <v>310</v>
      </c>
      <c r="E1032" t="s">
        <v>332</v>
      </c>
      <c r="F1032" t="s">
        <v>348</v>
      </c>
      <c r="G1032" t="s">
        <v>233</v>
      </c>
      <c r="H1032" t="s">
        <v>162</v>
      </c>
      <c r="I1032" t="s">
        <v>234</v>
      </c>
      <c r="J1032" t="s">
        <v>235</v>
      </c>
      <c r="K1032" t="s">
        <v>236</v>
      </c>
      <c r="L1032" t="s">
        <v>237</v>
      </c>
      <c r="M1032" t="s">
        <v>251</v>
      </c>
      <c r="O1032" t="s">
        <v>264</v>
      </c>
      <c r="P1032">
        <v>2020</v>
      </c>
    </row>
    <row r="1033" spans="1:17" x14ac:dyDescent="0.25">
      <c r="A1033" t="s">
        <v>345</v>
      </c>
      <c r="B1033" t="s">
        <v>346</v>
      </c>
      <c r="C1033" t="s">
        <v>347</v>
      </c>
      <c r="D1033" t="s">
        <v>310</v>
      </c>
      <c r="E1033" t="s">
        <v>332</v>
      </c>
      <c r="F1033" t="s">
        <v>348</v>
      </c>
      <c r="G1033" t="s">
        <v>233</v>
      </c>
      <c r="H1033" t="s">
        <v>162</v>
      </c>
      <c r="I1033" t="s">
        <v>234</v>
      </c>
      <c r="J1033" t="s">
        <v>235</v>
      </c>
      <c r="K1033" t="s">
        <v>236</v>
      </c>
      <c r="L1033" t="s">
        <v>237</v>
      </c>
      <c r="M1033" t="s">
        <v>251</v>
      </c>
      <c r="O1033" t="s">
        <v>265</v>
      </c>
      <c r="P1033">
        <v>2020</v>
      </c>
    </row>
    <row r="1034" spans="1:17" x14ac:dyDescent="0.25">
      <c r="A1034" t="s">
        <v>345</v>
      </c>
      <c r="B1034" t="s">
        <v>346</v>
      </c>
      <c r="C1034" t="s">
        <v>347</v>
      </c>
      <c r="D1034" t="s">
        <v>310</v>
      </c>
      <c r="E1034" t="s">
        <v>332</v>
      </c>
      <c r="F1034" t="s">
        <v>348</v>
      </c>
      <c r="G1034" t="s">
        <v>233</v>
      </c>
      <c r="H1034" t="s">
        <v>162</v>
      </c>
      <c r="I1034" t="s">
        <v>234</v>
      </c>
      <c r="J1034" t="s">
        <v>235</v>
      </c>
      <c r="K1034" t="s">
        <v>236</v>
      </c>
      <c r="L1034" t="s">
        <v>237</v>
      </c>
      <c r="M1034" t="s">
        <v>251</v>
      </c>
      <c r="O1034" t="s">
        <v>194</v>
      </c>
      <c r="P1034">
        <v>2030</v>
      </c>
    </row>
    <row r="1035" spans="1:17" x14ac:dyDescent="0.25">
      <c r="A1035" t="s">
        <v>345</v>
      </c>
      <c r="B1035" t="s">
        <v>346</v>
      </c>
      <c r="C1035" t="s">
        <v>347</v>
      </c>
      <c r="D1035" t="s">
        <v>310</v>
      </c>
      <c r="E1035" t="s">
        <v>332</v>
      </c>
      <c r="F1035" t="s">
        <v>348</v>
      </c>
      <c r="G1035" t="s">
        <v>233</v>
      </c>
      <c r="H1035" t="s">
        <v>162</v>
      </c>
      <c r="I1035" t="s">
        <v>234</v>
      </c>
      <c r="J1035" t="s">
        <v>235</v>
      </c>
      <c r="K1035" t="s">
        <v>236</v>
      </c>
      <c r="L1035" t="s">
        <v>237</v>
      </c>
      <c r="M1035" t="s">
        <v>251</v>
      </c>
      <c r="O1035" t="s">
        <v>194</v>
      </c>
      <c r="P1035">
        <v>2050</v>
      </c>
    </row>
    <row r="1036" spans="1:17" x14ac:dyDescent="0.25">
      <c r="A1036" t="s">
        <v>345</v>
      </c>
      <c r="B1036" t="s">
        <v>346</v>
      </c>
      <c r="C1036" t="s">
        <v>347</v>
      </c>
      <c r="D1036" t="s">
        <v>310</v>
      </c>
      <c r="E1036" t="s">
        <v>332</v>
      </c>
      <c r="F1036" t="s">
        <v>348</v>
      </c>
      <c r="G1036" t="s">
        <v>233</v>
      </c>
      <c r="H1036" t="s">
        <v>162</v>
      </c>
      <c r="I1036" t="s">
        <v>234</v>
      </c>
      <c r="J1036" t="s">
        <v>235</v>
      </c>
      <c r="K1036" t="s">
        <v>236</v>
      </c>
      <c r="L1036" t="s">
        <v>237</v>
      </c>
      <c r="M1036" t="s">
        <v>251</v>
      </c>
      <c r="O1036" t="s">
        <v>264</v>
      </c>
      <c r="P1036">
        <v>2050</v>
      </c>
    </row>
    <row r="1037" spans="1:17" x14ac:dyDescent="0.25">
      <c r="A1037" t="s">
        <v>345</v>
      </c>
      <c r="B1037" t="s">
        <v>346</v>
      </c>
      <c r="C1037" t="s">
        <v>347</v>
      </c>
      <c r="D1037" t="s">
        <v>310</v>
      </c>
      <c r="E1037" t="s">
        <v>332</v>
      </c>
      <c r="F1037" t="s">
        <v>348</v>
      </c>
      <c r="G1037" t="s">
        <v>233</v>
      </c>
      <c r="H1037" t="s">
        <v>162</v>
      </c>
      <c r="I1037" t="s">
        <v>234</v>
      </c>
      <c r="J1037" t="s">
        <v>235</v>
      </c>
      <c r="K1037" t="s">
        <v>236</v>
      </c>
      <c r="L1037" t="s">
        <v>237</v>
      </c>
      <c r="M1037" t="s">
        <v>251</v>
      </c>
      <c r="O1037" t="s">
        <v>265</v>
      </c>
      <c r="P1037">
        <v>2050</v>
      </c>
    </row>
    <row r="1038" spans="1:17" x14ac:dyDescent="0.25">
      <c r="A1038" t="s">
        <v>345</v>
      </c>
      <c r="B1038" t="s">
        <v>346</v>
      </c>
      <c r="C1038" t="s">
        <v>347</v>
      </c>
      <c r="D1038" t="s">
        <v>310</v>
      </c>
      <c r="E1038" t="s">
        <v>332</v>
      </c>
      <c r="F1038" t="s">
        <v>348</v>
      </c>
      <c r="G1038" t="s">
        <v>233</v>
      </c>
      <c r="H1038" t="s">
        <v>163</v>
      </c>
      <c r="I1038" t="s">
        <v>240</v>
      </c>
      <c r="J1038" t="s">
        <v>235</v>
      </c>
      <c r="K1038" t="s">
        <v>241</v>
      </c>
      <c r="L1038" t="s">
        <v>237</v>
      </c>
      <c r="O1038" t="s">
        <v>194</v>
      </c>
      <c r="P1038">
        <v>2015</v>
      </c>
    </row>
    <row r="1039" spans="1:17" x14ac:dyDescent="0.25">
      <c r="A1039" t="s">
        <v>345</v>
      </c>
      <c r="B1039" t="s">
        <v>346</v>
      </c>
      <c r="C1039" t="s">
        <v>347</v>
      </c>
      <c r="D1039" t="s">
        <v>310</v>
      </c>
      <c r="E1039" t="s">
        <v>332</v>
      </c>
      <c r="F1039" t="s">
        <v>348</v>
      </c>
      <c r="G1039" t="s">
        <v>233</v>
      </c>
      <c r="H1039" t="s">
        <v>163</v>
      </c>
      <c r="I1039" t="s">
        <v>240</v>
      </c>
      <c r="J1039" t="s">
        <v>235</v>
      </c>
      <c r="K1039" t="s">
        <v>241</v>
      </c>
      <c r="L1039" t="s">
        <v>237</v>
      </c>
      <c r="O1039" t="s">
        <v>194</v>
      </c>
      <c r="P1039">
        <v>2020</v>
      </c>
    </row>
    <row r="1040" spans="1:17" x14ac:dyDescent="0.25">
      <c r="A1040" t="s">
        <v>345</v>
      </c>
      <c r="B1040" t="s">
        <v>346</v>
      </c>
      <c r="C1040" t="s">
        <v>347</v>
      </c>
      <c r="D1040" t="s">
        <v>310</v>
      </c>
      <c r="E1040" t="s">
        <v>332</v>
      </c>
      <c r="F1040" t="s">
        <v>348</v>
      </c>
      <c r="G1040" t="s">
        <v>233</v>
      </c>
      <c r="H1040" t="s">
        <v>163</v>
      </c>
      <c r="I1040" t="s">
        <v>240</v>
      </c>
      <c r="J1040" t="s">
        <v>235</v>
      </c>
      <c r="K1040" t="s">
        <v>241</v>
      </c>
      <c r="L1040" t="s">
        <v>237</v>
      </c>
      <c r="O1040" t="s">
        <v>264</v>
      </c>
      <c r="P1040">
        <v>2020</v>
      </c>
    </row>
    <row r="1041" spans="1:17" x14ac:dyDescent="0.25">
      <c r="A1041" t="s">
        <v>345</v>
      </c>
      <c r="B1041" t="s">
        <v>346</v>
      </c>
      <c r="C1041" t="s">
        <v>347</v>
      </c>
      <c r="D1041" t="s">
        <v>310</v>
      </c>
      <c r="E1041" t="s">
        <v>332</v>
      </c>
      <c r="F1041" t="s">
        <v>348</v>
      </c>
      <c r="G1041" t="s">
        <v>233</v>
      </c>
      <c r="H1041" t="s">
        <v>163</v>
      </c>
      <c r="I1041" t="s">
        <v>240</v>
      </c>
      <c r="J1041" t="s">
        <v>235</v>
      </c>
      <c r="K1041" t="s">
        <v>241</v>
      </c>
      <c r="L1041" t="s">
        <v>237</v>
      </c>
      <c r="O1041" t="s">
        <v>265</v>
      </c>
      <c r="P1041">
        <v>2020</v>
      </c>
    </row>
    <row r="1042" spans="1:17" x14ac:dyDescent="0.25">
      <c r="A1042" t="s">
        <v>345</v>
      </c>
      <c r="B1042" t="s">
        <v>346</v>
      </c>
      <c r="C1042" t="s">
        <v>347</v>
      </c>
      <c r="D1042" t="s">
        <v>310</v>
      </c>
      <c r="E1042" t="s">
        <v>332</v>
      </c>
      <c r="F1042" t="s">
        <v>348</v>
      </c>
      <c r="G1042" t="s">
        <v>233</v>
      </c>
      <c r="H1042" t="s">
        <v>163</v>
      </c>
      <c r="I1042" t="s">
        <v>240</v>
      </c>
      <c r="J1042" t="s">
        <v>235</v>
      </c>
      <c r="K1042" t="s">
        <v>241</v>
      </c>
      <c r="L1042" t="s">
        <v>237</v>
      </c>
      <c r="O1042" t="s">
        <v>194</v>
      </c>
      <c r="P1042">
        <v>2030</v>
      </c>
    </row>
    <row r="1043" spans="1:17" x14ac:dyDescent="0.25">
      <c r="A1043" t="s">
        <v>345</v>
      </c>
      <c r="B1043" t="s">
        <v>346</v>
      </c>
      <c r="C1043" t="s">
        <v>347</v>
      </c>
      <c r="D1043" t="s">
        <v>310</v>
      </c>
      <c r="E1043" t="s">
        <v>332</v>
      </c>
      <c r="F1043" t="s">
        <v>348</v>
      </c>
      <c r="G1043" t="s">
        <v>233</v>
      </c>
      <c r="H1043" t="s">
        <v>163</v>
      </c>
      <c r="I1043" t="s">
        <v>240</v>
      </c>
      <c r="J1043" t="s">
        <v>235</v>
      </c>
      <c r="K1043" t="s">
        <v>241</v>
      </c>
      <c r="L1043" t="s">
        <v>237</v>
      </c>
      <c r="O1043" t="s">
        <v>194</v>
      </c>
      <c r="P1043">
        <v>2050</v>
      </c>
    </row>
    <row r="1044" spans="1:17" x14ac:dyDescent="0.25">
      <c r="A1044" t="s">
        <v>345</v>
      </c>
      <c r="B1044" t="s">
        <v>346</v>
      </c>
      <c r="C1044" t="s">
        <v>347</v>
      </c>
      <c r="D1044" t="s">
        <v>310</v>
      </c>
      <c r="E1044" t="s">
        <v>332</v>
      </c>
      <c r="F1044" t="s">
        <v>348</v>
      </c>
      <c r="G1044" t="s">
        <v>233</v>
      </c>
      <c r="H1044" t="s">
        <v>163</v>
      </c>
      <c r="I1044" t="s">
        <v>240</v>
      </c>
      <c r="J1044" t="s">
        <v>235</v>
      </c>
      <c r="K1044" t="s">
        <v>241</v>
      </c>
      <c r="L1044" t="s">
        <v>237</v>
      </c>
      <c r="O1044" t="s">
        <v>264</v>
      </c>
      <c r="P1044">
        <v>2050</v>
      </c>
    </row>
    <row r="1045" spans="1:17" x14ac:dyDescent="0.25">
      <c r="A1045" t="s">
        <v>345</v>
      </c>
      <c r="B1045" t="s">
        <v>346</v>
      </c>
      <c r="C1045" t="s">
        <v>347</v>
      </c>
      <c r="D1045" t="s">
        <v>310</v>
      </c>
      <c r="E1045" t="s">
        <v>332</v>
      </c>
      <c r="F1045" t="s">
        <v>348</v>
      </c>
      <c r="G1045" t="s">
        <v>233</v>
      </c>
      <c r="H1045" t="s">
        <v>163</v>
      </c>
      <c r="I1045" t="s">
        <v>240</v>
      </c>
      <c r="J1045" t="s">
        <v>235</v>
      </c>
      <c r="K1045" t="s">
        <v>241</v>
      </c>
      <c r="L1045" t="s">
        <v>237</v>
      </c>
      <c r="O1045" t="s">
        <v>265</v>
      </c>
      <c r="P1045">
        <v>2050</v>
      </c>
    </row>
    <row r="1046" spans="1:17" x14ac:dyDescent="0.25">
      <c r="A1046" t="s">
        <v>345</v>
      </c>
      <c r="B1046" t="s">
        <v>346</v>
      </c>
      <c r="C1046" t="s">
        <v>347</v>
      </c>
      <c r="D1046" t="s">
        <v>310</v>
      </c>
      <c r="E1046" t="s">
        <v>332</v>
      </c>
      <c r="F1046" t="s">
        <v>348</v>
      </c>
      <c r="G1046" t="s">
        <v>233</v>
      </c>
      <c r="H1046" t="s">
        <v>164</v>
      </c>
      <c r="I1046" t="s">
        <v>4</v>
      </c>
      <c r="J1046" t="s">
        <v>235</v>
      </c>
      <c r="K1046" t="s">
        <v>242</v>
      </c>
      <c r="L1046" t="s">
        <v>237</v>
      </c>
      <c r="M1046" t="s">
        <v>251</v>
      </c>
      <c r="O1046" t="s">
        <v>194</v>
      </c>
      <c r="P1046">
        <v>2015</v>
      </c>
      <c r="Q1046">
        <v>4.0740740740000003</v>
      </c>
    </row>
    <row r="1047" spans="1:17" x14ac:dyDescent="0.25">
      <c r="A1047" t="s">
        <v>345</v>
      </c>
      <c r="B1047" t="s">
        <v>346</v>
      </c>
      <c r="C1047" t="s">
        <v>347</v>
      </c>
      <c r="D1047" t="s">
        <v>310</v>
      </c>
      <c r="E1047" t="s">
        <v>332</v>
      </c>
      <c r="F1047" t="s">
        <v>348</v>
      </c>
      <c r="G1047" t="s">
        <v>233</v>
      </c>
      <c r="H1047" t="s">
        <v>164</v>
      </c>
      <c r="I1047" t="s">
        <v>4</v>
      </c>
      <c r="J1047" t="s">
        <v>235</v>
      </c>
      <c r="K1047" t="s">
        <v>242</v>
      </c>
      <c r="L1047" t="s">
        <v>237</v>
      </c>
      <c r="M1047" t="s">
        <v>251</v>
      </c>
      <c r="O1047" t="s">
        <v>194</v>
      </c>
      <c r="P1047">
        <v>2020</v>
      </c>
    </row>
    <row r="1048" spans="1:17" x14ac:dyDescent="0.25">
      <c r="A1048" t="s">
        <v>345</v>
      </c>
      <c r="B1048" t="s">
        <v>346</v>
      </c>
      <c r="C1048" t="s">
        <v>347</v>
      </c>
      <c r="D1048" t="s">
        <v>310</v>
      </c>
      <c r="E1048" t="s">
        <v>332</v>
      </c>
      <c r="F1048" t="s">
        <v>348</v>
      </c>
      <c r="G1048" t="s">
        <v>233</v>
      </c>
      <c r="H1048" t="s">
        <v>164</v>
      </c>
      <c r="I1048" t="s">
        <v>4</v>
      </c>
      <c r="J1048" t="s">
        <v>235</v>
      </c>
      <c r="K1048" t="s">
        <v>242</v>
      </c>
      <c r="L1048" t="s">
        <v>237</v>
      </c>
      <c r="M1048" t="s">
        <v>251</v>
      </c>
      <c r="O1048" t="s">
        <v>264</v>
      </c>
      <c r="P1048">
        <v>2020</v>
      </c>
    </row>
    <row r="1049" spans="1:17" x14ac:dyDescent="0.25">
      <c r="A1049" t="s">
        <v>345</v>
      </c>
      <c r="B1049" t="s">
        <v>346</v>
      </c>
      <c r="C1049" t="s">
        <v>347</v>
      </c>
      <c r="D1049" t="s">
        <v>310</v>
      </c>
      <c r="E1049" t="s">
        <v>332</v>
      </c>
      <c r="F1049" t="s">
        <v>348</v>
      </c>
      <c r="G1049" t="s">
        <v>233</v>
      </c>
      <c r="H1049" t="s">
        <v>164</v>
      </c>
      <c r="I1049" t="s">
        <v>4</v>
      </c>
      <c r="J1049" t="s">
        <v>235</v>
      </c>
      <c r="K1049" t="s">
        <v>242</v>
      </c>
      <c r="L1049" t="s">
        <v>237</v>
      </c>
      <c r="M1049" t="s">
        <v>251</v>
      </c>
      <c r="O1049" t="s">
        <v>265</v>
      </c>
      <c r="P1049">
        <v>2020</v>
      </c>
    </row>
    <row r="1050" spans="1:17" x14ac:dyDescent="0.25">
      <c r="A1050" t="s">
        <v>345</v>
      </c>
      <c r="B1050" t="s">
        <v>346</v>
      </c>
      <c r="C1050" t="s">
        <v>347</v>
      </c>
      <c r="D1050" t="s">
        <v>310</v>
      </c>
      <c r="E1050" t="s">
        <v>332</v>
      </c>
      <c r="F1050" t="s">
        <v>348</v>
      </c>
      <c r="G1050" t="s">
        <v>233</v>
      </c>
      <c r="H1050" t="s">
        <v>164</v>
      </c>
      <c r="I1050" t="s">
        <v>4</v>
      </c>
      <c r="J1050" t="s">
        <v>235</v>
      </c>
      <c r="K1050" t="s">
        <v>242</v>
      </c>
      <c r="L1050" t="s">
        <v>237</v>
      </c>
      <c r="M1050" t="s">
        <v>251</v>
      </c>
      <c r="O1050" t="s">
        <v>194</v>
      </c>
      <c r="P1050">
        <v>2030</v>
      </c>
    </row>
    <row r="1051" spans="1:17" x14ac:dyDescent="0.25">
      <c r="A1051" t="s">
        <v>345</v>
      </c>
      <c r="B1051" t="s">
        <v>346</v>
      </c>
      <c r="C1051" t="s">
        <v>347</v>
      </c>
      <c r="D1051" t="s">
        <v>310</v>
      </c>
      <c r="E1051" t="s">
        <v>332</v>
      </c>
      <c r="F1051" t="s">
        <v>348</v>
      </c>
      <c r="G1051" t="s">
        <v>233</v>
      </c>
      <c r="H1051" t="s">
        <v>164</v>
      </c>
      <c r="I1051" t="s">
        <v>4</v>
      </c>
      <c r="J1051" t="s">
        <v>235</v>
      </c>
      <c r="K1051" t="s">
        <v>242</v>
      </c>
      <c r="L1051" t="s">
        <v>237</v>
      </c>
      <c r="M1051" t="s">
        <v>251</v>
      </c>
      <c r="O1051" t="s">
        <v>194</v>
      </c>
      <c r="P1051">
        <v>2050</v>
      </c>
    </row>
    <row r="1052" spans="1:17" x14ac:dyDescent="0.25">
      <c r="A1052" t="s">
        <v>345</v>
      </c>
      <c r="B1052" t="s">
        <v>346</v>
      </c>
      <c r="C1052" t="s">
        <v>347</v>
      </c>
      <c r="D1052" t="s">
        <v>310</v>
      </c>
      <c r="E1052" t="s">
        <v>332</v>
      </c>
      <c r="F1052" t="s">
        <v>348</v>
      </c>
      <c r="G1052" t="s">
        <v>233</v>
      </c>
      <c r="H1052" t="s">
        <v>164</v>
      </c>
      <c r="I1052" t="s">
        <v>4</v>
      </c>
      <c r="J1052" t="s">
        <v>235</v>
      </c>
      <c r="K1052" t="s">
        <v>242</v>
      </c>
      <c r="L1052" t="s">
        <v>237</v>
      </c>
      <c r="M1052" t="s">
        <v>251</v>
      </c>
      <c r="O1052" t="s">
        <v>264</v>
      </c>
      <c r="P1052">
        <v>2050</v>
      </c>
    </row>
    <row r="1053" spans="1:17" x14ac:dyDescent="0.25">
      <c r="A1053" t="s">
        <v>345</v>
      </c>
      <c r="B1053" t="s">
        <v>346</v>
      </c>
      <c r="C1053" t="s">
        <v>347</v>
      </c>
      <c r="D1053" t="s">
        <v>310</v>
      </c>
      <c r="E1053" t="s">
        <v>332</v>
      </c>
      <c r="F1053" t="s">
        <v>348</v>
      </c>
      <c r="G1053" t="s">
        <v>233</v>
      </c>
      <c r="H1053" t="s">
        <v>164</v>
      </c>
      <c r="I1053" t="s">
        <v>4</v>
      </c>
      <c r="J1053" t="s">
        <v>235</v>
      </c>
      <c r="K1053" t="s">
        <v>242</v>
      </c>
      <c r="L1053" t="s">
        <v>237</v>
      </c>
      <c r="M1053" t="s">
        <v>251</v>
      </c>
      <c r="O1053" t="s">
        <v>265</v>
      </c>
      <c r="P1053">
        <v>2050</v>
      </c>
    </row>
    <row r="1054" spans="1:17" x14ac:dyDescent="0.25">
      <c r="A1054" t="s">
        <v>345</v>
      </c>
      <c r="B1054" t="s">
        <v>346</v>
      </c>
      <c r="C1054" t="s">
        <v>347</v>
      </c>
      <c r="D1054" t="s">
        <v>310</v>
      </c>
      <c r="E1054" t="s">
        <v>332</v>
      </c>
      <c r="F1054" t="s">
        <v>348</v>
      </c>
      <c r="G1054" t="s">
        <v>243</v>
      </c>
      <c r="H1054" t="s">
        <v>356</v>
      </c>
      <c r="I1054" t="s">
        <v>298</v>
      </c>
      <c r="K1054" t="s">
        <v>78</v>
      </c>
      <c r="M1054" t="s">
        <v>210</v>
      </c>
      <c r="N1054" t="s">
        <v>349</v>
      </c>
      <c r="O1054" t="s">
        <v>194</v>
      </c>
      <c r="P1054">
        <v>2015</v>
      </c>
      <c r="Q1054">
        <v>12</v>
      </c>
    </row>
    <row r="1055" spans="1:17" x14ac:dyDescent="0.25">
      <c r="A1055" t="s">
        <v>345</v>
      </c>
      <c r="B1055" t="s">
        <v>346</v>
      </c>
      <c r="C1055" t="s">
        <v>347</v>
      </c>
      <c r="D1055" t="s">
        <v>310</v>
      </c>
      <c r="E1055" t="s">
        <v>332</v>
      </c>
      <c r="F1055" t="s">
        <v>348</v>
      </c>
      <c r="G1055" t="s">
        <v>243</v>
      </c>
      <c r="H1055" t="s">
        <v>356</v>
      </c>
      <c r="I1055" t="s">
        <v>298</v>
      </c>
      <c r="K1055" t="s">
        <v>78</v>
      </c>
      <c r="M1055" t="s">
        <v>210</v>
      </c>
      <c r="N1055" t="s">
        <v>349</v>
      </c>
      <c r="O1055" t="s">
        <v>194</v>
      </c>
      <c r="P1055">
        <v>2020</v>
      </c>
    </row>
    <row r="1056" spans="1:17" x14ac:dyDescent="0.25">
      <c r="A1056" t="s">
        <v>345</v>
      </c>
      <c r="B1056" t="s">
        <v>346</v>
      </c>
      <c r="C1056" t="s">
        <v>347</v>
      </c>
      <c r="D1056" t="s">
        <v>310</v>
      </c>
      <c r="E1056" t="s">
        <v>332</v>
      </c>
      <c r="F1056" t="s">
        <v>348</v>
      </c>
      <c r="G1056" t="s">
        <v>243</v>
      </c>
      <c r="H1056" t="s">
        <v>356</v>
      </c>
      <c r="I1056" t="s">
        <v>298</v>
      </c>
      <c r="K1056" t="s">
        <v>78</v>
      </c>
      <c r="M1056" t="s">
        <v>210</v>
      </c>
      <c r="N1056" t="s">
        <v>349</v>
      </c>
      <c r="O1056" t="s">
        <v>264</v>
      </c>
      <c r="P1056">
        <v>2020</v>
      </c>
    </row>
    <row r="1057" spans="1:17" x14ac:dyDescent="0.25">
      <c r="A1057" t="s">
        <v>345</v>
      </c>
      <c r="B1057" t="s">
        <v>346</v>
      </c>
      <c r="C1057" t="s">
        <v>347</v>
      </c>
      <c r="D1057" t="s">
        <v>310</v>
      </c>
      <c r="E1057" t="s">
        <v>332</v>
      </c>
      <c r="F1057" t="s">
        <v>348</v>
      </c>
      <c r="G1057" t="s">
        <v>243</v>
      </c>
      <c r="H1057" t="s">
        <v>356</v>
      </c>
      <c r="I1057" t="s">
        <v>298</v>
      </c>
      <c r="K1057" t="s">
        <v>78</v>
      </c>
      <c r="M1057" t="s">
        <v>210</v>
      </c>
      <c r="N1057" t="s">
        <v>349</v>
      </c>
      <c r="O1057" t="s">
        <v>265</v>
      </c>
      <c r="P1057">
        <v>2020</v>
      </c>
    </row>
    <row r="1058" spans="1:17" x14ac:dyDescent="0.25">
      <c r="A1058" t="s">
        <v>345</v>
      </c>
      <c r="B1058" t="s">
        <v>346</v>
      </c>
      <c r="C1058" t="s">
        <v>347</v>
      </c>
      <c r="D1058" t="s">
        <v>310</v>
      </c>
      <c r="E1058" t="s">
        <v>332</v>
      </c>
      <c r="F1058" t="s">
        <v>348</v>
      </c>
      <c r="G1058" t="s">
        <v>243</v>
      </c>
      <c r="H1058" t="s">
        <v>356</v>
      </c>
      <c r="I1058" t="s">
        <v>298</v>
      </c>
      <c r="K1058" t="s">
        <v>78</v>
      </c>
      <c r="M1058" t="s">
        <v>210</v>
      </c>
      <c r="N1058" t="s">
        <v>349</v>
      </c>
      <c r="O1058" t="s">
        <v>194</v>
      </c>
      <c r="P1058">
        <v>2030</v>
      </c>
    </row>
    <row r="1059" spans="1:17" x14ac:dyDescent="0.25">
      <c r="A1059" t="s">
        <v>345</v>
      </c>
      <c r="B1059" t="s">
        <v>346</v>
      </c>
      <c r="C1059" t="s">
        <v>347</v>
      </c>
      <c r="D1059" t="s">
        <v>310</v>
      </c>
      <c r="E1059" t="s">
        <v>332</v>
      </c>
      <c r="F1059" t="s">
        <v>348</v>
      </c>
      <c r="G1059" t="s">
        <v>243</v>
      </c>
      <c r="H1059" t="s">
        <v>356</v>
      </c>
      <c r="I1059" t="s">
        <v>298</v>
      </c>
      <c r="K1059" t="s">
        <v>78</v>
      </c>
      <c r="M1059" t="s">
        <v>210</v>
      </c>
      <c r="N1059" t="s">
        <v>349</v>
      </c>
      <c r="O1059" t="s">
        <v>194</v>
      </c>
      <c r="P1059">
        <v>2050</v>
      </c>
    </row>
    <row r="1060" spans="1:17" x14ac:dyDescent="0.25">
      <c r="A1060" t="s">
        <v>345</v>
      </c>
      <c r="B1060" t="s">
        <v>346</v>
      </c>
      <c r="C1060" t="s">
        <v>347</v>
      </c>
      <c r="D1060" t="s">
        <v>310</v>
      </c>
      <c r="E1060" t="s">
        <v>332</v>
      </c>
      <c r="F1060" t="s">
        <v>348</v>
      </c>
      <c r="G1060" t="s">
        <v>243</v>
      </c>
      <c r="H1060" t="s">
        <v>356</v>
      </c>
      <c r="I1060" t="s">
        <v>298</v>
      </c>
      <c r="K1060" t="s">
        <v>78</v>
      </c>
      <c r="M1060" t="s">
        <v>210</v>
      </c>
      <c r="N1060" t="s">
        <v>349</v>
      </c>
      <c r="O1060" t="s">
        <v>264</v>
      </c>
      <c r="P1060">
        <v>2050</v>
      </c>
    </row>
    <row r="1061" spans="1:17" x14ac:dyDescent="0.25">
      <c r="A1061" t="s">
        <v>345</v>
      </c>
      <c r="B1061" t="s">
        <v>346</v>
      </c>
      <c r="C1061" t="s">
        <v>347</v>
      </c>
      <c r="D1061" t="s">
        <v>310</v>
      </c>
      <c r="E1061" t="s">
        <v>332</v>
      </c>
      <c r="F1061" t="s">
        <v>348</v>
      </c>
      <c r="G1061" t="s">
        <v>243</v>
      </c>
      <c r="H1061" t="s">
        <v>356</v>
      </c>
      <c r="I1061" t="s">
        <v>298</v>
      </c>
      <c r="K1061" t="s">
        <v>78</v>
      </c>
      <c r="M1061" t="s">
        <v>210</v>
      </c>
      <c r="N1061" t="s">
        <v>349</v>
      </c>
      <c r="O1061" t="s">
        <v>265</v>
      </c>
      <c r="P1061">
        <v>2050</v>
      </c>
    </row>
    <row r="1062" spans="1:17" x14ac:dyDescent="0.25">
      <c r="A1062" t="s">
        <v>345</v>
      </c>
      <c r="B1062" t="s">
        <v>346</v>
      </c>
      <c r="C1062" t="s">
        <v>347</v>
      </c>
      <c r="D1062" t="s">
        <v>310</v>
      </c>
      <c r="E1062" t="s">
        <v>332</v>
      </c>
      <c r="F1062" t="s">
        <v>348</v>
      </c>
      <c r="G1062" t="s">
        <v>243</v>
      </c>
      <c r="H1062" t="s">
        <v>244</v>
      </c>
      <c r="I1062" t="s">
        <v>245</v>
      </c>
      <c r="J1062" t="s">
        <v>246</v>
      </c>
      <c r="K1062" t="s">
        <v>191</v>
      </c>
      <c r="M1062" t="s">
        <v>210</v>
      </c>
      <c r="N1062" t="s">
        <v>349</v>
      </c>
      <c r="O1062" t="s">
        <v>194</v>
      </c>
      <c r="P1062">
        <v>2015</v>
      </c>
      <c r="Q1062">
        <v>0.45</v>
      </c>
    </row>
    <row r="1063" spans="1:17" x14ac:dyDescent="0.25">
      <c r="A1063" t="s">
        <v>345</v>
      </c>
      <c r="B1063" t="s">
        <v>346</v>
      </c>
      <c r="C1063" t="s">
        <v>347</v>
      </c>
      <c r="D1063" t="s">
        <v>310</v>
      </c>
      <c r="E1063" t="s">
        <v>332</v>
      </c>
      <c r="F1063" t="s">
        <v>348</v>
      </c>
      <c r="G1063" t="s">
        <v>243</v>
      </c>
      <c r="H1063" t="s">
        <v>244</v>
      </c>
      <c r="I1063" t="s">
        <v>245</v>
      </c>
      <c r="J1063" t="s">
        <v>246</v>
      </c>
      <c r="K1063" t="s">
        <v>191</v>
      </c>
      <c r="M1063" t="s">
        <v>210</v>
      </c>
      <c r="N1063" t="s">
        <v>349</v>
      </c>
      <c r="O1063" t="s">
        <v>194</v>
      </c>
      <c r="P1063">
        <v>2020</v>
      </c>
    </row>
    <row r="1064" spans="1:17" x14ac:dyDescent="0.25">
      <c r="A1064" t="s">
        <v>345</v>
      </c>
      <c r="B1064" t="s">
        <v>346</v>
      </c>
      <c r="C1064" t="s">
        <v>347</v>
      </c>
      <c r="D1064" t="s">
        <v>310</v>
      </c>
      <c r="E1064" t="s">
        <v>332</v>
      </c>
      <c r="F1064" t="s">
        <v>348</v>
      </c>
      <c r="G1064" t="s">
        <v>243</v>
      </c>
      <c r="H1064" t="s">
        <v>244</v>
      </c>
      <c r="I1064" t="s">
        <v>245</v>
      </c>
      <c r="J1064" t="s">
        <v>246</v>
      </c>
      <c r="K1064" t="s">
        <v>191</v>
      </c>
      <c r="M1064" t="s">
        <v>210</v>
      </c>
      <c r="N1064" t="s">
        <v>349</v>
      </c>
      <c r="O1064" t="s">
        <v>264</v>
      </c>
      <c r="P1064">
        <v>2020</v>
      </c>
    </row>
    <row r="1065" spans="1:17" x14ac:dyDescent="0.25">
      <c r="A1065" t="s">
        <v>345</v>
      </c>
      <c r="B1065" t="s">
        <v>346</v>
      </c>
      <c r="C1065" t="s">
        <v>347</v>
      </c>
      <c r="D1065" t="s">
        <v>310</v>
      </c>
      <c r="E1065" t="s">
        <v>332</v>
      </c>
      <c r="F1065" t="s">
        <v>348</v>
      </c>
      <c r="G1065" t="s">
        <v>243</v>
      </c>
      <c r="H1065" t="s">
        <v>244</v>
      </c>
      <c r="I1065" t="s">
        <v>245</v>
      </c>
      <c r="J1065" t="s">
        <v>246</v>
      </c>
      <c r="K1065" t="s">
        <v>191</v>
      </c>
      <c r="M1065" t="s">
        <v>210</v>
      </c>
      <c r="N1065" t="s">
        <v>349</v>
      </c>
      <c r="O1065" t="s">
        <v>265</v>
      </c>
      <c r="P1065">
        <v>2020</v>
      </c>
    </row>
    <row r="1066" spans="1:17" x14ac:dyDescent="0.25">
      <c r="A1066" t="s">
        <v>345</v>
      </c>
      <c r="B1066" t="s">
        <v>346</v>
      </c>
      <c r="C1066" t="s">
        <v>347</v>
      </c>
      <c r="D1066" t="s">
        <v>310</v>
      </c>
      <c r="E1066" t="s">
        <v>332</v>
      </c>
      <c r="F1066" t="s">
        <v>348</v>
      </c>
      <c r="G1066" t="s">
        <v>243</v>
      </c>
      <c r="H1066" t="s">
        <v>244</v>
      </c>
      <c r="I1066" t="s">
        <v>245</v>
      </c>
      <c r="J1066" t="s">
        <v>246</v>
      </c>
      <c r="K1066" t="s">
        <v>191</v>
      </c>
      <c r="M1066" t="s">
        <v>210</v>
      </c>
      <c r="N1066" t="s">
        <v>349</v>
      </c>
      <c r="O1066" t="s">
        <v>194</v>
      </c>
      <c r="P1066">
        <v>2030</v>
      </c>
    </row>
    <row r="1067" spans="1:17" x14ac:dyDescent="0.25">
      <c r="A1067" t="s">
        <v>345</v>
      </c>
      <c r="B1067" t="s">
        <v>346</v>
      </c>
      <c r="C1067" t="s">
        <v>347</v>
      </c>
      <c r="D1067" t="s">
        <v>310</v>
      </c>
      <c r="E1067" t="s">
        <v>332</v>
      </c>
      <c r="F1067" t="s">
        <v>348</v>
      </c>
      <c r="G1067" t="s">
        <v>243</v>
      </c>
      <c r="H1067" t="s">
        <v>244</v>
      </c>
      <c r="I1067" t="s">
        <v>245</v>
      </c>
      <c r="J1067" t="s">
        <v>246</v>
      </c>
      <c r="K1067" t="s">
        <v>191</v>
      </c>
      <c r="M1067" t="s">
        <v>210</v>
      </c>
      <c r="N1067" t="s">
        <v>349</v>
      </c>
      <c r="O1067" t="s">
        <v>194</v>
      </c>
      <c r="P1067">
        <v>2050</v>
      </c>
    </row>
    <row r="1068" spans="1:17" x14ac:dyDescent="0.25">
      <c r="A1068" t="s">
        <v>345</v>
      </c>
      <c r="B1068" t="s">
        <v>346</v>
      </c>
      <c r="C1068" t="s">
        <v>347</v>
      </c>
      <c r="D1068" t="s">
        <v>310</v>
      </c>
      <c r="E1068" t="s">
        <v>332</v>
      </c>
      <c r="F1068" t="s">
        <v>348</v>
      </c>
      <c r="G1068" t="s">
        <v>243</v>
      </c>
      <c r="H1068" t="s">
        <v>244</v>
      </c>
      <c r="I1068" t="s">
        <v>245</v>
      </c>
      <c r="J1068" t="s">
        <v>246</v>
      </c>
      <c r="K1068" t="s">
        <v>191</v>
      </c>
      <c r="M1068" t="s">
        <v>210</v>
      </c>
      <c r="N1068" t="s">
        <v>349</v>
      </c>
      <c r="O1068" t="s">
        <v>264</v>
      </c>
      <c r="P1068">
        <v>2050</v>
      </c>
    </row>
    <row r="1069" spans="1:17" x14ac:dyDescent="0.25">
      <c r="A1069" t="s">
        <v>345</v>
      </c>
      <c r="B1069" t="s">
        <v>346</v>
      </c>
      <c r="C1069" t="s">
        <v>347</v>
      </c>
      <c r="D1069" t="s">
        <v>310</v>
      </c>
      <c r="E1069" t="s">
        <v>332</v>
      </c>
      <c r="F1069" t="s">
        <v>348</v>
      </c>
      <c r="G1069" t="s">
        <v>243</v>
      </c>
      <c r="H1069" t="s">
        <v>244</v>
      </c>
      <c r="I1069" t="s">
        <v>245</v>
      </c>
      <c r="J1069" t="s">
        <v>246</v>
      </c>
      <c r="K1069" t="s">
        <v>191</v>
      </c>
      <c r="M1069" t="s">
        <v>210</v>
      </c>
      <c r="N1069" t="s">
        <v>349</v>
      </c>
      <c r="O1069" t="s">
        <v>265</v>
      </c>
      <c r="P1069">
        <v>2050</v>
      </c>
    </row>
    <row r="1070" spans="1:17" x14ac:dyDescent="0.25">
      <c r="A1070" t="s">
        <v>345</v>
      </c>
      <c r="B1070" t="s">
        <v>346</v>
      </c>
      <c r="C1070" t="s">
        <v>347</v>
      </c>
      <c r="D1070" t="s">
        <v>310</v>
      </c>
      <c r="E1070" t="s">
        <v>332</v>
      </c>
      <c r="F1070" t="s">
        <v>348</v>
      </c>
      <c r="G1070" t="s">
        <v>243</v>
      </c>
      <c r="H1070" t="s">
        <v>248</v>
      </c>
      <c r="I1070" t="s">
        <v>249</v>
      </c>
      <c r="J1070" t="s">
        <v>250</v>
      </c>
      <c r="K1070" t="s">
        <v>191</v>
      </c>
      <c r="M1070" t="s">
        <v>210</v>
      </c>
      <c r="N1070" t="s">
        <v>349</v>
      </c>
      <c r="O1070" t="s">
        <v>194</v>
      </c>
      <c r="P1070">
        <v>2015</v>
      </c>
      <c r="Q1070">
        <v>0.02</v>
      </c>
    </row>
    <row r="1071" spans="1:17" x14ac:dyDescent="0.25">
      <c r="A1071" t="s">
        <v>345</v>
      </c>
      <c r="B1071" t="s">
        <v>346</v>
      </c>
      <c r="C1071" t="s">
        <v>347</v>
      </c>
      <c r="D1071" t="s">
        <v>310</v>
      </c>
      <c r="E1071" t="s">
        <v>332</v>
      </c>
      <c r="F1071" t="s">
        <v>348</v>
      </c>
      <c r="G1071" t="s">
        <v>243</v>
      </c>
      <c r="H1071" t="s">
        <v>248</v>
      </c>
      <c r="I1071" t="s">
        <v>249</v>
      </c>
      <c r="J1071" t="s">
        <v>250</v>
      </c>
      <c r="K1071" t="s">
        <v>191</v>
      </c>
      <c r="M1071" t="s">
        <v>210</v>
      </c>
      <c r="N1071" t="s">
        <v>349</v>
      </c>
      <c r="O1071" t="s">
        <v>194</v>
      </c>
      <c r="P1071">
        <v>2020</v>
      </c>
    </row>
    <row r="1072" spans="1:17" x14ac:dyDescent="0.25">
      <c r="A1072" t="s">
        <v>345</v>
      </c>
      <c r="B1072" t="s">
        <v>346</v>
      </c>
      <c r="C1072" t="s">
        <v>347</v>
      </c>
      <c r="D1072" t="s">
        <v>310</v>
      </c>
      <c r="E1072" t="s">
        <v>332</v>
      </c>
      <c r="F1072" t="s">
        <v>348</v>
      </c>
      <c r="G1072" t="s">
        <v>243</v>
      </c>
      <c r="H1072" t="s">
        <v>248</v>
      </c>
      <c r="I1072" t="s">
        <v>249</v>
      </c>
      <c r="J1072" t="s">
        <v>250</v>
      </c>
      <c r="K1072" t="s">
        <v>191</v>
      </c>
      <c r="M1072" t="s">
        <v>210</v>
      </c>
      <c r="N1072" t="s">
        <v>349</v>
      </c>
      <c r="O1072" t="s">
        <v>264</v>
      </c>
      <c r="P1072">
        <v>2020</v>
      </c>
    </row>
    <row r="1073" spans="1:17" x14ac:dyDescent="0.25">
      <c r="A1073" t="s">
        <v>345</v>
      </c>
      <c r="B1073" t="s">
        <v>346</v>
      </c>
      <c r="C1073" t="s">
        <v>347</v>
      </c>
      <c r="D1073" t="s">
        <v>310</v>
      </c>
      <c r="E1073" t="s">
        <v>332</v>
      </c>
      <c r="F1073" t="s">
        <v>348</v>
      </c>
      <c r="G1073" t="s">
        <v>243</v>
      </c>
      <c r="H1073" t="s">
        <v>248</v>
      </c>
      <c r="I1073" t="s">
        <v>249</v>
      </c>
      <c r="J1073" t="s">
        <v>250</v>
      </c>
      <c r="K1073" t="s">
        <v>191</v>
      </c>
      <c r="M1073" t="s">
        <v>210</v>
      </c>
      <c r="N1073" t="s">
        <v>349</v>
      </c>
      <c r="O1073" t="s">
        <v>265</v>
      </c>
      <c r="P1073">
        <v>2020</v>
      </c>
    </row>
    <row r="1074" spans="1:17" x14ac:dyDescent="0.25">
      <c r="A1074" t="s">
        <v>345</v>
      </c>
      <c r="B1074" t="s">
        <v>346</v>
      </c>
      <c r="C1074" t="s">
        <v>347</v>
      </c>
      <c r="D1074" t="s">
        <v>310</v>
      </c>
      <c r="E1074" t="s">
        <v>332</v>
      </c>
      <c r="F1074" t="s">
        <v>348</v>
      </c>
      <c r="G1074" t="s">
        <v>243</v>
      </c>
      <c r="H1074" t="s">
        <v>248</v>
      </c>
      <c r="I1074" t="s">
        <v>249</v>
      </c>
      <c r="J1074" t="s">
        <v>250</v>
      </c>
      <c r="K1074" t="s">
        <v>191</v>
      </c>
      <c r="M1074" t="s">
        <v>210</v>
      </c>
      <c r="N1074" t="s">
        <v>349</v>
      </c>
      <c r="O1074" t="s">
        <v>194</v>
      </c>
      <c r="P1074">
        <v>2030</v>
      </c>
    </row>
    <row r="1075" spans="1:17" x14ac:dyDescent="0.25">
      <c r="A1075" t="s">
        <v>345</v>
      </c>
      <c r="B1075" t="s">
        <v>346</v>
      </c>
      <c r="C1075" t="s">
        <v>347</v>
      </c>
      <c r="D1075" t="s">
        <v>310</v>
      </c>
      <c r="E1075" t="s">
        <v>332</v>
      </c>
      <c r="F1075" t="s">
        <v>348</v>
      </c>
      <c r="G1075" t="s">
        <v>243</v>
      </c>
      <c r="H1075" t="s">
        <v>248</v>
      </c>
      <c r="I1075" t="s">
        <v>249</v>
      </c>
      <c r="J1075" t="s">
        <v>250</v>
      </c>
      <c r="K1075" t="s">
        <v>191</v>
      </c>
      <c r="M1075" t="s">
        <v>210</v>
      </c>
      <c r="N1075" t="s">
        <v>349</v>
      </c>
      <c r="O1075" t="s">
        <v>194</v>
      </c>
      <c r="P1075">
        <v>2050</v>
      </c>
    </row>
    <row r="1076" spans="1:17" x14ac:dyDescent="0.25">
      <c r="A1076" t="s">
        <v>345</v>
      </c>
      <c r="B1076" t="s">
        <v>346</v>
      </c>
      <c r="C1076" t="s">
        <v>347</v>
      </c>
      <c r="D1076" t="s">
        <v>310</v>
      </c>
      <c r="E1076" t="s">
        <v>332</v>
      </c>
      <c r="F1076" t="s">
        <v>348</v>
      </c>
      <c r="G1076" t="s">
        <v>243</v>
      </c>
      <c r="H1076" t="s">
        <v>248</v>
      </c>
      <c r="I1076" t="s">
        <v>249</v>
      </c>
      <c r="J1076" t="s">
        <v>250</v>
      </c>
      <c r="K1076" t="s">
        <v>191</v>
      </c>
      <c r="M1076" t="s">
        <v>210</v>
      </c>
      <c r="N1076" t="s">
        <v>349</v>
      </c>
      <c r="O1076" t="s">
        <v>264</v>
      </c>
      <c r="P1076">
        <v>2050</v>
      </c>
    </row>
    <row r="1077" spans="1:17" x14ac:dyDescent="0.25">
      <c r="A1077" t="s">
        <v>345</v>
      </c>
      <c r="B1077" t="s">
        <v>346</v>
      </c>
      <c r="C1077" t="s">
        <v>347</v>
      </c>
      <c r="D1077" t="s">
        <v>310</v>
      </c>
      <c r="E1077" t="s">
        <v>332</v>
      </c>
      <c r="F1077" t="s">
        <v>348</v>
      </c>
      <c r="G1077" t="s">
        <v>243</v>
      </c>
      <c r="H1077" t="s">
        <v>248</v>
      </c>
      <c r="I1077" t="s">
        <v>249</v>
      </c>
      <c r="J1077" t="s">
        <v>250</v>
      </c>
      <c r="K1077" t="s">
        <v>191</v>
      </c>
      <c r="M1077" t="s">
        <v>210</v>
      </c>
      <c r="N1077" t="s">
        <v>349</v>
      </c>
      <c r="O1077" t="s">
        <v>265</v>
      </c>
      <c r="P1077">
        <v>2050</v>
      </c>
    </row>
    <row r="1078" spans="1:17" x14ac:dyDescent="0.25">
      <c r="A1078" t="s">
        <v>345</v>
      </c>
      <c r="B1078" t="s">
        <v>346</v>
      </c>
      <c r="C1078" t="s">
        <v>347</v>
      </c>
      <c r="D1078" t="s">
        <v>310</v>
      </c>
      <c r="E1078" t="s">
        <v>332</v>
      </c>
      <c r="F1078" t="s">
        <v>348</v>
      </c>
      <c r="G1078" t="s">
        <v>243</v>
      </c>
      <c r="H1078" t="s">
        <v>253</v>
      </c>
      <c r="I1078" t="s">
        <v>254</v>
      </c>
      <c r="J1078" t="s">
        <v>255</v>
      </c>
      <c r="K1078" t="s">
        <v>191</v>
      </c>
      <c r="M1078" t="s">
        <v>210</v>
      </c>
      <c r="N1078" t="s">
        <v>349</v>
      </c>
      <c r="O1078" t="s">
        <v>194</v>
      </c>
      <c r="P1078">
        <v>2015</v>
      </c>
      <c r="Q1078">
        <v>0.03</v>
      </c>
    </row>
    <row r="1079" spans="1:17" x14ac:dyDescent="0.25">
      <c r="A1079" t="s">
        <v>345</v>
      </c>
      <c r="B1079" t="s">
        <v>346</v>
      </c>
      <c r="C1079" t="s">
        <v>347</v>
      </c>
      <c r="D1079" t="s">
        <v>310</v>
      </c>
      <c r="E1079" t="s">
        <v>332</v>
      </c>
      <c r="F1079" t="s">
        <v>348</v>
      </c>
      <c r="G1079" t="s">
        <v>243</v>
      </c>
      <c r="H1079" t="s">
        <v>253</v>
      </c>
      <c r="I1079" t="s">
        <v>254</v>
      </c>
      <c r="J1079" t="s">
        <v>255</v>
      </c>
      <c r="K1079" t="s">
        <v>191</v>
      </c>
      <c r="M1079" t="s">
        <v>210</v>
      </c>
      <c r="N1079" t="s">
        <v>349</v>
      </c>
      <c r="O1079" t="s">
        <v>194</v>
      </c>
      <c r="P1079">
        <v>2020</v>
      </c>
    </row>
    <row r="1080" spans="1:17" x14ac:dyDescent="0.25">
      <c r="A1080" t="s">
        <v>345</v>
      </c>
      <c r="B1080" t="s">
        <v>346</v>
      </c>
      <c r="C1080" t="s">
        <v>347</v>
      </c>
      <c r="D1080" t="s">
        <v>310</v>
      </c>
      <c r="E1080" t="s">
        <v>332</v>
      </c>
      <c r="F1080" t="s">
        <v>348</v>
      </c>
      <c r="G1080" t="s">
        <v>243</v>
      </c>
      <c r="H1080" t="s">
        <v>253</v>
      </c>
      <c r="I1080" t="s">
        <v>254</v>
      </c>
      <c r="J1080" t="s">
        <v>255</v>
      </c>
      <c r="K1080" t="s">
        <v>191</v>
      </c>
      <c r="M1080" t="s">
        <v>210</v>
      </c>
      <c r="N1080" t="s">
        <v>349</v>
      </c>
      <c r="O1080" t="s">
        <v>264</v>
      </c>
      <c r="P1080">
        <v>2020</v>
      </c>
    </row>
    <row r="1081" spans="1:17" x14ac:dyDescent="0.25">
      <c r="A1081" t="s">
        <v>345</v>
      </c>
      <c r="B1081" t="s">
        <v>346</v>
      </c>
      <c r="C1081" t="s">
        <v>347</v>
      </c>
      <c r="D1081" t="s">
        <v>310</v>
      </c>
      <c r="E1081" t="s">
        <v>332</v>
      </c>
      <c r="F1081" t="s">
        <v>348</v>
      </c>
      <c r="G1081" t="s">
        <v>243</v>
      </c>
      <c r="H1081" t="s">
        <v>253</v>
      </c>
      <c r="I1081" t="s">
        <v>254</v>
      </c>
      <c r="J1081" t="s">
        <v>255</v>
      </c>
      <c r="K1081" t="s">
        <v>191</v>
      </c>
      <c r="M1081" t="s">
        <v>210</v>
      </c>
      <c r="N1081" t="s">
        <v>349</v>
      </c>
      <c r="O1081" t="s">
        <v>265</v>
      </c>
      <c r="P1081">
        <v>2020</v>
      </c>
    </row>
    <row r="1082" spans="1:17" x14ac:dyDescent="0.25">
      <c r="A1082" t="s">
        <v>345</v>
      </c>
      <c r="B1082" t="s">
        <v>346</v>
      </c>
      <c r="C1082" t="s">
        <v>347</v>
      </c>
      <c r="D1082" t="s">
        <v>310</v>
      </c>
      <c r="E1082" t="s">
        <v>332</v>
      </c>
      <c r="F1082" t="s">
        <v>348</v>
      </c>
      <c r="G1082" t="s">
        <v>243</v>
      </c>
      <c r="H1082" t="s">
        <v>253</v>
      </c>
      <c r="I1082" t="s">
        <v>254</v>
      </c>
      <c r="J1082" t="s">
        <v>255</v>
      </c>
      <c r="K1082" t="s">
        <v>191</v>
      </c>
      <c r="M1082" t="s">
        <v>210</v>
      </c>
      <c r="N1082" t="s">
        <v>349</v>
      </c>
      <c r="O1082" t="s">
        <v>194</v>
      </c>
      <c r="P1082">
        <v>2030</v>
      </c>
    </row>
    <row r="1083" spans="1:17" x14ac:dyDescent="0.25">
      <c r="A1083" t="s">
        <v>345</v>
      </c>
      <c r="B1083" t="s">
        <v>346</v>
      </c>
      <c r="C1083" t="s">
        <v>347</v>
      </c>
      <c r="D1083" t="s">
        <v>310</v>
      </c>
      <c r="E1083" t="s">
        <v>332</v>
      </c>
      <c r="F1083" t="s">
        <v>348</v>
      </c>
      <c r="G1083" t="s">
        <v>243</v>
      </c>
      <c r="H1083" t="s">
        <v>253</v>
      </c>
      <c r="I1083" t="s">
        <v>254</v>
      </c>
      <c r="J1083" t="s">
        <v>255</v>
      </c>
      <c r="K1083" t="s">
        <v>191</v>
      </c>
      <c r="M1083" t="s">
        <v>210</v>
      </c>
      <c r="N1083" t="s">
        <v>349</v>
      </c>
      <c r="O1083" t="s">
        <v>194</v>
      </c>
      <c r="P1083">
        <v>2050</v>
      </c>
    </row>
    <row r="1084" spans="1:17" x14ac:dyDescent="0.25">
      <c r="A1084" t="s">
        <v>345</v>
      </c>
      <c r="B1084" t="s">
        <v>346</v>
      </c>
      <c r="C1084" t="s">
        <v>347</v>
      </c>
      <c r="D1084" t="s">
        <v>310</v>
      </c>
      <c r="E1084" t="s">
        <v>332</v>
      </c>
      <c r="F1084" t="s">
        <v>348</v>
      </c>
      <c r="G1084" t="s">
        <v>243</v>
      </c>
      <c r="H1084" t="s">
        <v>253</v>
      </c>
      <c r="I1084" t="s">
        <v>254</v>
      </c>
      <c r="J1084" t="s">
        <v>255</v>
      </c>
      <c r="K1084" t="s">
        <v>191</v>
      </c>
      <c r="M1084" t="s">
        <v>210</v>
      </c>
      <c r="N1084" t="s">
        <v>349</v>
      </c>
      <c r="O1084" t="s">
        <v>264</v>
      </c>
      <c r="P1084">
        <v>2050</v>
      </c>
    </row>
    <row r="1085" spans="1:17" x14ac:dyDescent="0.25">
      <c r="A1085" t="s">
        <v>345</v>
      </c>
      <c r="B1085" t="s">
        <v>346</v>
      </c>
      <c r="C1085" t="s">
        <v>347</v>
      </c>
      <c r="D1085" t="s">
        <v>310</v>
      </c>
      <c r="E1085" t="s">
        <v>332</v>
      </c>
      <c r="F1085" t="s">
        <v>348</v>
      </c>
      <c r="G1085" t="s">
        <v>243</v>
      </c>
      <c r="H1085" t="s">
        <v>253</v>
      </c>
      <c r="I1085" t="s">
        <v>254</v>
      </c>
      <c r="J1085" t="s">
        <v>255</v>
      </c>
      <c r="K1085" t="s">
        <v>191</v>
      </c>
      <c r="M1085" t="s">
        <v>210</v>
      </c>
      <c r="N1085" t="s">
        <v>349</v>
      </c>
      <c r="O1085" t="s">
        <v>265</v>
      </c>
      <c r="P1085">
        <v>2050</v>
      </c>
    </row>
    <row r="1086" spans="1:17" x14ac:dyDescent="0.25">
      <c r="A1086" t="s">
        <v>345</v>
      </c>
      <c r="B1086" t="s">
        <v>346</v>
      </c>
      <c r="C1086" t="s">
        <v>347</v>
      </c>
      <c r="D1086" t="s">
        <v>310</v>
      </c>
      <c r="E1086" t="s">
        <v>332</v>
      </c>
      <c r="F1086" t="s">
        <v>348</v>
      </c>
      <c r="G1086" t="s">
        <v>243</v>
      </c>
      <c r="H1086" t="s">
        <v>357</v>
      </c>
      <c r="I1086" t="s">
        <v>306</v>
      </c>
      <c r="K1086" t="s">
        <v>78</v>
      </c>
      <c r="M1086" t="s">
        <v>210</v>
      </c>
      <c r="N1086" t="s">
        <v>349</v>
      </c>
      <c r="O1086" t="s">
        <v>194</v>
      </c>
      <c r="P1086">
        <v>2015</v>
      </c>
      <c r="Q1086">
        <v>2</v>
      </c>
    </row>
    <row r="1087" spans="1:17" x14ac:dyDescent="0.25">
      <c r="A1087" t="s">
        <v>345</v>
      </c>
      <c r="B1087" t="s">
        <v>346</v>
      </c>
      <c r="C1087" t="s">
        <v>347</v>
      </c>
      <c r="D1087" t="s">
        <v>310</v>
      </c>
      <c r="E1087" t="s">
        <v>332</v>
      </c>
      <c r="F1087" t="s">
        <v>348</v>
      </c>
      <c r="G1087" t="s">
        <v>243</v>
      </c>
      <c r="H1087" t="s">
        <v>357</v>
      </c>
      <c r="I1087" t="s">
        <v>306</v>
      </c>
      <c r="K1087" t="s">
        <v>78</v>
      </c>
      <c r="M1087" t="s">
        <v>210</v>
      </c>
      <c r="N1087" t="s">
        <v>349</v>
      </c>
      <c r="O1087" t="s">
        <v>194</v>
      </c>
      <c r="P1087">
        <v>2020</v>
      </c>
    </row>
    <row r="1088" spans="1:17" x14ac:dyDescent="0.25">
      <c r="A1088" t="s">
        <v>345</v>
      </c>
      <c r="B1088" t="s">
        <v>346</v>
      </c>
      <c r="C1088" t="s">
        <v>347</v>
      </c>
      <c r="D1088" t="s">
        <v>310</v>
      </c>
      <c r="E1088" t="s">
        <v>332</v>
      </c>
      <c r="F1088" t="s">
        <v>348</v>
      </c>
      <c r="G1088" t="s">
        <v>243</v>
      </c>
      <c r="H1088" t="s">
        <v>357</v>
      </c>
      <c r="I1088" t="s">
        <v>306</v>
      </c>
      <c r="K1088" t="s">
        <v>78</v>
      </c>
      <c r="M1088" t="s">
        <v>210</v>
      </c>
      <c r="N1088" t="s">
        <v>349</v>
      </c>
      <c r="O1088" t="s">
        <v>264</v>
      </c>
      <c r="P1088">
        <v>2020</v>
      </c>
    </row>
    <row r="1089" spans="1:17" x14ac:dyDescent="0.25">
      <c r="A1089" t="s">
        <v>345</v>
      </c>
      <c r="B1089" t="s">
        <v>346</v>
      </c>
      <c r="C1089" t="s">
        <v>347</v>
      </c>
      <c r="D1089" t="s">
        <v>310</v>
      </c>
      <c r="E1089" t="s">
        <v>332</v>
      </c>
      <c r="F1089" t="s">
        <v>348</v>
      </c>
      <c r="G1089" t="s">
        <v>243</v>
      </c>
      <c r="H1089" t="s">
        <v>357</v>
      </c>
      <c r="I1089" t="s">
        <v>306</v>
      </c>
      <c r="K1089" t="s">
        <v>78</v>
      </c>
      <c r="M1089" t="s">
        <v>210</v>
      </c>
      <c r="N1089" t="s">
        <v>349</v>
      </c>
      <c r="O1089" t="s">
        <v>265</v>
      </c>
      <c r="P1089">
        <v>2020</v>
      </c>
    </row>
    <row r="1090" spans="1:17" x14ac:dyDescent="0.25">
      <c r="A1090" t="s">
        <v>345</v>
      </c>
      <c r="B1090" t="s">
        <v>346</v>
      </c>
      <c r="C1090" t="s">
        <v>347</v>
      </c>
      <c r="D1090" t="s">
        <v>310</v>
      </c>
      <c r="E1090" t="s">
        <v>332</v>
      </c>
      <c r="F1090" t="s">
        <v>348</v>
      </c>
      <c r="G1090" t="s">
        <v>243</v>
      </c>
      <c r="H1090" t="s">
        <v>357</v>
      </c>
      <c r="I1090" t="s">
        <v>306</v>
      </c>
      <c r="K1090" t="s">
        <v>78</v>
      </c>
      <c r="M1090" t="s">
        <v>210</v>
      </c>
      <c r="N1090" t="s">
        <v>349</v>
      </c>
      <c r="O1090" t="s">
        <v>194</v>
      </c>
      <c r="P1090">
        <v>2030</v>
      </c>
    </row>
    <row r="1091" spans="1:17" x14ac:dyDescent="0.25">
      <c r="A1091" t="s">
        <v>345</v>
      </c>
      <c r="B1091" t="s">
        <v>346</v>
      </c>
      <c r="C1091" t="s">
        <v>347</v>
      </c>
      <c r="D1091" t="s">
        <v>310</v>
      </c>
      <c r="E1091" t="s">
        <v>332</v>
      </c>
      <c r="F1091" t="s">
        <v>348</v>
      </c>
      <c r="G1091" t="s">
        <v>243</v>
      </c>
      <c r="H1091" t="s">
        <v>357</v>
      </c>
      <c r="I1091" t="s">
        <v>306</v>
      </c>
      <c r="K1091" t="s">
        <v>78</v>
      </c>
      <c r="M1091" t="s">
        <v>210</v>
      </c>
      <c r="N1091" t="s">
        <v>349</v>
      </c>
      <c r="O1091" t="s">
        <v>194</v>
      </c>
      <c r="P1091">
        <v>2050</v>
      </c>
    </row>
    <row r="1092" spans="1:17" x14ac:dyDescent="0.25">
      <c r="A1092" t="s">
        <v>345</v>
      </c>
      <c r="B1092" t="s">
        <v>346</v>
      </c>
      <c r="C1092" t="s">
        <v>347</v>
      </c>
      <c r="D1092" t="s">
        <v>310</v>
      </c>
      <c r="E1092" t="s">
        <v>332</v>
      </c>
      <c r="F1092" t="s">
        <v>348</v>
      </c>
      <c r="G1092" t="s">
        <v>243</v>
      </c>
      <c r="H1092" t="s">
        <v>357</v>
      </c>
      <c r="I1092" t="s">
        <v>306</v>
      </c>
      <c r="K1092" t="s">
        <v>78</v>
      </c>
      <c r="M1092" t="s">
        <v>210</v>
      </c>
      <c r="N1092" t="s">
        <v>349</v>
      </c>
      <c r="O1092" t="s">
        <v>264</v>
      </c>
      <c r="P1092">
        <v>2050</v>
      </c>
    </row>
    <row r="1093" spans="1:17" x14ac:dyDescent="0.25">
      <c r="A1093" t="s">
        <v>345</v>
      </c>
      <c r="B1093" t="s">
        <v>346</v>
      </c>
      <c r="C1093" t="s">
        <v>347</v>
      </c>
      <c r="D1093" t="s">
        <v>310</v>
      </c>
      <c r="E1093" t="s">
        <v>332</v>
      </c>
      <c r="F1093" t="s">
        <v>348</v>
      </c>
      <c r="G1093" t="s">
        <v>243</v>
      </c>
      <c r="H1093" t="s">
        <v>357</v>
      </c>
      <c r="I1093" t="s">
        <v>306</v>
      </c>
      <c r="K1093" t="s">
        <v>78</v>
      </c>
      <c r="M1093" t="s">
        <v>210</v>
      </c>
      <c r="N1093" t="s">
        <v>349</v>
      </c>
      <c r="O1093" t="s">
        <v>265</v>
      </c>
      <c r="P1093">
        <v>2050</v>
      </c>
    </row>
    <row r="1094" spans="1:17" x14ac:dyDescent="0.25">
      <c r="A1094" t="s">
        <v>345</v>
      </c>
      <c r="B1094" t="s">
        <v>346</v>
      </c>
      <c r="C1094" t="s">
        <v>347</v>
      </c>
      <c r="D1094" t="s">
        <v>310</v>
      </c>
      <c r="E1094" t="s">
        <v>332</v>
      </c>
      <c r="F1094" t="s">
        <v>348</v>
      </c>
      <c r="G1094" t="s">
        <v>188</v>
      </c>
      <c r="H1094" t="s">
        <v>338</v>
      </c>
      <c r="I1094" t="s">
        <v>234</v>
      </c>
      <c r="J1094" t="s">
        <v>235</v>
      </c>
      <c r="K1094" t="s">
        <v>325</v>
      </c>
      <c r="L1094" t="s">
        <v>237</v>
      </c>
      <c r="M1094" t="s">
        <v>251</v>
      </c>
      <c r="O1094" t="s">
        <v>194</v>
      </c>
      <c r="P1094">
        <v>2015</v>
      </c>
      <c r="Q1094">
        <v>29500</v>
      </c>
    </row>
    <row r="1095" spans="1:17" x14ac:dyDescent="0.25">
      <c r="A1095" t="s">
        <v>345</v>
      </c>
      <c r="B1095" t="s">
        <v>346</v>
      </c>
      <c r="C1095" t="s">
        <v>347</v>
      </c>
      <c r="D1095" t="s">
        <v>310</v>
      </c>
      <c r="E1095" t="s">
        <v>332</v>
      </c>
      <c r="F1095" t="s">
        <v>348</v>
      </c>
      <c r="G1095" t="s">
        <v>188</v>
      </c>
      <c r="H1095" t="s">
        <v>338</v>
      </c>
      <c r="I1095" t="s">
        <v>234</v>
      </c>
      <c r="J1095" t="s">
        <v>235</v>
      </c>
      <c r="K1095" t="s">
        <v>325</v>
      </c>
      <c r="L1095" t="s">
        <v>237</v>
      </c>
      <c r="M1095" t="s">
        <v>251</v>
      </c>
      <c r="O1095" t="s">
        <v>194</v>
      </c>
      <c r="P1095">
        <v>2020</v>
      </c>
    </row>
    <row r="1096" spans="1:17" x14ac:dyDescent="0.25">
      <c r="A1096" t="s">
        <v>345</v>
      </c>
      <c r="B1096" t="s">
        <v>346</v>
      </c>
      <c r="C1096" t="s">
        <v>347</v>
      </c>
      <c r="D1096" t="s">
        <v>310</v>
      </c>
      <c r="E1096" t="s">
        <v>332</v>
      </c>
      <c r="F1096" t="s">
        <v>348</v>
      </c>
      <c r="G1096" t="s">
        <v>188</v>
      </c>
      <c r="H1096" t="s">
        <v>338</v>
      </c>
      <c r="I1096" t="s">
        <v>234</v>
      </c>
      <c r="J1096" t="s">
        <v>235</v>
      </c>
      <c r="K1096" t="s">
        <v>325</v>
      </c>
      <c r="L1096" t="s">
        <v>237</v>
      </c>
      <c r="M1096" t="s">
        <v>251</v>
      </c>
      <c r="O1096" t="s">
        <v>264</v>
      </c>
      <c r="P1096">
        <v>2020</v>
      </c>
    </row>
    <row r="1097" spans="1:17" x14ac:dyDescent="0.25">
      <c r="A1097" t="s">
        <v>345</v>
      </c>
      <c r="B1097" t="s">
        <v>346</v>
      </c>
      <c r="C1097" t="s">
        <v>347</v>
      </c>
      <c r="D1097" t="s">
        <v>310</v>
      </c>
      <c r="E1097" t="s">
        <v>332</v>
      </c>
      <c r="F1097" t="s">
        <v>348</v>
      </c>
      <c r="G1097" t="s">
        <v>188</v>
      </c>
      <c r="H1097" t="s">
        <v>338</v>
      </c>
      <c r="I1097" t="s">
        <v>234</v>
      </c>
      <c r="J1097" t="s">
        <v>235</v>
      </c>
      <c r="K1097" t="s">
        <v>325</v>
      </c>
      <c r="L1097" t="s">
        <v>237</v>
      </c>
      <c r="M1097" t="s">
        <v>251</v>
      </c>
      <c r="O1097" t="s">
        <v>265</v>
      </c>
      <c r="P1097">
        <v>2020</v>
      </c>
    </row>
    <row r="1098" spans="1:17" x14ac:dyDescent="0.25">
      <c r="A1098" t="s">
        <v>345</v>
      </c>
      <c r="B1098" t="s">
        <v>346</v>
      </c>
      <c r="C1098" t="s">
        <v>347</v>
      </c>
      <c r="D1098" t="s">
        <v>310</v>
      </c>
      <c r="E1098" t="s">
        <v>332</v>
      </c>
      <c r="F1098" t="s">
        <v>348</v>
      </c>
      <c r="G1098" t="s">
        <v>188</v>
      </c>
      <c r="H1098" t="s">
        <v>338</v>
      </c>
      <c r="I1098" t="s">
        <v>234</v>
      </c>
      <c r="J1098" t="s">
        <v>235</v>
      </c>
      <c r="K1098" t="s">
        <v>325</v>
      </c>
      <c r="L1098" t="s">
        <v>237</v>
      </c>
      <c r="M1098" t="s">
        <v>251</v>
      </c>
      <c r="O1098" t="s">
        <v>194</v>
      </c>
      <c r="P1098">
        <v>2030</v>
      </c>
    </row>
    <row r="1099" spans="1:17" x14ac:dyDescent="0.25">
      <c r="A1099" t="s">
        <v>345</v>
      </c>
      <c r="B1099" t="s">
        <v>346</v>
      </c>
      <c r="C1099" t="s">
        <v>347</v>
      </c>
      <c r="D1099" t="s">
        <v>310</v>
      </c>
      <c r="E1099" t="s">
        <v>332</v>
      </c>
      <c r="F1099" t="s">
        <v>348</v>
      </c>
      <c r="G1099" t="s">
        <v>188</v>
      </c>
      <c r="H1099" t="s">
        <v>338</v>
      </c>
      <c r="I1099" t="s">
        <v>234</v>
      </c>
      <c r="J1099" t="s">
        <v>235</v>
      </c>
      <c r="K1099" t="s">
        <v>325</v>
      </c>
      <c r="L1099" t="s">
        <v>237</v>
      </c>
      <c r="M1099" t="s">
        <v>251</v>
      </c>
      <c r="O1099" t="s">
        <v>194</v>
      </c>
      <c r="P1099">
        <v>2050</v>
      </c>
    </row>
    <row r="1100" spans="1:17" x14ac:dyDescent="0.25">
      <c r="A1100" t="s">
        <v>345</v>
      </c>
      <c r="B1100" t="s">
        <v>346</v>
      </c>
      <c r="C1100" t="s">
        <v>347</v>
      </c>
      <c r="D1100" t="s">
        <v>310</v>
      </c>
      <c r="E1100" t="s">
        <v>332</v>
      </c>
      <c r="F1100" t="s">
        <v>348</v>
      </c>
      <c r="G1100" t="s">
        <v>188</v>
      </c>
      <c r="H1100" t="s">
        <v>338</v>
      </c>
      <c r="I1100" t="s">
        <v>234</v>
      </c>
      <c r="J1100" t="s">
        <v>235</v>
      </c>
      <c r="K1100" t="s">
        <v>325</v>
      </c>
      <c r="L1100" t="s">
        <v>237</v>
      </c>
      <c r="M1100" t="s">
        <v>251</v>
      </c>
      <c r="O1100" t="s">
        <v>264</v>
      </c>
      <c r="P1100">
        <v>2050</v>
      </c>
    </row>
    <row r="1101" spans="1:17" x14ac:dyDescent="0.25">
      <c r="A1101" t="s">
        <v>345</v>
      </c>
      <c r="B1101" t="s">
        <v>346</v>
      </c>
      <c r="C1101" t="s">
        <v>347</v>
      </c>
      <c r="D1101" t="s">
        <v>310</v>
      </c>
      <c r="E1101" t="s">
        <v>332</v>
      </c>
      <c r="F1101" t="s">
        <v>348</v>
      </c>
      <c r="G1101" t="s">
        <v>188</v>
      </c>
      <c r="H1101" t="s">
        <v>338</v>
      </c>
      <c r="I1101" t="s">
        <v>234</v>
      </c>
      <c r="J1101" t="s">
        <v>235</v>
      </c>
      <c r="K1101" t="s">
        <v>325</v>
      </c>
      <c r="L1101" t="s">
        <v>237</v>
      </c>
      <c r="M1101" t="s">
        <v>251</v>
      </c>
      <c r="O1101" t="s">
        <v>265</v>
      </c>
      <c r="P1101">
        <v>2050</v>
      </c>
    </row>
    <row r="1102" spans="1:17" x14ac:dyDescent="0.25">
      <c r="A1102" t="s">
        <v>345</v>
      </c>
      <c r="B1102" t="s">
        <v>346</v>
      </c>
      <c r="C1102" t="s">
        <v>347</v>
      </c>
      <c r="D1102" t="s">
        <v>310</v>
      </c>
      <c r="E1102" t="s">
        <v>332</v>
      </c>
      <c r="F1102" t="s">
        <v>348</v>
      </c>
      <c r="G1102" t="s">
        <v>188</v>
      </c>
      <c r="H1102" t="s">
        <v>339</v>
      </c>
      <c r="I1102" t="s">
        <v>4</v>
      </c>
      <c r="J1102" t="s">
        <v>235</v>
      </c>
      <c r="K1102" t="s">
        <v>328</v>
      </c>
      <c r="L1102" t="s">
        <v>237</v>
      </c>
      <c r="M1102" t="s">
        <v>251</v>
      </c>
      <c r="O1102" t="s">
        <v>194</v>
      </c>
      <c r="P1102">
        <v>2015</v>
      </c>
      <c r="Q1102">
        <v>1.1000000000000001</v>
      </c>
    </row>
    <row r="1103" spans="1:17" x14ac:dyDescent="0.25">
      <c r="A1103" t="s">
        <v>345</v>
      </c>
      <c r="B1103" t="s">
        <v>346</v>
      </c>
      <c r="C1103" t="s">
        <v>347</v>
      </c>
      <c r="D1103" t="s">
        <v>310</v>
      </c>
      <c r="E1103" t="s">
        <v>332</v>
      </c>
      <c r="F1103" t="s">
        <v>348</v>
      </c>
      <c r="G1103" t="s">
        <v>188</v>
      </c>
      <c r="H1103" t="s">
        <v>339</v>
      </c>
      <c r="I1103" t="s">
        <v>4</v>
      </c>
      <c r="J1103" t="s">
        <v>235</v>
      </c>
      <c r="K1103" t="s">
        <v>328</v>
      </c>
      <c r="L1103" t="s">
        <v>237</v>
      </c>
      <c r="M1103" t="s">
        <v>251</v>
      </c>
      <c r="O1103" t="s">
        <v>194</v>
      </c>
      <c r="P1103">
        <v>2020</v>
      </c>
    </row>
    <row r="1104" spans="1:17" x14ac:dyDescent="0.25">
      <c r="A1104" t="s">
        <v>345</v>
      </c>
      <c r="B1104" t="s">
        <v>346</v>
      </c>
      <c r="C1104" t="s">
        <v>347</v>
      </c>
      <c r="D1104" t="s">
        <v>310</v>
      </c>
      <c r="E1104" t="s">
        <v>332</v>
      </c>
      <c r="F1104" t="s">
        <v>348</v>
      </c>
      <c r="G1104" t="s">
        <v>188</v>
      </c>
      <c r="H1104" t="s">
        <v>339</v>
      </c>
      <c r="I1104" t="s">
        <v>4</v>
      </c>
      <c r="J1104" t="s">
        <v>235</v>
      </c>
      <c r="K1104" t="s">
        <v>328</v>
      </c>
      <c r="L1104" t="s">
        <v>237</v>
      </c>
      <c r="M1104" t="s">
        <v>251</v>
      </c>
      <c r="O1104" t="s">
        <v>264</v>
      </c>
      <c r="P1104">
        <v>2020</v>
      </c>
    </row>
    <row r="1105" spans="1:17" x14ac:dyDescent="0.25">
      <c r="A1105" t="s">
        <v>345</v>
      </c>
      <c r="B1105" t="s">
        <v>346</v>
      </c>
      <c r="C1105" t="s">
        <v>347</v>
      </c>
      <c r="D1105" t="s">
        <v>310</v>
      </c>
      <c r="E1105" t="s">
        <v>332</v>
      </c>
      <c r="F1105" t="s">
        <v>348</v>
      </c>
      <c r="G1105" t="s">
        <v>188</v>
      </c>
      <c r="H1105" t="s">
        <v>339</v>
      </c>
      <c r="I1105" t="s">
        <v>4</v>
      </c>
      <c r="J1105" t="s">
        <v>235</v>
      </c>
      <c r="K1105" t="s">
        <v>328</v>
      </c>
      <c r="L1105" t="s">
        <v>237</v>
      </c>
      <c r="M1105" t="s">
        <v>251</v>
      </c>
      <c r="O1105" t="s">
        <v>265</v>
      </c>
      <c r="P1105">
        <v>2020</v>
      </c>
    </row>
    <row r="1106" spans="1:17" x14ac:dyDescent="0.25">
      <c r="A1106" t="s">
        <v>345</v>
      </c>
      <c r="B1106" t="s">
        <v>346</v>
      </c>
      <c r="C1106" t="s">
        <v>347</v>
      </c>
      <c r="D1106" t="s">
        <v>310</v>
      </c>
      <c r="E1106" t="s">
        <v>332</v>
      </c>
      <c r="F1106" t="s">
        <v>348</v>
      </c>
      <c r="G1106" t="s">
        <v>188</v>
      </c>
      <c r="H1106" t="s">
        <v>339</v>
      </c>
      <c r="I1106" t="s">
        <v>4</v>
      </c>
      <c r="J1106" t="s">
        <v>235</v>
      </c>
      <c r="K1106" t="s">
        <v>328</v>
      </c>
      <c r="L1106" t="s">
        <v>237</v>
      </c>
      <c r="M1106" t="s">
        <v>251</v>
      </c>
      <c r="O1106" t="s">
        <v>194</v>
      </c>
      <c r="P1106">
        <v>2030</v>
      </c>
    </row>
    <row r="1107" spans="1:17" x14ac:dyDescent="0.25">
      <c r="A1107" t="s">
        <v>345</v>
      </c>
      <c r="B1107" t="s">
        <v>346</v>
      </c>
      <c r="C1107" t="s">
        <v>347</v>
      </c>
      <c r="D1107" t="s">
        <v>310</v>
      </c>
      <c r="E1107" t="s">
        <v>332</v>
      </c>
      <c r="F1107" t="s">
        <v>348</v>
      </c>
      <c r="G1107" t="s">
        <v>188</v>
      </c>
      <c r="H1107" t="s">
        <v>339</v>
      </c>
      <c r="I1107" t="s">
        <v>4</v>
      </c>
      <c r="J1107" t="s">
        <v>235</v>
      </c>
      <c r="K1107" t="s">
        <v>328</v>
      </c>
      <c r="L1107" t="s">
        <v>237</v>
      </c>
      <c r="M1107" t="s">
        <v>251</v>
      </c>
      <c r="O1107" t="s">
        <v>194</v>
      </c>
      <c r="P1107">
        <v>2050</v>
      </c>
    </row>
    <row r="1108" spans="1:17" x14ac:dyDescent="0.25">
      <c r="A1108" t="s">
        <v>345</v>
      </c>
      <c r="B1108" t="s">
        <v>346</v>
      </c>
      <c r="C1108" t="s">
        <v>347</v>
      </c>
      <c r="D1108" t="s">
        <v>310</v>
      </c>
      <c r="E1108" t="s">
        <v>332</v>
      </c>
      <c r="F1108" t="s">
        <v>348</v>
      </c>
      <c r="G1108" t="s">
        <v>188</v>
      </c>
      <c r="H1108" t="s">
        <v>339</v>
      </c>
      <c r="I1108" t="s">
        <v>4</v>
      </c>
      <c r="J1108" t="s">
        <v>235</v>
      </c>
      <c r="K1108" t="s">
        <v>328</v>
      </c>
      <c r="L1108" t="s">
        <v>237</v>
      </c>
      <c r="M1108" t="s">
        <v>251</v>
      </c>
      <c r="O1108" t="s">
        <v>264</v>
      </c>
      <c r="P1108">
        <v>2050</v>
      </c>
    </row>
    <row r="1109" spans="1:17" x14ac:dyDescent="0.25">
      <c r="A1109" t="s">
        <v>345</v>
      </c>
      <c r="B1109" t="s">
        <v>346</v>
      </c>
      <c r="C1109" t="s">
        <v>347</v>
      </c>
      <c r="D1109" t="s">
        <v>310</v>
      </c>
      <c r="E1109" t="s">
        <v>332</v>
      </c>
      <c r="F1109" t="s">
        <v>348</v>
      </c>
      <c r="G1109" t="s">
        <v>188</v>
      </c>
      <c r="H1109" t="s">
        <v>339</v>
      </c>
      <c r="I1109" t="s">
        <v>4</v>
      </c>
      <c r="J1109" t="s">
        <v>235</v>
      </c>
      <c r="K1109" t="s">
        <v>328</v>
      </c>
      <c r="L1109" t="s">
        <v>237</v>
      </c>
      <c r="M1109" t="s">
        <v>251</v>
      </c>
      <c r="O1109" t="s">
        <v>265</v>
      </c>
      <c r="P1109">
        <v>2050</v>
      </c>
    </row>
    <row r="1110" spans="1:17" x14ac:dyDescent="0.25">
      <c r="A1110" t="s">
        <v>358</v>
      </c>
      <c r="B1110" t="s">
        <v>359</v>
      </c>
      <c r="C1110" t="s">
        <v>360</v>
      </c>
      <c r="D1110" t="s">
        <v>361</v>
      </c>
      <c r="E1110" t="s">
        <v>362</v>
      </c>
      <c r="F1110" t="s">
        <v>260</v>
      </c>
      <c r="G1110" t="s">
        <v>195</v>
      </c>
      <c r="H1110" t="s">
        <v>196</v>
      </c>
      <c r="I1110" t="s">
        <v>197</v>
      </c>
      <c r="J1110" t="s">
        <v>198</v>
      </c>
      <c r="N1110" t="s">
        <v>363</v>
      </c>
      <c r="O1110" t="s">
        <v>194</v>
      </c>
      <c r="P1110">
        <v>2015</v>
      </c>
      <c r="Q1110">
        <v>0.95</v>
      </c>
    </row>
    <row r="1111" spans="1:17" x14ac:dyDescent="0.25">
      <c r="A1111" t="s">
        <v>358</v>
      </c>
      <c r="B1111" t="s">
        <v>359</v>
      </c>
      <c r="C1111" t="s">
        <v>360</v>
      </c>
      <c r="D1111" t="s">
        <v>361</v>
      </c>
      <c r="E1111" t="s">
        <v>362</v>
      </c>
      <c r="F1111" t="s">
        <v>260</v>
      </c>
      <c r="G1111" t="s">
        <v>195</v>
      </c>
      <c r="H1111" t="s">
        <v>196</v>
      </c>
      <c r="I1111" t="s">
        <v>197</v>
      </c>
      <c r="J1111" t="s">
        <v>198</v>
      </c>
      <c r="N1111" t="s">
        <v>363</v>
      </c>
      <c r="O1111" t="s">
        <v>194</v>
      </c>
      <c r="P1111">
        <v>2020</v>
      </c>
      <c r="Q1111">
        <v>0.96</v>
      </c>
    </row>
    <row r="1112" spans="1:17" x14ac:dyDescent="0.25">
      <c r="A1112" t="s">
        <v>358</v>
      </c>
      <c r="B1112" t="s">
        <v>359</v>
      </c>
      <c r="C1112" t="s">
        <v>360</v>
      </c>
      <c r="D1112" t="s">
        <v>361</v>
      </c>
      <c r="E1112" t="s">
        <v>362</v>
      </c>
      <c r="F1112" t="s">
        <v>260</v>
      </c>
      <c r="G1112" t="s">
        <v>195</v>
      </c>
      <c r="H1112" t="s">
        <v>196</v>
      </c>
      <c r="I1112" t="s">
        <v>197</v>
      </c>
      <c r="J1112" t="s">
        <v>198</v>
      </c>
      <c r="N1112" t="s">
        <v>363</v>
      </c>
      <c r="O1112" t="s">
        <v>264</v>
      </c>
      <c r="P1112">
        <v>2020</v>
      </c>
      <c r="Q1112">
        <v>0.8</v>
      </c>
    </row>
    <row r="1113" spans="1:17" x14ac:dyDescent="0.25">
      <c r="A1113" t="s">
        <v>358</v>
      </c>
      <c r="B1113" t="s">
        <v>359</v>
      </c>
      <c r="C1113" t="s">
        <v>360</v>
      </c>
      <c r="D1113" t="s">
        <v>361</v>
      </c>
      <c r="E1113" t="s">
        <v>362</v>
      </c>
      <c r="F1113" t="s">
        <v>260</v>
      </c>
      <c r="G1113" t="s">
        <v>195</v>
      </c>
      <c r="H1113" t="s">
        <v>196</v>
      </c>
      <c r="I1113" t="s">
        <v>197</v>
      </c>
      <c r="J1113" t="s">
        <v>198</v>
      </c>
      <c r="N1113" t="s">
        <v>363</v>
      </c>
      <c r="O1113" t="s">
        <v>265</v>
      </c>
      <c r="P1113">
        <v>2020</v>
      </c>
      <c r="Q1113">
        <v>1.2</v>
      </c>
    </row>
    <row r="1114" spans="1:17" x14ac:dyDescent="0.25">
      <c r="A1114" t="s">
        <v>358</v>
      </c>
      <c r="B1114" t="s">
        <v>359</v>
      </c>
      <c r="C1114" t="s">
        <v>360</v>
      </c>
      <c r="D1114" t="s">
        <v>361</v>
      </c>
      <c r="E1114" t="s">
        <v>362</v>
      </c>
      <c r="F1114" t="s">
        <v>260</v>
      </c>
      <c r="G1114" t="s">
        <v>195</v>
      </c>
      <c r="H1114" t="s">
        <v>196</v>
      </c>
      <c r="I1114" t="s">
        <v>197</v>
      </c>
      <c r="J1114" t="s">
        <v>198</v>
      </c>
      <c r="N1114" t="s">
        <v>363</v>
      </c>
      <c r="O1114" t="s">
        <v>194</v>
      </c>
      <c r="P1114">
        <v>2030</v>
      </c>
      <c r="Q1114">
        <v>1</v>
      </c>
    </row>
    <row r="1115" spans="1:17" x14ac:dyDescent="0.25">
      <c r="A1115" t="s">
        <v>358</v>
      </c>
      <c r="B1115" t="s">
        <v>359</v>
      </c>
      <c r="C1115" t="s">
        <v>360</v>
      </c>
      <c r="D1115" t="s">
        <v>361</v>
      </c>
      <c r="E1115" t="s">
        <v>362</v>
      </c>
      <c r="F1115" t="s">
        <v>260</v>
      </c>
      <c r="G1115" t="s">
        <v>195</v>
      </c>
      <c r="H1115" t="s">
        <v>196</v>
      </c>
      <c r="I1115" t="s">
        <v>197</v>
      </c>
      <c r="J1115" t="s">
        <v>198</v>
      </c>
      <c r="N1115" t="s">
        <v>363</v>
      </c>
      <c r="O1115" t="s">
        <v>194</v>
      </c>
      <c r="P1115">
        <v>2050</v>
      </c>
      <c r="Q1115">
        <v>1</v>
      </c>
    </row>
    <row r="1116" spans="1:17" x14ac:dyDescent="0.25">
      <c r="A1116" t="s">
        <v>358</v>
      </c>
      <c r="B1116" t="s">
        <v>359</v>
      </c>
      <c r="C1116" t="s">
        <v>360</v>
      </c>
      <c r="D1116" t="s">
        <v>361</v>
      </c>
      <c r="E1116" t="s">
        <v>362</v>
      </c>
      <c r="F1116" t="s">
        <v>260</v>
      </c>
      <c r="G1116" t="s">
        <v>195</v>
      </c>
      <c r="H1116" t="s">
        <v>196</v>
      </c>
      <c r="I1116" t="s">
        <v>197</v>
      </c>
      <c r="J1116" t="s">
        <v>198</v>
      </c>
      <c r="N1116" t="s">
        <v>363</v>
      </c>
      <c r="O1116" t="s">
        <v>264</v>
      </c>
      <c r="P1116">
        <v>2050</v>
      </c>
      <c r="Q1116">
        <v>0.8</v>
      </c>
    </row>
    <row r="1117" spans="1:17" x14ac:dyDescent="0.25">
      <c r="A1117" t="s">
        <v>358</v>
      </c>
      <c r="B1117" t="s">
        <v>359</v>
      </c>
      <c r="C1117" t="s">
        <v>360</v>
      </c>
      <c r="D1117" t="s">
        <v>361</v>
      </c>
      <c r="E1117" t="s">
        <v>362</v>
      </c>
      <c r="F1117" t="s">
        <v>260</v>
      </c>
      <c r="G1117" t="s">
        <v>195</v>
      </c>
      <c r="H1117" t="s">
        <v>196</v>
      </c>
      <c r="I1117" t="s">
        <v>197</v>
      </c>
      <c r="J1117" t="s">
        <v>198</v>
      </c>
      <c r="N1117" t="s">
        <v>363</v>
      </c>
      <c r="O1117" t="s">
        <v>265</v>
      </c>
      <c r="P1117">
        <v>2050</v>
      </c>
      <c r="Q1117">
        <v>1.2</v>
      </c>
    </row>
    <row r="1118" spans="1:17" x14ac:dyDescent="0.25">
      <c r="A1118" t="s">
        <v>358</v>
      </c>
      <c r="B1118" t="s">
        <v>359</v>
      </c>
      <c r="C1118" t="s">
        <v>360</v>
      </c>
      <c r="D1118" t="s">
        <v>361</v>
      </c>
      <c r="E1118" t="s">
        <v>362</v>
      </c>
      <c r="F1118" t="s">
        <v>260</v>
      </c>
      <c r="G1118" t="s">
        <v>195</v>
      </c>
      <c r="H1118" t="s">
        <v>200</v>
      </c>
      <c r="I1118" t="s">
        <v>201</v>
      </c>
      <c r="K1118" t="s">
        <v>202</v>
      </c>
      <c r="N1118" t="s">
        <v>217</v>
      </c>
      <c r="O1118" t="s">
        <v>194</v>
      </c>
      <c r="P1118">
        <v>2015</v>
      </c>
      <c r="Q1118">
        <v>1.5</v>
      </c>
    </row>
    <row r="1119" spans="1:17" x14ac:dyDescent="0.25">
      <c r="A1119" t="s">
        <v>358</v>
      </c>
      <c r="B1119" t="s">
        <v>359</v>
      </c>
      <c r="C1119" t="s">
        <v>360</v>
      </c>
      <c r="D1119" t="s">
        <v>361</v>
      </c>
      <c r="E1119" t="s">
        <v>362</v>
      </c>
      <c r="F1119" t="s">
        <v>260</v>
      </c>
      <c r="G1119" t="s">
        <v>195</v>
      </c>
      <c r="H1119" t="s">
        <v>200</v>
      </c>
      <c r="I1119" t="s">
        <v>201</v>
      </c>
      <c r="K1119" t="s">
        <v>202</v>
      </c>
      <c r="N1119" t="s">
        <v>217</v>
      </c>
      <c r="O1119" t="s">
        <v>194</v>
      </c>
      <c r="P1119">
        <v>2020</v>
      </c>
      <c r="Q1119">
        <v>1.5</v>
      </c>
    </row>
    <row r="1120" spans="1:17" x14ac:dyDescent="0.25">
      <c r="A1120" t="s">
        <v>358</v>
      </c>
      <c r="B1120" t="s">
        <v>359</v>
      </c>
      <c r="C1120" t="s">
        <v>360</v>
      </c>
      <c r="D1120" t="s">
        <v>361</v>
      </c>
      <c r="E1120" t="s">
        <v>362</v>
      </c>
      <c r="F1120" t="s">
        <v>260</v>
      </c>
      <c r="G1120" t="s">
        <v>195</v>
      </c>
      <c r="H1120" t="s">
        <v>200</v>
      </c>
      <c r="I1120" t="s">
        <v>201</v>
      </c>
      <c r="K1120" t="s">
        <v>202</v>
      </c>
      <c r="N1120" t="s">
        <v>217</v>
      </c>
      <c r="O1120" t="s">
        <v>264</v>
      </c>
      <c r="P1120">
        <v>2020</v>
      </c>
      <c r="Q1120">
        <v>1</v>
      </c>
    </row>
    <row r="1121" spans="1:17" x14ac:dyDescent="0.25">
      <c r="A1121" t="s">
        <v>358</v>
      </c>
      <c r="B1121" t="s">
        <v>359</v>
      </c>
      <c r="C1121" t="s">
        <v>360</v>
      </c>
      <c r="D1121" t="s">
        <v>361</v>
      </c>
      <c r="E1121" t="s">
        <v>362</v>
      </c>
      <c r="F1121" t="s">
        <v>260</v>
      </c>
      <c r="G1121" t="s">
        <v>195</v>
      </c>
      <c r="H1121" t="s">
        <v>200</v>
      </c>
      <c r="I1121" t="s">
        <v>201</v>
      </c>
      <c r="K1121" t="s">
        <v>202</v>
      </c>
      <c r="N1121" t="s">
        <v>217</v>
      </c>
      <c r="O1121" t="s">
        <v>265</v>
      </c>
      <c r="P1121">
        <v>2020</v>
      </c>
      <c r="Q1121">
        <v>2</v>
      </c>
    </row>
    <row r="1122" spans="1:17" x14ac:dyDescent="0.25">
      <c r="A1122" t="s">
        <v>358</v>
      </c>
      <c r="B1122" t="s">
        <v>359</v>
      </c>
      <c r="C1122" t="s">
        <v>360</v>
      </c>
      <c r="D1122" t="s">
        <v>361</v>
      </c>
      <c r="E1122" t="s">
        <v>362</v>
      </c>
      <c r="F1122" t="s">
        <v>260</v>
      </c>
      <c r="G1122" t="s">
        <v>195</v>
      </c>
      <c r="H1122" t="s">
        <v>200</v>
      </c>
      <c r="I1122" t="s">
        <v>201</v>
      </c>
      <c r="K1122" t="s">
        <v>202</v>
      </c>
      <c r="N1122" t="s">
        <v>217</v>
      </c>
      <c r="O1122" t="s">
        <v>194</v>
      </c>
      <c r="P1122">
        <v>2030</v>
      </c>
      <c r="Q1122">
        <v>1.5</v>
      </c>
    </row>
    <row r="1123" spans="1:17" x14ac:dyDescent="0.25">
      <c r="A1123" t="s">
        <v>358</v>
      </c>
      <c r="B1123" t="s">
        <v>359</v>
      </c>
      <c r="C1123" t="s">
        <v>360</v>
      </c>
      <c r="D1123" t="s">
        <v>361</v>
      </c>
      <c r="E1123" t="s">
        <v>362</v>
      </c>
      <c r="F1123" t="s">
        <v>260</v>
      </c>
      <c r="G1123" t="s">
        <v>195</v>
      </c>
      <c r="H1123" t="s">
        <v>200</v>
      </c>
      <c r="I1123" t="s">
        <v>201</v>
      </c>
      <c r="K1123" t="s">
        <v>202</v>
      </c>
      <c r="N1123" t="s">
        <v>217</v>
      </c>
      <c r="O1123" t="s">
        <v>194</v>
      </c>
      <c r="P1123">
        <v>2050</v>
      </c>
      <c r="Q1123">
        <v>1.5</v>
      </c>
    </row>
    <row r="1124" spans="1:17" x14ac:dyDescent="0.25">
      <c r="A1124" t="s">
        <v>358</v>
      </c>
      <c r="B1124" t="s">
        <v>359</v>
      </c>
      <c r="C1124" t="s">
        <v>360</v>
      </c>
      <c r="D1124" t="s">
        <v>361</v>
      </c>
      <c r="E1124" t="s">
        <v>362</v>
      </c>
      <c r="F1124" t="s">
        <v>260</v>
      </c>
      <c r="G1124" t="s">
        <v>195</v>
      </c>
      <c r="H1124" t="s">
        <v>200</v>
      </c>
      <c r="I1124" t="s">
        <v>201</v>
      </c>
      <c r="K1124" t="s">
        <v>202</v>
      </c>
      <c r="N1124" t="s">
        <v>217</v>
      </c>
      <c r="O1124" t="s">
        <v>264</v>
      </c>
      <c r="P1124">
        <v>2050</v>
      </c>
      <c r="Q1124">
        <v>1</v>
      </c>
    </row>
    <row r="1125" spans="1:17" x14ac:dyDescent="0.25">
      <c r="A1125" t="s">
        <v>358</v>
      </c>
      <c r="B1125" t="s">
        <v>359</v>
      </c>
      <c r="C1125" t="s">
        <v>360</v>
      </c>
      <c r="D1125" t="s">
        <v>361</v>
      </c>
      <c r="E1125" t="s">
        <v>362</v>
      </c>
      <c r="F1125" t="s">
        <v>260</v>
      </c>
      <c r="G1125" t="s">
        <v>195</v>
      </c>
      <c r="H1125" t="s">
        <v>200</v>
      </c>
      <c r="I1125" t="s">
        <v>201</v>
      </c>
      <c r="K1125" t="s">
        <v>202</v>
      </c>
      <c r="N1125" t="s">
        <v>217</v>
      </c>
      <c r="O1125" t="s">
        <v>265</v>
      </c>
      <c r="P1125">
        <v>2050</v>
      </c>
      <c r="Q1125">
        <v>2</v>
      </c>
    </row>
    <row r="1126" spans="1:17" x14ac:dyDescent="0.25">
      <c r="A1126" t="s">
        <v>358</v>
      </c>
      <c r="B1126" t="s">
        <v>359</v>
      </c>
      <c r="C1126" t="s">
        <v>360</v>
      </c>
      <c r="D1126" t="s">
        <v>361</v>
      </c>
      <c r="E1126" t="s">
        <v>362</v>
      </c>
      <c r="F1126" t="s">
        <v>260</v>
      </c>
      <c r="G1126" t="s">
        <v>195</v>
      </c>
      <c r="H1126" t="s">
        <v>204</v>
      </c>
      <c r="I1126" t="s">
        <v>205</v>
      </c>
      <c r="J1126" t="s">
        <v>198</v>
      </c>
      <c r="M1126" t="s">
        <v>238</v>
      </c>
      <c r="O1126" t="s">
        <v>194</v>
      </c>
      <c r="P1126">
        <v>2015</v>
      </c>
    </row>
    <row r="1127" spans="1:17" x14ac:dyDescent="0.25">
      <c r="A1127" t="s">
        <v>358</v>
      </c>
      <c r="B1127" t="s">
        <v>359</v>
      </c>
      <c r="C1127" t="s">
        <v>360</v>
      </c>
      <c r="D1127" t="s">
        <v>361</v>
      </c>
      <c r="E1127" t="s">
        <v>362</v>
      </c>
      <c r="F1127" t="s">
        <v>260</v>
      </c>
      <c r="G1127" t="s">
        <v>195</v>
      </c>
      <c r="H1127" t="s">
        <v>204</v>
      </c>
      <c r="I1127" t="s">
        <v>205</v>
      </c>
      <c r="J1127" t="s">
        <v>198</v>
      </c>
      <c r="M1127" t="s">
        <v>238</v>
      </c>
      <c r="O1127" t="s">
        <v>194</v>
      </c>
      <c r="P1127">
        <v>2020</v>
      </c>
    </row>
    <row r="1128" spans="1:17" x14ac:dyDescent="0.25">
      <c r="A1128" t="s">
        <v>358</v>
      </c>
      <c r="B1128" t="s">
        <v>359</v>
      </c>
      <c r="C1128" t="s">
        <v>360</v>
      </c>
      <c r="D1128" t="s">
        <v>361</v>
      </c>
      <c r="E1128" t="s">
        <v>362</v>
      </c>
      <c r="F1128" t="s">
        <v>260</v>
      </c>
      <c r="G1128" t="s">
        <v>195</v>
      </c>
      <c r="H1128" t="s">
        <v>204</v>
      </c>
      <c r="I1128" t="s">
        <v>205</v>
      </c>
      <c r="J1128" t="s">
        <v>198</v>
      </c>
      <c r="M1128" t="s">
        <v>238</v>
      </c>
      <c r="O1128" t="s">
        <v>264</v>
      </c>
      <c r="P1128">
        <v>2020</v>
      </c>
    </row>
    <row r="1129" spans="1:17" x14ac:dyDescent="0.25">
      <c r="A1129" t="s">
        <v>358</v>
      </c>
      <c r="B1129" t="s">
        <v>359</v>
      </c>
      <c r="C1129" t="s">
        <v>360</v>
      </c>
      <c r="D1129" t="s">
        <v>361</v>
      </c>
      <c r="E1129" t="s">
        <v>362</v>
      </c>
      <c r="F1129" t="s">
        <v>260</v>
      </c>
      <c r="G1129" t="s">
        <v>195</v>
      </c>
      <c r="H1129" t="s">
        <v>204</v>
      </c>
      <c r="I1129" t="s">
        <v>205</v>
      </c>
      <c r="J1129" t="s">
        <v>198</v>
      </c>
      <c r="M1129" t="s">
        <v>238</v>
      </c>
      <c r="O1129" t="s">
        <v>265</v>
      </c>
      <c r="P1129">
        <v>2020</v>
      </c>
    </row>
    <row r="1130" spans="1:17" x14ac:dyDescent="0.25">
      <c r="A1130" t="s">
        <v>358</v>
      </c>
      <c r="B1130" t="s">
        <v>359</v>
      </c>
      <c r="C1130" t="s">
        <v>360</v>
      </c>
      <c r="D1130" t="s">
        <v>361</v>
      </c>
      <c r="E1130" t="s">
        <v>362</v>
      </c>
      <c r="F1130" t="s">
        <v>260</v>
      </c>
      <c r="G1130" t="s">
        <v>195</v>
      </c>
      <c r="H1130" t="s">
        <v>204</v>
      </c>
      <c r="I1130" t="s">
        <v>205</v>
      </c>
      <c r="J1130" t="s">
        <v>198</v>
      </c>
      <c r="M1130" t="s">
        <v>238</v>
      </c>
      <c r="O1130" t="s">
        <v>194</v>
      </c>
      <c r="P1130">
        <v>2030</v>
      </c>
    </row>
    <row r="1131" spans="1:17" x14ac:dyDescent="0.25">
      <c r="A1131" t="s">
        <v>358</v>
      </c>
      <c r="B1131" t="s">
        <v>359</v>
      </c>
      <c r="C1131" t="s">
        <v>360</v>
      </c>
      <c r="D1131" t="s">
        <v>361</v>
      </c>
      <c r="E1131" t="s">
        <v>362</v>
      </c>
      <c r="F1131" t="s">
        <v>260</v>
      </c>
      <c r="G1131" t="s">
        <v>195</v>
      </c>
      <c r="H1131" t="s">
        <v>204</v>
      </c>
      <c r="I1131" t="s">
        <v>205</v>
      </c>
      <c r="J1131" t="s">
        <v>198</v>
      </c>
      <c r="M1131" t="s">
        <v>238</v>
      </c>
      <c r="O1131" t="s">
        <v>194</v>
      </c>
      <c r="P1131">
        <v>2050</v>
      </c>
    </row>
    <row r="1132" spans="1:17" x14ac:dyDescent="0.25">
      <c r="A1132" t="s">
        <v>358</v>
      </c>
      <c r="B1132" t="s">
        <v>359</v>
      </c>
      <c r="C1132" t="s">
        <v>360</v>
      </c>
      <c r="D1132" t="s">
        <v>361</v>
      </c>
      <c r="E1132" t="s">
        <v>362</v>
      </c>
      <c r="F1132" t="s">
        <v>260</v>
      </c>
      <c r="G1132" t="s">
        <v>195</v>
      </c>
      <c r="H1132" t="s">
        <v>204</v>
      </c>
      <c r="I1132" t="s">
        <v>205</v>
      </c>
      <c r="J1132" t="s">
        <v>198</v>
      </c>
      <c r="M1132" t="s">
        <v>238</v>
      </c>
      <c r="O1132" t="s">
        <v>264</v>
      </c>
      <c r="P1132">
        <v>2050</v>
      </c>
    </row>
    <row r="1133" spans="1:17" x14ac:dyDescent="0.25">
      <c r="A1133" t="s">
        <v>358</v>
      </c>
      <c r="B1133" t="s">
        <v>359</v>
      </c>
      <c r="C1133" t="s">
        <v>360</v>
      </c>
      <c r="D1133" t="s">
        <v>361</v>
      </c>
      <c r="E1133" t="s">
        <v>362</v>
      </c>
      <c r="F1133" t="s">
        <v>260</v>
      </c>
      <c r="G1133" t="s">
        <v>195</v>
      </c>
      <c r="H1133" t="s">
        <v>204</v>
      </c>
      <c r="I1133" t="s">
        <v>205</v>
      </c>
      <c r="J1133" t="s">
        <v>198</v>
      </c>
      <c r="M1133" t="s">
        <v>238</v>
      </c>
      <c r="O1133" t="s">
        <v>265</v>
      </c>
      <c r="P1133">
        <v>2050</v>
      </c>
    </row>
    <row r="1134" spans="1:17" x14ac:dyDescent="0.25">
      <c r="A1134" t="s">
        <v>358</v>
      </c>
      <c r="B1134" t="s">
        <v>359</v>
      </c>
      <c r="C1134" t="s">
        <v>360</v>
      </c>
      <c r="D1134" t="s">
        <v>361</v>
      </c>
      <c r="E1134" t="s">
        <v>362</v>
      </c>
      <c r="F1134" t="s">
        <v>260</v>
      </c>
      <c r="G1134" t="s">
        <v>195</v>
      </c>
      <c r="H1134" t="s">
        <v>207</v>
      </c>
      <c r="I1134" t="s">
        <v>208</v>
      </c>
      <c r="J1134" t="s">
        <v>209</v>
      </c>
      <c r="K1134" t="s">
        <v>191</v>
      </c>
      <c r="N1134" t="s">
        <v>363</v>
      </c>
      <c r="O1134" t="s">
        <v>194</v>
      </c>
      <c r="P1134">
        <v>2015</v>
      </c>
      <c r="Q1134">
        <v>0.41</v>
      </c>
    </row>
    <row r="1135" spans="1:17" x14ac:dyDescent="0.25">
      <c r="A1135" t="s">
        <v>358</v>
      </c>
      <c r="B1135" t="s">
        <v>359</v>
      </c>
      <c r="C1135" t="s">
        <v>360</v>
      </c>
      <c r="D1135" t="s">
        <v>361</v>
      </c>
      <c r="E1135" t="s">
        <v>362</v>
      </c>
      <c r="F1135" t="s">
        <v>260</v>
      </c>
      <c r="G1135" t="s">
        <v>195</v>
      </c>
      <c r="H1135" t="s">
        <v>207</v>
      </c>
      <c r="I1135" t="s">
        <v>208</v>
      </c>
      <c r="J1135" t="s">
        <v>209</v>
      </c>
      <c r="K1135" t="s">
        <v>191</v>
      </c>
      <c r="N1135" t="s">
        <v>363</v>
      </c>
      <c r="O1135" t="s">
        <v>194</v>
      </c>
      <c r="P1135">
        <v>2020</v>
      </c>
      <c r="Q1135">
        <v>0.42</v>
      </c>
    </row>
    <row r="1136" spans="1:17" x14ac:dyDescent="0.25">
      <c r="A1136" t="s">
        <v>358</v>
      </c>
      <c r="B1136" t="s">
        <v>359</v>
      </c>
      <c r="C1136" t="s">
        <v>360</v>
      </c>
      <c r="D1136" t="s">
        <v>361</v>
      </c>
      <c r="E1136" t="s">
        <v>362</v>
      </c>
      <c r="F1136" t="s">
        <v>260</v>
      </c>
      <c r="G1136" t="s">
        <v>195</v>
      </c>
      <c r="H1136" t="s">
        <v>207</v>
      </c>
      <c r="I1136" t="s">
        <v>208</v>
      </c>
      <c r="J1136" t="s">
        <v>209</v>
      </c>
      <c r="K1136" t="s">
        <v>191</v>
      </c>
      <c r="N1136" t="s">
        <v>363</v>
      </c>
      <c r="O1136" t="s">
        <v>264</v>
      </c>
      <c r="P1136">
        <v>2020</v>
      </c>
      <c r="Q1136">
        <v>0.38</v>
      </c>
    </row>
    <row r="1137" spans="1:17" x14ac:dyDescent="0.25">
      <c r="A1137" t="s">
        <v>358</v>
      </c>
      <c r="B1137" t="s">
        <v>359</v>
      </c>
      <c r="C1137" t="s">
        <v>360</v>
      </c>
      <c r="D1137" t="s">
        <v>361</v>
      </c>
      <c r="E1137" t="s">
        <v>362</v>
      </c>
      <c r="F1137" t="s">
        <v>260</v>
      </c>
      <c r="G1137" t="s">
        <v>195</v>
      </c>
      <c r="H1137" t="s">
        <v>207</v>
      </c>
      <c r="I1137" t="s">
        <v>208</v>
      </c>
      <c r="J1137" t="s">
        <v>209</v>
      </c>
      <c r="K1137" t="s">
        <v>191</v>
      </c>
      <c r="N1137" t="s">
        <v>363</v>
      </c>
      <c r="O1137" t="s">
        <v>265</v>
      </c>
      <c r="P1137">
        <v>2020</v>
      </c>
      <c r="Q1137">
        <v>0.42</v>
      </c>
    </row>
    <row r="1138" spans="1:17" x14ac:dyDescent="0.25">
      <c r="A1138" t="s">
        <v>358</v>
      </c>
      <c r="B1138" t="s">
        <v>359</v>
      </c>
      <c r="C1138" t="s">
        <v>360</v>
      </c>
      <c r="D1138" t="s">
        <v>361</v>
      </c>
      <c r="E1138" t="s">
        <v>362</v>
      </c>
      <c r="F1138" t="s">
        <v>260</v>
      </c>
      <c r="G1138" t="s">
        <v>195</v>
      </c>
      <c r="H1138" t="s">
        <v>207</v>
      </c>
      <c r="I1138" t="s">
        <v>208</v>
      </c>
      <c r="J1138" t="s">
        <v>209</v>
      </c>
      <c r="K1138" t="s">
        <v>191</v>
      </c>
      <c r="N1138" t="s">
        <v>363</v>
      </c>
      <c r="O1138" t="s">
        <v>194</v>
      </c>
      <c r="P1138">
        <v>2030</v>
      </c>
      <c r="Q1138">
        <v>0.43</v>
      </c>
    </row>
    <row r="1139" spans="1:17" x14ac:dyDescent="0.25">
      <c r="A1139" t="s">
        <v>358</v>
      </c>
      <c r="B1139" t="s">
        <v>359</v>
      </c>
      <c r="C1139" t="s">
        <v>360</v>
      </c>
      <c r="D1139" t="s">
        <v>361</v>
      </c>
      <c r="E1139" t="s">
        <v>362</v>
      </c>
      <c r="F1139" t="s">
        <v>260</v>
      </c>
      <c r="G1139" t="s">
        <v>195</v>
      </c>
      <c r="H1139" t="s">
        <v>207</v>
      </c>
      <c r="I1139" t="s">
        <v>208</v>
      </c>
      <c r="J1139" t="s">
        <v>209</v>
      </c>
      <c r="K1139" t="s">
        <v>191</v>
      </c>
      <c r="N1139" t="s">
        <v>363</v>
      </c>
      <c r="O1139" t="s">
        <v>194</v>
      </c>
      <c r="P1139">
        <v>2050</v>
      </c>
      <c r="Q1139">
        <v>0.45</v>
      </c>
    </row>
    <row r="1140" spans="1:17" x14ac:dyDescent="0.25">
      <c r="A1140" t="s">
        <v>358</v>
      </c>
      <c r="B1140" t="s">
        <v>359</v>
      </c>
      <c r="C1140" t="s">
        <v>360</v>
      </c>
      <c r="D1140" t="s">
        <v>361</v>
      </c>
      <c r="E1140" t="s">
        <v>362</v>
      </c>
      <c r="F1140" t="s">
        <v>260</v>
      </c>
      <c r="G1140" t="s">
        <v>195</v>
      </c>
      <c r="H1140" t="s">
        <v>207</v>
      </c>
      <c r="I1140" t="s">
        <v>208</v>
      </c>
      <c r="J1140" t="s">
        <v>209</v>
      </c>
      <c r="K1140" t="s">
        <v>191</v>
      </c>
      <c r="N1140" t="s">
        <v>363</v>
      </c>
      <c r="O1140" t="s">
        <v>264</v>
      </c>
      <c r="P1140">
        <v>2050</v>
      </c>
      <c r="Q1140">
        <v>0.4</v>
      </c>
    </row>
    <row r="1141" spans="1:17" x14ac:dyDescent="0.25">
      <c r="A1141" t="s">
        <v>358</v>
      </c>
      <c r="B1141" t="s">
        <v>359</v>
      </c>
      <c r="C1141" t="s">
        <v>360</v>
      </c>
      <c r="D1141" t="s">
        <v>361</v>
      </c>
      <c r="E1141" t="s">
        <v>362</v>
      </c>
      <c r="F1141" t="s">
        <v>260</v>
      </c>
      <c r="G1141" t="s">
        <v>195</v>
      </c>
      <c r="H1141" t="s">
        <v>207</v>
      </c>
      <c r="I1141" t="s">
        <v>208</v>
      </c>
      <c r="J1141" t="s">
        <v>209</v>
      </c>
      <c r="K1141" t="s">
        <v>191</v>
      </c>
      <c r="N1141" t="s">
        <v>363</v>
      </c>
      <c r="O1141" t="s">
        <v>265</v>
      </c>
      <c r="P1141">
        <v>2050</v>
      </c>
      <c r="Q1141">
        <v>0.44</v>
      </c>
    </row>
    <row r="1142" spans="1:17" x14ac:dyDescent="0.25">
      <c r="A1142" t="s">
        <v>358</v>
      </c>
      <c r="B1142" t="s">
        <v>359</v>
      </c>
      <c r="C1142" t="s">
        <v>360</v>
      </c>
      <c r="D1142" t="s">
        <v>361</v>
      </c>
      <c r="E1142" t="s">
        <v>362</v>
      </c>
      <c r="F1142" t="s">
        <v>260</v>
      </c>
      <c r="G1142" t="s">
        <v>195</v>
      </c>
      <c r="H1142" t="s">
        <v>350</v>
      </c>
      <c r="I1142" t="s">
        <v>208</v>
      </c>
      <c r="J1142" t="s">
        <v>351</v>
      </c>
      <c r="K1142" t="s">
        <v>191</v>
      </c>
      <c r="N1142" t="s">
        <v>364</v>
      </c>
      <c r="O1142" t="s">
        <v>194</v>
      </c>
      <c r="P1142">
        <v>2015</v>
      </c>
      <c r="Q1142">
        <v>0.39</v>
      </c>
    </row>
    <row r="1143" spans="1:17" x14ac:dyDescent="0.25">
      <c r="A1143" t="s">
        <v>358</v>
      </c>
      <c r="B1143" t="s">
        <v>359</v>
      </c>
      <c r="C1143" t="s">
        <v>360</v>
      </c>
      <c r="D1143" t="s">
        <v>361</v>
      </c>
      <c r="E1143" t="s">
        <v>362</v>
      </c>
      <c r="F1143" t="s">
        <v>260</v>
      </c>
      <c r="G1143" t="s">
        <v>195</v>
      </c>
      <c r="H1143" t="s">
        <v>350</v>
      </c>
      <c r="I1143" t="s">
        <v>208</v>
      </c>
      <c r="J1143" t="s">
        <v>351</v>
      </c>
      <c r="K1143" t="s">
        <v>191</v>
      </c>
      <c r="N1143" t="s">
        <v>364</v>
      </c>
      <c r="O1143" t="s">
        <v>194</v>
      </c>
      <c r="P1143">
        <v>2020</v>
      </c>
      <c r="Q1143">
        <v>0.4</v>
      </c>
    </row>
    <row r="1144" spans="1:17" x14ac:dyDescent="0.25">
      <c r="A1144" t="s">
        <v>358</v>
      </c>
      <c r="B1144" t="s">
        <v>359</v>
      </c>
      <c r="C1144" t="s">
        <v>360</v>
      </c>
      <c r="D1144" t="s">
        <v>361</v>
      </c>
      <c r="E1144" t="s">
        <v>362</v>
      </c>
      <c r="F1144" t="s">
        <v>260</v>
      </c>
      <c r="G1144" t="s">
        <v>195</v>
      </c>
      <c r="H1144" t="s">
        <v>350</v>
      </c>
      <c r="I1144" t="s">
        <v>208</v>
      </c>
      <c r="J1144" t="s">
        <v>351</v>
      </c>
      <c r="K1144" t="s">
        <v>191</v>
      </c>
      <c r="N1144" t="s">
        <v>364</v>
      </c>
      <c r="O1144" t="s">
        <v>264</v>
      </c>
      <c r="P1144">
        <v>2020</v>
      </c>
      <c r="Q1144">
        <v>0.36</v>
      </c>
    </row>
    <row r="1145" spans="1:17" x14ac:dyDescent="0.25">
      <c r="A1145" t="s">
        <v>358</v>
      </c>
      <c r="B1145" t="s">
        <v>359</v>
      </c>
      <c r="C1145" t="s">
        <v>360</v>
      </c>
      <c r="D1145" t="s">
        <v>361</v>
      </c>
      <c r="E1145" t="s">
        <v>362</v>
      </c>
      <c r="F1145" t="s">
        <v>260</v>
      </c>
      <c r="G1145" t="s">
        <v>195</v>
      </c>
      <c r="H1145" t="s">
        <v>350</v>
      </c>
      <c r="I1145" t="s">
        <v>208</v>
      </c>
      <c r="J1145" t="s">
        <v>351</v>
      </c>
      <c r="K1145" t="s">
        <v>191</v>
      </c>
      <c r="N1145" t="s">
        <v>364</v>
      </c>
      <c r="O1145" t="s">
        <v>265</v>
      </c>
      <c r="P1145">
        <v>2020</v>
      </c>
      <c r="Q1145">
        <v>0.4</v>
      </c>
    </row>
    <row r="1146" spans="1:17" x14ac:dyDescent="0.25">
      <c r="A1146" t="s">
        <v>358</v>
      </c>
      <c r="B1146" t="s">
        <v>359</v>
      </c>
      <c r="C1146" t="s">
        <v>360</v>
      </c>
      <c r="D1146" t="s">
        <v>361</v>
      </c>
      <c r="E1146" t="s">
        <v>362</v>
      </c>
      <c r="F1146" t="s">
        <v>260</v>
      </c>
      <c r="G1146" t="s">
        <v>195</v>
      </c>
      <c r="H1146" t="s">
        <v>350</v>
      </c>
      <c r="I1146" t="s">
        <v>208</v>
      </c>
      <c r="J1146" t="s">
        <v>351</v>
      </c>
      <c r="K1146" t="s">
        <v>191</v>
      </c>
      <c r="N1146" t="s">
        <v>364</v>
      </c>
      <c r="O1146" t="s">
        <v>194</v>
      </c>
      <c r="P1146">
        <v>2030</v>
      </c>
      <c r="Q1146">
        <v>0.41</v>
      </c>
    </row>
    <row r="1147" spans="1:17" x14ac:dyDescent="0.25">
      <c r="A1147" t="s">
        <v>358</v>
      </c>
      <c r="B1147" t="s">
        <v>359</v>
      </c>
      <c r="C1147" t="s">
        <v>360</v>
      </c>
      <c r="D1147" t="s">
        <v>361</v>
      </c>
      <c r="E1147" t="s">
        <v>362</v>
      </c>
      <c r="F1147" t="s">
        <v>260</v>
      </c>
      <c r="G1147" t="s">
        <v>195</v>
      </c>
      <c r="H1147" t="s">
        <v>350</v>
      </c>
      <c r="I1147" t="s">
        <v>208</v>
      </c>
      <c r="J1147" t="s">
        <v>351</v>
      </c>
      <c r="K1147" t="s">
        <v>191</v>
      </c>
      <c r="N1147" t="s">
        <v>364</v>
      </c>
      <c r="O1147" t="s">
        <v>194</v>
      </c>
      <c r="P1147">
        <v>2050</v>
      </c>
      <c r="Q1147">
        <v>0.43</v>
      </c>
    </row>
    <row r="1148" spans="1:17" x14ac:dyDescent="0.25">
      <c r="A1148" t="s">
        <v>358</v>
      </c>
      <c r="B1148" t="s">
        <v>359</v>
      </c>
      <c r="C1148" t="s">
        <v>360</v>
      </c>
      <c r="D1148" t="s">
        <v>361</v>
      </c>
      <c r="E1148" t="s">
        <v>362</v>
      </c>
      <c r="F1148" t="s">
        <v>260</v>
      </c>
      <c r="G1148" t="s">
        <v>195</v>
      </c>
      <c r="H1148" t="s">
        <v>350</v>
      </c>
      <c r="I1148" t="s">
        <v>208</v>
      </c>
      <c r="J1148" t="s">
        <v>351</v>
      </c>
      <c r="K1148" t="s">
        <v>191</v>
      </c>
      <c r="N1148" t="s">
        <v>364</v>
      </c>
      <c r="O1148" t="s">
        <v>264</v>
      </c>
      <c r="P1148">
        <v>2050</v>
      </c>
      <c r="Q1148">
        <v>0.38</v>
      </c>
    </row>
    <row r="1149" spans="1:17" x14ac:dyDescent="0.25">
      <c r="A1149" t="s">
        <v>358</v>
      </c>
      <c r="B1149" t="s">
        <v>359</v>
      </c>
      <c r="C1149" t="s">
        <v>360</v>
      </c>
      <c r="D1149" t="s">
        <v>361</v>
      </c>
      <c r="E1149" t="s">
        <v>362</v>
      </c>
      <c r="F1149" t="s">
        <v>260</v>
      </c>
      <c r="G1149" t="s">
        <v>195</v>
      </c>
      <c r="H1149" t="s">
        <v>350</v>
      </c>
      <c r="I1149" t="s">
        <v>208</v>
      </c>
      <c r="J1149" t="s">
        <v>351</v>
      </c>
      <c r="K1149" t="s">
        <v>191</v>
      </c>
      <c r="N1149" t="s">
        <v>364</v>
      </c>
      <c r="O1149" t="s">
        <v>265</v>
      </c>
      <c r="P1149">
        <v>2050</v>
      </c>
      <c r="Q1149">
        <v>0.42</v>
      </c>
    </row>
    <row r="1150" spans="1:17" x14ac:dyDescent="0.25">
      <c r="A1150" t="s">
        <v>358</v>
      </c>
      <c r="B1150" t="s">
        <v>359</v>
      </c>
      <c r="C1150" t="s">
        <v>360</v>
      </c>
      <c r="D1150" t="s">
        <v>361</v>
      </c>
      <c r="E1150" t="s">
        <v>362</v>
      </c>
      <c r="F1150" t="s">
        <v>260</v>
      </c>
      <c r="G1150" t="s">
        <v>195</v>
      </c>
      <c r="H1150" t="s">
        <v>352</v>
      </c>
      <c r="I1150" t="s">
        <v>135</v>
      </c>
      <c r="K1150" t="s">
        <v>191</v>
      </c>
      <c r="N1150" t="s">
        <v>217</v>
      </c>
      <c r="O1150" t="s">
        <v>194</v>
      </c>
      <c r="P1150">
        <v>2015</v>
      </c>
      <c r="Q1150">
        <v>0.02</v>
      </c>
    </row>
    <row r="1151" spans="1:17" x14ac:dyDescent="0.25">
      <c r="A1151" t="s">
        <v>358</v>
      </c>
      <c r="B1151" t="s">
        <v>359</v>
      </c>
      <c r="C1151" t="s">
        <v>360</v>
      </c>
      <c r="D1151" t="s">
        <v>361</v>
      </c>
      <c r="E1151" t="s">
        <v>362</v>
      </c>
      <c r="F1151" t="s">
        <v>260</v>
      </c>
      <c r="G1151" t="s">
        <v>195</v>
      </c>
      <c r="H1151" t="s">
        <v>352</v>
      </c>
      <c r="I1151" t="s">
        <v>135</v>
      </c>
      <c r="K1151" t="s">
        <v>191</v>
      </c>
      <c r="N1151" t="s">
        <v>217</v>
      </c>
      <c r="O1151" t="s">
        <v>194</v>
      </c>
      <c r="P1151">
        <v>2020</v>
      </c>
      <c r="Q1151">
        <v>0.02</v>
      </c>
    </row>
    <row r="1152" spans="1:17" x14ac:dyDescent="0.25">
      <c r="A1152" t="s">
        <v>358</v>
      </c>
      <c r="B1152" t="s">
        <v>359</v>
      </c>
      <c r="C1152" t="s">
        <v>360</v>
      </c>
      <c r="D1152" t="s">
        <v>361</v>
      </c>
      <c r="E1152" t="s">
        <v>362</v>
      </c>
      <c r="F1152" t="s">
        <v>260</v>
      </c>
      <c r="G1152" t="s">
        <v>195</v>
      </c>
      <c r="H1152" t="s">
        <v>352</v>
      </c>
      <c r="I1152" t="s">
        <v>135</v>
      </c>
      <c r="K1152" t="s">
        <v>191</v>
      </c>
      <c r="N1152" t="s">
        <v>217</v>
      </c>
      <c r="O1152" t="s">
        <v>264</v>
      </c>
      <c r="P1152">
        <v>2020</v>
      </c>
      <c r="Q1152">
        <v>0.02</v>
      </c>
    </row>
    <row r="1153" spans="1:17" x14ac:dyDescent="0.25">
      <c r="A1153" t="s">
        <v>358</v>
      </c>
      <c r="B1153" t="s">
        <v>359</v>
      </c>
      <c r="C1153" t="s">
        <v>360</v>
      </c>
      <c r="D1153" t="s">
        <v>361</v>
      </c>
      <c r="E1153" t="s">
        <v>362</v>
      </c>
      <c r="F1153" t="s">
        <v>260</v>
      </c>
      <c r="G1153" t="s">
        <v>195</v>
      </c>
      <c r="H1153" t="s">
        <v>352</v>
      </c>
      <c r="I1153" t="s">
        <v>135</v>
      </c>
      <c r="K1153" t="s">
        <v>191</v>
      </c>
      <c r="N1153" t="s">
        <v>217</v>
      </c>
      <c r="O1153" t="s">
        <v>265</v>
      </c>
      <c r="P1153">
        <v>2020</v>
      </c>
      <c r="Q1153">
        <v>0.03</v>
      </c>
    </row>
    <row r="1154" spans="1:17" x14ac:dyDescent="0.25">
      <c r="A1154" t="s">
        <v>358</v>
      </c>
      <c r="B1154" t="s">
        <v>359</v>
      </c>
      <c r="C1154" t="s">
        <v>360</v>
      </c>
      <c r="D1154" t="s">
        <v>361</v>
      </c>
      <c r="E1154" t="s">
        <v>362</v>
      </c>
      <c r="F1154" t="s">
        <v>260</v>
      </c>
      <c r="G1154" t="s">
        <v>195</v>
      </c>
      <c r="H1154" t="s">
        <v>352</v>
      </c>
      <c r="I1154" t="s">
        <v>135</v>
      </c>
      <c r="K1154" t="s">
        <v>191</v>
      </c>
      <c r="N1154" t="s">
        <v>217</v>
      </c>
      <c r="O1154" t="s">
        <v>194</v>
      </c>
      <c r="P1154">
        <v>2030</v>
      </c>
      <c r="Q1154">
        <v>0.02</v>
      </c>
    </row>
    <row r="1155" spans="1:17" x14ac:dyDescent="0.25">
      <c r="A1155" t="s">
        <v>358</v>
      </c>
      <c r="B1155" t="s">
        <v>359</v>
      </c>
      <c r="C1155" t="s">
        <v>360</v>
      </c>
      <c r="D1155" t="s">
        <v>361</v>
      </c>
      <c r="E1155" t="s">
        <v>362</v>
      </c>
      <c r="F1155" t="s">
        <v>260</v>
      </c>
      <c r="G1155" t="s">
        <v>195</v>
      </c>
      <c r="H1155" t="s">
        <v>352</v>
      </c>
      <c r="I1155" t="s">
        <v>135</v>
      </c>
      <c r="K1155" t="s">
        <v>191</v>
      </c>
      <c r="N1155" t="s">
        <v>217</v>
      </c>
      <c r="O1155" t="s">
        <v>194</v>
      </c>
      <c r="P1155">
        <v>2050</v>
      </c>
      <c r="Q1155">
        <v>0.02</v>
      </c>
    </row>
    <row r="1156" spans="1:17" x14ac:dyDescent="0.25">
      <c r="A1156" t="s">
        <v>358</v>
      </c>
      <c r="B1156" t="s">
        <v>359</v>
      </c>
      <c r="C1156" t="s">
        <v>360</v>
      </c>
      <c r="D1156" t="s">
        <v>361</v>
      </c>
      <c r="E1156" t="s">
        <v>362</v>
      </c>
      <c r="F1156" t="s">
        <v>260</v>
      </c>
      <c r="G1156" t="s">
        <v>195</v>
      </c>
      <c r="H1156" t="s">
        <v>352</v>
      </c>
      <c r="I1156" t="s">
        <v>135</v>
      </c>
      <c r="K1156" t="s">
        <v>191</v>
      </c>
      <c r="N1156" t="s">
        <v>217</v>
      </c>
      <c r="O1156" t="s">
        <v>264</v>
      </c>
      <c r="P1156">
        <v>2050</v>
      </c>
      <c r="Q1156">
        <v>0.02</v>
      </c>
    </row>
    <row r="1157" spans="1:17" x14ac:dyDescent="0.25">
      <c r="A1157" t="s">
        <v>358</v>
      </c>
      <c r="B1157" t="s">
        <v>359</v>
      </c>
      <c r="C1157" t="s">
        <v>360</v>
      </c>
      <c r="D1157" t="s">
        <v>361</v>
      </c>
      <c r="E1157" t="s">
        <v>362</v>
      </c>
      <c r="F1157" t="s">
        <v>260</v>
      </c>
      <c r="G1157" t="s">
        <v>195</v>
      </c>
      <c r="H1157" t="s">
        <v>352</v>
      </c>
      <c r="I1157" t="s">
        <v>135</v>
      </c>
      <c r="K1157" t="s">
        <v>191</v>
      </c>
      <c r="N1157" t="s">
        <v>217</v>
      </c>
      <c r="O1157" t="s">
        <v>265</v>
      </c>
      <c r="P1157">
        <v>2050</v>
      </c>
      <c r="Q1157">
        <v>0.03</v>
      </c>
    </row>
    <row r="1158" spans="1:17" x14ac:dyDescent="0.25">
      <c r="A1158" t="s">
        <v>358</v>
      </c>
      <c r="B1158" t="s">
        <v>359</v>
      </c>
      <c r="C1158" t="s">
        <v>360</v>
      </c>
      <c r="D1158" t="s">
        <v>361</v>
      </c>
      <c r="E1158" t="s">
        <v>362</v>
      </c>
      <c r="F1158" t="s">
        <v>260</v>
      </c>
      <c r="G1158" t="s">
        <v>195</v>
      </c>
      <c r="H1158" t="s">
        <v>212</v>
      </c>
      <c r="I1158" t="s">
        <v>213</v>
      </c>
      <c r="K1158" t="s">
        <v>214</v>
      </c>
      <c r="M1158" t="s">
        <v>344</v>
      </c>
      <c r="O1158" t="s">
        <v>194</v>
      </c>
      <c r="P1158">
        <v>2015</v>
      </c>
    </row>
    <row r="1159" spans="1:17" x14ac:dyDescent="0.25">
      <c r="A1159" t="s">
        <v>358</v>
      </c>
      <c r="B1159" t="s">
        <v>359</v>
      </c>
      <c r="C1159" t="s">
        <v>360</v>
      </c>
      <c r="D1159" t="s">
        <v>361</v>
      </c>
      <c r="E1159" t="s">
        <v>362</v>
      </c>
      <c r="F1159" t="s">
        <v>260</v>
      </c>
      <c r="G1159" t="s">
        <v>195</v>
      </c>
      <c r="H1159" t="s">
        <v>212</v>
      </c>
      <c r="I1159" t="s">
        <v>213</v>
      </c>
      <c r="K1159" t="s">
        <v>214</v>
      </c>
      <c r="M1159" t="s">
        <v>344</v>
      </c>
      <c r="O1159" t="s">
        <v>194</v>
      </c>
      <c r="P1159">
        <v>2020</v>
      </c>
    </row>
    <row r="1160" spans="1:17" x14ac:dyDescent="0.25">
      <c r="A1160" t="s">
        <v>358</v>
      </c>
      <c r="B1160" t="s">
        <v>359</v>
      </c>
      <c r="C1160" t="s">
        <v>360</v>
      </c>
      <c r="D1160" t="s">
        <v>361</v>
      </c>
      <c r="E1160" t="s">
        <v>362</v>
      </c>
      <c r="F1160" t="s">
        <v>260</v>
      </c>
      <c r="G1160" t="s">
        <v>195</v>
      </c>
      <c r="H1160" t="s">
        <v>212</v>
      </c>
      <c r="I1160" t="s">
        <v>213</v>
      </c>
      <c r="K1160" t="s">
        <v>214</v>
      </c>
      <c r="M1160" t="s">
        <v>344</v>
      </c>
      <c r="O1160" t="s">
        <v>264</v>
      </c>
      <c r="P1160">
        <v>2020</v>
      </c>
      <c r="Q1160">
        <v>40</v>
      </c>
    </row>
    <row r="1161" spans="1:17" x14ac:dyDescent="0.25">
      <c r="A1161" t="s">
        <v>358</v>
      </c>
      <c r="B1161" t="s">
        <v>359</v>
      </c>
      <c r="C1161" t="s">
        <v>360</v>
      </c>
      <c r="D1161" t="s">
        <v>361</v>
      </c>
      <c r="E1161" t="s">
        <v>362</v>
      </c>
      <c r="F1161" t="s">
        <v>260</v>
      </c>
      <c r="G1161" t="s">
        <v>195</v>
      </c>
      <c r="H1161" t="s">
        <v>212</v>
      </c>
      <c r="I1161" t="s">
        <v>213</v>
      </c>
      <c r="K1161" t="s">
        <v>214</v>
      </c>
      <c r="M1161" t="s">
        <v>344</v>
      </c>
      <c r="O1161" t="s">
        <v>265</v>
      </c>
      <c r="P1161">
        <v>2020</v>
      </c>
      <c r="Q1161">
        <v>125</v>
      </c>
    </row>
    <row r="1162" spans="1:17" x14ac:dyDescent="0.25">
      <c r="A1162" t="s">
        <v>358</v>
      </c>
      <c r="B1162" t="s">
        <v>359</v>
      </c>
      <c r="C1162" t="s">
        <v>360</v>
      </c>
      <c r="D1162" t="s">
        <v>361</v>
      </c>
      <c r="E1162" t="s">
        <v>362</v>
      </c>
      <c r="F1162" t="s">
        <v>260</v>
      </c>
      <c r="G1162" t="s">
        <v>195</v>
      </c>
      <c r="H1162" t="s">
        <v>212</v>
      </c>
      <c r="I1162" t="s">
        <v>213</v>
      </c>
      <c r="K1162" t="s">
        <v>214</v>
      </c>
      <c r="M1162" t="s">
        <v>344</v>
      </c>
      <c r="O1162" t="s">
        <v>194</v>
      </c>
      <c r="P1162">
        <v>2030</v>
      </c>
    </row>
    <row r="1163" spans="1:17" x14ac:dyDescent="0.25">
      <c r="A1163" t="s">
        <v>358</v>
      </c>
      <c r="B1163" t="s">
        <v>359</v>
      </c>
      <c r="C1163" t="s">
        <v>360</v>
      </c>
      <c r="D1163" t="s">
        <v>361</v>
      </c>
      <c r="E1163" t="s">
        <v>362</v>
      </c>
      <c r="F1163" t="s">
        <v>260</v>
      </c>
      <c r="G1163" t="s">
        <v>195</v>
      </c>
      <c r="H1163" t="s">
        <v>212</v>
      </c>
      <c r="I1163" t="s">
        <v>213</v>
      </c>
      <c r="K1163" t="s">
        <v>214</v>
      </c>
      <c r="M1163" t="s">
        <v>344</v>
      </c>
      <c r="O1163" t="s">
        <v>194</v>
      </c>
      <c r="P1163">
        <v>2050</v>
      </c>
    </row>
    <row r="1164" spans="1:17" x14ac:dyDescent="0.25">
      <c r="A1164" t="s">
        <v>358</v>
      </c>
      <c r="B1164" t="s">
        <v>359</v>
      </c>
      <c r="C1164" t="s">
        <v>360</v>
      </c>
      <c r="D1164" t="s">
        <v>361</v>
      </c>
      <c r="E1164" t="s">
        <v>362</v>
      </c>
      <c r="F1164" t="s">
        <v>260</v>
      </c>
      <c r="G1164" t="s">
        <v>195</v>
      </c>
      <c r="H1164" t="s">
        <v>212</v>
      </c>
      <c r="I1164" t="s">
        <v>213</v>
      </c>
      <c r="K1164" t="s">
        <v>214</v>
      </c>
      <c r="M1164" t="s">
        <v>344</v>
      </c>
      <c r="O1164" t="s">
        <v>264</v>
      </c>
      <c r="P1164">
        <v>2050</v>
      </c>
      <c r="Q1164">
        <v>40</v>
      </c>
    </row>
    <row r="1165" spans="1:17" x14ac:dyDescent="0.25">
      <c r="A1165" t="s">
        <v>358</v>
      </c>
      <c r="B1165" t="s">
        <v>359</v>
      </c>
      <c r="C1165" t="s">
        <v>360</v>
      </c>
      <c r="D1165" t="s">
        <v>361</v>
      </c>
      <c r="E1165" t="s">
        <v>362</v>
      </c>
      <c r="F1165" t="s">
        <v>260</v>
      </c>
      <c r="G1165" t="s">
        <v>195</v>
      </c>
      <c r="H1165" t="s">
        <v>212</v>
      </c>
      <c r="I1165" t="s">
        <v>213</v>
      </c>
      <c r="K1165" t="s">
        <v>214</v>
      </c>
      <c r="M1165" t="s">
        <v>344</v>
      </c>
      <c r="O1165" t="s">
        <v>265</v>
      </c>
      <c r="P1165">
        <v>2050</v>
      </c>
      <c r="Q1165">
        <v>125</v>
      </c>
    </row>
    <row r="1166" spans="1:17" x14ac:dyDescent="0.25">
      <c r="A1166" t="s">
        <v>358</v>
      </c>
      <c r="B1166" t="s">
        <v>359</v>
      </c>
      <c r="C1166" t="s">
        <v>360</v>
      </c>
      <c r="D1166" t="s">
        <v>361</v>
      </c>
      <c r="E1166" t="s">
        <v>362</v>
      </c>
      <c r="F1166" t="s">
        <v>260</v>
      </c>
      <c r="G1166" t="s">
        <v>195</v>
      </c>
      <c r="H1166" t="s">
        <v>354</v>
      </c>
      <c r="I1166" t="s">
        <v>136</v>
      </c>
      <c r="K1166" t="s">
        <v>275</v>
      </c>
      <c r="N1166" t="s">
        <v>217</v>
      </c>
      <c r="O1166" t="s">
        <v>194</v>
      </c>
      <c r="P1166">
        <v>2015</v>
      </c>
      <c r="Q1166">
        <v>3</v>
      </c>
    </row>
    <row r="1167" spans="1:17" x14ac:dyDescent="0.25">
      <c r="A1167" t="s">
        <v>358</v>
      </c>
      <c r="B1167" t="s">
        <v>359</v>
      </c>
      <c r="C1167" t="s">
        <v>360</v>
      </c>
      <c r="D1167" t="s">
        <v>361</v>
      </c>
      <c r="E1167" t="s">
        <v>362</v>
      </c>
      <c r="F1167" t="s">
        <v>260</v>
      </c>
      <c r="G1167" t="s">
        <v>195</v>
      </c>
      <c r="H1167" t="s">
        <v>354</v>
      </c>
      <c r="I1167" t="s">
        <v>136</v>
      </c>
      <c r="K1167" t="s">
        <v>275</v>
      </c>
      <c r="N1167" t="s">
        <v>217</v>
      </c>
      <c r="O1167" t="s">
        <v>194</v>
      </c>
      <c r="P1167">
        <v>2020</v>
      </c>
      <c r="Q1167">
        <v>3</v>
      </c>
    </row>
    <row r="1168" spans="1:17" x14ac:dyDescent="0.25">
      <c r="A1168" t="s">
        <v>358</v>
      </c>
      <c r="B1168" t="s">
        <v>359</v>
      </c>
      <c r="C1168" t="s">
        <v>360</v>
      </c>
      <c r="D1168" t="s">
        <v>361</v>
      </c>
      <c r="E1168" t="s">
        <v>362</v>
      </c>
      <c r="F1168" t="s">
        <v>260</v>
      </c>
      <c r="G1168" t="s">
        <v>195</v>
      </c>
      <c r="H1168" t="s">
        <v>354</v>
      </c>
      <c r="I1168" t="s">
        <v>136</v>
      </c>
      <c r="K1168" t="s">
        <v>275</v>
      </c>
      <c r="N1168" t="s">
        <v>217</v>
      </c>
      <c r="O1168" t="s">
        <v>264</v>
      </c>
      <c r="P1168">
        <v>2020</v>
      </c>
      <c r="Q1168">
        <v>2</v>
      </c>
    </row>
    <row r="1169" spans="1:17" x14ac:dyDescent="0.25">
      <c r="A1169" t="s">
        <v>358</v>
      </c>
      <c r="B1169" t="s">
        <v>359</v>
      </c>
      <c r="C1169" t="s">
        <v>360</v>
      </c>
      <c r="D1169" t="s">
        <v>361</v>
      </c>
      <c r="E1169" t="s">
        <v>362</v>
      </c>
      <c r="F1169" t="s">
        <v>260</v>
      </c>
      <c r="G1169" t="s">
        <v>195</v>
      </c>
      <c r="H1169" t="s">
        <v>354</v>
      </c>
      <c r="I1169" t="s">
        <v>136</v>
      </c>
      <c r="K1169" t="s">
        <v>275</v>
      </c>
      <c r="N1169" t="s">
        <v>217</v>
      </c>
      <c r="O1169" t="s">
        <v>265</v>
      </c>
      <c r="P1169">
        <v>2020</v>
      </c>
      <c r="Q1169">
        <v>3.5</v>
      </c>
    </row>
    <row r="1170" spans="1:17" x14ac:dyDescent="0.25">
      <c r="A1170" t="s">
        <v>358</v>
      </c>
      <c r="B1170" t="s">
        <v>359</v>
      </c>
      <c r="C1170" t="s">
        <v>360</v>
      </c>
      <c r="D1170" t="s">
        <v>361</v>
      </c>
      <c r="E1170" t="s">
        <v>362</v>
      </c>
      <c r="F1170" t="s">
        <v>260</v>
      </c>
      <c r="G1170" t="s">
        <v>195</v>
      </c>
      <c r="H1170" t="s">
        <v>354</v>
      </c>
      <c r="I1170" t="s">
        <v>136</v>
      </c>
      <c r="K1170" t="s">
        <v>275</v>
      </c>
      <c r="N1170" t="s">
        <v>217</v>
      </c>
      <c r="O1170" t="s">
        <v>194</v>
      </c>
      <c r="P1170">
        <v>2030</v>
      </c>
      <c r="Q1170">
        <v>2.5</v>
      </c>
    </row>
    <row r="1171" spans="1:17" x14ac:dyDescent="0.25">
      <c r="A1171" t="s">
        <v>358</v>
      </c>
      <c r="B1171" t="s">
        <v>359</v>
      </c>
      <c r="C1171" t="s">
        <v>360</v>
      </c>
      <c r="D1171" t="s">
        <v>361</v>
      </c>
      <c r="E1171" t="s">
        <v>362</v>
      </c>
      <c r="F1171" t="s">
        <v>260</v>
      </c>
      <c r="G1171" t="s">
        <v>195</v>
      </c>
      <c r="H1171" t="s">
        <v>354</v>
      </c>
      <c r="I1171" t="s">
        <v>136</v>
      </c>
      <c r="K1171" t="s">
        <v>275</v>
      </c>
      <c r="N1171" t="s">
        <v>217</v>
      </c>
      <c r="O1171" t="s">
        <v>194</v>
      </c>
      <c r="P1171">
        <v>2050</v>
      </c>
      <c r="Q1171">
        <v>2.5</v>
      </c>
    </row>
    <row r="1172" spans="1:17" x14ac:dyDescent="0.25">
      <c r="A1172" t="s">
        <v>358</v>
      </c>
      <c r="B1172" t="s">
        <v>359</v>
      </c>
      <c r="C1172" t="s">
        <v>360</v>
      </c>
      <c r="D1172" t="s">
        <v>361</v>
      </c>
      <c r="E1172" t="s">
        <v>362</v>
      </c>
      <c r="F1172" t="s">
        <v>260</v>
      </c>
      <c r="G1172" t="s">
        <v>195</v>
      </c>
      <c r="H1172" t="s">
        <v>354</v>
      </c>
      <c r="I1172" t="s">
        <v>136</v>
      </c>
      <c r="K1172" t="s">
        <v>275</v>
      </c>
      <c r="N1172" t="s">
        <v>217</v>
      </c>
      <c r="O1172" t="s">
        <v>264</v>
      </c>
      <c r="P1172">
        <v>2050</v>
      </c>
      <c r="Q1172">
        <v>1.5</v>
      </c>
    </row>
    <row r="1173" spans="1:17" x14ac:dyDescent="0.25">
      <c r="A1173" t="s">
        <v>358</v>
      </c>
      <c r="B1173" t="s">
        <v>359</v>
      </c>
      <c r="C1173" t="s">
        <v>360</v>
      </c>
      <c r="D1173" t="s">
        <v>361</v>
      </c>
      <c r="E1173" t="s">
        <v>362</v>
      </c>
      <c r="F1173" t="s">
        <v>260</v>
      </c>
      <c r="G1173" t="s">
        <v>195</v>
      </c>
      <c r="H1173" t="s">
        <v>354</v>
      </c>
      <c r="I1173" t="s">
        <v>136</v>
      </c>
      <c r="K1173" t="s">
        <v>275</v>
      </c>
      <c r="N1173" t="s">
        <v>217</v>
      </c>
      <c r="O1173" t="s">
        <v>265</v>
      </c>
      <c r="P1173">
        <v>2050</v>
      </c>
      <c r="Q1173">
        <v>3</v>
      </c>
    </row>
    <row r="1174" spans="1:17" x14ac:dyDescent="0.25">
      <c r="A1174" t="s">
        <v>358</v>
      </c>
      <c r="B1174" t="s">
        <v>359</v>
      </c>
      <c r="C1174" t="s">
        <v>360</v>
      </c>
      <c r="D1174" t="s">
        <v>361</v>
      </c>
      <c r="E1174" t="s">
        <v>362</v>
      </c>
      <c r="F1174" t="s">
        <v>260</v>
      </c>
      <c r="G1174" t="s">
        <v>195</v>
      </c>
      <c r="H1174" t="s">
        <v>355</v>
      </c>
      <c r="I1174" t="s">
        <v>277</v>
      </c>
      <c r="K1174" t="s">
        <v>278</v>
      </c>
      <c r="M1174" t="s">
        <v>316</v>
      </c>
      <c r="N1174" t="s">
        <v>193</v>
      </c>
      <c r="O1174" t="s">
        <v>194</v>
      </c>
      <c r="P1174">
        <v>2015</v>
      </c>
      <c r="Q1174">
        <v>0.02</v>
      </c>
    </row>
    <row r="1175" spans="1:17" x14ac:dyDescent="0.25">
      <c r="A1175" t="s">
        <v>358</v>
      </c>
      <c r="B1175" t="s">
        <v>359</v>
      </c>
      <c r="C1175" t="s">
        <v>360</v>
      </c>
      <c r="D1175" t="s">
        <v>361</v>
      </c>
      <c r="E1175" t="s">
        <v>362</v>
      </c>
      <c r="F1175" t="s">
        <v>260</v>
      </c>
      <c r="G1175" t="s">
        <v>195</v>
      </c>
      <c r="H1175" t="s">
        <v>355</v>
      </c>
      <c r="I1175" t="s">
        <v>277</v>
      </c>
      <c r="K1175" t="s">
        <v>278</v>
      </c>
      <c r="M1175" t="s">
        <v>316</v>
      </c>
      <c r="N1175" t="s">
        <v>193</v>
      </c>
      <c r="O1175" t="s">
        <v>194</v>
      </c>
      <c r="P1175">
        <v>2020</v>
      </c>
      <c r="Q1175">
        <v>0.02</v>
      </c>
    </row>
    <row r="1176" spans="1:17" x14ac:dyDescent="0.25">
      <c r="A1176" t="s">
        <v>358</v>
      </c>
      <c r="B1176" t="s">
        <v>359</v>
      </c>
      <c r="C1176" t="s">
        <v>360</v>
      </c>
      <c r="D1176" t="s">
        <v>361</v>
      </c>
      <c r="E1176" t="s">
        <v>362</v>
      </c>
      <c r="F1176" t="s">
        <v>260</v>
      </c>
      <c r="G1176" t="s">
        <v>195</v>
      </c>
      <c r="H1176" t="s">
        <v>355</v>
      </c>
      <c r="I1176" t="s">
        <v>277</v>
      </c>
      <c r="K1176" t="s">
        <v>278</v>
      </c>
      <c r="M1176" t="s">
        <v>316</v>
      </c>
      <c r="N1176" t="s">
        <v>193</v>
      </c>
      <c r="O1176" t="s">
        <v>264</v>
      </c>
      <c r="P1176">
        <v>2020</v>
      </c>
      <c r="Q1176">
        <v>1.4999999999999999E-2</v>
      </c>
    </row>
    <row r="1177" spans="1:17" x14ac:dyDescent="0.25">
      <c r="A1177" t="s">
        <v>358</v>
      </c>
      <c r="B1177" t="s">
        <v>359</v>
      </c>
      <c r="C1177" t="s">
        <v>360</v>
      </c>
      <c r="D1177" t="s">
        <v>361</v>
      </c>
      <c r="E1177" t="s">
        <v>362</v>
      </c>
      <c r="F1177" t="s">
        <v>260</v>
      </c>
      <c r="G1177" t="s">
        <v>195</v>
      </c>
      <c r="H1177" t="s">
        <v>355</v>
      </c>
      <c r="I1177" t="s">
        <v>277</v>
      </c>
      <c r="K1177" t="s">
        <v>278</v>
      </c>
      <c r="M1177" t="s">
        <v>316</v>
      </c>
      <c r="N1177" t="s">
        <v>193</v>
      </c>
      <c r="O1177" t="s">
        <v>265</v>
      </c>
      <c r="P1177">
        <v>2020</v>
      </c>
      <c r="Q1177">
        <v>0.03</v>
      </c>
    </row>
    <row r="1178" spans="1:17" x14ac:dyDescent="0.25">
      <c r="A1178" t="s">
        <v>358</v>
      </c>
      <c r="B1178" t="s">
        <v>359</v>
      </c>
      <c r="C1178" t="s">
        <v>360</v>
      </c>
      <c r="D1178" t="s">
        <v>361</v>
      </c>
      <c r="E1178" t="s">
        <v>362</v>
      </c>
      <c r="F1178" t="s">
        <v>260</v>
      </c>
      <c r="G1178" t="s">
        <v>195</v>
      </c>
      <c r="H1178" t="s">
        <v>355</v>
      </c>
      <c r="I1178" t="s">
        <v>277</v>
      </c>
      <c r="K1178" t="s">
        <v>278</v>
      </c>
      <c r="M1178" t="s">
        <v>316</v>
      </c>
      <c r="N1178" t="s">
        <v>193</v>
      </c>
      <c r="O1178" t="s">
        <v>194</v>
      </c>
      <c r="P1178">
        <v>2030</v>
      </c>
      <c r="Q1178">
        <v>0.02</v>
      </c>
    </row>
    <row r="1179" spans="1:17" x14ac:dyDescent="0.25">
      <c r="A1179" t="s">
        <v>358</v>
      </c>
      <c r="B1179" t="s">
        <v>359</v>
      </c>
      <c r="C1179" t="s">
        <v>360</v>
      </c>
      <c r="D1179" t="s">
        <v>361</v>
      </c>
      <c r="E1179" t="s">
        <v>362</v>
      </c>
      <c r="F1179" t="s">
        <v>260</v>
      </c>
      <c r="G1179" t="s">
        <v>195</v>
      </c>
      <c r="H1179" t="s">
        <v>355</v>
      </c>
      <c r="I1179" t="s">
        <v>277</v>
      </c>
      <c r="K1179" t="s">
        <v>278</v>
      </c>
      <c r="M1179" t="s">
        <v>316</v>
      </c>
      <c r="N1179" t="s">
        <v>193</v>
      </c>
      <c r="O1179" t="s">
        <v>194</v>
      </c>
      <c r="P1179">
        <v>2050</v>
      </c>
      <c r="Q1179">
        <v>0.02</v>
      </c>
    </row>
    <row r="1180" spans="1:17" x14ac:dyDescent="0.25">
      <c r="A1180" t="s">
        <v>358</v>
      </c>
      <c r="B1180" t="s">
        <v>359</v>
      </c>
      <c r="C1180" t="s">
        <v>360</v>
      </c>
      <c r="D1180" t="s">
        <v>361</v>
      </c>
      <c r="E1180" t="s">
        <v>362</v>
      </c>
      <c r="F1180" t="s">
        <v>260</v>
      </c>
      <c r="G1180" t="s">
        <v>195</v>
      </c>
      <c r="H1180" t="s">
        <v>355</v>
      </c>
      <c r="I1180" t="s">
        <v>277</v>
      </c>
      <c r="K1180" t="s">
        <v>278</v>
      </c>
      <c r="M1180" t="s">
        <v>316</v>
      </c>
      <c r="N1180" t="s">
        <v>193</v>
      </c>
      <c r="O1180" t="s">
        <v>264</v>
      </c>
      <c r="P1180">
        <v>2050</v>
      </c>
      <c r="Q1180">
        <v>1.4999999999999999E-2</v>
      </c>
    </row>
    <row r="1181" spans="1:17" x14ac:dyDescent="0.25">
      <c r="A1181" t="s">
        <v>358</v>
      </c>
      <c r="B1181" t="s">
        <v>359</v>
      </c>
      <c r="C1181" t="s">
        <v>360</v>
      </c>
      <c r="D1181" t="s">
        <v>361</v>
      </c>
      <c r="E1181" t="s">
        <v>362</v>
      </c>
      <c r="F1181" t="s">
        <v>260</v>
      </c>
      <c r="G1181" t="s">
        <v>195</v>
      </c>
      <c r="H1181" t="s">
        <v>355</v>
      </c>
      <c r="I1181" t="s">
        <v>277</v>
      </c>
      <c r="K1181" t="s">
        <v>278</v>
      </c>
      <c r="M1181" t="s">
        <v>316</v>
      </c>
      <c r="N1181" t="s">
        <v>193</v>
      </c>
      <c r="O1181" t="s">
        <v>265</v>
      </c>
      <c r="P1181">
        <v>2050</v>
      </c>
      <c r="Q1181">
        <v>0.03</v>
      </c>
    </row>
    <row r="1182" spans="1:17" x14ac:dyDescent="0.25">
      <c r="A1182" t="s">
        <v>358</v>
      </c>
      <c r="B1182" t="s">
        <v>359</v>
      </c>
      <c r="C1182" t="s">
        <v>360</v>
      </c>
      <c r="D1182" t="s">
        <v>361</v>
      </c>
      <c r="E1182" t="s">
        <v>362</v>
      </c>
      <c r="F1182" t="s">
        <v>260</v>
      </c>
      <c r="G1182" t="s">
        <v>195</v>
      </c>
      <c r="H1182" t="s">
        <v>215</v>
      </c>
      <c r="I1182" t="s">
        <v>216</v>
      </c>
      <c r="K1182" t="s">
        <v>202</v>
      </c>
      <c r="M1182" t="s">
        <v>192</v>
      </c>
      <c r="N1182" t="s">
        <v>365</v>
      </c>
      <c r="O1182" t="s">
        <v>194</v>
      </c>
      <c r="P1182">
        <v>2015</v>
      </c>
      <c r="Q1182">
        <v>25</v>
      </c>
    </row>
    <row r="1183" spans="1:17" x14ac:dyDescent="0.25">
      <c r="A1183" t="s">
        <v>358</v>
      </c>
      <c r="B1183" t="s">
        <v>359</v>
      </c>
      <c r="C1183" t="s">
        <v>360</v>
      </c>
      <c r="D1183" t="s">
        <v>361</v>
      </c>
      <c r="E1183" t="s">
        <v>362</v>
      </c>
      <c r="F1183" t="s">
        <v>260</v>
      </c>
      <c r="G1183" t="s">
        <v>195</v>
      </c>
      <c r="H1183" t="s">
        <v>215</v>
      </c>
      <c r="I1183" t="s">
        <v>216</v>
      </c>
      <c r="K1183" t="s">
        <v>202</v>
      </c>
      <c r="M1183" t="s">
        <v>192</v>
      </c>
      <c r="N1183" t="s">
        <v>365</v>
      </c>
      <c r="O1183" t="s">
        <v>194</v>
      </c>
      <c r="P1183">
        <v>2020</v>
      </c>
      <c r="Q1183">
        <v>25</v>
      </c>
    </row>
    <row r="1184" spans="1:17" x14ac:dyDescent="0.25">
      <c r="A1184" t="s">
        <v>358</v>
      </c>
      <c r="B1184" t="s">
        <v>359</v>
      </c>
      <c r="C1184" t="s">
        <v>360</v>
      </c>
      <c r="D1184" t="s">
        <v>361</v>
      </c>
      <c r="E1184" t="s">
        <v>362</v>
      </c>
      <c r="F1184" t="s">
        <v>260</v>
      </c>
      <c r="G1184" t="s">
        <v>195</v>
      </c>
      <c r="H1184" t="s">
        <v>215</v>
      </c>
      <c r="I1184" t="s">
        <v>216</v>
      </c>
      <c r="K1184" t="s">
        <v>202</v>
      </c>
      <c r="M1184" t="s">
        <v>192</v>
      </c>
      <c r="N1184" t="s">
        <v>365</v>
      </c>
      <c r="O1184" t="s">
        <v>264</v>
      </c>
      <c r="P1184">
        <v>2020</v>
      </c>
      <c r="Q1184">
        <v>25</v>
      </c>
    </row>
    <row r="1185" spans="1:17" x14ac:dyDescent="0.25">
      <c r="A1185" t="s">
        <v>358</v>
      </c>
      <c r="B1185" t="s">
        <v>359</v>
      </c>
      <c r="C1185" t="s">
        <v>360</v>
      </c>
      <c r="D1185" t="s">
        <v>361</v>
      </c>
      <c r="E1185" t="s">
        <v>362</v>
      </c>
      <c r="F1185" t="s">
        <v>260</v>
      </c>
      <c r="G1185" t="s">
        <v>195</v>
      </c>
      <c r="H1185" t="s">
        <v>215</v>
      </c>
      <c r="I1185" t="s">
        <v>216</v>
      </c>
      <c r="K1185" t="s">
        <v>202</v>
      </c>
      <c r="M1185" t="s">
        <v>192</v>
      </c>
      <c r="N1185" t="s">
        <v>365</v>
      </c>
      <c r="O1185" t="s">
        <v>265</v>
      </c>
      <c r="P1185">
        <v>2020</v>
      </c>
    </row>
    <row r="1186" spans="1:17" x14ac:dyDescent="0.25">
      <c r="A1186" t="s">
        <v>358</v>
      </c>
      <c r="B1186" t="s">
        <v>359</v>
      </c>
      <c r="C1186" t="s">
        <v>360</v>
      </c>
      <c r="D1186" t="s">
        <v>361</v>
      </c>
      <c r="E1186" t="s">
        <v>362</v>
      </c>
      <c r="F1186" t="s">
        <v>260</v>
      </c>
      <c r="G1186" t="s">
        <v>195</v>
      </c>
      <c r="H1186" t="s">
        <v>215</v>
      </c>
      <c r="I1186" t="s">
        <v>216</v>
      </c>
      <c r="K1186" t="s">
        <v>202</v>
      </c>
      <c r="M1186" t="s">
        <v>192</v>
      </c>
      <c r="N1186" t="s">
        <v>365</v>
      </c>
      <c r="O1186" t="s">
        <v>194</v>
      </c>
      <c r="P1186">
        <v>2030</v>
      </c>
      <c r="Q1186">
        <v>25</v>
      </c>
    </row>
    <row r="1187" spans="1:17" x14ac:dyDescent="0.25">
      <c r="A1187" t="s">
        <v>358</v>
      </c>
      <c r="B1187" t="s">
        <v>359</v>
      </c>
      <c r="C1187" t="s">
        <v>360</v>
      </c>
      <c r="D1187" t="s">
        <v>361</v>
      </c>
      <c r="E1187" t="s">
        <v>362</v>
      </c>
      <c r="F1187" t="s">
        <v>260</v>
      </c>
      <c r="G1187" t="s">
        <v>195</v>
      </c>
      <c r="H1187" t="s">
        <v>215</v>
      </c>
      <c r="I1187" t="s">
        <v>216</v>
      </c>
      <c r="K1187" t="s">
        <v>202</v>
      </c>
      <c r="M1187" t="s">
        <v>192</v>
      </c>
      <c r="N1187" t="s">
        <v>365</v>
      </c>
      <c r="O1187" t="s">
        <v>194</v>
      </c>
      <c r="P1187">
        <v>2050</v>
      </c>
      <c r="Q1187">
        <v>25</v>
      </c>
    </row>
    <row r="1188" spans="1:17" x14ac:dyDescent="0.25">
      <c r="A1188" t="s">
        <v>358</v>
      </c>
      <c r="B1188" t="s">
        <v>359</v>
      </c>
      <c r="C1188" t="s">
        <v>360</v>
      </c>
      <c r="D1188" t="s">
        <v>361</v>
      </c>
      <c r="E1188" t="s">
        <v>362</v>
      </c>
      <c r="F1188" t="s">
        <v>260</v>
      </c>
      <c r="G1188" t="s">
        <v>195</v>
      </c>
      <c r="H1188" t="s">
        <v>215</v>
      </c>
      <c r="I1188" t="s">
        <v>216</v>
      </c>
      <c r="K1188" t="s">
        <v>202</v>
      </c>
      <c r="M1188" t="s">
        <v>192</v>
      </c>
      <c r="N1188" t="s">
        <v>365</v>
      </c>
      <c r="O1188" t="s">
        <v>264</v>
      </c>
      <c r="P1188">
        <v>2050</v>
      </c>
      <c r="Q1188">
        <v>25</v>
      </c>
    </row>
    <row r="1189" spans="1:17" x14ac:dyDescent="0.25">
      <c r="A1189" t="s">
        <v>358</v>
      </c>
      <c r="B1189" t="s">
        <v>359</v>
      </c>
      <c r="C1189" t="s">
        <v>360</v>
      </c>
      <c r="D1189" t="s">
        <v>361</v>
      </c>
      <c r="E1189" t="s">
        <v>362</v>
      </c>
      <c r="F1189" t="s">
        <v>260</v>
      </c>
      <c r="G1189" t="s">
        <v>195</v>
      </c>
      <c r="H1189" t="s">
        <v>215</v>
      </c>
      <c r="I1189" t="s">
        <v>216</v>
      </c>
      <c r="K1189" t="s">
        <v>202</v>
      </c>
      <c r="M1189" t="s">
        <v>192</v>
      </c>
      <c r="N1189" t="s">
        <v>365</v>
      </c>
      <c r="O1189" t="s">
        <v>265</v>
      </c>
      <c r="P1189">
        <v>2050</v>
      </c>
    </row>
    <row r="1190" spans="1:17" x14ac:dyDescent="0.25">
      <c r="A1190" t="s">
        <v>358</v>
      </c>
      <c r="B1190" t="s">
        <v>359</v>
      </c>
      <c r="C1190" t="s">
        <v>360</v>
      </c>
      <c r="D1190" t="s">
        <v>361</v>
      </c>
      <c r="E1190" t="s">
        <v>362</v>
      </c>
      <c r="F1190" t="s">
        <v>260</v>
      </c>
      <c r="G1190" t="s">
        <v>218</v>
      </c>
      <c r="H1190" t="s">
        <v>219</v>
      </c>
      <c r="I1190" t="s">
        <v>220</v>
      </c>
      <c r="K1190" t="s">
        <v>221</v>
      </c>
      <c r="M1190" t="s">
        <v>316</v>
      </c>
      <c r="N1190" t="s">
        <v>366</v>
      </c>
      <c r="O1190" t="s">
        <v>194</v>
      </c>
      <c r="P1190">
        <v>2015</v>
      </c>
      <c r="Q1190">
        <v>1.5</v>
      </c>
    </row>
    <row r="1191" spans="1:17" x14ac:dyDescent="0.25">
      <c r="A1191" t="s">
        <v>358</v>
      </c>
      <c r="B1191" t="s">
        <v>359</v>
      </c>
      <c r="C1191" t="s">
        <v>360</v>
      </c>
      <c r="D1191" t="s">
        <v>361</v>
      </c>
      <c r="E1191" t="s">
        <v>362</v>
      </c>
      <c r="F1191" t="s">
        <v>260</v>
      </c>
      <c r="G1191" t="s">
        <v>218</v>
      </c>
      <c r="H1191" t="s">
        <v>219</v>
      </c>
      <c r="I1191" t="s">
        <v>220</v>
      </c>
      <c r="K1191" t="s">
        <v>221</v>
      </c>
      <c r="M1191" t="s">
        <v>316</v>
      </c>
      <c r="N1191" t="s">
        <v>366</v>
      </c>
      <c r="O1191" t="s">
        <v>194</v>
      </c>
      <c r="P1191">
        <v>2020</v>
      </c>
      <c r="Q1191">
        <v>1.5</v>
      </c>
    </row>
    <row r="1192" spans="1:17" x14ac:dyDescent="0.25">
      <c r="A1192" t="s">
        <v>358</v>
      </c>
      <c r="B1192" t="s">
        <v>359</v>
      </c>
      <c r="C1192" t="s">
        <v>360</v>
      </c>
      <c r="D1192" t="s">
        <v>361</v>
      </c>
      <c r="E1192" t="s">
        <v>362</v>
      </c>
      <c r="F1192" t="s">
        <v>260</v>
      </c>
      <c r="G1192" t="s">
        <v>218</v>
      </c>
      <c r="H1192" t="s">
        <v>219</v>
      </c>
      <c r="I1192" t="s">
        <v>220</v>
      </c>
      <c r="K1192" t="s">
        <v>221</v>
      </c>
      <c r="M1192" t="s">
        <v>316</v>
      </c>
      <c r="N1192" t="s">
        <v>366</v>
      </c>
      <c r="O1192" t="s">
        <v>264</v>
      </c>
      <c r="P1192">
        <v>2020</v>
      </c>
      <c r="Q1192">
        <v>1</v>
      </c>
    </row>
    <row r="1193" spans="1:17" x14ac:dyDescent="0.25">
      <c r="A1193" t="s">
        <v>358</v>
      </c>
      <c r="B1193" t="s">
        <v>359</v>
      </c>
      <c r="C1193" t="s">
        <v>360</v>
      </c>
      <c r="D1193" t="s">
        <v>361</v>
      </c>
      <c r="E1193" t="s">
        <v>362</v>
      </c>
      <c r="F1193" t="s">
        <v>260</v>
      </c>
      <c r="G1193" t="s">
        <v>218</v>
      </c>
      <c r="H1193" t="s">
        <v>219</v>
      </c>
      <c r="I1193" t="s">
        <v>220</v>
      </c>
      <c r="K1193" t="s">
        <v>221</v>
      </c>
      <c r="M1193" t="s">
        <v>316</v>
      </c>
      <c r="N1193" t="s">
        <v>366</v>
      </c>
      <c r="O1193" t="s">
        <v>265</v>
      </c>
      <c r="P1193">
        <v>2020</v>
      </c>
      <c r="Q1193">
        <v>8</v>
      </c>
    </row>
    <row r="1194" spans="1:17" x14ac:dyDescent="0.25">
      <c r="A1194" t="s">
        <v>358</v>
      </c>
      <c r="B1194" t="s">
        <v>359</v>
      </c>
      <c r="C1194" t="s">
        <v>360</v>
      </c>
      <c r="D1194" t="s">
        <v>361</v>
      </c>
      <c r="E1194" t="s">
        <v>362</v>
      </c>
      <c r="F1194" t="s">
        <v>260</v>
      </c>
      <c r="G1194" t="s">
        <v>218</v>
      </c>
      <c r="H1194" t="s">
        <v>219</v>
      </c>
      <c r="I1194" t="s">
        <v>220</v>
      </c>
      <c r="K1194" t="s">
        <v>221</v>
      </c>
      <c r="M1194" t="s">
        <v>316</v>
      </c>
      <c r="N1194" t="s">
        <v>366</v>
      </c>
      <c r="O1194" t="s">
        <v>194</v>
      </c>
      <c r="P1194">
        <v>2030</v>
      </c>
      <c r="Q1194">
        <v>1.5</v>
      </c>
    </row>
    <row r="1195" spans="1:17" x14ac:dyDescent="0.25">
      <c r="A1195" t="s">
        <v>358</v>
      </c>
      <c r="B1195" t="s">
        <v>359</v>
      </c>
      <c r="C1195" t="s">
        <v>360</v>
      </c>
      <c r="D1195" t="s">
        <v>361</v>
      </c>
      <c r="E1195" t="s">
        <v>362</v>
      </c>
      <c r="F1195" t="s">
        <v>260</v>
      </c>
      <c r="G1195" t="s">
        <v>218</v>
      </c>
      <c r="H1195" t="s">
        <v>219</v>
      </c>
      <c r="I1195" t="s">
        <v>220</v>
      </c>
      <c r="K1195" t="s">
        <v>221</v>
      </c>
      <c r="M1195" t="s">
        <v>316</v>
      </c>
      <c r="N1195" t="s">
        <v>366</v>
      </c>
      <c r="O1195" t="s">
        <v>194</v>
      </c>
      <c r="P1195">
        <v>2050</v>
      </c>
      <c r="Q1195">
        <v>1.5</v>
      </c>
    </row>
    <row r="1196" spans="1:17" x14ac:dyDescent="0.25">
      <c r="A1196" t="s">
        <v>358</v>
      </c>
      <c r="B1196" t="s">
        <v>359</v>
      </c>
      <c r="C1196" t="s">
        <v>360</v>
      </c>
      <c r="D1196" t="s">
        <v>361</v>
      </c>
      <c r="E1196" t="s">
        <v>362</v>
      </c>
      <c r="F1196" t="s">
        <v>260</v>
      </c>
      <c r="G1196" t="s">
        <v>218</v>
      </c>
      <c r="H1196" t="s">
        <v>219</v>
      </c>
      <c r="I1196" t="s">
        <v>220</v>
      </c>
      <c r="K1196" t="s">
        <v>221</v>
      </c>
      <c r="M1196" t="s">
        <v>316</v>
      </c>
      <c r="N1196" t="s">
        <v>366</v>
      </c>
      <c r="O1196" t="s">
        <v>264</v>
      </c>
      <c r="P1196">
        <v>2050</v>
      </c>
      <c r="Q1196">
        <v>1</v>
      </c>
    </row>
    <row r="1197" spans="1:17" x14ac:dyDescent="0.25">
      <c r="A1197" t="s">
        <v>358</v>
      </c>
      <c r="B1197" t="s">
        <v>359</v>
      </c>
      <c r="C1197" t="s">
        <v>360</v>
      </c>
      <c r="D1197" t="s">
        <v>361</v>
      </c>
      <c r="E1197" t="s">
        <v>362</v>
      </c>
      <c r="F1197" t="s">
        <v>260</v>
      </c>
      <c r="G1197" t="s">
        <v>218</v>
      </c>
      <c r="H1197" t="s">
        <v>219</v>
      </c>
      <c r="I1197" t="s">
        <v>220</v>
      </c>
      <c r="K1197" t="s">
        <v>221</v>
      </c>
      <c r="M1197" t="s">
        <v>316</v>
      </c>
      <c r="N1197" t="s">
        <v>366</v>
      </c>
      <c r="O1197" t="s">
        <v>265</v>
      </c>
      <c r="P1197">
        <v>2050</v>
      </c>
      <c r="Q1197">
        <v>8</v>
      </c>
    </row>
    <row r="1198" spans="1:17" x14ac:dyDescent="0.25">
      <c r="A1198" t="s">
        <v>358</v>
      </c>
      <c r="B1198" t="s">
        <v>359</v>
      </c>
      <c r="C1198" t="s">
        <v>360</v>
      </c>
      <c r="D1198" t="s">
        <v>361</v>
      </c>
      <c r="E1198" t="s">
        <v>362</v>
      </c>
      <c r="F1198" t="s">
        <v>260</v>
      </c>
      <c r="G1198" t="s">
        <v>218</v>
      </c>
      <c r="H1198" t="s">
        <v>223</v>
      </c>
      <c r="I1198" t="s">
        <v>224</v>
      </c>
      <c r="K1198" t="s">
        <v>221</v>
      </c>
      <c r="M1198" t="s">
        <v>316</v>
      </c>
      <c r="N1198" t="s">
        <v>366</v>
      </c>
      <c r="O1198" t="s">
        <v>194</v>
      </c>
      <c r="P1198">
        <v>2015</v>
      </c>
      <c r="Q1198">
        <v>1</v>
      </c>
    </row>
    <row r="1199" spans="1:17" x14ac:dyDescent="0.25">
      <c r="A1199" t="s">
        <v>358</v>
      </c>
      <c r="B1199" t="s">
        <v>359</v>
      </c>
      <c r="C1199" t="s">
        <v>360</v>
      </c>
      <c r="D1199" t="s">
        <v>361</v>
      </c>
      <c r="E1199" t="s">
        <v>362</v>
      </c>
      <c r="F1199" t="s">
        <v>260</v>
      </c>
      <c r="G1199" t="s">
        <v>218</v>
      </c>
      <c r="H1199" t="s">
        <v>223</v>
      </c>
      <c r="I1199" t="s">
        <v>224</v>
      </c>
      <c r="K1199" t="s">
        <v>221</v>
      </c>
      <c r="M1199" t="s">
        <v>316</v>
      </c>
      <c r="N1199" t="s">
        <v>366</v>
      </c>
      <c r="O1199" t="s">
        <v>194</v>
      </c>
      <c r="P1199">
        <v>2020</v>
      </c>
      <c r="Q1199">
        <v>1</v>
      </c>
    </row>
    <row r="1200" spans="1:17" x14ac:dyDescent="0.25">
      <c r="A1200" t="s">
        <v>358</v>
      </c>
      <c r="B1200" t="s">
        <v>359</v>
      </c>
      <c r="C1200" t="s">
        <v>360</v>
      </c>
      <c r="D1200" t="s">
        <v>361</v>
      </c>
      <c r="E1200" t="s">
        <v>362</v>
      </c>
      <c r="F1200" t="s">
        <v>260</v>
      </c>
      <c r="G1200" t="s">
        <v>218</v>
      </c>
      <c r="H1200" t="s">
        <v>223</v>
      </c>
      <c r="I1200" t="s">
        <v>224</v>
      </c>
      <c r="K1200" t="s">
        <v>221</v>
      </c>
      <c r="M1200" t="s">
        <v>316</v>
      </c>
      <c r="N1200" t="s">
        <v>366</v>
      </c>
      <c r="O1200" t="s">
        <v>264</v>
      </c>
      <c r="P1200">
        <v>2020</v>
      </c>
      <c r="Q1200">
        <v>0.7</v>
      </c>
    </row>
    <row r="1201" spans="1:17" x14ac:dyDescent="0.25">
      <c r="A1201" t="s">
        <v>358</v>
      </c>
      <c r="B1201" t="s">
        <v>359</v>
      </c>
      <c r="C1201" t="s">
        <v>360</v>
      </c>
      <c r="D1201" t="s">
        <v>361</v>
      </c>
      <c r="E1201" t="s">
        <v>362</v>
      </c>
      <c r="F1201" t="s">
        <v>260</v>
      </c>
      <c r="G1201" t="s">
        <v>218</v>
      </c>
      <c r="H1201" t="s">
        <v>223</v>
      </c>
      <c r="I1201" t="s">
        <v>224</v>
      </c>
      <c r="K1201" t="s">
        <v>221</v>
      </c>
      <c r="M1201" t="s">
        <v>316</v>
      </c>
      <c r="N1201" t="s">
        <v>366</v>
      </c>
      <c r="O1201" t="s">
        <v>265</v>
      </c>
      <c r="P1201">
        <v>2020</v>
      </c>
      <c r="Q1201">
        <v>1.2</v>
      </c>
    </row>
    <row r="1202" spans="1:17" x14ac:dyDescent="0.25">
      <c r="A1202" t="s">
        <v>358</v>
      </c>
      <c r="B1202" t="s">
        <v>359</v>
      </c>
      <c r="C1202" t="s">
        <v>360</v>
      </c>
      <c r="D1202" t="s">
        <v>361</v>
      </c>
      <c r="E1202" t="s">
        <v>362</v>
      </c>
      <c r="F1202" t="s">
        <v>260</v>
      </c>
      <c r="G1202" t="s">
        <v>218</v>
      </c>
      <c r="H1202" t="s">
        <v>223</v>
      </c>
      <c r="I1202" t="s">
        <v>224</v>
      </c>
      <c r="K1202" t="s">
        <v>221</v>
      </c>
      <c r="M1202" t="s">
        <v>316</v>
      </c>
      <c r="N1202" t="s">
        <v>366</v>
      </c>
      <c r="O1202" t="s">
        <v>194</v>
      </c>
      <c r="P1202">
        <v>2030</v>
      </c>
      <c r="Q1202">
        <v>1</v>
      </c>
    </row>
    <row r="1203" spans="1:17" x14ac:dyDescent="0.25">
      <c r="A1203" t="s">
        <v>358</v>
      </c>
      <c r="B1203" t="s">
        <v>359</v>
      </c>
      <c r="C1203" t="s">
        <v>360</v>
      </c>
      <c r="D1203" t="s">
        <v>361</v>
      </c>
      <c r="E1203" t="s">
        <v>362</v>
      </c>
      <c r="F1203" t="s">
        <v>260</v>
      </c>
      <c r="G1203" t="s">
        <v>218</v>
      </c>
      <c r="H1203" t="s">
        <v>223</v>
      </c>
      <c r="I1203" t="s">
        <v>224</v>
      </c>
      <c r="K1203" t="s">
        <v>221</v>
      </c>
      <c r="M1203" t="s">
        <v>316</v>
      </c>
      <c r="N1203" t="s">
        <v>366</v>
      </c>
      <c r="O1203" t="s">
        <v>194</v>
      </c>
      <c r="P1203">
        <v>2050</v>
      </c>
      <c r="Q1203">
        <v>1</v>
      </c>
    </row>
    <row r="1204" spans="1:17" x14ac:dyDescent="0.25">
      <c r="A1204" t="s">
        <v>358</v>
      </c>
      <c r="B1204" t="s">
        <v>359</v>
      </c>
      <c r="C1204" t="s">
        <v>360</v>
      </c>
      <c r="D1204" t="s">
        <v>361</v>
      </c>
      <c r="E1204" t="s">
        <v>362</v>
      </c>
      <c r="F1204" t="s">
        <v>260</v>
      </c>
      <c r="G1204" t="s">
        <v>218</v>
      </c>
      <c r="H1204" t="s">
        <v>223</v>
      </c>
      <c r="I1204" t="s">
        <v>224</v>
      </c>
      <c r="K1204" t="s">
        <v>221</v>
      </c>
      <c r="M1204" t="s">
        <v>316</v>
      </c>
      <c r="N1204" t="s">
        <v>366</v>
      </c>
      <c r="O1204" t="s">
        <v>264</v>
      </c>
      <c r="P1204">
        <v>2050</v>
      </c>
      <c r="Q1204">
        <v>0.7</v>
      </c>
    </row>
    <row r="1205" spans="1:17" x14ac:dyDescent="0.25">
      <c r="A1205" t="s">
        <v>358</v>
      </c>
      <c r="B1205" t="s">
        <v>359</v>
      </c>
      <c r="C1205" t="s">
        <v>360</v>
      </c>
      <c r="D1205" t="s">
        <v>361</v>
      </c>
      <c r="E1205" t="s">
        <v>362</v>
      </c>
      <c r="F1205" t="s">
        <v>260</v>
      </c>
      <c r="G1205" t="s">
        <v>218</v>
      </c>
      <c r="H1205" t="s">
        <v>223</v>
      </c>
      <c r="I1205" t="s">
        <v>224</v>
      </c>
      <c r="K1205" t="s">
        <v>221</v>
      </c>
      <c r="M1205" t="s">
        <v>316</v>
      </c>
      <c r="N1205" t="s">
        <v>366</v>
      </c>
      <c r="O1205" t="s">
        <v>265</v>
      </c>
      <c r="P1205">
        <v>2050</v>
      </c>
      <c r="Q1205">
        <v>1.2</v>
      </c>
    </row>
    <row r="1206" spans="1:17" x14ac:dyDescent="0.25">
      <c r="A1206" t="s">
        <v>358</v>
      </c>
      <c r="B1206" t="s">
        <v>359</v>
      </c>
      <c r="C1206" t="s">
        <v>360</v>
      </c>
      <c r="D1206" t="s">
        <v>361</v>
      </c>
      <c r="E1206" t="s">
        <v>362</v>
      </c>
      <c r="F1206" t="s">
        <v>260</v>
      </c>
      <c r="G1206" t="s">
        <v>218</v>
      </c>
      <c r="H1206" t="s">
        <v>225</v>
      </c>
      <c r="I1206" t="s">
        <v>226</v>
      </c>
      <c r="K1206" t="s">
        <v>221</v>
      </c>
      <c r="M1206" t="s">
        <v>251</v>
      </c>
      <c r="N1206" t="s">
        <v>367</v>
      </c>
      <c r="O1206" t="s">
        <v>194</v>
      </c>
      <c r="P1206">
        <v>2015</v>
      </c>
      <c r="Q1206">
        <v>20</v>
      </c>
    </row>
    <row r="1207" spans="1:17" x14ac:dyDescent="0.25">
      <c r="A1207" t="s">
        <v>358</v>
      </c>
      <c r="B1207" t="s">
        <v>359</v>
      </c>
      <c r="C1207" t="s">
        <v>360</v>
      </c>
      <c r="D1207" t="s">
        <v>361</v>
      </c>
      <c r="E1207" t="s">
        <v>362</v>
      </c>
      <c r="F1207" t="s">
        <v>260</v>
      </c>
      <c r="G1207" t="s">
        <v>218</v>
      </c>
      <c r="H1207" t="s">
        <v>225</v>
      </c>
      <c r="I1207" t="s">
        <v>226</v>
      </c>
      <c r="K1207" t="s">
        <v>221</v>
      </c>
      <c r="M1207" t="s">
        <v>251</v>
      </c>
      <c r="N1207" t="s">
        <v>367</v>
      </c>
      <c r="O1207" t="s">
        <v>194</v>
      </c>
      <c r="P1207">
        <v>2020</v>
      </c>
      <c r="Q1207">
        <v>15</v>
      </c>
    </row>
    <row r="1208" spans="1:17" x14ac:dyDescent="0.25">
      <c r="A1208" t="s">
        <v>358</v>
      </c>
      <c r="B1208" t="s">
        <v>359</v>
      </c>
      <c r="C1208" t="s">
        <v>360</v>
      </c>
      <c r="D1208" t="s">
        <v>361</v>
      </c>
      <c r="E1208" t="s">
        <v>362</v>
      </c>
      <c r="F1208" t="s">
        <v>260</v>
      </c>
      <c r="G1208" t="s">
        <v>218</v>
      </c>
      <c r="H1208" t="s">
        <v>225</v>
      </c>
      <c r="I1208" t="s">
        <v>226</v>
      </c>
      <c r="K1208" t="s">
        <v>221</v>
      </c>
      <c r="M1208" t="s">
        <v>251</v>
      </c>
      <c r="N1208" t="s">
        <v>367</v>
      </c>
      <c r="O1208" t="s">
        <v>264</v>
      </c>
      <c r="P1208">
        <v>2020</v>
      </c>
      <c r="Q1208">
        <v>10</v>
      </c>
    </row>
    <row r="1209" spans="1:17" x14ac:dyDescent="0.25">
      <c r="A1209" t="s">
        <v>358</v>
      </c>
      <c r="B1209" t="s">
        <v>359</v>
      </c>
      <c r="C1209" t="s">
        <v>360</v>
      </c>
      <c r="D1209" t="s">
        <v>361</v>
      </c>
      <c r="E1209" t="s">
        <v>362</v>
      </c>
      <c r="F1209" t="s">
        <v>260</v>
      </c>
      <c r="G1209" t="s">
        <v>218</v>
      </c>
      <c r="H1209" t="s">
        <v>225</v>
      </c>
      <c r="I1209" t="s">
        <v>226</v>
      </c>
      <c r="K1209" t="s">
        <v>221</v>
      </c>
      <c r="M1209" t="s">
        <v>251</v>
      </c>
      <c r="N1209" t="s">
        <v>367</v>
      </c>
      <c r="O1209" t="s">
        <v>265</v>
      </c>
      <c r="P1209">
        <v>2020</v>
      </c>
      <c r="Q1209">
        <v>30</v>
      </c>
    </row>
    <row r="1210" spans="1:17" x14ac:dyDescent="0.25">
      <c r="A1210" t="s">
        <v>358</v>
      </c>
      <c r="B1210" t="s">
        <v>359</v>
      </c>
      <c r="C1210" t="s">
        <v>360</v>
      </c>
      <c r="D1210" t="s">
        <v>361</v>
      </c>
      <c r="E1210" t="s">
        <v>362</v>
      </c>
      <c r="F1210" t="s">
        <v>260</v>
      </c>
      <c r="G1210" t="s">
        <v>218</v>
      </c>
      <c r="H1210" t="s">
        <v>225</v>
      </c>
      <c r="I1210" t="s">
        <v>226</v>
      </c>
      <c r="K1210" t="s">
        <v>221</v>
      </c>
      <c r="M1210" t="s">
        <v>251</v>
      </c>
      <c r="N1210" t="s">
        <v>367</v>
      </c>
      <c r="O1210" t="s">
        <v>194</v>
      </c>
      <c r="P1210">
        <v>2030</v>
      </c>
      <c r="Q1210">
        <v>10</v>
      </c>
    </row>
    <row r="1211" spans="1:17" x14ac:dyDescent="0.25">
      <c r="A1211" t="s">
        <v>358</v>
      </c>
      <c r="B1211" t="s">
        <v>359</v>
      </c>
      <c r="C1211" t="s">
        <v>360</v>
      </c>
      <c r="D1211" t="s">
        <v>361</v>
      </c>
      <c r="E1211" t="s">
        <v>362</v>
      </c>
      <c r="F1211" t="s">
        <v>260</v>
      </c>
      <c r="G1211" t="s">
        <v>218</v>
      </c>
      <c r="H1211" t="s">
        <v>225</v>
      </c>
      <c r="I1211" t="s">
        <v>226</v>
      </c>
      <c r="K1211" t="s">
        <v>221</v>
      </c>
      <c r="M1211" t="s">
        <v>251</v>
      </c>
      <c r="N1211" t="s">
        <v>367</v>
      </c>
      <c r="O1211" t="s">
        <v>194</v>
      </c>
      <c r="P1211">
        <v>2050</v>
      </c>
      <c r="Q1211">
        <v>10</v>
      </c>
    </row>
    <row r="1212" spans="1:17" x14ac:dyDescent="0.25">
      <c r="A1212" t="s">
        <v>358</v>
      </c>
      <c r="B1212" t="s">
        <v>359</v>
      </c>
      <c r="C1212" t="s">
        <v>360</v>
      </c>
      <c r="D1212" t="s">
        <v>361</v>
      </c>
      <c r="E1212" t="s">
        <v>362</v>
      </c>
      <c r="F1212" t="s">
        <v>260</v>
      </c>
      <c r="G1212" t="s">
        <v>218</v>
      </c>
      <c r="H1212" t="s">
        <v>225</v>
      </c>
      <c r="I1212" t="s">
        <v>226</v>
      </c>
      <c r="K1212" t="s">
        <v>221</v>
      </c>
      <c r="M1212" t="s">
        <v>251</v>
      </c>
      <c r="N1212" t="s">
        <v>367</v>
      </c>
      <c r="O1212" t="s">
        <v>264</v>
      </c>
      <c r="P1212">
        <v>2050</v>
      </c>
      <c r="Q1212">
        <v>7.5</v>
      </c>
    </row>
    <row r="1213" spans="1:17" x14ac:dyDescent="0.25">
      <c r="A1213" t="s">
        <v>358</v>
      </c>
      <c r="B1213" t="s">
        <v>359</v>
      </c>
      <c r="C1213" t="s">
        <v>360</v>
      </c>
      <c r="D1213" t="s">
        <v>361</v>
      </c>
      <c r="E1213" t="s">
        <v>362</v>
      </c>
      <c r="F1213" t="s">
        <v>260</v>
      </c>
      <c r="G1213" t="s">
        <v>218</v>
      </c>
      <c r="H1213" t="s">
        <v>225</v>
      </c>
      <c r="I1213" t="s">
        <v>226</v>
      </c>
      <c r="K1213" t="s">
        <v>221</v>
      </c>
      <c r="M1213" t="s">
        <v>251</v>
      </c>
      <c r="N1213" t="s">
        <v>367</v>
      </c>
      <c r="O1213" t="s">
        <v>265</v>
      </c>
      <c r="P1213">
        <v>2050</v>
      </c>
      <c r="Q1213">
        <v>20</v>
      </c>
    </row>
    <row r="1214" spans="1:17" x14ac:dyDescent="0.25">
      <c r="A1214" t="s">
        <v>358</v>
      </c>
      <c r="B1214" t="s">
        <v>359</v>
      </c>
      <c r="C1214" t="s">
        <v>360</v>
      </c>
      <c r="D1214" t="s">
        <v>361</v>
      </c>
      <c r="E1214" t="s">
        <v>362</v>
      </c>
      <c r="F1214" t="s">
        <v>260</v>
      </c>
      <c r="G1214" t="s">
        <v>218</v>
      </c>
      <c r="H1214" t="s">
        <v>229</v>
      </c>
      <c r="I1214" t="s">
        <v>230</v>
      </c>
      <c r="J1214" t="s">
        <v>231</v>
      </c>
      <c r="K1214" t="s">
        <v>191</v>
      </c>
      <c r="O1214" t="s">
        <v>194</v>
      </c>
      <c r="P1214">
        <v>2015</v>
      </c>
      <c r="Q1214">
        <v>0</v>
      </c>
    </row>
    <row r="1215" spans="1:17" x14ac:dyDescent="0.25">
      <c r="A1215" t="s">
        <v>358</v>
      </c>
      <c r="B1215" t="s">
        <v>359</v>
      </c>
      <c r="C1215" t="s">
        <v>360</v>
      </c>
      <c r="D1215" t="s">
        <v>361</v>
      </c>
      <c r="E1215" t="s">
        <v>362</v>
      </c>
      <c r="F1215" t="s">
        <v>260</v>
      </c>
      <c r="G1215" t="s">
        <v>218</v>
      </c>
      <c r="H1215" t="s">
        <v>229</v>
      </c>
      <c r="I1215" t="s">
        <v>230</v>
      </c>
      <c r="J1215" t="s">
        <v>231</v>
      </c>
      <c r="K1215" t="s">
        <v>191</v>
      </c>
      <c r="O1215" t="s">
        <v>194</v>
      </c>
      <c r="P1215">
        <v>2020</v>
      </c>
      <c r="Q1215">
        <v>0</v>
      </c>
    </row>
    <row r="1216" spans="1:17" x14ac:dyDescent="0.25">
      <c r="A1216" t="s">
        <v>358</v>
      </c>
      <c r="B1216" t="s">
        <v>359</v>
      </c>
      <c r="C1216" t="s">
        <v>360</v>
      </c>
      <c r="D1216" t="s">
        <v>361</v>
      </c>
      <c r="E1216" t="s">
        <v>362</v>
      </c>
      <c r="F1216" t="s">
        <v>260</v>
      </c>
      <c r="G1216" t="s">
        <v>218</v>
      </c>
      <c r="H1216" t="s">
        <v>229</v>
      </c>
      <c r="I1216" t="s">
        <v>230</v>
      </c>
      <c r="J1216" t="s">
        <v>231</v>
      </c>
      <c r="K1216" t="s">
        <v>191</v>
      </c>
      <c r="O1216" t="s">
        <v>264</v>
      </c>
      <c r="P1216">
        <v>2020</v>
      </c>
      <c r="Q1216">
        <v>0</v>
      </c>
    </row>
    <row r="1217" spans="1:17" x14ac:dyDescent="0.25">
      <c r="A1217" t="s">
        <v>358</v>
      </c>
      <c r="B1217" t="s">
        <v>359</v>
      </c>
      <c r="C1217" t="s">
        <v>360</v>
      </c>
      <c r="D1217" t="s">
        <v>361</v>
      </c>
      <c r="E1217" t="s">
        <v>362</v>
      </c>
      <c r="F1217" t="s">
        <v>260</v>
      </c>
      <c r="G1217" t="s">
        <v>218</v>
      </c>
      <c r="H1217" t="s">
        <v>229</v>
      </c>
      <c r="I1217" t="s">
        <v>230</v>
      </c>
      <c r="J1217" t="s">
        <v>231</v>
      </c>
      <c r="K1217" t="s">
        <v>191</v>
      </c>
      <c r="O1217" t="s">
        <v>265</v>
      </c>
      <c r="P1217">
        <v>2020</v>
      </c>
      <c r="Q1217">
        <v>0</v>
      </c>
    </row>
    <row r="1218" spans="1:17" x14ac:dyDescent="0.25">
      <c r="A1218" t="s">
        <v>358</v>
      </c>
      <c r="B1218" t="s">
        <v>359</v>
      </c>
      <c r="C1218" t="s">
        <v>360</v>
      </c>
      <c r="D1218" t="s">
        <v>361</v>
      </c>
      <c r="E1218" t="s">
        <v>362</v>
      </c>
      <c r="F1218" t="s">
        <v>260</v>
      </c>
      <c r="G1218" t="s">
        <v>218</v>
      </c>
      <c r="H1218" t="s">
        <v>229</v>
      </c>
      <c r="I1218" t="s">
        <v>230</v>
      </c>
      <c r="J1218" t="s">
        <v>231</v>
      </c>
      <c r="K1218" t="s">
        <v>191</v>
      </c>
      <c r="O1218" t="s">
        <v>194</v>
      </c>
      <c r="P1218">
        <v>2030</v>
      </c>
      <c r="Q1218">
        <v>0</v>
      </c>
    </row>
    <row r="1219" spans="1:17" x14ac:dyDescent="0.25">
      <c r="A1219" t="s">
        <v>358</v>
      </c>
      <c r="B1219" t="s">
        <v>359</v>
      </c>
      <c r="C1219" t="s">
        <v>360</v>
      </c>
      <c r="D1219" t="s">
        <v>361</v>
      </c>
      <c r="E1219" t="s">
        <v>362</v>
      </c>
      <c r="F1219" t="s">
        <v>260</v>
      </c>
      <c r="G1219" t="s">
        <v>218</v>
      </c>
      <c r="H1219" t="s">
        <v>229</v>
      </c>
      <c r="I1219" t="s">
        <v>230</v>
      </c>
      <c r="J1219" t="s">
        <v>231</v>
      </c>
      <c r="K1219" t="s">
        <v>191</v>
      </c>
      <c r="O1219" t="s">
        <v>194</v>
      </c>
      <c r="P1219">
        <v>2050</v>
      </c>
      <c r="Q1219">
        <v>0</v>
      </c>
    </row>
    <row r="1220" spans="1:17" x14ac:dyDescent="0.25">
      <c r="A1220" t="s">
        <v>358</v>
      </c>
      <c r="B1220" t="s">
        <v>359</v>
      </c>
      <c r="C1220" t="s">
        <v>360</v>
      </c>
      <c r="D1220" t="s">
        <v>361</v>
      </c>
      <c r="E1220" t="s">
        <v>362</v>
      </c>
      <c r="F1220" t="s">
        <v>260</v>
      </c>
      <c r="G1220" t="s">
        <v>218</v>
      </c>
      <c r="H1220" t="s">
        <v>229</v>
      </c>
      <c r="I1220" t="s">
        <v>230</v>
      </c>
      <c r="J1220" t="s">
        <v>231</v>
      </c>
      <c r="K1220" t="s">
        <v>191</v>
      </c>
      <c r="O1220" t="s">
        <v>264</v>
      </c>
      <c r="P1220">
        <v>2050</v>
      </c>
      <c r="Q1220">
        <v>0</v>
      </c>
    </row>
    <row r="1221" spans="1:17" x14ac:dyDescent="0.25">
      <c r="A1221" t="s">
        <v>358</v>
      </c>
      <c r="B1221" t="s">
        <v>359</v>
      </c>
      <c r="C1221" t="s">
        <v>360</v>
      </c>
      <c r="D1221" t="s">
        <v>361</v>
      </c>
      <c r="E1221" t="s">
        <v>362</v>
      </c>
      <c r="F1221" t="s">
        <v>260</v>
      </c>
      <c r="G1221" t="s">
        <v>218</v>
      </c>
      <c r="H1221" t="s">
        <v>229</v>
      </c>
      <c r="I1221" t="s">
        <v>230</v>
      </c>
      <c r="J1221" t="s">
        <v>231</v>
      </c>
      <c r="K1221" t="s">
        <v>191</v>
      </c>
      <c r="O1221" t="s">
        <v>265</v>
      </c>
      <c r="P1221">
        <v>2050</v>
      </c>
      <c r="Q1221">
        <v>0</v>
      </c>
    </row>
    <row r="1222" spans="1:17" x14ac:dyDescent="0.25">
      <c r="A1222" t="s">
        <v>358</v>
      </c>
      <c r="B1222" t="s">
        <v>359</v>
      </c>
      <c r="C1222" t="s">
        <v>360</v>
      </c>
      <c r="D1222" t="s">
        <v>361</v>
      </c>
      <c r="E1222" t="s">
        <v>362</v>
      </c>
      <c r="F1222" t="s">
        <v>260</v>
      </c>
      <c r="G1222" t="s">
        <v>233</v>
      </c>
      <c r="H1222" t="s">
        <v>287</v>
      </c>
      <c r="I1222" t="s">
        <v>240</v>
      </c>
      <c r="J1222" t="s">
        <v>288</v>
      </c>
      <c r="K1222" t="s">
        <v>241</v>
      </c>
      <c r="L1222" t="s">
        <v>237</v>
      </c>
      <c r="M1222" t="s">
        <v>368</v>
      </c>
      <c r="O1222" t="s">
        <v>194</v>
      </c>
      <c r="P1222">
        <v>2015</v>
      </c>
    </row>
    <row r="1223" spans="1:17" x14ac:dyDescent="0.25">
      <c r="A1223" t="s">
        <v>358</v>
      </c>
      <c r="B1223" t="s">
        <v>359</v>
      </c>
      <c r="C1223" t="s">
        <v>360</v>
      </c>
      <c r="D1223" t="s">
        <v>361</v>
      </c>
      <c r="E1223" t="s">
        <v>362</v>
      </c>
      <c r="F1223" t="s">
        <v>260</v>
      </c>
      <c r="G1223" t="s">
        <v>233</v>
      </c>
      <c r="H1223" t="s">
        <v>287</v>
      </c>
      <c r="I1223" t="s">
        <v>240</v>
      </c>
      <c r="J1223" t="s">
        <v>288</v>
      </c>
      <c r="K1223" t="s">
        <v>241</v>
      </c>
      <c r="L1223" t="s">
        <v>237</v>
      </c>
      <c r="M1223" t="s">
        <v>368</v>
      </c>
      <c r="O1223" t="s">
        <v>194</v>
      </c>
      <c r="P1223">
        <v>2020</v>
      </c>
    </row>
    <row r="1224" spans="1:17" x14ac:dyDescent="0.25">
      <c r="A1224" t="s">
        <v>358</v>
      </c>
      <c r="B1224" t="s">
        <v>359</v>
      </c>
      <c r="C1224" t="s">
        <v>360</v>
      </c>
      <c r="D1224" t="s">
        <v>361</v>
      </c>
      <c r="E1224" t="s">
        <v>362</v>
      </c>
      <c r="F1224" t="s">
        <v>260</v>
      </c>
      <c r="G1224" t="s">
        <v>233</v>
      </c>
      <c r="H1224" t="s">
        <v>287</v>
      </c>
      <c r="I1224" t="s">
        <v>240</v>
      </c>
      <c r="J1224" t="s">
        <v>288</v>
      </c>
      <c r="K1224" t="s">
        <v>241</v>
      </c>
      <c r="L1224" t="s">
        <v>237</v>
      </c>
      <c r="M1224" t="s">
        <v>368</v>
      </c>
      <c r="O1224" t="s">
        <v>264</v>
      </c>
      <c r="P1224">
        <v>2020</v>
      </c>
    </row>
    <row r="1225" spans="1:17" x14ac:dyDescent="0.25">
      <c r="A1225" t="s">
        <v>358</v>
      </c>
      <c r="B1225" t="s">
        <v>359</v>
      </c>
      <c r="C1225" t="s">
        <v>360</v>
      </c>
      <c r="D1225" t="s">
        <v>361</v>
      </c>
      <c r="E1225" t="s">
        <v>362</v>
      </c>
      <c r="F1225" t="s">
        <v>260</v>
      </c>
      <c r="G1225" t="s">
        <v>233</v>
      </c>
      <c r="H1225" t="s">
        <v>287</v>
      </c>
      <c r="I1225" t="s">
        <v>240</v>
      </c>
      <c r="J1225" t="s">
        <v>288</v>
      </c>
      <c r="K1225" t="s">
        <v>241</v>
      </c>
      <c r="L1225" t="s">
        <v>237</v>
      </c>
      <c r="M1225" t="s">
        <v>368</v>
      </c>
      <c r="O1225" t="s">
        <v>265</v>
      </c>
      <c r="P1225">
        <v>2020</v>
      </c>
    </row>
    <row r="1226" spans="1:17" x14ac:dyDescent="0.25">
      <c r="A1226" t="s">
        <v>358</v>
      </c>
      <c r="B1226" t="s">
        <v>359</v>
      </c>
      <c r="C1226" t="s">
        <v>360</v>
      </c>
      <c r="D1226" t="s">
        <v>361</v>
      </c>
      <c r="E1226" t="s">
        <v>362</v>
      </c>
      <c r="F1226" t="s">
        <v>260</v>
      </c>
      <c r="G1226" t="s">
        <v>233</v>
      </c>
      <c r="H1226" t="s">
        <v>287</v>
      </c>
      <c r="I1226" t="s">
        <v>240</v>
      </c>
      <c r="J1226" t="s">
        <v>288</v>
      </c>
      <c r="K1226" t="s">
        <v>241</v>
      </c>
      <c r="L1226" t="s">
        <v>237</v>
      </c>
      <c r="M1226" t="s">
        <v>368</v>
      </c>
      <c r="O1226" t="s">
        <v>194</v>
      </c>
      <c r="P1226">
        <v>2030</v>
      </c>
    </row>
    <row r="1227" spans="1:17" x14ac:dyDescent="0.25">
      <c r="A1227" t="s">
        <v>358</v>
      </c>
      <c r="B1227" t="s">
        <v>359</v>
      </c>
      <c r="C1227" t="s">
        <v>360</v>
      </c>
      <c r="D1227" t="s">
        <v>361</v>
      </c>
      <c r="E1227" t="s">
        <v>362</v>
      </c>
      <c r="F1227" t="s">
        <v>260</v>
      </c>
      <c r="G1227" t="s">
        <v>233</v>
      </c>
      <c r="H1227" t="s">
        <v>287</v>
      </c>
      <c r="I1227" t="s">
        <v>240</v>
      </c>
      <c r="J1227" t="s">
        <v>288</v>
      </c>
      <c r="K1227" t="s">
        <v>241</v>
      </c>
      <c r="L1227" t="s">
        <v>237</v>
      </c>
      <c r="M1227" t="s">
        <v>368</v>
      </c>
      <c r="O1227" t="s">
        <v>194</v>
      </c>
      <c r="P1227">
        <v>2050</v>
      </c>
    </row>
    <row r="1228" spans="1:17" x14ac:dyDescent="0.25">
      <c r="A1228" t="s">
        <v>358</v>
      </c>
      <c r="B1228" t="s">
        <v>359</v>
      </c>
      <c r="C1228" t="s">
        <v>360</v>
      </c>
      <c r="D1228" t="s">
        <v>361</v>
      </c>
      <c r="E1228" t="s">
        <v>362</v>
      </c>
      <c r="F1228" t="s">
        <v>260</v>
      </c>
      <c r="G1228" t="s">
        <v>233</v>
      </c>
      <c r="H1228" t="s">
        <v>287</v>
      </c>
      <c r="I1228" t="s">
        <v>240</v>
      </c>
      <c r="J1228" t="s">
        <v>288</v>
      </c>
      <c r="K1228" t="s">
        <v>241</v>
      </c>
      <c r="L1228" t="s">
        <v>237</v>
      </c>
      <c r="M1228" t="s">
        <v>368</v>
      </c>
      <c r="O1228" t="s">
        <v>264</v>
      </c>
      <c r="P1228">
        <v>2050</v>
      </c>
    </row>
    <row r="1229" spans="1:17" x14ac:dyDescent="0.25">
      <c r="A1229" t="s">
        <v>358</v>
      </c>
      <c r="B1229" t="s">
        <v>359</v>
      </c>
      <c r="C1229" t="s">
        <v>360</v>
      </c>
      <c r="D1229" t="s">
        <v>361</v>
      </c>
      <c r="E1229" t="s">
        <v>362</v>
      </c>
      <c r="F1229" t="s">
        <v>260</v>
      </c>
      <c r="G1229" t="s">
        <v>233</v>
      </c>
      <c r="H1229" t="s">
        <v>287</v>
      </c>
      <c r="I1229" t="s">
        <v>240</v>
      </c>
      <c r="J1229" t="s">
        <v>288</v>
      </c>
      <c r="K1229" t="s">
        <v>241</v>
      </c>
      <c r="L1229" t="s">
        <v>237</v>
      </c>
      <c r="M1229" t="s">
        <v>368</v>
      </c>
      <c r="O1229" t="s">
        <v>265</v>
      </c>
      <c r="P1229">
        <v>2050</v>
      </c>
    </row>
    <row r="1230" spans="1:17" x14ac:dyDescent="0.25">
      <c r="A1230" t="s">
        <v>358</v>
      </c>
      <c r="B1230" t="s">
        <v>359</v>
      </c>
      <c r="C1230" t="s">
        <v>360</v>
      </c>
      <c r="D1230" t="s">
        <v>361</v>
      </c>
      <c r="E1230" t="s">
        <v>362</v>
      </c>
      <c r="F1230" t="s">
        <v>260</v>
      </c>
      <c r="G1230" t="s">
        <v>233</v>
      </c>
      <c r="H1230" t="s">
        <v>289</v>
      </c>
      <c r="I1230" t="s">
        <v>240</v>
      </c>
      <c r="J1230" t="s">
        <v>290</v>
      </c>
      <c r="K1230" t="s">
        <v>241</v>
      </c>
      <c r="L1230" t="s">
        <v>237</v>
      </c>
      <c r="M1230" t="s">
        <v>368</v>
      </c>
      <c r="O1230" t="s">
        <v>194</v>
      </c>
      <c r="P1230">
        <v>2015</v>
      </c>
    </row>
    <row r="1231" spans="1:17" x14ac:dyDescent="0.25">
      <c r="A1231" t="s">
        <v>358</v>
      </c>
      <c r="B1231" t="s">
        <v>359</v>
      </c>
      <c r="C1231" t="s">
        <v>360</v>
      </c>
      <c r="D1231" t="s">
        <v>361</v>
      </c>
      <c r="E1231" t="s">
        <v>362</v>
      </c>
      <c r="F1231" t="s">
        <v>260</v>
      </c>
      <c r="G1231" t="s">
        <v>233</v>
      </c>
      <c r="H1231" t="s">
        <v>289</v>
      </c>
      <c r="I1231" t="s">
        <v>240</v>
      </c>
      <c r="J1231" t="s">
        <v>290</v>
      </c>
      <c r="K1231" t="s">
        <v>241</v>
      </c>
      <c r="L1231" t="s">
        <v>237</v>
      </c>
      <c r="M1231" t="s">
        <v>368</v>
      </c>
      <c r="O1231" t="s">
        <v>194</v>
      </c>
      <c r="P1231">
        <v>2020</v>
      </c>
    </row>
    <row r="1232" spans="1:17" x14ac:dyDescent="0.25">
      <c r="A1232" t="s">
        <v>358</v>
      </c>
      <c r="B1232" t="s">
        <v>359</v>
      </c>
      <c r="C1232" t="s">
        <v>360</v>
      </c>
      <c r="D1232" t="s">
        <v>361</v>
      </c>
      <c r="E1232" t="s">
        <v>362</v>
      </c>
      <c r="F1232" t="s">
        <v>260</v>
      </c>
      <c r="G1232" t="s">
        <v>233</v>
      </c>
      <c r="H1232" t="s">
        <v>289</v>
      </c>
      <c r="I1232" t="s">
        <v>240</v>
      </c>
      <c r="J1232" t="s">
        <v>290</v>
      </c>
      <c r="K1232" t="s">
        <v>241</v>
      </c>
      <c r="L1232" t="s">
        <v>237</v>
      </c>
      <c r="M1232" t="s">
        <v>368</v>
      </c>
      <c r="O1232" t="s">
        <v>264</v>
      </c>
      <c r="P1232">
        <v>2020</v>
      </c>
    </row>
    <row r="1233" spans="1:17" x14ac:dyDescent="0.25">
      <c r="A1233" t="s">
        <v>358</v>
      </c>
      <c r="B1233" t="s">
        <v>359</v>
      </c>
      <c r="C1233" t="s">
        <v>360</v>
      </c>
      <c r="D1233" t="s">
        <v>361</v>
      </c>
      <c r="E1233" t="s">
        <v>362</v>
      </c>
      <c r="F1233" t="s">
        <v>260</v>
      </c>
      <c r="G1233" t="s">
        <v>233</v>
      </c>
      <c r="H1233" t="s">
        <v>289</v>
      </c>
      <c r="I1233" t="s">
        <v>240</v>
      </c>
      <c r="J1233" t="s">
        <v>290</v>
      </c>
      <c r="K1233" t="s">
        <v>241</v>
      </c>
      <c r="L1233" t="s">
        <v>237</v>
      </c>
      <c r="M1233" t="s">
        <v>368</v>
      </c>
      <c r="O1233" t="s">
        <v>265</v>
      </c>
      <c r="P1233">
        <v>2020</v>
      </c>
    </row>
    <row r="1234" spans="1:17" x14ac:dyDescent="0.25">
      <c r="A1234" t="s">
        <v>358</v>
      </c>
      <c r="B1234" t="s">
        <v>359</v>
      </c>
      <c r="C1234" t="s">
        <v>360</v>
      </c>
      <c r="D1234" t="s">
        <v>361</v>
      </c>
      <c r="E1234" t="s">
        <v>362</v>
      </c>
      <c r="F1234" t="s">
        <v>260</v>
      </c>
      <c r="G1234" t="s">
        <v>233</v>
      </c>
      <c r="H1234" t="s">
        <v>289</v>
      </c>
      <c r="I1234" t="s">
        <v>240</v>
      </c>
      <c r="J1234" t="s">
        <v>290</v>
      </c>
      <c r="K1234" t="s">
        <v>241</v>
      </c>
      <c r="L1234" t="s">
        <v>237</v>
      </c>
      <c r="M1234" t="s">
        <v>368</v>
      </c>
      <c r="O1234" t="s">
        <v>194</v>
      </c>
      <c r="P1234">
        <v>2030</v>
      </c>
    </row>
    <row r="1235" spans="1:17" x14ac:dyDescent="0.25">
      <c r="A1235" t="s">
        <v>358</v>
      </c>
      <c r="B1235" t="s">
        <v>359</v>
      </c>
      <c r="C1235" t="s">
        <v>360</v>
      </c>
      <c r="D1235" t="s">
        <v>361</v>
      </c>
      <c r="E1235" t="s">
        <v>362</v>
      </c>
      <c r="F1235" t="s">
        <v>260</v>
      </c>
      <c r="G1235" t="s">
        <v>233</v>
      </c>
      <c r="H1235" t="s">
        <v>289</v>
      </c>
      <c r="I1235" t="s">
        <v>240</v>
      </c>
      <c r="J1235" t="s">
        <v>290</v>
      </c>
      <c r="K1235" t="s">
        <v>241</v>
      </c>
      <c r="L1235" t="s">
        <v>237</v>
      </c>
      <c r="M1235" t="s">
        <v>368</v>
      </c>
      <c r="O1235" t="s">
        <v>194</v>
      </c>
      <c r="P1235">
        <v>2050</v>
      </c>
    </row>
    <row r="1236" spans="1:17" x14ac:dyDescent="0.25">
      <c r="A1236" t="s">
        <v>358</v>
      </c>
      <c r="B1236" t="s">
        <v>359</v>
      </c>
      <c r="C1236" t="s">
        <v>360</v>
      </c>
      <c r="D1236" t="s">
        <v>361</v>
      </c>
      <c r="E1236" t="s">
        <v>362</v>
      </c>
      <c r="F1236" t="s">
        <v>260</v>
      </c>
      <c r="G1236" t="s">
        <v>233</v>
      </c>
      <c r="H1236" t="s">
        <v>289</v>
      </c>
      <c r="I1236" t="s">
        <v>240</v>
      </c>
      <c r="J1236" t="s">
        <v>290</v>
      </c>
      <c r="K1236" t="s">
        <v>241</v>
      </c>
      <c r="L1236" t="s">
        <v>237</v>
      </c>
      <c r="M1236" t="s">
        <v>368</v>
      </c>
      <c r="O1236" t="s">
        <v>264</v>
      </c>
      <c r="P1236">
        <v>2050</v>
      </c>
    </row>
    <row r="1237" spans="1:17" x14ac:dyDescent="0.25">
      <c r="A1237" t="s">
        <v>358</v>
      </c>
      <c r="B1237" t="s">
        <v>359</v>
      </c>
      <c r="C1237" t="s">
        <v>360</v>
      </c>
      <c r="D1237" t="s">
        <v>361</v>
      </c>
      <c r="E1237" t="s">
        <v>362</v>
      </c>
      <c r="F1237" t="s">
        <v>260</v>
      </c>
      <c r="G1237" t="s">
        <v>233</v>
      </c>
      <c r="H1237" t="s">
        <v>289</v>
      </c>
      <c r="I1237" t="s">
        <v>240</v>
      </c>
      <c r="J1237" t="s">
        <v>290</v>
      </c>
      <c r="K1237" t="s">
        <v>241</v>
      </c>
      <c r="L1237" t="s">
        <v>237</v>
      </c>
      <c r="M1237" t="s">
        <v>368</v>
      </c>
      <c r="O1237" t="s">
        <v>265</v>
      </c>
      <c r="P1237">
        <v>2050</v>
      </c>
    </row>
    <row r="1238" spans="1:17" x14ac:dyDescent="0.25">
      <c r="A1238" t="s">
        <v>358</v>
      </c>
      <c r="B1238" t="s">
        <v>359</v>
      </c>
      <c r="C1238" t="s">
        <v>360</v>
      </c>
      <c r="D1238" t="s">
        <v>361</v>
      </c>
      <c r="E1238" t="s">
        <v>362</v>
      </c>
      <c r="F1238" t="s">
        <v>260</v>
      </c>
      <c r="G1238" t="s">
        <v>233</v>
      </c>
      <c r="H1238" t="s">
        <v>162</v>
      </c>
      <c r="I1238" t="s">
        <v>234</v>
      </c>
      <c r="J1238" t="s">
        <v>235</v>
      </c>
      <c r="K1238" t="s">
        <v>236</v>
      </c>
      <c r="L1238" t="s">
        <v>237</v>
      </c>
      <c r="M1238" t="s">
        <v>227</v>
      </c>
      <c r="N1238" t="s">
        <v>217</v>
      </c>
      <c r="O1238" t="s">
        <v>194</v>
      </c>
      <c r="P1238">
        <v>2015</v>
      </c>
      <c r="Q1238">
        <v>20000</v>
      </c>
    </row>
    <row r="1239" spans="1:17" x14ac:dyDescent="0.25">
      <c r="A1239" t="s">
        <v>358</v>
      </c>
      <c r="B1239" t="s">
        <v>359</v>
      </c>
      <c r="C1239" t="s">
        <v>360</v>
      </c>
      <c r="D1239" t="s">
        <v>361</v>
      </c>
      <c r="E1239" t="s">
        <v>362</v>
      </c>
      <c r="F1239" t="s">
        <v>260</v>
      </c>
      <c r="G1239" t="s">
        <v>233</v>
      </c>
      <c r="H1239" t="s">
        <v>162</v>
      </c>
      <c r="I1239" t="s">
        <v>234</v>
      </c>
      <c r="J1239" t="s">
        <v>235</v>
      </c>
      <c r="K1239" t="s">
        <v>236</v>
      </c>
      <c r="L1239" t="s">
        <v>237</v>
      </c>
      <c r="M1239" t="s">
        <v>227</v>
      </c>
      <c r="N1239" t="s">
        <v>217</v>
      </c>
      <c r="O1239" t="s">
        <v>194</v>
      </c>
      <c r="P1239">
        <v>2020</v>
      </c>
      <c r="Q1239">
        <v>19500</v>
      </c>
    </row>
    <row r="1240" spans="1:17" x14ac:dyDescent="0.25">
      <c r="A1240" t="s">
        <v>358</v>
      </c>
      <c r="B1240" t="s">
        <v>359</v>
      </c>
      <c r="C1240" t="s">
        <v>360</v>
      </c>
      <c r="D1240" t="s">
        <v>361</v>
      </c>
      <c r="E1240" t="s">
        <v>362</v>
      </c>
      <c r="F1240" t="s">
        <v>260</v>
      </c>
      <c r="G1240" t="s">
        <v>233</v>
      </c>
      <c r="H1240" t="s">
        <v>162</v>
      </c>
      <c r="I1240" t="s">
        <v>234</v>
      </c>
      <c r="J1240" t="s">
        <v>235</v>
      </c>
      <c r="K1240" t="s">
        <v>236</v>
      </c>
      <c r="L1240" t="s">
        <v>237</v>
      </c>
      <c r="M1240" t="s">
        <v>227</v>
      </c>
      <c r="N1240" t="s">
        <v>217</v>
      </c>
      <c r="O1240" t="s">
        <v>264</v>
      </c>
      <c r="P1240">
        <v>2020</v>
      </c>
    </row>
    <row r="1241" spans="1:17" x14ac:dyDescent="0.25">
      <c r="A1241" t="s">
        <v>358</v>
      </c>
      <c r="B1241" t="s">
        <v>359</v>
      </c>
      <c r="C1241" t="s">
        <v>360</v>
      </c>
      <c r="D1241" t="s">
        <v>361</v>
      </c>
      <c r="E1241" t="s">
        <v>362</v>
      </c>
      <c r="F1241" t="s">
        <v>260</v>
      </c>
      <c r="G1241" t="s">
        <v>233</v>
      </c>
      <c r="H1241" t="s">
        <v>162</v>
      </c>
      <c r="I1241" t="s">
        <v>234</v>
      </c>
      <c r="J1241" t="s">
        <v>235</v>
      </c>
      <c r="K1241" t="s">
        <v>236</v>
      </c>
      <c r="L1241" t="s">
        <v>237</v>
      </c>
      <c r="M1241" t="s">
        <v>227</v>
      </c>
      <c r="N1241" t="s">
        <v>217</v>
      </c>
      <c r="O1241" t="s">
        <v>265</v>
      </c>
      <c r="P1241">
        <v>2020</v>
      </c>
    </row>
    <row r="1242" spans="1:17" x14ac:dyDescent="0.25">
      <c r="A1242" t="s">
        <v>358</v>
      </c>
      <c r="B1242" t="s">
        <v>359</v>
      </c>
      <c r="C1242" t="s">
        <v>360</v>
      </c>
      <c r="D1242" t="s">
        <v>361</v>
      </c>
      <c r="E1242" t="s">
        <v>362</v>
      </c>
      <c r="F1242" t="s">
        <v>260</v>
      </c>
      <c r="G1242" t="s">
        <v>233</v>
      </c>
      <c r="H1242" t="s">
        <v>162</v>
      </c>
      <c r="I1242" t="s">
        <v>234</v>
      </c>
      <c r="J1242" t="s">
        <v>235</v>
      </c>
      <c r="K1242" t="s">
        <v>236</v>
      </c>
      <c r="L1242" t="s">
        <v>237</v>
      </c>
      <c r="M1242" t="s">
        <v>227</v>
      </c>
      <c r="N1242" t="s">
        <v>217</v>
      </c>
      <c r="O1242" t="s">
        <v>194</v>
      </c>
      <c r="P1242">
        <v>2030</v>
      </c>
      <c r="Q1242">
        <v>18600</v>
      </c>
    </row>
    <row r="1243" spans="1:17" x14ac:dyDescent="0.25">
      <c r="A1243" t="s">
        <v>358</v>
      </c>
      <c r="B1243" t="s">
        <v>359</v>
      </c>
      <c r="C1243" t="s">
        <v>360</v>
      </c>
      <c r="D1243" t="s">
        <v>361</v>
      </c>
      <c r="E1243" t="s">
        <v>362</v>
      </c>
      <c r="F1243" t="s">
        <v>260</v>
      </c>
      <c r="G1243" t="s">
        <v>233</v>
      </c>
      <c r="H1243" t="s">
        <v>162</v>
      </c>
      <c r="I1243" t="s">
        <v>234</v>
      </c>
      <c r="J1243" t="s">
        <v>235</v>
      </c>
      <c r="K1243" t="s">
        <v>236</v>
      </c>
      <c r="L1243" t="s">
        <v>237</v>
      </c>
      <c r="M1243" t="s">
        <v>227</v>
      </c>
      <c r="N1243" t="s">
        <v>217</v>
      </c>
      <c r="O1243" t="s">
        <v>194</v>
      </c>
      <c r="P1243">
        <v>2050</v>
      </c>
      <c r="Q1243">
        <v>18000</v>
      </c>
    </row>
    <row r="1244" spans="1:17" x14ac:dyDescent="0.25">
      <c r="A1244" t="s">
        <v>358</v>
      </c>
      <c r="B1244" t="s">
        <v>359</v>
      </c>
      <c r="C1244" t="s">
        <v>360</v>
      </c>
      <c r="D1244" t="s">
        <v>361</v>
      </c>
      <c r="E1244" t="s">
        <v>362</v>
      </c>
      <c r="F1244" t="s">
        <v>260</v>
      </c>
      <c r="G1244" t="s">
        <v>233</v>
      </c>
      <c r="H1244" t="s">
        <v>162</v>
      </c>
      <c r="I1244" t="s">
        <v>234</v>
      </c>
      <c r="J1244" t="s">
        <v>235</v>
      </c>
      <c r="K1244" t="s">
        <v>236</v>
      </c>
      <c r="L1244" t="s">
        <v>237</v>
      </c>
      <c r="M1244" t="s">
        <v>227</v>
      </c>
      <c r="N1244" t="s">
        <v>217</v>
      </c>
      <c r="O1244" t="s">
        <v>264</v>
      </c>
      <c r="P1244">
        <v>2050</v>
      </c>
    </row>
    <row r="1245" spans="1:17" x14ac:dyDescent="0.25">
      <c r="A1245" t="s">
        <v>358</v>
      </c>
      <c r="B1245" t="s">
        <v>359</v>
      </c>
      <c r="C1245" t="s">
        <v>360</v>
      </c>
      <c r="D1245" t="s">
        <v>361</v>
      </c>
      <c r="E1245" t="s">
        <v>362</v>
      </c>
      <c r="F1245" t="s">
        <v>260</v>
      </c>
      <c r="G1245" t="s">
        <v>233</v>
      </c>
      <c r="H1245" t="s">
        <v>162</v>
      </c>
      <c r="I1245" t="s">
        <v>234</v>
      </c>
      <c r="J1245" t="s">
        <v>235</v>
      </c>
      <c r="K1245" t="s">
        <v>236</v>
      </c>
      <c r="L1245" t="s">
        <v>237</v>
      </c>
      <c r="M1245" t="s">
        <v>227</v>
      </c>
      <c r="N1245" t="s">
        <v>217</v>
      </c>
      <c r="O1245" t="s">
        <v>265</v>
      </c>
      <c r="P1245">
        <v>2050</v>
      </c>
    </row>
    <row r="1246" spans="1:17" x14ac:dyDescent="0.25">
      <c r="A1246" t="s">
        <v>358</v>
      </c>
      <c r="B1246" t="s">
        <v>359</v>
      </c>
      <c r="C1246" t="s">
        <v>360</v>
      </c>
      <c r="D1246" t="s">
        <v>361</v>
      </c>
      <c r="E1246" t="s">
        <v>362</v>
      </c>
      <c r="F1246" t="s">
        <v>260</v>
      </c>
      <c r="G1246" t="s">
        <v>233</v>
      </c>
      <c r="H1246" t="s">
        <v>163</v>
      </c>
      <c r="I1246" t="s">
        <v>240</v>
      </c>
      <c r="J1246" t="s">
        <v>235</v>
      </c>
      <c r="K1246" t="s">
        <v>241</v>
      </c>
      <c r="L1246" t="s">
        <v>237</v>
      </c>
      <c r="N1246" t="s">
        <v>369</v>
      </c>
      <c r="O1246" t="s">
        <v>194</v>
      </c>
      <c r="P1246">
        <v>2015</v>
      </c>
      <c r="Q1246">
        <v>0.6</v>
      </c>
    </row>
    <row r="1247" spans="1:17" x14ac:dyDescent="0.25">
      <c r="A1247" t="s">
        <v>358</v>
      </c>
      <c r="B1247" t="s">
        <v>359</v>
      </c>
      <c r="C1247" t="s">
        <v>360</v>
      </c>
      <c r="D1247" t="s">
        <v>361</v>
      </c>
      <c r="E1247" t="s">
        <v>362</v>
      </c>
      <c r="F1247" t="s">
        <v>260</v>
      </c>
      <c r="G1247" t="s">
        <v>233</v>
      </c>
      <c r="H1247" t="s">
        <v>163</v>
      </c>
      <c r="I1247" t="s">
        <v>240</v>
      </c>
      <c r="J1247" t="s">
        <v>235</v>
      </c>
      <c r="K1247" t="s">
        <v>241</v>
      </c>
      <c r="L1247" t="s">
        <v>237</v>
      </c>
      <c r="N1247" t="s">
        <v>369</v>
      </c>
      <c r="O1247" t="s">
        <v>194</v>
      </c>
      <c r="P1247">
        <v>2020</v>
      </c>
      <c r="Q1247">
        <v>0.59</v>
      </c>
    </row>
    <row r="1248" spans="1:17" x14ac:dyDescent="0.25">
      <c r="A1248" t="s">
        <v>358</v>
      </c>
      <c r="B1248" t="s">
        <v>359</v>
      </c>
      <c r="C1248" t="s">
        <v>360</v>
      </c>
      <c r="D1248" t="s">
        <v>361</v>
      </c>
      <c r="E1248" t="s">
        <v>362</v>
      </c>
      <c r="F1248" t="s">
        <v>260</v>
      </c>
      <c r="G1248" t="s">
        <v>233</v>
      </c>
      <c r="H1248" t="s">
        <v>163</v>
      </c>
      <c r="I1248" t="s">
        <v>240</v>
      </c>
      <c r="J1248" t="s">
        <v>235</v>
      </c>
      <c r="K1248" t="s">
        <v>241</v>
      </c>
      <c r="L1248" t="s">
        <v>237</v>
      </c>
      <c r="N1248" t="s">
        <v>369</v>
      </c>
      <c r="O1248" t="s">
        <v>264</v>
      </c>
      <c r="P1248">
        <v>2020</v>
      </c>
      <c r="Q1248">
        <v>0.4</v>
      </c>
    </row>
    <row r="1249" spans="1:17" x14ac:dyDescent="0.25">
      <c r="A1249" t="s">
        <v>358</v>
      </c>
      <c r="B1249" t="s">
        <v>359</v>
      </c>
      <c r="C1249" t="s">
        <v>360</v>
      </c>
      <c r="D1249" t="s">
        <v>361</v>
      </c>
      <c r="E1249" t="s">
        <v>362</v>
      </c>
      <c r="F1249" t="s">
        <v>260</v>
      </c>
      <c r="G1249" t="s">
        <v>233</v>
      </c>
      <c r="H1249" t="s">
        <v>163</v>
      </c>
      <c r="I1249" t="s">
        <v>240</v>
      </c>
      <c r="J1249" t="s">
        <v>235</v>
      </c>
      <c r="K1249" t="s">
        <v>241</v>
      </c>
      <c r="L1249" t="s">
        <v>237</v>
      </c>
      <c r="N1249" t="s">
        <v>369</v>
      </c>
      <c r="O1249" t="s">
        <v>265</v>
      </c>
      <c r="P1249">
        <v>2020</v>
      </c>
      <c r="Q1249">
        <v>0.9</v>
      </c>
    </row>
    <row r="1250" spans="1:17" x14ac:dyDescent="0.25">
      <c r="A1250" t="s">
        <v>358</v>
      </c>
      <c r="B1250" t="s">
        <v>359</v>
      </c>
      <c r="C1250" t="s">
        <v>360</v>
      </c>
      <c r="D1250" t="s">
        <v>361</v>
      </c>
      <c r="E1250" t="s">
        <v>362</v>
      </c>
      <c r="F1250" t="s">
        <v>260</v>
      </c>
      <c r="G1250" t="s">
        <v>233</v>
      </c>
      <c r="H1250" t="s">
        <v>163</v>
      </c>
      <c r="I1250" t="s">
        <v>240</v>
      </c>
      <c r="J1250" t="s">
        <v>235</v>
      </c>
      <c r="K1250" t="s">
        <v>241</v>
      </c>
      <c r="L1250" t="s">
        <v>237</v>
      </c>
      <c r="N1250" t="s">
        <v>369</v>
      </c>
      <c r="O1250" t="s">
        <v>194</v>
      </c>
      <c r="P1250">
        <v>2030</v>
      </c>
      <c r="Q1250">
        <v>0.56000000000000005</v>
      </c>
    </row>
    <row r="1251" spans="1:17" x14ac:dyDescent="0.25">
      <c r="A1251" t="s">
        <v>358</v>
      </c>
      <c r="B1251" t="s">
        <v>359</v>
      </c>
      <c r="C1251" t="s">
        <v>360</v>
      </c>
      <c r="D1251" t="s">
        <v>361</v>
      </c>
      <c r="E1251" t="s">
        <v>362</v>
      </c>
      <c r="F1251" t="s">
        <v>260</v>
      </c>
      <c r="G1251" t="s">
        <v>233</v>
      </c>
      <c r="H1251" t="s">
        <v>163</v>
      </c>
      <c r="I1251" t="s">
        <v>240</v>
      </c>
      <c r="J1251" t="s">
        <v>235</v>
      </c>
      <c r="K1251" t="s">
        <v>241</v>
      </c>
      <c r="L1251" t="s">
        <v>237</v>
      </c>
      <c r="N1251" t="s">
        <v>369</v>
      </c>
      <c r="O1251" t="s">
        <v>194</v>
      </c>
      <c r="P1251">
        <v>2050</v>
      </c>
      <c r="Q1251">
        <v>0.52</v>
      </c>
    </row>
    <row r="1252" spans="1:17" x14ac:dyDescent="0.25">
      <c r="A1252" t="s">
        <v>358</v>
      </c>
      <c r="B1252" t="s">
        <v>359</v>
      </c>
      <c r="C1252" t="s">
        <v>360</v>
      </c>
      <c r="D1252" t="s">
        <v>361</v>
      </c>
      <c r="E1252" t="s">
        <v>362</v>
      </c>
      <c r="F1252" t="s">
        <v>260</v>
      </c>
      <c r="G1252" t="s">
        <v>233</v>
      </c>
      <c r="H1252" t="s">
        <v>163</v>
      </c>
      <c r="I1252" t="s">
        <v>240</v>
      </c>
      <c r="J1252" t="s">
        <v>235</v>
      </c>
      <c r="K1252" t="s">
        <v>241</v>
      </c>
      <c r="L1252" t="s">
        <v>237</v>
      </c>
      <c r="N1252" t="s">
        <v>369</v>
      </c>
      <c r="O1252" t="s">
        <v>264</v>
      </c>
      <c r="P1252">
        <v>2050</v>
      </c>
      <c r="Q1252">
        <v>0.35</v>
      </c>
    </row>
    <row r="1253" spans="1:17" x14ac:dyDescent="0.25">
      <c r="A1253" t="s">
        <v>358</v>
      </c>
      <c r="B1253" t="s">
        <v>359</v>
      </c>
      <c r="C1253" t="s">
        <v>360</v>
      </c>
      <c r="D1253" t="s">
        <v>361</v>
      </c>
      <c r="E1253" t="s">
        <v>362</v>
      </c>
      <c r="F1253" t="s">
        <v>260</v>
      </c>
      <c r="G1253" t="s">
        <v>233</v>
      </c>
      <c r="H1253" t="s">
        <v>163</v>
      </c>
      <c r="I1253" t="s">
        <v>240</v>
      </c>
      <c r="J1253" t="s">
        <v>235</v>
      </c>
      <c r="K1253" t="s">
        <v>241</v>
      </c>
      <c r="L1253" t="s">
        <v>237</v>
      </c>
      <c r="N1253" t="s">
        <v>369</v>
      </c>
      <c r="O1253" t="s">
        <v>265</v>
      </c>
      <c r="P1253">
        <v>2050</v>
      </c>
      <c r="Q1253">
        <v>0.85</v>
      </c>
    </row>
    <row r="1254" spans="1:17" x14ac:dyDescent="0.25">
      <c r="A1254" t="s">
        <v>358</v>
      </c>
      <c r="B1254" t="s">
        <v>359</v>
      </c>
      <c r="C1254" t="s">
        <v>360</v>
      </c>
      <c r="D1254" t="s">
        <v>361</v>
      </c>
      <c r="E1254" t="s">
        <v>362</v>
      </c>
      <c r="F1254" t="s">
        <v>260</v>
      </c>
      <c r="G1254" t="s">
        <v>233</v>
      </c>
      <c r="H1254" t="s">
        <v>164</v>
      </c>
      <c r="I1254" t="s">
        <v>4</v>
      </c>
      <c r="J1254" t="s">
        <v>235</v>
      </c>
      <c r="K1254" t="s">
        <v>242</v>
      </c>
      <c r="L1254" t="s">
        <v>237</v>
      </c>
      <c r="N1254" t="s">
        <v>217</v>
      </c>
      <c r="O1254" t="s">
        <v>194</v>
      </c>
      <c r="P1254">
        <v>2015</v>
      </c>
      <c r="Q1254">
        <v>4.5</v>
      </c>
    </row>
    <row r="1255" spans="1:17" x14ac:dyDescent="0.25">
      <c r="A1255" t="s">
        <v>358</v>
      </c>
      <c r="B1255" t="s">
        <v>359</v>
      </c>
      <c r="C1255" t="s">
        <v>360</v>
      </c>
      <c r="D1255" t="s">
        <v>361</v>
      </c>
      <c r="E1255" t="s">
        <v>362</v>
      </c>
      <c r="F1255" t="s">
        <v>260</v>
      </c>
      <c r="G1255" t="s">
        <v>233</v>
      </c>
      <c r="H1255" t="s">
        <v>164</v>
      </c>
      <c r="I1255" t="s">
        <v>4</v>
      </c>
      <c r="J1255" t="s">
        <v>235</v>
      </c>
      <c r="K1255" t="s">
        <v>242</v>
      </c>
      <c r="L1255" t="s">
        <v>237</v>
      </c>
      <c r="N1255" t="s">
        <v>217</v>
      </c>
      <c r="O1255" t="s">
        <v>194</v>
      </c>
      <c r="P1255">
        <v>2020</v>
      </c>
      <c r="Q1255">
        <v>4.4000000000000004</v>
      </c>
    </row>
    <row r="1256" spans="1:17" x14ac:dyDescent="0.25">
      <c r="A1256" t="s">
        <v>358</v>
      </c>
      <c r="B1256" t="s">
        <v>359</v>
      </c>
      <c r="C1256" t="s">
        <v>360</v>
      </c>
      <c r="D1256" t="s">
        <v>361</v>
      </c>
      <c r="E1256" t="s">
        <v>362</v>
      </c>
      <c r="F1256" t="s">
        <v>260</v>
      </c>
      <c r="G1256" t="s">
        <v>233</v>
      </c>
      <c r="H1256" t="s">
        <v>164</v>
      </c>
      <c r="I1256" t="s">
        <v>4</v>
      </c>
      <c r="J1256" t="s">
        <v>235</v>
      </c>
      <c r="K1256" t="s">
        <v>242</v>
      </c>
      <c r="L1256" t="s">
        <v>237</v>
      </c>
      <c r="N1256" t="s">
        <v>217</v>
      </c>
      <c r="O1256" t="s">
        <v>264</v>
      </c>
      <c r="P1256">
        <v>2020</v>
      </c>
      <c r="Q1256">
        <v>4</v>
      </c>
    </row>
    <row r="1257" spans="1:17" x14ac:dyDescent="0.25">
      <c r="A1257" t="s">
        <v>358</v>
      </c>
      <c r="B1257" t="s">
        <v>359</v>
      </c>
      <c r="C1257" t="s">
        <v>360</v>
      </c>
      <c r="D1257" t="s">
        <v>361</v>
      </c>
      <c r="E1257" t="s">
        <v>362</v>
      </c>
      <c r="F1257" t="s">
        <v>260</v>
      </c>
      <c r="G1257" t="s">
        <v>233</v>
      </c>
      <c r="H1257" t="s">
        <v>164</v>
      </c>
      <c r="I1257" t="s">
        <v>4</v>
      </c>
      <c r="J1257" t="s">
        <v>235</v>
      </c>
      <c r="K1257" t="s">
        <v>242</v>
      </c>
      <c r="L1257" t="s">
        <v>237</v>
      </c>
      <c r="N1257" t="s">
        <v>217</v>
      </c>
      <c r="O1257" t="s">
        <v>265</v>
      </c>
      <c r="P1257">
        <v>2020</v>
      </c>
      <c r="Q1257">
        <v>6</v>
      </c>
    </row>
    <row r="1258" spans="1:17" x14ac:dyDescent="0.25">
      <c r="A1258" t="s">
        <v>358</v>
      </c>
      <c r="B1258" t="s">
        <v>359</v>
      </c>
      <c r="C1258" t="s">
        <v>360</v>
      </c>
      <c r="D1258" t="s">
        <v>361</v>
      </c>
      <c r="E1258" t="s">
        <v>362</v>
      </c>
      <c r="F1258" t="s">
        <v>260</v>
      </c>
      <c r="G1258" t="s">
        <v>233</v>
      </c>
      <c r="H1258" t="s">
        <v>164</v>
      </c>
      <c r="I1258" t="s">
        <v>4</v>
      </c>
      <c r="J1258" t="s">
        <v>235</v>
      </c>
      <c r="K1258" t="s">
        <v>242</v>
      </c>
      <c r="L1258" t="s">
        <v>237</v>
      </c>
      <c r="N1258" t="s">
        <v>217</v>
      </c>
      <c r="O1258" t="s">
        <v>194</v>
      </c>
      <c r="P1258">
        <v>2030</v>
      </c>
      <c r="Q1258">
        <v>4.2</v>
      </c>
    </row>
    <row r="1259" spans="1:17" x14ac:dyDescent="0.25">
      <c r="A1259" t="s">
        <v>358</v>
      </c>
      <c r="B1259" t="s">
        <v>359</v>
      </c>
      <c r="C1259" t="s">
        <v>360</v>
      </c>
      <c r="D1259" t="s">
        <v>361</v>
      </c>
      <c r="E1259" t="s">
        <v>362</v>
      </c>
      <c r="F1259" t="s">
        <v>260</v>
      </c>
      <c r="G1259" t="s">
        <v>233</v>
      </c>
      <c r="H1259" t="s">
        <v>164</v>
      </c>
      <c r="I1259" t="s">
        <v>4</v>
      </c>
      <c r="J1259" t="s">
        <v>235</v>
      </c>
      <c r="K1259" t="s">
        <v>242</v>
      </c>
      <c r="L1259" t="s">
        <v>237</v>
      </c>
      <c r="N1259" t="s">
        <v>217</v>
      </c>
      <c r="O1259" t="s">
        <v>194</v>
      </c>
      <c r="P1259">
        <v>2050</v>
      </c>
      <c r="Q1259">
        <v>4</v>
      </c>
    </row>
    <row r="1260" spans="1:17" x14ac:dyDescent="0.25">
      <c r="A1260" t="s">
        <v>358</v>
      </c>
      <c r="B1260" t="s">
        <v>359</v>
      </c>
      <c r="C1260" t="s">
        <v>360</v>
      </c>
      <c r="D1260" t="s">
        <v>361</v>
      </c>
      <c r="E1260" t="s">
        <v>362</v>
      </c>
      <c r="F1260" t="s">
        <v>260</v>
      </c>
      <c r="G1260" t="s">
        <v>233</v>
      </c>
      <c r="H1260" t="s">
        <v>164</v>
      </c>
      <c r="I1260" t="s">
        <v>4</v>
      </c>
      <c r="J1260" t="s">
        <v>235</v>
      </c>
      <c r="K1260" t="s">
        <v>242</v>
      </c>
      <c r="L1260" t="s">
        <v>237</v>
      </c>
      <c r="N1260" t="s">
        <v>217</v>
      </c>
      <c r="O1260" t="s">
        <v>264</v>
      </c>
      <c r="P1260">
        <v>2050</v>
      </c>
      <c r="Q1260">
        <v>3</v>
      </c>
    </row>
    <row r="1261" spans="1:17" x14ac:dyDescent="0.25">
      <c r="A1261" t="s">
        <v>358</v>
      </c>
      <c r="B1261" t="s">
        <v>359</v>
      </c>
      <c r="C1261" t="s">
        <v>360</v>
      </c>
      <c r="D1261" t="s">
        <v>361</v>
      </c>
      <c r="E1261" t="s">
        <v>362</v>
      </c>
      <c r="F1261" t="s">
        <v>260</v>
      </c>
      <c r="G1261" t="s">
        <v>233</v>
      </c>
      <c r="H1261" t="s">
        <v>164</v>
      </c>
      <c r="I1261" t="s">
        <v>4</v>
      </c>
      <c r="J1261" t="s">
        <v>235</v>
      </c>
      <c r="K1261" t="s">
        <v>242</v>
      </c>
      <c r="L1261" t="s">
        <v>237</v>
      </c>
      <c r="N1261" t="s">
        <v>217</v>
      </c>
      <c r="O1261" t="s">
        <v>265</v>
      </c>
      <c r="P1261">
        <v>2050</v>
      </c>
      <c r="Q1261">
        <v>5</v>
      </c>
    </row>
    <row r="1262" spans="1:17" x14ac:dyDescent="0.25">
      <c r="A1262" t="s">
        <v>358</v>
      </c>
      <c r="B1262" t="s">
        <v>359</v>
      </c>
      <c r="C1262" t="s">
        <v>360</v>
      </c>
      <c r="D1262" t="s">
        <v>361</v>
      </c>
      <c r="E1262" t="s">
        <v>362</v>
      </c>
      <c r="F1262" t="s">
        <v>260</v>
      </c>
      <c r="G1262" t="s">
        <v>243</v>
      </c>
      <c r="H1262" t="s">
        <v>356</v>
      </c>
      <c r="I1262" t="s">
        <v>298</v>
      </c>
      <c r="K1262" t="s">
        <v>78</v>
      </c>
      <c r="N1262" t="s">
        <v>370</v>
      </c>
      <c r="O1262" t="s">
        <v>194</v>
      </c>
      <c r="P1262">
        <v>2015</v>
      </c>
      <c r="Q1262">
        <v>0.5</v>
      </c>
    </row>
    <row r="1263" spans="1:17" x14ac:dyDescent="0.25">
      <c r="A1263" t="s">
        <v>358</v>
      </c>
      <c r="B1263" t="s">
        <v>359</v>
      </c>
      <c r="C1263" t="s">
        <v>360</v>
      </c>
      <c r="D1263" t="s">
        <v>361</v>
      </c>
      <c r="E1263" t="s">
        <v>362</v>
      </c>
      <c r="F1263" t="s">
        <v>260</v>
      </c>
      <c r="G1263" t="s">
        <v>243</v>
      </c>
      <c r="H1263" t="s">
        <v>356</v>
      </c>
      <c r="I1263" t="s">
        <v>298</v>
      </c>
      <c r="K1263" t="s">
        <v>78</v>
      </c>
      <c r="N1263" t="s">
        <v>370</v>
      </c>
      <c r="O1263" t="s">
        <v>194</v>
      </c>
      <c r="P1263">
        <v>2020</v>
      </c>
      <c r="Q1263">
        <v>0.5</v>
      </c>
    </row>
    <row r="1264" spans="1:17" x14ac:dyDescent="0.25">
      <c r="A1264" t="s">
        <v>358</v>
      </c>
      <c r="B1264" t="s">
        <v>359</v>
      </c>
      <c r="C1264" t="s">
        <v>360</v>
      </c>
      <c r="D1264" t="s">
        <v>361</v>
      </c>
      <c r="E1264" t="s">
        <v>362</v>
      </c>
      <c r="F1264" t="s">
        <v>260</v>
      </c>
      <c r="G1264" t="s">
        <v>243</v>
      </c>
      <c r="H1264" t="s">
        <v>356</v>
      </c>
      <c r="I1264" t="s">
        <v>298</v>
      </c>
      <c r="K1264" t="s">
        <v>78</v>
      </c>
      <c r="N1264" t="s">
        <v>370</v>
      </c>
      <c r="O1264" t="s">
        <v>264</v>
      </c>
      <c r="P1264">
        <v>2020</v>
      </c>
      <c r="Q1264">
        <v>0.4</v>
      </c>
    </row>
    <row r="1265" spans="1:17" x14ac:dyDescent="0.25">
      <c r="A1265" t="s">
        <v>358</v>
      </c>
      <c r="B1265" t="s">
        <v>359</v>
      </c>
      <c r="C1265" t="s">
        <v>360</v>
      </c>
      <c r="D1265" t="s">
        <v>361</v>
      </c>
      <c r="E1265" t="s">
        <v>362</v>
      </c>
      <c r="F1265" t="s">
        <v>260</v>
      </c>
      <c r="G1265" t="s">
        <v>243</v>
      </c>
      <c r="H1265" t="s">
        <v>356</v>
      </c>
      <c r="I1265" t="s">
        <v>298</v>
      </c>
      <c r="K1265" t="s">
        <v>78</v>
      </c>
      <c r="N1265" t="s">
        <v>370</v>
      </c>
      <c r="O1265" t="s">
        <v>265</v>
      </c>
      <c r="P1265">
        <v>2020</v>
      </c>
      <c r="Q1265">
        <v>1</v>
      </c>
    </row>
    <row r="1266" spans="1:17" x14ac:dyDescent="0.25">
      <c r="A1266" t="s">
        <v>358</v>
      </c>
      <c r="B1266" t="s">
        <v>359</v>
      </c>
      <c r="C1266" t="s">
        <v>360</v>
      </c>
      <c r="D1266" t="s">
        <v>361</v>
      </c>
      <c r="E1266" t="s">
        <v>362</v>
      </c>
      <c r="F1266" t="s">
        <v>260</v>
      </c>
      <c r="G1266" t="s">
        <v>243</v>
      </c>
      <c r="H1266" t="s">
        <v>356</v>
      </c>
      <c r="I1266" t="s">
        <v>298</v>
      </c>
      <c r="K1266" t="s">
        <v>78</v>
      </c>
      <c r="N1266" t="s">
        <v>370</v>
      </c>
      <c r="O1266" t="s">
        <v>194</v>
      </c>
      <c r="P1266">
        <v>2030</v>
      </c>
      <c r="Q1266">
        <v>0.5</v>
      </c>
    </row>
    <row r="1267" spans="1:17" x14ac:dyDescent="0.25">
      <c r="A1267" t="s">
        <v>358</v>
      </c>
      <c r="B1267" t="s">
        <v>359</v>
      </c>
      <c r="C1267" t="s">
        <v>360</v>
      </c>
      <c r="D1267" t="s">
        <v>361</v>
      </c>
      <c r="E1267" t="s">
        <v>362</v>
      </c>
      <c r="F1267" t="s">
        <v>260</v>
      </c>
      <c r="G1267" t="s">
        <v>243</v>
      </c>
      <c r="H1267" t="s">
        <v>356</v>
      </c>
      <c r="I1267" t="s">
        <v>298</v>
      </c>
      <c r="K1267" t="s">
        <v>78</v>
      </c>
      <c r="N1267" t="s">
        <v>370</v>
      </c>
      <c r="O1267" t="s">
        <v>194</v>
      </c>
      <c r="P1267">
        <v>2050</v>
      </c>
      <c r="Q1267">
        <v>0.5</v>
      </c>
    </row>
    <row r="1268" spans="1:17" x14ac:dyDescent="0.25">
      <c r="A1268" t="s">
        <v>358</v>
      </c>
      <c r="B1268" t="s">
        <v>359</v>
      </c>
      <c r="C1268" t="s">
        <v>360</v>
      </c>
      <c r="D1268" t="s">
        <v>361</v>
      </c>
      <c r="E1268" t="s">
        <v>362</v>
      </c>
      <c r="F1268" t="s">
        <v>260</v>
      </c>
      <c r="G1268" t="s">
        <v>243</v>
      </c>
      <c r="H1268" t="s">
        <v>356</v>
      </c>
      <c r="I1268" t="s">
        <v>298</v>
      </c>
      <c r="K1268" t="s">
        <v>78</v>
      </c>
      <c r="N1268" t="s">
        <v>370</v>
      </c>
      <c r="O1268" t="s">
        <v>264</v>
      </c>
      <c r="P1268">
        <v>2050</v>
      </c>
      <c r="Q1268">
        <v>0.4</v>
      </c>
    </row>
    <row r="1269" spans="1:17" x14ac:dyDescent="0.25">
      <c r="A1269" t="s">
        <v>358</v>
      </c>
      <c r="B1269" t="s">
        <v>359</v>
      </c>
      <c r="C1269" t="s">
        <v>360</v>
      </c>
      <c r="D1269" t="s">
        <v>361</v>
      </c>
      <c r="E1269" t="s">
        <v>362</v>
      </c>
      <c r="F1269" t="s">
        <v>260</v>
      </c>
      <c r="G1269" t="s">
        <v>243</v>
      </c>
      <c r="H1269" t="s">
        <v>356</v>
      </c>
      <c r="I1269" t="s">
        <v>298</v>
      </c>
      <c r="K1269" t="s">
        <v>78</v>
      </c>
      <c r="N1269" t="s">
        <v>370</v>
      </c>
      <c r="O1269" t="s">
        <v>265</v>
      </c>
      <c r="P1269">
        <v>2050</v>
      </c>
      <c r="Q1269">
        <v>1</v>
      </c>
    </row>
    <row r="1270" spans="1:17" x14ac:dyDescent="0.25">
      <c r="A1270" t="s">
        <v>358</v>
      </c>
      <c r="B1270" t="s">
        <v>359</v>
      </c>
      <c r="C1270" t="s">
        <v>360</v>
      </c>
      <c r="D1270" t="s">
        <v>361</v>
      </c>
      <c r="E1270" t="s">
        <v>362</v>
      </c>
      <c r="F1270" t="s">
        <v>260</v>
      </c>
      <c r="G1270" t="s">
        <v>243</v>
      </c>
      <c r="H1270" t="s">
        <v>244</v>
      </c>
      <c r="I1270" t="s">
        <v>245</v>
      </c>
      <c r="J1270" t="s">
        <v>246</v>
      </c>
      <c r="K1270" t="s">
        <v>191</v>
      </c>
      <c r="M1270" t="s">
        <v>199</v>
      </c>
      <c r="N1270" t="s">
        <v>217</v>
      </c>
      <c r="O1270" t="s">
        <v>194</v>
      </c>
      <c r="P1270">
        <v>2015</v>
      </c>
      <c r="Q1270">
        <v>0.25</v>
      </c>
    </row>
    <row r="1271" spans="1:17" x14ac:dyDescent="0.25">
      <c r="A1271" t="s">
        <v>358</v>
      </c>
      <c r="B1271" t="s">
        <v>359</v>
      </c>
      <c r="C1271" t="s">
        <v>360</v>
      </c>
      <c r="D1271" t="s">
        <v>361</v>
      </c>
      <c r="E1271" t="s">
        <v>362</v>
      </c>
      <c r="F1271" t="s">
        <v>260</v>
      </c>
      <c r="G1271" t="s">
        <v>243</v>
      </c>
      <c r="H1271" t="s">
        <v>244</v>
      </c>
      <c r="I1271" t="s">
        <v>245</v>
      </c>
      <c r="J1271" t="s">
        <v>246</v>
      </c>
      <c r="K1271" t="s">
        <v>191</v>
      </c>
      <c r="M1271" t="s">
        <v>199</v>
      </c>
      <c r="N1271" t="s">
        <v>217</v>
      </c>
      <c r="O1271" t="s">
        <v>194</v>
      </c>
      <c r="P1271">
        <v>2020</v>
      </c>
      <c r="Q1271">
        <v>0.23</v>
      </c>
    </row>
    <row r="1272" spans="1:17" x14ac:dyDescent="0.25">
      <c r="A1272" t="s">
        <v>358</v>
      </c>
      <c r="B1272" t="s">
        <v>359</v>
      </c>
      <c r="C1272" t="s">
        <v>360</v>
      </c>
      <c r="D1272" t="s">
        <v>361</v>
      </c>
      <c r="E1272" t="s">
        <v>362</v>
      </c>
      <c r="F1272" t="s">
        <v>260</v>
      </c>
      <c r="G1272" t="s">
        <v>243</v>
      </c>
      <c r="H1272" t="s">
        <v>244</v>
      </c>
      <c r="I1272" t="s">
        <v>245</v>
      </c>
      <c r="J1272" t="s">
        <v>246</v>
      </c>
      <c r="K1272" t="s">
        <v>191</v>
      </c>
      <c r="M1272" t="s">
        <v>199</v>
      </c>
      <c r="N1272" t="s">
        <v>217</v>
      </c>
      <c r="O1272" t="s">
        <v>264</v>
      </c>
      <c r="P1272">
        <v>2020</v>
      </c>
      <c r="Q1272">
        <v>0.2</v>
      </c>
    </row>
    <row r="1273" spans="1:17" x14ac:dyDescent="0.25">
      <c r="A1273" t="s">
        <v>358</v>
      </c>
      <c r="B1273" t="s">
        <v>359</v>
      </c>
      <c r="C1273" t="s">
        <v>360</v>
      </c>
      <c r="D1273" t="s">
        <v>361</v>
      </c>
      <c r="E1273" t="s">
        <v>362</v>
      </c>
      <c r="F1273" t="s">
        <v>260</v>
      </c>
      <c r="G1273" t="s">
        <v>243</v>
      </c>
      <c r="H1273" t="s">
        <v>244</v>
      </c>
      <c r="I1273" t="s">
        <v>245</v>
      </c>
      <c r="J1273" t="s">
        <v>246</v>
      </c>
      <c r="K1273" t="s">
        <v>191</v>
      </c>
      <c r="M1273" t="s">
        <v>199</v>
      </c>
      <c r="N1273" t="s">
        <v>217</v>
      </c>
      <c r="O1273" t="s">
        <v>265</v>
      </c>
      <c r="P1273">
        <v>2020</v>
      </c>
      <c r="Q1273">
        <v>0.25</v>
      </c>
    </row>
    <row r="1274" spans="1:17" x14ac:dyDescent="0.25">
      <c r="A1274" t="s">
        <v>358</v>
      </c>
      <c r="B1274" t="s">
        <v>359</v>
      </c>
      <c r="C1274" t="s">
        <v>360</v>
      </c>
      <c r="D1274" t="s">
        <v>361</v>
      </c>
      <c r="E1274" t="s">
        <v>362</v>
      </c>
      <c r="F1274" t="s">
        <v>260</v>
      </c>
      <c r="G1274" t="s">
        <v>243</v>
      </c>
      <c r="H1274" t="s">
        <v>244</v>
      </c>
      <c r="I1274" t="s">
        <v>245</v>
      </c>
      <c r="J1274" t="s">
        <v>246</v>
      </c>
      <c r="K1274" t="s">
        <v>191</v>
      </c>
      <c r="M1274" t="s">
        <v>199</v>
      </c>
      <c r="N1274" t="s">
        <v>217</v>
      </c>
      <c r="O1274" t="s">
        <v>194</v>
      </c>
      <c r="P1274">
        <v>2030</v>
      </c>
      <c r="Q1274">
        <v>0.2</v>
      </c>
    </row>
    <row r="1275" spans="1:17" x14ac:dyDescent="0.25">
      <c r="A1275" t="s">
        <v>358</v>
      </c>
      <c r="B1275" t="s">
        <v>359</v>
      </c>
      <c r="C1275" t="s">
        <v>360</v>
      </c>
      <c r="D1275" t="s">
        <v>361</v>
      </c>
      <c r="E1275" t="s">
        <v>362</v>
      </c>
      <c r="F1275" t="s">
        <v>260</v>
      </c>
      <c r="G1275" t="s">
        <v>243</v>
      </c>
      <c r="H1275" t="s">
        <v>244</v>
      </c>
      <c r="I1275" t="s">
        <v>245</v>
      </c>
      <c r="J1275" t="s">
        <v>246</v>
      </c>
      <c r="K1275" t="s">
        <v>191</v>
      </c>
      <c r="M1275" t="s">
        <v>199</v>
      </c>
      <c r="N1275" t="s">
        <v>217</v>
      </c>
      <c r="O1275" t="s">
        <v>194</v>
      </c>
      <c r="P1275">
        <v>2050</v>
      </c>
      <c r="Q1275">
        <v>0.2</v>
      </c>
    </row>
    <row r="1276" spans="1:17" x14ac:dyDescent="0.25">
      <c r="A1276" t="s">
        <v>358</v>
      </c>
      <c r="B1276" t="s">
        <v>359</v>
      </c>
      <c r="C1276" t="s">
        <v>360</v>
      </c>
      <c r="D1276" t="s">
        <v>361</v>
      </c>
      <c r="E1276" t="s">
        <v>362</v>
      </c>
      <c r="F1276" t="s">
        <v>260</v>
      </c>
      <c r="G1276" t="s">
        <v>243</v>
      </c>
      <c r="H1276" t="s">
        <v>244</v>
      </c>
      <c r="I1276" t="s">
        <v>245</v>
      </c>
      <c r="J1276" t="s">
        <v>246</v>
      </c>
      <c r="K1276" t="s">
        <v>191</v>
      </c>
      <c r="M1276" t="s">
        <v>199</v>
      </c>
      <c r="N1276" t="s">
        <v>217</v>
      </c>
      <c r="O1276" t="s">
        <v>264</v>
      </c>
      <c r="P1276">
        <v>2050</v>
      </c>
      <c r="Q1276">
        <v>0.2</v>
      </c>
    </row>
    <row r="1277" spans="1:17" x14ac:dyDescent="0.25">
      <c r="A1277" t="s">
        <v>358</v>
      </c>
      <c r="B1277" t="s">
        <v>359</v>
      </c>
      <c r="C1277" t="s">
        <v>360</v>
      </c>
      <c r="D1277" t="s">
        <v>361</v>
      </c>
      <c r="E1277" t="s">
        <v>362</v>
      </c>
      <c r="F1277" t="s">
        <v>260</v>
      </c>
      <c r="G1277" t="s">
        <v>243</v>
      </c>
      <c r="H1277" t="s">
        <v>244</v>
      </c>
      <c r="I1277" t="s">
        <v>245</v>
      </c>
      <c r="J1277" t="s">
        <v>246</v>
      </c>
      <c r="K1277" t="s">
        <v>191</v>
      </c>
      <c r="M1277" t="s">
        <v>199</v>
      </c>
      <c r="N1277" t="s">
        <v>217</v>
      </c>
      <c r="O1277" t="s">
        <v>265</v>
      </c>
      <c r="P1277">
        <v>2050</v>
      </c>
      <c r="Q1277">
        <v>0.25</v>
      </c>
    </row>
    <row r="1278" spans="1:17" x14ac:dyDescent="0.25">
      <c r="A1278" t="s">
        <v>358</v>
      </c>
      <c r="B1278" t="s">
        <v>359</v>
      </c>
      <c r="C1278" t="s">
        <v>360</v>
      </c>
      <c r="D1278" t="s">
        <v>361</v>
      </c>
      <c r="E1278" t="s">
        <v>362</v>
      </c>
      <c r="F1278" t="s">
        <v>260</v>
      </c>
      <c r="G1278" t="s">
        <v>243</v>
      </c>
      <c r="H1278" t="s">
        <v>248</v>
      </c>
      <c r="I1278" t="s">
        <v>249</v>
      </c>
      <c r="J1278" t="s">
        <v>250</v>
      </c>
      <c r="K1278" t="s">
        <v>191</v>
      </c>
      <c r="M1278" t="s">
        <v>371</v>
      </c>
      <c r="O1278" t="s">
        <v>194</v>
      </c>
      <c r="P1278">
        <v>2015</v>
      </c>
      <c r="Q1278">
        <v>0</v>
      </c>
    </row>
    <row r="1279" spans="1:17" x14ac:dyDescent="0.25">
      <c r="A1279" t="s">
        <v>358</v>
      </c>
      <c r="B1279" t="s">
        <v>359</v>
      </c>
      <c r="C1279" t="s">
        <v>360</v>
      </c>
      <c r="D1279" t="s">
        <v>361</v>
      </c>
      <c r="E1279" t="s">
        <v>362</v>
      </c>
      <c r="F1279" t="s">
        <v>260</v>
      </c>
      <c r="G1279" t="s">
        <v>243</v>
      </c>
      <c r="H1279" t="s">
        <v>248</v>
      </c>
      <c r="I1279" t="s">
        <v>249</v>
      </c>
      <c r="J1279" t="s">
        <v>250</v>
      </c>
      <c r="K1279" t="s">
        <v>191</v>
      </c>
      <c r="M1279" t="s">
        <v>371</v>
      </c>
      <c r="O1279" t="s">
        <v>194</v>
      </c>
      <c r="P1279">
        <v>2020</v>
      </c>
      <c r="Q1279">
        <v>0</v>
      </c>
    </row>
    <row r="1280" spans="1:17" x14ac:dyDescent="0.25">
      <c r="A1280" t="s">
        <v>358</v>
      </c>
      <c r="B1280" t="s">
        <v>359</v>
      </c>
      <c r="C1280" t="s">
        <v>360</v>
      </c>
      <c r="D1280" t="s">
        <v>361</v>
      </c>
      <c r="E1280" t="s">
        <v>362</v>
      </c>
      <c r="F1280" t="s">
        <v>260</v>
      </c>
      <c r="G1280" t="s">
        <v>243</v>
      </c>
      <c r="H1280" t="s">
        <v>248</v>
      </c>
      <c r="I1280" t="s">
        <v>249</v>
      </c>
      <c r="J1280" t="s">
        <v>250</v>
      </c>
      <c r="K1280" t="s">
        <v>191</v>
      </c>
      <c r="M1280" t="s">
        <v>371</v>
      </c>
      <c r="O1280" t="s">
        <v>264</v>
      </c>
      <c r="P1280">
        <v>2020</v>
      </c>
      <c r="Q1280">
        <v>0</v>
      </c>
    </row>
    <row r="1281" spans="1:17" x14ac:dyDescent="0.25">
      <c r="A1281" t="s">
        <v>358</v>
      </c>
      <c r="B1281" t="s">
        <v>359</v>
      </c>
      <c r="C1281" t="s">
        <v>360</v>
      </c>
      <c r="D1281" t="s">
        <v>361</v>
      </c>
      <c r="E1281" t="s">
        <v>362</v>
      </c>
      <c r="F1281" t="s">
        <v>260</v>
      </c>
      <c r="G1281" t="s">
        <v>243</v>
      </c>
      <c r="H1281" t="s">
        <v>248</v>
      </c>
      <c r="I1281" t="s">
        <v>249</v>
      </c>
      <c r="J1281" t="s">
        <v>250</v>
      </c>
      <c r="K1281" t="s">
        <v>191</v>
      </c>
      <c r="M1281" t="s">
        <v>371</v>
      </c>
      <c r="O1281" t="s">
        <v>265</v>
      </c>
      <c r="P1281">
        <v>2020</v>
      </c>
      <c r="Q1281">
        <v>0</v>
      </c>
    </row>
    <row r="1282" spans="1:17" x14ac:dyDescent="0.25">
      <c r="A1282" t="s">
        <v>358</v>
      </c>
      <c r="B1282" t="s">
        <v>359</v>
      </c>
      <c r="C1282" t="s">
        <v>360</v>
      </c>
      <c r="D1282" t="s">
        <v>361</v>
      </c>
      <c r="E1282" t="s">
        <v>362</v>
      </c>
      <c r="F1282" t="s">
        <v>260</v>
      </c>
      <c r="G1282" t="s">
        <v>243</v>
      </c>
      <c r="H1282" t="s">
        <v>248</v>
      </c>
      <c r="I1282" t="s">
        <v>249</v>
      </c>
      <c r="J1282" t="s">
        <v>250</v>
      </c>
      <c r="K1282" t="s">
        <v>191</v>
      </c>
      <c r="M1282" t="s">
        <v>371</v>
      </c>
      <c r="O1282" t="s">
        <v>194</v>
      </c>
      <c r="P1282">
        <v>2030</v>
      </c>
      <c r="Q1282">
        <v>0</v>
      </c>
    </row>
    <row r="1283" spans="1:17" x14ac:dyDescent="0.25">
      <c r="A1283" t="s">
        <v>358</v>
      </c>
      <c r="B1283" t="s">
        <v>359</v>
      </c>
      <c r="C1283" t="s">
        <v>360</v>
      </c>
      <c r="D1283" t="s">
        <v>361</v>
      </c>
      <c r="E1283" t="s">
        <v>362</v>
      </c>
      <c r="F1283" t="s">
        <v>260</v>
      </c>
      <c r="G1283" t="s">
        <v>243</v>
      </c>
      <c r="H1283" t="s">
        <v>248</v>
      </c>
      <c r="I1283" t="s">
        <v>249</v>
      </c>
      <c r="J1283" t="s">
        <v>250</v>
      </c>
      <c r="K1283" t="s">
        <v>191</v>
      </c>
      <c r="M1283" t="s">
        <v>371</v>
      </c>
      <c r="O1283" t="s">
        <v>194</v>
      </c>
      <c r="P1283">
        <v>2050</v>
      </c>
      <c r="Q1283">
        <v>0</v>
      </c>
    </row>
    <row r="1284" spans="1:17" x14ac:dyDescent="0.25">
      <c r="A1284" t="s">
        <v>358</v>
      </c>
      <c r="B1284" t="s">
        <v>359</v>
      </c>
      <c r="C1284" t="s">
        <v>360</v>
      </c>
      <c r="D1284" t="s">
        <v>361</v>
      </c>
      <c r="E1284" t="s">
        <v>362</v>
      </c>
      <c r="F1284" t="s">
        <v>260</v>
      </c>
      <c r="G1284" t="s">
        <v>243</v>
      </c>
      <c r="H1284" t="s">
        <v>248</v>
      </c>
      <c r="I1284" t="s">
        <v>249</v>
      </c>
      <c r="J1284" t="s">
        <v>250</v>
      </c>
      <c r="K1284" t="s">
        <v>191</v>
      </c>
      <c r="M1284" t="s">
        <v>371</v>
      </c>
      <c r="O1284" t="s">
        <v>264</v>
      </c>
      <c r="P1284">
        <v>2050</v>
      </c>
      <c r="Q1284">
        <v>0</v>
      </c>
    </row>
    <row r="1285" spans="1:17" x14ac:dyDescent="0.25">
      <c r="A1285" t="s">
        <v>358</v>
      </c>
      <c r="B1285" t="s">
        <v>359</v>
      </c>
      <c r="C1285" t="s">
        <v>360</v>
      </c>
      <c r="D1285" t="s">
        <v>361</v>
      </c>
      <c r="E1285" t="s">
        <v>362</v>
      </c>
      <c r="F1285" t="s">
        <v>260</v>
      </c>
      <c r="G1285" t="s">
        <v>243</v>
      </c>
      <c r="H1285" t="s">
        <v>248</v>
      </c>
      <c r="I1285" t="s">
        <v>249</v>
      </c>
      <c r="J1285" t="s">
        <v>250</v>
      </c>
      <c r="K1285" t="s">
        <v>191</v>
      </c>
      <c r="M1285" t="s">
        <v>371</v>
      </c>
      <c r="O1285" t="s">
        <v>265</v>
      </c>
      <c r="P1285">
        <v>2050</v>
      </c>
      <c r="Q1285">
        <v>0</v>
      </c>
    </row>
    <row r="1286" spans="1:17" x14ac:dyDescent="0.25">
      <c r="A1286" t="s">
        <v>358</v>
      </c>
      <c r="B1286" t="s">
        <v>359</v>
      </c>
      <c r="C1286" t="s">
        <v>360</v>
      </c>
      <c r="D1286" t="s">
        <v>361</v>
      </c>
      <c r="E1286" t="s">
        <v>362</v>
      </c>
      <c r="F1286" t="s">
        <v>260</v>
      </c>
      <c r="G1286" t="s">
        <v>243</v>
      </c>
      <c r="H1286" t="s">
        <v>253</v>
      </c>
      <c r="I1286" t="s">
        <v>254</v>
      </c>
      <c r="J1286" t="s">
        <v>255</v>
      </c>
      <c r="K1286" t="s">
        <v>191</v>
      </c>
      <c r="M1286" t="s">
        <v>210</v>
      </c>
      <c r="N1286" t="s">
        <v>217</v>
      </c>
      <c r="O1286" t="s">
        <v>194</v>
      </c>
      <c r="P1286">
        <v>2015</v>
      </c>
      <c r="Q1286">
        <v>0.2</v>
      </c>
    </row>
    <row r="1287" spans="1:17" x14ac:dyDescent="0.25">
      <c r="A1287" t="s">
        <v>358</v>
      </c>
      <c r="B1287" t="s">
        <v>359</v>
      </c>
      <c r="C1287" t="s">
        <v>360</v>
      </c>
      <c r="D1287" t="s">
        <v>361</v>
      </c>
      <c r="E1287" t="s">
        <v>362</v>
      </c>
      <c r="F1287" t="s">
        <v>260</v>
      </c>
      <c r="G1287" t="s">
        <v>243</v>
      </c>
      <c r="H1287" t="s">
        <v>253</v>
      </c>
      <c r="I1287" t="s">
        <v>254</v>
      </c>
      <c r="J1287" t="s">
        <v>255</v>
      </c>
      <c r="K1287" t="s">
        <v>191</v>
      </c>
      <c r="M1287" t="s">
        <v>210</v>
      </c>
      <c r="N1287" t="s">
        <v>217</v>
      </c>
      <c r="O1287" t="s">
        <v>194</v>
      </c>
      <c r="P1287">
        <v>2020</v>
      </c>
      <c r="Q1287">
        <v>0.2</v>
      </c>
    </row>
    <row r="1288" spans="1:17" x14ac:dyDescent="0.25">
      <c r="A1288" t="s">
        <v>358</v>
      </c>
      <c r="B1288" t="s">
        <v>359</v>
      </c>
      <c r="C1288" t="s">
        <v>360</v>
      </c>
      <c r="D1288" t="s">
        <v>361</v>
      </c>
      <c r="E1288" t="s">
        <v>362</v>
      </c>
      <c r="F1288" t="s">
        <v>260</v>
      </c>
      <c r="G1288" t="s">
        <v>243</v>
      </c>
      <c r="H1288" t="s">
        <v>253</v>
      </c>
      <c r="I1288" t="s">
        <v>254</v>
      </c>
      <c r="J1288" t="s">
        <v>255</v>
      </c>
      <c r="K1288" t="s">
        <v>191</v>
      </c>
      <c r="M1288" t="s">
        <v>210</v>
      </c>
      <c r="N1288" t="s">
        <v>217</v>
      </c>
      <c r="O1288" t="s">
        <v>264</v>
      </c>
      <c r="P1288">
        <v>2020</v>
      </c>
      <c r="Q1288">
        <v>0.2</v>
      </c>
    </row>
    <row r="1289" spans="1:17" x14ac:dyDescent="0.25">
      <c r="A1289" t="s">
        <v>358</v>
      </c>
      <c r="B1289" t="s">
        <v>359</v>
      </c>
      <c r="C1289" t="s">
        <v>360</v>
      </c>
      <c r="D1289" t="s">
        <v>361</v>
      </c>
      <c r="E1289" t="s">
        <v>362</v>
      </c>
      <c r="F1289" t="s">
        <v>260</v>
      </c>
      <c r="G1289" t="s">
        <v>243</v>
      </c>
      <c r="H1289" t="s">
        <v>253</v>
      </c>
      <c r="I1289" t="s">
        <v>254</v>
      </c>
      <c r="J1289" t="s">
        <v>255</v>
      </c>
      <c r="K1289" t="s">
        <v>191</v>
      </c>
      <c r="M1289" t="s">
        <v>210</v>
      </c>
      <c r="N1289" t="s">
        <v>217</v>
      </c>
      <c r="O1289" t="s">
        <v>265</v>
      </c>
      <c r="P1289">
        <v>2020</v>
      </c>
      <c r="Q1289">
        <v>0.5</v>
      </c>
    </row>
    <row r="1290" spans="1:17" x14ac:dyDescent="0.25">
      <c r="A1290" t="s">
        <v>358</v>
      </c>
      <c r="B1290" t="s">
        <v>359</v>
      </c>
      <c r="C1290" t="s">
        <v>360</v>
      </c>
      <c r="D1290" t="s">
        <v>361</v>
      </c>
      <c r="E1290" t="s">
        <v>362</v>
      </c>
      <c r="F1290" t="s">
        <v>260</v>
      </c>
      <c r="G1290" t="s">
        <v>243</v>
      </c>
      <c r="H1290" t="s">
        <v>253</v>
      </c>
      <c r="I1290" t="s">
        <v>254</v>
      </c>
      <c r="J1290" t="s">
        <v>255</v>
      </c>
      <c r="K1290" t="s">
        <v>191</v>
      </c>
      <c r="M1290" t="s">
        <v>210</v>
      </c>
      <c r="N1290" t="s">
        <v>217</v>
      </c>
      <c r="O1290" t="s">
        <v>194</v>
      </c>
      <c r="P1290">
        <v>2030</v>
      </c>
      <c r="Q1290">
        <v>0.2</v>
      </c>
    </row>
    <row r="1291" spans="1:17" x14ac:dyDescent="0.25">
      <c r="A1291" t="s">
        <v>358</v>
      </c>
      <c r="B1291" t="s">
        <v>359</v>
      </c>
      <c r="C1291" t="s">
        <v>360</v>
      </c>
      <c r="D1291" t="s">
        <v>361</v>
      </c>
      <c r="E1291" t="s">
        <v>362</v>
      </c>
      <c r="F1291" t="s">
        <v>260</v>
      </c>
      <c r="G1291" t="s">
        <v>243</v>
      </c>
      <c r="H1291" t="s">
        <v>253</v>
      </c>
      <c r="I1291" t="s">
        <v>254</v>
      </c>
      <c r="J1291" t="s">
        <v>255</v>
      </c>
      <c r="K1291" t="s">
        <v>191</v>
      </c>
      <c r="M1291" t="s">
        <v>210</v>
      </c>
      <c r="N1291" t="s">
        <v>217</v>
      </c>
      <c r="O1291" t="s">
        <v>194</v>
      </c>
      <c r="P1291">
        <v>2050</v>
      </c>
      <c r="Q1291">
        <v>0.2</v>
      </c>
    </row>
    <row r="1292" spans="1:17" x14ac:dyDescent="0.25">
      <c r="A1292" t="s">
        <v>358</v>
      </c>
      <c r="B1292" t="s">
        <v>359</v>
      </c>
      <c r="C1292" t="s">
        <v>360</v>
      </c>
      <c r="D1292" t="s">
        <v>361</v>
      </c>
      <c r="E1292" t="s">
        <v>362</v>
      </c>
      <c r="F1292" t="s">
        <v>260</v>
      </c>
      <c r="G1292" t="s">
        <v>243</v>
      </c>
      <c r="H1292" t="s">
        <v>253</v>
      </c>
      <c r="I1292" t="s">
        <v>254</v>
      </c>
      <c r="J1292" t="s">
        <v>255</v>
      </c>
      <c r="K1292" t="s">
        <v>191</v>
      </c>
      <c r="M1292" t="s">
        <v>210</v>
      </c>
      <c r="N1292" t="s">
        <v>217</v>
      </c>
      <c r="O1292" t="s">
        <v>264</v>
      </c>
      <c r="P1292">
        <v>2050</v>
      </c>
      <c r="Q1292">
        <v>0.2</v>
      </c>
    </row>
    <row r="1293" spans="1:17" x14ac:dyDescent="0.25">
      <c r="A1293" t="s">
        <v>358</v>
      </c>
      <c r="B1293" t="s">
        <v>359</v>
      </c>
      <c r="C1293" t="s">
        <v>360</v>
      </c>
      <c r="D1293" t="s">
        <v>361</v>
      </c>
      <c r="E1293" t="s">
        <v>362</v>
      </c>
      <c r="F1293" t="s">
        <v>260</v>
      </c>
      <c r="G1293" t="s">
        <v>243</v>
      </c>
      <c r="H1293" t="s">
        <v>253</v>
      </c>
      <c r="I1293" t="s">
        <v>254</v>
      </c>
      <c r="J1293" t="s">
        <v>255</v>
      </c>
      <c r="K1293" t="s">
        <v>191</v>
      </c>
      <c r="M1293" t="s">
        <v>210</v>
      </c>
      <c r="N1293" t="s">
        <v>217</v>
      </c>
      <c r="O1293" t="s">
        <v>265</v>
      </c>
      <c r="P1293">
        <v>2050</v>
      </c>
      <c r="Q1293">
        <v>0.5</v>
      </c>
    </row>
    <row r="1294" spans="1:17" x14ac:dyDescent="0.25">
      <c r="A1294" t="s">
        <v>358</v>
      </c>
      <c r="B1294" t="s">
        <v>359</v>
      </c>
      <c r="C1294" t="s">
        <v>360</v>
      </c>
      <c r="D1294" t="s">
        <v>361</v>
      </c>
      <c r="E1294" t="s">
        <v>362</v>
      </c>
      <c r="F1294" t="s">
        <v>260</v>
      </c>
      <c r="G1294" t="s">
        <v>243</v>
      </c>
      <c r="H1294" t="s">
        <v>357</v>
      </c>
      <c r="I1294" t="s">
        <v>306</v>
      </c>
      <c r="K1294" t="s">
        <v>78</v>
      </c>
      <c r="N1294" t="s">
        <v>370</v>
      </c>
      <c r="O1294" t="s">
        <v>194</v>
      </c>
      <c r="P1294">
        <v>2015</v>
      </c>
      <c r="Q1294">
        <v>0.25</v>
      </c>
    </row>
    <row r="1295" spans="1:17" x14ac:dyDescent="0.25">
      <c r="A1295" t="s">
        <v>358</v>
      </c>
      <c r="B1295" t="s">
        <v>359</v>
      </c>
      <c r="C1295" t="s">
        <v>360</v>
      </c>
      <c r="D1295" t="s">
        <v>361</v>
      </c>
      <c r="E1295" t="s">
        <v>362</v>
      </c>
      <c r="F1295" t="s">
        <v>260</v>
      </c>
      <c r="G1295" t="s">
        <v>243</v>
      </c>
      <c r="H1295" t="s">
        <v>357</v>
      </c>
      <c r="I1295" t="s">
        <v>306</v>
      </c>
      <c r="K1295" t="s">
        <v>78</v>
      </c>
      <c r="N1295" t="s">
        <v>370</v>
      </c>
      <c r="O1295" t="s">
        <v>194</v>
      </c>
      <c r="P1295">
        <v>2020</v>
      </c>
      <c r="Q1295">
        <v>0.23</v>
      </c>
    </row>
    <row r="1296" spans="1:17" x14ac:dyDescent="0.25">
      <c r="A1296" t="s">
        <v>358</v>
      </c>
      <c r="B1296" t="s">
        <v>359</v>
      </c>
      <c r="C1296" t="s">
        <v>360</v>
      </c>
      <c r="D1296" t="s">
        <v>361</v>
      </c>
      <c r="E1296" t="s">
        <v>362</v>
      </c>
      <c r="F1296" t="s">
        <v>260</v>
      </c>
      <c r="G1296" t="s">
        <v>243</v>
      </c>
      <c r="H1296" t="s">
        <v>357</v>
      </c>
      <c r="I1296" t="s">
        <v>306</v>
      </c>
      <c r="K1296" t="s">
        <v>78</v>
      </c>
      <c r="N1296" t="s">
        <v>370</v>
      </c>
      <c r="O1296" t="s">
        <v>264</v>
      </c>
      <c r="P1296">
        <v>2020</v>
      </c>
      <c r="Q1296">
        <v>0.1</v>
      </c>
    </row>
    <row r="1297" spans="1:17" x14ac:dyDescent="0.25">
      <c r="A1297" t="s">
        <v>358</v>
      </c>
      <c r="B1297" t="s">
        <v>359</v>
      </c>
      <c r="C1297" t="s">
        <v>360</v>
      </c>
      <c r="D1297" t="s">
        <v>361</v>
      </c>
      <c r="E1297" t="s">
        <v>362</v>
      </c>
      <c r="F1297" t="s">
        <v>260</v>
      </c>
      <c r="G1297" t="s">
        <v>243</v>
      </c>
      <c r="H1297" t="s">
        <v>357</v>
      </c>
      <c r="I1297" t="s">
        <v>306</v>
      </c>
      <c r="K1297" t="s">
        <v>78</v>
      </c>
      <c r="N1297" t="s">
        <v>370</v>
      </c>
      <c r="O1297" t="s">
        <v>265</v>
      </c>
      <c r="P1297">
        <v>2020</v>
      </c>
      <c r="Q1297">
        <v>0.5</v>
      </c>
    </row>
    <row r="1298" spans="1:17" x14ac:dyDescent="0.25">
      <c r="A1298" t="s">
        <v>358</v>
      </c>
      <c r="B1298" t="s">
        <v>359</v>
      </c>
      <c r="C1298" t="s">
        <v>360</v>
      </c>
      <c r="D1298" t="s">
        <v>361</v>
      </c>
      <c r="E1298" t="s">
        <v>362</v>
      </c>
      <c r="F1298" t="s">
        <v>260</v>
      </c>
      <c r="G1298" t="s">
        <v>243</v>
      </c>
      <c r="H1298" t="s">
        <v>357</v>
      </c>
      <c r="I1298" t="s">
        <v>306</v>
      </c>
      <c r="K1298" t="s">
        <v>78</v>
      </c>
      <c r="N1298" t="s">
        <v>370</v>
      </c>
      <c r="O1298" t="s">
        <v>194</v>
      </c>
      <c r="P1298">
        <v>2030</v>
      </c>
      <c r="Q1298">
        <v>0.2</v>
      </c>
    </row>
    <row r="1299" spans="1:17" x14ac:dyDescent="0.25">
      <c r="A1299" t="s">
        <v>358</v>
      </c>
      <c r="B1299" t="s">
        <v>359</v>
      </c>
      <c r="C1299" t="s">
        <v>360</v>
      </c>
      <c r="D1299" t="s">
        <v>361</v>
      </c>
      <c r="E1299" t="s">
        <v>362</v>
      </c>
      <c r="F1299" t="s">
        <v>260</v>
      </c>
      <c r="G1299" t="s">
        <v>243</v>
      </c>
      <c r="H1299" t="s">
        <v>357</v>
      </c>
      <c r="I1299" t="s">
        <v>306</v>
      </c>
      <c r="K1299" t="s">
        <v>78</v>
      </c>
      <c r="N1299" t="s">
        <v>370</v>
      </c>
      <c r="O1299" t="s">
        <v>194</v>
      </c>
      <c r="P1299">
        <v>2050</v>
      </c>
      <c r="Q1299">
        <v>0.2</v>
      </c>
    </row>
    <row r="1300" spans="1:17" x14ac:dyDescent="0.25">
      <c r="A1300" t="s">
        <v>358</v>
      </c>
      <c r="B1300" t="s">
        <v>359</v>
      </c>
      <c r="C1300" t="s">
        <v>360</v>
      </c>
      <c r="D1300" t="s">
        <v>361</v>
      </c>
      <c r="E1300" t="s">
        <v>362</v>
      </c>
      <c r="F1300" t="s">
        <v>260</v>
      </c>
      <c r="G1300" t="s">
        <v>243</v>
      </c>
      <c r="H1300" t="s">
        <v>357</v>
      </c>
      <c r="I1300" t="s">
        <v>306</v>
      </c>
      <c r="K1300" t="s">
        <v>78</v>
      </c>
      <c r="N1300" t="s">
        <v>370</v>
      </c>
      <c r="O1300" t="s">
        <v>264</v>
      </c>
      <c r="P1300">
        <v>2050</v>
      </c>
      <c r="Q1300">
        <v>0.1</v>
      </c>
    </row>
    <row r="1301" spans="1:17" x14ac:dyDescent="0.25">
      <c r="A1301" t="s">
        <v>358</v>
      </c>
      <c r="B1301" t="s">
        <v>359</v>
      </c>
      <c r="C1301" t="s">
        <v>360</v>
      </c>
      <c r="D1301" t="s">
        <v>361</v>
      </c>
      <c r="E1301" t="s">
        <v>362</v>
      </c>
      <c r="F1301" t="s">
        <v>260</v>
      </c>
      <c r="G1301" t="s">
        <v>243</v>
      </c>
      <c r="H1301" t="s">
        <v>357</v>
      </c>
      <c r="I1301" t="s">
        <v>306</v>
      </c>
      <c r="K1301" t="s">
        <v>78</v>
      </c>
      <c r="N1301" t="s">
        <v>370</v>
      </c>
      <c r="O1301" t="s">
        <v>265</v>
      </c>
      <c r="P1301">
        <v>2050</v>
      </c>
      <c r="Q1301">
        <v>0.4</v>
      </c>
    </row>
    <row r="1302" spans="1:17" x14ac:dyDescent="0.25">
      <c r="A1302" t="s">
        <v>372</v>
      </c>
      <c r="B1302" t="s">
        <v>373</v>
      </c>
      <c r="C1302" t="s">
        <v>360</v>
      </c>
      <c r="D1302" t="s">
        <v>361</v>
      </c>
      <c r="E1302" t="s">
        <v>362</v>
      </c>
      <c r="F1302" t="s">
        <v>348</v>
      </c>
      <c r="G1302" t="s">
        <v>195</v>
      </c>
      <c r="H1302" t="s">
        <v>196</v>
      </c>
      <c r="I1302" t="s">
        <v>197</v>
      </c>
      <c r="J1302" t="s">
        <v>198</v>
      </c>
      <c r="N1302" t="s">
        <v>363</v>
      </c>
      <c r="O1302" t="s">
        <v>194</v>
      </c>
      <c r="P1302">
        <v>2015</v>
      </c>
      <c r="Q1302">
        <v>0.71</v>
      </c>
    </row>
    <row r="1303" spans="1:17" x14ac:dyDescent="0.25">
      <c r="A1303" t="s">
        <v>372</v>
      </c>
      <c r="B1303" t="s">
        <v>373</v>
      </c>
      <c r="C1303" t="s">
        <v>360</v>
      </c>
      <c r="D1303" t="s">
        <v>361</v>
      </c>
      <c r="E1303" t="s">
        <v>362</v>
      </c>
      <c r="F1303" t="s">
        <v>348</v>
      </c>
      <c r="G1303" t="s">
        <v>195</v>
      </c>
      <c r="H1303" t="s">
        <v>196</v>
      </c>
      <c r="I1303" t="s">
        <v>197</v>
      </c>
      <c r="J1303" t="s">
        <v>198</v>
      </c>
      <c r="N1303" t="s">
        <v>363</v>
      </c>
      <c r="O1303" t="s">
        <v>194</v>
      </c>
      <c r="P1303">
        <v>2020</v>
      </c>
      <c r="Q1303">
        <v>0.73</v>
      </c>
    </row>
    <row r="1304" spans="1:17" x14ac:dyDescent="0.25">
      <c r="A1304" t="s">
        <v>372</v>
      </c>
      <c r="B1304" t="s">
        <v>373</v>
      </c>
      <c r="C1304" t="s">
        <v>360</v>
      </c>
      <c r="D1304" t="s">
        <v>361</v>
      </c>
      <c r="E1304" t="s">
        <v>362</v>
      </c>
      <c r="F1304" t="s">
        <v>348</v>
      </c>
      <c r="G1304" t="s">
        <v>195</v>
      </c>
      <c r="H1304" t="s">
        <v>196</v>
      </c>
      <c r="I1304" t="s">
        <v>197</v>
      </c>
      <c r="J1304" t="s">
        <v>198</v>
      </c>
      <c r="N1304" t="s">
        <v>363</v>
      </c>
      <c r="O1304" t="s">
        <v>264</v>
      </c>
      <c r="P1304">
        <v>2020</v>
      </c>
      <c r="Q1304">
        <v>0.61</v>
      </c>
    </row>
    <row r="1305" spans="1:17" x14ac:dyDescent="0.25">
      <c r="A1305" t="s">
        <v>372</v>
      </c>
      <c r="B1305" t="s">
        <v>373</v>
      </c>
      <c r="C1305" t="s">
        <v>360</v>
      </c>
      <c r="D1305" t="s">
        <v>361</v>
      </c>
      <c r="E1305" t="s">
        <v>362</v>
      </c>
      <c r="F1305" t="s">
        <v>348</v>
      </c>
      <c r="G1305" t="s">
        <v>195</v>
      </c>
      <c r="H1305" t="s">
        <v>196</v>
      </c>
      <c r="I1305" t="s">
        <v>197</v>
      </c>
      <c r="J1305" t="s">
        <v>198</v>
      </c>
      <c r="N1305" t="s">
        <v>363</v>
      </c>
      <c r="O1305" t="s">
        <v>265</v>
      </c>
      <c r="P1305">
        <v>2020</v>
      </c>
      <c r="Q1305">
        <v>0.8</v>
      </c>
    </row>
    <row r="1306" spans="1:17" x14ac:dyDescent="0.25">
      <c r="A1306" t="s">
        <v>372</v>
      </c>
      <c r="B1306" t="s">
        <v>373</v>
      </c>
      <c r="C1306" t="s">
        <v>360</v>
      </c>
      <c r="D1306" t="s">
        <v>361</v>
      </c>
      <c r="E1306" t="s">
        <v>362</v>
      </c>
      <c r="F1306" t="s">
        <v>348</v>
      </c>
      <c r="G1306" t="s">
        <v>195</v>
      </c>
      <c r="H1306" t="s">
        <v>196</v>
      </c>
      <c r="I1306" t="s">
        <v>197</v>
      </c>
      <c r="J1306" t="s">
        <v>198</v>
      </c>
      <c r="N1306" t="s">
        <v>363</v>
      </c>
      <c r="O1306" t="s">
        <v>194</v>
      </c>
      <c r="P1306">
        <v>2030</v>
      </c>
      <c r="Q1306">
        <v>0.8</v>
      </c>
    </row>
    <row r="1307" spans="1:17" x14ac:dyDescent="0.25">
      <c r="A1307" t="s">
        <v>372</v>
      </c>
      <c r="B1307" t="s">
        <v>373</v>
      </c>
      <c r="C1307" t="s">
        <v>360</v>
      </c>
      <c r="D1307" t="s">
        <v>361</v>
      </c>
      <c r="E1307" t="s">
        <v>362</v>
      </c>
      <c r="F1307" t="s">
        <v>348</v>
      </c>
      <c r="G1307" t="s">
        <v>195</v>
      </c>
      <c r="H1307" t="s">
        <v>196</v>
      </c>
      <c r="I1307" t="s">
        <v>197</v>
      </c>
      <c r="J1307" t="s">
        <v>198</v>
      </c>
      <c r="N1307" t="s">
        <v>363</v>
      </c>
      <c r="O1307" t="s">
        <v>194</v>
      </c>
      <c r="P1307">
        <v>2050</v>
      </c>
      <c r="Q1307">
        <v>0.8</v>
      </c>
    </row>
    <row r="1308" spans="1:17" x14ac:dyDescent="0.25">
      <c r="A1308" t="s">
        <v>372</v>
      </c>
      <c r="B1308" t="s">
        <v>373</v>
      </c>
      <c r="C1308" t="s">
        <v>360</v>
      </c>
      <c r="D1308" t="s">
        <v>361</v>
      </c>
      <c r="E1308" t="s">
        <v>362</v>
      </c>
      <c r="F1308" t="s">
        <v>348</v>
      </c>
      <c r="G1308" t="s">
        <v>195</v>
      </c>
      <c r="H1308" t="s">
        <v>196</v>
      </c>
      <c r="I1308" t="s">
        <v>197</v>
      </c>
      <c r="J1308" t="s">
        <v>198</v>
      </c>
      <c r="N1308" t="s">
        <v>363</v>
      </c>
      <c r="O1308" t="s">
        <v>264</v>
      </c>
      <c r="P1308">
        <v>2050</v>
      </c>
      <c r="Q1308">
        <v>0.7</v>
      </c>
    </row>
    <row r="1309" spans="1:17" x14ac:dyDescent="0.25">
      <c r="A1309" t="s">
        <v>372</v>
      </c>
      <c r="B1309" t="s">
        <v>373</v>
      </c>
      <c r="C1309" t="s">
        <v>360</v>
      </c>
      <c r="D1309" t="s">
        <v>361</v>
      </c>
      <c r="E1309" t="s">
        <v>362</v>
      </c>
      <c r="F1309" t="s">
        <v>348</v>
      </c>
      <c r="G1309" t="s">
        <v>195</v>
      </c>
      <c r="H1309" t="s">
        <v>196</v>
      </c>
      <c r="I1309" t="s">
        <v>197</v>
      </c>
      <c r="J1309" t="s">
        <v>198</v>
      </c>
      <c r="N1309" t="s">
        <v>363</v>
      </c>
      <c r="O1309" t="s">
        <v>265</v>
      </c>
      <c r="P1309">
        <v>2050</v>
      </c>
      <c r="Q1309">
        <v>0.9</v>
      </c>
    </row>
    <row r="1310" spans="1:17" x14ac:dyDescent="0.25">
      <c r="A1310" t="s">
        <v>372</v>
      </c>
      <c r="B1310" t="s">
        <v>373</v>
      </c>
      <c r="C1310" t="s">
        <v>360</v>
      </c>
      <c r="D1310" t="s">
        <v>361</v>
      </c>
      <c r="E1310" t="s">
        <v>362</v>
      </c>
      <c r="F1310" t="s">
        <v>348</v>
      </c>
      <c r="G1310" t="s">
        <v>195</v>
      </c>
      <c r="H1310" t="s">
        <v>200</v>
      </c>
      <c r="I1310" t="s">
        <v>201</v>
      </c>
      <c r="K1310" t="s">
        <v>202</v>
      </c>
      <c r="N1310" t="s">
        <v>217</v>
      </c>
      <c r="O1310" t="s">
        <v>194</v>
      </c>
      <c r="P1310">
        <v>2015</v>
      </c>
      <c r="Q1310">
        <v>1.5</v>
      </c>
    </row>
    <row r="1311" spans="1:17" x14ac:dyDescent="0.25">
      <c r="A1311" t="s">
        <v>372</v>
      </c>
      <c r="B1311" t="s">
        <v>373</v>
      </c>
      <c r="C1311" t="s">
        <v>360</v>
      </c>
      <c r="D1311" t="s">
        <v>361</v>
      </c>
      <c r="E1311" t="s">
        <v>362</v>
      </c>
      <c r="F1311" t="s">
        <v>348</v>
      </c>
      <c r="G1311" t="s">
        <v>195</v>
      </c>
      <c r="H1311" t="s">
        <v>200</v>
      </c>
      <c r="I1311" t="s">
        <v>201</v>
      </c>
      <c r="K1311" t="s">
        <v>202</v>
      </c>
      <c r="N1311" t="s">
        <v>217</v>
      </c>
      <c r="O1311" t="s">
        <v>194</v>
      </c>
      <c r="P1311">
        <v>2020</v>
      </c>
      <c r="Q1311">
        <v>1.5</v>
      </c>
    </row>
    <row r="1312" spans="1:17" x14ac:dyDescent="0.25">
      <c r="A1312" t="s">
        <v>372</v>
      </c>
      <c r="B1312" t="s">
        <v>373</v>
      </c>
      <c r="C1312" t="s">
        <v>360</v>
      </c>
      <c r="D1312" t="s">
        <v>361</v>
      </c>
      <c r="E1312" t="s">
        <v>362</v>
      </c>
      <c r="F1312" t="s">
        <v>348</v>
      </c>
      <c r="G1312" t="s">
        <v>195</v>
      </c>
      <c r="H1312" t="s">
        <v>200</v>
      </c>
      <c r="I1312" t="s">
        <v>201</v>
      </c>
      <c r="K1312" t="s">
        <v>202</v>
      </c>
      <c r="N1312" t="s">
        <v>217</v>
      </c>
      <c r="O1312" t="s">
        <v>264</v>
      </c>
      <c r="P1312">
        <v>2020</v>
      </c>
      <c r="Q1312">
        <v>1</v>
      </c>
    </row>
    <row r="1313" spans="1:17" x14ac:dyDescent="0.25">
      <c r="A1313" t="s">
        <v>372</v>
      </c>
      <c r="B1313" t="s">
        <v>373</v>
      </c>
      <c r="C1313" t="s">
        <v>360</v>
      </c>
      <c r="D1313" t="s">
        <v>361</v>
      </c>
      <c r="E1313" t="s">
        <v>362</v>
      </c>
      <c r="F1313" t="s">
        <v>348</v>
      </c>
      <c r="G1313" t="s">
        <v>195</v>
      </c>
      <c r="H1313" t="s">
        <v>200</v>
      </c>
      <c r="I1313" t="s">
        <v>201</v>
      </c>
      <c r="K1313" t="s">
        <v>202</v>
      </c>
      <c r="N1313" t="s">
        <v>217</v>
      </c>
      <c r="O1313" t="s">
        <v>265</v>
      </c>
      <c r="P1313">
        <v>2020</v>
      </c>
      <c r="Q1313">
        <v>1.5</v>
      </c>
    </row>
    <row r="1314" spans="1:17" x14ac:dyDescent="0.25">
      <c r="A1314" t="s">
        <v>372</v>
      </c>
      <c r="B1314" t="s">
        <v>373</v>
      </c>
      <c r="C1314" t="s">
        <v>360</v>
      </c>
      <c r="D1314" t="s">
        <v>361</v>
      </c>
      <c r="E1314" t="s">
        <v>362</v>
      </c>
      <c r="F1314" t="s">
        <v>348</v>
      </c>
      <c r="G1314" t="s">
        <v>195</v>
      </c>
      <c r="H1314" t="s">
        <v>200</v>
      </c>
      <c r="I1314" t="s">
        <v>201</v>
      </c>
      <c r="K1314" t="s">
        <v>202</v>
      </c>
      <c r="N1314" t="s">
        <v>217</v>
      </c>
      <c r="O1314" t="s">
        <v>194</v>
      </c>
      <c r="P1314">
        <v>2030</v>
      </c>
      <c r="Q1314">
        <v>1.5</v>
      </c>
    </row>
    <row r="1315" spans="1:17" x14ac:dyDescent="0.25">
      <c r="A1315" t="s">
        <v>372</v>
      </c>
      <c r="B1315" t="s">
        <v>373</v>
      </c>
      <c r="C1315" t="s">
        <v>360</v>
      </c>
      <c r="D1315" t="s">
        <v>361</v>
      </c>
      <c r="E1315" t="s">
        <v>362</v>
      </c>
      <c r="F1315" t="s">
        <v>348</v>
      </c>
      <c r="G1315" t="s">
        <v>195</v>
      </c>
      <c r="H1315" t="s">
        <v>200</v>
      </c>
      <c r="I1315" t="s">
        <v>201</v>
      </c>
      <c r="K1315" t="s">
        <v>202</v>
      </c>
      <c r="N1315" t="s">
        <v>217</v>
      </c>
      <c r="O1315" t="s">
        <v>194</v>
      </c>
      <c r="P1315">
        <v>2050</v>
      </c>
      <c r="Q1315">
        <v>1.5</v>
      </c>
    </row>
    <row r="1316" spans="1:17" x14ac:dyDescent="0.25">
      <c r="A1316" t="s">
        <v>372</v>
      </c>
      <c r="B1316" t="s">
        <v>373</v>
      </c>
      <c r="C1316" t="s">
        <v>360</v>
      </c>
      <c r="D1316" t="s">
        <v>361</v>
      </c>
      <c r="E1316" t="s">
        <v>362</v>
      </c>
      <c r="F1316" t="s">
        <v>348</v>
      </c>
      <c r="G1316" t="s">
        <v>195</v>
      </c>
      <c r="H1316" t="s">
        <v>200</v>
      </c>
      <c r="I1316" t="s">
        <v>201</v>
      </c>
      <c r="K1316" t="s">
        <v>202</v>
      </c>
      <c r="N1316" t="s">
        <v>217</v>
      </c>
      <c r="O1316" t="s">
        <v>264</v>
      </c>
      <c r="P1316">
        <v>2050</v>
      </c>
      <c r="Q1316">
        <v>1</v>
      </c>
    </row>
    <row r="1317" spans="1:17" x14ac:dyDescent="0.25">
      <c r="A1317" t="s">
        <v>372</v>
      </c>
      <c r="B1317" t="s">
        <v>373</v>
      </c>
      <c r="C1317" t="s">
        <v>360</v>
      </c>
      <c r="D1317" t="s">
        <v>361</v>
      </c>
      <c r="E1317" t="s">
        <v>362</v>
      </c>
      <c r="F1317" t="s">
        <v>348</v>
      </c>
      <c r="G1317" t="s">
        <v>195</v>
      </c>
      <c r="H1317" t="s">
        <v>200</v>
      </c>
      <c r="I1317" t="s">
        <v>201</v>
      </c>
      <c r="K1317" t="s">
        <v>202</v>
      </c>
      <c r="N1317" t="s">
        <v>217</v>
      </c>
      <c r="O1317" t="s">
        <v>265</v>
      </c>
      <c r="P1317">
        <v>2050</v>
      </c>
      <c r="Q1317">
        <v>1.5</v>
      </c>
    </row>
    <row r="1318" spans="1:17" x14ac:dyDescent="0.25">
      <c r="A1318" t="s">
        <v>372</v>
      </c>
      <c r="B1318" t="s">
        <v>373</v>
      </c>
      <c r="C1318" t="s">
        <v>360</v>
      </c>
      <c r="D1318" t="s">
        <v>361</v>
      </c>
      <c r="E1318" t="s">
        <v>362</v>
      </c>
      <c r="F1318" t="s">
        <v>348</v>
      </c>
      <c r="G1318" t="s">
        <v>195</v>
      </c>
      <c r="H1318" t="s">
        <v>204</v>
      </c>
      <c r="I1318" t="s">
        <v>205</v>
      </c>
      <c r="J1318" t="s">
        <v>198</v>
      </c>
      <c r="M1318" t="s">
        <v>238</v>
      </c>
      <c r="O1318" t="s">
        <v>194</v>
      </c>
      <c r="P1318">
        <v>2015</v>
      </c>
    </row>
    <row r="1319" spans="1:17" x14ac:dyDescent="0.25">
      <c r="A1319" t="s">
        <v>372</v>
      </c>
      <c r="B1319" t="s">
        <v>373</v>
      </c>
      <c r="C1319" t="s">
        <v>360</v>
      </c>
      <c r="D1319" t="s">
        <v>361</v>
      </c>
      <c r="E1319" t="s">
        <v>362</v>
      </c>
      <c r="F1319" t="s">
        <v>348</v>
      </c>
      <c r="G1319" t="s">
        <v>195</v>
      </c>
      <c r="H1319" t="s">
        <v>204</v>
      </c>
      <c r="I1319" t="s">
        <v>205</v>
      </c>
      <c r="J1319" t="s">
        <v>198</v>
      </c>
      <c r="M1319" t="s">
        <v>238</v>
      </c>
      <c r="O1319" t="s">
        <v>194</v>
      </c>
      <c r="P1319">
        <v>2020</v>
      </c>
    </row>
    <row r="1320" spans="1:17" x14ac:dyDescent="0.25">
      <c r="A1320" t="s">
        <v>372</v>
      </c>
      <c r="B1320" t="s">
        <v>373</v>
      </c>
      <c r="C1320" t="s">
        <v>360</v>
      </c>
      <c r="D1320" t="s">
        <v>361</v>
      </c>
      <c r="E1320" t="s">
        <v>362</v>
      </c>
      <c r="F1320" t="s">
        <v>348</v>
      </c>
      <c r="G1320" t="s">
        <v>195</v>
      </c>
      <c r="H1320" t="s">
        <v>204</v>
      </c>
      <c r="I1320" t="s">
        <v>205</v>
      </c>
      <c r="J1320" t="s">
        <v>198</v>
      </c>
      <c r="M1320" t="s">
        <v>238</v>
      </c>
      <c r="O1320" t="s">
        <v>264</v>
      </c>
      <c r="P1320">
        <v>2020</v>
      </c>
    </row>
    <row r="1321" spans="1:17" x14ac:dyDescent="0.25">
      <c r="A1321" t="s">
        <v>372</v>
      </c>
      <c r="B1321" t="s">
        <v>373</v>
      </c>
      <c r="C1321" t="s">
        <v>360</v>
      </c>
      <c r="D1321" t="s">
        <v>361</v>
      </c>
      <c r="E1321" t="s">
        <v>362</v>
      </c>
      <c r="F1321" t="s">
        <v>348</v>
      </c>
      <c r="G1321" t="s">
        <v>195</v>
      </c>
      <c r="H1321" t="s">
        <v>204</v>
      </c>
      <c r="I1321" t="s">
        <v>205</v>
      </c>
      <c r="J1321" t="s">
        <v>198</v>
      </c>
      <c r="M1321" t="s">
        <v>238</v>
      </c>
      <c r="O1321" t="s">
        <v>265</v>
      </c>
      <c r="P1321">
        <v>2020</v>
      </c>
    </row>
    <row r="1322" spans="1:17" x14ac:dyDescent="0.25">
      <c r="A1322" t="s">
        <v>372</v>
      </c>
      <c r="B1322" t="s">
        <v>373</v>
      </c>
      <c r="C1322" t="s">
        <v>360</v>
      </c>
      <c r="D1322" t="s">
        <v>361</v>
      </c>
      <c r="E1322" t="s">
        <v>362</v>
      </c>
      <c r="F1322" t="s">
        <v>348</v>
      </c>
      <c r="G1322" t="s">
        <v>195</v>
      </c>
      <c r="H1322" t="s">
        <v>204</v>
      </c>
      <c r="I1322" t="s">
        <v>205</v>
      </c>
      <c r="J1322" t="s">
        <v>198</v>
      </c>
      <c r="M1322" t="s">
        <v>238</v>
      </c>
      <c r="O1322" t="s">
        <v>194</v>
      </c>
      <c r="P1322">
        <v>2030</v>
      </c>
    </row>
    <row r="1323" spans="1:17" x14ac:dyDescent="0.25">
      <c r="A1323" t="s">
        <v>372</v>
      </c>
      <c r="B1323" t="s">
        <v>373</v>
      </c>
      <c r="C1323" t="s">
        <v>360</v>
      </c>
      <c r="D1323" t="s">
        <v>361</v>
      </c>
      <c r="E1323" t="s">
        <v>362</v>
      </c>
      <c r="F1323" t="s">
        <v>348</v>
      </c>
      <c r="G1323" t="s">
        <v>195</v>
      </c>
      <c r="H1323" t="s">
        <v>204</v>
      </c>
      <c r="I1323" t="s">
        <v>205</v>
      </c>
      <c r="J1323" t="s">
        <v>198</v>
      </c>
      <c r="M1323" t="s">
        <v>238</v>
      </c>
      <c r="O1323" t="s">
        <v>194</v>
      </c>
      <c r="P1323">
        <v>2050</v>
      </c>
    </row>
    <row r="1324" spans="1:17" x14ac:dyDescent="0.25">
      <c r="A1324" t="s">
        <v>372</v>
      </c>
      <c r="B1324" t="s">
        <v>373</v>
      </c>
      <c r="C1324" t="s">
        <v>360</v>
      </c>
      <c r="D1324" t="s">
        <v>361</v>
      </c>
      <c r="E1324" t="s">
        <v>362</v>
      </c>
      <c r="F1324" t="s">
        <v>348</v>
      </c>
      <c r="G1324" t="s">
        <v>195</v>
      </c>
      <c r="H1324" t="s">
        <v>204</v>
      </c>
      <c r="I1324" t="s">
        <v>205</v>
      </c>
      <c r="J1324" t="s">
        <v>198</v>
      </c>
      <c r="M1324" t="s">
        <v>238</v>
      </c>
      <c r="O1324" t="s">
        <v>264</v>
      </c>
      <c r="P1324">
        <v>2050</v>
      </c>
    </row>
    <row r="1325" spans="1:17" x14ac:dyDescent="0.25">
      <c r="A1325" t="s">
        <v>372</v>
      </c>
      <c r="B1325" t="s">
        <v>373</v>
      </c>
      <c r="C1325" t="s">
        <v>360</v>
      </c>
      <c r="D1325" t="s">
        <v>361</v>
      </c>
      <c r="E1325" t="s">
        <v>362</v>
      </c>
      <c r="F1325" t="s">
        <v>348</v>
      </c>
      <c r="G1325" t="s">
        <v>195</v>
      </c>
      <c r="H1325" t="s">
        <v>204</v>
      </c>
      <c r="I1325" t="s">
        <v>205</v>
      </c>
      <c r="J1325" t="s">
        <v>198</v>
      </c>
      <c r="M1325" t="s">
        <v>238</v>
      </c>
      <c r="O1325" t="s">
        <v>265</v>
      </c>
      <c r="P1325">
        <v>2050</v>
      </c>
    </row>
    <row r="1326" spans="1:17" x14ac:dyDescent="0.25">
      <c r="A1326" t="s">
        <v>372</v>
      </c>
      <c r="B1326" t="s">
        <v>373</v>
      </c>
      <c r="C1326" t="s">
        <v>360</v>
      </c>
      <c r="D1326" t="s">
        <v>361</v>
      </c>
      <c r="E1326" t="s">
        <v>362</v>
      </c>
      <c r="F1326" t="s">
        <v>348</v>
      </c>
      <c r="G1326" t="s">
        <v>195</v>
      </c>
      <c r="H1326" t="s">
        <v>207</v>
      </c>
      <c r="I1326" t="s">
        <v>208</v>
      </c>
      <c r="J1326" t="s">
        <v>209</v>
      </c>
      <c r="K1326" t="s">
        <v>191</v>
      </c>
      <c r="M1326" t="s">
        <v>374</v>
      </c>
      <c r="N1326" t="s">
        <v>363</v>
      </c>
      <c r="O1326" t="s">
        <v>194</v>
      </c>
      <c r="P1326">
        <v>2015</v>
      </c>
      <c r="Q1326">
        <v>0.36</v>
      </c>
    </row>
    <row r="1327" spans="1:17" x14ac:dyDescent="0.25">
      <c r="A1327" t="s">
        <v>372</v>
      </c>
      <c r="B1327" t="s">
        <v>373</v>
      </c>
      <c r="C1327" t="s">
        <v>360</v>
      </c>
      <c r="D1327" t="s">
        <v>361</v>
      </c>
      <c r="E1327" t="s">
        <v>362</v>
      </c>
      <c r="F1327" t="s">
        <v>348</v>
      </c>
      <c r="G1327" t="s">
        <v>195</v>
      </c>
      <c r="H1327" t="s">
        <v>207</v>
      </c>
      <c r="I1327" t="s">
        <v>208</v>
      </c>
      <c r="J1327" t="s">
        <v>209</v>
      </c>
      <c r="K1327" t="s">
        <v>191</v>
      </c>
      <c r="M1327" t="s">
        <v>374</v>
      </c>
      <c r="N1327" t="s">
        <v>363</v>
      </c>
      <c r="O1327" t="s">
        <v>194</v>
      </c>
      <c r="P1327">
        <v>2020</v>
      </c>
      <c r="Q1327">
        <v>0.37</v>
      </c>
    </row>
    <row r="1328" spans="1:17" x14ac:dyDescent="0.25">
      <c r="A1328" t="s">
        <v>372</v>
      </c>
      <c r="B1328" t="s">
        <v>373</v>
      </c>
      <c r="C1328" t="s">
        <v>360</v>
      </c>
      <c r="D1328" t="s">
        <v>361</v>
      </c>
      <c r="E1328" t="s">
        <v>362</v>
      </c>
      <c r="F1328" t="s">
        <v>348</v>
      </c>
      <c r="G1328" t="s">
        <v>195</v>
      </c>
      <c r="H1328" t="s">
        <v>207</v>
      </c>
      <c r="I1328" t="s">
        <v>208</v>
      </c>
      <c r="J1328" t="s">
        <v>209</v>
      </c>
      <c r="K1328" t="s">
        <v>191</v>
      </c>
      <c r="M1328" t="s">
        <v>374</v>
      </c>
      <c r="N1328" t="s">
        <v>363</v>
      </c>
      <c r="O1328" t="s">
        <v>264</v>
      </c>
      <c r="P1328">
        <v>2020</v>
      </c>
      <c r="Q1328">
        <v>0.32</v>
      </c>
    </row>
    <row r="1329" spans="1:17" x14ac:dyDescent="0.25">
      <c r="A1329" t="s">
        <v>372</v>
      </c>
      <c r="B1329" t="s">
        <v>373</v>
      </c>
      <c r="C1329" t="s">
        <v>360</v>
      </c>
      <c r="D1329" t="s">
        <v>361</v>
      </c>
      <c r="E1329" t="s">
        <v>362</v>
      </c>
      <c r="F1329" t="s">
        <v>348</v>
      </c>
      <c r="G1329" t="s">
        <v>195</v>
      </c>
      <c r="H1329" t="s">
        <v>207</v>
      </c>
      <c r="I1329" t="s">
        <v>208</v>
      </c>
      <c r="J1329" t="s">
        <v>209</v>
      </c>
      <c r="K1329" t="s">
        <v>191</v>
      </c>
      <c r="M1329" t="s">
        <v>374</v>
      </c>
      <c r="N1329" t="s">
        <v>363</v>
      </c>
      <c r="O1329" t="s">
        <v>265</v>
      </c>
      <c r="P1329">
        <v>2020</v>
      </c>
      <c r="Q1329">
        <v>0.4</v>
      </c>
    </row>
    <row r="1330" spans="1:17" x14ac:dyDescent="0.25">
      <c r="A1330" t="s">
        <v>372</v>
      </c>
      <c r="B1330" t="s">
        <v>373</v>
      </c>
      <c r="C1330" t="s">
        <v>360</v>
      </c>
      <c r="D1330" t="s">
        <v>361</v>
      </c>
      <c r="E1330" t="s">
        <v>362</v>
      </c>
      <c r="F1330" t="s">
        <v>348</v>
      </c>
      <c r="G1330" t="s">
        <v>195</v>
      </c>
      <c r="H1330" t="s">
        <v>207</v>
      </c>
      <c r="I1330" t="s">
        <v>208</v>
      </c>
      <c r="J1330" t="s">
        <v>209</v>
      </c>
      <c r="K1330" t="s">
        <v>191</v>
      </c>
      <c r="M1330" t="s">
        <v>374</v>
      </c>
      <c r="N1330" t="s">
        <v>363</v>
      </c>
      <c r="O1330" t="s">
        <v>194</v>
      </c>
      <c r="P1330">
        <v>2030</v>
      </c>
      <c r="Q1330">
        <v>0.39</v>
      </c>
    </row>
    <row r="1331" spans="1:17" x14ac:dyDescent="0.25">
      <c r="A1331" t="s">
        <v>372</v>
      </c>
      <c r="B1331" t="s">
        <v>373</v>
      </c>
      <c r="C1331" t="s">
        <v>360</v>
      </c>
      <c r="D1331" t="s">
        <v>361</v>
      </c>
      <c r="E1331" t="s">
        <v>362</v>
      </c>
      <c r="F1331" t="s">
        <v>348</v>
      </c>
      <c r="G1331" t="s">
        <v>195</v>
      </c>
      <c r="H1331" t="s">
        <v>207</v>
      </c>
      <c r="I1331" t="s">
        <v>208</v>
      </c>
      <c r="J1331" t="s">
        <v>209</v>
      </c>
      <c r="K1331" t="s">
        <v>191</v>
      </c>
      <c r="M1331" t="s">
        <v>374</v>
      </c>
      <c r="N1331" t="s">
        <v>363</v>
      </c>
      <c r="O1331" t="s">
        <v>194</v>
      </c>
      <c r="P1331">
        <v>2050</v>
      </c>
      <c r="Q1331">
        <v>0.4</v>
      </c>
    </row>
    <row r="1332" spans="1:17" x14ac:dyDescent="0.25">
      <c r="A1332" t="s">
        <v>372</v>
      </c>
      <c r="B1332" t="s">
        <v>373</v>
      </c>
      <c r="C1332" t="s">
        <v>360</v>
      </c>
      <c r="D1332" t="s">
        <v>361</v>
      </c>
      <c r="E1332" t="s">
        <v>362</v>
      </c>
      <c r="F1332" t="s">
        <v>348</v>
      </c>
      <c r="G1332" t="s">
        <v>195</v>
      </c>
      <c r="H1332" t="s">
        <v>207</v>
      </c>
      <c r="I1332" t="s">
        <v>208</v>
      </c>
      <c r="J1332" t="s">
        <v>209</v>
      </c>
      <c r="K1332" t="s">
        <v>191</v>
      </c>
      <c r="M1332" t="s">
        <v>374</v>
      </c>
      <c r="N1332" t="s">
        <v>363</v>
      </c>
      <c r="O1332" t="s">
        <v>264</v>
      </c>
      <c r="P1332">
        <v>2050</v>
      </c>
      <c r="Q1332">
        <v>0.34</v>
      </c>
    </row>
    <row r="1333" spans="1:17" x14ac:dyDescent="0.25">
      <c r="A1333" t="s">
        <v>372</v>
      </c>
      <c r="B1333" t="s">
        <v>373</v>
      </c>
      <c r="C1333" t="s">
        <v>360</v>
      </c>
      <c r="D1333" t="s">
        <v>361</v>
      </c>
      <c r="E1333" t="s">
        <v>362</v>
      </c>
      <c r="F1333" t="s">
        <v>348</v>
      </c>
      <c r="G1333" t="s">
        <v>195</v>
      </c>
      <c r="H1333" t="s">
        <v>207</v>
      </c>
      <c r="I1333" t="s">
        <v>208</v>
      </c>
      <c r="J1333" t="s">
        <v>209</v>
      </c>
      <c r="K1333" t="s">
        <v>191</v>
      </c>
      <c r="M1333" t="s">
        <v>374</v>
      </c>
      <c r="N1333" t="s">
        <v>363</v>
      </c>
      <c r="O1333" t="s">
        <v>265</v>
      </c>
      <c r="P1333">
        <v>2050</v>
      </c>
      <c r="Q1333">
        <v>0.42</v>
      </c>
    </row>
    <row r="1334" spans="1:17" x14ac:dyDescent="0.25">
      <c r="A1334" t="s">
        <v>372</v>
      </c>
      <c r="B1334" t="s">
        <v>373</v>
      </c>
      <c r="C1334" t="s">
        <v>360</v>
      </c>
      <c r="D1334" t="s">
        <v>361</v>
      </c>
      <c r="E1334" t="s">
        <v>362</v>
      </c>
      <c r="F1334" t="s">
        <v>348</v>
      </c>
      <c r="G1334" t="s">
        <v>195</v>
      </c>
      <c r="H1334" t="s">
        <v>350</v>
      </c>
      <c r="I1334" t="s">
        <v>208</v>
      </c>
      <c r="J1334" t="s">
        <v>351</v>
      </c>
      <c r="K1334" t="s">
        <v>191</v>
      </c>
      <c r="N1334" t="s">
        <v>364</v>
      </c>
      <c r="O1334" t="s">
        <v>194</v>
      </c>
      <c r="P1334">
        <v>2015</v>
      </c>
      <c r="Q1334">
        <v>0.34</v>
      </c>
    </row>
    <row r="1335" spans="1:17" x14ac:dyDescent="0.25">
      <c r="A1335" t="s">
        <v>372</v>
      </c>
      <c r="B1335" t="s">
        <v>373</v>
      </c>
      <c r="C1335" t="s">
        <v>360</v>
      </c>
      <c r="D1335" t="s">
        <v>361</v>
      </c>
      <c r="E1335" t="s">
        <v>362</v>
      </c>
      <c r="F1335" t="s">
        <v>348</v>
      </c>
      <c r="G1335" t="s">
        <v>195</v>
      </c>
      <c r="H1335" t="s">
        <v>350</v>
      </c>
      <c r="I1335" t="s">
        <v>208</v>
      </c>
      <c r="J1335" t="s">
        <v>351</v>
      </c>
      <c r="K1335" t="s">
        <v>191</v>
      </c>
      <c r="N1335" t="s">
        <v>364</v>
      </c>
      <c r="O1335" t="s">
        <v>194</v>
      </c>
      <c r="P1335">
        <v>2020</v>
      </c>
      <c r="Q1335">
        <v>0.35</v>
      </c>
    </row>
    <row r="1336" spans="1:17" x14ac:dyDescent="0.25">
      <c r="A1336" t="s">
        <v>372</v>
      </c>
      <c r="B1336" t="s">
        <v>373</v>
      </c>
      <c r="C1336" t="s">
        <v>360</v>
      </c>
      <c r="D1336" t="s">
        <v>361</v>
      </c>
      <c r="E1336" t="s">
        <v>362</v>
      </c>
      <c r="F1336" t="s">
        <v>348</v>
      </c>
      <c r="G1336" t="s">
        <v>195</v>
      </c>
      <c r="H1336" t="s">
        <v>350</v>
      </c>
      <c r="I1336" t="s">
        <v>208</v>
      </c>
      <c r="J1336" t="s">
        <v>351</v>
      </c>
      <c r="K1336" t="s">
        <v>191</v>
      </c>
      <c r="N1336" t="s">
        <v>364</v>
      </c>
      <c r="O1336" t="s">
        <v>264</v>
      </c>
      <c r="P1336">
        <v>2020</v>
      </c>
      <c r="Q1336">
        <v>0.3</v>
      </c>
    </row>
    <row r="1337" spans="1:17" x14ac:dyDescent="0.25">
      <c r="A1337" t="s">
        <v>372</v>
      </c>
      <c r="B1337" t="s">
        <v>373</v>
      </c>
      <c r="C1337" t="s">
        <v>360</v>
      </c>
      <c r="D1337" t="s">
        <v>361</v>
      </c>
      <c r="E1337" t="s">
        <v>362</v>
      </c>
      <c r="F1337" t="s">
        <v>348</v>
      </c>
      <c r="G1337" t="s">
        <v>195</v>
      </c>
      <c r="H1337" t="s">
        <v>350</v>
      </c>
      <c r="I1337" t="s">
        <v>208</v>
      </c>
      <c r="J1337" t="s">
        <v>351</v>
      </c>
      <c r="K1337" t="s">
        <v>191</v>
      </c>
      <c r="N1337" t="s">
        <v>364</v>
      </c>
      <c r="O1337" t="s">
        <v>265</v>
      </c>
      <c r="P1337">
        <v>2020</v>
      </c>
      <c r="Q1337">
        <v>0.38</v>
      </c>
    </row>
    <row r="1338" spans="1:17" x14ac:dyDescent="0.25">
      <c r="A1338" t="s">
        <v>372</v>
      </c>
      <c r="B1338" t="s">
        <v>373</v>
      </c>
      <c r="C1338" t="s">
        <v>360</v>
      </c>
      <c r="D1338" t="s">
        <v>361</v>
      </c>
      <c r="E1338" t="s">
        <v>362</v>
      </c>
      <c r="F1338" t="s">
        <v>348</v>
      </c>
      <c r="G1338" t="s">
        <v>195</v>
      </c>
      <c r="H1338" t="s">
        <v>350</v>
      </c>
      <c r="I1338" t="s">
        <v>208</v>
      </c>
      <c r="J1338" t="s">
        <v>351</v>
      </c>
      <c r="K1338" t="s">
        <v>191</v>
      </c>
      <c r="N1338" t="s">
        <v>364</v>
      </c>
      <c r="O1338" t="s">
        <v>194</v>
      </c>
      <c r="P1338">
        <v>2030</v>
      </c>
      <c r="Q1338">
        <v>0.37</v>
      </c>
    </row>
    <row r="1339" spans="1:17" x14ac:dyDescent="0.25">
      <c r="A1339" t="s">
        <v>372</v>
      </c>
      <c r="B1339" t="s">
        <v>373</v>
      </c>
      <c r="C1339" t="s">
        <v>360</v>
      </c>
      <c r="D1339" t="s">
        <v>361</v>
      </c>
      <c r="E1339" t="s">
        <v>362</v>
      </c>
      <c r="F1339" t="s">
        <v>348</v>
      </c>
      <c r="G1339" t="s">
        <v>195</v>
      </c>
      <c r="H1339" t="s">
        <v>350</v>
      </c>
      <c r="I1339" t="s">
        <v>208</v>
      </c>
      <c r="J1339" t="s">
        <v>351</v>
      </c>
      <c r="K1339" t="s">
        <v>191</v>
      </c>
      <c r="N1339" t="s">
        <v>364</v>
      </c>
      <c r="O1339" t="s">
        <v>194</v>
      </c>
      <c r="P1339">
        <v>2050</v>
      </c>
      <c r="Q1339">
        <v>0.38</v>
      </c>
    </row>
    <row r="1340" spans="1:17" x14ac:dyDescent="0.25">
      <c r="A1340" t="s">
        <v>372</v>
      </c>
      <c r="B1340" t="s">
        <v>373</v>
      </c>
      <c r="C1340" t="s">
        <v>360</v>
      </c>
      <c r="D1340" t="s">
        <v>361</v>
      </c>
      <c r="E1340" t="s">
        <v>362</v>
      </c>
      <c r="F1340" t="s">
        <v>348</v>
      </c>
      <c r="G1340" t="s">
        <v>195</v>
      </c>
      <c r="H1340" t="s">
        <v>350</v>
      </c>
      <c r="I1340" t="s">
        <v>208</v>
      </c>
      <c r="J1340" t="s">
        <v>351</v>
      </c>
      <c r="K1340" t="s">
        <v>191</v>
      </c>
      <c r="N1340" t="s">
        <v>364</v>
      </c>
      <c r="O1340" t="s">
        <v>264</v>
      </c>
      <c r="P1340">
        <v>2050</v>
      </c>
      <c r="Q1340">
        <v>0.32</v>
      </c>
    </row>
    <row r="1341" spans="1:17" x14ac:dyDescent="0.25">
      <c r="A1341" t="s">
        <v>372</v>
      </c>
      <c r="B1341" t="s">
        <v>373</v>
      </c>
      <c r="C1341" t="s">
        <v>360</v>
      </c>
      <c r="D1341" t="s">
        <v>361</v>
      </c>
      <c r="E1341" t="s">
        <v>362</v>
      </c>
      <c r="F1341" t="s">
        <v>348</v>
      </c>
      <c r="G1341" t="s">
        <v>195</v>
      </c>
      <c r="H1341" t="s">
        <v>350</v>
      </c>
      <c r="I1341" t="s">
        <v>208</v>
      </c>
      <c r="J1341" t="s">
        <v>351</v>
      </c>
      <c r="K1341" t="s">
        <v>191</v>
      </c>
      <c r="N1341" t="s">
        <v>364</v>
      </c>
      <c r="O1341" t="s">
        <v>265</v>
      </c>
      <c r="P1341">
        <v>2050</v>
      </c>
      <c r="Q1341">
        <v>0.4</v>
      </c>
    </row>
    <row r="1342" spans="1:17" x14ac:dyDescent="0.25">
      <c r="A1342" t="s">
        <v>372</v>
      </c>
      <c r="B1342" t="s">
        <v>373</v>
      </c>
      <c r="C1342" t="s">
        <v>360</v>
      </c>
      <c r="D1342" t="s">
        <v>361</v>
      </c>
      <c r="E1342" t="s">
        <v>362</v>
      </c>
      <c r="F1342" t="s">
        <v>348</v>
      </c>
      <c r="G1342" t="s">
        <v>195</v>
      </c>
      <c r="H1342" t="s">
        <v>352</v>
      </c>
      <c r="I1342" t="s">
        <v>135</v>
      </c>
      <c r="K1342" t="s">
        <v>191</v>
      </c>
      <c r="N1342" t="s">
        <v>217</v>
      </c>
      <c r="O1342" t="s">
        <v>194</v>
      </c>
      <c r="P1342">
        <v>2015</v>
      </c>
      <c r="Q1342">
        <v>0.02</v>
      </c>
    </row>
    <row r="1343" spans="1:17" x14ac:dyDescent="0.25">
      <c r="A1343" t="s">
        <v>372</v>
      </c>
      <c r="B1343" t="s">
        <v>373</v>
      </c>
      <c r="C1343" t="s">
        <v>360</v>
      </c>
      <c r="D1343" t="s">
        <v>361</v>
      </c>
      <c r="E1343" t="s">
        <v>362</v>
      </c>
      <c r="F1343" t="s">
        <v>348</v>
      </c>
      <c r="G1343" t="s">
        <v>195</v>
      </c>
      <c r="H1343" t="s">
        <v>352</v>
      </c>
      <c r="I1343" t="s">
        <v>135</v>
      </c>
      <c r="K1343" t="s">
        <v>191</v>
      </c>
      <c r="N1343" t="s">
        <v>217</v>
      </c>
      <c r="O1343" t="s">
        <v>194</v>
      </c>
      <c r="P1343">
        <v>2020</v>
      </c>
      <c r="Q1343">
        <v>0.02</v>
      </c>
    </row>
    <row r="1344" spans="1:17" x14ac:dyDescent="0.25">
      <c r="A1344" t="s">
        <v>372</v>
      </c>
      <c r="B1344" t="s">
        <v>373</v>
      </c>
      <c r="C1344" t="s">
        <v>360</v>
      </c>
      <c r="D1344" t="s">
        <v>361</v>
      </c>
      <c r="E1344" t="s">
        <v>362</v>
      </c>
      <c r="F1344" t="s">
        <v>348</v>
      </c>
      <c r="G1344" t="s">
        <v>195</v>
      </c>
      <c r="H1344" t="s">
        <v>352</v>
      </c>
      <c r="I1344" t="s">
        <v>135</v>
      </c>
      <c r="K1344" t="s">
        <v>191</v>
      </c>
      <c r="N1344" t="s">
        <v>217</v>
      </c>
      <c r="O1344" t="s">
        <v>264</v>
      </c>
      <c r="P1344">
        <v>2020</v>
      </c>
      <c r="Q1344">
        <v>0.02</v>
      </c>
    </row>
    <row r="1345" spans="1:17" x14ac:dyDescent="0.25">
      <c r="A1345" t="s">
        <v>372</v>
      </c>
      <c r="B1345" t="s">
        <v>373</v>
      </c>
      <c r="C1345" t="s">
        <v>360</v>
      </c>
      <c r="D1345" t="s">
        <v>361</v>
      </c>
      <c r="E1345" t="s">
        <v>362</v>
      </c>
      <c r="F1345" t="s">
        <v>348</v>
      </c>
      <c r="G1345" t="s">
        <v>195</v>
      </c>
      <c r="H1345" t="s">
        <v>352</v>
      </c>
      <c r="I1345" t="s">
        <v>135</v>
      </c>
      <c r="K1345" t="s">
        <v>191</v>
      </c>
      <c r="N1345" t="s">
        <v>217</v>
      </c>
      <c r="O1345" t="s">
        <v>265</v>
      </c>
      <c r="P1345">
        <v>2020</v>
      </c>
      <c r="Q1345">
        <v>0.03</v>
      </c>
    </row>
    <row r="1346" spans="1:17" x14ac:dyDescent="0.25">
      <c r="A1346" t="s">
        <v>372</v>
      </c>
      <c r="B1346" t="s">
        <v>373</v>
      </c>
      <c r="C1346" t="s">
        <v>360</v>
      </c>
      <c r="D1346" t="s">
        <v>361</v>
      </c>
      <c r="E1346" t="s">
        <v>362</v>
      </c>
      <c r="F1346" t="s">
        <v>348</v>
      </c>
      <c r="G1346" t="s">
        <v>195</v>
      </c>
      <c r="H1346" t="s">
        <v>352</v>
      </c>
      <c r="I1346" t="s">
        <v>135</v>
      </c>
      <c r="K1346" t="s">
        <v>191</v>
      </c>
      <c r="N1346" t="s">
        <v>217</v>
      </c>
      <c r="O1346" t="s">
        <v>194</v>
      </c>
      <c r="P1346">
        <v>2030</v>
      </c>
      <c r="Q1346">
        <v>0.02</v>
      </c>
    </row>
    <row r="1347" spans="1:17" x14ac:dyDescent="0.25">
      <c r="A1347" t="s">
        <v>372</v>
      </c>
      <c r="B1347" t="s">
        <v>373</v>
      </c>
      <c r="C1347" t="s">
        <v>360</v>
      </c>
      <c r="D1347" t="s">
        <v>361</v>
      </c>
      <c r="E1347" t="s">
        <v>362</v>
      </c>
      <c r="F1347" t="s">
        <v>348</v>
      </c>
      <c r="G1347" t="s">
        <v>195</v>
      </c>
      <c r="H1347" t="s">
        <v>352</v>
      </c>
      <c r="I1347" t="s">
        <v>135</v>
      </c>
      <c r="K1347" t="s">
        <v>191</v>
      </c>
      <c r="N1347" t="s">
        <v>217</v>
      </c>
      <c r="O1347" t="s">
        <v>194</v>
      </c>
      <c r="P1347">
        <v>2050</v>
      </c>
      <c r="Q1347">
        <v>0.02</v>
      </c>
    </row>
    <row r="1348" spans="1:17" x14ac:dyDescent="0.25">
      <c r="A1348" t="s">
        <v>372</v>
      </c>
      <c r="B1348" t="s">
        <v>373</v>
      </c>
      <c r="C1348" t="s">
        <v>360</v>
      </c>
      <c r="D1348" t="s">
        <v>361</v>
      </c>
      <c r="E1348" t="s">
        <v>362</v>
      </c>
      <c r="F1348" t="s">
        <v>348</v>
      </c>
      <c r="G1348" t="s">
        <v>195</v>
      </c>
      <c r="H1348" t="s">
        <v>352</v>
      </c>
      <c r="I1348" t="s">
        <v>135</v>
      </c>
      <c r="K1348" t="s">
        <v>191</v>
      </c>
      <c r="N1348" t="s">
        <v>217</v>
      </c>
      <c r="O1348" t="s">
        <v>264</v>
      </c>
      <c r="P1348">
        <v>2050</v>
      </c>
      <c r="Q1348">
        <v>0.02</v>
      </c>
    </row>
    <row r="1349" spans="1:17" x14ac:dyDescent="0.25">
      <c r="A1349" t="s">
        <v>372</v>
      </c>
      <c r="B1349" t="s">
        <v>373</v>
      </c>
      <c r="C1349" t="s">
        <v>360</v>
      </c>
      <c r="D1349" t="s">
        <v>361</v>
      </c>
      <c r="E1349" t="s">
        <v>362</v>
      </c>
      <c r="F1349" t="s">
        <v>348</v>
      </c>
      <c r="G1349" t="s">
        <v>195</v>
      </c>
      <c r="H1349" t="s">
        <v>352</v>
      </c>
      <c r="I1349" t="s">
        <v>135</v>
      </c>
      <c r="K1349" t="s">
        <v>191</v>
      </c>
      <c r="N1349" t="s">
        <v>217</v>
      </c>
      <c r="O1349" t="s">
        <v>265</v>
      </c>
      <c r="P1349">
        <v>2050</v>
      </c>
      <c r="Q1349">
        <v>0.03</v>
      </c>
    </row>
    <row r="1350" spans="1:17" x14ac:dyDescent="0.25">
      <c r="A1350" t="s">
        <v>372</v>
      </c>
      <c r="B1350" t="s">
        <v>373</v>
      </c>
      <c r="C1350" t="s">
        <v>360</v>
      </c>
      <c r="D1350" t="s">
        <v>361</v>
      </c>
      <c r="E1350" t="s">
        <v>362</v>
      </c>
      <c r="F1350" t="s">
        <v>348</v>
      </c>
      <c r="G1350" t="s">
        <v>195</v>
      </c>
      <c r="H1350" t="s">
        <v>212</v>
      </c>
      <c r="I1350" t="s">
        <v>213</v>
      </c>
      <c r="K1350" t="s">
        <v>214</v>
      </c>
      <c r="M1350" t="s">
        <v>344</v>
      </c>
      <c r="O1350" t="s">
        <v>194</v>
      </c>
      <c r="P1350">
        <v>2015</v>
      </c>
    </row>
    <row r="1351" spans="1:17" x14ac:dyDescent="0.25">
      <c r="A1351" t="s">
        <v>372</v>
      </c>
      <c r="B1351" t="s">
        <v>373</v>
      </c>
      <c r="C1351" t="s">
        <v>360</v>
      </c>
      <c r="D1351" t="s">
        <v>361</v>
      </c>
      <c r="E1351" t="s">
        <v>362</v>
      </c>
      <c r="F1351" t="s">
        <v>348</v>
      </c>
      <c r="G1351" t="s">
        <v>195</v>
      </c>
      <c r="H1351" t="s">
        <v>212</v>
      </c>
      <c r="I1351" t="s">
        <v>213</v>
      </c>
      <c r="K1351" t="s">
        <v>214</v>
      </c>
      <c r="M1351" t="s">
        <v>344</v>
      </c>
      <c r="O1351" t="s">
        <v>194</v>
      </c>
      <c r="P1351">
        <v>2020</v>
      </c>
    </row>
    <row r="1352" spans="1:17" x14ac:dyDescent="0.25">
      <c r="A1352" t="s">
        <v>372</v>
      </c>
      <c r="B1352" t="s">
        <v>373</v>
      </c>
      <c r="C1352" t="s">
        <v>360</v>
      </c>
      <c r="D1352" t="s">
        <v>361</v>
      </c>
      <c r="E1352" t="s">
        <v>362</v>
      </c>
      <c r="F1352" t="s">
        <v>348</v>
      </c>
      <c r="G1352" t="s">
        <v>195</v>
      </c>
      <c r="H1352" t="s">
        <v>212</v>
      </c>
      <c r="I1352" t="s">
        <v>213</v>
      </c>
      <c r="K1352" t="s">
        <v>214</v>
      </c>
      <c r="M1352" t="s">
        <v>344</v>
      </c>
      <c r="O1352" t="s">
        <v>264</v>
      </c>
      <c r="P1352">
        <v>2020</v>
      </c>
      <c r="Q1352">
        <v>5</v>
      </c>
    </row>
    <row r="1353" spans="1:17" x14ac:dyDescent="0.25">
      <c r="A1353" t="s">
        <v>372</v>
      </c>
      <c r="B1353" t="s">
        <v>373</v>
      </c>
      <c r="C1353" t="s">
        <v>360</v>
      </c>
      <c r="D1353" t="s">
        <v>361</v>
      </c>
      <c r="E1353" t="s">
        <v>362</v>
      </c>
      <c r="F1353" t="s">
        <v>348</v>
      </c>
      <c r="G1353" t="s">
        <v>195</v>
      </c>
      <c r="H1353" t="s">
        <v>212</v>
      </c>
      <c r="I1353" t="s">
        <v>213</v>
      </c>
      <c r="K1353" t="s">
        <v>214</v>
      </c>
      <c r="M1353" t="s">
        <v>344</v>
      </c>
      <c r="O1353" t="s">
        <v>265</v>
      </c>
      <c r="P1353">
        <v>2020</v>
      </c>
      <c r="Q1353">
        <v>40</v>
      </c>
    </row>
    <row r="1354" spans="1:17" x14ac:dyDescent="0.25">
      <c r="A1354" t="s">
        <v>372</v>
      </c>
      <c r="B1354" t="s">
        <v>373</v>
      </c>
      <c r="C1354" t="s">
        <v>360</v>
      </c>
      <c r="D1354" t="s">
        <v>361</v>
      </c>
      <c r="E1354" t="s">
        <v>362</v>
      </c>
      <c r="F1354" t="s">
        <v>348</v>
      </c>
      <c r="G1354" t="s">
        <v>195</v>
      </c>
      <c r="H1354" t="s">
        <v>212</v>
      </c>
      <c r="I1354" t="s">
        <v>213</v>
      </c>
      <c r="K1354" t="s">
        <v>214</v>
      </c>
      <c r="M1354" t="s">
        <v>344</v>
      </c>
      <c r="O1354" t="s">
        <v>194</v>
      </c>
      <c r="P1354">
        <v>2030</v>
      </c>
    </row>
    <row r="1355" spans="1:17" x14ac:dyDescent="0.25">
      <c r="A1355" t="s">
        <v>372</v>
      </c>
      <c r="B1355" t="s">
        <v>373</v>
      </c>
      <c r="C1355" t="s">
        <v>360</v>
      </c>
      <c r="D1355" t="s">
        <v>361</v>
      </c>
      <c r="E1355" t="s">
        <v>362</v>
      </c>
      <c r="F1355" t="s">
        <v>348</v>
      </c>
      <c r="G1355" t="s">
        <v>195</v>
      </c>
      <c r="H1355" t="s">
        <v>212</v>
      </c>
      <c r="I1355" t="s">
        <v>213</v>
      </c>
      <c r="K1355" t="s">
        <v>214</v>
      </c>
      <c r="M1355" t="s">
        <v>344</v>
      </c>
      <c r="O1355" t="s">
        <v>194</v>
      </c>
      <c r="P1355">
        <v>2050</v>
      </c>
    </row>
    <row r="1356" spans="1:17" x14ac:dyDescent="0.25">
      <c r="A1356" t="s">
        <v>372</v>
      </c>
      <c r="B1356" t="s">
        <v>373</v>
      </c>
      <c r="C1356" t="s">
        <v>360</v>
      </c>
      <c r="D1356" t="s">
        <v>361</v>
      </c>
      <c r="E1356" t="s">
        <v>362</v>
      </c>
      <c r="F1356" t="s">
        <v>348</v>
      </c>
      <c r="G1356" t="s">
        <v>195</v>
      </c>
      <c r="H1356" t="s">
        <v>212</v>
      </c>
      <c r="I1356" t="s">
        <v>213</v>
      </c>
      <c r="K1356" t="s">
        <v>214</v>
      </c>
      <c r="M1356" t="s">
        <v>344</v>
      </c>
      <c r="O1356" t="s">
        <v>264</v>
      </c>
      <c r="P1356">
        <v>2050</v>
      </c>
      <c r="Q1356">
        <v>5</v>
      </c>
    </row>
    <row r="1357" spans="1:17" x14ac:dyDescent="0.25">
      <c r="A1357" t="s">
        <v>372</v>
      </c>
      <c r="B1357" t="s">
        <v>373</v>
      </c>
      <c r="C1357" t="s">
        <v>360</v>
      </c>
      <c r="D1357" t="s">
        <v>361</v>
      </c>
      <c r="E1357" t="s">
        <v>362</v>
      </c>
      <c r="F1357" t="s">
        <v>348</v>
      </c>
      <c r="G1357" t="s">
        <v>195</v>
      </c>
      <c r="H1357" t="s">
        <v>212</v>
      </c>
      <c r="I1357" t="s">
        <v>213</v>
      </c>
      <c r="K1357" t="s">
        <v>214</v>
      </c>
      <c r="M1357" t="s">
        <v>344</v>
      </c>
      <c r="O1357" t="s">
        <v>265</v>
      </c>
      <c r="P1357">
        <v>2050</v>
      </c>
      <c r="Q1357">
        <v>40</v>
      </c>
    </row>
    <row r="1358" spans="1:17" x14ac:dyDescent="0.25">
      <c r="A1358" t="s">
        <v>372</v>
      </c>
      <c r="B1358" t="s">
        <v>373</v>
      </c>
      <c r="C1358" t="s">
        <v>360</v>
      </c>
      <c r="D1358" t="s">
        <v>361</v>
      </c>
      <c r="E1358" t="s">
        <v>362</v>
      </c>
      <c r="F1358" t="s">
        <v>348</v>
      </c>
      <c r="G1358" t="s">
        <v>195</v>
      </c>
      <c r="H1358" t="s">
        <v>354</v>
      </c>
      <c r="I1358" t="s">
        <v>136</v>
      </c>
      <c r="K1358" t="s">
        <v>275</v>
      </c>
      <c r="N1358" t="s">
        <v>217</v>
      </c>
      <c r="O1358" t="s">
        <v>194</v>
      </c>
      <c r="P1358">
        <v>2015</v>
      </c>
      <c r="Q1358">
        <v>3</v>
      </c>
    </row>
    <row r="1359" spans="1:17" x14ac:dyDescent="0.25">
      <c r="A1359" t="s">
        <v>372</v>
      </c>
      <c r="B1359" t="s">
        <v>373</v>
      </c>
      <c r="C1359" t="s">
        <v>360</v>
      </c>
      <c r="D1359" t="s">
        <v>361</v>
      </c>
      <c r="E1359" t="s">
        <v>362</v>
      </c>
      <c r="F1359" t="s">
        <v>348</v>
      </c>
      <c r="G1359" t="s">
        <v>195</v>
      </c>
      <c r="H1359" t="s">
        <v>354</v>
      </c>
      <c r="I1359" t="s">
        <v>136</v>
      </c>
      <c r="K1359" t="s">
        <v>275</v>
      </c>
      <c r="N1359" t="s">
        <v>217</v>
      </c>
      <c r="O1359" t="s">
        <v>194</v>
      </c>
      <c r="P1359">
        <v>2020</v>
      </c>
      <c r="Q1359">
        <v>2.8</v>
      </c>
    </row>
    <row r="1360" spans="1:17" x14ac:dyDescent="0.25">
      <c r="A1360" t="s">
        <v>372</v>
      </c>
      <c r="B1360" t="s">
        <v>373</v>
      </c>
      <c r="C1360" t="s">
        <v>360</v>
      </c>
      <c r="D1360" t="s">
        <v>361</v>
      </c>
      <c r="E1360" t="s">
        <v>362</v>
      </c>
      <c r="F1360" t="s">
        <v>348</v>
      </c>
      <c r="G1360" t="s">
        <v>195</v>
      </c>
      <c r="H1360" t="s">
        <v>354</v>
      </c>
      <c r="I1360" t="s">
        <v>136</v>
      </c>
      <c r="K1360" t="s">
        <v>275</v>
      </c>
      <c r="N1360" t="s">
        <v>217</v>
      </c>
      <c r="O1360" t="s">
        <v>264</v>
      </c>
      <c r="P1360">
        <v>2020</v>
      </c>
      <c r="Q1360">
        <v>2</v>
      </c>
    </row>
    <row r="1361" spans="1:17" x14ac:dyDescent="0.25">
      <c r="A1361" t="s">
        <v>372</v>
      </c>
      <c r="B1361" t="s">
        <v>373</v>
      </c>
      <c r="C1361" t="s">
        <v>360</v>
      </c>
      <c r="D1361" t="s">
        <v>361</v>
      </c>
      <c r="E1361" t="s">
        <v>362</v>
      </c>
      <c r="F1361" t="s">
        <v>348</v>
      </c>
      <c r="G1361" t="s">
        <v>195</v>
      </c>
      <c r="H1361" t="s">
        <v>354</v>
      </c>
      <c r="I1361" t="s">
        <v>136</v>
      </c>
      <c r="K1361" t="s">
        <v>275</v>
      </c>
      <c r="N1361" t="s">
        <v>217</v>
      </c>
      <c r="O1361" t="s">
        <v>265</v>
      </c>
      <c r="P1361">
        <v>2020</v>
      </c>
      <c r="Q1361">
        <v>3.5</v>
      </c>
    </row>
    <row r="1362" spans="1:17" x14ac:dyDescent="0.25">
      <c r="A1362" t="s">
        <v>372</v>
      </c>
      <c r="B1362" t="s">
        <v>373</v>
      </c>
      <c r="C1362" t="s">
        <v>360</v>
      </c>
      <c r="D1362" t="s">
        <v>361</v>
      </c>
      <c r="E1362" t="s">
        <v>362</v>
      </c>
      <c r="F1362" t="s">
        <v>348</v>
      </c>
      <c r="G1362" t="s">
        <v>195</v>
      </c>
      <c r="H1362" t="s">
        <v>354</v>
      </c>
      <c r="I1362" t="s">
        <v>136</v>
      </c>
      <c r="K1362" t="s">
        <v>275</v>
      </c>
      <c r="N1362" t="s">
        <v>217</v>
      </c>
      <c r="O1362" t="s">
        <v>194</v>
      </c>
      <c r="P1362">
        <v>2030</v>
      </c>
      <c r="Q1362">
        <v>2.5</v>
      </c>
    </row>
    <row r="1363" spans="1:17" x14ac:dyDescent="0.25">
      <c r="A1363" t="s">
        <v>372</v>
      </c>
      <c r="B1363" t="s">
        <v>373</v>
      </c>
      <c r="C1363" t="s">
        <v>360</v>
      </c>
      <c r="D1363" t="s">
        <v>361</v>
      </c>
      <c r="E1363" t="s">
        <v>362</v>
      </c>
      <c r="F1363" t="s">
        <v>348</v>
      </c>
      <c r="G1363" t="s">
        <v>195</v>
      </c>
      <c r="H1363" t="s">
        <v>354</v>
      </c>
      <c r="I1363" t="s">
        <v>136</v>
      </c>
      <c r="K1363" t="s">
        <v>275</v>
      </c>
      <c r="N1363" t="s">
        <v>217</v>
      </c>
      <c r="O1363" t="s">
        <v>194</v>
      </c>
      <c r="P1363">
        <v>2050</v>
      </c>
      <c r="Q1363">
        <v>2.5</v>
      </c>
    </row>
    <row r="1364" spans="1:17" x14ac:dyDescent="0.25">
      <c r="A1364" t="s">
        <v>372</v>
      </c>
      <c r="B1364" t="s">
        <v>373</v>
      </c>
      <c r="C1364" t="s">
        <v>360</v>
      </c>
      <c r="D1364" t="s">
        <v>361</v>
      </c>
      <c r="E1364" t="s">
        <v>362</v>
      </c>
      <c r="F1364" t="s">
        <v>348</v>
      </c>
      <c r="G1364" t="s">
        <v>195</v>
      </c>
      <c r="H1364" t="s">
        <v>354</v>
      </c>
      <c r="I1364" t="s">
        <v>136</v>
      </c>
      <c r="K1364" t="s">
        <v>275</v>
      </c>
      <c r="N1364" t="s">
        <v>217</v>
      </c>
      <c r="O1364" t="s">
        <v>264</v>
      </c>
      <c r="P1364">
        <v>2050</v>
      </c>
      <c r="Q1364">
        <v>1.5</v>
      </c>
    </row>
    <row r="1365" spans="1:17" x14ac:dyDescent="0.25">
      <c r="A1365" t="s">
        <v>372</v>
      </c>
      <c r="B1365" t="s">
        <v>373</v>
      </c>
      <c r="C1365" t="s">
        <v>360</v>
      </c>
      <c r="D1365" t="s">
        <v>361</v>
      </c>
      <c r="E1365" t="s">
        <v>362</v>
      </c>
      <c r="F1365" t="s">
        <v>348</v>
      </c>
      <c r="G1365" t="s">
        <v>195</v>
      </c>
      <c r="H1365" t="s">
        <v>354</v>
      </c>
      <c r="I1365" t="s">
        <v>136</v>
      </c>
      <c r="K1365" t="s">
        <v>275</v>
      </c>
      <c r="N1365" t="s">
        <v>217</v>
      </c>
      <c r="O1365" t="s">
        <v>265</v>
      </c>
      <c r="P1365">
        <v>2050</v>
      </c>
      <c r="Q1365">
        <v>3</v>
      </c>
    </row>
    <row r="1366" spans="1:17" x14ac:dyDescent="0.25">
      <c r="A1366" t="s">
        <v>372</v>
      </c>
      <c r="B1366" t="s">
        <v>373</v>
      </c>
      <c r="C1366" t="s">
        <v>360</v>
      </c>
      <c r="D1366" t="s">
        <v>361</v>
      </c>
      <c r="E1366" t="s">
        <v>362</v>
      </c>
      <c r="F1366" t="s">
        <v>348</v>
      </c>
      <c r="G1366" t="s">
        <v>195</v>
      </c>
      <c r="H1366" t="s">
        <v>355</v>
      </c>
      <c r="I1366" t="s">
        <v>277</v>
      </c>
      <c r="K1366" t="s">
        <v>278</v>
      </c>
      <c r="M1366" t="s">
        <v>316</v>
      </c>
      <c r="N1366" t="s">
        <v>193</v>
      </c>
      <c r="O1366" t="s">
        <v>194</v>
      </c>
      <c r="P1366">
        <v>2015</v>
      </c>
      <c r="Q1366">
        <v>0.04</v>
      </c>
    </row>
    <row r="1367" spans="1:17" x14ac:dyDescent="0.25">
      <c r="A1367" t="s">
        <v>372</v>
      </c>
      <c r="B1367" t="s">
        <v>373</v>
      </c>
      <c r="C1367" t="s">
        <v>360</v>
      </c>
      <c r="D1367" t="s">
        <v>361</v>
      </c>
      <c r="E1367" t="s">
        <v>362</v>
      </c>
      <c r="F1367" t="s">
        <v>348</v>
      </c>
      <c r="G1367" t="s">
        <v>195</v>
      </c>
      <c r="H1367" t="s">
        <v>355</v>
      </c>
      <c r="I1367" t="s">
        <v>277</v>
      </c>
      <c r="K1367" t="s">
        <v>278</v>
      </c>
      <c r="M1367" t="s">
        <v>316</v>
      </c>
      <c r="N1367" t="s">
        <v>193</v>
      </c>
      <c r="O1367" t="s">
        <v>194</v>
      </c>
      <c r="P1367">
        <v>2020</v>
      </c>
      <c r="Q1367">
        <v>0.04</v>
      </c>
    </row>
    <row r="1368" spans="1:17" x14ac:dyDescent="0.25">
      <c r="A1368" t="s">
        <v>372</v>
      </c>
      <c r="B1368" t="s">
        <v>373</v>
      </c>
      <c r="C1368" t="s">
        <v>360</v>
      </c>
      <c r="D1368" t="s">
        <v>361</v>
      </c>
      <c r="E1368" t="s">
        <v>362</v>
      </c>
      <c r="F1368" t="s">
        <v>348</v>
      </c>
      <c r="G1368" t="s">
        <v>195</v>
      </c>
      <c r="H1368" t="s">
        <v>355</v>
      </c>
      <c r="I1368" t="s">
        <v>277</v>
      </c>
      <c r="K1368" t="s">
        <v>278</v>
      </c>
      <c r="M1368" t="s">
        <v>316</v>
      </c>
      <c r="N1368" t="s">
        <v>193</v>
      </c>
      <c r="O1368" t="s">
        <v>264</v>
      </c>
      <c r="P1368">
        <v>2020</v>
      </c>
      <c r="Q1368">
        <v>0.03</v>
      </c>
    </row>
    <row r="1369" spans="1:17" x14ac:dyDescent="0.25">
      <c r="A1369" t="s">
        <v>372</v>
      </c>
      <c r="B1369" t="s">
        <v>373</v>
      </c>
      <c r="C1369" t="s">
        <v>360</v>
      </c>
      <c r="D1369" t="s">
        <v>361</v>
      </c>
      <c r="E1369" t="s">
        <v>362</v>
      </c>
      <c r="F1369" t="s">
        <v>348</v>
      </c>
      <c r="G1369" t="s">
        <v>195</v>
      </c>
      <c r="H1369" t="s">
        <v>355</v>
      </c>
      <c r="I1369" t="s">
        <v>277</v>
      </c>
      <c r="K1369" t="s">
        <v>278</v>
      </c>
      <c r="M1369" t="s">
        <v>316</v>
      </c>
      <c r="N1369" t="s">
        <v>193</v>
      </c>
      <c r="O1369" t="s">
        <v>265</v>
      </c>
      <c r="P1369">
        <v>2020</v>
      </c>
      <c r="Q1369">
        <v>7.0000000000000007E-2</v>
      </c>
    </row>
    <row r="1370" spans="1:17" x14ac:dyDescent="0.25">
      <c r="A1370" t="s">
        <v>372</v>
      </c>
      <c r="B1370" t="s">
        <v>373</v>
      </c>
      <c r="C1370" t="s">
        <v>360</v>
      </c>
      <c r="D1370" t="s">
        <v>361</v>
      </c>
      <c r="E1370" t="s">
        <v>362</v>
      </c>
      <c r="F1370" t="s">
        <v>348</v>
      </c>
      <c r="G1370" t="s">
        <v>195</v>
      </c>
      <c r="H1370" t="s">
        <v>355</v>
      </c>
      <c r="I1370" t="s">
        <v>277</v>
      </c>
      <c r="K1370" t="s">
        <v>278</v>
      </c>
      <c r="M1370" t="s">
        <v>316</v>
      </c>
      <c r="N1370" t="s">
        <v>193</v>
      </c>
      <c r="O1370" t="s">
        <v>194</v>
      </c>
      <c r="P1370">
        <v>2030</v>
      </c>
      <c r="Q1370">
        <v>0.04</v>
      </c>
    </row>
    <row r="1371" spans="1:17" x14ac:dyDescent="0.25">
      <c r="A1371" t="s">
        <v>372</v>
      </c>
      <c r="B1371" t="s">
        <v>373</v>
      </c>
      <c r="C1371" t="s">
        <v>360</v>
      </c>
      <c r="D1371" t="s">
        <v>361</v>
      </c>
      <c r="E1371" t="s">
        <v>362</v>
      </c>
      <c r="F1371" t="s">
        <v>348</v>
      </c>
      <c r="G1371" t="s">
        <v>195</v>
      </c>
      <c r="H1371" t="s">
        <v>355</v>
      </c>
      <c r="I1371" t="s">
        <v>277</v>
      </c>
      <c r="K1371" t="s">
        <v>278</v>
      </c>
      <c r="M1371" t="s">
        <v>316</v>
      </c>
      <c r="N1371" t="s">
        <v>193</v>
      </c>
      <c r="O1371" t="s">
        <v>194</v>
      </c>
      <c r="P1371">
        <v>2050</v>
      </c>
      <c r="Q1371">
        <v>0.04</v>
      </c>
    </row>
    <row r="1372" spans="1:17" x14ac:dyDescent="0.25">
      <c r="A1372" t="s">
        <v>372</v>
      </c>
      <c r="B1372" t="s">
        <v>373</v>
      </c>
      <c r="C1372" t="s">
        <v>360</v>
      </c>
      <c r="D1372" t="s">
        <v>361</v>
      </c>
      <c r="E1372" t="s">
        <v>362</v>
      </c>
      <c r="F1372" t="s">
        <v>348</v>
      </c>
      <c r="G1372" t="s">
        <v>195</v>
      </c>
      <c r="H1372" t="s">
        <v>355</v>
      </c>
      <c r="I1372" t="s">
        <v>277</v>
      </c>
      <c r="K1372" t="s">
        <v>278</v>
      </c>
      <c r="M1372" t="s">
        <v>316</v>
      </c>
      <c r="N1372" t="s">
        <v>193</v>
      </c>
      <c r="O1372" t="s">
        <v>264</v>
      </c>
      <c r="P1372">
        <v>2050</v>
      </c>
      <c r="Q1372">
        <v>0.03</v>
      </c>
    </row>
    <row r="1373" spans="1:17" x14ac:dyDescent="0.25">
      <c r="A1373" t="s">
        <v>372</v>
      </c>
      <c r="B1373" t="s">
        <v>373</v>
      </c>
      <c r="C1373" t="s">
        <v>360</v>
      </c>
      <c r="D1373" t="s">
        <v>361</v>
      </c>
      <c r="E1373" t="s">
        <v>362</v>
      </c>
      <c r="F1373" t="s">
        <v>348</v>
      </c>
      <c r="G1373" t="s">
        <v>195</v>
      </c>
      <c r="H1373" t="s">
        <v>355</v>
      </c>
      <c r="I1373" t="s">
        <v>277</v>
      </c>
      <c r="K1373" t="s">
        <v>278</v>
      </c>
      <c r="M1373" t="s">
        <v>316</v>
      </c>
      <c r="N1373" t="s">
        <v>193</v>
      </c>
      <c r="O1373" t="s">
        <v>265</v>
      </c>
      <c r="P1373">
        <v>2050</v>
      </c>
      <c r="Q1373">
        <v>7.0000000000000007E-2</v>
      </c>
    </row>
    <row r="1374" spans="1:17" x14ac:dyDescent="0.25">
      <c r="A1374" t="s">
        <v>372</v>
      </c>
      <c r="B1374" t="s">
        <v>373</v>
      </c>
      <c r="C1374" t="s">
        <v>360</v>
      </c>
      <c r="D1374" t="s">
        <v>361</v>
      </c>
      <c r="E1374" t="s">
        <v>362</v>
      </c>
      <c r="F1374" t="s">
        <v>348</v>
      </c>
      <c r="G1374" t="s">
        <v>195</v>
      </c>
      <c r="H1374" t="s">
        <v>215</v>
      </c>
      <c r="I1374" t="s">
        <v>216</v>
      </c>
      <c r="K1374" t="s">
        <v>202</v>
      </c>
      <c r="M1374" t="s">
        <v>192</v>
      </c>
      <c r="N1374" t="s">
        <v>365</v>
      </c>
      <c r="O1374" t="s">
        <v>194</v>
      </c>
      <c r="P1374">
        <v>2015</v>
      </c>
      <c r="Q1374">
        <v>25</v>
      </c>
    </row>
    <row r="1375" spans="1:17" x14ac:dyDescent="0.25">
      <c r="A1375" t="s">
        <v>372</v>
      </c>
      <c r="B1375" t="s">
        <v>373</v>
      </c>
      <c r="C1375" t="s">
        <v>360</v>
      </c>
      <c r="D1375" t="s">
        <v>361</v>
      </c>
      <c r="E1375" t="s">
        <v>362</v>
      </c>
      <c r="F1375" t="s">
        <v>348</v>
      </c>
      <c r="G1375" t="s">
        <v>195</v>
      </c>
      <c r="H1375" t="s">
        <v>215</v>
      </c>
      <c r="I1375" t="s">
        <v>216</v>
      </c>
      <c r="K1375" t="s">
        <v>202</v>
      </c>
      <c r="M1375" t="s">
        <v>192</v>
      </c>
      <c r="N1375" t="s">
        <v>365</v>
      </c>
      <c r="O1375" t="s">
        <v>194</v>
      </c>
      <c r="P1375">
        <v>2020</v>
      </c>
      <c r="Q1375">
        <v>25</v>
      </c>
    </row>
    <row r="1376" spans="1:17" x14ac:dyDescent="0.25">
      <c r="A1376" t="s">
        <v>372</v>
      </c>
      <c r="B1376" t="s">
        <v>373</v>
      </c>
      <c r="C1376" t="s">
        <v>360</v>
      </c>
      <c r="D1376" t="s">
        <v>361</v>
      </c>
      <c r="E1376" t="s">
        <v>362</v>
      </c>
      <c r="F1376" t="s">
        <v>348</v>
      </c>
      <c r="G1376" t="s">
        <v>195</v>
      </c>
      <c r="H1376" t="s">
        <v>215</v>
      </c>
      <c r="I1376" t="s">
        <v>216</v>
      </c>
      <c r="K1376" t="s">
        <v>202</v>
      </c>
      <c r="M1376" t="s">
        <v>192</v>
      </c>
      <c r="N1376" t="s">
        <v>365</v>
      </c>
      <c r="O1376" t="s">
        <v>264</v>
      </c>
      <c r="P1376">
        <v>2020</v>
      </c>
      <c r="Q1376">
        <v>25</v>
      </c>
    </row>
    <row r="1377" spans="1:17" x14ac:dyDescent="0.25">
      <c r="A1377" t="s">
        <v>372</v>
      </c>
      <c r="B1377" t="s">
        <v>373</v>
      </c>
      <c r="C1377" t="s">
        <v>360</v>
      </c>
      <c r="D1377" t="s">
        <v>361</v>
      </c>
      <c r="E1377" t="s">
        <v>362</v>
      </c>
      <c r="F1377" t="s">
        <v>348</v>
      </c>
      <c r="G1377" t="s">
        <v>195</v>
      </c>
      <c r="H1377" t="s">
        <v>215</v>
      </c>
      <c r="I1377" t="s">
        <v>216</v>
      </c>
      <c r="K1377" t="s">
        <v>202</v>
      </c>
      <c r="M1377" t="s">
        <v>192</v>
      </c>
      <c r="N1377" t="s">
        <v>365</v>
      </c>
      <c r="O1377" t="s">
        <v>265</v>
      </c>
      <c r="P1377">
        <v>2020</v>
      </c>
    </row>
    <row r="1378" spans="1:17" x14ac:dyDescent="0.25">
      <c r="A1378" t="s">
        <v>372</v>
      </c>
      <c r="B1378" t="s">
        <v>373</v>
      </c>
      <c r="C1378" t="s">
        <v>360</v>
      </c>
      <c r="D1378" t="s">
        <v>361</v>
      </c>
      <c r="E1378" t="s">
        <v>362</v>
      </c>
      <c r="F1378" t="s">
        <v>348</v>
      </c>
      <c r="G1378" t="s">
        <v>195</v>
      </c>
      <c r="H1378" t="s">
        <v>215</v>
      </c>
      <c r="I1378" t="s">
        <v>216</v>
      </c>
      <c r="K1378" t="s">
        <v>202</v>
      </c>
      <c r="M1378" t="s">
        <v>192</v>
      </c>
      <c r="N1378" t="s">
        <v>365</v>
      </c>
      <c r="O1378" t="s">
        <v>194</v>
      </c>
      <c r="P1378">
        <v>2030</v>
      </c>
      <c r="Q1378">
        <v>25</v>
      </c>
    </row>
    <row r="1379" spans="1:17" x14ac:dyDescent="0.25">
      <c r="A1379" t="s">
        <v>372</v>
      </c>
      <c r="B1379" t="s">
        <v>373</v>
      </c>
      <c r="C1379" t="s">
        <v>360</v>
      </c>
      <c r="D1379" t="s">
        <v>361</v>
      </c>
      <c r="E1379" t="s">
        <v>362</v>
      </c>
      <c r="F1379" t="s">
        <v>348</v>
      </c>
      <c r="G1379" t="s">
        <v>195</v>
      </c>
      <c r="H1379" t="s">
        <v>215</v>
      </c>
      <c r="I1379" t="s">
        <v>216</v>
      </c>
      <c r="K1379" t="s">
        <v>202</v>
      </c>
      <c r="M1379" t="s">
        <v>192</v>
      </c>
      <c r="N1379" t="s">
        <v>365</v>
      </c>
      <c r="O1379" t="s">
        <v>194</v>
      </c>
      <c r="P1379">
        <v>2050</v>
      </c>
      <c r="Q1379">
        <v>25</v>
      </c>
    </row>
    <row r="1380" spans="1:17" x14ac:dyDescent="0.25">
      <c r="A1380" t="s">
        <v>372</v>
      </c>
      <c r="B1380" t="s">
        <v>373</v>
      </c>
      <c r="C1380" t="s">
        <v>360</v>
      </c>
      <c r="D1380" t="s">
        <v>361</v>
      </c>
      <c r="E1380" t="s">
        <v>362</v>
      </c>
      <c r="F1380" t="s">
        <v>348</v>
      </c>
      <c r="G1380" t="s">
        <v>195</v>
      </c>
      <c r="H1380" t="s">
        <v>215</v>
      </c>
      <c r="I1380" t="s">
        <v>216</v>
      </c>
      <c r="K1380" t="s">
        <v>202</v>
      </c>
      <c r="M1380" t="s">
        <v>192</v>
      </c>
      <c r="N1380" t="s">
        <v>365</v>
      </c>
      <c r="O1380" t="s">
        <v>264</v>
      </c>
      <c r="P1380">
        <v>2050</v>
      </c>
      <c r="Q1380">
        <v>25</v>
      </c>
    </row>
    <row r="1381" spans="1:17" x14ac:dyDescent="0.25">
      <c r="A1381" t="s">
        <v>372</v>
      </c>
      <c r="B1381" t="s">
        <v>373</v>
      </c>
      <c r="C1381" t="s">
        <v>360</v>
      </c>
      <c r="D1381" t="s">
        <v>361</v>
      </c>
      <c r="E1381" t="s">
        <v>362</v>
      </c>
      <c r="F1381" t="s">
        <v>348</v>
      </c>
      <c r="G1381" t="s">
        <v>195</v>
      </c>
      <c r="H1381" t="s">
        <v>215</v>
      </c>
      <c r="I1381" t="s">
        <v>216</v>
      </c>
      <c r="K1381" t="s">
        <v>202</v>
      </c>
      <c r="M1381" t="s">
        <v>192</v>
      </c>
      <c r="N1381" t="s">
        <v>365</v>
      </c>
      <c r="O1381" t="s">
        <v>265</v>
      </c>
      <c r="P1381">
        <v>2050</v>
      </c>
    </row>
    <row r="1382" spans="1:17" x14ac:dyDescent="0.25">
      <c r="A1382" t="s">
        <v>372</v>
      </c>
      <c r="B1382" t="s">
        <v>373</v>
      </c>
      <c r="C1382" t="s">
        <v>360</v>
      </c>
      <c r="D1382" t="s">
        <v>361</v>
      </c>
      <c r="E1382" t="s">
        <v>362</v>
      </c>
      <c r="F1382" t="s">
        <v>348</v>
      </c>
      <c r="G1382" t="s">
        <v>218</v>
      </c>
      <c r="H1382" t="s">
        <v>219</v>
      </c>
      <c r="I1382" t="s">
        <v>220</v>
      </c>
      <c r="K1382" t="s">
        <v>221</v>
      </c>
      <c r="N1382" t="s">
        <v>366</v>
      </c>
      <c r="O1382" t="s">
        <v>194</v>
      </c>
      <c r="P1382">
        <v>2015</v>
      </c>
      <c r="Q1382">
        <v>1.5</v>
      </c>
    </row>
    <row r="1383" spans="1:17" x14ac:dyDescent="0.25">
      <c r="A1383" t="s">
        <v>372</v>
      </c>
      <c r="B1383" t="s">
        <v>373</v>
      </c>
      <c r="C1383" t="s">
        <v>360</v>
      </c>
      <c r="D1383" t="s">
        <v>361</v>
      </c>
      <c r="E1383" t="s">
        <v>362</v>
      </c>
      <c r="F1383" t="s">
        <v>348</v>
      </c>
      <c r="G1383" t="s">
        <v>218</v>
      </c>
      <c r="H1383" t="s">
        <v>219</v>
      </c>
      <c r="I1383" t="s">
        <v>220</v>
      </c>
      <c r="K1383" t="s">
        <v>221</v>
      </c>
      <c r="N1383" t="s">
        <v>366</v>
      </c>
      <c r="O1383" t="s">
        <v>194</v>
      </c>
      <c r="P1383">
        <v>2020</v>
      </c>
      <c r="Q1383">
        <v>1.5</v>
      </c>
    </row>
    <row r="1384" spans="1:17" x14ac:dyDescent="0.25">
      <c r="A1384" t="s">
        <v>372</v>
      </c>
      <c r="B1384" t="s">
        <v>373</v>
      </c>
      <c r="C1384" t="s">
        <v>360</v>
      </c>
      <c r="D1384" t="s">
        <v>361</v>
      </c>
      <c r="E1384" t="s">
        <v>362</v>
      </c>
      <c r="F1384" t="s">
        <v>348</v>
      </c>
      <c r="G1384" t="s">
        <v>218</v>
      </c>
      <c r="H1384" t="s">
        <v>219</v>
      </c>
      <c r="I1384" t="s">
        <v>220</v>
      </c>
      <c r="K1384" t="s">
        <v>221</v>
      </c>
      <c r="N1384" t="s">
        <v>366</v>
      </c>
      <c r="O1384" t="s">
        <v>264</v>
      </c>
      <c r="P1384">
        <v>2020</v>
      </c>
      <c r="Q1384">
        <v>1</v>
      </c>
    </row>
    <row r="1385" spans="1:17" x14ac:dyDescent="0.25">
      <c r="A1385" t="s">
        <v>372</v>
      </c>
      <c r="B1385" t="s">
        <v>373</v>
      </c>
      <c r="C1385" t="s">
        <v>360</v>
      </c>
      <c r="D1385" t="s">
        <v>361</v>
      </c>
      <c r="E1385" t="s">
        <v>362</v>
      </c>
      <c r="F1385" t="s">
        <v>348</v>
      </c>
      <c r="G1385" t="s">
        <v>218</v>
      </c>
      <c r="H1385" t="s">
        <v>219</v>
      </c>
      <c r="I1385" t="s">
        <v>220</v>
      </c>
      <c r="K1385" t="s">
        <v>221</v>
      </c>
      <c r="N1385" t="s">
        <v>366</v>
      </c>
      <c r="O1385" t="s">
        <v>265</v>
      </c>
      <c r="P1385">
        <v>2020</v>
      </c>
      <c r="Q1385">
        <v>8</v>
      </c>
    </row>
    <row r="1386" spans="1:17" x14ac:dyDescent="0.25">
      <c r="A1386" t="s">
        <v>372</v>
      </c>
      <c r="B1386" t="s">
        <v>373</v>
      </c>
      <c r="C1386" t="s">
        <v>360</v>
      </c>
      <c r="D1386" t="s">
        <v>361</v>
      </c>
      <c r="E1386" t="s">
        <v>362</v>
      </c>
      <c r="F1386" t="s">
        <v>348</v>
      </c>
      <c r="G1386" t="s">
        <v>218</v>
      </c>
      <c r="H1386" t="s">
        <v>219</v>
      </c>
      <c r="I1386" t="s">
        <v>220</v>
      </c>
      <c r="K1386" t="s">
        <v>221</v>
      </c>
      <c r="N1386" t="s">
        <v>366</v>
      </c>
      <c r="O1386" t="s">
        <v>194</v>
      </c>
      <c r="P1386">
        <v>2030</v>
      </c>
      <c r="Q1386">
        <v>1.5</v>
      </c>
    </row>
    <row r="1387" spans="1:17" x14ac:dyDescent="0.25">
      <c r="A1387" t="s">
        <v>372</v>
      </c>
      <c r="B1387" t="s">
        <v>373</v>
      </c>
      <c r="C1387" t="s">
        <v>360</v>
      </c>
      <c r="D1387" t="s">
        <v>361</v>
      </c>
      <c r="E1387" t="s">
        <v>362</v>
      </c>
      <c r="F1387" t="s">
        <v>348</v>
      </c>
      <c r="G1387" t="s">
        <v>218</v>
      </c>
      <c r="H1387" t="s">
        <v>219</v>
      </c>
      <c r="I1387" t="s">
        <v>220</v>
      </c>
      <c r="K1387" t="s">
        <v>221</v>
      </c>
      <c r="N1387" t="s">
        <v>366</v>
      </c>
      <c r="O1387" t="s">
        <v>194</v>
      </c>
      <c r="P1387">
        <v>2050</v>
      </c>
      <c r="Q1387">
        <v>1.5</v>
      </c>
    </row>
    <row r="1388" spans="1:17" x14ac:dyDescent="0.25">
      <c r="A1388" t="s">
        <v>372</v>
      </c>
      <c r="B1388" t="s">
        <v>373</v>
      </c>
      <c r="C1388" t="s">
        <v>360</v>
      </c>
      <c r="D1388" t="s">
        <v>361</v>
      </c>
      <c r="E1388" t="s">
        <v>362</v>
      </c>
      <c r="F1388" t="s">
        <v>348</v>
      </c>
      <c r="G1388" t="s">
        <v>218</v>
      </c>
      <c r="H1388" t="s">
        <v>219</v>
      </c>
      <c r="I1388" t="s">
        <v>220</v>
      </c>
      <c r="K1388" t="s">
        <v>221</v>
      </c>
      <c r="N1388" t="s">
        <v>366</v>
      </c>
      <c r="O1388" t="s">
        <v>264</v>
      </c>
      <c r="P1388">
        <v>2050</v>
      </c>
      <c r="Q1388">
        <v>1</v>
      </c>
    </row>
    <row r="1389" spans="1:17" x14ac:dyDescent="0.25">
      <c r="A1389" t="s">
        <v>372</v>
      </c>
      <c r="B1389" t="s">
        <v>373</v>
      </c>
      <c r="C1389" t="s">
        <v>360</v>
      </c>
      <c r="D1389" t="s">
        <v>361</v>
      </c>
      <c r="E1389" t="s">
        <v>362</v>
      </c>
      <c r="F1389" t="s">
        <v>348</v>
      </c>
      <c r="G1389" t="s">
        <v>218</v>
      </c>
      <c r="H1389" t="s">
        <v>219</v>
      </c>
      <c r="I1389" t="s">
        <v>220</v>
      </c>
      <c r="K1389" t="s">
        <v>221</v>
      </c>
      <c r="N1389" t="s">
        <v>366</v>
      </c>
      <c r="O1389" t="s">
        <v>265</v>
      </c>
      <c r="P1389">
        <v>2050</v>
      </c>
      <c r="Q1389">
        <v>8</v>
      </c>
    </row>
    <row r="1390" spans="1:17" x14ac:dyDescent="0.25">
      <c r="A1390" t="s">
        <v>372</v>
      </c>
      <c r="B1390" t="s">
        <v>373</v>
      </c>
      <c r="C1390" t="s">
        <v>360</v>
      </c>
      <c r="D1390" t="s">
        <v>361</v>
      </c>
      <c r="E1390" t="s">
        <v>362</v>
      </c>
      <c r="F1390" t="s">
        <v>348</v>
      </c>
      <c r="G1390" t="s">
        <v>218</v>
      </c>
      <c r="H1390" t="s">
        <v>223</v>
      </c>
      <c r="I1390" t="s">
        <v>224</v>
      </c>
      <c r="K1390" t="s">
        <v>221</v>
      </c>
      <c r="N1390" t="s">
        <v>366</v>
      </c>
      <c r="O1390" t="s">
        <v>194</v>
      </c>
      <c r="P1390">
        <v>2015</v>
      </c>
      <c r="Q1390">
        <v>1</v>
      </c>
    </row>
    <row r="1391" spans="1:17" x14ac:dyDescent="0.25">
      <c r="A1391" t="s">
        <v>372</v>
      </c>
      <c r="B1391" t="s">
        <v>373</v>
      </c>
      <c r="C1391" t="s">
        <v>360</v>
      </c>
      <c r="D1391" t="s">
        <v>361</v>
      </c>
      <c r="E1391" t="s">
        <v>362</v>
      </c>
      <c r="F1391" t="s">
        <v>348</v>
      </c>
      <c r="G1391" t="s">
        <v>218</v>
      </c>
      <c r="H1391" t="s">
        <v>223</v>
      </c>
      <c r="I1391" t="s">
        <v>224</v>
      </c>
      <c r="K1391" t="s">
        <v>221</v>
      </c>
      <c r="N1391" t="s">
        <v>366</v>
      </c>
      <c r="O1391" t="s">
        <v>194</v>
      </c>
      <c r="P1391">
        <v>2020</v>
      </c>
      <c r="Q1391">
        <v>1</v>
      </c>
    </row>
    <row r="1392" spans="1:17" x14ac:dyDescent="0.25">
      <c r="A1392" t="s">
        <v>372</v>
      </c>
      <c r="B1392" t="s">
        <v>373</v>
      </c>
      <c r="C1392" t="s">
        <v>360</v>
      </c>
      <c r="D1392" t="s">
        <v>361</v>
      </c>
      <c r="E1392" t="s">
        <v>362</v>
      </c>
      <c r="F1392" t="s">
        <v>348</v>
      </c>
      <c r="G1392" t="s">
        <v>218</v>
      </c>
      <c r="H1392" t="s">
        <v>223</v>
      </c>
      <c r="I1392" t="s">
        <v>224</v>
      </c>
      <c r="K1392" t="s">
        <v>221</v>
      </c>
      <c r="N1392" t="s">
        <v>366</v>
      </c>
      <c r="O1392" t="s">
        <v>264</v>
      </c>
      <c r="P1392">
        <v>2020</v>
      </c>
      <c r="Q1392">
        <v>0.7</v>
      </c>
    </row>
    <row r="1393" spans="1:17" x14ac:dyDescent="0.25">
      <c r="A1393" t="s">
        <v>372</v>
      </c>
      <c r="B1393" t="s">
        <v>373</v>
      </c>
      <c r="C1393" t="s">
        <v>360</v>
      </c>
      <c r="D1393" t="s">
        <v>361</v>
      </c>
      <c r="E1393" t="s">
        <v>362</v>
      </c>
      <c r="F1393" t="s">
        <v>348</v>
      </c>
      <c r="G1393" t="s">
        <v>218</v>
      </c>
      <c r="H1393" t="s">
        <v>223</v>
      </c>
      <c r="I1393" t="s">
        <v>224</v>
      </c>
      <c r="K1393" t="s">
        <v>221</v>
      </c>
      <c r="N1393" t="s">
        <v>366</v>
      </c>
      <c r="O1393" t="s">
        <v>265</v>
      </c>
      <c r="P1393">
        <v>2020</v>
      </c>
      <c r="Q1393">
        <v>1.2</v>
      </c>
    </row>
    <row r="1394" spans="1:17" x14ac:dyDescent="0.25">
      <c r="A1394" t="s">
        <v>372</v>
      </c>
      <c r="B1394" t="s">
        <v>373</v>
      </c>
      <c r="C1394" t="s">
        <v>360</v>
      </c>
      <c r="D1394" t="s">
        <v>361</v>
      </c>
      <c r="E1394" t="s">
        <v>362</v>
      </c>
      <c r="F1394" t="s">
        <v>348</v>
      </c>
      <c r="G1394" t="s">
        <v>218</v>
      </c>
      <c r="H1394" t="s">
        <v>223</v>
      </c>
      <c r="I1394" t="s">
        <v>224</v>
      </c>
      <c r="K1394" t="s">
        <v>221</v>
      </c>
      <c r="N1394" t="s">
        <v>366</v>
      </c>
      <c r="O1394" t="s">
        <v>194</v>
      </c>
      <c r="P1394">
        <v>2030</v>
      </c>
      <c r="Q1394">
        <v>1</v>
      </c>
    </row>
    <row r="1395" spans="1:17" x14ac:dyDescent="0.25">
      <c r="A1395" t="s">
        <v>372</v>
      </c>
      <c r="B1395" t="s">
        <v>373</v>
      </c>
      <c r="C1395" t="s">
        <v>360</v>
      </c>
      <c r="D1395" t="s">
        <v>361</v>
      </c>
      <c r="E1395" t="s">
        <v>362</v>
      </c>
      <c r="F1395" t="s">
        <v>348</v>
      </c>
      <c r="G1395" t="s">
        <v>218</v>
      </c>
      <c r="H1395" t="s">
        <v>223</v>
      </c>
      <c r="I1395" t="s">
        <v>224</v>
      </c>
      <c r="K1395" t="s">
        <v>221</v>
      </c>
      <c r="N1395" t="s">
        <v>366</v>
      </c>
      <c r="O1395" t="s">
        <v>194</v>
      </c>
      <c r="P1395">
        <v>2050</v>
      </c>
      <c r="Q1395">
        <v>1</v>
      </c>
    </row>
    <row r="1396" spans="1:17" x14ac:dyDescent="0.25">
      <c r="A1396" t="s">
        <v>372</v>
      </c>
      <c r="B1396" t="s">
        <v>373</v>
      </c>
      <c r="C1396" t="s">
        <v>360</v>
      </c>
      <c r="D1396" t="s">
        <v>361</v>
      </c>
      <c r="E1396" t="s">
        <v>362</v>
      </c>
      <c r="F1396" t="s">
        <v>348</v>
      </c>
      <c r="G1396" t="s">
        <v>218</v>
      </c>
      <c r="H1396" t="s">
        <v>223</v>
      </c>
      <c r="I1396" t="s">
        <v>224</v>
      </c>
      <c r="K1396" t="s">
        <v>221</v>
      </c>
      <c r="N1396" t="s">
        <v>366</v>
      </c>
      <c r="O1396" t="s">
        <v>264</v>
      </c>
      <c r="P1396">
        <v>2050</v>
      </c>
      <c r="Q1396">
        <v>0.7</v>
      </c>
    </row>
    <row r="1397" spans="1:17" x14ac:dyDescent="0.25">
      <c r="A1397" t="s">
        <v>372</v>
      </c>
      <c r="B1397" t="s">
        <v>373</v>
      </c>
      <c r="C1397" t="s">
        <v>360</v>
      </c>
      <c r="D1397" t="s">
        <v>361</v>
      </c>
      <c r="E1397" t="s">
        <v>362</v>
      </c>
      <c r="F1397" t="s">
        <v>348</v>
      </c>
      <c r="G1397" t="s">
        <v>218</v>
      </c>
      <c r="H1397" t="s">
        <v>223</v>
      </c>
      <c r="I1397" t="s">
        <v>224</v>
      </c>
      <c r="K1397" t="s">
        <v>221</v>
      </c>
      <c r="N1397" t="s">
        <v>366</v>
      </c>
      <c r="O1397" t="s">
        <v>265</v>
      </c>
      <c r="P1397">
        <v>2050</v>
      </c>
      <c r="Q1397">
        <v>1.2</v>
      </c>
    </row>
    <row r="1398" spans="1:17" x14ac:dyDescent="0.25">
      <c r="A1398" t="s">
        <v>372</v>
      </c>
      <c r="B1398" t="s">
        <v>373</v>
      </c>
      <c r="C1398" t="s">
        <v>360</v>
      </c>
      <c r="D1398" t="s">
        <v>361</v>
      </c>
      <c r="E1398" t="s">
        <v>362</v>
      </c>
      <c r="F1398" t="s">
        <v>348</v>
      </c>
      <c r="G1398" t="s">
        <v>218</v>
      </c>
      <c r="H1398" t="s">
        <v>225</v>
      </c>
      <c r="I1398" t="s">
        <v>226</v>
      </c>
      <c r="K1398" t="s">
        <v>221</v>
      </c>
      <c r="M1398" t="s">
        <v>251</v>
      </c>
      <c r="N1398" t="s">
        <v>367</v>
      </c>
      <c r="O1398" t="s">
        <v>194</v>
      </c>
      <c r="P1398">
        <v>2015</v>
      </c>
      <c r="Q1398">
        <v>20</v>
      </c>
    </row>
    <row r="1399" spans="1:17" x14ac:dyDescent="0.25">
      <c r="A1399" t="s">
        <v>372</v>
      </c>
      <c r="B1399" t="s">
        <v>373</v>
      </c>
      <c r="C1399" t="s">
        <v>360</v>
      </c>
      <c r="D1399" t="s">
        <v>361</v>
      </c>
      <c r="E1399" t="s">
        <v>362</v>
      </c>
      <c r="F1399" t="s">
        <v>348</v>
      </c>
      <c r="G1399" t="s">
        <v>218</v>
      </c>
      <c r="H1399" t="s">
        <v>225</v>
      </c>
      <c r="I1399" t="s">
        <v>226</v>
      </c>
      <c r="K1399" t="s">
        <v>221</v>
      </c>
      <c r="M1399" t="s">
        <v>251</v>
      </c>
      <c r="N1399" t="s">
        <v>367</v>
      </c>
      <c r="O1399" t="s">
        <v>194</v>
      </c>
      <c r="P1399">
        <v>2020</v>
      </c>
      <c r="Q1399">
        <v>15</v>
      </c>
    </row>
    <row r="1400" spans="1:17" x14ac:dyDescent="0.25">
      <c r="A1400" t="s">
        <v>372</v>
      </c>
      <c r="B1400" t="s">
        <v>373</v>
      </c>
      <c r="C1400" t="s">
        <v>360</v>
      </c>
      <c r="D1400" t="s">
        <v>361</v>
      </c>
      <c r="E1400" t="s">
        <v>362</v>
      </c>
      <c r="F1400" t="s">
        <v>348</v>
      </c>
      <c r="G1400" t="s">
        <v>218</v>
      </c>
      <c r="H1400" t="s">
        <v>225</v>
      </c>
      <c r="I1400" t="s">
        <v>226</v>
      </c>
      <c r="K1400" t="s">
        <v>221</v>
      </c>
      <c r="M1400" t="s">
        <v>251</v>
      </c>
      <c r="N1400" t="s">
        <v>367</v>
      </c>
      <c r="O1400" t="s">
        <v>264</v>
      </c>
      <c r="P1400">
        <v>2020</v>
      </c>
      <c r="Q1400">
        <v>10</v>
      </c>
    </row>
    <row r="1401" spans="1:17" x14ac:dyDescent="0.25">
      <c r="A1401" t="s">
        <v>372</v>
      </c>
      <c r="B1401" t="s">
        <v>373</v>
      </c>
      <c r="C1401" t="s">
        <v>360</v>
      </c>
      <c r="D1401" t="s">
        <v>361</v>
      </c>
      <c r="E1401" t="s">
        <v>362</v>
      </c>
      <c r="F1401" t="s">
        <v>348</v>
      </c>
      <c r="G1401" t="s">
        <v>218</v>
      </c>
      <c r="H1401" t="s">
        <v>225</v>
      </c>
      <c r="I1401" t="s">
        <v>226</v>
      </c>
      <c r="K1401" t="s">
        <v>221</v>
      </c>
      <c r="M1401" t="s">
        <v>251</v>
      </c>
      <c r="N1401" t="s">
        <v>367</v>
      </c>
      <c r="O1401" t="s">
        <v>265</v>
      </c>
      <c r="P1401">
        <v>2020</v>
      </c>
      <c r="Q1401">
        <v>30</v>
      </c>
    </row>
    <row r="1402" spans="1:17" x14ac:dyDescent="0.25">
      <c r="A1402" t="s">
        <v>372</v>
      </c>
      <c r="B1402" t="s">
        <v>373</v>
      </c>
      <c r="C1402" t="s">
        <v>360</v>
      </c>
      <c r="D1402" t="s">
        <v>361</v>
      </c>
      <c r="E1402" t="s">
        <v>362</v>
      </c>
      <c r="F1402" t="s">
        <v>348</v>
      </c>
      <c r="G1402" t="s">
        <v>218</v>
      </c>
      <c r="H1402" t="s">
        <v>225</v>
      </c>
      <c r="I1402" t="s">
        <v>226</v>
      </c>
      <c r="K1402" t="s">
        <v>221</v>
      </c>
      <c r="M1402" t="s">
        <v>251</v>
      </c>
      <c r="N1402" t="s">
        <v>367</v>
      </c>
      <c r="O1402" t="s">
        <v>194</v>
      </c>
      <c r="P1402">
        <v>2030</v>
      </c>
      <c r="Q1402">
        <v>10</v>
      </c>
    </row>
    <row r="1403" spans="1:17" x14ac:dyDescent="0.25">
      <c r="A1403" t="s">
        <v>372</v>
      </c>
      <c r="B1403" t="s">
        <v>373</v>
      </c>
      <c r="C1403" t="s">
        <v>360</v>
      </c>
      <c r="D1403" t="s">
        <v>361</v>
      </c>
      <c r="E1403" t="s">
        <v>362</v>
      </c>
      <c r="F1403" t="s">
        <v>348</v>
      </c>
      <c r="G1403" t="s">
        <v>218</v>
      </c>
      <c r="H1403" t="s">
        <v>225</v>
      </c>
      <c r="I1403" t="s">
        <v>226</v>
      </c>
      <c r="K1403" t="s">
        <v>221</v>
      </c>
      <c r="M1403" t="s">
        <v>251</v>
      </c>
      <c r="N1403" t="s">
        <v>367</v>
      </c>
      <c r="O1403" t="s">
        <v>194</v>
      </c>
      <c r="P1403">
        <v>2050</v>
      </c>
      <c r="Q1403">
        <v>10</v>
      </c>
    </row>
    <row r="1404" spans="1:17" x14ac:dyDescent="0.25">
      <c r="A1404" t="s">
        <v>372</v>
      </c>
      <c r="B1404" t="s">
        <v>373</v>
      </c>
      <c r="C1404" t="s">
        <v>360</v>
      </c>
      <c r="D1404" t="s">
        <v>361</v>
      </c>
      <c r="E1404" t="s">
        <v>362</v>
      </c>
      <c r="F1404" t="s">
        <v>348</v>
      </c>
      <c r="G1404" t="s">
        <v>218</v>
      </c>
      <c r="H1404" t="s">
        <v>225</v>
      </c>
      <c r="I1404" t="s">
        <v>226</v>
      </c>
      <c r="K1404" t="s">
        <v>221</v>
      </c>
      <c r="M1404" t="s">
        <v>251</v>
      </c>
      <c r="N1404" t="s">
        <v>367</v>
      </c>
      <c r="O1404" t="s">
        <v>264</v>
      </c>
      <c r="P1404">
        <v>2050</v>
      </c>
      <c r="Q1404">
        <v>8</v>
      </c>
    </row>
    <row r="1405" spans="1:17" x14ac:dyDescent="0.25">
      <c r="A1405" t="s">
        <v>372</v>
      </c>
      <c r="B1405" t="s">
        <v>373</v>
      </c>
      <c r="C1405" t="s">
        <v>360</v>
      </c>
      <c r="D1405" t="s">
        <v>361</v>
      </c>
      <c r="E1405" t="s">
        <v>362</v>
      </c>
      <c r="F1405" t="s">
        <v>348</v>
      </c>
      <c r="G1405" t="s">
        <v>218</v>
      </c>
      <c r="H1405" t="s">
        <v>225</v>
      </c>
      <c r="I1405" t="s">
        <v>226</v>
      </c>
      <c r="K1405" t="s">
        <v>221</v>
      </c>
      <c r="M1405" t="s">
        <v>251</v>
      </c>
      <c r="N1405" t="s">
        <v>367</v>
      </c>
      <c r="O1405" t="s">
        <v>265</v>
      </c>
      <c r="P1405">
        <v>2050</v>
      </c>
      <c r="Q1405">
        <v>20</v>
      </c>
    </row>
    <row r="1406" spans="1:17" x14ac:dyDescent="0.25">
      <c r="A1406" t="s">
        <v>372</v>
      </c>
      <c r="B1406" t="s">
        <v>373</v>
      </c>
      <c r="C1406" t="s">
        <v>360</v>
      </c>
      <c r="D1406" t="s">
        <v>361</v>
      </c>
      <c r="E1406" t="s">
        <v>362</v>
      </c>
      <c r="F1406" t="s">
        <v>348</v>
      </c>
      <c r="G1406" t="s">
        <v>218</v>
      </c>
      <c r="H1406" t="s">
        <v>229</v>
      </c>
      <c r="I1406" t="s">
        <v>230</v>
      </c>
      <c r="J1406" t="s">
        <v>231</v>
      </c>
      <c r="K1406" t="s">
        <v>191</v>
      </c>
      <c r="O1406" t="s">
        <v>194</v>
      </c>
      <c r="P1406">
        <v>2015</v>
      </c>
      <c r="Q1406">
        <v>0</v>
      </c>
    </row>
    <row r="1407" spans="1:17" x14ac:dyDescent="0.25">
      <c r="A1407" t="s">
        <v>372</v>
      </c>
      <c r="B1407" t="s">
        <v>373</v>
      </c>
      <c r="C1407" t="s">
        <v>360</v>
      </c>
      <c r="D1407" t="s">
        <v>361</v>
      </c>
      <c r="E1407" t="s">
        <v>362</v>
      </c>
      <c r="F1407" t="s">
        <v>348</v>
      </c>
      <c r="G1407" t="s">
        <v>218</v>
      </c>
      <c r="H1407" t="s">
        <v>229</v>
      </c>
      <c r="I1407" t="s">
        <v>230</v>
      </c>
      <c r="J1407" t="s">
        <v>231</v>
      </c>
      <c r="K1407" t="s">
        <v>191</v>
      </c>
      <c r="O1407" t="s">
        <v>194</v>
      </c>
      <c r="P1407">
        <v>2020</v>
      </c>
      <c r="Q1407">
        <v>0</v>
      </c>
    </row>
    <row r="1408" spans="1:17" x14ac:dyDescent="0.25">
      <c r="A1408" t="s">
        <v>372</v>
      </c>
      <c r="B1408" t="s">
        <v>373</v>
      </c>
      <c r="C1408" t="s">
        <v>360</v>
      </c>
      <c r="D1408" t="s">
        <v>361</v>
      </c>
      <c r="E1408" t="s">
        <v>362</v>
      </c>
      <c r="F1408" t="s">
        <v>348</v>
      </c>
      <c r="G1408" t="s">
        <v>218</v>
      </c>
      <c r="H1408" t="s">
        <v>229</v>
      </c>
      <c r="I1408" t="s">
        <v>230</v>
      </c>
      <c r="J1408" t="s">
        <v>231</v>
      </c>
      <c r="K1408" t="s">
        <v>191</v>
      </c>
      <c r="O1408" t="s">
        <v>264</v>
      </c>
      <c r="P1408">
        <v>2020</v>
      </c>
      <c r="Q1408">
        <v>0</v>
      </c>
    </row>
    <row r="1409" spans="1:17" x14ac:dyDescent="0.25">
      <c r="A1409" t="s">
        <v>372</v>
      </c>
      <c r="B1409" t="s">
        <v>373</v>
      </c>
      <c r="C1409" t="s">
        <v>360</v>
      </c>
      <c r="D1409" t="s">
        <v>361</v>
      </c>
      <c r="E1409" t="s">
        <v>362</v>
      </c>
      <c r="F1409" t="s">
        <v>348</v>
      </c>
      <c r="G1409" t="s">
        <v>218</v>
      </c>
      <c r="H1409" t="s">
        <v>229</v>
      </c>
      <c r="I1409" t="s">
        <v>230</v>
      </c>
      <c r="J1409" t="s">
        <v>231</v>
      </c>
      <c r="K1409" t="s">
        <v>191</v>
      </c>
      <c r="O1409" t="s">
        <v>265</v>
      </c>
      <c r="P1409">
        <v>2020</v>
      </c>
      <c r="Q1409">
        <v>0</v>
      </c>
    </row>
    <row r="1410" spans="1:17" x14ac:dyDescent="0.25">
      <c r="A1410" t="s">
        <v>372</v>
      </c>
      <c r="B1410" t="s">
        <v>373</v>
      </c>
      <c r="C1410" t="s">
        <v>360</v>
      </c>
      <c r="D1410" t="s">
        <v>361</v>
      </c>
      <c r="E1410" t="s">
        <v>362</v>
      </c>
      <c r="F1410" t="s">
        <v>348</v>
      </c>
      <c r="G1410" t="s">
        <v>218</v>
      </c>
      <c r="H1410" t="s">
        <v>229</v>
      </c>
      <c r="I1410" t="s">
        <v>230</v>
      </c>
      <c r="J1410" t="s">
        <v>231</v>
      </c>
      <c r="K1410" t="s">
        <v>191</v>
      </c>
      <c r="O1410" t="s">
        <v>194</v>
      </c>
      <c r="P1410">
        <v>2030</v>
      </c>
      <c r="Q1410">
        <v>0</v>
      </c>
    </row>
    <row r="1411" spans="1:17" x14ac:dyDescent="0.25">
      <c r="A1411" t="s">
        <v>372</v>
      </c>
      <c r="B1411" t="s">
        <v>373</v>
      </c>
      <c r="C1411" t="s">
        <v>360</v>
      </c>
      <c r="D1411" t="s">
        <v>361</v>
      </c>
      <c r="E1411" t="s">
        <v>362</v>
      </c>
      <c r="F1411" t="s">
        <v>348</v>
      </c>
      <c r="G1411" t="s">
        <v>218</v>
      </c>
      <c r="H1411" t="s">
        <v>229</v>
      </c>
      <c r="I1411" t="s">
        <v>230</v>
      </c>
      <c r="J1411" t="s">
        <v>231</v>
      </c>
      <c r="K1411" t="s">
        <v>191</v>
      </c>
      <c r="O1411" t="s">
        <v>194</v>
      </c>
      <c r="P1411">
        <v>2050</v>
      </c>
      <c r="Q1411">
        <v>0</v>
      </c>
    </row>
    <row r="1412" spans="1:17" x14ac:dyDescent="0.25">
      <c r="A1412" t="s">
        <v>372</v>
      </c>
      <c r="B1412" t="s">
        <v>373</v>
      </c>
      <c r="C1412" t="s">
        <v>360</v>
      </c>
      <c r="D1412" t="s">
        <v>361</v>
      </c>
      <c r="E1412" t="s">
        <v>362</v>
      </c>
      <c r="F1412" t="s">
        <v>348</v>
      </c>
      <c r="G1412" t="s">
        <v>218</v>
      </c>
      <c r="H1412" t="s">
        <v>229</v>
      </c>
      <c r="I1412" t="s">
        <v>230</v>
      </c>
      <c r="J1412" t="s">
        <v>231</v>
      </c>
      <c r="K1412" t="s">
        <v>191</v>
      </c>
      <c r="O1412" t="s">
        <v>264</v>
      </c>
      <c r="P1412">
        <v>2050</v>
      </c>
      <c r="Q1412">
        <v>0</v>
      </c>
    </row>
    <row r="1413" spans="1:17" x14ac:dyDescent="0.25">
      <c r="A1413" t="s">
        <v>372</v>
      </c>
      <c r="B1413" t="s">
        <v>373</v>
      </c>
      <c r="C1413" t="s">
        <v>360</v>
      </c>
      <c r="D1413" t="s">
        <v>361</v>
      </c>
      <c r="E1413" t="s">
        <v>362</v>
      </c>
      <c r="F1413" t="s">
        <v>348</v>
      </c>
      <c r="G1413" t="s">
        <v>218</v>
      </c>
      <c r="H1413" t="s">
        <v>229</v>
      </c>
      <c r="I1413" t="s">
        <v>230</v>
      </c>
      <c r="J1413" t="s">
        <v>231</v>
      </c>
      <c r="K1413" t="s">
        <v>191</v>
      </c>
      <c r="O1413" t="s">
        <v>265</v>
      </c>
      <c r="P1413">
        <v>2050</v>
      </c>
      <c r="Q1413">
        <v>0</v>
      </c>
    </row>
    <row r="1414" spans="1:17" x14ac:dyDescent="0.25">
      <c r="A1414" t="s">
        <v>372</v>
      </c>
      <c r="B1414" t="s">
        <v>373</v>
      </c>
      <c r="C1414" t="s">
        <v>360</v>
      </c>
      <c r="D1414" t="s">
        <v>361</v>
      </c>
      <c r="E1414" t="s">
        <v>362</v>
      </c>
      <c r="F1414" t="s">
        <v>348</v>
      </c>
      <c r="G1414" t="s">
        <v>233</v>
      </c>
      <c r="H1414" t="s">
        <v>287</v>
      </c>
      <c r="I1414" t="s">
        <v>240</v>
      </c>
      <c r="J1414" t="s">
        <v>288</v>
      </c>
      <c r="K1414" t="s">
        <v>241</v>
      </c>
      <c r="L1414" t="s">
        <v>237</v>
      </c>
      <c r="M1414" t="s">
        <v>368</v>
      </c>
      <c r="O1414" t="s">
        <v>194</v>
      </c>
      <c r="P1414">
        <v>2015</v>
      </c>
    </row>
    <row r="1415" spans="1:17" x14ac:dyDescent="0.25">
      <c r="A1415" t="s">
        <v>372</v>
      </c>
      <c r="B1415" t="s">
        <v>373</v>
      </c>
      <c r="C1415" t="s">
        <v>360</v>
      </c>
      <c r="D1415" t="s">
        <v>361</v>
      </c>
      <c r="E1415" t="s">
        <v>362</v>
      </c>
      <c r="F1415" t="s">
        <v>348</v>
      </c>
      <c r="G1415" t="s">
        <v>233</v>
      </c>
      <c r="H1415" t="s">
        <v>287</v>
      </c>
      <c r="I1415" t="s">
        <v>240</v>
      </c>
      <c r="J1415" t="s">
        <v>288</v>
      </c>
      <c r="K1415" t="s">
        <v>241</v>
      </c>
      <c r="L1415" t="s">
        <v>237</v>
      </c>
      <c r="M1415" t="s">
        <v>368</v>
      </c>
      <c r="O1415" t="s">
        <v>194</v>
      </c>
      <c r="P1415">
        <v>2020</v>
      </c>
    </row>
    <row r="1416" spans="1:17" x14ac:dyDescent="0.25">
      <c r="A1416" t="s">
        <v>372</v>
      </c>
      <c r="B1416" t="s">
        <v>373</v>
      </c>
      <c r="C1416" t="s">
        <v>360</v>
      </c>
      <c r="D1416" t="s">
        <v>361</v>
      </c>
      <c r="E1416" t="s">
        <v>362</v>
      </c>
      <c r="F1416" t="s">
        <v>348</v>
      </c>
      <c r="G1416" t="s">
        <v>233</v>
      </c>
      <c r="H1416" t="s">
        <v>287</v>
      </c>
      <c r="I1416" t="s">
        <v>240</v>
      </c>
      <c r="J1416" t="s">
        <v>288</v>
      </c>
      <c r="K1416" t="s">
        <v>241</v>
      </c>
      <c r="L1416" t="s">
        <v>237</v>
      </c>
      <c r="M1416" t="s">
        <v>368</v>
      </c>
      <c r="O1416" t="s">
        <v>264</v>
      </c>
      <c r="P1416">
        <v>2020</v>
      </c>
    </row>
    <row r="1417" spans="1:17" x14ac:dyDescent="0.25">
      <c r="A1417" t="s">
        <v>372</v>
      </c>
      <c r="B1417" t="s">
        <v>373</v>
      </c>
      <c r="C1417" t="s">
        <v>360</v>
      </c>
      <c r="D1417" t="s">
        <v>361</v>
      </c>
      <c r="E1417" t="s">
        <v>362</v>
      </c>
      <c r="F1417" t="s">
        <v>348</v>
      </c>
      <c r="G1417" t="s">
        <v>233</v>
      </c>
      <c r="H1417" t="s">
        <v>287</v>
      </c>
      <c r="I1417" t="s">
        <v>240</v>
      </c>
      <c r="J1417" t="s">
        <v>288</v>
      </c>
      <c r="K1417" t="s">
        <v>241</v>
      </c>
      <c r="L1417" t="s">
        <v>237</v>
      </c>
      <c r="M1417" t="s">
        <v>368</v>
      </c>
      <c r="O1417" t="s">
        <v>265</v>
      </c>
      <c r="P1417">
        <v>2020</v>
      </c>
    </row>
    <row r="1418" spans="1:17" x14ac:dyDescent="0.25">
      <c r="A1418" t="s">
        <v>372</v>
      </c>
      <c r="B1418" t="s">
        <v>373</v>
      </c>
      <c r="C1418" t="s">
        <v>360</v>
      </c>
      <c r="D1418" t="s">
        <v>361</v>
      </c>
      <c r="E1418" t="s">
        <v>362</v>
      </c>
      <c r="F1418" t="s">
        <v>348</v>
      </c>
      <c r="G1418" t="s">
        <v>233</v>
      </c>
      <c r="H1418" t="s">
        <v>287</v>
      </c>
      <c r="I1418" t="s">
        <v>240</v>
      </c>
      <c r="J1418" t="s">
        <v>288</v>
      </c>
      <c r="K1418" t="s">
        <v>241</v>
      </c>
      <c r="L1418" t="s">
        <v>237</v>
      </c>
      <c r="M1418" t="s">
        <v>368</v>
      </c>
      <c r="O1418" t="s">
        <v>194</v>
      </c>
      <c r="P1418">
        <v>2030</v>
      </c>
    </row>
    <row r="1419" spans="1:17" x14ac:dyDescent="0.25">
      <c r="A1419" t="s">
        <v>372</v>
      </c>
      <c r="B1419" t="s">
        <v>373</v>
      </c>
      <c r="C1419" t="s">
        <v>360</v>
      </c>
      <c r="D1419" t="s">
        <v>361</v>
      </c>
      <c r="E1419" t="s">
        <v>362</v>
      </c>
      <c r="F1419" t="s">
        <v>348</v>
      </c>
      <c r="G1419" t="s">
        <v>233</v>
      </c>
      <c r="H1419" t="s">
        <v>287</v>
      </c>
      <c r="I1419" t="s">
        <v>240</v>
      </c>
      <c r="J1419" t="s">
        <v>288</v>
      </c>
      <c r="K1419" t="s">
        <v>241</v>
      </c>
      <c r="L1419" t="s">
        <v>237</v>
      </c>
      <c r="M1419" t="s">
        <v>368</v>
      </c>
      <c r="O1419" t="s">
        <v>194</v>
      </c>
      <c r="P1419">
        <v>2050</v>
      </c>
    </row>
    <row r="1420" spans="1:17" x14ac:dyDescent="0.25">
      <c r="A1420" t="s">
        <v>372</v>
      </c>
      <c r="B1420" t="s">
        <v>373</v>
      </c>
      <c r="C1420" t="s">
        <v>360</v>
      </c>
      <c r="D1420" t="s">
        <v>361</v>
      </c>
      <c r="E1420" t="s">
        <v>362</v>
      </c>
      <c r="F1420" t="s">
        <v>348</v>
      </c>
      <c r="G1420" t="s">
        <v>233</v>
      </c>
      <c r="H1420" t="s">
        <v>287</v>
      </c>
      <c r="I1420" t="s">
        <v>240</v>
      </c>
      <c r="J1420" t="s">
        <v>288</v>
      </c>
      <c r="K1420" t="s">
        <v>241</v>
      </c>
      <c r="L1420" t="s">
        <v>237</v>
      </c>
      <c r="M1420" t="s">
        <v>368</v>
      </c>
      <c r="O1420" t="s">
        <v>264</v>
      </c>
      <c r="P1420">
        <v>2050</v>
      </c>
    </row>
    <row r="1421" spans="1:17" x14ac:dyDescent="0.25">
      <c r="A1421" t="s">
        <v>372</v>
      </c>
      <c r="B1421" t="s">
        <v>373</v>
      </c>
      <c r="C1421" t="s">
        <v>360</v>
      </c>
      <c r="D1421" t="s">
        <v>361</v>
      </c>
      <c r="E1421" t="s">
        <v>362</v>
      </c>
      <c r="F1421" t="s">
        <v>348</v>
      </c>
      <c r="G1421" t="s">
        <v>233</v>
      </c>
      <c r="H1421" t="s">
        <v>287</v>
      </c>
      <c r="I1421" t="s">
        <v>240</v>
      </c>
      <c r="J1421" t="s">
        <v>288</v>
      </c>
      <c r="K1421" t="s">
        <v>241</v>
      </c>
      <c r="L1421" t="s">
        <v>237</v>
      </c>
      <c r="M1421" t="s">
        <v>368</v>
      </c>
      <c r="O1421" t="s">
        <v>265</v>
      </c>
      <c r="P1421">
        <v>2050</v>
      </c>
    </row>
    <row r="1422" spans="1:17" x14ac:dyDescent="0.25">
      <c r="A1422" t="s">
        <v>372</v>
      </c>
      <c r="B1422" t="s">
        <v>373</v>
      </c>
      <c r="C1422" t="s">
        <v>360</v>
      </c>
      <c r="D1422" t="s">
        <v>361</v>
      </c>
      <c r="E1422" t="s">
        <v>362</v>
      </c>
      <c r="F1422" t="s">
        <v>348</v>
      </c>
      <c r="G1422" t="s">
        <v>233</v>
      </c>
      <c r="H1422" t="s">
        <v>289</v>
      </c>
      <c r="I1422" t="s">
        <v>240</v>
      </c>
      <c r="J1422" t="s">
        <v>290</v>
      </c>
      <c r="K1422" t="s">
        <v>241</v>
      </c>
      <c r="L1422" t="s">
        <v>237</v>
      </c>
      <c r="M1422" t="s">
        <v>368</v>
      </c>
      <c r="O1422" t="s">
        <v>194</v>
      </c>
      <c r="P1422">
        <v>2015</v>
      </c>
    </row>
    <row r="1423" spans="1:17" x14ac:dyDescent="0.25">
      <c r="A1423" t="s">
        <v>372</v>
      </c>
      <c r="B1423" t="s">
        <v>373</v>
      </c>
      <c r="C1423" t="s">
        <v>360</v>
      </c>
      <c r="D1423" t="s">
        <v>361</v>
      </c>
      <c r="E1423" t="s">
        <v>362</v>
      </c>
      <c r="F1423" t="s">
        <v>348</v>
      </c>
      <c r="G1423" t="s">
        <v>233</v>
      </c>
      <c r="H1423" t="s">
        <v>289</v>
      </c>
      <c r="I1423" t="s">
        <v>240</v>
      </c>
      <c r="J1423" t="s">
        <v>290</v>
      </c>
      <c r="K1423" t="s">
        <v>241</v>
      </c>
      <c r="L1423" t="s">
        <v>237</v>
      </c>
      <c r="M1423" t="s">
        <v>368</v>
      </c>
      <c r="O1423" t="s">
        <v>194</v>
      </c>
      <c r="P1423">
        <v>2020</v>
      </c>
    </row>
    <row r="1424" spans="1:17" x14ac:dyDescent="0.25">
      <c r="A1424" t="s">
        <v>372</v>
      </c>
      <c r="B1424" t="s">
        <v>373</v>
      </c>
      <c r="C1424" t="s">
        <v>360</v>
      </c>
      <c r="D1424" t="s">
        <v>361</v>
      </c>
      <c r="E1424" t="s">
        <v>362</v>
      </c>
      <c r="F1424" t="s">
        <v>348</v>
      </c>
      <c r="G1424" t="s">
        <v>233</v>
      </c>
      <c r="H1424" t="s">
        <v>289</v>
      </c>
      <c r="I1424" t="s">
        <v>240</v>
      </c>
      <c r="J1424" t="s">
        <v>290</v>
      </c>
      <c r="K1424" t="s">
        <v>241</v>
      </c>
      <c r="L1424" t="s">
        <v>237</v>
      </c>
      <c r="M1424" t="s">
        <v>368</v>
      </c>
      <c r="O1424" t="s">
        <v>264</v>
      </c>
      <c r="P1424">
        <v>2020</v>
      </c>
    </row>
    <row r="1425" spans="1:17" x14ac:dyDescent="0.25">
      <c r="A1425" t="s">
        <v>372</v>
      </c>
      <c r="B1425" t="s">
        <v>373</v>
      </c>
      <c r="C1425" t="s">
        <v>360</v>
      </c>
      <c r="D1425" t="s">
        <v>361</v>
      </c>
      <c r="E1425" t="s">
        <v>362</v>
      </c>
      <c r="F1425" t="s">
        <v>348</v>
      </c>
      <c r="G1425" t="s">
        <v>233</v>
      </c>
      <c r="H1425" t="s">
        <v>289</v>
      </c>
      <c r="I1425" t="s">
        <v>240</v>
      </c>
      <c r="J1425" t="s">
        <v>290</v>
      </c>
      <c r="K1425" t="s">
        <v>241</v>
      </c>
      <c r="L1425" t="s">
        <v>237</v>
      </c>
      <c r="M1425" t="s">
        <v>368</v>
      </c>
      <c r="O1425" t="s">
        <v>265</v>
      </c>
      <c r="P1425">
        <v>2020</v>
      </c>
    </row>
    <row r="1426" spans="1:17" x14ac:dyDescent="0.25">
      <c r="A1426" t="s">
        <v>372</v>
      </c>
      <c r="B1426" t="s">
        <v>373</v>
      </c>
      <c r="C1426" t="s">
        <v>360</v>
      </c>
      <c r="D1426" t="s">
        <v>361</v>
      </c>
      <c r="E1426" t="s">
        <v>362</v>
      </c>
      <c r="F1426" t="s">
        <v>348</v>
      </c>
      <c r="G1426" t="s">
        <v>233</v>
      </c>
      <c r="H1426" t="s">
        <v>289</v>
      </c>
      <c r="I1426" t="s">
        <v>240</v>
      </c>
      <c r="J1426" t="s">
        <v>290</v>
      </c>
      <c r="K1426" t="s">
        <v>241</v>
      </c>
      <c r="L1426" t="s">
        <v>237</v>
      </c>
      <c r="M1426" t="s">
        <v>368</v>
      </c>
      <c r="O1426" t="s">
        <v>194</v>
      </c>
      <c r="P1426">
        <v>2030</v>
      </c>
    </row>
    <row r="1427" spans="1:17" x14ac:dyDescent="0.25">
      <c r="A1427" t="s">
        <v>372</v>
      </c>
      <c r="B1427" t="s">
        <v>373</v>
      </c>
      <c r="C1427" t="s">
        <v>360</v>
      </c>
      <c r="D1427" t="s">
        <v>361</v>
      </c>
      <c r="E1427" t="s">
        <v>362</v>
      </c>
      <c r="F1427" t="s">
        <v>348</v>
      </c>
      <c r="G1427" t="s">
        <v>233</v>
      </c>
      <c r="H1427" t="s">
        <v>289</v>
      </c>
      <c r="I1427" t="s">
        <v>240</v>
      </c>
      <c r="J1427" t="s">
        <v>290</v>
      </c>
      <c r="K1427" t="s">
        <v>241</v>
      </c>
      <c r="L1427" t="s">
        <v>237</v>
      </c>
      <c r="M1427" t="s">
        <v>368</v>
      </c>
      <c r="O1427" t="s">
        <v>194</v>
      </c>
      <c r="P1427">
        <v>2050</v>
      </c>
    </row>
    <row r="1428" spans="1:17" x14ac:dyDescent="0.25">
      <c r="A1428" t="s">
        <v>372</v>
      </c>
      <c r="B1428" t="s">
        <v>373</v>
      </c>
      <c r="C1428" t="s">
        <v>360</v>
      </c>
      <c r="D1428" t="s">
        <v>361</v>
      </c>
      <c r="E1428" t="s">
        <v>362</v>
      </c>
      <c r="F1428" t="s">
        <v>348</v>
      </c>
      <c r="G1428" t="s">
        <v>233</v>
      </c>
      <c r="H1428" t="s">
        <v>289</v>
      </c>
      <c r="I1428" t="s">
        <v>240</v>
      </c>
      <c r="J1428" t="s">
        <v>290</v>
      </c>
      <c r="K1428" t="s">
        <v>241</v>
      </c>
      <c r="L1428" t="s">
        <v>237</v>
      </c>
      <c r="M1428" t="s">
        <v>368</v>
      </c>
      <c r="O1428" t="s">
        <v>264</v>
      </c>
      <c r="P1428">
        <v>2050</v>
      </c>
    </row>
    <row r="1429" spans="1:17" x14ac:dyDescent="0.25">
      <c r="A1429" t="s">
        <v>372</v>
      </c>
      <c r="B1429" t="s">
        <v>373</v>
      </c>
      <c r="C1429" t="s">
        <v>360</v>
      </c>
      <c r="D1429" t="s">
        <v>361</v>
      </c>
      <c r="E1429" t="s">
        <v>362</v>
      </c>
      <c r="F1429" t="s">
        <v>348</v>
      </c>
      <c r="G1429" t="s">
        <v>233</v>
      </c>
      <c r="H1429" t="s">
        <v>289</v>
      </c>
      <c r="I1429" t="s">
        <v>240</v>
      </c>
      <c r="J1429" t="s">
        <v>290</v>
      </c>
      <c r="K1429" t="s">
        <v>241</v>
      </c>
      <c r="L1429" t="s">
        <v>237</v>
      </c>
      <c r="M1429" t="s">
        <v>368</v>
      </c>
      <c r="O1429" t="s">
        <v>265</v>
      </c>
      <c r="P1429">
        <v>2050</v>
      </c>
    </row>
    <row r="1430" spans="1:17" x14ac:dyDescent="0.25">
      <c r="A1430" t="s">
        <v>372</v>
      </c>
      <c r="B1430" t="s">
        <v>373</v>
      </c>
      <c r="C1430" t="s">
        <v>360</v>
      </c>
      <c r="D1430" t="s">
        <v>361</v>
      </c>
      <c r="E1430" t="s">
        <v>362</v>
      </c>
      <c r="F1430" t="s">
        <v>348</v>
      </c>
      <c r="G1430" t="s">
        <v>233</v>
      </c>
      <c r="H1430" t="s">
        <v>162</v>
      </c>
      <c r="I1430" t="s">
        <v>234</v>
      </c>
      <c r="J1430" t="s">
        <v>235</v>
      </c>
      <c r="K1430" t="s">
        <v>236</v>
      </c>
      <c r="L1430" t="s">
        <v>237</v>
      </c>
      <c r="M1430" t="s">
        <v>227</v>
      </c>
      <c r="N1430" t="s">
        <v>217</v>
      </c>
      <c r="O1430" t="s">
        <v>194</v>
      </c>
      <c r="P1430">
        <v>2015</v>
      </c>
      <c r="Q1430">
        <v>20000</v>
      </c>
    </row>
    <row r="1431" spans="1:17" x14ac:dyDescent="0.25">
      <c r="A1431" t="s">
        <v>372</v>
      </c>
      <c r="B1431" t="s">
        <v>373</v>
      </c>
      <c r="C1431" t="s">
        <v>360</v>
      </c>
      <c r="D1431" t="s">
        <v>361</v>
      </c>
      <c r="E1431" t="s">
        <v>362</v>
      </c>
      <c r="F1431" t="s">
        <v>348</v>
      </c>
      <c r="G1431" t="s">
        <v>233</v>
      </c>
      <c r="H1431" t="s">
        <v>162</v>
      </c>
      <c r="I1431" t="s">
        <v>234</v>
      </c>
      <c r="J1431" t="s">
        <v>235</v>
      </c>
      <c r="K1431" t="s">
        <v>236</v>
      </c>
      <c r="L1431" t="s">
        <v>237</v>
      </c>
      <c r="M1431" t="s">
        <v>227</v>
      </c>
      <c r="N1431" t="s">
        <v>217</v>
      </c>
      <c r="O1431" t="s">
        <v>194</v>
      </c>
      <c r="P1431">
        <v>2020</v>
      </c>
      <c r="Q1431">
        <v>19500</v>
      </c>
    </row>
    <row r="1432" spans="1:17" x14ac:dyDescent="0.25">
      <c r="A1432" t="s">
        <v>372</v>
      </c>
      <c r="B1432" t="s">
        <v>373</v>
      </c>
      <c r="C1432" t="s">
        <v>360</v>
      </c>
      <c r="D1432" t="s">
        <v>361</v>
      </c>
      <c r="E1432" t="s">
        <v>362</v>
      </c>
      <c r="F1432" t="s">
        <v>348</v>
      </c>
      <c r="G1432" t="s">
        <v>233</v>
      </c>
      <c r="H1432" t="s">
        <v>162</v>
      </c>
      <c r="I1432" t="s">
        <v>234</v>
      </c>
      <c r="J1432" t="s">
        <v>235</v>
      </c>
      <c r="K1432" t="s">
        <v>236</v>
      </c>
      <c r="L1432" t="s">
        <v>237</v>
      </c>
      <c r="M1432" t="s">
        <v>227</v>
      </c>
      <c r="N1432" t="s">
        <v>217</v>
      </c>
      <c r="O1432" t="s">
        <v>264</v>
      </c>
      <c r="P1432">
        <v>2020</v>
      </c>
    </row>
    <row r="1433" spans="1:17" x14ac:dyDescent="0.25">
      <c r="A1433" t="s">
        <v>372</v>
      </c>
      <c r="B1433" t="s">
        <v>373</v>
      </c>
      <c r="C1433" t="s">
        <v>360</v>
      </c>
      <c r="D1433" t="s">
        <v>361</v>
      </c>
      <c r="E1433" t="s">
        <v>362</v>
      </c>
      <c r="F1433" t="s">
        <v>348</v>
      </c>
      <c r="G1433" t="s">
        <v>233</v>
      </c>
      <c r="H1433" t="s">
        <v>162</v>
      </c>
      <c r="I1433" t="s">
        <v>234</v>
      </c>
      <c r="J1433" t="s">
        <v>235</v>
      </c>
      <c r="K1433" t="s">
        <v>236</v>
      </c>
      <c r="L1433" t="s">
        <v>237</v>
      </c>
      <c r="M1433" t="s">
        <v>227</v>
      </c>
      <c r="N1433" t="s">
        <v>217</v>
      </c>
      <c r="O1433" t="s">
        <v>265</v>
      </c>
      <c r="P1433">
        <v>2020</v>
      </c>
    </row>
    <row r="1434" spans="1:17" x14ac:dyDescent="0.25">
      <c r="A1434" t="s">
        <v>372</v>
      </c>
      <c r="B1434" t="s">
        <v>373</v>
      </c>
      <c r="C1434" t="s">
        <v>360</v>
      </c>
      <c r="D1434" t="s">
        <v>361</v>
      </c>
      <c r="E1434" t="s">
        <v>362</v>
      </c>
      <c r="F1434" t="s">
        <v>348</v>
      </c>
      <c r="G1434" t="s">
        <v>233</v>
      </c>
      <c r="H1434" t="s">
        <v>162</v>
      </c>
      <c r="I1434" t="s">
        <v>234</v>
      </c>
      <c r="J1434" t="s">
        <v>235</v>
      </c>
      <c r="K1434" t="s">
        <v>236</v>
      </c>
      <c r="L1434" t="s">
        <v>237</v>
      </c>
      <c r="M1434" t="s">
        <v>227</v>
      </c>
      <c r="N1434" t="s">
        <v>217</v>
      </c>
      <c r="O1434" t="s">
        <v>194</v>
      </c>
      <c r="P1434">
        <v>2030</v>
      </c>
      <c r="Q1434">
        <v>18600</v>
      </c>
    </row>
    <row r="1435" spans="1:17" x14ac:dyDescent="0.25">
      <c r="A1435" t="s">
        <v>372</v>
      </c>
      <c r="B1435" t="s">
        <v>373</v>
      </c>
      <c r="C1435" t="s">
        <v>360</v>
      </c>
      <c r="D1435" t="s">
        <v>361</v>
      </c>
      <c r="E1435" t="s">
        <v>362</v>
      </c>
      <c r="F1435" t="s">
        <v>348</v>
      </c>
      <c r="G1435" t="s">
        <v>233</v>
      </c>
      <c r="H1435" t="s">
        <v>162</v>
      </c>
      <c r="I1435" t="s">
        <v>234</v>
      </c>
      <c r="J1435" t="s">
        <v>235</v>
      </c>
      <c r="K1435" t="s">
        <v>236</v>
      </c>
      <c r="L1435" t="s">
        <v>237</v>
      </c>
      <c r="M1435" t="s">
        <v>227</v>
      </c>
      <c r="N1435" t="s">
        <v>217</v>
      </c>
      <c r="O1435" t="s">
        <v>194</v>
      </c>
      <c r="P1435">
        <v>2050</v>
      </c>
      <c r="Q1435">
        <v>18000</v>
      </c>
    </row>
    <row r="1436" spans="1:17" x14ac:dyDescent="0.25">
      <c r="A1436" t="s">
        <v>372</v>
      </c>
      <c r="B1436" t="s">
        <v>373</v>
      </c>
      <c r="C1436" t="s">
        <v>360</v>
      </c>
      <c r="D1436" t="s">
        <v>361</v>
      </c>
      <c r="E1436" t="s">
        <v>362</v>
      </c>
      <c r="F1436" t="s">
        <v>348</v>
      </c>
      <c r="G1436" t="s">
        <v>233</v>
      </c>
      <c r="H1436" t="s">
        <v>162</v>
      </c>
      <c r="I1436" t="s">
        <v>234</v>
      </c>
      <c r="J1436" t="s">
        <v>235</v>
      </c>
      <c r="K1436" t="s">
        <v>236</v>
      </c>
      <c r="L1436" t="s">
        <v>237</v>
      </c>
      <c r="M1436" t="s">
        <v>227</v>
      </c>
      <c r="N1436" t="s">
        <v>217</v>
      </c>
      <c r="O1436" t="s">
        <v>264</v>
      </c>
      <c r="P1436">
        <v>2050</v>
      </c>
    </row>
    <row r="1437" spans="1:17" x14ac:dyDescent="0.25">
      <c r="A1437" t="s">
        <v>372</v>
      </c>
      <c r="B1437" t="s">
        <v>373</v>
      </c>
      <c r="C1437" t="s">
        <v>360</v>
      </c>
      <c r="D1437" t="s">
        <v>361</v>
      </c>
      <c r="E1437" t="s">
        <v>362</v>
      </c>
      <c r="F1437" t="s">
        <v>348</v>
      </c>
      <c r="G1437" t="s">
        <v>233</v>
      </c>
      <c r="H1437" t="s">
        <v>162</v>
      </c>
      <c r="I1437" t="s">
        <v>234</v>
      </c>
      <c r="J1437" t="s">
        <v>235</v>
      </c>
      <c r="K1437" t="s">
        <v>236</v>
      </c>
      <c r="L1437" t="s">
        <v>237</v>
      </c>
      <c r="M1437" t="s">
        <v>227</v>
      </c>
      <c r="N1437" t="s">
        <v>217</v>
      </c>
      <c r="O1437" t="s">
        <v>265</v>
      </c>
      <c r="P1437">
        <v>2050</v>
      </c>
    </row>
    <row r="1438" spans="1:17" x14ac:dyDescent="0.25">
      <c r="A1438" t="s">
        <v>372</v>
      </c>
      <c r="B1438" t="s">
        <v>373</v>
      </c>
      <c r="C1438" t="s">
        <v>360</v>
      </c>
      <c r="D1438" t="s">
        <v>361</v>
      </c>
      <c r="E1438" t="s">
        <v>362</v>
      </c>
      <c r="F1438" t="s">
        <v>348</v>
      </c>
      <c r="G1438" t="s">
        <v>233</v>
      </c>
      <c r="H1438" t="s">
        <v>163</v>
      </c>
      <c r="I1438" t="s">
        <v>240</v>
      </c>
      <c r="J1438" t="s">
        <v>235</v>
      </c>
      <c r="K1438" t="s">
        <v>241</v>
      </c>
      <c r="L1438" t="s">
        <v>237</v>
      </c>
      <c r="N1438" t="s">
        <v>369</v>
      </c>
      <c r="O1438" t="s">
        <v>194</v>
      </c>
      <c r="P1438">
        <v>2015</v>
      </c>
      <c r="Q1438">
        <v>0.75</v>
      </c>
    </row>
    <row r="1439" spans="1:17" x14ac:dyDescent="0.25">
      <c r="A1439" t="s">
        <v>372</v>
      </c>
      <c r="B1439" t="s">
        <v>373</v>
      </c>
      <c r="C1439" t="s">
        <v>360</v>
      </c>
      <c r="D1439" t="s">
        <v>361</v>
      </c>
      <c r="E1439" t="s">
        <v>362</v>
      </c>
      <c r="F1439" t="s">
        <v>348</v>
      </c>
      <c r="G1439" t="s">
        <v>233</v>
      </c>
      <c r="H1439" t="s">
        <v>163</v>
      </c>
      <c r="I1439" t="s">
        <v>240</v>
      </c>
      <c r="J1439" t="s">
        <v>235</v>
      </c>
      <c r="K1439" t="s">
        <v>241</v>
      </c>
      <c r="L1439" t="s">
        <v>237</v>
      </c>
      <c r="N1439" t="s">
        <v>369</v>
      </c>
      <c r="O1439" t="s">
        <v>194</v>
      </c>
      <c r="P1439">
        <v>2020</v>
      </c>
      <c r="Q1439">
        <v>0.73</v>
      </c>
    </row>
    <row r="1440" spans="1:17" x14ac:dyDescent="0.25">
      <c r="A1440" t="s">
        <v>372</v>
      </c>
      <c r="B1440" t="s">
        <v>373</v>
      </c>
      <c r="C1440" t="s">
        <v>360</v>
      </c>
      <c r="D1440" t="s">
        <v>361</v>
      </c>
      <c r="E1440" t="s">
        <v>362</v>
      </c>
      <c r="F1440" t="s">
        <v>348</v>
      </c>
      <c r="G1440" t="s">
        <v>233</v>
      </c>
      <c r="H1440" t="s">
        <v>163</v>
      </c>
      <c r="I1440" t="s">
        <v>240</v>
      </c>
      <c r="J1440" t="s">
        <v>235</v>
      </c>
      <c r="K1440" t="s">
        <v>241</v>
      </c>
      <c r="L1440" t="s">
        <v>237</v>
      </c>
      <c r="N1440" t="s">
        <v>369</v>
      </c>
      <c r="O1440" t="s">
        <v>264</v>
      </c>
      <c r="P1440">
        <v>2020</v>
      </c>
      <c r="Q1440">
        <v>0.6</v>
      </c>
    </row>
    <row r="1441" spans="1:17" x14ac:dyDescent="0.25">
      <c r="A1441" t="s">
        <v>372</v>
      </c>
      <c r="B1441" t="s">
        <v>373</v>
      </c>
      <c r="C1441" t="s">
        <v>360</v>
      </c>
      <c r="D1441" t="s">
        <v>361</v>
      </c>
      <c r="E1441" t="s">
        <v>362</v>
      </c>
      <c r="F1441" t="s">
        <v>348</v>
      </c>
      <c r="G1441" t="s">
        <v>233</v>
      </c>
      <c r="H1441" t="s">
        <v>163</v>
      </c>
      <c r="I1441" t="s">
        <v>240</v>
      </c>
      <c r="J1441" t="s">
        <v>235</v>
      </c>
      <c r="K1441" t="s">
        <v>241</v>
      </c>
      <c r="L1441" t="s">
        <v>237</v>
      </c>
      <c r="N1441" t="s">
        <v>369</v>
      </c>
      <c r="O1441" t="s">
        <v>265</v>
      </c>
      <c r="P1441">
        <v>2020</v>
      </c>
      <c r="Q1441">
        <v>1</v>
      </c>
    </row>
    <row r="1442" spans="1:17" x14ac:dyDescent="0.25">
      <c r="A1442" t="s">
        <v>372</v>
      </c>
      <c r="B1442" t="s">
        <v>373</v>
      </c>
      <c r="C1442" t="s">
        <v>360</v>
      </c>
      <c r="D1442" t="s">
        <v>361</v>
      </c>
      <c r="E1442" t="s">
        <v>362</v>
      </c>
      <c r="F1442" t="s">
        <v>348</v>
      </c>
      <c r="G1442" t="s">
        <v>233</v>
      </c>
      <c r="H1442" t="s">
        <v>163</v>
      </c>
      <c r="I1442" t="s">
        <v>240</v>
      </c>
      <c r="J1442" t="s">
        <v>235</v>
      </c>
      <c r="K1442" t="s">
        <v>241</v>
      </c>
      <c r="L1442" t="s">
        <v>237</v>
      </c>
      <c r="N1442" t="s">
        <v>369</v>
      </c>
      <c r="O1442" t="s">
        <v>194</v>
      </c>
      <c r="P1442">
        <v>2030</v>
      </c>
      <c r="Q1442">
        <v>0.7</v>
      </c>
    </row>
    <row r="1443" spans="1:17" x14ac:dyDescent="0.25">
      <c r="A1443" t="s">
        <v>372</v>
      </c>
      <c r="B1443" t="s">
        <v>373</v>
      </c>
      <c r="C1443" t="s">
        <v>360</v>
      </c>
      <c r="D1443" t="s">
        <v>361</v>
      </c>
      <c r="E1443" t="s">
        <v>362</v>
      </c>
      <c r="F1443" t="s">
        <v>348</v>
      </c>
      <c r="G1443" t="s">
        <v>233</v>
      </c>
      <c r="H1443" t="s">
        <v>163</v>
      </c>
      <c r="I1443" t="s">
        <v>240</v>
      </c>
      <c r="J1443" t="s">
        <v>235</v>
      </c>
      <c r="K1443" t="s">
        <v>241</v>
      </c>
      <c r="L1443" t="s">
        <v>237</v>
      </c>
      <c r="N1443" t="s">
        <v>369</v>
      </c>
      <c r="O1443" t="s">
        <v>194</v>
      </c>
      <c r="P1443">
        <v>2050</v>
      </c>
      <c r="Q1443">
        <v>0.68</v>
      </c>
    </row>
    <row r="1444" spans="1:17" x14ac:dyDescent="0.25">
      <c r="A1444" t="s">
        <v>372</v>
      </c>
      <c r="B1444" t="s">
        <v>373</v>
      </c>
      <c r="C1444" t="s">
        <v>360</v>
      </c>
      <c r="D1444" t="s">
        <v>361</v>
      </c>
      <c r="E1444" t="s">
        <v>362</v>
      </c>
      <c r="F1444" t="s">
        <v>348</v>
      </c>
      <c r="G1444" t="s">
        <v>233</v>
      </c>
      <c r="H1444" t="s">
        <v>163</v>
      </c>
      <c r="I1444" t="s">
        <v>240</v>
      </c>
      <c r="J1444" t="s">
        <v>235</v>
      </c>
      <c r="K1444" t="s">
        <v>241</v>
      </c>
      <c r="L1444" t="s">
        <v>237</v>
      </c>
      <c r="N1444" t="s">
        <v>369</v>
      </c>
      <c r="O1444" t="s">
        <v>264</v>
      </c>
      <c r="P1444">
        <v>2050</v>
      </c>
      <c r="Q1444">
        <v>0.55000000000000004</v>
      </c>
    </row>
    <row r="1445" spans="1:17" x14ac:dyDescent="0.25">
      <c r="A1445" t="s">
        <v>372</v>
      </c>
      <c r="B1445" t="s">
        <v>373</v>
      </c>
      <c r="C1445" t="s">
        <v>360</v>
      </c>
      <c r="D1445" t="s">
        <v>361</v>
      </c>
      <c r="E1445" t="s">
        <v>362</v>
      </c>
      <c r="F1445" t="s">
        <v>348</v>
      </c>
      <c r="G1445" t="s">
        <v>233</v>
      </c>
      <c r="H1445" t="s">
        <v>163</v>
      </c>
      <c r="I1445" t="s">
        <v>240</v>
      </c>
      <c r="J1445" t="s">
        <v>235</v>
      </c>
      <c r="K1445" t="s">
        <v>241</v>
      </c>
      <c r="L1445" t="s">
        <v>237</v>
      </c>
      <c r="N1445" t="s">
        <v>369</v>
      </c>
      <c r="O1445" t="s">
        <v>265</v>
      </c>
      <c r="P1445">
        <v>2050</v>
      </c>
      <c r="Q1445">
        <v>0.95</v>
      </c>
    </row>
    <row r="1446" spans="1:17" x14ac:dyDescent="0.25">
      <c r="A1446" t="s">
        <v>372</v>
      </c>
      <c r="B1446" t="s">
        <v>373</v>
      </c>
      <c r="C1446" t="s">
        <v>360</v>
      </c>
      <c r="D1446" t="s">
        <v>361</v>
      </c>
      <c r="E1446" t="s">
        <v>362</v>
      </c>
      <c r="F1446" t="s">
        <v>348</v>
      </c>
      <c r="G1446" t="s">
        <v>233</v>
      </c>
      <c r="H1446" t="s">
        <v>164</v>
      </c>
      <c r="I1446" t="s">
        <v>4</v>
      </c>
      <c r="J1446" t="s">
        <v>235</v>
      </c>
      <c r="K1446" t="s">
        <v>242</v>
      </c>
      <c r="L1446" t="s">
        <v>237</v>
      </c>
      <c r="N1446" t="s">
        <v>217</v>
      </c>
      <c r="O1446" t="s">
        <v>194</v>
      </c>
      <c r="P1446">
        <v>2015</v>
      </c>
      <c r="Q1446">
        <v>5.5</v>
      </c>
    </row>
    <row r="1447" spans="1:17" x14ac:dyDescent="0.25">
      <c r="A1447" t="s">
        <v>372</v>
      </c>
      <c r="B1447" t="s">
        <v>373</v>
      </c>
      <c r="C1447" t="s">
        <v>360</v>
      </c>
      <c r="D1447" t="s">
        <v>361</v>
      </c>
      <c r="E1447" t="s">
        <v>362</v>
      </c>
      <c r="F1447" t="s">
        <v>348</v>
      </c>
      <c r="G1447" t="s">
        <v>233</v>
      </c>
      <c r="H1447" t="s">
        <v>164</v>
      </c>
      <c r="I1447" t="s">
        <v>4</v>
      </c>
      <c r="J1447" t="s">
        <v>235</v>
      </c>
      <c r="K1447" t="s">
        <v>242</v>
      </c>
      <c r="L1447" t="s">
        <v>237</v>
      </c>
      <c r="N1447" t="s">
        <v>217</v>
      </c>
      <c r="O1447" t="s">
        <v>194</v>
      </c>
      <c r="P1447">
        <v>2020</v>
      </c>
      <c r="Q1447">
        <v>5.4</v>
      </c>
    </row>
    <row r="1448" spans="1:17" x14ac:dyDescent="0.25">
      <c r="A1448" t="s">
        <v>372</v>
      </c>
      <c r="B1448" t="s">
        <v>373</v>
      </c>
      <c r="C1448" t="s">
        <v>360</v>
      </c>
      <c r="D1448" t="s">
        <v>361</v>
      </c>
      <c r="E1448" t="s">
        <v>362</v>
      </c>
      <c r="F1448" t="s">
        <v>348</v>
      </c>
      <c r="G1448" t="s">
        <v>233</v>
      </c>
      <c r="H1448" t="s">
        <v>164</v>
      </c>
      <c r="I1448" t="s">
        <v>4</v>
      </c>
      <c r="J1448" t="s">
        <v>235</v>
      </c>
      <c r="K1448" t="s">
        <v>242</v>
      </c>
      <c r="L1448" t="s">
        <v>237</v>
      </c>
      <c r="N1448" t="s">
        <v>217</v>
      </c>
      <c r="O1448" t="s">
        <v>264</v>
      </c>
      <c r="P1448">
        <v>2020</v>
      </c>
      <c r="Q1448">
        <v>5</v>
      </c>
    </row>
    <row r="1449" spans="1:17" x14ac:dyDescent="0.25">
      <c r="A1449" t="s">
        <v>372</v>
      </c>
      <c r="B1449" t="s">
        <v>373</v>
      </c>
      <c r="C1449" t="s">
        <v>360</v>
      </c>
      <c r="D1449" t="s">
        <v>361</v>
      </c>
      <c r="E1449" t="s">
        <v>362</v>
      </c>
      <c r="F1449" t="s">
        <v>348</v>
      </c>
      <c r="G1449" t="s">
        <v>233</v>
      </c>
      <c r="H1449" t="s">
        <v>164</v>
      </c>
      <c r="I1449" t="s">
        <v>4</v>
      </c>
      <c r="J1449" t="s">
        <v>235</v>
      </c>
      <c r="K1449" t="s">
        <v>242</v>
      </c>
      <c r="L1449" t="s">
        <v>237</v>
      </c>
      <c r="N1449" t="s">
        <v>217</v>
      </c>
      <c r="O1449" t="s">
        <v>265</v>
      </c>
      <c r="P1449">
        <v>2020</v>
      </c>
      <c r="Q1449">
        <v>7</v>
      </c>
    </row>
    <row r="1450" spans="1:17" x14ac:dyDescent="0.25">
      <c r="A1450" t="s">
        <v>372</v>
      </c>
      <c r="B1450" t="s">
        <v>373</v>
      </c>
      <c r="C1450" t="s">
        <v>360</v>
      </c>
      <c r="D1450" t="s">
        <v>361</v>
      </c>
      <c r="E1450" t="s">
        <v>362</v>
      </c>
      <c r="F1450" t="s">
        <v>348</v>
      </c>
      <c r="G1450" t="s">
        <v>233</v>
      </c>
      <c r="H1450" t="s">
        <v>164</v>
      </c>
      <c r="I1450" t="s">
        <v>4</v>
      </c>
      <c r="J1450" t="s">
        <v>235</v>
      </c>
      <c r="K1450" t="s">
        <v>242</v>
      </c>
      <c r="L1450" t="s">
        <v>237</v>
      </c>
      <c r="N1450" t="s">
        <v>217</v>
      </c>
      <c r="O1450" t="s">
        <v>194</v>
      </c>
      <c r="P1450">
        <v>2030</v>
      </c>
      <c r="Q1450">
        <v>5.0999999999999996</v>
      </c>
    </row>
    <row r="1451" spans="1:17" x14ac:dyDescent="0.25">
      <c r="A1451" t="s">
        <v>372</v>
      </c>
      <c r="B1451" t="s">
        <v>373</v>
      </c>
      <c r="C1451" t="s">
        <v>360</v>
      </c>
      <c r="D1451" t="s">
        <v>361</v>
      </c>
      <c r="E1451" t="s">
        <v>362</v>
      </c>
      <c r="F1451" t="s">
        <v>348</v>
      </c>
      <c r="G1451" t="s">
        <v>233</v>
      </c>
      <c r="H1451" t="s">
        <v>164</v>
      </c>
      <c r="I1451" t="s">
        <v>4</v>
      </c>
      <c r="J1451" t="s">
        <v>235</v>
      </c>
      <c r="K1451" t="s">
        <v>242</v>
      </c>
      <c r="L1451" t="s">
        <v>237</v>
      </c>
      <c r="N1451" t="s">
        <v>217</v>
      </c>
      <c r="O1451" t="s">
        <v>194</v>
      </c>
      <c r="P1451">
        <v>2050</v>
      </c>
      <c r="Q1451">
        <v>4.5999999999999996</v>
      </c>
    </row>
    <row r="1452" spans="1:17" x14ac:dyDescent="0.25">
      <c r="A1452" t="s">
        <v>372</v>
      </c>
      <c r="B1452" t="s">
        <v>373</v>
      </c>
      <c r="C1452" t="s">
        <v>360</v>
      </c>
      <c r="D1452" t="s">
        <v>361</v>
      </c>
      <c r="E1452" t="s">
        <v>362</v>
      </c>
      <c r="F1452" t="s">
        <v>348</v>
      </c>
      <c r="G1452" t="s">
        <v>233</v>
      </c>
      <c r="H1452" t="s">
        <v>164</v>
      </c>
      <c r="I1452" t="s">
        <v>4</v>
      </c>
      <c r="J1452" t="s">
        <v>235</v>
      </c>
      <c r="K1452" t="s">
        <v>242</v>
      </c>
      <c r="L1452" t="s">
        <v>237</v>
      </c>
      <c r="N1452" t="s">
        <v>217</v>
      </c>
      <c r="O1452" t="s">
        <v>264</v>
      </c>
      <c r="P1452">
        <v>2050</v>
      </c>
      <c r="Q1452">
        <v>4</v>
      </c>
    </row>
    <row r="1453" spans="1:17" x14ac:dyDescent="0.25">
      <c r="A1453" t="s">
        <v>372</v>
      </c>
      <c r="B1453" t="s">
        <v>373</v>
      </c>
      <c r="C1453" t="s">
        <v>360</v>
      </c>
      <c r="D1453" t="s">
        <v>361</v>
      </c>
      <c r="E1453" t="s">
        <v>362</v>
      </c>
      <c r="F1453" t="s">
        <v>348</v>
      </c>
      <c r="G1453" t="s">
        <v>233</v>
      </c>
      <c r="H1453" t="s">
        <v>164</v>
      </c>
      <c r="I1453" t="s">
        <v>4</v>
      </c>
      <c r="J1453" t="s">
        <v>235</v>
      </c>
      <c r="K1453" t="s">
        <v>242</v>
      </c>
      <c r="L1453" t="s">
        <v>237</v>
      </c>
      <c r="N1453" t="s">
        <v>217</v>
      </c>
      <c r="O1453" t="s">
        <v>265</v>
      </c>
      <c r="P1453">
        <v>2050</v>
      </c>
      <c r="Q1453">
        <v>6</v>
      </c>
    </row>
    <row r="1454" spans="1:17" x14ac:dyDescent="0.25">
      <c r="A1454" t="s">
        <v>372</v>
      </c>
      <c r="B1454" t="s">
        <v>373</v>
      </c>
      <c r="C1454" t="s">
        <v>360</v>
      </c>
      <c r="D1454" t="s">
        <v>361</v>
      </c>
      <c r="E1454" t="s">
        <v>362</v>
      </c>
      <c r="F1454" t="s">
        <v>348</v>
      </c>
      <c r="G1454" t="s">
        <v>243</v>
      </c>
      <c r="H1454" t="s">
        <v>356</v>
      </c>
      <c r="I1454" t="s">
        <v>298</v>
      </c>
      <c r="K1454" t="s">
        <v>78</v>
      </c>
      <c r="N1454" t="s">
        <v>370</v>
      </c>
      <c r="O1454" t="s">
        <v>194</v>
      </c>
      <c r="P1454">
        <v>2015</v>
      </c>
      <c r="Q1454">
        <v>0.5</v>
      </c>
    </row>
    <row r="1455" spans="1:17" x14ac:dyDescent="0.25">
      <c r="A1455" t="s">
        <v>372</v>
      </c>
      <c r="B1455" t="s">
        <v>373</v>
      </c>
      <c r="C1455" t="s">
        <v>360</v>
      </c>
      <c r="D1455" t="s">
        <v>361</v>
      </c>
      <c r="E1455" t="s">
        <v>362</v>
      </c>
      <c r="F1455" t="s">
        <v>348</v>
      </c>
      <c r="G1455" t="s">
        <v>243</v>
      </c>
      <c r="H1455" t="s">
        <v>356</v>
      </c>
      <c r="I1455" t="s">
        <v>298</v>
      </c>
      <c r="K1455" t="s">
        <v>78</v>
      </c>
      <c r="N1455" t="s">
        <v>370</v>
      </c>
      <c r="O1455" t="s">
        <v>194</v>
      </c>
      <c r="P1455">
        <v>2020</v>
      </c>
      <c r="Q1455">
        <v>0.5</v>
      </c>
    </row>
    <row r="1456" spans="1:17" x14ac:dyDescent="0.25">
      <c r="A1456" t="s">
        <v>372</v>
      </c>
      <c r="B1456" t="s">
        <v>373</v>
      </c>
      <c r="C1456" t="s">
        <v>360</v>
      </c>
      <c r="D1456" t="s">
        <v>361</v>
      </c>
      <c r="E1456" t="s">
        <v>362</v>
      </c>
      <c r="F1456" t="s">
        <v>348</v>
      </c>
      <c r="G1456" t="s">
        <v>243</v>
      </c>
      <c r="H1456" t="s">
        <v>356</v>
      </c>
      <c r="I1456" t="s">
        <v>298</v>
      </c>
      <c r="K1456" t="s">
        <v>78</v>
      </c>
      <c r="N1456" t="s">
        <v>370</v>
      </c>
      <c r="O1456" t="s">
        <v>264</v>
      </c>
      <c r="P1456">
        <v>2020</v>
      </c>
      <c r="Q1456">
        <v>0.4</v>
      </c>
    </row>
    <row r="1457" spans="1:17" x14ac:dyDescent="0.25">
      <c r="A1457" t="s">
        <v>372</v>
      </c>
      <c r="B1457" t="s">
        <v>373</v>
      </c>
      <c r="C1457" t="s">
        <v>360</v>
      </c>
      <c r="D1457" t="s">
        <v>361</v>
      </c>
      <c r="E1457" t="s">
        <v>362</v>
      </c>
      <c r="F1457" t="s">
        <v>348</v>
      </c>
      <c r="G1457" t="s">
        <v>243</v>
      </c>
      <c r="H1457" t="s">
        <v>356</v>
      </c>
      <c r="I1457" t="s">
        <v>298</v>
      </c>
      <c r="K1457" t="s">
        <v>78</v>
      </c>
      <c r="N1457" t="s">
        <v>370</v>
      </c>
      <c r="O1457" t="s">
        <v>265</v>
      </c>
      <c r="P1457">
        <v>2020</v>
      </c>
      <c r="Q1457">
        <v>1</v>
      </c>
    </row>
    <row r="1458" spans="1:17" x14ac:dyDescent="0.25">
      <c r="A1458" t="s">
        <v>372</v>
      </c>
      <c r="B1458" t="s">
        <v>373</v>
      </c>
      <c r="C1458" t="s">
        <v>360</v>
      </c>
      <c r="D1458" t="s">
        <v>361</v>
      </c>
      <c r="E1458" t="s">
        <v>362</v>
      </c>
      <c r="F1458" t="s">
        <v>348</v>
      </c>
      <c r="G1458" t="s">
        <v>243</v>
      </c>
      <c r="H1458" t="s">
        <v>356</v>
      </c>
      <c r="I1458" t="s">
        <v>298</v>
      </c>
      <c r="K1458" t="s">
        <v>78</v>
      </c>
      <c r="N1458" t="s">
        <v>370</v>
      </c>
      <c r="O1458" t="s">
        <v>194</v>
      </c>
      <c r="P1458">
        <v>2030</v>
      </c>
      <c r="Q1458">
        <v>0.5</v>
      </c>
    </row>
    <row r="1459" spans="1:17" x14ac:dyDescent="0.25">
      <c r="A1459" t="s">
        <v>372</v>
      </c>
      <c r="B1459" t="s">
        <v>373</v>
      </c>
      <c r="C1459" t="s">
        <v>360</v>
      </c>
      <c r="D1459" t="s">
        <v>361</v>
      </c>
      <c r="E1459" t="s">
        <v>362</v>
      </c>
      <c r="F1459" t="s">
        <v>348</v>
      </c>
      <c r="G1459" t="s">
        <v>243</v>
      </c>
      <c r="H1459" t="s">
        <v>356</v>
      </c>
      <c r="I1459" t="s">
        <v>298</v>
      </c>
      <c r="K1459" t="s">
        <v>78</v>
      </c>
      <c r="N1459" t="s">
        <v>370</v>
      </c>
      <c r="O1459" t="s">
        <v>194</v>
      </c>
      <c r="P1459">
        <v>2050</v>
      </c>
      <c r="Q1459">
        <v>0.5</v>
      </c>
    </row>
    <row r="1460" spans="1:17" x14ac:dyDescent="0.25">
      <c r="A1460" t="s">
        <v>372</v>
      </c>
      <c r="B1460" t="s">
        <v>373</v>
      </c>
      <c r="C1460" t="s">
        <v>360</v>
      </c>
      <c r="D1460" t="s">
        <v>361</v>
      </c>
      <c r="E1460" t="s">
        <v>362</v>
      </c>
      <c r="F1460" t="s">
        <v>348</v>
      </c>
      <c r="G1460" t="s">
        <v>243</v>
      </c>
      <c r="H1460" t="s">
        <v>356</v>
      </c>
      <c r="I1460" t="s">
        <v>298</v>
      </c>
      <c r="K1460" t="s">
        <v>78</v>
      </c>
      <c r="N1460" t="s">
        <v>370</v>
      </c>
      <c r="O1460" t="s">
        <v>264</v>
      </c>
      <c r="P1460">
        <v>2050</v>
      </c>
      <c r="Q1460">
        <v>0.4</v>
      </c>
    </row>
    <row r="1461" spans="1:17" x14ac:dyDescent="0.25">
      <c r="A1461" t="s">
        <v>372</v>
      </c>
      <c r="B1461" t="s">
        <v>373</v>
      </c>
      <c r="C1461" t="s">
        <v>360</v>
      </c>
      <c r="D1461" t="s">
        <v>361</v>
      </c>
      <c r="E1461" t="s">
        <v>362</v>
      </c>
      <c r="F1461" t="s">
        <v>348</v>
      </c>
      <c r="G1461" t="s">
        <v>243</v>
      </c>
      <c r="H1461" t="s">
        <v>356</v>
      </c>
      <c r="I1461" t="s">
        <v>298</v>
      </c>
      <c r="K1461" t="s">
        <v>78</v>
      </c>
      <c r="N1461" t="s">
        <v>370</v>
      </c>
      <c r="O1461" t="s">
        <v>265</v>
      </c>
      <c r="P1461">
        <v>2050</v>
      </c>
      <c r="Q1461">
        <v>1</v>
      </c>
    </row>
    <row r="1462" spans="1:17" x14ac:dyDescent="0.25">
      <c r="A1462" t="s">
        <v>372</v>
      </c>
      <c r="B1462" t="s">
        <v>373</v>
      </c>
      <c r="C1462" t="s">
        <v>360</v>
      </c>
      <c r="D1462" t="s">
        <v>361</v>
      </c>
      <c r="E1462" t="s">
        <v>362</v>
      </c>
      <c r="F1462" t="s">
        <v>348</v>
      </c>
      <c r="G1462" t="s">
        <v>243</v>
      </c>
      <c r="H1462" t="s">
        <v>244</v>
      </c>
      <c r="I1462" t="s">
        <v>245</v>
      </c>
      <c r="J1462" t="s">
        <v>246</v>
      </c>
      <c r="K1462" t="s">
        <v>191</v>
      </c>
      <c r="M1462" t="s">
        <v>199</v>
      </c>
      <c r="N1462" t="s">
        <v>217</v>
      </c>
      <c r="O1462" t="s">
        <v>194</v>
      </c>
      <c r="P1462">
        <v>2015</v>
      </c>
      <c r="Q1462">
        <v>0.25</v>
      </c>
    </row>
    <row r="1463" spans="1:17" x14ac:dyDescent="0.25">
      <c r="A1463" t="s">
        <v>372</v>
      </c>
      <c r="B1463" t="s">
        <v>373</v>
      </c>
      <c r="C1463" t="s">
        <v>360</v>
      </c>
      <c r="D1463" t="s">
        <v>361</v>
      </c>
      <c r="E1463" t="s">
        <v>362</v>
      </c>
      <c r="F1463" t="s">
        <v>348</v>
      </c>
      <c r="G1463" t="s">
        <v>243</v>
      </c>
      <c r="H1463" t="s">
        <v>244</v>
      </c>
      <c r="I1463" t="s">
        <v>245</v>
      </c>
      <c r="J1463" t="s">
        <v>246</v>
      </c>
      <c r="K1463" t="s">
        <v>191</v>
      </c>
      <c r="M1463" t="s">
        <v>199</v>
      </c>
      <c r="N1463" t="s">
        <v>217</v>
      </c>
      <c r="O1463" t="s">
        <v>194</v>
      </c>
      <c r="P1463">
        <v>2020</v>
      </c>
      <c r="Q1463">
        <v>0.23</v>
      </c>
    </row>
    <row r="1464" spans="1:17" x14ac:dyDescent="0.25">
      <c r="A1464" t="s">
        <v>372</v>
      </c>
      <c r="B1464" t="s">
        <v>373</v>
      </c>
      <c r="C1464" t="s">
        <v>360</v>
      </c>
      <c r="D1464" t="s">
        <v>361</v>
      </c>
      <c r="E1464" t="s">
        <v>362</v>
      </c>
      <c r="F1464" t="s">
        <v>348</v>
      </c>
      <c r="G1464" t="s">
        <v>243</v>
      </c>
      <c r="H1464" t="s">
        <v>244</v>
      </c>
      <c r="I1464" t="s">
        <v>245</v>
      </c>
      <c r="J1464" t="s">
        <v>246</v>
      </c>
      <c r="K1464" t="s">
        <v>191</v>
      </c>
      <c r="M1464" t="s">
        <v>199</v>
      </c>
      <c r="N1464" t="s">
        <v>217</v>
      </c>
      <c r="O1464" t="s">
        <v>264</v>
      </c>
      <c r="P1464">
        <v>2020</v>
      </c>
      <c r="Q1464">
        <v>0.2</v>
      </c>
    </row>
    <row r="1465" spans="1:17" x14ac:dyDescent="0.25">
      <c r="A1465" t="s">
        <v>372</v>
      </c>
      <c r="B1465" t="s">
        <v>373</v>
      </c>
      <c r="C1465" t="s">
        <v>360</v>
      </c>
      <c r="D1465" t="s">
        <v>361</v>
      </c>
      <c r="E1465" t="s">
        <v>362</v>
      </c>
      <c r="F1465" t="s">
        <v>348</v>
      </c>
      <c r="G1465" t="s">
        <v>243</v>
      </c>
      <c r="H1465" t="s">
        <v>244</v>
      </c>
      <c r="I1465" t="s">
        <v>245</v>
      </c>
      <c r="J1465" t="s">
        <v>246</v>
      </c>
      <c r="K1465" t="s">
        <v>191</v>
      </c>
      <c r="M1465" t="s">
        <v>199</v>
      </c>
      <c r="N1465" t="s">
        <v>217</v>
      </c>
      <c r="O1465" t="s">
        <v>265</v>
      </c>
      <c r="P1465">
        <v>2020</v>
      </c>
      <c r="Q1465">
        <v>0.25</v>
      </c>
    </row>
    <row r="1466" spans="1:17" x14ac:dyDescent="0.25">
      <c r="A1466" t="s">
        <v>372</v>
      </c>
      <c r="B1466" t="s">
        <v>373</v>
      </c>
      <c r="C1466" t="s">
        <v>360</v>
      </c>
      <c r="D1466" t="s">
        <v>361</v>
      </c>
      <c r="E1466" t="s">
        <v>362</v>
      </c>
      <c r="F1466" t="s">
        <v>348</v>
      </c>
      <c r="G1466" t="s">
        <v>243</v>
      </c>
      <c r="H1466" t="s">
        <v>244</v>
      </c>
      <c r="I1466" t="s">
        <v>245</v>
      </c>
      <c r="J1466" t="s">
        <v>246</v>
      </c>
      <c r="K1466" t="s">
        <v>191</v>
      </c>
      <c r="M1466" t="s">
        <v>199</v>
      </c>
      <c r="N1466" t="s">
        <v>217</v>
      </c>
      <c r="O1466" t="s">
        <v>194</v>
      </c>
      <c r="P1466">
        <v>2030</v>
      </c>
      <c r="Q1466">
        <v>0.2</v>
      </c>
    </row>
    <row r="1467" spans="1:17" x14ac:dyDescent="0.25">
      <c r="A1467" t="s">
        <v>372</v>
      </c>
      <c r="B1467" t="s">
        <v>373</v>
      </c>
      <c r="C1467" t="s">
        <v>360</v>
      </c>
      <c r="D1467" t="s">
        <v>361</v>
      </c>
      <c r="E1467" t="s">
        <v>362</v>
      </c>
      <c r="F1467" t="s">
        <v>348</v>
      </c>
      <c r="G1467" t="s">
        <v>243</v>
      </c>
      <c r="H1467" t="s">
        <v>244</v>
      </c>
      <c r="I1467" t="s">
        <v>245</v>
      </c>
      <c r="J1467" t="s">
        <v>246</v>
      </c>
      <c r="K1467" t="s">
        <v>191</v>
      </c>
      <c r="M1467" t="s">
        <v>199</v>
      </c>
      <c r="N1467" t="s">
        <v>217</v>
      </c>
      <c r="O1467" t="s">
        <v>194</v>
      </c>
      <c r="P1467">
        <v>2050</v>
      </c>
      <c r="Q1467">
        <v>0.2</v>
      </c>
    </row>
    <row r="1468" spans="1:17" x14ac:dyDescent="0.25">
      <c r="A1468" t="s">
        <v>372</v>
      </c>
      <c r="B1468" t="s">
        <v>373</v>
      </c>
      <c r="C1468" t="s">
        <v>360</v>
      </c>
      <c r="D1468" t="s">
        <v>361</v>
      </c>
      <c r="E1468" t="s">
        <v>362</v>
      </c>
      <c r="F1468" t="s">
        <v>348</v>
      </c>
      <c r="G1468" t="s">
        <v>243</v>
      </c>
      <c r="H1468" t="s">
        <v>244</v>
      </c>
      <c r="I1468" t="s">
        <v>245</v>
      </c>
      <c r="J1468" t="s">
        <v>246</v>
      </c>
      <c r="K1468" t="s">
        <v>191</v>
      </c>
      <c r="M1468" t="s">
        <v>199</v>
      </c>
      <c r="N1468" t="s">
        <v>217</v>
      </c>
      <c r="O1468" t="s">
        <v>264</v>
      </c>
      <c r="P1468">
        <v>2050</v>
      </c>
      <c r="Q1468">
        <v>0.2</v>
      </c>
    </row>
    <row r="1469" spans="1:17" x14ac:dyDescent="0.25">
      <c r="A1469" t="s">
        <v>372</v>
      </c>
      <c r="B1469" t="s">
        <v>373</v>
      </c>
      <c r="C1469" t="s">
        <v>360</v>
      </c>
      <c r="D1469" t="s">
        <v>361</v>
      </c>
      <c r="E1469" t="s">
        <v>362</v>
      </c>
      <c r="F1469" t="s">
        <v>348</v>
      </c>
      <c r="G1469" t="s">
        <v>243</v>
      </c>
      <c r="H1469" t="s">
        <v>244</v>
      </c>
      <c r="I1469" t="s">
        <v>245</v>
      </c>
      <c r="J1469" t="s">
        <v>246</v>
      </c>
      <c r="K1469" t="s">
        <v>191</v>
      </c>
      <c r="M1469" t="s">
        <v>199</v>
      </c>
      <c r="N1469" t="s">
        <v>217</v>
      </c>
      <c r="O1469" t="s">
        <v>265</v>
      </c>
      <c r="P1469">
        <v>2050</v>
      </c>
      <c r="Q1469">
        <v>0.25</v>
      </c>
    </row>
    <row r="1470" spans="1:17" x14ac:dyDescent="0.25">
      <c r="A1470" t="s">
        <v>372</v>
      </c>
      <c r="B1470" t="s">
        <v>373</v>
      </c>
      <c r="C1470" t="s">
        <v>360</v>
      </c>
      <c r="D1470" t="s">
        <v>361</v>
      </c>
      <c r="E1470" t="s">
        <v>362</v>
      </c>
      <c r="F1470" t="s">
        <v>348</v>
      </c>
      <c r="G1470" t="s">
        <v>243</v>
      </c>
      <c r="H1470" t="s">
        <v>248</v>
      </c>
      <c r="I1470" t="s">
        <v>249</v>
      </c>
      <c r="J1470" t="s">
        <v>250</v>
      </c>
      <c r="K1470" t="s">
        <v>191</v>
      </c>
      <c r="M1470" t="s">
        <v>371</v>
      </c>
      <c r="O1470" t="s">
        <v>194</v>
      </c>
      <c r="P1470">
        <v>2015</v>
      </c>
      <c r="Q1470">
        <v>0</v>
      </c>
    </row>
    <row r="1471" spans="1:17" x14ac:dyDescent="0.25">
      <c r="A1471" t="s">
        <v>372</v>
      </c>
      <c r="B1471" t="s">
        <v>373</v>
      </c>
      <c r="C1471" t="s">
        <v>360</v>
      </c>
      <c r="D1471" t="s">
        <v>361</v>
      </c>
      <c r="E1471" t="s">
        <v>362</v>
      </c>
      <c r="F1471" t="s">
        <v>348</v>
      </c>
      <c r="G1471" t="s">
        <v>243</v>
      </c>
      <c r="H1471" t="s">
        <v>248</v>
      </c>
      <c r="I1471" t="s">
        <v>249</v>
      </c>
      <c r="J1471" t="s">
        <v>250</v>
      </c>
      <c r="K1471" t="s">
        <v>191</v>
      </c>
      <c r="M1471" t="s">
        <v>371</v>
      </c>
      <c r="O1471" t="s">
        <v>194</v>
      </c>
      <c r="P1471">
        <v>2020</v>
      </c>
      <c r="Q1471">
        <v>0</v>
      </c>
    </row>
    <row r="1472" spans="1:17" x14ac:dyDescent="0.25">
      <c r="A1472" t="s">
        <v>372</v>
      </c>
      <c r="B1472" t="s">
        <v>373</v>
      </c>
      <c r="C1472" t="s">
        <v>360</v>
      </c>
      <c r="D1472" t="s">
        <v>361</v>
      </c>
      <c r="E1472" t="s">
        <v>362</v>
      </c>
      <c r="F1472" t="s">
        <v>348</v>
      </c>
      <c r="G1472" t="s">
        <v>243</v>
      </c>
      <c r="H1472" t="s">
        <v>248</v>
      </c>
      <c r="I1472" t="s">
        <v>249</v>
      </c>
      <c r="J1472" t="s">
        <v>250</v>
      </c>
      <c r="K1472" t="s">
        <v>191</v>
      </c>
      <c r="M1472" t="s">
        <v>371</v>
      </c>
      <c r="O1472" t="s">
        <v>264</v>
      </c>
      <c r="P1472">
        <v>2020</v>
      </c>
      <c r="Q1472">
        <v>0</v>
      </c>
    </row>
    <row r="1473" spans="1:17" x14ac:dyDescent="0.25">
      <c r="A1473" t="s">
        <v>372</v>
      </c>
      <c r="B1473" t="s">
        <v>373</v>
      </c>
      <c r="C1473" t="s">
        <v>360</v>
      </c>
      <c r="D1473" t="s">
        <v>361</v>
      </c>
      <c r="E1473" t="s">
        <v>362</v>
      </c>
      <c r="F1473" t="s">
        <v>348</v>
      </c>
      <c r="G1473" t="s">
        <v>243</v>
      </c>
      <c r="H1473" t="s">
        <v>248</v>
      </c>
      <c r="I1473" t="s">
        <v>249</v>
      </c>
      <c r="J1473" t="s">
        <v>250</v>
      </c>
      <c r="K1473" t="s">
        <v>191</v>
      </c>
      <c r="M1473" t="s">
        <v>371</v>
      </c>
      <c r="O1473" t="s">
        <v>265</v>
      </c>
      <c r="P1473">
        <v>2020</v>
      </c>
      <c r="Q1473">
        <v>0</v>
      </c>
    </row>
    <row r="1474" spans="1:17" x14ac:dyDescent="0.25">
      <c r="A1474" t="s">
        <v>372</v>
      </c>
      <c r="B1474" t="s">
        <v>373</v>
      </c>
      <c r="C1474" t="s">
        <v>360</v>
      </c>
      <c r="D1474" t="s">
        <v>361</v>
      </c>
      <c r="E1474" t="s">
        <v>362</v>
      </c>
      <c r="F1474" t="s">
        <v>348</v>
      </c>
      <c r="G1474" t="s">
        <v>243</v>
      </c>
      <c r="H1474" t="s">
        <v>248</v>
      </c>
      <c r="I1474" t="s">
        <v>249</v>
      </c>
      <c r="J1474" t="s">
        <v>250</v>
      </c>
      <c r="K1474" t="s">
        <v>191</v>
      </c>
      <c r="M1474" t="s">
        <v>371</v>
      </c>
      <c r="O1474" t="s">
        <v>194</v>
      </c>
      <c r="P1474">
        <v>2030</v>
      </c>
      <c r="Q1474">
        <v>0</v>
      </c>
    </row>
    <row r="1475" spans="1:17" x14ac:dyDescent="0.25">
      <c r="A1475" t="s">
        <v>372</v>
      </c>
      <c r="B1475" t="s">
        <v>373</v>
      </c>
      <c r="C1475" t="s">
        <v>360</v>
      </c>
      <c r="D1475" t="s">
        <v>361</v>
      </c>
      <c r="E1475" t="s">
        <v>362</v>
      </c>
      <c r="F1475" t="s">
        <v>348</v>
      </c>
      <c r="G1475" t="s">
        <v>243</v>
      </c>
      <c r="H1475" t="s">
        <v>248</v>
      </c>
      <c r="I1475" t="s">
        <v>249</v>
      </c>
      <c r="J1475" t="s">
        <v>250</v>
      </c>
      <c r="K1475" t="s">
        <v>191</v>
      </c>
      <c r="M1475" t="s">
        <v>371</v>
      </c>
      <c r="O1475" t="s">
        <v>194</v>
      </c>
      <c r="P1475">
        <v>2050</v>
      </c>
      <c r="Q1475">
        <v>0</v>
      </c>
    </row>
    <row r="1476" spans="1:17" x14ac:dyDescent="0.25">
      <c r="A1476" t="s">
        <v>372</v>
      </c>
      <c r="B1476" t="s">
        <v>373</v>
      </c>
      <c r="C1476" t="s">
        <v>360</v>
      </c>
      <c r="D1476" t="s">
        <v>361</v>
      </c>
      <c r="E1476" t="s">
        <v>362</v>
      </c>
      <c r="F1476" t="s">
        <v>348</v>
      </c>
      <c r="G1476" t="s">
        <v>243</v>
      </c>
      <c r="H1476" t="s">
        <v>248</v>
      </c>
      <c r="I1476" t="s">
        <v>249</v>
      </c>
      <c r="J1476" t="s">
        <v>250</v>
      </c>
      <c r="K1476" t="s">
        <v>191</v>
      </c>
      <c r="M1476" t="s">
        <v>371</v>
      </c>
      <c r="O1476" t="s">
        <v>264</v>
      </c>
      <c r="P1476">
        <v>2050</v>
      </c>
      <c r="Q1476">
        <v>0</v>
      </c>
    </row>
    <row r="1477" spans="1:17" x14ac:dyDescent="0.25">
      <c r="A1477" t="s">
        <v>372</v>
      </c>
      <c r="B1477" t="s">
        <v>373</v>
      </c>
      <c r="C1477" t="s">
        <v>360</v>
      </c>
      <c r="D1477" t="s">
        <v>361</v>
      </c>
      <c r="E1477" t="s">
        <v>362</v>
      </c>
      <c r="F1477" t="s">
        <v>348</v>
      </c>
      <c r="G1477" t="s">
        <v>243</v>
      </c>
      <c r="H1477" t="s">
        <v>248</v>
      </c>
      <c r="I1477" t="s">
        <v>249</v>
      </c>
      <c r="J1477" t="s">
        <v>250</v>
      </c>
      <c r="K1477" t="s">
        <v>191</v>
      </c>
      <c r="M1477" t="s">
        <v>371</v>
      </c>
      <c r="O1477" t="s">
        <v>265</v>
      </c>
      <c r="P1477">
        <v>2050</v>
      </c>
      <c r="Q1477">
        <v>0</v>
      </c>
    </row>
    <row r="1478" spans="1:17" x14ac:dyDescent="0.25">
      <c r="A1478" t="s">
        <v>372</v>
      </c>
      <c r="B1478" t="s">
        <v>373</v>
      </c>
      <c r="C1478" t="s">
        <v>360</v>
      </c>
      <c r="D1478" t="s">
        <v>361</v>
      </c>
      <c r="E1478" t="s">
        <v>362</v>
      </c>
      <c r="F1478" t="s">
        <v>348</v>
      </c>
      <c r="G1478" t="s">
        <v>243</v>
      </c>
      <c r="H1478" t="s">
        <v>253</v>
      </c>
      <c r="I1478" t="s">
        <v>254</v>
      </c>
      <c r="J1478" t="s">
        <v>255</v>
      </c>
      <c r="K1478" t="s">
        <v>191</v>
      </c>
      <c r="M1478" t="s">
        <v>210</v>
      </c>
      <c r="N1478" t="s">
        <v>217</v>
      </c>
      <c r="O1478" t="s">
        <v>194</v>
      </c>
      <c r="P1478">
        <v>2015</v>
      </c>
      <c r="Q1478">
        <v>0.2</v>
      </c>
    </row>
    <row r="1479" spans="1:17" x14ac:dyDescent="0.25">
      <c r="A1479" t="s">
        <v>372</v>
      </c>
      <c r="B1479" t="s">
        <v>373</v>
      </c>
      <c r="C1479" t="s">
        <v>360</v>
      </c>
      <c r="D1479" t="s">
        <v>361</v>
      </c>
      <c r="E1479" t="s">
        <v>362</v>
      </c>
      <c r="F1479" t="s">
        <v>348</v>
      </c>
      <c r="G1479" t="s">
        <v>243</v>
      </c>
      <c r="H1479" t="s">
        <v>253</v>
      </c>
      <c r="I1479" t="s">
        <v>254</v>
      </c>
      <c r="J1479" t="s">
        <v>255</v>
      </c>
      <c r="K1479" t="s">
        <v>191</v>
      </c>
      <c r="M1479" t="s">
        <v>210</v>
      </c>
      <c r="N1479" t="s">
        <v>217</v>
      </c>
      <c r="O1479" t="s">
        <v>194</v>
      </c>
      <c r="P1479">
        <v>2020</v>
      </c>
      <c r="Q1479">
        <v>0.2</v>
      </c>
    </row>
    <row r="1480" spans="1:17" x14ac:dyDescent="0.25">
      <c r="A1480" t="s">
        <v>372</v>
      </c>
      <c r="B1480" t="s">
        <v>373</v>
      </c>
      <c r="C1480" t="s">
        <v>360</v>
      </c>
      <c r="D1480" t="s">
        <v>361</v>
      </c>
      <c r="E1480" t="s">
        <v>362</v>
      </c>
      <c r="F1480" t="s">
        <v>348</v>
      </c>
      <c r="G1480" t="s">
        <v>243</v>
      </c>
      <c r="H1480" t="s">
        <v>253</v>
      </c>
      <c r="I1480" t="s">
        <v>254</v>
      </c>
      <c r="J1480" t="s">
        <v>255</v>
      </c>
      <c r="K1480" t="s">
        <v>191</v>
      </c>
      <c r="M1480" t="s">
        <v>210</v>
      </c>
      <c r="N1480" t="s">
        <v>217</v>
      </c>
      <c r="O1480" t="s">
        <v>264</v>
      </c>
      <c r="P1480">
        <v>2020</v>
      </c>
      <c r="Q1480">
        <v>0.2</v>
      </c>
    </row>
    <row r="1481" spans="1:17" x14ac:dyDescent="0.25">
      <c r="A1481" t="s">
        <v>372</v>
      </c>
      <c r="B1481" t="s">
        <v>373</v>
      </c>
      <c r="C1481" t="s">
        <v>360</v>
      </c>
      <c r="D1481" t="s">
        <v>361</v>
      </c>
      <c r="E1481" t="s">
        <v>362</v>
      </c>
      <c r="F1481" t="s">
        <v>348</v>
      </c>
      <c r="G1481" t="s">
        <v>243</v>
      </c>
      <c r="H1481" t="s">
        <v>253</v>
      </c>
      <c r="I1481" t="s">
        <v>254</v>
      </c>
      <c r="J1481" t="s">
        <v>255</v>
      </c>
      <c r="K1481" t="s">
        <v>191</v>
      </c>
      <c r="M1481" t="s">
        <v>210</v>
      </c>
      <c r="N1481" t="s">
        <v>217</v>
      </c>
      <c r="O1481" t="s">
        <v>265</v>
      </c>
      <c r="P1481">
        <v>2020</v>
      </c>
      <c r="Q1481">
        <v>0.5</v>
      </c>
    </row>
    <row r="1482" spans="1:17" x14ac:dyDescent="0.25">
      <c r="A1482" t="s">
        <v>372</v>
      </c>
      <c r="B1482" t="s">
        <v>373</v>
      </c>
      <c r="C1482" t="s">
        <v>360</v>
      </c>
      <c r="D1482" t="s">
        <v>361</v>
      </c>
      <c r="E1482" t="s">
        <v>362</v>
      </c>
      <c r="F1482" t="s">
        <v>348</v>
      </c>
      <c r="G1482" t="s">
        <v>243</v>
      </c>
      <c r="H1482" t="s">
        <v>253</v>
      </c>
      <c r="I1482" t="s">
        <v>254</v>
      </c>
      <c r="J1482" t="s">
        <v>255</v>
      </c>
      <c r="K1482" t="s">
        <v>191</v>
      </c>
      <c r="M1482" t="s">
        <v>210</v>
      </c>
      <c r="N1482" t="s">
        <v>217</v>
      </c>
      <c r="O1482" t="s">
        <v>194</v>
      </c>
      <c r="P1482">
        <v>2030</v>
      </c>
      <c r="Q1482">
        <v>0.2</v>
      </c>
    </row>
    <row r="1483" spans="1:17" x14ac:dyDescent="0.25">
      <c r="A1483" t="s">
        <v>372</v>
      </c>
      <c r="B1483" t="s">
        <v>373</v>
      </c>
      <c r="C1483" t="s">
        <v>360</v>
      </c>
      <c r="D1483" t="s">
        <v>361</v>
      </c>
      <c r="E1483" t="s">
        <v>362</v>
      </c>
      <c r="F1483" t="s">
        <v>348</v>
      </c>
      <c r="G1483" t="s">
        <v>243</v>
      </c>
      <c r="H1483" t="s">
        <v>253</v>
      </c>
      <c r="I1483" t="s">
        <v>254</v>
      </c>
      <c r="J1483" t="s">
        <v>255</v>
      </c>
      <c r="K1483" t="s">
        <v>191</v>
      </c>
      <c r="M1483" t="s">
        <v>210</v>
      </c>
      <c r="N1483" t="s">
        <v>217</v>
      </c>
      <c r="O1483" t="s">
        <v>194</v>
      </c>
      <c r="P1483">
        <v>2050</v>
      </c>
      <c r="Q1483">
        <v>0.2</v>
      </c>
    </row>
    <row r="1484" spans="1:17" x14ac:dyDescent="0.25">
      <c r="A1484" t="s">
        <v>372</v>
      </c>
      <c r="B1484" t="s">
        <v>373</v>
      </c>
      <c r="C1484" t="s">
        <v>360</v>
      </c>
      <c r="D1484" t="s">
        <v>361</v>
      </c>
      <c r="E1484" t="s">
        <v>362</v>
      </c>
      <c r="F1484" t="s">
        <v>348</v>
      </c>
      <c r="G1484" t="s">
        <v>243</v>
      </c>
      <c r="H1484" t="s">
        <v>253</v>
      </c>
      <c r="I1484" t="s">
        <v>254</v>
      </c>
      <c r="J1484" t="s">
        <v>255</v>
      </c>
      <c r="K1484" t="s">
        <v>191</v>
      </c>
      <c r="M1484" t="s">
        <v>210</v>
      </c>
      <c r="N1484" t="s">
        <v>217</v>
      </c>
      <c r="O1484" t="s">
        <v>264</v>
      </c>
      <c r="P1484">
        <v>2050</v>
      </c>
      <c r="Q1484">
        <v>0.2</v>
      </c>
    </row>
    <row r="1485" spans="1:17" x14ac:dyDescent="0.25">
      <c r="A1485" t="s">
        <v>372</v>
      </c>
      <c r="B1485" t="s">
        <v>373</v>
      </c>
      <c r="C1485" t="s">
        <v>360</v>
      </c>
      <c r="D1485" t="s">
        <v>361</v>
      </c>
      <c r="E1485" t="s">
        <v>362</v>
      </c>
      <c r="F1485" t="s">
        <v>348</v>
      </c>
      <c r="G1485" t="s">
        <v>243</v>
      </c>
      <c r="H1485" t="s">
        <v>253</v>
      </c>
      <c r="I1485" t="s">
        <v>254</v>
      </c>
      <c r="J1485" t="s">
        <v>255</v>
      </c>
      <c r="K1485" t="s">
        <v>191</v>
      </c>
      <c r="M1485" t="s">
        <v>210</v>
      </c>
      <c r="N1485" t="s">
        <v>217</v>
      </c>
      <c r="O1485" t="s">
        <v>265</v>
      </c>
      <c r="P1485">
        <v>2050</v>
      </c>
      <c r="Q1485">
        <v>0.5</v>
      </c>
    </row>
    <row r="1486" spans="1:17" x14ac:dyDescent="0.25">
      <c r="A1486" t="s">
        <v>372</v>
      </c>
      <c r="B1486" t="s">
        <v>373</v>
      </c>
      <c r="C1486" t="s">
        <v>360</v>
      </c>
      <c r="D1486" t="s">
        <v>361</v>
      </c>
      <c r="E1486" t="s">
        <v>362</v>
      </c>
      <c r="F1486" t="s">
        <v>348</v>
      </c>
      <c r="G1486" t="s">
        <v>243</v>
      </c>
      <c r="H1486" t="s">
        <v>357</v>
      </c>
      <c r="I1486" t="s">
        <v>306</v>
      </c>
      <c r="K1486" t="s">
        <v>78</v>
      </c>
      <c r="N1486" t="s">
        <v>370</v>
      </c>
      <c r="O1486" t="s">
        <v>194</v>
      </c>
      <c r="P1486">
        <v>2015</v>
      </c>
      <c r="Q1486">
        <v>0.25</v>
      </c>
    </row>
    <row r="1487" spans="1:17" x14ac:dyDescent="0.25">
      <c r="A1487" t="s">
        <v>372</v>
      </c>
      <c r="B1487" t="s">
        <v>373</v>
      </c>
      <c r="C1487" t="s">
        <v>360</v>
      </c>
      <c r="D1487" t="s">
        <v>361</v>
      </c>
      <c r="E1487" t="s">
        <v>362</v>
      </c>
      <c r="F1487" t="s">
        <v>348</v>
      </c>
      <c r="G1487" t="s">
        <v>243</v>
      </c>
      <c r="H1487" t="s">
        <v>357</v>
      </c>
      <c r="I1487" t="s">
        <v>306</v>
      </c>
      <c r="K1487" t="s">
        <v>78</v>
      </c>
      <c r="N1487" t="s">
        <v>370</v>
      </c>
      <c r="O1487" t="s">
        <v>194</v>
      </c>
      <c r="P1487">
        <v>2020</v>
      </c>
      <c r="Q1487">
        <v>0.23</v>
      </c>
    </row>
    <row r="1488" spans="1:17" x14ac:dyDescent="0.25">
      <c r="A1488" t="s">
        <v>372</v>
      </c>
      <c r="B1488" t="s">
        <v>373</v>
      </c>
      <c r="C1488" t="s">
        <v>360</v>
      </c>
      <c r="D1488" t="s">
        <v>361</v>
      </c>
      <c r="E1488" t="s">
        <v>362</v>
      </c>
      <c r="F1488" t="s">
        <v>348</v>
      </c>
      <c r="G1488" t="s">
        <v>243</v>
      </c>
      <c r="H1488" t="s">
        <v>357</v>
      </c>
      <c r="I1488" t="s">
        <v>306</v>
      </c>
      <c r="K1488" t="s">
        <v>78</v>
      </c>
      <c r="N1488" t="s">
        <v>370</v>
      </c>
      <c r="O1488" t="s">
        <v>264</v>
      </c>
      <c r="P1488">
        <v>2020</v>
      </c>
      <c r="Q1488">
        <v>0.1</v>
      </c>
    </row>
    <row r="1489" spans="1:17" x14ac:dyDescent="0.25">
      <c r="A1489" t="s">
        <v>372</v>
      </c>
      <c r="B1489" t="s">
        <v>373</v>
      </c>
      <c r="C1489" t="s">
        <v>360</v>
      </c>
      <c r="D1489" t="s">
        <v>361</v>
      </c>
      <c r="E1489" t="s">
        <v>362</v>
      </c>
      <c r="F1489" t="s">
        <v>348</v>
      </c>
      <c r="G1489" t="s">
        <v>243</v>
      </c>
      <c r="H1489" t="s">
        <v>357</v>
      </c>
      <c r="I1489" t="s">
        <v>306</v>
      </c>
      <c r="K1489" t="s">
        <v>78</v>
      </c>
      <c r="N1489" t="s">
        <v>370</v>
      </c>
      <c r="O1489" t="s">
        <v>265</v>
      </c>
      <c r="P1489">
        <v>2020</v>
      </c>
      <c r="Q1489">
        <v>0.5</v>
      </c>
    </row>
    <row r="1490" spans="1:17" x14ac:dyDescent="0.25">
      <c r="A1490" t="s">
        <v>372</v>
      </c>
      <c r="B1490" t="s">
        <v>373</v>
      </c>
      <c r="C1490" t="s">
        <v>360</v>
      </c>
      <c r="D1490" t="s">
        <v>361</v>
      </c>
      <c r="E1490" t="s">
        <v>362</v>
      </c>
      <c r="F1490" t="s">
        <v>348</v>
      </c>
      <c r="G1490" t="s">
        <v>243</v>
      </c>
      <c r="H1490" t="s">
        <v>357</v>
      </c>
      <c r="I1490" t="s">
        <v>306</v>
      </c>
      <c r="K1490" t="s">
        <v>78</v>
      </c>
      <c r="N1490" t="s">
        <v>370</v>
      </c>
      <c r="O1490" t="s">
        <v>194</v>
      </c>
      <c r="P1490">
        <v>2030</v>
      </c>
      <c r="Q1490">
        <v>0.2</v>
      </c>
    </row>
    <row r="1491" spans="1:17" x14ac:dyDescent="0.25">
      <c r="A1491" t="s">
        <v>372</v>
      </c>
      <c r="B1491" t="s">
        <v>373</v>
      </c>
      <c r="C1491" t="s">
        <v>360</v>
      </c>
      <c r="D1491" t="s">
        <v>361</v>
      </c>
      <c r="E1491" t="s">
        <v>362</v>
      </c>
      <c r="F1491" t="s">
        <v>348</v>
      </c>
      <c r="G1491" t="s">
        <v>243</v>
      </c>
      <c r="H1491" t="s">
        <v>357</v>
      </c>
      <c r="I1491" t="s">
        <v>306</v>
      </c>
      <c r="K1491" t="s">
        <v>78</v>
      </c>
      <c r="N1491" t="s">
        <v>370</v>
      </c>
      <c r="O1491" t="s">
        <v>194</v>
      </c>
      <c r="P1491">
        <v>2050</v>
      </c>
      <c r="Q1491">
        <v>0.2</v>
      </c>
    </row>
    <row r="1492" spans="1:17" x14ac:dyDescent="0.25">
      <c r="A1492" t="s">
        <v>372</v>
      </c>
      <c r="B1492" t="s">
        <v>373</v>
      </c>
      <c r="C1492" t="s">
        <v>360</v>
      </c>
      <c r="D1492" t="s">
        <v>361</v>
      </c>
      <c r="E1492" t="s">
        <v>362</v>
      </c>
      <c r="F1492" t="s">
        <v>348</v>
      </c>
      <c r="G1492" t="s">
        <v>243</v>
      </c>
      <c r="H1492" t="s">
        <v>357</v>
      </c>
      <c r="I1492" t="s">
        <v>306</v>
      </c>
      <c r="K1492" t="s">
        <v>78</v>
      </c>
      <c r="N1492" t="s">
        <v>370</v>
      </c>
      <c r="O1492" t="s">
        <v>264</v>
      </c>
      <c r="P1492">
        <v>2050</v>
      </c>
      <c r="Q1492">
        <v>0.1</v>
      </c>
    </row>
    <row r="1493" spans="1:17" x14ac:dyDescent="0.25">
      <c r="A1493" t="s">
        <v>372</v>
      </c>
      <c r="B1493" t="s">
        <v>373</v>
      </c>
      <c r="C1493" t="s">
        <v>360</v>
      </c>
      <c r="D1493" t="s">
        <v>361</v>
      </c>
      <c r="E1493" t="s">
        <v>362</v>
      </c>
      <c r="F1493" t="s">
        <v>348</v>
      </c>
      <c r="G1493" t="s">
        <v>243</v>
      </c>
      <c r="H1493" t="s">
        <v>357</v>
      </c>
      <c r="I1493" t="s">
        <v>306</v>
      </c>
      <c r="K1493" t="s">
        <v>78</v>
      </c>
      <c r="N1493" t="s">
        <v>370</v>
      </c>
      <c r="O1493" t="s">
        <v>265</v>
      </c>
      <c r="P1493">
        <v>2050</v>
      </c>
      <c r="Q1493">
        <v>0.4</v>
      </c>
    </row>
    <row r="1494" spans="1:17" x14ac:dyDescent="0.25">
      <c r="A1494" t="s">
        <v>375</v>
      </c>
      <c r="B1494" t="s">
        <v>376</v>
      </c>
      <c r="C1494" t="s">
        <v>360</v>
      </c>
      <c r="D1494" t="s">
        <v>361</v>
      </c>
      <c r="E1494" t="s">
        <v>362</v>
      </c>
      <c r="F1494" t="s">
        <v>377</v>
      </c>
      <c r="G1494" t="s">
        <v>195</v>
      </c>
      <c r="H1494" t="s">
        <v>196</v>
      </c>
      <c r="I1494" t="s">
        <v>197</v>
      </c>
      <c r="J1494" t="s">
        <v>198</v>
      </c>
      <c r="N1494" t="s">
        <v>378</v>
      </c>
      <c r="O1494" t="s">
        <v>194</v>
      </c>
      <c r="P1494">
        <v>2015</v>
      </c>
      <c r="Q1494">
        <v>0.6</v>
      </c>
    </row>
    <row r="1495" spans="1:17" x14ac:dyDescent="0.25">
      <c r="A1495" t="s">
        <v>375</v>
      </c>
      <c r="B1495" t="s">
        <v>376</v>
      </c>
      <c r="C1495" t="s">
        <v>360</v>
      </c>
      <c r="D1495" t="s">
        <v>361</v>
      </c>
      <c r="E1495" t="s">
        <v>362</v>
      </c>
      <c r="F1495" t="s">
        <v>377</v>
      </c>
      <c r="G1495" t="s">
        <v>195</v>
      </c>
      <c r="H1495" t="s">
        <v>196</v>
      </c>
      <c r="I1495" t="s">
        <v>197</v>
      </c>
      <c r="J1495" t="s">
        <v>198</v>
      </c>
      <c r="N1495" t="s">
        <v>378</v>
      </c>
      <c r="O1495" t="s">
        <v>194</v>
      </c>
      <c r="P1495">
        <v>2020</v>
      </c>
      <c r="Q1495">
        <v>0.6</v>
      </c>
    </row>
    <row r="1496" spans="1:17" x14ac:dyDescent="0.25">
      <c r="A1496" t="s">
        <v>375</v>
      </c>
      <c r="B1496" t="s">
        <v>376</v>
      </c>
      <c r="C1496" t="s">
        <v>360</v>
      </c>
      <c r="D1496" t="s">
        <v>361</v>
      </c>
      <c r="E1496" t="s">
        <v>362</v>
      </c>
      <c r="F1496" t="s">
        <v>377</v>
      </c>
      <c r="G1496" t="s">
        <v>195</v>
      </c>
      <c r="H1496" t="s">
        <v>196</v>
      </c>
      <c r="I1496" t="s">
        <v>197</v>
      </c>
      <c r="J1496" t="s">
        <v>198</v>
      </c>
      <c r="N1496" t="s">
        <v>378</v>
      </c>
      <c r="O1496" t="s">
        <v>264</v>
      </c>
      <c r="P1496">
        <v>2020</v>
      </c>
      <c r="Q1496">
        <v>0.4</v>
      </c>
    </row>
    <row r="1497" spans="1:17" x14ac:dyDescent="0.25">
      <c r="A1497" t="s">
        <v>375</v>
      </c>
      <c r="B1497" t="s">
        <v>376</v>
      </c>
      <c r="C1497" t="s">
        <v>360</v>
      </c>
      <c r="D1497" t="s">
        <v>361</v>
      </c>
      <c r="E1497" t="s">
        <v>362</v>
      </c>
      <c r="F1497" t="s">
        <v>377</v>
      </c>
      <c r="G1497" t="s">
        <v>195</v>
      </c>
      <c r="H1497" t="s">
        <v>196</v>
      </c>
      <c r="I1497" t="s">
        <v>197</v>
      </c>
      <c r="J1497" t="s">
        <v>198</v>
      </c>
      <c r="N1497" t="s">
        <v>378</v>
      </c>
      <c r="O1497" t="s">
        <v>265</v>
      </c>
      <c r="P1497">
        <v>2020</v>
      </c>
      <c r="Q1497">
        <v>0.85</v>
      </c>
    </row>
    <row r="1498" spans="1:17" x14ac:dyDescent="0.25">
      <c r="A1498" t="s">
        <v>375</v>
      </c>
      <c r="B1498" t="s">
        <v>376</v>
      </c>
      <c r="C1498" t="s">
        <v>360</v>
      </c>
      <c r="D1498" t="s">
        <v>361</v>
      </c>
      <c r="E1498" t="s">
        <v>362</v>
      </c>
      <c r="F1498" t="s">
        <v>377</v>
      </c>
      <c r="G1498" t="s">
        <v>195</v>
      </c>
      <c r="H1498" t="s">
        <v>196</v>
      </c>
      <c r="I1498" t="s">
        <v>197</v>
      </c>
      <c r="J1498" t="s">
        <v>198</v>
      </c>
      <c r="N1498" t="s">
        <v>378</v>
      </c>
      <c r="O1498" t="s">
        <v>194</v>
      </c>
      <c r="P1498">
        <v>2030</v>
      </c>
      <c r="Q1498">
        <v>0.6</v>
      </c>
    </row>
    <row r="1499" spans="1:17" x14ac:dyDescent="0.25">
      <c r="A1499" t="s">
        <v>375</v>
      </c>
      <c r="B1499" t="s">
        <v>376</v>
      </c>
      <c r="C1499" t="s">
        <v>360</v>
      </c>
      <c r="D1499" t="s">
        <v>361</v>
      </c>
      <c r="E1499" t="s">
        <v>362</v>
      </c>
      <c r="F1499" t="s">
        <v>377</v>
      </c>
      <c r="G1499" t="s">
        <v>195</v>
      </c>
      <c r="H1499" t="s">
        <v>196</v>
      </c>
      <c r="I1499" t="s">
        <v>197</v>
      </c>
      <c r="J1499" t="s">
        <v>198</v>
      </c>
      <c r="N1499" t="s">
        <v>378</v>
      </c>
      <c r="O1499" t="s">
        <v>194</v>
      </c>
      <c r="P1499">
        <v>2050</v>
      </c>
      <c r="Q1499">
        <v>0.6</v>
      </c>
    </row>
    <row r="1500" spans="1:17" x14ac:dyDescent="0.25">
      <c r="A1500" t="s">
        <v>375</v>
      </c>
      <c r="B1500" t="s">
        <v>376</v>
      </c>
      <c r="C1500" t="s">
        <v>360</v>
      </c>
      <c r="D1500" t="s">
        <v>361</v>
      </c>
      <c r="E1500" t="s">
        <v>362</v>
      </c>
      <c r="F1500" t="s">
        <v>377</v>
      </c>
      <c r="G1500" t="s">
        <v>195</v>
      </c>
      <c r="H1500" t="s">
        <v>196</v>
      </c>
      <c r="I1500" t="s">
        <v>197</v>
      </c>
      <c r="J1500" t="s">
        <v>198</v>
      </c>
      <c r="N1500" t="s">
        <v>378</v>
      </c>
      <c r="O1500" t="s">
        <v>264</v>
      </c>
      <c r="P1500">
        <v>2050</v>
      </c>
      <c r="Q1500">
        <v>0.4</v>
      </c>
    </row>
    <row r="1501" spans="1:17" x14ac:dyDescent="0.25">
      <c r="A1501" t="s">
        <v>375</v>
      </c>
      <c r="B1501" t="s">
        <v>376</v>
      </c>
      <c r="C1501" t="s">
        <v>360</v>
      </c>
      <c r="D1501" t="s">
        <v>361</v>
      </c>
      <c r="E1501" t="s">
        <v>362</v>
      </c>
      <c r="F1501" t="s">
        <v>377</v>
      </c>
      <c r="G1501" t="s">
        <v>195</v>
      </c>
      <c r="H1501" t="s">
        <v>196</v>
      </c>
      <c r="I1501" t="s">
        <v>197</v>
      </c>
      <c r="J1501" t="s">
        <v>198</v>
      </c>
      <c r="N1501" t="s">
        <v>378</v>
      </c>
      <c r="O1501" t="s">
        <v>265</v>
      </c>
      <c r="P1501">
        <v>2050</v>
      </c>
      <c r="Q1501">
        <v>0.85</v>
      </c>
    </row>
    <row r="1502" spans="1:17" x14ac:dyDescent="0.25">
      <c r="A1502" t="s">
        <v>375</v>
      </c>
      <c r="B1502" t="s">
        <v>376</v>
      </c>
      <c r="C1502" t="s">
        <v>360</v>
      </c>
      <c r="D1502" t="s">
        <v>361</v>
      </c>
      <c r="E1502" t="s">
        <v>362</v>
      </c>
      <c r="F1502" t="s">
        <v>377</v>
      </c>
      <c r="G1502" t="s">
        <v>195</v>
      </c>
      <c r="H1502" t="s">
        <v>200</v>
      </c>
      <c r="I1502" t="s">
        <v>201</v>
      </c>
      <c r="K1502" t="s">
        <v>202</v>
      </c>
      <c r="M1502" t="s">
        <v>379</v>
      </c>
      <c r="N1502" t="s">
        <v>349</v>
      </c>
      <c r="O1502" t="s">
        <v>194</v>
      </c>
      <c r="P1502">
        <v>2015</v>
      </c>
      <c r="Q1502">
        <v>0.5</v>
      </c>
    </row>
    <row r="1503" spans="1:17" x14ac:dyDescent="0.25">
      <c r="A1503" t="s">
        <v>375</v>
      </c>
      <c r="B1503" t="s">
        <v>376</v>
      </c>
      <c r="C1503" t="s">
        <v>360</v>
      </c>
      <c r="D1503" t="s">
        <v>361</v>
      </c>
      <c r="E1503" t="s">
        <v>362</v>
      </c>
      <c r="F1503" t="s">
        <v>377</v>
      </c>
      <c r="G1503" t="s">
        <v>195</v>
      </c>
      <c r="H1503" t="s">
        <v>200</v>
      </c>
      <c r="I1503" t="s">
        <v>201</v>
      </c>
      <c r="K1503" t="s">
        <v>202</v>
      </c>
      <c r="M1503" t="s">
        <v>379</v>
      </c>
      <c r="N1503" t="s">
        <v>349</v>
      </c>
      <c r="O1503" t="s">
        <v>194</v>
      </c>
      <c r="P1503">
        <v>2020</v>
      </c>
      <c r="Q1503">
        <v>0.5</v>
      </c>
    </row>
    <row r="1504" spans="1:17" x14ac:dyDescent="0.25">
      <c r="A1504" t="s">
        <v>375</v>
      </c>
      <c r="B1504" t="s">
        <v>376</v>
      </c>
      <c r="C1504" t="s">
        <v>360</v>
      </c>
      <c r="D1504" t="s">
        <v>361</v>
      </c>
      <c r="E1504" t="s">
        <v>362</v>
      </c>
      <c r="F1504" t="s">
        <v>377</v>
      </c>
      <c r="G1504" t="s">
        <v>195</v>
      </c>
      <c r="H1504" t="s">
        <v>200</v>
      </c>
      <c r="I1504" t="s">
        <v>201</v>
      </c>
      <c r="K1504" t="s">
        <v>202</v>
      </c>
      <c r="M1504" t="s">
        <v>379</v>
      </c>
      <c r="N1504" t="s">
        <v>349</v>
      </c>
      <c r="O1504" t="s">
        <v>264</v>
      </c>
      <c r="P1504">
        <v>2020</v>
      </c>
      <c r="Q1504">
        <v>0.3</v>
      </c>
    </row>
    <row r="1505" spans="1:17" x14ac:dyDescent="0.25">
      <c r="A1505" t="s">
        <v>375</v>
      </c>
      <c r="B1505" t="s">
        <v>376</v>
      </c>
      <c r="C1505" t="s">
        <v>360</v>
      </c>
      <c r="D1505" t="s">
        <v>361</v>
      </c>
      <c r="E1505" t="s">
        <v>362</v>
      </c>
      <c r="F1505" t="s">
        <v>377</v>
      </c>
      <c r="G1505" t="s">
        <v>195</v>
      </c>
      <c r="H1505" t="s">
        <v>200</v>
      </c>
      <c r="I1505" t="s">
        <v>201</v>
      </c>
      <c r="K1505" t="s">
        <v>202</v>
      </c>
      <c r="M1505" t="s">
        <v>379</v>
      </c>
      <c r="N1505" t="s">
        <v>349</v>
      </c>
      <c r="O1505" t="s">
        <v>265</v>
      </c>
      <c r="P1505">
        <v>2020</v>
      </c>
      <c r="Q1505">
        <v>0.8</v>
      </c>
    </row>
    <row r="1506" spans="1:17" x14ac:dyDescent="0.25">
      <c r="A1506" t="s">
        <v>375</v>
      </c>
      <c r="B1506" t="s">
        <v>376</v>
      </c>
      <c r="C1506" t="s">
        <v>360</v>
      </c>
      <c r="D1506" t="s">
        <v>361</v>
      </c>
      <c r="E1506" t="s">
        <v>362</v>
      </c>
      <c r="F1506" t="s">
        <v>377</v>
      </c>
      <c r="G1506" t="s">
        <v>195</v>
      </c>
      <c r="H1506" t="s">
        <v>200</v>
      </c>
      <c r="I1506" t="s">
        <v>201</v>
      </c>
      <c r="K1506" t="s">
        <v>202</v>
      </c>
      <c r="M1506" t="s">
        <v>379</v>
      </c>
      <c r="N1506" t="s">
        <v>349</v>
      </c>
      <c r="O1506" t="s">
        <v>194</v>
      </c>
      <c r="P1506">
        <v>2030</v>
      </c>
      <c r="Q1506">
        <v>0.5</v>
      </c>
    </row>
    <row r="1507" spans="1:17" x14ac:dyDescent="0.25">
      <c r="A1507" t="s">
        <v>375</v>
      </c>
      <c r="B1507" t="s">
        <v>376</v>
      </c>
      <c r="C1507" t="s">
        <v>360</v>
      </c>
      <c r="D1507" t="s">
        <v>361</v>
      </c>
      <c r="E1507" t="s">
        <v>362</v>
      </c>
      <c r="F1507" t="s">
        <v>377</v>
      </c>
      <c r="G1507" t="s">
        <v>195</v>
      </c>
      <c r="H1507" t="s">
        <v>200</v>
      </c>
      <c r="I1507" t="s">
        <v>201</v>
      </c>
      <c r="K1507" t="s">
        <v>202</v>
      </c>
      <c r="M1507" t="s">
        <v>379</v>
      </c>
      <c r="N1507" t="s">
        <v>349</v>
      </c>
      <c r="O1507" t="s">
        <v>194</v>
      </c>
      <c r="P1507">
        <v>2050</v>
      </c>
      <c r="Q1507">
        <v>0.5</v>
      </c>
    </row>
    <row r="1508" spans="1:17" x14ac:dyDescent="0.25">
      <c r="A1508" t="s">
        <v>375</v>
      </c>
      <c r="B1508" t="s">
        <v>376</v>
      </c>
      <c r="C1508" t="s">
        <v>360</v>
      </c>
      <c r="D1508" t="s">
        <v>361</v>
      </c>
      <c r="E1508" t="s">
        <v>362</v>
      </c>
      <c r="F1508" t="s">
        <v>377</v>
      </c>
      <c r="G1508" t="s">
        <v>195</v>
      </c>
      <c r="H1508" t="s">
        <v>200</v>
      </c>
      <c r="I1508" t="s">
        <v>201</v>
      </c>
      <c r="K1508" t="s">
        <v>202</v>
      </c>
      <c r="M1508" t="s">
        <v>379</v>
      </c>
      <c r="N1508" t="s">
        <v>349</v>
      </c>
      <c r="O1508" t="s">
        <v>264</v>
      </c>
      <c r="P1508">
        <v>2050</v>
      </c>
      <c r="Q1508">
        <v>0.2</v>
      </c>
    </row>
    <row r="1509" spans="1:17" x14ac:dyDescent="0.25">
      <c r="A1509" t="s">
        <v>375</v>
      </c>
      <c r="B1509" t="s">
        <v>376</v>
      </c>
      <c r="C1509" t="s">
        <v>360</v>
      </c>
      <c r="D1509" t="s">
        <v>361</v>
      </c>
      <c r="E1509" t="s">
        <v>362</v>
      </c>
      <c r="F1509" t="s">
        <v>377</v>
      </c>
      <c r="G1509" t="s">
        <v>195</v>
      </c>
      <c r="H1509" t="s">
        <v>200</v>
      </c>
      <c r="I1509" t="s">
        <v>201</v>
      </c>
      <c r="K1509" t="s">
        <v>202</v>
      </c>
      <c r="M1509" t="s">
        <v>379</v>
      </c>
      <c r="N1509" t="s">
        <v>349</v>
      </c>
      <c r="O1509" t="s">
        <v>265</v>
      </c>
      <c r="P1509">
        <v>2050</v>
      </c>
      <c r="Q1509">
        <v>0.7</v>
      </c>
    </row>
    <row r="1510" spans="1:17" x14ac:dyDescent="0.25">
      <c r="A1510" t="s">
        <v>375</v>
      </c>
      <c r="B1510" t="s">
        <v>376</v>
      </c>
      <c r="C1510" t="s">
        <v>360</v>
      </c>
      <c r="D1510" t="s">
        <v>361</v>
      </c>
      <c r="E1510" t="s">
        <v>362</v>
      </c>
      <c r="F1510" t="s">
        <v>377</v>
      </c>
      <c r="G1510" t="s">
        <v>195</v>
      </c>
      <c r="H1510" t="s">
        <v>204</v>
      </c>
      <c r="I1510" t="s">
        <v>205</v>
      </c>
      <c r="J1510" t="s">
        <v>198</v>
      </c>
      <c r="M1510" t="s">
        <v>238</v>
      </c>
      <c r="O1510" t="s">
        <v>194</v>
      </c>
      <c r="P1510">
        <v>2015</v>
      </c>
    </row>
    <row r="1511" spans="1:17" x14ac:dyDescent="0.25">
      <c r="A1511" t="s">
        <v>375</v>
      </c>
      <c r="B1511" t="s">
        <v>376</v>
      </c>
      <c r="C1511" t="s">
        <v>360</v>
      </c>
      <c r="D1511" t="s">
        <v>361</v>
      </c>
      <c r="E1511" t="s">
        <v>362</v>
      </c>
      <c r="F1511" t="s">
        <v>377</v>
      </c>
      <c r="G1511" t="s">
        <v>195</v>
      </c>
      <c r="H1511" t="s">
        <v>204</v>
      </c>
      <c r="I1511" t="s">
        <v>205</v>
      </c>
      <c r="J1511" t="s">
        <v>198</v>
      </c>
      <c r="M1511" t="s">
        <v>238</v>
      </c>
      <c r="O1511" t="s">
        <v>194</v>
      </c>
      <c r="P1511">
        <v>2020</v>
      </c>
    </row>
    <row r="1512" spans="1:17" x14ac:dyDescent="0.25">
      <c r="A1512" t="s">
        <v>375</v>
      </c>
      <c r="B1512" t="s">
        <v>376</v>
      </c>
      <c r="C1512" t="s">
        <v>360</v>
      </c>
      <c r="D1512" t="s">
        <v>361</v>
      </c>
      <c r="E1512" t="s">
        <v>362</v>
      </c>
      <c r="F1512" t="s">
        <v>377</v>
      </c>
      <c r="G1512" t="s">
        <v>195</v>
      </c>
      <c r="H1512" t="s">
        <v>204</v>
      </c>
      <c r="I1512" t="s">
        <v>205</v>
      </c>
      <c r="J1512" t="s">
        <v>198</v>
      </c>
      <c r="M1512" t="s">
        <v>238</v>
      </c>
      <c r="O1512" t="s">
        <v>264</v>
      </c>
      <c r="P1512">
        <v>2020</v>
      </c>
    </row>
    <row r="1513" spans="1:17" x14ac:dyDescent="0.25">
      <c r="A1513" t="s">
        <v>375</v>
      </c>
      <c r="B1513" t="s">
        <v>376</v>
      </c>
      <c r="C1513" t="s">
        <v>360</v>
      </c>
      <c r="D1513" t="s">
        <v>361</v>
      </c>
      <c r="E1513" t="s">
        <v>362</v>
      </c>
      <c r="F1513" t="s">
        <v>377</v>
      </c>
      <c r="G1513" t="s">
        <v>195</v>
      </c>
      <c r="H1513" t="s">
        <v>204</v>
      </c>
      <c r="I1513" t="s">
        <v>205</v>
      </c>
      <c r="J1513" t="s">
        <v>198</v>
      </c>
      <c r="M1513" t="s">
        <v>238</v>
      </c>
      <c r="O1513" t="s">
        <v>265</v>
      </c>
      <c r="P1513">
        <v>2020</v>
      </c>
    </row>
    <row r="1514" spans="1:17" x14ac:dyDescent="0.25">
      <c r="A1514" t="s">
        <v>375</v>
      </c>
      <c r="B1514" t="s">
        <v>376</v>
      </c>
      <c r="C1514" t="s">
        <v>360</v>
      </c>
      <c r="D1514" t="s">
        <v>361</v>
      </c>
      <c r="E1514" t="s">
        <v>362</v>
      </c>
      <c r="F1514" t="s">
        <v>377</v>
      </c>
      <c r="G1514" t="s">
        <v>195</v>
      </c>
      <c r="H1514" t="s">
        <v>204</v>
      </c>
      <c r="I1514" t="s">
        <v>205</v>
      </c>
      <c r="J1514" t="s">
        <v>198</v>
      </c>
      <c r="M1514" t="s">
        <v>238</v>
      </c>
      <c r="O1514" t="s">
        <v>194</v>
      </c>
      <c r="P1514">
        <v>2030</v>
      </c>
    </row>
    <row r="1515" spans="1:17" x14ac:dyDescent="0.25">
      <c r="A1515" t="s">
        <v>375</v>
      </c>
      <c r="B1515" t="s">
        <v>376</v>
      </c>
      <c r="C1515" t="s">
        <v>360</v>
      </c>
      <c r="D1515" t="s">
        <v>361</v>
      </c>
      <c r="E1515" t="s">
        <v>362</v>
      </c>
      <c r="F1515" t="s">
        <v>377</v>
      </c>
      <c r="G1515" t="s">
        <v>195</v>
      </c>
      <c r="H1515" t="s">
        <v>204</v>
      </c>
      <c r="I1515" t="s">
        <v>205</v>
      </c>
      <c r="J1515" t="s">
        <v>198</v>
      </c>
      <c r="M1515" t="s">
        <v>238</v>
      </c>
      <c r="O1515" t="s">
        <v>194</v>
      </c>
      <c r="P1515">
        <v>2050</v>
      </c>
    </row>
    <row r="1516" spans="1:17" x14ac:dyDescent="0.25">
      <c r="A1516" t="s">
        <v>375</v>
      </c>
      <c r="B1516" t="s">
        <v>376</v>
      </c>
      <c r="C1516" t="s">
        <v>360</v>
      </c>
      <c r="D1516" t="s">
        <v>361</v>
      </c>
      <c r="E1516" t="s">
        <v>362</v>
      </c>
      <c r="F1516" t="s">
        <v>377</v>
      </c>
      <c r="G1516" t="s">
        <v>195</v>
      </c>
      <c r="H1516" t="s">
        <v>204</v>
      </c>
      <c r="I1516" t="s">
        <v>205</v>
      </c>
      <c r="J1516" t="s">
        <v>198</v>
      </c>
      <c r="M1516" t="s">
        <v>238</v>
      </c>
      <c r="O1516" t="s">
        <v>264</v>
      </c>
      <c r="P1516">
        <v>2050</v>
      </c>
    </row>
    <row r="1517" spans="1:17" x14ac:dyDescent="0.25">
      <c r="A1517" t="s">
        <v>375</v>
      </c>
      <c r="B1517" t="s">
        <v>376</v>
      </c>
      <c r="C1517" t="s">
        <v>360</v>
      </c>
      <c r="D1517" t="s">
        <v>361</v>
      </c>
      <c r="E1517" t="s">
        <v>362</v>
      </c>
      <c r="F1517" t="s">
        <v>377</v>
      </c>
      <c r="G1517" t="s">
        <v>195</v>
      </c>
      <c r="H1517" t="s">
        <v>204</v>
      </c>
      <c r="I1517" t="s">
        <v>205</v>
      </c>
      <c r="J1517" t="s">
        <v>198</v>
      </c>
      <c r="M1517" t="s">
        <v>238</v>
      </c>
      <c r="O1517" t="s">
        <v>265</v>
      </c>
      <c r="P1517">
        <v>2050</v>
      </c>
    </row>
    <row r="1518" spans="1:17" x14ac:dyDescent="0.25">
      <c r="A1518" t="s">
        <v>375</v>
      </c>
      <c r="B1518" t="s">
        <v>376</v>
      </c>
      <c r="C1518" t="s">
        <v>360</v>
      </c>
      <c r="D1518" t="s">
        <v>361</v>
      </c>
      <c r="E1518" t="s">
        <v>362</v>
      </c>
      <c r="F1518" t="s">
        <v>377</v>
      </c>
      <c r="G1518" t="s">
        <v>195</v>
      </c>
      <c r="H1518" t="s">
        <v>207</v>
      </c>
      <c r="I1518" t="s">
        <v>208</v>
      </c>
      <c r="J1518" t="s">
        <v>209</v>
      </c>
      <c r="K1518" t="s">
        <v>191</v>
      </c>
      <c r="M1518" t="s">
        <v>380</v>
      </c>
      <c r="N1518" t="s">
        <v>193</v>
      </c>
      <c r="O1518" t="s">
        <v>194</v>
      </c>
      <c r="P1518">
        <v>2015</v>
      </c>
      <c r="Q1518">
        <v>0.3</v>
      </c>
    </row>
    <row r="1519" spans="1:17" x14ac:dyDescent="0.25">
      <c r="A1519" t="s">
        <v>375</v>
      </c>
      <c r="B1519" t="s">
        <v>376</v>
      </c>
      <c r="C1519" t="s">
        <v>360</v>
      </c>
      <c r="D1519" t="s">
        <v>361</v>
      </c>
      <c r="E1519" t="s">
        <v>362</v>
      </c>
      <c r="F1519" t="s">
        <v>377</v>
      </c>
      <c r="G1519" t="s">
        <v>195</v>
      </c>
      <c r="H1519" t="s">
        <v>207</v>
      </c>
      <c r="I1519" t="s">
        <v>208</v>
      </c>
      <c r="J1519" t="s">
        <v>209</v>
      </c>
      <c r="K1519" t="s">
        <v>191</v>
      </c>
      <c r="M1519" t="s">
        <v>380</v>
      </c>
      <c r="N1519" t="s">
        <v>193</v>
      </c>
      <c r="O1519" t="s">
        <v>194</v>
      </c>
      <c r="P1519">
        <v>2020</v>
      </c>
      <c r="Q1519">
        <v>0.3</v>
      </c>
    </row>
    <row r="1520" spans="1:17" x14ac:dyDescent="0.25">
      <c r="A1520" t="s">
        <v>375</v>
      </c>
      <c r="B1520" t="s">
        <v>376</v>
      </c>
      <c r="C1520" t="s">
        <v>360</v>
      </c>
      <c r="D1520" t="s">
        <v>361</v>
      </c>
      <c r="E1520" t="s">
        <v>362</v>
      </c>
      <c r="F1520" t="s">
        <v>377</v>
      </c>
      <c r="G1520" t="s">
        <v>195</v>
      </c>
      <c r="H1520" t="s">
        <v>207</v>
      </c>
      <c r="I1520" t="s">
        <v>208</v>
      </c>
      <c r="J1520" t="s">
        <v>209</v>
      </c>
      <c r="K1520" t="s">
        <v>191</v>
      </c>
      <c r="M1520" t="s">
        <v>380</v>
      </c>
      <c r="N1520" t="s">
        <v>193</v>
      </c>
      <c r="O1520" t="s">
        <v>264</v>
      </c>
      <c r="P1520">
        <v>2020</v>
      </c>
      <c r="Q1520">
        <v>0.23</v>
      </c>
    </row>
    <row r="1521" spans="1:17" x14ac:dyDescent="0.25">
      <c r="A1521" t="s">
        <v>375</v>
      </c>
      <c r="B1521" t="s">
        <v>376</v>
      </c>
      <c r="C1521" t="s">
        <v>360</v>
      </c>
      <c r="D1521" t="s">
        <v>361</v>
      </c>
      <c r="E1521" t="s">
        <v>362</v>
      </c>
      <c r="F1521" t="s">
        <v>377</v>
      </c>
      <c r="G1521" t="s">
        <v>195</v>
      </c>
      <c r="H1521" t="s">
        <v>207</v>
      </c>
      <c r="I1521" t="s">
        <v>208</v>
      </c>
      <c r="J1521" t="s">
        <v>209</v>
      </c>
      <c r="K1521" t="s">
        <v>191</v>
      </c>
      <c r="M1521" t="s">
        <v>380</v>
      </c>
      <c r="N1521" t="s">
        <v>193</v>
      </c>
      <c r="O1521" t="s">
        <v>265</v>
      </c>
      <c r="P1521">
        <v>2020</v>
      </c>
      <c r="Q1521">
        <v>0.32</v>
      </c>
    </row>
    <row r="1522" spans="1:17" x14ac:dyDescent="0.25">
      <c r="A1522" t="s">
        <v>375</v>
      </c>
      <c r="B1522" t="s">
        <v>376</v>
      </c>
      <c r="C1522" t="s">
        <v>360</v>
      </c>
      <c r="D1522" t="s">
        <v>361</v>
      </c>
      <c r="E1522" t="s">
        <v>362</v>
      </c>
      <c r="F1522" t="s">
        <v>377</v>
      </c>
      <c r="G1522" t="s">
        <v>195</v>
      </c>
      <c r="H1522" t="s">
        <v>207</v>
      </c>
      <c r="I1522" t="s">
        <v>208</v>
      </c>
      <c r="J1522" t="s">
        <v>209</v>
      </c>
      <c r="K1522" t="s">
        <v>191</v>
      </c>
      <c r="M1522" t="s">
        <v>380</v>
      </c>
      <c r="N1522" t="s">
        <v>193</v>
      </c>
      <c r="O1522" t="s">
        <v>194</v>
      </c>
      <c r="P1522">
        <v>2030</v>
      </c>
      <c r="Q1522">
        <v>0.3</v>
      </c>
    </row>
    <row r="1523" spans="1:17" x14ac:dyDescent="0.25">
      <c r="A1523" t="s">
        <v>375</v>
      </c>
      <c r="B1523" t="s">
        <v>376</v>
      </c>
      <c r="C1523" t="s">
        <v>360</v>
      </c>
      <c r="D1523" t="s">
        <v>361</v>
      </c>
      <c r="E1523" t="s">
        <v>362</v>
      </c>
      <c r="F1523" t="s">
        <v>377</v>
      </c>
      <c r="G1523" t="s">
        <v>195</v>
      </c>
      <c r="H1523" t="s">
        <v>207</v>
      </c>
      <c r="I1523" t="s">
        <v>208</v>
      </c>
      <c r="J1523" t="s">
        <v>209</v>
      </c>
      <c r="K1523" t="s">
        <v>191</v>
      </c>
      <c r="M1523" t="s">
        <v>380</v>
      </c>
      <c r="N1523" t="s">
        <v>193</v>
      </c>
      <c r="O1523" t="s">
        <v>194</v>
      </c>
      <c r="P1523">
        <v>2050</v>
      </c>
      <c r="Q1523">
        <v>0.3</v>
      </c>
    </row>
    <row r="1524" spans="1:17" x14ac:dyDescent="0.25">
      <c r="A1524" t="s">
        <v>375</v>
      </c>
      <c r="B1524" t="s">
        <v>376</v>
      </c>
      <c r="C1524" t="s">
        <v>360</v>
      </c>
      <c r="D1524" t="s">
        <v>361</v>
      </c>
      <c r="E1524" t="s">
        <v>362</v>
      </c>
      <c r="F1524" t="s">
        <v>377</v>
      </c>
      <c r="G1524" t="s">
        <v>195</v>
      </c>
      <c r="H1524" t="s">
        <v>207</v>
      </c>
      <c r="I1524" t="s">
        <v>208</v>
      </c>
      <c r="J1524" t="s">
        <v>209</v>
      </c>
      <c r="K1524" t="s">
        <v>191</v>
      </c>
      <c r="M1524" t="s">
        <v>380</v>
      </c>
      <c r="N1524" t="s">
        <v>193</v>
      </c>
      <c r="O1524" t="s">
        <v>264</v>
      </c>
      <c r="P1524">
        <v>2050</v>
      </c>
      <c r="Q1524">
        <v>0.25</v>
      </c>
    </row>
    <row r="1525" spans="1:17" x14ac:dyDescent="0.25">
      <c r="A1525" t="s">
        <v>375</v>
      </c>
      <c r="B1525" t="s">
        <v>376</v>
      </c>
      <c r="C1525" t="s">
        <v>360</v>
      </c>
      <c r="D1525" t="s">
        <v>361</v>
      </c>
      <c r="E1525" t="s">
        <v>362</v>
      </c>
      <c r="F1525" t="s">
        <v>377</v>
      </c>
      <c r="G1525" t="s">
        <v>195</v>
      </c>
      <c r="H1525" t="s">
        <v>207</v>
      </c>
      <c r="I1525" t="s">
        <v>208</v>
      </c>
      <c r="J1525" t="s">
        <v>209</v>
      </c>
      <c r="K1525" t="s">
        <v>191</v>
      </c>
      <c r="M1525" t="s">
        <v>380</v>
      </c>
      <c r="N1525" t="s">
        <v>193</v>
      </c>
      <c r="O1525" t="s">
        <v>265</v>
      </c>
      <c r="P1525">
        <v>2050</v>
      </c>
      <c r="Q1525">
        <v>0.35</v>
      </c>
    </row>
    <row r="1526" spans="1:17" x14ac:dyDescent="0.25">
      <c r="A1526" t="s">
        <v>375</v>
      </c>
      <c r="B1526" t="s">
        <v>376</v>
      </c>
      <c r="C1526" t="s">
        <v>360</v>
      </c>
      <c r="D1526" t="s">
        <v>361</v>
      </c>
      <c r="E1526" t="s">
        <v>362</v>
      </c>
      <c r="F1526" t="s">
        <v>377</v>
      </c>
      <c r="G1526" t="s">
        <v>195</v>
      </c>
      <c r="H1526" t="s">
        <v>350</v>
      </c>
      <c r="I1526" t="s">
        <v>208</v>
      </c>
      <c r="J1526" t="s">
        <v>351</v>
      </c>
      <c r="K1526" t="s">
        <v>191</v>
      </c>
      <c r="O1526" t="s">
        <v>194</v>
      </c>
      <c r="P1526">
        <v>2015</v>
      </c>
      <c r="Q1526">
        <v>0.28000000000000003</v>
      </c>
    </row>
    <row r="1527" spans="1:17" x14ac:dyDescent="0.25">
      <c r="A1527" t="s">
        <v>375</v>
      </c>
      <c r="B1527" t="s">
        <v>376</v>
      </c>
      <c r="C1527" t="s">
        <v>360</v>
      </c>
      <c r="D1527" t="s">
        <v>361</v>
      </c>
      <c r="E1527" t="s">
        <v>362</v>
      </c>
      <c r="F1527" t="s">
        <v>377</v>
      </c>
      <c r="G1527" t="s">
        <v>195</v>
      </c>
      <c r="H1527" t="s">
        <v>350</v>
      </c>
      <c r="I1527" t="s">
        <v>208</v>
      </c>
      <c r="J1527" t="s">
        <v>351</v>
      </c>
      <c r="K1527" t="s">
        <v>191</v>
      </c>
      <c r="O1527" t="s">
        <v>194</v>
      </c>
      <c r="P1527">
        <v>2020</v>
      </c>
      <c r="Q1527">
        <v>0.28000000000000003</v>
      </c>
    </row>
    <row r="1528" spans="1:17" x14ac:dyDescent="0.25">
      <c r="A1528" t="s">
        <v>375</v>
      </c>
      <c r="B1528" t="s">
        <v>376</v>
      </c>
      <c r="C1528" t="s">
        <v>360</v>
      </c>
      <c r="D1528" t="s">
        <v>361</v>
      </c>
      <c r="E1528" t="s">
        <v>362</v>
      </c>
      <c r="F1528" t="s">
        <v>377</v>
      </c>
      <c r="G1528" t="s">
        <v>195</v>
      </c>
      <c r="H1528" t="s">
        <v>350</v>
      </c>
      <c r="I1528" t="s">
        <v>208</v>
      </c>
      <c r="J1528" t="s">
        <v>351</v>
      </c>
      <c r="K1528" t="s">
        <v>191</v>
      </c>
      <c r="O1528" t="s">
        <v>264</v>
      </c>
      <c r="P1528">
        <v>2020</v>
      </c>
      <c r="Q1528">
        <v>0.21</v>
      </c>
    </row>
    <row r="1529" spans="1:17" x14ac:dyDescent="0.25">
      <c r="A1529" t="s">
        <v>375</v>
      </c>
      <c r="B1529" t="s">
        <v>376</v>
      </c>
      <c r="C1529" t="s">
        <v>360</v>
      </c>
      <c r="D1529" t="s">
        <v>361</v>
      </c>
      <c r="E1529" t="s">
        <v>362</v>
      </c>
      <c r="F1529" t="s">
        <v>377</v>
      </c>
      <c r="G1529" t="s">
        <v>195</v>
      </c>
      <c r="H1529" t="s">
        <v>350</v>
      </c>
      <c r="I1529" t="s">
        <v>208</v>
      </c>
      <c r="J1529" t="s">
        <v>351</v>
      </c>
      <c r="K1529" t="s">
        <v>191</v>
      </c>
      <c r="O1529" t="s">
        <v>265</v>
      </c>
      <c r="P1529">
        <v>2020</v>
      </c>
      <c r="Q1529">
        <v>0.28999999999999998</v>
      </c>
    </row>
    <row r="1530" spans="1:17" x14ac:dyDescent="0.25">
      <c r="A1530" t="s">
        <v>375</v>
      </c>
      <c r="B1530" t="s">
        <v>376</v>
      </c>
      <c r="C1530" t="s">
        <v>360</v>
      </c>
      <c r="D1530" t="s">
        <v>361</v>
      </c>
      <c r="E1530" t="s">
        <v>362</v>
      </c>
      <c r="F1530" t="s">
        <v>377</v>
      </c>
      <c r="G1530" t="s">
        <v>195</v>
      </c>
      <c r="H1530" t="s">
        <v>350</v>
      </c>
      <c r="I1530" t="s">
        <v>208</v>
      </c>
      <c r="J1530" t="s">
        <v>351</v>
      </c>
      <c r="K1530" t="s">
        <v>191</v>
      </c>
      <c r="O1530" t="s">
        <v>194</v>
      </c>
      <c r="P1530">
        <v>2030</v>
      </c>
      <c r="Q1530">
        <v>0.28000000000000003</v>
      </c>
    </row>
    <row r="1531" spans="1:17" x14ac:dyDescent="0.25">
      <c r="A1531" t="s">
        <v>375</v>
      </c>
      <c r="B1531" t="s">
        <v>376</v>
      </c>
      <c r="C1531" t="s">
        <v>360</v>
      </c>
      <c r="D1531" t="s">
        <v>361</v>
      </c>
      <c r="E1531" t="s">
        <v>362</v>
      </c>
      <c r="F1531" t="s">
        <v>377</v>
      </c>
      <c r="G1531" t="s">
        <v>195</v>
      </c>
      <c r="H1531" t="s">
        <v>350</v>
      </c>
      <c r="I1531" t="s">
        <v>208</v>
      </c>
      <c r="J1531" t="s">
        <v>351</v>
      </c>
      <c r="K1531" t="s">
        <v>191</v>
      </c>
      <c r="O1531" t="s">
        <v>194</v>
      </c>
      <c r="P1531">
        <v>2050</v>
      </c>
      <c r="Q1531">
        <v>0.28000000000000003</v>
      </c>
    </row>
    <row r="1532" spans="1:17" x14ac:dyDescent="0.25">
      <c r="A1532" t="s">
        <v>375</v>
      </c>
      <c r="B1532" t="s">
        <v>376</v>
      </c>
      <c r="C1532" t="s">
        <v>360</v>
      </c>
      <c r="D1532" t="s">
        <v>361</v>
      </c>
      <c r="E1532" t="s">
        <v>362</v>
      </c>
      <c r="F1532" t="s">
        <v>377</v>
      </c>
      <c r="G1532" t="s">
        <v>195</v>
      </c>
      <c r="H1532" t="s">
        <v>350</v>
      </c>
      <c r="I1532" t="s">
        <v>208</v>
      </c>
      <c r="J1532" t="s">
        <v>351</v>
      </c>
      <c r="K1532" t="s">
        <v>191</v>
      </c>
      <c r="O1532" t="s">
        <v>264</v>
      </c>
      <c r="P1532">
        <v>2050</v>
      </c>
      <c r="Q1532">
        <v>0.23</v>
      </c>
    </row>
    <row r="1533" spans="1:17" x14ac:dyDescent="0.25">
      <c r="A1533" t="s">
        <v>375</v>
      </c>
      <c r="B1533" t="s">
        <v>376</v>
      </c>
      <c r="C1533" t="s">
        <v>360</v>
      </c>
      <c r="D1533" t="s">
        <v>361</v>
      </c>
      <c r="E1533" t="s">
        <v>362</v>
      </c>
      <c r="F1533" t="s">
        <v>377</v>
      </c>
      <c r="G1533" t="s">
        <v>195</v>
      </c>
      <c r="H1533" t="s">
        <v>350</v>
      </c>
      <c r="I1533" t="s">
        <v>208</v>
      </c>
      <c r="J1533" t="s">
        <v>351</v>
      </c>
      <c r="K1533" t="s">
        <v>191</v>
      </c>
      <c r="O1533" t="s">
        <v>265</v>
      </c>
      <c r="P1533">
        <v>2050</v>
      </c>
      <c r="Q1533">
        <v>0.33</v>
      </c>
    </row>
    <row r="1534" spans="1:17" x14ac:dyDescent="0.25">
      <c r="A1534" t="s">
        <v>375</v>
      </c>
      <c r="B1534" t="s">
        <v>376</v>
      </c>
      <c r="C1534" t="s">
        <v>360</v>
      </c>
      <c r="D1534" t="s">
        <v>361</v>
      </c>
      <c r="E1534" t="s">
        <v>362</v>
      </c>
      <c r="F1534" t="s">
        <v>377</v>
      </c>
      <c r="G1534" t="s">
        <v>195</v>
      </c>
      <c r="H1534" t="s">
        <v>352</v>
      </c>
      <c r="I1534" t="s">
        <v>135</v>
      </c>
      <c r="K1534" t="s">
        <v>191</v>
      </c>
      <c r="O1534" t="s">
        <v>194</v>
      </c>
      <c r="P1534">
        <v>2015</v>
      </c>
      <c r="Q1534">
        <v>0.05</v>
      </c>
    </row>
    <row r="1535" spans="1:17" x14ac:dyDescent="0.25">
      <c r="A1535" t="s">
        <v>375</v>
      </c>
      <c r="B1535" t="s">
        <v>376</v>
      </c>
      <c r="C1535" t="s">
        <v>360</v>
      </c>
      <c r="D1535" t="s">
        <v>361</v>
      </c>
      <c r="E1535" t="s">
        <v>362</v>
      </c>
      <c r="F1535" t="s">
        <v>377</v>
      </c>
      <c r="G1535" t="s">
        <v>195</v>
      </c>
      <c r="H1535" t="s">
        <v>352</v>
      </c>
      <c r="I1535" t="s">
        <v>135</v>
      </c>
      <c r="K1535" t="s">
        <v>191</v>
      </c>
      <c r="O1535" t="s">
        <v>194</v>
      </c>
      <c r="P1535">
        <v>2020</v>
      </c>
      <c r="Q1535">
        <v>0.05</v>
      </c>
    </row>
    <row r="1536" spans="1:17" x14ac:dyDescent="0.25">
      <c r="A1536" t="s">
        <v>375</v>
      </c>
      <c r="B1536" t="s">
        <v>376</v>
      </c>
      <c r="C1536" t="s">
        <v>360</v>
      </c>
      <c r="D1536" t="s">
        <v>361</v>
      </c>
      <c r="E1536" t="s">
        <v>362</v>
      </c>
      <c r="F1536" t="s">
        <v>377</v>
      </c>
      <c r="G1536" t="s">
        <v>195</v>
      </c>
      <c r="H1536" t="s">
        <v>352</v>
      </c>
      <c r="I1536" t="s">
        <v>135</v>
      </c>
      <c r="K1536" t="s">
        <v>191</v>
      </c>
      <c r="O1536" t="s">
        <v>264</v>
      </c>
      <c r="P1536">
        <v>2020</v>
      </c>
    </row>
    <row r="1537" spans="1:17" x14ac:dyDescent="0.25">
      <c r="A1537" t="s">
        <v>375</v>
      </c>
      <c r="B1537" t="s">
        <v>376</v>
      </c>
      <c r="C1537" t="s">
        <v>360</v>
      </c>
      <c r="D1537" t="s">
        <v>361</v>
      </c>
      <c r="E1537" t="s">
        <v>362</v>
      </c>
      <c r="F1537" t="s">
        <v>377</v>
      </c>
      <c r="G1537" t="s">
        <v>195</v>
      </c>
      <c r="H1537" t="s">
        <v>352</v>
      </c>
      <c r="I1537" t="s">
        <v>135</v>
      </c>
      <c r="K1537" t="s">
        <v>191</v>
      </c>
      <c r="O1537" t="s">
        <v>265</v>
      </c>
      <c r="P1537">
        <v>2020</v>
      </c>
    </row>
    <row r="1538" spans="1:17" x14ac:dyDescent="0.25">
      <c r="A1538" t="s">
        <v>375</v>
      </c>
      <c r="B1538" t="s">
        <v>376</v>
      </c>
      <c r="C1538" t="s">
        <v>360</v>
      </c>
      <c r="D1538" t="s">
        <v>361</v>
      </c>
      <c r="E1538" t="s">
        <v>362</v>
      </c>
      <c r="F1538" t="s">
        <v>377</v>
      </c>
      <c r="G1538" t="s">
        <v>195</v>
      </c>
      <c r="H1538" t="s">
        <v>352</v>
      </c>
      <c r="I1538" t="s">
        <v>135</v>
      </c>
      <c r="K1538" t="s">
        <v>191</v>
      </c>
      <c r="O1538" t="s">
        <v>194</v>
      </c>
      <c r="P1538">
        <v>2030</v>
      </c>
      <c r="Q1538">
        <v>0.05</v>
      </c>
    </row>
    <row r="1539" spans="1:17" x14ac:dyDescent="0.25">
      <c r="A1539" t="s">
        <v>375</v>
      </c>
      <c r="B1539" t="s">
        <v>376</v>
      </c>
      <c r="C1539" t="s">
        <v>360</v>
      </c>
      <c r="D1539" t="s">
        <v>361</v>
      </c>
      <c r="E1539" t="s">
        <v>362</v>
      </c>
      <c r="F1539" t="s">
        <v>377</v>
      </c>
      <c r="G1539" t="s">
        <v>195</v>
      </c>
      <c r="H1539" t="s">
        <v>352</v>
      </c>
      <c r="I1539" t="s">
        <v>135</v>
      </c>
      <c r="K1539" t="s">
        <v>191</v>
      </c>
      <c r="O1539" t="s">
        <v>194</v>
      </c>
      <c r="P1539">
        <v>2050</v>
      </c>
      <c r="Q1539">
        <v>0.05</v>
      </c>
    </row>
    <row r="1540" spans="1:17" x14ac:dyDescent="0.25">
      <c r="A1540" t="s">
        <v>375</v>
      </c>
      <c r="B1540" t="s">
        <v>376</v>
      </c>
      <c r="C1540" t="s">
        <v>360</v>
      </c>
      <c r="D1540" t="s">
        <v>361</v>
      </c>
      <c r="E1540" t="s">
        <v>362</v>
      </c>
      <c r="F1540" t="s">
        <v>377</v>
      </c>
      <c r="G1540" t="s">
        <v>195</v>
      </c>
      <c r="H1540" t="s">
        <v>352</v>
      </c>
      <c r="I1540" t="s">
        <v>135</v>
      </c>
      <c r="K1540" t="s">
        <v>191</v>
      </c>
      <c r="O1540" t="s">
        <v>264</v>
      </c>
      <c r="P1540">
        <v>2050</v>
      </c>
    </row>
    <row r="1541" spans="1:17" x14ac:dyDescent="0.25">
      <c r="A1541" t="s">
        <v>375</v>
      </c>
      <c r="B1541" t="s">
        <v>376</v>
      </c>
      <c r="C1541" t="s">
        <v>360</v>
      </c>
      <c r="D1541" t="s">
        <v>361</v>
      </c>
      <c r="E1541" t="s">
        <v>362</v>
      </c>
      <c r="F1541" t="s">
        <v>377</v>
      </c>
      <c r="G1541" t="s">
        <v>195</v>
      </c>
      <c r="H1541" t="s">
        <v>352</v>
      </c>
      <c r="I1541" t="s">
        <v>135</v>
      </c>
      <c r="K1541" t="s">
        <v>191</v>
      </c>
      <c r="O1541" t="s">
        <v>265</v>
      </c>
      <c r="P1541">
        <v>2050</v>
      </c>
    </row>
    <row r="1542" spans="1:17" x14ac:dyDescent="0.25">
      <c r="A1542" t="s">
        <v>375</v>
      </c>
      <c r="B1542" t="s">
        <v>376</v>
      </c>
      <c r="C1542" t="s">
        <v>360</v>
      </c>
      <c r="D1542" t="s">
        <v>361</v>
      </c>
      <c r="E1542" t="s">
        <v>362</v>
      </c>
      <c r="F1542" t="s">
        <v>377</v>
      </c>
      <c r="G1542" t="s">
        <v>195</v>
      </c>
      <c r="H1542" t="s">
        <v>212</v>
      </c>
      <c r="I1542" t="s">
        <v>213</v>
      </c>
      <c r="K1542" t="s">
        <v>214</v>
      </c>
      <c r="O1542" t="s">
        <v>194</v>
      </c>
      <c r="P1542">
        <v>2015</v>
      </c>
    </row>
    <row r="1543" spans="1:17" x14ac:dyDescent="0.25">
      <c r="A1543" t="s">
        <v>375</v>
      </c>
      <c r="B1543" t="s">
        <v>376</v>
      </c>
      <c r="C1543" t="s">
        <v>360</v>
      </c>
      <c r="D1543" t="s">
        <v>361</v>
      </c>
      <c r="E1543" t="s">
        <v>362</v>
      </c>
      <c r="F1543" t="s">
        <v>377</v>
      </c>
      <c r="G1543" t="s">
        <v>195</v>
      </c>
      <c r="H1543" t="s">
        <v>212</v>
      </c>
      <c r="I1543" t="s">
        <v>213</v>
      </c>
      <c r="K1543" t="s">
        <v>214</v>
      </c>
      <c r="O1543" t="s">
        <v>194</v>
      </c>
      <c r="P1543">
        <v>2020</v>
      </c>
    </row>
    <row r="1544" spans="1:17" x14ac:dyDescent="0.25">
      <c r="A1544" t="s">
        <v>375</v>
      </c>
      <c r="B1544" t="s">
        <v>376</v>
      </c>
      <c r="C1544" t="s">
        <v>360</v>
      </c>
      <c r="D1544" t="s">
        <v>361</v>
      </c>
      <c r="E1544" t="s">
        <v>362</v>
      </c>
      <c r="F1544" t="s">
        <v>377</v>
      </c>
      <c r="G1544" t="s">
        <v>195</v>
      </c>
      <c r="H1544" t="s">
        <v>212</v>
      </c>
      <c r="I1544" t="s">
        <v>213</v>
      </c>
      <c r="K1544" t="s">
        <v>214</v>
      </c>
      <c r="O1544" t="s">
        <v>264</v>
      </c>
      <c r="P1544">
        <v>2020</v>
      </c>
      <c r="Q1544">
        <v>1.4999999999999999E-2</v>
      </c>
    </row>
    <row r="1545" spans="1:17" x14ac:dyDescent="0.25">
      <c r="A1545" t="s">
        <v>375</v>
      </c>
      <c r="B1545" t="s">
        <v>376</v>
      </c>
      <c r="C1545" t="s">
        <v>360</v>
      </c>
      <c r="D1545" t="s">
        <v>361</v>
      </c>
      <c r="E1545" t="s">
        <v>362</v>
      </c>
      <c r="F1545" t="s">
        <v>377</v>
      </c>
      <c r="G1545" t="s">
        <v>195</v>
      </c>
      <c r="H1545" t="s">
        <v>212</v>
      </c>
      <c r="I1545" t="s">
        <v>213</v>
      </c>
      <c r="K1545" t="s">
        <v>214</v>
      </c>
      <c r="O1545" t="s">
        <v>265</v>
      </c>
      <c r="P1545">
        <v>2020</v>
      </c>
      <c r="Q1545">
        <v>0.2</v>
      </c>
    </row>
    <row r="1546" spans="1:17" x14ac:dyDescent="0.25">
      <c r="A1546" t="s">
        <v>375</v>
      </c>
      <c r="B1546" t="s">
        <v>376</v>
      </c>
      <c r="C1546" t="s">
        <v>360</v>
      </c>
      <c r="D1546" t="s">
        <v>361</v>
      </c>
      <c r="E1546" t="s">
        <v>362</v>
      </c>
      <c r="F1546" t="s">
        <v>377</v>
      </c>
      <c r="G1546" t="s">
        <v>195</v>
      </c>
      <c r="H1546" t="s">
        <v>212</v>
      </c>
      <c r="I1546" t="s">
        <v>213</v>
      </c>
      <c r="K1546" t="s">
        <v>214</v>
      </c>
      <c r="O1546" t="s">
        <v>194</v>
      </c>
      <c r="P1546">
        <v>2030</v>
      </c>
    </row>
    <row r="1547" spans="1:17" x14ac:dyDescent="0.25">
      <c r="A1547" t="s">
        <v>375</v>
      </c>
      <c r="B1547" t="s">
        <v>376</v>
      </c>
      <c r="C1547" t="s">
        <v>360</v>
      </c>
      <c r="D1547" t="s">
        <v>361</v>
      </c>
      <c r="E1547" t="s">
        <v>362</v>
      </c>
      <c r="F1547" t="s">
        <v>377</v>
      </c>
      <c r="G1547" t="s">
        <v>195</v>
      </c>
      <c r="H1547" t="s">
        <v>212</v>
      </c>
      <c r="I1547" t="s">
        <v>213</v>
      </c>
      <c r="K1547" t="s">
        <v>214</v>
      </c>
      <c r="O1547" t="s">
        <v>194</v>
      </c>
      <c r="P1547">
        <v>2050</v>
      </c>
    </row>
    <row r="1548" spans="1:17" x14ac:dyDescent="0.25">
      <c r="A1548" t="s">
        <v>375</v>
      </c>
      <c r="B1548" t="s">
        <v>376</v>
      </c>
      <c r="C1548" t="s">
        <v>360</v>
      </c>
      <c r="D1548" t="s">
        <v>361</v>
      </c>
      <c r="E1548" t="s">
        <v>362</v>
      </c>
      <c r="F1548" t="s">
        <v>377</v>
      </c>
      <c r="G1548" t="s">
        <v>195</v>
      </c>
      <c r="H1548" t="s">
        <v>212</v>
      </c>
      <c r="I1548" t="s">
        <v>213</v>
      </c>
      <c r="K1548" t="s">
        <v>214</v>
      </c>
      <c r="O1548" t="s">
        <v>264</v>
      </c>
      <c r="P1548">
        <v>2050</v>
      </c>
      <c r="Q1548">
        <v>1.4999999999999999E-2</v>
      </c>
    </row>
    <row r="1549" spans="1:17" x14ac:dyDescent="0.25">
      <c r="A1549" t="s">
        <v>375</v>
      </c>
      <c r="B1549" t="s">
        <v>376</v>
      </c>
      <c r="C1549" t="s">
        <v>360</v>
      </c>
      <c r="D1549" t="s">
        <v>361</v>
      </c>
      <c r="E1549" t="s">
        <v>362</v>
      </c>
      <c r="F1549" t="s">
        <v>377</v>
      </c>
      <c r="G1549" t="s">
        <v>195</v>
      </c>
      <c r="H1549" t="s">
        <v>212</v>
      </c>
      <c r="I1549" t="s">
        <v>213</v>
      </c>
      <c r="K1549" t="s">
        <v>214</v>
      </c>
      <c r="O1549" t="s">
        <v>265</v>
      </c>
      <c r="P1549">
        <v>2050</v>
      </c>
      <c r="Q1549">
        <v>0.2</v>
      </c>
    </row>
    <row r="1550" spans="1:17" x14ac:dyDescent="0.25">
      <c r="A1550" t="s">
        <v>375</v>
      </c>
      <c r="B1550" t="s">
        <v>376</v>
      </c>
      <c r="C1550" t="s">
        <v>360</v>
      </c>
      <c r="D1550" t="s">
        <v>361</v>
      </c>
      <c r="E1550" t="s">
        <v>362</v>
      </c>
      <c r="F1550" t="s">
        <v>377</v>
      </c>
      <c r="G1550" t="s">
        <v>195</v>
      </c>
      <c r="H1550" t="s">
        <v>354</v>
      </c>
      <c r="I1550" t="s">
        <v>136</v>
      </c>
      <c r="K1550" t="s">
        <v>275</v>
      </c>
      <c r="O1550" t="s">
        <v>194</v>
      </c>
      <c r="P1550">
        <v>2015</v>
      </c>
    </row>
    <row r="1551" spans="1:17" x14ac:dyDescent="0.25">
      <c r="A1551" t="s">
        <v>375</v>
      </c>
      <c r="B1551" t="s">
        <v>376</v>
      </c>
      <c r="C1551" t="s">
        <v>360</v>
      </c>
      <c r="D1551" t="s">
        <v>361</v>
      </c>
      <c r="E1551" t="s">
        <v>362</v>
      </c>
      <c r="F1551" t="s">
        <v>377</v>
      </c>
      <c r="G1551" t="s">
        <v>195</v>
      </c>
      <c r="H1551" t="s">
        <v>354</v>
      </c>
      <c r="I1551" t="s">
        <v>136</v>
      </c>
      <c r="K1551" t="s">
        <v>275</v>
      </c>
      <c r="O1551" t="s">
        <v>194</v>
      </c>
      <c r="P1551">
        <v>2020</v>
      </c>
    </row>
    <row r="1552" spans="1:17" x14ac:dyDescent="0.25">
      <c r="A1552" t="s">
        <v>375</v>
      </c>
      <c r="B1552" t="s">
        <v>376</v>
      </c>
      <c r="C1552" t="s">
        <v>360</v>
      </c>
      <c r="D1552" t="s">
        <v>361</v>
      </c>
      <c r="E1552" t="s">
        <v>362</v>
      </c>
      <c r="F1552" t="s">
        <v>377</v>
      </c>
      <c r="G1552" t="s">
        <v>195</v>
      </c>
      <c r="H1552" t="s">
        <v>354</v>
      </c>
      <c r="I1552" t="s">
        <v>136</v>
      </c>
      <c r="K1552" t="s">
        <v>275</v>
      </c>
      <c r="O1552" t="s">
        <v>264</v>
      </c>
      <c r="P1552">
        <v>2020</v>
      </c>
    </row>
    <row r="1553" spans="1:17" x14ac:dyDescent="0.25">
      <c r="A1553" t="s">
        <v>375</v>
      </c>
      <c r="B1553" t="s">
        <v>376</v>
      </c>
      <c r="C1553" t="s">
        <v>360</v>
      </c>
      <c r="D1553" t="s">
        <v>361</v>
      </c>
      <c r="E1553" t="s">
        <v>362</v>
      </c>
      <c r="F1553" t="s">
        <v>377</v>
      </c>
      <c r="G1553" t="s">
        <v>195</v>
      </c>
      <c r="H1553" t="s">
        <v>354</v>
      </c>
      <c r="I1553" t="s">
        <v>136</v>
      </c>
      <c r="K1553" t="s">
        <v>275</v>
      </c>
      <c r="O1553" t="s">
        <v>265</v>
      </c>
      <c r="P1553">
        <v>2020</v>
      </c>
    </row>
    <row r="1554" spans="1:17" x14ac:dyDescent="0.25">
      <c r="A1554" t="s">
        <v>375</v>
      </c>
      <c r="B1554" t="s">
        <v>376</v>
      </c>
      <c r="C1554" t="s">
        <v>360</v>
      </c>
      <c r="D1554" t="s">
        <v>361</v>
      </c>
      <c r="E1554" t="s">
        <v>362</v>
      </c>
      <c r="F1554" t="s">
        <v>377</v>
      </c>
      <c r="G1554" t="s">
        <v>195</v>
      </c>
      <c r="H1554" t="s">
        <v>354</v>
      </c>
      <c r="I1554" t="s">
        <v>136</v>
      </c>
      <c r="K1554" t="s">
        <v>275</v>
      </c>
      <c r="O1554" t="s">
        <v>194</v>
      </c>
      <c r="P1554">
        <v>2030</v>
      </c>
    </row>
    <row r="1555" spans="1:17" x14ac:dyDescent="0.25">
      <c r="A1555" t="s">
        <v>375</v>
      </c>
      <c r="B1555" t="s">
        <v>376</v>
      </c>
      <c r="C1555" t="s">
        <v>360</v>
      </c>
      <c r="D1555" t="s">
        <v>361</v>
      </c>
      <c r="E1555" t="s">
        <v>362</v>
      </c>
      <c r="F1555" t="s">
        <v>377</v>
      </c>
      <c r="G1555" t="s">
        <v>195</v>
      </c>
      <c r="H1555" t="s">
        <v>354</v>
      </c>
      <c r="I1555" t="s">
        <v>136</v>
      </c>
      <c r="K1555" t="s">
        <v>275</v>
      </c>
      <c r="O1555" t="s">
        <v>194</v>
      </c>
      <c r="P1555">
        <v>2050</v>
      </c>
    </row>
    <row r="1556" spans="1:17" x14ac:dyDescent="0.25">
      <c r="A1556" t="s">
        <v>375</v>
      </c>
      <c r="B1556" t="s">
        <v>376</v>
      </c>
      <c r="C1556" t="s">
        <v>360</v>
      </c>
      <c r="D1556" t="s">
        <v>361</v>
      </c>
      <c r="E1556" t="s">
        <v>362</v>
      </c>
      <c r="F1556" t="s">
        <v>377</v>
      </c>
      <c r="G1556" t="s">
        <v>195</v>
      </c>
      <c r="H1556" t="s">
        <v>354</v>
      </c>
      <c r="I1556" t="s">
        <v>136</v>
      </c>
      <c r="K1556" t="s">
        <v>275</v>
      </c>
      <c r="O1556" t="s">
        <v>264</v>
      </c>
      <c r="P1556">
        <v>2050</v>
      </c>
    </row>
    <row r="1557" spans="1:17" x14ac:dyDescent="0.25">
      <c r="A1557" t="s">
        <v>375</v>
      </c>
      <c r="B1557" t="s">
        <v>376</v>
      </c>
      <c r="C1557" t="s">
        <v>360</v>
      </c>
      <c r="D1557" t="s">
        <v>361</v>
      </c>
      <c r="E1557" t="s">
        <v>362</v>
      </c>
      <c r="F1557" t="s">
        <v>377</v>
      </c>
      <c r="G1557" t="s">
        <v>195</v>
      </c>
      <c r="H1557" t="s">
        <v>354</v>
      </c>
      <c r="I1557" t="s">
        <v>136</v>
      </c>
      <c r="K1557" t="s">
        <v>275</v>
      </c>
      <c r="O1557" t="s">
        <v>265</v>
      </c>
      <c r="P1557">
        <v>2050</v>
      </c>
    </row>
    <row r="1558" spans="1:17" x14ac:dyDescent="0.25">
      <c r="A1558" t="s">
        <v>375</v>
      </c>
      <c r="B1558" t="s">
        <v>376</v>
      </c>
      <c r="C1558" t="s">
        <v>360</v>
      </c>
      <c r="D1558" t="s">
        <v>361</v>
      </c>
      <c r="E1558" t="s">
        <v>362</v>
      </c>
      <c r="F1558" t="s">
        <v>377</v>
      </c>
      <c r="G1558" t="s">
        <v>195</v>
      </c>
      <c r="H1558" t="s">
        <v>355</v>
      </c>
      <c r="I1558" t="s">
        <v>277</v>
      </c>
      <c r="K1558" t="s">
        <v>278</v>
      </c>
      <c r="N1558" t="s">
        <v>193</v>
      </c>
      <c r="O1558" t="s">
        <v>194</v>
      </c>
      <c r="P1558">
        <v>2015</v>
      </c>
      <c r="Q1558">
        <v>0.06</v>
      </c>
    </row>
    <row r="1559" spans="1:17" x14ac:dyDescent="0.25">
      <c r="A1559" t="s">
        <v>375</v>
      </c>
      <c r="B1559" t="s">
        <v>376</v>
      </c>
      <c r="C1559" t="s">
        <v>360</v>
      </c>
      <c r="D1559" t="s">
        <v>361</v>
      </c>
      <c r="E1559" t="s">
        <v>362</v>
      </c>
      <c r="F1559" t="s">
        <v>377</v>
      </c>
      <c r="G1559" t="s">
        <v>195</v>
      </c>
      <c r="H1559" t="s">
        <v>355</v>
      </c>
      <c r="I1559" t="s">
        <v>277</v>
      </c>
      <c r="K1559" t="s">
        <v>278</v>
      </c>
      <c r="N1559" t="s">
        <v>193</v>
      </c>
      <c r="O1559" t="s">
        <v>194</v>
      </c>
      <c r="P1559">
        <v>2020</v>
      </c>
      <c r="Q1559">
        <v>0.06</v>
      </c>
    </row>
    <row r="1560" spans="1:17" x14ac:dyDescent="0.25">
      <c r="A1560" t="s">
        <v>375</v>
      </c>
      <c r="B1560" t="s">
        <v>376</v>
      </c>
      <c r="C1560" t="s">
        <v>360</v>
      </c>
      <c r="D1560" t="s">
        <v>361</v>
      </c>
      <c r="E1560" t="s">
        <v>362</v>
      </c>
      <c r="F1560" t="s">
        <v>377</v>
      </c>
      <c r="G1560" t="s">
        <v>195</v>
      </c>
      <c r="H1560" t="s">
        <v>355</v>
      </c>
      <c r="I1560" t="s">
        <v>277</v>
      </c>
      <c r="K1560" t="s">
        <v>278</v>
      </c>
      <c r="N1560" t="s">
        <v>193</v>
      </c>
      <c r="O1560" t="s">
        <v>264</v>
      </c>
      <c r="P1560">
        <v>2020</v>
      </c>
      <c r="Q1560">
        <v>0.05</v>
      </c>
    </row>
    <row r="1561" spans="1:17" x14ac:dyDescent="0.25">
      <c r="A1561" t="s">
        <v>375</v>
      </c>
      <c r="B1561" t="s">
        <v>376</v>
      </c>
      <c r="C1561" t="s">
        <v>360</v>
      </c>
      <c r="D1561" t="s">
        <v>361</v>
      </c>
      <c r="E1561" t="s">
        <v>362</v>
      </c>
      <c r="F1561" t="s">
        <v>377</v>
      </c>
      <c r="G1561" t="s">
        <v>195</v>
      </c>
      <c r="H1561" t="s">
        <v>355</v>
      </c>
      <c r="I1561" t="s">
        <v>277</v>
      </c>
      <c r="K1561" t="s">
        <v>278</v>
      </c>
      <c r="N1561" t="s">
        <v>193</v>
      </c>
      <c r="O1561" t="s">
        <v>265</v>
      </c>
      <c r="P1561">
        <v>2020</v>
      </c>
      <c r="Q1561">
        <v>0.15</v>
      </c>
    </row>
    <row r="1562" spans="1:17" x14ac:dyDescent="0.25">
      <c r="A1562" t="s">
        <v>375</v>
      </c>
      <c r="B1562" t="s">
        <v>376</v>
      </c>
      <c r="C1562" t="s">
        <v>360</v>
      </c>
      <c r="D1562" t="s">
        <v>361</v>
      </c>
      <c r="E1562" t="s">
        <v>362</v>
      </c>
      <c r="F1562" t="s">
        <v>377</v>
      </c>
      <c r="G1562" t="s">
        <v>195</v>
      </c>
      <c r="H1562" t="s">
        <v>355</v>
      </c>
      <c r="I1562" t="s">
        <v>277</v>
      </c>
      <c r="K1562" t="s">
        <v>278</v>
      </c>
      <c r="N1562" t="s">
        <v>193</v>
      </c>
      <c r="O1562" t="s">
        <v>194</v>
      </c>
      <c r="P1562">
        <v>2030</v>
      </c>
      <c r="Q1562">
        <v>0.06</v>
      </c>
    </row>
    <row r="1563" spans="1:17" x14ac:dyDescent="0.25">
      <c r="A1563" t="s">
        <v>375</v>
      </c>
      <c r="B1563" t="s">
        <v>376</v>
      </c>
      <c r="C1563" t="s">
        <v>360</v>
      </c>
      <c r="D1563" t="s">
        <v>361</v>
      </c>
      <c r="E1563" t="s">
        <v>362</v>
      </c>
      <c r="F1563" t="s">
        <v>377</v>
      </c>
      <c r="G1563" t="s">
        <v>195</v>
      </c>
      <c r="H1563" t="s">
        <v>355</v>
      </c>
      <c r="I1563" t="s">
        <v>277</v>
      </c>
      <c r="K1563" t="s">
        <v>278</v>
      </c>
      <c r="N1563" t="s">
        <v>193</v>
      </c>
      <c r="O1563" t="s">
        <v>194</v>
      </c>
      <c r="P1563">
        <v>2050</v>
      </c>
      <c r="Q1563">
        <v>0.06</v>
      </c>
    </row>
    <row r="1564" spans="1:17" x14ac:dyDescent="0.25">
      <c r="A1564" t="s">
        <v>375</v>
      </c>
      <c r="B1564" t="s">
        <v>376</v>
      </c>
      <c r="C1564" t="s">
        <v>360</v>
      </c>
      <c r="D1564" t="s">
        <v>361</v>
      </c>
      <c r="E1564" t="s">
        <v>362</v>
      </c>
      <c r="F1564" t="s">
        <v>377</v>
      </c>
      <c r="G1564" t="s">
        <v>195</v>
      </c>
      <c r="H1564" t="s">
        <v>355</v>
      </c>
      <c r="I1564" t="s">
        <v>277</v>
      </c>
      <c r="K1564" t="s">
        <v>278</v>
      </c>
      <c r="N1564" t="s">
        <v>193</v>
      </c>
      <c r="O1564" t="s">
        <v>264</v>
      </c>
      <c r="P1564">
        <v>2050</v>
      </c>
      <c r="Q1564">
        <v>0.05</v>
      </c>
    </row>
    <row r="1565" spans="1:17" x14ac:dyDescent="0.25">
      <c r="A1565" t="s">
        <v>375</v>
      </c>
      <c r="B1565" t="s">
        <v>376</v>
      </c>
      <c r="C1565" t="s">
        <v>360</v>
      </c>
      <c r="D1565" t="s">
        <v>361</v>
      </c>
      <c r="E1565" t="s">
        <v>362</v>
      </c>
      <c r="F1565" t="s">
        <v>377</v>
      </c>
      <c r="G1565" t="s">
        <v>195</v>
      </c>
      <c r="H1565" t="s">
        <v>355</v>
      </c>
      <c r="I1565" t="s">
        <v>277</v>
      </c>
      <c r="K1565" t="s">
        <v>278</v>
      </c>
      <c r="N1565" t="s">
        <v>193</v>
      </c>
      <c r="O1565" t="s">
        <v>265</v>
      </c>
      <c r="P1565">
        <v>2050</v>
      </c>
      <c r="Q1565">
        <v>0.15</v>
      </c>
    </row>
    <row r="1566" spans="1:17" x14ac:dyDescent="0.25">
      <c r="A1566" t="s">
        <v>375</v>
      </c>
      <c r="B1566" t="s">
        <v>376</v>
      </c>
      <c r="C1566" t="s">
        <v>360</v>
      </c>
      <c r="D1566" t="s">
        <v>361</v>
      </c>
      <c r="E1566" t="s">
        <v>362</v>
      </c>
      <c r="F1566" t="s">
        <v>377</v>
      </c>
      <c r="G1566" t="s">
        <v>195</v>
      </c>
      <c r="H1566" t="s">
        <v>215</v>
      </c>
      <c r="I1566" t="s">
        <v>216</v>
      </c>
      <c r="K1566" t="s">
        <v>202</v>
      </c>
      <c r="M1566" t="s">
        <v>379</v>
      </c>
      <c r="O1566" t="s">
        <v>194</v>
      </c>
      <c r="P1566">
        <v>2015</v>
      </c>
      <c r="Q1566">
        <v>15</v>
      </c>
    </row>
    <row r="1567" spans="1:17" x14ac:dyDescent="0.25">
      <c r="A1567" t="s">
        <v>375</v>
      </c>
      <c r="B1567" t="s">
        <v>376</v>
      </c>
      <c r="C1567" t="s">
        <v>360</v>
      </c>
      <c r="D1567" t="s">
        <v>361</v>
      </c>
      <c r="E1567" t="s">
        <v>362</v>
      </c>
      <c r="F1567" t="s">
        <v>377</v>
      </c>
      <c r="G1567" t="s">
        <v>195</v>
      </c>
      <c r="H1567" t="s">
        <v>215</v>
      </c>
      <c r="I1567" t="s">
        <v>216</v>
      </c>
      <c r="K1567" t="s">
        <v>202</v>
      </c>
      <c r="M1567" t="s">
        <v>379</v>
      </c>
      <c r="O1567" t="s">
        <v>194</v>
      </c>
      <c r="P1567">
        <v>2020</v>
      </c>
      <c r="Q1567">
        <v>15</v>
      </c>
    </row>
    <row r="1568" spans="1:17" x14ac:dyDescent="0.25">
      <c r="A1568" t="s">
        <v>375</v>
      </c>
      <c r="B1568" t="s">
        <v>376</v>
      </c>
      <c r="C1568" t="s">
        <v>360</v>
      </c>
      <c r="D1568" t="s">
        <v>361</v>
      </c>
      <c r="E1568" t="s">
        <v>362</v>
      </c>
      <c r="F1568" t="s">
        <v>377</v>
      </c>
      <c r="G1568" t="s">
        <v>195</v>
      </c>
      <c r="H1568" t="s">
        <v>215</v>
      </c>
      <c r="I1568" t="s">
        <v>216</v>
      </c>
      <c r="K1568" t="s">
        <v>202</v>
      </c>
      <c r="M1568" t="s">
        <v>379</v>
      </c>
      <c r="O1568" t="s">
        <v>264</v>
      </c>
      <c r="P1568">
        <v>2020</v>
      </c>
      <c r="Q1568">
        <v>10</v>
      </c>
    </row>
    <row r="1569" spans="1:17" x14ac:dyDescent="0.25">
      <c r="A1569" t="s">
        <v>375</v>
      </c>
      <c r="B1569" t="s">
        <v>376</v>
      </c>
      <c r="C1569" t="s">
        <v>360</v>
      </c>
      <c r="D1569" t="s">
        <v>361</v>
      </c>
      <c r="E1569" t="s">
        <v>362</v>
      </c>
      <c r="F1569" t="s">
        <v>377</v>
      </c>
      <c r="G1569" t="s">
        <v>195</v>
      </c>
      <c r="H1569" t="s">
        <v>215</v>
      </c>
      <c r="I1569" t="s">
        <v>216</v>
      </c>
      <c r="K1569" t="s">
        <v>202</v>
      </c>
      <c r="M1569" t="s">
        <v>379</v>
      </c>
      <c r="O1569" t="s">
        <v>265</v>
      </c>
      <c r="P1569">
        <v>2020</v>
      </c>
      <c r="Q1569">
        <v>20</v>
      </c>
    </row>
    <row r="1570" spans="1:17" x14ac:dyDescent="0.25">
      <c r="A1570" t="s">
        <v>375</v>
      </c>
      <c r="B1570" t="s">
        <v>376</v>
      </c>
      <c r="C1570" t="s">
        <v>360</v>
      </c>
      <c r="D1570" t="s">
        <v>361</v>
      </c>
      <c r="E1570" t="s">
        <v>362</v>
      </c>
      <c r="F1570" t="s">
        <v>377</v>
      </c>
      <c r="G1570" t="s">
        <v>195</v>
      </c>
      <c r="H1570" t="s">
        <v>215</v>
      </c>
      <c r="I1570" t="s">
        <v>216</v>
      </c>
      <c r="K1570" t="s">
        <v>202</v>
      </c>
      <c r="M1570" t="s">
        <v>379</v>
      </c>
      <c r="O1570" t="s">
        <v>194</v>
      </c>
      <c r="P1570">
        <v>2030</v>
      </c>
      <c r="Q1570">
        <v>15</v>
      </c>
    </row>
    <row r="1571" spans="1:17" x14ac:dyDescent="0.25">
      <c r="A1571" t="s">
        <v>375</v>
      </c>
      <c r="B1571" t="s">
        <v>376</v>
      </c>
      <c r="C1571" t="s">
        <v>360</v>
      </c>
      <c r="D1571" t="s">
        <v>361</v>
      </c>
      <c r="E1571" t="s">
        <v>362</v>
      </c>
      <c r="F1571" t="s">
        <v>377</v>
      </c>
      <c r="G1571" t="s">
        <v>195</v>
      </c>
      <c r="H1571" t="s">
        <v>215</v>
      </c>
      <c r="I1571" t="s">
        <v>216</v>
      </c>
      <c r="K1571" t="s">
        <v>202</v>
      </c>
      <c r="M1571" t="s">
        <v>379</v>
      </c>
      <c r="O1571" t="s">
        <v>194</v>
      </c>
      <c r="P1571">
        <v>2050</v>
      </c>
      <c r="Q1571">
        <v>15</v>
      </c>
    </row>
    <row r="1572" spans="1:17" x14ac:dyDescent="0.25">
      <c r="A1572" t="s">
        <v>375</v>
      </c>
      <c r="B1572" t="s">
        <v>376</v>
      </c>
      <c r="C1572" t="s">
        <v>360</v>
      </c>
      <c r="D1572" t="s">
        <v>361</v>
      </c>
      <c r="E1572" t="s">
        <v>362</v>
      </c>
      <c r="F1572" t="s">
        <v>377</v>
      </c>
      <c r="G1572" t="s">
        <v>195</v>
      </c>
      <c r="H1572" t="s">
        <v>215</v>
      </c>
      <c r="I1572" t="s">
        <v>216</v>
      </c>
      <c r="K1572" t="s">
        <v>202</v>
      </c>
      <c r="M1572" t="s">
        <v>379</v>
      </c>
      <c r="O1572" t="s">
        <v>264</v>
      </c>
      <c r="P1572">
        <v>2050</v>
      </c>
      <c r="Q1572">
        <v>10</v>
      </c>
    </row>
    <row r="1573" spans="1:17" x14ac:dyDescent="0.25">
      <c r="A1573" t="s">
        <v>375</v>
      </c>
      <c r="B1573" t="s">
        <v>376</v>
      </c>
      <c r="C1573" t="s">
        <v>360</v>
      </c>
      <c r="D1573" t="s">
        <v>361</v>
      </c>
      <c r="E1573" t="s">
        <v>362</v>
      </c>
      <c r="F1573" t="s">
        <v>377</v>
      </c>
      <c r="G1573" t="s">
        <v>195</v>
      </c>
      <c r="H1573" t="s">
        <v>215</v>
      </c>
      <c r="I1573" t="s">
        <v>216</v>
      </c>
      <c r="K1573" t="s">
        <v>202</v>
      </c>
      <c r="M1573" t="s">
        <v>379</v>
      </c>
      <c r="O1573" t="s">
        <v>265</v>
      </c>
      <c r="P1573">
        <v>2050</v>
      </c>
      <c r="Q1573">
        <v>20</v>
      </c>
    </row>
    <row r="1574" spans="1:17" x14ac:dyDescent="0.25">
      <c r="A1574" t="s">
        <v>375</v>
      </c>
      <c r="B1574" t="s">
        <v>376</v>
      </c>
      <c r="C1574" t="s">
        <v>360</v>
      </c>
      <c r="D1574" t="s">
        <v>361</v>
      </c>
      <c r="E1574" t="s">
        <v>362</v>
      </c>
      <c r="F1574" t="s">
        <v>377</v>
      </c>
      <c r="G1574" t="s">
        <v>218</v>
      </c>
      <c r="H1574" t="s">
        <v>219</v>
      </c>
      <c r="I1574" t="s">
        <v>220</v>
      </c>
      <c r="K1574" t="s">
        <v>221</v>
      </c>
      <c r="N1574" t="s">
        <v>349</v>
      </c>
      <c r="O1574" t="s">
        <v>194</v>
      </c>
      <c r="P1574">
        <v>2015</v>
      </c>
      <c r="Q1574">
        <v>6</v>
      </c>
    </row>
    <row r="1575" spans="1:17" x14ac:dyDescent="0.25">
      <c r="A1575" t="s">
        <v>375</v>
      </c>
      <c r="B1575" t="s">
        <v>376</v>
      </c>
      <c r="C1575" t="s">
        <v>360</v>
      </c>
      <c r="D1575" t="s">
        <v>361</v>
      </c>
      <c r="E1575" t="s">
        <v>362</v>
      </c>
      <c r="F1575" t="s">
        <v>377</v>
      </c>
      <c r="G1575" t="s">
        <v>218</v>
      </c>
      <c r="H1575" t="s">
        <v>219</v>
      </c>
      <c r="I1575" t="s">
        <v>220</v>
      </c>
      <c r="K1575" t="s">
        <v>221</v>
      </c>
      <c r="N1575" t="s">
        <v>349</v>
      </c>
      <c r="O1575" t="s">
        <v>194</v>
      </c>
      <c r="P1575">
        <v>2020</v>
      </c>
      <c r="Q1575">
        <v>6</v>
      </c>
    </row>
    <row r="1576" spans="1:17" x14ac:dyDescent="0.25">
      <c r="A1576" t="s">
        <v>375</v>
      </c>
      <c r="B1576" t="s">
        <v>376</v>
      </c>
      <c r="C1576" t="s">
        <v>360</v>
      </c>
      <c r="D1576" t="s">
        <v>361</v>
      </c>
      <c r="E1576" t="s">
        <v>362</v>
      </c>
      <c r="F1576" t="s">
        <v>377</v>
      </c>
      <c r="G1576" t="s">
        <v>218</v>
      </c>
      <c r="H1576" t="s">
        <v>219</v>
      </c>
      <c r="I1576" t="s">
        <v>220</v>
      </c>
      <c r="K1576" t="s">
        <v>221</v>
      </c>
      <c r="N1576" t="s">
        <v>349</v>
      </c>
      <c r="O1576" t="s">
        <v>264</v>
      </c>
      <c r="P1576">
        <v>2020</v>
      </c>
    </row>
    <row r="1577" spans="1:17" x14ac:dyDescent="0.25">
      <c r="A1577" t="s">
        <v>375</v>
      </c>
      <c r="B1577" t="s">
        <v>376</v>
      </c>
      <c r="C1577" t="s">
        <v>360</v>
      </c>
      <c r="D1577" t="s">
        <v>361</v>
      </c>
      <c r="E1577" t="s">
        <v>362</v>
      </c>
      <c r="F1577" t="s">
        <v>377</v>
      </c>
      <c r="G1577" t="s">
        <v>218</v>
      </c>
      <c r="H1577" t="s">
        <v>219</v>
      </c>
      <c r="I1577" t="s">
        <v>220</v>
      </c>
      <c r="K1577" t="s">
        <v>221</v>
      </c>
      <c r="N1577" t="s">
        <v>349</v>
      </c>
      <c r="O1577" t="s">
        <v>265</v>
      </c>
      <c r="P1577">
        <v>2020</v>
      </c>
    </row>
    <row r="1578" spans="1:17" x14ac:dyDescent="0.25">
      <c r="A1578" t="s">
        <v>375</v>
      </c>
      <c r="B1578" t="s">
        <v>376</v>
      </c>
      <c r="C1578" t="s">
        <v>360</v>
      </c>
      <c r="D1578" t="s">
        <v>361</v>
      </c>
      <c r="E1578" t="s">
        <v>362</v>
      </c>
      <c r="F1578" t="s">
        <v>377</v>
      </c>
      <c r="G1578" t="s">
        <v>218</v>
      </c>
      <c r="H1578" t="s">
        <v>219</v>
      </c>
      <c r="I1578" t="s">
        <v>220</v>
      </c>
      <c r="K1578" t="s">
        <v>221</v>
      </c>
      <c r="N1578" t="s">
        <v>349</v>
      </c>
      <c r="O1578" t="s">
        <v>194</v>
      </c>
      <c r="P1578">
        <v>2030</v>
      </c>
      <c r="Q1578">
        <v>6</v>
      </c>
    </row>
    <row r="1579" spans="1:17" x14ac:dyDescent="0.25">
      <c r="A1579" t="s">
        <v>375</v>
      </c>
      <c r="B1579" t="s">
        <v>376</v>
      </c>
      <c r="C1579" t="s">
        <v>360</v>
      </c>
      <c r="D1579" t="s">
        <v>361</v>
      </c>
      <c r="E1579" t="s">
        <v>362</v>
      </c>
      <c r="F1579" t="s">
        <v>377</v>
      </c>
      <c r="G1579" t="s">
        <v>218</v>
      </c>
      <c r="H1579" t="s">
        <v>219</v>
      </c>
      <c r="I1579" t="s">
        <v>220</v>
      </c>
      <c r="K1579" t="s">
        <v>221</v>
      </c>
      <c r="N1579" t="s">
        <v>349</v>
      </c>
      <c r="O1579" t="s">
        <v>194</v>
      </c>
      <c r="P1579">
        <v>2050</v>
      </c>
      <c r="Q1579">
        <v>6</v>
      </c>
    </row>
    <row r="1580" spans="1:17" x14ac:dyDescent="0.25">
      <c r="A1580" t="s">
        <v>375</v>
      </c>
      <c r="B1580" t="s">
        <v>376</v>
      </c>
      <c r="C1580" t="s">
        <v>360</v>
      </c>
      <c r="D1580" t="s">
        <v>361</v>
      </c>
      <c r="E1580" t="s">
        <v>362</v>
      </c>
      <c r="F1580" t="s">
        <v>377</v>
      </c>
      <c r="G1580" t="s">
        <v>218</v>
      </c>
      <c r="H1580" t="s">
        <v>219</v>
      </c>
      <c r="I1580" t="s">
        <v>220</v>
      </c>
      <c r="K1580" t="s">
        <v>221</v>
      </c>
      <c r="N1580" t="s">
        <v>349</v>
      </c>
      <c r="O1580" t="s">
        <v>264</v>
      </c>
      <c r="P1580">
        <v>2050</v>
      </c>
    </row>
    <row r="1581" spans="1:17" x14ac:dyDescent="0.25">
      <c r="A1581" t="s">
        <v>375</v>
      </c>
      <c r="B1581" t="s">
        <v>376</v>
      </c>
      <c r="C1581" t="s">
        <v>360</v>
      </c>
      <c r="D1581" t="s">
        <v>361</v>
      </c>
      <c r="E1581" t="s">
        <v>362</v>
      </c>
      <c r="F1581" t="s">
        <v>377</v>
      </c>
      <c r="G1581" t="s">
        <v>218</v>
      </c>
      <c r="H1581" t="s">
        <v>219</v>
      </c>
      <c r="I1581" t="s">
        <v>220</v>
      </c>
      <c r="K1581" t="s">
        <v>221</v>
      </c>
      <c r="N1581" t="s">
        <v>349</v>
      </c>
      <c r="O1581" t="s">
        <v>265</v>
      </c>
      <c r="P1581">
        <v>2050</v>
      </c>
    </row>
    <row r="1582" spans="1:17" x14ac:dyDescent="0.25">
      <c r="A1582" t="s">
        <v>375</v>
      </c>
      <c r="B1582" t="s">
        <v>376</v>
      </c>
      <c r="C1582" t="s">
        <v>360</v>
      </c>
      <c r="D1582" t="s">
        <v>361</v>
      </c>
      <c r="E1582" t="s">
        <v>362</v>
      </c>
      <c r="F1582" t="s">
        <v>377</v>
      </c>
      <c r="G1582" t="s">
        <v>218</v>
      </c>
      <c r="H1582" t="s">
        <v>223</v>
      </c>
      <c r="I1582" t="s">
        <v>224</v>
      </c>
      <c r="K1582" t="s">
        <v>221</v>
      </c>
      <c r="N1582" t="s">
        <v>349</v>
      </c>
      <c r="O1582" t="s">
        <v>194</v>
      </c>
      <c r="P1582">
        <v>2015</v>
      </c>
    </row>
    <row r="1583" spans="1:17" x14ac:dyDescent="0.25">
      <c r="A1583" t="s">
        <v>375</v>
      </c>
      <c r="B1583" t="s">
        <v>376</v>
      </c>
      <c r="C1583" t="s">
        <v>360</v>
      </c>
      <c r="D1583" t="s">
        <v>361</v>
      </c>
      <c r="E1583" t="s">
        <v>362</v>
      </c>
      <c r="F1583" t="s">
        <v>377</v>
      </c>
      <c r="G1583" t="s">
        <v>218</v>
      </c>
      <c r="H1583" t="s">
        <v>223</v>
      </c>
      <c r="I1583" t="s">
        <v>224</v>
      </c>
      <c r="K1583" t="s">
        <v>221</v>
      </c>
      <c r="N1583" t="s">
        <v>349</v>
      </c>
      <c r="O1583" t="s">
        <v>194</v>
      </c>
      <c r="P1583">
        <v>2020</v>
      </c>
    </row>
    <row r="1584" spans="1:17" x14ac:dyDescent="0.25">
      <c r="A1584" t="s">
        <v>375</v>
      </c>
      <c r="B1584" t="s">
        <v>376</v>
      </c>
      <c r="C1584" t="s">
        <v>360</v>
      </c>
      <c r="D1584" t="s">
        <v>361</v>
      </c>
      <c r="E1584" t="s">
        <v>362</v>
      </c>
      <c r="F1584" t="s">
        <v>377</v>
      </c>
      <c r="G1584" t="s">
        <v>218</v>
      </c>
      <c r="H1584" t="s">
        <v>223</v>
      </c>
      <c r="I1584" t="s">
        <v>224</v>
      </c>
      <c r="K1584" t="s">
        <v>221</v>
      </c>
      <c r="N1584" t="s">
        <v>349</v>
      </c>
      <c r="O1584" t="s">
        <v>264</v>
      </c>
      <c r="P1584">
        <v>2020</v>
      </c>
    </row>
    <row r="1585" spans="1:17" x14ac:dyDescent="0.25">
      <c r="A1585" t="s">
        <v>375</v>
      </c>
      <c r="B1585" t="s">
        <v>376</v>
      </c>
      <c r="C1585" t="s">
        <v>360</v>
      </c>
      <c r="D1585" t="s">
        <v>361</v>
      </c>
      <c r="E1585" t="s">
        <v>362</v>
      </c>
      <c r="F1585" t="s">
        <v>377</v>
      </c>
      <c r="G1585" t="s">
        <v>218</v>
      </c>
      <c r="H1585" t="s">
        <v>223</v>
      </c>
      <c r="I1585" t="s">
        <v>224</v>
      </c>
      <c r="K1585" t="s">
        <v>221</v>
      </c>
      <c r="N1585" t="s">
        <v>349</v>
      </c>
      <c r="O1585" t="s">
        <v>265</v>
      </c>
      <c r="P1585">
        <v>2020</v>
      </c>
    </row>
    <row r="1586" spans="1:17" x14ac:dyDescent="0.25">
      <c r="A1586" t="s">
        <v>375</v>
      </c>
      <c r="B1586" t="s">
        <v>376</v>
      </c>
      <c r="C1586" t="s">
        <v>360</v>
      </c>
      <c r="D1586" t="s">
        <v>361</v>
      </c>
      <c r="E1586" t="s">
        <v>362</v>
      </c>
      <c r="F1586" t="s">
        <v>377</v>
      </c>
      <c r="G1586" t="s">
        <v>218</v>
      </c>
      <c r="H1586" t="s">
        <v>223</v>
      </c>
      <c r="I1586" t="s">
        <v>224</v>
      </c>
      <c r="K1586" t="s">
        <v>221</v>
      </c>
      <c r="N1586" t="s">
        <v>349</v>
      </c>
      <c r="O1586" t="s">
        <v>194</v>
      </c>
      <c r="P1586">
        <v>2030</v>
      </c>
    </row>
    <row r="1587" spans="1:17" x14ac:dyDescent="0.25">
      <c r="A1587" t="s">
        <v>375</v>
      </c>
      <c r="B1587" t="s">
        <v>376</v>
      </c>
      <c r="C1587" t="s">
        <v>360</v>
      </c>
      <c r="D1587" t="s">
        <v>361</v>
      </c>
      <c r="E1587" t="s">
        <v>362</v>
      </c>
      <c r="F1587" t="s">
        <v>377</v>
      </c>
      <c r="G1587" t="s">
        <v>218</v>
      </c>
      <c r="H1587" t="s">
        <v>223</v>
      </c>
      <c r="I1587" t="s">
        <v>224</v>
      </c>
      <c r="K1587" t="s">
        <v>221</v>
      </c>
      <c r="N1587" t="s">
        <v>349</v>
      </c>
      <c r="O1587" t="s">
        <v>194</v>
      </c>
      <c r="P1587">
        <v>2050</v>
      </c>
    </row>
    <row r="1588" spans="1:17" x14ac:dyDescent="0.25">
      <c r="A1588" t="s">
        <v>375</v>
      </c>
      <c r="B1588" t="s">
        <v>376</v>
      </c>
      <c r="C1588" t="s">
        <v>360</v>
      </c>
      <c r="D1588" t="s">
        <v>361</v>
      </c>
      <c r="E1588" t="s">
        <v>362</v>
      </c>
      <c r="F1588" t="s">
        <v>377</v>
      </c>
      <c r="G1588" t="s">
        <v>218</v>
      </c>
      <c r="H1588" t="s">
        <v>223</v>
      </c>
      <c r="I1588" t="s">
        <v>224</v>
      </c>
      <c r="K1588" t="s">
        <v>221</v>
      </c>
      <c r="N1588" t="s">
        <v>349</v>
      </c>
      <c r="O1588" t="s">
        <v>264</v>
      </c>
      <c r="P1588">
        <v>2050</v>
      </c>
    </row>
    <row r="1589" spans="1:17" x14ac:dyDescent="0.25">
      <c r="A1589" t="s">
        <v>375</v>
      </c>
      <c r="B1589" t="s">
        <v>376</v>
      </c>
      <c r="C1589" t="s">
        <v>360</v>
      </c>
      <c r="D1589" t="s">
        <v>361</v>
      </c>
      <c r="E1589" t="s">
        <v>362</v>
      </c>
      <c r="F1589" t="s">
        <v>377</v>
      </c>
      <c r="G1589" t="s">
        <v>218</v>
      </c>
      <c r="H1589" t="s">
        <v>223</v>
      </c>
      <c r="I1589" t="s">
        <v>224</v>
      </c>
      <c r="K1589" t="s">
        <v>221</v>
      </c>
      <c r="N1589" t="s">
        <v>349</v>
      </c>
      <c r="O1589" t="s">
        <v>265</v>
      </c>
      <c r="P1589">
        <v>2050</v>
      </c>
    </row>
    <row r="1590" spans="1:17" x14ac:dyDescent="0.25">
      <c r="A1590" t="s">
        <v>375</v>
      </c>
      <c r="B1590" t="s">
        <v>376</v>
      </c>
      <c r="C1590" t="s">
        <v>360</v>
      </c>
      <c r="D1590" t="s">
        <v>361</v>
      </c>
      <c r="E1590" t="s">
        <v>362</v>
      </c>
      <c r="F1590" t="s">
        <v>377</v>
      </c>
      <c r="G1590" t="s">
        <v>218</v>
      </c>
      <c r="H1590" t="s">
        <v>225</v>
      </c>
      <c r="I1590" t="s">
        <v>226</v>
      </c>
      <c r="K1590" t="s">
        <v>221</v>
      </c>
      <c r="N1590" t="s">
        <v>378</v>
      </c>
      <c r="O1590" t="s">
        <v>194</v>
      </c>
      <c r="P1590">
        <v>2015</v>
      </c>
      <c r="Q1590">
        <v>10</v>
      </c>
    </row>
    <row r="1591" spans="1:17" x14ac:dyDescent="0.25">
      <c r="A1591" t="s">
        <v>375</v>
      </c>
      <c r="B1591" t="s">
        <v>376</v>
      </c>
      <c r="C1591" t="s">
        <v>360</v>
      </c>
      <c r="D1591" t="s">
        <v>361</v>
      </c>
      <c r="E1591" t="s">
        <v>362</v>
      </c>
      <c r="F1591" t="s">
        <v>377</v>
      </c>
      <c r="G1591" t="s">
        <v>218</v>
      </c>
      <c r="H1591" t="s">
        <v>225</v>
      </c>
      <c r="I1591" t="s">
        <v>226</v>
      </c>
      <c r="K1591" t="s">
        <v>221</v>
      </c>
      <c r="N1591" t="s">
        <v>378</v>
      </c>
      <c r="O1591" t="s">
        <v>194</v>
      </c>
      <c r="P1591">
        <v>2020</v>
      </c>
      <c r="Q1591">
        <v>10</v>
      </c>
    </row>
    <row r="1592" spans="1:17" x14ac:dyDescent="0.25">
      <c r="A1592" t="s">
        <v>375</v>
      </c>
      <c r="B1592" t="s">
        <v>376</v>
      </c>
      <c r="C1592" t="s">
        <v>360</v>
      </c>
      <c r="D1592" t="s">
        <v>361</v>
      </c>
      <c r="E1592" t="s">
        <v>362</v>
      </c>
      <c r="F1592" t="s">
        <v>377</v>
      </c>
      <c r="G1592" t="s">
        <v>218</v>
      </c>
      <c r="H1592" t="s">
        <v>225</v>
      </c>
      <c r="I1592" t="s">
        <v>226</v>
      </c>
      <c r="K1592" t="s">
        <v>221</v>
      </c>
      <c r="N1592" t="s">
        <v>378</v>
      </c>
      <c r="O1592" t="s">
        <v>264</v>
      </c>
      <c r="P1592">
        <v>2020</v>
      </c>
      <c r="Q1592">
        <v>6</v>
      </c>
    </row>
    <row r="1593" spans="1:17" x14ac:dyDescent="0.25">
      <c r="A1593" t="s">
        <v>375</v>
      </c>
      <c r="B1593" t="s">
        <v>376</v>
      </c>
      <c r="C1593" t="s">
        <v>360</v>
      </c>
      <c r="D1593" t="s">
        <v>361</v>
      </c>
      <c r="E1593" t="s">
        <v>362</v>
      </c>
      <c r="F1593" t="s">
        <v>377</v>
      </c>
      <c r="G1593" t="s">
        <v>218</v>
      </c>
      <c r="H1593" t="s">
        <v>225</v>
      </c>
      <c r="I1593" t="s">
        <v>226</v>
      </c>
      <c r="K1593" t="s">
        <v>221</v>
      </c>
      <c r="N1593" t="s">
        <v>378</v>
      </c>
      <c r="O1593" t="s">
        <v>265</v>
      </c>
      <c r="P1593">
        <v>2020</v>
      </c>
      <c r="Q1593">
        <v>15</v>
      </c>
    </row>
    <row r="1594" spans="1:17" x14ac:dyDescent="0.25">
      <c r="A1594" t="s">
        <v>375</v>
      </c>
      <c r="B1594" t="s">
        <v>376</v>
      </c>
      <c r="C1594" t="s">
        <v>360</v>
      </c>
      <c r="D1594" t="s">
        <v>361</v>
      </c>
      <c r="E1594" t="s">
        <v>362</v>
      </c>
      <c r="F1594" t="s">
        <v>377</v>
      </c>
      <c r="G1594" t="s">
        <v>218</v>
      </c>
      <c r="H1594" t="s">
        <v>225</v>
      </c>
      <c r="I1594" t="s">
        <v>226</v>
      </c>
      <c r="K1594" t="s">
        <v>221</v>
      </c>
      <c r="N1594" t="s">
        <v>378</v>
      </c>
      <c r="O1594" t="s">
        <v>194</v>
      </c>
      <c r="P1594">
        <v>2030</v>
      </c>
      <c r="Q1594">
        <v>10</v>
      </c>
    </row>
    <row r="1595" spans="1:17" x14ac:dyDescent="0.25">
      <c r="A1595" t="s">
        <v>375</v>
      </c>
      <c r="B1595" t="s">
        <v>376</v>
      </c>
      <c r="C1595" t="s">
        <v>360</v>
      </c>
      <c r="D1595" t="s">
        <v>361</v>
      </c>
      <c r="E1595" t="s">
        <v>362</v>
      </c>
      <c r="F1595" t="s">
        <v>377</v>
      </c>
      <c r="G1595" t="s">
        <v>218</v>
      </c>
      <c r="H1595" t="s">
        <v>225</v>
      </c>
      <c r="I1595" t="s">
        <v>226</v>
      </c>
      <c r="K1595" t="s">
        <v>221</v>
      </c>
      <c r="N1595" t="s">
        <v>378</v>
      </c>
      <c r="O1595" t="s">
        <v>194</v>
      </c>
      <c r="P1595">
        <v>2050</v>
      </c>
      <c r="Q1595">
        <v>10</v>
      </c>
    </row>
    <row r="1596" spans="1:17" x14ac:dyDescent="0.25">
      <c r="A1596" t="s">
        <v>375</v>
      </c>
      <c r="B1596" t="s">
        <v>376</v>
      </c>
      <c r="C1596" t="s">
        <v>360</v>
      </c>
      <c r="D1596" t="s">
        <v>361</v>
      </c>
      <c r="E1596" t="s">
        <v>362</v>
      </c>
      <c r="F1596" t="s">
        <v>377</v>
      </c>
      <c r="G1596" t="s">
        <v>218</v>
      </c>
      <c r="H1596" t="s">
        <v>225</v>
      </c>
      <c r="I1596" t="s">
        <v>226</v>
      </c>
      <c r="K1596" t="s">
        <v>221</v>
      </c>
      <c r="N1596" t="s">
        <v>378</v>
      </c>
      <c r="O1596" t="s">
        <v>264</v>
      </c>
      <c r="P1596">
        <v>2050</v>
      </c>
      <c r="Q1596">
        <v>6</v>
      </c>
    </row>
    <row r="1597" spans="1:17" x14ac:dyDescent="0.25">
      <c r="A1597" t="s">
        <v>375</v>
      </c>
      <c r="B1597" t="s">
        <v>376</v>
      </c>
      <c r="C1597" t="s">
        <v>360</v>
      </c>
      <c r="D1597" t="s">
        <v>361</v>
      </c>
      <c r="E1597" t="s">
        <v>362</v>
      </c>
      <c r="F1597" t="s">
        <v>377</v>
      </c>
      <c r="G1597" t="s">
        <v>218</v>
      </c>
      <c r="H1597" t="s">
        <v>225</v>
      </c>
      <c r="I1597" t="s">
        <v>226</v>
      </c>
      <c r="K1597" t="s">
        <v>221</v>
      </c>
      <c r="N1597" t="s">
        <v>378</v>
      </c>
      <c r="O1597" t="s">
        <v>265</v>
      </c>
      <c r="P1597">
        <v>2050</v>
      </c>
      <c r="Q1597">
        <v>15</v>
      </c>
    </row>
    <row r="1598" spans="1:17" x14ac:dyDescent="0.25">
      <c r="A1598" t="s">
        <v>375</v>
      </c>
      <c r="B1598" t="s">
        <v>376</v>
      </c>
      <c r="C1598" t="s">
        <v>360</v>
      </c>
      <c r="D1598" t="s">
        <v>361</v>
      </c>
      <c r="E1598" t="s">
        <v>362</v>
      </c>
      <c r="F1598" t="s">
        <v>377</v>
      </c>
      <c r="G1598" t="s">
        <v>218</v>
      </c>
      <c r="H1598" t="s">
        <v>229</v>
      </c>
      <c r="I1598" t="s">
        <v>230</v>
      </c>
      <c r="J1598" t="s">
        <v>231</v>
      </c>
      <c r="K1598" t="s">
        <v>191</v>
      </c>
      <c r="N1598" t="s">
        <v>349</v>
      </c>
      <c r="O1598" t="s">
        <v>194</v>
      </c>
      <c r="P1598">
        <v>2015</v>
      </c>
      <c r="Q1598">
        <v>0</v>
      </c>
    </row>
    <row r="1599" spans="1:17" x14ac:dyDescent="0.25">
      <c r="A1599" t="s">
        <v>375</v>
      </c>
      <c r="B1599" t="s">
        <v>376</v>
      </c>
      <c r="C1599" t="s">
        <v>360</v>
      </c>
      <c r="D1599" t="s">
        <v>361</v>
      </c>
      <c r="E1599" t="s">
        <v>362</v>
      </c>
      <c r="F1599" t="s">
        <v>377</v>
      </c>
      <c r="G1599" t="s">
        <v>218</v>
      </c>
      <c r="H1599" t="s">
        <v>229</v>
      </c>
      <c r="I1599" t="s">
        <v>230</v>
      </c>
      <c r="J1599" t="s">
        <v>231</v>
      </c>
      <c r="K1599" t="s">
        <v>191</v>
      </c>
      <c r="N1599" t="s">
        <v>349</v>
      </c>
      <c r="O1599" t="s">
        <v>194</v>
      </c>
      <c r="P1599">
        <v>2020</v>
      </c>
      <c r="Q1599">
        <v>0</v>
      </c>
    </row>
    <row r="1600" spans="1:17" x14ac:dyDescent="0.25">
      <c r="A1600" t="s">
        <v>375</v>
      </c>
      <c r="B1600" t="s">
        <v>376</v>
      </c>
      <c r="C1600" t="s">
        <v>360</v>
      </c>
      <c r="D1600" t="s">
        <v>361</v>
      </c>
      <c r="E1600" t="s">
        <v>362</v>
      </c>
      <c r="F1600" t="s">
        <v>377</v>
      </c>
      <c r="G1600" t="s">
        <v>218</v>
      </c>
      <c r="H1600" t="s">
        <v>229</v>
      </c>
      <c r="I1600" t="s">
        <v>230</v>
      </c>
      <c r="J1600" t="s">
        <v>231</v>
      </c>
      <c r="K1600" t="s">
        <v>191</v>
      </c>
      <c r="N1600" t="s">
        <v>349</v>
      </c>
      <c r="O1600" t="s">
        <v>264</v>
      </c>
      <c r="P1600">
        <v>2020</v>
      </c>
      <c r="Q1600">
        <v>0</v>
      </c>
    </row>
    <row r="1601" spans="1:17" x14ac:dyDescent="0.25">
      <c r="A1601" t="s">
        <v>375</v>
      </c>
      <c r="B1601" t="s">
        <v>376</v>
      </c>
      <c r="C1601" t="s">
        <v>360</v>
      </c>
      <c r="D1601" t="s">
        <v>361</v>
      </c>
      <c r="E1601" t="s">
        <v>362</v>
      </c>
      <c r="F1601" t="s">
        <v>377</v>
      </c>
      <c r="G1601" t="s">
        <v>218</v>
      </c>
      <c r="H1601" t="s">
        <v>229</v>
      </c>
      <c r="I1601" t="s">
        <v>230</v>
      </c>
      <c r="J1601" t="s">
        <v>231</v>
      </c>
      <c r="K1601" t="s">
        <v>191</v>
      </c>
      <c r="N1601" t="s">
        <v>349</v>
      </c>
      <c r="O1601" t="s">
        <v>265</v>
      </c>
      <c r="P1601">
        <v>2020</v>
      </c>
      <c r="Q1601">
        <v>0</v>
      </c>
    </row>
    <row r="1602" spans="1:17" x14ac:dyDescent="0.25">
      <c r="A1602" t="s">
        <v>375</v>
      </c>
      <c r="B1602" t="s">
        <v>376</v>
      </c>
      <c r="C1602" t="s">
        <v>360</v>
      </c>
      <c r="D1602" t="s">
        <v>361</v>
      </c>
      <c r="E1602" t="s">
        <v>362</v>
      </c>
      <c r="F1602" t="s">
        <v>377</v>
      </c>
      <c r="G1602" t="s">
        <v>218</v>
      </c>
      <c r="H1602" t="s">
        <v>229</v>
      </c>
      <c r="I1602" t="s">
        <v>230</v>
      </c>
      <c r="J1602" t="s">
        <v>231</v>
      </c>
      <c r="K1602" t="s">
        <v>191</v>
      </c>
      <c r="N1602" t="s">
        <v>349</v>
      </c>
      <c r="O1602" t="s">
        <v>194</v>
      </c>
      <c r="P1602">
        <v>2030</v>
      </c>
      <c r="Q1602">
        <v>0</v>
      </c>
    </row>
    <row r="1603" spans="1:17" x14ac:dyDescent="0.25">
      <c r="A1603" t="s">
        <v>375</v>
      </c>
      <c r="B1603" t="s">
        <v>376</v>
      </c>
      <c r="C1603" t="s">
        <v>360</v>
      </c>
      <c r="D1603" t="s">
        <v>361</v>
      </c>
      <c r="E1603" t="s">
        <v>362</v>
      </c>
      <c r="F1603" t="s">
        <v>377</v>
      </c>
      <c r="G1603" t="s">
        <v>218</v>
      </c>
      <c r="H1603" t="s">
        <v>229</v>
      </c>
      <c r="I1603" t="s">
        <v>230</v>
      </c>
      <c r="J1603" t="s">
        <v>231</v>
      </c>
      <c r="K1603" t="s">
        <v>191</v>
      </c>
      <c r="N1603" t="s">
        <v>349</v>
      </c>
      <c r="O1603" t="s">
        <v>194</v>
      </c>
      <c r="P1603">
        <v>2050</v>
      </c>
      <c r="Q1603">
        <v>0</v>
      </c>
    </row>
    <row r="1604" spans="1:17" x14ac:dyDescent="0.25">
      <c r="A1604" t="s">
        <v>375</v>
      </c>
      <c r="B1604" t="s">
        <v>376</v>
      </c>
      <c r="C1604" t="s">
        <v>360</v>
      </c>
      <c r="D1604" t="s">
        <v>361</v>
      </c>
      <c r="E1604" t="s">
        <v>362</v>
      </c>
      <c r="F1604" t="s">
        <v>377</v>
      </c>
      <c r="G1604" t="s">
        <v>218</v>
      </c>
      <c r="H1604" t="s">
        <v>229</v>
      </c>
      <c r="I1604" t="s">
        <v>230</v>
      </c>
      <c r="J1604" t="s">
        <v>231</v>
      </c>
      <c r="K1604" t="s">
        <v>191</v>
      </c>
      <c r="N1604" t="s">
        <v>349</v>
      </c>
      <c r="O1604" t="s">
        <v>264</v>
      </c>
      <c r="P1604">
        <v>2050</v>
      </c>
      <c r="Q1604">
        <v>0</v>
      </c>
    </row>
    <row r="1605" spans="1:17" x14ac:dyDescent="0.25">
      <c r="A1605" t="s">
        <v>375</v>
      </c>
      <c r="B1605" t="s">
        <v>376</v>
      </c>
      <c r="C1605" t="s">
        <v>360</v>
      </c>
      <c r="D1605" t="s">
        <v>361</v>
      </c>
      <c r="E1605" t="s">
        <v>362</v>
      </c>
      <c r="F1605" t="s">
        <v>377</v>
      </c>
      <c r="G1605" t="s">
        <v>218</v>
      </c>
      <c r="H1605" t="s">
        <v>229</v>
      </c>
      <c r="I1605" t="s">
        <v>230</v>
      </c>
      <c r="J1605" t="s">
        <v>231</v>
      </c>
      <c r="K1605" t="s">
        <v>191</v>
      </c>
      <c r="N1605" t="s">
        <v>349</v>
      </c>
      <c r="O1605" t="s">
        <v>265</v>
      </c>
      <c r="P1605">
        <v>2050</v>
      </c>
      <c r="Q1605">
        <v>0</v>
      </c>
    </row>
    <row r="1606" spans="1:17" x14ac:dyDescent="0.25">
      <c r="A1606" t="s">
        <v>375</v>
      </c>
      <c r="B1606" t="s">
        <v>376</v>
      </c>
      <c r="C1606" t="s">
        <v>360</v>
      </c>
      <c r="D1606" t="s">
        <v>361</v>
      </c>
      <c r="E1606" t="s">
        <v>362</v>
      </c>
      <c r="F1606" t="s">
        <v>377</v>
      </c>
      <c r="G1606" t="s">
        <v>233</v>
      </c>
      <c r="H1606" t="s">
        <v>287</v>
      </c>
      <c r="I1606" t="s">
        <v>240</v>
      </c>
      <c r="J1606" t="s">
        <v>288</v>
      </c>
      <c r="K1606" t="s">
        <v>241</v>
      </c>
      <c r="L1606" t="s">
        <v>237</v>
      </c>
      <c r="N1606" t="s">
        <v>381</v>
      </c>
      <c r="O1606" t="s">
        <v>194</v>
      </c>
      <c r="P1606">
        <v>2015</v>
      </c>
      <c r="Q1606">
        <v>0.85</v>
      </c>
    </row>
    <row r="1607" spans="1:17" x14ac:dyDescent="0.25">
      <c r="A1607" t="s">
        <v>375</v>
      </c>
      <c r="B1607" t="s">
        <v>376</v>
      </c>
      <c r="C1607" t="s">
        <v>360</v>
      </c>
      <c r="D1607" t="s">
        <v>361</v>
      </c>
      <c r="E1607" t="s">
        <v>362</v>
      </c>
      <c r="F1607" t="s">
        <v>377</v>
      </c>
      <c r="G1607" t="s">
        <v>233</v>
      </c>
      <c r="H1607" t="s">
        <v>287</v>
      </c>
      <c r="I1607" t="s">
        <v>240</v>
      </c>
      <c r="J1607" t="s">
        <v>288</v>
      </c>
      <c r="K1607" t="s">
        <v>241</v>
      </c>
      <c r="L1607" t="s">
        <v>237</v>
      </c>
      <c r="N1607" t="s">
        <v>381</v>
      </c>
      <c r="O1607" t="s">
        <v>194</v>
      </c>
      <c r="P1607">
        <v>2020</v>
      </c>
      <c r="Q1607">
        <v>0.85</v>
      </c>
    </row>
    <row r="1608" spans="1:17" x14ac:dyDescent="0.25">
      <c r="A1608" t="s">
        <v>375</v>
      </c>
      <c r="B1608" t="s">
        <v>376</v>
      </c>
      <c r="C1608" t="s">
        <v>360</v>
      </c>
      <c r="D1608" t="s">
        <v>361</v>
      </c>
      <c r="E1608" t="s">
        <v>362</v>
      </c>
      <c r="F1608" t="s">
        <v>377</v>
      </c>
      <c r="G1608" t="s">
        <v>233</v>
      </c>
      <c r="H1608" t="s">
        <v>287</v>
      </c>
      <c r="I1608" t="s">
        <v>240</v>
      </c>
      <c r="J1608" t="s">
        <v>288</v>
      </c>
      <c r="K1608" t="s">
        <v>241</v>
      </c>
      <c r="L1608" t="s">
        <v>237</v>
      </c>
      <c r="N1608" t="s">
        <v>381</v>
      </c>
      <c r="O1608" t="s">
        <v>264</v>
      </c>
      <c r="P1608">
        <v>2020</v>
      </c>
    </row>
    <row r="1609" spans="1:17" x14ac:dyDescent="0.25">
      <c r="A1609" t="s">
        <v>375</v>
      </c>
      <c r="B1609" t="s">
        <v>376</v>
      </c>
      <c r="C1609" t="s">
        <v>360</v>
      </c>
      <c r="D1609" t="s">
        <v>361</v>
      </c>
      <c r="E1609" t="s">
        <v>362</v>
      </c>
      <c r="F1609" t="s">
        <v>377</v>
      </c>
      <c r="G1609" t="s">
        <v>233</v>
      </c>
      <c r="H1609" t="s">
        <v>287</v>
      </c>
      <c r="I1609" t="s">
        <v>240</v>
      </c>
      <c r="J1609" t="s">
        <v>288</v>
      </c>
      <c r="K1609" t="s">
        <v>241</v>
      </c>
      <c r="L1609" t="s">
        <v>237</v>
      </c>
      <c r="N1609" t="s">
        <v>381</v>
      </c>
      <c r="O1609" t="s">
        <v>265</v>
      </c>
      <c r="P1609">
        <v>2020</v>
      </c>
    </row>
    <row r="1610" spans="1:17" x14ac:dyDescent="0.25">
      <c r="A1610" t="s">
        <v>375</v>
      </c>
      <c r="B1610" t="s">
        <v>376</v>
      </c>
      <c r="C1610" t="s">
        <v>360</v>
      </c>
      <c r="D1610" t="s">
        <v>361</v>
      </c>
      <c r="E1610" t="s">
        <v>362</v>
      </c>
      <c r="F1610" t="s">
        <v>377</v>
      </c>
      <c r="G1610" t="s">
        <v>233</v>
      </c>
      <c r="H1610" t="s">
        <v>287</v>
      </c>
      <c r="I1610" t="s">
        <v>240</v>
      </c>
      <c r="J1610" t="s">
        <v>288</v>
      </c>
      <c r="K1610" t="s">
        <v>241</v>
      </c>
      <c r="L1610" t="s">
        <v>237</v>
      </c>
      <c r="N1610" t="s">
        <v>381</v>
      </c>
      <c r="O1610" t="s">
        <v>194</v>
      </c>
      <c r="P1610">
        <v>2030</v>
      </c>
      <c r="Q1610">
        <v>0.8</v>
      </c>
    </row>
    <row r="1611" spans="1:17" x14ac:dyDescent="0.25">
      <c r="A1611" t="s">
        <v>375</v>
      </c>
      <c r="B1611" t="s">
        <v>376</v>
      </c>
      <c r="C1611" t="s">
        <v>360</v>
      </c>
      <c r="D1611" t="s">
        <v>361</v>
      </c>
      <c r="E1611" t="s">
        <v>362</v>
      </c>
      <c r="F1611" t="s">
        <v>377</v>
      </c>
      <c r="G1611" t="s">
        <v>233</v>
      </c>
      <c r="H1611" t="s">
        <v>287</v>
      </c>
      <c r="I1611" t="s">
        <v>240</v>
      </c>
      <c r="J1611" t="s">
        <v>288</v>
      </c>
      <c r="K1611" t="s">
        <v>241</v>
      </c>
      <c r="L1611" t="s">
        <v>237</v>
      </c>
      <c r="N1611" t="s">
        <v>381</v>
      </c>
      <c r="O1611" t="s">
        <v>194</v>
      </c>
      <c r="P1611">
        <v>2050</v>
      </c>
      <c r="Q1611">
        <v>0.7</v>
      </c>
    </row>
    <row r="1612" spans="1:17" x14ac:dyDescent="0.25">
      <c r="A1612" t="s">
        <v>375</v>
      </c>
      <c r="B1612" t="s">
        <v>376</v>
      </c>
      <c r="C1612" t="s">
        <v>360</v>
      </c>
      <c r="D1612" t="s">
        <v>361</v>
      </c>
      <c r="E1612" t="s">
        <v>362</v>
      </c>
      <c r="F1612" t="s">
        <v>377</v>
      </c>
      <c r="G1612" t="s">
        <v>233</v>
      </c>
      <c r="H1612" t="s">
        <v>287</v>
      </c>
      <c r="I1612" t="s">
        <v>240</v>
      </c>
      <c r="J1612" t="s">
        <v>288</v>
      </c>
      <c r="K1612" t="s">
        <v>241</v>
      </c>
      <c r="L1612" t="s">
        <v>237</v>
      </c>
      <c r="N1612" t="s">
        <v>381</v>
      </c>
      <c r="O1612" t="s">
        <v>264</v>
      </c>
      <c r="P1612">
        <v>2050</v>
      </c>
    </row>
    <row r="1613" spans="1:17" x14ac:dyDescent="0.25">
      <c r="A1613" t="s">
        <v>375</v>
      </c>
      <c r="B1613" t="s">
        <v>376</v>
      </c>
      <c r="C1613" t="s">
        <v>360</v>
      </c>
      <c r="D1613" t="s">
        <v>361</v>
      </c>
      <c r="E1613" t="s">
        <v>362</v>
      </c>
      <c r="F1613" t="s">
        <v>377</v>
      </c>
      <c r="G1613" t="s">
        <v>233</v>
      </c>
      <c r="H1613" t="s">
        <v>287</v>
      </c>
      <c r="I1613" t="s">
        <v>240</v>
      </c>
      <c r="J1613" t="s">
        <v>288</v>
      </c>
      <c r="K1613" t="s">
        <v>241</v>
      </c>
      <c r="L1613" t="s">
        <v>237</v>
      </c>
      <c r="N1613" t="s">
        <v>381</v>
      </c>
      <c r="O1613" t="s">
        <v>265</v>
      </c>
      <c r="P1613">
        <v>2050</v>
      </c>
    </row>
    <row r="1614" spans="1:17" x14ac:dyDescent="0.25">
      <c r="A1614" t="s">
        <v>375</v>
      </c>
      <c r="B1614" t="s">
        <v>376</v>
      </c>
      <c r="C1614" t="s">
        <v>360</v>
      </c>
      <c r="D1614" t="s">
        <v>361</v>
      </c>
      <c r="E1614" t="s">
        <v>362</v>
      </c>
      <c r="F1614" t="s">
        <v>377</v>
      </c>
      <c r="G1614" t="s">
        <v>233</v>
      </c>
      <c r="H1614" t="s">
        <v>289</v>
      </c>
      <c r="I1614" t="s">
        <v>240</v>
      </c>
      <c r="J1614" t="s">
        <v>290</v>
      </c>
      <c r="K1614" t="s">
        <v>241</v>
      </c>
      <c r="L1614" t="s">
        <v>237</v>
      </c>
      <c r="N1614" t="s">
        <v>381</v>
      </c>
      <c r="O1614" t="s">
        <v>194</v>
      </c>
      <c r="P1614">
        <v>2015</v>
      </c>
      <c r="Q1614">
        <v>0.35</v>
      </c>
    </row>
    <row r="1615" spans="1:17" x14ac:dyDescent="0.25">
      <c r="A1615" t="s">
        <v>375</v>
      </c>
      <c r="B1615" t="s">
        <v>376</v>
      </c>
      <c r="C1615" t="s">
        <v>360</v>
      </c>
      <c r="D1615" t="s">
        <v>361</v>
      </c>
      <c r="E1615" t="s">
        <v>362</v>
      </c>
      <c r="F1615" t="s">
        <v>377</v>
      </c>
      <c r="G1615" t="s">
        <v>233</v>
      </c>
      <c r="H1615" t="s">
        <v>289</v>
      </c>
      <c r="I1615" t="s">
        <v>240</v>
      </c>
      <c r="J1615" t="s">
        <v>290</v>
      </c>
      <c r="K1615" t="s">
        <v>241</v>
      </c>
      <c r="L1615" t="s">
        <v>237</v>
      </c>
      <c r="N1615" t="s">
        <v>381</v>
      </c>
      <c r="O1615" t="s">
        <v>194</v>
      </c>
      <c r="P1615">
        <v>2020</v>
      </c>
      <c r="Q1615">
        <v>0.35</v>
      </c>
    </row>
    <row r="1616" spans="1:17" x14ac:dyDescent="0.25">
      <c r="A1616" t="s">
        <v>375</v>
      </c>
      <c r="B1616" t="s">
        <v>376</v>
      </c>
      <c r="C1616" t="s">
        <v>360</v>
      </c>
      <c r="D1616" t="s">
        <v>361</v>
      </c>
      <c r="E1616" t="s">
        <v>362</v>
      </c>
      <c r="F1616" t="s">
        <v>377</v>
      </c>
      <c r="G1616" t="s">
        <v>233</v>
      </c>
      <c r="H1616" t="s">
        <v>289</v>
      </c>
      <c r="I1616" t="s">
        <v>240</v>
      </c>
      <c r="J1616" t="s">
        <v>290</v>
      </c>
      <c r="K1616" t="s">
        <v>241</v>
      </c>
      <c r="L1616" t="s">
        <v>237</v>
      </c>
      <c r="N1616" t="s">
        <v>381</v>
      </c>
      <c r="O1616" t="s">
        <v>264</v>
      </c>
      <c r="P1616">
        <v>2020</v>
      </c>
    </row>
    <row r="1617" spans="1:17" x14ac:dyDescent="0.25">
      <c r="A1617" t="s">
        <v>375</v>
      </c>
      <c r="B1617" t="s">
        <v>376</v>
      </c>
      <c r="C1617" t="s">
        <v>360</v>
      </c>
      <c r="D1617" t="s">
        <v>361</v>
      </c>
      <c r="E1617" t="s">
        <v>362</v>
      </c>
      <c r="F1617" t="s">
        <v>377</v>
      </c>
      <c r="G1617" t="s">
        <v>233</v>
      </c>
      <c r="H1617" t="s">
        <v>289</v>
      </c>
      <c r="I1617" t="s">
        <v>240</v>
      </c>
      <c r="J1617" t="s">
        <v>290</v>
      </c>
      <c r="K1617" t="s">
        <v>241</v>
      </c>
      <c r="L1617" t="s">
        <v>237</v>
      </c>
      <c r="N1617" t="s">
        <v>381</v>
      </c>
      <c r="O1617" t="s">
        <v>265</v>
      </c>
      <c r="P1617">
        <v>2020</v>
      </c>
    </row>
    <row r="1618" spans="1:17" x14ac:dyDescent="0.25">
      <c r="A1618" t="s">
        <v>375</v>
      </c>
      <c r="B1618" t="s">
        <v>376</v>
      </c>
      <c r="C1618" t="s">
        <v>360</v>
      </c>
      <c r="D1618" t="s">
        <v>361</v>
      </c>
      <c r="E1618" t="s">
        <v>362</v>
      </c>
      <c r="F1618" t="s">
        <v>377</v>
      </c>
      <c r="G1618" t="s">
        <v>233</v>
      </c>
      <c r="H1618" t="s">
        <v>289</v>
      </c>
      <c r="I1618" t="s">
        <v>240</v>
      </c>
      <c r="J1618" t="s">
        <v>290</v>
      </c>
      <c r="K1618" t="s">
        <v>241</v>
      </c>
      <c r="L1618" t="s">
        <v>237</v>
      </c>
      <c r="N1618" t="s">
        <v>381</v>
      </c>
      <c r="O1618" t="s">
        <v>194</v>
      </c>
      <c r="P1618">
        <v>2030</v>
      </c>
      <c r="Q1618">
        <v>0.3</v>
      </c>
    </row>
    <row r="1619" spans="1:17" x14ac:dyDescent="0.25">
      <c r="A1619" t="s">
        <v>375</v>
      </c>
      <c r="B1619" t="s">
        <v>376</v>
      </c>
      <c r="C1619" t="s">
        <v>360</v>
      </c>
      <c r="D1619" t="s">
        <v>361</v>
      </c>
      <c r="E1619" t="s">
        <v>362</v>
      </c>
      <c r="F1619" t="s">
        <v>377</v>
      </c>
      <c r="G1619" t="s">
        <v>233</v>
      </c>
      <c r="H1619" t="s">
        <v>289</v>
      </c>
      <c r="I1619" t="s">
        <v>240</v>
      </c>
      <c r="J1619" t="s">
        <v>290</v>
      </c>
      <c r="K1619" t="s">
        <v>241</v>
      </c>
      <c r="L1619" t="s">
        <v>237</v>
      </c>
      <c r="N1619" t="s">
        <v>381</v>
      </c>
      <c r="O1619" t="s">
        <v>194</v>
      </c>
      <c r="P1619">
        <v>2050</v>
      </c>
      <c r="Q1619">
        <v>0.3</v>
      </c>
    </row>
    <row r="1620" spans="1:17" x14ac:dyDescent="0.25">
      <c r="A1620" t="s">
        <v>375</v>
      </c>
      <c r="B1620" t="s">
        <v>376</v>
      </c>
      <c r="C1620" t="s">
        <v>360</v>
      </c>
      <c r="D1620" t="s">
        <v>361</v>
      </c>
      <c r="E1620" t="s">
        <v>362</v>
      </c>
      <c r="F1620" t="s">
        <v>377</v>
      </c>
      <c r="G1620" t="s">
        <v>233</v>
      </c>
      <c r="H1620" t="s">
        <v>289</v>
      </c>
      <c r="I1620" t="s">
        <v>240</v>
      </c>
      <c r="J1620" t="s">
        <v>290</v>
      </c>
      <c r="K1620" t="s">
        <v>241</v>
      </c>
      <c r="L1620" t="s">
        <v>237</v>
      </c>
      <c r="N1620" t="s">
        <v>381</v>
      </c>
      <c r="O1620" t="s">
        <v>264</v>
      </c>
      <c r="P1620">
        <v>2050</v>
      </c>
    </row>
    <row r="1621" spans="1:17" x14ac:dyDescent="0.25">
      <c r="A1621" t="s">
        <v>375</v>
      </c>
      <c r="B1621" t="s">
        <v>376</v>
      </c>
      <c r="C1621" t="s">
        <v>360</v>
      </c>
      <c r="D1621" t="s">
        <v>361</v>
      </c>
      <c r="E1621" t="s">
        <v>362</v>
      </c>
      <c r="F1621" t="s">
        <v>377</v>
      </c>
      <c r="G1621" t="s">
        <v>233</v>
      </c>
      <c r="H1621" t="s">
        <v>289</v>
      </c>
      <c r="I1621" t="s">
        <v>240</v>
      </c>
      <c r="J1621" t="s">
        <v>290</v>
      </c>
      <c r="K1621" t="s">
        <v>241</v>
      </c>
      <c r="L1621" t="s">
        <v>237</v>
      </c>
      <c r="N1621" t="s">
        <v>381</v>
      </c>
      <c r="O1621" t="s">
        <v>265</v>
      </c>
      <c r="P1621">
        <v>2050</v>
      </c>
    </row>
    <row r="1622" spans="1:17" x14ac:dyDescent="0.25">
      <c r="A1622" t="s">
        <v>375</v>
      </c>
      <c r="B1622" t="s">
        <v>376</v>
      </c>
      <c r="C1622" t="s">
        <v>360</v>
      </c>
      <c r="D1622" t="s">
        <v>361</v>
      </c>
      <c r="E1622" t="s">
        <v>362</v>
      </c>
      <c r="F1622" t="s">
        <v>377</v>
      </c>
      <c r="G1622" t="s">
        <v>233</v>
      </c>
      <c r="H1622" t="s">
        <v>162</v>
      </c>
      <c r="I1622" t="s">
        <v>234</v>
      </c>
      <c r="J1622" t="s">
        <v>235</v>
      </c>
      <c r="K1622" t="s">
        <v>236</v>
      </c>
      <c r="L1622" t="s">
        <v>237</v>
      </c>
      <c r="O1622" t="s">
        <v>194</v>
      </c>
      <c r="P1622">
        <v>2015</v>
      </c>
    </row>
    <row r="1623" spans="1:17" x14ac:dyDescent="0.25">
      <c r="A1623" t="s">
        <v>375</v>
      </c>
      <c r="B1623" t="s">
        <v>376</v>
      </c>
      <c r="C1623" t="s">
        <v>360</v>
      </c>
      <c r="D1623" t="s">
        <v>361</v>
      </c>
      <c r="E1623" t="s">
        <v>362</v>
      </c>
      <c r="F1623" t="s">
        <v>377</v>
      </c>
      <c r="G1623" t="s">
        <v>233</v>
      </c>
      <c r="H1623" t="s">
        <v>162</v>
      </c>
      <c r="I1623" t="s">
        <v>234</v>
      </c>
      <c r="J1623" t="s">
        <v>235</v>
      </c>
      <c r="K1623" t="s">
        <v>236</v>
      </c>
      <c r="L1623" t="s">
        <v>237</v>
      </c>
      <c r="O1623" t="s">
        <v>194</v>
      </c>
      <c r="P1623">
        <v>2020</v>
      </c>
    </row>
    <row r="1624" spans="1:17" x14ac:dyDescent="0.25">
      <c r="A1624" t="s">
        <v>375</v>
      </c>
      <c r="B1624" t="s">
        <v>376</v>
      </c>
      <c r="C1624" t="s">
        <v>360</v>
      </c>
      <c r="D1624" t="s">
        <v>361</v>
      </c>
      <c r="E1624" t="s">
        <v>362</v>
      </c>
      <c r="F1624" t="s">
        <v>377</v>
      </c>
      <c r="G1624" t="s">
        <v>233</v>
      </c>
      <c r="H1624" t="s">
        <v>162</v>
      </c>
      <c r="I1624" t="s">
        <v>234</v>
      </c>
      <c r="J1624" t="s">
        <v>235</v>
      </c>
      <c r="K1624" t="s">
        <v>236</v>
      </c>
      <c r="L1624" t="s">
        <v>237</v>
      </c>
      <c r="O1624" t="s">
        <v>264</v>
      </c>
      <c r="P1624">
        <v>2020</v>
      </c>
    </row>
    <row r="1625" spans="1:17" x14ac:dyDescent="0.25">
      <c r="A1625" t="s">
        <v>375</v>
      </c>
      <c r="B1625" t="s">
        <v>376</v>
      </c>
      <c r="C1625" t="s">
        <v>360</v>
      </c>
      <c r="D1625" t="s">
        <v>361</v>
      </c>
      <c r="E1625" t="s">
        <v>362</v>
      </c>
      <c r="F1625" t="s">
        <v>377</v>
      </c>
      <c r="G1625" t="s">
        <v>233</v>
      </c>
      <c r="H1625" t="s">
        <v>162</v>
      </c>
      <c r="I1625" t="s">
        <v>234</v>
      </c>
      <c r="J1625" t="s">
        <v>235</v>
      </c>
      <c r="K1625" t="s">
        <v>236</v>
      </c>
      <c r="L1625" t="s">
        <v>237</v>
      </c>
      <c r="O1625" t="s">
        <v>265</v>
      </c>
      <c r="P1625">
        <v>2020</v>
      </c>
    </row>
    <row r="1626" spans="1:17" x14ac:dyDescent="0.25">
      <c r="A1626" t="s">
        <v>375</v>
      </c>
      <c r="B1626" t="s">
        <v>376</v>
      </c>
      <c r="C1626" t="s">
        <v>360</v>
      </c>
      <c r="D1626" t="s">
        <v>361</v>
      </c>
      <c r="E1626" t="s">
        <v>362</v>
      </c>
      <c r="F1626" t="s">
        <v>377</v>
      </c>
      <c r="G1626" t="s">
        <v>233</v>
      </c>
      <c r="H1626" t="s">
        <v>162</v>
      </c>
      <c r="I1626" t="s">
        <v>234</v>
      </c>
      <c r="J1626" t="s">
        <v>235</v>
      </c>
      <c r="K1626" t="s">
        <v>236</v>
      </c>
      <c r="L1626" t="s">
        <v>237</v>
      </c>
      <c r="O1626" t="s">
        <v>194</v>
      </c>
      <c r="P1626">
        <v>2030</v>
      </c>
    </row>
    <row r="1627" spans="1:17" x14ac:dyDescent="0.25">
      <c r="A1627" t="s">
        <v>375</v>
      </c>
      <c r="B1627" t="s">
        <v>376</v>
      </c>
      <c r="C1627" t="s">
        <v>360</v>
      </c>
      <c r="D1627" t="s">
        <v>361</v>
      </c>
      <c r="E1627" t="s">
        <v>362</v>
      </c>
      <c r="F1627" t="s">
        <v>377</v>
      </c>
      <c r="G1627" t="s">
        <v>233</v>
      </c>
      <c r="H1627" t="s">
        <v>162</v>
      </c>
      <c r="I1627" t="s">
        <v>234</v>
      </c>
      <c r="J1627" t="s">
        <v>235</v>
      </c>
      <c r="K1627" t="s">
        <v>236</v>
      </c>
      <c r="L1627" t="s">
        <v>237</v>
      </c>
      <c r="O1627" t="s">
        <v>194</v>
      </c>
      <c r="P1627">
        <v>2050</v>
      </c>
    </row>
    <row r="1628" spans="1:17" x14ac:dyDescent="0.25">
      <c r="A1628" t="s">
        <v>375</v>
      </c>
      <c r="B1628" t="s">
        <v>376</v>
      </c>
      <c r="C1628" t="s">
        <v>360</v>
      </c>
      <c r="D1628" t="s">
        <v>361</v>
      </c>
      <c r="E1628" t="s">
        <v>362</v>
      </c>
      <c r="F1628" t="s">
        <v>377</v>
      </c>
      <c r="G1628" t="s">
        <v>233</v>
      </c>
      <c r="H1628" t="s">
        <v>162</v>
      </c>
      <c r="I1628" t="s">
        <v>234</v>
      </c>
      <c r="J1628" t="s">
        <v>235</v>
      </c>
      <c r="K1628" t="s">
        <v>236</v>
      </c>
      <c r="L1628" t="s">
        <v>237</v>
      </c>
      <c r="O1628" t="s">
        <v>264</v>
      </c>
      <c r="P1628">
        <v>2050</v>
      </c>
    </row>
    <row r="1629" spans="1:17" x14ac:dyDescent="0.25">
      <c r="A1629" t="s">
        <v>375</v>
      </c>
      <c r="B1629" t="s">
        <v>376</v>
      </c>
      <c r="C1629" t="s">
        <v>360</v>
      </c>
      <c r="D1629" t="s">
        <v>361</v>
      </c>
      <c r="E1629" t="s">
        <v>362</v>
      </c>
      <c r="F1629" t="s">
        <v>377</v>
      </c>
      <c r="G1629" t="s">
        <v>233</v>
      </c>
      <c r="H1629" t="s">
        <v>162</v>
      </c>
      <c r="I1629" t="s">
        <v>234</v>
      </c>
      <c r="J1629" t="s">
        <v>235</v>
      </c>
      <c r="K1629" t="s">
        <v>236</v>
      </c>
      <c r="L1629" t="s">
        <v>237</v>
      </c>
      <c r="O1629" t="s">
        <v>265</v>
      </c>
      <c r="P1629">
        <v>2050</v>
      </c>
    </row>
    <row r="1630" spans="1:17" x14ac:dyDescent="0.25">
      <c r="A1630" t="s">
        <v>375</v>
      </c>
      <c r="B1630" t="s">
        <v>376</v>
      </c>
      <c r="C1630" t="s">
        <v>360</v>
      </c>
      <c r="D1630" t="s">
        <v>361</v>
      </c>
      <c r="E1630" t="s">
        <v>362</v>
      </c>
      <c r="F1630" t="s">
        <v>377</v>
      </c>
      <c r="G1630" t="s">
        <v>233</v>
      </c>
      <c r="H1630" t="s">
        <v>163</v>
      </c>
      <c r="I1630" t="s">
        <v>240</v>
      </c>
      <c r="J1630" t="s">
        <v>235</v>
      </c>
      <c r="K1630" t="s">
        <v>241</v>
      </c>
      <c r="L1630" t="s">
        <v>237</v>
      </c>
      <c r="N1630" t="s">
        <v>381</v>
      </c>
      <c r="O1630" t="s">
        <v>194</v>
      </c>
      <c r="P1630">
        <v>2015</v>
      </c>
      <c r="Q1630">
        <v>1.2</v>
      </c>
    </row>
    <row r="1631" spans="1:17" x14ac:dyDescent="0.25">
      <c r="A1631" t="s">
        <v>375</v>
      </c>
      <c r="B1631" t="s">
        <v>376</v>
      </c>
      <c r="C1631" t="s">
        <v>360</v>
      </c>
      <c r="D1631" t="s">
        <v>361</v>
      </c>
      <c r="E1631" t="s">
        <v>362</v>
      </c>
      <c r="F1631" t="s">
        <v>377</v>
      </c>
      <c r="G1631" t="s">
        <v>233</v>
      </c>
      <c r="H1631" t="s">
        <v>163</v>
      </c>
      <c r="I1631" t="s">
        <v>240</v>
      </c>
      <c r="J1631" t="s">
        <v>235</v>
      </c>
      <c r="K1631" t="s">
        <v>241</v>
      </c>
      <c r="L1631" t="s">
        <v>237</v>
      </c>
      <c r="N1631" t="s">
        <v>381</v>
      </c>
      <c r="O1631" t="s">
        <v>194</v>
      </c>
      <c r="P1631">
        <v>2020</v>
      </c>
      <c r="Q1631">
        <v>1.2</v>
      </c>
    </row>
    <row r="1632" spans="1:17" x14ac:dyDescent="0.25">
      <c r="A1632" t="s">
        <v>375</v>
      </c>
      <c r="B1632" t="s">
        <v>376</v>
      </c>
      <c r="C1632" t="s">
        <v>360</v>
      </c>
      <c r="D1632" t="s">
        <v>361</v>
      </c>
      <c r="E1632" t="s">
        <v>362</v>
      </c>
      <c r="F1632" t="s">
        <v>377</v>
      </c>
      <c r="G1632" t="s">
        <v>233</v>
      </c>
      <c r="H1632" t="s">
        <v>163</v>
      </c>
      <c r="I1632" t="s">
        <v>240</v>
      </c>
      <c r="J1632" t="s">
        <v>235</v>
      </c>
      <c r="K1632" t="s">
        <v>241</v>
      </c>
      <c r="L1632" t="s">
        <v>237</v>
      </c>
      <c r="N1632" t="s">
        <v>381</v>
      </c>
      <c r="O1632" t="s">
        <v>264</v>
      </c>
      <c r="P1632">
        <v>2020</v>
      </c>
    </row>
    <row r="1633" spans="1:17" x14ac:dyDescent="0.25">
      <c r="A1633" t="s">
        <v>375</v>
      </c>
      <c r="B1633" t="s">
        <v>376</v>
      </c>
      <c r="C1633" t="s">
        <v>360</v>
      </c>
      <c r="D1633" t="s">
        <v>361</v>
      </c>
      <c r="E1633" t="s">
        <v>362</v>
      </c>
      <c r="F1633" t="s">
        <v>377</v>
      </c>
      <c r="G1633" t="s">
        <v>233</v>
      </c>
      <c r="H1633" t="s">
        <v>163</v>
      </c>
      <c r="I1633" t="s">
        <v>240</v>
      </c>
      <c r="J1633" t="s">
        <v>235</v>
      </c>
      <c r="K1633" t="s">
        <v>241</v>
      </c>
      <c r="L1633" t="s">
        <v>237</v>
      </c>
      <c r="N1633" t="s">
        <v>381</v>
      </c>
      <c r="O1633" t="s">
        <v>265</v>
      </c>
      <c r="P1633">
        <v>2020</v>
      </c>
    </row>
    <row r="1634" spans="1:17" x14ac:dyDescent="0.25">
      <c r="A1634" t="s">
        <v>375</v>
      </c>
      <c r="B1634" t="s">
        <v>376</v>
      </c>
      <c r="C1634" t="s">
        <v>360</v>
      </c>
      <c r="D1634" t="s">
        <v>361</v>
      </c>
      <c r="E1634" t="s">
        <v>362</v>
      </c>
      <c r="F1634" t="s">
        <v>377</v>
      </c>
      <c r="G1634" t="s">
        <v>233</v>
      </c>
      <c r="H1634" t="s">
        <v>163</v>
      </c>
      <c r="I1634" t="s">
        <v>240</v>
      </c>
      <c r="J1634" t="s">
        <v>235</v>
      </c>
      <c r="K1634" t="s">
        <v>241</v>
      </c>
      <c r="L1634" t="s">
        <v>237</v>
      </c>
      <c r="N1634" t="s">
        <v>381</v>
      </c>
      <c r="O1634" t="s">
        <v>194</v>
      </c>
      <c r="P1634">
        <v>2030</v>
      </c>
      <c r="Q1634">
        <v>1.1000000000000001</v>
      </c>
    </row>
    <row r="1635" spans="1:17" x14ac:dyDescent="0.25">
      <c r="A1635" t="s">
        <v>375</v>
      </c>
      <c r="B1635" t="s">
        <v>376</v>
      </c>
      <c r="C1635" t="s">
        <v>360</v>
      </c>
      <c r="D1635" t="s">
        <v>361</v>
      </c>
      <c r="E1635" t="s">
        <v>362</v>
      </c>
      <c r="F1635" t="s">
        <v>377</v>
      </c>
      <c r="G1635" t="s">
        <v>233</v>
      </c>
      <c r="H1635" t="s">
        <v>163</v>
      </c>
      <c r="I1635" t="s">
        <v>240</v>
      </c>
      <c r="J1635" t="s">
        <v>235</v>
      </c>
      <c r="K1635" t="s">
        <v>241</v>
      </c>
      <c r="L1635" t="s">
        <v>237</v>
      </c>
      <c r="N1635" t="s">
        <v>381</v>
      </c>
      <c r="O1635" t="s">
        <v>194</v>
      </c>
      <c r="P1635">
        <v>2050</v>
      </c>
      <c r="Q1635">
        <v>1</v>
      </c>
    </row>
    <row r="1636" spans="1:17" x14ac:dyDescent="0.25">
      <c r="A1636" t="s">
        <v>375</v>
      </c>
      <c r="B1636" t="s">
        <v>376</v>
      </c>
      <c r="C1636" t="s">
        <v>360</v>
      </c>
      <c r="D1636" t="s">
        <v>361</v>
      </c>
      <c r="E1636" t="s">
        <v>362</v>
      </c>
      <c r="F1636" t="s">
        <v>377</v>
      </c>
      <c r="G1636" t="s">
        <v>233</v>
      </c>
      <c r="H1636" t="s">
        <v>163</v>
      </c>
      <c r="I1636" t="s">
        <v>240</v>
      </c>
      <c r="J1636" t="s">
        <v>235</v>
      </c>
      <c r="K1636" t="s">
        <v>241</v>
      </c>
      <c r="L1636" t="s">
        <v>237</v>
      </c>
      <c r="N1636" t="s">
        <v>381</v>
      </c>
      <c r="O1636" t="s">
        <v>264</v>
      </c>
      <c r="P1636">
        <v>2050</v>
      </c>
    </row>
    <row r="1637" spans="1:17" x14ac:dyDescent="0.25">
      <c r="A1637" t="s">
        <v>375</v>
      </c>
      <c r="B1637" t="s">
        <v>376</v>
      </c>
      <c r="C1637" t="s">
        <v>360</v>
      </c>
      <c r="D1637" t="s">
        <v>361</v>
      </c>
      <c r="E1637" t="s">
        <v>362</v>
      </c>
      <c r="F1637" t="s">
        <v>377</v>
      </c>
      <c r="G1637" t="s">
        <v>233</v>
      </c>
      <c r="H1637" t="s">
        <v>163</v>
      </c>
      <c r="I1637" t="s">
        <v>240</v>
      </c>
      <c r="J1637" t="s">
        <v>235</v>
      </c>
      <c r="K1637" t="s">
        <v>241</v>
      </c>
      <c r="L1637" t="s">
        <v>237</v>
      </c>
      <c r="N1637" t="s">
        <v>381</v>
      </c>
      <c r="O1637" t="s">
        <v>265</v>
      </c>
      <c r="P1637">
        <v>2050</v>
      </c>
    </row>
    <row r="1638" spans="1:17" x14ac:dyDescent="0.25">
      <c r="A1638" t="s">
        <v>375</v>
      </c>
      <c r="B1638" t="s">
        <v>376</v>
      </c>
      <c r="C1638" t="s">
        <v>360</v>
      </c>
      <c r="D1638" t="s">
        <v>361</v>
      </c>
      <c r="E1638" t="s">
        <v>362</v>
      </c>
      <c r="F1638" t="s">
        <v>377</v>
      </c>
      <c r="G1638" t="s">
        <v>233</v>
      </c>
      <c r="H1638" t="s">
        <v>164</v>
      </c>
      <c r="I1638" t="s">
        <v>4</v>
      </c>
      <c r="J1638" t="s">
        <v>235</v>
      </c>
      <c r="K1638" t="s">
        <v>242</v>
      </c>
      <c r="L1638" t="s">
        <v>237</v>
      </c>
      <c r="N1638" t="s">
        <v>349</v>
      </c>
      <c r="O1638" t="s">
        <v>194</v>
      </c>
      <c r="P1638">
        <v>2015</v>
      </c>
      <c r="Q1638">
        <v>15</v>
      </c>
    </row>
    <row r="1639" spans="1:17" x14ac:dyDescent="0.25">
      <c r="A1639" t="s">
        <v>375</v>
      </c>
      <c r="B1639" t="s">
        <v>376</v>
      </c>
      <c r="C1639" t="s">
        <v>360</v>
      </c>
      <c r="D1639" t="s">
        <v>361</v>
      </c>
      <c r="E1639" t="s">
        <v>362</v>
      </c>
      <c r="F1639" t="s">
        <v>377</v>
      </c>
      <c r="G1639" t="s">
        <v>233</v>
      </c>
      <c r="H1639" t="s">
        <v>164</v>
      </c>
      <c r="I1639" t="s">
        <v>4</v>
      </c>
      <c r="J1639" t="s">
        <v>235</v>
      </c>
      <c r="K1639" t="s">
        <v>242</v>
      </c>
      <c r="L1639" t="s">
        <v>237</v>
      </c>
      <c r="N1639" t="s">
        <v>349</v>
      </c>
      <c r="O1639" t="s">
        <v>194</v>
      </c>
      <c r="P1639">
        <v>2020</v>
      </c>
      <c r="Q1639">
        <v>15</v>
      </c>
    </row>
    <row r="1640" spans="1:17" x14ac:dyDescent="0.25">
      <c r="A1640" t="s">
        <v>375</v>
      </c>
      <c r="B1640" t="s">
        <v>376</v>
      </c>
      <c r="C1640" t="s">
        <v>360</v>
      </c>
      <c r="D1640" t="s">
        <v>361</v>
      </c>
      <c r="E1640" t="s">
        <v>362</v>
      </c>
      <c r="F1640" t="s">
        <v>377</v>
      </c>
      <c r="G1640" t="s">
        <v>233</v>
      </c>
      <c r="H1640" t="s">
        <v>164</v>
      </c>
      <c r="I1640" t="s">
        <v>4</v>
      </c>
      <c r="J1640" t="s">
        <v>235</v>
      </c>
      <c r="K1640" t="s">
        <v>242</v>
      </c>
      <c r="L1640" t="s">
        <v>237</v>
      </c>
      <c r="N1640" t="s">
        <v>349</v>
      </c>
      <c r="O1640" t="s">
        <v>264</v>
      </c>
      <c r="P1640">
        <v>2020</v>
      </c>
      <c r="Q1640">
        <v>10</v>
      </c>
    </row>
    <row r="1641" spans="1:17" x14ac:dyDescent="0.25">
      <c r="A1641" t="s">
        <v>375</v>
      </c>
      <c r="B1641" t="s">
        <v>376</v>
      </c>
      <c r="C1641" t="s">
        <v>360</v>
      </c>
      <c r="D1641" t="s">
        <v>361</v>
      </c>
      <c r="E1641" t="s">
        <v>362</v>
      </c>
      <c r="F1641" t="s">
        <v>377</v>
      </c>
      <c r="G1641" t="s">
        <v>233</v>
      </c>
      <c r="H1641" t="s">
        <v>164</v>
      </c>
      <c r="I1641" t="s">
        <v>4</v>
      </c>
      <c r="J1641" t="s">
        <v>235</v>
      </c>
      <c r="K1641" t="s">
        <v>242</v>
      </c>
      <c r="L1641" t="s">
        <v>237</v>
      </c>
      <c r="N1641" t="s">
        <v>349</v>
      </c>
      <c r="O1641" t="s">
        <v>265</v>
      </c>
      <c r="P1641">
        <v>2020</v>
      </c>
      <c r="Q1641">
        <v>15</v>
      </c>
    </row>
    <row r="1642" spans="1:17" x14ac:dyDescent="0.25">
      <c r="A1642" t="s">
        <v>375</v>
      </c>
      <c r="B1642" t="s">
        <v>376</v>
      </c>
      <c r="C1642" t="s">
        <v>360</v>
      </c>
      <c r="D1642" t="s">
        <v>361</v>
      </c>
      <c r="E1642" t="s">
        <v>362</v>
      </c>
      <c r="F1642" t="s">
        <v>377</v>
      </c>
      <c r="G1642" t="s">
        <v>233</v>
      </c>
      <c r="H1642" t="s">
        <v>164</v>
      </c>
      <c r="I1642" t="s">
        <v>4</v>
      </c>
      <c r="J1642" t="s">
        <v>235</v>
      </c>
      <c r="K1642" t="s">
        <v>242</v>
      </c>
      <c r="L1642" t="s">
        <v>237</v>
      </c>
      <c r="N1642" t="s">
        <v>349</v>
      </c>
      <c r="O1642" t="s">
        <v>194</v>
      </c>
      <c r="P1642">
        <v>2030</v>
      </c>
      <c r="Q1642">
        <v>14</v>
      </c>
    </row>
    <row r="1643" spans="1:17" x14ac:dyDescent="0.25">
      <c r="A1643" t="s">
        <v>375</v>
      </c>
      <c r="B1643" t="s">
        <v>376</v>
      </c>
      <c r="C1643" t="s">
        <v>360</v>
      </c>
      <c r="D1643" t="s">
        <v>361</v>
      </c>
      <c r="E1643" t="s">
        <v>362</v>
      </c>
      <c r="F1643" t="s">
        <v>377</v>
      </c>
      <c r="G1643" t="s">
        <v>233</v>
      </c>
      <c r="H1643" t="s">
        <v>164</v>
      </c>
      <c r="I1643" t="s">
        <v>4</v>
      </c>
      <c r="J1643" t="s">
        <v>235</v>
      </c>
      <c r="K1643" t="s">
        <v>242</v>
      </c>
      <c r="L1643" t="s">
        <v>237</v>
      </c>
      <c r="N1643" t="s">
        <v>349</v>
      </c>
      <c r="O1643" t="s">
        <v>194</v>
      </c>
      <c r="P1643">
        <v>2050</v>
      </c>
      <c r="Q1643">
        <v>13</v>
      </c>
    </row>
    <row r="1644" spans="1:17" x14ac:dyDescent="0.25">
      <c r="A1644" t="s">
        <v>375</v>
      </c>
      <c r="B1644" t="s">
        <v>376</v>
      </c>
      <c r="C1644" t="s">
        <v>360</v>
      </c>
      <c r="D1644" t="s">
        <v>361</v>
      </c>
      <c r="E1644" t="s">
        <v>362</v>
      </c>
      <c r="F1644" t="s">
        <v>377</v>
      </c>
      <c r="G1644" t="s">
        <v>233</v>
      </c>
      <c r="H1644" t="s">
        <v>164</v>
      </c>
      <c r="I1644" t="s">
        <v>4</v>
      </c>
      <c r="J1644" t="s">
        <v>235</v>
      </c>
      <c r="K1644" t="s">
        <v>242</v>
      </c>
      <c r="L1644" t="s">
        <v>237</v>
      </c>
      <c r="N1644" t="s">
        <v>349</v>
      </c>
      <c r="O1644" t="s">
        <v>264</v>
      </c>
      <c r="P1644">
        <v>2050</v>
      </c>
      <c r="Q1644">
        <v>8</v>
      </c>
    </row>
    <row r="1645" spans="1:17" x14ac:dyDescent="0.25">
      <c r="A1645" t="s">
        <v>375</v>
      </c>
      <c r="B1645" t="s">
        <v>376</v>
      </c>
      <c r="C1645" t="s">
        <v>360</v>
      </c>
      <c r="D1645" t="s">
        <v>361</v>
      </c>
      <c r="E1645" t="s">
        <v>362</v>
      </c>
      <c r="F1645" t="s">
        <v>377</v>
      </c>
      <c r="G1645" t="s">
        <v>233</v>
      </c>
      <c r="H1645" t="s">
        <v>164</v>
      </c>
      <c r="I1645" t="s">
        <v>4</v>
      </c>
      <c r="J1645" t="s">
        <v>235</v>
      </c>
      <c r="K1645" t="s">
        <v>242</v>
      </c>
      <c r="L1645" t="s">
        <v>237</v>
      </c>
      <c r="N1645" t="s">
        <v>349</v>
      </c>
      <c r="O1645" t="s">
        <v>265</v>
      </c>
      <c r="P1645">
        <v>2050</v>
      </c>
      <c r="Q1645">
        <v>15</v>
      </c>
    </row>
    <row r="1646" spans="1:17" x14ac:dyDescent="0.25">
      <c r="A1646" t="s">
        <v>375</v>
      </c>
      <c r="B1646" t="s">
        <v>376</v>
      </c>
      <c r="C1646" t="s">
        <v>360</v>
      </c>
      <c r="D1646" t="s">
        <v>361</v>
      </c>
      <c r="E1646" t="s">
        <v>362</v>
      </c>
      <c r="F1646" t="s">
        <v>377</v>
      </c>
      <c r="G1646" t="s">
        <v>243</v>
      </c>
      <c r="H1646" t="s">
        <v>356</v>
      </c>
      <c r="I1646" t="s">
        <v>298</v>
      </c>
      <c r="K1646" t="s">
        <v>78</v>
      </c>
      <c r="O1646" t="s">
        <v>194</v>
      </c>
      <c r="P1646">
        <v>2015</v>
      </c>
      <c r="Q1646">
        <v>0.5</v>
      </c>
    </row>
    <row r="1647" spans="1:17" x14ac:dyDescent="0.25">
      <c r="A1647" t="s">
        <v>375</v>
      </c>
      <c r="B1647" t="s">
        <v>376</v>
      </c>
      <c r="C1647" t="s">
        <v>360</v>
      </c>
      <c r="D1647" t="s">
        <v>361</v>
      </c>
      <c r="E1647" t="s">
        <v>362</v>
      </c>
      <c r="F1647" t="s">
        <v>377</v>
      </c>
      <c r="G1647" t="s">
        <v>243</v>
      </c>
      <c r="H1647" t="s">
        <v>356</v>
      </c>
      <c r="I1647" t="s">
        <v>298</v>
      </c>
      <c r="K1647" t="s">
        <v>78</v>
      </c>
      <c r="O1647" t="s">
        <v>194</v>
      </c>
      <c r="P1647">
        <v>2020</v>
      </c>
      <c r="Q1647">
        <v>0.5</v>
      </c>
    </row>
    <row r="1648" spans="1:17" x14ac:dyDescent="0.25">
      <c r="A1648" t="s">
        <v>375</v>
      </c>
      <c r="B1648" t="s">
        <v>376</v>
      </c>
      <c r="C1648" t="s">
        <v>360</v>
      </c>
      <c r="D1648" t="s">
        <v>361</v>
      </c>
      <c r="E1648" t="s">
        <v>362</v>
      </c>
      <c r="F1648" t="s">
        <v>377</v>
      </c>
      <c r="G1648" t="s">
        <v>243</v>
      </c>
      <c r="H1648" t="s">
        <v>356</v>
      </c>
      <c r="I1648" t="s">
        <v>298</v>
      </c>
      <c r="K1648" t="s">
        <v>78</v>
      </c>
      <c r="O1648" t="s">
        <v>264</v>
      </c>
      <c r="P1648">
        <v>2020</v>
      </c>
    </row>
    <row r="1649" spans="1:17" x14ac:dyDescent="0.25">
      <c r="A1649" t="s">
        <v>375</v>
      </c>
      <c r="B1649" t="s">
        <v>376</v>
      </c>
      <c r="C1649" t="s">
        <v>360</v>
      </c>
      <c r="D1649" t="s">
        <v>361</v>
      </c>
      <c r="E1649" t="s">
        <v>362</v>
      </c>
      <c r="F1649" t="s">
        <v>377</v>
      </c>
      <c r="G1649" t="s">
        <v>243</v>
      </c>
      <c r="H1649" t="s">
        <v>356</v>
      </c>
      <c r="I1649" t="s">
        <v>298</v>
      </c>
      <c r="K1649" t="s">
        <v>78</v>
      </c>
      <c r="O1649" t="s">
        <v>265</v>
      </c>
      <c r="P1649">
        <v>2020</v>
      </c>
    </row>
    <row r="1650" spans="1:17" x14ac:dyDescent="0.25">
      <c r="A1650" t="s">
        <v>375</v>
      </c>
      <c r="B1650" t="s">
        <v>376</v>
      </c>
      <c r="C1650" t="s">
        <v>360</v>
      </c>
      <c r="D1650" t="s">
        <v>361</v>
      </c>
      <c r="E1650" t="s">
        <v>362</v>
      </c>
      <c r="F1650" t="s">
        <v>377</v>
      </c>
      <c r="G1650" t="s">
        <v>243</v>
      </c>
      <c r="H1650" t="s">
        <v>356</v>
      </c>
      <c r="I1650" t="s">
        <v>298</v>
      </c>
      <c r="K1650" t="s">
        <v>78</v>
      </c>
      <c r="O1650" t="s">
        <v>194</v>
      </c>
      <c r="P1650">
        <v>2030</v>
      </c>
      <c r="Q1650">
        <v>0.5</v>
      </c>
    </row>
    <row r="1651" spans="1:17" x14ac:dyDescent="0.25">
      <c r="A1651" t="s">
        <v>375</v>
      </c>
      <c r="B1651" t="s">
        <v>376</v>
      </c>
      <c r="C1651" t="s">
        <v>360</v>
      </c>
      <c r="D1651" t="s">
        <v>361</v>
      </c>
      <c r="E1651" t="s">
        <v>362</v>
      </c>
      <c r="F1651" t="s">
        <v>377</v>
      </c>
      <c r="G1651" t="s">
        <v>243</v>
      </c>
      <c r="H1651" t="s">
        <v>356</v>
      </c>
      <c r="I1651" t="s">
        <v>298</v>
      </c>
      <c r="K1651" t="s">
        <v>78</v>
      </c>
      <c r="O1651" t="s">
        <v>194</v>
      </c>
      <c r="P1651">
        <v>2050</v>
      </c>
      <c r="Q1651">
        <v>0.5</v>
      </c>
    </row>
    <row r="1652" spans="1:17" x14ac:dyDescent="0.25">
      <c r="A1652" t="s">
        <v>375</v>
      </c>
      <c r="B1652" t="s">
        <v>376</v>
      </c>
      <c r="C1652" t="s">
        <v>360</v>
      </c>
      <c r="D1652" t="s">
        <v>361</v>
      </c>
      <c r="E1652" t="s">
        <v>362</v>
      </c>
      <c r="F1652" t="s">
        <v>377</v>
      </c>
      <c r="G1652" t="s">
        <v>243</v>
      </c>
      <c r="H1652" t="s">
        <v>356</v>
      </c>
      <c r="I1652" t="s">
        <v>298</v>
      </c>
      <c r="K1652" t="s">
        <v>78</v>
      </c>
      <c r="O1652" t="s">
        <v>264</v>
      </c>
      <c r="P1652">
        <v>2050</v>
      </c>
    </row>
    <row r="1653" spans="1:17" x14ac:dyDescent="0.25">
      <c r="A1653" t="s">
        <v>375</v>
      </c>
      <c r="B1653" t="s">
        <v>376</v>
      </c>
      <c r="C1653" t="s">
        <v>360</v>
      </c>
      <c r="D1653" t="s">
        <v>361</v>
      </c>
      <c r="E1653" t="s">
        <v>362</v>
      </c>
      <c r="F1653" t="s">
        <v>377</v>
      </c>
      <c r="G1653" t="s">
        <v>243</v>
      </c>
      <c r="H1653" t="s">
        <v>356</v>
      </c>
      <c r="I1653" t="s">
        <v>298</v>
      </c>
      <c r="K1653" t="s">
        <v>78</v>
      </c>
      <c r="O1653" t="s">
        <v>265</v>
      </c>
      <c r="P1653">
        <v>2050</v>
      </c>
    </row>
    <row r="1654" spans="1:17" x14ac:dyDescent="0.25">
      <c r="A1654" t="s">
        <v>375</v>
      </c>
      <c r="B1654" t="s">
        <v>376</v>
      </c>
      <c r="C1654" t="s">
        <v>360</v>
      </c>
      <c r="D1654" t="s">
        <v>361</v>
      </c>
      <c r="E1654" t="s">
        <v>362</v>
      </c>
      <c r="F1654" t="s">
        <v>377</v>
      </c>
      <c r="G1654" t="s">
        <v>243</v>
      </c>
      <c r="H1654" t="s">
        <v>244</v>
      </c>
      <c r="I1654" t="s">
        <v>245</v>
      </c>
      <c r="J1654" t="s">
        <v>246</v>
      </c>
      <c r="K1654" t="s">
        <v>191</v>
      </c>
      <c r="M1654" t="s">
        <v>379</v>
      </c>
      <c r="N1654" t="s">
        <v>378</v>
      </c>
      <c r="O1654" t="s">
        <v>194</v>
      </c>
      <c r="P1654">
        <v>2015</v>
      </c>
      <c r="Q1654">
        <v>0.4</v>
      </c>
    </row>
    <row r="1655" spans="1:17" x14ac:dyDescent="0.25">
      <c r="A1655" t="s">
        <v>375</v>
      </c>
      <c r="B1655" t="s">
        <v>376</v>
      </c>
      <c r="C1655" t="s">
        <v>360</v>
      </c>
      <c r="D1655" t="s">
        <v>361</v>
      </c>
      <c r="E1655" t="s">
        <v>362</v>
      </c>
      <c r="F1655" t="s">
        <v>377</v>
      </c>
      <c r="G1655" t="s">
        <v>243</v>
      </c>
      <c r="H1655" t="s">
        <v>244</v>
      </c>
      <c r="I1655" t="s">
        <v>245</v>
      </c>
      <c r="J1655" t="s">
        <v>246</v>
      </c>
      <c r="K1655" t="s">
        <v>191</v>
      </c>
      <c r="M1655" t="s">
        <v>379</v>
      </c>
      <c r="N1655" t="s">
        <v>378</v>
      </c>
      <c r="O1655" t="s">
        <v>194</v>
      </c>
      <c r="P1655">
        <v>2020</v>
      </c>
      <c r="Q1655">
        <v>0.4</v>
      </c>
    </row>
    <row r="1656" spans="1:17" x14ac:dyDescent="0.25">
      <c r="A1656" t="s">
        <v>375</v>
      </c>
      <c r="B1656" t="s">
        <v>376</v>
      </c>
      <c r="C1656" t="s">
        <v>360</v>
      </c>
      <c r="D1656" t="s">
        <v>361</v>
      </c>
      <c r="E1656" t="s">
        <v>362</v>
      </c>
      <c r="F1656" t="s">
        <v>377</v>
      </c>
      <c r="G1656" t="s">
        <v>243</v>
      </c>
      <c r="H1656" t="s">
        <v>244</v>
      </c>
      <c r="I1656" t="s">
        <v>245</v>
      </c>
      <c r="J1656" t="s">
        <v>246</v>
      </c>
      <c r="K1656" t="s">
        <v>191</v>
      </c>
      <c r="M1656" t="s">
        <v>379</v>
      </c>
      <c r="N1656" t="s">
        <v>378</v>
      </c>
      <c r="O1656" t="s">
        <v>264</v>
      </c>
      <c r="P1656">
        <v>2020</v>
      </c>
      <c r="Q1656">
        <v>0.3</v>
      </c>
    </row>
    <row r="1657" spans="1:17" x14ac:dyDescent="0.25">
      <c r="A1657" t="s">
        <v>375</v>
      </c>
      <c r="B1657" t="s">
        <v>376</v>
      </c>
      <c r="C1657" t="s">
        <v>360</v>
      </c>
      <c r="D1657" t="s">
        <v>361</v>
      </c>
      <c r="E1657" t="s">
        <v>362</v>
      </c>
      <c r="F1657" t="s">
        <v>377</v>
      </c>
      <c r="G1657" t="s">
        <v>243</v>
      </c>
      <c r="H1657" t="s">
        <v>244</v>
      </c>
      <c r="I1657" t="s">
        <v>245</v>
      </c>
      <c r="J1657" t="s">
        <v>246</v>
      </c>
      <c r="K1657" t="s">
        <v>191</v>
      </c>
      <c r="M1657" t="s">
        <v>379</v>
      </c>
      <c r="N1657" t="s">
        <v>378</v>
      </c>
      <c r="O1657" t="s">
        <v>265</v>
      </c>
      <c r="P1657">
        <v>2020</v>
      </c>
      <c r="Q1657">
        <v>0.5</v>
      </c>
    </row>
    <row r="1658" spans="1:17" x14ac:dyDescent="0.25">
      <c r="A1658" t="s">
        <v>375</v>
      </c>
      <c r="B1658" t="s">
        <v>376</v>
      </c>
      <c r="C1658" t="s">
        <v>360</v>
      </c>
      <c r="D1658" t="s">
        <v>361</v>
      </c>
      <c r="E1658" t="s">
        <v>362</v>
      </c>
      <c r="F1658" t="s">
        <v>377</v>
      </c>
      <c r="G1658" t="s">
        <v>243</v>
      </c>
      <c r="H1658" t="s">
        <v>244</v>
      </c>
      <c r="I1658" t="s">
        <v>245</v>
      </c>
      <c r="J1658" t="s">
        <v>246</v>
      </c>
      <c r="K1658" t="s">
        <v>191</v>
      </c>
      <c r="M1658" t="s">
        <v>379</v>
      </c>
      <c r="N1658" t="s">
        <v>378</v>
      </c>
      <c r="O1658" t="s">
        <v>194</v>
      </c>
      <c r="P1658">
        <v>2030</v>
      </c>
      <c r="Q1658">
        <v>0.4</v>
      </c>
    </row>
    <row r="1659" spans="1:17" x14ac:dyDescent="0.25">
      <c r="A1659" t="s">
        <v>375</v>
      </c>
      <c r="B1659" t="s">
        <v>376</v>
      </c>
      <c r="C1659" t="s">
        <v>360</v>
      </c>
      <c r="D1659" t="s">
        <v>361</v>
      </c>
      <c r="E1659" t="s">
        <v>362</v>
      </c>
      <c r="F1659" t="s">
        <v>377</v>
      </c>
      <c r="G1659" t="s">
        <v>243</v>
      </c>
      <c r="H1659" t="s">
        <v>244</v>
      </c>
      <c r="I1659" t="s">
        <v>245</v>
      </c>
      <c r="J1659" t="s">
        <v>246</v>
      </c>
      <c r="K1659" t="s">
        <v>191</v>
      </c>
      <c r="M1659" t="s">
        <v>379</v>
      </c>
      <c r="N1659" t="s">
        <v>378</v>
      </c>
      <c r="O1659" t="s">
        <v>194</v>
      </c>
      <c r="P1659">
        <v>2050</v>
      </c>
      <c r="Q1659">
        <v>0.4</v>
      </c>
    </row>
    <row r="1660" spans="1:17" x14ac:dyDescent="0.25">
      <c r="A1660" t="s">
        <v>375</v>
      </c>
      <c r="B1660" t="s">
        <v>376</v>
      </c>
      <c r="C1660" t="s">
        <v>360</v>
      </c>
      <c r="D1660" t="s">
        <v>361</v>
      </c>
      <c r="E1660" t="s">
        <v>362</v>
      </c>
      <c r="F1660" t="s">
        <v>377</v>
      </c>
      <c r="G1660" t="s">
        <v>243</v>
      </c>
      <c r="H1660" t="s">
        <v>244</v>
      </c>
      <c r="I1660" t="s">
        <v>245</v>
      </c>
      <c r="J1660" t="s">
        <v>246</v>
      </c>
      <c r="K1660" t="s">
        <v>191</v>
      </c>
      <c r="M1660" t="s">
        <v>379</v>
      </c>
      <c r="N1660" t="s">
        <v>378</v>
      </c>
      <c r="O1660" t="s">
        <v>264</v>
      </c>
      <c r="P1660">
        <v>2050</v>
      </c>
      <c r="Q1660">
        <v>0.25</v>
      </c>
    </row>
    <row r="1661" spans="1:17" x14ac:dyDescent="0.25">
      <c r="A1661" t="s">
        <v>375</v>
      </c>
      <c r="B1661" t="s">
        <v>376</v>
      </c>
      <c r="C1661" t="s">
        <v>360</v>
      </c>
      <c r="D1661" t="s">
        <v>361</v>
      </c>
      <c r="E1661" t="s">
        <v>362</v>
      </c>
      <c r="F1661" t="s">
        <v>377</v>
      </c>
      <c r="G1661" t="s">
        <v>243</v>
      </c>
      <c r="H1661" t="s">
        <v>244</v>
      </c>
      <c r="I1661" t="s">
        <v>245</v>
      </c>
      <c r="J1661" t="s">
        <v>246</v>
      </c>
      <c r="K1661" t="s">
        <v>191</v>
      </c>
      <c r="M1661" t="s">
        <v>379</v>
      </c>
      <c r="N1661" t="s">
        <v>378</v>
      </c>
      <c r="O1661" t="s">
        <v>265</v>
      </c>
      <c r="P1661">
        <v>2050</v>
      </c>
      <c r="Q1661">
        <v>0.5</v>
      </c>
    </row>
    <row r="1662" spans="1:17" x14ac:dyDescent="0.25">
      <c r="A1662" t="s">
        <v>375</v>
      </c>
      <c r="B1662" t="s">
        <v>376</v>
      </c>
      <c r="C1662" t="s">
        <v>360</v>
      </c>
      <c r="D1662" t="s">
        <v>361</v>
      </c>
      <c r="E1662" t="s">
        <v>362</v>
      </c>
      <c r="F1662" t="s">
        <v>377</v>
      </c>
      <c r="G1662" t="s">
        <v>243</v>
      </c>
      <c r="H1662" t="s">
        <v>248</v>
      </c>
      <c r="I1662" t="s">
        <v>249</v>
      </c>
      <c r="J1662" t="s">
        <v>250</v>
      </c>
      <c r="K1662" t="s">
        <v>191</v>
      </c>
      <c r="O1662" t="s">
        <v>194</v>
      </c>
      <c r="P1662">
        <v>2015</v>
      </c>
      <c r="Q1662">
        <v>0</v>
      </c>
    </row>
    <row r="1663" spans="1:17" x14ac:dyDescent="0.25">
      <c r="A1663" t="s">
        <v>375</v>
      </c>
      <c r="B1663" t="s">
        <v>376</v>
      </c>
      <c r="C1663" t="s">
        <v>360</v>
      </c>
      <c r="D1663" t="s">
        <v>361</v>
      </c>
      <c r="E1663" t="s">
        <v>362</v>
      </c>
      <c r="F1663" t="s">
        <v>377</v>
      </c>
      <c r="G1663" t="s">
        <v>243</v>
      </c>
      <c r="H1663" t="s">
        <v>248</v>
      </c>
      <c r="I1663" t="s">
        <v>249</v>
      </c>
      <c r="J1663" t="s">
        <v>250</v>
      </c>
      <c r="K1663" t="s">
        <v>191</v>
      </c>
      <c r="O1663" t="s">
        <v>194</v>
      </c>
      <c r="P1663">
        <v>2020</v>
      </c>
      <c r="Q1663">
        <v>0</v>
      </c>
    </row>
    <row r="1664" spans="1:17" x14ac:dyDescent="0.25">
      <c r="A1664" t="s">
        <v>375</v>
      </c>
      <c r="B1664" t="s">
        <v>376</v>
      </c>
      <c r="C1664" t="s">
        <v>360</v>
      </c>
      <c r="D1664" t="s">
        <v>361</v>
      </c>
      <c r="E1664" t="s">
        <v>362</v>
      </c>
      <c r="F1664" t="s">
        <v>377</v>
      </c>
      <c r="G1664" t="s">
        <v>243</v>
      </c>
      <c r="H1664" t="s">
        <v>248</v>
      </c>
      <c r="I1664" t="s">
        <v>249</v>
      </c>
      <c r="J1664" t="s">
        <v>250</v>
      </c>
      <c r="K1664" t="s">
        <v>191</v>
      </c>
      <c r="O1664" t="s">
        <v>264</v>
      </c>
      <c r="P1664">
        <v>2020</v>
      </c>
      <c r="Q1664">
        <v>0</v>
      </c>
    </row>
    <row r="1665" spans="1:17" x14ac:dyDescent="0.25">
      <c r="A1665" t="s">
        <v>375</v>
      </c>
      <c r="B1665" t="s">
        <v>376</v>
      </c>
      <c r="C1665" t="s">
        <v>360</v>
      </c>
      <c r="D1665" t="s">
        <v>361</v>
      </c>
      <c r="E1665" t="s">
        <v>362</v>
      </c>
      <c r="F1665" t="s">
        <v>377</v>
      </c>
      <c r="G1665" t="s">
        <v>243</v>
      </c>
      <c r="H1665" t="s">
        <v>248</v>
      </c>
      <c r="I1665" t="s">
        <v>249</v>
      </c>
      <c r="J1665" t="s">
        <v>250</v>
      </c>
      <c r="K1665" t="s">
        <v>191</v>
      </c>
      <c r="O1665" t="s">
        <v>265</v>
      </c>
      <c r="P1665">
        <v>2020</v>
      </c>
      <c r="Q1665">
        <v>0</v>
      </c>
    </row>
    <row r="1666" spans="1:17" x14ac:dyDescent="0.25">
      <c r="A1666" t="s">
        <v>375</v>
      </c>
      <c r="B1666" t="s">
        <v>376</v>
      </c>
      <c r="C1666" t="s">
        <v>360</v>
      </c>
      <c r="D1666" t="s">
        <v>361</v>
      </c>
      <c r="E1666" t="s">
        <v>362</v>
      </c>
      <c r="F1666" t="s">
        <v>377</v>
      </c>
      <c r="G1666" t="s">
        <v>243</v>
      </c>
      <c r="H1666" t="s">
        <v>248</v>
      </c>
      <c r="I1666" t="s">
        <v>249</v>
      </c>
      <c r="J1666" t="s">
        <v>250</v>
      </c>
      <c r="K1666" t="s">
        <v>191</v>
      </c>
      <c r="O1666" t="s">
        <v>194</v>
      </c>
      <c r="P1666">
        <v>2030</v>
      </c>
      <c r="Q1666">
        <v>0</v>
      </c>
    </row>
    <row r="1667" spans="1:17" x14ac:dyDescent="0.25">
      <c r="A1667" t="s">
        <v>375</v>
      </c>
      <c r="B1667" t="s">
        <v>376</v>
      </c>
      <c r="C1667" t="s">
        <v>360</v>
      </c>
      <c r="D1667" t="s">
        <v>361</v>
      </c>
      <c r="E1667" t="s">
        <v>362</v>
      </c>
      <c r="F1667" t="s">
        <v>377</v>
      </c>
      <c r="G1667" t="s">
        <v>243</v>
      </c>
      <c r="H1667" t="s">
        <v>248</v>
      </c>
      <c r="I1667" t="s">
        <v>249</v>
      </c>
      <c r="J1667" t="s">
        <v>250</v>
      </c>
      <c r="K1667" t="s">
        <v>191</v>
      </c>
      <c r="O1667" t="s">
        <v>194</v>
      </c>
      <c r="P1667">
        <v>2050</v>
      </c>
      <c r="Q1667">
        <v>0</v>
      </c>
    </row>
    <row r="1668" spans="1:17" x14ac:dyDescent="0.25">
      <c r="A1668" t="s">
        <v>375</v>
      </c>
      <c r="B1668" t="s">
        <v>376</v>
      </c>
      <c r="C1668" t="s">
        <v>360</v>
      </c>
      <c r="D1668" t="s">
        <v>361</v>
      </c>
      <c r="E1668" t="s">
        <v>362</v>
      </c>
      <c r="F1668" t="s">
        <v>377</v>
      </c>
      <c r="G1668" t="s">
        <v>243</v>
      </c>
      <c r="H1668" t="s">
        <v>248</v>
      </c>
      <c r="I1668" t="s">
        <v>249</v>
      </c>
      <c r="J1668" t="s">
        <v>250</v>
      </c>
      <c r="K1668" t="s">
        <v>191</v>
      </c>
      <c r="O1668" t="s">
        <v>264</v>
      </c>
      <c r="P1668">
        <v>2050</v>
      </c>
      <c r="Q1668">
        <v>0</v>
      </c>
    </row>
    <row r="1669" spans="1:17" x14ac:dyDescent="0.25">
      <c r="A1669" t="s">
        <v>375</v>
      </c>
      <c r="B1669" t="s">
        <v>376</v>
      </c>
      <c r="C1669" t="s">
        <v>360</v>
      </c>
      <c r="D1669" t="s">
        <v>361</v>
      </c>
      <c r="E1669" t="s">
        <v>362</v>
      </c>
      <c r="F1669" t="s">
        <v>377</v>
      </c>
      <c r="G1669" t="s">
        <v>243</v>
      </c>
      <c r="H1669" t="s">
        <v>248</v>
      </c>
      <c r="I1669" t="s">
        <v>249</v>
      </c>
      <c r="J1669" t="s">
        <v>250</v>
      </c>
      <c r="K1669" t="s">
        <v>191</v>
      </c>
      <c r="O1669" t="s">
        <v>265</v>
      </c>
      <c r="P1669">
        <v>2050</v>
      </c>
      <c r="Q1669">
        <v>0</v>
      </c>
    </row>
    <row r="1670" spans="1:17" x14ac:dyDescent="0.25">
      <c r="A1670" t="s">
        <v>375</v>
      </c>
      <c r="B1670" t="s">
        <v>376</v>
      </c>
      <c r="C1670" t="s">
        <v>360</v>
      </c>
      <c r="D1670" t="s">
        <v>361</v>
      </c>
      <c r="E1670" t="s">
        <v>362</v>
      </c>
      <c r="F1670" t="s">
        <v>377</v>
      </c>
      <c r="G1670" t="s">
        <v>243</v>
      </c>
      <c r="H1670" t="s">
        <v>253</v>
      </c>
      <c r="I1670" t="s">
        <v>254</v>
      </c>
      <c r="J1670" t="s">
        <v>255</v>
      </c>
      <c r="K1670" t="s">
        <v>191</v>
      </c>
      <c r="O1670" t="s">
        <v>194</v>
      </c>
      <c r="P1670">
        <v>2015</v>
      </c>
      <c r="Q1670">
        <v>0</v>
      </c>
    </row>
    <row r="1671" spans="1:17" x14ac:dyDescent="0.25">
      <c r="A1671" t="s">
        <v>375</v>
      </c>
      <c r="B1671" t="s">
        <v>376</v>
      </c>
      <c r="C1671" t="s">
        <v>360</v>
      </c>
      <c r="D1671" t="s">
        <v>361</v>
      </c>
      <c r="E1671" t="s">
        <v>362</v>
      </c>
      <c r="F1671" t="s">
        <v>377</v>
      </c>
      <c r="G1671" t="s">
        <v>243</v>
      </c>
      <c r="H1671" t="s">
        <v>253</v>
      </c>
      <c r="I1671" t="s">
        <v>254</v>
      </c>
      <c r="J1671" t="s">
        <v>255</v>
      </c>
      <c r="K1671" t="s">
        <v>191</v>
      </c>
      <c r="O1671" t="s">
        <v>194</v>
      </c>
      <c r="P1671">
        <v>2020</v>
      </c>
      <c r="Q1671">
        <v>0</v>
      </c>
    </row>
    <row r="1672" spans="1:17" x14ac:dyDescent="0.25">
      <c r="A1672" t="s">
        <v>375</v>
      </c>
      <c r="B1672" t="s">
        <v>376</v>
      </c>
      <c r="C1672" t="s">
        <v>360</v>
      </c>
      <c r="D1672" t="s">
        <v>361</v>
      </c>
      <c r="E1672" t="s">
        <v>362</v>
      </c>
      <c r="F1672" t="s">
        <v>377</v>
      </c>
      <c r="G1672" t="s">
        <v>243</v>
      </c>
      <c r="H1672" t="s">
        <v>253</v>
      </c>
      <c r="I1672" t="s">
        <v>254</v>
      </c>
      <c r="J1672" t="s">
        <v>255</v>
      </c>
      <c r="K1672" t="s">
        <v>191</v>
      </c>
      <c r="O1672" t="s">
        <v>264</v>
      </c>
      <c r="P1672">
        <v>2020</v>
      </c>
      <c r="Q1672">
        <v>0</v>
      </c>
    </row>
    <row r="1673" spans="1:17" x14ac:dyDescent="0.25">
      <c r="A1673" t="s">
        <v>375</v>
      </c>
      <c r="B1673" t="s">
        <v>376</v>
      </c>
      <c r="C1673" t="s">
        <v>360</v>
      </c>
      <c r="D1673" t="s">
        <v>361</v>
      </c>
      <c r="E1673" t="s">
        <v>362</v>
      </c>
      <c r="F1673" t="s">
        <v>377</v>
      </c>
      <c r="G1673" t="s">
        <v>243</v>
      </c>
      <c r="H1673" t="s">
        <v>253</v>
      </c>
      <c r="I1673" t="s">
        <v>254</v>
      </c>
      <c r="J1673" t="s">
        <v>255</v>
      </c>
      <c r="K1673" t="s">
        <v>191</v>
      </c>
      <c r="O1673" t="s">
        <v>265</v>
      </c>
      <c r="P1673">
        <v>2020</v>
      </c>
      <c r="Q1673">
        <v>0</v>
      </c>
    </row>
    <row r="1674" spans="1:17" x14ac:dyDescent="0.25">
      <c r="A1674" t="s">
        <v>375</v>
      </c>
      <c r="B1674" t="s">
        <v>376</v>
      </c>
      <c r="C1674" t="s">
        <v>360</v>
      </c>
      <c r="D1674" t="s">
        <v>361</v>
      </c>
      <c r="E1674" t="s">
        <v>362</v>
      </c>
      <c r="F1674" t="s">
        <v>377</v>
      </c>
      <c r="G1674" t="s">
        <v>243</v>
      </c>
      <c r="H1674" t="s">
        <v>253</v>
      </c>
      <c r="I1674" t="s">
        <v>254</v>
      </c>
      <c r="J1674" t="s">
        <v>255</v>
      </c>
      <c r="K1674" t="s">
        <v>191</v>
      </c>
      <c r="O1674" t="s">
        <v>194</v>
      </c>
      <c r="P1674">
        <v>2030</v>
      </c>
      <c r="Q1674">
        <v>0</v>
      </c>
    </row>
    <row r="1675" spans="1:17" x14ac:dyDescent="0.25">
      <c r="A1675" t="s">
        <v>375</v>
      </c>
      <c r="B1675" t="s">
        <v>376</v>
      </c>
      <c r="C1675" t="s">
        <v>360</v>
      </c>
      <c r="D1675" t="s">
        <v>361</v>
      </c>
      <c r="E1675" t="s">
        <v>362</v>
      </c>
      <c r="F1675" t="s">
        <v>377</v>
      </c>
      <c r="G1675" t="s">
        <v>243</v>
      </c>
      <c r="H1675" t="s">
        <v>253</v>
      </c>
      <c r="I1675" t="s">
        <v>254</v>
      </c>
      <c r="J1675" t="s">
        <v>255</v>
      </c>
      <c r="K1675" t="s">
        <v>191</v>
      </c>
      <c r="O1675" t="s">
        <v>194</v>
      </c>
      <c r="P1675">
        <v>2050</v>
      </c>
      <c r="Q1675">
        <v>0</v>
      </c>
    </row>
    <row r="1676" spans="1:17" x14ac:dyDescent="0.25">
      <c r="A1676" t="s">
        <v>375</v>
      </c>
      <c r="B1676" t="s">
        <v>376</v>
      </c>
      <c r="C1676" t="s">
        <v>360</v>
      </c>
      <c r="D1676" t="s">
        <v>361</v>
      </c>
      <c r="E1676" t="s">
        <v>362</v>
      </c>
      <c r="F1676" t="s">
        <v>377</v>
      </c>
      <c r="G1676" t="s">
        <v>243</v>
      </c>
      <c r="H1676" t="s">
        <v>253</v>
      </c>
      <c r="I1676" t="s">
        <v>254</v>
      </c>
      <c r="J1676" t="s">
        <v>255</v>
      </c>
      <c r="K1676" t="s">
        <v>191</v>
      </c>
      <c r="O1676" t="s">
        <v>264</v>
      </c>
      <c r="P1676">
        <v>2050</v>
      </c>
      <c r="Q1676">
        <v>0</v>
      </c>
    </row>
    <row r="1677" spans="1:17" x14ac:dyDescent="0.25">
      <c r="A1677" t="s">
        <v>375</v>
      </c>
      <c r="B1677" t="s">
        <v>376</v>
      </c>
      <c r="C1677" t="s">
        <v>360</v>
      </c>
      <c r="D1677" t="s">
        <v>361</v>
      </c>
      <c r="E1677" t="s">
        <v>362</v>
      </c>
      <c r="F1677" t="s">
        <v>377</v>
      </c>
      <c r="G1677" t="s">
        <v>243</v>
      </c>
      <c r="H1677" t="s">
        <v>253</v>
      </c>
      <c r="I1677" t="s">
        <v>254</v>
      </c>
      <c r="J1677" t="s">
        <v>255</v>
      </c>
      <c r="K1677" t="s">
        <v>191</v>
      </c>
      <c r="O1677" t="s">
        <v>265</v>
      </c>
      <c r="P1677">
        <v>2050</v>
      </c>
      <c r="Q1677">
        <v>0</v>
      </c>
    </row>
    <row r="1678" spans="1:17" x14ac:dyDescent="0.25">
      <c r="A1678" t="s">
        <v>375</v>
      </c>
      <c r="B1678" t="s">
        <v>376</v>
      </c>
      <c r="C1678" t="s">
        <v>360</v>
      </c>
      <c r="D1678" t="s">
        <v>361</v>
      </c>
      <c r="E1678" t="s">
        <v>362</v>
      </c>
      <c r="F1678" t="s">
        <v>377</v>
      </c>
      <c r="G1678" t="s">
        <v>243</v>
      </c>
      <c r="H1678" t="s">
        <v>357</v>
      </c>
      <c r="I1678" t="s">
        <v>306</v>
      </c>
      <c r="K1678" t="s">
        <v>78</v>
      </c>
      <c r="O1678" t="s">
        <v>194</v>
      </c>
      <c r="P1678">
        <v>2015</v>
      </c>
      <c r="Q1678">
        <v>0.25</v>
      </c>
    </row>
    <row r="1679" spans="1:17" x14ac:dyDescent="0.25">
      <c r="A1679" t="s">
        <v>375</v>
      </c>
      <c r="B1679" t="s">
        <v>376</v>
      </c>
      <c r="C1679" t="s">
        <v>360</v>
      </c>
      <c r="D1679" t="s">
        <v>361</v>
      </c>
      <c r="E1679" t="s">
        <v>362</v>
      </c>
      <c r="F1679" t="s">
        <v>377</v>
      </c>
      <c r="G1679" t="s">
        <v>243</v>
      </c>
      <c r="H1679" t="s">
        <v>357</v>
      </c>
      <c r="I1679" t="s">
        <v>306</v>
      </c>
      <c r="K1679" t="s">
        <v>78</v>
      </c>
      <c r="O1679" t="s">
        <v>194</v>
      </c>
      <c r="P1679">
        <v>2020</v>
      </c>
      <c r="Q1679">
        <v>0.25</v>
      </c>
    </row>
    <row r="1680" spans="1:17" x14ac:dyDescent="0.25">
      <c r="A1680" t="s">
        <v>375</v>
      </c>
      <c r="B1680" t="s">
        <v>376</v>
      </c>
      <c r="C1680" t="s">
        <v>360</v>
      </c>
      <c r="D1680" t="s">
        <v>361</v>
      </c>
      <c r="E1680" t="s">
        <v>362</v>
      </c>
      <c r="F1680" t="s">
        <v>377</v>
      </c>
      <c r="G1680" t="s">
        <v>243</v>
      </c>
      <c r="H1680" t="s">
        <v>357</v>
      </c>
      <c r="I1680" t="s">
        <v>306</v>
      </c>
      <c r="K1680" t="s">
        <v>78</v>
      </c>
      <c r="O1680" t="s">
        <v>264</v>
      </c>
      <c r="P1680">
        <v>2020</v>
      </c>
    </row>
    <row r="1681" spans="1:17" x14ac:dyDescent="0.25">
      <c r="A1681" t="s">
        <v>375</v>
      </c>
      <c r="B1681" t="s">
        <v>376</v>
      </c>
      <c r="C1681" t="s">
        <v>360</v>
      </c>
      <c r="D1681" t="s">
        <v>361</v>
      </c>
      <c r="E1681" t="s">
        <v>362</v>
      </c>
      <c r="F1681" t="s">
        <v>377</v>
      </c>
      <c r="G1681" t="s">
        <v>243</v>
      </c>
      <c r="H1681" t="s">
        <v>357</v>
      </c>
      <c r="I1681" t="s">
        <v>306</v>
      </c>
      <c r="K1681" t="s">
        <v>78</v>
      </c>
      <c r="O1681" t="s">
        <v>265</v>
      </c>
      <c r="P1681">
        <v>2020</v>
      </c>
    </row>
    <row r="1682" spans="1:17" x14ac:dyDescent="0.25">
      <c r="A1682" t="s">
        <v>375</v>
      </c>
      <c r="B1682" t="s">
        <v>376</v>
      </c>
      <c r="C1682" t="s">
        <v>360</v>
      </c>
      <c r="D1682" t="s">
        <v>361</v>
      </c>
      <c r="E1682" t="s">
        <v>362</v>
      </c>
      <c r="F1682" t="s">
        <v>377</v>
      </c>
      <c r="G1682" t="s">
        <v>243</v>
      </c>
      <c r="H1682" t="s">
        <v>357</v>
      </c>
      <c r="I1682" t="s">
        <v>306</v>
      </c>
      <c r="K1682" t="s">
        <v>78</v>
      </c>
      <c r="O1682" t="s">
        <v>194</v>
      </c>
      <c r="P1682">
        <v>2030</v>
      </c>
      <c r="Q1682">
        <v>0.25</v>
      </c>
    </row>
    <row r="1683" spans="1:17" x14ac:dyDescent="0.25">
      <c r="A1683" t="s">
        <v>375</v>
      </c>
      <c r="B1683" t="s">
        <v>376</v>
      </c>
      <c r="C1683" t="s">
        <v>360</v>
      </c>
      <c r="D1683" t="s">
        <v>361</v>
      </c>
      <c r="E1683" t="s">
        <v>362</v>
      </c>
      <c r="F1683" t="s">
        <v>377</v>
      </c>
      <c r="G1683" t="s">
        <v>243</v>
      </c>
      <c r="H1683" t="s">
        <v>357</v>
      </c>
      <c r="I1683" t="s">
        <v>306</v>
      </c>
      <c r="K1683" t="s">
        <v>78</v>
      </c>
      <c r="O1683" t="s">
        <v>194</v>
      </c>
      <c r="P1683">
        <v>2050</v>
      </c>
      <c r="Q1683">
        <v>0.25</v>
      </c>
    </row>
    <row r="1684" spans="1:17" x14ac:dyDescent="0.25">
      <c r="A1684" t="s">
        <v>375</v>
      </c>
      <c r="B1684" t="s">
        <v>376</v>
      </c>
      <c r="C1684" t="s">
        <v>360</v>
      </c>
      <c r="D1684" t="s">
        <v>361</v>
      </c>
      <c r="E1684" t="s">
        <v>362</v>
      </c>
      <c r="F1684" t="s">
        <v>377</v>
      </c>
      <c r="G1684" t="s">
        <v>243</v>
      </c>
      <c r="H1684" t="s">
        <v>357</v>
      </c>
      <c r="I1684" t="s">
        <v>306</v>
      </c>
      <c r="K1684" t="s">
        <v>78</v>
      </c>
      <c r="O1684" t="s">
        <v>264</v>
      </c>
      <c r="P1684">
        <v>2050</v>
      </c>
    </row>
    <row r="1685" spans="1:17" x14ac:dyDescent="0.25">
      <c r="A1685" t="s">
        <v>375</v>
      </c>
      <c r="B1685" t="s">
        <v>376</v>
      </c>
      <c r="C1685" t="s">
        <v>360</v>
      </c>
      <c r="D1685" t="s">
        <v>361</v>
      </c>
      <c r="E1685" t="s">
        <v>362</v>
      </c>
      <c r="F1685" t="s">
        <v>377</v>
      </c>
      <c r="G1685" t="s">
        <v>243</v>
      </c>
      <c r="H1685" t="s">
        <v>357</v>
      </c>
      <c r="I1685" t="s">
        <v>306</v>
      </c>
      <c r="K1685" t="s">
        <v>78</v>
      </c>
      <c r="O1685" t="s">
        <v>265</v>
      </c>
      <c r="P1685">
        <v>2050</v>
      </c>
    </row>
    <row r="1686" spans="1:17" x14ac:dyDescent="0.25">
      <c r="A1686" t="s">
        <v>382</v>
      </c>
      <c r="B1686" t="s">
        <v>383</v>
      </c>
      <c r="C1686" t="s">
        <v>384</v>
      </c>
      <c r="D1686" t="s">
        <v>185</v>
      </c>
      <c r="E1686" t="s">
        <v>362</v>
      </c>
      <c r="F1686" t="s">
        <v>260</v>
      </c>
      <c r="G1686" t="s">
        <v>195</v>
      </c>
      <c r="H1686" t="s">
        <v>196</v>
      </c>
      <c r="I1686" t="s">
        <v>197</v>
      </c>
      <c r="J1686" t="s">
        <v>198</v>
      </c>
      <c r="O1686" t="s">
        <v>194</v>
      </c>
      <c r="P1686">
        <v>2015</v>
      </c>
      <c r="Q1686">
        <v>1.7</v>
      </c>
    </row>
    <row r="1687" spans="1:17" x14ac:dyDescent="0.25">
      <c r="A1687" t="s">
        <v>382</v>
      </c>
      <c r="B1687" t="s">
        <v>383</v>
      </c>
      <c r="C1687" t="s">
        <v>384</v>
      </c>
      <c r="D1687" t="s">
        <v>185</v>
      </c>
      <c r="E1687" t="s">
        <v>362</v>
      </c>
      <c r="F1687" t="s">
        <v>260</v>
      </c>
      <c r="G1687" t="s">
        <v>195</v>
      </c>
      <c r="H1687" t="s">
        <v>196</v>
      </c>
      <c r="I1687" t="s">
        <v>197</v>
      </c>
      <c r="J1687" t="s">
        <v>198</v>
      </c>
      <c r="O1687" t="s">
        <v>194</v>
      </c>
      <c r="P1687">
        <v>2020</v>
      </c>
      <c r="Q1687">
        <v>1.8</v>
      </c>
    </row>
    <row r="1688" spans="1:17" x14ac:dyDescent="0.25">
      <c r="A1688" t="s">
        <v>382</v>
      </c>
      <c r="B1688" t="s">
        <v>383</v>
      </c>
      <c r="C1688" t="s">
        <v>384</v>
      </c>
      <c r="D1688" t="s">
        <v>185</v>
      </c>
      <c r="E1688" t="s">
        <v>362</v>
      </c>
      <c r="F1688" t="s">
        <v>260</v>
      </c>
      <c r="G1688" t="s">
        <v>195</v>
      </c>
      <c r="H1688" t="s">
        <v>196</v>
      </c>
      <c r="I1688" t="s">
        <v>197</v>
      </c>
      <c r="J1688" t="s">
        <v>198</v>
      </c>
      <c r="O1688" t="s">
        <v>264</v>
      </c>
      <c r="P1688">
        <v>2020</v>
      </c>
      <c r="Q1688">
        <v>1.5</v>
      </c>
    </row>
    <row r="1689" spans="1:17" x14ac:dyDescent="0.25">
      <c r="A1689" t="s">
        <v>382</v>
      </c>
      <c r="B1689" t="s">
        <v>383</v>
      </c>
      <c r="C1689" t="s">
        <v>384</v>
      </c>
      <c r="D1689" t="s">
        <v>185</v>
      </c>
      <c r="E1689" t="s">
        <v>362</v>
      </c>
      <c r="F1689" t="s">
        <v>260</v>
      </c>
      <c r="G1689" t="s">
        <v>195</v>
      </c>
      <c r="H1689" t="s">
        <v>196</v>
      </c>
      <c r="I1689" t="s">
        <v>197</v>
      </c>
      <c r="J1689" t="s">
        <v>198</v>
      </c>
      <c r="O1689" t="s">
        <v>265</v>
      </c>
      <c r="P1689">
        <v>2020</v>
      </c>
      <c r="Q1689">
        <v>2.2000000000000002</v>
      </c>
    </row>
    <row r="1690" spans="1:17" x14ac:dyDescent="0.25">
      <c r="A1690" t="s">
        <v>382</v>
      </c>
      <c r="B1690" t="s">
        <v>383</v>
      </c>
      <c r="C1690" t="s">
        <v>384</v>
      </c>
      <c r="D1690" t="s">
        <v>185</v>
      </c>
      <c r="E1690" t="s">
        <v>362</v>
      </c>
      <c r="F1690" t="s">
        <v>260</v>
      </c>
      <c r="G1690" t="s">
        <v>195</v>
      </c>
      <c r="H1690" t="s">
        <v>196</v>
      </c>
      <c r="I1690" t="s">
        <v>197</v>
      </c>
      <c r="J1690" t="s">
        <v>198</v>
      </c>
      <c r="O1690" t="s">
        <v>194</v>
      </c>
      <c r="P1690">
        <v>2030</v>
      </c>
      <c r="Q1690">
        <v>2</v>
      </c>
    </row>
    <row r="1691" spans="1:17" x14ac:dyDescent="0.25">
      <c r="A1691" t="s">
        <v>382</v>
      </c>
      <c r="B1691" t="s">
        <v>383</v>
      </c>
      <c r="C1691" t="s">
        <v>384</v>
      </c>
      <c r="D1691" t="s">
        <v>185</v>
      </c>
      <c r="E1691" t="s">
        <v>362</v>
      </c>
      <c r="F1691" t="s">
        <v>260</v>
      </c>
      <c r="G1691" t="s">
        <v>195</v>
      </c>
      <c r="H1691" t="s">
        <v>196</v>
      </c>
      <c r="I1691" t="s">
        <v>197</v>
      </c>
      <c r="J1691" t="s">
        <v>198</v>
      </c>
      <c r="O1691" t="s">
        <v>194</v>
      </c>
      <c r="P1691">
        <v>2050</v>
      </c>
      <c r="Q1691">
        <v>2.2000000000000002</v>
      </c>
    </row>
    <row r="1692" spans="1:17" x14ac:dyDescent="0.25">
      <c r="A1692" t="s">
        <v>382</v>
      </c>
      <c r="B1692" t="s">
        <v>383</v>
      </c>
      <c r="C1692" t="s">
        <v>384</v>
      </c>
      <c r="D1692" t="s">
        <v>185</v>
      </c>
      <c r="E1692" t="s">
        <v>362</v>
      </c>
      <c r="F1692" t="s">
        <v>260</v>
      </c>
      <c r="G1692" t="s">
        <v>195</v>
      </c>
      <c r="H1692" t="s">
        <v>196</v>
      </c>
      <c r="I1692" t="s">
        <v>197</v>
      </c>
      <c r="J1692" t="s">
        <v>198</v>
      </c>
      <c r="O1692" t="s">
        <v>264</v>
      </c>
      <c r="P1692">
        <v>2050</v>
      </c>
      <c r="Q1692">
        <v>1.5</v>
      </c>
    </row>
    <row r="1693" spans="1:17" x14ac:dyDescent="0.25">
      <c r="A1693" t="s">
        <v>382</v>
      </c>
      <c r="B1693" t="s">
        <v>383</v>
      </c>
      <c r="C1693" t="s">
        <v>384</v>
      </c>
      <c r="D1693" t="s">
        <v>185</v>
      </c>
      <c r="E1693" t="s">
        <v>362</v>
      </c>
      <c r="F1693" t="s">
        <v>260</v>
      </c>
      <c r="G1693" t="s">
        <v>195</v>
      </c>
      <c r="H1693" t="s">
        <v>196</v>
      </c>
      <c r="I1693" t="s">
        <v>197</v>
      </c>
      <c r="J1693" t="s">
        <v>198</v>
      </c>
      <c r="O1693" t="s">
        <v>265</v>
      </c>
      <c r="P1693">
        <v>2050</v>
      </c>
      <c r="Q1693">
        <v>2.4</v>
      </c>
    </row>
    <row r="1694" spans="1:17" x14ac:dyDescent="0.25">
      <c r="A1694" t="s">
        <v>382</v>
      </c>
      <c r="B1694" t="s">
        <v>383</v>
      </c>
      <c r="C1694" t="s">
        <v>384</v>
      </c>
      <c r="D1694" t="s">
        <v>185</v>
      </c>
      <c r="E1694" t="s">
        <v>362</v>
      </c>
      <c r="F1694" t="s">
        <v>260</v>
      </c>
      <c r="G1694" t="s">
        <v>195</v>
      </c>
      <c r="H1694" t="s">
        <v>200</v>
      </c>
      <c r="I1694" t="s">
        <v>201</v>
      </c>
      <c r="K1694" t="s">
        <v>202</v>
      </c>
      <c r="N1694" t="s">
        <v>232</v>
      </c>
      <c r="O1694" t="s">
        <v>194</v>
      </c>
      <c r="P1694">
        <v>2015</v>
      </c>
      <c r="Q1694">
        <v>2.5</v>
      </c>
    </row>
    <row r="1695" spans="1:17" x14ac:dyDescent="0.25">
      <c r="A1695" t="s">
        <v>382</v>
      </c>
      <c r="B1695" t="s">
        <v>383</v>
      </c>
      <c r="C1695" t="s">
        <v>384</v>
      </c>
      <c r="D1695" t="s">
        <v>185</v>
      </c>
      <c r="E1695" t="s">
        <v>362</v>
      </c>
      <c r="F1695" t="s">
        <v>260</v>
      </c>
      <c r="G1695" t="s">
        <v>195</v>
      </c>
      <c r="H1695" t="s">
        <v>200</v>
      </c>
      <c r="I1695" t="s">
        <v>201</v>
      </c>
      <c r="K1695" t="s">
        <v>202</v>
      </c>
      <c r="N1695" t="s">
        <v>232</v>
      </c>
      <c r="O1695" t="s">
        <v>194</v>
      </c>
      <c r="P1695">
        <v>2020</v>
      </c>
      <c r="Q1695">
        <v>2.5</v>
      </c>
    </row>
    <row r="1696" spans="1:17" x14ac:dyDescent="0.25">
      <c r="A1696" t="s">
        <v>382</v>
      </c>
      <c r="B1696" t="s">
        <v>383</v>
      </c>
      <c r="C1696" t="s">
        <v>384</v>
      </c>
      <c r="D1696" t="s">
        <v>185</v>
      </c>
      <c r="E1696" t="s">
        <v>362</v>
      </c>
      <c r="F1696" t="s">
        <v>260</v>
      </c>
      <c r="G1696" t="s">
        <v>195</v>
      </c>
      <c r="H1696" t="s">
        <v>200</v>
      </c>
      <c r="I1696" t="s">
        <v>201</v>
      </c>
      <c r="K1696" t="s">
        <v>202</v>
      </c>
      <c r="N1696" t="s">
        <v>232</v>
      </c>
      <c r="O1696" t="s">
        <v>264</v>
      </c>
      <c r="P1696">
        <v>2020</v>
      </c>
      <c r="Q1696">
        <v>2</v>
      </c>
    </row>
    <row r="1697" spans="1:17" x14ac:dyDescent="0.25">
      <c r="A1697" t="s">
        <v>382</v>
      </c>
      <c r="B1697" t="s">
        <v>383</v>
      </c>
      <c r="C1697" t="s">
        <v>384</v>
      </c>
      <c r="D1697" t="s">
        <v>185</v>
      </c>
      <c r="E1697" t="s">
        <v>362</v>
      </c>
      <c r="F1697" t="s">
        <v>260</v>
      </c>
      <c r="G1697" t="s">
        <v>195</v>
      </c>
      <c r="H1697" t="s">
        <v>200</v>
      </c>
      <c r="I1697" t="s">
        <v>201</v>
      </c>
      <c r="K1697" t="s">
        <v>202</v>
      </c>
      <c r="N1697" t="s">
        <v>232</v>
      </c>
      <c r="O1697" t="s">
        <v>265</v>
      </c>
      <c r="P1697">
        <v>2020</v>
      </c>
      <c r="Q1697">
        <v>3</v>
      </c>
    </row>
    <row r="1698" spans="1:17" x14ac:dyDescent="0.25">
      <c r="A1698" t="s">
        <v>382</v>
      </c>
      <c r="B1698" t="s">
        <v>383</v>
      </c>
      <c r="C1698" t="s">
        <v>384</v>
      </c>
      <c r="D1698" t="s">
        <v>185</v>
      </c>
      <c r="E1698" t="s">
        <v>362</v>
      </c>
      <c r="F1698" t="s">
        <v>260</v>
      </c>
      <c r="G1698" t="s">
        <v>195</v>
      </c>
      <c r="H1698" t="s">
        <v>200</v>
      </c>
      <c r="I1698" t="s">
        <v>201</v>
      </c>
      <c r="K1698" t="s">
        <v>202</v>
      </c>
      <c r="N1698" t="s">
        <v>232</v>
      </c>
      <c r="O1698" t="s">
        <v>194</v>
      </c>
      <c r="P1698">
        <v>2030</v>
      </c>
      <c r="Q1698">
        <v>2.5</v>
      </c>
    </row>
    <row r="1699" spans="1:17" x14ac:dyDescent="0.25">
      <c r="A1699" t="s">
        <v>382</v>
      </c>
      <c r="B1699" t="s">
        <v>383</v>
      </c>
      <c r="C1699" t="s">
        <v>384</v>
      </c>
      <c r="D1699" t="s">
        <v>185</v>
      </c>
      <c r="E1699" t="s">
        <v>362</v>
      </c>
      <c r="F1699" t="s">
        <v>260</v>
      </c>
      <c r="G1699" t="s">
        <v>195</v>
      </c>
      <c r="H1699" t="s">
        <v>200</v>
      </c>
      <c r="I1699" t="s">
        <v>201</v>
      </c>
      <c r="K1699" t="s">
        <v>202</v>
      </c>
      <c r="N1699" t="s">
        <v>232</v>
      </c>
      <c r="O1699" t="s">
        <v>194</v>
      </c>
      <c r="P1699">
        <v>2050</v>
      </c>
      <c r="Q1699">
        <v>2.5</v>
      </c>
    </row>
    <row r="1700" spans="1:17" x14ac:dyDescent="0.25">
      <c r="A1700" t="s">
        <v>382</v>
      </c>
      <c r="B1700" t="s">
        <v>383</v>
      </c>
      <c r="C1700" t="s">
        <v>384</v>
      </c>
      <c r="D1700" t="s">
        <v>185</v>
      </c>
      <c r="E1700" t="s">
        <v>362</v>
      </c>
      <c r="F1700" t="s">
        <v>260</v>
      </c>
      <c r="G1700" t="s">
        <v>195</v>
      </c>
      <c r="H1700" t="s">
        <v>200</v>
      </c>
      <c r="I1700" t="s">
        <v>201</v>
      </c>
      <c r="K1700" t="s">
        <v>202</v>
      </c>
      <c r="N1700" t="s">
        <v>232</v>
      </c>
      <c r="O1700" t="s">
        <v>264</v>
      </c>
      <c r="P1700">
        <v>2050</v>
      </c>
      <c r="Q1700">
        <v>2</v>
      </c>
    </row>
    <row r="1701" spans="1:17" x14ac:dyDescent="0.25">
      <c r="A1701" t="s">
        <v>382</v>
      </c>
      <c r="B1701" t="s">
        <v>383</v>
      </c>
      <c r="C1701" t="s">
        <v>384</v>
      </c>
      <c r="D1701" t="s">
        <v>185</v>
      </c>
      <c r="E1701" t="s">
        <v>362</v>
      </c>
      <c r="F1701" t="s">
        <v>260</v>
      </c>
      <c r="G1701" t="s">
        <v>195</v>
      </c>
      <c r="H1701" t="s">
        <v>200</v>
      </c>
      <c r="I1701" t="s">
        <v>201</v>
      </c>
      <c r="K1701" t="s">
        <v>202</v>
      </c>
      <c r="N1701" t="s">
        <v>232</v>
      </c>
      <c r="O1701" t="s">
        <v>265</v>
      </c>
      <c r="P1701">
        <v>2050</v>
      </c>
      <c r="Q1701">
        <v>3</v>
      </c>
    </row>
    <row r="1702" spans="1:17" x14ac:dyDescent="0.25">
      <c r="A1702" t="s">
        <v>382</v>
      </c>
      <c r="B1702" t="s">
        <v>383</v>
      </c>
      <c r="C1702" t="s">
        <v>384</v>
      </c>
      <c r="D1702" t="s">
        <v>185</v>
      </c>
      <c r="E1702" t="s">
        <v>362</v>
      </c>
      <c r="F1702" t="s">
        <v>260</v>
      </c>
      <c r="G1702" t="s">
        <v>195</v>
      </c>
      <c r="H1702" t="s">
        <v>204</v>
      </c>
      <c r="I1702" t="s">
        <v>205</v>
      </c>
      <c r="J1702" t="s">
        <v>198</v>
      </c>
      <c r="M1702" t="s">
        <v>238</v>
      </c>
      <c r="O1702" t="s">
        <v>194</v>
      </c>
      <c r="P1702">
        <v>2015</v>
      </c>
      <c r="Q1702">
        <v>0.15</v>
      </c>
    </row>
    <row r="1703" spans="1:17" x14ac:dyDescent="0.25">
      <c r="A1703" t="s">
        <v>382</v>
      </c>
      <c r="B1703" t="s">
        <v>383</v>
      </c>
      <c r="C1703" t="s">
        <v>384</v>
      </c>
      <c r="D1703" t="s">
        <v>185</v>
      </c>
      <c r="E1703" t="s">
        <v>362</v>
      </c>
      <c r="F1703" t="s">
        <v>260</v>
      </c>
      <c r="G1703" t="s">
        <v>195</v>
      </c>
      <c r="H1703" t="s">
        <v>204</v>
      </c>
      <c r="I1703" t="s">
        <v>205</v>
      </c>
      <c r="J1703" t="s">
        <v>198</v>
      </c>
      <c r="M1703" t="s">
        <v>238</v>
      </c>
      <c r="O1703" t="s">
        <v>194</v>
      </c>
      <c r="P1703">
        <v>2020</v>
      </c>
      <c r="Q1703">
        <v>0.15</v>
      </c>
    </row>
    <row r="1704" spans="1:17" x14ac:dyDescent="0.25">
      <c r="A1704" t="s">
        <v>382</v>
      </c>
      <c r="B1704" t="s">
        <v>383</v>
      </c>
      <c r="C1704" t="s">
        <v>384</v>
      </c>
      <c r="D1704" t="s">
        <v>185</v>
      </c>
      <c r="E1704" t="s">
        <v>362</v>
      </c>
      <c r="F1704" t="s">
        <v>260</v>
      </c>
      <c r="G1704" t="s">
        <v>195</v>
      </c>
      <c r="H1704" t="s">
        <v>204</v>
      </c>
      <c r="I1704" t="s">
        <v>205</v>
      </c>
      <c r="J1704" t="s">
        <v>198</v>
      </c>
      <c r="M1704" t="s">
        <v>238</v>
      </c>
      <c r="O1704" t="s">
        <v>264</v>
      </c>
      <c r="P1704">
        <v>2020</v>
      </c>
    </row>
    <row r="1705" spans="1:17" x14ac:dyDescent="0.25">
      <c r="A1705" t="s">
        <v>382</v>
      </c>
      <c r="B1705" t="s">
        <v>383</v>
      </c>
      <c r="C1705" t="s">
        <v>384</v>
      </c>
      <c r="D1705" t="s">
        <v>185</v>
      </c>
      <c r="E1705" t="s">
        <v>362</v>
      </c>
      <c r="F1705" t="s">
        <v>260</v>
      </c>
      <c r="G1705" t="s">
        <v>195</v>
      </c>
      <c r="H1705" t="s">
        <v>204</v>
      </c>
      <c r="I1705" t="s">
        <v>205</v>
      </c>
      <c r="J1705" t="s">
        <v>198</v>
      </c>
      <c r="M1705" t="s">
        <v>238</v>
      </c>
      <c r="O1705" t="s">
        <v>265</v>
      </c>
      <c r="P1705">
        <v>2020</v>
      </c>
    </row>
    <row r="1706" spans="1:17" x14ac:dyDescent="0.25">
      <c r="A1706" t="s">
        <v>382</v>
      </c>
      <c r="B1706" t="s">
        <v>383</v>
      </c>
      <c r="C1706" t="s">
        <v>384</v>
      </c>
      <c r="D1706" t="s">
        <v>185</v>
      </c>
      <c r="E1706" t="s">
        <v>362</v>
      </c>
      <c r="F1706" t="s">
        <v>260</v>
      </c>
      <c r="G1706" t="s">
        <v>195</v>
      </c>
      <c r="H1706" t="s">
        <v>204</v>
      </c>
      <c r="I1706" t="s">
        <v>205</v>
      </c>
      <c r="J1706" t="s">
        <v>198</v>
      </c>
      <c r="M1706" t="s">
        <v>238</v>
      </c>
      <c r="O1706" t="s">
        <v>194</v>
      </c>
      <c r="P1706">
        <v>2030</v>
      </c>
      <c r="Q1706">
        <v>0.15</v>
      </c>
    </row>
    <row r="1707" spans="1:17" x14ac:dyDescent="0.25">
      <c r="A1707" t="s">
        <v>382</v>
      </c>
      <c r="B1707" t="s">
        <v>383</v>
      </c>
      <c r="C1707" t="s">
        <v>384</v>
      </c>
      <c r="D1707" t="s">
        <v>185</v>
      </c>
      <c r="E1707" t="s">
        <v>362</v>
      </c>
      <c r="F1707" t="s">
        <v>260</v>
      </c>
      <c r="G1707" t="s">
        <v>195</v>
      </c>
      <c r="H1707" t="s">
        <v>204</v>
      </c>
      <c r="I1707" t="s">
        <v>205</v>
      </c>
      <c r="J1707" t="s">
        <v>198</v>
      </c>
      <c r="M1707" t="s">
        <v>238</v>
      </c>
      <c r="O1707" t="s">
        <v>194</v>
      </c>
      <c r="P1707">
        <v>2050</v>
      </c>
      <c r="Q1707">
        <v>0.15</v>
      </c>
    </row>
    <row r="1708" spans="1:17" x14ac:dyDescent="0.25">
      <c r="A1708" t="s">
        <v>382</v>
      </c>
      <c r="B1708" t="s">
        <v>383</v>
      </c>
      <c r="C1708" t="s">
        <v>384</v>
      </c>
      <c r="D1708" t="s">
        <v>185</v>
      </c>
      <c r="E1708" t="s">
        <v>362</v>
      </c>
      <c r="F1708" t="s">
        <v>260</v>
      </c>
      <c r="G1708" t="s">
        <v>195</v>
      </c>
      <c r="H1708" t="s">
        <v>204</v>
      </c>
      <c r="I1708" t="s">
        <v>205</v>
      </c>
      <c r="J1708" t="s">
        <v>198</v>
      </c>
      <c r="M1708" t="s">
        <v>238</v>
      </c>
      <c r="O1708" t="s">
        <v>264</v>
      </c>
      <c r="P1708">
        <v>2050</v>
      </c>
    </row>
    <row r="1709" spans="1:17" x14ac:dyDescent="0.25">
      <c r="A1709" t="s">
        <v>382</v>
      </c>
      <c r="B1709" t="s">
        <v>383</v>
      </c>
      <c r="C1709" t="s">
        <v>384</v>
      </c>
      <c r="D1709" t="s">
        <v>185</v>
      </c>
      <c r="E1709" t="s">
        <v>362</v>
      </c>
      <c r="F1709" t="s">
        <v>260</v>
      </c>
      <c r="G1709" t="s">
        <v>195</v>
      </c>
      <c r="H1709" t="s">
        <v>204</v>
      </c>
      <c r="I1709" t="s">
        <v>205</v>
      </c>
      <c r="J1709" t="s">
        <v>198</v>
      </c>
      <c r="M1709" t="s">
        <v>238</v>
      </c>
      <c r="O1709" t="s">
        <v>265</v>
      </c>
      <c r="P1709">
        <v>2050</v>
      </c>
    </row>
    <row r="1710" spans="1:17" x14ac:dyDescent="0.25">
      <c r="A1710" t="s">
        <v>382</v>
      </c>
      <c r="B1710" t="s">
        <v>383</v>
      </c>
      <c r="C1710" t="s">
        <v>384</v>
      </c>
      <c r="D1710" t="s">
        <v>185</v>
      </c>
      <c r="E1710" t="s">
        <v>362</v>
      </c>
      <c r="F1710" t="s">
        <v>260</v>
      </c>
      <c r="G1710" t="s">
        <v>195</v>
      </c>
      <c r="H1710" t="s">
        <v>207</v>
      </c>
      <c r="I1710" t="s">
        <v>208</v>
      </c>
      <c r="J1710" t="s">
        <v>209</v>
      </c>
      <c r="K1710" t="s">
        <v>191</v>
      </c>
      <c r="N1710" t="s">
        <v>232</v>
      </c>
      <c r="O1710" t="s">
        <v>194</v>
      </c>
      <c r="P1710">
        <v>2015</v>
      </c>
      <c r="Q1710">
        <v>0.57999999999999996</v>
      </c>
    </row>
    <row r="1711" spans="1:17" x14ac:dyDescent="0.25">
      <c r="A1711" t="s">
        <v>382</v>
      </c>
      <c r="B1711" t="s">
        <v>383</v>
      </c>
      <c r="C1711" t="s">
        <v>384</v>
      </c>
      <c r="D1711" t="s">
        <v>185</v>
      </c>
      <c r="E1711" t="s">
        <v>362</v>
      </c>
      <c r="F1711" t="s">
        <v>260</v>
      </c>
      <c r="G1711" t="s">
        <v>195</v>
      </c>
      <c r="H1711" t="s">
        <v>207</v>
      </c>
      <c r="I1711" t="s">
        <v>208</v>
      </c>
      <c r="J1711" t="s">
        <v>209</v>
      </c>
      <c r="K1711" t="s">
        <v>191</v>
      </c>
      <c r="N1711" t="s">
        <v>232</v>
      </c>
      <c r="O1711" t="s">
        <v>194</v>
      </c>
      <c r="P1711">
        <v>2020</v>
      </c>
      <c r="Q1711">
        <v>0.59</v>
      </c>
    </row>
    <row r="1712" spans="1:17" x14ac:dyDescent="0.25">
      <c r="A1712" t="s">
        <v>382</v>
      </c>
      <c r="B1712" t="s">
        <v>383</v>
      </c>
      <c r="C1712" t="s">
        <v>384</v>
      </c>
      <c r="D1712" t="s">
        <v>185</v>
      </c>
      <c r="E1712" t="s">
        <v>362</v>
      </c>
      <c r="F1712" t="s">
        <v>260</v>
      </c>
      <c r="G1712" t="s">
        <v>195</v>
      </c>
      <c r="H1712" t="s">
        <v>207</v>
      </c>
      <c r="I1712" t="s">
        <v>208</v>
      </c>
      <c r="J1712" t="s">
        <v>209</v>
      </c>
      <c r="K1712" t="s">
        <v>191</v>
      </c>
      <c r="N1712" t="s">
        <v>232</v>
      </c>
      <c r="O1712" t="s">
        <v>264</v>
      </c>
      <c r="P1712">
        <v>2020</v>
      </c>
      <c r="Q1712">
        <v>0.55000000000000004</v>
      </c>
    </row>
    <row r="1713" spans="1:17" x14ac:dyDescent="0.25">
      <c r="A1713" t="s">
        <v>382</v>
      </c>
      <c r="B1713" t="s">
        <v>383</v>
      </c>
      <c r="C1713" t="s">
        <v>384</v>
      </c>
      <c r="D1713" t="s">
        <v>185</v>
      </c>
      <c r="E1713" t="s">
        <v>362</v>
      </c>
      <c r="F1713" t="s">
        <v>260</v>
      </c>
      <c r="G1713" t="s">
        <v>195</v>
      </c>
      <c r="H1713" t="s">
        <v>207</v>
      </c>
      <c r="I1713" t="s">
        <v>208</v>
      </c>
      <c r="J1713" t="s">
        <v>209</v>
      </c>
      <c r="K1713" t="s">
        <v>191</v>
      </c>
      <c r="N1713" t="s">
        <v>232</v>
      </c>
      <c r="O1713" t="s">
        <v>265</v>
      </c>
      <c r="P1713">
        <v>2020</v>
      </c>
      <c r="Q1713">
        <v>0.61</v>
      </c>
    </row>
    <row r="1714" spans="1:17" x14ac:dyDescent="0.25">
      <c r="A1714" t="s">
        <v>382</v>
      </c>
      <c r="B1714" t="s">
        <v>383</v>
      </c>
      <c r="C1714" t="s">
        <v>384</v>
      </c>
      <c r="D1714" t="s">
        <v>185</v>
      </c>
      <c r="E1714" t="s">
        <v>362</v>
      </c>
      <c r="F1714" t="s">
        <v>260</v>
      </c>
      <c r="G1714" t="s">
        <v>195</v>
      </c>
      <c r="H1714" t="s">
        <v>207</v>
      </c>
      <c r="I1714" t="s">
        <v>208</v>
      </c>
      <c r="J1714" t="s">
        <v>209</v>
      </c>
      <c r="K1714" t="s">
        <v>191</v>
      </c>
      <c r="N1714" t="s">
        <v>232</v>
      </c>
      <c r="O1714" t="s">
        <v>194</v>
      </c>
      <c r="P1714">
        <v>2030</v>
      </c>
      <c r="Q1714">
        <v>0.61</v>
      </c>
    </row>
    <row r="1715" spans="1:17" x14ac:dyDescent="0.25">
      <c r="A1715" t="s">
        <v>382</v>
      </c>
      <c r="B1715" t="s">
        <v>383</v>
      </c>
      <c r="C1715" t="s">
        <v>384</v>
      </c>
      <c r="D1715" t="s">
        <v>185</v>
      </c>
      <c r="E1715" t="s">
        <v>362</v>
      </c>
      <c r="F1715" t="s">
        <v>260</v>
      </c>
      <c r="G1715" t="s">
        <v>195</v>
      </c>
      <c r="H1715" t="s">
        <v>207</v>
      </c>
      <c r="I1715" t="s">
        <v>208</v>
      </c>
      <c r="J1715" t="s">
        <v>209</v>
      </c>
      <c r="K1715" t="s">
        <v>191</v>
      </c>
      <c r="N1715" t="s">
        <v>232</v>
      </c>
      <c r="O1715" t="s">
        <v>194</v>
      </c>
      <c r="P1715">
        <v>2050</v>
      </c>
      <c r="Q1715">
        <v>0.63</v>
      </c>
    </row>
    <row r="1716" spans="1:17" x14ac:dyDescent="0.25">
      <c r="A1716" t="s">
        <v>382</v>
      </c>
      <c r="B1716" t="s">
        <v>383</v>
      </c>
      <c r="C1716" t="s">
        <v>384</v>
      </c>
      <c r="D1716" t="s">
        <v>185</v>
      </c>
      <c r="E1716" t="s">
        <v>362</v>
      </c>
      <c r="F1716" t="s">
        <v>260</v>
      </c>
      <c r="G1716" t="s">
        <v>195</v>
      </c>
      <c r="H1716" t="s">
        <v>207</v>
      </c>
      <c r="I1716" t="s">
        <v>208</v>
      </c>
      <c r="J1716" t="s">
        <v>209</v>
      </c>
      <c r="K1716" t="s">
        <v>191</v>
      </c>
      <c r="N1716" t="s">
        <v>232</v>
      </c>
      <c r="O1716" t="s">
        <v>264</v>
      </c>
      <c r="P1716">
        <v>2050</v>
      </c>
      <c r="Q1716">
        <v>0.57999999999999996</v>
      </c>
    </row>
    <row r="1717" spans="1:17" x14ac:dyDescent="0.25">
      <c r="A1717" t="s">
        <v>382</v>
      </c>
      <c r="B1717" t="s">
        <v>383</v>
      </c>
      <c r="C1717" t="s">
        <v>384</v>
      </c>
      <c r="D1717" t="s">
        <v>185</v>
      </c>
      <c r="E1717" t="s">
        <v>362</v>
      </c>
      <c r="F1717" t="s">
        <v>260</v>
      </c>
      <c r="G1717" t="s">
        <v>195</v>
      </c>
      <c r="H1717" t="s">
        <v>207</v>
      </c>
      <c r="I1717" t="s">
        <v>208</v>
      </c>
      <c r="J1717" t="s">
        <v>209</v>
      </c>
      <c r="K1717" t="s">
        <v>191</v>
      </c>
      <c r="N1717" t="s">
        <v>232</v>
      </c>
      <c r="O1717" t="s">
        <v>265</v>
      </c>
      <c r="P1717">
        <v>2050</v>
      </c>
      <c r="Q1717">
        <v>0.65</v>
      </c>
    </row>
    <row r="1718" spans="1:17" x14ac:dyDescent="0.25">
      <c r="A1718" t="s">
        <v>382</v>
      </c>
      <c r="B1718" t="s">
        <v>383</v>
      </c>
      <c r="C1718" t="s">
        <v>384</v>
      </c>
      <c r="D1718" t="s">
        <v>185</v>
      </c>
      <c r="E1718" t="s">
        <v>362</v>
      </c>
      <c r="F1718" t="s">
        <v>260</v>
      </c>
      <c r="G1718" t="s">
        <v>195</v>
      </c>
      <c r="H1718" t="s">
        <v>350</v>
      </c>
      <c r="I1718" t="s">
        <v>208</v>
      </c>
      <c r="J1718" t="s">
        <v>351</v>
      </c>
      <c r="K1718" t="s">
        <v>191</v>
      </c>
      <c r="N1718" t="s">
        <v>385</v>
      </c>
      <c r="O1718" t="s">
        <v>194</v>
      </c>
      <c r="P1718">
        <v>2015</v>
      </c>
      <c r="Q1718">
        <v>0.55000000000000004</v>
      </c>
    </row>
    <row r="1719" spans="1:17" x14ac:dyDescent="0.25">
      <c r="A1719" t="s">
        <v>382</v>
      </c>
      <c r="B1719" t="s">
        <v>383</v>
      </c>
      <c r="C1719" t="s">
        <v>384</v>
      </c>
      <c r="D1719" t="s">
        <v>185</v>
      </c>
      <c r="E1719" t="s">
        <v>362</v>
      </c>
      <c r="F1719" t="s">
        <v>260</v>
      </c>
      <c r="G1719" t="s">
        <v>195</v>
      </c>
      <c r="H1719" t="s">
        <v>350</v>
      </c>
      <c r="I1719" t="s">
        <v>208</v>
      </c>
      <c r="J1719" t="s">
        <v>351</v>
      </c>
      <c r="K1719" t="s">
        <v>191</v>
      </c>
      <c r="N1719" t="s">
        <v>385</v>
      </c>
      <c r="O1719" t="s">
        <v>194</v>
      </c>
      <c r="P1719">
        <v>2020</v>
      </c>
      <c r="Q1719">
        <v>0.56000000000000005</v>
      </c>
    </row>
    <row r="1720" spans="1:17" x14ac:dyDescent="0.25">
      <c r="A1720" t="s">
        <v>382</v>
      </c>
      <c r="B1720" t="s">
        <v>383</v>
      </c>
      <c r="C1720" t="s">
        <v>384</v>
      </c>
      <c r="D1720" t="s">
        <v>185</v>
      </c>
      <c r="E1720" t="s">
        <v>362</v>
      </c>
      <c r="F1720" t="s">
        <v>260</v>
      </c>
      <c r="G1720" t="s">
        <v>195</v>
      </c>
      <c r="H1720" t="s">
        <v>350</v>
      </c>
      <c r="I1720" t="s">
        <v>208</v>
      </c>
      <c r="J1720" t="s">
        <v>351</v>
      </c>
      <c r="K1720" t="s">
        <v>191</v>
      </c>
      <c r="N1720" t="s">
        <v>385</v>
      </c>
      <c r="O1720" t="s">
        <v>264</v>
      </c>
      <c r="P1720">
        <v>2020</v>
      </c>
      <c r="Q1720">
        <v>0.52</v>
      </c>
    </row>
    <row r="1721" spans="1:17" x14ac:dyDescent="0.25">
      <c r="A1721" t="s">
        <v>382</v>
      </c>
      <c r="B1721" t="s">
        <v>383</v>
      </c>
      <c r="C1721" t="s">
        <v>384</v>
      </c>
      <c r="D1721" t="s">
        <v>185</v>
      </c>
      <c r="E1721" t="s">
        <v>362</v>
      </c>
      <c r="F1721" t="s">
        <v>260</v>
      </c>
      <c r="G1721" t="s">
        <v>195</v>
      </c>
      <c r="H1721" t="s">
        <v>350</v>
      </c>
      <c r="I1721" t="s">
        <v>208</v>
      </c>
      <c r="J1721" t="s">
        <v>351</v>
      </c>
      <c r="K1721" t="s">
        <v>191</v>
      </c>
      <c r="N1721" t="s">
        <v>385</v>
      </c>
      <c r="O1721" t="s">
        <v>265</v>
      </c>
      <c r="P1721">
        <v>2020</v>
      </c>
      <c r="Q1721">
        <v>0.57999999999999996</v>
      </c>
    </row>
    <row r="1722" spans="1:17" x14ac:dyDescent="0.25">
      <c r="A1722" t="s">
        <v>382</v>
      </c>
      <c r="B1722" t="s">
        <v>383</v>
      </c>
      <c r="C1722" t="s">
        <v>384</v>
      </c>
      <c r="D1722" t="s">
        <v>185</v>
      </c>
      <c r="E1722" t="s">
        <v>362</v>
      </c>
      <c r="F1722" t="s">
        <v>260</v>
      </c>
      <c r="G1722" t="s">
        <v>195</v>
      </c>
      <c r="H1722" t="s">
        <v>350</v>
      </c>
      <c r="I1722" t="s">
        <v>208</v>
      </c>
      <c r="J1722" t="s">
        <v>351</v>
      </c>
      <c r="K1722" t="s">
        <v>191</v>
      </c>
      <c r="N1722" t="s">
        <v>385</v>
      </c>
      <c r="O1722" t="s">
        <v>194</v>
      </c>
      <c r="P1722">
        <v>2030</v>
      </c>
      <c r="Q1722">
        <v>0.57999999999999996</v>
      </c>
    </row>
    <row r="1723" spans="1:17" x14ac:dyDescent="0.25">
      <c r="A1723" t="s">
        <v>382</v>
      </c>
      <c r="B1723" t="s">
        <v>383</v>
      </c>
      <c r="C1723" t="s">
        <v>384</v>
      </c>
      <c r="D1723" t="s">
        <v>185</v>
      </c>
      <c r="E1723" t="s">
        <v>362</v>
      </c>
      <c r="F1723" t="s">
        <v>260</v>
      </c>
      <c r="G1723" t="s">
        <v>195</v>
      </c>
      <c r="H1723" t="s">
        <v>350</v>
      </c>
      <c r="I1723" t="s">
        <v>208</v>
      </c>
      <c r="J1723" t="s">
        <v>351</v>
      </c>
      <c r="K1723" t="s">
        <v>191</v>
      </c>
      <c r="N1723" t="s">
        <v>385</v>
      </c>
      <c r="O1723" t="s">
        <v>194</v>
      </c>
      <c r="P1723">
        <v>2050</v>
      </c>
      <c r="Q1723">
        <v>0.6</v>
      </c>
    </row>
    <row r="1724" spans="1:17" x14ac:dyDescent="0.25">
      <c r="A1724" t="s">
        <v>382</v>
      </c>
      <c r="B1724" t="s">
        <v>383</v>
      </c>
      <c r="C1724" t="s">
        <v>384</v>
      </c>
      <c r="D1724" t="s">
        <v>185</v>
      </c>
      <c r="E1724" t="s">
        <v>362</v>
      </c>
      <c r="F1724" t="s">
        <v>260</v>
      </c>
      <c r="G1724" t="s">
        <v>195</v>
      </c>
      <c r="H1724" t="s">
        <v>350</v>
      </c>
      <c r="I1724" t="s">
        <v>208</v>
      </c>
      <c r="J1724" t="s">
        <v>351</v>
      </c>
      <c r="K1724" t="s">
        <v>191</v>
      </c>
      <c r="N1724" t="s">
        <v>385</v>
      </c>
      <c r="O1724" t="s">
        <v>264</v>
      </c>
      <c r="P1724">
        <v>2050</v>
      </c>
      <c r="Q1724">
        <v>0.55000000000000004</v>
      </c>
    </row>
    <row r="1725" spans="1:17" x14ac:dyDescent="0.25">
      <c r="A1725" t="s">
        <v>382</v>
      </c>
      <c r="B1725" t="s">
        <v>383</v>
      </c>
      <c r="C1725" t="s">
        <v>384</v>
      </c>
      <c r="D1725" t="s">
        <v>185</v>
      </c>
      <c r="E1725" t="s">
        <v>362</v>
      </c>
      <c r="F1725" t="s">
        <v>260</v>
      </c>
      <c r="G1725" t="s">
        <v>195</v>
      </c>
      <c r="H1725" t="s">
        <v>350</v>
      </c>
      <c r="I1725" t="s">
        <v>208</v>
      </c>
      <c r="J1725" t="s">
        <v>351</v>
      </c>
      <c r="K1725" t="s">
        <v>191</v>
      </c>
      <c r="N1725" t="s">
        <v>385</v>
      </c>
      <c r="O1725" t="s">
        <v>265</v>
      </c>
      <c r="P1725">
        <v>2050</v>
      </c>
      <c r="Q1725">
        <v>0.62</v>
      </c>
    </row>
    <row r="1726" spans="1:17" x14ac:dyDescent="0.25">
      <c r="A1726" t="s">
        <v>382</v>
      </c>
      <c r="B1726" t="s">
        <v>383</v>
      </c>
      <c r="C1726" t="s">
        <v>384</v>
      </c>
      <c r="D1726" t="s">
        <v>185</v>
      </c>
      <c r="E1726" t="s">
        <v>362</v>
      </c>
      <c r="F1726" t="s">
        <v>260</v>
      </c>
      <c r="G1726" t="s">
        <v>195</v>
      </c>
      <c r="H1726" t="s">
        <v>352</v>
      </c>
      <c r="I1726" t="s">
        <v>135</v>
      </c>
      <c r="K1726" t="s">
        <v>191</v>
      </c>
      <c r="N1726" t="s">
        <v>232</v>
      </c>
      <c r="O1726" t="s">
        <v>194</v>
      </c>
      <c r="P1726">
        <v>2015</v>
      </c>
      <c r="Q1726">
        <v>0.03</v>
      </c>
    </row>
    <row r="1727" spans="1:17" x14ac:dyDescent="0.25">
      <c r="A1727" t="s">
        <v>382</v>
      </c>
      <c r="B1727" t="s">
        <v>383</v>
      </c>
      <c r="C1727" t="s">
        <v>384</v>
      </c>
      <c r="D1727" t="s">
        <v>185</v>
      </c>
      <c r="E1727" t="s">
        <v>362</v>
      </c>
      <c r="F1727" t="s">
        <v>260</v>
      </c>
      <c r="G1727" t="s">
        <v>195</v>
      </c>
      <c r="H1727" t="s">
        <v>352</v>
      </c>
      <c r="I1727" t="s">
        <v>135</v>
      </c>
      <c r="K1727" t="s">
        <v>191</v>
      </c>
      <c r="N1727" t="s">
        <v>232</v>
      </c>
      <c r="O1727" t="s">
        <v>194</v>
      </c>
      <c r="P1727">
        <v>2020</v>
      </c>
      <c r="Q1727">
        <v>0.03</v>
      </c>
    </row>
    <row r="1728" spans="1:17" x14ac:dyDescent="0.25">
      <c r="A1728" t="s">
        <v>382</v>
      </c>
      <c r="B1728" t="s">
        <v>383</v>
      </c>
      <c r="C1728" t="s">
        <v>384</v>
      </c>
      <c r="D1728" t="s">
        <v>185</v>
      </c>
      <c r="E1728" t="s">
        <v>362</v>
      </c>
      <c r="F1728" t="s">
        <v>260</v>
      </c>
      <c r="G1728" t="s">
        <v>195</v>
      </c>
      <c r="H1728" t="s">
        <v>352</v>
      </c>
      <c r="I1728" t="s">
        <v>135</v>
      </c>
      <c r="K1728" t="s">
        <v>191</v>
      </c>
      <c r="N1728" t="s">
        <v>232</v>
      </c>
      <c r="O1728" t="s">
        <v>264</v>
      </c>
      <c r="P1728">
        <v>2020</v>
      </c>
      <c r="Q1728">
        <v>0.02</v>
      </c>
    </row>
    <row r="1729" spans="1:17" x14ac:dyDescent="0.25">
      <c r="A1729" t="s">
        <v>382</v>
      </c>
      <c r="B1729" t="s">
        <v>383</v>
      </c>
      <c r="C1729" t="s">
        <v>384</v>
      </c>
      <c r="D1729" t="s">
        <v>185</v>
      </c>
      <c r="E1729" t="s">
        <v>362</v>
      </c>
      <c r="F1729" t="s">
        <v>260</v>
      </c>
      <c r="G1729" t="s">
        <v>195</v>
      </c>
      <c r="H1729" t="s">
        <v>352</v>
      </c>
      <c r="I1729" t="s">
        <v>135</v>
      </c>
      <c r="K1729" t="s">
        <v>191</v>
      </c>
      <c r="N1729" t="s">
        <v>232</v>
      </c>
      <c r="O1729" t="s">
        <v>265</v>
      </c>
      <c r="P1729">
        <v>2020</v>
      </c>
      <c r="Q1729">
        <v>0.04</v>
      </c>
    </row>
    <row r="1730" spans="1:17" x14ac:dyDescent="0.25">
      <c r="A1730" t="s">
        <v>382</v>
      </c>
      <c r="B1730" t="s">
        <v>383</v>
      </c>
      <c r="C1730" t="s">
        <v>384</v>
      </c>
      <c r="D1730" t="s">
        <v>185</v>
      </c>
      <c r="E1730" t="s">
        <v>362</v>
      </c>
      <c r="F1730" t="s">
        <v>260</v>
      </c>
      <c r="G1730" t="s">
        <v>195</v>
      </c>
      <c r="H1730" t="s">
        <v>352</v>
      </c>
      <c r="I1730" t="s">
        <v>135</v>
      </c>
      <c r="K1730" t="s">
        <v>191</v>
      </c>
      <c r="N1730" t="s">
        <v>232</v>
      </c>
      <c r="O1730" t="s">
        <v>194</v>
      </c>
      <c r="P1730">
        <v>2030</v>
      </c>
      <c r="Q1730">
        <v>0.03</v>
      </c>
    </row>
    <row r="1731" spans="1:17" x14ac:dyDescent="0.25">
      <c r="A1731" t="s">
        <v>382</v>
      </c>
      <c r="B1731" t="s">
        <v>383</v>
      </c>
      <c r="C1731" t="s">
        <v>384</v>
      </c>
      <c r="D1731" t="s">
        <v>185</v>
      </c>
      <c r="E1731" t="s">
        <v>362</v>
      </c>
      <c r="F1731" t="s">
        <v>260</v>
      </c>
      <c r="G1731" t="s">
        <v>195</v>
      </c>
      <c r="H1731" t="s">
        <v>352</v>
      </c>
      <c r="I1731" t="s">
        <v>135</v>
      </c>
      <c r="K1731" t="s">
        <v>191</v>
      </c>
      <c r="N1731" t="s">
        <v>232</v>
      </c>
      <c r="O1731" t="s">
        <v>194</v>
      </c>
      <c r="P1731">
        <v>2050</v>
      </c>
      <c r="Q1731">
        <v>0.03</v>
      </c>
    </row>
    <row r="1732" spans="1:17" x14ac:dyDescent="0.25">
      <c r="A1732" t="s">
        <v>382</v>
      </c>
      <c r="B1732" t="s">
        <v>383</v>
      </c>
      <c r="C1732" t="s">
        <v>384</v>
      </c>
      <c r="D1732" t="s">
        <v>185</v>
      </c>
      <c r="E1732" t="s">
        <v>362</v>
      </c>
      <c r="F1732" t="s">
        <v>260</v>
      </c>
      <c r="G1732" t="s">
        <v>195</v>
      </c>
      <c r="H1732" t="s">
        <v>352</v>
      </c>
      <c r="I1732" t="s">
        <v>135</v>
      </c>
      <c r="K1732" t="s">
        <v>191</v>
      </c>
      <c r="N1732" t="s">
        <v>232</v>
      </c>
      <c r="O1732" t="s">
        <v>264</v>
      </c>
      <c r="P1732">
        <v>2050</v>
      </c>
      <c r="Q1732">
        <v>0.02</v>
      </c>
    </row>
    <row r="1733" spans="1:17" x14ac:dyDescent="0.25">
      <c r="A1733" t="s">
        <v>382</v>
      </c>
      <c r="B1733" t="s">
        <v>383</v>
      </c>
      <c r="C1733" t="s">
        <v>384</v>
      </c>
      <c r="D1733" t="s">
        <v>185</v>
      </c>
      <c r="E1733" t="s">
        <v>362</v>
      </c>
      <c r="F1733" t="s">
        <v>260</v>
      </c>
      <c r="G1733" t="s">
        <v>195</v>
      </c>
      <c r="H1733" t="s">
        <v>352</v>
      </c>
      <c r="I1733" t="s">
        <v>135</v>
      </c>
      <c r="K1733" t="s">
        <v>191</v>
      </c>
      <c r="N1733" t="s">
        <v>232</v>
      </c>
      <c r="O1733" t="s">
        <v>265</v>
      </c>
      <c r="P1733">
        <v>2050</v>
      </c>
      <c r="Q1733">
        <v>0.04</v>
      </c>
    </row>
    <row r="1734" spans="1:17" x14ac:dyDescent="0.25">
      <c r="A1734" t="s">
        <v>382</v>
      </c>
      <c r="B1734" t="s">
        <v>383</v>
      </c>
      <c r="C1734" t="s">
        <v>384</v>
      </c>
      <c r="D1734" t="s">
        <v>185</v>
      </c>
      <c r="E1734" t="s">
        <v>362</v>
      </c>
      <c r="F1734" t="s">
        <v>260</v>
      </c>
      <c r="G1734" t="s">
        <v>195</v>
      </c>
      <c r="H1734" t="s">
        <v>212</v>
      </c>
      <c r="I1734" t="s">
        <v>213</v>
      </c>
      <c r="K1734" t="s">
        <v>214</v>
      </c>
      <c r="M1734" t="s">
        <v>344</v>
      </c>
      <c r="O1734" t="s">
        <v>194</v>
      </c>
      <c r="P1734">
        <v>2015</v>
      </c>
    </row>
    <row r="1735" spans="1:17" x14ac:dyDescent="0.25">
      <c r="A1735" t="s">
        <v>382</v>
      </c>
      <c r="B1735" t="s">
        <v>383</v>
      </c>
      <c r="C1735" t="s">
        <v>384</v>
      </c>
      <c r="D1735" t="s">
        <v>185</v>
      </c>
      <c r="E1735" t="s">
        <v>362</v>
      </c>
      <c r="F1735" t="s">
        <v>260</v>
      </c>
      <c r="G1735" t="s">
        <v>195</v>
      </c>
      <c r="H1735" t="s">
        <v>212</v>
      </c>
      <c r="I1735" t="s">
        <v>213</v>
      </c>
      <c r="K1735" t="s">
        <v>214</v>
      </c>
      <c r="M1735" t="s">
        <v>344</v>
      </c>
      <c r="O1735" t="s">
        <v>194</v>
      </c>
      <c r="P1735">
        <v>2020</v>
      </c>
    </row>
    <row r="1736" spans="1:17" x14ac:dyDescent="0.25">
      <c r="A1736" t="s">
        <v>382</v>
      </c>
      <c r="B1736" t="s">
        <v>383</v>
      </c>
      <c r="C1736" t="s">
        <v>384</v>
      </c>
      <c r="D1736" t="s">
        <v>185</v>
      </c>
      <c r="E1736" t="s">
        <v>362</v>
      </c>
      <c r="F1736" t="s">
        <v>260</v>
      </c>
      <c r="G1736" t="s">
        <v>195</v>
      </c>
      <c r="H1736" t="s">
        <v>212</v>
      </c>
      <c r="I1736" t="s">
        <v>213</v>
      </c>
      <c r="K1736" t="s">
        <v>214</v>
      </c>
      <c r="M1736" t="s">
        <v>344</v>
      </c>
      <c r="O1736" t="s">
        <v>264</v>
      </c>
      <c r="P1736">
        <v>2020</v>
      </c>
      <c r="Q1736">
        <v>100</v>
      </c>
    </row>
    <row r="1737" spans="1:17" x14ac:dyDescent="0.25">
      <c r="A1737" t="s">
        <v>382</v>
      </c>
      <c r="B1737" t="s">
        <v>383</v>
      </c>
      <c r="C1737" t="s">
        <v>384</v>
      </c>
      <c r="D1737" t="s">
        <v>185</v>
      </c>
      <c r="E1737" t="s">
        <v>362</v>
      </c>
      <c r="F1737" t="s">
        <v>260</v>
      </c>
      <c r="G1737" t="s">
        <v>195</v>
      </c>
      <c r="H1737" t="s">
        <v>212</v>
      </c>
      <c r="I1737" t="s">
        <v>213</v>
      </c>
      <c r="K1737" t="s">
        <v>214</v>
      </c>
      <c r="M1737" t="s">
        <v>344</v>
      </c>
      <c r="O1737" t="s">
        <v>265</v>
      </c>
      <c r="P1737">
        <v>2020</v>
      </c>
      <c r="Q1737">
        <v>500</v>
      </c>
    </row>
    <row r="1738" spans="1:17" x14ac:dyDescent="0.25">
      <c r="A1738" t="s">
        <v>382</v>
      </c>
      <c r="B1738" t="s">
        <v>383</v>
      </c>
      <c r="C1738" t="s">
        <v>384</v>
      </c>
      <c r="D1738" t="s">
        <v>185</v>
      </c>
      <c r="E1738" t="s">
        <v>362</v>
      </c>
      <c r="F1738" t="s">
        <v>260</v>
      </c>
      <c r="G1738" t="s">
        <v>195</v>
      </c>
      <c r="H1738" t="s">
        <v>212</v>
      </c>
      <c r="I1738" t="s">
        <v>213</v>
      </c>
      <c r="K1738" t="s">
        <v>214</v>
      </c>
      <c r="M1738" t="s">
        <v>344</v>
      </c>
      <c r="O1738" t="s">
        <v>194</v>
      </c>
      <c r="P1738">
        <v>2030</v>
      </c>
    </row>
    <row r="1739" spans="1:17" x14ac:dyDescent="0.25">
      <c r="A1739" t="s">
        <v>382</v>
      </c>
      <c r="B1739" t="s">
        <v>383</v>
      </c>
      <c r="C1739" t="s">
        <v>384</v>
      </c>
      <c r="D1739" t="s">
        <v>185</v>
      </c>
      <c r="E1739" t="s">
        <v>362</v>
      </c>
      <c r="F1739" t="s">
        <v>260</v>
      </c>
      <c r="G1739" t="s">
        <v>195</v>
      </c>
      <c r="H1739" t="s">
        <v>212</v>
      </c>
      <c r="I1739" t="s">
        <v>213</v>
      </c>
      <c r="K1739" t="s">
        <v>214</v>
      </c>
      <c r="M1739" t="s">
        <v>344</v>
      </c>
      <c r="O1739" t="s">
        <v>194</v>
      </c>
      <c r="P1739">
        <v>2050</v>
      </c>
    </row>
    <row r="1740" spans="1:17" x14ac:dyDescent="0.25">
      <c r="A1740" t="s">
        <v>382</v>
      </c>
      <c r="B1740" t="s">
        <v>383</v>
      </c>
      <c r="C1740" t="s">
        <v>384</v>
      </c>
      <c r="D1740" t="s">
        <v>185</v>
      </c>
      <c r="E1740" t="s">
        <v>362</v>
      </c>
      <c r="F1740" t="s">
        <v>260</v>
      </c>
      <c r="G1740" t="s">
        <v>195</v>
      </c>
      <c r="H1740" t="s">
        <v>212</v>
      </c>
      <c r="I1740" t="s">
        <v>213</v>
      </c>
      <c r="K1740" t="s">
        <v>214</v>
      </c>
      <c r="M1740" t="s">
        <v>344</v>
      </c>
      <c r="O1740" t="s">
        <v>264</v>
      </c>
      <c r="P1740">
        <v>2050</v>
      </c>
      <c r="Q1740">
        <v>100</v>
      </c>
    </row>
    <row r="1741" spans="1:17" x14ac:dyDescent="0.25">
      <c r="A1741" t="s">
        <v>382</v>
      </c>
      <c r="B1741" t="s">
        <v>383</v>
      </c>
      <c r="C1741" t="s">
        <v>384</v>
      </c>
      <c r="D1741" t="s">
        <v>185</v>
      </c>
      <c r="E1741" t="s">
        <v>362</v>
      </c>
      <c r="F1741" t="s">
        <v>260</v>
      </c>
      <c r="G1741" t="s">
        <v>195</v>
      </c>
      <c r="H1741" t="s">
        <v>212</v>
      </c>
      <c r="I1741" t="s">
        <v>213</v>
      </c>
      <c r="K1741" t="s">
        <v>214</v>
      </c>
      <c r="M1741" t="s">
        <v>344</v>
      </c>
      <c r="O1741" t="s">
        <v>265</v>
      </c>
      <c r="P1741">
        <v>2050</v>
      </c>
      <c r="Q1741">
        <v>500</v>
      </c>
    </row>
    <row r="1742" spans="1:17" x14ac:dyDescent="0.25">
      <c r="A1742" t="s">
        <v>382</v>
      </c>
      <c r="B1742" t="s">
        <v>383</v>
      </c>
      <c r="C1742" t="s">
        <v>384</v>
      </c>
      <c r="D1742" t="s">
        <v>185</v>
      </c>
      <c r="E1742" t="s">
        <v>362</v>
      </c>
      <c r="F1742" t="s">
        <v>260</v>
      </c>
      <c r="G1742" t="s">
        <v>195</v>
      </c>
      <c r="H1742" t="s">
        <v>354</v>
      </c>
      <c r="I1742" t="s">
        <v>136</v>
      </c>
      <c r="K1742" t="s">
        <v>275</v>
      </c>
      <c r="N1742" t="s">
        <v>232</v>
      </c>
      <c r="O1742" t="s">
        <v>194</v>
      </c>
      <c r="P1742">
        <v>2015</v>
      </c>
      <c r="Q1742">
        <v>2.5</v>
      </c>
    </row>
    <row r="1743" spans="1:17" x14ac:dyDescent="0.25">
      <c r="A1743" t="s">
        <v>382</v>
      </c>
      <c r="B1743" t="s">
        <v>383</v>
      </c>
      <c r="C1743" t="s">
        <v>384</v>
      </c>
      <c r="D1743" t="s">
        <v>185</v>
      </c>
      <c r="E1743" t="s">
        <v>362</v>
      </c>
      <c r="F1743" t="s">
        <v>260</v>
      </c>
      <c r="G1743" t="s">
        <v>195</v>
      </c>
      <c r="H1743" t="s">
        <v>354</v>
      </c>
      <c r="I1743" t="s">
        <v>136</v>
      </c>
      <c r="K1743" t="s">
        <v>275</v>
      </c>
      <c r="N1743" t="s">
        <v>232</v>
      </c>
      <c r="O1743" t="s">
        <v>194</v>
      </c>
      <c r="P1743">
        <v>2020</v>
      </c>
      <c r="Q1743">
        <v>2.2999999999999998</v>
      </c>
    </row>
    <row r="1744" spans="1:17" x14ac:dyDescent="0.25">
      <c r="A1744" t="s">
        <v>382</v>
      </c>
      <c r="B1744" t="s">
        <v>383</v>
      </c>
      <c r="C1744" t="s">
        <v>384</v>
      </c>
      <c r="D1744" t="s">
        <v>185</v>
      </c>
      <c r="E1744" t="s">
        <v>362</v>
      </c>
      <c r="F1744" t="s">
        <v>260</v>
      </c>
      <c r="G1744" t="s">
        <v>195</v>
      </c>
      <c r="H1744" t="s">
        <v>354</v>
      </c>
      <c r="I1744" t="s">
        <v>136</v>
      </c>
      <c r="K1744" t="s">
        <v>275</v>
      </c>
      <c r="N1744" t="s">
        <v>232</v>
      </c>
      <c r="O1744" t="s">
        <v>264</v>
      </c>
      <c r="P1744">
        <v>2020</v>
      </c>
      <c r="Q1744">
        <v>2</v>
      </c>
    </row>
    <row r="1745" spans="1:17" x14ac:dyDescent="0.25">
      <c r="A1745" t="s">
        <v>382</v>
      </c>
      <c r="B1745" t="s">
        <v>383</v>
      </c>
      <c r="C1745" t="s">
        <v>384</v>
      </c>
      <c r="D1745" t="s">
        <v>185</v>
      </c>
      <c r="E1745" t="s">
        <v>362</v>
      </c>
      <c r="F1745" t="s">
        <v>260</v>
      </c>
      <c r="G1745" t="s">
        <v>195</v>
      </c>
      <c r="H1745" t="s">
        <v>354</v>
      </c>
      <c r="I1745" t="s">
        <v>136</v>
      </c>
      <c r="K1745" t="s">
        <v>275</v>
      </c>
      <c r="N1745" t="s">
        <v>232</v>
      </c>
      <c r="O1745" t="s">
        <v>265</v>
      </c>
      <c r="P1745">
        <v>2020</v>
      </c>
      <c r="Q1745">
        <v>4</v>
      </c>
    </row>
    <row r="1746" spans="1:17" x14ac:dyDescent="0.25">
      <c r="A1746" t="s">
        <v>382</v>
      </c>
      <c r="B1746" t="s">
        <v>383</v>
      </c>
      <c r="C1746" t="s">
        <v>384</v>
      </c>
      <c r="D1746" t="s">
        <v>185</v>
      </c>
      <c r="E1746" t="s">
        <v>362</v>
      </c>
      <c r="F1746" t="s">
        <v>260</v>
      </c>
      <c r="G1746" t="s">
        <v>195</v>
      </c>
      <c r="H1746" t="s">
        <v>354</v>
      </c>
      <c r="I1746" t="s">
        <v>136</v>
      </c>
      <c r="K1746" t="s">
        <v>275</v>
      </c>
      <c r="N1746" t="s">
        <v>232</v>
      </c>
      <c r="O1746" t="s">
        <v>194</v>
      </c>
      <c r="P1746">
        <v>2030</v>
      </c>
      <c r="Q1746">
        <v>2</v>
      </c>
    </row>
    <row r="1747" spans="1:17" x14ac:dyDescent="0.25">
      <c r="A1747" t="s">
        <v>382</v>
      </c>
      <c r="B1747" t="s">
        <v>383</v>
      </c>
      <c r="C1747" t="s">
        <v>384</v>
      </c>
      <c r="D1747" t="s">
        <v>185</v>
      </c>
      <c r="E1747" t="s">
        <v>362</v>
      </c>
      <c r="F1747" t="s">
        <v>260</v>
      </c>
      <c r="G1747" t="s">
        <v>195</v>
      </c>
      <c r="H1747" t="s">
        <v>354</v>
      </c>
      <c r="I1747" t="s">
        <v>136</v>
      </c>
      <c r="K1747" t="s">
        <v>275</v>
      </c>
      <c r="N1747" t="s">
        <v>232</v>
      </c>
      <c r="O1747" t="s">
        <v>194</v>
      </c>
      <c r="P1747">
        <v>2050</v>
      </c>
      <c r="Q1747">
        <v>2</v>
      </c>
    </row>
    <row r="1748" spans="1:17" x14ac:dyDescent="0.25">
      <c r="A1748" t="s">
        <v>382</v>
      </c>
      <c r="B1748" t="s">
        <v>383</v>
      </c>
      <c r="C1748" t="s">
        <v>384</v>
      </c>
      <c r="D1748" t="s">
        <v>185</v>
      </c>
      <c r="E1748" t="s">
        <v>362</v>
      </c>
      <c r="F1748" t="s">
        <v>260</v>
      </c>
      <c r="G1748" t="s">
        <v>195</v>
      </c>
      <c r="H1748" t="s">
        <v>354</v>
      </c>
      <c r="I1748" t="s">
        <v>136</v>
      </c>
      <c r="K1748" t="s">
        <v>275</v>
      </c>
      <c r="N1748" t="s">
        <v>232</v>
      </c>
      <c r="O1748" t="s">
        <v>264</v>
      </c>
      <c r="P1748">
        <v>2050</v>
      </c>
      <c r="Q1748">
        <v>2</v>
      </c>
    </row>
    <row r="1749" spans="1:17" x14ac:dyDescent="0.25">
      <c r="A1749" t="s">
        <v>382</v>
      </c>
      <c r="B1749" t="s">
        <v>383</v>
      </c>
      <c r="C1749" t="s">
        <v>384</v>
      </c>
      <c r="D1749" t="s">
        <v>185</v>
      </c>
      <c r="E1749" t="s">
        <v>362</v>
      </c>
      <c r="F1749" t="s">
        <v>260</v>
      </c>
      <c r="G1749" t="s">
        <v>195</v>
      </c>
      <c r="H1749" t="s">
        <v>354</v>
      </c>
      <c r="I1749" t="s">
        <v>136</v>
      </c>
      <c r="K1749" t="s">
        <v>275</v>
      </c>
      <c r="N1749" t="s">
        <v>232</v>
      </c>
      <c r="O1749" t="s">
        <v>265</v>
      </c>
      <c r="P1749">
        <v>2050</v>
      </c>
      <c r="Q1749">
        <v>4</v>
      </c>
    </row>
    <row r="1750" spans="1:17" x14ac:dyDescent="0.25">
      <c r="A1750" t="s">
        <v>382</v>
      </c>
      <c r="B1750" t="s">
        <v>383</v>
      </c>
      <c r="C1750" t="s">
        <v>384</v>
      </c>
      <c r="D1750" t="s">
        <v>185</v>
      </c>
      <c r="E1750" t="s">
        <v>362</v>
      </c>
      <c r="F1750" t="s">
        <v>260</v>
      </c>
      <c r="G1750" t="s">
        <v>195</v>
      </c>
      <c r="H1750" t="s">
        <v>355</v>
      </c>
      <c r="I1750" t="s">
        <v>277</v>
      </c>
      <c r="K1750" t="s">
        <v>278</v>
      </c>
      <c r="M1750" t="s">
        <v>316</v>
      </c>
      <c r="N1750" t="s">
        <v>386</v>
      </c>
      <c r="O1750" t="s">
        <v>194</v>
      </c>
      <c r="P1750">
        <v>2015</v>
      </c>
      <c r="Q1750">
        <v>0.02</v>
      </c>
    </row>
    <row r="1751" spans="1:17" x14ac:dyDescent="0.25">
      <c r="A1751" t="s">
        <v>382</v>
      </c>
      <c r="B1751" t="s">
        <v>383</v>
      </c>
      <c r="C1751" t="s">
        <v>384</v>
      </c>
      <c r="D1751" t="s">
        <v>185</v>
      </c>
      <c r="E1751" t="s">
        <v>362</v>
      </c>
      <c r="F1751" t="s">
        <v>260</v>
      </c>
      <c r="G1751" t="s">
        <v>195</v>
      </c>
      <c r="H1751" t="s">
        <v>355</v>
      </c>
      <c r="I1751" t="s">
        <v>277</v>
      </c>
      <c r="K1751" t="s">
        <v>278</v>
      </c>
      <c r="M1751" t="s">
        <v>316</v>
      </c>
      <c r="N1751" t="s">
        <v>386</v>
      </c>
      <c r="O1751" t="s">
        <v>194</v>
      </c>
      <c r="P1751">
        <v>2020</v>
      </c>
      <c r="Q1751">
        <v>0.02</v>
      </c>
    </row>
    <row r="1752" spans="1:17" x14ac:dyDescent="0.25">
      <c r="A1752" t="s">
        <v>382</v>
      </c>
      <c r="B1752" t="s">
        <v>383</v>
      </c>
      <c r="C1752" t="s">
        <v>384</v>
      </c>
      <c r="D1752" t="s">
        <v>185</v>
      </c>
      <c r="E1752" t="s">
        <v>362</v>
      </c>
      <c r="F1752" t="s">
        <v>260</v>
      </c>
      <c r="G1752" t="s">
        <v>195</v>
      </c>
      <c r="H1752" t="s">
        <v>355</v>
      </c>
      <c r="I1752" t="s">
        <v>277</v>
      </c>
      <c r="K1752" t="s">
        <v>278</v>
      </c>
      <c r="M1752" t="s">
        <v>316</v>
      </c>
      <c r="N1752" t="s">
        <v>386</v>
      </c>
      <c r="O1752" t="s">
        <v>264</v>
      </c>
      <c r="P1752">
        <v>2020</v>
      </c>
      <c r="Q1752">
        <v>1.4999999999999999E-2</v>
      </c>
    </row>
    <row r="1753" spans="1:17" x14ac:dyDescent="0.25">
      <c r="A1753" t="s">
        <v>382</v>
      </c>
      <c r="B1753" t="s">
        <v>383</v>
      </c>
      <c r="C1753" t="s">
        <v>384</v>
      </c>
      <c r="D1753" t="s">
        <v>185</v>
      </c>
      <c r="E1753" t="s">
        <v>362</v>
      </c>
      <c r="F1753" t="s">
        <v>260</v>
      </c>
      <c r="G1753" t="s">
        <v>195</v>
      </c>
      <c r="H1753" t="s">
        <v>355</v>
      </c>
      <c r="I1753" t="s">
        <v>277</v>
      </c>
      <c r="K1753" t="s">
        <v>278</v>
      </c>
      <c r="M1753" t="s">
        <v>316</v>
      </c>
      <c r="N1753" t="s">
        <v>386</v>
      </c>
      <c r="O1753" t="s">
        <v>265</v>
      </c>
      <c r="P1753">
        <v>2020</v>
      </c>
      <c r="Q1753">
        <v>0.03</v>
      </c>
    </row>
    <row r="1754" spans="1:17" x14ac:dyDescent="0.25">
      <c r="A1754" t="s">
        <v>382</v>
      </c>
      <c r="B1754" t="s">
        <v>383</v>
      </c>
      <c r="C1754" t="s">
        <v>384</v>
      </c>
      <c r="D1754" t="s">
        <v>185</v>
      </c>
      <c r="E1754" t="s">
        <v>362</v>
      </c>
      <c r="F1754" t="s">
        <v>260</v>
      </c>
      <c r="G1754" t="s">
        <v>195</v>
      </c>
      <c r="H1754" t="s">
        <v>355</v>
      </c>
      <c r="I1754" t="s">
        <v>277</v>
      </c>
      <c r="K1754" t="s">
        <v>278</v>
      </c>
      <c r="M1754" t="s">
        <v>316</v>
      </c>
      <c r="N1754" t="s">
        <v>386</v>
      </c>
      <c r="O1754" t="s">
        <v>194</v>
      </c>
      <c r="P1754">
        <v>2030</v>
      </c>
      <c r="Q1754">
        <v>0.02</v>
      </c>
    </row>
    <row r="1755" spans="1:17" x14ac:dyDescent="0.25">
      <c r="A1755" t="s">
        <v>382</v>
      </c>
      <c r="B1755" t="s">
        <v>383</v>
      </c>
      <c r="C1755" t="s">
        <v>384</v>
      </c>
      <c r="D1755" t="s">
        <v>185</v>
      </c>
      <c r="E1755" t="s">
        <v>362</v>
      </c>
      <c r="F1755" t="s">
        <v>260</v>
      </c>
      <c r="G1755" t="s">
        <v>195</v>
      </c>
      <c r="H1755" t="s">
        <v>355</v>
      </c>
      <c r="I1755" t="s">
        <v>277</v>
      </c>
      <c r="K1755" t="s">
        <v>278</v>
      </c>
      <c r="M1755" t="s">
        <v>316</v>
      </c>
      <c r="N1755" t="s">
        <v>386</v>
      </c>
      <c r="O1755" t="s">
        <v>194</v>
      </c>
      <c r="P1755">
        <v>2050</v>
      </c>
      <c r="Q1755">
        <v>0.02</v>
      </c>
    </row>
    <row r="1756" spans="1:17" x14ac:dyDescent="0.25">
      <c r="A1756" t="s">
        <v>382</v>
      </c>
      <c r="B1756" t="s">
        <v>383</v>
      </c>
      <c r="C1756" t="s">
        <v>384</v>
      </c>
      <c r="D1756" t="s">
        <v>185</v>
      </c>
      <c r="E1756" t="s">
        <v>362</v>
      </c>
      <c r="F1756" t="s">
        <v>260</v>
      </c>
      <c r="G1756" t="s">
        <v>195</v>
      </c>
      <c r="H1756" t="s">
        <v>355</v>
      </c>
      <c r="I1756" t="s">
        <v>277</v>
      </c>
      <c r="K1756" t="s">
        <v>278</v>
      </c>
      <c r="M1756" t="s">
        <v>316</v>
      </c>
      <c r="N1756" t="s">
        <v>386</v>
      </c>
      <c r="O1756" t="s">
        <v>264</v>
      </c>
      <c r="P1756">
        <v>2050</v>
      </c>
      <c r="Q1756">
        <v>1.4999999999999999E-2</v>
      </c>
    </row>
    <row r="1757" spans="1:17" x14ac:dyDescent="0.25">
      <c r="A1757" t="s">
        <v>382</v>
      </c>
      <c r="B1757" t="s">
        <v>383</v>
      </c>
      <c r="C1757" t="s">
        <v>384</v>
      </c>
      <c r="D1757" t="s">
        <v>185</v>
      </c>
      <c r="E1757" t="s">
        <v>362</v>
      </c>
      <c r="F1757" t="s">
        <v>260</v>
      </c>
      <c r="G1757" t="s">
        <v>195</v>
      </c>
      <c r="H1757" t="s">
        <v>355</v>
      </c>
      <c r="I1757" t="s">
        <v>277</v>
      </c>
      <c r="K1757" t="s">
        <v>278</v>
      </c>
      <c r="M1757" t="s">
        <v>316</v>
      </c>
      <c r="N1757" t="s">
        <v>386</v>
      </c>
      <c r="O1757" t="s">
        <v>265</v>
      </c>
      <c r="P1757">
        <v>2050</v>
      </c>
      <c r="Q1757">
        <v>0.03</v>
      </c>
    </row>
    <row r="1758" spans="1:17" x14ac:dyDescent="0.25">
      <c r="A1758" t="s">
        <v>382</v>
      </c>
      <c r="B1758" t="s">
        <v>383</v>
      </c>
      <c r="C1758" t="s">
        <v>384</v>
      </c>
      <c r="D1758" t="s">
        <v>185</v>
      </c>
      <c r="E1758" t="s">
        <v>362</v>
      </c>
      <c r="F1758" t="s">
        <v>260</v>
      </c>
      <c r="G1758" t="s">
        <v>195</v>
      </c>
      <c r="H1758" t="s">
        <v>215</v>
      </c>
      <c r="I1758" t="s">
        <v>216</v>
      </c>
      <c r="K1758" t="s">
        <v>202</v>
      </c>
      <c r="M1758" t="s">
        <v>192</v>
      </c>
      <c r="N1758" t="s">
        <v>387</v>
      </c>
      <c r="O1758" t="s">
        <v>194</v>
      </c>
      <c r="P1758">
        <v>2015</v>
      </c>
      <c r="Q1758">
        <v>25</v>
      </c>
    </row>
    <row r="1759" spans="1:17" x14ac:dyDescent="0.25">
      <c r="A1759" t="s">
        <v>382</v>
      </c>
      <c r="B1759" t="s">
        <v>383</v>
      </c>
      <c r="C1759" t="s">
        <v>384</v>
      </c>
      <c r="D1759" t="s">
        <v>185</v>
      </c>
      <c r="E1759" t="s">
        <v>362</v>
      </c>
      <c r="F1759" t="s">
        <v>260</v>
      </c>
      <c r="G1759" t="s">
        <v>195</v>
      </c>
      <c r="H1759" t="s">
        <v>215</v>
      </c>
      <c r="I1759" t="s">
        <v>216</v>
      </c>
      <c r="K1759" t="s">
        <v>202</v>
      </c>
      <c r="M1759" t="s">
        <v>192</v>
      </c>
      <c r="N1759" t="s">
        <v>387</v>
      </c>
      <c r="O1759" t="s">
        <v>194</v>
      </c>
      <c r="P1759">
        <v>2020</v>
      </c>
      <c r="Q1759">
        <v>25</v>
      </c>
    </row>
    <row r="1760" spans="1:17" x14ac:dyDescent="0.25">
      <c r="A1760" t="s">
        <v>382</v>
      </c>
      <c r="B1760" t="s">
        <v>383</v>
      </c>
      <c r="C1760" t="s">
        <v>384</v>
      </c>
      <c r="D1760" t="s">
        <v>185</v>
      </c>
      <c r="E1760" t="s">
        <v>362</v>
      </c>
      <c r="F1760" t="s">
        <v>260</v>
      </c>
      <c r="G1760" t="s">
        <v>195</v>
      </c>
      <c r="H1760" t="s">
        <v>215</v>
      </c>
      <c r="I1760" t="s">
        <v>216</v>
      </c>
      <c r="K1760" t="s">
        <v>202</v>
      </c>
      <c r="M1760" t="s">
        <v>192</v>
      </c>
      <c r="N1760" t="s">
        <v>387</v>
      </c>
      <c r="O1760" t="s">
        <v>264</v>
      </c>
      <c r="P1760">
        <v>2020</v>
      </c>
      <c r="Q1760">
        <v>25</v>
      </c>
    </row>
    <row r="1761" spans="1:17" x14ac:dyDescent="0.25">
      <c r="A1761" t="s">
        <v>382</v>
      </c>
      <c r="B1761" t="s">
        <v>383</v>
      </c>
      <c r="C1761" t="s">
        <v>384</v>
      </c>
      <c r="D1761" t="s">
        <v>185</v>
      </c>
      <c r="E1761" t="s">
        <v>362</v>
      </c>
      <c r="F1761" t="s">
        <v>260</v>
      </c>
      <c r="G1761" t="s">
        <v>195</v>
      </c>
      <c r="H1761" t="s">
        <v>215</v>
      </c>
      <c r="I1761" t="s">
        <v>216</v>
      </c>
      <c r="K1761" t="s">
        <v>202</v>
      </c>
      <c r="M1761" t="s">
        <v>192</v>
      </c>
      <c r="N1761" t="s">
        <v>387</v>
      </c>
      <c r="O1761" t="s">
        <v>265</v>
      </c>
      <c r="P1761">
        <v>2020</v>
      </c>
    </row>
    <row r="1762" spans="1:17" x14ac:dyDescent="0.25">
      <c r="A1762" t="s">
        <v>382</v>
      </c>
      <c r="B1762" t="s">
        <v>383</v>
      </c>
      <c r="C1762" t="s">
        <v>384</v>
      </c>
      <c r="D1762" t="s">
        <v>185</v>
      </c>
      <c r="E1762" t="s">
        <v>362</v>
      </c>
      <c r="F1762" t="s">
        <v>260</v>
      </c>
      <c r="G1762" t="s">
        <v>195</v>
      </c>
      <c r="H1762" t="s">
        <v>215</v>
      </c>
      <c r="I1762" t="s">
        <v>216</v>
      </c>
      <c r="K1762" t="s">
        <v>202</v>
      </c>
      <c r="M1762" t="s">
        <v>192</v>
      </c>
      <c r="N1762" t="s">
        <v>387</v>
      </c>
      <c r="O1762" t="s">
        <v>194</v>
      </c>
      <c r="P1762">
        <v>2030</v>
      </c>
      <c r="Q1762">
        <v>25</v>
      </c>
    </row>
    <row r="1763" spans="1:17" x14ac:dyDescent="0.25">
      <c r="A1763" t="s">
        <v>382</v>
      </c>
      <c r="B1763" t="s">
        <v>383</v>
      </c>
      <c r="C1763" t="s">
        <v>384</v>
      </c>
      <c r="D1763" t="s">
        <v>185</v>
      </c>
      <c r="E1763" t="s">
        <v>362</v>
      </c>
      <c r="F1763" t="s">
        <v>260</v>
      </c>
      <c r="G1763" t="s">
        <v>195</v>
      </c>
      <c r="H1763" t="s">
        <v>215</v>
      </c>
      <c r="I1763" t="s">
        <v>216</v>
      </c>
      <c r="K1763" t="s">
        <v>202</v>
      </c>
      <c r="M1763" t="s">
        <v>192</v>
      </c>
      <c r="N1763" t="s">
        <v>387</v>
      </c>
      <c r="O1763" t="s">
        <v>194</v>
      </c>
      <c r="P1763">
        <v>2050</v>
      </c>
      <c r="Q1763">
        <v>25</v>
      </c>
    </row>
    <row r="1764" spans="1:17" x14ac:dyDescent="0.25">
      <c r="A1764" t="s">
        <v>382</v>
      </c>
      <c r="B1764" t="s">
        <v>383</v>
      </c>
      <c r="C1764" t="s">
        <v>384</v>
      </c>
      <c r="D1764" t="s">
        <v>185</v>
      </c>
      <c r="E1764" t="s">
        <v>362</v>
      </c>
      <c r="F1764" t="s">
        <v>260</v>
      </c>
      <c r="G1764" t="s">
        <v>195</v>
      </c>
      <c r="H1764" t="s">
        <v>215</v>
      </c>
      <c r="I1764" t="s">
        <v>216</v>
      </c>
      <c r="K1764" t="s">
        <v>202</v>
      </c>
      <c r="M1764" t="s">
        <v>192</v>
      </c>
      <c r="N1764" t="s">
        <v>387</v>
      </c>
      <c r="O1764" t="s">
        <v>264</v>
      </c>
      <c r="P1764">
        <v>2050</v>
      </c>
      <c r="Q1764">
        <v>25</v>
      </c>
    </row>
    <row r="1765" spans="1:17" x14ac:dyDescent="0.25">
      <c r="A1765" t="s">
        <v>382</v>
      </c>
      <c r="B1765" t="s">
        <v>383</v>
      </c>
      <c r="C1765" t="s">
        <v>384</v>
      </c>
      <c r="D1765" t="s">
        <v>185</v>
      </c>
      <c r="E1765" t="s">
        <v>362</v>
      </c>
      <c r="F1765" t="s">
        <v>260</v>
      </c>
      <c r="G1765" t="s">
        <v>195</v>
      </c>
      <c r="H1765" t="s">
        <v>215</v>
      </c>
      <c r="I1765" t="s">
        <v>216</v>
      </c>
      <c r="K1765" t="s">
        <v>202</v>
      </c>
      <c r="M1765" t="s">
        <v>192</v>
      </c>
      <c r="N1765" t="s">
        <v>387</v>
      </c>
      <c r="O1765" t="s">
        <v>265</v>
      </c>
      <c r="P1765">
        <v>2050</v>
      </c>
    </row>
    <row r="1766" spans="1:17" x14ac:dyDescent="0.25">
      <c r="A1766" t="s">
        <v>382</v>
      </c>
      <c r="B1766" t="s">
        <v>383</v>
      </c>
      <c r="C1766" t="s">
        <v>384</v>
      </c>
      <c r="D1766" t="s">
        <v>185</v>
      </c>
      <c r="E1766" t="s">
        <v>362</v>
      </c>
      <c r="F1766" t="s">
        <v>260</v>
      </c>
      <c r="G1766" t="s">
        <v>218</v>
      </c>
      <c r="H1766" t="s">
        <v>219</v>
      </c>
      <c r="I1766" t="s">
        <v>220</v>
      </c>
      <c r="K1766" t="s">
        <v>221</v>
      </c>
      <c r="M1766" t="s">
        <v>316</v>
      </c>
      <c r="N1766" t="s">
        <v>193</v>
      </c>
      <c r="O1766" t="s">
        <v>194</v>
      </c>
      <c r="P1766">
        <v>2015</v>
      </c>
      <c r="Q1766">
        <v>1.5</v>
      </c>
    </row>
    <row r="1767" spans="1:17" x14ac:dyDescent="0.25">
      <c r="A1767" t="s">
        <v>382</v>
      </c>
      <c r="B1767" t="s">
        <v>383</v>
      </c>
      <c r="C1767" t="s">
        <v>384</v>
      </c>
      <c r="D1767" t="s">
        <v>185</v>
      </c>
      <c r="E1767" t="s">
        <v>362</v>
      </c>
      <c r="F1767" t="s">
        <v>260</v>
      </c>
      <c r="G1767" t="s">
        <v>218</v>
      </c>
      <c r="H1767" t="s">
        <v>219</v>
      </c>
      <c r="I1767" t="s">
        <v>220</v>
      </c>
      <c r="K1767" t="s">
        <v>221</v>
      </c>
      <c r="M1767" t="s">
        <v>316</v>
      </c>
      <c r="N1767" t="s">
        <v>193</v>
      </c>
      <c r="O1767" t="s">
        <v>194</v>
      </c>
      <c r="P1767">
        <v>2020</v>
      </c>
      <c r="Q1767">
        <v>1.5</v>
      </c>
    </row>
    <row r="1768" spans="1:17" x14ac:dyDescent="0.25">
      <c r="A1768" t="s">
        <v>382</v>
      </c>
      <c r="B1768" t="s">
        <v>383</v>
      </c>
      <c r="C1768" t="s">
        <v>384</v>
      </c>
      <c r="D1768" t="s">
        <v>185</v>
      </c>
      <c r="E1768" t="s">
        <v>362</v>
      </c>
      <c r="F1768" t="s">
        <v>260</v>
      </c>
      <c r="G1768" t="s">
        <v>218</v>
      </c>
      <c r="H1768" t="s">
        <v>219</v>
      </c>
      <c r="I1768" t="s">
        <v>220</v>
      </c>
      <c r="K1768" t="s">
        <v>221</v>
      </c>
      <c r="M1768" t="s">
        <v>316</v>
      </c>
      <c r="N1768" t="s">
        <v>193</v>
      </c>
      <c r="O1768" t="s">
        <v>264</v>
      </c>
      <c r="P1768">
        <v>2020</v>
      </c>
      <c r="Q1768">
        <v>1</v>
      </c>
    </row>
    <row r="1769" spans="1:17" x14ac:dyDescent="0.25">
      <c r="A1769" t="s">
        <v>382</v>
      </c>
      <c r="B1769" t="s">
        <v>383</v>
      </c>
      <c r="C1769" t="s">
        <v>384</v>
      </c>
      <c r="D1769" t="s">
        <v>185</v>
      </c>
      <c r="E1769" t="s">
        <v>362</v>
      </c>
      <c r="F1769" t="s">
        <v>260</v>
      </c>
      <c r="G1769" t="s">
        <v>218</v>
      </c>
      <c r="H1769" t="s">
        <v>219</v>
      </c>
      <c r="I1769" t="s">
        <v>220</v>
      </c>
      <c r="K1769" t="s">
        <v>221</v>
      </c>
      <c r="M1769" t="s">
        <v>316</v>
      </c>
      <c r="N1769" t="s">
        <v>193</v>
      </c>
      <c r="O1769" t="s">
        <v>265</v>
      </c>
      <c r="P1769">
        <v>2020</v>
      </c>
      <c r="Q1769">
        <v>8</v>
      </c>
    </row>
    <row r="1770" spans="1:17" x14ac:dyDescent="0.25">
      <c r="A1770" t="s">
        <v>382</v>
      </c>
      <c r="B1770" t="s">
        <v>383</v>
      </c>
      <c r="C1770" t="s">
        <v>384</v>
      </c>
      <c r="D1770" t="s">
        <v>185</v>
      </c>
      <c r="E1770" t="s">
        <v>362</v>
      </c>
      <c r="F1770" t="s">
        <v>260</v>
      </c>
      <c r="G1770" t="s">
        <v>218</v>
      </c>
      <c r="H1770" t="s">
        <v>219</v>
      </c>
      <c r="I1770" t="s">
        <v>220</v>
      </c>
      <c r="K1770" t="s">
        <v>221</v>
      </c>
      <c r="M1770" t="s">
        <v>316</v>
      </c>
      <c r="N1770" t="s">
        <v>193</v>
      </c>
      <c r="O1770" t="s">
        <v>194</v>
      </c>
      <c r="P1770">
        <v>2030</v>
      </c>
      <c r="Q1770">
        <v>1.5</v>
      </c>
    </row>
    <row r="1771" spans="1:17" x14ac:dyDescent="0.25">
      <c r="A1771" t="s">
        <v>382</v>
      </c>
      <c r="B1771" t="s">
        <v>383</v>
      </c>
      <c r="C1771" t="s">
        <v>384</v>
      </c>
      <c r="D1771" t="s">
        <v>185</v>
      </c>
      <c r="E1771" t="s">
        <v>362</v>
      </c>
      <c r="F1771" t="s">
        <v>260</v>
      </c>
      <c r="G1771" t="s">
        <v>218</v>
      </c>
      <c r="H1771" t="s">
        <v>219</v>
      </c>
      <c r="I1771" t="s">
        <v>220</v>
      </c>
      <c r="K1771" t="s">
        <v>221</v>
      </c>
      <c r="M1771" t="s">
        <v>316</v>
      </c>
      <c r="N1771" t="s">
        <v>193</v>
      </c>
      <c r="O1771" t="s">
        <v>194</v>
      </c>
      <c r="P1771">
        <v>2050</v>
      </c>
      <c r="Q1771">
        <v>1.5</v>
      </c>
    </row>
    <row r="1772" spans="1:17" x14ac:dyDescent="0.25">
      <c r="A1772" t="s">
        <v>382</v>
      </c>
      <c r="B1772" t="s">
        <v>383</v>
      </c>
      <c r="C1772" t="s">
        <v>384</v>
      </c>
      <c r="D1772" t="s">
        <v>185</v>
      </c>
      <c r="E1772" t="s">
        <v>362</v>
      </c>
      <c r="F1772" t="s">
        <v>260</v>
      </c>
      <c r="G1772" t="s">
        <v>218</v>
      </c>
      <c r="H1772" t="s">
        <v>219</v>
      </c>
      <c r="I1772" t="s">
        <v>220</v>
      </c>
      <c r="K1772" t="s">
        <v>221</v>
      </c>
      <c r="M1772" t="s">
        <v>316</v>
      </c>
      <c r="N1772" t="s">
        <v>193</v>
      </c>
      <c r="O1772" t="s">
        <v>264</v>
      </c>
      <c r="P1772">
        <v>2050</v>
      </c>
      <c r="Q1772">
        <v>1</v>
      </c>
    </row>
    <row r="1773" spans="1:17" x14ac:dyDescent="0.25">
      <c r="A1773" t="s">
        <v>382</v>
      </c>
      <c r="B1773" t="s">
        <v>383</v>
      </c>
      <c r="C1773" t="s">
        <v>384</v>
      </c>
      <c r="D1773" t="s">
        <v>185</v>
      </c>
      <c r="E1773" t="s">
        <v>362</v>
      </c>
      <c r="F1773" t="s">
        <v>260</v>
      </c>
      <c r="G1773" t="s">
        <v>218</v>
      </c>
      <c r="H1773" t="s">
        <v>219</v>
      </c>
      <c r="I1773" t="s">
        <v>220</v>
      </c>
      <c r="K1773" t="s">
        <v>221</v>
      </c>
      <c r="M1773" t="s">
        <v>316</v>
      </c>
      <c r="N1773" t="s">
        <v>193</v>
      </c>
      <c r="O1773" t="s">
        <v>265</v>
      </c>
      <c r="P1773">
        <v>2050</v>
      </c>
      <c r="Q1773">
        <v>8</v>
      </c>
    </row>
    <row r="1774" spans="1:17" x14ac:dyDescent="0.25">
      <c r="A1774" t="s">
        <v>382</v>
      </c>
      <c r="B1774" t="s">
        <v>383</v>
      </c>
      <c r="C1774" t="s">
        <v>384</v>
      </c>
      <c r="D1774" t="s">
        <v>185</v>
      </c>
      <c r="E1774" t="s">
        <v>362</v>
      </c>
      <c r="F1774" t="s">
        <v>260</v>
      </c>
      <c r="G1774" t="s">
        <v>218</v>
      </c>
      <c r="H1774" t="s">
        <v>223</v>
      </c>
      <c r="I1774" t="s">
        <v>224</v>
      </c>
      <c r="K1774" t="s">
        <v>221</v>
      </c>
      <c r="M1774" t="s">
        <v>316</v>
      </c>
      <c r="N1774" t="s">
        <v>193</v>
      </c>
      <c r="O1774" t="s">
        <v>194</v>
      </c>
      <c r="P1774">
        <v>2015</v>
      </c>
      <c r="Q1774">
        <v>1</v>
      </c>
    </row>
    <row r="1775" spans="1:17" x14ac:dyDescent="0.25">
      <c r="A1775" t="s">
        <v>382</v>
      </c>
      <c r="B1775" t="s">
        <v>383</v>
      </c>
      <c r="C1775" t="s">
        <v>384</v>
      </c>
      <c r="D1775" t="s">
        <v>185</v>
      </c>
      <c r="E1775" t="s">
        <v>362</v>
      </c>
      <c r="F1775" t="s">
        <v>260</v>
      </c>
      <c r="G1775" t="s">
        <v>218</v>
      </c>
      <c r="H1775" t="s">
        <v>223</v>
      </c>
      <c r="I1775" t="s">
        <v>224</v>
      </c>
      <c r="K1775" t="s">
        <v>221</v>
      </c>
      <c r="M1775" t="s">
        <v>316</v>
      </c>
      <c r="N1775" t="s">
        <v>193</v>
      </c>
      <c r="O1775" t="s">
        <v>194</v>
      </c>
      <c r="P1775">
        <v>2020</v>
      </c>
      <c r="Q1775">
        <v>1</v>
      </c>
    </row>
    <row r="1776" spans="1:17" x14ac:dyDescent="0.25">
      <c r="A1776" t="s">
        <v>382</v>
      </c>
      <c r="B1776" t="s">
        <v>383</v>
      </c>
      <c r="C1776" t="s">
        <v>384</v>
      </c>
      <c r="D1776" t="s">
        <v>185</v>
      </c>
      <c r="E1776" t="s">
        <v>362</v>
      </c>
      <c r="F1776" t="s">
        <v>260</v>
      </c>
      <c r="G1776" t="s">
        <v>218</v>
      </c>
      <c r="H1776" t="s">
        <v>223</v>
      </c>
      <c r="I1776" t="s">
        <v>224</v>
      </c>
      <c r="K1776" t="s">
        <v>221</v>
      </c>
      <c r="M1776" t="s">
        <v>316</v>
      </c>
      <c r="N1776" t="s">
        <v>193</v>
      </c>
      <c r="O1776" t="s">
        <v>264</v>
      </c>
      <c r="P1776">
        <v>2020</v>
      </c>
      <c r="Q1776">
        <v>0.7</v>
      </c>
    </row>
    <row r="1777" spans="1:17" x14ac:dyDescent="0.25">
      <c r="A1777" t="s">
        <v>382</v>
      </c>
      <c r="B1777" t="s">
        <v>383</v>
      </c>
      <c r="C1777" t="s">
        <v>384</v>
      </c>
      <c r="D1777" t="s">
        <v>185</v>
      </c>
      <c r="E1777" t="s">
        <v>362</v>
      </c>
      <c r="F1777" t="s">
        <v>260</v>
      </c>
      <c r="G1777" t="s">
        <v>218</v>
      </c>
      <c r="H1777" t="s">
        <v>223</v>
      </c>
      <c r="I1777" t="s">
        <v>224</v>
      </c>
      <c r="K1777" t="s">
        <v>221</v>
      </c>
      <c r="M1777" t="s">
        <v>316</v>
      </c>
      <c r="N1777" t="s">
        <v>193</v>
      </c>
      <c r="O1777" t="s">
        <v>265</v>
      </c>
      <c r="P1777">
        <v>2020</v>
      </c>
      <c r="Q1777">
        <v>1.2</v>
      </c>
    </row>
    <row r="1778" spans="1:17" x14ac:dyDescent="0.25">
      <c r="A1778" t="s">
        <v>382</v>
      </c>
      <c r="B1778" t="s">
        <v>383</v>
      </c>
      <c r="C1778" t="s">
        <v>384</v>
      </c>
      <c r="D1778" t="s">
        <v>185</v>
      </c>
      <c r="E1778" t="s">
        <v>362</v>
      </c>
      <c r="F1778" t="s">
        <v>260</v>
      </c>
      <c r="G1778" t="s">
        <v>218</v>
      </c>
      <c r="H1778" t="s">
        <v>223</v>
      </c>
      <c r="I1778" t="s">
        <v>224</v>
      </c>
      <c r="K1778" t="s">
        <v>221</v>
      </c>
      <c r="M1778" t="s">
        <v>316</v>
      </c>
      <c r="N1778" t="s">
        <v>193</v>
      </c>
      <c r="O1778" t="s">
        <v>194</v>
      </c>
      <c r="P1778">
        <v>2030</v>
      </c>
      <c r="Q1778">
        <v>1</v>
      </c>
    </row>
    <row r="1779" spans="1:17" x14ac:dyDescent="0.25">
      <c r="A1779" t="s">
        <v>382</v>
      </c>
      <c r="B1779" t="s">
        <v>383</v>
      </c>
      <c r="C1779" t="s">
        <v>384</v>
      </c>
      <c r="D1779" t="s">
        <v>185</v>
      </c>
      <c r="E1779" t="s">
        <v>362</v>
      </c>
      <c r="F1779" t="s">
        <v>260</v>
      </c>
      <c r="G1779" t="s">
        <v>218</v>
      </c>
      <c r="H1779" t="s">
        <v>223</v>
      </c>
      <c r="I1779" t="s">
        <v>224</v>
      </c>
      <c r="K1779" t="s">
        <v>221</v>
      </c>
      <c r="M1779" t="s">
        <v>316</v>
      </c>
      <c r="N1779" t="s">
        <v>193</v>
      </c>
      <c r="O1779" t="s">
        <v>194</v>
      </c>
      <c r="P1779">
        <v>2050</v>
      </c>
      <c r="Q1779">
        <v>1</v>
      </c>
    </row>
    <row r="1780" spans="1:17" x14ac:dyDescent="0.25">
      <c r="A1780" t="s">
        <v>382</v>
      </c>
      <c r="B1780" t="s">
        <v>383</v>
      </c>
      <c r="C1780" t="s">
        <v>384</v>
      </c>
      <c r="D1780" t="s">
        <v>185</v>
      </c>
      <c r="E1780" t="s">
        <v>362</v>
      </c>
      <c r="F1780" t="s">
        <v>260</v>
      </c>
      <c r="G1780" t="s">
        <v>218</v>
      </c>
      <c r="H1780" t="s">
        <v>223</v>
      </c>
      <c r="I1780" t="s">
        <v>224</v>
      </c>
      <c r="K1780" t="s">
        <v>221</v>
      </c>
      <c r="M1780" t="s">
        <v>316</v>
      </c>
      <c r="N1780" t="s">
        <v>193</v>
      </c>
      <c r="O1780" t="s">
        <v>264</v>
      </c>
      <c r="P1780">
        <v>2050</v>
      </c>
      <c r="Q1780">
        <v>0.7</v>
      </c>
    </row>
    <row r="1781" spans="1:17" x14ac:dyDescent="0.25">
      <c r="A1781" t="s">
        <v>382</v>
      </c>
      <c r="B1781" t="s">
        <v>383</v>
      </c>
      <c r="C1781" t="s">
        <v>384</v>
      </c>
      <c r="D1781" t="s">
        <v>185</v>
      </c>
      <c r="E1781" t="s">
        <v>362</v>
      </c>
      <c r="F1781" t="s">
        <v>260</v>
      </c>
      <c r="G1781" t="s">
        <v>218</v>
      </c>
      <c r="H1781" t="s">
        <v>223</v>
      </c>
      <c r="I1781" t="s">
        <v>224</v>
      </c>
      <c r="K1781" t="s">
        <v>221</v>
      </c>
      <c r="M1781" t="s">
        <v>316</v>
      </c>
      <c r="N1781" t="s">
        <v>193</v>
      </c>
      <c r="O1781" t="s">
        <v>265</v>
      </c>
      <c r="P1781">
        <v>2050</v>
      </c>
      <c r="Q1781">
        <v>1.2</v>
      </c>
    </row>
    <row r="1782" spans="1:17" x14ac:dyDescent="0.25">
      <c r="A1782" t="s">
        <v>382</v>
      </c>
      <c r="B1782" t="s">
        <v>383</v>
      </c>
      <c r="C1782" t="s">
        <v>384</v>
      </c>
      <c r="D1782" t="s">
        <v>185</v>
      </c>
      <c r="E1782" t="s">
        <v>362</v>
      </c>
      <c r="F1782" t="s">
        <v>260</v>
      </c>
      <c r="G1782" t="s">
        <v>218</v>
      </c>
      <c r="H1782" t="s">
        <v>225</v>
      </c>
      <c r="I1782" t="s">
        <v>226</v>
      </c>
      <c r="K1782" t="s">
        <v>221</v>
      </c>
      <c r="M1782" t="s">
        <v>251</v>
      </c>
      <c r="N1782" t="s">
        <v>388</v>
      </c>
      <c r="O1782" t="s">
        <v>194</v>
      </c>
      <c r="P1782">
        <v>2015</v>
      </c>
      <c r="Q1782">
        <v>20</v>
      </c>
    </row>
    <row r="1783" spans="1:17" x14ac:dyDescent="0.25">
      <c r="A1783" t="s">
        <v>382</v>
      </c>
      <c r="B1783" t="s">
        <v>383</v>
      </c>
      <c r="C1783" t="s">
        <v>384</v>
      </c>
      <c r="D1783" t="s">
        <v>185</v>
      </c>
      <c r="E1783" t="s">
        <v>362</v>
      </c>
      <c r="F1783" t="s">
        <v>260</v>
      </c>
      <c r="G1783" t="s">
        <v>218</v>
      </c>
      <c r="H1783" t="s">
        <v>225</v>
      </c>
      <c r="I1783" t="s">
        <v>226</v>
      </c>
      <c r="K1783" t="s">
        <v>221</v>
      </c>
      <c r="M1783" t="s">
        <v>251</v>
      </c>
      <c r="N1783" t="s">
        <v>388</v>
      </c>
      <c r="O1783" t="s">
        <v>194</v>
      </c>
      <c r="P1783">
        <v>2020</v>
      </c>
      <c r="Q1783">
        <v>15</v>
      </c>
    </row>
    <row r="1784" spans="1:17" x14ac:dyDescent="0.25">
      <c r="A1784" t="s">
        <v>382</v>
      </c>
      <c r="B1784" t="s">
        <v>383</v>
      </c>
      <c r="C1784" t="s">
        <v>384</v>
      </c>
      <c r="D1784" t="s">
        <v>185</v>
      </c>
      <c r="E1784" t="s">
        <v>362</v>
      </c>
      <c r="F1784" t="s">
        <v>260</v>
      </c>
      <c r="G1784" t="s">
        <v>218</v>
      </c>
      <c r="H1784" t="s">
        <v>225</v>
      </c>
      <c r="I1784" t="s">
        <v>226</v>
      </c>
      <c r="K1784" t="s">
        <v>221</v>
      </c>
      <c r="M1784" t="s">
        <v>251</v>
      </c>
      <c r="N1784" t="s">
        <v>388</v>
      </c>
      <c r="O1784" t="s">
        <v>264</v>
      </c>
      <c r="P1784">
        <v>2020</v>
      </c>
      <c r="Q1784">
        <v>10</v>
      </c>
    </row>
    <row r="1785" spans="1:17" x14ac:dyDescent="0.25">
      <c r="A1785" t="s">
        <v>382</v>
      </c>
      <c r="B1785" t="s">
        <v>383</v>
      </c>
      <c r="C1785" t="s">
        <v>384</v>
      </c>
      <c r="D1785" t="s">
        <v>185</v>
      </c>
      <c r="E1785" t="s">
        <v>362</v>
      </c>
      <c r="F1785" t="s">
        <v>260</v>
      </c>
      <c r="G1785" t="s">
        <v>218</v>
      </c>
      <c r="H1785" t="s">
        <v>225</v>
      </c>
      <c r="I1785" t="s">
        <v>226</v>
      </c>
      <c r="K1785" t="s">
        <v>221</v>
      </c>
      <c r="M1785" t="s">
        <v>251</v>
      </c>
      <c r="N1785" t="s">
        <v>388</v>
      </c>
      <c r="O1785" t="s">
        <v>265</v>
      </c>
      <c r="P1785">
        <v>2020</v>
      </c>
      <c r="Q1785">
        <v>30</v>
      </c>
    </row>
    <row r="1786" spans="1:17" x14ac:dyDescent="0.25">
      <c r="A1786" t="s">
        <v>382</v>
      </c>
      <c r="B1786" t="s">
        <v>383</v>
      </c>
      <c r="C1786" t="s">
        <v>384</v>
      </c>
      <c r="D1786" t="s">
        <v>185</v>
      </c>
      <c r="E1786" t="s">
        <v>362</v>
      </c>
      <c r="F1786" t="s">
        <v>260</v>
      </c>
      <c r="G1786" t="s">
        <v>218</v>
      </c>
      <c r="H1786" t="s">
        <v>225</v>
      </c>
      <c r="I1786" t="s">
        <v>226</v>
      </c>
      <c r="K1786" t="s">
        <v>221</v>
      </c>
      <c r="M1786" t="s">
        <v>251</v>
      </c>
      <c r="N1786" t="s">
        <v>388</v>
      </c>
      <c r="O1786" t="s">
        <v>194</v>
      </c>
      <c r="P1786">
        <v>2030</v>
      </c>
      <c r="Q1786">
        <v>10</v>
      </c>
    </row>
    <row r="1787" spans="1:17" x14ac:dyDescent="0.25">
      <c r="A1787" t="s">
        <v>382</v>
      </c>
      <c r="B1787" t="s">
        <v>383</v>
      </c>
      <c r="C1787" t="s">
        <v>384</v>
      </c>
      <c r="D1787" t="s">
        <v>185</v>
      </c>
      <c r="E1787" t="s">
        <v>362</v>
      </c>
      <c r="F1787" t="s">
        <v>260</v>
      </c>
      <c r="G1787" t="s">
        <v>218</v>
      </c>
      <c r="H1787" t="s">
        <v>225</v>
      </c>
      <c r="I1787" t="s">
        <v>226</v>
      </c>
      <c r="K1787" t="s">
        <v>221</v>
      </c>
      <c r="M1787" t="s">
        <v>251</v>
      </c>
      <c r="N1787" t="s">
        <v>388</v>
      </c>
      <c r="O1787" t="s">
        <v>194</v>
      </c>
      <c r="P1787">
        <v>2050</v>
      </c>
      <c r="Q1787">
        <v>8</v>
      </c>
    </row>
    <row r="1788" spans="1:17" x14ac:dyDescent="0.25">
      <c r="A1788" t="s">
        <v>382</v>
      </c>
      <c r="B1788" t="s">
        <v>383</v>
      </c>
      <c r="C1788" t="s">
        <v>384</v>
      </c>
      <c r="D1788" t="s">
        <v>185</v>
      </c>
      <c r="E1788" t="s">
        <v>362</v>
      </c>
      <c r="F1788" t="s">
        <v>260</v>
      </c>
      <c r="G1788" t="s">
        <v>218</v>
      </c>
      <c r="H1788" t="s">
        <v>225</v>
      </c>
      <c r="I1788" t="s">
        <v>226</v>
      </c>
      <c r="K1788" t="s">
        <v>221</v>
      </c>
      <c r="M1788" t="s">
        <v>251</v>
      </c>
      <c r="N1788" t="s">
        <v>388</v>
      </c>
      <c r="O1788" t="s">
        <v>264</v>
      </c>
      <c r="P1788">
        <v>2050</v>
      </c>
      <c r="Q1788">
        <v>5</v>
      </c>
    </row>
    <row r="1789" spans="1:17" x14ac:dyDescent="0.25">
      <c r="A1789" t="s">
        <v>382</v>
      </c>
      <c r="B1789" t="s">
        <v>383</v>
      </c>
      <c r="C1789" t="s">
        <v>384</v>
      </c>
      <c r="D1789" t="s">
        <v>185</v>
      </c>
      <c r="E1789" t="s">
        <v>362</v>
      </c>
      <c r="F1789" t="s">
        <v>260</v>
      </c>
      <c r="G1789" t="s">
        <v>218</v>
      </c>
      <c r="H1789" t="s">
        <v>225</v>
      </c>
      <c r="I1789" t="s">
        <v>226</v>
      </c>
      <c r="K1789" t="s">
        <v>221</v>
      </c>
      <c r="M1789" t="s">
        <v>251</v>
      </c>
      <c r="N1789" t="s">
        <v>388</v>
      </c>
      <c r="O1789" t="s">
        <v>265</v>
      </c>
      <c r="P1789">
        <v>2050</v>
      </c>
      <c r="Q1789">
        <v>15</v>
      </c>
    </row>
    <row r="1790" spans="1:17" x14ac:dyDescent="0.25">
      <c r="A1790" t="s">
        <v>382</v>
      </c>
      <c r="B1790" t="s">
        <v>383</v>
      </c>
      <c r="C1790" t="s">
        <v>384</v>
      </c>
      <c r="D1790" t="s">
        <v>185</v>
      </c>
      <c r="E1790" t="s">
        <v>362</v>
      </c>
      <c r="F1790" t="s">
        <v>260</v>
      </c>
      <c r="G1790" t="s">
        <v>218</v>
      </c>
      <c r="H1790" t="s">
        <v>229</v>
      </c>
      <c r="I1790" t="s">
        <v>230</v>
      </c>
      <c r="J1790" t="s">
        <v>231</v>
      </c>
      <c r="K1790" t="s">
        <v>191</v>
      </c>
      <c r="O1790" t="s">
        <v>194</v>
      </c>
      <c r="P1790">
        <v>2015</v>
      </c>
      <c r="Q1790">
        <v>0</v>
      </c>
    </row>
    <row r="1791" spans="1:17" x14ac:dyDescent="0.25">
      <c r="A1791" t="s">
        <v>382</v>
      </c>
      <c r="B1791" t="s">
        <v>383</v>
      </c>
      <c r="C1791" t="s">
        <v>384</v>
      </c>
      <c r="D1791" t="s">
        <v>185</v>
      </c>
      <c r="E1791" t="s">
        <v>362</v>
      </c>
      <c r="F1791" t="s">
        <v>260</v>
      </c>
      <c r="G1791" t="s">
        <v>218</v>
      </c>
      <c r="H1791" t="s">
        <v>229</v>
      </c>
      <c r="I1791" t="s">
        <v>230</v>
      </c>
      <c r="J1791" t="s">
        <v>231</v>
      </c>
      <c r="K1791" t="s">
        <v>191</v>
      </c>
      <c r="O1791" t="s">
        <v>194</v>
      </c>
      <c r="P1791">
        <v>2020</v>
      </c>
      <c r="Q1791">
        <v>0</v>
      </c>
    </row>
    <row r="1792" spans="1:17" x14ac:dyDescent="0.25">
      <c r="A1792" t="s">
        <v>382</v>
      </c>
      <c r="B1792" t="s">
        <v>383</v>
      </c>
      <c r="C1792" t="s">
        <v>384</v>
      </c>
      <c r="D1792" t="s">
        <v>185</v>
      </c>
      <c r="E1792" t="s">
        <v>362</v>
      </c>
      <c r="F1792" t="s">
        <v>260</v>
      </c>
      <c r="G1792" t="s">
        <v>218</v>
      </c>
      <c r="H1792" t="s">
        <v>229</v>
      </c>
      <c r="I1792" t="s">
        <v>230</v>
      </c>
      <c r="J1792" t="s">
        <v>231</v>
      </c>
      <c r="K1792" t="s">
        <v>191</v>
      </c>
      <c r="O1792" t="s">
        <v>264</v>
      </c>
      <c r="P1792">
        <v>2020</v>
      </c>
      <c r="Q1792">
        <v>0</v>
      </c>
    </row>
    <row r="1793" spans="1:17" x14ac:dyDescent="0.25">
      <c r="A1793" t="s">
        <v>382</v>
      </c>
      <c r="B1793" t="s">
        <v>383</v>
      </c>
      <c r="C1793" t="s">
        <v>384</v>
      </c>
      <c r="D1793" t="s">
        <v>185</v>
      </c>
      <c r="E1793" t="s">
        <v>362</v>
      </c>
      <c r="F1793" t="s">
        <v>260</v>
      </c>
      <c r="G1793" t="s">
        <v>218</v>
      </c>
      <c r="H1793" t="s">
        <v>229</v>
      </c>
      <c r="I1793" t="s">
        <v>230</v>
      </c>
      <c r="J1793" t="s">
        <v>231</v>
      </c>
      <c r="K1793" t="s">
        <v>191</v>
      </c>
      <c r="O1793" t="s">
        <v>265</v>
      </c>
      <c r="P1793">
        <v>2020</v>
      </c>
      <c r="Q1793">
        <v>0</v>
      </c>
    </row>
    <row r="1794" spans="1:17" x14ac:dyDescent="0.25">
      <c r="A1794" t="s">
        <v>382</v>
      </c>
      <c r="B1794" t="s">
        <v>383</v>
      </c>
      <c r="C1794" t="s">
        <v>384</v>
      </c>
      <c r="D1794" t="s">
        <v>185</v>
      </c>
      <c r="E1794" t="s">
        <v>362</v>
      </c>
      <c r="F1794" t="s">
        <v>260</v>
      </c>
      <c r="G1794" t="s">
        <v>218</v>
      </c>
      <c r="H1794" t="s">
        <v>229</v>
      </c>
      <c r="I1794" t="s">
        <v>230</v>
      </c>
      <c r="J1794" t="s">
        <v>231</v>
      </c>
      <c r="K1794" t="s">
        <v>191</v>
      </c>
      <c r="O1794" t="s">
        <v>194</v>
      </c>
      <c r="P1794">
        <v>2030</v>
      </c>
      <c r="Q1794">
        <v>0</v>
      </c>
    </row>
    <row r="1795" spans="1:17" x14ac:dyDescent="0.25">
      <c r="A1795" t="s">
        <v>382</v>
      </c>
      <c r="B1795" t="s">
        <v>383</v>
      </c>
      <c r="C1795" t="s">
        <v>384</v>
      </c>
      <c r="D1795" t="s">
        <v>185</v>
      </c>
      <c r="E1795" t="s">
        <v>362</v>
      </c>
      <c r="F1795" t="s">
        <v>260</v>
      </c>
      <c r="G1795" t="s">
        <v>218</v>
      </c>
      <c r="H1795" t="s">
        <v>229</v>
      </c>
      <c r="I1795" t="s">
        <v>230</v>
      </c>
      <c r="J1795" t="s">
        <v>231</v>
      </c>
      <c r="K1795" t="s">
        <v>191</v>
      </c>
      <c r="O1795" t="s">
        <v>194</v>
      </c>
      <c r="P1795">
        <v>2050</v>
      </c>
      <c r="Q1795">
        <v>0</v>
      </c>
    </row>
    <row r="1796" spans="1:17" x14ac:dyDescent="0.25">
      <c r="A1796" t="s">
        <v>382</v>
      </c>
      <c r="B1796" t="s">
        <v>383</v>
      </c>
      <c r="C1796" t="s">
        <v>384</v>
      </c>
      <c r="D1796" t="s">
        <v>185</v>
      </c>
      <c r="E1796" t="s">
        <v>362</v>
      </c>
      <c r="F1796" t="s">
        <v>260</v>
      </c>
      <c r="G1796" t="s">
        <v>218</v>
      </c>
      <c r="H1796" t="s">
        <v>229</v>
      </c>
      <c r="I1796" t="s">
        <v>230</v>
      </c>
      <c r="J1796" t="s">
        <v>231</v>
      </c>
      <c r="K1796" t="s">
        <v>191</v>
      </c>
      <c r="O1796" t="s">
        <v>264</v>
      </c>
      <c r="P1796">
        <v>2050</v>
      </c>
      <c r="Q1796">
        <v>0</v>
      </c>
    </row>
    <row r="1797" spans="1:17" x14ac:dyDescent="0.25">
      <c r="A1797" t="s">
        <v>382</v>
      </c>
      <c r="B1797" t="s">
        <v>383</v>
      </c>
      <c r="C1797" t="s">
        <v>384</v>
      </c>
      <c r="D1797" t="s">
        <v>185</v>
      </c>
      <c r="E1797" t="s">
        <v>362</v>
      </c>
      <c r="F1797" t="s">
        <v>260</v>
      </c>
      <c r="G1797" t="s">
        <v>218</v>
      </c>
      <c r="H1797" t="s">
        <v>229</v>
      </c>
      <c r="I1797" t="s">
        <v>230</v>
      </c>
      <c r="J1797" t="s">
        <v>231</v>
      </c>
      <c r="K1797" t="s">
        <v>191</v>
      </c>
      <c r="O1797" t="s">
        <v>265</v>
      </c>
      <c r="P1797">
        <v>2050</v>
      </c>
      <c r="Q1797">
        <v>0</v>
      </c>
    </row>
    <row r="1798" spans="1:17" x14ac:dyDescent="0.25">
      <c r="A1798" t="s">
        <v>382</v>
      </c>
      <c r="B1798" t="s">
        <v>383</v>
      </c>
      <c r="C1798" t="s">
        <v>384</v>
      </c>
      <c r="D1798" t="s">
        <v>185</v>
      </c>
      <c r="E1798" t="s">
        <v>362</v>
      </c>
      <c r="F1798" t="s">
        <v>260</v>
      </c>
      <c r="G1798" t="s">
        <v>233</v>
      </c>
      <c r="H1798" t="s">
        <v>287</v>
      </c>
      <c r="I1798" t="s">
        <v>240</v>
      </c>
      <c r="J1798" t="s">
        <v>288</v>
      </c>
      <c r="K1798" t="s">
        <v>241</v>
      </c>
      <c r="L1798" t="s">
        <v>237</v>
      </c>
      <c r="N1798" t="s">
        <v>313</v>
      </c>
      <c r="O1798" t="s">
        <v>194</v>
      </c>
      <c r="P1798">
        <v>2015</v>
      </c>
      <c r="Q1798">
        <v>0.7</v>
      </c>
    </row>
    <row r="1799" spans="1:17" x14ac:dyDescent="0.25">
      <c r="A1799" t="s">
        <v>382</v>
      </c>
      <c r="B1799" t="s">
        <v>383</v>
      </c>
      <c r="C1799" t="s">
        <v>384</v>
      </c>
      <c r="D1799" t="s">
        <v>185</v>
      </c>
      <c r="E1799" t="s">
        <v>362</v>
      </c>
      <c r="F1799" t="s">
        <v>260</v>
      </c>
      <c r="G1799" t="s">
        <v>233</v>
      </c>
      <c r="H1799" t="s">
        <v>287</v>
      </c>
      <c r="I1799" t="s">
        <v>240</v>
      </c>
      <c r="J1799" t="s">
        <v>288</v>
      </c>
      <c r="K1799" t="s">
        <v>241</v>
      </c>
      <c r="L1799" t="s">
        <v>237</v>
      </c>
      <c r="N1799" t="s">
        <v>313</v>
      </c>
      <c r="O1799" t="s">
        <v>194</v>
      </c>
      <c r="P1799">
        <v>2020</v>
      </c>
      <c r="Q1799">
        <v>0.68</v>
      </c>
    </row>
    <row r="1800" spans="1:17" x14ac:dyDescent="0.25">
      <c r="A1800" t="s">
        <v>382</v>
      </c>
      <c r="B1800" t="s">
        <v>383</v>
      </c>
      <c r="C1800" t="s">
        <v>384</v>
      </c>
      <c r="D1800" t="s">
        <v>185</v>
      </c>
      <c r="E1800" t="s">
        <v>362</v>
      </c>
      <c r="F1800" t="s">
        <v>260</v>
      </c>
      <c r="G1800" t="s">
        <v>233</v>
      </c>
      <c r="H1800" t="s">
        <v>287</v>
      </c>
      <c r="I1800" t="s">
        <v>240</v>
      </c>
      <c r="J1800" t="s">
        <v>288</v>
      </c>
      <c r="K1800" t="s">
        <v>241</v>
      </c>
      <c r="L1800" t="s">
        <v>237</v>
      </c>
      <c r="N1800" t="s">
        <v>313</v>
      </c>
      <c r="O1800" t="s">
        <v>264</v>
      </c>
      <c r="P1800">
        <v>2020</v>
      </c>
      <c r="Q1800">
        <v>0.65</v>
      </c>
    </row>
    <row r="1801" spans="1:17" x14ac:dyDescent="0.25">
      <c r="A1801" t="s">
        <v>382</v>
      </c>
      <c r="B1801" t="s">
        <v>383</v>
      </c>
      <c r="C1801" t="s">
        <v>384</v>
      </c>
      <c r="D1801" t="s">
        <v>185</v>
      </c>
      <c r="E1801" t="s">
        <v>362</v>
      </c>
      <c r="F1801" t="s">
        <v>260</v>
      </c>
      <c r="G1801" t="s">
        <v>233</v>
      </c>
      <c r="H1801" t="s">
        <v>287</v>
      </c>
      <c r="I1801" t="s">
        <v>240</v>
      </c>
      <c r="J1801" t="s">
        <v>288</v>
      </c>
      <c r="K1801" t="s">
        <v>241</v>
      </c>
      <c r="L1801" t="s">
        <v>237</v>
      </c>
      <c r="N1801" t="s">
        <v>313</v>
      </c>
      <c r="O1801" t="s">
        <v>265</v>
      </c>
      <c r="P1801">
        <v>2020</v>
      </c>
      <c r="Q1801">
        <v>1.02</v>
      </c>
    </row>
    <row r="1802" spans="1:17" x14ac:dyDescent="0.25">
      <c r="A1802" t="s">
        <v>382</v>
      </c>
      <c r="B1802" t="s">
        <v>383</v>
      </c>
      <c r="C1802" t="s">
        <v>384</v>
      </c>
      <c r="D1802" t="s">
        <v>185</v>
      </c>
      <c r="E1802" t="s">
        <v>362</v>
      </c>
      <c r="F1802" t="s">
        <v>260</v>
      </c>
      <c r="G1802" t="s">
        <v>233</v>
      </c>
      <c r="H1802" t="s">
        <v>287</v>
      </c>
      <c r="I1802" t="s">
        <v>240</v>
      </c>
      <c r="J1802" t="s">
        <v>288</v>
      </c>
      <c r="K1802" t="s">
        <v>241</v>
      </c>
      <c r="L1802" t="s">
        <v>237</v>
      </c>
      <c r="N1802" t="s">
        <v>313</v>
      </c>
      <c r="O1802" t="s">
        <v>194</v>
      </c>
      <c r="P1802">
        <v>2030</v>
      </c>
      <c r="Q1802">
        <v>0.64</v>
      </c>
    </row>
    <row r="1803" spans="1:17" x14ac:dyDescent="0.25">
      <c r="A1803" t="s">
        <v>382</v>
      </c>
      <c r="B1803" t="s">
        <v>383</v>
      </c>
      <c r="C1803" t="s">
        <v>384</v>
      </c>
      <c r="D1803" t="s">
        <v>185</v>
      </c>
      <c r="E1803" t="s">
        <v>362</v>
      </c>
      <c r="F1803" t="s">
        <v>260</v>
      </c>
      <c r="G1803" t="s">
        <v>233</v>
      </c>
      <c r="H1803" t="s">
        <v>287</v>
      </c>
      <c r="I1803" t="s">
        <v>240</v>
      </c>
      <c r="J1803" t="s">
        <v>288</v>
      </c>
      <c r="K1803" t="s">
        <v>241</v>
      </c>
      <c r="L1803" t="s">
        <v>237</v>
      </c>
      <c r="N1803" t="s">
        <v>313</v>
      </c>
      <c r="O1803" t="s">
        <v>194</v>
      </c>
      <c r="P1803">
        <v>2050</v>
      </c>
      <c r="Q1803">
        <v>0.61</v>
      </c>
    </row>
    <row r="1804" spans="1:17" x14ac:dyDescent="0.25">
      <c r="A1804" t="s">
        <v>382</v>
      </c>
      <c r="B1804" t="s">
        <v>383</v>
      </c>
      <c r="C1804" t="s">
        <v>384</v>
      </c>
      <c r="D1804" t="s">
        <v>185</v>
      </c>
      <c r="E1804" t="s">
        <v>362</v>
      </c>
      <c r="F1804" t="s">
        <v>260</v>
      </c>
      <c r="G1804" t="s">
        <v>233</v>
      </c>
      <c r="H1804" t="s">
        <v>287</v>
      </c>
      <c r="I1804" t="s">
        <v>240</v>
      </c>
      <c r="J1804" t="s">
        <v>288</v>
      </c>
      <c r="K1804" t="s">
        <v>241</v>
      </c>
      <c r="L1804" t="s">
        <v>237</v>
      </c>
      <c r="N1804" t="s">
        <v>313</v>
      </c>
      <c r="O1804" t="s">
        <v>264</v>
      </c>
      <c r="P1804">
        <v>2050</v>
      </c>
      <c r="Q1804">
        <v>0.6</v>
      </c>
    </row>
    <row r="1805" spans="1:17" x14ac:dyDescent="0.25">
      <c r="A1805" t="s">
        <v>382</v>
      </c>
      <c r="B1805" t="s">
        <v>383</v>
      </c>
      <c r="C1805" t="s">
        <v>384</v>
      </c>
      <c r="D1805" t="s">
        <v>185</v>
      </c>
      <c r="E1805" t="s">
        <v>362</v>
      </c>
      <c r="F1805" t="s">
        <v>260</v>
      </c>
      <c r="G1805" t="s">
        <v>233</v>
      </c>
      <c r="H1805" t="s">
        <v>287</v>
      </c>
      <c r="I1805" t="s">
        <v>240</v>
      </c>
      <c r="J1805" t="s">
        <v>288</v>
      </c>
      <c r="K1805" t="s">
        <v>241</v>
      </c>
      <c r="L1805" t="s">
        <v>237</v>
      </c>
      <c r="N1805" t="s">
        <v>313</v>
      </c>
      <c r="O1805" t="s">
        <v>265</v>
      </c>
      <c r="P1805">
        <v>2050</v>
      </c>
      <c r="Q1805">
        <v>0.95</v>
      </c>
    </row>
    <row r="1806" spans="1:17" x14ac:dyDescent="0.25">
      <c r="A1806" t="s">
        <v>382</v>
      </c>
      <c r="B1806" t="s">
        <v>383</v>
      </c>
      <c r="C1806" t="s">
        <v>384</v>
      </c>
      <c r="D1806" t="s">
        <v>185</v>
      </c>
      <c r="E1806" t="s">
        <v>362</v>
      </c>
      <c r="F1806" t="s">
        <v>260</v>
      </c>
      <c r="G1806" t="s">
        <v>233</v>
      </c>
      <c r="H1806" t="s">
        <v>289</v>
      </c>
      <c r="I1806" t="s">
        <v>240</v>
      </c>
      <c r="J1806" t="s">
        <v>290</v>
      </c>
      <c r="K1806" t="s">
        <v>241</v>
      </c>
      <c r="L1806" t="s">
        <v>237</v>
      </c>
      <c r="N1806" t="s">
        <v>313</v>
      </c>
      <c r="O1806" t="s">
        <v>194</v>
      </c>
      <c r="P1806">
        <v>2015</v>
      </c>
      <c r="Q1806">
        <v>0.2</v>
      </c>
    </row>
    <row r="1807" spans="1:17" x14ac:dyDescent="0.25">
      <c r="A1807" t="s">
        <v>382</v>
      </c>
      <c r="B1807" t="s">
        <v>383</v>
      </c>
      <c r="C1807" t="s">
        <v>384</v>
      </c>
      <c r="D1807" t="s">
        <v>185</v>
      </c>
      <c r="E1807" t="s">
        <v>362</v>
      </c>
      <c r="F1807" t="s">
        <v>260</v>
      </c>
      <c r="G1807" t="s">
        <v>233</v>
      </c>
      <c r="H1807" t="s">
        <v>289</v>
      </c>
      <c r="I1807" t="s">
        <v>240</v>
      </c>
      <c r="J1807" t="s">
        <v>290</v>
      </c>
      <c r="K1807" t="s">
        <v>241</v>
      </c>
      <c r="L1807" t="s">
        <v>237</v>
      </c>
      <c r="N1807" t="s">
        <v>313</v>
      </c>
      <c r="O1807" t="s">
        <v>194</v>
      </c>
      <c r="P1807">
        <v>2020</v>
      </c>
      <c r="Q1807">
        <v>0.2</v>
      </c>
    </row>
    <row r="1808" spans="1:17" x14ac:dyDescent="0.25">
      <c r="A1808" t="s">
        <v>382</v>
      </c>
      <c r="B1808" t="s">
        <v>383</v>
      </c>
      <c r="C1808" t="s">
        <v>384</v>
      </c>
      <c r="D1808" t="s">
        <v>185</v>
      </c>
      <c r="E1808" t="s">
        <v>362</v>
      </c>
      <c r="F1808" t="s">
        <v>260</v>
      </c>
      <c r="G1808" t="s">
        <v>233</v>
      </c>
      <c r="H1808" t="s">
        <v>289</v>
      </c>
      <c r="I1808" t="s">
        <v>240</v>
      </c>
      <c r="J1808" t="s">
        <v>290</v>
      </c>
      <c r="K1808" t="s">
        <v>241</v>
      </c>
      <c r="L1808" t="s">
        <v>237</v>
      </c>
      <c r="N1808" t="s">
        <v>313</v>
      </c>
      <c r="O1808" t="s">
        <v>264</v>
      </c>
      <c r="P1808">
        <v>2020</v>
      </c>
      <c r="Q1808">
        <v>0.15</v>
      </c>
    </row>
    <row r="1809" spans="1:17" x14ac:dyDescent="0.25">
      <c r="A1809" t="s">
        <v>382</v>
      </c>
      <c r="B1809" t="s">
        <v>383</v>
      </c>
      <c r="C1809" t="s">
        <v>384</v>
      </c>
      <c r="D1809" t="s">
        <v>185</v>
      </c>
      <c r="E1809" t="s">
        <v>362</v>
      </c>
      <c r="F1809" t="s">
        <v>260</v>
      </c>
      <c r="G1809" t="s">
        <v>233</v>
      </c>
      <c r="H1809" t="s">
        <v>289</v>
      </c>
      <c r="I1809" t="s">
        <v>240</v>
      </c>
      <c r="J1809" t="s">
        <v>290</v>
      </c>
      <c r="K1809" t="s">
        <v>241</v>
      </c>
      <c r="L1809" t="s">
        <v>237</v>
      </c>
      <c r="N1809" t="s">
        <v>313</v>
      </c>
      <c r="O1809" t="s">
        <v>265</v>
      </c>
      <c r="P1809">
        <v>2020</v>
      </c>
      <c r="Q1809">
        <v>0.18</v>
      </c>
    </row>
    <row r="1810" spans="1:17" x14ac:dyDescent="0.25">
      <c r="A1810" t="s">
        <v>382</v>
      </c>
      <c r="B1810" t="s">
        <v>383</v>
      </c>
      <c r="C1810" t="s">
        <v>384</v>
      </c>
      <c r="D1810" t="s">
        <v>185</v>
      </c>
      <c r="E1810" t="s">
        <v>362</v>
      </c>
      <c r="F1810" t="s">
        <v>260</v>
      </c>
      <c r="G1810" t="s">
        <v>233</v>
      </c>
      <c r="H1810" t="s">
        <v>289</v>
      </c>
      <c r="I1810" t="s">
        <v>240</v>
      </c>
      <c r="J1810" t="s">
        <v>290</v>
      </c>
      <c r="K1810" t="s">
        <v>241</v>
      </c>
      <c r="L1810" t="s">
        <v>237</v>
      </c>
      <c r="N1810" t="s">
        <v>313</v>
      </c>
      <c r="O1810" t="s">
        <v>194</v>
      </c>
      <c r="P1810">
        <v>2030</v>
      </c>
      <c r="Q1810">
        <v>0.19</v>
      </c>
    </row>
    <row r="1811" spans="1:17" x14ac:dyDescent="0.25">
      <c r="A1811" t="s">
        <v>382</v>
      </c>
      <c r="B1811" t="s">
        <v>383</v>
      </c>
      <c r="C1811" t="s">
        <v>384</v>
      </c>
      <c r="D1811" t="s">
        <v>185</v>
      </c>
      <c r="E1811" t="s">
        <v>362</v>
      </c>
      <c r="F1811" t="s">
        <v>260</v>
      </c>
      <c r="G1811" t="s">
        <v>233</v>
      </c>
      <c r="H1811" t="s">
        <v>289</v>
      </c>
      <c r="I1811" t="s">
        <v>240</v>
      </c>
      <c r="J1811" t="s">
        <v>290</v>
      </c>
      <c r="K1811" t="s">
        <v>241</v>
      </c>
      <c r="L1811" t="s">
        <v>237</v>
      </c>
      <c r="N1811" t="s">
        <v>313</v>
      </c>
      <c r="O1811" t="s">
        <v>194</v>
      </c>
      <c r="P1811">
        <v>2050</v>
      </c>
      <c r="Q1811">
        <v>0.19</v>
      </c>
    </row>
    <row r="1812" spans="1:17" x14ac:dyDescent="0.25">
      <c r="A1812" t="s">
        <v>382</v>
      </c>
      <c r="B1812" t="s">
        <v>383</v>
      </c>
      <c r="C1812" t="s">
        <v>384</v>
      </c>
      <c r="D1812" t="s">
        <v>185</v>
      </c>
      <c r="E1812" t="s">
        <v>362</v>
      </c>
      <c r="F1812" t="s">
        <v>260</v>
      </c>
      <c r="G1812" t="s">
        <v>233</v>
      </c>
      <c r="H1812" t="s">
        <v>289</v>
      </c>
      <c r="I1812" t="s">
        <v>240</v>
      </c>
      <c r="J1812" t="s">
        <v>290</v>
      </c>
      <c r="K1812" t="s">
        <v>241</v>
      </c>
      <c r="L1812" t="s">
        <v>237</v>
      </c>
      <c r="N1812" t="s">
        <v>313</v>
      </c>
      <c r="O1812" t="s">
        <v>264</v>
      </c>
      <c r="P1812">
        <v>2050</v>
      </c>
      <c r="Q1812">
        <v>0.1</v>
      </c>
    </row>
    <row r="1813" spans="1:17" x14ac:dyDescent="0.25">
      <c r="A1813" t="s">
        <v>382</v>
      </c>
      <c r="B1813" t="s">
        <v>383</v>
      </c>
      <c r="C1813" t="s">
        <v>384</v>
      </c>
      <c r="D1813" t="s">
        <v>185</v>
      </c>
      <c r="E1813" t="s">
        <v>362</v>
      </c>
      <c r="F1813" t="s">
        <v>260</v>
      </c>
      <c r="G1813" t="s">
        <v>233</v>
      </c>
      <c r="H1813" t="s">
        <v>289</v>
      </c>
      <c r="I1813" t="s">
        <v>240</v>
      </c>
      <c r="J1813" t="s">
        <v>290</v>
      </c>
      <c r="K1813" t="s">
        <v>241</v>
      </c>
      <c r="L1813" t="s">
        <v>237</v>
      </c>
      <c r="N1813" t="s">
        <v>313</v>
      </c>
      <c r="O1813" t="s">
        <v>265</v>
      </c>
      <c r="P1813">
        <v>2050</v>
      </c>
      <c r="Q1813">
        <v>0.15</v>
      </c>
    </row>
    <row r="1814" spans="1:17" x14ac:dyDescent="0.25">
      <c r="A1814" t="s">
        <v>382</v>
      </c>
      <c r="B1814" t="s">
        <v>383</v>
      </c>
      <c r="C1814" t="s">
        <v>384</v>
      </c>
      <c r="D1814" t="s">
        <v>185</v>
      </c>
      <c r="E1814" t="s">
        <v>362</v>
      </c>
      <c r="F1814" t="s">
        <v>260</v>
      </c>
      <c r="G1814" t="s">
        <v>233</v>
      </c>
      <c r="H1814" t="s">
        <v>162</v>
      </c>
      <c r="I1814" t="s">
        <v>234</v>
      </c>
      <c r="J1814" t="s">
        <v>235</v>
      </c>
      <c r="K1814" t="s">
        <v>236</v>
      </c>
      <c r="L1814" t="s">
        <v>237</v>
      </c>
      <c r="M1814" t="s">
        <v>227</v>
      </c>
      <c r="N1814" t="s">
        <v>232</v>
      </c>
      <c r="O1814" t="s">
        <v>194</v>
      </c>
      <c r="P1814">
        <v>2015</v>
      </c>
      <c r="Q1814">
        <v>30000</v>
      </c>
    </row>
    <row r="1815" spans="1:17" x14ac:dyDescent="0.25">
      <c r="A1815" t="s">
        <v>382</v>
      </c>
      <c r="B1815" t="s">
        <v>383</v>
      </c>
      <c r="C1815" t="s">
        <v>384</v>
      </c>
      <c r="D1815" t="s">
        <v>185</v>
      </c>
      <c r="E1815" t="s">
        <v>362</v>
      </c>
      <c r="F1815" t="s">
        <v>260</v>
      </c>
      <c r="G1815" t="s">
        <v>233</v>
      </c>
      <c r="H1815" t="s">
        <v>162</v>
      </c>
      <c r="I1815" t="s">
        <v>234</v>
      </c>
      <c r="J1815" t="s">
        <v>235</v>
      </c>
      <c r="K1815" t="s">
        <v>236</v>
      </c>
      <c r="L1815" t="s">
        <v>237</v>
      </c>
      <c r="M1815" t="s">
        <v>227</v>
      </c>
      <c r="N1815" t="s">
        <v>232</v>
      </c>
      <c r="O1815" t="s">
        <v>194</v>
      </c>
      <c r="P1815">
        <v>2020</v>
      </c>
      <c r="Q1815">
        <v>29300</v>
      </c>
    </row>
    <row r="1816" spans="1:17" x14ac:dyDescent="0.25">
      <c r="A1816" t="s">
        <v>382</v>
      </c>
      <c r="B1816" t="s">
        <v>383</v>
      </c>
      <c r="C1816" t="s">
        <v>384</v>
      </c>
      <c r="D1816" t="s">
        <v>185</v>
      </c>
      <c r="E1816" t="s">
        <v>362</v>
      </c>
      <c r="F1816" t="s">
        <v>260</v>
      </c>
      <c r="G1816" t="s">
        <v>233</v>
      </c>
      <c r="H1816" t="s">
        <v>162</v>
      </c>
      <c r="I1816" t="s">
        <v>234</v>
      </c>
      <c r="J1816" t="s">
        <v>235</v>
      </c>
      <c r="K1816" t="s">
        <v>236</v>
      </c>
      <c r="L1816" t="s">
        <v>237</v>
      </c>
      <c r="M1816" t="s">
        <v>227</v>
      </c>
      <c r="N1816" t="s">
        <v>232</v>
      </c>
      <c r="O1816" t="s">
        <v>264</v>
      </c>
      <c r="P1816">
        <v>2020</v>
      </c>
      <c r="Q1816">
        <v>25000</v>
      </c>
    </row>
    <row r="1817" spans="1:17" x14ac:dyDescent="0.25">
      <c r="A1817" t="s">
        <v>382</v>
      </c>
      <c r="B1817" t="s">
        <v>383</v>
      </c>
      <c r="C1817" t="s">
        <v>384</v>
      </c>
      <c r="D1817" t="s">
        <v>185</v>
      </c>
      <c r="E1817" t="s">
        <v>362</v>
      </c>
      <c r="F1817" t="s">
        <v>260</v>
      </c>
      <c r="G1817" t="s">
        <v>233</v>
      </c>
      <c r="H1817" t="s">
        <v>162</v>
      </c>
      <c r="I1817" t="s">
        <v>234</v>
      </c>
      <c r="J1817" t="s">
        <v>235</v>
      </c>
      <c r="K1817" t="s">
        <v>236</v>
      </c>
      <c r="L1817" t="s">
        <v>237</v>
      </c>
      <c r="M1817" t="s">
        <v>227</v>
      </c>
      <c r="N1817" t="s">
        <v>232</v>
      </c>
      <c r="O1817" t="s">
        <v>265</v>
      </c>
      <c r="P1817">
        <v>2020</v>
      </c>
      <c r="Q1817">
        <v>35000</v>
      </c>
    </row>
    <row r="1818" spans="1:17" x14ac:dyDescent="0.25">
      <c r="A1818" t="s">
        <v>382</v>
      </c>
      <c r="B1818" t="s">
        <v>383</v>
      </c>
      <c r="C1818" t="s">
        <v>384</v>
      </c>
      <c r="D1818" t="s">
        <v>185</v>
      </c>
      <c r="E1818" t="s">
        <v>362</v>
      </c>
      <c r="F1818" t="s">
        <v>260</v>
      </c>
      <c r="G1818" t="s">
        <v>233</v>
      </c>
      <c r="H1818" t="s">
        <v>162</v>
      </c>
      <c r="I1818" t="s">
        <v>234</v>
      </c>
      <c r="J1818" t="s">
        <v>235</v>
      </c>
      <c r="K1818" t="s">
        <v>236</v>
      </c>
      <c r="L1818" t="s">
        <v>237</v>
      </c>
      <c r="M1818" t="s">
        <v>227</v>
      </c>
      <c r="N1818" t="s">
        <v>232</v>
      </c>
      <c r="O1818" t="s">
        <v>194</v>
      </c>
      <c r="P1818">
        <v>2030</v>
      </c>
      <c r="Q1818">
        <v>27800</v>
      </c>
    </row>
    <row r="1819" spans="1:17" x14ac:dyDescent="0.25">
      <c r="A1819" t="s">
        <v>382</v>
      </c>
      <c r="B1819" t="s">
        <v>383</v>
      </c>
      <c r="C1819" t="s">
        <v>384</v>
      </c>
      <c r="D1819" t="s">
        <v>185</v>
      </c>
      <c r="E1819" t="s">
        <v>362</v>
      </c>
      <c r="F1819" t="s">
        <v>260</v>
      </c>
      <c r="G1819" t="s">
        <v>233</v>
      </c>
      <c r="H1819" t="s">
        <v>162</v>
      </c>
      <c r="I1819" t="s">
        <v>234</v>
      </c>
      <c r="J1819" t="s">
        <v>235</v>
      </c>
      <c r="K1819" t="s">
        <v>236</v>
      </c>
      <c r="L1819" t="s">
        <v>237</v>
      </c>
      <c r="M1819" t="s">
        <v>227</v>
      </c>
      <c r="N1819" t="s">
        <v>232</v>
      </c>
      <c r="O1819" t="s">
        <v>194</v>
      </c>
      <c r="P1819">
        <v>2050</v>
      </c>
      <c r="Q1819">
        <v>26000</v>
      </c>
    </row>
    <row r="1820" spans="1:17" x14ac:dyDescent="0.25">
      <c r="A1820" t="s">
        <v>382</v>
      </c>
      <c r="B1820" t="s">
        <v>383</v>
      </c>
      <c r="C1820" t="s">
        <v>384</v>
      </c>
      <c r="D1820" t="s">
        <v>185</v>
      </c>
      <c r="E1820" t="s">
        <v>362</v>
      </c>
      <c r="F1820" t="s">
        <v>260</v>
      </c>
      <c r="G1820" t="s">
        <v>233</v>
      </c>
      <c r="H1820" t="s">
        <v>162</v>
      </c>
      <c r="I1820" t="s">
        <v>234</v>
      </c>
      <c r="J1820" t="s">
        <v>235</v>
      </c>
      <c r="K1820" t="s">
        <v>236</v>
      </c>
      <c r="L1820" t="s">
        <v>237</v>
      </c>
      <c r="M1820" t="s">
        <v>227</v>
      </c>
      <c r="N1820" t="s">
        <v>232</v>
      </c>
      <c r="O1820" t="s">
        <v>264</v>
      </c>
      <c r="P1820">
        <v>2050</v>
      </c>
      <c r="Q1820">
        <v>20000</v>
      </c>
    </row>
    <row r="1821" spans="1:17" x14ac:dyDescent="0.25">
      <c r="A1821" t="s">
        <v>382</v>
      </c>
      <c r="B1821" t="s">
        <v>383</v>
      </c>
      <c r="C1821" t="s">
        <v>384</v>
      </c>
      <c r="D1821" t="s">
        <v>185</v>
      </c>
      <c r="E1821" t="s">
        <v>362</v>
      </c>
      <c r="F1821" t="s">
        <v>260</v>
      </c>
      <c r="G1821" t="s">
        <v>233</v>
      </c>
      <c r="H1821" t="s">
        <v>162</v>
      </c>
      <c r="I1821" t="s">
        <v>234</v>
      </c>
      <c r="J1821" t="s">
        <v>235</v>
      </c>
      <c r="K1821" t="s">
        <v>236</v>
      </c>
      <c r="L1821" t="s">
        <v>237</v>
      </c>
      <c r="M1821" t="s">
        <v>227</v>
      </c>
      <c r="N1821" t="s">
        <v>232</v>
      </c>
      <c r="O1821" t="s">
        <v>265</v>
      </c>
      <c r="P1821">
        <v>2050</v>
      </c>
      <c r="Q1821">
        <v>30000</v>
      </c>
    </row>
    <row r="1822" spans="1:17" x14ac:dyDescent="0.25">
      <c r="A1822" t="s">
        <v>382</v>
      </c>
      <c r="B1822" t="s">
        <v>383</v>
      </c>
      <c r="C1822" t="s">
        <v>384</v>
      </c>
      <c r="D1822" t="s">
        <v>185</v>
      </c>
      <c r="E1822" t="s">
        <v>362</v>
      </c>
      <c r="F1822" t="s">
        <v>260</v>
      </c>
      <c r="G1822" t="s">
        <v>233</v>
      </c>
      <c r="H1822" t="s">
        <v>163</v>
      </c>
      <c r="I1822" t="s">
        <v>240</v>
      </c>
      <c r="J1822" t="s">
        <v>235</v>
      </c>
      <c r="K1822" t="s">
        <v>241</v>
      </c>
      <c r="L1822" t="s">
        <v>237</v>
      </c>
      <c r="N1822" t="s">
        <v>389</v>
      </c>
      <c r="O1822" t="s">
        <v>194</v>
      </c>
      <c r="P1822">
        <v>2015</v>
      </c>
      <c r="Q1822">
        <v>0.9</v>
      </c>
    </row>
    <row r="1823" spans="1:17" x14ac:dyDescent="0.25">
      <c r="A1823" t="s">
        <v>382</v>
      </c>
      <c r="B1823" t="s">
        <v>383</v>
      </c>
      <c r="C1823" t="s">
        <v>384</v>
      </c>
      <c r="D1823" t="s">
        <v>185</v>
      </c>
      <c r="E1823" t="s">
        <v>362</v>
      </c>
      <c r="F1823" t="s">
        <v>260</v>
      </c>
      <c r="G1823" t="s">
        <v>233</v>
      </c>
      <c r="H1823" t="s">
        <v>163</v>
      </c>
      <c r="I1823" t="s">
        <v>240</v>
      </c>
      <c r="J1823" t="s">
        <v>235</v>
      </c>
      <c r="K1823" t="s">
        <v>241</v>
      </c>
      <c r="L1823" t="s">
        <v>237</v>
      </c>
      <c r="N1823" t="s">
        <v>389</v>
      </c>
      <c r="O1823" t="s">
        <v>194</v>
      </c>
      <c r="P1823">
        <v>2020</v>
      </c>
      <c r="Q1823">
        <v>0.88</v>
      </c>
    </row>
    <row r="1824" spans="1:17" x14ac:dyDescent="0.25">
      <c r="A1824" t="s">
        <v>382</v>
      </c>
      <c r="B1824" t="s">
        <v>383</v>
      </c>
      <c r="C1824" t="s">
        <v>384</v>
      </c>
      <c r="D1824" t="s">
        <v>185</v>
      </c>
      <c r="E1824" t="s">
        <v>362</v>
      </c>
      <c r="F1824" t="s">
        <v>260</v>
      </c>
      <c r="G1824" t="s">
        <v>233</v>
      </c>
      <c r="H1824" t="s">
        <v>163</v>
      </c>
      <c r="I1824" t="s">
        <v>240</v>
      </c>
      <c r="J1824" t="s">
        <v>235</v>
      </c>
      <c r="K1824" t="s">
        <v>241</v>
      </c>
      <c r="L1824" t="s">
        <v>237</v>
      </c>
      <c r="N1824" t="s">
        <v>389</v>
      </c>
      <c r="O1824" t="s">
        <v>264</v>
      </c>
      <c r="P1824">
        <v>2020</v>
      </c>
      <c r="Q1824">
        <v>0.8</v>
      </c>
    </row>
    <row r="1825" spans="1:17" x14ac:dyDescent="0.25">
      <c r="A1825" t="s">
        <v>382</v>
      </c>
      <c r="B1825" t="s">
        <v>383</v>
      </c>
      <c r="C1825" t="s">
        <v>384</v>
      </c>
      <c r="D1825" t="s">
        <v>185</v>
      </c>
      <c r="E1825" t="s">
        <v>362</v>
      </c>
      <c r="F1825" t="s">
        <v>260</v>
      </c>
      <c r="G1825" t="s">
        <v>233</v>
      </c>
      <c r="H1825" t="s">
        <v>163</v>
      </c>
      <c r="I1825" t="s">
        <v>240</v>
      </c>
      <c r="J1825" t="s">
        <v>235</v>
      </c>
      <c r="K1825" t="s">
        <v>241</v>
      </c>
      <c r="L1825" t="s">
        <v>237</v>
      </c>
      <c r="N1825" t="s">
        <v>389</v>
      </c>
      <c r="O1825" t="s">
        <v>265</v>
      </c>
      <c r="P1825">
        <v>2020</v>
      </c>
      <c r="Q1825">
        <v>1.2</v>
      </c>
    </row>
    <row r="1826" spans="1:17" x14ac:dyDescent="0.25">
      <c r="A1826" t="s">
        <v>382</v>
      </c>
      <c r="B1826" t="s">
        <v>383</v>
      </c>
      <c r="C1826" t="s">
        <v>384</v>
      </c>
      <c r="D1826" t="s">
        <v>185</v>
      </c>
      <c r="E1826" t="s">
        <v>362</v>
      </c>
      <c r="F1826" t="s">
        <v>260</v>
      </c>
      <c r="G1826" t="s">
        <v>233</v>
      </c>
      <c r="H1826" t="s">
        <v>163</v>
      </c>
      <c r="I1826" t="s">
        <v>240</v>
      </c>
      <c r="J1826" t="s">
        <v>235</v>
      </c>
      <c r="K1826" t="s">
        <v>241</v>
      </c>
      <c r="L1826" t="s">
        <v>237</v>
      </c>
      <c r="N1826" t="s">
        <v>389</v>
      </c>
      <c r="O1826" t="s">
        <v>194</v>
      </c>
      <c r="P1826">
        <v>2030</v>
      </c>
      <c r="Q1826">
        <v>0.83</v>
      </c>
    </row>
    <row r="1827" spans="1:17" x14ac:dyDescent="0.25">
      <c r="A1827" t="s">
        <v>382</v>
      </c>
      <c r="B1827" t="s">
        <v>383</v>
      </c>
      <c r="C1827" t="s">
        <v>384</v>
      </c>
      <c r="D1827" t="s">
        <v>185</v>
      </c>
      <c r="E1827" t="s">
        <v>362</v>
      </c>
      <c r="F1827" t="s">
        <v>260</v>
      </c>
      <c r="G1827" t="s">
        <v>233</v>
      </c>
      <c r="H1827" t="s">
        <v>163</v>
      </c>
      <c r="I1827" t="s">
        <v>240</v>
      </c>
      <c r="J1827" t="s">
        <v>235</v>
      </c>
      <c r="K1827" t="s">
        <v>241</v>
      </c>
      <c r="L1827" t="s">
        <v>237</v>
      </c>
      <c r="N1827" t="s">
        <v>389</v>
      </c>
      <c r="O1827" t="s">
        <v>194</v>
      </c>
      <c r="P1827">
        <v>2050</v>
      </c>
      <c r="Q1827">
        <v>0.8</v>
      </c>
    </row>
    <row r="1828" spans="1:17" x14ac:dyDescent="0.25">
      <c r="A1828" t="s">
        <v>382</v>
      </c>
      <c r="B1828" t="s">
        <v>383</v>
      </c>
      <c r="C1828" t="s">
        <v>384</v>
      </c>
      <c r="D1828" t="s">
        <v>185</v>
      </c>
      <c r="E1828" t="s">
        <v>362</v>
      </c>
      <c r="F1828" t="s">
        <v>260</v>
      </c>
      <c r="G1828" t="s">
        <v>233</v>
      </c>
      <c r="H1828" t="s">
        <v>163</v>
      </c>
      <c r="I1828" t="s">
        <v>240</v>
      </c>
      <c r="J1828" t="s">
        <v>235</v>
      </c>
      <c r="K1828" t="s">
        <v>241</v>
      </c>
      <c r="L1828" t="s">
        <v>237</v>
      </c>
      <c r="N1828" t="s">
        <v>389</v>
      </c>
      <c r="O1828" t="s">
        <v>264</v>
      </c>
      <c r="P1828">
        <v>2050</v>
      </c>
      <c r="Q1828">
        <v>0.7</v>
      </c>
    </row>
    <row r="1829" spans="1:17" x14ac:dyDescent="0.25">
      <c r="A1829" t="s">
        <v>382</v>
      </c>
      <c r="B1829" t="s">
        <v>383</v>
      </c>
      <c r="C1829" t="s">
        <v>384</v>
      </c>
      <c r="D1829" t="s">
        <v>185</v>
      </c>
      <c r="E1829" t="s">
        <v>362</v>
      </c>
      <c r="F1829" t="s">
        <v>260</v>
      </c>
      <c r="G1829" t="s">
        <v>233</v>
      </c>
      <c r="H1829" t="s">
        <v>163</v>
      </c>
      <c r="I1829" t="s">
        <v>240</v>
      </c>
      <c r="J1829" t="s">
        <v>235</v>
      </c>
      <c r="K1829" t="s">
        <v>241</v>
      </c>
      <c r="L1829" t="s">
        <v>237</v>
      </c>
      <c r="N1829" t="s">
        <v>389</v>
      </c>
      <c r="O1829" t="s">
        <v>265</v>
      </c>
      <c r="P1829">
        <v>2050</v>
      </c>
      <c r="Q1829">
        <v>1.1000000000000001</v>
      </c>
    </row>
    <row r="1830" spans="1:17" x14ac:dyDescent="0.25">
      <c r="A1830" t="s">
        <v>382</v>
      </c>
      <c r="B1830" t="s">
        <v>383</v>
      </c>
      <c r="C1830" t="s">
        <v>384</v>
      </c>
      <c r="D1830" t="s">
        <v>185</v>
      </c>
      <c r="E1830" t="s">
        <v>362</v>
      </c>
      <c r="F1830" t="s">
        <v>260</v>
      </c>
      <c r="G1830" t="s">
        <v>233</v>
      </c>
      <c r="H1830" t="s">
        <v>164</v>
      </c>
      <c r="I1830" t="s">
        <v>4</v>
      </c>
      <c r="J1830" t="s">
        <v>235</v>
      </c>
      <c r="K1830" t="s">
        <v>242</v>
      </c>
      <c r="L1830" t="s">
        <v>237</v>
      </c>
      <c r="N1830" t="s">
        <v>232</v>
      </c>
      <c r="O1830" t="s">
        <v>194</v>
      </c>
      <c r="P1830">
        <v>2015</v>
      </c>
      <c r="Q1830">
        <v>4.5</v>
      </c>
    </row>
    <row r="1831" spans="1:17" x14ac:dyDescent="0.25">
      <c r="A1831" t="s">
        <v>382</v>
      </c>
      <c r="B1831" t="s">
        <v>383</v>
      </c>
      <c r="C1831" t="s">
        <v>384</v>
      </c>
      <c r="D1831" t="s">
        <v>185</v>
      </c>
      <c r="E1831" t="s">
        <v>362</v>
      </c>
      <c r="F1831" t="s">
        <v>260</v>
      </c>
      <c r="G1831" t="s">
        <v>233</v>
      </c>
      <c r="H1831" t="s">
        <v>164</v>
      </c>
      <c r="I1831" t="s">
        <v>4</v>
      </c>
      <c r="J1831" t="s">
        <v>235</v>
      </c>
      <c r="K1831" t="s">
        <v>242</v>
      </c>
      <c r="L1831" t="s">
        <v>237</v>
      </c>
      <c r="N1831" t="s">
        <v>232</v>
      </c>
      <c r="O1831" t="s">
        <v>194</v>
      </c>
      <c r="P1831">
        <v>2020</v>
      </c>
      <c r="Q1831">
        <v>4.4000000000000004</v>
      </c>
    </row>
    <row r="1832" spans="1:17" x14ac:dyDescent="0.25">
      <c r="A1832" t="s">
        <v>382</v>
      </c>
      <c r="B1832" t="s">
        <v>383</v>
      </c>
      <c r="C1832" t="s">
        <v>384</v>
      </c>
      <c r="D1832" t="s">
        <v>185</v>
      </c>
      <c r="E1832" t="s">
        <v>362</v>
      </c>
      <c r="F1832" t="s">
        <v>260</v>
      </c>
      <c r="G1832" t="s">
        <v>233</v>
      </c>
      <c r="H1832" t="s">
        <v>164</v>
      </c>
      <c r="I1832" t="s">
        <v>4</v>
      </c>
      <c r="J1832" t="s">
        <v>235</v>
      </c>
      <c r="K1832" t="s">
        <v>242</v>
      </c>
      <c r="L1832" t="s">
        <v>237</v>
      </c>
      <c r="N1832" t="s">
        <v>232</v>
      </c>
      <c r="O1832" t="s">
        <v>264</v>
      </c>
      <c r="P1832">
        <v>2020</v>
      </c>
      <c r="Q1832">
        <v>3</v>
      </c>
    </row>
    <row r="1833" spans="1:17" x14ac:dyDescent="0.25">
      <c r="A1833" t="s">
        <v>382</v>
      </c>
      <c r="B1833" t="s">
        <v>383</v>
      </c>
      <c r="C1833" t="s">
        <v>384</v>
      </c>
      <c r="D1833" t="s">
        <v>185</v>
      </c>
      <c r="E1833" t="s">
        <v>362</v>
      </c>
      <c r="F1833" t="s">
        <v>260</v>
      </c>
      <c r="G1833" t="s">
        <v>233</v>
      </c>
      <c r="H1833" t="s">
        <v>164</v>
      </c>
      <c r="I1833" t="s">
        <v>4</v>
      </c>
      <c r="J1833" t="s">
        <v>235</v>
      </c>
      <c r="K1833" t="s">
        <v>242</v>
      </c>
      <c r="L1833" t="s">
        <v>237</v>
      </c>
      <c r="N1833" t="s">
        <v>232</v>
      </c>
      <c r="O1833" t="s">
        <v>265</v>
      </c>
      <c r="P1833">
        <v>2020</v>
      </c>
      <c r="Q1833">
        <v>7</v>
      </c>
    </row>
    <row r="1834" spans="1:17" x14ac:dyDescent="0.25">
      <c r="A1834" t="s">
        <v>382</v>
      </c>
      <c r="B1834" t="s">
        <v>383</v>
      </c>
      <c r="C1834" t="s">
        <v>384</v>
      </c>
      <c r="D1834" t="s">
        <v>185</v>
      </c>
      <c r="E1834" t="s">
        <v>362</v>
      </c>
      <c r="F1834" t="s">
        <v>260</v>
      </c>
      <c r="G1834" t="s">
        <v>233</v>
      </c>
      <c r="H1834" t="s">
        <v>164</v>
      </c>
      <c r="I1834" t="s">
        <v>4</v>
      </c>
      <c r="J1834" t="s">
        <v>235</v>
      </c>
      <c r="K1834" t="s">
        <v>242</v>
      </c>
      <c r="L1834" t="s">
        <v>237</v>
      </c>
      <c r="N1834" t="s">
        <v>232</v>
      </c>
      <c r="O1834" t="s">
        <v>194</v>
      </c>
      <c r="P1834">
        <v>2030</v>
      </c>
      <c r="Q1834">
        <v>4.2</v>
      </c>
    </row>
    <row r="1835" spans="1:17" x14ac:dyDescent="0.25">
      <c r="A1835" t="s">
        <v>382</v>
      </c>
      <c r="B1835" t="s">
        <v>383</v>
      </c>
      <c r="C1835" t="s">
        <v>384</v>
      </c>
      <c r="D1835" t="s">
        <v>185</v>
      </c>
      <c r="E1835" t="s">
        <v>362</v>
      </c>
      <c r="F1835" t="s">
        <v>260</v>
      </c>
      <c r="G1835" t="s">
        <v>233</v>
      </c>
      <c r="H1835" t="s">
        <v>164</v>
      </c>
      <c r="I1835" t="s">
        <v>4</v>
      </c>
      <c r="J1835" t="s">
        <v>235</v>
      </c>
      <c r="K1835" t="s">
        <v>242</v>
      </c>
      <c r="L1835" t="s">
        <v>237</v>
      </c>
      <c r="N1835" t="s">
        <v>232</v>
      </c>
      <c r="O1835" t="s">
        <v>194</v>
      </c>
      <c r="P1835">
        <v>2050</v>
      </c>
      <c r="Q1835">
        <v>4</v>
      </c>
    </row>
    <row r="1836" spans="1:17" x14ac:dyDescent="0.25">
      <c r="A1836" t="s">
        <v>382</v>
      </c>
      <c r="B1836" t="s">
        <v>383</v>
      </c>
      <c r="C1836" t="s">
        <v>384</v>
      </c>
      <c r="D1836" t="s">
        <v>185</v>
      </c>
      <c r="E1836" t="s">
        <v>362</v>
      </c>
      <c r="F1836" t="s">
        <v>260</v>
      </c>
      <c r="G1836" t="s">
        <v>233</v>
      </c>
      <c r="H1836" t="s">
        <v>164</v>
      </c>
      <c r="I1836" t="s">
        <v>4</v>
      </c>
      <c r="J1836" t="s">
        <v>235</v>
      </c>
      <c r="K1836" t="s">
        <v>242</v>
      </c>
      <c r="L1836" t="s">
        <v>237</v>
      </c>
      <c r="N1836" t="s">
        <v>232</v>
      </c>
      <c r="O1836" t="s">
        <v>264</v>
      </c>
      <c r="P1836">
        <v>2050</v>
      </c>
      <c r="Q1836">
        <v>3</v>
      </c>
    </row>
    <row r="1837" spans="1:17" x14ac:dyDescent="0.25">
      <c r="A1837" t="s">
        <v>382</v>
      </c>
      <c r="B1837" t="s">
        <v>383</v>
      </c>
      <c r="C1837" t="s">
        <v>384</v>
      </c>
      <c r="D1837" t="s">
        <v>185</v>
      </c>
      <c r="E1837" t="s">
        <v>362</v>
      </c>
      <c r="F1837" t="s">
        <v>260</v>
      </c>
      <c r="G1837" t="s">
        <v>233</v>
      </c>
      <c r="H1837" t="s">
        <v>164</v>
      </c>
      <c r="I1837" t="s">
        <v>4</v>
      </c>
      <c r="J1837" t="s">
        <v>235</v>
      </c>
      <c r="K1837" t="s">
        <v>242</v>
      </c>
      <c r="L1837" t="s">
        <v>237</v>
      </c>
      <c r="N1837" t="s">
        <v>232</v>
      </c>
      <c r="O1837" t="s">
        <v>265</v>
      </c>
      <c r="P1837">
        <v>2050</v>
      </c>
      <c r="Q1837">
        <v>7</v>
      </c>
    </row>
    <row r="1838" spans="1:17" x14ac:dyDescent="0.25">
      <c r="A1838" t="s">
        <v>382</v>
      </c>
      <c r="B1838" t="s">
        <v>383</v>
      </c>
      <c r="C1838" t="s">
        <v>384</v>
      </c>
      <c r="D1838" t="s">
        <v>185</v>
      </c>
      <c r="E1838" t="s">
        <v>362</v>
      </c>
      <c r="F1838" t="s">
        <v>260</v>
      </c>
      <c r="G1838" t="s">
        <v>243</v>
      </c>
      <c r="H1838" t="s">
        <v>356</v>
      </c>
      <c r="I1838" t="s">
        <v>298</v>
      </c>
      <c r="K1838" t="s">
        <v>78</v>
      </c>
      <c r="N1838" t="s">
        <v>390</v>
      </c>
      <c r="O1838" t="s">
        <v>194</v>
      </c>
      <c r="P1838">
        <v>2015</v>
      </c>
      <c r="Q1838">
        <v>2.5</v>
      </c>
    </row>
    <row r="1839" spans="1:17" x14ac:dyDescent="0.25">
      <c r="A1839" t="s">
        <v>382</v>
      </c>
      <c r="B1839" t="s">
        <v>383</v>
      </c>
      <c r="C1839" t="s">
        <v>384</v>
      </c>
      <c r="D1839" t="s">
        <v>185</v>
      </c>
      <c r="E1839" t="s">
        <v>362</v>
      </c>
      <c r="F1839" t="s">
        <v>260</v>
      </c>
      <c r="G1839" t="s">
        <v>243</v>
      </c>
      <c r="H1839" t="s">
        <v>356</v>
      </c>
      <c r="I1839" t="s">
        <v>298</v>
      </c>
      <c r="K1839" t="s">
        <v>78</v>
      </c>
      <c r="N1839" t="s">
        <v>390</v>
      </c>
      <c r="O1839" t="s">
        <v>194</v>
      </c>
      <c r="P1839">
        <v>2020</v>
      </c>
      <c r="Q1839">
        <v>2.5</v>
      </c>
    </row>
    <row r="1840" spans="1:17" x14ac:dyDescent="0.25">
      <c r="A1840" t="s">
        <v>382</v>
      </c>
      <c r="B1840" t="s">
        <v>383</v>
      </c>
      <c r="C1840" t="s">
        <v>384</v>
      </c>
      <c r="D1840" t="s">
        <v>185</v>
      </c>
      <c r="E1840" t="s">
        <v>362</v>
      </c>
      <c r="F1840" t="s">
        <v>260</v>
      </c>
      <c r="G1840" t="s">
        <v>243</v>
      </c>
      <c r="H1840" t="s">
        <v>356</v>
      </c>
      <c r="I1840" t="s">
        <v>298</v>
      </c>
      <c r="K1840" t="s">
        <v>78</v>
      </c>
      <c r="N1840" t="s">
        <v>390</v>
      </c>
      <c r="O1840" t="s">
        <v>264</v>
      </c>
      <c r="P1840">
        <v>2020</v>
      </c>
      <c r="Q1840">
        <v>2</v>
      </c>
    </row>
    <row r="1841" spans="1:17" x14ac:dyDescent="0.25">
      <c r="A1841" t="s">
        <v>382</v>
      </c>
      <c r="B1841" t="s">
        <v>383</v>
      </c>
      <c r="C1841" t="s">
        <v>384</v>
      </c>
      <c r="D1841" t="s">
        <v>185</v>
      </c>
      <c r="E1841" t="s">
        <v>362</v>
      </c>
      <c r="F1841" t="s">
        <v>260</v>
      </c>
      <c r="G1841" t="s">
        <v>243</v>
      </c>
      <c r="H1841" t="s">
        <v>356</v>
      </c>
      <c r="I1841" t="s">
        <v>298</v>
      </c>
      <c r="K1841" t="s">
        <v>78</v>
      </c>
      <c r="N1841" t="s">
        <v>390</v>
      </c>
      <c r="O1841" t="s">
        <v>265</v>
      </c>
      <c r="P1841">
        <v>2020</v>
      </c>
      <c r="Q1841">
        <v>5</v>
      </c>
    </row>
    <row r="1842" spans="1:17" x14ac:dyDescent="0.25">
      <c r="A1842" t="s">
        <v>382</v>
      </c>
      <c r="B1842" t="s">
        <v>383</v>
      </c>
      <c r="C1842" t="s">
        <v>384</v>
      </c>
      <c r="D1842" t="s">
        <v>185</v>
      </c>
      <c r="E1842" t="s">
        <v>362</v>
      </c>
      <c r="F1842" t="s">
        <v>260</v>
      </c>
      <c r="G1842" t="s">
        <v>243</v>
      </c>
      <c r="H1842" t="s">
        <v>356</v>
      </c>
      <c r="I1842" t="s">
        <v>298</v>
      </c>
      <c r="K1842" t="s">
        <v>78</v>
      </c>
      <c r="N1842" t="s">
        <v>390</v>
      </c>
      <c r="O1842" t="s">
        <v>194</v>
      </c>
      <c r="P1842">
        <v>2030</v>
      </c>
      <c r="Q1842">
        <v>2.5</v>
      </c>
    </row>
    <row r="1843" spans="1:17" x14ac:dyDescent="0.25">
      <c r="A1843" t="s">
        <v>382</v>
      </c>
      <c r="B1843" t="s">
        <v>383</v>
      </c>
      <c r="C1843" t="s">
        <v>384</v>
      </c>
      <c r="D1843" t="s">
        <v>185</v>
      </c>
      <c r="E1843" t="s">
        <v>362</v>
      </c>
      <c r="F1843" t="s">
        <v>260</v>
      </c>
      <c r="G1843" t="s">
        <v>243</v>
      </c>
      <c r="H1843" t="s">
        <v>356</v>
      </c>
      <c r="I1843" t="s">
        <v>298</v>
      </c>
      <c r="K1843" t="s">
        <v>78</v>
      </c>
      <c r="N1843" t="s">
        <v>390</v>
      </c>
      <c r="O1843" t="s">
        <v>194</v>
      </c>
      <c r="P1843">
        <v>2050</v>
      </c>
      <c r="Q1843">
        <v>2</v>
      </c>
    </row>
    <row r="1844" spans="1:17" x14ac:dyDescent="0.25">
      <c r="A1844" t="s">
        <v>382</v>
      </c>
      <c r="B1844" t="s">
        <v>383</v>
      </c>
      <c r="C1844" t="s">
        <v>384</v>
      </c>
      <c r="D1844" t="s">
        <v>185</v>
      </c>
      <c r="E1844" t="s">
        <v>362</v>
      </c>
      <c r="F1844" t="s">
        <v>260</v>
      </c>
      <c r="G1844" t="s">
        <v>243</v>
      </c>
      <c r="H1844" t="s">
        <v>356</v>
      </c>
      <c r="I1844" t="s">
        <v>298</v>
      </c>
      <c r="K1844" t="s">
        <v>78</v>
      </c>
      <c r="N1844" t="s">
        <v>390</v>
      </c>
      <c r="O1844" t="s">
        <v>264</v>
      </c>
      <c r="P1844">
        <v>2050</v>
      </c>
      <c r="Q1844">
        <v>1.5</v>
      </c>
    </row>
    <row r="1845" spans="1:17" x14ac:dyDescent="0.25">
      <c r="A1845" t="s">
        <v>382</v>
      </c>
      <c r="B1845" t="s">
        <v>383</v>
      </c>
      <c r="C1845" t="s">
        <v>384</v>
      </c>
      <c r="D1845" t="s">
        <v>185</v>
      </c>
      <c r="E1845" t="s">
        <v>362</v>
      </c>
      <c r="F1845" t="s">
        <v>260</v>
      </c>
      <c r="G1845" t="s">
        <v>243</v>
      </c>
      <c r="H1845" t="s">
        <v>356</v>
      </c>
      <c r="I1845" t="s">
        <v>298</v>
      </c>
      <c r="K1845" t="s">
        <v>78</v>
      </c>
      <c r="N1845" t="s">
        <v>390</v>
      </c>
      <c r="O1845" t="s">
        <v>265</v>
      </c>
      <c r="P1845">
        <v>2050</v>
      </c>
      <c r="Q1845">
        <v>5</v>
      </c>
    </row>
    <row r="1846" spans="1:17" x14ac:dyDescent="0.25">
      <c r="A1846" t="s">
        <v>382</v>
      </c>
      <c r="B1846" t="s">
        <v>383</v>
      </c>
      <c r="C1846" t="s">
        <v>384</v>
      </c>
      <c r="D1846" t="s">
        <v>185</v>
      </c>
      <c r="E1846" t="s">
        <v>362</v>
      </c>
      <c r="F1846" t="s">
        <v>260</v>
      </c>
      <c r="G1846" t="s">
        <v>243</v>
      </c>
      <c r="H1846" t="s">
        <v>244</v>
      </c>
      <c r="I1846" t="s">
        <v>245</v>
      </c>
      <c r="J1846" t="s">
        <v>246</v>
      </c>
      <c r="K1846" t="s">
        <v>191</v>
      </c>
      <c r="M1846" t="s">
        <v>199</v>
      </c>
      <c r="N1846" t="s">
        <v>391</v>
      </c>
      <c r="O1846" t="s">
        <v>194</v>
      </c>
      <c r="P1846">
        <v>2015</v>
      </c>
      <c r="Q1846">
        <v>0.4</v>
      </c>
    </row>
    <row r="1847" spans="1:17" x14ac:dyDescent="0.25">
      <c r="A1847" t="s">
        <v>382</v>
      </c>
      <c r="B1847" t="s">
        <v>383</v>
      </c>
      <c r="C1847" t="s">
        <v>384</v>
      </c>
      <c r="D1847" t="s">
        <v>185</v>
      </c>
      <c r="E1847" t="s">
        <v>362</v>
      </c>
      <c r="F1847" t="s">
        <v>260</v>
      </c>
      <c r="G1847" t="s">
        <v>243</v>
      </c>
      <c r="H1847" t="s">
        <v>244</v>
      </c>
      <c r="I1847" t="s">
        <v>245</v>
      </c>
      <c r="J1847" t="s">
        <v>246</v>
      </c>
      <c r="K1847" t="s">
        <v>191</v>
      </c>
      <c r="M1847" t="s">
        <v>199</v>
      </c>
      <c r="N1847" t="s">
        <v>391</v>
      </c>
      <c r="O1847" t="s">
        <v>194</v>
      </c>
      <c r="P1847">
        <v>2020</v>
      </c>
      <c r="Q1847">
        <v>0.4</v>
      </c>
    </row>
    <row r="1848" spans="1:17" x14ac:dyDescent="0.25">
      <c r="A1848" t="s">
        <v>382</v>
      </c>
      <c r="B1848" t="s">
        <v>383</v>
      </c>
      <c r="C1848" t="s">
        <v>384</v>
      </c>
      <c r="D1848" t="s">
        <v>185</v>
      </c>
      <c r="E1848" t="s">
        <v>362</v>
      </c>
      <c r="F1848" t="s">
        <v>260</v>
      </c>
      <c r="G1848" t="s">
        <v>243</v>
      </c>
      <c r="H1848" t="s">
        <v>244</v>
      </c>
      <c r="I1848" t="s">
        <v>245</v>
      </c>
      <c r="J1848" t="s">
        <v>246</v>
      </c>
      <c r="K1848" t="s">
        <v>191</v>
      </c>
      <c r="M1848" t="s">
        <v>199</v>
      </c>
      <c r="N1848" t="s">
        <v>391</v>
      </c>
      <c r="O1848" t="s">
        <v>264</v>
      </c>
      <c r="P1848">
        <v>2020</v>
      </c>
      <c r="Q1848">
        <v>0.3</v>
      </c>
    </row>
    <row r="1849" spans="1:17" x14ac:dyDescent="0.25">
      <c r="A1849" t="s">
        <v>382</v>
      </c>
      <c r="B1849" t="s">
        <v>383</v>
      </c>
      <c r="C1849" t="s">
        <v>384</v>
      </c>
      <c r="D1849" t="s">
        <v>185</v>
      </c>
      <c r="E1849" t="s">
        <v>362</v>
      </c>
      <c r="F1849" t="s">
        <v>260</v>
      </c>
      <c r="G1849" t="s">
        <v>243</v>
      </c>
      <c r="H1849" t="s">
        <v>244</v>
      </c>
      <c r="I1849" t="s">
        <v>245</v>
      </c>
      <c r="J1849" t="s">
        <v>246</v>
      </c>
      <c r="K1849" t="s">
        <v>191</v>
      </c>
      <c r="M1849" t="s">
        <v>199</v>
      </c>
      <c r="N1849" t="s">
        <v>391</v>
      </c>
      <c r="O1849" t="s">
        <v>265</v>
      </c>
      <c r="P1849">
        <v>2020</v>
      </c>
      <c r="Q1849">
        <v>0.5</v>
      </c>
    </row>
    <row r="1850" spans="1:17" x14ac:dyDescent="0.25">
      <c r="A1850" t="s">
        <v>382</v>
      </c>
      <c r="B1850" t="s">
        <v>383</v>
      </c>
      <c r="C1850" t="s">
        <v>384</v>
      </c>
      <c r="D1850" t="s">
        <v>185</v>
      </c>
      <c r="E1850" t="s">
        <v>362</v>
      </c>
      <c r="F1850" t="s">
        <v>260</v>
      </c>
      <c r="G1850" t="s">
        <v>243</v>
      </c>
      <c r="H1850" t="s">
        <v>244</v>
      </c>
      <c r="I1850" t="s">
        <v>245</v>
      </c>
      <c r="J1850" t="s">
        <v>246</v>
      </c>
      <c r="K1850" t="s">
        <v>191</v>
      </c>
      <c r="M1850" t="s">
        <v>199</v>
      </c>
      <c r="N1850" t="s">
        <v>391</v>
      </c>
      <c r="O1850" t="s">
        <v>194</v>
      </c>
      <c r="P1850">
        <v>2030</v>
      </c>
      <c r="Q1850">
        <v>0.4</v>
      </c>
    </row>
    <row r="1851" spans="1:17" x14ac:dyDescent="0.25">
      <c r="A1851" t="s">
        <v>382</v>
      </c>
      <c r="B1851" t="s">
        <v>383</v>
      </c>
      <c r="C1851" t="s">
        <v>384</v>
      </c>
      <c r="D1851" t="s">
        <v>185</v>
      </c>
      <c r="E1851" t="s">
        <v>362</v>
      </c>
      <c r="F1851" t="s">
        <v>260</v>
      </c>
      <c r="G1851" t="s">
        <v>243</v>
      </c>
      <c r="H1851" t="s">
        <v>244</v>
      </c>
      <c r="I1851" t="s">
        <v>245</v>
      </c>
      <c r="J1851" t="s">
        <v>246</v>
      </c>
      <c r="K1851" t="s">
        <v>191</v>
      </c>
      <c r="M1851" t="s">
        <v>199</v>
      </c>
      <c r="N1851" t="s">
        <v>391</v>
      </c>
      <c r="O1851" t="s">
        <v>194</v>
      </c>
      <c r="P1851">
        <v>2050</v>
      </c>
      <c r="Q1851">
        <v>0.4</v>
      </c>
    </row>
    <row r="1852" spans="1:17" x14ac:dyDescent="0.25">
      <c r="A1852" t="s">
        <v>382</v>
      </c>
      <c r="B1852" t="s">
        <v>383</v>
      </c>
      <c r="C1852" t="s">
        <v>384</v>
      </c>
      <c r="D1852" t="s">
        <v>185</v>
      </c>
      <c r="E1852" t="s">
        <v>362</v>
      </c>
      <c r="F1852" t="s">
        <v>260</v>
      </c>
      <c r="G1852" t="s">
        <v>243</v>
      </c>
      <c r="H1852" t="s">
        <v>244</v>
      </c>
      <c r="I1852" t="s">
        <v>245</v>
      </c>
      <c r="J1852" t="s">
        <v>246</v>
      </c>
      <c r="K1852" t="s">
        <v>191</v>
      </c>
      <c r="M1852" t="s">
        <v>199</v>
      </c>
      <c r="N1852" t="s">
        <v>391</v>
      </c>
      <c r="O1852" t="s">
        <v>264</v>
      </c>
      <c r="P1852">
        <v>2050</v>
      </c>
      <c r="Q1852">
        <v>0.3</v>
      </c>
    </row>
    <row r="1853" spans="1:17" x14ac:dyDescent="0.25">
      <c r="A1853" t="s">
        <v>382</v>
      </c>
      <c r="B1853" t="s">
        <v>383</v>
      </c>
      <c r="C1853" t="s">
        <v>384</v>
      </c>
      <c r="D1853" t="s">
        <v>185</v>
      </c>
      <c r="E1853" t="s">
        <v>362</v>
      </c>
      <c r="F1853" t="s">
        <v>260</v>
      </c>
      <c r="G1853" t="s">
        <v>243</v>
      </c>
      <c r="H1853" t="s">
        <v>244</v>
      </c>
      <c r="I1853" t="s">
        <v>245</v>
      </c>
      <c r="J1853" t="s">
        <v>246</v>
      </c>
      <c r="K1853" t="s">
        <v>191</v>
      </c>
      <c r="M1853" t="s">
        <v>199</v>
      </c>
      <c r="N1853" t="s">
        <v>391</v>
      </c>
      <c r="O1853" t="s">
        <v>265</v>
      </c>
      <c r="P1853">
        <v>2050</v>
      </c>
      <c r="Q1853">
        <v>0.5</v>
      </c>
    </row>
    <row r="1854" spans="1:17" x14ac:dyDescent="0.25">
      <c r="A1854" t="s">
        <v>382</v>
      </c>
      <c r="B1854" t="s">
        <v>383</v>
      </c>
      <c r="C1854" t="s">
        <v>384</v>
      </c>
      <c r="D1854" t="s">
        <v>185</v>
      </c>
      <c r="E1854" t="s">
        <v>362</v>
      </c>
      <c r="F1854" t="s">
        <v>260</v>
      </c>
      <c r="G1854" t="s">
        <v>243</v>
      </c>
      <c r="H1854" t="s">
        <v>248</v>
      </c>
      <c r="I1854" t="s">
        <v>249</v>
      </c>
      <c r="J1854" t="s">
        <v>250</v>
      </c>
      <c r="K1854" t="s">
        <v>191</v>
      </c>
      <c r="M1854" t="s">
        <v>368</v>
      </c>
      <c r="O1854" t="s">
        <v>194</v>
      </c>
      <c r="P1854">
        <v>2015</v>
      </c>
    </row>
    <row r="1855" spans="1:17" x14ac:dyDescent="0.25">
      <c r="A1855" t="s">
        <v>382</v>
      </c>
      <c r="B1855" t="s">
        <v>383</v>
      </c>
      <c r="C1855" t="s">
        <v>384</v>
      </c>
      <c r="D1855" t="s">
        <v>185</v>
      </c>
      <c r="E1855" t="s">
        <v>362</v>
      </c>
      <c r="F1855" t="s">
        <v>260</v>
      </c>
      <c r="G1855" t="s">
        <v>243</v>
      </c>
      <c r="H1855" t="s">
        <v>248</v>
      </c>
      <c r="I1855" t="s">
        <v>249</v>
      </c>
      <c r="J1855" t="s">
        <v>250</v>
      </c>
      <c r="K1855" t="s">
        <v>191</v>
      </c>
      <c r="M1855" t="s">
        <v>368</v>
      </c>
      <c r="O1855" t="s">
        <v>194</v>
      </c>
      <c r="P1855">
        <v>2020</v>
      </c>
    </row>
    <row r="1856" spans="1:17" x14ac:dyDescent="0.25">
      <c r="A1856" t="s">
        <v>382</v>
      </c>
      <c r="B1856" t="s">
        <v>383</v>
      </c>
      <c r="C1856" t="s">
        <v>384</v>
      </c>
      <c r="D1856" t="s">
        <v>185</v>
      </c>
      <c r="E1856" t="s">
        <v>362</v>
      </c>
      <c r="F1856" t="s">
        <v>260</v>
      </c>
      <c r="G1856" t="s">
        <v>243</v>
      </c>
      <c r="H1856" t="s">
        <v>248</v>
      </c>
      <c r="I1856" t="s">
        <v>249</v>
      </c>
      <c r="J1856" t="s">
        <v>250</v>
      </c>
      <c r="K1856" t="s">
        <v>191</v>
      </c>
      <c r="M1856" t="s">
        <v>368</v>
      </c>
      <c r="O1856" t="s">
        <v>264</v>
      </c>
      <c r="P1856">
        <v>2020</v>
      </c>
    </row>
    <row r="1857" spans="1:17" x14ac:dyDescent="0.25">
      <c r="A1857" t="s">
        <v>382</v>
      </c>
      <c r="B1857" t="s">
        <v>383</v>
      </c>
      <c r="C1857" t="s">
        <v>384</v>
      </c>
      <c r="D1857" t="s">
        <v>185</v>
      </c>
      <c r="E1857" t="s">
        <v>362</v>
      </c>
      <c r="F1857" t="s">
        <v>260</v>
      </c>
      <c r="G1857" t="s">
        <v>243</v>
      </c>
      <c r="H1857" t="s">
        <v>248</v>
      </c>
      <c r="I1857" t="s">
        <v>249</v>
      </c>
      <c r="J1857" t="s">
        <v>250</v>
      </c>
      <c r="K1857" t="s">
        <v>191</v>
      </c>
      <c r="M1857" t="s">
        <v>368</v>
      </c>
      <c r="O1857" t="s">
        <v>265</v>
      </c>
      <c r="P1857">
        <v>2020</v>
      </c>
    </row>
    <row r="1858" spans="1:17" x14ac:dyDescent="0.25">
      <c r="A1858" t="s">
        <v>382</v>
      </c>
      <c r="B1858" t="s">
        <v>383</v>
      </c>
      <c r="C1858" t="s">
        <v>384</v>
      </c>
      <c r="D1858" t="s">
        <v>185</v>
      </c>
      <c r="E1858" t="s">
        <v>362</v>
      </c>
      <c r="F1858" t="s">
        <v>260</v>
      </c>
      <c r="G1858" t="s">
        <v>243</v>
      </c>
      <c r="H1858" t="s">
        <v>248</v>
      </c>
      <c r="I1858" t="s">
        <v>249</v>
      </c>
      <c r="J1858" t="s">
        <v>250</v>
      </c>
      <c r="K1858" t="s">
        <v>191</v>
      </c>
      <c r="M1858" t="s">
        <v>368</v>
      </c>
      <c r="O1858" t="s">
        <v>194</v>
      </c>
      <c r="P1858">
        <v>2030</v>
      </c>
    </row>
    <row r="1859" spans="1:17" x14ac:dyDescent="0.25">
      <c r="A1859" t="s">
        <v>382</v>
      </c>
      <c r="B1859" t="s">
        <v>383</v>
      </c>
      <c r="C1859" t="s">
        <v>384</v>
      </c>
      <c r="D1859" t="s">
        <v>185</v>
      </c>
      <c r="E1859" t="s">
        <v>362</v>
      </c>
      <c r="F1859" t="s">
        <v>260</v>
      </c>
      <c r="G1859" t="s">
        <v>243</v>
      </c>
      <c r="H1859" t="s">
        <v>248</v>
      </c>
      <c r="I1859" t="s">
        <v>249</v>
      </c>
      <c r="J1859" t="s">
        <v>250</v>
      </c>
      <c r="K1859" t="s">
        <v>191</v>
      </c>
      <c r="M1859" t="s">
        <v>368</v>
      </c>
      <c r="O1859" t="s">
        <v>194</v>
      </c>
      <c r="P1859">
        <v>2050</v>
      </c>
    </row>
    <row r="1860" spans="1:17" x14ac:dyDescent="0.25">
      <c r="A1860" t="s">
        <v>382</v>
      </c>
      <c r="B1860" t="s">
        <v>383</v>
      </c>
      <c r="C1860" t="s">
        <v>384</v>
      </c>
      <c r="D1860" t="s">
        <v>185</v>
      </c>
      <c r="E1860" t="s">
        <v>362</v>
      </c>
      <c r="F1860" t="s">
        <v>260</v>
      </c>
      <c r="G1860" t="s">
        <v>243</v>
      </c>
      <c r="H1860" t="s">
        <v>248</v>
      </c>
      <c r="I1860" t="s">
        <v>249</v>
      </c>
      <c r="J1860" t="s">
        <v>250</v>
      </c>
      <c r="K1860" t="s">
        <v>191</v>
      </c>
      <c r="M1860" t="s">
        <v>368</v>
      </c>
      <c r="O1860" t="s">
        <v>264</v>
      </c>
      <c r="P1860">
        <v>2050</v>
      </c>
    </row>
    <row r="1861" spans="1:17" x14ac:dyDescent="0.25">
      <c r="A1861" t="s">
        <v>382</v>
      </c>
      <c r="B1861" t="s">
        <v>383</v>
      </c>
      <c r="C1861" t="s">
        <v>384</v>
      </c>
      <c r="D1861" t="s">
        <v>185</v>
      </c>
      <c r="E1861" t="s">
        <v>362</v>
      </c>
      <c r="F1861" t="s">
        <v>260</v>
      </c>
      <c r="G1861" t="s">
        <v>243</v>
      </c>
      <c r="H1861" t="s">
        <v>248</v>
      </c>
      <c r="I1861" t="s">
        <v>249</v>
      </c>
      <c r="J1861" t="s">
        <v>250</v>
      </c>
      <c r="K1861" t="s">
        <v>191</v>
      </c>
      <c r="M1861" t="s">
        <v>368</v>
      </c>
      <c r="O1861" t="s">
        <v>265</v>
      </c>
      <c r="P1861">
        <v>2050</v>
      </c>
    </row>
    <row r="1862" spans="1:17" x14ac:dyDescent="0.25">
      <c r="A1862" t="s">
        <v>382</v>
      </c>
      <c r="B1862" t="s">
        <v>383</v>
      </c>
      <c r="C1862" t="s">
        <v>384</v>
      </c>
      <c r="D1862" t="s">
        <v>185</v>
      </c>
      <c r="E1862" t="s">
        <v>362</v>
      </c>
      <c r="F1862" t="s">
        <v>260</v>
      </c>
      <c r="G1862" t="s">
        <v>243</v>
      </c>
      <c r="H1862" t="s">
        <v>253</v>
      </c>
      <c r="I1862" t="s">
        <v>254</v>
      </c>
      <c r="J1862" t="s">
        <v>255</v>
      </c>
      <c r="K1862" t="s">
        <v>191</v>
      </c>
      <c r="N1862" t="s">
        <v>391</v>
      </c>
      <c r="O1862" t="s">
        <v>194</v>
      </c>
      <c r="P1862">
        <v>2015</v>
      </c>
      <c r="Q1862">
        <v>0.15</v>
      </c>
    </row>
    <row r="1863" spans="1:17" x14ac:dyDescent="0.25">
      <c r="A1863" t="s">
        <v>382</v>
      </c>
      <c r="B1863" t="s">
        <v>383</v>
      </c>
      <c r="C1863" t="s">
        <v>384</v>
      </c>
      <c r="D1863" t="s">
        <v>185</v>
      </c>
      <c r="E1863" t="s">
        <v>362</v>
      </c>
      <c r="F1863" t="s">
        <v>260</v>
      </c>
      <c r="G1863" t="s">
        <v>243</v>
      </c>
      <c r="H1863" t="s">
        <v>253</v>
      </c>
      <c r="I1863" t="s">
        <v>254</v>
      </c>
      <c r="J1863" t="s">
        <v>255</v>
      </c>
      <c r="K1863" t="s">
        <v>191</v>
      </c>
      <c r="N1863" t="s">
        <v>391</v>
      </c>
      <c r="O1863" t="s">
        <v>194</v>
      </c>
      <c r="P1863">
        <v>2020</v>
      </c>
      <c r="Q1863">
        <v>0.15</v>
      </c>
    </row>
    <row r="1864" spans="1:17" x14ac:dyDescent="0.25">
      <c r="A1864" t="s">
        <v>382</v>
      </c>
      <c r="B1864" t="s">
        <v>383</v>
      </c>
      <c r="C1864" t="s">
        <v>384</v>
      </c>
      <c r="D1864" t="s">
        <v>185</v>
      </c>
      <c r="E1864" t="s">
        <v>362</v>
      </c>
      <c r="F1864" t="s">
        <v>260</v>
      </c>
      <c r="G1864" t="s">
        <v>243</v>
      </c>
      <c r="H1864" t="s">
        <v>253</v>
      </c>
      <c r="I1864" t="s">
        <v>254</v>
      </c>
      <c r="J1864" t="s">
        <v>255</v>
      </c>
      <c r="K1864" t="s">
        <v>191</v>
      </c>
      <c r="N1864" t="s">
        <v>391</v>
      </c>
      <c r="O1864" t="s">
        <v>264</v>
      </c>
      <c r="P1864">
        <v>2020</v>
      </c>
      <c r="Q1864">
        <v>0.05</v>
      </c>
    </row>
    <row r="1865" spans="1:17" x14ac:dyDescent="0.25">
      <c r="A1865" t="s">
        <v>382</v>
      </c>
      <c r="B1865" t="s">
        <v>383</v>
      </c>
      <c r="C1865" t="s">
        <v>384</v>
      </c>
      <c r="D1865" t="s">
        <v>185</v>
      </c>
      <c r="E1865" t="s">
        <v>362</v>
      </c>
      <c r="F1865" t="s">
        <v>260</v>
      </c>
      <c r="G1865" t="s">
        <v>243</v>
      </c>
      <c r="H1865" t="s">
        <v>253</v>
      </c>
      <c r="I1865" t="s">
        <v>254</v>
      </c>
      <c r="J1865" t="s">
        <v>255</v>
      </c>
      <c r="K1865" t="s">
        <v>191</v>
      </c>
      <c r="N1865" t="s">
        <v>391</v>
      </c>
      <c r="O1865" t="s">
        <v>265</v>
      </c>
      <c r="P1865">
        <v>2020</v>
      </c>
      <c r="Q1865">
        <v>0.15</v>
      </c>
    </row>
    <row r="1866" spans="1:17" x14ac:dyDescent="0.25">
      <c r="A1866" t="s">
        <v>382</v>
      </c>
      <c r="B1866" t="s">
        <v>383</v>
      </c>
      <c r="C1866" t="s">
        <v>384</v>
      </c>
      <c r="D1866" t="s">
        <v>185</v>
      </c>
      <c r="E1866" t="s">
        <v>362</v>
      </c>
      <c r="F1866" t="s">
        <v>260</v>
      </c>
      <c r="G1866" t="s">
        <v>243</v>
      </c>
      <c r="H1866" t="s">
        <v>253</v>
      </c>
      <c r="I1866" t="s">
        <v>254</v>
      </c>
      <c r="J1866" t="s">
        <v>255</v>
      </c>
      <c r="K1866" t="s">
        <v>191</v>
      </c>
      <c r="N1866" t="s">
        <v>391</v>
      </c>
      <c r="O1866" t="s">
        <v>194</v>
      </c>
      <c r="P1866">
        <v>2030</v>
      </c>
      <c r="Q1866">
        <v>0.15</v>
      </c>
    </row>
    <row r="1867" spans="1:17" x14ac:dyDescent="0.25">
      <c r="A1867" t="s">
        <v>382</v>
      </c>
      <c r="B1867" t="s">
        <v>383</v>
      </c>
      <c r="C1867" t="s">
        <v>384</v>
      </c>
      <c r="D1867" t="s">
        <v>185</v>
      </c>
      <c r="E1867" t="s">
        <v>362</v>
      </c>
      <c r="F1867" t="s">
        <v>260</v>
      </c>
      <c r="G1867" t="s">
        <v>243</v>
      </c>
      <c r="H1867" t="s">
        <v>253</v>
      </c>
      <c r="I1867" t="s">
        <v>254</v>
      </c>
      <c r="J1867" t="s">
        <v>255</v>
      </c>
      <c r="K1867" t="s">
        <v>191</v>
      </c>
      <c r="N1867" t="s">
        <v>391</v>
      </c>
      <c r="O1867" t="s">
        <v>194</v>
      </c>
      <c r="P1867">
        <v>2050</v>
      </c>
      <c r="Q1867">
        <v>0.15</v>
      </c>
    </row>
    <row r="1868" spans="1:17" x14ac:dyDescent="0.25">
      <c r="A1868" t="s">
        <v>382</v>
      </c>
      <c r="B1868" t="s">
        <v>383</v>
      </c>
      <c r="C1868" t="s">
        <v>384</v>
      </c>
      <c r="D1868" t="s">
        <v>185</v>
      </c>
      <c r="E1868" t="s">
        <v>362</v>
      </c>
      <c r="F1868" t="s">
        <v>260</v>
      </c>
      <c r="G1868" t="s">
        <v>243</v>
      </c>
      <c r="H1868" t="s">
        <v>253</v>
      </c>
      <c r="I1868" t="s">
        <v>254</v>
      </c>
      <c r="J1868" t="s">
        <v>255</v>
      </c>
      <c r="K1868" t="s">
        <v>191</v>
      </c>
      <c r="N1868" t="s">
        <v>391</v>
      </c>
      <c r="O1868" t="s">
        <v>264</v>
      </c>
      <c r="P1868">
        <v>2050</v>
      </c>
      <c r="Q1868">
        <v>0.05</v>
      </c>
    </row>
    <row r="1869" spans="1:17" x14ac:dyDescent="0.25">
      <c r="A1869" t="s">
        <v>382</v>
      </c>
      <c r="B1869" t="s">
        <v>383</v>
      </c>
      <c r="C1869" t="s">
        <v>384</v>
      </c>
      <c r="D1869" t="s">
        <v>185</v>
      </c>
      <c r="E1869" t="s">
        <v>362</v>
      </c>
      <c r="F1869" t="s">
        <v>260</v>
      </c>
      <c r="G1869" t="s">
        <v>243</v>
      </c>
      <c r="H1869" t="s">
        <v>253</v>
      </c>
      <c r="I1869" t="s">
        <v>254</v>
      </c>
      <c r="J1869" t="s">
        <v>255</v>
      </c>
      <c r="K1869" t="s">
        <v>191</v>
      </c>
      <c r="N1869" t="s">
        <v>391</v>
      </c>
      <c r="O1869" t="s">
        <v>265</v>
      </c>
      <c r="P1869">
        <v>2050</v>
      </c>
      <c r="Q1869">
        <v>0.15</v>
      </c>
    </row>
    <row r="1870" spans="1:17" x14ac:dyDescent="0.25">
      <c r="A1870" t="s">
        <v>382</v>
      </c>
      <c r="B1870" t="s">
        <v>383</v>
      </c>
      <c r="C1870" t="s">
        <v>384</v>
      </c>
      <c r="D1870" t="s">
        <v>185</v>
      </c>
      <c r="E1870" t="s">
        <v>362</v>
      </c>
      <c r="F1870" t="s">
        <v>260</v>
      </c>
      <c r="G1870" t="s">
        <v>243</v>
      </c>
      <c r="H1870" t="s">
        <v>357</v>
      </c>
      <c r="I1870" t="s">
        <v>306</v>
      </c>
      <c r="K1870" t="s">
        <v>78</v>
      </c>
      <c r="M1870" t="s">
        <v>392</v>
      </c>
      <c r="N1870" t="s">
        <v>390</v>
      </c>
      <c r="O1870" t="s">
        <v>194</v>
      </c>
      <c r="P1870">
        <v>2015</v>
      </c>
      <c r="Q1870">
        <v>1</v>
      </c>
    </row>
    <row r="1871" spans="1:17" x14ac:dyDescent="0.25">
      <c r="A1871" t="s">
        <v>382</v>
      </c>
      <c r="B1871" t="s">
        <v>383</v>
      </c>
      <c r="C1871" t="s">
        <v>384</v>
      </c>
      <c r="D1871" t="s">
        <v>185</v>
      </c>
      <c r="E1871" t="s">
        <v>362</v>
      </c>
      <c r="F1871" t="s">
        <v>260</v>
      </c>
      <c r="G1871" t="s">
        <v>243</v>
      </c>
      <c r="H1871" t="s">
        <v>357</v>
      </c>
      <c r="I1871" t="s">
        <v>306</v>
      </c>
      <c r="K1871" t="s">
        <v>78</v>
      </c>
      <c r="M1871" t="s">
        <v>392</v>
      </c>
      <c r="N1871" t="s">
        <v>390</v>
      </c>
      <c r="O1871" t="s">
        <v>194</v>
      </c>
      <c r="P1871">
        <v>2020</v>
      </c>
      <c r="Q1871">
        <v>1</v>
      </c>
    </row>
    <row r="1872" spans="1:17" x14ac:dyDescent="0.25">
      <c r="A1872" t="s">
        <v>382</v>
      </c>
      <c r="B1872" t="s">
        <v>383</v>
      </c>
      <c r="C1872" t="s">
        <v>384</v>
      </c>
      <c r="D1872" t="s">
        <v>185</v>
      </c>
      <c r="E1872" t="s">
        <v>362</v>
      </c>
      <c r="F1872" t="s">
        <v>260</v>
      </c>
      <c r="G1872" t="s">
        <v>243</v>
      </c>
      <c r="H1872" t="s">
        <v>357</v>
      </c>
      <c r="I1872" t="s">
        <v>306</v>
      </c>
      <c r="K1872" t="s">
        <v>78</v>
      </c>
      <c r="M1872" t="s">
        <v>392</v>
      </c>
      <c r="N1872" t="s">
        <v>390</v>
      </c>
      <c r="O1872" t="s">
        <v>264</v>
      </c>
      <c r="P1872">
        <v>2020</v>
      </c>
      <c r="Q1872">
        <v>0.5</v>
      </c>
    </row>
    <row r="1873" spans="1:17" x14ac:dyDescent="0.25">
      <c r="A1873" t="s">
        <v>382</v>
      </c>
      <c r="B1873" t="s">
        <v>383</v>
      </c>
      <c r="C1873" t="s">
        <v>384</v>
      </c>
      <c r="D1873" t="s">
        <v>185</v>
      </c>
      <c r="E1873" t="s">
        <v>362</v>
      </c>
      <c r="F1873" t="s">
        <v>260</v>
      </c>
      <c r="G1873" t="s">
        <v>243</v>
      </c>
      <c r="H1873" t="s">
        <v>357</v>
      </c>
      <c r="I1873" t="s">
        <v>306</v>
      </c>
      <c r="K1873" t="s">
        <v>78</v>
      </c>
      <c r="M1873" t="s">
        <v>392</v>
      </c>
      <c r="N1873" t="s">
        <v>390</v>
      </c>
      <c r="O1873" t="s">
        <v>265</v>
      </c>
      <c r="P1873">
        <v>2020</v>
      </c>
      <c r="Q1873">
        <v>1.5</v>
      </c>
    </row>
    <row r="1874" spans="1:17" x14ac:dyDescent="0.25">
      <c r="A1874" t="s">
        <v>382</v>
      </c>
      <c r="B1874" t="s">
        <v>383</v>
      </c>
      <c r="C1874" t="s">
        <v>384</v>
      </c>
      <c r="D1874" t="s">
        <v>185</v>
      </c>
      <c r="E1874" t="s">
        <v>362</v>
      </c>
      <c r="F1874" t="s">
        <v>260</v>
      </c>
      <c r="G1874" t="s">
        <v>243</v>
      </c>
      <c r="H1874" t="s">
        <v>357</v>
      </c>
      <c r="I1874" t="s">
        <v>306</v>
      </c>
      <c r="K1874" t="s">
        <v>78</v>
      </c>
      <c r="M1874" t="s">
        <v>392</v>
      </c>
      <c r="N1874" t="s">
        <v>390</v>
      </c>
      <c r="O1874" t="s">
        <v>194</v>
      </c>
      <c r="P1874">
        <v>2030</v>
      </c>
      <c r="Q1874">
        <v>1</v>
      </c>
    </row>
    <row r="1875" spans="1:17" x14ac:dyDescent="0.25">
      <c r="A1875" t="s">
        <v>382</v>
      </c>
      <c r="B1875" t="s">
        <v>383</v>
      </c>
      <c r="C1875" t="s">
        <v>384</v>
      </c>
      <c r="D1875" t="s">
        <v>185</v>
      </c>
      <c r="E1875" t="s">
        <v>362</v>
      </c>
      <c r="F1875" t="s">
        <v>260</v>
      </c>
      <c r="G1875" t="s">
        <v>243</v>
      </c>
      <c r="H1875" t="s">
        <v>357</v>
      </c>
      <c r="I1875" t="s">
        <v>306</v>
      </c>
      <c r="K1875" t="s">
        <v>78</v>
      </c>
      <c r="M1875" t="s">
        <v>392</v>
      </c>
      <c r="N1875" t="s">
        <v>390</v>
      </c>
      <c r="O1875" t="s">
        <v>194</v>
      </c>
      <c r="P1875">
        <v>2050</v>
      </c>
      <c r="Q1875">
        <v>1</v>
      </c>
    </row>
    <row r="1876" spans="1:17" x14ac:dyDescent="0.25">
      <c r="A1876" t="s">
        <v>382</v>
      </c>
      <c r="B1876" t="s">
        <v>383</v>
      </c>
      <c r="C1876" t="s">
        <v>384</v>
      </c>
      <c r="D1876" t="s">
        <v>185</v>
      </c>
      <c r="E1876" t="s">
        <v>362</v>
      </c>
      <c r="F1876" t="s">
        <v>260</v>
      </c>
      <c r="G1876" t="s">
        <v>243</v>
      </c>
      <c r="H1876" t="s">
        <v>357</v>
      </c>
      <c r="I1876" t="s">
        <v>306</v>
      </c>
      <c r="K1876" t="s">
        <v>78</v>
      </c>
      <c r="M1876" t="s">
        <v>392</v>
      </c>
      <c r="N1876" t="s">
        <v>390</v>
      </c>
      <c r="O1876" t="s">
        <v>264</v>
      </c>
      <c r="P1876">
        <v>2050</v>
      </c>
      <c r="Q1876">
        <v>0.5</v>
      </c>
    </row>
    <row r="1877" spans="1:17" x14ac:dyDescent="0.25">
      <c r="A1877" t="s">
        <v>382</v>
      </c>
      <c r="B1877" t="s">
        <v>383</v>
      </c>
      <c r="C1877" t="s">
        <v>384</v>
      </c>
      <c r="D1877" t="s">
        <v>185</v>
      </c>
      <c r="E1877" t="s">
        <v>362</v>
      </c>
      <c r="F1877" t="s">
        <v>260</v>
      </c>
      <c r="G1877" t="s">
        <v>243</v>
      </c>
      <c r="H1877" t="s">
        <v>357</v>
      </c>
      <c r="I1877" t="s">
        <v>306</v>
      </c>
      <c r="K1877" t="s">
        <v>78</v>
      </c>
      <c r="M1877" t="s">
        <v>392</v>
      </c>
      <c r="N1877" t="s">
        <v>390</v>
      </c>
      <c r="O1877" t="s">
        <v>265</v>
      </c>
      <c r="P1877">
        <v>2050</v>
      </c>
      <c r="Q1877">
        <v>1.5</v>
      </c>
    </row>
    <row r="1878" spans="1:17" x14ac:dyDescent="0.25">
      <c r="A1878" t="s">
        <v>393</v>
      </c>
      <c r="B1878" t="s">
        <v>394</v>
      </c>
      <c r="C1878" t="s">
        <v>384</v>
      </c>
      <c r="D1878" t="s">
        <v>361</v>
      </c>
      <c r="E1878" t="s">
        <v>362</v>
      </c>
      <c r="F1878" t="s">
        <v>187</v>
      </c>
      <c r="G1878" t="s">
        <v>195</v>
      </c>
      <c r="H1878" t="s">
        <v>196</v>
      </c>
      <c r="I1878" t="s">
        <v>197</v>
      </c>
      <c r="J1878" t="s">
        <v>198</v>
      </c>
      <c r="O1878" t="s">
        <v>194</v>
      </c>
      <c r="P1878">
        <v>2015</v>
      </c>
      <c r="Q1878">
        <v>1.2</v>
      </c>
    </row>
    <row r="1879" spans="1:17" x14ac:dyDescent="0.25">
      <c r="A1879" t="s">
        <v>393</v>
      </c>
      <c r="B1879" t="s">
        <v>394</v>
      </c>
      <c r="C1879" t="s">
        <v>384</v>
      </c>
      <c r="D1879" t="s">
        <v>361</v>
      </c>
      <c r="E1879" t="s">
        <v>362</v>
      </c>
      <c r="F1879" t="s">
        <v>187</v>
      </c>
      <c r="G1879" t="s">
        <v>195</v>
      </c>
      <c r="H1879" t="s">
        <v>196</v>
      </c>
      <c r="I1879" t="s">
        <v>197</v>
      </c>
      <c r="J1879" t="s">
        <v>198</v>
      </c>
      <c r="O1879" t="s">
        <v>194</v>
      </c>
      <c r="P1879">
        <v>2020</v>
      </c>
      <c r="Q1879">
        <v>1.3</v>
      </c>
    </row>
    <row r="1880" spans="1:17" x14ac:dyDescent="0.25">
      <c r="A1880" t="s">
        <v>393</v>
      </c>
      <c r="B1880" t="s">
        <v>394</v>
      </c>
      <c r="C1880" t="s">
        <v>384</v>
      </c>
      <c r="D1880" t="s">
        <v>361</v>
      </c>
      <c r="E1880" t="s">
        <v>362</v>
      </c>
      <c r="F1880" t="s">
        <v>187</v>
      </c>
      <c r="G1880" t="s">
        <v>195</v>
      </c>
      <c r="H1880" t="s">
        <v>196</v>
      </c>
      <c r="I1880" t="s">
        <v>197</v>
      </c>
      <c r="J1880" t="s">
        <v>198</v>
      </c>
      <c r="O1880" t="s">
        <v>264</v>
      </c>
      <c r="P1880">
        <v>2020</v>
      </c>
      <c r="Q1880">
        <v>0.9</v>
      </c>
    </row>
    <row r="1881" spans="1:17" x14ac:dyDescent="0.25">
      <c r="A1881" t="s">
        <v>393</v>
      </c>
      <c r="B1881" t="s">
        <v>394</v>
      </c>
      <c r="C1881" t="s">
        <v>384</v>
      </c>
      <c r="D1881" t="s">
        <v>361</v>
      </c>
      <c r="E1881" t="s">
        <v>362</v>
      </c>
      <c r="F1881" t="s">
        <v>187</v>
      </c>
      <c r="G1881" t="s">
        <v>195</v>
      </c>
      <c r="H1881" t="s">
        <v>196</v>
      </c>
      <c r="I1881" t="s">
        <v>197</v>
      </c>
      <c r="J1881" t="s">
        <v>198</v>
      </c>
      <c r="O1881" t="s">
        <v>265</v>
      </c>
      <c r="P1881">
        <v>2020</v>
      </c>
      <c r="Q1881">
        <v>1.6</v>
      </c>
    </row>
    <row r="1882" spans="1:17" x14ac:dyDescent="0.25">
      <c r="A1882" t="s">
        <v>393</v>
      </c>
      <c r="B1882" t="s">
        <v>394</v>
      </c>
      <c r="C1882" t="s">
        <v>384</v>
      </c>
      <c r="D1882" t="s">
        <v>361</v>
      </c>
      <c r="E1882" t="s">
        <v>362</v>
      </c>
      <c r="F1882" t="s">
        <v>187</v>
      </c>
      <c r="G1882" t="s">
        <v>195</v>
      </c>
      <c r="H1882" t="s">
        <v>196</v>
      </c>
      <c r="I1882" t="s">
        <v>197</v>
      </c>
      <c r="J1882" t="s">
        <v>198</v>
      </c>
      <c r="O1882" t="s">
        <v>194</v>
      </c>
      <c r="P1882">
        <v>2030</v>
      </c>
      <c r="Q1882">
        <v>1.4</v>
      </c>
    </row>
    <row r="1883" spans="1:17" x14ac:dyDescent="0.25">
      <c r="A1883" t="s">
        <v>393</v>
      </c>
      <c r="B1883" t="s">
        <v>394</v>
      </c>
      <c r="C1883" t="s">
        <v>384</v>
      </c>
      <c r="D1883" t="s">
        <v>361</v>
      </c>
      <c r="E1883" t="s">
        <v>362</v>
      </c>
      <c r="F1883" t="s">
        <v>187</v>
      </c>
      <c r="G1883" t="s">
        <v>195</v>
      </c>
      <c r="H1883" t="s">
        <v>196</v>
      </c>
      <c r="I1883" t="s">
        <v>197</v>
      </c>
      <c r="J1883" t="s">
        <v>198</v>
      </c>
      <c r="O1883" t="s">
        <v>194</v>
      </c>
      <c r="P1883">
        <v>2050</v>
      </c>
      <c r="Q1883">
        <v>1.55</v>
      </c>
    </row>
    <row r="1884" spans="1:17" x14ac:dyDescent="0.25">
      <c r="A1884" t="s">
        <v>393</v>
      </c>
      <c r="B1884" t="s">
        <v>394</v>
      </c>
      <c r="C1884" t="s">
        <v>384</v>
      </c>
      <c r="D1884" t="s">
        <v>361</v>
      </c>
      <c r="E1884" t="s">
        <v>362</v>
      </c>
      <c r="F1884" t="s">
        <v>187</v>
      </c>
      <c r="G1884" t="s">
        <v>195</v>
      </c>
      <c r="H1884" t="s">
        <v>196</v>
      </c>
      <c r="I1884" t="s">
        <v>197</v>
      </c>
      <c r="J1884" t="s">
        <v>198</v>
      </c>
      <c r="O1884" t="s">
        <v>264</v>
      </c>
      <c r="P1884">
        <v>2050</v>
      </c>
      <c r="Q1884">
        <v>1.1000000000000001</v>
      </c>
    </row>
    <row r="1885" spans="1:17" x14ac:dyDescent="0.25">
      <c r="A1885" t="s">
        <v>393</v>
      </c>
      <c r="B1885" t="s">
        <v>394</v>
      </c>
      <c r="C1885" t="s">
        <v>384</v>
      </c>
      <c r="D1885" t="s">
        <v>361</v>
      </c>
      <c r="E1885" t="s">
        <v>362</v>
      </c>
      <c r="F1885" t="s">
        <v>187</v>
      </c>
      <c r="G1885" t="s">
        <v>195</v>
      </c>
      <c r="H1885" t="s">
        <v>196</v>
      </c>
      <c r="I1885" t="s">
        <v>197</v>
      </c>
      <c r="J1885" t="s">
        <v>198</v>
      </c>
      <c r="O1885" t="s">
        <v>265</v>
      </c>
      <c r="P1885">
        <v>2050</v>
      </c>
      <c r="Q1885">
        <v>1.7</v>
      </c>
    </row>
    <row r="1886" spans="1:17" x14ac:dyDescent="0.25">
      <c r="A1886" t="s">
        <v>393</v>
      </c>
      <c r="B1886" t="s">
        <v>394</v>
      </c>
      <c r="C1886" t="s">
        <v>384</v>
      </c>
      <c r="D1886" t="s">
        <v>361</v>
      </c>
      <c r="E1886" t="s">
        <v>362</v>
      </c>
      <c r="F1886" t="s">
        <v>187</v>
      </c>
      <c r="G1886" t="s">
        <v>195</v>
      </c>
      <c r="H1886" t="s">
        <v>200</v>
      </c>
      <c r="I1886" t="s">
        <v>201</v>
      </c>
      <c r="K1886" t="s">
        <v>202</v>
      </c>
      <c r="N1886" t="s">
        <v>232</v>
      </c>
      <c r="O1886" t="s">
        <v>194</v>
      </c>
      <c r="P1886">
        <v>2015</v>
      </c>
      <c r="Q1886">
        <v>2.5</v>
      </c>
    </row>
    <row r="1887" spans="1:17" x14ac:dyDescent="0.25">
      <c r="A1887" t="s">
        <v>393</v>
      </c>
      <c r="B1887" t="s">
        <v>394</v>
      </c>
      <c r="C1887" t="s">
        <v>384</v>
      </c>
      <c r="D1887" t="s">
        <v>361</v>
      </c>
      <c r="E1887" t="s">
        <v>362</v>
      </c>
      <c r="F1887" t="s">
        <v>187</v>
      </c>
      <c r="G1887" t="s">
        <v>195</v>
      </c>
      <c r="H1887" t="s">
        <v>200</v>
      </c>
      <c r="I1887" t="s">
        <v>201</v>
      </c>
      <c r="K1887" t="s">
        <v>202</v>
      </c>
      <c r="N1887" t="s">
        <v>232</v>
      </c>
      <c r="O1887" t="s">
        <v>194</v>
      </c>
      <c r="P1887">
        <v>2020</v>
      </c>
      <c r="Q1887">
        <v>2</v>
      </c>
    </row>
    <row r="1888" spans="1:17" x14ac:dyDescent="0.25">
      <c r="A1888" t="s">
        <v>393</v>
      </c>
      <c r="B1888" t="s">
        <v>394</v>
      </c>
      <c r="C1888" t="s">
        <v>384</v>
      </c>
      <c r="D1888" t="s">
        <v>361</v>
      </c>
      <c r="E1888" t="s">
        <v>362</v>
      </c>
      <c r="F1888" t="s">
        <v>187</v>
      </c>
      <c r="G1888" t="s">
        <v>195</v>
      </c>
      <c r="H1888" t="s">
        <v>200</v>
      </c>
      <c r="I1888" t="s">
        <v>201</v>
      </c>
      <c r="K1888" t="s">
        <v>202</v>
      </c>
      <c r="N1888" t="s">
        <v>232</v>
      </c>
      <c r="O1888" t="s">
        <v>264</v>
      </c>
      <c r="P1888">
        <v>2020</v>
      </c>
      <c r="Q1888">
        <v>2</v>
      </c>
    </row>
    <row r="1889" spans="1:17" x14ac:dyDescent="0.25">
      <c r="A1889" t="s">
        <v>393</v>
      </c>
      <c r="B1889" t="s">
        <v>394</v>
      </c>
      <c r="C1889" t="s">
        <v>384</v>
      </c>
      <c r="D1889" t="s">
        <v>361</v>
      </c>
      <c r="E1889" t="s">
        <v>362</v>
      </c>
      <c r="F1889" t="s">
        <v>187</v>
      </c>
      <c r="G1889" t="s">
        <v>195</v>
      </c>
      <c r="H1889" t="s">
        <v>200</v>
      </c>
      <c r="I1889" t="s">
        <v>201</v>
      </c>
      <c r="K1889" t="s">
        <v>202</v>
      </c>
      <c r="N1889" t="s">
        <v>232</v>
      </c>
      <c r="O1889" t="s">
        <v>265</v>
      </c>
      <c r="P1889">
        <v>2020</v>
      </c>
      <c r="Q1889">
        <v>3</v>
      </c>
    </row>
    <row r="1890" spans="1:17" x14ac:dyDescent="0.25">
      <c r="A1890" t="s">
        <v>393</v>
      </c>
      <c r="B1890" t="s">
        <v>394</v>
      </c>
      <c r="C1890" t="s">
        <v>384</v>
      </c>
      <c r="D1890" t="s">
        <v>361</v>
      </c>
      <c r="E1890" t="s">
        <v>362</v>
      </c>
      <c r="F1890" t="s">
        <v>187</v>
      </c>
      <c r="G1890" t="s">
        <v>195</v>
      </c>
      <c r="H1890" t="s">
        <v>200</v>
      </c>
      <c r="I1890" t="s">
        <v>201</v>
      </c>
      <c r="K1890" t="s">
        <v>202</v>
      </c>
      <c r="N1890" t="s">
        <v>232</v>
      </c>
      <c r="O1890" t="s">
        <v>194</v>
      </c>
      <c r="P1890">
        <v>2030</v>
      </c>
      <c r="Q1890">
        <v>2</v>
      </c>
    </row>
    <row r="1891" spans="1:17" x14ac:dyDescent="0.25">
      <c r="A1891" t="s">
        <v>393</v>
      </c>
      <c r="B1891" t="s">
        <v>394</v>
      </c>
      <c r="C1891" t="s">
        <v>384</v>
      </c>
      <c r="D1891" t="s">
        <v>361</v>
      </c>
      <c r="E1891" t="s">
        <v>362</v>
      </c>
      <c r="F1891" t="s">
        <v>187</v>
      </c>
      <c r="G1891" t="s">
        <v>195</v>
      </c>
      <c r="H1891" t="s">
        <v>200</v>
      </c>
      <c r="I1891" t="s">
        <v>201</v>
      </c>
      <c r="K1891" t="s">
        <v>202</v>
      </c>
      <c r="N1891" t="s">
        <v>232</v>
      </c>
      <c r="O1891" t="s">
        <v>194</v>
      </c>
      <c r="P1891">
        <v>2050</v>
      </c>
      <c r="Q1891">
        <v>2</v>
      </c>
    </row>
    <row r="1892" spans="1:17" x14ac:dyDescent="0.25">
      <c r="A1892" t="s">
        <v>393</v>
      </c>
      <c r="B1892" t="s">
        <v>394</v>
      </c>
      <c r="C1892" t="s">
        <v>384</v>
      </c>
      <c r="D1892" t="s">
        <v>361</v>
      </c>
      <c r="E1892" t="s">
        <v>362</v>
      </c>
      <c r="F1892" t="s">
        <v>187</v>
      </c>
      <c r="G1892" t="s">
        <v>195</v>
      </c>
      <c r="H1892" t="s">
        <v>200</v>
      </c>
      <c r="I1892" t="s">
        <v>201</v>
      </c>
      <c r="K1892" t="s">
        <v>202</v>
      </c>
      <c r="N1892" t="s">
        <v>232</v>
      </c>
      <c r="O1892" t="s">
        <v>264</v>
      </c>
      <c r="P1892">
        <v>2050</v>
      </c>
      <c r="Q1892">
        <v>2</v>
      </c>
    </row>
    <row r="1893" spans="1:17" x14ac:dyDescent="0.25">
      <c r="A1893" t="s">
        <v>393</v>
      </c>
      <c r="B1893" t="s">
        <v>394</v>
      </c>
      <c r="C1893" t="s">
        <v>384</v>
      </c>
      <c r="D1893" t="s">
        <v>361</v>
      </c>
      <c r="E1893" t="s">
        <v>362</v>
      </c>
      <c r="F1893" t="s">
        <v>187</v>
      </c>
      <c r="G1893" t="s">
        <v>195</v>
      </c>
      <c r="H1893" t="s">
        <v>200</v>
      </c>
      <c r="I1893" t="s">
        <v>201</v>
      </c>
      <c r="K1893" t="s">
        <v>202</v>
      </c>
      <c r="N1893" t="s">
        <v>232</v>
      </c>
      <c r="O1893" t="s">
        <v>265</v>
      </c>
      <c r="P1893">
        <v>2050</v>
      </c>
      <c r="Q1893">
        <v>3</v>
      </c>
    </row>
    <row r="1894" spans="1:17" x14ac:dyDescent="0.25">
      <c r="A1894" t="s">
        <v>393</v>
      </c>
      <c r="B1894" t="s">
        <v>394</v>
      </c>
      <c r="C1894" t="s">
        <v>384</v>
      </c>
      <c r="D1894" t="s">
        <v>361</v>
      </c>
      <c r="E1894" t="s">
        <v>362</v>
      </c>
      <c r="F1894" t="s">
        <v>187</v>
      </c>
      <c r="G1894" t="s">
        <v>195</v>
      </c>
      <c r="H1894" t="s">
        <v>204</v>
      </c>
      <c r="I1894" t="s">
        <v>205</v>
      </c>
      <c r="J1894" t="s">
        <v>198</v>
      </c>
      <c r="M1894" t="s">
        <v>379</v>
      </c>
      <c r="O1894" t="s">
        <v>194</v>
      </c>
      <c r="P1894">
        <v>2015</v>
      </c>
    </row>
    <row r="1895" spans="1:17" x14ac:dyDescent="0.25">
      <c r="A1895" t="s">
        <v>393</v>
      </c>
      <c r="B1895" t="s">
        <v>394</v>
      </c>
      <c r="C1895" t="s">
        <v>384</v>
      </c>
      <c r="D1895" t="s">
        <v>361</v>
      </c>
      <c r="E1895" t="s">
        <v>362</v>
      </c>
      <c r="F1895" t="s">
        <v>187</v>
      </c>
      <c r="G1895" t="s">
        <v>195</v>
      </c>
      <c r="H1895" t="s">
        <v>204</v>
      </c>
      <c r="I1895" t="s">
        <v>205</v>
      </c>
      <c r="J1895" t="s">
        <v>198</v>
      </c>
      <c r="M1895" t="s">
        <v>379</v>
      </c>
      <c r="O1895" t="s">
        <v>194</v>
      </c>
      <c r="P1895">
        <v>2020</v>
      </c>
    </row>
    <row r="1896" spans="1:17" x14ac:dyDescent="0.25">
      <c r="A1896" t="s">
        <v>393</v>
      </c>
      <c r="B1896" t="s">
        <v>394</v>
      </c>
      <c r="C1896" t="s">
        <v>384</v>
      </c>
      <c r="D1896" t="s">
        <v>361</v>
      </c>
      <c r="E1896" t="s">
        <v>362</v>
      </c>
      <c r="F1896" t="s">
        <v>187</v>
      </c>
      <c r="G1896" t="s">
        <v>195</v>
      </c>
      <c r="H1896" t="s">
        <v>204</v>
      </c>
      <c r="I1896" t="s">
        <v>205</v>
      </c>
      <c r="J1896" t="s">
        <v>198</v>
      </c>
      <c r="M1896" t="s">
        <v>379</v>
      </c>
      <c r="O1896" t="s">
        <v>264</v>
      </c>
      <c r="P1896">
        <v>2020</v>
      </c>
    </row>
    <row r="1897" spans="1:17" x14ac:dyDescent="0.25">
      <c r="A1897" t="s">
        <v>393</v>
      </c>
      <c r="B1897" t="s">
        <v>394</v>
      </c>
      <c r="C1897" t="s">
        <v>384</v>
      </c>
      <c r="D1897" t="s">
        <v>361</v>
      </c>
      <c r="E1897" t="s">
        <v>362</v>
      </c>
      <c r="F1897" t="s">
        <v>187</v>
      </c>
      <c r="G1897" t="s">
        <v>195</v>
      </c>
      <c r="H1897" t="s">
        <v>204</v>
      </c>
      <c r="I1897" t="s">
        <v>205</v>
      </c>
      <c r="J1897" t="s">
        <v>198</v>
      </c>
      <c r="M1897" t="s">
        <v>379</v>
      </c>
      <c r="O1897" t="s">
        <v>265</v>
      </c>
      <c r="P1897">
        <v>2020</v>
      </c>
    </row>
    <row r="1898" spans="1:17" x14ac:dyDescent="0.25">
      <c r="A1898" t="s">
        <v>393</v>
      </c>
      <c r="B1898" t="s">
        <v>394</v>
      </c>
      <c r="C1898" t="s">
        <v>384</v>
      </c>
      <c r="D1898" t="s">
        <v>361</v>
      </c>
      <c r="E1898" t="s">
        <v>362</v>
      </c>
      <c r="F1898" t="s">
        <v>187</v>
      </c>
      <c r="G1898" t="s">
        <v>195</v>
      </c>
      <c r="H1898" t="s">
        <v>204</v>
      </c>
      <c r="I1898" t="s">
        <v>205</v>
      </c>
      <c r="J1898" t="s">
        <v>198</v>
      </c>
      <c r="M1898" t="s">
        <v>379</v>
      </c>
      <c r="O1898" t="s">
        <v>194</v>
      </c>
      <c r="P1898">
        <v>2030</v>
      </c>
    </row>
    <row r="1899" spans="1:17" x14ac:dyDescent="0.25">
      <c r="A1899" t="s">
        <v>393</v>
      </c>
      <c r="B1899" t="s">
        <v>394</v>
      </c>
      <c r="C1899" t="s">
        <v>384</v>
      </c>
      <c r="D1899" t="s">
        <v>361</v>
      </c>
      <c r="E1899" t="s">
        <v>362</v>
      </c>
      <c r="F1899" t="s">
        <v>187</v>
      </c>
      <c r="G1899" t="s">
        <v>195</v>
      </c>
      <c r="H1899" t="s">
        <v>204</v>
      </c>
      <c r="I1899" t="s">
        <v>205</v>
      </c>
      <c r="J1899" t="s">
        <v>198</v>
      </c>
      <c r="M1899" t="s">
        <v>379</v>
      </c>
      <c r="O1899" t="s">
        <v>194</v>
      </c>
      <c r="P1899">
        <v>2050</v>
      </c>
    </row>
    <row r="1900" spans="1:17" x14ac:dyDescent="0.25">
      <c r="A1900" t="s">
        <v>393</v>
      </c>
      <c r="B1900" t="s">
        <v>394</v>
      </c>
      <c r="C1900" t="s">
        <v>384</v>
      </c>
      <c r="D1900" t="s">
        <v>361</v>
      </c>
      <c r="E1900" t="s">
        <v>362</v>
      </c>
      <c r="F1900" t="s">
        <v>187</v>
      </c>
      <c r="G1900" t="s">
        <v>195</v>
      </c>
      <c r="H1900" t="s">
        <v>204</v>
      </c>
      <c r="I1900" t="s">
        <v>205</v>
      </c>
      <c r="J1900" t="s">
        <v>198</v>
      </c>
      <c r="M1900" t="s">
        <v>379</v>
      </c>
      <c r="O1900" t="s">
        <v>264</v>
      </c>
      <c r="P1900">
        <v>2050</v>
      </c>
    </row>
    <row r="1901" spans="1:17" x14ac:dyDescent="0.25">
      <c r="A1901" t="s">
        <v>393</v>
      </c>
      <c r="B1901" t="s">
        <v>394</v>
      </c>
      <c r="C1901" t="s">
        <v>384</v>
      </c>
      <c r="D1901" t="s">
        <v>361</v>
      </c>
      <c r="E1901" t="s">
        <v>362</v>
      </c>
      <c r="F1901" t="s">
        <v>187</v>
      </c>
      <c r="G1901" t="s">
        <v>195</v>
      </c>
      <c r="H1901" t="s">
        <v>204</v>
      </c>
      <c r="I1901" t="s">
        <v>205</v>
      </c>
      <c r="J1901" t="s">
        <v>198</v>
      </c>
      <c r="M1901" t="s">
        <v>379</v>
      </c>
      <c r="O1901" t="s">
        <v>265</v>
      </c>
      <c r="P1901">
        <v>2050</v>
      </c>
    </row>
    <row r="1902" spans="1:17" x14ac:dyDescent="0.25">
      <c r="A1902" t="s">
        <v>393</v>
      </c>
      <c r="B1902" t="s">
        <v>394</v>
      </c>
      <c r="C1902" t="s">
        <v>384</v>
      </c>
      <c r="D1902" t="s">
        <v>361</v>
      </c>
      <c r="E1902" t="s">
        <v>362</v>
      </c>
      <c r="F1902" t="s">
        <v>187</v>
      </c>
      <c r="G1902" t="s">
        <v>195</v>
      </c>
      <c r="H1902" t="s">
        <v>207</v>
      </c>
      <c r="I1902" t="s">
        <v>208</v>
      </c>
      <c r="J1902" t="s">
        <v>209</v>
      </c>
      <c r="K1902" t="s">
        <v>191</v>
      </c>
      <c r="N1902" t="s">
        <v>232</v>
      </c>
      <c r="O1902" t="s">
        <v>194</v>
      </c>
      <c r="P1902">
        <v>2015</v>
      </c>
      <c r="Q1902">
        <v>0.5</v>
      </c>
    </row>
    <row r="1903" spans="1:17" x14ac:dyDescent="0.25">
      <c r="A1903" t="s">
        <v>393</v>
      </c>
      <c r="B1903" t="s">
        <v>394</v>
      </c>
      <c r="C1903" t="s">
        <v>384</v>
      </c>
      <c r="D1903" t="s">
        <v>361</v>
      </c>
      <c r="E1903" t="s">
        <v>362</v>
      </c>
      <c r="F1903" t="s">
        <v>187</v>
      </c>
      <c r="G1903" t="s">
        <v>195</v>
      </c>
      <c r="H1903" t="s">
        <v>207</v>
      </c>
      <c r="I1903" t="s">
        <v>208</v>
      </c>
      <c r="J1903" t="s">
        <v>209</v>
      </c>
      <c r="K1903" t="s">
        <v>191</v>
      </c>
      <c r="N1903" t="s">
        <v>232</v>
      </c>
      <c r="O1903" t="s">
        <v>194</v>
      </c>
      <c r="P1903">
        <v>2020</v>
      </c>
      <c r="Q1903">
        <v>0.51</v>
      </c>
    </row>
    <row r="1904" spans="1:17" x14ac:dyDescent="0.25">
      <c r="A1904" t="s">
        <v>393</v>
      </c>
      <c r="B1904" t="s">
        <v>394</v>
      </c>
      <c r="C1904" t="s">
        <v>384</v>
      </c>
      <c r="D1904" t="s">
        <v>361</v>
      </c>
      <c r="E1904" t="s">
        <v>362</v>
      </c>
      <c r="F1904" t="s">
        <v>187</v>
      </c>
      <c r="G1904" t="s">
        <v>195</v>
      </c>
      <c r="H1904" t="s">
        <v>207</v>
      </c>
      <c r="I1904" t="s">
        <v>208</v>
      </c>
      <c r="J1904" t="s">
        <v>209</v>
      </c>
      <c r="K1904" t="s">
        <v>191</v>
      </c>
      <c r="N1904" t="s">
        <v>232</v>
      </c>
      <c r="O1904" t="s">
        <v>264</v>
      </c>
      <c r="P1904">
        <v>2020</v>
      </c>
      <c r="Q1904">
        <v>0.42</v>
      </c>
    </row>
    <row r="1905" spans="1:17" x14ac:dyDescent="0.25">
      <c r="A1905" t="s">
        <v>393</v>
      </c>
      <c r="B1905" t="s">
        <v>394</v>
      </c>
      <c r="C1905" t="s">
        <v>384</v>
      </c>
      <c r="D1905" t="s">
        <v>361</v>
      </c>
      <c r="E1905" t="s">
        <v>362</v>
      </c>
      <c r="F1905" t="s">
        <v>187</v>
      </c>
      <c r="G1905" t="s">
        <v>195</v>
      </c>
      <c r="H1905" t="s">
        <v>207</v>
      </c>
      <c r="I1905" t="s">
        <v>208</v>
      </c>
      <c r="J1905" t="s">
        <v>209</v>
      </c>
      <c r="K1905" t="s">
        <v>191</v>
      </c>
      <c r="N1905" t="s">
        <v>232</v>
      </c>
      <c r="O1905" t="s">
        <v>265</v>
      </c>
      <c r="P1905">
        <v>2020</v>
      </c>
      <c r="Q1905">
        <v>0.55000000000000004</v>
      </c>
    </row>
    <row r="1906" spans="1:17" x14ac:dyDescent="0.25">
      <c r="A1906" t="s">
        <v>393</v>
      </c>
      <c r="B1906" t="s">
        <v>394</v>
      </c>
      <c r="C1906" t="s">
        <v>384</v>
      </c>
      <c r="D1906" t="s">
        <v>361</v>
      </c>
      <c r="E1906" t="s">
        <v>362</v>
      </c>
      <c r="F1906" t="s">
        <v>187</v>
      </c>
      <c r="G1906" t="s">
        <v>195</v>
      </c>
      <c r="H1906" t="s">
        <v>207</v>
      </c>
      <c r="I1906" t="s">
        <v>208</v>
      </c>
      <c r="J1906" t="s">
        <v>209</v>
      </c>
      <c r="K1906" t="s">
        <v>191</v>
      </c>
      <c r="N1906" t="s">
        <v>232</v>
      </c>
      <c r="O1906" t="s">
        <v>194</v>
      </c>
      <c r="P1906">
        <v>2030</v>
      </c>
      <c r="Q1906">
        <v>0.53</v>
      </c>
    </row>
    <row r="1907" spans="1:17" x14ac:dyDescent="0.25">
      <c r="A1907" t="s">
        <v>393</v>
      </c>
      <c r="B1907" t="s">
        <v>394</v>
      </c>
      <c r="C1907" t="s">
        <v>384</v>
      </c>
      <c r="D1907" t="s">
        <v>361</v>
      </c>
      <c r="E1907" t="s">
        <v>362</v>
      </c>
      <c r="F1907" t="s">
        <v>187</v>
      </c>
      <c r="G1907" t="s">
        <v>195</v>
      </c>
      <c r="H1907" t="s">
        <v>207</v>
      </c>
      <c r="I1907" t="s">
        <v>208</v>
      </c>
      <c r="J1907" t="s">
        <v>209</v>
      </c>
      <c r="K1907" t="s">
        <v>191</v>
      </c>
      <c r="N1907" t="s">
        <v>232</v>
      </c>
      <c r="O1907" t="s">
        <v>194</v>
      </c>
      <c r="P1907">
        <v>2050</v>
      </c>
      <c r="Q1907">
        <v>0.55000000000000004</v>
      </c>
    </row>
    <row r="1908" spans="1:17" x14ac:dyDescent="0.25">
      <c r="A1908" t="s">
        <v>393</v>
      </c>
      <c r="B1908" t="s">
        <v>394</v>
      </c>
      <c r="C1908" t="s">
        <v>384</v>
      </c>
      <c r="D1908" t="s">
        <v>361</v>
      </c>
      <c r="E1908" t="s">
        <v>362</v>
      </c>
      <c r="F1908" t="s">
        <v>187</v>
      </c>
      <c r="G1908" t="s">
        <v>195</v>
      </c>
      <c r="H1908" t="s">
        <v>207</v>
      </c>
      <c r="I1908" t="s">
        <v>208</v>
      </c>
      <c r="J1908" t="s">
        <v>209</v>
      </c>
      <c r="K1908" t="s">
        <v>191</v>
      </c>
      <c r="N1908" t="s">
        <v>232</v>
      </c>
      <c r="O1908" t="s">
        <v>264</v>
      </c>
      <c r="P1908">
        <v>2050</v>
      </c>
      <c r="Q1908">
        <v>0.45</v>
      </c>
    </row>
    <row r="1909" spans="1:17" x14ac:dyDescent="0.25">
      <c r="A1909" t="s">
        <v>393</v>
      </c>
      <c r="B1909" t="s">
        <v>394</v>
      </c>
      <c r="C1909" t="s">
        <v>384</v>
      </c>
      <c r="D1909" t="s">
        <v>361</v>
      </c>
      <c r="E1909" t="s">
        <v>362</v>
      </c>
      <c r="F1909" t="s">
        <v>187</v>
      </c>
      <c r="G1909" t="s">
        <v>195</v>
      </c>
      <c r="H1909" t="s">
        <v>207</v>
      </c>
      <c r="I1909" t="s">
        <v>208</v>
      </c>
      <c r="J1909" t="s">
        <v>209</v>
      </c>
      <c r="K1909" t="s">
        <v>191</v>
      </c>
      <c r="N1909" t="s">
        <v>232</v>
      </c>
      <c r="O1909" t="s">
        <v>265</v>
      </c>
      <c r="P1909">
        <v>2050</v>
      </c>
      <c r="Q1909">
        <v>0.57999999999999996</v>
      </c>
    </row>
    <row r="1910" spans="1:17" x14ac:dyDescent="0.25">
      <c r="A1910" t="s">
        <v>393</v>
      </c>
      <c r="B1910" t="s">
        <v>394</v>
      </c>
      <c r="C1910" t="s">
        <v>384</v>
      </c>
      <c r="D1910" t="s">
        <v>361</v>
      </c>
      <c r="E1910" t="s">
        <v>362</v>
      </c>
      <c r="F1910" t="s">
        <v>187</v>
      </c>
      <c r="G1910" t="s">
        <v>195</v>
      </c>
      <c r="H1910" t="s">
        <v>350</v>
      </c>
      <c r="I1910" t="s">
        <v>208</v>
      </c>
      <c r="J1910" t="s">
        <v>351</v>
      </c>
      <c r="K1910" t="s">
        <v>191</v>
      </c>
      <c r="N1910" t="s">
        <v>385</v>
      </c>
      <c r="O1910" t="s">
        <v>194</v>
      </c>
      <c r="P1910">
        <v>2015</v>
      </c>
      <c r="Q1910">
        <v>0.47</v>
      </c>
    </row>
    <row r="1911" spans="1:17" x14ac:dyDescent="0.25">
      <c r="A1911" t="s">
        <v>393</v>
      </c>
      <c r="B1911" t="s">
        <v>394</v>
      </c>
      <c r="C1911" t="s">
        <v>384</v>
      </c>
      <c r="D1911" t="s">
        <v>361</v>
      </c>
      <c r="E1911" t="s">
        <v>362</v>
      </c>
      <c r="F1911" t="s">
        <v>187</v>
      </c>
      <c r="G1911" t="s">
        <v>195</v>
      </c>
      <c r="H1911" t="s">
        <v>350</v>
      </c>
      <c r="I1911" t="s">
        <v>208</v>
      </c>
      <c r="J1911" t="s">
        <v>351</v>
      </c>
      <c r="K1911" t="s">
        <v>191</v>
      </c>
      <c r="N1911" t="s">
        <v>385</v>
      </c>
      <c r="O1911" t="s">
        <v>194</v>
      </c>
      <c r="P1911">
        <v>2020</v>
      </c>
      <c r="Q1911">
        <v>0.48</v>
      </c>
    </row>
    <row r="1912" spans="1:17" x14ac:dyDescent="0.25">
      <c r="A1912" t="s">
        <v>393</v>
      </c>
      <c r="B1912" t="s">
        <v>394</v>
      </c>
      <c r="C1912" t="s">
        <v>384</v>
      </c>
      <c r="D1912" t="s">
        <v>361</v>
      </c>
      <c r="E1912" t="s">
        <v>362</v>
      </c>
      <c r="F1912" t="s">
        <v>187</v>
      </c>
      <c r="G1912" t="s">
        <v>195</v>
      </c>
      <c r="H1912" t="s">
        <v>350</v>
      </c>
      <c r="I1912" t="s">
        <v>208</v>
      </c>
      <c r="J1912" t="s">
        <v>351</v>
      </c>
      <c r="K1912" t="s">
        <v>191</v>
      </c>
      <c r="N1912" t="s">
        <v>385</v>
      </c>
      <c r="O1912" t="s">
        <v>264</v>
      </c>
      <c r="P1912">
        <v>2020</v>
      </c>
      <c r="Q1912">
        <v>0.39</v>
      </c>
    </row>
    <row r="1913" spans="1:17" x14ac:dyDescent="0.25">
      <c r="A1913" t="s">
        <v>393</v>
      </c>
      <c r="B1913" t="s">
        <v>394</v>
      </c>
      <c r="C1913" t="s">
        <v>384</v>
      </c>
      <c r="D1913" t="s">
        <v>361</v>
      </c>
      <c r="E1913" t="s">
        <v>362</v>
      </c>
      <c r="F1913" t="s">
        <v>187</v>
      </c>
      <c r="G1913" t="s">
        <v>195</v>
      </c>
      <c r="H1913" t="s">
        <v>350</v>
      </c>
      <c r="I1913" t="s">
        <v>208</v>
      </c>
      <c r="J1913" t="s">
        <v>351</v>
      </c>
      <c r="K1913" t="s">
        <v>191</v>
      </c>
      <c r="N1913" t="s">
        <v>385</v>
      </c>
      <c r="O1913" t="s">
        <v>265</v>
      </c>
      <c r="P1913">
        <v>2020</v>
      </c>
      <c r="Q1913">
        <v>0.52</v>
      </c>
    </row>
    <row r="1914" spans="1:17" x14ac:dyDescent="0.25">
      <c r="A1914" t="s">
        <v>393</v>
      </c>
      <c r="B1914" t="s">
        <v>394</v>
      </c>
      <c r="C1914" t="s">
        <v>384</v>
      </c>
      <c r="D1914" t="s">
        <v>361</v>
      </c>
      <c r="E1914" t="s">
        <v>362</v>
      </c>
      <c r="F1914" t="s">
        <v>187</v>
      </c>
      <c r="G1914" t="s">
        <v>195</v>
      </c>
      <c r="H1914" t="s">
        <v>350</v>
      </c>
      <c r="I1914" t="s">
        <v>208</v>
      </c>
      <c r="J1914" t="s">
        <v>351</v>
      </c>
      <c r="K1914" t="s">
        <v>191</v>
      </c>
      <c r="N1914" t="s">
        <v>385</v>
      </c>
      <c r="O1914" t="s">
        <v>194</v>
      </c>
      <c r="P1914">
        <v>2030</v>
      </c>
      <c r="Q1914">
        <v>0.5</v>
      </c>
    </row>
    <row r="1915" spans="1:17" x14ac:dyDescent="0.25">
      <c r="A1915" t="s">
        <v>393</v>
      </c>
      <c r="B1915" t="s">
        <v>394</v>
      </c>
      <c r="C1915" t="s">
        <v>384</v>
      </c>
      <c r="D1915" t="s">
        <v>361</v>
      </c>
      <c r="E1915" t="s">
        <v>362</v>
      </c>
      <c r="F1915" t="s">
        <v>187</v>
      </c>
      <c r="G1915" t="s">
        <v>195</v>
      </c>
      <c r="H1915" t="s">
        <v>350</v>
      </c>
      <c r="I1915" t="s">
        <v>208</v>
      </c>
      <c r="J1915" t="s">
        <v>351</v>
      </c>
      <c r="K1915" t="s">
        <v>191</v>
      </c>
      <c r="N1915" t="s">
        <v>385</v>
      </c>
      <c r="O1915" t="s">
        <v>194</v>
      </c>
      <c r="P1915">
        <v>2050</v>
      </c>
      <c r="Q1915">
        <v>0.52</v>
      </c>
    </row>
    <row r="1916" spans="1:17" x14ac:dyDescent="0.25">
      <c r="A1916" t="s">
        <v>393</v>
      </c>
      <c r="B1916" t="s">
        <v>394</v>
      </c>
      <c r="C1916" t="s">
        <v>384</v>
      </c>
      <c r="D1916" t="s">
        <v>361</v>
      </c>
      <c r="E1916" t="s">
        <v>362</v>
      </c>
      <c r="F1916" t="s">
        <v>187</v>
      </c>
      <c r="G1916" t="s">
        <v>195</v>
      </c>
      <c r="H1916" t="s">
        <v>350</v>
      </c>
      <c r="I1916" t="s">
        <v>208</v>
      </c>
      <c r="J1916" t="s">
        <v>351</v>
      </c>
      <c r="K1916" t="s">
        <v>191</v>
      </c>
      <c r="N1916" t="s">
        <v>385</v>
      </c>
      <c r="O1916" t="s">
        <v>264</v>
      </c>
      <c r="P1916">
        <v>2050</v>
      </c>
      <c r="Q1916">
        <v>0.42</v>
      </c>
    </row>
    <row r="1917" spans="1:17" x14ac:dyDescent="0.25">
      <c r="A1917" t="s">
        <v>393</v>
      </c>
      <c r="B1917" t="s">
        <v>394</v>
      </c>
      <c r="C1917" t="s">
        <v>384</v>
      </c>
      <c r="D1917" t="s">
        <v>361</v>
      </c>
      <c r="E1917" t="s">
        <v>362</v>
      </c>
      <c r="F1917" t="s">
        <v>187</v>
      </c>
      <c r="G1917" t="s">
        <v>195</v>
      </c>
      <c r="H1917" t="s">
        <v>350</v>
      </c>
      <c r="I1917" t="s">
        <v>208</v>
      </c>
      <c r="J1917" t="s">
        <v>351</v>
      </c>
      <c r="K1917" t="s">
        <v>191</v>
      </c>
      <c r="N1917" t="s">
        <v>385</v>
      </c>
      <c r="O1917" t="s">
        <v>265</v>
      </c>
      <c r="P1917">
        <v>2050</v>
      </c>
      <c r="Q1917">
        <v>0.55000000000000004</v>
      </c>
    </row>
    <row r="1918" spans="1:17" x14ac:dyDescent="0.25">
      <c r="A1918" t="s">
        <v>393</v>
      </c>
      <c r="B1918" t="s">
        <v>394</v>
      </c>
      <c r="C1918" t="s">
        <v>384</v>
      </c>
      <c r="D1918" t="s">
        <v>361</v>
      </c>
      <c r="E1918" t="s">
        <v>362</v>
      </c>
      <c r="F1918" t="s">
        <v>187</v>
      </c>
      <c r="G1918" t="s">
        <v>195</v>
      </c>
      <c r="H1918" t="s">
        <v>352</v>
      </c>
      <c r="I1918" t="s">
        <v>135</v>
      </c>
      <c r="K1918" t="s">
        <v>191</v>
      </c>
      <c r="N1918" t="s">
        <v>232</v>
      </c>
      <c r="O1918" t="s">
        <v>194</v>
      </c>
      <c r="P1918">
        <v>2015</v>
      </c>
      <c r="Q1918">
        <v>0.03</v>
      </c>
    </row>
    <row r="1919" spans="1:17" x14ac:dyDescent="0.25">
      <c r="A1919" t="s">
        <v>393</v>
      </c>
      <c r="B1919" t="s">
        <v>394</v>
      </c>
      <c r="C1919" t="s">
        <v>384</v>
      </c>
      <c r="D1919" t="s">
        <v>361</v>
      </c>
      <c r="E1919" t="s">
        <v>362</v>
      </c>
      <c r="F1919" t="s">
        <v>187</v>
      </c>
      <c r="G1919" t="s">
        <v>195</v>
      </c>
      <c r="H1919" t="s">
        <v>352</v>
      </c>
      <c r="I1919" t="s">
        <v>135</v>
      </c>
      <c r="K1919" t="s">
        <v>191</v>
      </c>
      <c r="N1919" t="s">
        <v>232</v>
      </c>
      <c r="O1919" t="s">
        <v>194</v>
      </c>
      <c r="P1919">
        <v>2020</v>
      </c>
      <c r="Q1919">
        <v>0.03</v>
      </c>
    </row>
    <row r="1920" spans="1:17" x14ac:dyDescent="0.25">
      <c r="A1920" t="s">
        <v>393</v>
      </c>
      <c r="B1920" t="s">
        <v>394</v>
      </c>
      <c r="C1920" t="s">
        <v>384</v>
      </c>
      <c r="D1920" t="s">
        <v>361</v>
      </c>
      <c r="E1920" t="s">
        <v>362</v>
      </c>
      <c r="F1920" t="s">
        <v>187</v>
      </c>
      <c r="G1920" t="s">
        <v>195</v>
      </c>
      <c r="H1920" t="s">
        <v>352</v>
      </c>
      <c r="I1920" t="s">
        <v>135</v>
      </c>
      <c r="K1920" t="s">
        <v>191</v>
      </c>
      <c r="N1920" t="s">
        <v>232</v>
      </c>
      <c r="O1920" t="s">
        <v>264</v>
      </c>
      <c r="P1920">
        <v>2020</v>
      </c>
      <c r="Q1920">
        <v>0.02</v>
      </c>
    </row>
    <row r="1921" spans="1:17" x14ac:dyDescent="0.25">
      <c r="A1921" t="s">
        <v>393</v>
      </c>
      <c r="B1921" t="s">
        <v>394</v>
      </c>
      <c r="C1921" t="s">
        <v>384</v>
      </c>
      <c r="D1921" t="s">
        <v>361</v>
      </c>
      <c r="E1921" t="s">
        <v>362</v>
      </c>
      <c r="F1921" t="s">
        <v>187</v>
      </c>
      <c r="G1921" t="s">
        <v>195</v>
      </c>
      <c r="H1921" t="s">
        <v>352</v>
      </c>
      <c r="I1921" t="s">
        <v>135</v>
      </c>
      <c r="K1921" t="s">
        <v>191</v>
      </c>
      <c r="N1921" t="s">
        <v>232</v>
      </c>
      <c r="O1921" t="s">
        <v>265</v>
      </c>
      <c r="P1921">
        <v>2020</v>
      </c>
      <c r="Q1921">
        <v>0.04</v>
      </c>
    </row>
    <row r="1922" spans="1:17" x14ac:dyDescent="0.25">
      <c r="A1922" t="s">
        <v>393</v>
      </c>
      <c r="B1922" t="s">
        <v>394</v>
      </c>
      <c r="C1922" t="s">
        <v>384</v>
      </c>
      <c r="D1922" t="s">
        <v>361</v>
      </c>
      <c r="E1922" t="s">
        <v>362</v>
      </c>
      <c r="F1922" t="s">
        <v>187</v>
      </c>
      <c r="G1922" t="s">
        <v>195</v>
      </c>
      <c r="H1922" t="s">
        <v>352</v>
      </c>
      <c r="I1922" t="s">
        <v>135</v>
      </c>
      <c r="K1922" t="s">
        <v>191</v>
      </c>
      <c r="N1922" t="s">
        <v>232</v>
      </c>
      <c r="O1922" t="s">
        <v>194</v>
      </c>
      <c r="P1922">
        <v>2030</v>
      </c>
      <c r="Q1922">
        <v>0.03</v>
      </c>
    </row>
    <row r="1923" spans="1:17" x14ac:dyDescent="0.25">
      <c r="A1923" t="s">
        <v>393</v>
      </c>
      <c r="B1923" t="s">
        <v>394</v>
      </c>
      <c r="C1923" t="s">
        <v>384</v>
      </c>
      <c r="D1923" t="s">
        <v>361</v>
      </c>
      <c r="E1923" t="s">
        <v>362</v>
      </c>
      <c r="F1923" t="s">
        <v>187</v>
      </c>
      <c r="G1923" t="s">
        <v>195</v>
      </c>
      <c r="H1923" t="s">
        <v>352</v>
      </c>
      <c r="I1923" t="s">
        <v>135</v>
      </c>
      <c r="K1923" t="s">
        <v>191</v>
      </c>
      <c r="N1923" t="s">
        <v>232</v>
      </c>
      <c r="O1923" t="s">
        <v>194</v>
      </c>
      <c r="P1923">
        <v>2050</v>
      </c>
      <c r="Q1923">
        <v>0.03</v>
      </c>
    </row>
    <row r="1924" spans="1:17" x14ac:dyDescent="0.25">
      <c r="A1924" t="s">
        <v>393</v>
      </c>
      <c r="B1924" t="s">
        <v>394</v>
      </c>
      <c r="C1924" t="s">
        <v>384</v>
      </c>
      <c r="D1924" t="s">
        <v>361</v>
      </c>
      <c r="E1924" t="s">
        <v>362</v>
      </c>
      <c r="F1924" t="s">
        <v>187</v>
      </c>
      <c r="G1924" t="s">
        <v>195</v>
      </c>
      <c r="H1924" t="s">
        <v>352</v>
      </c>
      <c r="I1924" t="s">
        <v>135</v>
      </c>
      <c r="K1924" t="s">
        <v>191</v>
      </c>
      <c r="N1924" t="s">
        <v>232</v>
      </c>
      <c r="O1924" t="s">
        <v>264</v>
      </c>
      <c r="P1924">
        <v>2050</v>
      </c>
      <c r="Q1924">
        <v>0.02</v>
      </c>
    </row>
    <row r="1925" spans="1:17" x14ac:dyDescent="0.25">
      <c r="A1925" t="s">
        <v>393</v>
      </c>
      <c r="B1925" t="s">
        <v>394</v>
      </c>
      <c r="C1925" t="s">
        <v>384</v>
      </c>
      <c r="D1925" t="s">
        <v>361</v>
      </c>
      <c r="E1925" t="s">
        <v>362</v>
      </c>
      <c r="F1925" t="s">
        <v>187</v>
      </c>
      <c r="G1925" t="s">
        <v>195</v>
      </c>
      <c r="H1925" t="s">
        <v>352</v>
      </c>
      <c r="I1925" t="s">
        <v>135</v>
      </c>
      <c r="K1925" t="s">
        <v>191</v>
      </c>
      <c r="N1925" t="s">
        <v>232</v>
      </c>
      <c r="O1925" t="s">
        <v>265</v>
      </c>
      <c r="P1925">
        <v>2050</v>
      </c>
      <c r="Q1925">
        <v>0.04</v>
      </c>
    </row>
    <row r="1926" spans="1:17" x14ac:dyDescent="0.25">
      <c r="A1926" t="s">
        <v>393</v>
      </c>
      <c r="B1926" t="s">
        <v>394</v>
      </c>
      <c r="C1926" t="s">
        <v>384</v>
      </c>
      <c r="D1926" t="s">
        <v>361</v>
      </c>
      <c r="E1926" t="s">
        <v>362</v>
      </c>
      <c r="F1926" t="s">
        <v>187</v>
      </c>
      <c r="G1926" t="s">
        <v>195</v>
      </c>
      <c r="H1926" t="s">
        <v>212</v>
      </c>
      <c r="I1926" t="s">
        <v>213</v>
      </c>
      <c r="K1926" t="s">
        <v>214</v>
      </c>
      <c r="M1926" t="s">
        <v>344</v>
      </c>
      <c r="O1926" t="s">
        <v>194</v>
      </c>
      <c r="P1926">
        <v>2015</v>
      </c>
    </row>
    <row r="1927" spans="1:17" x14ac:dyDescent="0.25">
      <c r="A1927" t="s">
        <v>393</v>
      </c>
      <c r="B1927" t="s">
        <v>394</v>
      </c>
      <c r="C1927" t="s">
        <v>384</v>
      </c>
      <c r="D1927" t="s">
        <v>361</v>
      </c>
      <c r="E1927" t="s">
        <v>362</v>
      </c>
      <c r="F1927" t="s">
        <v>187</v>
      </c>
      <c r="G1927" t="s">
        <v>195</v>
      </c>
      <c r="H1927" t="s">
        <v>212</v>
      </c>
      <c r="I1927" t="s">
        <v>213</v>
      </c>
      <c r="K1927" t="s">
        <v>214</v>
      </c>
      <c r="M1927" t="s">
        <v>344</v>
      </c>
      <c r="O1927" t="s">
        <v>194</v>
      </c>
      <c r="P1927">
        <v>2020</v>
      </c>
    </row>
    <row r="1928" spans="1:17" x14ac:dyDescent="0.25">
      <c r="A1928" t="s">
        <v>393</v>
      </c>
      <c r="B1928" t="s">
        <v>394</v>
      </c>
      <c r="C1928" t="s">
        <v>384</v>
      </c>
      <c r="D1928" t="s">
        <v>361</v>
      </c>
      <c r="E1928" t="s">
        <v>362</v>
      </c>
      <c r="F1928" t="s">
        <v>187</v>
      </c>
      <c r="G1928" t="s">
        <v>195</v>
      </c>
      <c r="H1928" t="s">
        <v>212</v>
      </c>
      <c r="I1928" t="s">
        <v>213</v>
      </c>
      <c r="K1928" t="s">
        <v>214</v>
      </c>
      <c r="M1928" t="s">
        <v>344</v>
      </c>
      <c r="O1928" t="s">
        <v>264</v>
      </c>
      <c r="P1928">
        <v>2020</v>
      </c>
      <c r="Q1928">
        <v>10</v>
      </c>
    </row>
    <row r="1929" spans="1:17" x14ac:dyDescent="0.25">
      <c r="A1929" t="s">
        <v>393</v>
      </c>
      <c r="B1929" t="s">
        <v>394</v>
      </c>
      <c r="C1929" t="s">
        <v>384</v>
      </c>
      <c r="D1929" t="s">
        <v>361</v>
      </c>
      <c r="E1929" t="s">
        <v>362</v>
      </c>
      <c r="F1929" t="s">
        <v>187</v>
      </c>
      <c r="G1929" t="s">
        <v>195</v>
      </c>
      <c r="H1929" t="s">
        <v>212</v>
      </c>
      <c r="I1929" t="s">
        <v>213</v>
      </c>
      <c r="K1929" t="s">
        <v>214</v>
      </c>
      <c r="M1929" t="s">
        <v>344</v>
      </c>
      <c r="O1929" t="s">
        <v>265</v>
      </c>
      <c r="P1929">
        <v>2020</v>
      </c>
      <c r="Q1929">
        <v>100</v>
      </c>
    </row>
    <row r="1930" spans="1:17" x14ac:dyDescent="0.25">
      <c r="A1930" t="s">
        <v>393</v>
      </c>
      <c r="B1930" t="s">
        <v>394</v>
      </c>
      <c r="C1930" t="s">
        <v>384</v>
      </c>
      <c r="D1930" t="s">
        <v>361</v>
      </c>
      <c r="E1930" t="s">
        <v>362</v>
      </c>
      <c r="F1930" t="s">
        <v>187</v>
      </c>
      <c r="G1930" t="s">
        <v>195</v>
      </c>
      <c r="H1930" t="s">
        <v>212</v>
      </c>
      <c r="I1930" t="s">
        <v>213</v>
      </c>
      <c r="K1930" t="s">
        <v>214</v>
      </c>
      <c r="M1930" t="s">
        <v>344</v>
      </c>
      <c r="O1930" t="s">
        <v>194</v>
      </c>
      <c r="P1930">
        <v>2030</v>
      </c>
    </row>
    <row r="1931" spans="1:17" x14ac:dyDescent="0.25">
      <c r="A1931" t="s">
        <v>393</v>
      </c>
      <c r="B1931" t="s">
        <v>394</v>
      </c>
      <c r="C1931" t="s">
        <v>384</v>
      </c>
      <c r="D1931" t="s">
        <v>361</v>
      </c>
      <c r="E1931" t="s">
        <v>362</v>
      </c>
      <c r="F1931" t="s">
        <v>187</v>
      </c>
      <c r="G1931" t="s">
        <v>195</v>
      </c>
      <c r="H1931" t="s">
        <v>212</v>
      </c>
      <c r="I1931" t="s">
        <v>213</v>
      </c>
      <c r="K1931" t="s">
        <v>214</v>
      </c>
      <c r="M1931" t="s">
        <v>344</v>
      </c>
      <c r="O1931" t="s">
        <v>194</v>
      </c>
      <c r="P1931">
        <v>2050</v>
      </c>
    </row>
    <row r="1932" spans="1:17" x14ac:dyDescent="0.25">
      <c r="A1932" t="s">
        <v>393</v>
      </c>
      <c r="B1932" t="s">
        <v>394</v>
      </c>
      <c r="C1932" t="s">
        <v>384</v>
      </c>
      <c r="D1932" t="s">
        <v>361</v>
      </c>
      <c r="E1932" t="s">
        <v>362</v>
      </c>
      <c r="F1932" t="s">
        <v>187</v>
      </c>
      <c r="G1932" t="s">
        <v>195</v>
      </c>
      <c r="H1932" t="s">
        <v>212</v>
      </c>
      <c r="I1932" t="s">
        <v>213</v>
      </c>
      <c r="K1932" t="s">
        <v>214</v>
      </c>
      <c r="M1932" t="s">
        <v>344</v>
      </c>
      <c r="O1932" t="s">
        <v>264</v>
      </c>
      <c r="P1932">
        <v>2050</v>
      </c>
      <c r="Q1932">
        <v>10</v>
      </c>
    </row>
    <row r="1933" spans="1:17" x14ac:dyDescent="0.25">
      <c r="A1933" t="s">
        <v>393</v>
      </c>
      <c r="B1933" t="s">
        <v>394</v>
      </c>
      <c r="C1933" t="s">
        <v>384</v>
      </c>
      <c r="D1933" t="s">
        <v>361</v>
      </c>
      <c r="E1933" t="s">
        <v>362</v>
      </c>
      <c r="F1933" t="s">
        <v>187</v>
      </c>
      <c r="G1933" t="s">
        <v>195</v>
      </c>
      <c r="H1933" t="s">
        <v>212</v>
      </c>
      <c r="I1933" t="s">
        <v>213</v>
      </c>
      <c r="K1933" t="s">
        <v>214</v>
      </c>
      <c r="M1933" t="s">
        <v>344</v>
      </c>
      <c r="O1933" t="s">
        <v>265</v>
      </c>
      <c r="P1933">
        <v>2050</v>
      </c>
      <c r="Q1933">
        <v>100</v>
      </c>
    </row>
    <row r="1934" spans="1:17" x14ac:dyDescent="0.25">
      <c r="A1934" t="s">
        <v>393</v>
      </c>
      <c r="B1934" t="s">
        <v>394</v>
      </c>
      <c r="C1934" t="s">
        <v>384</v>
      </c>
      <c r="D1934" t="s">
        <v>361</v>
      </c>
      <c r="E1934" t="s">
        <v>362</v>
      </c>
      <c r="F1934" t="s">
        <v>187</v>
      </c>
      <c r="G1934" t="s">
        <v>195</v>
      </c>
      <c r="H1934" t="s">
        <v>354</v>
      </c>
      <c r="I1934" t="s">
        <v>136</v>
      </c>
      <c r="K1934" t="s">
        <v>275</v>
      </c>
      <c r="N1934" t="s">
        <v>232</v>
      </c>
      <c r="O1934" t="s">
        <v>194</v>
      </c>
      <c r="P1934">
        <v>2015</v>
      </c>
      <c r="Q1934">
        <v>2.5</v>
      </c>
    </row>
    <row r="1935" spans="1:17" x14ac:dyDescent="0.25">
      <c r="A1935" t="s">
        <v>393</v>
      </c>
      <c r="B1935" t="s">
        <v>394</v>
      </c>
      <c r="C1935" t="s">
        <v>384</v>
      </c>
      <c r="D1935" t="s">
        <v>361</v>
      </c>
      <c r="E1935" t="s">
        <v>362</v>
      </c>
      <c r="F1935" t="s">
        <v>187</v>
      </c>
      <c r="G1935" t="s">
        <v>195</v>
      </c>
      <c r="H1935" t="s">
        <v>354</v>
      </c>
      <c r="I1935" t="s">
        <v>136</v>
      </c>
      <c r="K1935" t="s">
        <v>275</v>
      </c>
      <c r="N1935" t="s">
        <v>232</v>
      </c>
      <c r="O1935" t="s">
        <v>194</v>
      </c>
      <c r="P1935">
        <v>2020</v>
      </c>
      <c r="Q1935">
        <v>2.2999999999999998</v>
      </c>
    </row>
    <row r="1936" spans="1:17" x14ac:dyDescent="0.25">
      <c r="A1936" t="s">
        <v>393</v>
      </c>
      <c r="B1936" t="s">
        <v>394</v>
      </c>
      <c r="C1936" t="s">
        <v>384</v>
      </c>
      <c r="D1936" t="s">
        <v>361</v>
      </c>
      <c r="E1936" t="s">
        <v>362</v>
      </c>
      <c r="F1936" t="s">
        <v>187</v>
      </c>
      <c r="G1936" t="s">
        <v>195</v>
      </c>
      <c r="H1936" t="s">
        <v>354</v>
      </c>
      <c r="I1936" t="s">
        <v>136</v>
      </c>
      <c r="K1936" t="s">
        <v>275</v>
      </c>
      <c r="N1936" t="s">
        <v>232</v>
      </c>
      <c r="O1936" t="s">
        <v>264</v>
      </c>
      <c r="P1936">
        <v>2020</v>
      </c>
      <c r="Q1936">
        <v>2</v>
      </c>
    </row>
    <row r="1937" spans="1:17" x14ac:dyDescent="0.25">
      <c r="A1937" t="s">
        <v>393</v>
      </c>
      <c r="B1937" t="s">
        <v>394</v>
      </c>
      <c r="C1937" t="s">
        <v>384</v>
      </c>
      <c r="D1937" t="s">
        <v>361</v>
      </c>
      <c r="E1937" t="s">
        <v>362</v>
      </c>
      <c r="F1937" t="s">
        <v>187</v>
      </c>
      <c r="G1937" t="s">
        <v>195</v>
      </c>
      <c r="H1937" t="s">
        <v>354</v>
      </c>
      <c r="I1937" t="s">
        <v>136</v>
      </c>
      <c r="K1937" t="s">
        <v>275</v>
      </c>
      <c r="N1937" t="s">
        <v>232</v>
      </c>
      <c r="O1937" t="s">
        <v>265</v>
      </c>
      <c r="P1937">
        <v>2020</v>
      </c>
      <c r="Q1937">
        <v>4</v>
      </c>
    </row>
    <row r="1938" spans="1:17" x14ac:dyDescent="0.25">
      <c r="A1938" t="s">
        <v>393</v>
      </c>
      <c r="B1938" t="s">
        <v>394</v>
      </c>
      <c r="C1938" t="s">
        <v>384</v>
      </c>
      <c r="D1938" t="s">
        <v>361</v>
      </c>
      <c r="E1938" t="s">
        <v>362</v>
      </c>
      <c r="F1938" t="s">
        <v>187</v>
      </c>
      <c r="G1938" t="s">
        <v>195</v>
      </c>
      <c r="H1938" t="s">
        <v>354</v>
      </c>
      <c r="I1938" t="s">
        <v>136</v>
      </c>
      <c r="K1938" t="s">
        <v>275</v>
      </c>
      <c r="N1938" t="s">
        <v>232</v>
      </c>
      <c r="O1938" t="s">
        <v>194</v>
      </c>
      <c r="P1938">
        <v>2030</v>
      </c>
      <c r="Q1938">
        <v>2</v>
      </c>
    </row>
    <row r="1939" spans="1:17" x14ac:dyDescent="0.25">
      <c r="A1939" t="s">
        <v>393</v>
      </c>
      <c r="B1939" t="s">
        <v>394</v>
      </c>
      <c r="C1939" t="s">
        <v>384</v>
      </c>
      <c r="D1939" t="s">
        <v>361</v>
      </c>
      <c r="E1939" t="s">
        <v>362</v>
      </c>
      <c r="F1939" t="s">
        <v>187</v>
      </c>
      <c r="G1939" t="s">
        <v>195</v>
      </c>
      <c r="H1939" t="s">
        <v>354</v>
      </c>
      <c r="I1939" t="s">
        <v>136</v>
      </c>
      <c r="K1939" t="s">
        <v>275</v>
      </c>
      <c r="N1939" t="s">
        <v>232</v>
      </c>
      <c r="O1939" t="s">
        <v>194</v>
      </c>
      <c r="P1939">
        <v>2050</v>
      </c>
      <c r="Q1939">
        <v>2</v>
      </c>
    </row>
    <row r="1940" spans="1:17" x14ac:dyDescent="0.25">
      <c r="A1940" t="s">
        <v>393</v>
      </c>
      <c r="B1940" t="s">
        <v>394</v>
      </c>
      <c r="C1940" t="s">
        <v>384</v>
      </c>
      <c r="D1940" t="s">
        <v>361</v>
      </c>
      <c r="E1940" t="s">
        <v>362</v>
      </c>
      <c r="F1940" t="s">
        <v>187</v>
      </c>
      <c r="G1940" t="s">
        <v>195</v>
      </c>
      <c r="H1940" t="s">
        <v>354</v>
      </c>
      <c r="I1940" t="s">
        <v>136</v>
      </c>
      <c r="K1940" t="s">
        <v>275</v>
      </c>
      <c r="N1940" t="s">
        <v>232</v>
      </c>
      <c r="O1940" t="s">
        <v>264</v>
      </c>
      <c r="P1940">
        <v>2050</v>
      </c>
      <c r="Q1940">
        <v>1.5</v>
      </c>
    </row>
    <row r="1941" spans="1:17" x14ac:dyDescent="0.25">
      <c r="A1941" t="s">
        <v>393</v>
      </c>
      <c r="B1941" t="s">
        <v>394</v>
      </c>
      <c r="C1941" t="s">
        <v>384</v>
      </c>
      <c r="D1941" t="s">
        <v>361</v>
      </c>
      <c r="E1941" t="s">
        <v>362</v>
      </c>
      <c r="F1941" t="s">
        <v>187</v>
      </c>
      <c r="G1941" t="s">
        <v>195</v>
      </c>
      <c r="H1941" t="s">
        <v>354</v>
      </c>
      <c r="I1941" t="s">
        <v>136</v>
      </c>
      <c r="K1941" t="s">
        <v>275</v>
      </c>
      <c r="N1941" t="s">
        <v>232</v>
      </c>
      <c r="O1941" t="s">
        <v>265</v>
      </c>
      <c r="P1941">
        <v>2050</v>
      </c>
      <c r="Q1941">
        <v>4</v>
      </c>
    </row>
    <row r="1942" spans="1:17" x14ac:dyDescent="0.25">
      <c r="A1942" t="s">
        <v>393</v>
      </c>
      <c r="B1942" t="s">
        <v>394</v>
      </c>
      <c r="C1942" t="s">
        <v>384</v>
      </c>
      <c r="D1942" t="s">
        <v>361</v>
      </c>
      <c r="E1942" t="s">
        <v>362</v>
      </c>
      <c r="F1942" t="s">
        <v>187</v>
      </c>
      <c r="G1942" t="s">
        <v>195</v>
      </c>
      <c r="H1942" t="s">
        <v>355</v>
      </c>
      <c r="I1942" t="s">
        <v>277</v>
      </c>
      <c r="K1942" t="s">
        <v>278</v>
      </c>
      <c r="M1942" t="s">
        <v>316</v>
      </c>
      <c r="N1942" t="s">
        <v>386</v>
      </c>
      <c r="O1942" t="s">
        <v>194</v>
      </c>
      <c r="P1942">
        <v>2015</v>
      </c>
      <c r="Q1942">
        <v>2.5000000000000001E-2</v>
      </c>
    </row>
    <row r="1943" spans="1:17" x14ac:dyDescent="0.25">
      <c r="A1943" t="s">
        <v>393</v>
      </c>
      <c r="B1943" t="s">
        <v>394</v>
      </c>
      <c r="C1943" t="s">
        <v>384</v>
      </c>
      <c r="D1943" t="s">
        <v>361</v>
      </c>
      <c r="E1943" t="s">
        <v>362</v>
      </c>
      <c r="F1943" t="s">
        <v>187</v>
      </c>
      <c r="G1943" t="s">
        <v>195</v>
      </c>
      <c r="H1943" t="s">
        <v>355</v>
      </c>
      <c r="I1943" t="s">
        <v>277</v>
      </c>
      <c r="K1943" t="s">
        <v>278</v>
      </c>
      <c r="M1943" t="s">
        <v>316</v>
      </c>
      <c r="N1943" t="s">
        <v>386</v>
      </c>
      <c r="O1943" t="s">
        <v>194</v>
      </c>
      <c r="P1943">
        <v>2020</v>
      </c>
      <c r="Q1943">
        <v>2.5000000000000001E-2</v>
      </c>
    </row>
    <row r="1944" spans="1:17" x14ac:dyDescent="0.25">
      <c r="A1944" t="s">
        <v>393</v>
      </c>
      <c r="B1944" t="s">
        <v>394</v>
      </c>
      <c r="C1944" t="s">
        <v>384</v>
      </c>
      <c r="D1944" t="s">
        <v>361</v>
      </c>
      <c r="E1944" t="s">
        <v>362</v>
      </c>
      <c r="F1944" t="s">
        <v>187</v>
      </c>
      <c r="G1944" t="s">
        <v>195</v>
      </c>
      <c r="H1944" t="s">
        <v>355</v>
      </c>
      <c r="I1944" t="s">
        <v>277</v>
      </c>
      <c r="K1944" t="s">
        <v>278</v>
      </c>
      <c r="M1944" t="s">
        <v>316</v>
      </c>
      <c r="N1944" t="s">
        <v>386</v>
      </c>
      <c r="O1944" t="s">
        <v>264</v>
      </c>
      <c r="P1944">
        <v>2020</v>
      </c>
      <c r="Q1944">
        <v>1.9E-2</v>
      </c>
    </row>
    <row r="1945" spans="1:17" x14ac:dyDescent="0.25">
      <c r="A1945" t="s">
        <v>393</v>
      </c>
      <c r="B1945" t="s">
        <v>394</v>
      </c>
      <c r="C1945" t="s">
        <v>384</v>
      </c>
      <c r="D1945" t="s">
        <v>361</v>
      </c>
      <c r="E1945" t="s">
        <v>362</v>
      </c>
      <c r="F1945" t="s">
        <v>187</v>
      </c>
      <c r="G1945" t="s">
        <v>195</v>
      </c>
      <c r="H1945" t="s">
        <v>355</v>
      </c>
      <c r="I1945" t="s">
        <v>277</v>
      </c>
      <c r="K1945" t="s">
        <v>278</v>
      </c>
      <c r="M1945" t="s">
        <v>316</v>
      </c>
      <c r="N1945" t="s">
        <v>386</v>
      </c>
      <c r="O1945" t="s">
        <v>265</v>
      </c>
      <c r="P1945">
        <v>2020</v>
      </c>
      <c r="Q1945">
        <v>3.7999999999999999E-2</v>
      </c>
    </row>
    <row r="1946" spans="1:17" x14ac:dyDescent="0.25">
      <c r="A1946" t="s">
        <v>393</v>
      </c>
      <c r="B1946" t="s">
        <v>394</v>
      </c>
      <c r="C1946" t="s">
        <v>384</v>
      </c>
      <c r="D1946" t="s">
        <v>361</v>
      </c>
      <c r="E1946" t="s">
        <v>362</v>
      </c>
      <c r="F1946" t="s">
        <v>187</v>
      </c>
      <c r="G1946" t="s">
        <v>195</v>
      </c>
      <c r="H1946" t="s">
        <v>355</v>
      </c>
      <c r="I1946" t="s">
        <v>277</v>
      </c>
      <c r="K1946" t="s">
        <v>278</v>
      </c>
      <c r="M1946" t="s">
        <v>316</v>
      </c>
      <c r="N1946" t="s">
        <v>386</v>
      </c>
      <c r="O1946" t="s">
        <v>194</v>
      </c>
      <c r="P1946">
        <v>2030</v>
      </c>
      <c r="Q1946">
        <v>2.5000000000000001E-2</v>
      </c>
    </row>
    <row r="1947" spans="1:17" x14ac:dyDescent="0.25">
      <c r="A1947" t="s">
        <v>393</v>
      </c>
      <c r="B1947" t="s">
        <v>394</v>
      </c>
      <c r="C1947" t="s">
        <v>384</v>
      </c>
      <c r="D1947" t="s">
        <v>361</v>
      </c>
      <c r="E1947" t="s">
        <v>362</v>
      </c>
      <c r="F1947" t="s">
        <v>187</v>
      </c>
      <c r="G1947" t="s">
        <v>195</v>
      </c>
      <c r="H1947" t="s">
        <v>355</v>
      </c>
      <c r="I1947" t="s">
        <v>277</v>
      </c>
      <c r="K1947" t="s">
        <v>278</v>
      </c>
      <c r="M1947" t="s">
        <v>316</v>
      </c>
      <c r="N1947" t="s">
        <v>386</v>
      </c>
      <c r="O1947" t="s">
        <v>194</v>
      </c>
      <c r="P1947">
        <v>2050</v>
      </c>
      <c r="Q1947">
        <v>2.5000000000000001E-2</v>
      </c>
    </row>
    <row r="1948" spans="1:17" x14ac:dyDescent="0.25">
      <c r="A1948" t="s">
        <v>393</v>
      </c>
      <c r="B1948" t="s">
        <v>394</v>
      </c>
      <c r="C1948" t="s">
        <v>384</v>
      </c>
      <c r="D1948" t="s">
        <v>361</v>
      </c>
      <c r="E1948" t="s">
        <v>362</v>
      </c>
      <c r="F1948" t="s">
        <v>187</v>
      </c>
      <c r="G1948" t="s">
        <v>195</v>
      </c>
      <c r="H1948" t="s">
        <v>355</v>
      </c>
      <c r="I1948" t="s">
        <v>277</v>
      </c>
      <c r="K1948" t="s">
        <v>278</v>
      </c>
      <c r="M1948" t="s">
        <v>316</v>
      </c>
      <c r="N1948" t="s">
        <v>386</v>
      </c>
      <c r="O1948" t="s">
        <v>264</v>
      </c>
      <c r="P1948">
        <v>2050</v>
      </c>
      <c r="Q1948">
        <v>1.9E-2</v>
      </c>
    </row>
    <row r="1949" spans="1:17" x14ac:dyDescent="0.25">
      <c r="A1949" t="s">
        <v>393</v>
      </c>
      <c r="B1949" t="s">
        <v>394</v>
      </c>
      <c r="C1949" t="s">
        <v>384</v>
      </c>
      <c r="D1949" t="s">
        <v>361</v>
      </c>
      <c r="E1949" t="s">
        <v>362</v>
      </c>
      <c r="F1949" t="s">
        <v>187</v>
      </c>
      <c r="G1949" t="s">
        <v>195</v>
      </c>
      <c r="H1949" t="s">
        <v>355</v>
      </c>
      <c r="I1949" t="s">
        <v>277</v>
      </c>
      <c r="K1949" t="s">
        <v>278</v>
      </c>
      <c r="M1949" t="s">
        <v>316</v>
      </c>
      <c r="N1949" t="s">
        <v>386</v>
      </c>
      <c r="O1949" t="s">
        <v>265</v>
      </c>
      <c r="P1949">
        <v>2050</v>
      </c>
      <c r="Q1949">
        <v>3.7999999999999999E-2</v>
      </c>
    </row>
    <row r="1950" spans="1:17" x14ac:dyDescent="0.25">
      <c r="A1950" t="s">
        <v>393</v>
      </c>
      <c r="B1950" t="s">
        <v>394</v>
      </c>
      <c r="C1950" t="s">
        <v>384</v>
      </c>
      <c r="D1950" t="s">
        <v>361</v>
      </c>
      <c r="E1950" t="s">
        <v>362</v>
      </c>
      <c r="F1950" t="s">
        <v>187</v>
      </c>
      <c r="G1950" t="s">
        <v>195</v>
      </c>
      <c r="H1950" t="s">
        <v>215</v>
      </c>
      <c r="I1950" t="s">
        <v>216</v>
      </c>
      <c r="K1950" t="s">
        <v>202</v>
      </c>
      <c r="M1950" t="s">
        <v>192</v>
      </c>
      <c r="N1950" t="s">
        <v>387</v>
      </c>
      <c r="O1950" t="s">
        <v>194</v>
      </c>
      <c r="P1950">
        <v>2015</v>
      </c>
      <c r="Q1950">
        <v>25</v>
      </c>
    </row>
    <row r="1951" spans="1:17" x14ac:dyDescent="0.25">
      <c r="A1951" t="s">
        <v>393</v>
      </c>
      <c r="B1951" t="s">
        <v>394</v>
      </c>
      <c r="C1951" t="s">
        <v>384</v>
      </c>
      <c r="D1951" t="s">
        <v>361</v>
      </c>
      <c r="E1951" t="s">
        <v>362</v>
      </c>
      <c r="F1951" t="s">
        <v>187</v>
      </c>
      <c r="G1951" t="s">
        <v>195</v>
      </c>
      <c r="H1951" t="s">
        <v>215</v>
      </c>
      <c r="I1951" t="s">
        <v>216</v>
      </c>
      <c r="K1951" t="s">
        <v>202</v>
      </c>
      <c r="M1951" t="s">
        <v>192</v>
      </c>
      <c r="N1951" t="s">
        <v>387</v>
      </c>
      <c r="O1951" t="s">
        <v>194</v>
      </c>
      <c r="P1951">
        <v>2020</v>
      </c>
      <c r="Q1951">
        <v>25</v>
      </c>
    </row>
    <row r="1952" spans="1:17" x14ac:dyDescent="0.25">
      <c r="A1952" t="s">
        <v>393</v>
      </c>
      <c r="B1952" t="s">
        <v>394</v>
      </c>
      <c r="C1952" t="s">
        <v>384</v>
      </c>
      <c r="D1952" t="s">
        <v>361</v>
      </c>
      <c r="E1952" t="s">
        <v>362</v>
      </c>
      <c r="F1952" t="s">
        <v>187</v>
      </c>
      <c r="G1952" t="s">
        <v>195</v>
      </c>
      <c r="H1952" t="s">
        <v>215</v>
      </c>
      <c r="I1952" t="s">
        <v>216</v>
      </c>
      <c r="K1952" t="s">
        <v>202</v>
      </c>
      <c r="M1952" t="s">
        <v>192</v>
      </c>
      <c r="N1952" t="s">
        <v>387</v>
      </c>
      <c r="O1952" t="s">
        <v>264</v>
      </c>
      <c r="P1952">
        <v>2020</v>
      </c>
      <c r="Q1952">
        <v>25</v>
      </c>
    </row>
    <row r="1953" spans="1:17" x14ac:dyDescent="0.25">
      <c r="A1953" t="s">
        <v>393</v>
      </c>
      <c r="B1953" t="s">
        <v>394</v>
      </c>
      <c r="C1953" t="s">
        <v>384</v>
      </c>
      <c r="D1953" t="s">
        <v>361</v>
      </c>
      <c r="E1953" t="s">
        <v>362</v>
      </c>
      <c r="F1953" t="s">
        <v>187</v>
      </c>
      <c r="G1953" t="s">
        <v>195</v>
      </c>
      <c r="H1953" t="s">
        <v>215</v>
      </c>
      <c r="I1953" t="s">
        <v>216</v>
      </c>
      <c r="K1953" t="s">
        <v>202</v>
      </c>
      <c r="M1953" t="s">
        <v>192</v>
      </c>
      <c r="N1953" t="s">
        <v>387</v>
      </c>
      <c r="O1953" t="s">
        <v>265</v>
      </c>
      <c r="P1953">
        <v>2020</v>
      </c>
    </row>
    <row r="1954" spans="1:17" x14ac:dyDescent="0.25">
      <c r="A1954" t="s">
        <v>393</v>
      </c>
      <c r="B1954" t="s">
        <v>394</v>
      </c>
      <c r="C1954" t="s">
        <v>384</v>
      </c>
      <c r="D1954" t="s">
        <v>361</v>
      </c>
      <c r="E1954" t="s">
        <v>362</v>
      </c>
      <c r="F1954" t="s">
        <v>187</v>
      </c>
      <c r="G1954" t="s">
        <v>195</v>
      </c>
      <c r="H1954" t="s">
        <v>215</v>
      </c>
      <c r="I1954" t="s">
        <v>216</v>
      </c>
      <c r="K1954" t="s">
        <v>202</v>
      </c>
      <c r="M1954" t="s">
        <v>192</v>
      </c>
      <c r="N1954" t="s">
        <v>387</v>
      </c>
      <c r="O1954" t="s">
        <v>194</v>
      </c>
      <c r="P1954">
        <v>2030</v>
      </c>
      <c r="Q1954">
        <v>25</v>
      </c>
    </row>
    <row r="1955" spans="1:17" x14ac:dyDescent="0.25">
      <c r="A1955" t="s">
        <v>393</v>
      </c>
      <c r="B1955" t="s">
        <v>394</v>
      </c>
      <c r="C1955" t="s">
        <v>384</v>
      </c>
      <c r="D1955" t="s">
        <v>361</v>
      </c>
      <c r="E1955" t="s">
        <v>362</v>
      </c>
      <c r="F1955" t="s">
        <v>187</v>
      </c>
      <c r="G1955" t="s">
        <v>195</v>
      </c>
      <c r="H1955" t="s">
        <v>215</v>
      </c>
      <c r="I1955" t="s">
        <v>216</v>
      </c>
      <c r="K1955" t="s">
        <v>202</v>
      </c>
      <c r="M1955" t="s">
        <v>192</v>
      </c>
      <c r="N1955" t="s">
        <v>387</v>
      </c>
      <c r="O1955" t="s">
        <v>194</v>
      </c>
      <c r="P1955">
        <v>2050</v>
      </c>
      <c r="Q1955">
        <v>25</v>
      </c>
    </row>
    <row r="1956" spans="1:17" x14ac:dyDescent="0.25">
      <c r="A1956" t="s">
        <v>393</v>
      </c>
      <c r="B1956" t="s">
        <v>394</v>
      </c>
      <c r="C1956" t="s">
        <v>384</v>
      </c>
      <c r="D1956" t="s">
        <v>361</v>
      </c>
      <c r="E1956" t="s">
        <v>362</v>
      </c>
      <c r="F1956" t="s">
        <v>187</v>
      </c>
      <c r="G1956" t="s">
        <v>195</v>
      </c>
      <c r="H1956" t="s">
        <v>215</v>
      </c>
      <c r="I1956" t="s">
        <v>216</v>
      </c>
      <c r="K1956" t="s">
        <v>202</v>
      </c>
      <c r="M1956" t="s">
        <v>192</v>
      </c>
      <c r="N1956" t="s">
        <v>387</v>
      </c>
      <c r="O1956" t="s">
        <v>264</v>
      </c>
      <c r="P1956">
        <v>2050</v>
      </c>
      <c r="Q1956">
        <v>25</v>
      </c>
    </row>
    <row r="1957" spans="1:17" x14ac:dyDescent="0.25">
      <c r="A1957" t="s">
        <v>393</v>
      </c>
      <c r="B1957" t="s">
        <v>394</v>
      </c>
      <c r="C1957" t="s">
        <v>384</v>
      </c>
      <c r="D1957" t="s">
        <v>361</v>
      </c>
      <c r="E1957" t="s">
        <v>362</v>
      </c>
      <c r="F1957" t="s">
        <v>187</v>
      </c>
      <c r="G1957" t="s">
        <v>195</v>
      </c>
      <c r="H1957" t="s">
        <v>215</v>
      </c>
      <c r="I1957" t="s">
        <v>216</v>
      </c>
      <c r="K1957" t="s">
        <v>202</v>
      </c>
      <c r="M1957" t="s">
        <v>192</v>
      </c>
      <c r="N1957" t="s">
        <v>387</v>
      </c>
      <c r="O1957" t="s">
        <v>265</v>
      </c>
      <c r="P1957">
        <v>2050</v>
      </c>
    </row>
    <row r="1958" spans="1:17" x14ac:dyDescent="0.25">
      <c r="A1958" t="s">
        <v>393</v>
      </c>
      <c r="B1958" t="s">
        <v>394</v>
      </c>
      <c r="C1958" t="s">
        <v>384</v>
      </c>
      <c r="D1958" t="s">
        <v>361</v>
      </c>
      <c r="E1958" t="s">
        <v>362</v>
      </c>
      <c r="F1958" t="s">
        <v>187</v>
      </c>
      <c r="G1958" t="s">
        <v>218</v>
      </c>
      <c r="H1958" t="s">
        <v>219</v>
      </c>
      <c r="I1958" t="s">
        <v>220</v>
      </c>
      <c r="K1958" t="s">
        <v>221</v>
      </c>
      <c r="M1958" t="s">
        <v>316</v>
      </c>
      <c r="N1958" t="s">
        <v>193</v>
      </c>
      <c r="O1958" t="s">
        <v>194</v>
      </c>
      <c r="P1958">
        <v>2015</v>
      </c>
      <c r="Q1958">
        <v>1.5</v>
      </c>
    </row>
    <row r="1959" spans="1:17" x14ac:dyDescent="0.25">
      <c r="A1959" t="s">
        <v>393</v>
      </c>
      <c r="B1959" t="s">
        <v>394</v>
      </c>
      <c r="C1959" t="s">
        <v>384</v>
      </c>
      <c r="D1959" t="s">
        <v>361</v>
      </c>
      <c r="E1959" t="s">
        <v>362</v>
      </c>
      <c r="F1959" t="s">
        <v>187</v>
      </c>
      <c r="G1959" t="s">
        <v>218</v>
      </c>
      <c r="H1959" t="s">
        <v>219</v>
      </c>
      <c r="I1959" t="s">
        <v>220</v>
      </c>
      <c r="K1959" t="s">
        <v>221</v>
      </c>
      <c r="M1959" t="s">
        <v>316</v>
      </c>
      <c r="N1959" t="s">
        <v>193</v>
      </c>
      <c r="O1959" t="s">
        <v>194</v>
      </c>
      <c r="P1959">
        <v>2020</v>
      </c>
      <c r="Q1959">
        <v>1.5</v>
      </c>
    </row>
    <row r="1960" spans="1:17" x14ac:dyDescent="0.25">
      <c r="A1960" t="s">
        <v>393</v>
      </c>
      <c r="B1960" t="s">
        <v>394</v>
      </c>
      <c r="C1960" t="s">
        <v>384</v>
      </c>
      <c r="D1960" t="s">
        <v>361</v>
      </c>
      <c r="E1960" t="s">
        <v>362</v>
      </c>
      <c r="F1960" t="s">
        <v>187</v>
      </c>
      <c r="G1960" t="s">
        <v>218</v>
      </c>
      <c r="H1960" t="s">
        <v>219</v>
      </c>
      <c r="I1960" t="s">
        <v>220</v>
      </c>
      <c r="K1960" t="s">
        <v>221</v>
      </c>
      <c r="M1960" t="s">
        <v>316</v>
      </c>
      <c r="N1960" t="s">
        <v>193</v>
      </c>
      <c r="O1960" t="s">
        <v>264</v>
      </c>
      <c r="P1960">
        <v>2020</v>
      </c>
      <c r="Q1960">
        <v>1</v>
      </c>
    </row>
    <row r="1961" spans="1:17" x14ac:dyDescent="0.25">
      <c r="A1961" t="s">
        <v>393</v>
      </c>
      <c r="B1961" t="s">
        <v>394</v>
      </c>
      <c r="C1961" t="s">
        <v>384</v>
      </c>
      <c r="D1961" t="s">
        <v>361</v>
      </c>
      <c r="E1961" t="s">
        <v>362</v>
      </c>
      <c r="F1961" t="s">
        <v>187</v>
      </c>
      <c r="G1961" t="s">
        <v>218</v>
      </c>
      <c r="H1961" t="s">
        <v>219</v>
      </c>
      <c r="I1961" t="s">
        <v>220</v>
      </c>
      <c r="K1961" t="s">
        <v>221</v>
      </c>
      <c r="M1961" t="s">
        <v>316</v>
      </c>
      <c r="N1961" t="s">
        <v>193</v>
      </c>
      <c r="O1961" t="s">
        <v>265</v>
      </c>
      <c r="P1961">
        <v>2020</v>
      </c>
      <c r="Q1961">
        <v>8</v>
      </c>
    </row>
    <row r="1962" spans="1:17" x14ac:dyDescent="0.25">
      <c r="A1962" t="s">
        <v>393</v>
      </c>
      <c r="B1962" t="s">
        <v>394</v>
      </c>
      <c r="C1962" t="s">
        <v>384</v>
      </c>
      <c r="D1962" t="s">
        <v>361</v>
      </c>
      <c r="E1962" t="s">
        <v>362</v>
      </c>
      <c r="F1962" t="s">
        <v>187</v>
      </c>
      <c r="G1962" t="s">
        <v>218</v>
      </c>
      <c r="H1962" t="s">
        <v>219</v>
      </c>
      <c r="I1962" t="s">
        <v>220</v>
      </c>
      <c r="K1962" t="s">
        <v>221</v>
      </c>
      <c r="M1962" t="s">
        <v>316</v>
      </c>
      <c r="N1962" t="s">
        <v>193</v>
      </c>
      <c r="O1962" t="s">
        <v>194</v>
      </c>
      <c r="P1962">
        <v>2030</v>
      </c>
      <c r="Q1962">
        <v>1.5</v>
      </c>
    </row>
    <row r="1963" spans="1:17" x14ac:dyDescent="0.25">
      <c r="A1963" t="s">
        <v>393</v>
      </c>
      <c r="B1963" t="s">
        <v>394</v>
      </c>
      <c r="C1963" t="s">
        <v>384</v>
      </c>
      <c r="D1963" t="s">
        <v>361</v>
      </c>
      <c r="E1963" t="s">
        <v>362</v>
      </c>
      <c r="F1963" t="s">
        <v>187</v>
      </c>
      <c r="G1963" t="s">
        <v>218</v>
      </c>
      <c r="H1963" t="s">
        <v>219</v>
      </c>
      <c r="I1963" t="s">
        <v>220</v>
      </c>
      <c r="K1963" t="s">
        <v>221</v>
      </c>
      <c r="M1963" t="s">
        <v>316</v>
      </c>
      <c r="N1963" t="s">
        <v>193</v>
      </c>
      <c r="O1963" t="s">
        <v>194</v>
      </c>
      <c r="P1963">
        <v>2050</v>
      </c>
      <c r="Q1963">
        <v>1.5</v>
      </c>
    </row>
    <row r="1964" spans="1:17" x14ac:dyDescent="0.25">
      <c r="A1964" t="s">
        <v>393</v>
      </c>
      <c r="B1964" t="s">
        <v>394</v>
      </c>
      <c r="C1964" t="s">
        <v>384</v>
      </c>
      <c r="D1964" t="s">
        <v>361</v>
      </c>
      <c r="E1964" t="s">
        <v>362</v>
      </c>
      <c r="F1964" t="s">
        <v>187</v>
      </c>
      <c r="G1964" t="s">
        <v>218</v>
      </c>
      <c r="H1964" t="s">
        <v>219</v>
      </c>
      <c r="I1964" t="s">
        <v>220</v>
      </c>
      <c r="K1964" t="s">
        <v>221</v>
      </c>
      <c r="M1964" t="s">
        <v>316</v>
      </c>
      <c r="N1964" t="s">
        <v>193</v>
      </c>
      <c r="O1964" t="s">
        <v>264</v>
      </c>
      <c r="P1964">
        <v>2050</v>
      </c>
      <c r="Q1964">
        <v>1</v>
      </c>
    </row>
    <row r="1965" spans="1:17" x14ac:dyDescent="0.25">
      <c r="A1965" t="s">
        <v>393</v>
      </c>
      <c r="B1965" t="s">
        <v>394</v>
      </c>
      <c r="C1965" t="s">
        <v>384</v>
      </c>
      <c r="D1965" t="s">
        <v>361</v>
      </c>
      <c r="E1965" t="s">
        <v>362</v>
      </c>
      <c r="F1965" t="s">
        <v>187</v>
      </c>
      <c r="G1965" t="s">
        <v>218</v>
      </c>
      <c r="H1965" t="s">
        <v>219</v>
      </c>
      <c r="I1965" t="s">
        <v>220</v>
      </c>
      <c r="K1965" t="s">
        <v>221</v>
      </c>
      <c r="M1965" t="s">
        <v>316</v>
      </c>
      <c r="N1965" t="s">
        <v>193</v>
      </c>
      <c r="O1965" t="s">
        <v>265</v>
      </c>
      <c r="P1965">
        <v>2050</v>
      </c>
      <c r="Q1965">
        <v>8</v>
      </c>
    </row>
    <row r="1966" spans="1:17" x14ac:dyDescent="0.25">
      <c r="A1966" t="s">
        <v>393</v>
      </c>
      <c r="B1966" t="s">
        <v>394</v>
      </c>
      <c r="C1966" t="s">
        <v>384</v>
      </c>
      <c r="D1966" t="s">
        <v>361</v>
      </c>
      <c r="E1966" t="s">
        <v>362</v>
      </c>
      <c r="F1966" t="s">
        <v>187</v>
      </c>
      <c r="G1966" t="s">
        <v>218</v>
      </c>
      <c r="H1966" t="s">
        <v>223</v>
      </c>
      <c r="I1966" t="s">
        <v>224</v>
      </c>
      <c r="K1966" t="s">
        <v>221</v>
      </c>
      <c r="M1966" t="s">
        <v>316</v>
      </c>
      <c r="N1966" t="s">
        <v>193</v>
      </c>
      <c r="O1966" t="s">
        <v>194</v>
      </c>
      <c r="P1966">
        <v>2015</v>
      </c>
      <c r="Q1966">
        <v>1</v>
      </c>
    </row>
    <row r="1967" spans="1:17" x14ac:dyDescent="0.25">
      <c r="A1967" t="s">
        <v>393</v>
      </c>
      <c r="B1967" t="s">
        <v>394</v>
      </c>
      <c r="C1967" t="s">
        <v>384</v>
      </c>
      <c r="D1967" t="s">
        <v>361</v>
      </c>
      <c r="E1967" t="s">
        <v>362</v>
      </c>
      <c r="F1967" t="s">
        <v>187</v>
      </c>
      <c r="G1967" t="s">
        <v>218</v>
      </c>
      <c r="H1967" t="s">
        <v>223</v>
      </c>
      <c r="I1967" t="s">
        <v>224</v>
      </c>
      <c r="K1967" t="s">
        <v>221</v>
      </c>
      <c r="M1967" t="s">
        <v>316</v>
      </c>
      <c r="N1967" t="s">
        <v>193</v>
      </c>
      <c r="O1967" t="s">
        <v>194</v>
      </c>
      <c r="P1967">
        <v>2020</v>
      </c>
      <c r="Q1967">
        <v>1</v>
      </c>
    </row>
    <row r="1968" spans="1:17" x14ac:dyDescent="0.25">
      <c r="A1968" t="s">
        <v>393</v>
      </c>
      <c r="B1968" t="s">
        <v>394</v>
      </c>
      <c r="C1968" t="s">
        <v>384</v>
      </c>
      <c r="D1968" t="s">
        <v>361</v>
      </c>
      <c r="E1968" t="s">
        <v>362</v>
      </c>
      <c r="F1968" t="s">
        <v>187</v>
      </c>
      <c r="G1968" t="s">
        <v>218</v>
      </c>
      <c r="H1968" t="s">
        <v>223</v>
      </c>
      <c r="I1968" t="s">
        <v>224</v>
      </c>
      <c r="K1968" t="s">
        <v>221</v>
      </c>
      <c r="M1968" t="s">
        <v>316</v>
      </c>
      <c r="N1968" t="s">
        <v>193</v>
      </c>
      <c r="O1968" t="s">
        <v>264</v>
      </c>
      <c r="P1968">
        <v>2020</v>
      </c>
      <c r="Q1968">
        <v>0.7</v>
      </c>
    </row>
    <row r="1969" spans="1:17" x14ac:dyDescent="0.25">
      <c r="A1969" t="s">
        <v>393</v>
      </c>
      <c r="B1969" t="s">
        <v>394</v>
      </c>
      <c r="C1969" t="s">
        <v>384</v>
      </c>
      <c r="D1969" t="s">
        <v>361</v>
      </c>
      <c r="E1969" t="s">
        <v>362</v>
      </c>
      <c r="F1969" t="s">
        <v>187</v>
      </c>
      <c r="G1969" t="s">
        <v>218</v>
      </c>
      <c r="H1969" t="s">
        <v>223</v>
      </c>
      <c r="I1969" t="s">
        <v>224</v>
      </c>
      <c r="K1969" t="s">
        <v>221</v>
      </c>
      <c r="M1969" t="s">
        <v>316</v>
      </c>
      <c r="N1969" t="s">
        <v>193</v>
      </c>
      <c r="O1969" t="s">
        <v>265</v>
      </c>
      <c r="P1969">
        <v>2020</v>
      </c>
      <c r="Q1969">
        <v>1.2</v>
      </c>
    </row>
    <row r="1970" spans="1:17" x14ac:dyDescent="0.25">
      <c r="A1970" t="s">
        <v>393</v>
      </c>
      <c r="B1970" t="s">
        <v>394</v>
      </c>
      <c r="C1970" t="s">
        <v>384</v>
      </c>
      <c r="D1970" t="s">
        <v>361</v>
      </c>
      <c r="E1970" t="s">
        <v>362</v>
      </c>
      <c r="F1970" t="s">
        <v>187</v>
      </c>
      <c r="G1970" t="s">
        <v>218</v>
      </c>
      <c r="H1970" t="s">
        <v>223</v>
      </c>
      <c r="I1970" t="s">
        <v>224</v>
      </c>
      <c r="K1970" t="s">
        <v>221</v>
      </c>
      <c r="M1970" t="s">
        <v>316</v>
      </c>
      <c r="N1970" t="s">
        <v>193</v>
      </c>
      <c r="O1970" t="s">
        <v>194</v>
      </c>
      <c r="P1970">
        <v>2030</v>
      </c>
      <c r="Q1970">
        <v>1</v>
      </c>
    </row>
    <row r="1971" spans="1:17" x14ac:dyDescent="0.25">
      <c r="A1971" t="s">
        <v>393</v>
      </c>
      <c r="B1971" t="s">
        <v>394</v>
      </c>
      <c r="C1971" t="s">
        <v>384</v>
      </c>
      <c r="D1971" t="s">
        <v>361</v>
      </c>
      <c r="E1971" t="s">
        <v>362</v>
      </c>
      <c r="F1971" t="s">
        <v>187</v>
      </c>
      <c r="G1971" t="s">
        <v>218</v>
      </c>
      <c r="H1971" t="s">
        <v>223</v>
      </c>
      <c r="I1971" t="s">
        <v>224</v>
      </c>
      <c r="K1971" t="s">
        <v>221</v>
      </c>
      <c r="M1971" t="s">
        <v>316</v>
      </c>
      <c r="N1971" t="s">
        <v>193</v>
      </c>
      <c r="O1971" t="s">
        <v>194</v>
      </c>
      <c r="P1971">
        <v>2050</v>
      </c>
      <c r="Q1971">
        <v>1</v>
      </c>
    </row>
    <row r="1972" spans="1:17" x14ac:dyDescent="0.25">
      <c r="A1972" t="s">
        <v>393</v>
      </c>
      <c r="B1972" t="s">
        <v>394</v>
      </c>
      <c r="C1972" t="s">
        <v>384</v>
      </c>
      <c r="D1972" t="s">
        <v>361</v>
      </c>
      <c r="E1972" t="s">
        <v>362</v>
      </c>
      <c r="F1972" t="s">
        <v>187</v>
      </c>
      <c r="G1972" t="s">
        <v>218</v>
      </c>
      <c r="H1972" t="s">
        <v>223</v>
      </c>
      <c r="I1972" t="s">
        <v>224</v>
      </c>
      <c r="K1972" t="s">
        <v>221</v>
      </c>
      <c r="M1972" t="s">
        <v>316</v>
      </c>
      <c r="N1972" t="s">
        <v>193</v>
      </c>
      <c r="O1972" t="s">
        <v>264</v>
      </c>
      <c r="P1972">
        <v>2050</v>
      </c>
      <c r="Q1972">
        <v>0.7</v>
      </c>
    </row>
    <row r="1973" spans="1:17" x14ac:dyDescent="0.25">
      <c r="A1973" t="s">
        <v>393</v>
      </c>
      <c r="B1973" t="s">
        <v>394</v>
      </c>
      <c r="C1973" t="s">
        <v>384</v>
      </c>
      <c r="D1973" t="s">
        <v>361</v>
      </c>
      <c r="E1973" t="s">
        <v>362</v>
      </c>
      <c r="F1973" t="s">
        <v>187</v>
      </c>
      <c r="G1973" t="s">
        <v>218</v>
      </c>
      <c r="H1973" t="s">
        <v>223</v>
      </c>
      <c r="I1973" t="s">
        <v>224</v>
      </c>
      <c r="K1973" t="s">
        <v>221</v>
      </c>
      <c r="M1973" t="s">
        <v>316</v>
      </c>
      <c r="N1973" t="s">
        <v>193</v>
      </c>
      <c r="O1973" t="s">
        <v>265</v>
      </c>
      <c r="P1973">
        <v>2050</v>
      </c>
      <c r="Q1973">
        <v>1.2</v>
      </c>
    </row>
    <row r="1974" spans="1:17" x14ac:dyDescent="0.25">
      <c r="A1974" t="s">
        <v>393</v>
      </c>
      <c r="B1974" t="s">
        <v>394</v>
      </c>
      <c r="C1974" t="s">
        <v>384</v>
      </c>
      <c r="D1974" t="s">
        <v>361</v>
      </c>
      <c r="E1974" t="s">
        <v>362</v>
      </c>
      <c r="F1974" t="s">
        <v>187</v>
      </c>
      <c r="G1974" t="s">
        <v>218</v>
      </c>
      <c r="H1974" t="s">
        <v>225</v>
      </c>
      <c r="I1974" t="s">
        <v>226</v>
      </c>
      <c r="K1974" t="s">
        <v>221</v>
      </c>
      <c r="M1974" t="s">
        <v>251</v>
      </c>
      <c r="N1974" t="s">
        <v>388</v>
      </c>
      <c r="O1974" t="s">
        <v>194</v>
      </c>
      <c r="P1974">
        <v>2015</v>
      </c>
      <c r="Q1974">
        <v>20</v>
      </c>
    </row>
    <row r="1975" spans="1:17" x14ac:dyDescent="0.25">
      <c r="A1975" t="s">
        <v>393</v>
      </c>
      <c r="B1975" t="s">
        <v>394</v>
      </c>
      <c r="C1975" t="s">
        <v>384</v>
      </c>
      <c r="D1975" t="s">
        <v>361</v>
      </c>
      <c r="E1975" t="s">
        <v>362</v>
      </c>
      <c r="F1975" t="s">
        <v>187</v>
      </c>
      <c r="G1975" t="s">
        <v>218</v>
      </c>
      <c r="H1975" t="s">
        <v>225</v>
      </c>
      <c r="I1975" t="s">
        <v>226</v>
      </c>
      <c r="K1975" t="s">
        <v>221</v>
      </c>
      <c r="M1975" t="s">
        <v>251</v>
      </c>
      <c r="N1975" t="s">
        <v>388</v>
      </c>
      <c r="O1975" t="s">
        <v>194</v>
      </c>
      <c r="P1975">
        <v>2020</v>
      </c>
      <c r="Q1975">
        <v>15</v>
      </c>
    </row>
    <row r="1976" spans="1:17" x14ac:dyDescent="0.25">
      <c r="A1976" t="s">
        <v>393</v>
      </c>
      <c r="B1976" t="s">
        <v>394</v>
      </c>
      <c r="C1976" t="s">
        <v>384</v>
      </c>
      <c r="D1976" t="s">
        <v>361</v>
      </c>
      <c r="E1976" t="s">
        <v>362</v>
      </c>
      <c r="F1976" t="s">
        <v>187</v>
      </c>
      <c r="G1976" t="s">
        <v>218</v>
      </c>
      <c r="H1976" t="s">
        <v>225</v>
      </c>
      <c r="I1976" t="s">
        <v>226</v>
      </c>
      <c r="K1976" t="s">
        <v>221</v>
      </c>
      <c r="M1976" t="s">
        <v>251</v>
      </c>
      <c r="N1976" t="s">
        <v>388</v>
      </c>
      <c r="O1976" t="s">
        <v>264</v>
      </c>
      <c r="P1976">
        <v>2020</v>
      </c>
      <c r="Q1976">
        <v>10</v>
      </c>
    </row>
    <row r="1977" spans="1:17" x14ac:dyDescent="0.25">
      <c r="A1977" t="s">
        <v>393</v>
      </c>
      <c r="B1977" t="s">
        <v>394</v>
      </c>
      <c r="C1977" t="s">
        <v>384</v>
      </c>
      <c r="D1977" t="s">
        <v>361</v>
      </c>
      <c r="E1977" t="s">
        <v>362</v>
      </c>
      <c r="F1977" t="s">
        <v>187</v>
      </c>
      <c r="G1977" t="s">
        <v>218</v>
      </c>
      <c r="H1977" t="s">
        <v>225</v>
      </c>
      <c r="I1977" t="s">
        <v>226</v>
      </c>
      <c r="K1977" t="s">
        <v>221</v>
      </c>
      <c r="M1977" t="s">
        <v>251</v>
      </c>
      <c r="N1977" t="s">
        <v>388</v>
      </c>
      <c r="O1977" t="s">
        <v>265</v>
      </c>
      <c r="P1977">
        <v>2020</v>
      </c>
      <c r="Q1977">
        <v>30</v>
      </c>
    </row>
    <row r="1978" spans="1:17" x14ac:dyDescent="0.25">
      <c r="A1978" t="s">
        <v>393</v>
      </c>
      <c r="B1978" t="s">
        <v>394</v>
      </c>
      <c r="C1978" t="s">
        <v>384</v>
      </c>
      <c r="D1978" t="s">
        <v>361</v>
      </c>
      <c r="E1978" t="s">
        <v>362</v>
      </c>
      <c r="F1978" t="s">
        <v>187</v>
      </c>
      <c r="G1978" t="s">
        <v>218</v>
      </c>
      <c r="H1978" t="s">
        <v>225</v>
      </c>
      <c r="I1978" t="s">
        <v>226</v>
      </c>
      <c r="K1978" t="s">
        <v>221</v>
      </c>
      <c r="M1978" t="s">
        <v>251</v>
      </c>
      <c r="N1978" t="s">
        <v>388</v>
      </c>
      <c r="O1978" t="s">
        <v>194</v>
      </c>
      <c r="P1978">
        <v>2030</v>
      </c>
      <c r="Q1978">
        <v>10</v>
      </c>
    </row>
    <row r="1979" spans="1:17" x14ac:dyDescent="0.25">
      <c r="A1979" t="s">
        <v>393</v>
      </c>
      <c r="B1979" t="s">
        <v>394</v>
      </c>
      <c r="C1979" t="s">
        <v>384</v>
      </c>
      <c r="D1979" t="s">
        <v>361</v>
      </c>
      <c r="E1979" t="s">
        <v>362</v>
      </c>
      <c r="F1979" t="s">
        <v>187</v>
      </c>
      <c r="G1979" t="s">
        <v>218</v>
      </c>
      <c r="H1979" t="s">
        <v>225</v>
      </c>
      <c r="I1979" t="s">
        <v>226</v>
      </c>
      <c r="K1979" t="s">
        <v>221</v>
      </c>
      <c r="M1979" t="s">
        <v>251</v>
      </c>
      <c r="N1979" t="s">
        <v>388</v>
      </c>
      <c r="O1979" t="s">
        <v>194</v>
      </c>
      <c r="P1979">
        <v>2050</v>
      </c>
      <c r="Q1979">
        <v>8</v>
      </c>
    </row>
    <row r="1980" spans="1:17" x14ac:dyDescent="0.25">
      <c r="A1980" t="s">
        <v>393</v>
      </c>
      <c r="B1980" t="s">
        <v>394</v>
      </c>
      <c r="C1980" t="s">
        <v>384</v>
      </c>
      <c r="D1980" t="s">
        <v>361</v>
      </c>
      <c r="E1980" t="s">
        <v>362</v>
      </c>
      <c r="F1980" t="s">
        <v>187</v>
      </c>
      <c r="G1980" t="s">
        <v>218</v>
      </c>
      <c r="H1980" t="s">
        <v>225</v>
      </c>
      <c r="I1980" t="s">
        <v>226</v>
      </c>
      <c r="K1980" t="s">
        <v>221</v>
      </c>
      <c r="M1980" t="s">
        <v>251</v>
      </c>
      <c r="N1980" t="s">
        <v>388</v>
      </c>
      <c r="O1980" t="s">
        <v>264</v>
      </c>
      <c r="P1980">
        <v>2050</v>
      </c>
      <c r="Q1980">
        <v>5</v>
      </c>
    </row>
    <row r="1981" spans="1:17" x14ac:dyDescent="0.25">
      <c r="A1981" t="s">
        <v>393</v>
      </c>
      <c r="B1981" t="s">
        <v>394</v>
      </c>
      <c r="C1981" t="s">
        <v>384</v>
      </c>
      <c r="D1981" t="s">
        <v>361</v>
      </c>
      <c r="E1981" t="s">
        <v>362</v>
      </c>
      <c r="F1981" t="s">
        <v>187</v>
      </c>
      <c r="G1981" t="s">
        <v>218</v>
      </c>
      <c r="H1981" t="s">
        <v>225</v>
      </c>
      <c r="I1981" t="s">
        <v>226</v>
      </c>
      <c r="K1981" t="s">
        <v>221</v>
      </c>
      <c r="M1981" t="s">
        <v>251</v>
      </c>
      <c r="N1981" t="s">
        <v>388</v>
      </c>
      <c r="O1981" t="s">
        <v>265</v>
      </c>
      <c r="P1981">
        <v>2050</v>
      </c>
      <c r="Q1981">
        <v>15</v>
      </c>
    </row>
    <row r="1982" spans="1:17" x14ac:dyDescent="0.25">
      <c r="A1982" t="s">
        <v>393</v>
      </c>
      <c r="B1982" t="s">
        <v>394</v>
      </c>
      <c r="C1982" t="s">
        <v>384</v>
      </c>
      <c r="D1982" t="s">
        <v>361</v>
      </c>
      <c r="E1982" t="s">
        <v>362</v>
      </c>
      <c r="F1982" t="s">
        <v>187</v>
      </c>
      <c r="G1982" t="s">
        <v>218</v>
      </c>
      <c r="H1982" t="s">
        <v>229</v>
      </c>
      <c r="I1982" t="s">
        <v>230</v>
      </c>
      <c r="J1982" t="s">
        <v>231</v>
      </c>
      <c r="K1982" t="s">
        <v>191</v>
      </c>
      <c r="O1982" t="s">
        <v>194</v>
      </c>
      <c r="P1982">
        <v>2015</v>
      </c>
      <c r="Q1982">
        <v>0</v>
      </c>
    </row>
    <row r="1983" spans="1:17" x14ac:dyDescent="0.25">
      <c r="A1983" t="s">
        <v>393</v>
      </c>
      <c r="B1983" t="s">
        <v>394</v>
      </c>
      <c r="C1983" t="s">
        <v>384</v>
      </c>
      <c r="D1983" t="s">
        <v>361</v>
      </c>
      <c r="E1983" t="s">
        <v>362</v>
      </c>
      <c r="F1983" t="s">
        <v>187</v>
      </c>
      <c r="G1983" t="s">
        <v>218</v>
      </c>
      <c r="H1983" t="s">
        <v>229</v>
      </c>
      <c r="I1983" t="s">
        <v>230</v>
      </c>
      <c r="J1983" t="s">
        <v>231</v>
      </c>
      <c r="K1983" t="s">
        <v>191</v>
      </c>
      <c r="O1983" t="s">
        <v>194</v>
      </c>
      <c r="P1983">
        <v>2020</v>
      </c>
      <c r="Q1983">
        <v>0</v>
      </c>
    </row>
    <row r="1984" spans="1:17" x14ac:dyDescent="0.25">
      <c r="A1984" t="s">
        <v>393</v>
      </c>
      <c r="B1984" t="s">
        <v>394</v>
      </c>
      <c r="C1984" t="s">
        <v>384</v>
      </c>
      <c r="D1984" t="s">
        <v>361</v>
      </c>
      <c r="E1984" t="s">
        <v>362</v>
      </c>
      <c r="F1984" t="s">
        <v>187</v>
      </c>
      <c r="G1984" t="s">
        <v>218</v>
      </c>
      <c r="H1984" t="s">
        <v>229</v>
      </c>
      <c r="I1984" t="s">
        <v>230</v>
      </c>
      <c r="J1984" t="s">
        <v>231</v>
      </c>
      <c r="K1984" t="s">
        <v>191</v>
      </c>
      <c r="O1984" t="s">
        <v>264</v>
      </c>
      <c r="P1984">
        <v>2020</v>
      </c>
      <c r="Q1984">
        <v>0</v>
      </c>
    </row>
    <row r="1985" spans="1:17" x14ac:dyDescent="0.25">
      <c r="A1985" t="s">
        <v>393</v>
      </c>
      <c r="B1985" t="s">
        <v>394</v>
      </c>
      <c r="C1985" t="s">
        <v>384</v>
      </c>
      <c r="D1985" t="s">
        <v>361</v>
      </c>
      <c r="E1985" t="s">
        <v>362</v>
      </c>
      <c r="F1985" t="s">
        <v>187</v>
      </c>
      <c r="G1985" t="s">
        <v>218</v>
      </c>
      <c r="H1985" t="s">
        <v>229</v>
      </c>
      <c r="I1985" t="s">
        <v>230</v>
      </c>
      <c r="J1985" t="s">
        <v>231</v>
      </c>
      <c r="K1985" t="s">
        <v>191</v>
      </c>
      <c r="O1985" t="s">
        <v>265</v>
      </c>
      <c r="P1985">
        <v>2020</v>
      </c>
      <c r="Q1985">
        <v>0</v>
      </c>
    </row>
    <row r="1986" spans="1:17" x14ac:dyDescent="0.25">
      <c r="A1986" t="s">
        <v>393</v>
      </c>
      <c r="B1986" t="s">
        <v>394</v>
      </c>
      <c r="C1986" t="s">
        <v>384</v>
      </c>
      <c r="D1986" t="s">
        <v>361</v>
      </c>
      <c r="E1986" t="s">
        <v>362</v>
      </c>
      <c r="F1986" t="s">
        <v>187</v>
      </c>
      <c r="G1986" t="s">
        <v>218</v>
      </c>
      <c r="H1986" t="s">
        <v>229</v>
      </c>
      <c r="I1986" t="s">
        <v>230</v>
      </c>
      <c r="J1986" t="s">
        <v>231</v>
      </c>
      <c r="K1986" t="s">
        <v>191</v>
      </c>
      <c r="O1986" t="s">
        <v>194</v>
      </c>
      <c r="P1986">
        <v>2030</v>
      </c>
      <c r="Q1986">
        <v>0</v>
      </c>
    </row>
    <row r="1987" spans="1:17" x14ac:dyDescent="0.25">
      <c r="A1987" t="s">
        <v>393</v>
      </c>
      <c r="B1987" t="s">
        <v>394</v>
      </c>
      <c r="C1987" t="s">
        <v>384</v>
      </c>
      <c r="D1987" t="s">
        <v>361</v>
      </c>
      <c r="E1987" t="s">
        <v>362</v>
      </c>
      <c r="F1987" t="s">
        <v>187</v>
      </c>
      <c r="G1987" t="s">
        <v>218</v>
      </c>
      <c r="H1987" t="s">
        <v>229</v>
      </c>
      <c r="I1987" t="s">
        <v>230</v>
      </c>
      <c r="J1987" t="s">
        <v>231</v>
      </c>
      <c r="K1987" t="s">
        <v>191</v>
      </c>
      <c r="O1987" t="s">
        <v>194</v>
      </c>
      <c r="P1987">
        <v>2050</v>
      </c>
      <c r="Q1987">
        <v>0</v>
      </c>
    </row>
    <row r="1988" spans="1:17" x14ac:dyDescent="0.25">
      <c r="A1988" t="s">
        <v>393</v>
      </c>
      <c r="B1988" t="s">
        <v>394</v>
      </c>
      <c r="C1988" t="s">
        <v>384</v>
      </c>
      <c r="D1988" t="s">
        <v>361</v>
      </c>
      <c r="E1988" t="s">
        <v>362</v>
      </c>
      <c r="F1988" t="s">
        <v>187</v>
      </c>
      <c r="G1988" t="s">
        <v>218</v>
      </c>
      <c r="H1988" t="s">
        <v>229</v>
      </c>
      <c r="I1988" t="s">
        <v>230</v>
      </c>
      <c r="J1988" t="s">
        <v>231</v>
      </c>
      <c r="K1988" t="s">
        <v>191</v>
      </c>
      <c r="O1988" t="s">
        <v>264</v>
      </c>
      <c r="P1988">
        <v>2050</v>
      </c>
      <c r="Q1988">
        <v>0</v>
      </c>
    </row>
    <row r="1989" spans="1:17" x14ac:dyDescent="0.25">
      <c r="A1989" t="s">
        <v>393</v>
      </c>
      <c r="B1989" t="s">
        <v>394</v>
      </c>
      <c r="C1989" t="s">
        <v>384</v>
      </c>
      <c r="D1989" t="s">
        <v>361</v>
      </c>
      <c r="E1989" t="s">
        <v>362</v>
      </c>
      <c r="F1989" t="s">
        <v>187</v>
      </c>
      <c r="G1989" t="s">
        <v>218</v>
      </c>
      <c r="H1989" t="s">
        <v>229</v>
      </c>
      <c r="I1989" t="s">
        <v>230</v>
      </c>
      <c r="J1989" t="s">
        <v>231</v>
      </c>
      <c r="K1989" t="s">
        <v>191</v>
      </c>
      <c r="O1989" t="s">
        <v>265</v>
      </c>
      <c r="P1989">
        <v>2050</v>
      </c>
      <c r="Q1989">
        <v>0</v>
      </c>
    </row>
    <row r="1990" spans="1:17" x14ac:dyDescent="0.25">
      <c r="A1990" t="s">
        <v>393</v>
      </c>
      <c r="B1990" t="s">
        <v>394</v>
      </c>
      <c r="C1990" t="s">
        <v>384</v>
      </c>
      <c r="D1990" t="s">
        <v>361</v>
      </c>
      <c r="E1990" t="s">
        <v>362</v>
      </c>
      <c r="F1990" t="s">
        <v>187</v>
      </c>
      <c r="G1990" t="s">
        <v>233</v>
      </c>
      <c r="H1990" t="s">
        <v>287</v>
      </c>
      <c r="I1990" t="s">
        <v>240</v>
      </c>
      <c r="J1990" t="s">
        <v>288</v>
      </c>
      <c r="K1990" t="s">
        <v>241</v>
      </c>
      <c r="L1990" t="s">
        <v>237</v>
      </c>
      <c r="N1990" t="s">
        <v>313</v>
      </c>
      <c r="O1990" t="s">
        <v>194</v>
      </c>
      <c r="P1990">
        <v>2015</v>
      </c>
      <c r="Q1990">
        <v>1</v>
      </c>
    </row>
    <row r="1991" spans="1:17" x14ac:dyDescent="0.25">
      <c r="A1991" t="s">
        <v>393</v>
      </c>
      <c r="B1991" t="s">
        <v>394</v>
      </c>
      <c r="C1991" t="s">
        <v>384</v>
      </c>
      <c r="D1991" t="s">
        <v>361</v>
      </c>
      <c r="E1991" t="s">
        <v>362</v>
      </c>
      <c r="F1991" t="s">
        <v>187</v>
      </c>
      <c r="G1991" t="s">
        <v>233</v>
      </c>
      <c r="H1991" t="s">
        <v>287</v>
      </c>
      <c r="I1991" t="s">
        <v>240</v>
      </c>
      <c r="J1991" t="s">
        <v>288</v>
      </c>
      <c r="K1991" t="s">
        <v>241</v>
      </c>
      <c r="L1991" t="s">
        <v>237</v>
      </c>
      <c r="N1991" t="s">
        <v>313</v>
      </c>
      <c r="O1991" t="s">
        <v>194</v>
      </c>
      <c r="P1991">
        <v>2020</v>
      </c>
      <c r="Q1991">
        <v>1</v>
      </c>
    </row>
    <row r="1992" spans="1:17" x14ac:dyDescent="0.25">
      <c r="A1992" t="s">
        <v>393</v>
      </c>
      <c r="B1992" t="s">
        <v>394</v>
      </c>
      <c r="C1992" t="s">
        <v>384</v>
      </c>
      <c r="D1992" t="s">
        <v>361</v>
      </c>
      <c r="E1992" t="s">
        <v>362</v>
      </c>
      <c r="F1992" t="s">
        <v>187</v>
      </c>
      <c r="G1992" t="s">
        <v>233</v>
      </c>
      <c r="H1992" t="s">
        <v>287</v>
      </c>
      <c r="I1992" t="s">
        <v>240</v>
      </c>
      <c r="J1992" t="s">
        <v>288</v>
      </c>
      <c r="K1992" t="s">
        <v>241</v>
      </c>
      <c r="L1992" t="s">
        <v>237</v>
      </c>
      <c r="N1992" t="s">
        <v>313</v>
      </c>
      <c r="O1992" t="s">
        <v>264</v>
      </c>
      <c r="P1992">
        <v>2020</v>
      </c>
      <c r="Q1992">
        <v>0.8</v>
      </c>
    </row>
    <row r="1993" spans="1:17" x14ac:dyDescent="0.25">
      <c r="A1993" t="s">
        <v>393</v>
      </c>
      <c r="B1993" t="s">
        <v>394</v>
      </c>
      <c r="C1993" t="s">
        <v>384</v>
      </c>
      <c r="D1993" t="s">
        <v>361</v>
      </c>
      <c r="E1993" t="s">
        <v>362</v>
      </c>
      <c r="F1993" t="s">
        <v>187</v>
      </c>
      <c r="G1993" t="s">
        <v>233</v>
      </c>
      <c r="H1993" t="s">
        <v>287</v>
      </c>
      <c r="I1993" t="s">
        <v>240</v>
      </c>
      <c r="J1993" t="s">
        <v>288</v>
      </c>
      <c r="K1993" t="s">
        <v>241</v>
      </c>
      <c r="L1993" t="s">
        <v>237</v>
      </c>
      <c r="N1993" t="s">
        <v>313</v>
      </c>
      <c r="O1993" t="s">
        <v>265</v>
      </c>
      <c r="P1993">
        <v>2020</v>
      </c>
      <c r="Q1993">
        <v>1.4</v>
      </c>
    </row>
    <row r="1994" spans="1:17" x14ac:dyDescent="0.25">
      <c r="A1994" t="s">
        <v>393</v>
      </c>
      <c r="B1994" t="s">
        <v>394</v>
      </c>
      <c r="C1994" t="s">
        <v>384</v>
      </c>
      <c r="D1994" t="s">
        <v>361</v>
      </c>
      <c r="E1994" t="s">
        <v>362</v>
      </c>
      <c r="F1994" t="s">
        <v>187</v>
      </c>
      <c r="G1994" t="s">
        <v>233</v>
      </c>
      <c r="H1994" t="s">
        <v>287</v>
      </c>
      <c r="I1994" t="s">
        <v>240</v>
      </c>
      <c r="J1994" t="s">
        <v>288</v>
      </c>
      <c r="K1994" t="s">
        <v>241</v>
      </c>
      <c r="L1994" t="s">
        <v>237</v>
      </c>
      <c r="N1994" t="s">
        <v>313</v>
      </c>
      <c r="O1994" t="s">
        <v>194</v>
      </c>
      <c r="P1994">
        <v>2030</v>
      </c>
      <c r="Q1994">
        <v>0.9</v>
      </c>
    </row>
    <row r="1995" spans="1:17" x14ac:dyDescent="0.25">
      <c r="A1995" t="s">
        <v>393</v>
      </c>
      <c r="B1995" t="s">
        <v>394</v>
      </c>
      <c r="C1995" t="s">
        <v>384</v>
      </c>
      <c r="D1995" t="s">
        <v>361</v>
      </c>
      <c r="E1995" t="s">
        <v>362</v>
      </c>
      <c r="F1995" t="s">
        <v>187</v>
      </c>
      <c r="G1995" t="s">
        <v>233</v>
      </c>
      <c r="H1995" t="s">
        <v>287</v>
      </c>
      <c r="I1995" t="s">
        <v>240</v>
      </c>
      <c r="J1995" t="s">
        <v>288</v>
      </c>
      <c r="K1995" t="s">
        <v>241</v>
      </c>
      <c r="L1995" t="s">
        <v>237</v>
      </c>
      <c r="N1995" t="s">
        <v>313</v>
      </c>
      <c r="O1995" t="s">
        <v>194</v>
      </c>
      <c r="P1995">
        <v>2050</v>
      </c>
      <c r="Q1995">
        <v>0.8</v>
      </c>
    </row>
    <row r="1996" spans="1:17" x14ac:dyDescent="0.25">
      <c r="A1996" t="s">
        <v>393</v>
      </c>
      <c r="B1996" t="s">
        <v>394</v>
      </c>
      <c r="C1996" t="s">
        <v>384</v>
      </c>
      <c r="D1996" t="s">
        <v>361</v>
      </c>
      <c r="E1996" t="s">
        <v>362</v>
      </c>
      <c r="F1996" t="s">
        <v>187</v>
      </c>
      <c r="G1996" t="s">
        <v>233</v>
      </c>
      <c r="H1996" t="s">
        <v>287</v>
      </c>
      <c r="I1996" t="s">
        <v>240</v>
      </c>
      <c r="J1996" t="s">
        <v>288</v>
      </c>
      <c r="K1996" t="s">
        <v>241</v>
      </c>
      <c r="L1996" t="s">
        <v>237</v>
      </c>
      <c r="N1996" t="s">
        <v>313</v>
      </c>
      <c r="O1996" t="s">
        <v>264</v>
      </c>
      <c r="P1996">
        <v>2050</v>
      </c>
      <c r="Q1996">
        <v>0.65</v>
      </c>
    </row>
    <row r="1997" spans="1:17" x14ac:dyDescent="0.25">
      <c r="A1997" t="s">
        <v>393</v>
      </c>
      <c r="B1997" t="s">
        <v>394</v>
      </c>
      <c r="C1997" t="s">
        <v>384</v>
      </c>
      <c r="D1997" t="s">
        <v>361</v>
      </c>
      <c r="E1997" t="s">
        <v>362</v>
      </c>
      <c r="F1997" t="s">
        <v>187</v>
      </c>
      <c r="G1997" t="s">
        <v>233</v>
      </c>
      <c r="H1997" t="s">
        <v>287</v>
      </c>
      <c r="I1997" t="s">
        <v>240</v>
      </c>
      <c r="J1997" t="s">
        <v>288</v>
      </c>
      <c r="K1997" t="s">
        <v>241</v>
      </c>
      <c r="L1997" t="s">
        <v>237</v>
      </c>
      <c r="N1997" t="s">
        <v>313</v>
      </c>
      <c r="O1997" t="s">
        <v>265</v>
      </c>
      <c r="P1997">
        <v>2050</v>
      </c>
      <c r="Q1997">
        <v>1.25</v>
      </c>
    </row>
    <row r="1998" spans="1:17" x14ac:dyDescent="0.25">
      <c r="A1998" t="s">
        <v>393</v>
      </c>
      <c r="B1998" t="s">
        <v>394</v>
      </c>
      <c r="C1998" t="s">
        <v>384</v>
      </c>
      <c r="D1998" t="s">
        <v>361</v>
      </c>
      <c r="E1998" t="s">
        <v>362</v>
      </c>
      <c r="F1998" t="s">
        <v>187</v>
      </c>
      <c r="G1998" t="s">
        <v>233</v>
      </c>
      <c r="H1998" t="s">
        <v>289</v>
      </c>
      <c r="I1998" t="s">
        <v>240</v>
      </c>
      <c r="J1998" t="s">
        <v>290</v>
      </c>
      <c r="K1998" t="s">
        <v>241</v>
      </c>
      <c r="L1998" t="s">
        <v>237</v>
      </c>
      <c r="N1998" t="s">
        <v>313</v>
      </c>
      <c r="O1998" t="s">
        <v>194</v>
      </c>
      <c r="P1998">
        <v>2015</v>
      </c>
      <c r="Q1998">
        <v>0.3</v>
      </c>
    </row>
    <row r="1999" spans="1:17" x14ac:dyDescent="0.25">
      <c r="A1999" t="s">
        <v>393</v>
      </c>
      <c r="B1999" t="s">
        <v>394</v>
      </c>
      <c r="C1999" t="s">
        <v>384</v>
      </c>
      <c r="D1999" t="s">
        <v>361</v>
      </c>
      <c r="E1999" t="s">
        <v>362</v>
      </c>
      <c r="F1999" t="s">
        <v>187</v>
      </c>
      <c r="G1999" t="s">
        <v>233</v>
      </c>
      <c r="H1999" t="s">
        <v>289</v>
      </c>
      <c r="I1999" t="s">
        <v>240</v>
      </c>
      <c r="J1999" t="s">
        <v>290</v>
      </c>
      <c r="K1999" t="s">
        <v>241</v>
      </c>
      <c r="L1999" t="s">
        <v>237</v>
      </c>
      <c r="N1999" t="s">
        <v>313</v>
      </c>
      <c r="O1999" t="s">
        <v>194</v>
      </c>
      <c r="P1999">
        <v>2020</v>
      </c>
      <c r="Q1999">
        <v>0.3</v>
      </c>
    </row>
    <row r="2000" spans="1:17" x14ac:dyDescent="0.25">
      <c r="A2000" t="s">
        <v>393</v>
      </c>
      <c r="B2000" t="s">
        <v>394</v>
      </c>
      <c r="C2000" t="s">
        <v>384</v>
      </c>
      <c r="D2000" t="s">
        <v>361</v>
      </c>
      <c r="E2000" t="s">
        <v>362</v>
      </c>
      <c r="F2000" t="s">
        <v>187</v>
      </c>
      <c r="G2000" t="s">
        <v>233</v>
      </c>
      <c r="H2000" t="s">
        <v>289</v>
      </c>
      <c r="I2000" t="s">
        <v>240</v>
      </c>
      <c r="J2000" t="s">
        <v>290</v>
      </c>
      <c r="K2000" t="s">
        <v>241</v>
      </c>
      <c r="L2000" t="s">
        <v>237</v>
      </c>
      <c r="N2000" t="s">
        <v>313</v>
      </c>
      <c r="O2000" t="s">
        <v>264</v>
      </c>
      <c r="P2000">
        <v>2020</v>
      </c>
      <c r="Q2000">
        <v>0.3</v>
      </c>
    </row>
    <row r="2001" spans="1:17" x14ac:dyDescent="0.25">
      <c r="A2001" t="s">
        <v>393</v>
      </c>
      <c r="B2001" t="s">
        <v>394</v>
      </c>
      <c r="C2001" t="s">
        <v>384</v>
      </c>
      <c r="D2001" t="s">
        <v>361</v>
      </c>
      <c r="E2001" t="s">
        <v>362</v>
      </c>
      <c r="F2001" t="s">
        <v>187</v>
      </c>
      <c r="G2001" t="s">
        <v>233</v>
      </c>
      <c r="H2001" t="s">
        <v>289</v>
      </c>
      <c r="I2001" t="s">
        <v>240</v>
      </c>
      <c r="J2001" t="s">
        <v>290</v>
      </c>
      <c r="K2001" t="s">
        <v>241</v>
      </c>
      <c r="L2001" t="s">
        <v>237</v>
      </c>
      <c r="N2001" t="s">
        <v>313</v>
      </c>
      <c r="O2001" t="s">
        <v>265</v>
      </c>
      <c r="P2001">
        <v>2020</v>
      </c>
      <c r="Q2001">
        <v>0.4</v>
      </c>
    </row>
    <row r="2002" spans="1:17" x14ac:dyDescent="0.25">
      <c r="A2002" t="s">
        <v>393</v>
      </c>
      <c r="B2002" t="s">
        <v>394</v>
      </c>
      <c r="C2002" t="s">
        <v>384</v>
      </c>
      <c r="D2002" t="s">
        <v>361</v>
      </c>
      <c r="E2002" t="s">
        <v>362</v>
      </c>
      <c r="F2002" t="s">
        <v>187</v>
      </c>
      <c r="G2002" t="s">
        <v>233</v>
      </c>
      <c r="H2002" t="s">
        <v>289</v>
      </c>
      <c r="I2002" t="s">
        <v>240</v>
      </c>
      <c r="J2002" t="s">
        <v>290</v>
      </c>
      <c r="K2002" t="s">
        <v>241</v>
      </c>
      <c r="L2002" t="s">
        <v>237</v>
      </c>
      <c r="N2002" t="s">
        <v>313</v>
      </c>
      <c r="O2002" t="s">
        <v>194</v>
      </c>
      <c r="P2002">
        <v>2030</v>
      </c>
      <c r="Q2002">
        <v>0.3</v>
      </c>
    </row>
    <row r="2003" spans="1:17" x14ac:dyDescent="0.25">
      <c r="A2003" t="s">
        <v>393</v>
      </c>
      <c r="B2003" t="s">
        <v>394</v>
      </c>
      <c r="C2003" t="s">
        <v>384</v>
      </c>
      <c r="D2003" t="s">
        <v>361</v>
      </c>
      <c r="E2003" t="s">
        <v>362</v>
      </c>
      <c r="F2003" t="s">
        <v>187</v>
      </c>
      <c r="G2003" t="s">
        <v>233</v>
      </c>
      <c r="H2003" t="s">
        <v>289</v>
      </c>
      <c r="I2003" t="s">
        <v>240</v>
      </c>
      <c r="J2003" t="s">
        <v>290</v>
      </c>
      <c r="K2003" t="s">
        <v>241</v>
      </c>
      <c r="L2003" t="s">
        <v>237</v>
      </c>
      <c r="N2003" t="s">
        <v>313</v>
      </c>
      <c r="O2003" t="s">
        <v>194</v>
      </c>
      <c r="P2003">
        <v>2050</v>
      </c>
      <c r="Q2003">
        <v>0.3</v>
      </c>
    </row>
    <row r="2004" spans="1:17" x14ac:dyDescent="0.25">
      <c r="A2004" t="s">
        <v>393</v>
      </c>
      <c r="B2004" t="s">
        <v>394</v>
      </c>
      <c r="C2004" t="s">
        <v>384</v>
      </c>
      <c r="D2004" t="s">
        <v>361</v>
      </c>
      <c r="E2004" t="s">
        <v>362</v>
      </c>
      <c r="F2004" t="s">
        <v>187</v>
      </c>
      <c r="G2004" t="s">
        <v>233</v>
      </c>
      <c r="H2004" t="s">
        <v>289</v>
      </c>
      <c r="I2004" t="s">
        <v>240</v>
      </c>
      <c r="J2004" t="s">
        <v>290</v>
      </c>
      <c r="K2004" t="s">
        <v>241</v>
      </c>
      <c r="L2004" t="s">
        <v>237</v>
      </c>
      <c r="N2004" t="s">
        <v>313</v>
      </c>
      <c r="O2004" t="s">
        <v>264</v>
      </c>
      <c r="P2004">
        <v>2050</v>
      </c>
      <c r="Q2004">
        <v>0.25</v>
      </c>
    </row>
    <row r="2005" spans="1:17" x14ac:dyDescent="0.25">
      <c r="A2005" t="s">
        <v>393</v>
      </c>
      <c r="B2005" t="s">
        <v>394</v>
      </c>
      <c r="C2005" t="s">
        <v>384</v>
      </c>
      <c r="D2005" t="s">
        <v>361</v>
      </c>
      <c r="E2005" t="s">
        <v>362</v>
      </c>
      <c r="F2005" t="s">
        <v>187</v>
      </c>
      <c r="G2005" t="s">
        <v>233</v>
      </c>
      <c r="H2005" t="s">
        <v>289</v>
      </c>
      <c r="I2005" t="s">
        <v>240</v>
      </c>
      <c r="J2005" t="s">
        <v>290</v>
      </c>
      <c r="K2005" t="s">
        <v>241</v>
      </c>
      <c r="L2005" t="s">
        <v>237</v>
      </c>
      <c r="N2005" t="s">
        <v>313</v>
      </c>
      <c r="O2005" t="s">
        <v>265</v>
      </c>
      <c r="P2005">
        <v>2050</v>
      </c>
      <c r="Q2005">
        <v>0.35</v>
      </c>
    </row>
    <row r="2006" spans="1:17" x14ac:dyDescent="0.25">
      <c r="A2006" t="s">
        <v>393</v>
      </c>
      <c r="B2006" t="s">
        <v>394</v>
      </c>
      <c r="C2006" t="s">
        <v>384</v>
      </c>
      <c r="D2006" t="s">
        <v>361</v>
      </c>
      <c r="E2006" t="s">
        <v>362</v>
      </c>
      <c r="F2006" t="s">
        <v>187</v>
      </c>
      <c r="G2006" t="s">
        <v>233</v>
      </c>
      <c r="H2006" t="s">
        <v>162</v>
      </c>
      <c r="I2006" t="s">
        <v>234</v>
      </c>
      <c r="J2006" t="s">
        <v>235</v>
      </c>
      <c r="K2006" t="s">
        <v>236</v>
      </c>
      <c r="L2006" t="s">
        <v>237</v>
      </c>
      <c r="M2006" t="s">
        <v>227</v>
      </c>
      <c r="N2006" t="s">
        <v>232</v>
      </c>
      <c r="O2006" t="s">
        <v>194</v>
      </c>
      <c r="P2006">
        <v>2015</v>
      </c>
      <c r="Q2006">
        <v>30000</v>
      </c>
    </row>
    <row r="2007" spans="1:17" x14ac:dyDescent="0.25">
      <c r="A2007" t="s">
        <v>393</v>
      </c>
      <c r="B2007" t="s">
        <v>394</v>
      </c>
      <c r="C2007" t="s">
        <v>384</v>
      </c>
      <c r="D2007" t="s">
        <v>361</v>
      </c>
      <c r="E2007" t="s">
        <v>362</v>
      </c>
      <c r="F2007" t="s">
        <v>187</v>
      </c>
      <c r="G2007" t="s">
        <v>233</v>
      </c>
      <c r="H2007" t="s">
        <v>162</v>
      </c>
      <c r="I2007" t="s">
        <v>234</v>
      </c>
      <c r="J2007" t="s">
        <v>235</v>
      </c>
      <c r="K2007" t="s">
        <v>236</v>
      </c>
      <c r="L2007" t="s">
        <v>237</v>
      </c>
      <c r="M2007" t="s">
        <v>227</v>
      </c>
      <c r="N2007" t="s">
        <v>232</v>
      </c>
      <c r="O2007" t="s">
        <v>194</v>
      </c>
      <c r="P2007">
        <v>2020</v>
      </c>
      <c r="Q2007">
        <v>29300</v>
      </c>
    </row>
    <row r="2008" spans="1:17" x14ac:dyDescent="0.25">
      <c r="A2008" t="s">
        <v>393</v>
      </c>
      <c r="B2008" t="s">
        <v>394</v>
      </c>
      <c r="C2008" t="s">
        <v>384</v>
      </c>
      <c r="D2008" t="s">
        <v>361</v>
      </c>
      <c r="E2008" t="s">
        <v>362</v>
      </c>
      <c r="F2008" t="s">
        <v>187</v>
      </c>
      <c r="G2008" t="s">
        <v>233</v>
      </c>
      <c r="H2008" t="s">
        <v>162</v>
      </c>
      <c r="I2008" t="s">
        <v>234</v>
      </c>
      <c r="J2008" t="s">
        <v>235</v>
      </c>
      <c r="K2008" t="s">
        <v>236</v>
      </c>
      <c r="L2008" t="s">
        <v>237</v>
      </c>
      <c r="M2008" t="s">
        <v>227</v>
      </c>
      <c r="N2008" t="s">
        <v>232</v>
      </c>
      <c r="O2008" t="s">
        <v>264</v>
      </c>
      <c r="P2008">
        <v>2020</v>
      </c>
      <c r="Q2008">
        <v>25000</v>
      </c>
    </row>
    <row r="2009" spans="1:17" x14ac:dyDescent="0.25">
      <c r="A2009" t="s">
        <v>393</v>
      </c>
      <c r="B2009" t="s">
        <v>394</v>
      </c>
      <c r="C2009" t="s">
        <v>384</v>
      </c>
      <c r="D2009" t="s">
        <v>361</v>
      </c>
      <c r="E2009" t="s">
        <v>362</v>
      </c>
      <c r="F2009" t="s">
        <v>187</v>
      </c>
      <c r="G2009" t="s">
        <v>233</v>
      </c>
      <c r="H2009" t="s">
        <v>162</v>
      </c>
      <c r="I2009" t="s">
        <v>234</v>
      </c>
      <c r="J2009" t="s">
        <v>235</v>
      </c>
      <c r="K2009" t="s">
        <v>236</v>
      </c>
      <c r="L2009" t="s">
        <v>237</v>
      </c>
      <c r="M2009" t="s">
        <v>227</v>
      </c>
      <c r="N2009" t="s">
        <v>232</v>
      </c>
      <c r="O2009" t="s">
        <v>265</v>
      </c>
      <c r="P2009">
        <v>2020</v>
      </c>
      <c r="Q2009">
        <v>35000</v>
      </c>
    </row>
    <row r="2010" spans="1:17" x14ac:dyDescent="0.25">
      <c r="A2010" t="s">
        <v>393</v>
      </c>
      <c r="B2010" t="s">
        <v>394</v>
      </c>
      <c r="C2010" t="s">
        <v>384</v>
      </c>
      <c r="D2010" t="s">
        <v>361</v>
      </c>
      <c r="E2010" t="s">
        <v>362</v>
      </c>
      <c r="F2010" t="s">
        <v>187</v>
      </c>
      <c r="G2010" t="s">
        <v>233</v>
      </c>
      <c r="H2010" t="s">
        <v>162</v>
      </c>
      <c r="I2010" t="s">
        <v>234</v>
      </c>
      <c r="J2010" t="s">
        <v>235</v>
      </c>
      <c r="K2010" t="s">
        <v>236</v>
      </c>
      <c r="L2010" t="s">
        <v>237</v>
      </c>
      <c r="M2010" t="s">
        <v>227</v>
      </c>
      <c r="N2010" t="s">
        <v>232</v>
      </c>
      <c r="O2010" t="s">
        <v>194</v>
      </c>
      <c r="P2010">
        <v>2030</v>
      </c>
      <c r="Q2010">
        <v>27800</v>
      </c>
    </row>
    <row r="2011" spans="1:17" x14ac:dyDescent="0.25">
      <c r="A2011" t="s">
        <v>393</v>
      </c>
      <c r="B2011" t="s">
        <v>394</v>
      </c>
      <c r="C2011" t="s">
        <v>384</v>
      </c>
      <c r="D2011" t="s">
        <v>361</v>
      </c>
      <c r="E2011" t="s">
        <v>362</v>
      </c>
      <c r="F2011" t="s">
        <v>187</v>
      </c>
      <c r="G2011" t="s">
        <v>233</v>
      </c>
      <c r="H2011" t="s">
        <v>162</v>
      </c>
      <c r="I2011" t="s">
        <v>234</v>
      </c>
      <c r="J2011" t="s">
        <v>235</v>
      </c>
      <c r="K2011" t="s">
        <v>236</v>
      </c>
      <c r="L2011" t="s">
        <v>237</v>
      </c>
      <c r="M2011" t="s">
        <v>227</v>
      </c>
      <c r="N2011" t="s">
        <v>232</v>
      </c>
      <c r="O2011" t="s">
        <v>194</v>
      </c>
      <c r="P2011">
        <v>2050</v>
      </c>
      <c r="Q2011">
        <v>26000</v>
      </c>
    </row>
    <row r="2012" spans="1:17" x14ac:dyDescent="0.25">
      <c r="A2012" t="s">
        <v>393</v>
      </c>
      <c r="B2012" t="s">
        <v>394</v>
      </c>
      <c r="C2012" t="s">
        <v>384</v>
      </c>
      <c r="D2012" t="s">
        <v>361</v>
      </c>
      <c r="E2012" t="s">
        <v>362</v>
      </c>
      <c r="F2012" t="s">
        <v>187</v>
      </c>
      <c r="G2012" t="s">
        <v>233</v>
      </c>
      <c r="H2012" t="s">
        <v>162</v>
      </c>
      <c r="I2012" t="s">
        <v>234</v>
      </c>
      <c r="J2012" t="s">
        <v>235</v>
      </c>
      <c r="K2012" t="s">
        <v>236</v>
      </c>
      <c r="L2012" t="s">
        <v>237</v>
      </c>
      <c r="M2012" t="s">
        <v>227</v>
      </c>
      <c r="N2012" t="s">
        <v>232</v>
      </c>
      <c r="O2012" t="s">
        <v>264</v>
      </c>
      <c r="P2012">
        <v>2050</v>
      </c>
      <c r="Q2012">
        <v>20000</v>
      </c>
    </row>
    <row r="2013" spans="1:17" x14ac:dyDescent="0.25">
      <c r="A2013" t="s">
        <v>393</v>
      </c>
      <c r="B2013" t="s">
        <v>394</v>
      </c>
      <c r="C2013" t="s">
        <v>384</v>
      </c>
      <c r="D2013" t="s">
        <v>361</v>
      </c>
      <c r="E2013" t="s">
        <v>362</v>
      </c>
      <c r="F2013" t="s">
        <v>187</v>
      </c>
      <c r="G2013" t="s">
        <v>233</v>
      </c>
      <c r="H2013" t="s">
        <v>162</v>
      </c>
      <c r="I2013" t="s">
        <v>234</v>
      </c>
      <c r="J2013" t="s">
        <v>235</v>
      </c>
      <c r="K2013" t="s">
        <v>236</v>
      </c>
      <c r="L2013" t="s">
        <v>237</v>
      </c>
      <c r="M2013" t="s">
        <v>227</v>
      </c>
      <c r="N2013" t="s">
        <v>232</v>
      </c>
      <c r="O2013" t="s">
        <v>265</v>
      </c>
      <c r="P2013">
        <v>2050</v>
      </c>
      <c r="Q2013">
        <v>30000</v>
      </c>
    </row>
    <row r="2014" spans="1:17" x14ac:dyDescent="0.25">
      <c r="A2014" t="s">
        <v>393</v>
      </c>
      <c r="B2014" t="s">
        <v>394</v>
      </c>
      <c r="C2014" t="s">
        <v>384</v>
      </c>
      <c r="D2014" t="s">
        <v>361</v>
      </c>
      <c r="E2014" t="s">
        <v>362</v>
      </c>
      <c r="F2014" t="s">
        <v>187</v>
      </c>
      <c r="G2014" t="s">
        <v>233</v>
      </c>
      <c r="H2014" t="s">
        <v>163</v>
      </c>
      <c r="I2014" t="s">
        <v>240</v>
      </c>
      <c r="J2014" t="s">
        <v>235</v>
      </c>
      <c r="K2014" t="s">
        <v>241</v>
      </c>
      <c r="L2014" t="s">
        <v>237</v>
      </c>
      <c r="N2014" t="s">
        <v>385</v>
      </c>
      <c r="O2014" t="s">
        <v>194</v>
      </c>
      <c r="P2014">
        <v>2015</v>
      </c>
      <c r="Q2014">
        <v>1.3</v>
      </c>
    </row>
    <row r="2015" spans="1:17" x14ac:dyDescent="0.25">
      <c r="A2015" t="s">
        <v>393</v>
      </c>
      <c r="B2015" t="s">
        <v>394</v>
      </c>
      <c r="C2015" t="s">
        <v>384</v>
      </c>
      <c r="D2015" t="s">
        <v>361</v>
      </c>
      <c r="E2015" t="s">
        <v>362</v>
      </c>
      <c r="F2015" t="s">
        <v>187</v>
      </c>
      <c r="G2015" t="s">
        <v>233</v>
      </c>
      <c r="H2015" t="s">
        <v>163</v>
      </c>
      <c r="I2015" t="s">
        <v>240</v>
      </c>
      <c r="J2015" t="s">
        <v>235</v>
      </c>
      <c r="K2015" t="s">
        <v>241</v>
      </c>
      <c r="L2015" t="s">
        <v>237</v>
      </c>
      <c r="N2015" t="s">
        <v>385</v>
      </c>
      <c r="O2015" t="s">
        <v>194</v>
      </c>
      <c r="P2015">
        <v>2020</v>
      </c>
      <c r="Q2015">
        <v>1.3</v>
      </c>
    </row>
    <row r="2016" spans="1:17" x14ac:dyDescent="0.25">
      <c r="A2016" t="s">
        <v>393</v>
      </c>
      <c r="B2016" t="s">
        <v>394</v>
      </c>
      <c r="C2016" t="s">
        <v>384</v>
      </c>
      <c r="D2016" t="s">
        <v>361</v>
      </c>
      <c r="E2016" t="s">
        <v>362</v>
      </c>
      <c r="F2016" t="s">
        <v>187</v>
      </c>
      <c r="G2016" t="s">
        <v>233</v>
      </c>
      <c r="H2016" t="s">
        <v>163</v>
      </c>
      <c r="I2016" t="s">
        <v>240</v>
      </c>
      <c r="J2016" t="s">
        <v>235</v>
      </c>
      <c r="K2016" t="s">
        <v>241</v>
      </c>
      <c r="L2016" t="s">
        <v>237</v>
      </c>
      <c r="N2016" t="s">
        <v>385</v>
      </c>
      <c r="O2016" t="s">
        <v>264</v>
      </c>
      <c r="P2016">
        <v>2020</v>
      </c>
      <c r="Q2016">
        <v>1.1000000000000001</v>
      </c>
    </row>
    <row r="2017" spans="1:17" x14ac:dyDescent="0.25">
      <c r="A2017" t="s">
        <v>393</v>
      </c>
      <c r="B2017" t="s">
        <v>394</v>
      </c>
      <c r="C2017" t="s">
        <v>384</v>
      </c>
      <c r="D2017" t="s">
        <v>361</v>
      </c>
      <c r="E2017" t="s">
        <v>362</v>
      </c>
      <c r="F2017" t="s">
        <v>187</v>
      </c>
      <c r="G2017" t="s">
        <v>233</v>
      </c>
      <c r="H2017" t="s">
        <v>163</v>
      </c>
      <c r="I2017" t="s">
        <v>240</v>
      </c>
      <c r="J2017" t="s">
        <v>235</v>
      </c>
      <c r="K2017" t="s">
        <v>241</v>
      </c>
      <c r="L2017" t="s">
        <v>237</v>
      </c>
      <c r="N2017" t="s">
        <v>385</v>
      </c>
      <c r="O2017" t="s">
        <v>265</v>
      </c>
      <c r="P2017">
        <v>2020</v>
      </c>
      <c r="Q2017">
        <v>1.8</v>
      </c>
    </row>
    <row r="2018" spans="1:17" x14ac:dyDescent="0.25">
      <c r="A2018" t="s">
        <v>393</v>
      </c>
      <c r="B2018" t="s">
        <v>394</v>
      </c>
      <c r="C2018" t="s">
        <v>384</v>
      </c>
      <c r="D2018" t="s">
        <v>361</v>
      </c>
      <c r="E2018" t="s">
        <v>362</v>
      </c>
      <c r="F2018" t="s">
        <v>187</v>
      </c>
      <c r="G2018" t="s">
        <v>233</v>
      </c>
      <c r="H2018" t="s">
        <v>163</v>
      </c>
      <c r="I2018" t="s">
        <v>240</v>
      </c>
      <c r="J2018" t="s">
        <v>235</v>
      </c>
      <c r="K2018" t="s">
        <v>241</v>
      </c>
      <c r="L2018" t="s">
        <v>237</v>
      </c>
      <c r="N2018" t="s">
        <v>385</v>
      </c>
      <c r="O2018" t="s">
        <v>194</v>
      </c>
      <c r="P2018">
        <v>2030</v>
      </c>
      <c r="Q2018">
        <v>1.2</v>
      </c>
    </row>
    <row r="2019" spans="1:17" x14ac:dyDescent="0.25">
      <c r="A2019" t="s">
        <v>393</v>
      </c>
      <c r="B2019" t="s">
        <v>394</v>
      </c>
      <c r="C2019" t="s">
        <v>384</v>
      </c>
      <c r="D2019" t="s">
        <v>361</v>
      </c>
      <c r="E2019" t="s">
        <v>362</v>
      </c>
      <c r="F2019" t="s">
        <v>187</v>
      </c>
      <c r="G2019" t="s">
        <v>233</v>
      </c>
      <c r="H2019" t="s">
        <v>163</v>
      </c>
      <c r="I2019" t="s">
        <v>240</v>
      </c>
      <c r="J2019" t="s">
        <v>235</v>
      </c>
      <c r="K2019" t="s">
        <v>241</v>
      </c>
      <c r="L2019" t="s">
        <v>237</v>
      </c>
      <c r="N2019" t="s">
        <v>385</v>
      </c>
      <c r="O2019" t="s">
        <v>194</v>
      </c>
      <c r="P2019">
        <v>2050</v>
      </c>
      <c r="Q2019">
        <v>1.1000000000000001</v>
      </c>
    </row>
    <row r="2020" spans="1:17" x14ac:dyDescent="0.25">
      <c r="A2020" t="s">
        <v>393</v>
      </c>
      <c r="B2020" t="s">
        <v>394</v>
      </c>
      <c r="C2020" t="s">
        <v>384</v>
      </c>
      <c r="D2020" t="s">
        <v>361</v>
      </c>
      <c r="E2020" t="s">
        <v>362</v>
      </c>
      <c r="F2020" t="s">
        <v>187</v>
      </c>
      <c r="G2020" t="s">
        <v>233</v>
      </c>
      <c r="H2020" t="s">
        <v>163</v>
      </c>
      <c r="I2020" t="s">
        <v>240</v>
      </c>
      <c r="J2020" t="s">
        <v>235</v>
      </c>
      <c r="K2020" t="s">
        <v>241</v>
      </c>
      <c r="L2020" t="s">
        <v>237</v>
      </c>
      <c r="N2020" t="s">
        <v>385</v>
      </c>
      <c r="O2020" t="s">
        <v>264</v>
      </c>
      <c r="P2020">
        <v>2050</v>
      </c>
      <c r="Q2020">
        <v>0.9</v>
      </c>
    </row>
    <row r="2021" spans="1:17" x14ac:dyDescent="0.25">
      <c r="A2021" t="s">
        <v>393</v>
      </c>
      <c r="B2021" t="s">
        <v>394</v>
      </c>
      <c r="C2021" t="s">
        <v>384</v>
      </c>
      <c r="D2021" t="s">
        <v>361</v>
      </c>
      <c r="E2021" t="s">
        <v>362</v>
      </c>
      <c r="F2021" t="s">
        <v>187</v>
      </c>
      <c r="G2021" t="s">
        <v>233</v>
      </c>
      <c r="H2021" t="s">
        <v>163</v>
      </c>
      <c r="I2021" t="s">
        <v>240</v>
      </c>
      <c r="J2021" t="s">
        <v>235</v>
      </c>
      <c r="K2021" t="s">
        <v>241</v>
      </c>
      <c r="L2021" t="s">
        <v>237</v>
      </c>
      <c r="N2021" t="s">
        <v>385</v>
      </c>
      <c r="O2021" t="s">
        <v>265</v>
      </c>
      <c r="P2021">
        <v>2050</v>
      </c>
      <c r="Q2021">
        <v>1.6</v>
      </c>
    </row>
    <row r="2022" spans="1:17" x14ac:dyDescent="0.25">
      <c r="A2022" t="s">
        <v>393</v>
      </c>
      <c r="B2022" t="s">
        <v>394</v>
      </c>
      <c r="C2022" t="s">
        <v>384</v>
      </c>
      <c r="D2022" t="s">
        <v>361</v>
      </c>
      <c r="E2022" t="s">
        <v>362</v>
      </c>
      <c r="F2022" t="s">
        <v>187</v>
      </c>
      <c r="G2022" t="s">
        <v>233</v>
      </c>
      <c r="H2022" t="s">
        <v>164</v>
      </c>
      <c r="I2022" t="s">
        <v>4</v>
      </c>
      <c r="J2022" t="s">
        <v>235</v>
      </c>
      <c r="K2022" t="s">
        <v>242</v>
      </c>
      <c r="L2022" t="s">
        <v>237</v>
      </c>
      <c r="N2022" t="s">
        <v>232</v>
      </c>
      <c r="O2022" t="s">
        <v>194</v>
      </c>
      <c r="P2022">
        <v>2015</v>
      </c>
      <c r="Q2022">
        <v>4.5</v>
      </c>
    </row>
    <row r="2023" spans="1:17" x14ac:dyDescent="0.25">
      <c r="A2023" t="s">
        <v>393</v>
      </c>
      <c r="B2023" t="s">
        <v>394</v>
      </c>
      <c r="C2023" t="s">
        <v>384</v>
      </c>
      <c r="D2023" t="s">
        <v>361</v>
      </c>
      <c r="E2023" t="s">
        <v>362</v>
      </c>
      <c r="F2023" t="s">
        <v>187</v>
      </c>
      <c r="G2023" t="s">
        <v>233</v>
      </c>
      <c r="H2023" t="s">
        <v>164</v>
      </c>
      <c r="I2023" t="s">
        <v>4</v>
      </c>
      <c r="J2023" t="s">
        <v>235</v>
      </c>
      <c r="K2023" t="s">
        <v>242</v>
      </c>
      <c r="L2023" t="s">
        <v>237</v>
      </c>
      <c r="N2023" t="s">
        <v>232</v>
      </c>
      <c r="O2023" t="s">
        <v>194</v>
      </c>
      <c r="P2023">
        <v>2020</v>
      </c>
      <c r="Q2023">
        <v>4.4000000000000004</v>
      </c>
    </row>
    <row r="2024" spans="1:17" x14ac:dyDescent="0.25">
      <c r="A2024" t="s">
        <v>393</v>
      </c>
      <c r="B2024" t="s">
        <v>394</v>
      </c>
      <c r="C2024" t="s">
        <v>384</v>
      </c>
      <c r="D2024" t="s">
        <v>361</v>
      </c>
      <c r="E2024" t="s">
        <v>362</v>
      </c>
      <c r="F2024" t="s">
        <v>187</v>
      </c>
      <c r="G2024" t="s">
        <v>233</v>
      </c>
      <c r="H2024" t="s">
        <v>164</v>
      </c>
      <c r="I2024" t="s">
        <v>4</v>
      </c>
      <c r="J2024" t="s">
        <v>235</v>
      </c>
      <c r="K2024" t="s">
        <v>242</v>
      </c>
      <c r="L2024" t="s">
        <v>237</v>
      </c>
      <c r="N2024" t="s">
        <v>232</v>
      </c>
      <c r="O2024" t="s">
        <v>264</v>
      </c>
      <c r="P2024">
        <v>2020</v>
      </c>
      <c r="Q2024">
        <v>3</v>
      </c>
    </row>
    <row r="2025" spans="1:17" x14ac:dyDescent="0.25">
      <c r="A2025" t="s">
        <v>393</v>
      </c>
      <c r="B2025" t="s">
        <v>394</v>
      </c>
      <c r="C2025" t="s">
        <v>384</v>
      </c>
      <c r="D2025" t="s">
        <v>361</v>
      </c>
      <c r="E2025" t="s">
        <v>362</v>
      </c>
      <c r="F2025" t="s">
        <v>187</v>
      </c>
      <c r="G2025" t="s">
        <v>233</v>
      </c>
      <c r="H2025" t="s">
        <v>164</v>
      </c>
      <c r="I2025" t="s">
        <v>4</v>
      </c>
      <c r="J2025" t="s">
        <v>235</v>
      </c>
      <c r="K2025" t="s">
        <v>242</v>
      </c>
      <c r="L2025" t="s">
        <v>237</v>
      </c>
      <c r="N2025" t="s">
        <v>232</v>
      </c>
      <c r="O2025" t="s">
        <v>265</v>
      </c>
      <c r="P2025">
        <v>2020</v>
      </c>
      <c r="Q2025">
        <v>7</v>
      </c>
    </row>
    <row r="2026" spans="1:17" x14ac:dyDescent="0.25">
      <c r="A2026" t="s">
        <v>393</v>
      </c>
      <c r="B2026" t="s">
        <v>394</v>
      </c>
      <c r="C2026" t="s">
        <v>384</v>
      </c>
      <c r="D2026" t="s">
        <v>361</v>
      </c>
      <c r="E2026" t="s">
        <v>362</v>
      </c>
      <c r="F2026" t="s">
        <v>187</v>
      </c>
      <c r="G2026" t="s">
        <v>233</v>
      </c>
      <c r="H2026" t="s">
        <v>164</v>
      </c>
      <c r="I2026" t="s">
        <v>4</v>
      </c>
      <c r="J2026" t="s">
        <v>235</v>
      </c>
      <c r="K2026" t="s">
        <v>242</v>
      </c>
      <c r="L2026" t="s">
        <v>237</v>
      </c>
      <c r="N2026" t="s">
        <v>232</v>
      </c>
      <c r="O2026" t="s">
        <v>194</v>
      </c>
      <c r="P2026">
        <v>2030</v>
      </c>
      <c r="Q2026">
        <v>4.2</v>
      </c>
    </row>
    <row r="2027" spans="1:17" x14ac:dyDescent="0.25">
      <c r="A2027" t="s">
        <v>393</v>
      </c>
      <c r="B2027" t="s">
        <v>394</v>
      </c>
      <c r="C2027" t="s">
        <v>384</v>
      </c>
      <c r="D2027" t="s">
        <v>361</v>
      </c>
      <c r="E2027" t="s">
        <v>362</v>
      </c>
      <c r="F2027" t="s">
        <v>187</v>
      </c>
      <c r="G2027" t="s">
        <v>233</v>
      </c>
      <c r="H2027" t="s">
        <v>164</v>
      </c>
      <c r="I2027" t="s">
        <v>4</v>
      </c>
      <c r="J2027" t="s">
        <v>235</v>
      </c>
      <c r="K2027" t="s">
        <v>242</v>
      </c>
      <c r="L2027" t="s">
        <v>237</v>
      </c>
      <c r="N2027" t="s">
        <v>232</v>
      </c>
      <c r="O2027" t="s">
        <v>194</v>
      </c>
      <c r="P2027">
        <v>2050</v>
      </c>
      <c r="Q2027">
        <v>4</v>
      </c>
    </row>
    <row r="2028" spans="1:17" x14ac:dyDescent="0.25">
      <c r="A2028" t="s">
        <v>393</v>
      </c>
      <c r="B2028" t="s">
        <v>394</v>
      </c>
      <c r="C2028" t="s">
        <v>384</v>
      </c>
      <c r="D2028" t="s">
        <v>361</v>
      </c>
      <c r="E2028" t="s">
        <v>362</v>
      </c>
      <c r="F2028" t="s">
        <v>187</v>
      </c>
      <c r="G2028" t="s">
        <v>233</v>
      </c>
      <c r="H2028" t="s">
        <v>164</v>
      </c>
      <c r="I2028" t="s">
        <v>4</v>
      </c>
      <c r="J2028" t="s">
        <v>235</v>
      </c>
      <c r="K2028" t="s">
        <v>242</v>
      </c>
      <c r="L2028" t="s">
        <v>237</v>
      </c>
      <c r="N2028" t="s">
        <v>232</v>
      </c>
      <c r="O2028" t="s">
        <v>264</v>
      </c>
      <c r="P2028">
        <v>2050</v>
      </c>
      <c r="Q2028">
        <v>3</v>
      </c>
    </row>
    <row r="2029" spans="1:17" x14ac:dyDescent="0.25">
      <c r="A2029" t="s">
        <v>393</v>
      </c>
      <c r="B2029" t="s">
        <v>394</v>
      </c>
      <c r="C2029" t="s">
        <v>384</v>
      </c>
      <c r="D2029" t="s">
        <v>361</v>
      </c>
      <c r="E2029" t="s">
        <v>362</v>
      </c>
      <c r="F2029" t="s">
        <v>187</v>
      </c>
      <c r="G2029" t="s">
        <v>233</v>
      </c>
      <c r="H2029" t="s">
        <v>164</v>
      </c>
      <c r="I2029" t="s">
        <v>4</v>
      </c>
      <c r="J2029" t="s">
        <v>235</v>
      </c>
      <c r="K2029" t="s">
        <v>242</v>
      </c>
      <c r="L2029" t="s">
        <v>237</v>
      </c>
      <c r="N2029" t="s">
        <v>232</v>
      </c>
      <c r="O2029" t="s">
        <v>265</v>
      </c>
      <c r="P2029">
        <v>2050</v>
      </c>
      <c r="Q2029">
        <v>7</v>
      </c>
    </row>
    <row r="2030" spans="1:17" x14ac:dyDescent="0.25">
      <c r="A2030" t="s">
        <v>393</v>
      </c>
      <c r="B2030" t="s">
        <v>394</v>
      </c>
      <c r="C2030" t="s">
        <v>384</v>
      </c>
      <c r="D2030" t="s">
        <v>361</v>
      </c>
      <c r="E2030" t="s">
        <v>362</v>
      </c>
      <c r="F2030" t="s">
        <v>187</v>
      </c>
      <c r="G2030" t="s">
        <v>243</v>
      </c>
      <c r="H2030" t="s">
        <v>356</v>
      </c>
      <c r="I2030" t="s">
        <v>298</v>
      </c>
      <c r="K2030" t="s">
        <v>78</v>
      </c>
      <c r="N2030" t="s">
        <v>390</v>
      </c>
      <c r="O2030" t="s">
        <v>194</v>
      </c>
      <c r="P2030">
        <v>2015</v>
      </c>
      <c r="Q2030">
        <v>2.5</v>
      </c>
    </row>
    <row r="2031" spans="1:17" x14ac:dyDescent="0.25">
      <c r="A2031" t="s">
        <v>393</v>
      </c>
      <c r="B2031" t="s">
        <v>394</v>
      </c>
      <c r="C2031" t="s">
        <v>384</v>
      </c>
      <c r="D2031" t="s">
        <v>361</v>
      </c>
      <c r="E2031" t="s">
        <v>362</v>
      </c>
      <c r="F2031" t="s">
        <v>187</v>
      </c>
      <c r="G2031" t="s">
        <v>243</v>
      </c>
      <c r="H2031" t="s">
        <v>356</v>
      </c>
      <c r="I2031" t="s">
        <v>298</v>
      </c>
      <c r="K2031" t="s">
        <v>78</v>
      </c>
      <c r="N2031" t="s">
        <v>390</v>
      </c>
      <c r="O2031" t="s">
        <v>194</v>
      </c>
      <c r="P2031">
        <v>2020</v>
      </c>
      <c r="Q2031">
        <v>2.5</v>
      </c>
    </row>
    <row r="2032" spans="1:17" x14ac:dyDescent="0.25">
      <c r="A2032" t="s">
        <v>393</v>
      </c>
      <c r="B2032" t="s">
        <v>394</v>
      </c>
      <c r="C2032" t="s">
        <v>384</v>
      </c>
      <c r="D2032" t="s">
        <v>361</v>
      </c>
      <c r="E2032" t="s">
        <v>362</v>
      </c>
      <c r="F2032" t="s">
        <v>187</v>
      </c>
      <c r="G2032" t="s">
        <v>243</v>
      </c>
      <c r="H2032" t="s">
        <v>356</v>
      </c>
      <c r="I2032" t="s">
        <v>298</v>
      </c>
      <c r="K2032" t="s">
        <v>78</v>
      </c>
      <c r="N2032" t="s">
        <v>390</v>
      </c>
      <c r="O2032" t="s">
        <v>264</v>
      </c>
      <c r="P2032">
        <v>2020</v>
      </c>
      <c r="Q2032">
        <v>2</v>
      </c>
    </row>
    <row r="2033" spans="1:17" x14ac:dyDescent="0.25">
      <c r="A2033" t="s">
        <v>393</v>
      </c>
      <c r="B2033" t="s">
        <v>394</v>
      </c>
      <c r="C2033" t="s">
        <v>384</v>
      </c>
      <c r="D2033" t="s">
        <v>361</v>
      </c>
      <c r="E2033" t="s">
        <v>362</v>
      </c>
      <c r="F2033" t="s">
        <v>187</v>
      </c>
      <c r="G2033" t="s">
        <v>243</v>
      </c>
      <c r="H2033" t="s">
        <v>356</v>
      </c>
      <c r="I2033" t="s">
        <v>298</v>
      </c>
      <c r="K2033" t="s">
        <v>78</v>
      </c>
      <c r="N2033" t="s">
        <v>390</v>
      </c>
      <c r="O2033" t="s">
        <v>265</v>
      </c>
      <c r="P2033">
        <v>2020</v>
      </c>
      <c r="Q2033">
        <v>5</v>
      </c>
    </row>
    <row r="2034" spans="1:17" x14ac:dyDescent="0.25">
      <c r="A2034" t="s">
        <v>393</v>
      </c>
      <c r="B2034" t="s">
        <v>394</v>
      </c>
      <c r="C2034" t="s">
        <v>384</v>
      </c>
      <c r="D2034" t="s">
        <v>361</v>
      </c>
      <c r="E2034" t="s">
        <v>362</v>
      </c>
      <c r="F2034" t="s">
        <v>187</v>
      </c>
      <c r="G2034" t="s">
        <v>243</v>
      </c>
      <c r="H2034" t="s">
        <v>356</v>
      </c>
      <c r="I2034" t="s">
        <v>298</v>
      </c>
      <c r="K2034" t="s">
        <v>78</v>
      </c>
      <c r="N2034" t="s">
        <v>390</v>
      </c>
      <c r="O2034" t="s">
        <v>194</v>
      </c>
      <c r="P2034">
        <v>2030</v>
      </c>
      <c r="Q2034">
        <v>2.5</v>
      </c>
    </row>
    <row r="2035" spans="1:17" x14ac:dyDescent="0.25">
      <c r="A2035" t="s">
        <v>393</v>
      </c>
      <c r="B2035" t="s">
        <v>394</v>
      </c>
      <c r="C2035" t="s">
        <v>384</v>
      </c>
      <c r="D2035" t="s">
        <v>361</v>
      </c>
      <c r="E2035" t="s">
        <v>362</v>
      </c>
      <c r="F2035" t="s">
        <v>187</v>
      </c>
      <c r="G2035" t="s">
        <v>243</v>
      </c>
      <c r="H2035" t="s">
        <v>356</v>
      </c>
      <c r="I2035" t="s">
        <v>298</v>
      </c>
      <c r="K2035" t="s">
        <v>78</v>
      </c>
      <c r="N2035" t="s">
        <v>390</v>
      </c>
      <c r="O2035" t="s">
        <v>194</v>
      </c>
      <c r="P2035">
        <v>2050</v>
      </c>
      <c r="Q2035">
        <v>2</v>
      </c>
    </row>
    <row r="2036" spans="1:17" x14ac:dyDescent="0.25">
      <c r="A2036" t="s">
        <v>393</v>
      </c>
      <c r="B2036" t="s">
        <v>394</v>
      </c>
      <c r="C2036" t="s">
        <v>384</v>
      </c>
      <c r="D2036" t="s">
        <v>361</v>
      </c>
      <c r="E2036" t="s">
        <v>362</v>
      </c>
      <c r="F2036" t="s">
        <v>187</v>
      </c>
      <c r="G2036" t="s">
        <v>243</v>
      </c>
      <c r="H2036" t="s">
        <v>356</v>
      </c>
      <c r="I2036" t="s">
        <v>298</v>
      </c>
      <c r="K2036" t="s">
        <v>78</v>
      </c>
      <c r="N2036" t="s">
        <v>390</v>
      </c>
      <c r="O2036" t="s">
        <v>264</v>
      </c>
      <c r="P2036">
        <v>2050</v>
      </c>
      <c r="Q2036">
        <v>1.5</v>
      </c>
    </row>
    <row r="2037" spans="1:17" x14ac:dyDescent="0.25">
      <c r="A2037" t="s">
        <v>393</v>
      </c>
      <c r="B2037" t="s">
        <v>394</v>
      </c>
      <c r="C2037" t="s">
        <v>384</v>
      </c>
      <c r="D2037" t="s">
        <v>361</v>
      </c>
      <c r="E2037" t="s">
        <v>362</v>
      </c>
      <c r="F2037" t="s">
        <v>187</v>
      </c>
      <c r="G2037" t="s">
        <v>243</v>
      </c>
      <c r="H2037" t="s">
        <v>356</v>
      </c>
      <c r="I2037" t="s">
        <v>298</v>
      </c>
      <c r="K2037" t="s">
        <v>78</v>
      </c>
      <c r="N2037" t="s">
        <v>390</v>
      </c>
      <c r="O2037" t="s">
        <v>265</v>
      </c>
      <c r="P2037">
        <v>2050</v>
      </c>
      <c r="Q2037">
        <v>5</v>
      </c>
    </row>
    <row r="2038" spans="1:17" x14ac:dyDescent="0.25">
      <c r="A2038" t="s">
        <v>393</v>
      </c>
      <c r="B2038" t="s">
        <v>394</v>
      </c>
      <c r="C2038" t="s">
        <v>384</v>
      </c>
      <c r="D2038" t="s">
        <v>361</v>
      </c>
      <c r="E2038" t="s">
        <v>362</v>
      </c>
      <c r="F2038" t="s">
        <v>187</v>
      </c>
      <c r="G2038" t="s">
        <v>243</v>
      </c>
      <c r="H2038" t="s">
        <v>244</v>
      </c>
      <c r="I2038" t="s">
        <v>245</v>
      </c>
      <c r="J2038" t="s">
        <v>246</v>
      </c>
      <c r="K2038" t="s">
        <v>191</v>
      </c>
      <c r="M2038" t="s">
        <v>199</v>
      </c>
      <c r="N2038" t="s">
        <v>391</v>
      </c>
      <c r="O2038" t="s">
        <v>194</v>
      </c>
      <c r="P2038">
        <v>2015</v>
      </c>
      <c r="Q2038">
        <v>0.4</v>
      </c>
    </row>
    <row r="2039" spans="1:17" x14ac:dyDescent="0.25">
      <c r="A2039" t="s">
        <v>393</v>
      </c>
      <c r="B2039" t="s">
        <v>394</v>
      </c>
      <c r="C2039" t="s">
        <v>384</v>
      </c>
      <c r="D2039" t="s">
        <v>361</v>
      </c>
      <c r="E2039" t="s">
        <v>362</v>
      </c>
      <c r="F2039" t="s">
        <v>187</v>
      </c>
      <c r="G2039" t="s">
        <v>243</v>
      </c>
      <c r="H2039" t="s">
        <v>244</v>
      </c>
      <c r="I2039" t="s">
        <v>245</v>
      </c>
      <c r="J2039" t="s">
        <v>246</v>
      </c>
      <c r="K2039" t="s">
        <v>191</v>
      </c>
      <c r="M2039" t="s">
        <v>199</v>
      </c>
      <c r="N2039" t="s">
        <v>391</v>
      </c>
      <c r="O2039" t="s">
        <v>194</v>
      </c>
      <c r="P2039">
        <v>2020</v>
      </c>
      <c r="Q2039">
        <v>0.4</v>
      </c>
    </row>
    <row r="2040" spans="1:17" x14ac:dyDescent="0.25">
      <c r="A2040" t="s">
        <v>393</v>
      </c>
      <c r="B2040" t="s">
        <v>394</v>
      </c>
      <c r="C2040" t="s">
        <v>384</v>
      </c>
      <c r="D2040" t="s">
        <v>361</v>
      </c>
      <c r="E2040" t="s">
        <v>362</v>
      </c>
      <c r="F2040" t="s">
        <v>187</v>
      </c>
      <c r="G2040" t="s">
        <v>243</v>
      </c>
      <c r="H2040" t="s">
        <v>244</v>
      </c>
      <c r="I2040" t="s">
        <v>245</v>
      </c>
      <c r="J2040" t="s">
        <v>246</v>
      </c>
      <c r="K2040" t="s">
        <v>191</v>
      </c>
      <c r="M2040" t="s">
        <v>199</v>
      </c>
      <c r="N2040" t="s">
        <v>391</v>
      </c>
      <c r="O2040" t="s">
        <v>264</v>
      </c>
      <c r="P2040">
        <v>2020</v>
      </c>
      <c r="Q2040">
        <v>0.3</v>
      </c>
    </row>
    <row r="2041" spans="1:17" x14ac:dyDescent="0.25">
      <c r="A2041" t="s">
        <v>393</v>
      </c>
      <c r="B2041" t="s">
        <v>394</v>
      </c>
      <c r="C2041" t="s">
        <v>384</v>
      </c>
      <c r="D2041" t="s">
        <v>361</v>
      </c>
      <c r="E2041" t="s">
        <v>362</v>
      </c>
      <c r="F2041" t="s">
        <v>187</v>
      </c>
      <c r="G2041" t="s">
        <v>243</v>
      </c>
      <c r="H2041" t="s">
        <v>244</v>
      </c>
      <c r="I2041" t="s">
        <v>245</v>
      </c>
      <c r="J2041" t="s">
        <v>246</v>
      </c>
      <c r="K2041" t="s">
        <v>191</v>
      </c>
      <c r="M2041" t="s">
        <v>199</v>
      </c>
      <c r="N2041" t="s">
        <v>391</v>
      </c>
      <c r="O2041" t="s">
        <v>265</v>
      </c>
      <c r="P2041">
        <v>2020</v>
      </c>
      <c r="Q2041">
        <v>0.5</v>
      </c>
    </row>
    <row r="2042" spans="1:17" x14ac:dyDescent="0.25">
      <c r="A2042" t="s">
        <v>393</v>
      </c>
      <c r="B2042" t="s">
        <v>394</v>
      </c>
      <c r="C2042" t="s">
        <v>384</v>
      </c>
      <c r="D2042" t="s">
        <v>361</v>
      </c>
      <c r="E2042" t="s">
        <v>362</v>
      </c>
      <c r="F2042" t="s">
        <v>187</v>
      </c>
      <c r="G2042" t="s">
        <v>243</v>
      </c>
      <c r="H2042" t="s">
        <v>244</v>
      </c>
      <c r="I2042" t="s">
        <v>245</v>
      </c>
      <c r="J2042" t="s">
        <v>246</v>
      </c>
      <c r="K2042" t="s">
        <v>191</v>
      </c>
      <c r="M2042" t="s">
        <v>199</v>
      </c>
      <c r="N2042" t="s">
        <v>391</v>
      </c>
      <c r="O2042" t="s">
        <v>194</v>
      </c>
      <c r="P2042">
        <v>2030</v>
      </c>
      <c r="Q2042">
        <v>0.4</v>
      </c>
    </row>
    <row r="2043" spans="1:17" x14ac:dyDescent="0.25">
      <c r="A2043" t="s">
        <v>393</v>
      </c>
      <c r="B2043" t="s">
        <v>394</v>
      </c>
      <c r="C2043" t="s">
        <v>384</v>
      </c>
      <c r="D2043" t="s">
        <v>361</v>
      </c>
      <c r="E2043" t="s">
        <v>362</v>
      </c>
      <c r="F2043" t="s">
        <v>187</v>
      </c>
      <c r="G2043" t="s">
        <v>243</v>
      </c>
      <c r="H2043" t="s">
        <v>244</v>
      </c>
      <c r="I2043" t="s">
        <v>245</v>
      </c>
      <c r="J2043" t="s">
        <v>246</v>
      </c>
      <c r="K2043" t="s">
        <v>191</v>
      </c>
      <c r="M2043" t="s">
        <v>199</v>
      </c>
      <c r="N2043" t="s">
        <v>391</v>
      </c>
      <c r="O2043" t="s">
        <v>194</v>
      </c>
      <c r="P2043">
        <v>2050</v>
      </c>
      <c r="Q2043">
        <v>0.4</v>
      </c>
    </row>
    <row r="2044" spans="1:17" x14ac:dyDescent="0.25">
      <c r="A2044" t="s">
        <v>393</v>
      </c>
      <c r="B2044" t="s">
        <v>394</v>
      </c>
      <c r="C2044" t="s">
        <v>384</v>
      </c>
      <c r="D2044" t="s">
        <v>361</v>
      </c>
      <c r="E2044" t="s">
        <v>362</v>
      </c>
      <c r="F2044" t="s">
        <v>187</v>
      </c>
      <c r="G2044" t="s">
        <v>243</v>
      </c>
      <c r="H2044" t="s">
        <v>244</v>
      </c>
      <c r="I2044" t="s">
        <v>245</v>
      </c>
      <c r="J2044" t="s">
        <v>246</v>
      </c>
      <c r="K2044" t="s">
        <v>191</v>
      </c>
      <c r="M2044" t="s">
        <v>199</v>
      </c>
      <c r="N2044" t="s">
        <v>391</v>
      </c>
      <c r="O2044" t="s">
        <v>264</v>
      </c>
      <c r="P2044">
        <v>2050</v>
      </c>
      <c r="Q2044">
        <v>0.3</v>
      </c>
    </row>
    <row r="2045" spans="1:17" x14ac:dyDescent="0.25">
      <c r="A2045" t="s">
        <v>393</v>
      </c>
      <c r="B2045" t="s">
        <v>394</v>
      </c>
      <c r="C2045" t="s">
        <v>384</v>
      </c>
      <c r="D2045" t="s">
        <v>361</v>
      </c>
      <c r="E2045" t="s">
        <v>362</v>
      </c>
      <c r="F2045" t="s">
        <v>187</v>
      </c>
      <c r="G2045" t="s">
        <v>243</v>
      </c>
      <c r="H2045" t="s">
        <v>244</v>
      </c>
      <c r="I2045" t="s">
        <v>245</v>
      </c>
      <c r="J2045" t="s">
        <v>246</v>
      </c>
      <c r="K2045" t="s">
        <v>191</v>
      </c>
      <c r="M2045" t="s">
        <v>199</v>
      </c>
      <c r="N2045" t="s">
        <v>391</v>
      </c>
      <c r="O2045" t="s">
        <v>265</v>
      </c>
      <c r="P2045">
        <v>2050</v>
      </c>
      <c r="Q2045">
        <v>0.5</v>
      </c>
    </row>
    <row r="2046" spans="1:17" x14ac:dyDescent="0.25">
      <c r="A2046" t="s">
        <v>393</v>
      </c>
      <c r="B2046" t="s">
        <v>394</v>
      </c>
      <c r="C2046" t="s">
        <v>384</v>
      </c>
      <c r="D2046" t="s">
        <v>361</v>
      </c>
      <c r="E2046" t="s">
        <v>362</v>
      </c>
      <c r="F2046" t="s">
        <v>187</v>
      </c>
      <c r="G2046" t="s">
        <v>243</v>
      </c>
      <c r="H2046" t="s">
        <v>248</v>
      </c>
      <c r="I2046" t="s">
        <v>249</v>
      </c>
      <c r="J2046" t="s">
        <v>250</v>
      </c>
      <c r="K2046" t="s">
        <v>191</v>
      </c>
      <c r="M2046" t="s">
        <v>371</v>
      </c>
      <c r="O2046" t="s">
        <v>194</v>
      </c>
      <c r="P2046">
        <v>2015</v>
      </c>
    </row>
    <row r="2047" spans="1:17" x14ac:dyDescent="0.25">
      <c r="A2047" t="s">
        <v>393</v>
      </c>
      <c r="B2047" t="s">
        <v>394</v>
      </c>
      <c r="C2047" t="s">
        <v>384</v>
      </c>
      <c r="D2047" t="s">
        <v>361</v>
      </c>
      <c r="E2047" t="s">
        <v>362</v>
      </c>
      <c r="F2047" t="s">
        <v>187</v>
      </c>
      <c r="G2047" t="s">
        <v>243</v>
      </c>
      <c r="H2047" t="s">
        <v>248</v>
      </c>
      <c r="I2047" t="s">
        <v>249</v>
      </c>
      <c r="J2047" t="s">
        <v>250</v>
      </c>
      <c r="K2047" t="s">
        <v>191</v>
      </c>
      <c r="M2047" t="s">
        <v>371</v>
      </c>
      <c r="O2047" t="s">
        <v>194</v>
      </c>
      <c r="P2047">
        <v>2020</v>
      </c>
    </row>
    <row r="2048" spans="1:17" x14ac:dyDescent="0.25">
      <c r="A2048" t="s">
        <v>393</v>
      </c>
      <c r="B2048" t="s">
        <v>394</v>
      </c>
      <c r="C2048" t="s">
        <v>384</v>
      </c>
      <c r="D2048" t="s">
        <v>361</v>
      </c>
      <c r="E2048" t="s">
        <v>362</v>
      </c>
      <c r="F2048" t="s">
        <v>187</v>
      </c>
      <c r="G2048" t="s">
        <v>243</v>
      </c>
      <c r="H2048" t="s">
        <v>248</v>
      </c>
      <c r="I2048" t="s">
        <v>249</v>
      </c>
      <c r="J2048" t="s">
        <v>250</v>
      </c>
      <c r="K2048" t="s">
        <v>191</v>
      </c>
      <c r="M2048" t="s">
        <v>371</v>
      </c>
      <c r="O2048" t="s">
        <v>264</v>
      </c>
      <c r="P2048">
        <v>2020</v>
      </c>
    </row>
    <row r="2049" spans="1:17" x14ac:dyDescent="0.25">
      <c r="A2049" t="s">
        <v>393</v>
      </c>
      <c r="B2049" t="s">
        <v>394</v>
      </c>
      <c r="C2049" t="s">
        <v>384</v>
      </c>
      <c r="D2049" t="s">
        <v>361</v>
      </c>
      <c r="E2049" t="s">
        <v>362</v>
      </c>
      <c r="F2049" t="s">
        <v>187</v>
      </c>
      <c r="G2049" t="s">
        <v>243</v>
      </c>
      <c r="H2049" t="s">
        <v>248</v>
      </c>
      <c r="I2049" t="s">
        <v>249</v>
      </c>
      <c r="J2049" t="s">
        <v>250</v>
      </c>
      <c r="K2049" t="s">
        <v>191</v>
      </c>
      <c r="M2049" t="s">
        <v>371</v>
      </c>
      <c r="O2049" t="s">
        <v>265</v>
      </c>
      <c r="P2049">
        <v>2020</v>
      </c>
    </row>
    <row r="2050" spans="1:17" x14ac:dyDescent="0.25">
      <c r="A2050" t="s">
        <v>393</v>
      </c>
      <c r="B2050" t="s">
        <v>394</v>
      </c>
      <c r="C2050" t="s">
        <v>384</v>
      </c>
      <c r="D2050" t="s">
        <v>361</v>
      </c>
      <c r="E2050" t="s">
        <v>362</v>
      </c>
      <c r="F2050" t="s">
        <v>187</v>
      </c>
      <c r="G2050" t="s">
        <v>243</v>
      </c>
      <c r="H2050" t="s">
        <v>248</v>
      </c>
      <c r="I2050" t="s">
        <v>249</v>
      </c>
      <c r="J2050" t="s">
        <v>250</v>
      </c>
      <c r="K2050" t="s">
        <v>191</v>
      </c>
      <c r="M2050" t="s">
        <v>371</v>
      </c>
      <c r="O2050" t="s">
        <v>194</v>
      </c>
      <c r="P2050">
        <v>2030</v>
      </c>
    </row>
    <row r="2051" spans="1:17" x14ac:dyDescent="0.25">
      <c r="A2051" t="s">
        <v>393</v>
      </c>
      <c r="B2051" t="s">
        <v>394</v>
      </c>
      <c r="C2051" t="s">
        <v>384</v>
      </c>
      <c r="D2051" t="s">
        <v>361</v>
      </c>
      <c r="E2051" t="s">
        <v>362</v>
      </c>
      <c r="F2051" t="s">
        <v>187</v>
      </c>
      <c r="G2051" t="s">
        <v>243</v>
      </c>
      <c r="H2051" t="s">
        <v>248</v>
      </c>
      <c r="I2051" t="s">
        <v>249</v>
      </c>
      <c r="J2051" t="s">
        <v>250</v>
      </c>
      <c r="K2051" t="s">
        <v>191</v>
      </c>
      <c r="M2051" t="s">
        <v>371</v>
      </c>
      <c r="O2051" t="s">
        <v>194</v>
      </c>
      <c r="P2051">
        <v>2050</v>
      </c>
    </row>
    <row r="2052" spans="1:17" x14ac:dyDescent="0.25">
      <c r="A2052" t="s">
        <v>393</v>
      </c>
      <c r="B2052" t="s">
        <v>394</v>
      </c>
      <c r="C2052" t="s">
        <v>384</v>
      </c>
      <c r="D2052" t="s">
        <v>361</v>
      </c>
      <c r="E2052" t="s">
        <v>362</v>
      </c>
      <c r="F2052" t="s">
        <v>187</v>
      </c>
      <c r="G2052" t="s">
        <v>243</v>
      </c>
      <c r="H2052" t="s">
        <v>248</v>
      </c>
      <c r="I2052" t="s">
        <v>249</v>
      </c>
      <c r="J2052" t="s">
        <v>250</v>
      </c>
      <c r="K2052" t="s">
        <v>191</v>
      </c>
      <c r="M2052" t="s">
        <v>371</v>
      </c>
      <c r="O2052" t="s">
        <v>264</v>
      </c>
      <c r="P2052">
        <v>2050</v>
      </c>
    </row>
    <row r="2053" spans="1:17" x14ac:dyDescent="0.25">
      <c r="A2053" t="s">
        <v>393</v>
      </c>
      <c r="B2053" t="s">
        <v>394</v>
      </c>
      <c r="C2053" t="s">
        <v>384</v>
      </c>
      <c r="D2053" t="s">
        <v>361</v>
      </c>
      <c r="E2053" t="s">
        <v>362</v>
      </c>
      <c r="F2053" t="s">
        <v>187</v>
      </c>
      <c r="G2053" t="s">
        <v>243</v>
      </c>
      <c r="H2053" t="s">
        <v>248</v>
      </c>
      <c r="I2053" t="s">
        <v>249</v>
      </c>
      <c r="J2053" t="s">
        <v>250</v>
      </c>
      <c r="K2053" t="s">
        <v>191</v>
      </c>
      <c r="M2053" t="s">
        <v>371</v>
      </c>
      <c r="O2053" t="s">
        <v>265</v>
      </c>
      <c r="P2053">
        <v>2050</v>
      </c>
    </row>
    <row r="2054" spans="1:17" x14ac:dyDescent="0.25">
      <c r="A2054" t="s">
        <v>393</v>
      </c>
      <c r="B2054" t="s">
        <v>394</v>
      </c>
      <c r="C2054" t="s">
        <v>384</v>
      </c>
      <c r="D2054" t="s">
        <v>361</v>
      </c>
      <c r="E2054" t="s">
        <v>362</v>
      </c>
      <c r="F2054" t="s">
        <v>187</v>
      </c>
      <c r="G2054" t="s">
        <v>243</v>
      </c>
      <c r="H2054" t="s">
        <v>253</v>
      </c>
      <c r="I2054" t="s">
        <v>254</v>
      </c>
      <c r="J2054" t="s">
        <v>255</v>
      </c>
      <c r="K2054" t="s">
        <v>191</v>
      </c>
      <c r="M2054" t="s">
        <v>395</v>
      </c>
      <c r="N2054" t="s">
        <v>391</v>
      </c>
      <c r="O2054" t="s">
        <v>194</v>
      </c>
      <c r="P2054">
        <v>2015</v>
      </c>
      <c r="Q2054">
        <v>0.15</v>
      </c>
    </row>
    <row r="2055" spans="1:17" x14ac:dyDescent="0.25">
      <c r="A2055" t="s">
        <v>393</v>
      </c>
      <c r="B2055" t="s">
        <v>394</v>
      </c>
      <c r="C2055" t="s">
        <v>384</v>
      </c>
      <c r="D2055" t="s">
        <v>361</v>
      </c>
      <c r="E2055" t="s">
        <v>362</v>
      </c>
      <c r="F2055" t="s">
        <v>187</v>
      </c>
      <c r="G2055" t="s">
        <v>243</v>
      </c>
      <c r="H2055" t="s">
        <v>253</v>
      </c>
      <c r="I2055" t="s">
        <v>254</v>
      </c>
      <c r="J2055" t="s">
        <v>255</v>
      </c>
      <c r="K2055" t="s">
        <v>191</v>
      </c>
      <c r="M2055" t="s">
        <v>395</v>
      </c>
      <c r="N2055" t="s">
        <v>391</v>
      </c>
      <c r="O2055" t="s">
        <v>194</v>
      </c>
      <c r="P2055">
        <v>2020</v>
      </c>
      <c r="Q2055">
        <v>0.15</v>
      </c>
    </row>
    <row r="2056" spans="1:17" x14ac:dyDescent="0.25">
      <c r="A2056" t="s">
        <v>393</v>
      </c>
      <c r="B2056" t="s">
        <v>394</v>
      </c>
      <c r="C2056" t="s">
        <v>384</v>
      </c>
      <c r="D2056" t="s">
        <v>361</v>
      </c>
      <c r="E2056" t="s">
        <v>362</v>
      </c>
      <c r="F2056" t="s">
        <v>187</v>
      </c>
      <c r="G2056" t="s">
        <v>243</v>
      </c>
      <c r="H2056" t="s">
        <v>253</v>
      </c>
      <c r="I2056" t="s">
        <v>254</v>
      </c>
      <c r="J2056" t="s">
        <v>255</v>
      </c>
      <c r="K2056" t="s">
        <v>191</v>
      </c>
      <c r="M2056" t="s">
        <v>395</v>
      </c>
      <c r="N2056" t="s">
        <v>391</v>
      </c>
      <c r="O2056" t="s">
        <v>264</v>
      </c>
      <c r="P2056">
        <v>2020</v>
      </c>
      <c r="Q2056">
        <v>0.05</v>
      </c>
    </row>
    <row r="2057" spans="1:17" x14ac:dyDescent="0.25">
      <c r="A2057" t="s">
        <v>393</v>
      </c>
      <c r="B2057" t="s">
        <v>394</v>
      </c>
      <c r="C2057" t="s">
        <v>384</v>
      </c>
      <c r="D2057" t="s">
        <v>361</v>
      </c>
      <c r="E2057" t="s">
        <v>362</v>
      </c>
      <c r="F2057" t="s">
        <v>187</v>
      </c>
      <c r="G2057" t="s">
        <v>243</v>
      </c>
      <c r="H2057" t="s">
        <v>253</v>
      </c>
      <c r="I2057" t="s">
        <v>254</v>
      </c>
      <c r="J2057" t="s">
        <v>255</v>
      </c>
      <c r="K2057" t="s">
        <v>191</v>
      </c>
      <c r="M2057" t="s">
        <v>395</v>
      </c>
      <c r="N2057" t="s">
        <v>391</v>
      </c>
      <c r="O2057" t="s">
        <v>265</v>
      </c>
      <c r="P2057">
        <v>2020</v>
      </c>
      <c r="Q2057">
        <v>0.15</v>
      </c>
    </row>
    <row r="2058" spans="1:17" x14ac:dyDescent="0.25">
      <c r="A2058" t="s">
        <v>393</v>
      </c>
      <c r="B2058" t="s">
        <v>394</v>
      </c>
      <c r="C2058" t="s">
        <v>384</v>
      </c>
      <c r="D2058" t="s">
        <v>361</v>
      </c>
      <c r="E2058" t="s">
        <v>362</v>
      </c>
      <c r="F2058" t="s">
        <v>187</v>
      </c>
      <c r="G2058" t="s">
        <v>243</v>
      </c>
      <c r="H2058" t="s">
        <v>253</v>
      </c>
      <c r="I2058" t="s">
        <v>254</v>
      </c>
      <c r="J2058" t="s">
        <v>255</v>
      </c>
      <c r="K2058" t="s">
        <v>191</v>
      </c>
      <c r="M2058" t="s">
        <v>395</v>
      </c>
      <c r="N2058" t="s">
        <v>391</v>
      </c>
      <c r="O2058" t="s">
        <v>194</v>
      </c>
      <c r="P2058">
        <v>2030</v>
      </c>
      <c r="Q2058">
        <v>0.15</v>
      </c>
    </row>
    <row r="2059" spans="1:17" x14ac:dyDescent="0.25">
      <c r="A2059" t="s">
        <v>393</v>
      </c>
      <c r="B2059" t="s">
        <v>394</v>
      </c>
      <c r="C2059" t="s">
        <v>384</v>
      </c>
      <c r="D2059" t="s">
        <v>361</v>
      </c>
      <c r="E2059" t="s">
        <v>362</v>
      </c>
      <c r="F2059" t="s">
        <v>187</v>
      </c>
      <c r="G2059" t="s">
        <v>243</v>
      </c>
      <c r="H2059" t="s">
        <v>253</v>
      </c>
      <c r="I2059" t="s">
        <v>254</v>
      </c>
      <c r="J2059" t="s">
        <v>255</v>
      </c>
      <c r="K2059" t="s">
        <v>191</v>
      </c>
      <c r="M2059" t="s">
        <v>395</v>
      </c>
      <c r="N2059" t="s">
        <v>391</v>
      </c>
      <c r="O2059" t="s">
        <v>194</v>
      </c>
      <c r="P2059">
        <v>2050</v>
      </c>
      <c r="Q2059">
        <v>0.15</v>
      </c>
    </row>
    <row r="2060" spans="1:17" x14ac:dyDescent="0.25">
      <c r="A2060" t="s">
        <v>393</v>
      </c>
      <c r="B2060" t="s">
        <v>394</v>
      </c>
      <c r="C2060" t="s">
        <v>384</v>
      </c>
      <c r="D2060" t="s">
        <v>361</v>
      </c>
      <c r="E2060" t="s">
        <v>362</v>
      </c>
      <c r="F2060" t="s">
        <v>187</v>
      </c>
      <c r="G2060" t="s">
        <v>243</v>
      </c>
      <c r="H2060" t="s">
        <v>253</v>
      </c>
      <c r="I2060" t="s">
        <v>254</v>
      </c>
      <c r="J2060" t="s">
        <v>255</v>
      </c>
      <c r="K2060" t="s">
        <v>191</v>
      </c>
      <c r="M2060" t="s">
        <v>395</v>
      </c>
      <c r="N2060" t="s">
        <v>391</v>
      </c>
      <c r="O2060" t="s">
        <v>264</v>
      </c>
      <c r="P2060">
        <v>2050</v>
      </c>
      <c r="Q2060">
        <v>0.05</v>
      </c>
    </row>
    <row r="2061" spans="1:17" x14ac:dyDescent="0.25">
      <c r="A2061" t="s">
        <v>393</v>
      </c>
      <c r="B2061" t="s">
        <v>394</v>
      </c>
      <c r="C2061" t="s">
        <v>384</v>
      </c>
      <c r="D2061" t="s">
        <v>361</v>
      </c>
      <c r="E2061" t="s">
        <v>362</v>
      </c>
      <c r="F2061" t="s">
        <v>187</v>
      </c>
      <c r="G2061" t="s">
        <v>243</v>
      </c>
      <c r="H2061" t="s">
        <v>253</v>
      </c>
      <c r="I2061" t="s">
        <v>254</v>
      </c>
      <c r="J2061" t="s">
        <v>255</v>
      </c>
      <c r="K2061" t="s">
        <v>191</v>
      </c>
      <c r="M2061" t="s">
        <v>395</v>
      </c>
      <c r="N2061" t="s">
        <v>391</v>
      </c>
      <c r="O2061" t="s">
        <v>265</v>
      </c>
      <c r="P2061">
        <v>2050</v>
      </c>
      <c r="Q2061">
        <v>0.15</v>
      </c>
    </row>
    <row r="2062" spans="1:17" x14ac:dyDescent="0.25">
      <c r="A2062" t="s">
        <v>393</v>
      </c>
      <c r="B2062" t="s">
        <v>394</v>
      </c>
      <c r="C2062" t="s">
        <v>384</v>
      </c>
      <c r="D2062" t="s">
        <v>361</v>
      </c>
      <c r="E2062" t="s">
        <v>362</v>
      </c>
      <c r="F2062" t="s">
        <v>187</v>
      </c>
      <c r="G2062" t="s">
        <v>243</v>
      </c>
      <c r="H2062" t="s">
        <v>357</v>
      </c>
      <c r="I2062" t="s">
        <v>306</v>
      </c>
      <c r="K2062" t="s">
        <v>78</v>
      </c>
      <c r="M2062" t="s">
        <v>392</v>
      </c>
      <c r="N2062" t="s">
        <v>390</v>
      </c>
      <c r="O2062" t="s">
        <v>194</v>
      </c>
      <c r="P2062">
        <v>2015</v>
      </c>
      <c r="Q2062">
        <v>1</v>
      </c>
    </row>
    <row r="2063" spans="1:17" x14ac:dyDescent="0.25">
      <c r="A2063" t="s">
        <v>393</v>
      </c>
      <c r="B2063" t="s">
        <v>394</v>
      </c>
      <c r="C2063" t="s">
        <v>384</v>
      </c>
      <c r="D2063" t="s">
        <v>361</v>
      </c>
      <c r="E2063" t="s">
        <v>362</v>
      </c>
      <c r="F2063" t="s">
        <v>187</v>
      </c>
      <c r="G2063" t="s">
        <v>243</v>
      </c>
      <c r="H2063" t="s">
        <v>357</v>
      </c>
      <c r="I2063" t="s">
        <v>306</v>
      </c>
      <c r="K2063" t="s">
        <v>78</v>
      </c>
      <c r="M2063" t="s">
        <v>392</v>
      </c>
      <c r="N2063" t="s">
        <v>390</v>
      </c>
      <c r="O2063" t="s">
        <v>194</v>
      </c>
      <c r="P2063">
        <v>2020</v>
      </c>
      <c r="Q2063">
        <v>1</v>
      </c>
    </row>
    <row r="2064" spans="1:17" x14ac:dyDescent="0.25">
      <c r="A2064" t="s">
        <v>393</v>
      </c>
      <c r="B2064" t="s">
        <v>394</v>
      </c>
      <c r="C2064" t="s">
        <v>384</v>
      </c>
      <c r="D2064" t="s">
        <v>361</v>
      </c>
      <c r="E2064" t="s">
        <v>362</v>
      </c>
      <c r="F2064" t="s">
        <v>187</v>
      </c>
      <c r="G2064" t="s">
        <v>243</v>
      </c>
      <c r="H2064" t="s">
        <v>357</v>
      </c>
      <c r="I2064" t="s">
        <v>306</v>
      </c>
      <c r="K2064" t="s">
        <v>78</v>
      </c>
      <c r="M2064" t="s">
        <v>392</v>
      </c>
      <c r="N2064" t="s">
        <v>390</v>
      </c>
      <c r="O2064" t="s">
        <v>264</v>
      </c>
      <c r="P2064">
        <v>2020</v>
      </c>
      <c r="Q2064">
        <v>0.5</v>
      </c>
    </row>
    <row r="2065" spans="1:17" x14ac:dyDescent="0.25">
      <c r="A2065" t="s">
        <v>393</v>
      </c>
      <c r="B2065" t="s">
        <v>394</v>
      </c>
      <c r="C2065" t="s">
        <v>384</v>
      </c>
      <c r="D2065" t="s">
        <v>361</v>
      </c>
      <c r="E2065" t="s">
        <v>362</v>
      </c>
      <c r="F2065" t="s">
        <v>187</v>
      </c>
      <c r="G2065" t="s">
        <v>243</v>
      </c>
      <c r="H2065" t="s">
        <v>357</v>
      </c>
      <c r="I2065" t="s">
        <v>306</v>
      </c>
      <c r="K2065" t="s">
        <v>78</v>
      </c>
      <c r="M2065" t="s">
        <v>392</v>
      </c>
      <c r="N2065" t="s">
        <v>390</v>
      </c>
      <c r="O2065" t="s">
        <v>265</v>
      </c>
      <c r="P2065">
        <v>2020</v>
      </c>
      <c r="Q2065">
        <v>1.5</v>
      </c>
    </row>
    <row r="2066" spans="1:17" x14ac:dyDescent="0.25">
      <c r="A2066" t="s">
        <v>393</v>
      </c>
      <c r="B2066" t="s">
        <v>394</v>
      </c>
      <c r="C2066" t="s">
        <v>384</v>
      </c>
      <c r="D2066" t="s">
        <v>361</v>
      </c>
      <c r="E2066" t="s">
        <v>362</v>
      </c>
      <c r="F2066" t="s">
        <v>187</v>
      </c>
      <c r="G2066" t="s">
        <v>243</v>
      </c>
      <c r="H2066" t="s">
        <v>357</v>
      </c>
      <c r="I2066" t="s">
        <v>306</v>
      </c>
      <c r="K2066" t="s">
        <v>78</v>
      </c>
      <c r="M2066" t="s">
        <v>392</v>
      </c>
      <c r="N2066" t="s">
        <v>390</v>
      </c>
      <c r="O2066" t="s">
        <v>194</v>
      </c>
      <c r="P2066">
        <v>2030</v>
      </c>
      <c r="Q2066">
        <v>1</v>
      </c>
    </row>
    <row r="2067" spans="1:17" x14ac:dyDescent="0.25">
      <c r="A2067" t="s">
        <v>393</v>
      </c>
      <c r="B2067" t="s">
        <v>394</v>
      </c>
      <c r="C2067" t="s">
        <v>384</v>
      </c>
      <c r="D2067" t="s">
        <v>361</v>
      </c>
      <c r="E2067" t="s">
        <v>362</v>
      </c>
      <c r="F2067" t="s">
        <v>187</v>
      </c>
      <c r="G2067" t="s">
        <v>243</v>
      </c>
      <c r="H2067" t="s">
        <v>357</v>
      </c>
      <c r="I2067" t="s">
        <v>306</v>
      </c>
      <c r="K2067" t="s">
        <v>78</v>
      </c>
      <c r="M2067" t="s">
        <v>392</v>
      </c>
      <c r="N2067" t="s">
        <v>390</v>
      </c>
      <c r="O2067" t="s">
        <v>194</v>
      </c>
      <c r="P2067">
        <v>2050</v>
      </c>
      <c r="Q2067">
        <v>1</v>
      </c>
    </row>
    <row r="2068" spans="1:17" x14ac:dyDescent="0.25">
      <c r="A2068" t="s">
        <v>393</v>
      </c>
      <c r="B2068" t="s">
        <v>394</v>
      </c>
      <c r="C2068" t="s">
        <v>384</v>
      </c>
      <c r="D2068" t="s">
        <v>361</v>
      </c>
      <c r="E2068" t="s">
        <v>362</v>
      </c>
      <c r="F2068" t="s">
        <v>187</v>
      </c>
      <c r="G2068" t="s">
        <v>243</v>
      </c>
      <c r="H2068" t="s">
        <v>357</v>
      </c>
      <c r="I2068" t="s">
        <v>306</v>
      </c>
      <c r="K2068" t="s">
        <v>78</v>
      </c>
      <c r="M2068" t="s">
        <v>392</v>
      </c>
      <c r="N2068" t="s">
        <v>390</v>
      </c>
      <c r="O2068" t="s">
        <v>264</v>
      </c>
      <c r="P2068">
        <v>2050</v>
      </c>
      <c r="Q2068">
        <v>0.5</v>
      </c>
    </row>
    <row r="2069" spans="1:17" x14ac:dyDescent="0.25">
      <c r="A2069" t="s">
        <v>393</v>
      </c>
      <c r="B2069" t="s">
        <v>394</v>
      </c>
      <c r="C2069" t="s">
        <v>384</v>
      </c>
      <c r="D2069" t="s">
        <v>361</v>
      </c>
      <c r="E2069" t="s">
        <v>362</v>
      </c>
      <c r="F2069" t="s">
        <v>187</v>
      </c>
      <c r="G2069" t="s">
        <v>243</v>
      </c>
      <c r="H2069" t="s">
        <v>357</v>
      </c>
      <c r="I2069" t="s">
        <v>306</v>
      </c>
      <c r="K2069" t="s">
        <v>78</v>
      </c>
      <c r="M2069" t="s">
        <v>392</v>
      </c>
      <c r="N2069" t="s">
        <v>390</v>
      </c>
      <c r="O2069" t="s">
        <v>265</v>
      </c>
      <c r="P2069">
        <v>2050</v>
      </c>
      <c r="Q2069">
        <v>1.5</v>
      </c>
    </row>
    <row r="2070" spans="1:17" x14ac:dyDescent="0.25">
      <c r="A2070" t="s">
        <v>396</v>
      </c>
      <c r="B2070" t="s">
        <v>397</v>
      </c>
      <c r="C2070" t="s">
        <v>398</v>
      </c>
      <c r="D2070" t="s">
        <v>361</v>
      </c>
      <c r="E2070" t="s">
        <v>362</v>
      </c>
      <c r="F2070" t="s">
        <v>348</v>
      </c>
      <c r="G2070" t="s">
        <v>195</v>
      </c>
      <c r="H2070" t="s">
        <v>196</v>
      </c>
      <c r="I2070" t="s">
        <v>197</v>
      </c>
      <c r="J2070" t="s">
        <v>198</v>
      </c>
      <c r="N2070" t="s">
        <v>399</v>
      </c>
      <c r="O2070" t="s">
        <v>194</v>
      </c>
      <c r="P2070">
        <v>2015</v>
      </c>
      <c r="Q2070">
        <v>0.9</v>
      </c>
    </row>
    <row r="2071" spans="1:17" x14ac:dyDescent="0.25">
      <c r="A2071" t="s">
        <v>396</v>
      </c>
      <c r="B2071" t="s">
        <v>397</v>
      </c>
      <c r="C2071" t="s">
        <v>398</v>
      </c>
      <c r="D2071" t="s">
        <v>361</v>
      </c>
      <c r="E2071" t="s">
        <v>362</v>
      </c>
      <c r="F2071" t="s">
        <v>348</v>
      </c>
      <c r="G2071" t="s">
        <v>195</v>
      </c>
      <c r="H2071" t="s">
        <v>196</v>
      </c>
      <c r="I2071" t="s">
        <v>197</v>
      </c>
      <c r="J2071" t="s">
        <v>198</v>
      </c>
      <c r="N2071" t="s">
        <v>399</v>
      </c>
      <c r="O2071" t="s">
        <v>194</v>
      </c>
      <c r="P2071">
        <v>2020</v>
      </c>
      <c r="Q2071">
        <v>0.95</v>
      </c>
    </row>
    <row r="2072" spans="1:17" x14ac:dyDescent="0.25">
      <c r="A2072" t="s">
        <v>396</v>
      </c>
      <c r="B2072" t="s">
        <v>397</v>
      </c>
      <c r="C2072" t="s">
        <v>398</v>
      </c>
      <c r="D2072" t="s">
        <v>361</v>
      </c>
      <c r="E2072" t="s">
        <v>362</v>
      </c>
      <c r="F2072" t="s">
        <v>348</v>
      </c>
      <c r="G2072" t="s">
        <v>195</v>
      </c>
      <c r="H2072" t="s">
        <v>196</v>
      </c>
      <c r="I2072" t="s">
        <v>197</v>
      </c>
      <c r="J2072" t="s">
        <v>198</v>
      </c>
      <c r="N2072" t="s">
        <v>399</v>
      </c>
      <c r="O2072" t="s">
        <v>264</v>
      </c>
      <c r="P2072">
        <v>2020</v>
      </c>
      <c r="Q2072">
        <v>0.65</v>
      </c>
    </row>
    <row r="2073" spans="1:17" x14ac:dyDescent="0.25">
      <c r="A2073" t="s">
        <v>396</v>
      </c>
      <c r="B2073" t="s">
        <v>397</v>
      </c>
      <c r="C2073" t="s">
        <v>398</v>
      </c>
      <c r="D2073" t="s">
        <v>361</v>
      </c>
      <c r="E2073" t="s">
        <v>362</v>
      </c>
      <c r="F2073" t="s">
        <v>348</v>
      </c>
      <c r="G2073" t="s">
        <v>195</v>
      </c>
      <c r="H2073" t="s">
        <v>196</v>
      </c>
      <c r="I2073" t="s">
        <v>197</v>
      </c>
      <c r="J2073" t="s">
        <v>198</v>
      </c>
      <c r="N2073" t="s">
        <v>399</v>
      </c>
      <c r="O2073" t="s">
        <v>265</v>
      </c>
      <c r="P2073">
        <v>2020</v>
      </c>
      <c r="Q2073">
        <v>1.02</v>
      </c>
    </row>
    <row r="2074" spans="1:17" x14ac:dyDescent="0.25">
      <c r="A2074" t="s">
        <v>396</v>
      </c>
      <c r="B2074" t="s">
        <v>397</v>
      </c>
      <c r="C2074" t="s">
        <v>398</v>
      </c>
      <c r="D2074" t="s">
        <v>361</v>
      </c>
      <c r="E2074" t="s">
        <v>362</v>
      </c>
      <c r="F2074" t="s">
        <v>348</v>
      </c>
      <c r="G2074" t="s">
        <v>195</v>
      </c>
      <c r="H2074" t="s">
        <v>196</v>
      </c>
      <c r="I2074" t="s">
        <v>197</v>
      </c>
      <c r="J2074" t="s">
        <v>198</v>
      </c>
      <c r="N2074" t="s">
        <v>399</v>
      </c>
      <c r="O2074" t="s">
        <v>194</v>
      </c>
      <c r="P2074">
        <v>2030</v>
      </c>
      <c r="Q2074">
        <v>0.99</v>
      </c>
    </row>
    <row r="2075" spans="1:17" x14ac:dyDescent="0.25">
      <c r="A2075" t="s">
        <v>396</v>
      </c>
      <c r="B2075" t="s">
        <v>397</v>
      </c>
      <c r="C2075" t="s">
        <v>398</v>
      </c>
      <c r="D2075" t="s">
        <v>361</v>
      </c>
      <c r="E2075" t="s">
        <v>362</v>
      </c>
      <c r="F2075" t="s">
        <v>348</v>
      </c>
      <c r="G2075" t="s">
        <v>195</v>
      </c>
      <c r="H2075" t="s">
        <v>196</v>
      </c>
      <c r="I2075" t="s">
        <v>197</v>
      </c>
      <c r="J2075" t="s">
        <v>198</v>
      </c>
      <c r="N2075" t="s">
        <v>399</v>
      </c>
      <c r="O2075" t="s">
        <v>194</v>
      </c>
      <c r="P2075">
        <v>2050</v>
      </c>
      <c r="Q2075">
        <v>1.04</v>
      </c>
    </row>
    <row r="2076" spans="1:17" x14ac:dyDescent="0.25">
      <c r="A2076" t="s">
        <v>396</v>
      </c>
      <c r="B2076" t="s">
        <v>397</v>
      </c>
      <c r="C2076" t="s">
        <v>398</v>
      </c>
      <c r="D2076" t="s">
        <v>361</v>
      </c>
      <c r="E2076" t="s">
        <v>362</v>
      </c>
      <c r="F2076" t="s">
        <v>348</v>
      </c>
      <c r="G2076" t="s">
        <v>195</v>
      </c>
      <c r="H2076" t="s">
        <v>196</v>
      </c>
      <c r="I2076" t="s">
        <v>197</v>
      </c>
      <c r="J2076" t="s">
        <v>198</v>
      </c>
      <c r="N2076" t="s">
        <v>399</v>
      </c>
      <c r="O2076" t="s">
        <v>264</v>
      </c>
      <c r="P2076">
        <v>2050</v>
      </c>
      <c r="Q2076">
        <v>0.65</v>
      </c>
    </row>
    <row r="2077" spans="1:17" x14ac:dyDescent="0.25">
      <c r="A2077" t="s">
        <v>396</v>
      </c>
      <c r="B2077" t="s">
        <v>397</v>
      </c>
      <c r="C2077" t="s">
        <v>398</v>
      </c>
      <c r="D2077" t="s">
        <v>361</v>
      </c>
      <c r="E2077" t="s">
        <v>362</v>
      </c>
      <c r="F2077" t="s">
        <v>348</v>
      </c>
      <c r="G2077" t="s">
        <v>195</v>
      </c>
      <c r="H2077" t="s">
        <v>196</v>
      </c>
      <c r="I2077" t="s">
        <v>197</v>
      </c>
      <c r="J2077" t="s">
        <v>198</v>
      </c>
      <c r="N2077" t="s">
        <v>399</v>
      </c>
      <c r="O2077" t="s">
        <v>265</v>
      </c>
      <c r="P2077">
        <v>2050</v>
      </c>
      <c r="Q2077">
        <v>1.1499999999999999</v>
      </c>
    </row>
    <row r="2078" spans="1:17" x14ac:dyDescent="0.25">
      <c r="A2078" t="s">
        <v>396</v>
      </c>
      <c r="B2078" t="s">
        <v>397</v>
      </c>
      <c r="C2078" t="s">
        <v>398</v>
      </c>
      <c r="D2078" t="s">
        <v>361</v>
      </c>
      <c r="E2078" t="s">
        <v>362</v>
      </c>
      <c r="F2078" t="s">
        <v>348</v>
      </c>
      <c r="G2078" t="s">
        <v>195</v>
      </c>
      <c r="H2078" t="s">
        <v>200</v>
      </c>
      <c r="I2078" t="s">
        <v>201</v>
      </c>
      <c r="K2078" t="s">
        <v>202</v>
      </c>
      <c r="M2078" t="s">
        <v>227</v>
      </c>
      <c r="N2078" t="s">
        <v>400</v>
      </c>
      <c r="O2078" t="s">
        <v>194</v>
      </c>
      <c r="P2078">
        <v>2015</v>
      </c>
      <c r="Q2078">
        <v>1</v>
      </c>
    </row>
    <row r="2079" spans="1:17" x14ac:dyDescent="0.25">
      <c r="A2079" t="s">
        <v>396</v>
      </c>
      <c r="B2079" t="s">
        <v>397</v>
      </c>
      <c r="C2079" t="s">
        <v>398</v>
      </c>
      <c r="D2079" t="s">
        <v>361</v>
      </c>
      <c r="E2079" t="s">
        <v>362</v>
      </c>
      <c r="F2079" t="s">
        <v>348</v>
      </c>
      <c r="G2079" t="s">
        <v>195</v>
      </c>
      <c r="H2079" t="s">
        <v>200</v>
      </c>
      <c r="I2079" t="s">
        <v>201</v>
      </c>
      <c r="K2079" t="s">
        <v>202</v>
      </c>
      <c r="M2079" t="s">
        <v>227</v>
      </c>
      <c r="N2079" t="s">
        <v>400</v>
      </c>
      <c r="O2079" t="s">
        <v>194</v>
      </c>
      <c r="P2079">
        <v>2020</v>
      </c>
      <c r="Q2079">
        <v>1</v>
      </c>
    </row>
    <row r="2080" spans="1:17" x14ac:dyDescent="0.25">
      <c r="A2080" t="s">
        <v>396</v>
      </c>
      <c r="B2080" t="s">
        <v>397</v>
      </c>
      <c r="C2080" t="s">
        <v>398</v>
      </c>
      <c r="D2080" t="s">
        <v>361</v>
      </c>
      <c r="E2080" t="s">
        <v>362</v>
      </c>
      <c r="F2080" t="s">
        <v>348</v>
      </c>
      <c r="G2080" t="s">
        <v>195</v>
      </c>
      <c r="H2080" t="s">
        <v>200</v>
      </c>
      <c r="I2080" t="s">
        <v>201</v>
      </c>
      <c r="K2080" t="s">
        <v>202</v>
      </c>
      <c r="M2080" t="s">
        <v>227</v>
      </c>
      <c r="N2080" t="s">
        <v>400</v>
      </c>
      <c r="O2080" t="s">
        <v>264</v>
      </c>
      <c r="P2080">
        <v>2020</v>
      </c>
      <c r="Q2080">
        <v>0.5</v>
      </c>
    </row>
    <row r="2081" spans="1:17" x14ac:dyDescent="0.25">
      <c r="A2081" t="s">
        <v>396</v>
      </c>
      <c r="B2081" t="s">
        <v>397</v>
      </c>
      <c r="C2081" t="s">
        <v>398</v>
      </c>
      <c r="D2081" t="s">
        <v>361</v>
      </c>
      <c r="E2081" t="s">
        <v>362</v>
      </c>
      <c r="F2081" t="s">
        <v>348</v>
      </c>
      <c r="G2081" t="s">
        <v>195</v>
      </c>
      <c r="H2081" t="s">
        <v>200</v>
      </c>
      <c r="I2081" t="s">
        <v>201</v>
      </c>
      <c r="K2081" t="s">
        <v>202</v>
      </c>
      <c r="M2081" t="s">
        <v>227</v>
      </c>
      <c r="N2081" t="s">
        <v>400</v>
      </c>
      <c r="O2081" t="s">
        <v>265</v>
      </c>
      <c r="P2081">
        <v>2020</v>
      </c>
      <c r="Q2081">
        <v>1.5</v>
      </c>
    </row>
    <row r="2082" spans="1:17" x14ac:dyDescent="0.25">
      <c r="A2082" t="s">
        <v>396</v>
      </c>
      <c r="B2082" t="s">
        <v>397</v>
      </c>
      <c r="C2082" t="s">
        <v>398</v>
      </c>
      <c r="D2082" t="s">
        <v>361</v>
      </c>
      <c r="E2082" t="s">
        <v>362</v>
      </c>
      <c r="F2082" t="s">
        <v>348</v>
      </c>
      <c r="G2082" t="s">
        <v>195</v>
      </c>
      <c r="H2082" t="s">
        <v>200</v>
      </c>
      <c r="I2082" t="s">
        <v>201</v>
      </c>
      <c r="K2082" t="s">
        <v>202</v>
      </c>
      <c r="M2082" t="s">
        <v>227</v>
      </c>
      <c r="N2082" t="s">
        <v>400</v>
      </c>
      <c r="O2082" t="s">
        <v>194</v>
      </c>
      <c r="P2082">
        <v>2030</v>
      </c>
      <c r="Q2082">
        <v>1</v>
      </c>
    </row>
    <row r="2083" spans="1:17" x14ac:dyDescent="0.25">
      <c r="A2083" t="s">
        <v>396</v>
      </c>
      <c r="B2083" t="s">
        <v>397</v>
      </c>
      <c r="C2083" t="s">
        <v>398</v>
      </c>
      <c r="D2083" t="s">
        <v>361</v>
      </c>
      <c r="E2083" t="s">
        <v>362</v>
      </c>
      <c r="F2083" t="s">
        <v>348</v>
      </c>
      <c r="G2083" t="s">
        <v>195</v>
      </c>
      <c r="H2083" t="s">
        <v>200</v>
      </c>
      <c r="I2083" t="s">
        <v>201</v>
      </c>
      <c r="K2083" t="s">
        <v>202</v>
      </c>
      <c r="M2083" t="s">
        <v>227</v>
      </c>
      <c r="N2083" t="s">
        <v>400</v>
      </c>
      <c r="O2083" t="s">
        <v>194</v>
      </c>
      <c r="P2083">
        <v>2050</v>
      </c>
      <c r="Q2083">
        <v>1</v>
      </c>
    </row>
    <row r="2084" spans="1:17" x14ac:dyDescent="0.25">
      <c r="A2084" t="s">
        <v>396</v>
      </c>
      <c r="B2084" t="s">
        <v>397</v>
      </c>
      <c r="C2084" t="s">
        <v>398</v>
      </c>
      <c r="D2084" t="s">
        <v>361</v>
      </c>
      <c r="E2084" t="s">
        <v>362</v>
      </c>
      <c r="F2084" t="s">
        <v>348</v>
      </c>
      <c r="G2084" t="s">
        <v>195</v>
      </c>
      <c r="H2084" t="s">
        <v>200</v>
      </c>
      <c r="I2084" t="s">
        <v>201</v>
      </c>
      <c r="K2084" t="s">
        <v>202</v>
      </c>
      <c r="M2084" t="s">
        <v>227</v>
      </c>
      <c r="N2084" t="s">
        <v>400</v>
      </c>
      <c r="O2084" t="s">
        <v>264</v>
      </c>
      <c r="P2084">
        <v>2050</v>
      </c>
      <c r="Q2084">
        <v>0.5</v>
      </c>
    </row>
    <row r="2085" spans="1:17" x14ac:dyDescent="0.25">
      <c r="A2085" t="s">
        <v>396</v>
      </c>
      <c r="B2085" t="s">
        <v>397</v>
      </c>
      <c r="C2085" t="s">
        <v>398</v>
      </c>
      <c r="D2085" t="s">
        <v>361</v>
      </c>
      <c r="E2085" t="s">
        <v>362</v>
      </c>
      <c r="F2085" t="s">
        <v>348</v>
      </c>
      <c r="G2085" t="s">
        <v>195</v>
      </c>
      <c r="H2085" t="s">
        <v>200</v>
      </c>
      <c r="I2085" t="s">
        <v>201</v>
      </c>
      <c r="K2085" t="s">
        <v>202</v>
      </c>
      <c r="M2085" t="s">
        <v>227</v>
      </c>
      <c r="N2085" t="s">
        <v>400</v>
      </c>
      <c r="O2085" t="s">
        <v>265</v>
      </c>
      <c r="P2085">
        <v>2050</v>
      </c>
      <c r="Q2085">
        <v>1.5</v>
      </c>
    </row>
    <row r="2086" spans="1:17" x14ac:dyDescent="0.25">
      <c r="A2086" t="s">
        <v>396</v>
      </c>
      <c r="B2086" t="s">
        <v>397</v>
      </c>
      <c r="C2086" t="s">
        <v>398</v>
      </c>
      <c r="D2086" t="s">
        <v>361</v>
      </c>
      <c r="E2086" t="s">
        <v>362</v>
      </c>
      <c r="F2086" t="s">
        <v>348</v>
      </c>
      <c r="G2086" t="s">
        <v>195</v>
      </c>
      <c r="H2086" t="s">
        <v>204</v>
      </c>
      <c r="I2086" t="s">
        <v>205</v>
      </c>
      <c r="J2086" t="s">
        <v>198</v>
      </c>
      <c r="M2086" t="s">
        <v>316</v>
      </c>
      <c r="O2086" t="s">
        <v>194</v>
      </c>
      <c r="P2086">
        <v>2015</v>
      </c>
    </row>
    <row r="2087" spans="1:17" x14ac:dyDescent="0.25">
      <c r="A2087" t="s">
        <v>396</v>
      </c>
      <c r="B2087" t="s">
        <v>397</v>
      </c>
      <c r="C2087" t="s">
        <v>398</v>
      </c>
      <c r="D2087" t="s">
        <v>361</v>
      </c>
      <c r="E2087" t="s">
        <v>362</v>
      </c>
      <c r="F2087" t="s">
        <v>348</v>
      </c>
      <c r="G2087" t="s">
        <v>195</v>
      </c>
      <c r="H2087" t="s">
        <v>204</v>
      </c>
      <c r="I2087" t="s">
        <v>205</v>
      </c>
      <c r="J2087" t="s">
        <v>198</v>
      </c>
      <c r="M2087" t="s">
        <v>316</v>
      </c>
      <c r="O2087" t="s">
        <v>194</v>
      </c>
      <c r="P2087">
        <v>2020</v>
      </c>
    </row>
    <row r="2088" spans="1:17" x14ac:dyDescent="0.25">
      <c r="A2088" t="s">
        <v>396</v>
      </c>
      <c r="B2088" t="s">
        <v>397</v>
      </c>
      <c r="C2088" t="s">
        <v>398</v>
      </c>
      <c r="D2088" t="s">
        <v>361</v>
      </c>
      <c r="E2088" t="s">
        <v>362</v>
      </c>
      <c r="F2088" t="s">
        <v>348</v>
      </c>
      <c r="G2088" t="s">
        <v>195</v>
      </c>
      <c r="H2088" t="s">
        <v>204</v>
      </c>
      <c r="I2088" t="s">
        <v>205</v>
      </c>
      <c r="J2088" t="s">
        <v>198</v>
      </c>
      <c r="M2088" t="s">
        <v>316</v>
      </c>
      <c r="O2088" t="s">
        <v>264</v>
      </c>
      <c r="P2088">
        <v>2020</v>
      </c>
    </row>
    <row r="2089" spans="1:17" x14ac:dyDescent="0.25">
      <c r="A2089" t="s">
        <v>396</v>
      </c>
      <c r="B2089" t="s">
        <v>397</v>
      </c>
      <c r="C2089" t="s">
        <v>398</v>
      </c>
      <c r="D2089" t="s">
        <v>361</v>
      </c>
      <c r="E2089" t="s">
        <v>362</v>
      </c>
      <c r="F2089" t="s">
        <v>348</v>
      </c>
      <c r="G2089" t="s">
        <v>195</v>
      </c>
      <c r="H2089" t="s">
        <v>204</v>
      </c>
      <c r="I2089" t="s">
        <v>205</v>
      </c>
      <c r="J2089" t="s">
        <v>198</v>
      </c>
      <c r="M2089" t="s">
        <v>316</v>
      </c>
      <c r="O2089" t="s">
        <v>265</v>
      </c>
      <c r="P2089">
        <v>2020</v>
      </c>
    </row>
    <row r="2090" spans="1:17" x14ac:dyDescent="0.25">
      <c r="A2090" t="s">
        <v>396</v>
      </c>
      <c r="B2090" t="s">
        <v>397</v>
      </c>
      <c r="C2090" t="s">
        <v>398</v>
      </c>
      <c r="D2090" t="s">
        <v>361</v>
      </c>
      <c r="E2090" t="s">
        <v>362</v>
      </c>
      <c r="F2090" t="s">
        <v>348</v>
      </c>
      <c r="G2090" t="s">
        <v>195</v>
      </c>
      <c r="H2090" t="s">
        <v>204</v>
      </c>
      <c r="I2090" t="s">
        <v>205</v>
      </c>
      <c r="J2090" t="s">
        <v>198</v>
      </c>
      <c r="M2090" t="s">
        <v>316</v>
      </c>
      <c r="O2090" t="s">
        <v>194</v>
      </c>
      <c r="P2090">
        <v>2030</v>
      </c>
    </row>
    <row r="2091" spans="1:17" x14ac:dyDescent="0.25">
      <c r="A2091" t="s">
        <v>396</v>
      </c>
      <c r="B2091" t="s">
        <v>397</v>
      </c>
      <c r="C2091" t="s">
        <v>398</v>
      </c>
      <c r="D2091" t="s">
        <v>361</v>
      </c>
      <c r="E2091" t="s">
        <v>362</v>
      </c>
      <c r="F2091" t="s">
        <v>348</v>
      </c>
      <c r="G2091" t="s">
        <v>195</v>
      </c>
      <c r="H2091" t="s">
        <v>204</v>
      </c>
      <c r="I2091" t="s">
        <v>205</v>
      </c>
      <c r="J2091" t="s">
        <v>198</v>
      </c>
      <c r="M2091" t="s">
        <v>316</v>
      </c>
      <c r="O2091" t="s">
        <v>194</v>
      </c>
      <c r="P2091">
        <v>2050</v>
      </c>
    </row>
    <row r="2092" spans="1:17" x14ac:dyDescent="0.25">
      <c r="A2092" t="s">
        <v>396</v>
      </c>
      <c r="B2092" t="s">
        <v>397</v>
      </c>
      <c r="C2092" t="s">
        <v>398</v>
      </c>
      <c r="D2092" t="s">
        <v>361</v>
      </c>
      <c r="E2092" t="s">
        <v>362</v>
      </c>
      <c r="F2092" t="s">
        <v>348</v>
      </c>
      <c r="G2092" t="s">
        <v>195</v>
      </c>
      <c r="H2092" t="s">
        <v>204</v>
      </c>
      <c r="I2092" t="s">
        <v>205</v>
      </c>
      <c r="J2092" t="s">
        <v>198</v>
      </c>
      <c r="M2092" t="s">
        <v>316</v>
      </c>
      <c r="O2092" t="s">
        <v>264</v>
      </c>
      <c r="P2092">
        <v>2050</v>
      </c>
    </row>
    <row r="2093" spans="1:17" x14ac:dyDescent="0.25">
      <c r="A2093" t="s">
        <v>396</v>
      </c>
      <c r="B2093" t="s">
        <v>397</v>
      </c>
      <c r="C2093" t="s">
        <v>398</v>
      </c>
      <c r="D2093" t="s">
        <v>361</v>
      </c>
      <c r="E2093" t="s">
        <v>362</v>
      </c>
      <c r="F2093" t="s">
        <v>348</v>
      </c>
      <c r="G2093" t="s">
        <v>195</v>
      </c>
      <c r="H2093" t="s">
        <v>204</v>
      </c>
      <c r="I2093" t="s">
        <v>205</v>
      </c>
      <c r="J2093" t="s">
        <v>198</v>
      </c>
      <c r="M2093" t="s">
        <v>316</v>
      </c>
      <c r="O2093" t="s">
        <v>265</v>
      </c>
      <c r="P2093">
        <v>2050</v>
      </c>
    </row>
    <row r="2094" spans="1:17" x14ac:dyDescent="0.25">
      <c r="A2094" t="s">
        <v>396</v>
      </c>
      <c r="B2094" t="s">
        <v>397</v>
      </c>
      <c r="C2094" t="s">
        <v>398</v>
      </c>
      <c r="D2094" t="s">
        <v>361</v>
      </c>
      <c r="E2094" t="s">
        <v>362</v>
      </c>
      <c r="F2094" t="s">
        <v>348</v>
      </c>
      <c r="G2094" t="s">
        <v>195</v>
      </c>
      <c r="H2094" t="s">
        <v>207</v>
      </c>
      <c r="I2094" t="s">
        <v>208</v>
      </c>
      <c r="J2094" t="s">
        <v>209</v>
      </c>
      <c r="K2094" t="s">
        <v>191</v>
      </c>
      <c r="M2094" t="s">
        <v>199</v>
      </c>
      <c r="N2094" t="s">
        <v>401</v>
      </c>
      <c r="O2094" t="s">
        <v>194</v>
      </c>
      <c r="P2094">
        <v>2015</v>
      </c>
      <c r="Q2094">
        <v>0.46</v>
      </c>
    </row>
    <row r="2095" spans="1:17" x14ac:dyDescent="0.25">
      <c r="A2095" t="s">
        <v>396</v>
      </c>
      <c r="B2095" t="s">
        <v>397</v>
      </c>
      <c r="C2095" t="s">
        <v>398</v>
      </c>
      <c r="D2095" t="s">
        <v>361</v>
      </c>
      <c r="E2095" t="s">
        <v>362</v>
      </c>
      <c r="F2095" t="s">
        <v>348</v>
      </c>
      <c r="G2095" t="s">
        <v>195</v>
      </c>
      <c r="H2095" t="s">
        <v>207</v>
      </c>
      <c r="I2095" t="s">
        <v>208</v>
      </c>
      <c r="J2095" t="s">
        <v>209</v>
      </c>
      <c r="K2095" t="s">
        <v>191</v>
      </c>
      <c r="M2095" t="s">
        <v>199</v>
      </c>
      <c r="N2095" t="s">
        <v>401</v>
      </c>
      <c r="O2095" t="s">
        <v>194</v>
      </c>
      <c r="P2095">
        <v>2020</v>
      </c>
      <c r="Q2095">
        <v>0.47</v>
      </c>
    </row>
    <row r="2096" spans="1:17" x14ac:dyDescent="0.25">
      <c r="A2096" t="s">
        <v>396</v>
      </c>
      <c r="B2096" t="s">
        <v>397</v>
      </c>
      <c r="C2096" t="s">
        <v>398</v>
      </c>
      <c r="D2096" t="s">
        <v>361</v>
      </c>
      <c r="E2096" t="s">
        <v>362</v>
      </c>
      <c r="F2096" t="s">
        <v>348</v>
      </c>
      <c r="G2096" t="s">
        <v>195</v>
      </c>
      <c r="H2096" t="s">
        <v>207</v>
      </c>
      <c r="I2096" t="s">
        <v>208</v>
      </c>
      <c r="J2096" t="s">
        <v>209</v>
      </c>
      <c r="K2096" t="s">
        <v>191</v>
      </c>
      <c r="M2096" t="s">
        <v>199</v>
      </c>
      <c r="N2096" t="s">
        <v>401</v>
      </c>
      <c r="O2096" t="s">
        <v>264</v>
      </c>
      <c r="P2096">
        <v>2020</v>
      </c>
      <c r="Q2096">
        <v>0.4</v>
      </c>
    </row>
    <row r="2097" spans="1:17" x14ac:dyDescent="0.25">
      <c r="A2097" t="s">
        <v>396</v>
      </c>
      <c r="B2097" t="s">
        <v>397</v>
      </c>
      <c r="C2097" t="s">
        <v>398</v>
      </c>
      <c r="D2097" t="s">
        <v>361</v>
      </c>
      <c r="E2097" t="s">
        <v>362</v>
      </c>
      <c r="F2097" t="s">
        <v>348</v>
      </c>
      <c r="G2097" t="s">
        <v>195</v>
      </c>
      <c r="H2097" t="s">
        <v>207</v>
      </c>
      <c r="I2097" t="s">
        <v>208</v>
      </c>
      <c r="J2097" t="s">
        <v>209</v>
      </c>
      <c r="K2097" t="s">
        <v>191</v>
      </c>
      <c r="M2097" t="s">
        <v>199</v>
      </c>
      <c r="N2097" t="s">
        <v>401</v>
      </c>
      <c r="O2097" t="s">
        <v>265</v>
      </c>
      <c r="P2097">
        <v>2020</v>
      </c>
      <c r="Q2097">
        <v>0.48</v>
      </c>
    </row>
    <row r="2098" spans="1:17" x14ac:dyDescent="0.25">
      <c r="A2098" t="s">
        <v>396</v>
      </c>
      <c r="B2098" t="s">
        <v>397</v>
      </c>
      <c r="C2098" t="s">
        <v>398</v>
      </c>
      <c r="D2098" t="s">
        <v>361</v>
      </c>
      <c r="E2098" t="s">
        <v>362</v>
      </c>
      <c r="F2098" t="s">
        <v>348</v>
      </c>
      <c r="G2098" t="s">
        <v>195</v>
      </c>
      <c r="H2098" t="s">
        <v>207</v>
      </c>
      <c r="I2098" t="s">
        <v>208</v>
      </c>
      <c r="J2098" t="s">
        <v>209</v>
      </c>
      <c r="K2098" t="s">
        <v>191</v>
      </c>
      <c r="M2098" t="s">
        <v>199</v>
      </c>
      <c r="N2098" t="s">
        <v>401</v>
      </c>
      <c r="O2098" t="s">
        <v>194</v>
      </c>
      <c r="P2098">
        <v>2030</v>
      </c>
      <c r="Q2098">
        <v>0.48</v>
      </c>
    </row>
    <row r="2099" spans="1:17" x14ac:dyDescent="0.25">
      <c r="A2099" t="s">
        <v>396</v>
      </c>
      <c r="B2099" t="s">
        <v>397</v>
      </c>
      <c r="C2099" t="s">
        <v>398</v>
      </c>
      <c r="D2099" t="s">
        <v>361</v>
      </c>
      <c r="E2099" t="s">
        <v>362</v>
      </c>
      <c r="F2099" t="s">
        <v>348</v>
      </c>
      <c r="G2099" t="s">
        <v>195</v>
      </c>
      <c r="H2099" t="s">
        <v>207</v>
      </c>
      <c r="I2099" t="s">
        <v>208</v>
      </c>
      <c r="J2099" t="s">
        <v>209</v>
      </c>
      <c r="K2099" t="s">
        <v>191</v>
      </c>
      <c r="M2099" t="s">
        <v>199</v>
      </c>
      <c r="N2099" t="s">
        <v>401</v>
      </c>
      <c r="O2099" t="s">
        <v>194</v>
      </c>
      <c r="P2099">
        <v>2050</v>
      </c>
      <c r="Q2099">
        <v>0.5</v>
      </c>
    </row>
    <row r="2100" spans="1:17" x14ac:dyDescent="0.25">
      <c r="A2100" t="s">
        <v>396</v>
      </c>
      <c r="B2100" t="s">
        <v>397</v>
      </c>
      <c r="C2100" t="s">
        <v>398</v>
      </c>
      <c r="D2100" t="s">
        <v>361</v>
      </c>
      <c r="E2100" t="s">
        <v>362</v>
      </c>
      <c r="F2100" t="s">
        <v>348</v>
      </c>
      <c r="G2100" t="s">
        <v>195</v>
      </c>
      <c r="H2100" t="s">
        <v>207</v>
      </c>
      <c r="I2100" t="s">
        <v>208</v>
      </c>
      <c r="J2100" t="s">
        <v>209</v>
      </c>
      <c r="K2100" t="s">
        <v>191</v>
      </c>
      <c r="M2100" t="s">
        <v>199</v>
      </c>
      <c r="N2100" t="s">
        <v>401</v>
      </c>
      <c r="O2100" t="s">
        <v>264</v>
      </c>
      <c r="P2100">
        <v>2050</v>
      </c>
      <c r="Q2100">
        <v>0.44</v>
      </c>
    </row>
    <row r="2101" spans="1:17" x14ac:dyDescent="0.25">
      <c r="A2101" t="s">
        <v>396</v>
      </c>
      <c r="B2101" t="s">
        <v>397</v>
      </c>
      <c r="C2101" t="s">
        <v>398</v>
      </c>
      <c r="D2101" t="s">
        <v>361</v>
      </c>
      <c r="E2101" t="s">
        <v>362</v>
      </c>
      <c r="F2101" t="s">
        <v>348</v>
      </c>
      <c r="G2101" t="s">
        <v>195</v>
      </c>
      <c r="H2101" t="s">
        <v>207</v>
      </c>
      <c r="I2101" t="s">
        <v>208</v>
      </c>
      <c r="J2101" t="s">
        <v>209</v>
      </c>
      <c r="K2101" t="s">
        <v>191</v>
      </c>
      <c r="M2101" t="s">
        <v>199</v>
      </c>
      <c r="N2101" t="s">
        <v>401</v>
      </c>
      <c r="O2101" t="s">
        <v>265</v>
      </c>
      <c r="P2101">
        <v>2050</v>
      </c>
      <c r="Q2101">
        <v>0.52</v>
      </c>
    </row>
    <row r="2102" spans="1:17" x14ac:dyDescent="0.25">
      <c r="A2102" t="s">
        <v>396</v>
      </c>
      <c r="B2102" t="s">
        <v>397</v>
      </c>
      <c r="C2102" t="s">
        <v>398</v>
      </c>
      <c r="D2102" t="s">
        <v>361</v>
      </c>
      <c r="E2102" t="s">
        <v>362</v>
      </c>
      <c r="F2102" t="s">
        <v>348</v>
      </c>
      <c r="G2102" t="s">
        <v>195</v>
      </c>
      <c r="H2102" t="s">
        <v>350</v>
      </c>
      <c r="I2102" t="s">
        <v>208</v>
      </c>
      <c r="J2102" t="s">
        <v>351</v>
      </c>
      <c r="K2102" t="s">
        <v>191</v>
      </c>
      <c r="M2102" t="s">
        <v>199</v>
      </c>
      <c r="N2102" t="s">
        <v>399</v>
      </c>
      <c r="O2102" t="s">
        <v>194</v>
      </c>
      <c r="P2102">
        <v>2015</v>
      </c>
      <c r="Q2102">
        <v>0.44</v>
      </c>
    </row>
    <row r="2103" spans="1:17" x14ac:dyDescent="0.25">
      <c r="A2103" t="s">
        <v>396</v>
      </c>
      <c r="B2103" t="s">
        <v>397</v>
      </c>
      <c r="C2103" t="s">
        <v>398</v>
      </c>
      <c r="D2103" t="s">
        <v>361</v>
      </c>
      <c r="E2103" t="s">
        <v>362</v>
      </c>
      <c r="F2103" t="s">
        <v>348</v>
      </c>
      <c r="G2103" t="s">
        <v>195</v>
      </c>
      <c r="H2103" t="s">
        <v>350</v>
      </c>
      <c r="I2103" t="s">
        <v>208</v>
      </c>
      <c r="J2103" t="s">
        <v>351</v>
      </c>
      <c r="K2103" t="s">
        <v>191</v>
      </c>
      <c r="M2103" t="s">
        <v>199</v>
      </c>
      <c r="N2103" t="s">
        <v>399</v>
      </c>
      <c r="O2103" t="s">
        <v>194</v>
      </c>
      <c r="P2103">
        <v>2020</v>
      </c>
      <c r="Q2103">
        <v>0.45</v>
      </c>
    </row>
    <row r="2104" spans="1:17" x14ac:dyDescent="0.25">
      <c r="A2104" t="s">
        <v>396</v>
      </c>
      <c r="B2104" t="s">
        <v>397</v>
      </c>
      <c r="C2104" t="s">
        <v>398</v>
      </c>
      <c r="D2104" t="s">
        <v>361</v>
      </c>
      <c r="E2104" t="s">
        <v>362</v>
      </c>
      <c r="F2104" t="s">
        <v>348</v>
      </c>
      <c r="G2104" t="s">
        <v>195</v>
      </c>
      <c r="H2104" t="s">
        <v>350</v>
      </c>
      <c r="I2104" t="s">
        <v>208</v>
      </c>
      <c r="J2104" t="s">
        <v>351</v>
      </c>
      <c r="K2104" t="s">
        <v>191</v>
      </c>
      <c r="M2104" t="s">
        <v>199</v>
      </c>
      <c r="N2104" t="s">
        <v>399</v>
      </c>
      <c r="O2104" t="s">
        <v>264</v>
      </c>
      <c r="P2104">
        <v>2020</v>
      </c>
      <c r="Q2104">
        <v>0.38</v>
      </c>
    </row>
    <row r="2105" spans="1:17" x14ac:dyDescent="0.25">
      <c r="A2105" t="s">
        <v>396</v>
      </c>
      <c r="B2105" t="s">
        <v>397</v>
      </c>
      <c r="C2105" t="s">
        <v>398</v>
      </c>
      <c r="D2105" t="s">
        <v>361</v>
      </c>
      <c r="E2105" t="s">
        <v>362</v>
      </c>
      <c r="F2105" t="s">
        <v>348</v>
      </c>
      <c r="G2105" t="s">
        <v>195</v>
      </c>
      <c r="H2105" t="s">
        <v>350</v>
      </c>
      <c r="I2105" t="s">
        <v>208</v>
      </c>
      <c r="J2105" t="s">
        <v>351</v>
      </c>
      <c r="K2105" t="s">
        <v>191</v>
      </c>
      <c r="M2105" t="s">
        <v>199</v>
      </c>
      <c r="N2105" t="s">
        <v>399</v>
      </c>
      <c r="O2105" t="s">
        <v>265</v>
      </c>
      <c r="P2105">
        <v>2020</v>
      </c>
      <c r="Q2105">
        <v>0.46</v>
      </c>
    </row>
    <row r="2106" spans="1:17" x14ac:dyDescent="0.25">
      <c r="A2106" t="s">
        <v>396</v>
      </c>
      <c r="B2106" t="s">
        <v>397</v>
      </c>
      <c r="C2106" t="s">
        <v>398</v>
      </c>
      <c r="D2106" t="s">
        <v>361</v>
      </c>
      <c r="E2106" t="s">
        <v>362</v>
      </c>
      <c r="F2106" t="s">
        <v>348</v>
      </c>
      <c r="G2106" t="s">
        <v>195</v>
      </c>
      <c r="H2106" t="s">
        <v>350</v>
      </c>
      <c r="I2106" t="s">
        <v>208</v>
      </c>
      <c r="J2106" t="s">
        <v>351</v>
      </c>
      <c r="K2106" t="s">
        <v>191</v>
      </c>
      <c r="M2106" t="s">
        <v>199</v>
      </c>
      <c r="N2106" t="s">
        <v>399</v>
      </c>
      <c r="O2106" t="s">
        <v>194</v>
      </c>
      <c r="P2106">
        <v>2030</v>
      </c>
      <c r="Q2106">
        <v>0.47</v>
      </c>
    </row>
    <row r="2107" spans="1:17" x14ac:dyDescent="0.25">
      <c r="A2107" t="s">
        <v>396</v>
      </c>
      <c r="B2107" t="s">
        <v>397</v>
      </c>
      <c r="C2107" t="s">
        <v>398</v>
      </c>
      <c r="D2107" t="s">
        <v>361</v>
      </c>
      <c r="E2107" t="s">
        <v>362</v>
      </c>
      <c r="F2107" t="s">
        <v>348</v>
      </c>
      <c r="G2107" t="s">
        <v>195</v>
      </c>
      <c r="H2107" t="s">
        <v>350</v>
      </c>
      <c r="I2107" t="s">
        <v>208</v>
      </c>
      <c r="J2107" t="s">
        <v>351</v>
      </c>
      <c r="K2107" t="s">
        <v>191</v>
      </c>
      <c r="M2107" t="s">
        <v>199</v>
      </c>
      <c r="N2107" t="s">
        <v>399</v>
      </c>
      <c r="O2107" t="s">
        <v>194</v>
      </c>
      <c r="P2107">
        <v>2050</v>
      </c>
      <c r="Q2107">
        <v>0.48</v>
      </c>
    </row>
    <row r="2108" spans="1:17" x14ac:dyDescent="0.25">
      <c r="A2108" t="s">
        <v>396</v>
      </c>
      <c r="B2108" t="s">
        <v>397</v>
      </c>
      <c r="C2108" t="s">
        <v>398</v>
      </c>
      <c r="D2108" t="s">
        <v>361</v>
      </c>
      <c r="E2108" t="s">
        <v>362</v>
      </c>
      <c r="F2108" t="s">
        <v>348</v>
      </c>
      <c r="G2108" t="s">
        <v>195</v>
      </c>
      <c r="H2108" t="s">
        <v>350</v>
      </c>
      <c r="I2108" t="s">
        <v>208</v>
      </c>
      <c r="J2108" t="s">
        <v>351</v>
      </c>
      <c r="K2108" t="s">
        <v>191</v>
      </c>
      <c r="M2108" t="s">
        <v>199</v>
      </c>
      <c r="N2108" t="s">
        <v>399</v>
      </c>
      <c r="O2108" t="s">
        <v>264</v>
      </c>
      <c r="P2108">
        <v>2050</v>
      </c>
      <c r="Q2108">
        <v>0.42</v>
      </c>
    </row>
    <row r="2109" spans="1:17" x14ac:dyDescent="0.25">
      <c r="A2109" t="s">
        <v>396</v>
      </c>
      <c r="B2109" t="s">
        <v>397</v>
      </c>
      <c r="C2109" t="s">
        <v>398</v>
      </c>
      <c r="D2109" t="s">
        <v>361</v>
      </c>
      <c r="E2109" t="s">
        <v>362</v>
      </c>
      <c r="F2109" t="s">
        <v>348</v>
      </c>
      <c r="G2109" t="s">
        <v>195</v>
      </c>
      <c r="H2109" t="s">
        <v>350</v>
      </c>
      <c r="I2109" t="s">
        <v>208</v>
      </c>
      <c r="J2109" t="s">
        <v>351</v>
      </c>
      <c r="K2109" t="s">
        <v>191</v>
      </c>
      <c r="M2109" t="s">
        <v>199</v>
      </c>
      <c r="N2109" t="s">
        <v>399</v>
      </c>
      <c r="O2109" t="s">
        <v>265</v>
      </c>
      <c r="P2109">
        <v>2050</v>
      </c>
      <c r="Q2109">
        <v>0.5</v>
      </c>
    </row>
    <row r="2110" spans="1:17" x14ac:dyDescent="0.25">
      <c r="A2110" t="s">
        <v>396</v>
      </c>
      <c r="B2110" t="s">
        <v>397</v>
      </c>
      <c r="C2110" t="s">
        <v>398</v>
      </c>
      <c r="D2110" t="s">
        <v>361</v>
      </c>
      <c r="E2110" t="s">
        <v>362</v>
      </c>
      <c r="F2110" t="s">
        <v>348</v>
      </c>
      <c r="G2110" t="s">
        <v>195</v>
      </c>
      <c r="H2110" t="s">
        <v>352</v>
      </c>
      <c r="I2110" t="s">
        <v>135</v>
      </c>
      <c r="K2110" t="s">
        <v>191</v>
      </c>
      <c r="N2110" t="s">
        <v>402</v>
      </c>
      <c r="O2110" t="s">
        <v>194</v>
      </c>
      <c r="P2110">
        <v>2015</v>
      </c>
      <c r="Q2110">
        <v>0.03</v>
      </c>
    </row>
    <row r="2111" spans="1:17" x14ac:dyDescent="0.25">
      <c r="A2111" t="s">
        <v>396</v>
      </c>
      <c r="B2111" t="s">
        <v>397</v>
      </c>
      <c r="C2111" t="s">
        <v>398</v>
      </c>
      <c r="D2111" t="s">
        <v>361</v>
      </c>
      <c r="E2111" t="s">
        <v>362</v>
      </c>
      <c r="F2111" t="s">
        <v>348</v>
      </c>
      <c r="G2111" t="s">
        <v>195</v>
      </c>
      <c r="H2111" t="s">
        <v>352</v>
      </c>
      <c r="I2111" t="s">
        <v>135</v>
      </c>
      <c r="K2111" t="s">
        <v>191</v>
      </c>
      <c r="N2111" t="s">
        <v>402</v>
      </c>
      <c r="O2111" t="s">
        <v>194</v>
      </c>
      <c r="P2111">
        <v>2020</v>
      </c>
      <c r="Q2111">
        <v>0.03</v>
      </c>
    </row>
    <row r="2112" spans="1:17" x14ac:dyDescent="0.25">
      <c r="A2112" t="s">
        <v>396</v>
      </c>
      <c r="B2112" t="s">
        <v>397</v>
      </c>
      <c r="C2112" t="s">
        <v>398</v>
      </c>
      <c r="D2112" t="s">
        <v>361</v>
      </c>
      <c r="E2112" t="s">
        <v>362</v>
      </c>
      <c r="F2112" t="s">
        <v>348</v>
      </c>
      <c r="G2112" t="s">
        <v>195</v>
      </c>
      <c r="H2112" t="s">
        <v>352</v>
      </c>
      <c r="I2112" t="s">
        <v>135</v>
      </c>
      <c r="K2112" t="s">
        <v>191</v>
      </c>
      <c r="N2112" t="s">
        <v>402</v>
      </c>
      <c r="O2112" t="s">
        <v>264</v>
      </c>
      <c r="P2112">
        <v>2020</v>
      </c>
      <c r="Q2112">
        <v>0.02</v>
      </c>
    </row>
    <row r="2113" spans="1:17" x14ac:dyDescent="0.25">
      <c r="A2113" t="s">
        <v>396</v>
      </c>
      <c r="B2113" t="s">
        <v>397</v>
      </c>
      <c r="C2113" t="s">
        <v>398</v>
      </c>
      <c r="D2113" t="s">
        <v>361</v>
      </c>
      <c r="E2113" t="s">
        <v>362</v>
      </c>
      <c r="F2113" t="s">
        <v>348</v>
      </c>
      <c r="G2113" t="s">
        <v>195</v>
      </c>
      <c r="H2113" t="s">
        <v>352</v>
      </c>
      <c r="I2113" t="s">
        <v>135</v>
      </c>
      <c r="K2113" t="s">
        <v>191</v>
      </c>
      <c r="N2113" t="s">
        <v>402</v>
      </c>
      <c r="O2113" t="s">
        <v>265</v>
      </c>
      <c r="P2113">
        <v>2020</v>
      </c>
      <c r="Q2113">
        <v>0.05</v>
      </c>
    </row>
    <row r="2114" spans="1:17" x14ac:dyDescent="0.25">
      <c r="A2114" t="s">
        <v>396</v>
      </c>
      <c r="B2114" t="s">
        <v>397</v>
      </c>
      <c r="C2114" t="s">
        <v>398</v>
      </c>
      <c r="D2114" t="s">
        <v>361</v>
      </c>
      <c r="E2114" t="s">
        <v>362</v>
      </c>
      <c r="F2114" t="s">
        <v>348</v>
      </c>
      <c r="G2114" t="s">
        <v>195</v>
      </c>
      <c r="H2114" t="s">
        <v>352</v>
      </c>
      <c r="I2114" t="s">
        <v>135</v>
      </c>
      <c r="K2114" t="s">
        <v>191</v>
      </c>
      <c r="N2114" t="s">
        <v>402</v>
      </c>
      <c r="O2114" t="s">
        <v>194</v>
      </c>
      <c r="P2114">
        <v>2030</v>
      </c>
      <c r="Q2114">
        <v>0.03</v>
      </c>
    </row>
    <row r="2115" spans="1:17" x14ac:dyDescent="0.25">
      <c r="A2115" t="s">
        <v>396</v>
      </c>
      <c r="B2115" t="s">
        <v>397</v>
      </c>
      <c r="C2115" t="s">
        <v>398</v>
      </c>
      <c r="D2115" t="s">
        <v>361</v>
      </c>
      <c r="E2115" t="s">
        <v>362</v>
      </c>
      <c r="F2115" t="s">
        <v>348</v>
      </c>
      <c r="G2115" t="s">
        <v>195</v>
      </c>
      <c r="H2115" t="s">
        <v>352</v>
      </c>
      <c r="I2115" t="s">
        <v>135</v>
      </c>
      <c r="K2115" t="s">
        <v>191</v>
      </c>
      <c r="N2115" t="s">
        <v>402</v>
      </c>
      <c r="O2115" t="s">
        <v>194</v>
      </c>
      <c r="P2115">
        <v>2050</v>
      </c>
      <c r="Q2115">
        <v>0.03</v>
      </c>
    </row>
    <row r="2116" spans="1:17" x14ac:dyDescent="0.25">
      <c r="A2116" t="s">
        <v>396</v>
      </c>
      <c r="B2116" t="s">
        <v>397</v>
      </c>
      <c r="C2116" t="s">
        <v>398</v>
      </c>
      <c r="D2116" t="s">
        <v>361</v>
      </c>
      <c r="E2116" t="s">
        <v>362</v>
      </c>
      <c r="F2116" t="s">
        <v>348</v>
      </c>
      <c r="G2116" t="s">
        <v>195</v>
      </c>
      <c r="H2116" t="s">
        <v>352</v>
      </c>
      <c r="I2116" t="s">
        <v>135</v>
      </c>
      <c r="K2116" t="s">
        <v>191</v>
      </c>
      <c r="N2116" t="s">
        <v>402</v>
      </c>
      <c r="O2116" t="s">
        <v>264</v>
      </c>
      <c r="P2116">
        <v>2050</v>
      </c>
      <c r="Q2116">
        <v>0.02</v>
      </c>
    </row>
    <row r="2117" spans="1:17" x14ac:dyDescent="0.25">
      <c r="A2117" t="s">
        <v>396</v>
      </c>
      <c r="B2117" t="s">
        <v>397</v>
      </c>
      <c r="C2117" t="s">
        <v>398</v>
      </c>
      <c r="D2117" t="s">
        <v>361</v>
      </c>
      <c r="E2117" t="s">
        <v>362</v>
      </c>
      <c r="F2117" t="s">
        <v>348</v>
      </c>
      <c r="G2117" t="s">
        <v>195</v>
      </c>
      <c r="H2117" t="s">
        <v>352</v>
      </c>
      <c r="I2117" t="s">
        <v>135</v>
      </c>
      <c r="K2117" t="s">
        <v>191</v>
      </c>
      <c r="N2117" t="s">
        <v>402</v>
      </c>
      <c r="O2117" t="s">
        <v>265</v>
      </c>
      <c r="P2117">
        <v>2050</v>
      </c>
      <c r="Q2117">
        <v>0.05</v>
      </c>
    </row>
    <row r="2118" spans="1:17" x14ac:dyDescent="0.25">
      <c r="A2118" t="s">
        <v>396</v>
      </c>
      <c r="B2118" t="s">
        <v>397</v>
      </c>
      <c r="C2118" t="s">
        <v>398</v>
      </c>
      <c r="D2118" t="s">
        <v>361</v>
      </c>
      <c r="E2118" t="s">
        <v>362</v>
      </c>
      <c r="F2118" t="s">
        <v>348</v>
      </c>
      <c r="G2118" t="s">
        <v>195</v>
      </c>
      <c r="H2118" t="s">
        <v>212</v>
      </c>
      <c r="I2118" t="s">
        <v>213</v>
      </c>
      <c r="K2118" t="s">
        <v>214</v>
      </c>
      <c r="O2118" t="s">
        <v>194</v>
      </c>
      <c r="P2118">
        <v>2015</v>
      </c>
    </row>
    <row r="2119" spans="1:17" x14ac:dyDescent="0.25">
      <c r="A2119" t="s">
        <v>396</v>
      </c>
      <c r="B2119" t="s">
        <v>397</v>
      </c>
      <c r="C2119" t="s">
        <v>398</v>
      </c>
      <c r="D2119" t="s">
        <v>361</v>
      </c>
      <c r="E2119" t="s">
        <v>362</v>
      </c>
      <c r="F2119" t="s">
        <v>348</v>
      </c>
      <c r="G2119" t="s">
        <v>195</v>
      </c>
      <c r="H2119" t="s">
        <v>212</v>
      </c>
      <c r="I2119" t="s">
        <v>213</v>
      </c>
      <c r="K2119" t="s">
        <v>214</v>
      </c>
      <c r="O2119" t="s">
        <v>194</v>
      </c>
      <c r="P2119">
        <v>2020</v>
      </c>
    </row>
    <row r="2120" spans="1:17" x14ac:dyDescent="0.25">
      <c r="A2120" t="s">
        <v>396</v>
      </c>
      <c r="B2120" t="s">
        <v>397</v>
      </c>
      <c r="C2120" t="s">
        <v>398</v>
      </c>
      <c r="D2120" t="s">
        <v>361</v>
      </c>
      <c r="E2120" t="s">
        <v>362</v>
      </c>
      <c r="F2120" t="s">
        <v>348</v>
      </c>
      <c r="G2120" t="s">
        <v>195</v>
      </c>
      <c r="H2120" t="s">
        <v>212</v>
      </c>
      <c r="I2120" t="s">
        <v>213</v>
      </c>
      <c r="K2120" t="s">
        <v>214</v>
      </c>
      <c r="O2120" t="s">
        <v>264</v>
      </c>
      <c r="P2120">
        <v>2020</v>
      </c>
      <c r="Q2120">
        <v>1</v>
      </c>
    </row>
    <row r="2121" spans="1:17" x14ac:dyDescent="0.25">
      <c r="A2121" t="s">
        <v>396</v>
      </c>
      <c r="B2121" t="s">
        <v>397</v>
      </c>
      <c r="C2121" t="s">
        <v>398</v>
      </c>
      <c r="D2121" t="s">
        <v>361</v>
      </c>
      <c r="E2121" t="s">
        <v>362</v>
      </c>
      <c r="F2121" t="s">
        <v>348</v>
      </c>
      <c r="G2121" t="s">
        <v>195</v>
      </c>
      <c r="H2121" t="s">
        <v>212</v>
      </c>
      <c r="I2121" t="s">
        <v>213</v>
      </c>
      <c r="K2121" t="s">
        <v>214</v>
      </c>
      <c r="O2121" t="s">
        <v>265</v>
      </c>
      <c r="P2121">
        <v>2020</v>
      </c>
      <c r="Q2121">
        <v>10</v>
      </c>
    </row>
    <row r="2122" spans="1:17" x14ac:dyDescent="0.25">
      <c r="A2122" t="s">
        <v>396</v>
      </c>
      <c r="B2122" t="s">
        <v>397</v>
      </c>
      <c r="C2122" t="s">
        <v>398</v>
      </c>
      <c r="D2122" t="s">
        <v>361</v>
      </c>
      <c r="E2122" t="s">
        <v>362</v>
      </c>
      <c r="F2122" t="s">
        <v>348</v>
      </c>
      <c r="G2122" t="s">
        <v>195</v>
      </c>
      <c r="H2122" t="s">
        <v>212</v>
      </c>
      <c r="I2122" t="s">
        <v>213</v>
      </c>
      <c r="K2122" t="s">
        <v>214</v>
      </c>
      <c r="O2122" t="s">
        <v>194</v>
      </c>
      <c r="P2122">
        <v>2030</v>
      </c>
    </row>
    <row r="2123" spans="1:17" x14ac:dyDescent="0.25">
      <c r="A2123" t="s">
        <v>396</v>
      </c>
      <c r="B2123" t="s">
        <v>397</v>
      </c>
      <c r="C2123" t="s">
        <v>398</v>
      </c>
      <c r="D2123" t="s">
        <v>361</v>
      </c>
      <c r="E2123" t="s">
        <v>362</v>
      </c>
      <c r="F2123" t="s">
        <v>348</v>
      </c>
      <c r="G2123" t="s">
        <v>195</v>
      </c>
      <c r="H2123" t="s">
        <v>212</v>
      </c>
      <c r="I2123" t="s">
        <v>213</v>
      </c>
      <c r="K2123" t="s">
        <v>214</v>
      </c>
      <c r="O2123" t="s">
        <v>194</v>
      </c>
      <c r="P2123">
        <v>2050</v>
      </c>
    </row>
    <row r="2124" spans="1:17" x14ac:dyDescent="0.25">
      <c r="A2124" t="s">
        <v>396</v>
      </c>
      <c r="B2124" t="s">
        <v>397</v>
      </c>
      <c r="C2124" t="s">
        <v>398</v>
      </c>
      <c r="D2124" t="s">
        <v>361</v>
      </c>
      <c r="E2124" t="s">
        <v>362</v>
      </c>
      <c r="F2124" t="s">
        <v>348</v>
      </c>
      <c r="G2124" t="s">
        <v>195</v>
      </c>
      <c r="H2124" t="s">
        <v>212</v>
      </c>
      <c r="I2124" t="s">
        <v>213</v>
      </c>
      <c r="K2124" t="s">
        <v>214</v>
      </c>
      <c r="O2124" t="s">
        <v>264</v>
      </c>
      <c r="P2124">
        <v>2050</v>
      </c>
      <c r="Q2124">
        <v>1</v>
      </c>
    </row>
    <row r="2125" spans="1:17" x14ac:dyDescent="0.25">
      <c r="A2125" t="s">
        <v>396</v>
      </c>
      <c r="B2125" t="s">
        <v>397</v>
      </c>
      <c r="C2125" t="s">
        <v>398</v>
      </c>
      <c r="D2125" t="s">
        <v>361</v>
      </c>
      <c r="E2125" t="s">
        <v>362</v>
      </c>
      <c r="F2125" t="s">
        <v>348</v>
      </c>
      <c r="G2125" t="s">
        <v>195</v>
      </c>
      <c r="H2125" t="s">
        <v>212</v>
      </c>
      <c r="I2125" t="s">
        <v>213</v>
      </c>
      <c r="K2125" t="s">
        <v>214</v>
      </c>
      <c r="O2125" t="s">
        <v>265</v>
      </c>
      <c r="P2125">
        <v>2050</v>
      </c>
      <c r="Q2125">
        <v>10</v>
      </c>
    </row>
    <row r="2126" spans="1:17" x14ac:dyDescent="0.25">
      <c r="A2126" t="s">
        <v>396</v>
      </c>
      <c r="B2126" t="s">
        <v>397</v>
      </c>
      <c r="C2126" t="s">
        <v>398</v>
      </c>
      <c r="D2126" t="s">
        <v>361</v>
      </c>
      <c r="E2126" t="s">
        <v>362</v>
      </c>
      <c r="F2126" t="s">
        <v>348</v>
      </c>
      <c r="G2126" t="s">
        <v>195</v>
      </c>
      <c r="H2126" t="s">
        <v>354</v>
      </c>
      <c r="I2126" t="s">
        <v>136</v>
      </c>
      <c r="K2126" t="s">
        <v>275</v>
      </c>
      <c r="M2126" t="s">
        <v>392</v>
      </c>
      <c r="N2126" t="s">
        <v>402</v>
      </c>
      <c r="O2126" t="s">
        <v>194</v>
      </c>
      <c r="P2126">
        <v>2015</v>
      </c>
      <c r="Q2126">
        <v>0.8</v>
      </c>
    </row>
    <row r="2127" spans="1:17" x14ac:dyDescent="0.25">
      <c r="A2127" t="s">
        <v>396</v>
      </c>
      <c r="B2127" t="s">
        <v>397</v>
      </c>
      <c r="C2127" t="s">
        <v>398</v>
      </c>
      <c r="D2127" t="s">
        <v>361</v>
      </c>
      <c r="E2127" t="s">
        <v>362</v>
      </c>
      <c r="F2127" t="s">
        <v>348</v>
      </c>
      <c r="G2127" t="s">
        <v>195</v>
      </c>
      <c r="H2127" t="s">
        <v>354</v>
      </c>
      <c r="I2127" t="s">
        <v>136</v>
      </c>
      <c r="K2127" t="s">
        <v>275</v>
      </c>
      <c r="M2127" t="s">
        <v>392</v>
      </c>
      <c r="N2127" t="s">
        <v>402</v>
      </c>
      <c r="O2127" t="s">
        <v>194</v>
      </c>
      <c r="P2127">
        <v>2020</v>
      </c>
      <c r="Q2127">
        <v>0.8</v>
      </c>
    </row>
    <row r="2128" spans="1:17" x14ac:dyDescent="0.25">
      <c r="A2128" t="s">
        <v>396</v>
      </c>
      <c r="B2128" t="s">
        <v>397</v>
      </c>
      <c r="C2128" t="s">
        <v>398</v>
      </c>
      <c r="D2128" t="s">
        <v>361</v>
      </c>
      <c r="E2128" t="s">
        <v>362</v>
      </c>
      <c r="F2128" t="s">
        <v>348</v>
      </c>
      <c r="G2128" t="s">
        <v>195</v>
      </c>
      <c r="H2128" t="s">
        <v>354</v>
      </c>
      <c r="I2128" t="s">
        <v>136</v>
      </c>
      <c r="K2128" t="s">
        <v>275</v>
      </c>
      <c r="M2128" t="s">
        <v>392</v>
      </c>
      <c r="N2128" t="s">
        <v>402</v>
      </c>
      <c r="O2128" t="s">
        <v>264</v>
      </c>
      <c r="P2128">
        <v>2020</v>
      </c>
    </row>
    <row r="2129" spans="1:17" x14ac:dyDescent="0.25">
      <c r="A2129" t="s">
        <v>396</v>
      </c>
      <c r="B2129" t="s">
        <v>397</v>
      </c>
      <c r="C2129" t="s">
        <v>398</v>
      </c>
      <c r="D2129" t="s">
        <v>361</v>
      </c>
      <c r="E2129" t="s">
        <v>362</v>
      </c>
      <c r="F2129" t="s">
        <v>348</v>
      </c>
      <c r="G2129" t="s">
        <v>195</v>
      </c>
      <c r="H2129" t="s">
        <v>354</v>
      </c>
      <c r="I2129" t="s">
        <v>136</v>
      </c>
      <c r="K2129" t="s">
        <v>275</v>
      </c>
      <c r="M2129" t="s">
        <v>392</v>
      </c>
      <c r="N2129" t="s">
        <v>402</v>
      </c>
      <c r="O2129" t="s">
        <v>265</v>
      </c>
      <c r="P2129">
        <v>2020</v>
      </c>
    </row>
    <row r="2130" spans="1:17" x14ac:dyDescent="0.25">
      <c r="A2130" t="s">
        <v>396</v>
      </c>
      <c r="B2130" t="s">
        <v>397</v>
      </c>
      <c r="C2130" t="s">
        <v>398</v>
      </c>
      <c r="D2130" t="s">
        <v>361</v>
      </c>
      <c r="E2130" t="s">
        <v>362</v>
      </c>
      <c r="F2130" t="s">
        <v>348</v>
      </c>
      <c r="G2130" t="s">
        <v>195</v>
      </c>
      <c r="H2130" t="s">
        <v>354</v>
      </c>
      <c r="I2130" t="s">
        <v>136</v>
      </c>
      <c r="K2130" t="s">
        <v>275</v>
      </c>
      <c r="M2130" t="s">
        <v>392</v>
      </c>
      <c r="N2130" t="s">
        <v>402</v>
      </c>
      <c r="O2130" t="s">
        <v>194</v>
      </c>
      <c r="P2130">
        <v>2030</v>
      </c>
      <c r="Q2130">
        <v>0.8</v>
      </c>
    </row>
    <row r="2131" spans="1:17" x14ac:dyDescent="0.25">
      <c r="A2131" t="s">
        <v>396</v>
      </c>
      <c r="B2131" t="s">
        <v>397</v>
      </c>
      <c r="C2131" t="s">
        <v>398</v>
      </c>
      <c r="D2131" t="s">
        <v>361</v>
      </c>
      <c r="E2131" t="s">
        <v>362</v>
      </c>
      <c r="F2131" t="s">
        <v>348</v>
      </c>
      <c r="G2131" t="s">
        <v>195</v>
      </c>
      <c r="H2131" t="s">
        <v>354</v>
      </c>
      <c r="I2131" t="s">
        <v>136</v>
      </c>
      <c r="K2131" t="s">
        <v>275</v>
      </c>
      <c r="M2131" t="s">
        <v>392</v>
      </c>
      <c r="N2131" t="s">
        <v>402</v>
      </c>
      <c r="O2131" t="s">
        <v>194</v>
      </c>
      <c r="P2131">
        <v>2050</v>
      </c>
      <c r="Q2131">
        <v>0.8</v>
      </c>
    </row>
    <row r="2132" spans="1:17" x14ac:dyDescent="0.25">
      <c r="A2132" t="s">
        <v>396</v>
      </c>
      <c r="B2132" t="s">
        <v>397</v>
      </c>
      <c r="C2132" t="s">
        <v>398</v>
      </c>
      <c r="D2132" t="s">
        <v>361</v>
      </c>
      <c r="E2132" t="s">
        <v>362</v>
      </c>
      <c r="F2132" t="s">
        <v>348</v>
      </c>
      <c r="G2132" t="s">
        <v>195</v>
      </c>
      <c r="H2132" t="s">
        <v>354</v>
      </c>
      <c r="I2132" t="s">
        <v>136</v>
      </c>
      <c r="K2132" t="s">
        <v>275</v>
      </c>
      <c r="M2132" t="s">
        <v>392</v>
      </c>
      <c r="N2132" t="s">
        <v>402</v>
      </c>
      <c r="O2132" t="s">
        <v>264</v>
      </c>
      <c r="P2132">
        <v>2050</v>
      </c>
    </row>
    <row r="2133" spans="1:17" x14ac:dyDescent="0.25">
      <c r="A2133" t="s">
        <v>396</v>
      </c>
      <c r="B2133" t="s">
        <v>397</v>
      </c>
      <c r="C2133" t="s">
        <v>398</v>
      </c>
      <c r="D2133" t="s">
        <v>361</v>
      </c>
      <c r="E2133" t="s">
        <v>362</v>
      </c>
      <c r="F2133" t="s">
        <v>348</v>
      </c>
      <c r="G2133" t="s">
        <v>195</v>
      </c>
      <c r="H2133" t="s">
        <v>354</v>
      </c>
      <c r="I2133" t="s">
        <v>136</v>
      </c>
      <c r="K2133" t="s">
        <v>275</v>
      </c>
      <c r="M2133" t="s">
        <v>392</v>
      </c>
      <c r="N2133" t="s">
        <v>402</v>
      </c>
      <c r="O2133" t="s">
        <v>265</v>
      </c>
      <c r="P2133">
        <v>2050</v>
      </c>
    </row>
    <row r="2134" spans="1:17" x14ac:dyDescent="0.25">
      <c r="A2134" t="s">
        <v>396</v>
      </c>
      <c r="B2134" t="s">
        <v>397</v>
      </c>
      <c r="C2134" t="s">
        <v>398</v>
      </c>
      <c r="D2134" t="s">
        <v>361</v>
      </c>
      <c r="E2134" t="s">
        <v>362</v>
      </c>
      <c r="F2134" t="s">
        <v>348</v>
      </c>
      <c r="G2134" t="s">
        <v>195</v>
      </c>
      <c r="H2134" t="s">
        <v>355</v>
      </c>
      <c r="I2134" t="s">
        <v>277</v>
      </c>
      <c r="K2134" t="s">
        <v>278</v>
      </c>
      <c r="O2134" t="s">
        <v>194</v>
      </c>
      <c r="P2134">
        <v>2015</v>
      </c>
      <c r="Q2134">
        <v>0.04</v>
      </c>
    </row>
    <row r="2135" spans="1:17" x14ac:dyDescent="0.25">
      <c r="A2135" t="s">
        <v>396</v>
      </c>
      <c r="B2135" t="s">
        <v>397</v>
      </c>
      <c r="C2135" t="s">
        <v>398</v>
      </c>
      <c r="D2135" t="s">
        <v>361</v>
      </c>
      <c r="E2135" t="s">
        <v>362</v>
      </c>
      <c r="F2135" t="s">
        <v>348</v>
      </c>
      <c r="G2135" t="s">
        <v>195</v>
      </c>
      <c r="H2135" t="s">
        <v>355</v>
      </c>
      <c r="I2135" t="s">
        <v>277</v>
      </c>
      <c r="K2135" t="s">
        <v>278</v>
      </c>
      <c r="O2135" t="s">
        <v>194</v>
      </c>
      <c r="P2135">
        <v>2020</v>
      </c>
      <c r="Q2135">
        <v>0.04</v>
      </c>
    </row>
    <row r="2136" spans="1:17" x14ac:dyDescent="0.25">
      <c r="A2136" t="s">
        <v>396</v>
      </c>
      <c r="B2136" t="s">
        <v>397</v>
      </c>
      <c r="C2136" t="s">
        <v>398</v>
      </c>
      <c r="D2136" t="s">
        <v>361</v>
      </c>
      <c r="E2136" t="s">
        <v>362</v>
      </c>
      <c r="F2136" t="s">
        <v>348</v>
      </c>
      <c r="G2136" t="s">
        <v>195</v>
      </c>
      <c r="H2136" t="s">
        <v>355</v>
      </c>
      <c r="I2136" t="s">
        <v>277</v>
      </c>
      <c r="K2136" t="s">
        <v>278</v>
      </c>
      <c r="O2136" t="s">
        <v>264</v>
      </c>
      <c r="P2136">
        <v>2020</v>
      </c>
      <c r="Q2136">
        <v>0.03</v>
      </c>
    </row>
    <row r="2137" spans="1:17" x14ac:dyDescent="0.25">
      <c r="A2137" t="s">
        <v>396</v>
      </c>
      <c r="B2137" t="s">
        <v>397</v>
      </c>
      <c r="C2137" t="s">
        <v>398</v>
      </c>
      <c r="D2137" t="s">
        <v>361</v>
      </c>
      <c r="E2137" t="s">
        <v>362</v>
      </c>
      <c r="F2137" t="s">
        <v>348</v>
      </c>
      <c r="G2137" t="s">
        <v>195</v>
      </c>
      <c r="H2137" t="s">
        <v>355</v>
      </c>
      <c r="I2137" t="s">
        <v>277</v>
      </c>
      <c r="K2137" t="s">
        <v>278</v>
      </c>
      <c r="O2137" t="s">
        <v>265</v>
      </c>
      <c r="P2137">
        <v>2020</v>
      </c>
      <c r="Q2137">
        <v>0.05</v>
      </c>
    </row>
    <row r="2138" spans="1:17" x14ac:dyDescent="0.25">
      <c r="A2138" t="s">
        <v>396</v>
      </c>
      <c r="B2138" t="s">
        <v>397</v>
      </c>
      <c r="C2138" t="s">
        <v>398</v>
      </c>
      <c r="D2138" t="s">
        <v>361</v>
      </c>
      <c r="E2138" t="s">
        <v>362</v>
      </c>
      <c r="F2138" t="s">
        <v>348</v>
      </c>
      <c r="G2138" t="s">
        <v>195</v>
      </c>
      <c r="H2138" t="s">
        <v>355</v>
      </c>
      <c r="I2138" t="s">
        <v>277</v>
      </c>
      <c r="K2138" t="s">
        <v>278</v>
      </c>
      <c r="O2138" t="s">
        <v>194</v>
      </c>
      <c r="P2138">
        <v>2030</v>
      </c>
      <c r="Q2138">
        <v>3.5000000000000003E-2</v>
      </c>
    </row>
    <row r="2139" spans="1:17" x14ac:dyDescent="0.25">
      <c r="A2139" t="s">
        <v>396</v>
      </c>
      <c r="B2139" t="s">
        <v>397</v>
      </c>
      <c r="C2139" t="s">
        <v>398</v>
      </c>
      <c r="D2139" t="s">
        <v>361</v>
      </c>
      <c r="E2139" t="s">
        <v>362</v>
      </c>
      <c r="F2139" t="s">
        <v>348</v>
      </c>
      <c r="G2139" t="s">
        <v>195</v>
      </c>
      <c r="H2139" t="s">
        <v>355</v>
      </c>
      <c r="I2139" t="s">
        <v>277</v>
      </c>
      <c r="K2139" t="s">
        <v>278</v>
      </c>
      <c r="O2139" t="s">
        <v>194</v>
      </c>
      <c r="P2139">
        <v>2050</v>
      </c>
      <c r="Q2139">
        <v>0.03</v>
      </c>
    </row>
    <row r="2140" spans="1:17" x14ac:dyDescent="0.25">
      <c r="A2140" t="s">
        <v>396</v>
      </c>
      <c r="B2140" t="s">
        <v>397</v>
      </c>
      <c r="C2140" t="s">
        <v>398</v>
      </c>
      <c r="D2140" t="s">
        <v>361</v>
      </c>
      <c r="E2140" t="s">
        <v>362</v>
      </c>
      <c r="F2140" t="s">
        <v>348</v>
      </c>
      <c r="G2140" t="s">
        <v>195</v>
      </c>
      <c r="H2140" t="s">
        <v>355</v>
      </c>
      <c r="I2140" t="s">
        <v>277</v>
      </c>
      <c r="K2140" t="s">
        <v>278</v>
      </c>
      <c r="O2140" t="s">
        <v>264</v>
      </c>
      <c r="P2140">
        <v>2050</v>
      </c>
      <c r="Q2140">
        <v>2.5000000000000001E-2</v>
      </c>
    </row>
    <row r="2141" spans="1:17" x14ac:dyDescent="0.25">
      <c r="A2141" t="s">
        <v>396</v>
      </c>
      <c r="B2141" t="s">
        <v>397</v>
      </c>
      <c r="C2141" t="s">
        <v>398</v>
      </c>
      <c r="D2141" t="s">
        <v>361</v>
      </c>
      <c r="E2141" t="s">
        <v>362</v>
      </c>
      <c r="F2141" t="s">
        <v>348</v>
      </c>
      <c r="G2141" t="s">
        <v>195</v>
      </c>
      <c r="H2141" t="s">
        <v>355</v>
      </c>
      <c r="I2141" t="s">
        <v>277</v>
      </c>
      <c r="K2141" t="s">
        <v>278</v>
      </c>
      <c r="O2141" t="s">
        <v>265</v>
      </c>
      <c r="P2141">
        <v>2050</v>
      </c>
      <c r="Q2141">
        <v>0.04</v>
      </c>
    </row>
    <row r="2142" spans="1:17" x14ac:dyDescent="0.25">
      <c r="A2142" t="s">
        <v>396</v>
      </c>
      <c r="B2142" t="s">
        <v>397</v>
      </c>
      <c r="C2142" t="s">
        <v>398</v>
      </c>
      <c r="D2142" t="s">
        <v>361</v>
      </c>
      <c r="E2142" t="s">
        <v>362</v>
      </c>
      <c r="F2142" t="s">
        <v>348</v>
      </c>
      <c r="G2142" t="s">
        <v>195</v>
      </c>
      <c r="H2142" t="s">
        <v>215</v>
      </c>
      <c r="I2142" t="s">
        <v>216</v>
      </c>
      <c r="K2142" t="s">
        <v>202</v>
      </c>
      <c r="M2142" t="s">
        <v>251</v>
      </c>
      <c r="N2142" t="s">
        <v>403</v>
      </c>
      <c r="O2142" t="s">
        <v>194</v>
      </c>
      <c r="P2142">
        <v>2015</v>
      </c>
      <c r="Q2142">
        <v>25</v>
      </c>
    </row>
    <row r="2143" spans="1:17" x14ac:dyDescent="0.25">
      <c r="A2143" t="s">
        <v>396</v>
      </c>
      <c r="B2143" t="s">
        <v>397</v>
      </c>
      <c r="C2143" t="s">
        <v>398</v>
      </c>
      <c r="D2143" t="s">
        <v>361</v>
      </c>
      <c r="E2143" t="s">
        <v>362</v>
      </c>
      <c r="F2143" t="s">
        <v>348</v>
      </c>
      <c r="G2143" t="s">
        <v>195</v>
      </c>
      <c r="H2143" t="s">
        <v>215</v>
      </c>
      <c r="I2143" t="s">
        <v>216</v>
      </c>
      <c r="K2143" t="s">
        <v>202</v>
      </c>
      <c r="M2143" t="s">
        <v>251</v>
      </c>
      <c r="N2143" t="s">
        <v>403</v>
      </c>
      <c r="O2143" t="s">
        <v>194</v>
      </c>
      <c r="P2143">
        <v>2020</v>
      </c>
      <c r="Q2143">
        <v>25</v>
      </c>
    </row>
    <row r="2144" spans="1:17" x14ac:dyDescent="0.25">
      <c r="A2144" t="s">
        <v>396</v>
      </c>
      <c r="B2144" t="s">
        <v>397</v>
      </c>
      <c r="C2144" t="s">
        <v>398</v>
      </c>
      <c r="D2144" t="s">
        <v>361</v>
      </c>
      <c r="E2144" t="s">
        <v>362</v>
      </c>
      <c r="F2144" t="s">
        <v>348</v>
      </c>
      <c r="G2144" t="s">
        <v>195</v>
      </c>
      <c r="H2144" t="s">
        <v>215</v>
      </c>
      <c r="I2144" t="s">
        <v>216</v>
      </c>
      <c r="K2144" t="s">
        <v>202</v>
      </c>
      <c r="M2144" t="s">
        <v>251</v>
      </c>
      <c r="N2144" t="s">
        <v>403</v>
      </c>
      <c r="O2144" t="s">
        <v>264</v>
      </c>
      <c r="P2144">
        <v>2020</v>
      </c>
      <c r="Q2144">
        <v>25</v>
      </c>
    </row>
    <row r="2145" spans="1:17" x14ac:dyDescent="0.25">
      <c r="A2145" t="s">
        <v>396</v>
      </c>
      <c r="B2145" t="s">
        <v>397</v>
      </c>
      <c r="C2145" t="s">
        <v>398</v>
      </c>
      <c r="D2145" t="s">
        <v>361</v>
      </c>
      <c r="E2145" t="s">
        <v>362</v>
      </c>
      <c r="F2145" t="s">
        <v>348</v>
      </c>
      <c r="G2145" t="s">
        <v>195</v>
      </c>
      <c r="H2145" t="s">
        <v>215</v>
      </c>
      <c r="I2145" t="s">
        <v>216</v>
      </c>
      <c r="K2145" t="s">
        <v>202</v>
      </c>
      <c r="M2145" t="s">
        <v>251</v>
      </c>
      <c r="N2145" t="s">
        <v>403</v>
      </c>
      <c r="O2145" t="s">
        <v>265</v>
      </c>
      <c r="P2145">
        <v>2020</v>
      </c>
    </row>
    <row r="2146" spans="1:17" x14ac:dyDescent="0.25">
      <c r="A2146" t="s">
        <v>396</v>
      </c>
      <c r="B2146" t="s">
        <v>397</v>
      </c>
      <c r="C2146" t="s">
        <v>398</v>
      </c>
      <c r="D2146" t="s">
        <v>361</v>
      </c>
      <c r="E2146" t="s">
        <v>362</v>
      </c>
      <c r="F2146" t="s">
        <v>348</v>
      </c>
      <c r="G2146" t="s">
        <v>195</v>
      </c>
      <c r="H2146" t="s">
        <v>215</v>
      </c>
      <c r="I2146" t="s">
        <v>216</v>
      </c>
      <c r="K2146" t="s">
        <v>202</v>
      </c>
      <c r="M2146" t="s">
        <v>251</v>
      </c>
      <c r="N2146" t="s">
        <v>403</v>
      </c>
      <c r="O2146" t="s">
        <v>194</v>
      </c>
      <c r="P2146">
        <v>2030</v>
      </c>
      <c r="Q2146">
        <v>25</v>
      </c>
    </row>
    <row r="2147" spans="1:17" x14ac:dyDescent="0.25">
      <c r="A2147" t="s">
        <v>396</v>
      </c>
      <c r="B2147" t="s">
        <v>397</v>
      </c>
      <c r="C2147" t="s">
        <v>398</v>
      </c>
      <c r="D2147" t="s">
        <v>361</v>
      </c>
      <c r="E2147" t="s">
        <v>362</v>
      </c>
      <c r="F2147" t="s">
        <v>348</v>
      </c>
      <c r="G2147" t="s">
        <v>195</v>
      </c>
      <c r="H2147" t="s">
        <v>215</v>
      </c>
      <c r="I2147" t="s">
        <v>216</v>
      </c>
      <c r="K2147" t="s">
        <v>202</v>
      </c>
      <c r="M2147" t="s">
        <v>251</v>
      </c>
      <c r="N2147" t="s">
        <v>403</v>
      </c>
      <c r="O2147" t="s">
        <v>194</v>
      </c>
      <c r="P2147">
        <v>2050</v>
      </c>
      <c r="Q2147">
        <v>25</v>
      </c>
    </row>
    <row r="2148" spans="1:17" x14ac:dyDescent="0.25">
      <c r="A2148" t="s">
        <v>396</v>
      </c>
      <c r="B2148" t="s">
        <v>397</v>
      </c>
      <c r="C2148" t="s">
        <v>398</v>
      </c>
      <c r="D2148" t="s">
        <v>361</v>
      </c>
      <c r="E2148" t="s">
        <v>362</v>
      </c>
      <c r="F2148" t="s">
        <v>348</v>
      </c>
      <c r="G2148" t="s">
        <v>195</v>
      </c>
      <c r="H2148" t="s">
        <v>215</v>
      </c>
      <c r="I2148" t="s">
        <v>216</v>
      </c>
      <c r="K2148" t="s">
        <v>202</v>
      </c>
      <c r="M2148" t="s">
        <v>251</v>
      </c>
      <c r="N2148" t="s">
        <v>403</v>
      </c>
      <c r="O2148" t="s">
        <v>264</v>
      </c>
      <c r="P2148">
        <v>2050</v>
      </c>
      <c r="Q2148">
        <v>25</v>
      </c>
    </row>
    <row r="2149" spans="1:17" x14ac:dyDescent="0.25">
      <c r="A2149" t="s">
        <v>396</v>
      </c>
      <c r="B2149" t="s">
        <v>397</v>
      </c>
      <c r="C2149" t="s">
        <v>398</v>
      </c>
      <c r="D2149" t="s">
        <v>361</v>
      </c>
      <c r="E2149" t="s">
        <v>362</v>
      </c>
      <c r="F2149" t="s">
        <v>348</v>
      </c>
      <c r="G2149" t="s">
        <v>195</v>
      </c>
      <c r="H2149" t="s">
        <v>215</v>
      </c>
      <c r="I2149" t="s">
        <v>216</v>
      </c>
      <c r="K2149" t="s">
        <v>202</v>
      </c>
      <c r="M2149" t="s">
        <v>251</v>
      </c>
      <c r="N2149" t="s">
        <v>403</v>
      </c>
      <c r="O2149" t="s">
        <v>265</v>
      </c>
      <c r="P2149">
        <v>2050</v>
      </c>
    </row>
    <row r="2150" spans="1:17" x14ac:dyDescent="0.25">
      <c r="A2150" t="s">
        <v>396</v>
      </c>
      <c r="B2150" t="s">
        <v>397</v>
      </c>
      <c r="C2150" t="s">
        <v>398</v>
      </c>
      <c r="D2150" t="s">
        <v>361</v>
      </c>
      <c r="E2150" t="s">
        <v>362</v>
      </c>
      <c r="F2150" t="s">
        <v>348</v>
      </c>
      <c r="G2150" t="s">
        <v>218</v>
      </c>
      <c r="H2150" t="s">
        <v>219</v>
      </c>
      <c r="I2150" t="s">
        <v>220</v>
      </c>
      <c r="K2150" t="s">
        <v>221</v>
      </c>
      <c r="N2150" t="s">
        <v>404</v>
      </c>
      <c r="O2150" t="s">
        <v>194</v>
      </c>
      <c r="P2150">
        <v>2015</v>
      </c>
      <c r="Q2150">
        <v>315</v>
      </c>
    </row>
    <row r="2151" spans="1:17" x14ac:dyDescent="0.25">
      <c r="A2151" t="s">
        <v>396</v>
      </c>
      <c r="B2151" t="s">
        <v>397</v>
      </c>
      <c r="C2151" t="s">
        <v>398</v>
      </c>
      <c r="D2151" t="s">
        <v>361</v>
      </c>
      <c r="E2151" t="s">
        <v>362</v>
      </c>
      <c r="F2151" t="s">
        <v>348</v>
      </c>
      <c r="G2151" t="s">
        <v>218</v>
      </c>
      <c r="H2151" t="s">
        <v>219</v>
      </c>
      <c r="I2151" t="s">
        <v>220</v>
      </c>
      <c r="K2151" t="s">
        <v>221</v>
      </c>
      <c r="N2151" t="s">
        <v>404</v>
      </c>
      <c r="O2151" t="s">
        <v>194</v>
      </c>
      <c r="P2151">
        <v>2020</v>
      </c>
      <c r="Q2151">
        <v>315</v>
      </c>
    </row>
    <row r="2152" spans="1:17" x14ac:dyDescent="0.25">
      <c r="A2152" t="s">
        <v>396</v>
      </c>
      <c r="B2152" t="s">
        <v>397</v>
      </c>
      <c r="C2152" t="s">
        <v>398</v>
      </c>
      <c r="D2152" t="s">
        <v>361</v>
      </c>
      <c r="E2152" t="s">
        <v>362</v>
      </c>
      <c r="F2152" t="s">
        <v>348</v>
      </c>
      <c r="G2152" t="s">
        <v>218</v>
      </c>
      <c r="H2152" t="s">
        <v>219</v>
      </c>
      <c r="I2152" t="s">
        <v>220</v>
      </c>
      <c r="K2152" t="s">
        <v>221</v>
      </c>
      <c r="N2152" t="s">
        <v>404</v>
      </c>
      <c r="O2152" t="s">
        <v>264</v>
      </c>
      <c r="P2152">
        <v>2020</v>
      </c>
      <c r="Q2152">
        <v>300</v>
      </c>
    </row>
    <row r="2153" spans="1:17" x14ac:dyDescent="0.25">
      <c r="A2153" t="s">
        <v>396</v>
      </c>
      <c r="B2153" t="s">
        <v>397</v>
      </c>
      <c r="C2153" t="s">
        <v>398</v>
      </c>
      <c r="D2153" t="s">
        <v>361</v>
      </c>
      <c r="E2153" t="s">
        <v>362</v>
      </c>
      <c r="F2153" t="s">
        <v>348</v>
      </c>
      <c r="G2153" t="s">
        <v>218</v>
      </c>
      <c r="H2153" t="s">
        <v>219</v>
      </c>
      <c r="I2153" t="s">
        <v>220</v>
      </c>
      <c r="K2153" t="s">
        <v>221</v>
      </c>
      <c r="N2153" t="s">
        <v>404</v>
      </c>
      <c r="O2153" t="s">
        <v>265</v>
      </c>
      <c r="P2153">
        <v>2020</v>
      </c>
      <c r="Q2153">
        <v>400</v>
      </c>
    </row>
    <row r="2154" spans="1:17" x14ac:dyDescent="0.25">
      <c r="A2154" t="s">
        <v>396</v>
      </c>
      <c r="B2154" t="s">
        <v>397</v>
      </c>
      <c r="C2154" t="s">
        <v>398</v>
      </c>
      <c r="D2154" t="s">
        <v>361</v>
      </c>
      <c r="E2154" t="s">
        <v>362</v>
      </c>
      <c r="F2154" t="s">
        <v>348</v>
      </c>
      <c r="G2154" t="s">
        <v>218</v>
      </c>
      <c r="H2154" t="s">
        <v>219</v>
      </c>
      <c r="I2154" t="s">
        <v>220</v>
      </c>
      <c r="K2154" t="s">
        <v>221</v>
      </c>
      <c r="N2154" t="s">
        <v>404</v>
      </c>
      <c r="O2154" t="s">
        <v>194</v>
      </c>
      <c r="P2154">
        <v>2030</v>
      </c>
      <c r="Q2154">
        <v>280</v>
      </c>
    </row>
    <row r="2155" spans="1:17" x14ac:dyDescent="0.25">
      <c r="A2155" t="s">
        <v>396</v>
      </c>
      <c r="B2155" t="s">
        <v>397</v>
      </c>
      <c r="C2155" t="s">
        <v>398</v>
      </c>
      <c r="D2155" t="s">
        <v>361</v>
      </c>
      <c r="E2155" t="s">
        <v>362</v>
      </c>
      <c r="F2155" t="s">
        <v>348</v>
      </c>
      <c r="G2155" t="s">
        <v>218</v>
      </c>
      <c r="H2155" t="s">
        <v>219</v>
      </c>
      <c r="I2155" t="s">
        <v>220</v>
      </c>
      <c r="K2155" t="s">
        <v>221</v>
      </c>
      <c r="N2155" t="s">
        <v>404</v>
      </c>
      <c r="O2155" t="s">
        <v>194</v>
      </c>
      <c r="P2155">
        <v>2050</v>
      </c>
      <c r="Q2155">
        <v>250</v>
      </c>
    </row>
    <row r="2156" spans="1:17" x14ac:dyDescent="0.25">
      <c r="A2156" t="s">
        <v>396</v>
      </c>
      <c r="B2156" t="s">
        <v>397</v>
      </c>
      <c r="C2156" t="s">
        <v>398</v>
      </c>
      <c r="D2156" t="s">
        <v>361</v>
      </c>
      <c r="E2156" t="s">
        <v>362</v>
      </c>
      <c r="F2156" t="s">
        <v>348</v>
      </c>
      <c r="G2156" t="s">
        <v>218</v>
      </c>
      <c r="H2156" t="s">
        <v>219</v>
      </c>
      <c r="I2156" t="s">
        <v>220</v>
      </c>
      <c r="K2156" t="s">
        <v>221</v>
      </c>
      <c r="N2156" t="s">
        <v>404</v>
      </c>
      <c r="O2156" t="s">
        <v>264</v>
      </c>
      <c r="P2156">
        <v>2050</v>
      </c>
      <c r="Q2156">
        <v>250</v>
      </c>
    </row>
    <row r="2157" spans="1:17" x14ac:dyDescent="0.25">
      <c r="A2157" t="s">
        <v>396</v>
      </c>
      <c r="B2157" t="s">
        <v>397</v>
      </c>
      <c r="C2157" t="s">
        <v>398</v>
      </c>
      <c r="D2157" t="s">
        <v>361</v>
      </c>
      <c r="E2157" t="s">
        <v>362</v>
      </c>
      <c r="F2157" t="s">
        <v>348</v>
      </c>
      <c r="G2157" t="s">
        <v>218</v>
      </c>
      <c r="H2157" t="s">
        <v>219</v>
      </c>
      <c r="I2157" t="s">
        <v>220</v>
      </c>
      <c r="K2157" t="s">
        <v>221</v>
      </c>
      <c r="N2157" t="s">
        <v>404</v>
      </c>
      <c r="O2157" t="s">
        <v>265</v>
      </c>
      <c r="P2157">
        <v>2050</v>
      </c>
      <c r="Q2157">
        <v>350</v>
      </c>
    </row>
    <row r="2158" spans="1:17" x14ac:dyDescent="0.25">
      <c r="A2158" t="s">
        <v>396</v>
      </c>
      <c r="B2158" t="s">
        <v>397</v>
      </c>
      <c r="C2158" t="s">
        <v>398</v>
      </c>
      <c r="D2158" t="s">
        <v>361</v>
      </c>
      <c r="E2158" t="s">
        <v>362</v>
      </c>
      <c r="F2158" t="s">
        <v>348</v>
      </c>
      <c r="G2158" t="s">
        <v>218</v>
      </c>
      <c r="H2158" t="s">
        <v>223</v>
      </c>
      <c r="I2158" t="s">
        <v>224</v>
      </c>
      <c r="K2158" t="s">
        <v>221</v>
      </c>
      <c r="M2158" t="s">
        <v>392</v>
      </c>
      <c r="O2158" t="s">
        <v>194</v>
      </c>
      <c r="P2158">
        <v>2015</v>
      </c>
      <c r="Q2158">
        <v>0.6</v>
      </c>
    </row>
    <row r="2159" spans="1:17" x14ac:dyDescent="0.25">
      <c r="A2159" t="s">
        <v>396</v>
      </c>
      <c r="B2159" t="s">
        <v>397</v>
      </c>
      <c r="C2159" t="s">
        <v>398</v>
      </c>
      <c r="D2159" t="s">
        <v>361</v>
      </c>
      <c r="E2159" t="s">
        <v>362</v>
      </c>
      <c r="F2159" t="s">
        <v>348</v>
      </c>
      <c r="G2159" t="s">
        <v>218</v>
      </c>
      <c r="H2159" t="s">
        <v>223</v>
      </c>
      <c r="I2159" t="s">
        <v>224</v>
      </c>
      <c r="K2159" t="s">
        <v>221</v>
      </c>
      <c r="M2159" t="s">
        <v>392</v>
      </c>
      <c r="O2159" t="s">
        <v>194</v>
      </c>
      <c r="P2159">
        <v>2020</v>
      </c>
      <c r="Q2159">
        <v>0.6</v>
      </c>
    </row>
    <row r="2160" spans="1:17" x14ac:dyDescent="0.25">
      <c r="A2160" t="s">
        <v>396</v>
      </c>
      <c r="B2160" t="s">
        <v>397</v>
      </c>
      <c r="C2160" t="s">
        <v>398</v>
      </c>
      <c r="D2160" t="s">
        <v>361</v>
      </c>
      <c r="E2160" t="s">
        <v>362</v>
      </c>
      <c r="F2160" t="s">
        <v>348</v>
      </c>
      <c r="G2160" t="s">
        <v>218</v>
      </c>
      <c r="H2160" t="s">
        <v>223</v>
      </c>
      <c r="I2160" t="s">
        <v>224</v>
      </c>
      <c r="K2160" t="s">
        <v>221</v>
      </c>
      <c r="M2160" t="s">
        <v>392</v>
      </c>
      <c r="O2160" t="s">
        <v>264</v>
      </c>
      <c r="P2160">
        <v>2020</v>
      </c>
    </row>
    <row r="2161" spans="1:17" x14ac:dyDescent="0.25">
      <c r="A2161" t="s">
        <v>396</v>
      </c>
      <c r="B2161" t="s">
        <v>397</v>
      </c>
      <c r="C2161" t="s">
        <v>398</v>
      </c>
      <c r="D2161" t="s">
        <v>361</v>
      </c>
      <c r="E2161" t="s">
        <v>362</v>
      </c>
      <c r="F2161" t="s">
        <v>348</v>
      </c>
      <c r="G2161" t="s">
        <v>218</v>
      </c>
      <c r="H2161" t="s">
        <v>223</v>
      </c>
      <c r="I2161" t="s">
        <v>224</v>
      </c>
      <c r="K2161" t="s">
        <v>221</v>
      </c>
      <c r="M2161" t="s">
        <v>392</v>
      </c>
      <c r="O2161" t="s">
        <v>265</v>
      </c>
      <c r="P2161">
        <v>2020</v>
      </c>
    </row>
    <row r="2162" spans="1:17" x14ac:dyDescent="0.25">
      <c r="A2162" t="s">
        <v>396</v>
      </c>
      <c r="B2162" t="s">
        <v>397</v>
      </c>
      <c r="C2162" t="s">
        <v>398</v>
      </c>
      <c r="D2162" t="s">
        <v>361</v>
      </c>
      <c r="E2162" t="s">
        <v>362</v>
      </c>
      <c r="F2162" t="s">
        <v>348</v>
      </c>
      <c r="G2162" t="s">
        <v>218</v>
      </c>
      <c r="H2162" t="s">
        <v>223</v>
      </c>
      <c r="I2162" t="s">
        <v>224</v>
      </c>
      <c r="K2162" t="s">
        <v>221</v>
      </c>
      <c r="M2162" t="s">
        <v>392</v>
      </c>
      <c r="O2162" t="s">
        <v>194</v>
      </c>
      <c r="P2162">
        <v>2030</v>
      </c>
      <c r="Q2162">
        <v>0.6</v>
      </c>
    </row>
    <row r="2163" spans="1:17" x14ac:dyDescent="0.25">
      <c r="A2163" t="s">
        <v>396</v>
      </c>
      <c r="B2163" t="s">
        <v>397</v>
      </c>
      <c r="C2163" t="s">
        <v>398</v>
      </c>
      <c r="D2163" t="s">
        <v>361</v>
      </c>
      <c r="E2163" t="s">
        <v>362</v>
      </c>
      <c r="F2163" t="s">
        <v>348</v>
      </c>
      <c r="G2163" t="s">
        <v>218</v>
      </c>
      <c r="H2163" t="s">
        <v>223</v>
      </c>
      <c r="I2163" t="s">
        <v>224</v>
      </c>
      <c r="K2163" t="s">
        <v>221</v>
      </c>
      <c r="M2163" t="s">
        <v>392</v>
      </c>
      <c r="O2163" t="s">
        <v>194</v>
      </c>
      <c r="P2163">
        <v>2050</v>
      </c>
      <c r="Q2163">
        <v>0.6</v>
      </c>
    </row>
    <row r="2164" spans="1:17" x14ac:dyDescent="0.25">
      <c r="A2164" t="s">
        <v>396</v>
      </c>
      <c r="B2164" t="s">
        <v>397</v>
      </c>
      <c r="C2164" t="s">
        <v>398</v>
      </c>
      <c r="D2164" t="s">
        <v>361</v>
      </c>
      <c r="E2164" t="s">
        <v>362</v>
      </c>
      <c r="F2164" t="s">
        <v>348</v>
      </c>
      <c r="G2164" t="s">
        <v>218</v>
      </c>
      <c r="H2164" t="s">
        <v>223</v>
      </c>
      <c r="I2164" t="s">
        <v>224</v>
      </c>
      <c r="K2164" t="s">
        <v>221</v>
      </c>
      <c r="M2164" t="s">
        <v>392</v>
      </c>
      <c r="O2164" t="s">
        <v>264</v>
      </c>
      <c r="P2164">
        <v>2050</v>
      </c>
    </row>
    <row r="2165" spans="1:17" x14ac:dyDescent="0.25">
      <c r="A2165" t="s">
        <v>396</v>
      </c>
      <c r="B2165" t="s">
        <v>397</v>
      </c>
      <c r="C2165" t="s">
        <v>398</v>
      </c>
      <c r="D2165" t="s">
        <v>361</v>
      </c>
      <c r="E2165" t="s">
        <v>362</v>
      </c>
      <c r="F2165" t="s">
        <v>348</v>
      </c>
      <c r="G2165" t="s">
        <v>218</v>
      </c>
      <c r="H2165" t="s">
        <v>223</v>
      </c>
      <c r="I2165" t="s">
        <v>224</v>
      </c>
      <c r="K2165" t="s">
        <v>221</v>
      </c>
      <c r="M2165" t="s">
        <v>392</v>
      </c>
      <c r="O2165" t="s">
        <v>265</v>
      </c>
      <c r="P2165">
        <v>2050</v>
      </c>
    </row>
    <row r="2166" spans="1:17" x14ac:dyDescent="0.25">
      <c r="A2166" t="s">
        <v>396</v>
      </c>
      <c r="B2166" t="s">
        <v>397</v>
      </c>
      <c r="C2166" t="s">
        <v>398</v>
      </c>
      <c r="D2166" t="s">
        <v>361</v>
      </c>
      <c r="E2166" t="s">
        <v>362</v>
      </c>
      <c r="F2166" t="s">
        <v>348</v>
      </c>
      <c r="G2166" t="s">
        <v>218</v>
      </c>
      <c r="H2166" t="s">
        <v>225</v>
      </c>
      <c r="I2166" t="s">
        <v>226</v>
      </c>
      <c r="K2166" t="s">
        <v>221</v>
      </c>
      <c r="N2166" t="s">
        <v>404</v>
      </c>
      <c r="O2166" t="s">
        <v>194</v>
      </c>
      <c r="P2166">
        <v>2015</v>
      </c>
      <c r="Q2166">
        <v>75</v>
      </c>
    </row>
    <row r="2167" spans="1:17" x14ac:dyDescent="0.25">
      <c r="A2167" t="s">
        <v>396</v>
      </c>
      <c r="B2167" t="s">
        <v>397</v>
      </c>
      <c r="C2167" t="s">
        <v>398</v>
      </c>
      <c r="D2167" t="s">
        <v>361</v>
      </c>
      <c r="E2167" t="s">
        <v>362</v>
      </c>
      <c r="F2167" t="s">
        <v>348</v>
      </c>
      <c r="G2167" t="s">
        <v>218</v>
      </c>
      <c r="H2167" t="s">
        <v>225</v>
      </c>
      <c r="I2167" t="s">
        <v>226</v>
      </c>
      <c r="K2167" t="s">
        <v>221</v>
      </c>
      <c r="N2167" t="s">
        <v>404</v>
      </c>
      <c r="O2167" t="s">
        <v>194</v>
      </c>
      <c r="P2167">
        <v>2020</v>
      </c>
      <c r="Q2167">
        <v>60</v>
      </c>
    </row>
    <row r="2168" spans="1:17" x14ac:dyDescent="0.25">
      <c r="A2168" t="s">
        <v>396</v>
      </c>
      <c r="B2168" t="s">
        <v>397</v>
      </c>
      <c r="C2168" t="s">
        <v>398</v>
      </c>
      <c r="D2168" t="s">
        <v>361</v>
      </c>
      <c r="E2168" t="s">
        <v>362</v>
      </c>
      <c r="F2168" t="s">
        <v>348</v>
      </c>
      <c r="G2168" t="s">
        <v>218</v>
      </c>
      <c r="H2168" t="s">
        <v>225</v>
      </c>
      <c r="I2168" t="s">
        <v>226</v>
      </c>
      <c r="K2168" t="s">
        <v>221</v>
      </c>
      <c r="N2168" t="s">
        <v>404</v>
      </c>
      <c r="O2168" t="s">
        <v>264</v>
      </c>
      <c r="P2168">
        <v>2020</v>
      </c>
      <c r="Q2168">
        <v>50</v>
      </c>
    </row>
    <row r="2169" spans="1:17" x14ac:dyDescent="0.25">
      <c r="A2169" t="s">
        <v>396</v>
      </c>
      <c r="B2169" t="s">
        <v>397</v>
      </c>
      <c r="C2169" t="s">
        <v>398</v>
      </c>
      <c r="D2169" t="s">
        <v>361</v>
      </c>
      <c r="E2169" t="s">
        <v>362</v>
      </c>
      <c r="F2169" t="s">
        <v>348</v>
      </c>
      <c r="G2169" t="s">
        <v>218</v>
      </c>
      <c r="H2169" t="s">
        <v>225</v>
      </c>
      <c r="I2169" t="s">
        <v>226</v>
      </c>
      <c r="K2169" t="s">
        <v>221</v>
      </c>
      <c r="N2169" t="s">
        <v>404</v>
      </c>
      <c r="O2169" t="s">
        <v>265</v>
      </c>
      <c r="P2169">
        <v>2020</v>
      </c>
      <c r="Q2169">
        <v>100</v>
      </c>
    </row>
    <row r="2170" spans="1:17" x14ac:dyDescent="0.25">
      <c r="A2170" t="s">
        <v>396</v>
      </c>
      <c r="B2170" t="s">
        <v>397</v>
      </c>
      <c r="C2170" t="s">
        <v>398</v>
      </c>
      <c r="D2170" t="s">
        <v>361</v>
      </c>
      <c r="E2170" t="s">
        <v>362</v>
      </c>
      <c r="F2170" t="s">
        <v>348</v>
      </c>
      <c r="G2170" t="s">
        <v>218</v>
      </c>
      <c r="H2170" t="s">
        <v>225</v>
      </c>
      <c r="I2170" t="s">
        <v>226</v>
      </c>
      <c r="K2170" t="s">
        <v>221</v>
      </c>
      <c r="N2170" t="s">
        <v>404</v>
      </c>
      <c r="O2170" t="s">
        <v>194</v>
      </c>
      <c r="P2170">
        <v>2030</v>
      </c>
      <c r="Q2170">
        <v>60</v>
      </c>
    </row>
    <row r="2171" spans="1:17" x14ac:dyDescent="0.25">
      <c r="A2171" t="s">
        <v>396</v>
      </c>
      <c r="B2171" t="s">
        <v>397</v>
      </c>
      <c r="C2171" t="s">
        <v>398</v>
      </c>
      <c r="D2171" t="s">
        <v>361</v>
      </c>
      <c r="E2171" t="s">
        <v>362</v>
      </c>
      <c r="F2171" t="s">
        <v>348</v>
      </c>
      <c r="G2171" t="s">
        <v>218</v>
      </c>
      <c r="H2171" t="s">
        <v>225</v>
      </c>
      <c r="I2171" t="s">
        <v>226</v>
      </c>
      <c r="K2171" t="s">
        <v>221</v>
      </c>
      <c r="N2171" t="s">
        <v>404</v>
      </c>
      <c r="O2171" t="s">
        <v>194</v>
      </c>
      <c r="P2171">
        <v>2050</v>
      </c>
      <c r="Q2171">
        <v>60</v>
      </c>
    </row>
    <row r="2172" spans="1:17" x14ac:dyDescent="0.25">
      <c r="A2172" t="s">
        <v>396</v>
      </c>
      <c r="B2172" t="s">
        <v>397</v>
      </c>
      <c r="C2172" t="s">
        <v>398</v>
      </c>
      <c r="D2172" t="s">
        <v>361</v>
      </c>
      <c r="E2172" t="s">
        <v>362</v>
      </c>
      <c r="F2172" t="s">
        <v>348</v>
      </c>
      <c r="G2172" t="s">
        <v>218</v>
      </c>
      <c r="H2172" t="s">
        <v>225</v>
      </c>
      <c r="I2172" t="s">
        <v>226</v>
      </c>
      <c r="K2172" t="s">
        <v>221</v>
      </c>
      <c r="N2172" t="s">
        <v>404</v>
      </c>
      <c r="O2172" t="s">
        <v>264</v>
      </c>
      <c r="P2172">
        <v>2050</v>
      </c>
      <c r="Q2172">
        <v>50</v>
      </c>
    </row>
    <row r="2173" spans="1:17" x14ac:dyDescent="0.25">
      <c r="A2173" t="s">
        <v>396</v>
      </c>
      <c r="B2173" t="s">
        <v>397</v>
      </c>
      <c r="C2173" t="s">
        <v>398</v>
      </c>
      <c r="D2173" t="s">
        <v>361</v>
      </c>
      <c r="E2173" t="s">
        <v>362</v>
      </c>
      <c r="F2173" t="s">
        <v>348</v>
      </c>
      <c r="G2173" t="s">
        <v>218</v>
      </c>
      <c r="H2173" t="s">
        <v>225</v>
      </c>
      <c r="I2173" t="s">
        <v>226</v>
      </c>
      <c r="K2173" t="s">
        <v>221</v>
      </c>
      <c r="N2173" t="s">
        <v>404</v>
      </c>
      <c r="O2173" t="s">
        <v>265</v>
      </c>
      <c r="P2173">
        <v>2050</v>
      </c>
      <c r="Q2173">
        <v>100</v>
      </c>
    </row>
    <row r="2174" spans="1:17" x14ac:dyDescent="0.25">
      <c r="A2174" t="s">
        <v>396</v>
      </c>
      <c r="B2174" t="s">
        <v>397</v>
      </c>
      <c r="C2174" t="s">
        <v>398</v>
      </c>
      <c r="D2174" t="s">
        <v>361</v>
      </c>
      <c r="E2174" t="s">
        <v>362</v>
      </c>
      <c r="F2174" t="s">
        <v>348</v>
      </c>
      <c r="G2174" t="s">
        <v>218</v>
      </c>
      <c r="H2174" t="s">
        <v>229</v>
      </c>
      <c r="I2174" t="s">
        <v>230</v>
      </c>
      <c r="J2174" t="s">
        <v>231</v>
      </c>
      <c r="K2174" t="s">
        <v>191</v>
      </c>
      <c r="N2174" t="s">
        <v>404</v>
      </c>
      <c r="O2174" t="s">
        <v>194</v>
      </c>
      <c r="P2174">
        <v>2015</v>
      </c>
      <c r="Q2174">
        <v>0</v>
      </c>
    </row>
    <row r="2175" spans="1:17" x14ac:dyDescent="0.25">
      <c r="A2175" t="s">
        <v>396</v>
      </c>
      <c r="B2175" t="s">
        <v>397</v>
      </c>
      <c r="C2175" t="s">
        <v>398</v>
      </c>
      <c r="D2175" t="s">
        <v>361</v>
      </c>
      <c r="E2175" t="s">
        <v>362</v>
      </c>
      <c r="F2175" t="s">
        <v>348</v>
      </c>
      <c r="G2175" t="s">
        <v>218</v>
      </c>
      <c r="H2175" t="s">
        <v>229</v>
      </c>
      <c r="I2175" t="s">
        <v>230</v>
      </c>
      <c r="J2175" t="s">
        <v>231</v>
      </c>
      <c r="K2175" t="s">
        <v>191</v>
      </c>
      <c r="N2175" t="s">
        <v>404</v>
      </c>
      <c r="O2175" t="s">
        <v>194</v>
      </c>
      <c r="P2175">
        <v>2020</v>
      </c>
      <c r="Q2175">
        <v>0</v>
      </c>
    </row>
    <row r="2176" spans="1:17" x14ac:dyDescent="0.25">
      <c r="A2176" t="s">
        <v>396</v>
      </c>
      <c r="B2176" t="s">
        <v>397</v>
      </c>
      <c r="C2176" t="s">
        <v>398</v>
      </c>
      <c r="D2176" t="s">
        <v>361</v>
      </c>
      <c r="E2176" t="s">
        <v>362</v>
      </c>
      <c r="F2176" t="s">
        <v>348</v>
      </c>
      <c r="G2176" t="s">
        <v>218</v>
      </c>
      <c r="H2176" t="s">
        <v>229</v>
      </c>
      <c r="I2176" t="s">
        <v>230</v>
      </c>
      <c r="J2176" t="s">
        <v>231</v>
      </c>
      <c r="K2176" t="s">
        <v>191</v>
      </c>
      <c r="N2176" t="s">
        <v>404</v>
      </c>
      <c r="O2176" t="s">
        <v>264</v>
      </c>
      <c r="P2176">
        <v>2020</v>
      </c>
      <c r="Q2176">
        <v>0</v>
      </c>
    </row>
    <row r="2177" spans="1:17" x14ac:dyDescent="0.25">
      <c r="A2177" t="s">
        <v>396</v>
      </c>
      <c r="B2177" t="s">
        <v>397</v>
      </c>
      <c r="C2177" t="s">
        <v>398</v>
      </c>
      <c r="D2177" t="s">
        <v>361</v>
      </c>
      <c r="E2177" t="s">
        <v>362</v>
      </c>
      <c r="F2177" t="s">
        <v>348</v>
      </c>
      <c r="G2177" t="s">
        <v>218</v>
      </c>
      <c r="H2177" t="s">
        <v>229</v>
      </c>
      <c r="I2177" t="s">
        <v>230</v>
      </c>
      <c r="J2177" t="s">
        <v>231</v>
      </c>
      <c r="K2177" t="s">
        <v>191</v>
      </c>
      <c r="N2177" t="s">
        <v>404</v>
      </c>
      <c r="O2177" t="s">
        <v>265</v>
      </c>
      <c r="P2177">
        <v>2020</v>
      </c>
      <c r="Q2177">
        <v>0</v>
      </c>
    </row>
    <row r="2178" spans="1:17" x14ac:dyDescent="0.25">
      <c r="A2178" t="s">
        <v>396</v>
      </c>
      <c r="B2178" t="s">
        <v>397</v>
      </c>
      <c r="C2178" t="s">
        <v>398</v>
      </c>
      <c r="D2178" t="s">
        <v>361</v>
      </c>
      <c r="E2178" t="s">
        <v>362</v>
      </c>
      <c r="F2178" t="s">
        <v>348</v>
      </c>
      <c r="G2178" t="s">
        <v>218</v>
      </c>
      <c r="H2178" t="s">
        <v>229</v>
      </c>
      <c r="I2178" t="s">
        <v>230</v>
      </c>
      <c r="J2178" t="s">
        <v>231</v>
      </c>
      <c r="K2178" t="s">
        <v>191</v>
      </c>
      <c r="N2178" t="s">
        <v>404</v>
      </c>
      <c r="O2178" t="s">
        <v>194</v>
      </c>
      <c r="P2178">
        <v>2030</v>
      </c>
      <c r="Q2178">
        <v>0</v>
      </c>
    </row>
    <row r="2179" spans="1:17" x14ac:dyDescent="0.25">
      <c r="A2179" t="s">
        <v>396</v>
      </c>
      <c r="B2179" t="s">
        <v>397</v>
      </c>
      <c r="C2179" t="s">
        <v>398</v>
      </c>
      <c r="D2179" t="s">
        <v>361</v>
      </c>
      <c r="E2179" t="s">
        <v>362</v>
      </c>
      <c r="F2179" t="s">
        <v>348</v>
      </c>
      <c r="G2179" t="s">
        <v>218</v>
      </c>
      <c r="H2179" t="s">
        <v>229</v>
      </c>
      <c r="I2179" t="s">
        <v>230</v>
      </c>
      <c r="J2179" t="s">
        <v>231</v>
      </c>
      <c r="K2179" t="s">
        <v>191</v>
      </c>
      <c r="N2179" t="s">
        <v>404</v>
      </c>
      <c r="O2179" t="s">
        <v>194</v>
      </c>
      <c r="P2179">
        <v>2050</v>
      </c>
      <c r="Q2179">
        <v>0</v>
      </c>
    </row>
    <row r="2180" spans="1:17" x14ac:dyDescent="0.25">
      <c r="A2180" t="s">
        <v>396</v>
      </c>
      <c r="B2180" t="s">
        <v>397</v>
      </c>
      <c r="C2180" t="s">
        <v>398</v>
      </c>
      <c r="D2180" t="s">
        <v>361</v>
      </c>
      <c r="E2180" t="s">
        <v>362</v>
      </c>
      <c r="F2180" t="s">
        <v>348</v>
      </c>
      <c r="G2180" t="s">
        <v>218</v>
      </c>
      <c r="H2180" t="s">
        <v>229</v>
      </c>
      <c r="I2180" t="s">
        <v>230</v>
      </c>
      <c r="J2180" t="s">
        <v>231</v>
      </c>
      <c r="K2180" t="s">
        <v>191</v>
      </c>
      <c r="N2180" t="s">
        <v>404</v>
      </c>
      <c r="O2180" t="s">
        <v>264</v>
      </c>
      <c r="P2180">
        <v>2050</v>
      </c>
      <c r="Q2180">
        <v>0</v>
      </c>
    </row>
    <row r="2181" spans="1:17" x14ac:dyDescent="0.25">
      <c r="A2181" t="s">
        <v>396</v>
      </c>
      <c r="B2181" t="s">
        <v>397</v>
      </c>
      <c r="C2181" t="s">
        <v>398</v>
      </c>
      <c r="D2181" t="s">
        <v>361</v>
      </c>
      <c r="E2181" t="s">
        <v>362</v>
      </c>
      <c r="F2181" t="s">
        <v>348</v>
      </c>
      <c r="G2181" t="s">
        <v>218</v>
      </c>
      <c r="H2181" t="s">
        <v>229</v>
      </c>
      <c r="I2181" t="s">
        <v>230</v>
      </c>
      <c r="J2181" t="s">
        <v>231</v>
      </c>
      <c r="K2181" t="s">
        <v>191</v>
      </c>
      <c r="N2181" t="s">
        <v>404</v>
      </c>
      <c r="O2181" t="s">
        <v>265</v>
      </c>
      <c r="P2181">
        <v>2050</v>
      </c>
      <c r="Q2181">
        <v>0</v>
      </c>
    </row>
    <row r="2182" spans="1:17" x14ac:dyDescent="0.25">
      <c r="A2182" t="s">
        <v>396</v>
      </c>
      <c r="B2182" t="s">
        <v>397</v>
      </c>
      <c r="C2182" t="s">
        <v>398</v>
      </c>
      <c r="D2182" t="s">
        <v>361</v>
      </c>
      <c r="E2182" t="s">
        <v>362</v>
      </c>
      <c r="F2182" t="s">
        <v>348</v>
      </c>
      <c r="G2182" t="s">
        <v>233</v>
      </c>
      <c r="H2182" t="s">
        <v>287</v>
      </c>
      <c r="I2182" t="s">
        <v>240</v>
      </c>
      <c r="J2182" t="s">
        <v>288</v>
      </c>
      <c r="K2182" t="s">
        <v>241</v>
      </c>
      <c r="L2182" t="s">
        <v>237</v>
      </c>
      <c r="M2182" t="s">
        <v>392</v>
      </c>
      <c r="N2182" t="s">
        <v>405</v>
      </c>
      <c r="O2182" t="s">
        <v>194</v>
      </c>
      <c r="P2182">
        <v>2015</v>
      </c>
      <c r="Q2182">
        <v>0.65</v>
      </c>
    </row>
    <row r="2183" spans="1:17" x14ac:dyDescent="0.25">
      <c r="A2183" t="s">
        <v>396</v>
      </c>
      <c r="B2183" t="s">
        <v>397</v>
      </c>
      <c r="C2183" t="s">
        <v>398</v>
      </c>
      <c r="D2183" t="s">
        <v>361</v>
      </c>
      <c r="E2183" t="s">
        <v>362</v>
      </c>
      <c r="F2183" t="s">
        <v>348</v>
      </c>
      <c r="G2183" t="s">
        <v>233</v>
      </c>
      <c r="H2183" t="s">
        <v>287</v>
      </c>
      <c r="I2183" t="s">
        <v>240</v>
      </c>
      <c r="J2183" t="s">
        <v>288</v>
      </c>
      <c r="K2183" t="s">
        <v>241</v>
      </c>
      <c r="L2183" t="s">
        <v>237</v>
      </c>
      <c r="M2183" t="s">
        <v>392</v>
      </c>
      <c r="N2183" t="s">
        <v>405</v>
      </c>
      <c r="O2183" t="s">
        <v>194</v>
      </c>
      <c r="P2183">
        <v>2020</v>
      </c>
      <c r="Q2183">
        <v>0.6</v>
      </c>
    </row>
    <row r="2184" spans="1:17" x14ac:dyDescent="0.25">
      <c r="A2184" t="s">
        <v>396</v>
      </c>
      <c r="B2184" t="s">
        <v>397</v>
      </c>
      <c r="C2184" t="s">
        <v>398</v>
      </c>
      <c r="D2184" t="s">
        <v>361</v>
      </c>
      <c r="E2184" t="s">
        <v>362</v>
      </c>
      <c r="F2184" t="s">
        <v>348</v>
      </c>
      <c r="G2184" t="s">
        <v>233</v>
      </c>
      <c r="H2184" t="s">
        <v>287</v>
      </c>
      <c r="I2184" t="s">
        <v>240</v>
      </c>
      <c r="J2184" t="s">
        <v>288</v>
      </c>
      <c r="K2184" t="s">
        <v>241</v>
      </c>
      <c r="L2184" t="s">
        <v>237</v>
      </c>
      <c r="M2184" t="s">
        <v>392</v>
      </c>
      <c r="N2184" t="s">
        <v>405</v>
      </c>
      <c r="O2184" t="s">
        <v>264</v>
      </c>
      <c r="P2184">
        <v>2020</v>
      </c>
    </row>
    <row r="2185" spans="1:17" x14ac:dyDescent="0.25">
      <c r="A2185" t="s">
        <v>396</v>
      </c>
      <c r="B2185" t="s">
        <v>397</v>
      </c>
      <c r="C2185" t="s">
        <v>398</v>
      </c>
      <c r="D2185" t="s">
        <v>361</v>
      </c>
      <c r="E2185" t="s">
        <v>362</v>
      </c>
      <c r="F2185" t="s">
        <v>348</v>
      </c>
      <c r="G2185" t="s">
        <v>233</v>
      </c>
      <c r="H2185" t="s">
        <v>287</v>
      </c>
      <c r="I2185" t="s">
        <v>240</v>
      </c>
      <c r="J2185" t="s">
        <v>288</v>
      </c>
      <c r="K2185" t="s">
        <v>241</v>
      </c>
      <c r="L2185" t="s">
        <v>237</v>
      </c>
      <c r="M2185" t="s">
        <v>392</v>
      </c>
      <c r="N2185" t="s">
        <v>405</v>
      </c>
      <c r="O2185" t="s">
        <v>265</v>
      </c>
      <c r="P2185">
        <v>2020</v>
      </c>
    </row>
    <row r="2186" spans="1:17" x14ac:dyDescent="0.25">
      <c r="A2186" t="s">
        <v>396</v>
      </c>
      <c r="B2186" t="s">
        <v>397</v>
      </c>
      <c r="C2186" t="s">
        <v>398</v>
      </c>
      <c r="D2186" t="s">
        <v>361</v>
      </c>
      <c r="E2186" t="s">
        <v>362</v>
      </c>
      <c r="F2186" t="s">
        <v>348</v>
      </c>
      <c r="G2186" t="s">
        <v>233</v>
      </c>
      <c r="H2186" t="s">
        <v>287</v>
      </c>
      <c r="I2186" t="s">
        <v>240</v>
      </c>
      <c r="J2186" t="s">
        <v>288</v>
      </c>
      <c r="K2186" t="s">
        <v>241</v>
      </c>
      <c r="L2186" t="s">
        <v>237</v>
      </c>
      <c r="M2186" t="s">
        <v>392</v>
      </c>
      <c r="N2186" t="s">
        <v>405</v>
      </c>
      <c r="O2186" t="s">
        <v>194</v>
      </c>
      <c r="P2186">
        <v>2030</v>
      </c>
      <c r="Q2186">
        <v>0.55000000000000004</v>
      </c>
    </row>
    <row r="2187" spans="1:17" x14ac:dyDescent="0.25">
      <c r="A2187" t="s">
        <v>396</v>
      </c>
      <c r="B2187" t="s">
        <v>397</v>
      </c>
      <c r="C2187" t="s">
        <v>398</v>
      </c>
      <c r="D2187" t="s">
        <v>361</v>
      </c>
      <c r="E2187" t="s">
        <v>362</v>
      </c>
      <c r="F2187" t="s">
        <v>348</v>
      </c>
      <c r="G2187" t="s">
        <v>233</v>
      </c>
      <c r="H2187" t="s">
        <v>287</v>
      </c>
      <c r="I2187" t="s">
        <v>240</v>
      </c>
      <c r="J2187" t="s">
        <v>288</v>
      </c>
      <c r="K2187" t="s">
        <v>241</v>
      </c>
      <c r="L2187" t="s">
        <v>237</v>
      </c>
      <c r="M2187" t="s">
        <v>392</v>
      </c>
      <c r="N2187" t="s">
        <v>405</v>
      </c>
      <c r="O2187" t="s">
        <v>194</v>
      </c>
      <c r="P2187">
        <v>2050</v>
      </c>
      <c r="Q2187">
        <v>0.55000000000000004</v>
      </c>
    </row>
    <row r="2188" spans="1:17" x14ac:dyDescent="0.25">
      <c r="A2188" t="s">
        <v>396</v>
      </c>
      <c r="B2188" t="s">
        <v>397</v>
      </c>
      <c r="C2188" t="s">
        <v>398</v>
      </c>
      <c r="D2188" t="s">
        <v>361</v>
      </c>
      <c r="E2188" t="s">
        <v>362</v>
      </c>
      <c r="F2188" t="s">
        <v>348</v>
      </c>
      <c r="G2188" t="s">
        <v>233</v>
      </c>
      <c r="H2188" t="s">
        <v>287</v>
      </c>
      <c r="I2188" t="s">
        <v>240</v>
      </c>
      <c r="J2188" t="s">
        <v>288</v>
      </c>
      <c r="K2188" t="s">
        <v>241</v>
      </c>
      <c r="L2188" t="s">
        <v>237</v>
      </c>
      <c r="M2188" t="s">
        <v>392</v>
      </c>
      <c r="N2188" t="s">
        <v>405</v>
      </c>
      <c r="O2188" t="s">
        <v>264</v>
      </c>
      <c r="P2188">
        <v>2050</v>
      </c>
    </row>
    <row r="2189" spans="1:17" x14ac:dyDescent="0.25">
      <c r="A2189" t="s">
        <v>396</v>
      </c>
      <c r="B2189" t="s">
        <v>397</v>
      </c>
      <c r="C2189" t="s">
        <v>398</v>
      </c>
      <c r="D2189" t="s">
        <v>361</v>
      </c>
      <c r="E2189" t="s">
        <v>362</v>
      </c>
      <c r="F2189" t="s">
        <v>348</v>
      </c>
      <c r="G2189" t="s">
        <v>233</v>
      </c>
      <c r="H2189" t="s">
        <v>287</v>
      </c>
      <c r="I2189" t="s">
        <v>240</v>
      </c>
      <c r="J2189" t="s">
        <v>288</v>
      </c>
      <c r="K2189" t="s">
        <v>241</v>
      </c>
      <c r="L2189" t="s">
        <v>237</v>
      </c>
      <c r="M2189" t="s">
        <v>392</v>
      </c>
      <c r="N2189" t="s">
        <v>405</v>
      </c>
      <c r="O2189" t="s">
        <v>265</v>
      </c>
      <c r="P2189">
        <v>2050</v>
      </c>
    </row>
    <row r="2190" spans="1:17" x14ac:dyDescent="0.25">
      <c r="A2190" t="s">
        <v>396</v>
      </c>
      <c r="B2190" t="s">
        <v>397</v>
      </c>
      <c r="C2190" t="s">
        <v>398</v>
      </c>
      <c r="D2190" t="s">
        <v>361</v>
      </c>
      <c r="E2190" t="s">
        <v>362</v>
      </c>
      <c r="F2190" t="s">
        <v>348</v>
      </c>
      <c r="G2190" t="s">
        <v>233</v>
      </c>
      <c r="H2190" t="s">
        <v>289</v>
      </c>
      <c r="I2190" t="s">
        <v>240</v>
      </c>
      <c r="J2190" t="s">
        <v>290</v>
      </c>
      <c r="K2190" t="s">
        <v>241</v>
      </c>
      <c r="L2190" t="s">
        <v>237</v>
      </c>
      <c r="M2190" t="s">
        <v>392</v>
      </c>
      <c r="N2190" t="s">
        <v>405</v>
      </c>
      <c r="O2190" t="s">
        <v>194</v>
      </c>
      <c r="P2190">
        <v>2015</v>
      </c>
      <c r="Q2190">
        <v>0.35</v>
      </c>
    </row>
    <row r="2191" spans="1:17" x14ac:dyDescent="0.25">
      <c r="A2191" t="s">
        <v>396</v>
      </c>
      <c r="B2191" t="s">
        <v>397</v>
      </c>
      <c r="C2191" t="s">
        <v>398</v>
      </c>
      <c r="D2191" t="s">
        <v>361</v>
      </c>
      <c r="E2191" t="s">
        <v>362</v>
      </c>
      <c r="F2191" t="s">
        <v>348</v>
      </c>
      <c r="G2191" t="s">
        <v>233</v>
      </c>
      <c r="H2191" t="s">
        <v>289</v>
      </c>
      <c r="I2191" t="s">
        <v>240</v>
      </c>
      <c r="J2191" t="s">
        <v>290</v>
      </c>
      <c r="K2191" t="s">
        <v>241</v>
      </c>
      <c r="L2191" t="s">
        <v>237</v>
      </c>
      <c r="M2191" t="s">
        <v>392</v>
      </c>
      <c r="N2191" t="s">
        <v>405</v>
      </c>
      <c r="O2191" t="s">
        <v>194</v>
      </c>
      <c r="P2191">
        <v>2020</v>
      </c>
      <c r="Q2191">
        <v>0.35</v>
      </c>
    </row>
    <row r="2192" spans="1:17" x14ac:dyDescent="0.25">
      <c r="A2192" t="s">
        <v>396</v>
      </c>
      <c r="B2192" t="s">
        <v>397</v>
      </c>
      <c r="C2192" t="s">
        <v>398</v>
      </c>
      <c r="D2192" t="s">
        <v>361</v>
      </c>
      <c r="E2192" t="s">
        <v>362</v>
      </c>
      <c r="F2192" t="s">
        <v>348</v>
      </c>
      <c r="G2192" t="s">
        <v>233</v>
      </c>
      <c r="H2192" t="s">
        <v>289</v>
      </c>
      <c r="I2192" t="s">
        <v>240</v>
      </c>
      <c r="J2192" t="s">
        <v>290</v>
      </c>
      <c r="K2192" t="s">
        <v>241</v>
      </c>
      <c r="L2192" t="s">
        <v>237</v>
      </c>
      <c r="M2192" t="s">
        <v>392</v>
      </c>
      <c r="N2192" t="s">
        <v>405</v>
      </c>
      <c r="O2192" t="s">
        <v>264</v>
      </c>
      <c r="P2192">
        <v>2020</v>
      </c>
    </row>
    <row r="2193" spans="1:17" x14ac:dyDescent="0.25">
      <c r="A2193" t="s">
        <v>396</v>
      </c>
      <c r="B2193" t="s">
        <v>397</v>
      </c>
      <c r="C2193" t="s">
        <v>398</v>
      </c>
      <c r="D2193" t="s">
        <v>361</v>
      </c>
      <c r="E2193" t="s">
        <v>362</v>
      </c>
      <c r="F2193" t="s">
        <v>348</v>
      </c>
      <c r="G2193" t="s">
        <v>233</v>
      </c>
      <c r="H2193" t="s">
        <v>289</v>
      </c>
      <c r="I2193" t="s">
        <v>240</v>
      </c>
      <c r="J2193" t="s">
        <v>290</v>
      </c>
      <c r="K2193" t="s">
        <v>241</v>
      </c>
      <c r="L2193" t="s">
        <v>237</v>
      </c>
      <c r="M2193" t="s">
        <v>392</v>
      </c>
      <c r="N2193" t="s">
        <v>405</v>
      </c>
      <c r="O2193" t="s">
        <v>265</v>
      </c>
      <c r="P2193">
        <v>2020</v>
      </c>
    </row>
    <row r="2194" spans="1:17" x14ac:dyDescent="0.25">
      <c r="A2194" t="s">
        <v>396</v>
      </c>
      <c r="B2194" t="s">
        <v>397</v>
      </c>
      <c r="C2194" t="s">
        <v>398</v>
      </c>
      <c r="D2194" t="s">
        <v>361</v>
      </c>
      <c r="E2194" t="s">
        <v>362</v>
      </c>
      <c r="F2194" t="s">
        <v>348</v>
      </c>
      <c r="G2194" t="s">
        <v>233</v>
      </c>
      <c r="H2194" t="s">
        <v>289</v>
      </c>
      <c r="I2194" t="s">
        <v>240</v>
      </c>
      <c r="J2194" t="s">
        <v>290</v>
      </c>
      <c r="K2194" t="s">
        <v>241</v>
      </c>
      <c r="L2194" t="s">
        <v>237</v>
      </c>
      <c r="M2194" t="s">
        <v>392</v>
      </c>
      <c r="N2194" t="s">
        <v>405</v>
      </c>
      <c r="O2194" t="s">
        <v>194</v>
      </c>
      <c r="P2194">
        <v>2030</v>
      </c>
      <c r="Q2194">
        <v>0.35</v>
      </c>
    </row>
    <row r="2195" spans="1:17" x14ac:dyDescent="0.25">
      <c r="A2195" t="s">
        <v>396</v>
      </c>
      <c r="B2195" t="s">
        <v>397</v>
      </c>
      <c r="C2195" t="s">
        <v>398</v>
      </c>
      <c r="D2195" t="s">
        <v>361</v>
      </c>
      <c r="E2195" t="s">
        <v>362</v>
      </c>
      <c r="F2195" t="s">
        <v>348</v>
      </c>
      <c r="G2195" t="s">
        <v>233</v>
      </c>
      <c r="H2195" t="s">
        <v>289</v>
      </c>
      <c r="I2195" t="s">
        <v>240</v>
      </c>
      <c r="J2195" t="s">
        <v>290</v>
      </c>
      <c r="K2195" t="s">
        <v>241</v>
      </c>
      <c r="L2195" t="s">
        <v>237</v>
      </c>
      <c r="M2195" t="s">
        <v>392</v>
      </c>
      <c r="N2195" t="s">
        <v>405</v>
      </c>
      <c r="O2195" t="s">
        <v>194</v>
      </c>
      <c r="P2195">
        <v>2050</v>
      </c>
      <c r="Q2195">
        <v>0.3</v>
      </c>
    </row>
    <row r="2196" spans="1:17" x14ac:dyDescent="0.25">
      <c r="A2196" t="s">
        <v>396</v>
      </c>
      <c r="B2196" t="s">
        <v>397</v>
      </c>
      <c r="C2196" t="s">
        <v>398</v>
      </c>
      <c r="D2196" t="s">
        <v>361</v>
      </c>
      <c r="E2196" t="s">
        <v>362</v>
      </c>
      <c r="F2196" t="s">
        <v>348</v>
      </c>
      <c r="G2196" t="s">
        <v>233</v>
      </c>
      <c r="H2196" t="s">
        <v>289</v>
      </c>
      <c r="I2196" t="s">
        <v>240</v>
      </c>
      <c r="J2196" t="s">
        <v>290</v>
      </c>
      <c r="K2196" t="s">
        <v>241</v>
      </c>
      <c r="L2196" t="s">
        <v>237</v>
      </c>
      <c r="M2196" t="s">
        <v>392</v>
      </c>
      <c r="N2196" t="s">
        <v>405</v>
      </c>
      <c r="O2196" t="s">
        <v>264</v>
      </c>
      <c r="P2196">
        <v>2050</v>
      </c>
    </row>
    <row r="2197" spans="1:17" x14ac:dyDescent="0.25">
      <c r="A2197" t="s">
        <v>396</v>
      </c>
      <c r="B2197" t="s">
        <v>397</v>
      </c>
      <c r="C2197" t="s">
        <v>398</v>
      </c>
      <c r="D2197" t="s">
        <v>361</v>
      </c>
      <c r="E2197" t="s">
        <v>362</v>
      </c>
      <c r="F2197" t="s">
        <v>348</v>
      </c>
      <c r="G2197" t="s">
        <v>233</v>
      </c>
      <c r="H2197" t="s">
        <v>289</v>
      </c>
      <c r="I2197" t="s">
        <v>240</v>
      </c>
      <c r="J2197" t="s">
        <v>290</v>
      </c>
      <c r="K2197" t="s">
        <v>241</v>
      </c>
      <c r="L2197" t="s">
        <v>237</v>
      </c>
      <c r="M2197" t="s">
        <v>392</v>
      </c>
      <c r="N2197" t="s">
        <v>405</v>
      </c>
      <c r="O2197" t="s">
        <v>265</v>
      </c>
      <c r="P2197">
        <v>2050</v>
      </c>
    </row>
    <row r="2198" spans="1:17" x14ac:dyDescent="0.25">
      <c r="A2198" t="s">
        <v>396</v>
      </c>
      <c r="B2198" t="s">
        <v>397</v>
      </c>
      <c r="C2198" t="s">
        <v>398</v>
      </c>
      <c r="D2198" t="s">
        <v>361</v>
      </c>
      <c r="E2198" t="s">
        <v>362</v>
      </c>
      <c r="F2198" t="s">
        <v>348</v>
      </c>
      <c r="G2198" t="s">
        <v>233</v>
      </c>
      <c r="H2198" t="s">
        <v>162</v>
      </c>
      <c r="I2198" t="s">
        <v>234</v>
      </c>
      <c r="J2198" t="s">
        <v>235</v>
      </c>
      <c r="K2198" t="s">
        <v>236</v>
      </c>
      <c r="L2198" t="s">
        <v>237</v>
      </c>
      <c r="M2198" t="s">
        <v>344</v>
      </c>
      <c r="N2198" t="s">
        <v>232</v>
      </c>
      <c r="O2198" t="s">
        <v>194</v>
      </c>
      <c r="P2198">
        <v>2015</v>
      </c>
      <c r="Q2198">
        <v>10000</v>
      </c>
    </row>
    <row r="2199" spans="1:17" x14ac:dyDescent="0.25">
      <c r="A2199" t="s">
        <v>396</v>
      </c>
      <c r="B2199" t="s">
        <v>397</v>
      </c>
      <c r="C2199" t="s">
        <v>398</v>
      </c>
      <c r="D2199" t="s">
        <v>361</v>
      </c>
      <c r="E2199" t="s">
        <v>362</v>
      </c>
      <c r="F2199" t="s">
        <v>348</v>
      </c>
      <c r="G2199" t="s">
        <v>233</v>
      </c>
      <c r="H2199" t="s">
        <v>162</v>
      </c>
      <c r="I2199" t="s">
        <v>234</v>
      </c>
      <c r="J2199" t="s">
        <v>235</v>
      </c>
      <c r="K2199" t="s">
        <v>236</v>
      </c>
      <c r="L2199" t="s">
        <v>237</v>
      </c>
      <c r="M2199" t="s">
        <v>344</v>
      </c>
      <c r="N2199" t="s">
        <v>232</v>
      </c>
      <c r="O2199" t="s">
        <v>194</v>
      </c>
      <c r="P2199">
        <v>2020</v>
      </c>
      <c r="Q2199">
        <v>9750</v>
      </c>
    </row>
    <row r="2200" spans="1:17" x14ac:dyDescent="0.25">
      <c r="A2200" t="s">
        <v>396</v>
      </c>
      <c r="B2200" t="s">
        <v>397</v>
      </c>
      <c r="C2200" t="s">
        <v>398</v>
      </c>
      <c r="D2200" t="s">
        <v>361</v>
      </c>
      <c r="E2200" t="s">
        <v>362</v>
      </c>
      <c r="F2200" t="s">
        <v>348</v>
      </c>
      <c r="G2200" t="s">
        <v>233</v>
      </c>
      <c r="H2200" t="s">
        <v>162</v>
      </c>
      <c r="I2200" t="s">
        <v>234</v>
      </c>
      <c r="J2200" t="s">
        <v>235</v>
      </c>
      <c r="K2200" t="s">
        <v>236</v>
      </c>
      <c r="L2200" t="s">
        <v>237</v>
      </c>
      <c r="M2200" t="s">
        <v>344</v>
      </c>
      <c r="N2200" t="s">
        <v>232</v>
      </c>
      <c r="O2200" t="s">
        <v>264</v>
      </c>
      <c r="P2200">
        <v>2020</v>
      </c>
      <c r="Q2200">
        <v>7000</v>
      </c>
    </row>
    <row r="2201" spans="1:17" x14ac:dyDescent="0.25">
      <c r="A2201" t="s">
        <v>396</v>
      </c>
      <c r="B2201" t="s">
        <v>397</v>
      </c>
      <c r="C2201" t="s">
        <v>398</v>
      </c>
      <c r="D2201" t="s">
        <v>361</v>
      </c>
      <c r="E2201" t="s">
        <v>362</v>
      </c>
      <c r="F2201" t="s">
        <v>348</v>
      </c>
      <c r="G2201" t="s">
        <v>233</v>
      </c>
      <c r="H2201" t="s">
        <v>162</v>
      </c>
      <c r="I2201" t="s">
        <v>234</v>
      </c>
      <c r="J2201" t="s">
        <v>235</v>
      </c>
      <c r="K2201" t="s">
        <v>236</v>
      </c>
      <c r="L2201" t="s">
        <v>237</v>
      </c>
      <c r="M2201" t="s">
        <v>344</v>
      </c>
      <c r="N2201" t="s">
        <v>232</v>
      </c>
      <c r="O2201" t="s">
        <v>265</v>
      </c>
      <c r="P2201">
        <v>2020</v>
      </c>
      <c r="Q2201">
        <v>20000</v>
      </c>
    </row>
    <row r="2202" spans="1:17" x14ac:dyDescent="0.25">
      <c r="A2202" t="s">
        <v>396</v>
      </c>
      <c r="B2202" t="s">
        <v>397</v>
      </c>
      <c r="C2202" t="s">
        <v>398</v>
      </c>
      <c r="D2202" t="s">
        <v>361</v>
      </c>
      <c r="E2202" t="s">
        <v>362</v>
      </c>
      <c r="F2202" t="s">
        <v>348</v>
      </c>
      <c r="G2202" t="s">
        <v>233</v>
      </c>
      <c r="H2202" t="s">
        <v>162</v>
      </c>
      <c r="I2202" t="s">
        <v>234</v>
      </c>
      <c r="J2202" t="s">
        <v>235</v>
      </c>
      <c r="K2202" t="s">
        <v>236</v>
      </c>
      <c r="L2202" t="s">
        <v>237</v>
      </c>
      <c r="M2202" t="s">
        <v>344</v>
      </c>
      <c r="N2202" t="s">
        <v>232</v>
      </c>
      <c r="O2202" t="s">
        <v>194</v>
      </c>
      <c r="P2202">
        <v>2030</v>
      </c>
      <c r="Q2202">
        <v>9300</v>
      </c>
    </row>
    <row r="2203" spans="1:17" x14ac:dyDescent="0.25">
      <c r="A2203" t="s">
        <v>396</v>
      </c>
      <c r="B2203" t="s">
        <v>397</v>
      </c>
      <c r="C2203" t="s">
        <v>398</v>
      </c>
      <c r="D2203" t="s">
        <v>361</v>
      </c>
      <c r="E2203" t="s">
        <v>362</v>
      </c>
      <c r="F2203" t="s">
        <v>348</v>
      </c>
      <c r="G2203" t="s">
        <v>233</v>
      </c>
      <c r="H2203" t="s">
        <v>162</v>
      </c>
      <c r="I2203" t="s">
        <v>234</v>
      </c>
      <c r="J2203" t="s">
        <v>235</v>
      </c>
      <c r="K2203" t="s">
        <v>236</v>
      </c>
      <c r="L2203" t="s">
        <v>237</v>
      </c>
      <c r="M2203" t="s">
        <v>344</v>
      </c>
      <c r="N2203" t="s">
        <v>232</v>
      </c>
      <c r="O2203" t="s">
        <v>194</v>
      </c>
      <c r="P2203">
        <v>2050</v>
      </c>
      <c r="Q2203">
        <v>8500</v>
      </c>
    </row>
    <row r="2204" spans="1:17" x14ac:dyDescent="0.25">
      <c r="A2204" t="s">
        <v>396</v>
      </c>
      <c r="B2204" t="s">
        <v>397</v>
      </c>
      <c r="C2204" t="s">
        <v>398</v>
      </c>
      <c r="D2204" t="s">
        <v>361</v>
      </c>
      <c r="E2204" t="s">
        <v>362</v>
      </c>
      <c r="F2204" t="s">
        <v>348</v>
      </c>
      <c r="G2204" t="s">
        <v>233</v>
      </c>
      <c r="H2204" t="s">
        <v>162</v>
      </c>
      <c r="I2204" t="s">
        <v>234</v>
      </c>
      <c r="J2204" t="s">
        <v>235</v>
      </c>
      <c r="K2204" t="s">
        <v>236</v>
      </c>
      <c r="L2204" t="s">
        <v>237</v>
      </c>
      <c r="M2204" t="s">
        <v>344</v>
      </c>
      <c r="N2204" t="s">
        <v>232</v>
      </c>
      <c r="O2204" t="s">
        <v>264</v>
      </c>
      <c r="P2204">
        <v>2050</v>
      </c>
      <c r="Q2204">
        <v>6000</v>
      </c>
    </row>
    <row r="2205" spans="1:17" x14ac:dyDescent="0.25">
      <c r="A2205" t="s">
        <v>396</v>
      </c>
      <c r="B2205" t="s">
        <v>397</v>
      </c>
      <c r="C2205" t="s">
        <v>398</v>
      </c>
      <c r="D2205" t="s">
        <v>361</v>
      </c>
      <c r="E2205" t="s">
        <v>362</v>
      </c>
      <c r="F2205" t="s">
        <v>348</v>
      </c>
      <c r="G2205" t="s">
        <v>233</v>
      </c>
      <c r="H2205" t="s">
        <v>162</v>
      </c>
      <c r="I2205" t="s">
        <v>234</v>
      </c>
      <c r="J2205" t="s">
        <v>235</v>
      </c>
      <c r="K2205" t="s">
        <v>236</v>
      </c>
      <c r="L2205" t="s">
        <v>237</v>
      </c>
      <c r="M2205" t="s">
        <v>344</v>
      </c>
      <c r="N2205" t="s">
        <v>232</v>
      </c>
      <c r="O2205" t="s">
        <v>265</v>
      </c>
      <c r="P2205">
        <v>2050</v>
      </c>
      <c r="Q2205">
        <v>15000</v>
      </c>
    </row>
    <row r="2206" spans="1:17" x14ac:dyDescent="0.25">
      <c r="A2206" t="s">
        <v>396</v>
      </c>
      <c r="B2206" t="s">
        <v>397</v>
      </c>
      <c r="C2206" t="s">
        <v>398</v>
      </c>
      <c r="D2206" t="s">
        <v>361</v>
      </c>
      <c r="E2206" t="s">
        <v>362</v>
      </c>
      <c r="F2206" t="s">
        <v>348</v>
      </c>
      <c r="G2206" t="s">
        <v>233</v>
      </c>
      <c r="H2206" t="s">
        <v>163</v>
      </c>
      <c r="I2206" t="s">
        <v>240</v>
      </c>
      <c r="J2206" t="s">
        <v>235</v>
      </c>
      <c r="K2206" t="s">
        <v>241</v>
      </c>
      <c r="L2206" t="s">
        <v>237</v>
      </c>
      <c r="N2206" t="s">
        <v>406</v>
      </c>
      <c r="O2206" t="s">
        <v>194</v>
      </c>
      <c r="P2206">
        <v>2015</v>
      </c>
      <c r="Q2206">
        <v>1</v>
      </c>
    </row>
    <row r="2207" spans="1:17" x14ac:dyDescent="0.25">
      <c r="A2207" t="s">
        <v>396</v>
      </c>
      <c r="B2207" t="s">
        <v>397</v>
      </c>
      <c r="C2207" t="s">
        <v>398</v>
      </c>
      <c r="D2207" t="s">
        <v>361</v>
      </c>
      <c r="E2207" t="s">
        <v>362</v>
      </c>
      <c r="F2207" t="s">
        <v>348</v>
      </c>
      <c r="G2207" t="s">
        <v>233</v>
      </c>
      <c r="H2207" t="s">
        <v>163</v>
      </c>
      <c r="I2207" t="s">
        <v>240</v>
      </c>
      <c r="J2207" t="s">
        <v>235</v>
      </c>
      <c r="K2207" t="s">
        <v>241</v>
      </c>
      <c r="L2207" t="s">
        <v>237</v>
      </c>
      <c r="N2207" t="s">
        <v>406</v>
      </c>
      <c r="O2207" t="s">
        <v>194</v>
      </c>
      <c r="P2207">
        <v>2020</v>
      </c>
      <c r="Q2207">
        <v>0.95</v>
      </c>
    </row>
    <row r="2208" spans="1:17" x14ac:dyDescent="0.25">
      <c r="A2208" t="s">
        <v>396</v>
      </c>
      <c r="B2208" t="s">
        <v>397</v>
      </c>
      <c r="C2208" t="s">
        <v>398</v>
      </c>
      <c r="D2208" t="s">
        <v>361</v>
      </c>
      <c r="E2208" t="s">
        <v>362</v>
      </c>
      <c r="F2208" t="s">
        <v>348</v>
      </c>
      <c r="G2208" t="s">
        <v>233</v>
      </c>
      <c r="H2208" t="s">
        <v>163</v>
      </c>
      <c r="I2208" t="s">
        <v>240</v>
      </c>
      <c r="J2208" t="s">
        <v>235</v>
      </c>
      <c r="K2208" t="s">
        <v>241</v>
      </c>
      <c r="L2208" t="s">
        <v>237</v>
      </c>
      <c r="N2208" t="s">
        <v>406</v>
      </c>
      <c r="O2208" t="s">
        <v>264</v>
      </c>
      <c r="P2208">
        <v>2020</v>
      </c>
      <c r="Q2208">
        <v>0.9</v>
      </c>
    </row>
    <row r="2209" spans="1:17" x14ac:dyDescent="0.25">
      <c r="A2209" t="s">
        <v>396</v>
      </c>
      <c r="B2209" t="s">
        <v>397</v>
      </c>
      <c r="C2209" t="s">
        <v>398</v>
      </c>
      <c r="D2209" t="s">
        <v>361</v>
      </c>
      <c r="E2209" t="s">
        <v>362</v>
      </c>
      <c r="F2209" t="s">
        <v>348</v>
      </c>
      <c r="G2209" t="s">
        <v>233</v>
      </c>
      <c r="H2209" t="s">
        <v>163</v>
      </c>
      <c r="I2209" t="s">
        <v>240</v>
      </c>
      <c r="J2209" t="s">
        <v>235</v>
      </c>
      <c r="K2209" t="s">
        <v>241</v>
      </c>
      <c r="L2209" t="s">
        <v>237</v>
      </c>
      <c r="N2209" t="s">
        <v>406</v>
      </c>
      <c r="O2209" t="s">
        <v>265</v>
      </c>
      <c r="P2209">
        <v>2020</v>
      </c>
      <c r="Q2209">
        <v>1.1000000000000001</v>
      </c>
    </row>
    <row r="2210" spans="1:17" x14ac:dyDescent="0.25">
      <c r="A2210" t="s">
        <v>396</v>
      </c>
      <c r="B2210" t="s">
        <v>397</v>
      </c>
      <c r="C2210" t="s">
        <v>398</v>
      </c>
      <c r="D2210" t="s">
        <v>361</v>
      </c>
      <c r="E2210" t="s">
        <v>362</v>
      </c>
      <c r="F2210" t="s">
        <v>348</v>
      </c>
      <c r="G2210" t="s">
        <v>233</v>
      </c>
      <c r="H2210" t="s">
        <v>163</v>
      </c>
      <c r="I2210" t="s">
        <v>240</v>
      </c>
      <c r="J2210" t="s">
        <v>235</v>
      </c>
      <c r="K2210" t="s">
        <v>241</v>
      </c>
      <c r="L2210" t="s">
        <v>237</v>
      </c>
      <c r="N2210" t="s">
        <v>406</v>
      </c>
      <c r="O2210" t="s">
        <v>194</v>
      </c>
      <c r="P2210">
        <v>2030</v>
      </c>
      <c r="Q2210">
        <v>0.9</v>
      </c>
    </row>
    <row r="2211" spans="1:17" x14ac:dyDescent="0.25">
      <c r="A2211" t="s">
        <v>396</v>
      </c>
      <c r="B2211" t="s">
        <v>397</v>
      </c>
      <c r="C2211" t="s">
        <v>398</v>
      </c>
      <c r="D2211" t="s">
        <v>361</v>
      </c>
      <c r="E2211" t="s">
        <v>362</v>
      </c>
      <c r="F2211" t="s">
        <v>348</v>
      </c>
      <c r="G2211" t="s">
        <v>233</v>
      </c>
      <c r="H2211" t="s">
        <v>163</v>
      </c>
      <c r="I2211" t="s">
        <v>240</v>
      </c>
      <c r="J2211" t="s">
        <v>235</v>
      </c>
      <c r="K2211" t="s">
        <v>241</v>
      </c>
      <c r="L2211" t="s">
        <v>237</v>
      </c>
      <c r="N2211" t="s">
        <v>406</v>
      </c>
      <c r="O2211" t="s">
        <v>194</v>
      </c>
      <c r="P2211">
        <v>2050</v>
      </c>
      <c r="Q2211">
        <v>0.85</v>
      </c>
    </row>
    <row r="2212" spans="1:17" x14ac:dyDescent="0.25">
      <c r="A2212" t="s">
        <v>396</v>
      </c>
      <c r="B2212" t="s">
        <v>397</v>
      </c>
      <c r="C2212" t="s">
        <v>398</v>
      </c>
      <c r="D2212" t="s">
        <v>361</v>
      </c>
      <c r="E2212" t="s">
        <v>362</v>
      </c>
      <c r="F2212" t="s">
        <v>348</v>
      </c>
      <c r="G2212" t="s">
        <v>233</v>
      </c>
      <c r="H2212" t="s">
        <v>163</v>
      </c>
      <c r="I2212" t="s">
        <v>240</v>
      </c>
      <c r="J2212" t="s">
        <v>235</v>
      </c>
      <c r="K2212" t="s">
        <v>241</v>
      </c>
      <c r="L2212" t="s">
        <v>237</v>
      </c>
      <c r="N2212" t="s">
        <v>406</v>
      </c>
      <c r="O2212" t="s">
        <v>264</v>
      </c>
      <c r="P2212">
        <v>2050</v>
      </c>
      <c r="Q2212">
        <v>0.8</v>
      </c>
    </row>
    <row r="2213" spans="1:17" x14ac:dyDescent="0.25">
      <c r="A2213" t="s">
        <v>396</v>
      </c>
      <c r="B2213" t="s">
        <v>397</v>
      </c>
      <c r="C2213" t="s">
        <v>398</v>
      </c>
      <c r="D2213" t="s">
        <v>361</v>
      </c>
      <c r="E2213" t="s">
        <v>362</v>
      </c>
      <c r="F2213" t="s">
        <v>348</v>
      </c>
      <c r="G2213" t="s">
        <v>233</v>
      </c>
      <c r="H2213" t="s">
        <v>163</v>
      </c>
      <c r="I2213" t="s">
        <v>240</v>
      </c>
      <c r="J2213" t="s">
        <v>235</v>
      </c>
      <c r="K2213" t="s">
        <v>241</v>
      </c>
      <c r="L2213" t="s">
        <v>237</v>
      </c>
      <c r="N2213" t="s">
        <v>406</v>
      </c>
      <c r="O2213" t="s">
        <v>265</v>
      </c>
      <c r="P2213">
        <v>2050</v>
      </c>
      <c r="Q2213">
        <v>1.1000000000000001</v>
      </c>
    </row>
    <row r="2214" spans="1:17" x14ac:dyDescent="0.25">
      <c r="A2214" t="s">
        <v>396</v>
      </c>
      <c r="B2214" t="s">
        <v>397</v>
      </c>
      <c r="C2214" t="s">
        <v>398</v>
      </c>
      <c r="D2214" t="s">
        <v>361</v>
      </c>
      <c r="E2214" t="s">
        <v>362</v>
      </c>
      <c r="F2214" t="s">
        <v>348</v>
      </c>
      <c r="G2214" t="s">
        <v>233</v>
      </c>
      <c r="H2214" t="s">
        <v>164</v>
      </c>
      <c r="I2214" t="s">
        <v>4</v>
      </c>
      <c r="J2214" t="s">
        <v>235</v>
      </c>
      <c r="K2214" t="s">
        <v>242</v>
      </c>
      <c r="L2214" t="s">
        <v>237</v>
      </c>
      <c r="M2214" t="s">
        <v>344</v>
      </c>
      <c r="N2214" t="s">
        <v>406</v>
      </c>
      <c r="O2214" t="s">
        <v>194</v>
      </c>
      <c r="P2214">
        <v>2015</v>
      </c>
      <c r="Q2214">
        <v>5.4</v>
      </c>
    </row>
    <row r="2215" spans="1:17" x14ac:dyDescent="0.25">
      <c r="A2215" t="s">
        <v>396</v>
      </c>
      <c r="B2215" t="s">
        <v>397</v>
      </c>
      <c r="C2215" t="s">
        <v>398</v>
      </c>
      <c r="D2215" t="s">
        <v>361</v>
      </c>
      <c r="E2215" t="s">
        <v>362</v>
      </c>
      <c r="F2215" t="s">
        <v>348</v>
      </c>
      <c r="G2215" t="s">
        <v>233</v>
      </c>
      <c r="H2215" t="s">
        <v>164</v>
      </c>
      <c r="I2215" t="s">
        <v>4</v>
      </c>
      <c r="J2215" t="s">
        <v>235</v>
      </c>
      <c r="K2215" t="s">
        <v>242</v>
      </c>
      <c r="L2215" t="s">
        <v>237</v>
      </c>
      <c r="M2215" t="s">
        <v>344</v>
      </c>
      <c r="N2215" t="s">
        <v>406</v>
      </c>
      <c r="O2215" t="s">
        <v>194</v>
      </c>
      <c r="P2215">
        <v>2020</v>
      </c>
      <c r="Q2215">
        <v>5.4</v>
      </c>
    </row>
    <row r="2216" spans="1:17" x14ac:dyDescent="0.25">
      <c r="A2216" t="s">
        <v>396</v>
      </c>
      <c r="B2216" t="s">
        <v>397</v>
      </c>
      <c r="C2216" t="s">
        <v>398</v>
      </c>
      <c r="D2216" t="s">
        <v>361</v>
      </c>
      <c r="E2216" t="s">
        <v>362</v>
      </c>
      <c r="F2216" t="s">
        <v>348</v>
      </c>
      <c r="G2216" t="s">
        <v>233</v>
      </c>
      <c r="H2216" t="s">
        <v>164</v>
      </c>
      <c r="I2216" t="s">
        <v>4</v>
      </c>
      <c r="J2216" t="s">
        <v>235</v>
      </c>
      <c r="K2216" t="s">
        <v>242</v>
      </c>
      <c r="L2216" t="s">
        <v>237</v>
      </c>
      <c r="M2216" t="s">
        <v>344</v>
      </c>
      <c r="N2216" t="s">
        <v>406</v>
      </c>
      <c r="O2216" t="s">
        <v>264</v>
      </c>
      <c r="P2216">
        <v>2020</v>
      </c>
      <c r="Q2216">
        <v>4</v>
      </c>
    </row>
    <row r="2217" spans="1:17" x14ac:dyDescent="0.25">
      <c r="A2217" t="s">
        <v>396</v>
      </c>
      <c r="B2217" t="s">
        <v>397</v>
      </c>
      <c r="C2217" t="s">
        <v>398</v>
      </c>
      <c r="D2217" t="s">
        <v>361</v>
      </c>
      <c r="E2217" t="s">
        <v>362</v>
      </c>
      <c r="F2217" t="s">
        <v>348</v>
      </c>
      <c r="G2217" t="s">
        <v>233</v>
      </c>
      <c r="H2217" t="s">
        <v>164</v>
      </c>
      <c r="I2217" t="s">
        <v>4</v>
      </c>
      <c r="J2217" t="s">
        <v>235</v>
      </c>
      <c r="K2217" t="s">
        <v>242</v>
      </c>
      <c r="L2217" t="s">
        <v>237</v>
      </c>
      <c r="M2217" t="s">
        <v>344</v>
      </c>
      <c r="N2217" t="s">
        <v>406</v>
      </c>
      <c r="O2217" t="s">
        <v>265</v>
      </c>
      <c r="P2217">
        <v>2020</v>
      </c>
      <c r="Q2217">
        <v>12</v>
      </c>
    </row>
    <row r="2218" spans="1:17" x14ac:dyDescent="0.25">
      <c r="A2218" t="s">
        <v>396</v>
      </c>
      <c r="B2218" t="s">
        <v>397</v>
      </c>
      <c r="C2218" t="s">
        <v>398</v>
      </c>
      <c r="D2218" t="s">
        <v>361</v>
      </c>
      <c r="E2218" t="s">
        <v>362</v>
      </c>
      <c r="F2218" t="s">
        <v>348</v>
      </c>
      <c r="G2218" t="s">
        <v>233</v>
      </c>
      <c r="H2218" t="s">
        <v>164</v>
      </c>
      <c r="I2218" t="s">
        <v>4</v>
      </c>
      <c r="J2218" t="s">
        <v>235</v>
      </c>
      <c r="K2218" t="s">
        <v>242</v>
      </c>
      <c r="L2218" t="s">
        <v>237</v>
      </c>
      <c r="M2218" t="s">
        <v>344</v>
      </c>
      <c r="N2218" t="s">
        <v>406</v>
      </c>
      <c r="O2218" t="s">
        <v>194</v>
      </c>
      <c r="P2218">
        <v>2030</v>
      </c>
      <c r="Q2218">
        <v>5.0999999999999996</v>
      </c>
    </row>
    <row r="2219" spans="1:17" x14ac:dyDescent="0.25">
      <c r="A2219" t="s">
        <v>396</v>
      </c>
      <c r="B2219" t="s">
        <v>397</v>
      </c>
      <c r="C2219" t="s">
        <v>398</v>
      </c>
      <c r="D2219" t="s">
        <v>361</v>
      </c>
      <c r="E2219" t="s">
        <v>362</v>
      </c>
      <c r="F2219" t="s">
        <v>348</v>
      </c>
      <c r="G2219" t="s">
        <v>233</v>
      </c>
      <c r="H2219" t="s">
        <v>164</v>
      </c>
      <c r="I2219" t="s">
        <v>4</v>
      </c>
      <c r="J2219" t="s">
        <v>235</v>
      </c>
      <c r="K2219" t="s">
        <v>242</v>
      </c>
      <c r="L2219" t="s">
        <v>237</v>
      </c>
      <c r="M2219" t="s">
        <v>344</v>
      </c>
      <c r="N2219" t="s">
        <v>406</v>
      </c>
      <c r="O2219" t="s">
        <v>194</v>
      </c>
      <c r="P2219">
        <v>2050</v>
      </c>
      <c r="Q2219">
        <v>4.9000000000000004</v>
      </c>
    </row>
    <row r="2220" spans="1:17" x14ac:dyDescent="0.25">
      <c r="A2220" t="s">
        <v>396</v>
      </c>
      <c r="B2220" t="s">
        <v>397</v>
      </c>
      <c r="C2220" t="s">
        <v>398</v>
      </c>
      <c r="D2220" t="s">
        <v>361</v>
      </c>
      <c r="E2220" t="s">
        <v>362</v>
      </c>
      <c r="F2220" t="s">
        <v>348</v>
      </c>
      <c r="G2220" t="s">
        <v>233</v>
      </c>
      <c r="H2220" t="s">
        <v>164</v>
      </c>
      <c r="I2220" t="s">
        <v>4</v>
      </c>
      <c r="J2220" t="s">
        <v>235</v>
      </c>
      <c r="K2220" t="s">
        <v>242</v>
      </c>
      <c r="L2220" t="s">
        <v>237</v>
      </c>
      <c r="M2220" t="s">
        <v>344</v>
      </c>
      <c r="N2220" t="s">
        <v>406</v>
      </c>
      <c r="O2220" t="s">
        <v>264</v>
      </c>
      <c r="P2220">
        <v>2050</v>
      </c>
      <c r="Q2220">
        <v>4</v>
      </c>
    </row>
    <row r="2221" spans="1:17" x14ac:dyDescent="0.25">
      <c r="A2221" t="s">
        <v>396</v>
      </c>
      <c r="B2221" t="s">
        <v>397</v>
      </c>
      <c r="C2221" t="s">
        <v>398</v>
      </c>
      <c r="D2221" t="s">
        <v>361</v>
      </c>
      <c r="E2221" t="s">
        <v>362</v>
      </c>
      <c r="F2221" t="s">
        <v>348</v>
      </c>
      <c r="G2221" t="s">
        <v>233</v>
      </c>
      <c r="H2221" t="s">
        <v>164</v>
      </c>
      <c r="I2221" t="s">
        <v>4</v>
      </c>
      <c r="J2221" t="s">
        <v>235</v>
      </c>
      <c r="K2221" t="s">
        <v>242</v>
      </c>
      <c r="L2221" t="s">
        <v>237</v>
      </c>
      <c r="M2221" t="s">
        <v>344</v>
      </c>
      <c r="N2221" t="s">
        <v>406</v>
      </c>
      <c r="O2221" t="s">
        <v>265</v>
      </c>
      <c r="P2221">
        <v>2050</v>
      </c>
      <c r="Q2221">
        <v>10</v>
      </c>
    </row>
    <row r="2222" spans="1:17" x14ac:dyDescent="0.25">
      <c r="A2222" t="s">
        <v>396</v>
      </c>
      <c r="B2222" t="s">
        <v>397</v>
      </c>
      <c r="C2222" t="s">
        <v>398</v>
      </c>
      <c r="D2222" t="s">
        <v>361</v>
      </c>
      <c r="E2222" t="s">
        <v>362</v>
      </c>
      <c r="F2222" t="s">
        <v>348</v>
      </c>
      <c r="G2222" t="s">
        <v>243</v>
      </c>
      <c r="H2222" t="s">
        <v>356</v>
      </c>
      <c r="I2222" t="s">
        <v>298</v>
      </c>
      <c r="K2222" t="s">
        <v>78</v>
      </c>
      <c r="M2222" t="s">
        <v>192</v>
      </c>
      <c r="N2222" t="s">
        <v>369</v>
      </c>
      <c r="O2222" t="s">
        <v>194</v>
      </c>
      <c r="P2222">
        <v>2015</v>
      </c>
      <c r="Q2222">
        <v>0.3</v>
      </c>
    </row>
    <row r="2223" spans="1:17" x14ac:dyDescent="0.25">
      <c r="A2223" t="s">
        <v>396</v>
      </c>
      <c r="B2223" t="s">
        <v>397</v>
      </c>
      <c r="C2223" t="s">
        <v>398</v>
      </c>
      <c r="D2223" t="s">
        <v>361</v>
      </c>
      <c r="E2223" t="s">
        <v>362</v>
      </c>
      <c r="F2223" t="s">
        <v>348</v>
      </c>
      <c r="G2223" t="s">
        <v>243</v>
      </c>
      <c r="H2223" t="s">
        <v>356</v>
      </c>
      <c r="I2223" t="s">
        <v>298</v>
      </c>
      <c r="K2223" t="s">
        <v>78</v>
      </c>
      <c r="M2223" t="s">
        <v>192</v>
      </c>
      <c r="N2223" t="s">
        <v>369</v>
      </c>
      <c r="O2223" t="s">
        <v>194</v>
      </c>
      <c r="P2223">
        <v>2020</v>
      </c>
      <c r="Q2223">
        <v>0.3</v>
      </c>
    </row>
    <row r="2224" spans="1:17" x14ac:dyDescent="0.25">
      <c r="A2224" t="s">
        <v>396</v>
      </c>
      <c r="B2224" t="s">
        <v>397</v>
      </c>
      <c r="C2224" t="s">
        <v>398</v>
      </c>
      <c r="D2224" t="s">
        <v>361</v>
      </c>
      <c r="E2224" t="s">
        <v>362</v>
      </c>
      <c r="F2224" t="s">
        <v>348</v>
      </c>
      <c r="G2224" t="s">
        <v>243</v>
      </c>
      <c r="H2224" t="s">
        <v>356</v>
      </c>
      <c r="I2224" t="s">
        <v>298</v>
      </c>
      <c r="K2224" t="s">
        <v>78</v>
      </c>
      <c r="M2224" t="s">
        <v>192</v>
      </c>
      <c r="N2224" t="s">
        <v>369</v>
      </c>
      <c r="O2224" t="s">
        <v>264</v>
      </c>
      <c r="P2224">
        <v>2020</v>
      </c>
      <c r="Q2224">
        <v>0.2</v>
      </c>
    </row>
    <row r="2225" spans="1:17" x14ac:dyDescent="0.25">
      <c r="A2225" t="s">
        <v>396</v>
      </c>
      <c r="B2225" t="s">
        <v>397</v>
      </c>
      <c r="C2225" t="s">
        <v>398</v>
      </c>
      <c r="D2225" t="s">
        <v>361</v>
      </c>
      <c r="E2225" t="s">
        <v>362</v>
      </c>
      <c r="F2225" t="s">
        <v>348</v>
      </c>
      <c r="G2225" t="s">
        <v>243</v>
      </c>
      <c r="H2225" t="s">
        <v>356</v>
      </c>
      <c r="I2225" t="s">
        <v>298</v>
      </c>
      <c r="K2225" t="s">
        <v>78</v>
      </c>
      <c r="M2225" t="s">
        <v>192</v>
      </c>
      <c r="N2225" t="s">
        <v>369</v>
      </c>
      <c r="O2225" t="s">
        <v>265</v>
      </c>
      <c r="P2225">
        <v>2020</v>
      </c>
      <c r="Q2225">
        <v>0.4</v>
      </c>
    </row>
    <row r="2226" spans="1:17" x14ac:dyDescent="0.25">
      <c r="A2226" t="s">
        <v>396</v>
      </c>
      <c r="B2226" t="s">
        <v>397</v>
      </c>
      <c r="C2226" t="s">
        <v>398</v>
      </c>
      <c r="D2226" t="s">
        <v>361</v>
      </c>
      <c r="E2226" t="s">
        <v>362</v>
      </c>
      <c r="F2226" t="s">
        <v>348</v>
      </c>
      <c r="G2226" t="s">
        <v>243</v>
      </c>
      <c r="H2226" t="s">
        <v>356</v>
      </c>
      <c r="I2226" t="s">
        <v>298</v>
      </c>
      <c r="K2226" t="s">
        <v>78</v>
      </c>
      <c r="M2226" t="s">
        <v>192</v>
      </c>
      <c r="N2226" t="s">
        <v>369</v>
      </c>
      <c r="O2226" t="s">
        <v>194</v>
      </c>
      <c r="P2226">
        <v>2030</v>
      </c>
      <c r="Q2226">
        <v>0.3</v>
      </c>
    </row>
    <row r="2227" spans="1:17" x14ac:dyDescent="0.25">
      <c r="A2227" t="s">
        <v>396</v>
      </c>
      <c r="B2227" t="s">
        <v>397</v>
      </c>
      <c r="C2227" t="s">
        <v>398</v>
      </c>
      <c r="D2227" t="s">
        <v>361</v>
      </c>
      <c r="E2227" t="s">
        <v>362</v>
      </c>
      <c r="F2227" t="s">
        <v>348</v>
      </c>
      <c r="G2227" t="s">
        <v>243</v>
      </c>
      <c r="H2227" t="s">
        <v>356</v>
      </c>
      <c r="I2227" t="s">
        <v>298</v>
      </c>
      <c r="K2227" t="s">
        <v>78</v>
      </c>
      <c r="M2227" t="s">
        <v>192</v>
      </c>
      <c r="N2227" t="s">
        <v>369</v>
      </c>
      <c r="O2227" t="s">
        <v>194</v>
      </c>
      <c r="P2227">
        <v>2050</v>
      </c>
      <c r="Q2227">
        <v>0.3</v>
      </c>
    </row>
    <row r="2228" spans="1:17" x14ac:dyDescent="0.25">
      <c r="A2228" t="s">
        <v>396</v>
      </c>
      <c r="B2228" t="s">
        <v>397</v>
      </c>
      <c r="C2228" t="s">
        <v>398</v>
      </c>
      <c r="D2228" t="s">
        <v>361</v>
      </c>
      <c r="E2228" t="s">
        <v>362</v>
      </c>
      <c r="F2228" t="s">
        <v>348</v>
      </c>
      <c r="G2228" t="s">
        <v>243</v>
      </c>
      <c r="H2228" t="s">
        <v>356</v>
      </c>
      <c r="I2228" t="s">
        <v>298</v>
      </c>
      <c r="K2228" t="s">
        <v>78</v>
      </c>
      <c r="M2228" t="s">
        <v>192</v>
      </c>
      <c r="N2228" t="s">
        <v>369</v>
      </c>
      <c r="O2228" t="s">
        <v>264</v>
      </c>
      <c r="P2228">
        <v>2050</v>
      </c>
      <c r="Q2228">
        <v>0.2</v>
      </c>
    </row>
    <row r="2229" spans="1:17" x14ac:dyDescent="0.25">
      <c r="A2229" t="s">
        <v>396</v>
      </c>
      <c r="B2229" t="s">
        <v>397</v>
      </c>
      <c r="C2229" t="s">
        <v>398</v>
      </c>
      <c r="D2229" t="s">
        <v>361</v>
      </c>
      <c r="E2229" t="s">
        <v>362</v>
      </c>
      <c r="F2229" t="s">
        <v>348</v>
      </c>
      <c r="G2229" t="s">
        <v>243</v>
      </c>
      <c r="H2229" t="s">
        <v>356</v>
      </c>
      <c r="I2229" t="s">
        <v>298</v>
      </c>
      <c r="K2229" t="s">
        <v>78</v>
      </c>
      <c r="M2229" t="s">
        <v>192</v>
      </c>
      <c r="N2229" t="s">
        <v>369</v>
      </c>
      <c r="O2229" t="s">
        <v>265</v>
      </c>
      <c r="P2229">
        <v>2050</v>
      </c>
      <c r="Q2229">
        <v>0.4</v>
      </c>
    </row>
    <row r="2230" spans="1:17" x14ac:dyDescent="0.25">
      <c r="A2230" t="s">
        <v>396</v>
      </c>
      <c r="B2230" t="s">
        <v>397</v>
      </c>
      <c r="C2230" t="s">
        <v>398</v>
      </c>
      <c r="D2230" t="s">
        <v>361</v>
      </c>
      <c r="E2230" t="s">
        <v>362</v>
      </c>
      <c r="F2230" t="s">
        <v>348</v>
      </c>
      <c r="G2230" t="s">
        <v>243</v>
      </c>
      <c r="H2230" t="s">
        <v>244</v>
      </c>
      <c r="I2230" t="s">
        <v>245</v>
      </c>
      <c r="J2230" t="s">
        <v>246</v>
      </c>
      <c r="K2230" t="s">
        <v>191</v>
      </c>
      <c r="N2230" t="s">
        <v>217</v>
      </c>
      <c r="O2230" t="s">
        <v>194</v>
      </c>
      <c r="P2230">
        <v>2015</v>
      </c>
      <c r="Q2230">
        <v>0.5</v>
      </c>
    </row>
    <row r="2231" spans="1:17" x14ac:dyDescent="0.25">
      <c r="A2231" t="s">
        <v>396</v>
      </c>
      <c r="B2231" t="s">
        <v>397</v>
      </c>
      <c r="C2231" t="s">
        <v>398</v>
      </c>
      <c r="D2231" t="s">
        <v>361</v>
      </c>
      <c r="E2231" t="s">
        <v>362</v>
      </c>
      <c r="F2231" t="s">
        <v>348</v>
      </c>
      <c r="G2231" t="s">
        <v>243</v>
      </c>
      <c r="H2231" t="s">
        <v>244</v>
      </c>
      <c r="I2231" t="s">
        <v>245</v>
      </c>
      <c r="J2231" t="s">
        <v>246</v>
      </c>
      <c r="K2231" t="s">
        <v>191</v>
      </c>
      <c r="N2231" t="s">
        <v>217</v>
      </c>
      <c r="O2231" t="s">
        <v>194</v>
      </c>
      <c r="P2231">
        <v>2020</v>
      </c>
      <c r="Q2231">
        <v>0.5</v>
      </c>
    </row>
    <row r="2232" spans="1:17" x14ac:dyDescent="0.25">
      <c r="A2232" t="s">
        <v>396</v>
      </c>
      <c r="B2232" t="s">
        <v>397</v>
      </c>
      <c r="C2232" t="s">
        <v>398</v>
      </c>
      <c r="D2232" t="s">
        <v>361</v>
      </c>
      <c r="E2232" t="s">
        <v>362</v>
      </c>
      <c r="F2232" t="s">
        <v>348</v>
      </c>
      <c r="G2232" t="s">
        <v>243</v>
      </c>
      <c r="H2232" t="s">
        <v>244</v>
      </c>
      <c r="I2232" t="s">
        <v>245</v>
      </c>
      <c r="J2232" t="s">
        <v>246</v>
      </c>
      <c r="K2232" t="s">
        <v>191</v>
      </c>
      <c r="N2232" t="s">
        <v>217</v>
      </c>
      <c r="O2232" t="s">
        <v>264</v>
      </c>
      <c r="P2232">
        <v>2020</v>
      </c>
      <c r="Q2232">
        <v>0.3</v>
      </c>
    </row>
    <row r="2233" spans="1:17" x14ac:dyDescent="0.25">
      <c r="A2233" t="s">
        <v>396</v>
      </c>
      <c r="B2233" t="s">
        <v>397</v>
      </c>
      <c r="C2233" t="s">
        <v>398</v>
      </c>
      <c r="D2233" t="s">
        <v>361</v>
      </c>
      <c r="E2233" t="s">
        <v>362</v>
      </c>
      <c r="F2233" t="s">
        <v>348</v>
      </c>
      <c r="G2233" t="s">
        <v>243</v>
      </c>
      <c r="H2233" t="s">
        <v>244</v>
      </c>
      <c r="I2233" t="s">
        <v>245</v>
      </c>
      <c r="J2233" t="s">
        <v>246</v>
      </c>
      <c r="K2233" t="s">
        <v>191</v>
      </c>
      <c r="N2233" t="s">
        <v>217</v>
      </c>
      <c r="O2233" t="s">
        <v>265</v>
      </c>
      <c r="P2233">
        <v>2020</v>
      </c>
      <c r="Q2233">
        <v>0.5</v>
      </c>
    </row>
    <row r="2234" spans="1:17" x14ac:dyDescent="0.25">
      <c r="A2234" t="s">
        <v>396</v>
      </c>
      <c r="B2234" t="s">
        <v>397</v>
      </c>
      <c r="C2234" t="s">
        <v>398</v>
      </c>
      <c r="D2234" t="s">
        <v>361</v>
      </c>
      <c r="E2234" t="s">
        <v>362</v>
      </c>
      <c r="F2234" t="s">
        <v>348</v>
      </c>
      <c r="G2234" t="s">
        <v>243</v>
      </c>
      <c r="H2234" t="s">
        <v>244</v>
      </c>
      <c r="I2234" t="s">
        <v>245</v>
      </c>
      <c r="J2234" t="s">
        <v>246</v>
      </c>
      <c r="K2234" t="s">
        <v>191</v>
      </c>
      <c r="N2234" t="s">
        <v>217</v>
      </c>
      <c r="O2234" t="s">
        <v>194</v>
      </c>
      <c r="P2234">
        <v>2030</v>
      </c>
      <c r="Q2234">
        <v>0.5</v>
      </c>
    </row>
    <row r="2235" spans="1:17" x14ac:dyDescent="0.25">
      <c r="A2235" t="s">
        <v>396</v>
      </c>
      <c r="B2235" t="s">
        <v>397</v>
      </c>
      <c r="C2235" t="s">
        <v>398</v>
      </c>
      <c r="D2235" t="s">
        <v>361</v>
      </c>
      <c r="E2235" t="s">
        <v>362</v>
      </c>
      <c r="F2235" t="s">
        <v>348</v>
      </c>
      <c r="G2235" t="s">
        <v>243</v>
      </c>
      <c r="H2235" t="s">
        <v>244</v>
      </c>
      <c r="I2235" t="s">
        <v>245</v>
      </c>
      <c r="J2235" t="s">
        <v>246</v>
      </c>
      <c r="K2235" t="s">
        <v>191</v>
      </c>
      <c r="N2235" t="s">
        <v>217</v>
      </c>
      <c r="O2235" t="s">
        <v>194</v>
      </c>
      <c r="P2235">
        <v>2050</v>
      </c>
      <c r="Q2235">
        <v>0.5</v>
      </c>
    </row>
    <row r="2236" spans="1:17" x14ac:dyDescent="0.25">
      <c r="A2236" t="s">
        <v>396</v>
      </c>
      <c r="B2236" t="s">
        <v>397</v>
      </c>
      <c r="C2236" t="s">
        <v>398</v>
      </c>
      <c r="D2236" t="s">
        <v>361</v>
      </c>
      <c r="E2236" t="s">
        <v>362</v>
      </c>
      <c r="F2236" t="s">
        <v>348</v>
      </c>
      <c r="G2236" t="s">
        <v>243</v>
      </c>
      <c r="H2236" t="s">
        <v>244</v>
      </c>
      <c r="I2236" t="s">
        <v>245</v>
      </c>
      <c r="J2236" t="s">
        <v>246</v>
      </c>
      <c r="K2236" t="s">
        <v>191</v>
      </c>
      <c r="N2236" t="s">
        <v>217</v>
      </c>
      <c r="O2236" t="s">
        <v>264</v>
      </c>
      <c r="P2236">
        <v>2050</v>
      </c>
      <c r="Q2236">
        <v>0.25</v>
      </c>
    </row>
    <row r="2237" spans="1:17" x14ac:dyDescent="0.25">
      <c r="A2237" t="s">
        <v>396</v>
      </c>
      <c r="B2237" t="s">
        <v>397</v>
      </c>
      <c r="C2237" t="s">
        <v>398</v>
      </c>
      <c r="D2237" t="s">
        <v>361</v>
      </c>
      <c r="E2237" t="s">
        <v>362</v>
      </c>
      <c r="F2237" t="s">
        <v>348</v>
      </c>
      <c r="G2237" t="s">
        <v>243</v>
      </c>
      <c r="H2237" t="s">
        <v>244</v>
      </c>
      <c r="I2237" t="s">
        <v>245</v>
      </c>
      <c r="J2237" t="s">
        <v>246</v>
      </c>
      <c r="K2237" t="s">
        <v>191</v>
      </c>
      <c r="N2237" t="s">
        <v>217</v>
      </c>
      <c r="O2237" t="s">
        <v>265</v>
      </c>
      <c r="P2237">
        <v>2050</v>
      </c>
      <c r="Q2237">
        <v>0.5</v>
      </c>
    </row>
    <row r="2238" spans="1:17" x14ac:dyDescent="0.25">
      <c r="A2238" t="s">
        <v>396</v>
      </c>
      <c r="B2238" t="s">
        <v>397</v>
      </c>
      <c r="C2238" t="s">
        <v>398</v>
      </c>
      <c r="D2238" t="s">
        <v>361</v>
      </c>
      <c r="E2238" t="s">
        <v>362</v>
      </c>
      <c r="F2238" t="s">
        <v>348</v>
      </c>
      <c r="G2238" t="s">
        <v>243</v>
      </c>
      <c r="H2238" t="s">
        <v>248</v>
      </c>
      <c r="I2238" t="s">
        <v>249</v>
      </c>
      <c r="J2238" t="s">
        <v>250</v>
      </c>
      <c r="K2238" t="s">
        <v>191</v>
      </c>
      <c r="N2238" t="s">
        <v>407</v>
      </c>
      <c r="O2238" t="s">
        <v>194</v>
      </c>
      <c r="P2238">
        <v>2015</v>
      </c>
      <c r="Q2238">
        <v>0.25</v>
      </c>
    </row>
    <row r="2239" spans="1:17" x14ac:dyDescent="0.25">
      <c r="A2239" t="s">
        <v>396</v>
      </c>
      <c r="B2239" t="s">
        <v>397</v>
      </c>
      <c r="C2239" t="s">
        <v>398</v>
      </c>
      <c r="D2239" t="s">
        <v>361</v>
      </c>
      <c r="E2239" t="s">
        <v>362</v>
      </c>
      <c r="F2239" t="s">
        <v>348</v>
      </c>
      <c r="G2239" t="s">
        <v>243</v>
      </c>
      <c r="H2239" t="s">
        <v>248</v>
      </c>
      <c r="I2239" t="s">
        <v>249</v>
      </c>
      <c r="J2239" t="s">
        <v>250</v>
      </c>
      <c r="K2239" t="s">
        <v>191</v>
      </c>
      <c r="N2239" t="s">
        <v>407</v>
      </c>
      <c r="O2239" t="s">
        <v>194</v>
      </c>
      <c r="P2239">
        <v>2020</v>
      </c>
      <c r="Q2239">
        <v>0.3</v>
      </c>
    </row>
    <row r="2240" spans="1:17" x14ac:dyDescent="0.25">
      <c r="A2240" t="s">
        <v>396</v>
      </c>
      <c r="B2240" t="s">
        <v>397</v>
      </c>
      <c r="C2240" t="s">
        <v>398</v>
      </c>
      <c r="D2240" t="s">
        <v>361</v>
      </c>
      <c r="E2240" t="s">
        <v>362</v>
      </c>
      <c r="F2240" t="s">
        <v>348</v>
      </c>
      <c r="G2240" t="s">
        <v>243</v>
      </c>
      <c r="H2240" t="s">
        <v>248</v>
      </c>
      <c r="I2240" t="s">
        <v>249</v>
      </c>
      <c r="J2240" t="s">
        <v>250</v>
      </c>
      <c r="K2240" t="s">
        <v>191</v>
      </c>
      <c r="N2240" t="s">
        <v>407</v>
      </c>
      <c r="O2240" t="s">
        <v>264</v>
      </c>
      <c r="P2240">
        <v>2020</v>
      </c>
      <c r="Q2240">
        <v>0.1</v>
      </c>
    </row>
    <row r="2241" spans="1:17" x14ac:dyDescent="0.25">
      <c r="A2241" t="s">
        <v>396</v>
      </c>
      <c r="B2241" t="s">
        <v>397</v>
      </c>
      <c r="C2241" t="s">
        <v>398</v>
      </c>
      <c r="D2241" t="s">
        <v>361</v>
      </c>
      <c r="E2241" t="s">
        <v>362</v>
      </c>
      <c r="F2241" t="s">
        <v>348</v>
      </c>
      <c r="G2241" t="s">
        <v>243</v>
      </c>
      <c r="H2241" t="s">
        <v>248</v>
      </c>
      <c r="I2241" t="s">
        <v>249</v>
      </c>
      <c r="J2241" t="s">
        <v>250</v>
      </c>
      <c r="K2241" t="s">
        <v>191</v>
      </c>
      <c r="N2241" t="s">
        <v>407</v>
      </c>
      <c r="O2241" t="s">
        <v>265</v>
      </c>
      <c r="P2241">
        <v>2020</v>
      </c>
      <c r="Q2241">
        <v>0.4</v>
      </c>
    </row>
    <row r="2242" spans="1:17" x14ac:dyDescent="0.25">
      <c r="A2242" t="s">
        <v>396</v>
      </c>
      <c r="B2242" t="s">
        <v>397</v>
      </c>
      <c r="C2242" t="s">
        <v>398</v>
      </c>
      <c r="D2242" t="s">
        <v>361</v>
      </c>
      <c r="E2242" t="s">
        <v>362</v>
      </c>
      <c r="F2242" t="s">
        <v>348</v>
      </c>
      <c r="G2242" t="s">
        <v>243</v>
      </c>
      <c r="H2242" t="s">
        <v>248</v>
      </c>
      <c r="I2242" t="s">
        <v>249</v>
      </c>
      <c r="J2242" t="s">
        <v>250</v>
      </c>
      <c r="K2242" t="s">
        <v>191</v>
      </c>
      <c r="N2242" t="s">
        <v>407</v>
      </c>
      <c r="O2242" t="s">
        <v>194</v>
      </c>
      <c r="P2242">
        <v>2030</v>
      </c>
      <c r="Q2242">
        <v>0.35</v>
      </c>
    </row>
    <row r="2243" spans="1:17" x14ac:dyDescent="0.25">
      <c r="A2243" t="s">
        <v>396</v>
      </c>
      <c r="B2243" t="s">
        <v>397</v>
      </c>
      <c r="C2243" t="s">
        <v>398</v>
      </c>
      <c r="D2243" t="s">
        <v>361</v>
      </c>
      <c r="E2243" t="s">
        <v>362</v>
      </c>
      <c r="F2243" t="s">
        <v>348</v>
      </c>
      <c r="G2243" t="s">
        <v>243</v>
      </c>
      <c r="H2243" t="s">
        <v>248</v>
      </c>
      <c r="I2243" t="s">
        <v>249</v>
      </c>
      <c r="J2243" t="s">
        <v>250</v>
      </c>
      <c r="K2243" t="s">
        <v>191</v>
      </c>
      <c r="N2243" t="s">
        <v>407</v>
      </c>
      <c r="O2243" t="s">
        <v>194</v>
      </c>
      <c r="P2243">
        <v>2050</v>
      </c>
      <c r="Q2243">
        <v>0.5</v>
      </c>
    </row>
    <row r="2244" spans="1:17" x14ac:dyDescent="0.25">
      <c r="A2244" t="s">
        <v>396</v>
      </c>
      <c r="B2244" t="s">
        <v>397</v>
      </c>
      <c r="C2244" t="s">
        <v>398</v>
      </c>
      <c r="D2244" t="s">
        <v>361</v>
      </c>
      <c r="E2244" t="s">
        <v>362</v>
      </c>
      <c r="F2244" t="s">
        <v>348</v>
      </c>
      <c r="G2244" t="s">
        <v>243</v>
      </c>
      <c r="H2244" t="s">
        <v>248</v>
      </c>
      <c r="I2244" t="s">
        <v>249</v>
      </c>
      <c r="J2244" t="s">
        <v>250</v>
      </c>
      <c r="K2244" t="s">
        <v>191</v>
      </c>
      <c r="N2244" t="s">
        <v>407</v>
      </c>
      <c r="O2244" t="s">
        <v>264</v>
      </c>
      <c r="P2244">
        <v>2050</v>
      </c>
      <c r="Q2244">
        <v>0.25</v>
      </c>
    </row>
    <row r="2245" spans="1:17" x14ac:dyDescent="0.25">
      <c r="A2245" t="s">
        <v>396</v>
      </c>
      <c r="B2245" t="s">
        <v>397</v>
      </c>
      <c r="C2245" t="s">
        <v>398</v>
      </c>
      <c r="D2245" t="s">
        <v>361</v>
      </c>
      <c r="E2245" t="s">
        <v>362</v>
      </c>
      <c r="F2245" t="s">
        <v>348</v>
      </c>
      <c r="G2245" t="s">
        <v>243</v>
      </c>
      <c r="H2245" t="s">
        <v>248</v>
      </c>
      <c r="I2245" t="s">
        <v>249</v>
      </c>
      <c r="J2245" t="s">
        <v>250</v>
      </c>
      <c r="K2245" t="s">
        <v>191</v>
      </c>
      <c r="N2245" t="s">
        <v>407</v>
      </c>
      <c r="O2245" t="s">
        <v>265</v>
      </c>
      <c r="P2245">
        <v>2050</v>
      </c>
      <c r="Q2245">
        <v>1</v>
      </c>
    </row>
    <row r="2246" spans="1:17" x14ac:dyDescent="0.25">
      <c r="A2246" t="s">
        <v>396</v>
      </c>
      <c r="B2246" t="s">
        <v>397</v>
      </c>
      <c r="C2246" t="s">
        <v>398</v>
      </c>
      <c r="D2246" t="s">
        <v>361</v>
      </c>
      <c r="E2246" t="s">
        <v>362</v>
      </c>
      <c r="F2246" t="s">
        <v>348</v>
      </c>
      <c r="G2246" t="s">
        <v>243</v>
      </c>
      <c r="H2246" t="s">
        <v>253</v>
      </c>
      <c r="I2246" t="s">
        <v>254</v>
      </c>
      <c r="J2246" t="s">
        <v>255</v>
      </c>
      <c r="K2246" t="s">
        <v>191</v>
      </c>
      <c r="M2246" t="s">
        <v>210</v>
      </c>
      <c r="N2246" t="s">
        <v>408</v>
      </c>
      <c r="O2246" t="s">
        <v>194</v>
      </c>
      <c r="P2246">
        <v>2015</v>
      </c>
      <c r="Q2246">
        <v>0.25</v>
      </c>
    </row>
    <row r="2247" spans="1:17" x14ac:dyDescent="0.25">
      <c r="A2247" t="s">
        <v>396</v>
      </c>
      <c r="B2247" t="s">
        <v>397</v>
      </c>
      <c r="C2247" t="s">
        <v>398</v>
      </c>
      <c r="D2247" t="s">
        <v>361</v>
      </c>
      <c r="E2247" t="s">
        <v>362</v>
      </c>
      <c r="F2247" t="s">
        <v>348</v>
      </c>
      <c r="G2247" t="s">
        <v>243</v>
      </c>
      <c r="H2247" t="s">
        <v>253</v>
      </c>
      <c r="I2247" t="s">
        <v>254</v>
      </c>
      <c r="J2247" t="s">
        <v>255</v>
      </c>
      <c r="K2247" t="s">
        <v>191</v>
      </c>
      <c r="M2247" t="s">
        <v>210</v>
      </c>
      <c r="N2247" t="s">
        <v>408</v>
      </c>
      <c r="O2247" t="s">
        <v>194</v>
      </c>
      <c r="P2247">
        <v>2020</v>
      </c>
      <c r="Q2247">
        <v>0.3</v>
      </c>
    </row>
    <row r="2248" spans="1:17" x14ac:dyDescent="0.25">
      <c r="A2248" t="s">
        <v>396</v>
      </c>
      <c r="B2248" t="s">
        <v>397</v>
      </c>
      <c r="C2248" t="s">
        <v>398</v>
      </c>
      <c r="D2248" t="s">
        <v>361</v>
      </c>
      <c r="E2248" t="s">
        <v>362</v>
      </c>
      <c r="F2248" t="s">
        <v>348</v>
      </c>
      <c r="G2248" t="s">
        <v>243</v>
      </c>
      <c r="H2248" t="s">
        <v>253</v>
      </c>
      <c r="I2248" t="s">
        <v>254</v>
      </c>
      <c r="J2248" t="s">
        <v>255</v>
      </c>
      <c r="K2248" t="s">
        <v>191</v>
      </c>
      <c r="M2248" t="s">
        <v>210</v>
      </c>
      <c r="N2248" t="s">
        <v>408</v>
      </c>
      <c r="O2248" t="s">
        <v>264</v>
      </c>
      <c r="P2248">
        <v>2020</v>
      </c>
      <c r="Q2248">
        <v>0.2</v>
      </c>
    </row>
    <row r="2249" spans="1:17" x14ac:dyDescent="0.25">
      <c r="A2249" t="s">
        <v>396</v>
      </c>
      <c r="B2249" t="s">
        <v>397</v>
      </c>
      <c r="C2249" t="s">
        <v>398</v>
      </c>
      <c r="D2249" t="s">
        <v>361</v>
      </c>
      <c r="E2249" t="s">
        <v>362</v>
      </c>
      <c r="F2249" t="s">
        <v>348</v>
      </c>
      <c r="G2249" t="s">
        <v>243</v>
      </c>
      <c r="H2249" t="s">
        <v>253</v>
      </c>
      <c r="I2249" t="s">
        <v>254</v>
      </c>
      <c r="J2249" t="s">
        <v>255</v>
      </c>
      <c r="K2249" t="s">
        <v>191</v>
      </c>
      <c r="M2249" t="s">
        <v>210</v>
      </c>
      <c r="N2249" t="s">
        <v>408</v>
      </c>
      <c r="O2249" t="s">
        <v>265</v>
      </c>
      <c r="P2249">
        <v>2020</v>
      </c>
      <c r="Q2249">
        <v>1</v>
      </c>
    </row>
    <row r="2250" spans="1:17" x14ac:dyDescent="0.25">
      <c r="A2250" t="s">
        <v>396</v>
      </c>
      <c r="B2250" t="s">
        <v>397</v>
      </c>
      <c r="C2250" t="s">
        <v>398</v>
      </c>
      <c r="D2250" t="s">
        <v>361</v>
      </c>
      <c r="E2250" t="s">
        <v>362</v>
      </c>
      <c r="F2250" t="s">
        <v>348</v>
      </c>
      <c r="G2250" t="s">
        <v>243</v>
      </c>
      <c r="H2250" t="s">
        <v>253</v>
      </c>
      <c r="I2250" t="s">
        <v>254</v>
      </c>
      <c r="J2250" t="s">
        <v>255</v>
      </c>
      <c r="K2250" t="s">
        <v>191</v>
      </c>
      <c r="M2250" t="s">
        <v>210</v>
      </c>
      <c r="N2250" t="s">
        <v>408</v>
      </c>
      <c r="O2250" t="s">
        <v>194</v>
      </c>
      <c r="P2250">
        <v>2030</v>
      </c>
      <c r="Q2250">
        <v>0.4</v>
      </c>
    </row>
    <row r="2251" spans="1:17" x14ac:dyDescent="0.25">
      <c r="A2251" t="s">
        <v>396</v>
      </c>
      <c r="B2251" t="s">
        <v>397</v>
      </c>
      <c r="C2251" t="s">
        <v>398</v>
      </c>
      <c r="D2251" t="s">
        <v>361</v>
      </c>
      <c r="E2251" t="s">
        <v>362</v>
      </c>
      <c r="F2251" t="s">
        <v>348</v>
      </c>
      <c r="G2251" t="s">
        <v>243</v>
      </c>
      <c r="H2251" t="s">
        <v>253</v>
      </c>
      <c r="I2251" t="s">
        <v>254</v>
      </c>
      <c r="J2251" t="s">
        <v>255</v>
      </c>
      <c r="K2251" t="s">
        <v>191</v>
      </c>
      <c r="M2251" t="s">
        <v>210</v>
      </c>
      <c r="N2251" t="s">
        <v>408</v>
      </c>
      <c r="O2251" t="s">
        <v>194</v>
      </c>
      <c r="P2251">
        <v>2050</v>
      </c>
      <c r="Q2251">
        <v>0.5</v>
      </c>
    </row>
    <row r="2252" spans="1:17" x14ac:dyDescent="0.25">
      <c r="A2252" t="s">
        <v>396</v>
      </c>
      <c r="B2252" t="s">
        <v>397</v>
      </c>
      <c r="C2252" t="s">
        <v>398</v>
      </c>
      <c r="D2252" t="s">
        <v>361</v>
      </c>
      <c r="E2252" t="s">
        <v>362</v>
      </c>
      <c r="F2252" t="s">
        <v>348</v>
      </c>
      <c r="G2252" t="s">
        <v>243</v>
      </c>
      <c r="H2252" t="s">
        <v>253</v>
      </c>
      <c r="I2252" t="s">
        <v>254</v>
      </c>
      <c r="J2252" t="s">
        <v>255</v>
      </c>
      <c r="K2252" t="s">
        <v>191</v>
      </c>
      <c r="M2252" t="s">
        <v>210</v>
      </c>
      <c r="N2252" t="s">
        <v>408</v>
      </c>
      <c r="O2252" t="s">
        <v>264</v>
      </c>
      <c r="P2252">
        <v>2050</v>
      </c>
      <c r="Q2252">
        <v>0.25</v>
      </c>
    </row>
    <row r="2253" spans="1:17" x14ac:dyDescent="0.25">
      <c r="A2253" t="s">
        <v>396</v>
      </c>
      <c r="B2253" t="s">
        <v>397</v>
      </c>
      <c r="C2253" t="s">
        <v>398</v>
      </c>
      <c r="D2253" t="s">
        <v>361</v>
      </c>
      <c r="E2253" t="s">
        <v>362</v>
      </c>
      <c r="F2253" t="s">
        <v>348</v>
      </c>
      <c r="G2253" t="s">
        <v>243</v>
      </c>
      <c r="H2253" t="s">
        <v>253</v>
      </c>
      <c r="I2253" t="s">
        <v>254</v>
      </c>
      <c r="J2253" t="s">
        <v>255</v>
      </c>
      <c r="K2253" t="s">
        <v>191</v>
      </c>
      <c r="M2253" t="s">
        <v>210</v>
      </c>
      <c r="N2253" t="s">
        <v>408</v>
      </c>
      <c r="O2253" t="s">
        <v>265</v>
      </c>
      <c r="P2253">
        <v>2050</v>
      </c>
      <c r="Q2253">
        <v>1</v>
      </c>
    </row>
    <row r="2254" spans="1:17" x14ac:dyDescent="0.25">
      <c r="A2254" t="s">
        <v>396</v>
      </c>
      <c r="B2254" t="s">
        <v>397</v>
      </c>
      <c r="C2254" t="s">
        <v>398</v>
      </c>
      <c r="D2254" t="s">
        <v>361</v>
      </c>
      <c r="E2254" t="s">
        <v>362</v>
      </c>
      <c r="F2254" t="s">
        <v>348</v>
      </c>
      <c r="G2254" t="s">
        <v>243</v>
      </c>
      <c r="H2254" t="s">
        <v>357</v>
      </c>
      <c r="I2254" t="s">
        <v>306</v>
      </c>
      <c r="K2254" t="s">
        <v>78</v>
      </c>
      <c r="M2254" t="s">
        <v>210</v>
      </c>
      <c r="N2254" t="s">
        <v>369</v>
      </c>
      <c r="O2254" t="s">
        <v>194</v>
      </c>
      <c r="P2254">
        <v>2015</v>
      </c>
      <c r="Q2254">
        <v>0.05</v>
      </c>
    </row>
    <row r="2255" spans="1:17" x14ac:dyDescent="0.25">
      <c r="A2255" t="s">
        <v>396</v>
      </c>
      <c r="B2255" t="s">
        <v>397</v>
      </c>
      <c r="C2255" t="s">
        <v>398</v>
      </c>
      <c r="D2255" t="s">
        <v>361</v>
      </c>
      <c r="E2255" t="s">
        <v>362</v>
      </c>
      <c r="F2255" t="s">
        <v>348</v>
      </c>
      <c r="G2255" t="s">
        <v>243</v>
      </c>
      <c r="H2255" t="s">
        <v>357</v>
      </c>
      <c r="I2255" t="s">
        <v>306</v>
      </c>
      <c r="K2255" t="s">
        <v>78</v>
      </c>
      <c r="M2255" t="s">
        <v>210</v>
      </c>
      <c r="N2255" t="s">
        <v>369</v>
      </c>
      <c r="O2255" t="s">
        <v>194</v>
      </c>
      <c r="P2255">
        <v>2020</v>
      </c>
      <c r="Q2255">
        <v>0.05</v>
      </c>
    </row>
    <row r="2256" spans="1:17" x14ac:dyDescent="0.25">
      <c r="A2256" t="s">
        <v>396</v>
      </c>
      <c r="B2256" t="s">
        <v>397</v>
      </c>
      <c r="C2256" t="s">
        <v>398</v>
      </c>
      <c r="D2256" t="s">
        <v>361</v>
      </c>
      <c r="E2256" t="s">
        <v>362</v>
      </c>
      <c r="F2256" t="s">
        <v>348</v>
      </c>
      <c r="G2256" t="s">
        <v>243</v>
      </c>
      <c r="H2256" t="s">
        <v>357</v>
      </c>
      <c r="I2256" t="s">
        <v>306</v>
      </c>
      <c r="K2256" t="s">
        <v>78</v>
      </c>
      <c r="M2256" t="s">
        <v>210</v>
      </c>
      <c r="N2256" t="s">
        <v>369</v>
      </c>
      <c r="O2256" t="s">
        <v>264</v>
      </c>
      <c r="P2256">
        <v>2020</v>
      </c>
      <c r="Q2256">
        <v>1.4999999999999999E-2</v>
      </c>
    </row>
    <row r="2257" spans="1:17" x14ac:dyDescent="0.25">
      <c r="A2257" t="s">
        <v>396</v>
      </c>
      <c r="B2257" t="s">
        <v>397</v>
      </c>
      <c r="C2257" t="s">
        <v>398</v>
      </c>
      <c r="D2257" t="s">
        <v>361</v>
      </c>
      <c r="E2257" t="s">
        <v>362</v>
      </c>
      <c r="F2257" t="s">
        <v>348</v>
      </c>
      <c r="G2257" t="s">
        <v>243</v>
      </c>
      <c r="H2257" t="s">
        <v>357</v>
      </c>
      <c r="I2257" t="s">
        <v>306</v>
      </c>
      <c r="K2257" t="s">
        <v>78</v>
      </c>
      <c r="M2257" t="s">
        <v>210</v>
      </c>
      <c r="N2257" t="s">
        <v>369</v>
      </c>
      <c r="O2257" t="s">
        <v>265</v>
      </c>
      <c r="P2257">
        <v>2020</v>
      </c>
      <c r="Q2257">
        <v>0.15</v>
      </c>
    </row>
    <row r="2258" spans="1:17" x14ac:dyDescent="0.25">
      <c r="A2258" t="s">
        <v>396</v>
      </c>
      <c r="B2258" t="s">
        <v>397</v>
      </c>
      <c r="C2258" t="s">
        <v>398</v>
      </c>
      <c r="D2258" t="s">
        <v>361</v>
      </c>
      <c r="E2258" t="s">
        <v>362</v>
      </c>
      <c r="F2258" t="s">
        <v>348</v>
      </c>
      <c r="G2258" t="s">
        <v>243</v>
      </c>
      <c r="H2258" t="s">
        <v>357</v>
      </c>
      <c r="I2258" t="s">
        <v>306</v>
      </c>
      <c r="K2258" t="s">
        <v>78</v>
      </c>
      <c r="M2258" t="s">
        <v>210</v>
      </c>
      <c r="N2258" t="s">
        <v>369</v>
      </c>
      <c r="O2258" t="s">
        <v>194</v>
      </c>
      <c r="P2258">
        <v>2030</v>
      </c>
      <c r="Q2258">
        <v>0.05</v>
      </c>
    </row>
    <row r="2259" spans="1:17" x14ac:dyDescent="0.25">
      <c r="A2259" t="s">
        <v>396</v>
      </c>
      <c r="B2259" t="s">
        <v>397</v>
      </c>
      <c r="C2259" t="s">
        <v>398</v>
      </c>
      <c r="D2259" t="s">
        <v>361</v>
      </c>
      <c r="E2259" t="s">
        <v>362</v>
      </c>
      <c r="F2259" t="s">
        <v>348</v>
      </c>
      <c r="G2259" t="s">
        <v>243</v>
      </c>
      <c r="H2259" t="s">
        <v>357</v>
      </c>
      <c r="I2259" t="s">
        <v>306</v>
      </c>
      <c r="K2259" t="s">
        <v>78</v>
      </c>
      <c r="M2259" t="s">
        <v>210</v>
      </c>
      <c r="N2259" t="s">
        <v>369</v>
      </c>
      <c r="O2259" t="s">
        <v>194</v>
      </c>
      <c r="P2259">
        <v>2050</v>
      </c>
      <c r="Q2259">
        <v>0.05</v>
      </c>
    </row>
    <row r="2260" spans="1:17" x14ac:dyDescent="0.25">
      <c r="A2260" t="s">
        <v>396</v>
      </c>
      <c r="B2260" t="s">
        <v>397</v>
      </c>
      <c r="C2260" t="s">
        <v>398</v>
      </c>
      <c r="D2260" t="s">
        <v>361</v>
      </c>
      <c r="E2260" t="s">
        <v>362</v>
      </c>
      <c r="F2260" t="s">
        <v>348</v>
      </c>
      <c r="G2260" t="s">
        <v>243</v>
      </c>
      <c r="H2260" t="s">
        <v>357</v>
      </c>
      <c r="I2260" t="s">
        <v>306</v>
      </c>
      <c r="K2260" t="s">
        <v>78</v>
      </c>
      <c r="M2260" t="s">
        <v>210</v>
      </c>
      <c r="N2260" t="s">
        <v>369</v>
      </c>
      <c r="O2260" t="s">
        <v>264</v>
      </c>
      <c r="P2260">
        <v>2050</v>
      </c>
      <c r="Q2260">
        <v>1.4999999999999999E-2</v>
      </c>
    </row>
    <row r="2261" spans="1:17" x14ac:dyDescent="0.25">
      <c r="A2261" t="s">
        <v>396</v>
      </c>
      <c r="B2261" t="s">
        <v>397</v>
      </c>
      <c r="C2261" t="s">
        <v>398</v>
      </c>
      <c r="D2261" t="s">
        <v>361</v>
      </c>
      <c r="E2261" t="s">
        <v>362</v>
      </c>
      <c r="F2261" t="s">
        <v>348</v>
      </c>
      <c r="G2261" t="s">
        <v>243</v>
      </c>
      <c r="H2261" t="s">
        <v>357</v>
      </c>
      <c r="I2261" t="s">
        <v>306</v>
      </c>
      <c r="K2261" t="s">
        <v>78</v>
      </c>
      <c r="M2261" t="s">
        <v>210</v>
      </c>
      <c r="N2261" t="s">
        <v>369</v>
      </c>
      <c r="O2261" t="s">
        <v>265</v>
      </c>
      <c r="P2261">
        <v>2050</v>
      </c>
      <c r="Q2261">
        <v>0.15</v>
      </c>
    </row>
    <row r="2262" spans="1:17" x14ac:dyDescent="0.25">
      <c r="A2262" t="s">
        <v>409</v>
      </c>
      <c r="B2262" t="s">
        <v>410</v>
      </c>
      <c r="C2262" t="s">
        <v>398</v>
      </c>
      <c r="D2262" t="s">
        <v>361</v>
      </c>
      <c r="E2262" t="s">
        <v>411</v>
      </c>
      <c r="F2262" t="s">
        <v>348</v>
      </c>
      <c r="G2262" t="s">
        <v>195</v>
      </c>
      <c r="H2262" t="s">
        <v>196</v>
      </c>
      <c r="I2262" t="s">
        <v>197</v>
      </c>
      <c r="J2262" t="s">
        <v>198</v>
      </c>
      <c r="N2262" t="s">
        <v>399</v>
      </c>
      <c r="O2262" t="s">
        <v>194</v>
      </c>
      <c r="P2262">
        <v>2015</v>
      </c>
      <c r="Q2262">
        <v>0.82</v>
      </c>
    </row>
    <row r="2263" spans="1:17" x14ac:dyDescent="0.25">
      <c r="A2263" t="s">
        <v>409</v>
      </c>
      <c r="B2263" t="s">
        <v>410</v>
      </c>
      <c r="C2263" t="s">
        <v>398</v>
      </c>
      <c r="D2263" t="s">
        <v>361</v>
      </c>
      <c r="E2263" t="s">
        <v>411</v>
      </c>
      <c r="F2263" t="s">
        <v>348</v>
      </c>
      <c r="G2263" t="s">
        <v>195</v>
      </c>
      <c r="H2263" t="s">
        <v>196</v>
      </c>
      <c r="I2263" t="s">
        <v>197</v>
      </c>
      <c r="J2263" t="s">
        <v>198</v>
      </c>
      <c r="N2263" t="s">
        <v>399</v>
      </c>
      <c r="O2263" t="s">
        <v>194</v>
      </c>
      <c r="P2263">
        <v>2020</v>
      </c>
      <c r="Q2263">
        <v>0.86</v>
      </c>
    </row>
    <row r="2264" spans="1:17" x14ac:dyDescent="0.25">
      <c r="A2264" t="s">
        <v>409</v>
      </c>
      <c r="B2264" t="s">
        <v>410</v>
      </c>
      <c r="C2264" t="s">
        <v>398</v>
      </c>
      <c r="D2264" t="s">
        <v>361</v>
      </c>
      <c r="E2264" t="s">
        <v>411</v>
      </c>
      <c r="F2264" t="s">
        <v>348</v>
      </c>
      <c r="G2264" t="s">
        <v>195</v>
      </c>
      <c r="H2264" t="s">
        <v>196</v>
      </c>
      <c r="I2264" t="s">
        <v>197</v>
      </c>
      <c r="J2264" t="s">
        <v>198</v>
      </c>
      <c r="N2264" t="s">
        <v>399</v>
      </c>
      <c r="O2264" t="s">
        <v>264</v>
      </c>
      <c r="P2264">
        <v>2020</v>
      </c>
      <c r="Q2264">
        <v>0.59</v>
      </c>
    </row>
    <row r="2265" spans="1:17" x14ac:dyDescent="0.25">
      <c r="A2265" t="s">
        <v>409</v>
      </c>
      <c r="B2265" t="s">
        <v>410</v>
      </c>
      <c r="C2265" t="s">
        <v>398</v>
      </c>
      <c r="D2265" t="s">
        <v>361</v>
      </c>
      <c r="E2265" t="s">
        <v>411</v>
      </c>
      <c r="F2265" t="s">
        <v>348</v>
      </c>
      <c r="G2265" t="s">
        <v>195</v>
      </c>
      <c r="H2265" t="s">
        <v>196</v>
      </c>
      <c r="I2265" t="s">
        <v>197</v>
      </c>
      <c r="J2265" t="s">
        <v>198</v>
      </c>
      <c r="N2265" t="s">
        <v>399</v>
      </c>
      <c r="O2265" t="s">
        <v>265</v>
      </c>
      <c r="P2265">
        <v>2020</v>
      </c>
      <c r="Q2265">
        <v>0.96</v>
      </c>
    </row>
    <row r="2266" spans="1:17" x14ac:dyDescent="0.25">
      <c r="A2266" t="s">
        <v>409</v>
      </c>
      <c r="B2266" t="s">
        <v>410</v>
      </c>
      <c r="C2266" t="s">
        <v>398</v>
      </c>
      <c r="D2266" t="s">
        <v>361</v>
      </c>
      <c r="E2266" t="s">
        <v>411</v>
      </c>
      <c r="F2266" t="s">
        <v>348</v>
      </c>
      <c r="G2266" t="s">
        <v>195</v>
      </c>
      <c r="H2266" t="s">
        <v>196</v>
      </c>
      <c r="I2266" t="s">
        <v>197</v>
      </c>
      <c r="J2266" t="s">
        <v>198</v>
      </c>
      <c r="N2266" t="s">
        <v>399</v>
      </c>
      <c r="O2266" t="s">
        <v>194</v>
      </c>
      <c r="P2266">
        <v>2030</v>
      </c>
      <c r="Q2266">
        <v>0.92</v>
      </c>
    </row>
    <row r="2267" spans="1:17" x14ac:dyDescent="0.25">
      <c r="A2267" t="s">
        <v>409</v>
      </c>
      <c r="B2267" t="s">
        <v>410</v>
      </c>
      <c r="C2267" t="s">
        <v>398</v>
      </c>
      <c r="D2267" t="s">
        <v>361</v>
      </c>
      <c r="E2267" t="s">
        <v>411</v>
      </c>
      <c r="F2267" t="s">
        <v>348</v>
      </c>
      <c r="G2267" t="s">
        <v>195</v>
      </c>
      <c r="H2267" t="s">
        <v>196</v>
      </c>
      <c r="I2267" t="s">
        <v>197</v>
      </c>
      <c r="J2267" t="s">
        <v>198</v>
      </c>
      <c r="N2267" t="s">
        <v>399</v>
      </c>
      <c r="O2267" t="s">
        <v>194</v>
      </c>
      <c r="P2267">
        <v>2050</v>
      </c>
      <c r="Q2267">
        <v>1</v>
      </c>
    </row>
    <row r="2268" spans="1:17" x14ac:dyDescent="0.25">
      <c r="A2268" t="s">
        <v>409</v>
      </c>
      <c r="B2268" t="s">
        <v>410</v>
      </c>
      <c r="C2268" t="s">
        <v>398</v>
      </c>
      <c r="D2268" t="s">
        <v>361</v>
      </c>
      <c r="E2268" t="s">
        <v>411</v>
      </c>
      <c r="F2268" t="s">
        <v>348</v>
      </c>
      <c r="G2268" t="s">
        <v>195</v>
      </c>
      <c r="H2268" t="s">
        <v>196</v>
      </c>
      <c r="I2268" t="s">
        <v>197</v>
      </c>
      <c r="J2268" t="s">
        <v>198</v>
      </c>
      <c r="N2268" t="s">
        <v>399</v>
      </c>
      <c r="O2268" t="s">
        <v>264</v>
      </c>
      <c r="P2268">
        <v>2050</v>
      </c>
      <c r="Q2268">
        <v>0.75</v>
      </c>
    </row>
    <row r="2269" spans="1:17" x14ac:dyDescent="0.25">
      <c r="A2269" t="s">
        <v>409</v>
      </c>
      <c r="B2269" t="s">
        <v>410</v>
      </c>
      <c r="C2269" t="s">
        <v>398</v>
      </c>
      <c r="D2269" t="s">
        <v>361</v>
      </c>
      <c r="E2269" t="s">
        <v>411</v>
      </c>
      <c r="F2269" t="s">
        <v>348</v>
      </c>
      <c r="G2269" t="s">
        <v>195</v>
      </c>
      <c r="H2269" t="s">
        <v>196</v>
      </c>
      <c r="I2269" t="s">
        <v>197</v>
      </c>
      <c r="J2269" t="s">
        <v>198</v>
      </c>
      <c r="N2269" t="s">
        <v>399</v>
      </c>
      <c r="O2269" t="s">
        <v>265</v>
      </c>
      <c r="P2269">
        <v>2050</v>
      </c>
      <c r="Q2269">
        <v>1.1000000000000001</v>
      </c>
    </row>
    <row r="2270" spans="1:17" x14ac:dyDescent="0.25">
      <c r="A2270" t="s">
        <v>409</v>
      </c>
      <c r="B2270" t="s">
        <v>410</v>
      </c>
      <c r="C2270" t="s">
        <v>398</v>
      </c>
      <c r="D2270" t="s">
        <v>361</v>
      </c>
      <c r="E2270" t="s">
        <v>411</v>
      </c>
      <c r="F2270" t="s">
        <v>348</v>
      </c>
      <c r="G2270" t="s">
        <v>195</v>
      </c>
      <c r="H2270" t="s">
        <v>200</v>
      </c>
      <c r="I2270" t="s">
        <v>201</v>
      </c>
      <c r="K2270" t="s">
        <v>202</v>
      </c>
      <c r="M2270" t="s">
        <v>227</v>
      </c>
      <c r="N2270" t="s">
        <v>400</v>
      </c>
      <c r="O2270" t="s">
        <v>194</v>
      </c>
      <c r="P2270">
        <v>2015</v>
      </c>
      <c r="Q2270">
        <v>1</v>
      </c>
    </row>
    <row r="2271" spans="1:17" x14ac:dyDescent="0.25">
      <c r="A2271" t="s">
        <v>409</v>
      </c>
      <c r="B2271" t="s">
        <v>410</v>
      </c>
      <c r="C2271" t="s">
        <v>398</v>
      </c>
      <c r="D2271" t="s">
        <v>361</v>
      </c>
      <c r="E2271" t="s">
        <v>411</v>
      </c>
      <c r="F2271" t="s">
        <v>348</v>
      </c>
      <c r="G2271" t="s">
        <v>195</v>
      </c>
      <c r="H2271" t="s">
        <v>200</v>
      </c>
      <c r="I2271" t="s">
        <v>201</v>
      </c>
      <c r="K2271" t="s">
        <v>202</v>
      </c>
      <c r="M2271" t="s">
        <v>227</v>
      </c>
      <c r="N2271" t="s">
        <v>400</v>
      </c>
      <c r="O2271" t="s">
        <v>194</v>
      </c>
      <c r="P2271">
        <v>2020</v>
      </c>
      <c r="Q2271">
        <v>1</v>
      </c>
    </row>
    <row r="2272" spans="1:17" x14ac:dyDescent="0.25">
      <c r="A2272" t="s">
        <v>409</v>
      </c>
      <c r="B2272" t="s">
        <v>410</v>
      </c>
      <c r="C2272" t="s">
        <v>398</v>
      </c>
      <c r="D2272" t="s">
        <v>361</v>
      </c>
      <c r="E2272" t="s">
        <v>411</v>
      </c>
      <c r="F2272" t="s">
        <v>348</v>
      </c>
      <c r="G2272" t="s">
        <v>195</v>
      </c>
      <c r="H2272" t="s">
        <v>200</v>
      </c>
      <c r="I2272" t="s">
        <v>201</v>
      </c>
      <c r="K2272" t="s">
        <v>202</v>
      </c>
      <c r="M2272" t="s">
        <v>227</v>
      </c>
      <c r="N2272" t="s">
        <v>400</v>
      </c>
      <c r="O2272" t="s">
        <v>264</v>
      </c>
      <c r="P2272">
        <v>2020</v>
      </c>
      <c r="Q2272">
        <v>0.5</v>
      </c>
    </row>
    <row r="2273" spans="1:17" x14ac:dyDescent="0.25">
      <c r="A2273" t="s">
        <v>409</v>
      </c>
      <c r="B2273" t="s">
        <v>410</v>
      </c>
      <c r="C2273" t="s">
        <v>398</v>
      </c>
      <c r="D2273" t="s">
        <v>361</v>
      </c>
      <c r="E2273" t="s">
        <v>411</v>
      </c>
      <c r="F2273" t="s">
        <v>348</v>
      </c>
      <c r="G2273" t="s">
        <v>195</v>
      </c>
      <c r="H2273" t="s">
        <v>200</v>
      </c>
      <c r="I2273" t="s">
        <v>201</v>
      </c>
      <c r="K2273" t="s">
        <v>202</v>
      </c>
      <c r="M2273" t="s">
        <v>227</v>
      </c>
      <c r="N2273" t="s">
        <v>400</v>
      </c>
      <c r="O2273" t="s">
        <v>265</v>
      </c>
      <c r="P2273">
        <v>2020</v>
      </c>
      <c r="Q2273">
        <v>1.5</v>
      </c>
    </row>
    <row r="2274" spans="1:17" x14ac:dyDescent="0.25">
      <c r="A2274" t="s">
        <v>409</v>
      </c>
      <c r="B2274" t="s">
        <v>410</v>
      </c>
      <c r="C2274" t="s">
        <v>398</v>
      </c>
      <c r="D2274" t="s">
        <v>361</v>
      </c>
      <c r="E2274" t="s">
        <v>411</v>
      </c>
      <c r="F2274" t="s">
        <v>348</v>
      </c>
      <c r="G2274" t="s">
        <v>195</v>
      </c>
      <c r="H2274" t="s">
        <v>200</v>
      </c>
      <c r="I2274" t="s">
        <v>201</v>
      </c>
      <c r="K2274" t="s">
        <v>202</v>
      </c>
      <c r="M2274" t="s">
        <v>227</v>
      </c>
      <c r="N2274" t="s">
        <v>400</v>
      </c>
      <c r="O2274" t="s">
        <v>194</v>
      </c>
      <c r="P2274">
        <v>2030</v>
      </c>
      <c r="Q2274">
        <v>1</v>
      </c>
    </row>
    <row r="2275" spans="1:17" x14ac:dyDescent="0.25">
      <c r="A2275" t="s">
        <v>409</v>
      </c>
      <c r="B2275" t="s">
        <v>410</v>
      </c>
      <c r="C2275" t="s">
        <v>398</v>
      </c>
      <c r="D2275" t="s">
        <v>361</v>
      </c>
      <c r="E2275" t="s">
        <v>411</v>
      </c>
      <c r="F2275" t="s">
        <v>348</v>
      </c>
      <c r="G2275" t="s">
        <v>195</v>
      </c>
      <c r="H2275" t="s">
        <v>200</v>
      </c>
      <c r="I2275" t="s">
        <v>201</v>
      </c>
      <c r="K2275" t="s">
        <v>202</v>
      </c>
      <c r="M2275" t="s">
        <v>227</v>
      </c>
      <c r="N2275" t="s">
        <v>400</v>
      </c>
      <c r="O2275" t="s">
        <v>194</v>
      </c>
      <c r="P2275">
        <v>2050</v>
      </c>
      <c r="Q2275">
        <v>1</v>
      </c>
    </row>
    <row r="2276" spans="1:17" x14ac:dyDescent="0.25">
      <c r="A2276" t="s">
        <v>409</v>
      </c>
      <c r="B2276" t="s">
        <v>410</v>
      </c>
      <c r="C2276" t="s">
        <v>398</v>
      </c>
      <c r="D2276" t="s">
        <v>361</v>
      </c>
      <c r="E2276" t="s">
        <v>411</v>
      </c>
      <c r="F2276" t="s">
        <v>348</v>
      </c>
      <c r="G2276" t="s">
        <v>195</v>
      </c>
      <c r="H2276" t="s">
        <v>200</v>
      </c>
      <c r="I2276" t="s">
        <v>201</v>
      </c>
      <c r="K2276" t="s">
        <v>202</v>
      </c>
      <c r="M2276" t="s">
        <v>227</v>
      </c>
      <c r="N2276" t="s">
        <v>400</v>
      </c>
      <c r="O2276" t="s">
        <v>264</v>
      </c>
      <c r="P2276">
        <v>2050</v>
      </c>
      <c r="Q2276">
        <v>0.5</v>
      </c>
    </row>
    <row r="2277" spans="1:17" x14ac:dyDescent="0.25">
      <c r="A2277" t="s">
        <v>409</v>
      </c>
      <c r="B2277" t="s">
        <v>410</v>
      </c>
      <c r="C2277" t="s">
        <v>398</v>
      </c>
      <c r="D2277" t="s">
        <v>361</v>
      </c>
      <c r="E2277" t="s">
        <v>411</v>
      </c>
      <c r="F2277" t="s">
        <v>348</v>
      </c>
      <c r="G2277" t="s">
        <v>195</v>
      </c>
      <c r="H2277" t="s">
        <v>200</v>
      </c>
      <c r="I2277" t="s">
        <v>201</v>
      </c>
      <c r="K2277" t="s">
        <v>202</v>
      </c>
      <c r="M2277" t="s">
        <v>227</v>
      </c>
      <c r="N2277" t="s">
        <v>400</v>
      </c>
      <c r="O2277" t="s">
        <v>265</v>
      </c>
      <c r="P2277">
        <v>2050</v>
      </c>
      <c r="Q2277">
        <v>1.5</v>
      </c>
    </row>
    <row r="2278" spans="1:17" x14ac:dyDescent="0.25">
      <c r="A2278" t="s">
        <v>409</v>
      </c>
      <c r="B2278" t="s">
        <v>410</v>
      </c>
      <c r="C2278" t="s">
        <v>398</v>
      </c>
      <c r="D2278" t="s">
        <v>361</v>
      </c>
      <c r="E2278" t="s">
        <v>411</v>
      </c>
      <c r="F2278" t="s">
        <v>348</v>
      </c>
      <c r="G2278" t="s">
        <v>195</v>
      </c>
      <c r="H2278" t="s">
        <v>204</v>
      </c>
      <c r="I2278" t="s">
        <v>205</v>
      </c>
      <c r="J2278" t="s">
        <v>198</v>
      </c>
      <c r="M2278" t="s">
        <v>316</v>
      </c>
      <c r="O2278" t="s">
        <v>194</v>
      </c>
      <c r="P2278">
        <v>2015</v>
      </c>
    </row>
    <row r="2279" spans="1:17" x14ac:dyDescent="0.25">
      <c r="A2279" t="s">
        <v>409</v>
      </c>
      <c r="B2279" t="s">
        <v>410</v>
      </c>
      <c r="C2279" t="s">
        <v>398</v>
      </c>
      <c r="D2279" t="s">
        <v>361</v>
      </c>
      <c r="E2279" t="s">
        <v>411</v>
      </c>
      <c r="F2279" t="s">
        <v>348</v>
      </c>
      <c r="G2279" t="s">
        <v>195</v>
      </c>
      <c r="H2279" t="s">
        <v>204</v>
      </c>
      <c r="I2279" t="s">
        <v>205</v>
      </c>
      <c r="J2279" t="s">
        <v>198</v>
      </c>
      <c r="M2279" t="s">
        <v>316</v>
      </c>
      <c r="O2279" t="s">
        <v>194</v>
      </c>
      <c r="P2279">
        <v>2020</v>
      </c>
    </row>
    <row r="2280" spans="1:17" x14ac:dyDescent="0.25">
      <c r="A2280" t="s">
        <v>409</v>
      </c>
      <c r="B2280" t="s">
        <v>410</v>
      </c>
      <c r="C2280" t="s">
        <v>398</v>
      </c>
      <c r="D2280" t="s">
        <v>361</v>
      </c>
      <c r="E2280" t="s">
        <v>411</v>
      </c>
      <c r="F2280" t="s">
        <v>348</v>
      </c>
      <c r="G2280" t="s">
        <v>195</v>
      </c>
      <c r="H2280" t="s">
        <v>204</v>
      </c>
      <c r="I2280" t="s">
        <v>205</v>
      </c>
      <c r="J2280" t="s">
        <v>198</v>
      </c>
      <c r="M2280" t="s">
        <v>316</v>
      </c>
      <c r="O2280" t="s">
        <v>264</v>
      </c>
      <c r="P2280">
        <v>2020</v>
      </c>
    </row>
    <row r="2281" spans="1:17" x14ac:dyDescent="0.25">
      <c r="A2281" t="s">
        <v>409</v>
      </c>
      <c r="B2281" t="s">
        <v>410</v>
      </c>
      <c r="C2281" t="s">
        <v>398</v>
      </c>
      <c r="D2281" t="s">
        <v>361</v>
      </c>
      <c r="E2281" t="s">
        <v>411</v>
      </c>
      <c r="F2281" t="s">
        <v>348</v>
      </c>
      <c r="G2281" t="s">
        <v>195</v>
      </c>
      <c r="H2281" t="s">
        <v>204</v>
      </c>
      <c r="I2281" t="s">
        <v>205</v>
      </c>
      <c r="J2281" t="s">
        <v>198</v>
      </c>
      <c r="M2281" t="s">
        <v>316</v>
      </c>
      <c r="O2281" t="s">
        <v>265</v>
      </c>
      <c r="P2281">
        <v>2020</v>
      </c>
    </row>
    <row r="2282" spans="1:17" x14ac:dyDescent="0.25">
      <c r="A2282" t="s">
        <v>409</v>
      </c>
      <c r="B2282" t="s">
        <v>410</v>
      </c>
      <c r="C2282" t="s">
        <v>398</v>
      </c>
      <c r="D2282" t="s">
        <v>361</v>
      </c>
      <c r="E2282" t="s">
        <v>411</v>
      </c>
      <c r="F2282" t="s">
        <v>348</v>
      </c>
      <c r="G2282" t="s">
        <v>195</v>
      </c>
      <c r="H2282" t="s">
        <v>204</v>
      </c>
      <c r="I2282" t="s">
        <v>205</v>
      </c>
      <c r="J2282" t="s">
        <v>198</v>
      </c>
      <c r="M2282" t="s">
        <v>316</v>
      </c>
      <c r="O2282" t="s">
        <v>194</v>
      </c>
      <c r="P2282">
        <v>2030</v>
      </c>
    </row>
    <row r="2283" spans="1:17" x14ac:dyDescent="0.25">
      <c r="A2283" t="s">
        <v>409</v>
      </c>
      <c r="B2283" t="s">
        <v>410</v>
      </c>
      <c r="C2283" t="s">
        <v>398</v>
      </c>
      <c r="D2283" t="s">
        <v>361</v>
      </c>
      <c r="E2283" t="s">
        <v>411</v>
      </c>
      <c r="F2283" t="s">
        <v>348</v>
      </c>
      <c r="G2283" t="s">
        <v>195</v>
      </c>
      <c r="H2283" t="s">
        <v>204</v>
      </c>
      <c r="I2283" t="s">
        <v>205</v>
      </c>
      <c r="J2283" t="s">
        <v>198</v>
      </c>
      <c r="M2283" t="s">
        <v>316</v>
      </c>
      <c r="O2283" t="s">
        <v>194</v>
      </c>
      <c r="P2283">
        <v>2050</v>
      </c>
    </row>
    <row r="2284" spans="1:17" x14ac:dyDescent="0.25">
      <c r="A2284" t="s">
        <v>409</v>
      </c>
      <c r="B2284" t="s">
        <v>410</v>
      </c>
      <c r="C2284" t="s">
        <v>398</v>
      </c>
      <c r="D2284" t="s">
        <v>361</v>
      </c>
      <c r="E2284" t="s">
        <v>411</v>
      </c>
      <c r="F2284" t="s">
        <v>348</v>
      </c>
      <c r="G2284" t="s">
        <v>195</v>
      </c>
      <c r="H2284" t="s">
        <v>204</v>
      </c>
      <c r="I2284" t="s">
        <v>205</v>
      </c>
      <c r="J2284" t="s">
        <v>198</v>
      </c>
      <c r="M2284" t="s">
        <v>316</v>
      </c>
      <c r="O2284" t="s">
        <v>264</v>
      </c>
      <c r="P2284">
        <v>2050</v>
      </c>
    </row>
    <row r="2285" spans="1:17" x14ac:dyDescent="0.25">
      <c r="A2285" t="s">
        <v>409</v>
      </c>
      <c r="B2285" t="s">
        <v>410</v>
      </c>
      <c r="C2285" t="s">
        <v>398</v>
      </c>
      <c r="D2285" t="s">
        <v>361</v>
      </c>
      <c r="E2285" t="s">
        <v>411</v>
      </c>
      <c r="F2285" t="s">
        <v>348</v>
      </c>
      <c r="G2285" t="s">
        <v>195</v>
      </c>
      <c r="H2285" t="s">
        <v>204</v>
      </c>
      <c r="I2285" t="s">
        <v>205</v>
      </c>
      <c r="J2285" t="s">
        <v>198</v>
      </c>
      <c r="M2285" t="s">
        <v>316</v>
      </c>
      <c r="O2285" t="s">
        <v>265</v>
      </c>
      <c r="P2285">
        <v>2050</v>
      </c>
    </row>
    <row r="2286" spans="1:17" x14ac:dyDescent="0.25">
      <c r="A2286" t="s">
        <v>409</v>
      </c>
      <c r="B2286" t="s">
        <v>410</v>
      </c>
      <c r="C2286" t="s">
        <v>398</v>
      </c>
      <c r="D2286" t="s">
        <v>361</v>
      </c>
      <c r="E2286" t="s">
        <v>411</v>
      </c>
      <c r="F2286" t="s">
        <v>348</v>
      </c>
      <c r="G2286" t="s">
        <v>195</v>
      </c>
      <c r="H2286" t="s">
        <v>207</v>
      </c>
      <c r="I2286" t="s">
        <v>208</v>
      </c>
      <c r="J2286" t="s">
        <v>209</v>
      </c>
      <c r="K2286" t="s">
        <v>191</v>
      </c>
      <c r="M2286" t="s">
        <v>199</v>
      </c>
      <c r="N2286" t="s">
        <v>401</v>
      </c>
      <c r="O2286" t="s">
        <v>194</v>
      </c>
      <c r="P2286">
        <v>2015</v>
      </c>
      <c r="Q2286">
        <v>0.42</v>
      </c>
    </row>
    <row r="2287" spans="1:17" x14ac:dyDescent="0.25">
      <c r="A2287" t="s">
        <v>409</v>
      </c>
      <c r="B2287" t="s">
        <v>410</v>
      </c>
      <c r="C2287" t="s">
        <v>398</v>
      </c>
      <c r="D2287" t="s">
        <v>361</v>
      </c>
      <c r="E2287" t="s">
        <v>411</v>
      </c>
      <c r="F2287" t="s">
        <v>348</v>
      </c>
      <c r="G2287" t="s">
        <v>195</v>
      </c>
      <c r="H2287" t="s">
        <v>207</v>
      </c>
      <c r="I2287" t="s">
        <v>208</v>
      </c>
      <c r="J2287" t="s">
        <v>209</v>
      </c>
      <c r="K2287" t="s">
        <v>191</v>
      </c>
      <c r="M2287" t="s">
        <v>199</v>
      </c>
      <c r="N2287" t="s">
        <v>401</v>
      </c>
      <c r="O2287" t="s">
        <v>194</v>
      </c>
      <c r="P2287">
        <v>2020</v>
      </c>
      <c r="Q2287">
        <v>0.43</v>
      </c>
    </row>
    <row r="2288" spans="1:17" x14ac:dyDescent="0.25">
      <c r="A2288" t="s">
        <v>409</v>
      </c>
      <c r="B2288" t="s">
        <v>410</v>
      </c>
      <c r="C2288" t="s">
        <v>398</v>
      </c>
      <c r="D2288" t="s">
        <v>361</v>
      </c>
      <c r="E2288" t="s">
        <v>411</v>
      </c>
      <c r="F2288" t="s">
        <v>348</v>
      </c>
      <c r="G2288" t="s">
        <v>195</v>
      </c>
      <c r="H2288" t="s">
        <v>207</v>
      </c>
      <c r="I2288" t="s">
        <v>208</v>
      </c>
      <c r="J2288" t="s">
        <v>209</v>
      </c>
      <c r="K2288" t="s">
        <v>191</v>
      </c>
      <c r="M2288" t="s">
        <v>199</v>
      </c>
      <c r="N2288" t="s">
        <v>401</v>
      </c>
      <c r="O2288" t="s">
        <v>264</v>
      </c>
      <c r="P2288">
        <v>2020</v>
      </c>
      <c r="Q2288">
        <v>0.38</v>
      </c>
    </row>
    <row r="2289" spans="1:17" x14ac:dyDescent="0.25">
      <c r="A2289" t="s">
        <v>409</v>
      </c>
      <c r="B2289" t="s">
        <v>410</v>
      </c>
      <c r="C2289" t="s">
        <v>398</v>
      </c>
      <c r="D2289" t="s">
        <v>361</v>
      </c>
      <c r="E2289" t="s">
        <v>411</v>
      </c>
      <c r="F2289" t="s">
        <v>348</v>
      </c>
      <c r="G2289" t="s">
        <v>195</v>
      </c>
      <c r="H2289" t="s">
        <v>207</v>
      </c>
      <c r="I2289" t="s">
        <v>208</v>
      </c>
      <c r="J2289" t="s">
        <v>209</v>
      </c>
      <c r="K2289" t="s">
        <v>191</v>
      </c>
      <c r="M2289" t="s">
        <v>199</v>
      </c>
      <c r="N2289" t="s">
        <v>401</v>
      </c>
      <c r="O2289" t="s">
        <v>265</v>
      </c>
      <c r="P2289">
        <v>2020</v>
      </c>
      <c r="Q2289">
        <v>0.44</v>
      </c>
    </row>
    <row r="2290" spans="1:17" x14ac:dyDescent="0.25">
      <c r="A2290" t="s">
        <v>409</v>
      </c>
      <c r="B2290" t="s">
        <v>410</v>
      </c>
      <c r="C2290" t="s">
        <v>398</v>
      </c>
      <c r="D2290" t="s">
        <v>361</v>
      </c>
      <c r="E2290" t="s">
        <v>411</v>
      </c>
      <c r="F2290" t="s">
        <v>348</v>
      </c>
      <c r="G2290" t="s">
        <v>195</v>
      </c>
      <c r="H2290" t="s">
        <v>207</v>
      </c>
      <c r="I2290" t="s">
        <v>208</v>
      </c>
      <c r="J2290" t="s">
        <v>209</v>
      </c>
      <c r="K2290" t="s">
        <v>191</v>
      </c>
      <c r="M2290" t="s">
        <v>199</v>
      </c>
      <c r="N2290" t="s">
        <v>401</v>
      </c>
      <c r="O2290" t="s">
        <v>194</v>
      </c>
      <c r="P2290">
        <v>2030</v>
      </c>
      <c r="Q2290">
        <v>0.45</v>
      </c>
    </row>
    <row r="2291" spans="1:17" x14ac:dyDescent="0.25">
      <c r="A2291" t="s">
        <v>409</v>
      </c>
      <c r="B2291" t="s">
        <v>410</v>
      </c>
      <c r="C2291" t="s">
        <v>398</v>
      </c>
      <c r="D2291" t="s">
        <v>361</v>
      </c>
      <c r="E2291" t="s">
        <v>411</v>
      </c>
      <c r="F2291" t="s">
        <v>348</v>
      </c>
      <c r="G2291" t="s">
        <v>195</v>
      </c>
      <c r="H2291" t="s">
        <v>207</v>
      </c>
      <c r="I2291" t="s">
        <v>208</v>
      </c>
      <c r="J2291" t="s">
        <v>209</v>
      </c>
      <c r="K2291" t="s">
        <v>191</v>
      </c>
      <c r="M2291" t="s">
        <v>199</v>
      </c>
      <c r="N2291" t="s">
        <v>401</v>
      </c>
      <c r="O2291" t="s">
        <v>194</v>
      </c>
      <c r="P2291">
        <v>2050</v>
      </c>
      <c r="Q2291">
        <v>0.47</v>
      </c>
    </row>
    <row r="2292" spans="1:17" x14ac:dyDescent="0.25">
      <c r="A2292" t="s">
        <v>409</v>
      </c>
      <c r="B2292" t="s">
        <v>410</v>
      </c>
      <c r="C2292" t="s">
        <v>398</v>
      </c>
      <c r="D2292" t="s">
        <v>361</v>
      </c>
      <c r="E2292" t="s">
        <v>411</v>
      </c>
      <c r="F2292" t="s">
        <v>348</v>
      </c>
      <c r="G2292" t="s">
        <v>195</v>
      </c>
      <c r="H2292" t="s">
        <v>207</v>
      </c>
      <c r="I2292" t="s">
        <v>208</v>
      </c>
      <c r="J2292" t="s">
        <v>209</v>
      </c>
      <c r="K2292" t="s">
        <v>191</v>
      </c>
      <c r="M2292" t="s">
        <v>199</v>
      </c>
      <c r="N2292" t="s">
        <v>401</v>
      </c>
      <c r="O2292" t="s">
        <v>264</v>
      </c>
      <c r="P2292">
        <v>2050</v>
      </c>
      <c r="Q2292">
        <v>0.42</v>
      </c>
    </row>
    <row r="2293" spans="1:17" x14ac:dyDescent="0.25">
      <c r="A2293" t="s">
        <v>409</v>
      </c>
      <c r="B2293" t="s">
        <v>410</v>
      </c>
      <c r="C2293" t="s">
        <v>398</v>
      </c>
      <c r="D2293" t="s">
        <v>361</v>
      </c>
      <c r="E2293" t="s">
        <v>411</v>
      </c>
      <c r="F2293" t="s">
        <v>348</v>
      </c>
      <c r="G2293" t="s">
        <v>195</v>
      </c>
      <c r="H2293" t="s">
        <v>207</v>
      </c>
      <c r="I2293" t="s">
        <v>208</v>
      </c>
      <c r="J2293" t="s">
        <v>209</v>
      </c>
      <c r="K2293" t="s">
        <v>191</v>
      </c>
      <c r="M2293" t="s">
        <v>199</v>
      </c>
      <c r="N2293" t="s">
        <v>401</v>
      </c>
      <c r="O2293" t="s">
        <v>265</v>
      </c>
      <c r="P2293">
        <v>2050</v>
      </c>
      <c r="Q2293">
        <v>0.48</v>
      </c>
    </row>
    <row r="2294" spans="1:17" x14ac:dyDescent="0.25">
      <c r="A2294" t="s">
        <v>409</v>
      </c>
      <c r="B2294" t="s">
        <v>410</v>
      </c>
      <c r="C2294" t="s">
        <v>398</v>
      </c>
      <c r="D2294" t="s">
        <v>361</v>
      </c>
      <c r="E2294" t="s">
        <v>411</v>
      </c>
      <c r="F2294" t="s">
        <v>348</v>
      </c>
      <c r="G2294" t="s">
        <v>195</v>
      </c>
      <c r="H2294" t="s">
        <v>350</v>
      </c>
      <c r="I2294" t="s">
        <v>208</v>
      </c>
      <c r="J2294" t="s">
        <v>351</v>
      </c>
      <c r="K2294" t="s">
        <v>191</v>
      </c>
      <c r="M2294" t="s">
        <v>199</v>
      </c>
      <c r="N2294" t="s">
        <v>399</v>
      </c>
      <c r="O2294" t="s">
        <v>194</v>
      </c>
      <c r="P2294">
        <v>2015</v>
      </c>
      <c r="Q2294">
        <v>0.4</v>
      </c>
    </row>
    <row r="2295" spans="1:17" x14ac:dyDescent="0.25">
      <c r="A2295" t="s">
        <v>409</v>
      </c>
      <c r="B2295" t="s">
        <v>410</v>
      </c>
      <c r="C2295" t="s">
        <v>398</v>
      </c>
      <c r="D2295" t="s">
        <v>361</v>
      </c>
      <c r="E2295" t="s">
        <v>411</v>
      </c>
      <c r="F2295" t="s">
        <v>348</v>
      </c>
      <c r="G2295" t="s">
        <v>195</v>
      </c>
      <c r="H2295" t="s">
        <v>350</v>
      </c>
      <c r="I2295" t="s">
        <v>208</v>
      </c>
      <c r="J2295" t="s">
        <v>351</v>
      </c>
      <c r="K2295" t="s">
        <v>191</v>
      </c>
      <c r="M2295" t="s">
        <v>199</v>
      </c>
      <c r="N2295" t="s">
        <v>399</v>
      </c>
      <c r="O2295" t="s">
        <v>194</v>
      </c>
      <c r="P2295">
        <v>2020</v>
      </c>
      <c r="Q2295">
        <v>0.41</v>
      </c>
    </row>
    <row r="2296" spans="1:17" x14ac:dyDescent="0.25">
      <c r="A2296" t="s">
        <v>409</v>
      </c>
      <c r="B2296" t="s">
        <v>410</v>
      </c>
      <c r="C2296" t="s">
        <v>398</v>
      </c>
      <c r="D2296" t="s">
        <v>361</v>
      </c>
      <c r="E2296" t="s">
        <v>411</v>
      </c>
      <c r="F2296" t="s">
        <v>348</v>
      </c>
      <c r="G2296" t="s">
        <v>195</v>
      </c>
      <c r="H2296" t="s">
        <v>350</v>
      </c>
      <c r="I2296" t="s">
        <v>208</v>
      </c>
      <c r="J2296" t="s">
        <v>351</v>
      </c>
      <c r="K2296" t="s">
        <v>191</v>
      </c>
      <c r="M2296" t="s">
        <v>199</v>
      </c>
      <c r="N2296" t="s">
        <v>399</v>
      </c>
      <c r="O2296" t="s">
        <v>264</v>
      </c>
      <c r="P2296">
        <v>2020</v>
      </c>
      <c r="Q2296">
        <v>0.36</v>
      </c>
    </row>
    <row r="2297" spans="1:17" x14ac:dyDescent="0.25">
      <c r="A2297" t="s">
        <v>409</v>
      </c>
      <c r="B2297" t="s">
        <v>410</v>
      </c>
      <c r="C2297" t="s">
        <v>398</v>
      </c>
      <c r="D2297" t="s">
        <v>361</v>
      </c>
      <c r="E2297" t="s">
        <v>411</v>
      </c>
      <c r="F2297" t="s">
        <v>348</v>
      </c>
      <c r="G2297" t="s">
        <v>195</v>
      </c>
      <c r="H2297" t="s">
        <v>350</v>
      </c>
      <c r="I2297" t="s">
        <v>208</v>
      </c>
      <c r="J2297" t="s">
        <v>351</v>
      </c>
      <c r="K2297" t="s">
        <v>191</v>
      </c>
      <c r="M2297" t="s">
        <v>199</v>
      </c>
      <c r="N2297" t="s">
        <v>399</v>
      </c>
      <c r="O2297" t="s">
        <v>265</v>
      </c>
      <c r="P2297">
        <v>2020</v>
      </c>
      <c r="Q2297">
        <v>0.42</v>
      </c>
    </row>
    <row r="2298" spans="1:17" x14ac:dyDescent="0.25">
      <c r="A2298" t="s">
        <v>409</v>
      </c>
      <c r="B2298" t="s">
        <v>410</v>
      </c>
      <c r="C2298" t="s">
        <v>398</v>
      </c>
      <c r="D2298" t="s">
        <v>361</v>
      </c>
      <c r="E2298" t="s">
        <v>411</v>
      </c>
      <c r="F2298" t="s">
        <v>348</v>
      </c>
      <c r="G2298" t="s">
        <v>195</v>
      </c>
      <c r="H2298" t="s">
        <v>350</v>
      </c>
      <c r="I2298" t="s">
        <v>208</v>
      </c>
      <c r="J2298" t="s">
        <v>351</v>
      </c>
      <c r="K2298" t="s">
        <v>191</v>
      </c>
      <c r="M2298" t="s">
        <v>199</v>
      </c>
      <c r="N2298" t="s">
        <v>399</v>
      </c>
      <c r="O2298" t="s">
        <v>194</v>
      </c>
      <c r="P2298">
        <v>2030</v>
      </c>
      <c r="Q2298">
        <v>0.43</v>
      </c>
    </row>
    <row r="2299" spans="1:17" x14ac:dyDescent="0.25">
      <c r="A2299" t="s">
        <v>409</v>
      </c>
      <c r="B2299" t="s">
        <v>410</v>
      </c>
      <c r="C2299" t="s">
        <v>398</v>
      </c>
      <c r="D2299" t="s">
        <v>361</v>
      </c>
      <c r="E2299" t="s">
        <v>411</v>
      </c>
      <c r="F2299" t="s">
        <v>348</v>
      </c>
      <c r="G2299" t="s">
        <v>195</v>
      </c>
      <c r="H2299" t="s">
        <v>350</v>
      </c>
      <c r="I2299" t="s">
        <v>208</v>
      </c>
      <c r="J2299" t="s">
        <v>351</v>
      </c>
      <c r="K2299" t="s">
        <v>191</v>
      </c>
      <c r="M2299" t="s">
        <v>199</v>
      </c>
      <c r="N2299" t="s">
        <v>399</v>
      </c>
      <c r="O2299" t="s">
        <v>194</v>
      </c>
      <c r="P2299">
        <v>2050</v>
      </c>
      <c r="Q2299">
        <v>0.45</v>
      </c>
    </row>
    <row r="2300" spans="1:17" x14ac:dyDescent="0.25">
      <c r="A2300" t="s">
        <v>409</v>
      </c>
      <c r="B2300" t="s">
        <v>410</v>
      </c>
      <c r="C2300" t="s">
        <v>398</v>
      </c>
      <c r="D2300" t="s">
        <v>361</v>
      </c>
      <c r="E2300" t="s">
        <v>411</v>
      </c>
      <c r="F2300" t="s">
        <v>348</v>
      </c>
      <c r="G2300" t="s">
        <v>195</v>
      </c>
      <c r="H2300" t="s">
        <v>350</v>
      </c>
      <c r="I2300" t="s">
        <v>208</v>
      </c>
      <c r="J2300" t="s">
        <v>351</v>
      </c>
      <c r="K2300" t="s">
        <v>191</v>
      </c>
      <c r="M2300" t="s">
        <v>199</v>
      </c>
      <c r="N2300" t="s">
        <v>399</v>
      </c>
      <c r="O2300" t="s">
        <v>264</v>
      </c>
      <c r="P2300">
        <v>2050</v>
      </c>
      <c r="Q2300">
        <v>0.4</v>
      </c>
    </row>
    <row r="2301" spans="1:17" x14ac:dyDescent="0.25">
      <c r="A2301" t="s">
        <v>409</v>
      </c>
      <c r="B2301" t="s">
        <v>410</v>
      </c>
      <c r="C2301" t="s">
        <v>398</v>
      </c>
      <c r="D2301" t="s">
        <v>361</v>
      </c>
      <c r="E2301" t="s">
        <v>411</v>
      </c>
      <c r="F2301" t="s">
        <v>348</v>
      </c>
      <c r="G2301" t="s">
        <v>195</v>
      </c>
      <c r="H2301" t="s">
        <v>350</v>
      </c>
      <c r="I2301" t="s">
        <v>208</v>
      </c>
      <c r="J2301" t="s">
        <v>351</v>
      </c>
      <c r="K2301" t="s">
        <v>191</v>
      </c>
      <c r="M2301" t="s">
        <v>199</v>
      </c>
      <c r="N2301" t="s">
        <v>399</v>
      </c>
      <c r="O2301" t="s">
        <v>265</v>
      </c>
      <c r="P2301">
        <v>2050</v>
      </c>
      <c r="Q2301">
        <v>0.46</v>
      </c>
    </row>
    <row r="2302" spans="1:17" x14ac:dyDescent="0.25">
      <c r="A2302" t="s">
        <v>409</v>
      </c>
      <c r="B2302" t="s">
        <v>410</v>
      </c>
      <c r="C2302" t="s">
        <v>398</v>
      </c>
      <c r="D2302" t="s">
        <v>361</v>
      </c>
      <c r="E2302" t="s">
        <v>411</v>
      </c>
      <c r="F2302" t="s">
        <v>348</v>
      </c>
      <c r="G2302" t="s">
        <v>195</v>
      </c>
      <c r="H2302" t="s">
        <v>352</v>
      </c>
      <c r="I2302" t="s">
        <v>135</v>
      </c>
      <c r="K2302" t="s">
        <v>191</v>
      </c>
      <c r="N2302" t="s">
        <v>402</v>
      </c>
      <c r="O2302" t="s">
        <v>194</v>
      </c>
      <c r="P2302">
        <v>2015</v>
      </c>
      <c r="Q2302">
        <v>0.03</v>
      </c>
    </row>
    <row r="2303" spans="1:17" x14ac:dyDescent="0.25">
      <c r="A2303" t="s">
        <v>409</v>
      </c>
      <c r="B2303" t="s">
        <v>410</v>
      </c>
      <c r="C2303" t="s">
        <v>398</v>
      </c>
      <c r="D2303" t="s">
        <v>361</v>
      </c>
      <c r="E2303" t="s">
        <v>411</v>
      </c>
      <c r="F2303" t="s">
        <v>348</v>
      </c>
      <c r="G2303" t="s">
        <v>195</v>
      </c>
      <c r="H2303" t="s">
        <v>352</v>
      </c>
      <c r="I2303" t="s">
        <v>135</v>
      </c>
      <c r="K2303" t="s">
        <v>191</v>
      </c>
      <c r="N2303" t="s">
        <v>402</v>
      </c>
      <c r="O2303" t="s">
        <v>194</v>
      </c>
      <c r="P2303">
        <v>2020</v>
      </c>
      <c r="Q2303">
        <v>0.03</v>
      </c>
    </row>
    <row r="2304" spans="1:17" x14ac:dyDescent="0.25">
      <c r="A2304" t="s">
        <v>409</v>
      </c>
      <c r="B2304" t="s">
        <v>410</v>
      </c>
      <c r="C2304" t="s">
        <v>398</v>
      </c>
      <c r="D2304" t="s">
        <v>361</v>
      </c>
      <c r="E2304" t="s">
        <v>411</v>
      </c>
      <c r="F2304" t="s">
        <v>348</v>
      </c>
      <c r="G2304" t="s">
        <v>195</v>
      </c>
      <c r="H2304" t="s">
        <v>352</v>
      </c>
      <c r="I2304" t="s">
        <v>135</v>
      </c>
      <c r="K2304" t="s">
        <v>191</v>
      </c>
      <c r="N2304" t="s">
        <v>402</v>
      </c>
      <c r="O2304" t="s">
        <v>264</v>
      </c>
      <c r="P2304">
        <v>2020</v>
      </c>
      <c r="Q2304">
        <v>0.02</v>
      </c>
    </row>
    <row r="2305" spans="1:17" x14ac:dyDescent="0.25">
      <c r="A2305" t="s">
        <v>409</v>
      </c>
      <c r="B2305" t="s">
        <v>410</v>
      </c>
      <c r="C2305" t="s">
        <v>398</v>
      </c>
      <c r="D2305" t="s">
        <v>361</v>
      </c>
      <c r="E2305" t="s">
        <v>411</v>
      </c>
      <c r="F2305" t="s">
        <v>348</v>
      </c>
      <c r="G2305" t="s">
        <v>195</v>
      </c>
      <c r="H2305" t="s">
        <v>352</v>
      </c>
      <c r="I2305" t="s">
        <v>135</v>
      </c>
      <c r="K2305" t="s">
        <v>191</v>
      </c>
      <c r="N2305" t="s">
        <v>402</v>
      </c>
      <c r="O2305" t="s">
        <v>265</v>
      </c>
      <c r="P2305">
        <v>2020</v>
      </c>
      <c r="Q2305">
        <v>0.05</v>
      </c>
    </row>
    <row r="2306" spans="1:17" x14ac:dyDescent="0.25">
      <c r="A2306" t="s">
        <v>409</v>
      </c>
      <c r="B2306" t="s">
        <v>410</v>
      </c>
      <c r="C2306" t="s">
        <v>398</v>
      </c>
      <c r="D2306" t="s">
        <v>361</v>
      </c>
      <c r="E2306" t="s">
        <v>411</v>
      </c>
      <c r="F2306" t="s">
        <v>348</v>
      </c>
      <c r="G2306" t="s">
        <v>195</v>
      </c>
      <c r="H2306" t="s">
        <v>352</v>
      </c>
      <c r="I2306" t="s">
        <v>135</v>
      </c>
      <c r="K2306" t="s">
        <v>191</v>
      </c>
      <c r="N2306" t="s">
        <v>402</v>
      </c>
      <c r="O2306" t="s">
        <v>194</v>
      </c>
      <c r="P2306">
        <v>2030</v>
      </c>
      <c r="Q2306">
        <v>0.03</v>
      </c>
    </row>
    <row r="2307" spans="1:17" x14ac:dyDescent="0.25">
      <c r="A2307" t="s">
        <v>409</v>
      </c>
      <c r="B2307" t="s">
        <v>410</v>
      </c>
      <c r="C2307" t="s">
        <v>398</v>
      </c>
      <c r="D2307" t="s">
        <v>361</v>
      </c>
      <c r="E2307" t="s">
        <v>411</v>
      </c>
      <c r="F2307" t="s">
        <v>348</v>
      </c>
      <c r="G2307" t="s">
        <v>195</v>
      </c>
      <c r="H2307" t="s">
        <v>352</v>
      </c>
      <c r="I2307" t="s">
        <v>135</v>
      </c>
      <c r="K2307" t="s">
        <v>191</v>
      </c>
      <c r="N2307" t="s">
        <v>402</v>
      </c>
      <c r="O2307" t="s">
        <v>194</v>
      </c>
      <c r="P2307">
        <v>2050</v>
      </c>
      <c r="Q2307">
        <v>0.03</v>
      </c>
    </row>
    <row r="2308" spans="1:17" x14ac:dyDescent="0.25">
      <c r="A2308" t="s">
        <v>409</v>
      </c>
      <c r="B2308" t="s">
        <v>410</v>
      </c>
      <c r="C2308" t="s">
        <v>398</v>
      </c>
      <c r="D2308" t="s">
        <v>361</v>
      </c>
      <c r="E2308" t="s">
        <v>411</v>
      </c>
      <c r="F2308" t="s">
        <v>348</v>
      </c>
      <c r="G2308" t="s">
        <v>195</v>
      </c>
      <c r="H2308" t="s">
        <v>352</v>
      </c>
      <c r="I2308" t="s">
        <v>135</v>
      </c>
      <c r="K2308" t="s">
        <v>191</v>
      </c>
      <c r="N2308" t="s">
        <v>402</v>
      </c>
      <c r="O2308" t="s">
        <v>264</v>
      </c>
      <c r="P2308">
        <v>2050</v>
      </c>
      <c r="Q2308">
        <v>0.02</v>
      </c>
    </row>
    <row r="2309" spans="1:17" x14ac:dyDescent="0.25">
      <c r="A2309" t="s">
        <v>409</v>
      </c>
      <c r="B2309" t="s">
        <v>410</v>
      </c>
      <c r="C2309" t="s">
        <v>398</v>
      </c>
      <c r="D2309" t="s">
        <v>361</v>
      </c>
      <c r="E2309" t="s">
        <v>411</v>
      </c>
      <c r="F2309" t="s">
        <v>348</v>
      </c>
      <c r="G2309" t="s">
        <v>195</v>
      </c>
      <c r="H2309" t="s">
        <v>352</v>
      </c>
      <c r="I2309" t="s">
        <v>135</v>
      </c>
      <c r="K2309" t="s">
        <v>191</v>
      </c>
      <c r="N2309" t="s">
        <v>402</v>
      </c>
      <c r="O2309" t="s">
        <v>265</v>
      </c>
      <c r="P2309">
        <v>2050</v>
      </c>
      <c r="Q2309">
        <v>0.05</v>
      </c>
    </row>
    <row r="2310" spans="1:17" x14ac:dyDescent="0.25">
      <c r="A2310" t="s">
        <v>409</v>
      </c>
      <c r="B2310" t="s">
        <v>410</v>
      </c>
      <c r="C2310" t="s">
        <v>398</v>
      </c>
      <c r="D2310" t="s">
        <v>361</v>
      </c>
      <c r="E2310" t="s">
        <v>411</v>
      </c>
      <c r="F2310" t="s">
        <v>348</v>
      </c>
      <c r="G2310" t="s">
        <v>195</v>
      </c>
      <c r="H2310" t="s">
        <v>212</v>
      </c>
      <c r="I2310" t="s">
        <v>213</v>
      </c>
      <c r="K2310" t="s">
        <v>214</v>
      </c>
      <c r="O2310" t="s">
        <v>194</v>
      </c>
      <c r="P2310">
        <v>2015</v>
      </c>
    </row>
    <row r="2311" spans="1:17" x14ac:dyDescent="0.25">
      <c r="A2311" t="s">
        <v>409</v>
      </c>
      <c r="B2311" t="s">
        <v>410</v>
      </c>
      <c r="C2311" t="s">
        <v>398</v>
      </c>
      <c r="D2311" t="s">
        <v>361</v>
      </c>
      <c r="E2311" t="s">
        <v>411</v>
      </c>
      <c r="F2311" t="s">
        <v>348</v>
      </c>
      <c r="G2311" t="s">
        <v>195</v>
      </c>
      <c r="H2311" t="s">
        <v>212</v>
      </c>
      <c r="I2311" t="s">
        <v>213</v>
      </c>
      <c r="K2311" t="s">
        <v>214</v>
      </c>
      <c r="O2311" t="s">
        <v>194</v>
      </c>
      <c r="P2311">
        <v>2020</v>
      </c>
    </row>
    <row r="2312" spans="1:17" x14ac:dyDescent="0.25">
      <c r="A2312" t="s">
        <v>409</v>
      </c>
      <c r="B2312" t="s">
        <v>410</v>
      </c>
      <c r="C2312" t="s">
        <v>398</v>
      </c>
      <c r="D2312" t="s">
        <v>361</v>
      </c>
      <c r="E2312" t="s">
        <v>411</v>
      </c>
      <c r="F2312" t="s">
        <v>348</v>
      </c>
      <c r="G2312" t="s">
        <v>195</v>
      </c>
      <c r="H2312" t="s">
        <v>212</v>
      </c>
      <c r="I2312" t="s">
        <v>213</v>
      </c>
      <c r="K2312" t="s">
        <v>214</v>
      </c>
      <c r="O2312" t="s">
        <v>264</v>
      </c>
      <c r="P2312">
        <v>2020</v>
      </c>
      <c r="Q2312">
        <v>1</v>
      </c>
    </row>
    <row r="2313" spans="1:17" x14ac:dyDescent="0.25">
      <c r="A2313" t="s">
        <v>409</v>
      </c>
      <c r="B2313" t="s">
        <v>410</v>
      </c>
      <c r="C2313" t="s">
        <v>398</v>
      </c>
      <c r="D2313" t="s">
        <v>361</v>
      </c>
      <c r="E2313" t="s">
        <v>411</v>
      </c>
      <c r="F2313" t="s">
        <v>348</v>
      </c>
      <c r="G2313" t="s">
        <v>195</v>
      </c>
      <c r="H2313" t="s">
        <v>212</v>
      </c>
      <c r="I2313" t="s">
        <v>213</v>
      </c>
      <c r="K2313" t="s">
        <v>214</v>
      </c>
      <c r="O2313" t="s">
        <v>265</v>
      </c>
      <c r="P2313">
        <v>2020</v>
      </c>
      <c r="Q2313">
        <v>10</v>
      </c>
    </row>
    <row r="2314" spans="1:17" x14ac:dyDescent="0.25">
      <c r="A2314" t="s">
        <v>409</v>
      </c>
      <c r="B2314" t="s">
        <v>410</v>
      </c>
      <c r="C2314" t="s">
        <v>398</v>
      </c>
      <c r="D2314" t="s">
        <v>361</v>
      </c>
      <c r="E2314" t="s">
        <v>411</v>
      </c>
      <c r="F2314" t="s">
        <v>348</v>
      </c>
      <c r="G2314" t="s">
        <v>195</v>
      </c>
      <c r="H2314" t="s">
        <v>212</v>
      </c>
      <c r="I2314" t="s">
        <v>213</v>
      </c>
      <c r="K2314" t="s">
        <v>214</v>
      </c>
      <c r="O2314" t="s">
        <v>194</v>
      </c>
      <c r="P2314">
        <v>2030</v>
      </c>
    </row>
    <row r="2315" spans="1:17" x14ac:dyDescent="0.25">
      <c r="A2315" t="s">
        <v>409</v>
      </c>
      <c r="B2315" t="s">
        <v>410</v>
      </c>
      <c r="C2315" t="s">
        <v>398</v>
      </c>
      <c r="D2315" t="s">
        <v>361</v>
      </c>
      <c r="E2315" t="s">
        <v>411</v>
      </c>
      <c r="F2315" t="s">
        <v>348</v>
      </c>
      <c r="G2315" t="s">
        <v>195</v>
      </c>
      <c r="H2315" t="s">
        <v>212</v>
      </c>
      <c r="I2315" t="s">
        <v>213</v>
      </c>
      <c r="K2315" t="s">
        <v>214</v>
      </c>
      <c r="O2315" t="s">
        <v>194</v>
      </c>
      <c r="P2315">
        <v>2050</v>
      </c>
    </row>
    <row r="2316" spans="1:17" x14ac:dyDescent="0.25">
      <c r="A2316" t="s">
        <v>409</v>
      </c>
      <c r="B2316" t="s">
        <v>410</v>
      </c>
      <c r="C2316" t="s">
        <v>398</v>
      </c>
      <c r="D2316" t="s">
        <v>361</v>
      </c>
      <c r="E2316" t="s">
        <v>411</v>
      </c>
      <c r="F2316" t="s">
        <v>348</v>
      </c>
      <c r="G2316" t="s">
        <v>195</v>
      </c>
      <c r="H2316" t="s">
        <v>212</v>
      </c>
      <c r="I2316" t="s">
        <v>213</v>
      </c>
      <c r="K2316" t="s">
        <v>214</v>
      </c>
      <c r="O2316" t="s">
        <v>264</v>
      </c>
      <c r="P2316">
        <v>2050</v>
      </c>
      <c r="Q2316">
        <v>1</v>
      </c>
    </row>
    <row r="2317" spans="1:17" x14ac:dyDescent="0.25">
      <c r="A2317" t="s">
        <v>409</v>
      </c>
      <c r="B2317" t="s">
        <v>410</v>
      </c>
      <c r="C2317" t="s">
        <v>398</v>
      </c>
      <c r="D2317" t="s">
        <v>361</v>
      </c>
      <c r="E2317" t="s">
        <v>411</v>
      </c>
      <c r="F2317" t="s">
        <v>348</v>
      </c>
      <c r="G2317" t="s">
        <v>195</v>
      </c>
      <c r="H2317" t="s">
        <v>212</v>
      </c>
      <c r="I2317" t="s">
        <v>213</v>
      </c>
      <c r="K2317" t="s">
        <v>214</v>
      </c>
      <c r="O2317" t="s">
        <v>265</v>
      </c>
      <c r="P2317">
        <v>2050</v>
      </c>
      <c r="Q2317">
        <v>10</v>
      </c>
    </row>
    <row r="2318" spans="1:17" x14ac:dyDescent="0.25">
      <c r="A2318" t="s">
        <v>409</v>
      </c>
      <c r="B2318" t="s">
        <v>410</v>
      </c>
      <c r="C2318" t="s">
        <v>398</v>
      </c>
      <c r="D2318" t="s">
        <v>361</v>
      </c>
      <c r="E2318" t="s">
        <v>411</v>
      </c>
      <c r="F2318" t="s">
        <v>348</v>
      </c>
      <c r="G2318" t="s">
        <v>195</v>
      </c>
      <c r="H2318" t="s">
        <v>354</v>
      </c>
      <c r="I2318" t="s">
        <v>136</v>
      </c>
      <c r="K2318" t="s">
        <v>275</v>
      </c>
      <c r="M2318" t="s">
        <v>392</v>
      </c>
      <c r="N2318" t="s">
        <v>402</v>
      </c>
      <c r="O2318" t="s">
        <v>194</v>
      </c>
      <c r="P2318">
        <v>2015</v>
      </c>
      <c r="Q2318">
        <v>1</v>
      </c>
    </row>
    <row r="2319" spans="1:17" x14ac:dyDescent="0.25">
      <c r="A2319" t="s">
        <v>409</v>
      </c>
      <c r="B2319" t="s">
        <v>410</v>
      </c>
      <c r="C2319" t="s">
        <v>398</v>
      </c>
      <c r="D2319" t="s">
        <v>361</v>
      </c>
      <c r="E2319" t="s">
        <v>411</v>
      </c>
      <c r="F2319" t="s">
        <v>348</v>
      </c>
      <c r="G2319" t="s">
        <v>195</v>
      </c>
      <c r="H2319" t="s">
        <v>354</v>
      </c>
      <c r="I2319" t="s">
        <v>136</v>
      </c>
      <c r="K2319" t="s">
        <v>275</v>
      </c>
      <c r="M2319" t="s">
        <v>392</v>
      </c>
      <c r="N2319" t="s">
        <v>402</v>
      </c>
      <c r="O2319" t="s">
        <v>194</v>
      </c>
      <c r="P2319">
        <v>2020</v>
      </c>
      <c r="Q2319">
        <v>1</v>
      </c>
    </row>
    <row r="2320" spans="1:17" x14ac:dyDescent="0.25">
      <c r="A2320" t="s">
        <v>409</v>
      </c>
      <c r="B2320" t="s">
        <v>410</v>
      </c>
      <c r="C2320" t="s">
        <v>398</v>
      </c>
      <c r="D2320" t="s">
        <v>361</v>
      </c>
      <c r="E2320" t="s">
        <v>411</v>
      </c>
      <c r="F2320" t="s">
        <v>348</v>
      </c>
      <c r="G2320" t="s">
        <v>195</v>
      </c>
      <c r="H2320" t="s">
        <v>354</v>
      </c>
      <c r="I2320" t="s">
        <v>136</v>
      </c>
      <c r="K2320" t="s">
        <v>275</v>
      </c>
      <c r="M2320" t="s">
        <v>392</v>
      </c>
      <c r="N2320" t="s">
        <v>402</v>
      </c>
      <c r="O2320" t="s">
        <v>264</v>
      </c>
      <c r="P2320">
        <v>2020</v>
      </c>
    </row>
    <row r="2321" spans="1:17" x14ac:dyDescent="0.25">
      <c r="A2321" t="s">
        <v>409</v>
      </c>
      <c r="B2321" t="s">
        <v>410</v>
      </c>
      <c r="C2321" t="s">
        <v>398</v>
      </c>
      <c r="D2321" t="s">
        <v>361</v>
      </c>
      <c r="E2321" t="s">
        <v>411</v>
      </c>
      <c r="F2321" t="s">
        <v>348</v>
      </c>
      <c r="G2321" t="s">
        <v>195</v>
      </c>
      <c r="H2321" t="s">
        <v>354</v>
      </c>
      <c r="I2321" t="s">
        <v>136</v>
      </c>
      <c r="K2321" t="s">
        <v>275</v>
      </c>
      <c r="M2321" t="s">
        <v>392</v>
      </c>
      <c r="N2321" t="s">
        <v>402</v>
      </c>
      <c r="O2321" t="s">
        <v>265</v>
      </c>
      <c r="P2321">
        <v>2020</v>
      </c>
    </row>
    <row r="2322" spans="1:17" x14ac:dyDescent="0.25">
      <c r="A2322" t="s">
        <v>409</v>
      </c>
      <c r="B2322" t="s">
        <v>410</v>
      </c>
      <c r="C2322" t="s">
        <v>398</v>
      </c>
      <c r="D2322" t="s">
        <v>361</v>
      </c>
      <c r="E2322" t="s">
        <v>411</v>
      </c>
      <c r="F2322" t="s">
        <v>348</v>
      </c>
      <c r="G2322" t="s">
        <v>195</v>
      </c>
      <c r="H2322" t="s">
        <v>354</v>
      </c>
      <c r="I2322" t="s">
        <v>136</v>
      </c>
      <c r="K2322" t="s">
        <v>275</v>
      </c>
      <c r="M2322" t="s">
        <v>392</v>
      </c>
      <c r="N2322" t="s">
        <v>402</v>
      </c>
      <c r="O2322" t="s">
        <v>194</v>
      </c>
      <c r="P2322">
        <v>2030</v>
      </c>
      <c r="Q2322">
        <v>1</v>
      </c>
    </row>
    <row r="2323" spans="1:17" x14ac:dyDescent="0.25">
      <c r="A2323" t="s">
        <v>409</v>
      </c>
      <c r="B2323" t="s">
        <v>410</v>
      </c>
      <c r="C2323" t="s">
        <v>398</v>
      </c>
      <c r="D2323" t="s">
        <v>361</v>
      </c>
      <c r="E2323" t="s">
        <v>411</v>
      </c>
      <c r="F2323" t="s">
        <v>348</v>
      </c>
      <c r="G2323" t="s">
        <v>195</v>
      </c>
      <c r="H2323" t="s">
        <v>354</v>
      </c>
      <c r="I2323" t="s">
        <v>136</v>
      </c>
      <c r="K2323" t="s">
        <v>275</v>
      </c>
      <c r="M2323" t="s">
        <v>392</v>
      </c>
      <c r="N2323" t="s">
        <v>402</v>
      </c>
      <c r="O2323" t="s">
        <v>194</v>
      </c>
      <c r="P2323">
        <v>2050</v>
      </c>
      <c r="Q2323">
        <v>1</v>
      </c>
    </row>
    <row r="2324" spans="1:17" x14ac:dyDescent="0.25">
      <c r="A2324" t="s">
        <v>409</v>
      </c>
      <c r="B2324" t="s">
        <v>410</v>
      </c>
      <c r="C2324" t="s">
        <v>398</v>
      </c>
      <c r="D2324" t="s">
        <v>361</v>
      </c>
      <c r="E2324" t="s">
        <v>411</v>
      </c>
      <c r="F2324" t="s">
        <v>348</v>
      </c>
      <c r="G2324" t="s">
        <v>195</v>
      </c>
      <c r="H2324" t="s">
        <v>354</v>
      </c>
      <c r="I2324" t="s">
        <v>136</v>
      </c>
      <c r="K2324" t="s">
        <v>275</v>
      </c>
      <c r="M2324" t="s">
        <v>392</v>
      </c>
      <c r="N2324" t="s">
        <v>402</v>
      </c>
      <c r="O2324" t="s">
        <v>264</v>
      </c>
      <c r="P2324">
        <v>2050</v>
      </c>
    </row>
    <row r="2325" spans="1:17" x14ac:dyDescent="0.25">
      <c r="A2325" t="s">
        <v>409</v>
      </c>
      <c r="B2325" t="s">
        <v>410</v>
      </c>
      <c r="C2325" t="s">
        <v>398</v>
      </c>
      <c r="D2325" t="s">
        <v>361</v>
      </c>
      <c r="E2325" t="s">
        <v>411</v>
      </c>
      <c r="F2325" t="s">
        <v>348</v>
      </c>
      <c r="G2325" t="s">
        <v>195</v>
      </c>
      <c r="H2325" t="s">
        <v>354</v>
      </c>
      <c r="I2325" t="s">
        <v>136</v>
      </c>
      <c r="K2325" t="s">
        <v>275</v>
      </c>
      <c r="M2325" t="s">
        <v>392</v>
      </c>
      <c r="N2325" t="s">
        <v>402</v>
      </c>
      <c r="O2325" t="s">
        <v>265</v>
      </c>
      <c r="P2325">
        <v>2050</v>
      </c>
    </row>
    <row r="2326" spans="1:17" x14ac:dyDescent="0.25">
      <c r="A2326" t="s">
        <v>409</v>
      </c>
      <c r="B2326" t="s">
        <v>410</v>
      </c>
      <c r="C2326" t="s">
        <v>398</v>
      </c>
      <c r="D2326" t="s">
        <v>361</v>
      </c>
      <c r="E2326" t="s">
        <v>411</v>
      </c>
      <c r="F2326" t="s">
        <v>348</v>
      </c>
      <c r="G2326" t="s">
        <v>195</v>
      </c>
      <c r="H2326" t="s">
        <v>355</v>
      </c>
      <c r="I2326" t="s">
        <v>277</v>
      </c>
      <c r="K2326" t="s">
        <v>278</v>
      </c>
      <c r="O2326" t="s">
        <v>194</v>
      </c>
      <c r="P2326">
        <v>2015</v>
      </c>
      <c r="Q2326">
        <v>0.04</v>
      </c>
    </row>
    <row r="2327" spans="1:17" x14ac:dyDescent="0.25">
      <c r="A2327" t="s">
        <v>409</v>
      </c>
      <c r="B2327" t="s">
        <v>410</v>
      </c>
      <c r="C2327" t="s">
        <v>398</v>
      </c>
      <c r="D2327" t="s">
        <v>361</v>
      </c>
      <c r="E2327" t="s">
        <v>411</v>
      </c>
      <c r="F2327" t="s">
        <v>348</v>
      </c>
      <c r="G2327" t="s">
        <v>195</v>
      </c>
      <c r="H2327" t="s">
        <v>355</v>
      </c>
      <c r="I2327" t="s">
        <v>277</v>
      </c>
      <c r="K2327" t="s">
        <v>278</v>
      </c>
      <c r="O2327" t="s">
        <v>194</v>
      </c>
      <c r="P2327">
        <v>2020</v>
      </c>
      <c r="Q2327">
        <v>0.04</v>
      </c>
    </row>
    <row r="2328" spans="1:17" x14ac:dyDescent="0.25">
      <c r="A2328" t="s">
        <v>409</v>
      </c>
      <c r="B2328" t="s">
        <v>410</v>
      </c>
      <c r="C2328" t="s">
        <v>398</v>
      </c>
      <c r="D2328" t="s">
        <v>361</v>
      </c>
      <c r="E2328" t="s">
        <v>411</v>
      </c>
      <c r="F2328" t="s">
        <v>348</v>
      </c>
      <c r="G2328" t="s">
        <v>195</v>
      </c>
      <c r="H2328" t="s">
        <v>355</v>
      </c>
      <c r="I2328" t="s">
        <v>277</v>
      </c>
      <c r="K2328" t="s">
        <v>278</v>
      </c>
      <c r="O2328" t="s">
        <v>264</v>
      </c>
      <c r="P2328">
        <v>2020</v>
      </c>
      <c r="Q2328">
        <v>0.03</v>
      </c>
    </row>
    <row r="2329" spans="1:17" x14ac:dyDescent="0.25">
      <c r="A2329" t="s">
        <v>409</v>
      </c>
      <c r="B2329" t="s">
        <v>410</v>
      </c>
      <c r="C2329" t="s">
        <v>398</v>
      </c>
      <c r="D2329" t="s">
        <v>361</v>
      </c>
      <c r="E2329" t="s">
        <v>411</v>
      </c>
      <c r="F2329" t="s">
        <v>348</v>
      </c>
      <c r="G2329" t="s">
        <v>195</v>
      </c>
      <c r="H2329" t="s">
        <v>355</v>
      </c>
      <c r="I2329" t="s">
        <v>277</v>
      </c>
      <c r="K2329" t="s">
        <v>278</v>
      </c>
      <c r="O2329" t="s">
        <v>265</v>
      </c>
      <c r="P2329">
        <v>2020</v>
      </c>
      <c r="Q2329">
        <v>0.05</v>
      </c>
    </row>
    <row r="2330" spans="1:17" x14ac:dyDescent="0.25">
      <c r="A2330" t="s">
        <v>409</v>
      </c>
      <c r="B2330" t="s">
        <v>410</v>
      </c>
      <c r="C2330" t="s">
        <v>398</v>
      </c>
      <c r="D2330" t="s">
        <v>361</v>
      </c>
      <c r="E2330" t="s">
        <v>411</v>
      </c>
      <c r="F2330" t="s">
        <v>348</v>
      </c>
      <c r="G2330" t="s">
        <v>195</v>
      </c>
      <c r="H2330" t="s">
        <v>355</v>
      </c>
      <c r="I2330" t="s">
        <v>277</v>
      </c>
      <c r="K2330" t="s">
        <v>278</v>
      </c>
      <c r="O2330" t="s">
        <v>194</v>
      </c>
      <c r="P2330">
        <v>2030</v>
      </c>
      <c r="Q2330">
        <v>3.5000000000000003E-2</v>
      </c>
    </row>
    <row r="2331" spans="1:17" x14ac:dyDescent="0.25">
      <c r="A2331" t="s">
        <v>409</v>
      </c>
      <c r="B2331" t="s">
        <v>410</v>
      </c>
      <c r="C2331" t="s">
        <v>398</v>
      </c>
      <c r="D2331" t="s">
        <v>361</v>
      </c>
      <c r="E2331" t="s">
        <v>411</v>
      </c>
      <c r="F2331" t="s">
        <v>348</v>
      </c>
      <c r="G2331" t="s">
        <v>195</v>
      </c>
      <c r="H2331" t="s">
        <v>355</v>
      </c>
      <c r="I2331" t="s">
        <v>277</v>
      </c>
      <c r="K2331" t="s">
        <v>278</v>
      </c>
      <c r="O2331" t="s">
        <v>194</v>
      </c>
      <c r="P2331">
        <v>2050</v>
      </c>
      <c r="Q2331">
        <v>0.03</v>
      </c>
    </row>
    <row r="2332" spans="1:17" x14ac:dyDescent="0.25">
      <c r="A2332" t="s">
        <v>409</v>
      </c>
      <c r="B2332" t="s">
        <v>410</v>
      </c>
      <c r="C2332" t="s">
        <v>398</v>
      </c>
      <c r="D2332" t="s">
        <v>361</v>
      </c>
      <c r="E2332" t="s">
        <v>411</v>
      </c>
      <c r="F2332" t="s">
        <v>348</v>
      </c>
      <c r="G2332" t="s">
        <v>195</v>
      </c>
      <c r="H2332" t="s">
        <v>355</v>
      </c>
      <c r="I2332" t="s">
        <v>277</v>
      </c>
      <c r="K2332" t="s">
        <v>278</v>
      </c>
      <c r="O2332" t="s">
        <v>264</v>
      </c>
      <c r="P2332">
        <v>2050</v>
      </c>
      <c r="Q2332">
        <v>2.5000000000000001E-2</v>
      </c>
    </row>
    <row r="2333" spans="1:17" x14ac:dyDescent="0.25">
      <c r="A2333" t="s">
        <v>409</v>
      </c>
      <c r="B2333" t="s">
        <v>410</v>
      </c>
      <c r="C2333" t="s">
        <v>398</v>
      </c>
      <c r="D2333" t="s">
        <v>361</v>
      </c>
      <c r="E2333" t="s">
        <v>411</v>
      </c>
      <c r="F2333" t="s">
        <v>348</v>
      </c>
      <c r="G2333" t="s">
        <v>195</v>
      </c>
      <c r="H2333" t="s">
        <v>355</v>
      </c>
      <c r="I2333" t="s">
        <v>277</v>
      </c>
      <c r="K2333" t="s">
        <v>278</v>
      </c>
      <c r="O2333" t="s">
        <v>265</v>
      </c>
      <c r="P2333">
        <v>2050</v>
      </c>
      <c r="Q2333">
        <v>0.05</v>
      </c>
    </row>
    <row r="2334" spans="1:17" x14ac:dyDescent="0.25">
      <c r="A2334" t="s">
        <v>409</v>
      </c>
      <c r="B2334" t="s">
        <v>410</v>
      </c>
      <c r="C2334" t="s">
        <v>398</v>
      </c>
      <c r="D2334" t="s">
        <v>361</v>
      </c>
      <c r="E2334" t="s">
        <v>411</v>
      </c>
      <c r="F2334" t="s">
        <v>348</v>
      </c>
      <c r="G2334" t="s">
        <v>195</v>
      </c>
      <c r="H2334" t="s">
        <v>215</v>
      </c>
      <c r="I2334" t="s">
        <v>216</v>
      </c>
      <c r="K2334" t="s">
        <v>202</v>
      </c>
      <c r="M2334" t="s">
        <v>251</v>
      </c>
      <c r="N2334" t="s">
        <v>403</v>
      </c>
      <c r="O2334" t="s">
        <v>194</v>
      </c>
      <c r="P2334">
        <v>2015</v>
      </c>
      <c r="Q2334">
        <v>25</v>
      </c>
    </row>
    <row r="2335" spans="1:17" x14ac:dyDescent="0.25">
      <c r="A2335" t="s">
        <v>409</v>
      </c>
      <c r="B2335" t="s">
        <v>410</v>
      </c>
      <c r="C2335" t="s">
        <v>398</v>
      </c>
      <c r="D2335" t="s">
        <v>361</v>
      </c>
      <c r="E2335" t="s">
        <v>411</v>
      </c>
      <c r="F2335" t="s">
        <v>348</v>
      </c>
      <c r="G2335" t="s">
        <v>195</v>
      </c>
      <c r="H2335" t="s">
        <v>215</v>
      </c>
      <c r="I2335" t="s">
        <v>216</v>
      </c>
      <c r="K2335" t="s">
        <v>202</v>
      </c>
      <c r="M2335" t="s">
        <v>251</v>
      </c>
      <c r="N2335" t="s">
        <v>403</v>
      </c>
      <c r="O2335" t="s">
        <v>194</v>
      </c>
      <c r="P2335">
        <v>2020</v>
      </c>
      <c r="Q2335">
        <v>25</v>
      </c>
    </row>
    <row r="2336" spans="1:17" x14ac:dyDescent="0.25">
      <c r="A2336" t="s">
        <v>409</v>
      </c>
      <c r="B2336" t="s">
        <v>410</v>
      </c>
      <c r="C2336" t="s">
        <v>398</v>
      </c>
      <c r="D2336" t="s">
        <v>361</v>
      </c>
      <c r="E2336" t="s">
        <v>411</v>
      </c>
      <c r="F2336" t="s">
        <v>348</v>
      </c>
      <c r="G2336" t="s">
        <v>195</v>
      </c>
      <c r="H2336" t="s">
        <v>215</v>
      </c>
      <c r="I2336" t="s">
        <v>216</v>
      </c>
      <c r="K2336" t="s">
        <v>202</v>
      </c>
      <c r="M2336" t="s">
        <v>251</v>
      </c>
      <c r="N2336" t="s">
        <v>403</v>
      </c>
      <c r="O2336" t="s">
        <v>264</v>
      </c>
      <c r="P2336">
        <v>2020</v>
      </c>
      <c r="Q2336">
        <v>25</v>
      </c>
    </row>
    <row r="2337" spans="1:17" x14ac:dyDescent="0.25">
      <c r="A2337" t="s">
        <v>409</v>
      </c>
      <c r="B2337" t="s">
        <v>410</v>
      </c>
      <c r="C2337" t="s">
        <v>398</v>
      </c>
      <c r="D2337" t="s">
        <v>361</v>
      </c>
      <c r="E2337" t="s">
        <v>411</v>
      </c>
      <c r="F2337" t="s">
        <v>348</v>
      </c>
      <c r="G2337" t="s">
        <v>195</v>
      </c>
      <c r="H2337" t="s">
        <v>215</v>
      </c>
      <c r="I2337" t="s">
        <v>216</v>
      </c>
      <c r="K2337" t="s">
        <v>202</v>
      </c>
      <c r="M2337" t="s">
        <v>251</v>
      </c>
      <c r="N2337" t="s">
        <v>403</v>
      </c>
      <c r="O2337" t="s">
        <v>265</v>
      </c>
      <c r="P2337">
        <v>2020</v>
      </c>
    </row>
    <row r="2338" spans="1:17" x14ac:dyDescent="0.25">
      <c r="A2338" t="s">
        <v>409</v>
      </c>
      <c r="B2338" t="s">
        <v>410</v>
      </c>
      <c r="C2338" t="s">
        <v>398</v>
      </c>
      <c r="D2338" t="s">
        <v>361</v>
      </c>
      <c r="E2338" t="s">
        <v>411</v>
      </c>
      <c r="F2338" t="s">
        <v>348</v>
      </c>
      <c r="G2338" t="s">
        <v>195</v>
      </c>
      <c r="H2338" t="s">
        <v>215</v>
      </c>
      <c r="I2338" t="s">
        <v>216</v>
      </c>
      <c r="K2338" t="s">
        <v>202</v>
      </c>
      <c r="M2338" t="s">
        <v>251</v>
      </c>
      <c r="N2338" t="s">
        <v>403</v>
      </c>
      <c r="O2338" t="s">
        <v>194</v>
      </c>
      <c r="P2338">
        <v>2030</v>
      </c>
      <c r="Q2338">
        <v>25</v>
      </c>
    </row>
    <row r="2339" spans="1:17" x14ac:dyDescent="0.25">
      <c r="A2339" t="s">
        <v>409</v>
      </c>
      <c r="B2339" t="s">
        <v>410</v>
      </c>
      <c r="C2339" t="s">
        <v>398</v>
      </c>
      <c r="D2339" t="s">
        <v>361</v>
      </c>
      <c r="E2339" t="s">
        <v>411</v>
      </c>
      <c r="F2339" t="s">
        <v>348</v>
      </c>
      <c r="G2339" t="s">
        <v>195</v>
      </c>
      <c r="H2339" t="s">
        <v>215</v>
      </c>
      <c r="I2339" t="s">
        <v>216</v>
      </c>
      <c r="K2339" t="s">
        <v>202</v>
      </c>
      <c r="M2339" t="s">
        <v>251</v>
      </c>
      <c r="N2339" t="s">
        <v>403</v>
      </c>
      <c r="O2339" t="s">
        <v>194</v>
      </c>
      <c r="P2339">
        <v>2050</v>
      </c>
      <c r="Q2339">
        <v>25</v>
      </c>
    </row>
    <row r="2340" spans="1:17" x14ac:dyDescent="0.25">
      <c r="A2340" t="s">
        <v>409</v>
      </c>
      <c r="B2340" t="s">
        <v>410</v>
      </c>
      <c r="C2340" t="s">
        <v>398</v>
      </c>
      <c r="D2340" t="s">
        <v>361</v>
      </c>
      <c r="E2340" t="s">
        <v>411</v>
      </c>
      <c r="F2340" t="s">
        <v>348</v>
      </c>
      <c r="G2340" t="s">
        <v>195</v>
      </c>
      <c r="H2340" t="s">
        <v>215</v>
      </c>
      <c r="I2340" t="s">
        <v>216</v>
      </c>
      <c r="K2340" t="s">
        <v>202</v>
      </c>
      <c r="M2340" t="s">
        <v>251</v>
      </c>
      <c r="N2340" t="s">
        <v>403</v>
      </c>
      <c r="O2340" t="s">
        <v>264</v>
      </c>
      <c r="P2340">
        <v>2050</v>
      </c>
      <c r="Q2340">
        <v>25</v>
      </c>
    </row>
    <row r="2341" spans="1:17" x14ac:dyDescent="0.25">
      <c r="A2341" t="s">
        <v>409</v>
      </c>
      <c r="B2341" t="s">
        <v>410</v>
      </c>
      <c r="C2341" t="s">
        <v>398</v>
      </c>
      <c r="D2341" t="s">
        <v>361</v>
      </c>
      <c r="E2341" t="s">
        <v>411</v>
      </c>
      <c r="F2341" t="s">
        <v>348</v>
      </c>
      <c r="G2341" t="s">
        <v>195</v>
      </c>
      <c r="H2341" t="s">
        <v>215</v>
      </c>
      <c r="I2341" t="s">
        <v>216</v>
      </c>
      <c r="K2341" t="s">
        <v>202</v>
      </c>
      <c r="M2341" t="s">
        <v>251</v>
      </c>
      <c r="N2341" t="s">
        <v>403</v>
      </c>
      <c r="O2341" t="s">
        <v>265</v>
      </c>
      <c r="P2341">
        <v>2050</v>
      </c>
    </row>
    <row r="2342" spans="1:17" x14ac:dyDescent="0.25">
      <c r="A2342" t="s">
        <v>409</v>
      </c>
      <c r="B2342" t="s">
        <v>410</v>
      </c>
      <c r="C2342" t="s">
        <v>398</v>
      </c>
      <c r="D2342" t="s">
        <v>361</v>
      </c>
      <c r="E2342" t="s">
        <v>411</v>
      </c>
      <c r="F2342" t="s">
        <v>348</v>
      </c>
      <c r="G2342" t="s">
        <v>218</v>
      </c>
      <c r="H2342" t="s">
        <v>219</v>
      </c>
      <c r="I2342" t="s">
        <v>220</v>
      </c>
      <c r="K2342" t="s">
        <v>221</v>
      </c>
      <c r="N2342" t="s">
        <v>404</v>
      </c>
      <c r="O2342" t="s">
        <v>194</v>
      </c>
      <c r="P2342">
        <v>2015</v>
      </c>
      <c r="Q2342">
        <v>300</v>
      </c>
    </row>
    <row r="2343" spans="1:17" x14ac:dyDescent="0.25">
      <c r="A2343" t="s">
        <v>409</v>
      </c>
      <c r="B2343" t="s">
        <v>410</v>
      </c>
      <c r="C2343" t="s">
        <v>398</v>
      </c>
      <c r="D2343" t="s">
        <v>361</v>
      </c>
      <c r="E2343" t="s">
        <v>411</v>
      </c>
      <c r="F2343" t="s">
        <v>348</v>
      </c>
      <c r="G2343" t="s">
        <v>218</v>
      </c>
      <c r="H2343" t="s">
        <v>219</v>
      </c>
      <c r="I2343" t="s">
        <v>220</v>
      </c>
      <c r="K2343" t="s">
        <v>221</v>
      </c>
      <c r="N2343" t="s">
        <v>404</v>
      </c>
      <c r="O2343" t="s">
        <v>194</v>
      </c>
      <c r="P2343">
        <v>2020</v>
      </c>
      <c r="Q2343">
        <v>300</v>
      </c>
    </row>
    <row r="2344" spans="1:17" x14ac:dyDescent="0.25">
      <c r="A2344" t="s">
        <v>409</v>
      </c>
      <c r="B2344" t="s">
        <v>410</v>
      </c>
      <c r="C2344" t="s">
        <v>398</v>
      </c>
      <c r="D2344" t="s">
        <v>361</v>
      </c>
      <c r="E2344" t="s">
        <v>411</v>
      </c>
      <c r="F2344" t="s">
        <v>348</v>
      </c>
      <c r="G2344" t="s">
        <v>218</v>
      </c>
      <c r="H2344" t="s">
        <v>219</v>
      </c>
      <c r="I2344" t="s">
        <v>220</v>
      </c>
      <c r="K2344" t="s">
        <v>221</v>
      </c>
      <c r="N2344" t="s">
        <v>404</v>
      </c>
      <c r="O2344" t="s">
        <v>264</v>
      </c>
      <c r="P2344">
        <v>2020</v>
      </c>
      <c r="Q2344">
        <v>300</v>
      </c>
    </row>
    <row r="2345" spans="1:17" x14ac:dyDescent="0.25">
      <c r="A2345" t="s">
        <v>409</v>
      </c>
      <c r="B2345" t="s">
        <v>410</v>
      </c>
      <c r="C2345" t="s">
        <v>398</v>
      </c>
      <c r="D2345" t="s">
        <v>361</v>
      </c>
      <c r="E2345" t="s">
        <v>411</v>
      </c>
      <c r="F2345" t="s">
        <v>348</v>
      </c>
      <c r="G2345" t="s">
        <v>218</v>
      </c>
      <c r="H2345" t="s">
        <v>219</v>
      </c>
      <c r="I2345" t="s">
        <v>220</v>
      </c>
      <c r="K2345" t="s">
        <v>221</v>
      </c>
      <c r="N2345" t="s">
        <v>404</v>
      </c>
      <c r="O2345" t="s">
        <v>265</v>
      </c>
      <c r="P2345">
        <v>2020</v>
      </c>
      <c r="Q2345">
        <v>400</v>
      </c>
    </row>
    <row r="2346" spans="1:17" x14ac:dyDescent="0.25">
      <c r="A2346" t="s">
        <v>409</v>
      </c>
      <c r="B2346" t="s">
        <v>410</v>
      </c>
      <c r="C2346" t="s">
        <v>398</v>
      </c>
      <c r="D2346" t="s">
        <v>361</v>
      </c>
      <c r="E2346" t="s">
        <v>411</v>
      </c>
      <c r="F2346" t="s">
        <v>348</v>
      </c>
      <c r="G2346" t="s">
        <v>218</v>
      </c>
      <c r="H2346" t="s">
        <v>219</v>
      </c>
      <c r="I2346" t="s">
        <v>220</v>
      </c>
      <c r="K2346" t="s">
        <v>221</v>
      </c>
      <c r="N2346" t="s">
        <v>404</v>
      </c>
      <c r="O2346" t="s">
        <v>194</v>
      </c>
      <c r="P2346">
        <v>2030</v>
      </c>
      <c r="Q2346">
        <v>300</v>
      </c>
    </row>
    <row r="2347" spans="1:17" x14ac:dyDescent="0.25">
      <c r="A2347" t="s">
        <v>409</v>
      </c>
      <c r="B2347" t="s">
        <v>410</v>
      </c>
      <c r="C2347" t="s">
        <v>398</v>
      </c>
      <c r="D2347" t="s">
        <v>361</v>
      </c>
      <c r="E2347" t="s">
        <v>411</v>
      </c>
      <c r="F2347" t="s">
        <v>348</v>
      </c>
      <c r="G2347" t="s">
        <v>218</v>
      </c>
      <c r="H2347" t="s">
        <v>219</v>
      </c>
      <c r="I2347" t="s">
        <v>220</v>
      </c>
      <c r="K2347" t="s">
        <v>221</v>
      </c>
      <c r="N2347" t="s">
        <v>404</v>
      </c>
      <c r="O2347" t="s">
        <v>194</v>
      </c>
      <c r="P2347">
        <v>2050</v>
      </c>
      <c r="Q2347">
        <v>300</v>
      </c>
    </row>
    <row r="2348" spans="1:17" x14ac:dyDescent="0.25">
      <c r="A2348" t="s">
        <v>409</v>
      </c>
      <c r="B2348" t="s">
        <v>410</v>
      </c>
      <c r="C2348" t="s">
        <v>398</v>
      </c>
      <c r="D2348" t="s">
        <v>361</v>
      </c>
      <c r="E2348" t="s">
        <v>411</v>
      </c>
      <c r="F2348" t="s">
        <v>348</v>
      </c>
      <c r="G2348" t="s">
        <v>218</v>
      </c>
      <c r="H2348" t="s">
        <v>219</v>
      </c>
      <c r="I2348" t="s">
        <v>220</v>
      </c>
      <c r="K2348" t="s">
        <v>221</v>
      </c>
      <c r="N2348" t="s">
        <v>404</v>
      </c>
      <c r="O2348" t="s">
        <v>264</v>
      </c>
      <c r="P2348">
        <v>2050</v>
      </c>
      <c r="Q2348">
        <v>300</v>
      </c>
    </row>
    <row r="2349" spans="1:17" x14ac:dyDescent="0.25">
      <c r="A2349" t="s">
        <v>409</v>
      </c>
      <c r="B2349" t="s">
        <v>410</v>
      </c>
      <c r="C2349" t="s">
        <v>398</v>
      </c>
      <c r="D2349" t="s">
        <v>361</v>
      </c>
      <c r="E2349" t="s">
        <v>411</v>
      </c>
      <c r="F2349" t="s">
        <v>348</v>
      </c>
      <c r="G2349" t="s">
        <v>218</v>
      </c>
      <c r="H2349" t="s">
        <v>219</v>
      </c>
      <c r="I2349" t="s">
        <v>220</v>
      </c>
      <c r="K2349" t="s">
        <v>221</v>
      </c>
      <c r="N2349" t="s">
        <v>404</v>
      </c>
      <c r="O2349" t="s">
        <v>265</v>
      </c>
      <c r="P2349">
        <v>2050</v>
      </c>
      <c r="Q2349">
        <v>400</v>
      </c>
    </row>
    <row r="2350" spans="1:17" x14ac:dyDescent="0.25">
      <c r="A2350" t="s">
        <v>409</v>
      </c>
      <c r="B2350" t="s">
        <v>410</v>
      </c>
      <c r="C2350" t="s">
        <v>398</v>
      </c>
      <c r="D2350" t="s">
        <v>361</v>
      </c>
      <c r="E2350" t="s">
        <v>411</v>
      </c>
      <c r="F2350" t="s">
        <v>348</v>
      </c>
      <c r="G2350" t="s">
        <v>218</v>
      </c>
      <c r="H2350" t="s">
        <v>223</v>
      </c>
      <c r="I2350" t="s">
        <v>224</v>
      </c>
      <c r="K2350" t="s">
        <v>221</v>
      </c>
      <c r="M2350" t="s">
        <v>238</v>
      </c>
      <c r="O2350" t="s">
        <v>194</v>
      </c>
      <c r="P2350">
        <v>2015</v>
      </c>
      <c r="Q2350">
        <v>1</v>
      </c>
    </row>
    <row r="2351" spans="1:17" x14ac:dyDescent="0.25">
      <c r="A2351" t="s">
        <v>409</v>
      </c>
      <c r="B2351" t="s">
        <v>410</v>
      </c>
      <c r="C2351" t="s">
        <v>398</v>
      </c>
      <c r="D2351" t="s">
        <v>361</v>
      </c>
      <c r="E2351" t="s">
        <v>411</v>
      </c>
      <c r="F2351" t="s">
        <v>348</v>
      </c>
      <c r="G2351" t="s">
        <v>218</v>
      </c>
      <c r="H2351" t="s">
        <v>223</v>
      </c>
      <c r="I2351" t="s">
        <v>224</v>
      </c>
      <c r="K2351" t="s">
        <v>221</v>
      </c>
      <c r="M2351" t="s">
        <v>238</v>
      </c>
      <c r="O2351" t="s">
        <v>194</v>
      </c>
      <c r="P2351">
        <v>2020</v>
      </c>
      <c r="Q2351">
        <v>1</v>
      </c>
    </row>
    <row r="2352" spans="1:17" x14ac:dyDescent="0.25">
      <c r="A2352" t="s">
        <v>409</v>
      </c>
      <c r="B2352" t="s">
        <v>410</v>
      </c>
      <c r="C2352" t="s">
        <v>398</v>
      </c>
      <c r="D2352" t="s">
        <v>361</v>
      </c>
      <c r="E2352" t="s">
        <v>411</v>
      </c>
      <c r="F2352" t="s">
        <v>348</v>
      </c>
      <c r="G2352" t="s">
        <v>218</v>
      </c>
      <c r="H2352" t="s">
        <v>223</v>
      </c>
      <c r="I2352" t="s">
        <v>224</v>
      </c>
      <c r="K2352" t="s">
        <v>221</v>
      </c>
      <c r="M2352" t="s">
        <v>238</v>
      </c>
      <c r="O2352" t="s">
        <v>264</v>
      </c>
      <c r="P2352">
        <v>2020</v>
      </c>
    </row>
    <row r="2353" spans="1:17" x14ac:dyDescent="0.25">
      <c r="A2353" t="s">
        <v>409</v>
      </c>
      <c r="B2353" t="s">
        <v>410</v>
      </c>
      <c r="C2353" t="s">
        <v>398</v>
      </c>
      <c r="D2353" t="s">
        <v>361</v>
      </c>
      <c r="E2353" t="s">
        <v>411</v>
      </c>
      <c r="F2353" t="s">
        <v>348</v>
      </c>
      <c r="G2353" t="s">
        <v>218</v>
      </c>
      <c r="H2353" t="s">
        <v>223</v>
      </c>
      <c r="I2353" t="s">
        <v>224</v>
      </c>
      <c r="K2353" t="s">
        <v>221</v>
      </c>
      <c r="M2353" t="s">
        <v>238</v>
      </c>
      <c r="O2353" t="s">
        <v>265</v>
      </c>
      <c r="P2353">
        <v>2020</v>
      </c>
    </row>
    <row r="2354" spans="1:17" x14ac:dyDescent="0.25">
      <c r="A2354" t="s">
        <v>409</v>
      </c>
      <c r="B2354" t="s">
        <v>410</v>
      </c>
      <c r="C2354" t="s">
        <v>398</v>
      </c>
      <c r="D2354" t="s">
        <v>361</v>
      </c>
      <c r="E2354" t="s">
        <v>411</v>
      </c>
      <c r="F2354" t="s">
        <v>348</v>
      </c>
      <c r="G2354" t="s">
        <v>218</v>
      </c>
      <c r="H2354" t="s">
        <v>223</v>
      </c>
      <c r="I2354" t="s">
        <v>224</v>
      </c>
      <c r="K2354" t="s">
        <v>221</v>
      </c>
      <c r="M2354" t="s">
        <v>238</v>
      </c>
      <c r="O2354" t="s">
        <v>194</v>
      </c>
      <c r="P2354">
        <v>2030</v>
      </c>
      <c r="Q2354">
        <v>1</v>
      </c>
    </row>
    <row r="2355" spans="1:17" x14ac:dyDescent="0.25">
      <c r="A2355" t="s">
        <v>409</v>
      </c>
      <c r="B2355" t="s">
        <v>410</v>
      </c>
      <c r="C2355" t="s">
        <v>398</v>
      </c>
      <c r="D2355" t="s">
        <v>361</v>
      </c>
      <c r="E2355" t="s">
        <v>411</v>
      </c>
      <c r="F2355" t="s">
        <v>348</v>
      </c>
      <c r="G2355" t="s">
        <v>218</v>
      </c>
      <c r="H2355" t="s">
        <v>223</v>
      </c>
      <c r="I2355" t="s">
        <v>224</v>
      </c>
      <c r="K2355" t="s">
        <v>221</v>
      </c>
      <c r="M2355" t="s">
        <v>238</v>
      </c>
      <c r="O2355" t="s">
        <v>194</v>
      </c>
      <c r="P2355">
        <v>2050</v>
      </c>
      <c r="Q2355">
        <v>1</v>
      </c>
    </row>
    <row r="2356" spans="1:17" x14ac:dyDescent="0.25">
      <c r="A2356" t="s">
        <v>409</v>
      </c>
      <c r="B2356" t="s">
        <v>410</v>
      </c>
      <c r="C2356" t="s">
        <v>398</v>
      </c>
      <c r="D2356" t="s">
        <v>361</v>
      </c>
      <c r="E2356" t="s">
        <v>411</v>
      </c>
      <c r="F2356" t="s">
        <v>348</v>
      </c>
      <c r="G2356" t="s">
        <v>218</v>
      </c>
      <c r="H2356" t="s">
        <v>223</v>
      </c>
      <c r="I2356" t="s">
        <v>224</v>
      </c>
      <c r="K2356" t="s">
        <v>221</v>
      </c>
      <c r="M2356" t="s">
        <v>238</v>
      </c>
      <c r="O2356" t="s">
        <v>264</v>
      </c>
      <c r="P2356">
        <v>2050</v>
      </c>
    </row>
    <row r="2357" spans="1:17" x14ac:dyDescent="0.25">
      <c r="A2357" t="s">
        <v>409</v>
      </c>
      <c r="B2357" t="s">
        <v>410</v>
      </c>
      <c r="C2357" t="s">
        <v>398</v>
      </c>
      <c r="D2357" t="s">
        <v>361</v>
      </c>
      <c r="E2357" t="s">
        <v>411</v>
      </c>
      <c r="F2357" t="s">
        <v>348</v>
      </c>
      <c r="G2357" t="s">
        <v>218</v>
      </c>
      <c r="H2357" t="s">
        <v>223</v>
      </c>
      <c r="I2357" t="s">
        <v>224</v>
      </c>
      <c r="K2357" t="s">
        <v>221</v>
      </c>
      <c r="M2357" t="s">
        <v>238</v>
      </c>
      <c r="O2357" t="s">
        <v>265</v>
      </c>
      <c r="P2357">
        <v>2050</v>
      </c>
    </row>
    <row r="2358" spans="1:17" x14ac:dyDescent="0.25">
      <c r="A2358" t="s">
        <v>409</v>
      </c>
      <c r="B2358" t="s">
        <v>410</v>
      </c>
      <c r="C2358" t="s">
        <v>398</v>
      </c>
      <c r="D2358" t="s">
        <v>361</v>
      </c>
      <c r="E2358" t="s">
        <v>411</v>
      </c>
      <c r="F2358" t="s">
        <v>348</v>
      </c>
      <c r="G2358" t="s">
        <v>218</v>
      </c>
      <c r="H2358" t="s">
        <v>225</v>
      </c>
      <c r="I2358" t="s">
        <v>226</v>
      </c>
      <c r="K2358" t="s">
        <v>221</v>
      </c>
      <c r="N2358" t="s">
        <v>404</v>
      </c>
      <c r="O2358" t="s">
        <v>194</v>
      </c>
      <c r="P2358">
        <v>2015</v>
      </c>
      <c r="Q2358">
        <v>100</v>
      </c>
    </row>
    <row r="2359" spans="1:17" x14ac:dyDescent="0.25">
      <c r="A2359" t="s">
        <v>409</v>
      </c>
      <c r="B2359" t="s">
        <v>410</v>
      </c>
      <c r="C2359" t="s">
        <v>398</v>
      </c>
      <c r="D2359" t="s">
        <v>361</v>
      </c>
      <c r="E2359" t="s">
        <v>411</v>
      </c>
      <c r="F2359" t="s">
        <v>348</v>
      </c>
      <c r="G2359" t="s">
        <v>218</v>
      </c>
      <c r="H2359" t="s">
        <v>225</v>
      </c>
      <c r="I2359" t="s">
        <v>226</v>
      </c>
      <c r="K2359" t="s">
        <v>221</v>
      </c>
      <c r="N2359" t="s">
        <v>404</v>
      </c>
      <c r="O2359" t="s">
        <v>194</v>
      </c>
      <c r="P2359">
        <v>2020</v>
      </c>
      <c r="Q2359">
        <v>100</v>
      </c>
    </row>
    <row r="2360" spans="1:17" x14ac:dyDescent="0.25">
      <c r="A2360" t="s">
        <v>409</v>
      </c>
      <c r="B2360" t="s">
        <v>410</v>
      </c>
      <c r="C2360" t="s">
        <v>398</v>
      </c>
      <c r="D2360" t="s">
        <v>361</v>
      </c>
      <c r="E2360" t="s">
        <v>411</v>
      </c>
      <c r="F2360" t="s">
        <v>348</v>
      </c>
      <c r="G2360" t="s">
        <v>218</v>
      </c>
      <c r="H2360" t="s">
        <v>225</v>
      </c>
      <c r="I2360" t="s">
        <v>226</v>
      </c>
      <c r="K2360" t="s">
        <v>221</v>
      </c>
      <c r="N2360" t="s">
        <v>404</v>
      </c>
      <c r="O2360" t="s">
        <v>264</v>
      </c>
      <c r="P2360">
        <v>2020</v>
      </c>
      <c r="Q2360">
        <v>90</v>
      </c>
    </row>
    <row r="2361" spans="1:17" x14ac:dyDescent="0.25">
      <c r="A2361" t="s">
        <v>409</v>
      </c>
      <c r="B2361" t="s">
        <v>410</v>
      </c>
      <c r="C2361" t="s">
        <v>398</v>
      </c>
      <c r="D2361" t="s">
        <v>361</v>
      </c>
      <c r="E2361" t="s">
        <v>411</v>
      </c>
      <c r="F2361" t="s">
        <v>348</v>
      </c>
      <c r="G2361" t="s">
        <v>218</v>
      </c>
      <c r="H2361" t="s">
        <v>225</v>
      </c>
      <c r="I2361" t="s">
        <v>226</v>
      </c>
      <c r="K2361" t="s">
        <v>221</v>
      </c>
      <c r="N2361" t="s">
        <v>404</v>
      </c>
      <c r="O2361" t="s">
        <v>265</v>
      </c>
      <c r="P2361">
        <v>2020</v>
      </c>
      <c r="Q2361">
        <v>120</v>
      </c>
    </row>
    <row r="2362" spans="1:17" x14ac:dyDescent="0.25">
      <c r="A2362" t="s">
        <v>409</v>
      </c>
      <c r="B2362" t="s">
        <v>410</v>
      </c>
      <c r="C2362" t="s">
        <v>398</v>
      </c>
      <c r="D2362" t="s">
        <v>361</v>
      </c>
      <c r="E2362" t="s">
        <v>411</v>
      </c>
      <c r="F2362" t="s">
        <v>348</v>
      </c>
      <c r="G2362" t="s">
        <v>218</v>
      </c>
      <c r="H2362" t="s">
        <v>225</v>
      </c>
      <c r="I2362" t="s">
        <v>226</v>
      </c>
      <c r="K2362" t="s">
        <v>221</v>
      </c>
      <c r="N2362" t="s">
        <v>404</v>
      </c>
      <c r="O2362" t="s">
        <v>194</v>
      </c>
      <c r="P2362">
        <v>2030</v>
      </c>
      <c r="Q2362">
        <v>100</v>
      </c>
    </row>
    <row r="2363" spans="1:17" x14ac:dyDescent="0.25">
      <c r="A2363" t="s">
        <v>409</v>
      </c>
      <c r="B2363" t="s">
        <v>410</v>
      </c>
      <c r="C2363" t="s">
        <v>398</v>
      </c>
      <c r="D2363" t="s">
        <v>361</v>
      </c>
      <c r="E2363" t="s">
        <v>411</v>
      </c>
      <c r="F2363" t="s">
        <v>348</v>
      </c>
      <c r="G2363" t="s">
        <v>218</v>
      </c>
      <c r="H2363" t="s">
        <v>225</v>
      </c>
      <c r="I2363" t="s">
        <v>226</v>
      </c>
      <c r="K2363" t="s">
        <v>221</v>
      </c>
      <c r="N2363" t="s">
        <v>404</v>
      </c>
      <c r="O2363" t="s">
        <v>194</v>
      </c>
      <c r="P2363">
        <v>2050</v>
      </c>
      <c r="Q2363">
        <v>100</v>
      </c>
    </row>
    <row r="2364" spans="1:17" x14ac:dyDescent="0.25">
      <c r="A2364" t="s">
        <v>409</v>
      </c>
      <c r="B2364" t="s">
        <v>410</v>
      </c>
      <c r="C2364" t="s">
        <v>398</v>
      </c>
      <c r="D2364" t="s">
        <v>361</v>
      </c>
      <c r="E2364" t="s">
        <v>411</v>
      </c>
      <c r="F2364" t="s">
        <v>348</v>
      </c>
      <c r="G2364" t="s">
        <v>218</v>
      </c>
      <c r="H2364" t="s">
        <v>225</v>
      </c>
      <c r="I2364" t="s">
        <v>226</v>
      </c>
      <c r="K2364" t="s">
        <v>221</v>
      </c>
      <c r="N2364" t="s">
        <v>404</v>
      </c>
      <c r="O2364" t="s">
        <v>264</v>
      </c>
      <c r="P2364">
        <v>2050</v>
      </c>
      <c r="Q2364">
        <v>90</v>
      </c>
    </row>
    <row r="2365" spans="1:17" x14ac:dyDescent="0.25">
      <c r="A2365" t="s">
        <v>409</v>
      </c>
      <c r="B2365" t="s">
        <v>410</v>
      </c>
      <c r="C2365" t="s">
        <v>398</v>
      </c>
      <c r="D2365" t="s">
        <v>361</v>
      </c>
      <c r="E2365" t="s">
        <v>411</v>
      </c>
      <c r="F2365" t="s">
        <v>348</v>
      </c>
      <c r="G2365" t="s">
        <v>218</v>
      </c>
      <c r="H2365" t="s">
        <v>225</v>
      </c>
      <c r="I2365" t="s">
        <v>226</v>
      </c>
      <c r="K2365" t="s">
        <v>221</v>
      </c>
      <c r="N2365" t="s">
        <v>404</v>
      </c>
      <c r="O2365" t="s">
        <v>265</v>
      </c>
      <c r="P2365">
        <v>2050</v>
      </c>
      <c r="Q2365">
        <v>120</v>
      </c>
    </row>
    <row r="2366" spans="1:17" x14ac:dyDescent="0.25">
      <c r="A2366" t="s">
        <v>409</v>
      </c>
      <c r="B2366" t="s">
        <v>410</v>
      </c>
      <c r="C2366" t="s">
        <v>398</v>
      </c>
      <c r="D2366" t="s">
        <v>361</v>
      </c>
      <c r="E2366" t="s">
        <v>411</v>
      </c>
      <c r="F2366" t="s">
        <v>348</v>
      </c>
      <c r="G2366" t="s">
        <v>218</v>
      </c>
      <c r="H2366" t="s">
        <v>229</v>
      </c>
      <c r="I2366" t="s">
        <v>230</v>
      </c>
      <c r="J2366" t="s">
        <v>231</v>
      </c>
      <c r="K2366" t="s">
        <v>191</v>
      </c>
      <c r="M2366" t="s">
        <v>368</v>
      </c>
      <c r="N2366" t="s">
        <v>282</v>
      </c>
      <c r="O2366" t="s">
        <v>194</v>
      </c>
      <c r="P2366">
        <v>2015</v>
      </c>
    </row>
    <row r="2367" spans="1:17" x14ac:dyDescent="0.25">
      <c r="A2367" t="s">
        <v>409</v>
      </c>
      <c r="B2367" t="s">
        <v>410</v>
      </c>
      <c r="C2367" t="s">
        <v>398</v>
      </c>
      <c r="D2367" t="s">
        <v>361</v>
      </c>
      <c r="E2367" t="s">
        <v>411</v>
      </c>
      <c r="F2367" t="s">
        <v>348</v>
      </c>
      <c r="G2367" t="s">
        <v>218</v>
      </c>
      <c r="H2367" t="s">
        <v>229</v>
      </c>
      <c r="I2367" t="s">
        <v>230</v>
      </c>
      <c r="J2367" t="s">
        <v>231</v>
      </c>
      <c r="K2367" t="s">
        <v>191</v>
      </c>
      <c r="M2367" t="s">
        <v>368</v>
      </c>
      <c r="N2367" t="s">
        <v>282</v>
      </c>
      <c r="O2367" t="s">
        <v>194</v>
      </c>
      <c r="P2367">
        <v>2020</v>
      </c>
    </row>
    <row r="2368" spans="1:17" x14ac:dyDescent="0.25">
      <c r="A2368" t="s">
        <v>409</v>
      </c>
      <c r="B2368" t="s">
        <v>410</v>
      </c>
      <c r="C2368" t="s">
        <v>398</v>
      </c>
      <c r="D2368" t="s">
        <v>361</v>
      </c>
      <c r="E2368" t="s">
        <v>411</v>
      </c>
      <c r="F2368" t="s">
        <v>348</v>
      </c>
      <c r="G2368" t="s">
        <v>218</v>
      </c>
      <c r="H2368" t="s">
        <v>229</v>
      </c>
      <c r="I2368" t="s">
        <v>230</v>
      </c>
      <c r="J2368" t="s">
        <v>231</v>
      </c>
      <c r="K2368" t="s">
        <v>191</v>
      </c>
      <c r="M2368" t="s">
        <v>368</v>
      </c>
      <c r="N2368" t="s">
        <v>282</v>
      </c>
      <c r="O2368" t="s">
        <v>264</v>
      </c>
      <c r="P2368">
        <v>2020</v>
      </c>
      <c r="Q2368">
        <v>0</v>
      </c>
    </row>
    <row r="2369" spans="1:17" x14ac:dyDescent="0.25">
      <c r="A2369" t="s">
        <v>409</v>
      </c>
      <c r="B2369" t="s">
        <v>410</v>
      </c>
      <c r="C2369" t="s">
        <v>398</v>
      </c>
      <c r="D2369" t="s">
        <v>361</v>
      </c>
      <c r="E2369" t="s">
        <v>411</v>
      </c>
      <c r="F2369" t="s">
        <v>348</v>
      </c>
      <c r="G2369" t="s">
        <v>218</v>
      </c>
      <c r="H2369" t="s">
        <v>229</v>
      </c>
      <c r="I2369" t="s">
        <v>230</v>
      </c>
      <c r="J2369" t="s">
        <v>231</v>
      </c>
      <c r="K2369" t="s">
        <v>191</v>
      </c>
      <c r="M2369" t="s">
        <v>368</v>
      </c>
      <c r="N2369" t="s">
        <v>282</v>
      </c>
      <c r="O2369" t="s">
        <v>265</v>
      </c>
      <c r="P2369">
        <v>2020</v>
      </c>
      <c r="Q2369">
        <v>0.999</v>
      </c>
    </row>
    <row r="2370" spans="1:17" x14ac:dyDescent="0.25">
      <c r="A2370" t="s">
        <v>409</v>
      </c>
      <c r="B2370" t="s">
        <v>410</v>
      </c>
      <c r="C2370" t="s">
        <v>398</v>
      </c>
      <c r="D2370" t="s">
        <v>361</v>
      </c>
      <c r="E2370" t="s">
        <v>411</v>
      </c>
      <c r="F2370" t="s">
        <v>348</v>
      </c>
      <c r="G2370" t="s">
        <v>218</v>
      </c>
      <c r="H2370" t="s">
        <v>229</v>
      </c>
      <c r="I2370" t="s">
        <v>230</v>
      </c>
      <c r="J2370" t="s">
        <v>231</v>
      </c>
      <c r="K2370" t="s">
        <v>191</v>
      </c>
      <c r="M2370" t="s">
        <v>368</v>
      </c>
      <c r="N2370" t="s">
        <v>282</v>
      </c>
      <c r="O2370" t="s">
        <v>194</v>
      </c>
      <c r="P2370">
        <v>2030</v>
      </c>
    </row>
    <row r="2371" spans="1:17" x14ac:dyDescent="0.25">
      <c r="A2371" t="s">
        <v>409</v>
      </c>
      <c r="B2371" t="s">
        <v>410</v>
      </c>
      <c r="C2371" t="s">
        <v>398</v>
      </c>
      <c r="D2371" t="s">
        <v>361</v>
      </c>
      <c r="E2371" t="s">
        <v>411</v>
      </c>
      <c r="F2371" t="s">
        <v>348</v>
      </c>
      <c r="G2371" t="s">
        <v>218</v>
      </c>
      <c r="H2371" t="s">
        <v>229</v>
      </c>
      <c r="I2371" t="s">
        <v>230</v>
      </c>
      <c r="J2371" t="s">
        <v>231</v>
      </c>
      <c r="K2371" t="s">
        <v>191</v>
      </c>
      <c r="M2371" t="s">
        <v>368</v>
      </c>
      <c r="N2371" t="s">
        <v>282</v>
      </c>
      <c r="O2371" t="s">
        <v>194</v>
      </c>
      <c r="P2371">
        <v>2050</v>
      </c>
    </row>
    <row r="2372" spans="1:17" x14ac:dyDescent="0.25">
      <c r="A2372" t="s">
        <v>409</v>
      </c>
      <c r="B2372" t="s">
        <v>410</v>
      </c>
      <c r="C2372" t="s">
        <v>398</v>
      </c>
      <c r="D2372" t="s">
        <v>361</v>
      </c>
      <c r="E2372" t="s">
        <v>411</v>
      </c>
      <c r="F2372" t="s">
        <v>348</v>
      </c>
      <c r="G2372" t="s">
        <v>218</v>
      </c>
      <c r="H2372" t="s">
        <v>229</v>
      </c>
      <c r="I2372" t="s">
        <v>230</v>
      </c>
      <c r="J2372" t="s">
        <v>231</v>
      </c>
      <c r="K2372" t="s">
        <v>191</v>
      </c>
      <c r="M2372" t="s">
        <v>368</v>
      </c>
      <c r="N2372" t="s">
        <v>282</v>
      </c>
      <c r="O2372" t="s">
        <v>264</v>
      </c>
      <c r="P2372">
        <v>2050</v>
      </c>
      <c r="Q2372">
        <v>0</v>
      </c>
    </row>
    <row r="2373" spans="1:17" x14ac:dyDescent="0.25">
      <c r="A2373" t="s">
        <v>409</v>
      </c>
      <c r="B2373" t="s">
        <v>410</v>
      </c>
      <c r="C2373" t="s">
        <v>398</v>
      </c>
      <c r="D2373" t="s">
        <v>361</v>
      </c>
      <c r="E2373" t="s">
        <v>411</v>
      </c>
      <c r="F2373" t="s">
        <v>348</v>
      </c>
      <c r="G2373" t="s">
        <v>218</v>
      </c>
      <c r="H2373" t="s">
        <v>229</v>
      </c>
      <c r="I2373" t="s">
        <v>230</v>
      </c>
      <c r="J2373" t="s">
        <v>231</v>
      </c>
      <c r="K2373" t="s">
        <v>191</v>
      </c>
      <c r="M2373" t="s">
        <v>368</v>
      </c>
      <c r="N2373" t="s">
        <v>282</v>
      </c>
      <c r="O2373" t="s">
        <v>265</v>
      </c>
      <c r="P2373">
        <v>2050</v>
      </c>
      <c r="Q2373">
        <v>0.999</v>
      </c>
    </row>
    <row r="2374" spans="1:17" x14ac:dyDescent="0.25">
      <c r="A2374" t="s">
        <v>409</v>
      </c>
      <c r="B2374" t="s">
        <v>410</v>
      </c>
      <c r="C2374" t="s">
        <v>398</v>
      </c>
      <c r="D2374" t="s">
        <v>361</v>
      </c>
      <c r="E2374" t="s">
        <v>411</v>
      </c>
      <c r="F2374" t="s">
        <v>348</v>
      </c>
      <c r="G2374" t="s">
        <v>233</v>
      </c>
      <c r="H2374" t="s">
        <v>287</v>
      </c>
      <c r="I2374" t="s">
        <v>240</v>
      </c>
      <c r="J2374" t="s">
        <v>288</v>
      </c>
      <c r="K2374" t="s">
        <v>241</v>
      </c>
      <c r="L2374" t="s">
        <v>237</v>
      </c>
      <c r="N2374" t="s">
        <v>405</v>
      </c>
      <c r="O2374" t="s">
        <v>194</v>
      </c>
      <c r="P2374">
        <v>2015</v>
      </c>
      <c r="Q2374">
        <v>0.65</v>
      </c>
    </row>
    <row r="2375" spans="1:17" x14ac:dyDescent="0.25">
      <c r="A2375" t="s">
        <v>409</v>
      </c>
      <c r="B2375" t="s">
        <v>410</v>
      </c>
      <c r="C2375" t="s">
        <v>398</v>
      </c>
      <c r="D2375" t="s">
        <v>361</v>
      </c>
      <c r="E2375" t="s">
        <v>411</v>
      </c>
      <c r="F2375" t="s">
        <v>348</v>
      </c>
      <c r="G2375" t="s">
        <v>233</v>
      </c>
      <c r="H2375" t="s">
        <v>287</v>
      </c>
      <c r="I2375" t="s">
        <v>240</v>
      </c>
      <c r="J2375" t="s">
        <v>288</v>
      </c>
      <c r="K2375" t="s">
        <v>241</v>
      </c>
      <c r="L2375" t="s">
        <v>237</v>
      </c>
      <c r="N2375" t="s">
        <v>405</v>
      </c>
      <c r="O2375" t="s">
        <v>194</v>
      </c>
      <c r="P2375">
        <v>2020</v>
      </c>
      <c r="Q2375">
        <v>0.6</v>
      </c>
    </row>
    <row r="2376" spans="1:17" x14ac:dyDescent="0.25">
      <c r="A2376" t="s">
        <v>409</v>
      </c>
      <c r="B2376" t="s">
        <v>410</v>
      </c>
      <c r="C2376" t="s">
        <v>398</v>
      </c>
      <c r="D2376" t="s">
        <v>361</v>
      </c>
      <c r="E2376" t="s">
        <v>411</v>
      </c>
      <c r="F2376" t="s">
        <v>348</v>
      </c>
      <c r="G2376" t="s">
        <v>233</v>
      </c>
      <c r="H2376" t="s">
        <v>287</v>
      </c>
      <c r="I2376" t="s">
        <v>240</v>
      </c>
      <c r="J2376" t="s">
        <v>288</v>
      </c>
      <c r="K2376" t="s">
        <v>241</v>
      </c>
      <c r="L2376" t="s">
        <v>237</v>
      </c>
      <c r="N2376" t="s">
        <v>405</v>
      </c>
      <c r="O2376" t="s">
        <v>264</v>
      </c>
      <c r="P2376">
        <v>2020</v>
      </c>
    </row>
    <row r="2377" spans="1:17" x14ac:dyDescent="0.25">
      <c r="A2377" t="s">
        <v>409</v>
      </c>
      <c r="B2377" t="s">
        <v>410</v>
      </c>
      <c r="C2377" t="s">
        <v>398</v>
      </c>
      <c r="D2377" t="s">
        <v>361</v>
      </c>
      <c r="E2377" t="s">
        <v>411</v>
      </c>
      <c r="F2377" t="s">
        <v>348</v>
      </c>
      <c r="G2377" t="s">
        <v>233</v>
      </c>
      <c r="H2377" t="s">
        <v>287</v>
      </c>
      <c r="I2377" t="s">
        <v>240</v>
      </c>
      <c r="J2377" t="s">
        <v>288</v>
      </c>
      <c r="K2377" t="s">
        <v>241</v>
      </c>
      <c r="L2377" t="s">
        <v>237</v>
      </c>
      <c r="N2377" t="s">
        <v>405</v>
      </c>
      <c r="O2377" t="s">
        <v>265</v>
      </c>
      <c r="P2377">
        <v>2020</v>
      </c>
    </row>
    <row r="2378" spans="1:17" x14ac:dyDescent="0.25">
      <c r="A2378" t="s">
        <v>409</v>
      </c>
      <c r="B2378" t="s">
        <v>410</v>
      </c>
      <c r="C2378" t="s">
        <v>398</v>
      </c>
      <c r="D2378" t="s">
        <v>361</v>
      </c>
      <c r="E2378" t="s">
        <v>411</v>
      </c>
      <c r="F2378" t="s">
        <v>348</v>
      </c>
      <c r="G2378" t="s">
        <v>233</v>
      </c>
      <c r="H2378" t="s">
        <v>287</v>
      </c>
      <c r="I2378" t="s">
        <v>240</v>
      </c>
      <c r="J2378" t="s">
        <v>288</v>
      </c>
      <c r="K2378" t="s">
        <v>241</v>
      </c>
      <c r="L2378" t="s">
        <v>237</v>
      </c>
      <c r="N2378" t="s">
        <v>405</v>
      </c>
      <c r="O2378" t="s">
        <v>194</v>
      </c>
      <c r="P2378">
        <v>2030</v>
      </c>
      <c r="Q2378">
        <v>0.55000000000000004</v>
      </c>
    </row>
    <row r="2379" spans="1:17" x14ac:dyDescent="0.25">
      <c r="A2379" t="s">
        <v>409</v>
      </c>
      <c r="B2379" t="s">
        <v>410</v>
      </c>
      <c r="C2379" t="s">
        <v>398</v>
      </c>
      <c r="D2379" t="s">
        <v>361</v>
      </c>
      <c r="E2379" t="s">
        <v>411</v>
      </c>
      <c r="F2379" t="s">
        <v>348</v>
      </c>
      <c r="G2379" t="s">
        <v>233</v>
      </c>
      <c r="H2379" t="s">
        <v>287</v>
      </c>
      <c r="I2379" t="s">
        <v>240</v>
      </c>
      <c r="J2379" t="s">
        <v>288</v>
      </c>
      <c r="K2379" t="s">
        <v>241</v>
      </c>
      <c r="L2379" t="s">
        <v>237</v>
      </c>
      <c r="N2379" t="s">
        <v>405</v>
      </c>
      <c r="O2379" t="s">
        <v>194</v>
      </c>
      <c r="P2379">
        <v>2050</v>
      </c>
      <c r="Q2379">
        <v>0.55000000000000004</v>
      </c>
    </row>
    <row r="2380" spans="1:17" x14ac:dyDescent="0.25">
      <c r="A2380" t="s">
        <v>409</v>
      </c>
      <c r="B2380" t="s">
        <v>410</v>
      </c>
      <c r="C2380" t="s">
        <v>398</v>
      </c>
      <c r="D2380" t="s">
        <v>361</v>
      </c>
      <c r="E2380" t="s">
        <v>411</v>
      </c>
      <c r="F2380" t="s">
        <v>348</v>
      </c>
      <c r="G2380" t="s">
        <v>233</v>
      </c>
      <c r="H2380" t="s">
        <v>287</v>
      </c>
      <c r="I2380" t="s">
        <v>240</v>
      </c>
      <c r="J2380" t="s">
        <v>288</v>
      </c>
      <c r="K2380" t="s">
        <v>241</v>
      </c>
      <c r="L2380" t="s">
        <v>237</v>
      </c>
      <c r="N2380" t="s">
        <v>405</v>
      </c>
      <c r="O2380" t="s">
        <v>264</v>
      </c>
      <c r="P2380">
        <v>2050</v>
      </c>
    </row>
    <row r="2381" spans="1:17" x14ac:dyDescent="0.25">
      <c r="A2381" t="s">
        <v>409</v>
      </c>
      <c r="B2381" t="s">
        <v>410</v>
      </c>
      <c r="C2381" t="s">
        <v>398</v>
      </c>
      <c r="D2381" t="s">
        <v>361</v>
      </c>
      <c r="E2381" t="s">
        <v>411</v>
      </c>
      <c r="F2381" t="s">
        <v>348</v>
      </c>
      <c r="G2381" t="s">
        <v>233</v>
      </c>
      <c r="H2381" t="s">
        <v>287</v>
      </c>
      <c r="I2381" t="s">
        <v>240</v>
      </c>
      <c r="J2381" t="s">
        <v>288</v>
      </c>
      <c r="K2381" t="s">
        <v>241</v>
      </c>
      <c r="L2381" t="s">
        <v>237</v>
      </c>
      <c r="N2381" t="s">
        <v>405</v>
      </c>
      <c r="O2381" t="s">
        <v>265</v>
      </c>
      <c r="P2381">
        <v>2050</v>
      </c>
    </row>
    <row r="2382" spans="1:17" x14ac:dyDescent="0.25">
      <c r="A2382" t="s">
        <v>409</v>
      </c>
      <c r="B2382" t="s">
        <v>410</v>
      </c>
      <c r="C2382" t="s">
        <v>398</v>
      </c>
      <c r="D2382" t="s">
        <v>361</v>
      </c>
      <c r="E2382" t="s">
        <v>411</v>
      </c>
      <c r="F2382" t="s">
        <v>348</v>
      </c>
      <c r="G2382" t="s">
        <v>233</v>
      </c>
      <c r="H2382" t="s">
        <v>289</v>
      </c>
      <c r="I2382" t="s">
        <v>240</v>
      </c>
      <c r="J2382" t="s">
        <v>290</v>
      </c>
      <c r="K2382" t="s">
        <v>241</v>
      </c>
      <c r="L2382" t="s">
        <v>237</v>
      </c>
      <c r="N2382" t="s">
        <v>405</v>
      </c>
      <c r="O2382" t="s">
        <v>194</v>
      </c>
      <c r="P2382">
        <v>2015</v>
      </c>
      <c r="Q2382">
        <v>0.35</v>
      </c>
    </row>
    <row r="2383" spans="1:17" x14ac:dyDescent="0.25">
      <c r="A2383" t="s">
        <v>409</v>
      </c>
      <c r="B2383" t="s">
        <v>410</v>
      </c>
      <c r="C2383" t="s">
        <v>398</v>
      </c>
      <c r="D2383" t="s">
        <v>361</v>
      </c>
      <c r="E2383" t="s">
        <v>411</v>
      </c>
      <c r="F2383" t="s">
        <v>348</v>
      </c>
      <c r="G2383" t="s">
        <v>233</v>
      </c>
      <c r="H2383" t="s">
        <v>289</v>
      </c>
      <c r="I2383" t="s">
        <v>240</v>
      </c>
      <c r="J2383" t="s">
        <v>290</v>
      </c>
      <c r="K2383" t="s">
        <v>241</v>
      </c>
      <c r="L2383" t="s">
        <v>237</v>
      </c>
      <c r="N2383" t="s">
        <v>405</v>
      </c>
      <c r="O2383" t="s">
        <v>194</v>
      </c>
      <c r="P2383">
        <v>2020</v>
      </c>
      <c r="Q2383">
        <v>0.35</v>
      </c>
    </row>
    <row r="2384" spans="1:17" x14ac:dyDescent="0.25">
      <c r="A2384" t="s">
        <v>409</v>
      </c>
      <c r="B2384" t="s">
        <v>410</v>
      </c>
      <c r="C2384" t="s">
        <v>398</v>
      </c>
      <c r="D2384" t="s">
        <v>361</v>
      </c>
      <c r="E2384" t="s">
        <v>411</v>
      </c>
      <c r="F2384" t="s">
        <v>348</v>
      </c>
      <c r="G2384" t="s">
        <v>233</v>
      </c>
      <c r="H2384" t="s">
        <v>289</v>
      </c>
      <c r="I2384" t="s">
        <v>240</v>
      </c>
      <c r="J2384" t="s">
        <v>290</v>
      </c>
      <c r="K2384" t="s">
        <v>241</v>
      </c>
      <c r="L2384" t="s">
        <v>237</v>
      </c>
      <c r="N2384" t="s">
        <v>405</v>
      </c>
      <c r="O2384" t="s">
        <v>264</v>
      </c>
      <c r="P2384">
        <v>2020</v>
      </c>
    </row>
    <row r="2385" spans="1:17" x14ac:dyDescent="0.25">
      <c r="A2385" t="s">
        <v>409</v>
      </c>
      <c r="B2385" t="s">
        <v>410</v>
      </c>
      <c r="C2385" t="s">
        <v>398</v>
      </c>
      <c r="D2385" t="s">
        <v>361</v>
      </c>
      <c r="E2385" t="s">
        <v>411</v>
      </c>
      <c r="F2385" t="s">
        <v>348</v>
      </c>
      <c r="G2385" t="s">
        <v>233</v>
      </c>
      <c r="H2385" t="s">
        <v>289</v>
      </c>
      <c r="I2385" t="s">
        <v>240</v>
      </c>
      <c r="J2385" t="s">
        <v>290</v>
      </c>
      <c r="K2385" t="s">
        <v>241</v>
      </c>
      <c r="L2385" t="s">
        <v>237</v>
      </c>
      <c r="N2385" t="s">
        <v>405</v>
      </c>
      <c r="O2385" t="s">
        <v>265</v>
      </c>
      <c r="P2385">
        <v>2020</v>
      </c>
    </row>
    <row r="2386" spans="1:17" x14ac:dyDescent="0.25">
      <c r="A2386" t="s">
        <v>409</v>
      </c>
      <c r="B2386" t="s">
        <v>410</v>
      </c>
      <c r="C2386" t="s">
        <v>398</v>
      </c>
      <c r="D2386" t="s">
        <v>361</v>
      </c>
      <c r="E2386" t="s">
        <v>411</v>
      </c>
      <c r="F2386" t="s">
        <v>348</v>
      </c>
      <c r="G2386" t="s">
        <v>233</v>
      </c>
      <c r="H2386" t="s">
        <v>289</v>
      </c>
      <c r="I2386" t="s">
        <v>240</v>
      </c>
      <c r="J2386" t="s">
        <v>290</v>
      </c>
      <c r="K2386" t="s">
        <v>241</v>
      </c>
      <c r="L2386" t="s">
        <v>237</v>
      </c>
      <c r="N2386" t="s">
        <v>405</v>
      </c>
      <c r="O2386" t="s">
        <v>194</v>
      </c>
      <c r="P2386">
        <v>2030</v>
      </c>
      <c r="Q2386">
        <v>0.35</v>
      </c>
    </row>
    <row r="2387" spans="1:17" x14ac:dyDescent="0.25">
      <c r="A2387" t="s">
        <v>409</v>
      </c>
      <c r="B2387" t="s">
        <v>410</v>
      </c>
      <c r="C2387" t="s">
        <v>398</v>
      </c>
      <c r="D2387" t="s">
        <v>361</v>
      </c>
      <c r="E2387" t="s">
        <v>411</v>
      </c>
      <c r="F2387" t="s">
        <v>348</v>
      </c>
      <c r="G2387" t="s">
        <v>233</v>
      </c>
      <c r="H2387" t="s">
        <v>289</v>
      </c>
      <c r="I2387" t="s">
        <v>240</v>
      </c>
      <c r="J2387" t="s">
        <v>290</v>
      </c>
      <c r="K2387" t="s">
        <v>241</v>
      </c>
      <c r="L2387" t="s">
        <v>237</v>
      </c>
      <c r="N2387" t="s">
        <v>405</v>
      </c>
      <c r="O2387" t="s">
        <v>194</v>
      </c>
      <c r="P2387">
        <v>2050</v>
      </c>
      <c r="Q2387">
        <v>0.3</v>
      </c>
    </row>
    <row r="2388" spans="1:17" x14ac:dyDescent="0.25">
      <c r="A2388" t="s">
        <v>409</v>
      </c>
      <c r="B2388" t="s">
        <v>410</v>
      </c>
      <c r="C2388" t="s">
        <v>398</v>
      </c>
      <c r="D2388" t="s">
        <v>361</v>
      </c>
      <c r="E2388" t="s">
        <v>411</v>
      </c>
      <c r="F2388" t="s">
        <v>348</v>
      </c>
      <c r="G2388" t="s">
        <v>233</v>
      </c>
      <c r="H2388" t="s">
        <v>289</v>
      </c>
      <c r="I2388" t="s">
        <v>240</v>
      </c>
      <c r="J2388" t="s">
        <v>290</v>
      </c>
      <c r="K2388" t="s">
        <v>241</v>
      </c>
      <c r="L2388" t="s">
        <v>237</v>
      </c>
      <c r="N2388" t="s">
        <v>405</v>
      </c>
      <c r="O2388" t="s">
        <v>264</v>
      </c>
      <c r="P2388">
        <v>2050</v>
      </c>
    </row>
    <row r="2389" spans="1:17" x14ac:dyDescent="0.25">
      <c r="A2389" t="s">
        <v>409</v>
      </c>
      <c r="B2389" t="s">
        <v>410</v>
      </c>
      <c r="C2389" t="s">
        <v>398</v>
      </c>
      <c r="D2389" t="s">
        <v>361</v>
      </c>
      <c r="E2389" t="s">
        <v>411</v>
      </c>
      <c r="F2389" t="s">
        <v>348</v>
      </c>
      <c r="G2389" t="s">
        <v>233</v>
      </c>
      <c r="H2389" t="s">
        <v>289</v>
      </c>
      <c r="I2389" t="s">
        <v>240</v>
      </c>
      <c r="J2389" t="s">
        <v>290</v>
      </c>
      <c r="K2389" t="s">
        <v>241</v>
      </c>
      <c r="L2389" t="s">
        <v>237</v>
      </c>
      <c r="N2389" t="s">
        <v>405</v>
      </c>
      <c r="O2389" t="s">
        <v>265</v>
      </c>
      <c r="P2389">
        <v>2050</v>
      </c>
    </row>
    <row r="2390" spans="1:17" x14ac:dyDescent="0.25">
      <c r="A2390" t="s">
        <v>409</v>
      </c>
      <c r="B2390" t="s">
        <v>410</v>
      </c>
      <c r="C2390" t="s">
        <v>398</v>
      </c>
      <c r="D2390" t="s">
        <v>361</v>
      </c>
      <c r="E2390" t="s">
        <v>411</v>
      </c>
      <c r="F2390" t="s">
        <v>348</v>
      </c>
      <c r="G2390" t="s">
        <v>233</v>
      </c>
      <c r="H2390" t="s">
        <v>162</v>
      </c>
      <c r="I2390" t="s">
        <v>234</v>
      </c>
      <c r="J2390" t="s">
        <v>235</v>
      </c>
      <c r="K2390" t="s">
        <v>236</v>
      </c>
      <c r="L2390" t="s">
        <v>237</v>
      </c>
      <c r="M2390" t="s">
        <v>344</v>
      </c>
      <c r="N2390" t="s">
        <v>232</v>
      </c>
      <c r="O2390" t="s">
        <v>194</v>
      </c>
      <c r="P2390">
        <v>2015</v>
      </c>
      <c r="Q2390">
        <v>10000</v>
      </c>
    </row>
    <row r="2391" spans="1:17" x14ac:dyDescent="0.25">
      <c r="A2391" t="s">
        <v>409</v>
      </c>
      <c r="B2391" t="s">
        <v>410</v>
      </c>
      <c r="C2391" t="s">
        <v>398</v>
      </c>
      <c r="D2391" t="s">
        <v>361</v>
      </c>
      <c r="E2391" t="s">
        <v>411</v>
      </c>
      <c r="F2391" t="s">
        <v>348</v>
      </c>
      <c r="G2391" t="s">
        <v>233</v>
      </c>
      <c r="H2391" t="s">
        <v>162</v>
      </c>
      <c r="I2391" t="s">
        <v>234</v>
      </c>
      <c r="J2391" t="s">
        <v>235</v>
      </c>
      <c r="K2391" t="s">
        <v>236</v>
      </c>
      <c r="L2391" t="s">
        <v>237</v>
      </c>
      <c r="M2391" t="s">
        <v>344</v>
      </c>
      <c r="N2391" t="s">
        <v>232</v>
      </c>
      <c r="O2391" t="s">
        <v>194</v>
      </c>
      <c r="P2391">
        <v>2020</v>
      </c>
      <c r="Q2391">
        <v>9750</v>
      </c>
    </row>
    <row r="2392" spans="1:17" x14ac:dyDescent="0.25">
      <c r="A2392" t="s">
        <v>409</v>
      </c>
      <c r="B2392" t="s">
        <v>410</v>
      </c>
      <c r="C2392" t="s">
        <v>398</v>
      </c>
      <c r="D2392" t="s">
        <v>361</v>
      </c>
      <c r="E2392" t="s">
        <v>411</v>
      </c>
      <c r="F2392" t="s">
        <v>348</v>
      </c>
      <c r="G2392" t="s">
        <v>233</v>
      </c>
      <c r="H2392" t="s">
        <v>162</v>
      </c>
      <c r="I2392" t="s">
        <v>234</v>
      </c>
      <c r="J2392" t="s">
        <v>235</v>
      </c>
      <c r="K2392" t="s">
        <v>236</v>
      </c>
      <c r="L2392" t="s">
        <v>237</v>
      </c>
      <c r="M2392" t="s">
        <v>344</v>
      </c>
      <c r="N2392" t="s">
        <v>232</v>
      </c>
      <c r="O2392" t="s">
        <v>264</v>
      </c>
      <c r="P2392">
        <v>2020</v>
      </c>
      <c r="Q2392">
        <v>7000</v>
      </c>
    </row>
    <row r="2393" spans="1:17" x14ac:dyDescent="0.25">
      <c r="A2393" t="s">
        <v>409</v>
      </c>
      <c r="B2393" t="s">
        <v>410</v>
      </c>
      <c r="C2393" t="s">
        <v>398</v>
      </c>
      <c r="D2393" t="s">
        <v>361</v>
      </c>
      <c r="E2393" t="s">
        <v>411</v>
      </c>
      <c r="F2393" t="s">
        <v>348</v>
      </c>
      <c r="G2393" t="s">
        <v>233</v>
      </c>
      <c r="H2393" t="s">
        <v>162</v>
      </c>
      <c r="I2393" t="s">
        <v>234</v>
      </c>
      <c r="J2393" t="s">
        <v>235</v>
      </c>
      <c r="K2393" t="s">
        <v>236</v>
      </c>
      <c r="L2393" t="s">
        <v>237</v>
      </c>
      <c r="M2393" t="s">
        <v>344</v>
      </c>
      <c r="N2393" t="s">
        <v>232</v>
      </c>
      <c r="O2393" t="s">
        <v>265</v>
      </c>
      <c r="P2393">
        <v>2020</v>
      </c>
      <c r="Q2393">
        <v>20000</v>
      </c>
    </row>
    <row r="2394" spans="1:17" x14ac:dyDescent="0.25">
      <c r="A2394" t="s">
        <v>409</v>
      </c>
      <c r="B2394" t="s">
        <v>410</v>
      </c>
      <c r="C2394" t="s">
        <v>398</v>
      </c>
      <c r="D2394" t="s">
        <v>361</v>
      </c>
      <c r="E2394" t="s">
        <v>411</v>
      </c>
      <c r="F2394" t="s">
        <v>348</v>
      </c>
      <c r="G2394" t="s">
        <v>233</v>
      </c>
      <c r="H2394" t="s">
        <v>162</v>
      </c>
      <c r="I2394" t="s">
        <v>234</v>
      </c>
      <c r="J2394" t="s">
        <v>235</v>
      </c>
      <c r="K2394" t="s">
        <v>236</v>
      </c>
      <c r="L2394" t="s">
        <v>237</v>
      </c>
      <c r="M2394" t="s">
        <v>344</v>
      </c>
      <c r="N2394" t="s">
        <v>232</v>
      </c>
      <c r="O2394" t="s">
        <v>194</v>
      </c>
      <c r="P2394">
        <v>2030</v>
      </c>
      <c r="Q2394">
        <v>9300</v>
      </c>
    </row>
    <row r="2395" spans="1:17" x14ac:dyDescent="0.25">
      <c r="A2395" t="s">
        <v>409</v>
      </c>
      <c r="B2395" t="s">
        <v>410</v>
      </c>
      <c r="C2395" t="s">
        <v>398</v>
      </c>
      <c r="D2395" t="s">
        <v>361</v>
      </c>
      <c r="E2395" t="s">
        <v>411</v>
      </c>
      <c r="F2395" t="s">
        <v>348</v>
      </c>
      <c r="G2395" t="s">
        <v>233</v>
      </c>
      <c r="H2395" t="s">
        <v>162</v>
      </c>
      <c r="I2395" t="s">
        <v>234</v>
      </c>
      <c r="J2395" t="s">
        <v>235</v>
      </c>
      <c r="K2395" t="s">
        <v>236</v>
      </c>
      <c r="L2395" t="s">
        <v>237</v>
      </c>
      <c r="M2395" t="s">
        <v>344</v>
      </c>
      <c r="N2395" t="s">
        <v>232</v>
      </c>
      <c r="O2395" t="s">
        <v>194</v>
      </c>
      <c r="P2395">
        <v>2050</v>
      </c>
      <c r="Q2395">
        <v>8500</v>
      </c>
    </row>
    <row r="2396" spans="1:17" x14ac:dyDescent="0.25">
      <c r="A2396" t="s">
        <v>409</v>
      </c>
      <c r="B2396" t="s">
        <v>410</v>
      </c>
      <c r="C2396" t="s">
        <v>398</v>
      </c>
      <c r="D2396" t="s">
        <v>361</v>
      </c>
      <c r="E2396" t="s">
        <v>411</v>
      </c>
      <c r="F2396" t="s">
        <v>348</v>
      </c>
      <c r="G2396" t="s">
        <v>233</v>
      </c>
      <c r="H2396" t="s">
        <v>162</v>
      </c>
      <c r="I2396" t="s">
        <v>234</v>
      </c>
      <c r="J2396" t="s">
        <v>235</v>
      </c>
      <c r="K2396" t="s">
        <v>236</v>
      </c>
      <c r="L2396" t="s">
        <v>237</v>
      </c>
      <c r="M2396" t="s">
        <v>344</v>
      </c>
      <c r="N2396" t="s">
        <v>232</v>
      </c>
      <c r="O2396" t="s">
        <v>264</v>
      </c>
      <c r="P2396">
        <v>2050</v>
      </c>
      <c r="Q2396">
        <v>6000</v>
      </c>
    </row>
    <row r="2397" spans="1:17" x14ac:dyDescent="0.25">
      <c r="A2397" t="s">
        <v>409</v>
      </c>
      <c r="B2397" t="s">
        <v>410</v>
      </c>
      <c r="C2397" t="s">
        <v>398</v>
      </c>
      <c r="D2397" t="s">
        <v>361</v>
      </c>
      <c r="E2397" t="s">
        <v>411</v>
      </c>
      <c r="F2397" t="s">
        <v>348</v>
      </c>
      <c r="G2397" t="s">
        <v>233</v>
      </c>
      <c r="H2397" t="s">
        <v>162</v>
      </c>
      <c r="I2397" t="s">
        <v>234</v>
      </c>
      <c r="J2397" t="s">
        <v>235</v>
      </c>
      <c r="K2397" t="s">
        <v>236</v>
      </c>
      <c r="L2397" t="s">
        <v>237</v>
      </c>
      <c r="M2397" t="s">
        <v>344</v>
      </c>
      <c r="N2397" t="s">
        <v>232</v>
      </c>
      <c r="O2397" t="s">
        <v>265</v>
      </c>
      <c r="P2397">
        <v>2050</v>
      </c>
      <c r="Q2397">
        <v>15000</v>
      </c>
    </row>
    <row r="2398" spans="1:17" x14ac:dyDescent="0.25">
      <c r="A2398" t="s">
        <v>409</v>
      </c>
      <c r="B2398" t="s">
        <v>410</v>
      </c>
      <c r="C2398" t="s">
        <v>398</v>
      </c>
      <c r="D2398" t="s">
        <v>361</v>
      </c>
      <c r="E2398" t="s">
        <v>411</v>
      </c>
      <c r="F2398" t="s">
        <v>348</v>
      </c>
      <c r="G2398" t="s">
        <v>233</v>
      </c>
      <c r="H2398" t="s">
        <v>163</v>
      </c>
      <c r="I2398" t="s">
        <v>240</v>
      </c>
      <c r="J2398" t="s">
        <v>235</v>
      </c>
      <c r="K2398" t="s">
        <v>241</v>
      </c>
      <c r="L2398" t="s">
        <v>237</v>
      </c>
      <c r="N2398" t="s">
        <v>406</v>
      </c>
      <c r="O2398" t="s">
        <v>194</v>
      </c>
      <c r="P2398">
        <v>2015</v>
      </c>
      <c r="Q2398">
        <v>1</v>
      </c>
    </row>
    <row r="2399" spans="1:17" x14ac:dyDescent="0.25">
      <c r="A2399" t="s">
        <v>409</v>
      </c>
      <c r="B2399" t="s">
        <v>410</v>
      </c>
      <c r="C2399" t="s">
        <v>398</v>
      </c>
      <c r="D2399" t="s">
        <v>361</v>
      </c>
      <c r="E2399" t="s">
        <v>411</v>
      </c>
      <c r="F2399" t="s">
        <v>348</v>
      </c>
      <c r="G2399" t="s">
        <v>233</v>
      </c>
      <c r="H2399" t="s">
        <v>163</v>
      </c>
      <c r="I2399" t="s">
        <v>240</v>
      </c>
      <c r="J2399" t="s">
        <v>235</v>
      </c>
      <c r="K2399" t="s">
        <v>241</v>
      </c>
      <c r="L2399" t="s">
        <v>237</v>
      </c>
      <c r="N2399" t="s">
        <v>406</v>
      </c>
      <c r="O2399" t="s">
        <v>194</v>
      </c>
      <c r="P2399">
        <v>2020</v>
      </c>
      <c r="Q2399">
        <v>0.95</v>
      </c>
    </row>
    <row r="2400" spans="1:17" x14ac:dyDescent="0.25">
      <c r="A2400" t="s">
        <v>409</v>
      </c>
      <c r="B2400" t="s">
        <v>410</v>
      </c>
      <c r="C2400" t="s">
        <v>398</v>
      </c>
      <c r="D2400" t="s">
        <v>361</v>
      </c>
      <c r="E2400" t="s">
        <v>411</v>
      </c>
      <c r="F2400" t="s">
        <v>348</v>
      </c>
      <c r="G2400" t="s">
        <v>233</v>
      </c>
      <c r="H2400" t="s">
        <v>163</v>
      </c>
      <c r="I2400" t="s">
        <v>240</v>
      </c>
      <c r="J2400" t="s">
        <v>235</v>
      </c>
      <c r="K2400" t="s">
        <v>241</v>
      </c>
      <c r="L2400" t="s">
        <v>237</v>
      </c>
      <c r="N2400" t="s">
        <v>406</v>
      </c>
      <c r="O2400" t="s">
        <v>264</v>
      </c>
      <c r="P2400">
        <v>2020</v>
      </c>
      <c r="Q2400">
        <v>0.8</v>
      </c>
    </row>
    <row r="2401" spans="1:17" x14ac:dyDescent="0.25">
      <c r="A2401" t="s">
        <v>409</v>
      </c>
      <c r="B2401" t="s">
        <v>410</v>
      </c>
      <c r="C2401" t="s">
        <v>398</v>
      </c>
      <c r="D2401" t="s">
        <v>361</v>
      </c>
      <c r="E2401" t="s">
        <v>411</v>
      </c>
      <c r="F2401" t="s">
        <v>348</v>
      </c>
      <c r="G2401" t="s">
        <v>233</v>
      </c>
      <c r="H2401" t="s">
        <v>163</v>
      </c>
      <c r="I2401" t="s">
        <v>240</v>
      </c>
      <c r="J2401" t="s">
        <v>235</v>
      </c>
      <c r="K2401" t="s">
        <v>241</v>
      </c>
      <c r="L2401" t="s">
        <v>237</v>
      </c>
      <c r="N2401" t="s">
        <v>406</v>
      </c>
      <c r="O2401" t="s">
        <v>265</v>
      </c>
      <c r="P2401">
        <v>2020</v>
      </c>
      <c r="Q2401">
        <v>1.2</v>
      </c>
    </row>
    <row r="2402" spans="1:17" x14ac:dyDescent="0.25">
      <c r="A2402" t="s">
        <v>409</v>
      </c>
      <c r="B2402" t="s">
        <v>410</v>
      </c>
      <c r="C2402" t="s">
        <v>398</v>
      </c>
      <c r="D2402" t="s">
        <v>361</v>
      </c>
      <c r="E2402" t="s">
        <v>411</v>
      </c>
      <c r="F2402" t="s">
        <v>348</v>
      </c>
      <c r="G2402" t="s">
        <v>233</v>
      </c>
      <c r="H2402" t="s">
        <v>163</v>
      </c>
      <c r="I2402" t="s">
        <v>240</v>
      </c>
      <c r="J2402" t="s">
        <v>235</v>
      </c>
      <c r="K2402" t="s">
        <v>241</v>
      </c>
      <c r="L2402" t="s">
        <v>237</v>
      </c>
      <c r="N2402" t="s">
        <v>406</v>
      </c>
      <c r="O2402" t="s">
        <v>194</v>
      </c>
      <c r="P2402">
        <v>2030</v>
      </c>
      <c r="Q2402">
        <v>0.9</v>
      </c>
    </row>
    <row r="2403" spans="1:17" x14ac:dyDescent="0.25">
      <c r="A2403" t="s">
        <v>409</v>
      </c>
      <c r="B2403" t="s">
        <v>410</v>
      </c>
      <c r="C2403" t="s">
        <v>398</v>
      </c>
      <c r="D2403" t="s">
        <v>361</v>
      </c>
      <c r="E2403" t="s">
        <v>411</v>
      </c>
      <c r="F2403" t="s">
        <v>348</v>
      </c>
      <c r="G2403" t="s">
        <v>233</v>
      </c>
      <c r="H2403" t="s">
        <v>163</v>
      </c>
      <c r="I2403" t="s">
        <v>240</v>
      </c>
      <c r="J2403" t="s">
        <v>235</v>
      </c>
      <c r="K2403" t="s">
        <v>241</v>
      </c>
      <c r="L2403" t="s">
        <v>237</v>
      </c>
      <c r="N2403" t="s">
        <v>406</v>
      </c>
      <c r="O2403" t="s">
        <v>194</v>
      </c>
      <c r="P2403">
        <v>2050</v>
      </c>
      <c r="Q2403">
        <v>0.85</v>
      </c>
    </row>
    <row r="2404" spans="1:17" x14ac:dyDescent="0.25">
      <c r="A2404" t="s">
        <v>409</v>
      </c>
      <c r="B2404" t="s">
        <v>410</v>
      </c>
      <c r="C2404" t="s">
        <v>398</v>
      </c>
      <c r="D2404" t="s">
        <v>361</v>
      </c>
      <c r="E2404" t="s">
        <v>411</v>
      </c>
      <c r="F2404" t="s">
        <v>348</v>
      </c>
      <c r="G2404" t="s">
        <v>233</v>
      </c>
      <c r="H2404" t="s">
        <v>163</v>
      </c>
      <c r="I2404" t="s">
        <v>240</v>
      </c>
      <c r="J2404" t="s">
        <v>235</v>
      </c>
      <c r="K2404" t="s">
        <v>241</v>
      </c>
      <c r="L2404" t="s">
        <v>237</v>
      </c>
      <c r="N2404" t="s">
        <v>406</v>
      </c>
      <c r="O2404" t="s">
        <v>264</v>
      </c>
      <c r="P2404">
        <v>2050</v>
      </c>
      <c r="Q2404">
        <v>0.8</v>
      </c>
    </row>
    <row r="2405" spans="1:17" x14ac:dyDescent="0.25">
      <c r="A2405" t="s">
        <v>409</v>
      </c>
      <c r="B2405" t="s">
        <v>410</v>
      </c>
      <c r="C2405" t="s">
        <v>398</v>
      </c>
      <c r="D2405" t="s">
        <v>361</v>
      </c>
      <c r="E2405" t="s">
        <v>411</v>
      </c>
      <c r="F2405" t="s">
        <v>348</v>
      </c>
      <c r="G2405" t="s">
        <v>233</v>
      </c>
      <c r="H2405" t="s">
        <v>163</v>
      </c>
      <c r="I2405" t="s">
        <v>240</v>
      </c>
      <c r="J2405" t="s">
        <v>235</v>
      </c>
      <c r="K2405" t="s">
        <v>241</v>
      </c>
      <c r="L2405" t="s">
        <v>237</v>
      </c>
      <c r="N2405" t="s">
        <v>406</v>
      </c>
      <c r="O2405" t="s">
        <v>265</v>
      </c>
      <c r="P2405">
        <v>2050</v>
      </c>
      <c r="Q2405">
        <v>1.2</v>
      </c>
    </row>
    <row r="2406" spans="1:17" x14ac:dyDescent="0.25">
      <c r="A2406" t="s">
        <v>409</v>
      </c>
      <c r="B2406" t="s">
        <v>410</v>
      </c>
      <c r="C2406" t="s">
        <v>398</v>
      </c>
      <c r="D2406" t="s">
        <v>361</v>
      </c>
      <c r="E2406" t="s">
        <v>411</v>
      </c>
      <c r="F2406" t="s">
        <v>348</v>
      </c>
      <c r="G2406" t="s">
        <v>233</v>
      </c>
      <c r="H2406" t="s">
        <v>164</v>
      </c>
      <c r="I2406" t="s">
        <v>4</v>
      </c>
      <c r="J2406" t="s">
        <v>235</v>
      </c>
      <c r="K2406" t="s">
        <v>242</v>
      </c>
      <c r="L2406" t="s">
        <v>237</v>
      </c>
      <c r="M2406" t="s">
        <v>344</v>
      </c>
      <c r="N2406" t="s">
        <v>406</v>
      </c>
      <c r="O2406" t="s">
        <v>194</v>
      </c>
      <c r="P2406">
        <v>2015</v>
      </c>
      <c r="Q2406">
        <v>8</v>
      </c>
    </row>
    <row r="2407" spans="1:17" x14ac:dyDescent="0.25">
      <c r="A2407" t="s">
        <v>409</v>
      </c>
      <c r="B2407" t="s">
        <v>410</v>
      </c>
      <c r="C2407" t="s">
        <v>398</v>
      </c>
      <c r="D2407" t="s">
        <v>361</v>
      </c>
      <c r="E2407" t="s">
        <v>411</v>
      </c>
      <c r="F2407" t="s">
        <v>348</v>
      </c>
      <c r="G2407" t="s">
        <v>233</v>
      </c>
      <c r="H2407" t="s">
        <v>164</v>
      </c>
      <c r="I2407" t="s">
        <v>4</v>
      </c>
      <c r="J2407" t="s">
        <v>235</v>
      </c>
      <c r="K2407" t="s">
        <v>242</v>
      </c>
      <c r="L2407" t="s">
        <v>237</v>
      </c>
      <c r="M2407" t="s">
        <v>344</v>
      </c>
      <c r="N2407" t="s">
        <v>406</v>
      </c>
      <c r="O2407" t="s">
        <v>194</v>
      </c>
      <c r="P2407">
        <v>2020</v>
      </c>
      <c r="Q2407">
        <v>7.5</v>
      </c>
    </row>
    <row r="2408" spans="1:17" x14ac:dyDescent="0.25">
      <c r="A2408" t="s">
        <v>409</v>
      </c>
      <c r="B2408" t="s">
        <v>410</v>
      </c>
      <c r="C2408" t="s">
        <v>398</v>
      </c>
      <c r="D2408" t="s">
        <v>361</v>
      </c>
      <c r="E2408" t="s">
        <v>411</v>
      </c>
      <c r="F2408" t="s">
        <v>348</v>
      </c>
      <c r="G2408" t="s">
        <v>233</v>
      </c>
      <c r="H2408" t="s">
        <v>164</v>
      </c>
      <c r="I2408" t="s">
        <v>4</v>
      </c>
      <c r="J2408" t="s">
        <v>235</v>
      </c>
      <c r="K2408" t="s">
        <v>242</v>
      </c>
      <c r="L2408" t="s">
        <v>237</v>
      </c>
      <c r="M2408" t="s">
        <v>344</v>
      </c>
      <c r="N2408" t="s">
        <v>406</v>
      </c>
      <c r="O2408" t="s">
        <v>264</v>
      </c>
      <c r="P2408">
        <v>2020</v>
      </c>
      <c r="Q2408">
        <v>6</v>
      </c>
    </row>
    <row r="2409" spans="1:17" x14ac:dyDescent="0.25">
      <c r="A2409" t="s">
        <v>409</v>
      </c>
      <c r="B2409" t="s">
        <v>410</v>
      </c>
      <c r="C2409" t="s">
        <v>398</v>
      </c>
      <c r="D2409" t="s">
        <v>361</v>
      </c>
      <c r="E2409" t="s">
        <v>411</v>
      </c>
      <c r="F2409" t="s">
        <v>348</v>
      </c>
      <c r="G2409" t="s">
        <v>233</v>
      </c>
      <c r="H2409" t="s">
        <v>164</v>
      </c>
      <c r="I2409" t="s">
        <v>4</v>
      </c>
      <c r="J2409" t="s">
        <v>235</v>
      </c>
      <c r="K2409" t="s">
        <v>242</v>
      </c>
      <c r="L2409" t="s">
        <v>237</v>
      </c>
      <c r="M2409" t="s">
        <v>344</v>
      </c>
      <c r="N2409" t="s">
        <v>406</v>
      </c>
      <c r="O2409" t="s">
        <v>265</v>
      </c>
      <c r="P2409">
        <v>2020</v>
      </c>
      <c r="Q2409">
        <v>13</v>
      </c>
    </row>
    <row r="2410" spans="1:17" x14ac:dyDescent="0.25">
      <c r="A2410" t="s">
        <v>409</v>
      </c>
      <c r="B2410" t="s">
        <v>410</v>
      </c>
      <c r="C2410" t="s">
        <v>398</v>
      </c>
      <c r="D2410" t="s">
        <v>361</v>
      </c>
      <c r="E2410" t="s">
        <v>411</v>
      </c>
      <c r="F2410" t="s">
        <v>348</v>
      </c>
      <c r="G2410" t="s">
        <v>233</v>
      </c>
      <c r="H2410" t="s">
        <v>164</v>
      </c>
      <c r="I2410" t="s">
        <v>4</v>
      </c>
      <c r="J2410" t="s">
        <v>235</v>
      </c>
      <c r="K2410" t="s">
        <v>242</v>
      </c>
      <c r="L2410" t="s">
        <v>237</v>
      </c>
      <c r="M2410" t="s">
        <v>344</v>
      </c>
      <c r="N2410" t="s">
        <v>406</v>
      </c>
      <c r="O2410" t="s">
        <v>194</v>
      </c>
      <c r="P2410">
        <v>2030</v>
      </c>
      <c r="Q2410">
        <v>7</v>
      </c>
    </row>
    <row r="2411" spans="1:17" x14ac:dyDescent="0.25">
      <c r="A2411" t="s">
        <v>409</v>
      </c>
      <c r="B2411" t="s">
        <v>410</v>
      </c>
      <c r="C2411" t="s">
        <v>398</v>
      </c>
      <c r="D2411" t="s">
        <v>361</v>
      </c>
      <c r="E2411" t="s">
        <v>411</v>
      </c>
      <c r="F2411" t="s">
        <v>348</v>
      </c>
      <c r="G2411" t="s">
        <v>233</v>
      </c>
      <c r="H2411" t="s">
        <v>164</v>
      </c>
      <c r="I2411" t="s">
        <v>4</v>
      </c>
      <c r="J2411" t="s">
        <v>235</v>
      </c>
      <c r="K2411" t="s">
        <v>242</v>
      </c>
      <c r="L2411" t="s">
        <v>237</v>
      </c>
      <c r="M2411" t="s">
        <v>344</v>
      </c>
      <c r="N2411" t="s">
        <v>406</v>
      </c>
      <c r="O2411" t="s">
        <v>194</v>
      </c>
      <c r="P2411">
        <v>2050</v>
      </c>
      <c r="Q2411">
        <v>6</v>
      </c>
    </row>
    <row r="2412" spans="1:17" x14ac:dyDescent="0.25">
      <c r="A2412" t="s">
        <v>409</v>
      </c>
      <c r="B2412" t="s">
        <v>410</v>
      </c>
      <c r="C2412" t="s">
        <v>398</v>
      </c>
      <c r="D2412" t="s">
        <v>361</v>
      </c>
      <c r="E2412" t="s">
        <v>411</v>
      </c>
      <c r="F2412" t="s">
        <v>348</v>
      </c>
      <c r="G2412" t="s">
        <v>233</v>
      </c>
      <c r="H2412" t="s">
        <v>164</v>
      </c>
      <c r="I2412" t="s">
        <v>4</v>
      </c>
      <c r="J2412" t="s">
        <v>235</v>
      </c>
      <c r="K2412" t="s">
        <v>242</v>
      </c>
      <c r="L2412" t="s">
        <v>237</v>
      </c>
      <c r="M2412" t="s">
        <v>344</v>
      </c>
      <c r="N2412" t="s">
        <v>406</v>
      </c>
      <c r="O2412" t="s">
        <v>264</v>
      </c>
      <c r="P2412">
        <v>2050</v>
      </c>
      <c r="Q2412">
        <v>4</v>
      </c>
    </row>
    <row r="2413" spans="1:17" x14ac:dyDescent="0.25">
      <c r="A2413" t="s">
        <v>409</v>
      </c>
      <c r="B2413" t="s">
        <v>410</v>
      </c>
      <c r="C2413" t="s">
        <v>398</v>
      </c>
      <c r="D2413" t="s">
        <v>361</v>
      </c>
      <c r="E2413" t="s">
        <v>411</v>
      </c>
      <c r="F2413" t="s">
        <v>348</v>
      </c>
      <c r="G2413" t="s">
        <v>233</v>
      </c>
      <c r="H2413" t="s">
        <v>164</v>
      </c>
      <c r="I2413" t="s">
        <v>4</v>
      </c>
      <c r="J2413" t="s">
        <v>235</v>
      </c>
      <c r="K2413" t="s">
        <v>242</v>
      </c>
      <c r="L2413" t="s">
        <v>237</v>
      </c>
      <c r="M2413" t="s">
        <v>344</v>
      </c>
      <c r="N2413" t="s">
        <v>406</v>
      </c>
      <c r="O2413" t="s">
        <v>265</v>
      </c>
      <c r="P2413">
        <v>2050</v>
      </c>
      <c r="Q2413">
        <v>12</v>
      </c>
    </row>
    <row r="2414" spans="1:17" x14ac:dyDescent="0.25">
      <c r="A2414" t="s">
        <v>409</v>
      </c>
      <c r="B2414" t="s">
        <v>410</v>
      </c>
      <c r="C2414" t="s">
        <v>398</v>
      </c>
      <c r="D2414" t="s">
        <v>361</v>
      </c>
      <c r="E2414" t="s">
        <v>411</v>
      </c>
      <c r="F2414" t="s">
        <v>348</v>
      </c>
      <c r="G2414" t="s">
        <v>243</v>
      </c>
      <c r="H2414" t="s">
        <v>356</v>
      </c>
      <c r="I2414" t="s">
        <v>298</v>
      </c>
      <c r="K2414" t="s">
        <v>78</v>
      </c>
      <c r="M2414" t="s">
        <v>192</v>
      </c>
      <c r="N2414" t="s">
        <v>369</v>
      </c>
      <c r="O2414" t="s">
        <v>194</v>
      </c>
      <c r="P2414">
        <v>2015</v>
      </c>
      <c r="Q2414">
        <v>0.3</v>
      </c>
    </row>
    <row r="2415" spans="1:17" x14ac:dyDescent="0.25">
      <c r="A2415" t="s">
        <v>409</v>
      </c>
      <c r="B2415" t="s">
        <v>410</v>
      </c>
      <c r="C2415" t="s">
        <v>398</v>
      </c>
      <c r="D2415" t="s">
        <v>361</v>
      </c>
      <c r="E2415" t="s">
        <v>411</v>
      </c>
      <c r="F2415" t="s">
        <v>348</v>
      </c>
      <c r="G2415" t="s">
        <v>243</v>
      </c>
      <c r="H2415" t="s">
        <v>356</v>
      </c>
      <c r="I2415" t="s">
        <v>298</v>
      </c>
      <c r="K2415" t="s">
        <v>78</v>
      </c>
      <c r="M2415" t="s">
        <v>192</v>
      </c>
      <c r="N2415" t="s">
        <v>369</v>
      </c>
      <c r="O2415" t="s">
        <v>194</v>
      </c>
      <c r="P2415">
        <v>2020</v>
      </c>
      <c r="Q2415">
        <v>0.3</v>
      </c>
    </row>
    <row r="2416" spans="1:17" x14ac:dyDescent="0.25">
      <c r="A2416" t="s">
        <v>409</v>
      </c>
      <c r="B2416" t="s">
        <v>410</v>
      </c>
      <c r="C2416" t="s">
        <v>398</v>
      </c>
      <c r="D2416" t="s">
        <v>361</v>
      </c>
      <c r="E2416" t="s">
        <v>411</v>
      </c>
      <c r="F2416" t="s">
        <v>348</v>
      </c>
      <c r="G2416" t="s">
        <v>243</v>
      </c>
      <c r="H2416" t="s">
        <v>356</v>
      </c>
      <c r="I2416" t="s">
        <v>298</v>
      </c>
      <c r="K2416" t="s">
        <v>78</v>
      </c>
      <c r="M2416" t="s">
        <v>192</v>
      </c>
      <c r="N2416" t="s">
        <v>369</v>
      </c>
      <c r="O2416" t="s">
        <v>264</v>
      </c>
      <c r="P2416">
        <v>2020</v>
      </c>
      <c r="Q2416">
        <v>0.2</v>
      </c>
    </row>
    <row r="2417" spans="1:17" x14ac:dyDescent="0.25">
      <c r="A2417" t="s">
        <v>409</v>
      </c>
      <c r="B2417" t="s">
        <v>410</v>
      </c>
      <c r="C2417" t="s">
        <v>398</v>
      </c>
      <c r="D2417" t="s">
        <v>361</v>
      </c>
      <c r="E2417" t="s">
        <v>411</v>
      </c>
      <c r="F2417" t="s">
        <v>348</v>
      </c>
      <c r="G2417" t="s">
        <v>243</v>
      </c>
      <c r="H2417" t="s">
        <v>356</v>
      </c>
      <c r="I2417" t="s">
        <v>298</v>
      </c>
      <c r="K2417" t="s">
        <v>78</v>
      </c>
      <c r="M2417" t="s">
        <v>192</v>
      </c>
      <c r="N2417" t="s">
        <v>369</v>
      </c>
      <c r="O2417" t="s">
        <v>265</v>
      </c>
      <c r="P2417">
        <v>2020</v>
      </c>
      <c r="Q2417">
        <v>0.4</v>
      </c>
    </row>
    <row r="2418" spans="1:17" x14ac:dyDescent="0.25">
      <c r="A2418" t="s">
        <v>409</v>
      </c>
      <c r="B2418" t="s">
        <v>410</v>
      </c>
      <c r="C2418" t="s">
        <v>398</v>
      </c>
      <c r="D2418" t="s">
        <v>361</v>
      </c>
      <c r="E2418" t="s">
        <v>411</v>
      </c>
      <c r="F2418" t="s">
        <v>348</v>
      </c>
      <c r="G2418" t="s">
        <v>243</v>
      </c>
      <c r="H2418" t="s">
        <v>356</v>
      </c>
      <c r="I2418" t="s">
        <v>298</v>
      </c>
      <c r="K2418" t="s">
        <v>78</v>
      </c>
      <c r="M2418" t="s">
        <v>192</v>
      </c>
      <c r="N2418" t="s">
        <v>369</v>
      </c>
      <c r="O2418" t="s">
        <v>194</v>
      </c>
      <c r="P2418">
        <v>2030</v>
      </c>
      <c r="Q2418">
        <v>0.3</v>
      </c>
    </row>
    <row r="2419" spans="1:17" x14ac:dyDescent="0.25">
      <c r="A2419" t="s">
        <v>409</v>
      </c>
      <c r="B2419" t="s">
        <v>410</v>
      </c>
      <c r="C2419" t="s">
        <v>398</v>
      </c>
      <c r="D2419" t="s">
        <v>361</v>
      </c>
      <c r="E2419" t="s">
        <v>411</v>
      </c>
      <c r="F2419" t="s">
        <v>348</v>
      </c>
      <c r="G2419" t="s">
        <v>243</v>
      </c>
      <c r="H2419" t="s">
        <v>356</v>
      </c>
      <c r="I2419" t="s">
        <v>298</v>
      </c>
      <c r="K2419" t="s">
        <v>78</v>
      </c>
      <c r="M2419" t="s">
        <v>192</v>
      </c>
      <c r="N2419" t="s">
        <v>369</v>
      </c>
      <c r="O2419" t="s">
        <v>194</v>
      </c>
      <c r="P2419">
        <v>2050</v>
      </c>
      <c r="Q2419">
        <v>0.3</v>
      </c>
    </row>
    <row r="2420" spans="1:17" x14ac:dyDescent="0.25">
      <c r="A2420" t="s">
        <v>409</v>
      </c>
      <c r="B2420" t="s">
        <v>410</v>
      </c>
      <c r="C2420" t="s">
        <v>398</v>
      </c>
      <c r="D2420" t="s">
        <v>361</v>
      </c>
      <c r="E2420" t="s">
        <v>411</v>
      </c>
      <c r="F2420" t="s">
        <v>348</v>
      </c>
      <c r="G2420" t="s">
        <v>243</v>
      </c>
      <c r="H2420" t="s">
        <v>356</v>
      </c>
      <c r="I2420" t="s">
        <v>298</v>
      </c>
      <c r="K2420" t="s">
        <v>78</v>
      </c>
      <c r="M2420" t="s">
        <v>192</v>
      </c>
      <c r="N2420" t="s">
        <v>369</v>
      </c>
      <c r="O2420" t="s">
        <v>264</v>
      </c>
      <c r="P2420">
        <v>2050</v>
      </c>
      <c r="Q2420">
        <v>0.2</v>
      </c>
    </row>
    <row r="2421" spans="1:17" x14ac:dyDescent="0.25">
      <c r="A2421" t="s">
        <v>409</v>
      </c>
      <c r="B2421" t="s">
        <v>410</v>
      </c>
      <c r="C2421" t="s">
        <v>398</v>
      </c>
      <c r="D2421" t="s">
        <v>361</v>
      </c>
      <c r="E2421" t="s">
        <v>411</v>
      </c>
      <c r="F2421" t="s">
        <v>348</v>
      </c>
      <c r="G2421" t="s">
        <v>243</v>
      </c>
      <c r="H2421" t="s">
        <v>356</v>
      </c>
      <c r="I2421" t="s">
        <v>298</v>
      </c>
      <c r="K2421" t="s">
        <v>78</v>
      </c>
      <c r="M2421" t="s">
        <v>192</v>
      </c>
      <c r="N2421" t="s">
        <v>369</v>
      </c>
      <c r="O2421" t="s">
        <v>265</v>
      </c>
      <c r="P2421">
        <v>2050</v>
      </c>
      <c r="Q2421">
        <v>0.4</v>
      </c>
    </row>
    <row r="2422" spans="1:17" x14ac:dyDescent="0.25">
      <c r="A2422" t="s">
        <v>409</v>
      </c>
      <c r="B2422" t="s">
        <v>410</v>
      </c>
      <c r="C2422" t="s">
        <v>398</v>
      </c>
      <c r="D2422" t="s">
        <v>361</v>
      </c>
      <c r="E2422" t="s">
        <v>411</v>
      </c>
      <c r="F2422" t="s">
        <v>348</v>
      </c>
      <c r="G2422" t="s">
        <v>243</v>
      </c>
      <c r="H2422" t="s">
        <v>244</v>
      </c>
      <c r="I2422" t="s">
        <v>245</v>
      </c>
      <c r="J2422" t="s">
        <v>246</v>
      </c>
      <c r="K2422" t="s">
        <v>191</v>
      </c>
      <c r="N2422" t="s">
        <v>217</v>
      </c>
      <c r="O2422" t="s">
        <v>194</v>
      </c>
      <c r="P2422">
        <v>2015</v>
      </c>
      <c r="Q2422">
        <v>0.5</v>
      </c>
    </row>
    <row r="2423" spans="1:17" x14ac:dyDescent="0.25">
      <c r="A2423" t="s">
        <v>409</v>
      </c>
      <c r="B2423" t="s">
        <v>410</v>
      </c>
      <c r="C2423" t="s">
        <v>398</v>
      </c>
      <c r="D2423" t="s">
        <v>361</v>
      </c>
      <c r="E2423" t="s">
        <v>411</v>
      </c>
      <c r="F2423" t="s">
        <v>348</v>
      </c>
      <c r="G2423" t="s">
        <v>243</v>
      </c>
      <c r="H2423" t="s">
        <v>244</v>
      </c>
      <c r="I2423" t="s">
        <v>245</v>
      </c>
      <c r="J2423" t="s">
        <v>246</v>
      </c>
      <c r="K2423" t="s">
        <v>191</v>
      </c>
      <c r="N2423" t="s">
        <v>217</v>
      </c>
      <c r="O2423" t="s">
        <v>194</v>
      </c>
      <c r="P2423">
        <v>2020</v>
      </c>
      <c r="Q2423">
        <v>0.5</v>
      </c>
    </row>
    <row r="2424" spans="1:17" x14ac:dyDescent="0.25">
      <c r="A2424" t="s">
        <v>409</v>
      </c>
      <c r="B2424" t="s">
        <v>410</v>
      </c>
      <c r="C2424" t="s">
        <v>398</v>
      </c>
      <c r="D2424" t="s">
        <v>361</v>
      </c>
      <c r="E2424" t="s">
        <v>411</v>
      </c>
      <c r="F2424" t="s">
        <v>348</v>
      </c>
      <c r="G2424" t="s">
        <v>243</v>
      </c>
      <c r="H2424" t="s">
        <v>244</v>
      </c>
      <c r="I2424" t="s">
        <v>245</v>
      </c>
      <c r="J2424" t="s">
        <v>246</v>
      </c>
      <c r="K2424" t="s">
        <v>191</v>
      </c>
      <c r="N2424" t="s">
        <v>217</v>
      </c>
      <c r="O2424" t="s">
        <v>264</v>
      </c>
      <c r="P2424">
        <v>2020</v>
      </c>
      <c r="Q2424">
        <v>0.3</v>
      </c>
    </row>
    <row r="2425" spans="1:17" x14ac:dyDescent="0.25">
      <c r="A2425" t="s">
        <v>409</v>
      </c>
      <c r="B2425" t="s">
        <v>410</v>
      </c>
      <c r="C2425" t="s">
        <v>398</v>
      </c>
      <c r="D2425" t="s">
        <v>361</v>
      </c>
      <c r="E2425" t="s">
        <v>411</v>
      </c>
      <c r="F2425" t="s">
        <v>348</v>
      </c>
      <c r="G2425" t="s">
        <v>243</v>
      </c>
      <c r="H2425" t="s">
        <v>244</v>
      </c>
      <c r="I2425" t="s">
        <v>245</v>
      </c>
      <c r="J2425" t="s">
        <v>246</v>
      </c>
      <c r="K2425" t="s">
        <v>191</v>
      </c>
      <c r="N2425" t="s">
        <v>217</v>
      </c>
      <c r="O2425" t="s">
        <v>265</v>
      </c>
      <c r="P2425">
        <v>2020</v>
      </c>
      <c r="Q2425">
        <v>0.5</v>
      </c>
    </row>
    <row r="2426" spans="1:17" x14ac:dyDescent="0.25">
      <c r="A2426" t="s">
        <v>409</v>
      </c>
      <c r="B2426" t="s">
        <v>410</v>
      </c>
      <c r="C2426" t="s">
        <v>398</v>
      </c>
      <c r="D2426" t="s">
        <v>361</v>
      </c>
      <c r="E2426" t="s">
        <v>411</v>
      </c>
      <c r="F2426" t="s">
        <v>348</v>
      </c>
      <c r="G2426" t="s">
        <v>243</v>
      </c>
      <c r="H2426" t="s">
        <v>244</v>
      </c>
      <c r="I2426" t="s">
        <v>245</v>
      </c>
      <c r="J2426" t="s">
        <v>246</v>
      </c>
      <c r="K2426" t="s">
        <v>191</v>
      </c>
      <c r="N2426" t="s">
        <v>217</v>
      </c>
      <c r="O2426" t="s">
        <v>194</v>
      </c>
      <c r="P2426">
        <v>2030</v>
      </c>
      <c r="Q2426">
        <v>0.5</v>
      </c>
    </row>
    <row r="2427" spans="1:17" x14ac:dyDescent="0.25">
      <c r="A2427" t="s">
        <v>409</v>
      </c>
      <c r="B2427" t="s">
        <v>410</v>
      </c>
      <c r="C2427" t="s">
        <v>398</v>
      </c>
      <c r="D2427" t="s">
        <v>361</v>
      </c>
      <c r="E2427" t="s">
        <v>411</v>
      </c>
      <c r="F2427" t="s">
        <v>348</v>
      </c>
      <c r="G2427" t="s">
        <v>243</v>
      </c>
      <c r="H2427" t="s">
        <v>244</v>
      </c>
      <c r="I2427" t="s">
        <v>245</v>
      </c>
      <c r="J2427" t="s">
        <v>246</v>
      </c>
      <c r="K2427" t="s">
        <v>191</v>
      </c>
      <c r="N2427" t="s">
        <v>217</v>
      </c>
      <c r="O2427" t="s">
        <v>194</v>
      </c>
      <c r="P2427">
        <v>2050</v>
      </c>
      <c r="Q2427">
        <v>0.5</v>
      </c>
    </row>
    <row r="2428" spans="1:17" x14ac:dyDescent="0.25">
      <c r="A2428" t="s">
        <v>409</v>
      </c>
      <c r="B2428" t="s">
        <v>410</v>
      </c>
      <c r="C2428" t="s">
        <v>398</v>
      </c>
      <c r="D2428" t="s">
        <v>361</v>
      </c>
      <c r="E2428" t="s">
        <v>411</v>
      </c>
      <c r="F2428" t="s">
        <v>348</v>
      </c>
      <c r="G2428" t="s">
        <v>243</v>
      </c>
      <c r="H2428" t="s">
        <v>244</v>
      </c>
      <c r="I2428" t="s">
        <v>245</v>
      </c>
      <c r="J2428" t="s">
        <v>246</v>
      </c>
      <c r="K2428" t="s">
        <v>191</v>
      </c>
      <c r="N2428" t="s">
        <v>217</v>
      </c>
      <c r="O2428" t="s">
        <v>264</v>
      </c>
      <c r="P2428">
        <v>2050</v>
      </c>
      <c r="Q2428">
        <v>0.25</v>
      </c>
    </row>
    <row r="2429" spans="1:17" x14ac:dyDescent="0.25">
      <c r="A2429" t="s">
        <v>409</v>
      </c>
      <c r="B2429" t="s">
        <v>410</v>
      </c>
      <c r="C2429" t="s">
        <v>398</v>
      </c>
      <c r="D2429" t="s">
        <v>361</v>
      </c>
      <c r="E2429" t="s">
        <v>411</v>
      </c>
      <c r="F2429" t="s">
        <v>348</v>
      </c>
      <c r="G2429" t="s">
        <v>243</v>
      </c>
      <c r="H2429" t="s">
        <v>244</v>
      </c>
      <c r="I2429" t="s">
        <v>245</v>
      </c>
      <c r="J2429" t="s">
        <v>246</v>
      </c>
      <c r="K2429" t="s">
        <v>191</v>
      </c>
      <c r="N2429" t="s">
        <v>217</v>
      </c>
      <c r="O2429" t="s">
        <v>265</v>
      </c>
      <c r="P2429">
        <v>2050</v>
      </c>
      <c r="Q2429">
        <v>0.5</v>
      </c>
    </row>
    <row r="2430" spans="1:17" x14ac:dyDescent="0.25">
      <c r="A2430" t="s">
        <v>409</v>
      </c>
      <c r="B2430" t="s">
        <v>410</v>
      </c>
      <c r="C2430" t="s">
        <v>398</v>
      </c>
      <c r="D2430" t="s">
        <v>361</v>
      </c>
      <c r="E2430" t="s">
        <v>411</v>
      </c>
      <c r="F2430" t="s">
        <v>348</v>
      </c>
      <c r="G2430" t="s">
        <v>243</v>
      </c>
      <c r="H2430" t="s">
        <v>248</v>
      </c>
      <c r="I2430" t="s">
        <v>249</v>
      </c>
      <c r="J2430" t="s">
        <v>250</v>
      </c>
      <c r="K2430" t="s">
        <v>191</v>
      </c>
      <c r="M2430" t="s">
        <v>238</v>
      </c>
      <c r="N2430" t="s">
        <v>282</v>
      </c>
      <c r="O2430" t="s">
        <v>194</v>
      </c>
      <c r="P2430">
        <v>2015</v>
      </c>
      <c r="Q2430">
        <v>0.25</v>
      </c>
    </row>
    <row r="2431" spans="1:17" x14ac:dyDescent="0.25">
      <c r="A2431" t="s">
        <v>409</v>
      </c>
      <c r="B2431" t="s">
        <v>410</v>
      </c>
      <c r="C2431" t="s">
        <v>398</v>
      </c>
      <c r="D2431" t="s">
        <v>361</v>
      </c>
      <c r="E2431" t="s">
        <v>411</v>
      </c>
      <c r="F2431" t="s">
        <v>348</v>
      </c>
      <c r="G2431" t="s">
        <v>243</v>
      </c>
      <c r="H2431" t="s">
        <v>248</v>
      </c>
      <c r="I2431" t="s">
        <v>249</v>
      </c>
      <c r="J2431" t="s">
        <v>250</v>
      </c>
      <c r="K2431" t="s">
        <v>191</v>
      </c>
      <c r="M2431" t="s">
        <v>238</v>
      </c>
      <c r="N2431" t="s">
        <v>282</v>
      </c>
      <c r="O2431" t="s">
        <v>194</v>
      </c>
      <c r="P2431">
        <v>2020</v>
      </c>
      <c r="Q2431">
        <v>0.3</v>
      </c>
    </row>
    <row r="2432" spans="1:17" x14ac:dyDescent="0.25">
      <c r="A2432" t="s">
        <v>409</v>
      </c>
      <c r="B2432" t="s">
        <v>410</v>
      </c>
      <c r="C2432" t="s">
        <v>398</v>
      </c>
      <c r="D2432" t="s">
        <v>361</v>
      </c>
      <c r="E2432" t="s">
        <v>411</v>
      </c>
      <c r="F2432" t="s">
        <v>348</v>
      </c>
      <c r="G2432" t="s">
        <v>243</v>
      </c>
      <c r="H2432" t="s">
        <v>248</v>
      </c>
      <c r="I2432" t="s">
        <v>249</v>
      </c>
      <c r="J2432" t="s">
        <v>250</v>
      </c>
      <c r="K2432" t="s">
        <v>191</v>
      </c>
      <c r="M2432" t="s">
        <v>238</v>
      </c>
      <c r="N2432" t="s">
        <v>282</v>
      </c>
      <c r="O2432" t="s">
        <v>264</v>
      </c>
      <c r="P2432">
        <v>2020</v>
      </c>
      <c r="Q2432">
        <v>0.1</v>
      </c>
    </row>
    <row r="2433" spans="1:17" x14ac:dyDescent="0.25">
      <c r="A2433" t="s">
        <v>409</v>
      </c>
      <c r="B2433" t="s">
        <v>410</v>
      </c>
      <c r="C2433" t="s">
        <v>398</v>
      </c>
      <c r="D2433" t="s">
        <v>361</v>
      </c>
      <c r="E2433" t="s">
        <v>411</v>
      </c>
      <c r="F2433" t="s">
        <v>348</v>
      </c>
      <c r="G2433" t="s">
        <v>243</v>
      </c>
      <c r="H2433" t="s">
        <v>248</v>
      </c>
      <c r="I2433" t="s">
        <v>249</v>
      </c>
      <c r="J2433" t="s">
        <v>250</v>
      </c>
      <c r="K2433" t="s">
        <v>191</v>
      </c>
      <c r="M2433" t="s">
        <v>238</v>
      </c>
      <c r="N2433" t="s">
        <v>282</v>
      </c>
      <c r="O2433" t="s">
        <v>265</v>
      </c>
      <c r="P2433">
        <v>2020</v>
      </c>
      <c r="Q2433">
        <v>0.4</v>
      </c>
    </row>
    <row r="2434" spans="1:17" x14ac:dyDescent="0.25">
      <c r="A2434" t="s">
        <v>409</v>
      </c>
      <c r="B2434" t="s">
        <v>410</v>
      </c>
      <c r="C2434" t="s">
        <v>398</v>
      </c>
      <c r="D2434" t="s">
        <v>361</v>
      </c>
      <c r="E2434" t="s">
        <v>411</v>
      </c>
      <c r="F2434" t="s">
        <v>348</v>
      </c>
      <c r="G2434" t="s">
        <v>243</v>
      </c>
      <c r="H2434" t="s">
        <v>248</v>
      </c>
      <c r="I2434" t="s">
        <v>249</v>
      </c>
      <c r="J2434" t="s">
        <v>250</v>
      </c>
      <c r="K2434" t="s">
        <v>191</v>
      </c>
      <c r="M2434" t="s">
        <v>238</v>
      </c>
      <c r="N2434" t="s">
        <v>282</v>
      </c>
      <c r="O2434" t="s">
        <v>194</v>
      </c>
      <c r="P2434">
        <v>2030</v>
      </c>
      <c r="Q2434">
        <v>0.4</v>
      </c>
    </row>
    <row r="2435" spans="1:17" x14ac:dyDescent="0.25">
      <c r="A2435" t="s">
        <v>409</v>
      </c>
      <c r="B2435" t="s">
        <v>410</v>
      </c>
      <c r="C2435" t="s">
        <v>398</v>
      </c>
      <c r="D2435" t="s">
        <v>361</v>
      </c>
      <c r="E2435" t="s">
        <v>411</v>
      </c>
      <c r="F2435" t="s">
        <v>348</v>
      </c>
      <c r="G2435" t="s">
        <v>243</v>
      </c>
      <c r="H2435" t="s">
        <v>248</v>
      </c>
      <c r="I2435" t="s">
        <v>249</v>
      </c>
      <c r="J2435" t="s">
        <v>250</v>
      </c>
      <c r="K2435" t="s">
        <v>191</v>
      </c>
      <c r="M2435" t="s">
        <v>238</v>
      </c>
      <c r="N2435" t="s">
        <v>282</v>
      </c>
      <c r="O2435" t="s">
        <v>194</v>
      </c>
      <c r="P2435">
        <v>2050</v>
      </c>
      <c r="Q2435">
        <v>0.5</v>
      </c>
    </row>
    <row r="2436" spans="1:17" x14ac:dyDescent="0.25">
      <c r="A2436" t="s">
        <v>409</v>
      </c>
      <c r="B2436" t="s">
        <v>410</v>
      </c>
      <c r="C2436" t="s">
        <v>398</v>
      </c>
      <c r="D2436" t="s">
        <v>361</v>
      </c>
      <c r="E2436" t="s">
        <v>411</v>
      </c>
      <c r="F2436" t="s">
        <v>348</v>
      </c>
      <c r="G2436" t="s">
        <v>243</v>
      </c>
      <c r="H2436" t="s">
        <v>248</v>
      </c>
      <c r="I2436" t="s">
        <v>249</v>
      </c>
      <c r="J2436" t="s">
        <v>250</v>
      </c>
      <c r="K2436" t="s">
        <v>191</v>
      </c>
      <c r="M2436" t="s">
        <v>238</v>
      </c>
      <c r="N2436" t="s">
        <v>282</v>
      </c>
      <c r="O2436" t="s">
        <v>264</v>
      </c>
      <c r="P2436">
        <v>2050</v>
      </c>
      <c r="Q2436">
        <v>0.25</v>
      </c>
    </row>
    <row r="2437" spans="1:17" x14ac:dyDescent="0.25">
      <c r="A2437" t="s">
        <v>409</v>
      </c>
      <c r="B2437" t="s">
        <v>410</v>
      </c>
      <c r="C2437" t="s">
        <v>398</v>
      </c>
      <c r="D2437" t="s">
        <v>361</v>
      </c>
      <c r="E2437" t="s">
        <v>411</v>
      </c>
      <c r="F2437" t="s">
        <v>348</v>
      </c>
      <c r="G2437" t="s">
        <v>243</v>
      </c>
      <c r="H2437" t="s">
        <v>248</v>
      </c>
      <c r="I2437" t="s">
        <v>249</v>
      </c>
      <c r="J2437" t="s">
        <v>250</v>
      </c>
      <c r="K2437" t="s">
        <v>191</v>
      </c>
      <c r="M2437" t="s">
        <v>238</v>
      </c>
      <c r="N2437" t="s">
        <v>282</v>
      </c>
      <c r="O2437" t="s">
        <v>265</v>
      </c>
      <c r="P2437">
        <v>2050</v>
      </c>
      <c r="Q2437">
        <v>1</v>
      </c>
    </row>
    <row r="2438" spans="1:17" x14ac:dyDescent="0.25">
      <c r="A2438" t="s">
        <v>409</v>
      </c>
      <c r="B2438" t="s">
        <v>410</v>
      </c>
      <c r="C2438" t="s">
        <v>398</v>
      </c>
      <c r="D2438" t="s">
        <v>361</v>
      </c>
      <c r="E2438" t="s">
        <v>411</v>
      </c>
      <c r="F2438" t="s">
        <v>348</v>
      </c>
      <c r="G2438" t="s">
        <v>243</v>
      </c>
      <c r="H2438" t="s">
        <v>253</v>
      </c>
      <c r="I2438" t="s">
        <v>254</v>
      </c>
      <c r="J2438" t="s">
        <v>255</v>
      </c>
      <c r="K2438" t="s">
        <v>191</v>
      </c>
      <c r="M2438" t="s">
        <v>210</v>
      </c>
      <c r="N2438" t="s">
        <v>412</v>
      </c>
      <c r="O2438" t="s">
        <v>194</v>
      </c>
      <c r="P2438">
        <v>2015</v>
      </c>
      <c r="Q2438">
        <v>0.25</v>
      </c>
    </row>
    <row r="2439" spans="1:17" x14ac:dyDescent="0.25">
      <c r="A2439" t="s">
        <v>409</v>
      </c>
      <c r="B2439" t="s">
        <v>410</v>
      </c>
      <c r="C2439" t="s">
        <v>398</v>
      </c>
      <c r="D2439" t="s">
        <v>361</v>
      </c>
      <c r="E2439" t="s">
        <v>411</v>
      </c>
      <c r="F2439" t="s">
        <v>348</v>
      </c>
      <c r="G2439" t="s">
        <v>243</v>
      </c>
      <c r="H2439" t="s">
        <v>253</v>
      </c>
      <c r="I2439" t="s">
        <v>254</v>
      </c>
      <c r="J2439" t="s">
        <v>255</v>
      </c>
      <c r="K2439" t="s">
        <v>191</v>
      </c>
      <c r="M2439" t="s">
        <v>210</v>
      </c>
      <c r="N2439" t="s">
        <v>412</v>
      </c>
      <c r="O2439" t="s">
        <v>194</v>
      </c>
      <c r="P2439">
        <v>2020</v>
      </c>
      <c r="Q2439">
        <v>0.3</v>
      </c>
    </row>
    <row r="2440" spans="1:17" x14ac:dyDescent="0.25">
      <c r="A2440" t="s">
        <v>409</v>
      </c>
      <c r="B2440" t="s">
        <v>410</v>
      </c>
      <c r="C2440" t="s">
        <v>398</v>
      </c>
      <c r="D2440" t="s">
        <v>361</v>
      </c>
      <c r="E2440" t="s">
        <v>411</v>
      </c>
      <c r="F2440" t="s">
        <v>348</v>
      </c>
      <c r="G2440" t="s">
        <v>243</v>
      </c>
      <c r="H2440" t="s">
        <v>253</v>
      </c>
      <c r="I2440" t="s">
        <v>254</v>
      </c>
      <c r="J2440" t="s">
        <v>255</v>
      </c>
      <c r="K2440" t="s">
        <v>191</v>
      </c>
      <c r="M2440" t="s">
        <v>210</v>
      </c>
      <c r="N2440" t="s">
        <v>412</v>
      </c>
      <c r="O2440" t="s">
        <v>264</v>
      </c>
      <c r="P2440">
        <v>2020</v>
      </c>
      <c r="Q2440">
        <v>0.2</v>
      </c>
    </row>
    <row r="2441" spans="1:17" x14ac:dyDescent="0.25">
      <c r="A2441" t="s">
        <v>409</v>
      </c>
      <c r="B2441" t="s">
        <v>410</v>
      </c>
      <c r="C2441" t="s">
        <v>398</v>
      </c>
      <c r="D2441" t="s">
        <v>361</v>
      </c>
      <c r="E2441" t="s">
        <v>411</v>
      </c>
      <c r="F2441" t="s">
        <v>348</v>
      </c>
      <c r="G2441" t="s">
        <v>243</v>
      </c>
      <c r="H2441" t="s">
        <v>253</v>
      </c>
      <c r="I2441" t="s">
        <v>254</v>
      </c>
      <c r="J2441" t="s">
        <v>255</v>
      </c>
      <c r="K2441" t="s">
        <v>191</v>
      </c>
      <c r="M2441" t="s">
        <v>210</v>
      </c>
      <c r="N2441" t="s">
        <v>412</v>
      </c>
      <c r="O2441" t="s">
        <v>265</v>
      </c>
      <c r="P2441">
        <v>2020</v>
      </c>
      <c r="Q2441">
        <v>1</v>
      </c>
    </row>
    <row r="2442" spans="1:17" x14ac:dyDescent="0.25">
      <c r="A2442" t="s">
        <v>409</v>
      </c>
      <c r="B2442" t="s">
        <v>410</v>
      </c>
      <c r="C2442" t="s">
        <v>398</v>
      </c>
      <c r="D2442" t="s">
        <v>361</v>
      </c>
      <c r="E2442" t="s">
        <v>411</v>
      </c>
      <c r="F2442" t="s">
        <v>348</v>
      </c>
      <c r="G2442" t="s">
        <v>243</v>
      </c>
      <c r="H2442" t="s">
        <v>253</v>
      </c>
      <c r="I2442" t="s">
        <v>254</v>
      </c>
      <c r="J2442" t="s">
        <v>255</v>
      </c>
      <c r="K2442" t="s">
        <v>191</v>
      </c>
      <c r="M2442" t="s">
        <v>210</v>
      </c>
      <c r="N2442" t="s">
        <v>412</v>
      </c>
      <c r="O2442" t="s">
        <v>194</v>
      </c>
      <c r="P2442">
        <v>2030</v>
      </c>
      <c r="Q2442">
        <v>0.4</v>
      </c>
    </row>
    <row r="2443" spans="1:17" x14ac:dyDescent="0.25">
      <c r="A2443" t="s">
        <v>409</v>
      </c>
      <c r="B2443" t="s">
        <v>410</v>
      </c>
      <c r="C2443" t="s">
        <v>398</v>
      </c>
      <c r="D2443" t="s">
        <v>361</v>
      </c>
      <c r="E2443" t="s">
        <v>411</v>
      </c>
      <c r="F2443" t="s">
        <v>348</v>
      </c>
      <c r="G2443" t="s">
        <v>243</v>
      </c>
      <c r="H2443" t="s">
        <v>253</v>
      </c>
      <c r="I2443" t="s">
        <v>254</v>
      </c>
      <c r="J2443" t="s">
        <v>255</v>
      </c>
      <c r="K2443" t="s">
        <v>191</v>
      </c>
      <c r="M2443" t="s">
        <v>210</v>
      </c>
      <c r="N2443" t="s">
        <v>412</v>
      </c>
      <c r="O2443" t="s">
        <v>194</v>
      </c>
      <c r="P2443">
        <v>2050</v>
      </c>
      <c r="Q2443">
        <v>0.5</v>
      </c>
    </row>
    <row r="2444" spans="1:17" x14ac:dyDescent="0.25">
      <c r="A2444" t="s">
        <v>409</v>
      </c>
      <c r="B2444" t="s">
        <v>410</v>
      </c>
      <c r="C2444" t="s">
        <v>398</v>
      </c>
      <c r="D2444" t="s">
        <v>361</v>
      </c>
      <c r="E2444" t="s">
        <v>411</v>
      </c>
      <c r="F2444" t="s">
        <v>348</v>
      </c>
      <c r="G2444" t="s">
        <v>243</v>
      </c>
      <c r="H2444" t="s">
        <v>253</v>
      </c>
      <c r="I2444" t="s">
        <v>254</v>
      </c>
      <c r="J2444" t="s">
        <v>255</v>
      </c>
      <c r="K2444" t="s">
        <v>191</v>
      </c>
      <c r="M2444" t="s">
        <v>210</v>
      </c>
      <c r="N2444" t="s">
        <v>412</v>
      </c>
      <c r="O2444" t="s">
        <v>264</v>
      </c>
      <c r="P2444">
        <v>2050</v>
      </c>
      <c r="Q2444">
        <v>0.25</v>
      </c>
    </row>
    <row r="2445" spans="1:17" x14ac:dyDescent="0.25">
      <c r="A2445" t="s">
        <v>409</v>
      </c>
      <c r="B2445" t="s">
        <v>410</v>
      </c>
      <c r="C2445" t="s">
        <v>398</v>
      </c>
      <c r="D2445" t="s">
        <v>361</v>
      </c>
      <c r="E2445" t="s">
        <v>411</v>
      </c>
      <c r="F2445" t="s">
        <v>348</v>
      </c>
      <c r="G2445" t="s">
        <v>243</v>
      </c>
      <c r="H2445" t="s">
        <v>253</v>
      </c>
      <c r="I2445" t="s">
        <v>254</v>
      </c>
      <c r="J2445" t="s">
        <v>255</v>
      </c>
      <c r="K2445" t="s">
        <v>191</v>
      </c>
      <c r="M2445" t="s">
        <v>210</v>
      </c>
      <c r="N2445" t="s">
        <v>412</v>
      </c>
      <c r="O2445" t="s">
        <v>265</v>
      </c>
      <c r="P2445">
        <v>2050</v>
      </c>
      <c r="Q2445">
        <v>1</v>
      </c>
    </row>
    <row r="2446" spans="1:17" x14ac:dyDescent="0.25">
      <c r="A2446" t="s">
        <v>409</v>
      </c>
      <c r="B2446" t="s">
        <v>410</v>
      </c>
      <c r="C2446" t="s">
        <v>398</v>
      </c>
      <c r="D2446" t="s">
        <v>361</v>
      </c>
      <c r="E2446" t="s">
        <v>411</v>
      </c>
      <c r="F2446" t="s">
        <v>348</v>
      </c>
      <c r="G2446" t="s">
        <v>243</v>
      </c>
      <c r="H2446" t="s">
        <v>357</v>
      </c>
      <c r="I2446" t="s">
        <v>306</v>
      </c>
      <c r="K2446" t="s">
        <v>78</v>
      </c>
      <c r="M2446" t="s">
        <v>210</v>
      </c>
      <c r="N2446" t="s">
        <v>369</v>
      </c>
      <c r="O2446" t="s">
        <v>194</v>
      </c>
      <c r="P2446">
        <v>2015</v>
      </c>
      <c r="Q2446">
        <v>0.05</v>
      </c>
    </row>
    <row r="2447" spans="1:17" x14ac:dyDescent="0.25">
      <c r="A2447" t="s">
        <v>409</v>
      </c>
      <c r="B2447" t="s">
        <v>410</v>
      </c>
      <c r="C2447" t="s">
        <v>398</v>
      </c>
      <c r="D2447" t="s">
        <v>361</v>
      </c>
      <c r="E2447" t="s">
        <v>411</v>
      </c>
      <c r="F2447" t="s">
        <v>348</v>
      </c>
      <c r="G2447" t="s">
        <v>243</v>
      </c>
      <c r="H2447" t="s">
        <v>357</v>
      </c>
      <c r="I2447" t="s">
        <v>306</v>
      </c>
      <c r="K2447" t="s">
        <v>78</v>
      </c>
      <c r="M2447" t="s">
        <v>210</v>
      </c>
      <c r="N2447" t="s">
        <v>369</v>
      </c>
      <c r="O2447" t="s">
        <v>194</v>
      </c>
      <c r="P2447">
        <v>2020</v>
      </c>
      <c r="Q2447">
        <v>0.05</v>
      </c>
    </row>
    <row r="2448" spans="1:17" x14ac:dyDescent="0.25">
      <c r="A2448" t="s">
        <v>409</v>
      </c>
      <c r="B2448" t="s">
        <v>410</v>
      </c>
      <c r="C2448" t="s">
        <v>398</v>
      </c>
      <c r="D2448" t="s">
        <v>361</v>
      </c>
      <c r="E2448" t="s">
        <v>411</v>
      </c>
      <c r="F2448" t="s">
        <v>348</v>
      </c>
      <c r="G2448" t="s">
        <v>243</v>
      </c>
      <c r="H2448" t="s">
        <v>357</v>
      </c>
      <c r="I2448" t="s">
        <v>306</v>
      </c>
      <c r="K2448" t="s">
        <v>78</v>
      </c>
      <c r="M2448" t="s">
        <v>210</v>
      </c>
      <c r="N2448" t="s">
        <v>369</v>
      </c>
      <c r="O2448" t="s">
        <v>264</v>
      </c>
      <c r="P2448">
        <v>2020</v>
      </c>
      <c r="Q2448">
        <v>1.4999999999999999E-2</v>
      </c>
    </row>
    <row r="2449" spans="1:17" x14ac:dyDescent="0.25">
      <c r="A2449" t="s">
        <v>409</v>
      </c>
      <c r="B2449" t="s">
        <v>410</v>
      </c>
      <c r="C2449" t="s">
        <v>398</v>
      </c>
      <c r="D2449" t="s">
        <v>361</v>
      </c>
      <c r="E2449" t="s">
        <v>411</v>
      </c>
      <c r="F2449" t="s">
        <v>348</v>
      </c>
      <c r="G2449" t="s">
        <v>243</v>
      </c>
      <c r="H2449" t="s">
        <v>357</v>
      </c>
      <c r="I2449" t="s">
        <v>306</v>
      </c>
      <c r="K2449" t="s">
        <v>78</v>
      </c>
      <c r="M2449" t="s">
        <v>210</v>
      </c>
      <c r="N2449" t="s">
        <v>369</v>
      </c>
      <c r="O2449" t="s">
        <v>265</v>
      </c>
      <c r="P2449">
        <v>2020</v>
      </c>
      <c r="Q2449">
        <v>0.15</v>
      </c>
    </row>
    <row r="2450" spans="1:17" x14ac:dyDescent="0.25">
      <c r="A2450" t="s">
        <v>409</v>
      </c>
      <c r="B2450" t="s">
        <v>410</v>
      </c>
      <c r="C2450" t="s">
        <v>398</v>
      </c>
      <c r="D2450" t="s">
        <v>361</v>
      </c>
      <c r="E2450" t="s">
        <v>411</v>
      </c>
      <c r="F2450" t="s">
        <v>348</v>
      </c>
      <c r="G2450" t="s">
        <v>243</v>
      </c>
      <c r="H2450" t="s">
        <v>357</v>
      </c>
      <c r="I2450" t="s">
        <v>306</v>
      </c>
      <c r="K2450" t="s">
        <v>78</v>
      </c>
      <c r="M2450" t="s">
        <v>210</v>
      </c>
      <c r="N2450" t="s">
        <v>369</v>
      </c>
      <c r="O2450" t="s">
        <v>194</v>
      </c>
      <c r="P2450">
        <v>2030</v>
      </c>
      <c r="Q2450">
        <v>0.05</v>
      </c>
    </row>
    <row r="2451" spans="1:17" x14ac:dyDescent="0.25">
      <c r="A2451" t="s">
        <v>409</v>
      </c>
      <c r="B2451" t="s">
        <v>410</v>
      </c>
      <c r="C2451" t="s">
        <v>398</v>
      </c>
      <c r="D2451" t="s">
        <v>361</v>
      </c>
      <c r="E2451" t="s">
        <v>411</v>
      </c>
      <c r="F2451" t="s">
        <v>348</v>
      </c>
      <c r="G2451" t="s">
        <v>243</v>
      </c>
      <c r="H2451" t="s">
        <v>357</v>
      </c>
      <c r="I2451" t="s">
        <v>306</v>
      </c>
      <c r="K2451" t="s">
        <v>78</v>
      </c>
      <c r="M2451" t="s">
        <v>210</v>
      </c>
      <c r="N2451" t="s">
        <v>369</v>
      </c>
      <c r="O2451" t="s">
        <v>194</v>
      </c>
      <c r="P2451">
        <v>2050</v>
      </c>
      <c r="Q2451">
        <v>0.05</v>
      </c>
    </row>
    <row r="2452" spans="1:17" x14ac:dyDescent="0.25">
      <c r="A2452" t="s">
        <v>409</v>
      </c>
      <c r="B2452" t="s">
        <v>410</v>
      </c>
      <c r="C2452" t="s">
        <v>398</v>
      </c>
      <c r="D2452" t="s">
        <v>361</v>
      </c>
      <c r="E2452" t="s">
        <v>411</v>
      </c>
      <c r="F2452" t="s">
        <v>348</v>
      </c>
      <c r="G2452" t="s">
        <v>243</v>
      </c>
      <c r="H2452" t="s">
        <v>357</v>
      </c>
      <c r="I2452" t="s">
        <v>306</v>
      </c>
      <c r="K2452" t="s">
        <v>78</v>
      </c>
      <c r="M2452" t="s">
        <v>210</v>
      </c>
      <c r="N2452" t="s">
        <v>369</v>
      </c>
      <c r="O2452" t="s">
        <v>264</v>
      </c>
      <c r="P2452">
        <v>2050</v>
      </c>
      <c r="Q2452">
        <v>1.4999999999999999E-2</v>
      </c>
    </row>
    <row r="2453" spans="1:17" x14ac:dyDescent="0.25">
      <c r="A2453" t="s">
        <v>409</v>
      </c>
      <c r="B2453" t="s">
        <v>410</v>
      </c>
      <c r="C2453" t="s">
        <v>398</v>
      </c>
      <c r="D2453" t="s">
        <v>361</v>
      </c>
      <c r="E2453" t="s">
        <v>411</v>
      </c>
      <c r="F2453" t="s">
        <v>348</v>
      </c>
      <c r="G2453" t="s">
        <v>243</v>
      </c>
      <c r="H2453" t="s">
        <v>357</v>
      </c>
      <c r="I2453" t="s">
        <v>306</v>
      </c>
      <c r="K2453" t="s">
        <v>78</v>
      </c>
      <c r="M2453" t="s">
        <v>210</v>
      </c>
      <c r="N2453" t="s">
        <v>369</v>
      </c>
      <c r="O2453" t="s">
        <v>265</v>
      </c>
      <c r="P2453">
        <v>2050</v>
      </c>
      <c r="Q2453">
        <v>0.15</v>
      </c>
    </row>
    <row r="2454" spans="1:17" x14ac:dyDescent="0.25">
      <c r="A2454" t="s">
        <v>413</v>
      </c>
      <c r="B2454" t="s">
        <v>414</v>
      </c>
      <c r="C2454" t="s">
        <v>415</v>
      </c>
      <c r="D2454" t="s">
        <v>361</v>
      </c>
      <c r="E2454" t="s">
        <v>416</v>
      </c>
      <c r="F2454" t="s">
        <v>260</v>
      </c>
      <c r="G2454" t="s">
        <v>195</v>
      </c>
      <c r="H2454" t="s">
        <v>417</v>
      </c>
      <c r="I2454" t="s">
        <v>418</v>
      </c>
      <c r="J2454" t="s">
        <v>419</v>
      </c>
      <c r="K2454" t="s">
        <v>191</v>
      </c>
      <c r="M2454" t="s">
        <v>420</v>
      </c>
      <c r="O2454" t="s">
        <v>194</v>
      </c>
      <c r="P2454">
        <v>2015</v>
      </c>
      <c r="Q2454">
        <v>2.9098964022230899E-2</v>
      </c>
    </row>
    <row r="2455" spans="1:17" x14ac:dyDescent="0.25">
      <c r="A2455" t="s">
        <v>413</v>
      </c>
      <c r="B2455" t="s">
        <v>414</v>
      </c>
      <c r="C2455" t="s">
        <v>415</v>
      </c>
      <c r="D2455" t="s">
        <v>361</v>
      </c>
      <c r="E2455" t="s">
        <v>416</v>
      </c>
      <c r="F2455" t="s">
        <v>260</v>
      </c>
      <c r="G2455" t="s">
        <v>195</v>
      </c>
      <c r="H2455" t="s">
        <v>417</v>
      </c>
      <c r="I2455" t="s">
        <v>418</v>
      </c>
      <c r="J2455" t="s">
        <v>419</v>
      </c>
      <c r="K2455" t="s">
        <v>191</v>
      </c>
      <c r="M2455" t="s">
        <v>420</v>
      </c>
      <c r="O2455" t="s">
        <v>194</v>
      </c>
      <c r="P2455">
        <v>2020</v>
      </c>
      <c r="Q2455">
        <v>2.9098964022153999E-2</v>
      </c>
    </row>
    <row r="2456" spans="1:17" x14ac:dyDescent="0.25">
      <c r="A2456" t="s">
        <v>413</v>
      </c>
      <c r="B2456" t="s">
        <v>414</v>
      </c>
      <c r="C2456" t="s">
        <v>415</v>
      </c>
      <c r="D2456" t="s">
        <v>361</v>
      </c>
      <c r="E2456" t="s">
        <v>416</v>
      </c>
      <c r="F2456" t="s">
        <v>260</v>
      </c>
      <c r="G2456" t="s">
        <v>195</v>
      </c>
      <c r="H2456" t="s">
        <v>417</v>
      </c>
      <c r="I2456" t="s">
        <v>418</v>
      </c>
      <c r="J2456" t="s">
        <v>419</v>
      </c>
      <c r="K2456" t="s">
        <v>191</v>
      </c>
      <c r="M2456" t="s">
        <v>420</v>
      </c>
      <c r="O2456" t="s">
        <v>264</v>
      </c>
      <c r="P2456">
        <v>2020</v>
      </c>
      <c r="Q2456">
        <v>2.14714842476381E-2</v>
      </c>
    </row>
    <row r="2457" spans="1:17" x14ac:dyDescent="0.25">
      <c r="A2457" t="s">
        <v>413</v>
      </c>
      <c r="B2457" t="s">
        <v>414</v>
      </c>
      <c r="C2457" t="s">
        <v>415</v>
      </c>
      <c r="D2457" t="s">
        <v>361</v>
      </c>
      <c r="E2457" t="s">
        <v>416</v>
      </c>
      <c r="F2457" t="s">
        <v>260</v>
      </c>
      <c r="G2457" t="s">
        <v>195</v>
      </c>
      <c r="H2457" t="s">
        <v>417</v>
      </c>
      <c r="I2457" t="s">
        <v>418</v>
      </c>
      <c r="J2457" t="s">
        <v>419</v>
      </c>
      <c r="K2457" t="s">
        <v>191</v>
      </c>
      <c r="M2457" t="s">
        <v>420</v>
      </c>
      <c r="O2457" t="s">
        <v>265</v>
      </c>
      <c r="P2457">
        <v>2020</v>
      </c>
      <c r="Q2457">
        <v>3.19618323469242E-2</v>
      </c>
    </row>
    <row r="2458" spans="1:17" x14ac:dyDescent="0.25">
      <c r="A2458" t="s">
        <v>413</v>
      </c>
      <c r="B2458" t="s">
        <v>414</v>
      </c>
      <c r="C2458" t="s">
        <v>415</v>
      </c>
      <c r="D2458" t="s">
        <v>361</v>
      </c>
      <c r="E2458" t="s">
        <v>416</v>
      </c>
      <c r="F2458" t="s">
        <v>260</v>
      </c>
      <c r="G2458" t="s">
        <v>195</v>
      </c>
      <c r="H2458" t="s">
        <v>417</v>
      </c>
      <c r="I2458" t="s">
        <v>418</v>
      </c>
      <c r="J2458" t="s">
        <v>419</v>
      </c>
      <c r="K2458" t="s">
        <v>191</v>
      </c>
      <c r="M2458" t="s">
        <v>420</v>
      </c>
      <c r="O2458" t="s">
        <v>194</v>
      </c>
      <c r="P2458">
        <v>2030</v>
      </c>
      <c r="Q2458">
        <v>2.9215051381218798E-2</v>
      </c>
    </row>
    <row r="2459" spans="1:17" x14ac:dyDescent="0.25">
      <c r="A2459" t="s">
        <v>413</v>
      </c>
      <c r="B2459" t="s">
        <v>414</v>
      </c>
      <c r="C2459" t="s">
        <v>415</v>
      </c>
      <c r="D2459" t="s">
        <v>361</v>
      </c>
      <c r="E2459" t="s">
        <v>416</v>
      </c>
      <c r="F2459" t="s">
        <v>260</v>
      </c>
      <c r="G2459" t="s">
        <v>195</v>
      </c>
      <c r="H2459" t="s">
        <v>417</v>
      </c>
      <c r="I2459" t="s">
        <v>418</v>
      </c>
      <c r="J2459" t="s">
        <v>419</v>
      </c>
      <c r="K2459" t="s">
        <v>191</v>
      </c>
      <c r="M2459" t="s">
        <v>420</v>
      </c>
      <c r="O2459" t="s">
        <v>194</v>
      </c>
      <c r="P2459">
        <v>2050</v>
      </c>
      <c r="Q2459">
        <v>2.9109984939649901E-2</v>
      </c>
    </row>
    <row r="2460" spans="1:17" x14ac:dyDescent="0.25">
      <c r="A2460" t="s">
        <v>413</v>
      </c>
      <c r="B2460" t="s">
        <v>414</v>
      </c>
      <c r="C2460" t="s">
        <v>415</v>
      </c>
      <c r="D2460" t="s">
        <v>361</v>
      </c>
      <c r="E2460" t="s">
        <v>416</v>
      </c>
      <c r="F2460" t="s">
        <v>260</v>
      </c>
      <c r="G2460" t="s">
        <v>195</v>
      </c>
      <c r="H2460" t="s">
        <v>417</v>
      </c>
      <c r="I2460" t="s">
        <v>418</v>
      </c>
      <c r="J2460" t="s">
        <v>419</v>
      </c>
      <c r="K2460" t="s">
        <v>191</v>
      </c>
      <c r="M2460" t="s">
        <v>420</v>
      </c>
      <c r="O2460" t="s">
        <v>264</v>
      </c>
      <c r="P2460">
        <v>2050</v>
      </c>
      <c r="Q2460">
        <v>1.7177187398116699E-2</v>
      </c>
    </row>
    <row r="2461" spans="1:17" x14ac:dyDescent="0.25">
      <c r="A2461" t="s">
        <v>413</v>
      </c>
      <c r="B2461" t="s">
        <v>414</v>
      </c>
      <c r="C2461" t="s">
        <v>415</v>
      </c>
      <c r="D2461" t="s">
        <v>361</v>
      </c>
      <c r="E2461" t="s">
        <v>416</v>
      </c>
      <c r="F2461" t="s">
        <v>260</v>
      </c>
      <c r="G2461" t="s">
        <v>195</v>
      </c>
      <c r="H2461" t="s">
        <v>417</v>
      </c>
      <c r="I2461" t="s">
        <v>418</v>
      </c>
      <c r="J2461" t="s">
        <v>419</v>
      </c>
      <c r="K2461" t="s">
        <v>191</v>
      </c>
      <c r="M2461" t="s">
        <v>420</v>
      </c>
      <c r="O2461" t="s">
        <v>265</v>
      </c>
      <c r="P2461">
        <v>2050</v>
      </c>
      <c r="Q2461">
        <v>3.2381967449622601E-2</v>
      </c>
    </row>
    <row r="2462" spans="1:17" x14ac:dyDescent="0.25">
      <c r="A2462" t="s">
        <v>413</v>
      </c>
      <c r="B2462" t="s">
        <v>414</v>
      </c>
      <c r="C2462" t="s">
        <v>415</v>
      </c>
      <c r="D2462" t="s">
        <v>361</v>
      </c>
      <c r="E2462" t="s">
        <v>416</v>
      </c>
      <c r="F2462" t="s">
        <v>260</v>
      </c>
      <c r="G2462" t="s">
        <v>195</v>
      </c>
      <c r="H2462" t="s">
        <v>421</v>
      </c>
      <c r="I2462" t="s">
        <v>197</v>
      </c>
      <c r="J2462" t="s">
        <v>422</v>
      </c>
      <c r="M2462" t="s">
        <v>420</v>
      </c>
      <c r="O2462" t="s">
        <v>194</v>
      </c>
      <c r="P2462">
        <v>2015</v>
      </c>
      <c r="Q2462">
        <v>0.29786523799999998</v>
      </c>
    </row>
    <row r="2463" spans="1:17" x14ac:dyDescent="0.25">
      <c r="A2463" t="s">
        <v>413</v>
      </c>
      <c r="B2463" t="s">
        <v>414</v>
      </c>
      <c r="C2463" t="s">
        <v>415</v>
      </c>
      <c r="D2463" t="s">
        <v>361</v>
      </c>
      <c r="E2463" t="s">
        <v>416</v>
      </c>
      <c r="F2463" t="s">
        <v>260</v>
      </c>
      <c r="G2463" t="s">
        <v>195</v>
      </c>
      <c r="H2463" t="s">
        <v>421</v>
      </c>
      <c r="I2463" t="s">
        <v>197</v>
      </c>
      <c r="J2463" t="s">
        <v>422</v>
      </c>
      <c r="M2463" t="s">
        <v>420</v>
      </c>
      <c r="O2463" t="s">
        <v>194</v>
      </c>
      <c r="P2463">
        <v>2020</v>
      </c>
      <c r="Q2463">
        <v>0.29786523799999998</v>
      </c>
    </row>
    <row r="2464" spans="1:17" x14ac:dyDescent="0.25">
      <c r="A2464" t="s">
        <v>413</v>
      </c>
      <c r="B2464" t="s">
        <v>414</v>
      </c>
      <c r="C2464" t="s">
        <v>415</v>
      </c>
      <c r="D2464" t="s">
        <v>361</v>
      </c>
      <c r="E2464" t="s">
        <v>416</v>
      </c>
      <c r="F2464" t="s">
        <v>260</v>
      </c>
      <c r="G2464" t="s">
        <v>195</v>
      </c>
      <c r="H2464" t="s">
        <v>421</v>
      </c>
      <c r="I2464" t="s">
        <v>197</v>
      </c>
      <c r="J2464" t="s">
        <v>422</v>
      </c>
      <c r="M2464" t="s">
        <v>420</v>
      </c>
      <c r="O2464" t="s">
        <v>264</v>
      </c>
      <c r="P2464">
        <v>2020</v>
      </c>
      <c r="Q2464">
        <v>0.27028262400000003</v>
      </c>
    </row>
    <row r="2465" spans="1:17" x14ac:dyDescent="0.25">
      <c r="A2465" t="s">
        <v>413</v>
      </c>
      <c r="B2465" t="s">
        <v>414</v>
      </c>
      <c r="C2465" t="s">
        <v>415</v>
      </c>
      <c r="D2465" t="s">
        <v>361</v>
      </c>
      <c r="E2465" t="s">
        <v>416</v>
      </c>
      <c r="F2465" t="s">
        <v>260</v>
      </c>
      <c r="G2465" t="s">
        <v>195</v>
      </c>
      <c r="H2465" t="s">
        <v>421</v>
      </c>
      <c r="I2465" t="s">
        <v>197</v>
      </c>
      <c r="J2465" t="s">
        <v>422</v>
      </c>
      <c r="M2465" t="s">
        <v>420</v>
      </c>
      <c r="O2465" t="s">
        <v>265</v>
      </c>
      <c r="P2465">
        <v>2020</v>
      </c>
      <c r="Q2465">
        <v>0.32472200800000001</v>
      </c>
    </row>
    <row r="2466" spans="1:17" x14ac:dyDescent="0.25">
      <c r="A2466" t="s">
        <v>413</v>
      </c>
      <c r="B2466" t="s">
        <v>414</v>
      </c>
      <c r="C2466" t="s">
        <v>415</v>
      </c>
      <c r="D2466" t="s">
        <v>361</v>
      </c>
      <c r="E2466" t="s">
        <v>416</v>
      </c>
      <c r="F2466" t="s">
        <v>260</v>
      </c>
      <c r="G2466" t="s">
        <v>195</v>
      </c>
      <c r="H2466" t="s">
        <v>421</v>
      </c>
      <c r="I2466" t="s">
        <v>197</v>
      </c>
      <c r="J2466" t="s">
        <v>422</v>
      </c>
      <c r="M2466" t="s">
        <v>420</v>
      </c>
      <c r="O2466" t="s">
        <v>194</v>
      </c>
      <c r="P2466">
        <v>2030</v>
      </c>
      <c r="Q2466">
        <v>0.306175588</v>
      </c>
    </row>
    <row r="2467" spans="1:17" x14ac:dyDescent="0.25">
      <c r="A2467" t="s">
        <v>413</v>
      </c>
      <c r="B2467" t="s">
        <v>414</v>
      </c>
      <c r="C2467" t="s">
        <v>415</v>
      </c>
      <c r="D2467" t="s">
        <v>361</v>
      </c>
      <c r="E2467" t="s">
        <v>416</v>
      </c>
      <c r="F2467" t="s">
        <v>260</v>
      </c>
      <c r="G2467" t="s">
        <v>195</v>
      </c>
      <c r="H2467" t="s">
        <v>421</v>
      </c>
      <c r="I2467" t="s">
        <v>197</v>
      </c>
      <c r="J2467" t="s">
        <v>422</v>
      </c>
      <c r="M2467" t="s">
        <v>420</v>
      </c>
      <c r="O2467" t="s">
        <v>194</v>
      </c>
      <c r="P2467">
        <v>2050</v>
      </c>
      <c r="Q2467">
        <v>0.31869818799999999</v>
      </c>
    </row>
    <row r="2468" spans="1:17" x14ac:dyDescent="0.25">
      <c r="A2468" t="s">
        <v>413</v>
      </c>
      <c r="B2468" t="s">
        <v>414</v>
      </c>
      <c r="C2468" t="s">
        <v>415</v>
      </c>
      <c r="D2468" t="s">
        <v>361</v>
      </c>
      <c r="E2468" t="s">
        <v>416</v>
      </c>
      <c r="F2468" t="s">
        <v>260</v>
      </c>
      <c r="G2468" t="s">
        <v>195</v>
      </c>
      <c r="H2468" t="s">
        <v>421</v>
      </c>
      <c r="I2468" t="s">
        <v>197</v>
      </c>
      <c r="J2468" t="s">
        <v>422</v>
      </c>
      <c r="M2468" t="s">
        <v>420</v>
      </c>
      <c r="O2468" t="s">
        <v>264</v>
      </c>
      <c r="P2468">
        <v>2050</v>
      </c>
      <c r="Q2468">
        <v>0.27266686600000001</v>
      </c>
    </row>
    <row r="2469" spans="1:17" x14ac:dyDescent="0.25">
      <c r="A2469" t="s">
        <v>413</v>
      </c>
      <c r="B2469" t="s">
        <v>414</v>
      </c>
      <c r="C2469" t="s">
        <v>415</v>
      </c>
      <c r="D2469" t="s">
        <v>361</v>
      </c>
      <c r="E2469" t="s">
        <v>416</v>
      </c>
      <c r="F2469" t="s">
        <v>260</v>
      </c>
      <c r="G2469" t="s">
        <v>195</v>
      </c>
      <c r="H2469" t="s">
        <v>421</v>
      </c>
      <c r="I2469" t="s">
        <v>197</v>
      </c>
      <c r="J2469" t="s">
        <v>422</v>
      </c>
      <c r="M2469" t="s">
        <v>420</v>
      </c>
      <c r="O2469" t="s">
        <v>265</v>
      </c>
      <c r="P2469">
        <v>2050</v>
      </c>
      <c r="Q2469">
        <v>0.35201055599999997</v>
      </c>
    </row>
    <row r="2470" spans="1:17" x14ac:dyDescent="0.25">
      <c r="A2470" t="s">
        <v>413</v>
      </c>
      <c r="B2470" t="s">
        <v>414</v>
      </c>
      <c r="C2470" t="s">
        <v>415</v>
      </c>
      <c r="D2470" t="s">
        <v>361</v>
      </c>
      <c r="E2470" t="s">
        <v>416</v>
      </c>
      <c r="F2470" t="s">
        <v>260</v>
      </c>
      <c r="G2470" t="s">
        <v>195</v>
      </c>
      <c r="H2470" t="s">
        <v>200</v>
      </c>
      <c r="I2470" t="s">
        <v>201</v>
      </c>
      <c r="K2470" t="s">
        <v>202</v>
      </c>
      <c r="N2470" t="s">
        <v>206</v>
      </c>
      <c r="O2470" t="s">
        <v>194</v>
      </c>
      <c r="P2470">
        <v>2015</v>
      </c>
      <c r="Q2470">
        <v>3</v>
      </c>
    </row>
    <row r="2471" spans="1:17" x14ac:dyDescent="0.25">
      <c r="A2471" t="s">
        <v>413</v>
      </c>
      <c r="B2471" t="s">
        <v>414</v>
      </c>
      <c r="C2471" t="s">
        <v>415</v>
      </c>
      <c r="D2471" t="s">
        <v>361</v>
      </c>
      <c r="E2471" t="s">
        <v>416</v>
      </c>
      <c r="F2471" t="s">
        <v>260</v>
      </c>
      <c r="G2471" t="s">
        <v>195</v>
      </c>
      <c r="H2471" t="s">
        <v>200</v>
      </c>
      <c r="I2471" t="s">
        <v>201</v>
      </c>
      <c r="K2471" t="s">
        <v>202</v>
      </c>
      <c r="N2471" t="s">
        <v>206</v>
      </c>
      <c r="O2471" t="s">
        <v>194</v>
      </c>
      <c r="P2471">
        <v>2020</v>
      </c>
      <c r="Q2471">
        <v>3</v>
      </c>
    </row>
    <row r="2472" spans="1:17" x14ac:dyDescent="0.25">
      <c r="A2472" t="s">
        <v>413</v>
      </c>
      <c r="B2472" t="s">
        <v>414</v>
      </c>
      <c r="C2472" t="s">
        <v>415</v>
      </c>
      <c r="D2472" t="s">
        <v>361</v>
      </c>
      <c r="E2472" t="s">
        <v>416</v>
      </c>
      <c r="F2472" t="s">
        <v>260</v>
      </c>
      <c r="G2472" t="s">
        <v>195</v>
      </c>
      <c r="H2472" t="s">
        <v>200</v>
      </c>
      <c r="I2472" t="s">
        <v>201</v>
      </c>
      <c r="K2472" t="s">
        <v>202</v>
      </c>
      <c r="N2472" t="s">
        <v>206</v>
      </c>
      <c r="O2472" t="s">
        <v>264</v>
      </c>
      <c r="P2472">
        <v>2020</v>
      </c>
      <c r="Q2472">
        <v>2.5</v>
      </c>
    </row>
    <row r="2473" spans="1:17" x14ac:dyDescent="0.25">
      <c r="A2473" t="s">
        <v>413</v>
      </c>
      <c r="B2473" t="s">
        <v>414</v>
      </c>
      <c r="C2473" t="s">
        <v>415</v>
      </c>
      <c r="D2473" t="s">
        <v>361</v>
      </c>
      <c r="E2473" t="s">
        <v>416</v>
      </c>
      <c r="F2473" t="s">
        <v>260</v>
      </c>
      <c r="G2473" t="s">
        <v>195</v>
      </c>
      <c r="H2473" t="s">
        <v>200</v>
      </c>
      <c r="I2473" t="s">
        <v>201</v>
      </c>
      <c r="K2473" t="s">
        <v>202</v>
      </c>
      <c r="N2473" t="s">
        <v>206</v>
      </c>
      <c r="O2473" t="s">
        <v>265</v>
      </c>
      <c r="P2473">
        <v>2020</v>
      </c>
      <c r="Q2473">
        <v>3.5</v>
      </c>
    </row>
    <row r="2474" spans="1:17" x14ac:dyDescent="0.25">
      <c r="A2474" t="s">
        <v>413</v>
      </c>
      <c r="B2474" t="s">
        <v>414</v>
      </c>
      <c r="C2474" t="s">
        <v>415</v>
      </c>
      <c r="D2474" t="s">
        <v>361</v>
      </c>
      <c r="E2474" t="s">
        <v>416</v>
      </c>
      <c r="F2474" t="s">
        <v>260</v>
      </c>
      <c r="G2474" t="s">
        <v>195</v>
      </c>
      <c r="H2474" t="s">
        <v>200</v>
      </c>
      <c r="I2474" t="s">
        <v>201</v>
      </c>
      <c r="K2474" t="s">
        <v>202</v>
      </c>
      <c r="N2474" t="s">
        <v>206</v>
      </c>
      <c r="O2474" t="s">
        <v>194</v>
      </c>
      <c r="P2474">
        <v>2030</v>
      </c>
      <c r="Q2474">
        <v>3</v>
      </c>
    </row>
    <row r="2475" spans="1:17" x14ac:dyDescent="0.25">
      <c r="A2475" t="s">
        <v>413</v>
      </c>
      <c r="B2475" t="s">
        <v>414</v>
      </c>
      <c r="C2475" t="s">
        <v>415</v>
      </c>
      <c r="D2475" t="s">
        <v>361</v>
      </c>
      <c r="E2475" t="s">
        <v>416</v>
      </c>
      <c r="F2475" t="s">
        <v>260</v>
      </c>
      <c r="G2475" t="s">
        <v>195</v>
      </c>
      <c r="H2475" t="s">
        <v>200</v>
      </c>
      <c r="I2475" t="s">
        <v>201</v>
      </c>
      <c r="K2475" t="s">
        <v>202</v>
      </c>
      <c r="N2475" t="s">
        <v>206</v>
      </c>
      <c r="O2475" t="s">
        <v>194</v>
      </c>
      <c r="P2475">
        <v>2050</v>
      </c>
      <c r="Q2475">
        <v>3</v>
      </c>
    </row>
    <row r="2476" spans="1:17" x14ac:dyDescent="0.25">
      <c r="A2476" t="s">
        <v>413</v>
      </c>
      <c r="B2476" t="s">
        <v>414</v>
      </c>
      <c r="C2476" t="s">
        <v>415</v>
      </c>
      <c r="D2476" t="s">
        <v>361</v>
      </c>
      <c r="E2476" t="s">
        <v>416</v>
      </c>
      <c r="F2476" t="s">
        <v>260</v>
      </c>
      <c r="G2476" t="s">
        <v>195</v>
      </c>
      <c r="H2476" t="s">
        <v>200</v>
      </c>
      <c r="I2476" t="s">
        <v>201</v>
      </c>
      <c r="K2476" t="s">
        <v>202</v>
      </c>
      <c r="N2476" t="s">
        <v>206</v>
      </c>
      <c r="O2476" t="s">
        <v>264</v>
      </c>
      <c r="P2476">
        <v>2050</v>
      </c>
      <c r="Q2476">
        <v>2</v>
      </c>
    </row>
    <row r="2477" spans="1:17" x14ac:dyDescent="0.25">
      <c r="A2477" t="s">
        <v>413</v>
      </c>
      <c r="B2477" t="s">
        <v>414</v>
      </c>
      <c r="C2477" t="s">
        <v>415</v>
      </c>
      <c r="D2477" t="s">
        <v>361</v>
      </c>
      <c r="E2477" t="s">
        <v>416</v>
      </c>
      <c r="F2477" t="s">
        <v>260</v>
      </c>
      <c r="G2477" t="s">
        <v>195</v>
      </c>
      <c r="H2477" t="s">
        <v>200</v>
      </c>
      <c r="I2477" t="s">
        <v>201</v>
      </c>
      <c r="K2477" t="s">
        <v>202</v>
      </c>
      <c r="N2477" t="s">
        <v>206</v>
      </c>
      <c r="O2477" t="s">
        <v>265</v>
      </c>
      <c r="P2477">
        <v>2050</v>
      </c>
      <c r="Q2477">
        <v>3.5</v>
      </c>
    </row>
    <row r="2478" spans="1:17" x14ac:dyDescent="0.25">
      <c r="A2478" t="s">
        <v>413</v>
      </c>
      <c r="B2478" t="s">
        <v>414</v>
      </c>
      <c r="C2478" t="s">
        <v>415</v>
      </c>
      <c r="D2478" t="s">
        <v>361</v>
      </c>
      <c r="E2478" t="s">
        <v>416</v>
      </c>
      <c r="F2478" t="s">
        <v>260</v>
      </c>
      <c r="G2478" t="s">
        <v>195</v>
      </c>
      <c r="H2478" t="s">
        <v>423</v>
      </c>
      <c r="I2478" t="s">
        <v>205</v>
      </c>
      <c r="J2478" t="s">
        <v>422</v>
      </c>
      <c r="M2478" t="s">
        <v>420</v>
      </c>
      <c r="O2478" t="s">
        <v>194</v>
      </c>
      <c r="P2478">
        <v>2015</v>
      </c>
      <c r="Q2478">
        <v>1</v>
      </c>
    </row>
    <row r="2479" spans="1:17" x14ac:dyDescent="0.25">
      <c r="A2479" t="s">
        <v>413</v>
      </c>
      <c r="B2479" t="s">
        <v>414</v>
      </c>
      <c r="C2479" t="s">
        <v>415</v>
      </c>
      <c r="D2479" t="s">
        <v>361</v>
      </c>
      <c r="E2479" t="s">
        <v>416</v>
      </c>
      <c r="F2479" t="s">
        <v>260</v>
      </c>
      <c r="G2479" t="s">
        <v>195</v>
      </c>
      <c r="H2479" t="s">
        <v>423</v>
      </c>
      <c r="I2479" t="s">
        <v>205</v>
      </c>
      <c r="J2479" t="s">
        <v>422</v>
      </c>
      <c r="M2479" t="s">
        <v>420</v>
      </c>
      <c r="O2479" t="s">
        <v>194</v>
      </c>
      <c r="P2479">
        <v>2020</v>
      </c>
      <c r="Q2479">
        <v>1</v>
      </c>
    </row>
    <row r="2480" spans="1:17" x14ac:dyDescent="0.25">
      <c r="A2480" t="s">
        <v>413</v>
      </c>
      <c r="B2480" t="s">
        <v>414</v>
      </c>
      <c r="C2480" t="s">
        <v>415</v>
      </c>
      <c r="D2480" t="s">
        <v>361</v>
      </c>
      <c r="E2480" t="s">
        <v>416</v>
      </c>
      <c r="F2480" t="s">
        <v>260</v>
      </c>
      <c r="G2480" t="s">
        <v>195</v>
      </c>
      <c r="H2480" t="s">
        <v>423</v>
      </c>
      <c r="I2480" t="s">
        <v>205</v>
      </c>
      <c r="J2480" t="s">
        <v>422</v>
      </c>
      <c r="M2480" t="s">
        <v>420</v>
      </c>
      <c r="O2480" t="s">
        <v>264</v>
      </c>
      <c r="P2480">
        <v>2020</v>
      </c>
      <c r="Q2480">
        <v>1</v>
      </c>
    </row>
    <row r="2481" spans="1:17" x14ac:dyDescent="0.25">
      <c r="A2481" t="s">
        <v>413</v>
      </c>
      <c r="B2481" t="s">
        <v>414</v>
      </c>
      <c r="C2481" t="s">
        <v>415</v>
      </c>
      <c r="D2481" t="s">
        <v>361</v>
      </c>
      <c r="E2481" t="s">
        <v>416</v>
      </c>
      <c r="F2481" t="s">
        <v>260</v>
      </c>
      <c r="G2481" t="s">
        <v>195</v>
      </c>
      <c r="H2481" t="s">
        <v>423</v>
      </c>
      <c r="I2481" t="s">
        <v>205</v>
      </c>
      <c r="J2481" t="s">
        <v>422</v>
      </c>
      <c r="M2481" t="s">
        <v>420</v>
      </c>
      <c r="O2481" t="s">
        <v>265</v>
      </c>
      <c r="P2481">
        <v>2020</v>
      </c>
      <c r="Q2481">
        <v>1</v>
      </c>
    </row>
    <row r="2482" spans="1:17" x14ac:dyDescent="0.25">
      <c r="A2482" t="s">
        <v>413</v>
      </c>
      <c r="B2482" t="s">
        <v>414</v>
      </c>
      <c r="C2482" t="s">
        <v>415</v>
      </c>
      <c r="D2482" t="s">
        <v>361</v>
      </c>
      <c r="E2482" t="s">
        <v>416</v>
      </c>
      <c r="F2482" t="s">
        <v>260</v>
      </c>
      <c r="G2482" t="s">
        <v>195</v>
      </c>
      <c r="H2482" t="s">
        <v>423</v>
      </c>
      <c r="I2482" t="s">
        <v>205</v>
      </c>
      <c r="J2482" t="s">
        <v>422</v>
      </c>
      <c r="M2482" t="s">
        <v>420</v>
      </c>
      <c r="O2482" t="s">
        <v>194</v>
      </c>
      <c r="P2482">
        <v>2030</v>
      </c>
      <c r="Q2482">
        <v>1</v>
      </c>
    </row>
    <row r="2483" spans="1:17" x14ac:dyDescent="0.25">
      <c r="A2483" t="s">
        <v>413</v>
      </c>
      <c r="B2483" t="s">
        <v>414</v>
      </c>
      <c r="C2483" t="s">
        <v>415</v>
      </c>
      <c r="D2483" t="s">
        <v>361</v>
      </c>
      <c r="E2483" t="s">
        <v>416</v>
      </c>
      <c r="F2483" t="s">
        <v>260</v>
      </c>
      <c r="G2483" t="s">
        <v>195</v>
      </c>
      <c r="H2483" t="s">
        <v>423</v>
      </c>
      <c r="I2483" t="s">
        <v>205</v>
      </c>
      <c r="J2483" t="s">
        <v>422</v>
      </c>
      <c r="M2483" t="s">
        <v>420</v>
      </c>
      <c r="O2483" t="s">
        <v>194</v>
      </c>
      <c r="P2483">
        <v>2050</v>
      </c>
      <c r="Q2483">
        <v>1</v>
      </c>
    </row>
    <row r="2484" spans="1:17" x14ac:dyDescent="0.25">
      <c r="A2484" t="s">
        <v>413</v>
      </c>
      <c r="B2484" t="s">
        <v>414</v>
      </c>
      <c r="C2484" t="s">
        <v>415</v>
      </c>
      <c r="D2484" t="s">
        <v>361</v>
      </c>
      <c r="E2484" t="s">
        <v>416</v>
      </c>
      <c r="F2484" t="s">
        <v>260</v>
      </c>
      <c r="G2484" t="s">
        <v>195</v>
      </c>
      <c r="H2484" t="s">
        <v>423</v>
      </c>
      <c r="I2484" t="s">
        <v>205</v>
      </c>
      <c r="J2484" t="s">
        <v>422</v>
      </c>
      <c r="M2484" t="s">
        <v>420</v>
      </c>
      <c r="O2484" t="s">
        <v>264</v>
      </c>
      <c r="P2484">
        <v>2050</v>
      </c>
      <c r="Q2484">
        <v>1</v>
      </c>
    </row>
    <row r="2485" spans="1:17" x14ac:dyDescent="0.25">
      <c r="A2485" t="s">
        <v>413</v>
      </c>
      <c r="B2485" t="s">
        <v>414</v>
      </c>
      <c r="C2485" t="s">
        <v>415</v>
      </c>
      <c r="D2485" t="s">
        <v>361</v>
      </c>
      <c r="E2485" t="s">
        <v>416</v>
      </c>
      <c r="F2485" t="s">
        <v>260</v>
      </c>
      <c r="G2485" t="s">
        <v>195</v>
      </c>
      <c r="H2485" t="s">
        <v>423</v>
      </c>
      <c r="I2485" t="s">
        <v>205</v>
      </c>
      <c r="J2485" t="s">
        <v>422</v>
      </c>
      <c r="M2485" t="s">
        <v>420</v>
      </c>
      <c r="O2485" t="s">
        <v>265</v>
      </c>
      <c r="P2485">
        <v>2050</v>
      </c>
      <c r="Q2485">
        <v>1</v>
      </c>
    </row>
    <row r="2486" spans="1:17" x14ac:dyDescent="0.25">
      <c r="A2486" t="s">
        <v>413</v>
      </c>
      <c r="B2486" t="s">
        <v>414</v>
      </c>
      <c r="C2486" t="s">
        <v>415</v>
      </c>
      <c r="D2486" t="s">
        <v>361</v>
      </c>
      <c r="E2486" t="s">
        <v>416</v>
      </c>
      <c r="F2486" t="s">
        <v>260</v>
      </c>
      <c r="G2486" t="s">
        <v>195</v>
      </c>
      <c r="H2486" t="s">
        <v>350</v>
      </c>
      <c r="I2486" t="s">
        <v>208</v>
      </c>
      <c r="J2486" t="s">
        <v>351</v>
      </c>
      <c r="K2486" t="s">
        <v>191</v>
      </c>
      <c r="M2486" t="s">
        <v>424</v>
      </c>
      <c r="O2486" t="s">
        <v>194</v>
      </c>
      <c r="P2486">
        <v>2015</v>
      </c>
      <c r="Q2486">
        <v>0.22357239770000001</v>
      </c>
    </row>
    <row r="2487" spans="1:17" x14ac:dyDescent="0.25">
      <c r="A2487" t="s">
        <v>413</v>
      </c>
      <c r="B2487" t="s">
        <v>414</v>
      </c>
      <c r="C2487" t="s">
        <v>415</v>
      </c>
      <c r="D2487" t="s">
        <v>361</v>
      </c>
      <c r="E2487" t="s">
        <v>416</v>
      </c>
      <c r="F2487" t="s">
        <v>260</v>
      </c>
      <c r="G2487" t="s">
        <v>195</v>
      </c>
      <c r="H2487" t="s">
        <v>350</v>
      </c>
      <c r="I2487" t="s">
        <v>208</v>
      </c>
      <c r="J2487" t="s">
        <v>351</v>
      </c>
      <c r="K2487" t="s">
        <v>191</v>
      </c>
      <c r="M2487" t="s">
        <v>424</v>
      </c>
      <c r="O2487" t="s">
        <v>194</v>
      </c>
      <c r="P2487">
        <v>2020</v>
      </c>
      <c r="Q2487">
        <v>0.22357239770000001</v>
      </c>
    </row>
    <row r="2488" spans="1:17" x14ac:dyDescent="0.25">
      <c r="A2488" t="s">
        <v>413</v>
      </c>
      <c r="B2488" t="s">
        <v>414</v>
      </c>
      <c r="C2488" t="s">
        <v>415</v>
      </c>
      <c r="D2488" t="s">
        <v>361</v>
      </c>
      <c r="E2488" t="s">
        <v>416</v>
      </c>
      <c r="F2488" t="s">
        <v>260</v>
      </c>
      <c r="G2488" t="s">
        <v>195</v>
      </c>
      <c r="H2488" t="s">
        <v>350</v>
      </c>
      <c r="I2488" t="s">
        <v>208</v>
      </c>
      <c r="J2488" t="s">
        <v>351</v>
      </c>
      <c r="K2488" t="s">
        <v>191</v>
      </c>
      <c r="M2488" t="s">
        <v>424</v>
      </c>
      <c r="O2488" t="s">
        <v>264</v>
      </c>
      <c r="P2488">
        <v>2020</v>
      </c>
      <c r="Q2488">
        <v>0.19</v>
      </c>
    </row>
    <row r="2489" spans="1:17" x14ac:dyDescent="0.25">
      <c r="A2489" t="s">
        <v>413</v>
      </c>
      <c r="B2489" t="s">
        <v>414</v>
      </c>
      <c r="C2489" t="s">
        <v>415</v>
      </c>
      <c r="D2489" t="s">
        <v>361</v>
      </c>
      <c r="E2489" t="s">
        <v>416</v>
      </c>
      <c r="F2489" t="s">
        <v>260</v>
      </c>
      <c r="G2489" t="s">
        <v>195</v>
      </c>
      <c r="H2489" t="s">
        <v>350</v>
      </c>
      <c r="I2489" t="s">
        <v>208</v>
      </c>
      <c r="J2489" t="s">
        <v>351</v>
      </c>
      <c r="K2489" t="s">
        <v>191</v>
      </c>
      <c r="M2489" t="s">
        <v>424</v>
      </c>
      <c r="O2489" t="s">
        <v>265</v>
      </c>
      <c r="P2489">
        <v>2020</v>
      </c>
      <c r="Q2489">
        <v>0.25</v>
      </c>
    </row>
    <row r="2490" spans="1:17" x14ac:dyDescent="0.25">
      <c r="A2490" t="s">
        <v>413</v>
      </c>
      <c r="B2490" t="s">
        <v>414</v>
      </c>
      <c r="C2490" t="s">
        <v>415</v>
      </c>
      <c r="D2490" t="s">
        <v>361</v>
      </c>
      <c r="E2490" t="s">
        <v>416</v>
      </c>
      <c r="F2490" t="s">
        <v>260</v>
      </c>
      <c r="G2490" t="s">
        <v>195</v>
      </c>
      <c r="H2490" t="s">
        <v>350</v>
      </c>
      <c r="I2490" t="s">
        <v>208</v>
      </c>
      <c r="J2490" t="s">
        <v>351</v>
      </c>
      <c r="K2490" t="s">
        <v>191</v>
      </c>
      <c r="M2490" t="s">
        <v>424</v>
      </c>
      <c r="O2490" t="s">
        <v>194</v>
      </c>
      <c r="P2490">
        <v>2030</v>
      </c>
      <c r="Q2490">
        <v>0.2288629221</v>
      </c>
    </row>
    <row r="2491" spans="1:17" x14ac:dyDescent="0.25">
      <c r="A2491" t="s">
        <v>413</v>
      </c>
      <c r="B2491" t="s">
        <v>414</v>
      </c>
      <c r="C2491" t="s">
        <v>415</v>
      </c>
      <c r="D2491" t="s">
        <v>361</v>
      </c>
      <c r="E2491" t="s">
        <v>416</v>
      </c>
      <c r="F2491" t="s">
        <v>260</v>
      </c>
      <c r="G2491" t="s">
        <v>195</v>
      </c>
      <c r="H2491" t="s">
        <v>350</v>
      </c>
      <c r="I2491" t="s">
        <v>208</v>
      </c>
      <c r="J2491" t="s">
        <v>351</v>
      </c>
      <c r="K2491" t="s">
        <v>191</v>
      </c>
      <c r="M2491" t="s">
        <v>424</v>
      </c>
      <c r="O2491" t="s">
        <v>194</v>
      </c>
      <c r="P2491">
        <v>2050</v>
      </c>
      <c r="Q2491">
        <v>0.23711755870000001</v>
      </c>
    </row>
    <row r="2492" spans="1:17" x14ac:dyDescent="0.25">
      <c r="A2492" t="s">
        <v>413</v>
      </c>
      <c r="B2492" t="s">
        <v>414</v>
      </c>
      <c r="C2492" t="s">
        <v>415</v>
      </c>
      <c r="D2492" t="s">
        <v>361</v>
      </c>
      <c r="E2492" t="s">
        <v>416</v>
      </c>
      <c r="F2492" t="s">
        <v>260</v>
      </c>
      <c r="G2492" t="s">
        <v>195</v>
      </c>
      <c r="H2492" t="s">
        <v>350</v>
      </c>
      <c r="I2492" t="s">
        <v>208</v>
      </c>
      <c r="J2492" t="s">
        <v>351</v>
      </c>
      <c r="K2492" t="s">
        <v>191</v>
      </c>
      <c r="M2492" t="s">
        <v>424</v>
      </c>
      <c r="O2492" t="s">
        <v>264</v>
      </c>
      <c r="P2492">
        <v>2050</v>
      </c>
      <c r="Q2492">
        <v>0.19</v>
      </c>
    </row>
    <row r="2493" spans="1:17" x14ac:dyDescent="0.25">
      <c r="A2493" t="s">
        <v>413</v>
      </c>
      <c r="B2493" t="s">
        <v>414</v>
      </c>
      <c r="C2493" t="s">
        <v>415</v>
      </c>
      <c r="D2493" t="s">
        <v>361</v>
      </c>
      <c r="E2493" t="s">
        <v>416</v>
      </c>
      <c r="F2493" t="s">
        <v>260</v>
      </c>
      <c r="G2493" t="s">
        <v>195</v>
      </c>
      <c r="H2493" t="s">
        <v>350</v>
      </c>
      <c r="I2493" t="s">
        <v>208</v>
      </c>
      <c r="J2493" t="s">
        <v>351</v>
      </c>
      <c r="K2493" t="s">
        <v>191</v>
      </c>
      <c r="M2493" t="s">
        <v>424</v>
      </c>
      <c r="O2493" t="s">
        <v>265</v>
      </c>
      <c r="P2493">
        <v>2050</v>
      </c>
      <c r="Q2493">
        <v>0.27</v>
      </c>
    </row>
    <row r="2494" spans="1:17" x14ac:dyDescent="0.25">
      <c r="A2494" t="s">
        <v>413</v>
      </c>
      <c r="B2494" t="s">
        <v>414</v>
      </c>
      <c r="C2494" t="s">
        <v>415</v>
      </c>
      <c r="D2494" t="s">
        <v>361</v>
      </c>
      <c r="E2494" t="s">
        <v>416</v>
      </c>
      <c r="F2494" t="s">
        <v>260</v>
      </c>
      <c r="G2494" t="s">
        <v>195</v>
      </c>
      <c r="H2494" t="s">
        <v>207</v>
      </c>
      <c r="I2494" t="s">
        <v>208</v>
      </c>
      <c r="J2494" t="s">
        <v>209</v>
      </c>
      <c r="K2494" t="s">
        <v>191</v>
      </c>
      <c r="M2494" t="s">
        <v>420</v>
      </c>
      <c r="O2494" t="s">
        <v>194</v>
      </c>
      <c r="P2494">
        <v>2015</v>
      </c>
      <c r="Q2494">
        <v>0.23533936599999999</v>
      </c>
    </row>
    <row r="2495" spans="1:17" x14ac:dyDescent="0.25">
      <c r="A2495" t="s">
        <v>413</v>
      </c>
      <c r="B2495" t="s">
        <v>414</v>
      </c>
      <c r="C2495" t="s">
        <v>415</v>
      </c>
      <c r="D2495" t="s">
        <v>361</v>
      </c>
      <c r="E2495" t="s">
        <v>416</v>
      </c>
      <c r="F2495" t="s">
        <v>260</v>
      </c>
      <c r="G2495" t="s">
        <v>195</v>
      </c>
      <c r="H2495" t="s">
        <v>207</v>
      </c>
      <c r="I2495" t="s">
        <v>208</v>
      </c>
      <c r="J2495" t="s">
        <v>209</v>
      </c>
      <c r="K2495" t="s">
        <v>191</v>
      </c>
      <c r="M2495" t="s">
        <v>420</v>
      </c>
      <c r="O2495" t="s">
        <v>194</v>
      </c>
      <c r="P2495">
        <v>2020</v>
      </c>
      <c r="Q2495">
        <v>0.2353393661</v>
      </c>
    </row>
    <row r="2496" spans="1:17" x14ac:dyDescent="0.25">
      <c r="A2496" t="s">
        <v>413</v>
      </c>
      <c r="B2496" t="s">
        <v>414</v>
      </c>
      <c r="C2496" t="s">
        <v>415</v>
      </c>
      <c r="D2496" t="s">
        <v>361</v>
      </c>
      <c r="E2496" t="s">
        <v>416</v>
      </c>
      <c r="F2496" t="s">
        <v>260</v>
      </c>
      <c r="G2496" t="s">
        <v>195</v>
      </c>
      <c r="H2496" t="s">
        <v>207</v>
      </c>
      <c r="I2496" t="s">
        <v>208</v>
      </c>
      <c r="J2496" t="s">
        <v>209</v>
      </c>
      <c r="K2496" t="s">
        <v>191</v>
      </c>
      <c r="M2496" t="s">
        <v>420</v>
      </c>
      <c r="O2496" t="s">
        <v>264</v>
      </c>
      <c r="P2496">
        <v>2020</v>
      </c>
      <c r="Q2496">
        <v>0.21</v>
      </c>
    </row>
    <row r="2497" spans="1:17" x14ac:dyDescent="0.25">
      <c r="A2497" t="s">
        <v>413</v>
      </c>
      <c r="B2497" t="s">
        <v>414</v>
      </c>
      <c r="C2497" t="s">
        <v>415</v>
      </c>
      <c r="D2497" t="s">
        <v>361</v>
      </c>
      <c r="E2497" t="s">
        <v>416</v>
      </c>
      <c r="F2497" t="s">
        <v>260</v>
      </c>
      <c r="G2497" t="s">
        <v>195</v>
      </c>
      <c r="H2497" t="s">
        <v>207</v>
      </c>
      <c r="I2497" t="s">
        <v>208</v>
      </c>
      <c r="J2497" t="s">
        <v>209</v>
      </c>
      <c r="K2497" t="s">
        <v>191</v>
      </c>
      <c r="M2497" t="s">
        <v>420</v>
      </c>
      <c r="O2497" t="s">
        <v>265</v>
      </c>
      <c r="P2497">
        <v>2020</v>
      </c>
      <c r="Q2497">
        <v>0.26</v>
      </c>
    </row>
    <row r="2498" spans="1:17" x14ac:dyDescent="0.25">
      <c r="A2498" t="s">
        <v>413</v>
      </c>
      <c r="B2498" t="s">
        <v>414</v>
      </c>
      <c r="C2498" t="s">
        <v>415</v>
      </c>
      <c r="D2498" t="s">
        <v>361</v>
      </c>
      <c r="E2498" t="s">
        <v>416</v>
      </c>
      <c r="F2498" t="s">
        <v>260</v>
      </c>
      <c r="G2498" t="s">
        <v>195</v>
      </c>
      <c r="H2498" t="s">
        <v>207</v>
      </c>
      <c r="I2498" t="s">
        <v>208</v>
      </c>
      <c r="J2498" t="s">
        <v>209</v>
      </c>
      <c r="K2498" t="s">
        <v>191</v>
      </c>
      <c r="M2498" t="s">
        <v>420</v>
      </c>
      <c r="O2498" t="s">
        <v>194</v>
      </c>
      <c r="P2498">
        <v>2030</v>
      </c>
      <c r="Q2498">
        <v>0.240908339</v>
      </c>
    </row>
    <row r="2499" spans="1:17" x14ac:dyDescent="0.25">
      <c r="A2499" t="s">
        <v>413</v>
      </c>
      <c r="B2499" t="s">
        <v>414</v>
      </c>
      <c r="C2499" t="s">
        <v>415</v>
      </c>
      <c r="D2499" t="s">
        <v>361</v>
      </c>
      <c r="E2499" t="s">
        <v>416</v>
      </c>
      <c r="F2499" t="s">
        <v>260</v>
      </c>
      <c r="G2499" t="s">
        <v>195</v>
      </c>
      <c r="H2499" t="s">
        <v>207</v>
      </c>
      <c r="I2499" t="s">
        <v>208</v>
      </c>
      <c r="J2499" t="s">
        <v>209</v>
      </c>
      <c r="K2499" t="s">
        <v>191</v>
      </c>
      <c r="M2499" t="s">
        <v>420</v>
      </c>
      <c r="O2499" t="s">
        <v>194</v>
      </c>
      <c r="P2499">
        <v>2050</v>
      </c>
      <c r="Q2499">
        <v>0.2495974302</v>
      </c>
    </row>
    <row r="2500" spans="1:17" x14ac:dyDescent="0.25">
      <c r="A2500" t="s">
        <v>413</v>
      </c>
      <c r="B2500" t="s">
        <v>414</v>
      </c>
      <c r="C2500" t="s">
        <v>415</v>
      </c>
      <c r="D2500" t="s">
        <v>361</v>
      </c>
      <c r="E2500" t="s">
        <v>416</v>
      </c>
      <c r="F2500" t="s">
        <v>260</v>
      </c>
      <c r="G2500" t="s">
        <v>195</v>
      </c>
      <c r="H2500" t="s">
        <v>207</v>
      </c>
      <c r="I2500" t="s">
        <v>208</v>
      </c>
      <c r="J2500" t="s">
        <v>209</v>
      </c>
      <c r="K2500" t="s">
        <v>191</v>
      </c>
      <c r="M2500" t="s">
        <v>420</v>
      </c>
      <c r="O2500" t="s">
        <v>264</v>
      </c>
      <c r="P2500">
        <v>2050</v>
      </c>
      <c r="Q2500">
        <v>0.21</v>
      </c>
    </row>
    <row r="2501" spans="1:17" x14ac:dyDescent="0.25">
      <c r="A2501" t="s">
        <v>413</v>
      </c>
      <c r="B2501" t="s">
        <v>414</v>
      </c>
      <c r="C2501" t="s">
        <v>415</v>
      </c>
      <c r="D2501" t="s">
        <v>361</v>
      </c>
      <c r="E2501" t="s">
        <v>416</v>
      </c>
      <c r="F2501" t="s">
        <v>260</v>
      </c>
      <c r="G2501" t="s">
        <v>195</v>
      </c>
      <c r="H2501" t="s">
        <v>207</v>
      </c>
      <c r="I2501" t="s">
        <v>208</v>
      </c>
      <c r="J2501" t="s">
        <v>209</v>
      </c>
      <c r="K2501" t="s">
        <v>191</v>
      </c>
      <c r="M2501" t="s">
        <v>420</v>
      </c>
      <c r="O2501" t="s">
        <v>265</v>
      </c>
      <c r="P2501">
        <v>2050</v>
      </c>
      <c r="Q2501">
        <v>0.28000000000000003</v>
      </c>
    </row>
    <row r="2502" spans="1:17" x14ac:dyDescent="0.25">
      <c r="A2502" t="s">
        <v>413</v>
      </c>
      <c r="B2502" t="s">
        <v>414</v>
      </c>
      <c r="C2502" t="s">
        <v>415</v>
      </c>
      <c r="D2502" t="s">
        <v>361</v>
      </c>
      <c r="E2502" t="s">
        <v>416</v>
      </c>
      <c r="F2502" t="s">
        <v>260</v>
      </c>
      <c r="G2502" t="s">
        <v>195</v>
      </c>
      <c r="H2502" t="s">
        <v>352</v>
      </c>
      <c r="I2502" t="s">
        <v>135</v>
      </c>
      <c r="K2502" t="s">
        <v>191</v>
      </c>
      <c r="N2502" t="s">
        <v>206</v>
      </c>
      <c r="O2502" t="s">
        <v>194</v>
      </c>
      <c r="P2502">
        <v>2015</v>
      </c>
      <c r="Q2502">
        <v>0.01</v>
      </c>
    </row>
    <row r="2503" spans="1:17" x14ac:dyDescent="0.25">
      <c r="A2503" t="s">
        <v>413</v>
      </c>
      <c r="B2503" t="s">
        <v>414</v>
      </c>
      <c r="C2503" t="s">
        <v>415</v>
      </c>
      <c r="D2503" t="s">
        <v>361</v>
      </c>
      <c r="E2503" t="s">
        <v>416</v>
      </c>
      <c r="F2503" t="s">
        <v>260</v>
      </c>
      <c r="G2503" t="s">
        <v>195</v>
      </c>
      <c r="H2503" t="s">
        <v>352</v>
      </c>
      <c r="I2503" t="s">
        <v>135</v>
      </c>
      <c r="K2503" t="s">
        <v>191</v>
      </c>
      <c r="N2503" t="s">
        <v>206</v>
      </c>
      <c r="O2503" t="s">
        <v>194</v>
      </c>
      <c r="P2503">
        <v>2020</v>
      </c>
      <c r="Q2503">
        <v>0.01</v>
      </c>
    </row>
    <row r="2504" spans="1:17" x14ac:dyDescent="0.25">
      <c r="A2504" t="s">
        <v>413</v>
      </c>
      <c r="B2504" t="s">
        <v>414</v>
      </c>
      <c r="C2504" t="s">
        <v>415</v>
      </c>
      <c r="D2504" t="s">
        <v>361</v>
      </c>
      <c r="E2504" t="s">
        <v>416</v>
      </c>
      <c r="F2504" t="s">
        <v>260</v>
      </c>
      <c r="G2504" t="s">
        <v>195</v>
      </c>
      <c r="H2504" t="s">
        <v>352</v>
      </c>
      <c r="I2504" t="s">
        <v>135</v>
      </c>
      <c r="K2504" t="s">
        <v>191</v>
      </c>
      <c r="N2504" t="s">
        <v>206</v>
      </c>
      <c r="O2504" t="s">
        <v>264</v>
      </c>
      <c r="P2504">
        <v>2020</v>
      </c>
      <c r="Q2504">
        <v>0.01</v>
      </c>
    </row>
    <row r="2505" spans="1:17" x14ac:dyDescent="0.25">
      <c r="A2505" t="s">
        <v>413</v>
      </c>
      <c r="B2505" t="s">
        <v>414</v>
      </c>
      <c r="C2505" t="s">
        <v>415</v>
      </c>
      <c r="D2505" t="s">
        <v>361</v>
      </c>
      <c r="E2505" t="s">
        <v>416</v>
      </c>
      <c r="F2505" t="s">
        <v>260</v>
      </c>
      <c r="G2505" t="s">
        <v>195</v>
      </c>
      <c r="H2505" t="s">
        <v>352</v>
      </c>
      <c r="I2505" t="s">
        <v>135</v>
      </c>
      <c r="K2505" t="s">
        <v>191</v>
      </c>
      <c r="N2505" t="s">
        <v>206</v>
      </c>
      <c r="O2505" t="s">
        <v>265</v>
      </c>
      <c r="P2505">
        <v>2020</v>
      </c>
      <c r="Q2505">
        <v>0.01</v>
      </c>
    </row>
    <row r="2506" spans="1:17" x14ac:dyDescent="0.25">
      <c r="A2506" t="s">
        <v>413</v>
      </c>
      <c r="B2506" t="s">
        <v>414</v>
      </c>
      <c r="C2506" t="s">
        <v>415</v>
      </c>
      <c r="D2506" t="s">
        <v>361</v>
      </c>
      <c r="E2506" t="s">
        <v>416</v>
      </c>
      <c r="F2506" t="s">
        <v>260</v>
      </c>
      <c r="G2506" t="s">
        <v>195</v>
      </c>
      <c r="H2506" t="s">
        <v>352</v>
      </c>
      <c r="I2506" t="s">
        <v>135</v>
      </c>
      <c r="K2506" t="s">
        <v>191</v>
      </c>
      <c r="N2506" t="s">
        <v>206</v>
      </c>
      <c r="O2506" t="s">
        <v>194</v>
      </c>
      <c r="P2506">
        <v>2030</v>
      </c>
      <c r="Q2506">
        <v>0.01</v>
      </c>
    </row>
    <row r="2507" spans="1:17" x14ac:dyDescent="0.25">
      <c r="A2507" t="s">
        <v>413</v>
      </c>
      <c r="B2507" t="s">
        <v>414</v>
      </c>
      <c r="C2507" t="s">
        <v>415</v>
      </c>
      <c r="D2507" t="s">
        <v>361</v>
      </c>
      <c r="E2507" t="s">
        <v>416</v>
      </c>
      <c r="F2507" t="s">
        <v>260</v>
      </c>
      <c r="G2507" t="s">
        <v>195</v>
      </c>
      <c r="H2507" t="s">
        <v>352</v>
      </c>
      <c r="I2507" t="s">
        <v>135</v>
      </c>
      <c r="K2507" t="s">
        <v>191</v>
      </c>
      <c r="N2507" t="s">
        <v>206</v>
      </c>
      <c r="O2507" t="s">
        <v>194</v>
      </c>
      <c r="P2507">
        <v>2050</v>
      </c>
      <c r="Q2507">
        <v>0.01</v>
      </c>
    </row>
    <row r="2508" spans="1:17" x14ac:dyDescent="0.25">
      <c r="A2508" t="s">
        <v>413</v>
      </c>
      <c r="B2508" t="s">
        <v>414</v>
      </c>
      <c r="C2508" t="s">
        <v>415</v>
      </c>
      <c r="D2508" t="s">
        <v>361</v>
      </c>
      <c r="E2508" t="s">
        <v>416</v>
      </c>
      <c r="F2508" t="s">
        <v>260</v>
      </c>
      <c r="G2508" t="s">
        <v>195</v>
      </c>
      <c r="H2508" t="s">
        <v>352</v>
      </c>
      <c r="I2508" t="s">
        <v>135</v>
      </c>
      <c r="K2508" t="s">
        <v>191</v>
      </c>
      <c r="N2508" t="s">
        <v>206</v>
      </c>
      <c r="O2508" t="s">
        <v>264</v>
      </c>
      <c r="P2508">
        <v>2050</v>
      </c>
      <c r="Q2508">
        <v>0.01</v>
      </c>
    </row>
    <row r="2509" spans="1:17" x14ac:dyDescent="0.25">
      <c r="A2509" t="s">
        <v>413</v>
      </c>
      <c r="B2509" t="s">
        <v>414</v>
      </c>
      <c r="C2509" t="s">
        <v>415</v>
      </c>
      <c r="D2509" t="s">
        <v>361</v>
      </c>
      <c r="E2509" t="s">
        <v>416</v>
      </c>
      <c r="F2509" t="s">
        <v>260</v>
      </c>
      <c r="G2509" t="s">
        <v>195</v>
      </c>
      <c r="H2509" t="s">
        <v>352</v>
      </c>
      <c r="I2509" t="s">
        <v>135</v>
      </c>
      <c r="K2509" t="s">
        <v>191</v>
      </c>
      <c r="N2509" t="s">
        <v>206</v>
      </c>
      <c r="O2509" t="s">
        <v>265</v>
      </c>
      <c r="P2509">
        <v>2050</v>
      </c>
      <c r="Q2509">
        <v>0.01</v>
      </c>
    </row>
    <row r="2510" spans="1:17" x14ac:dyDescent="0.25">
      <c r="A2510" t="s">
        <v>413</v>
      </c>
      <c r="B2510" t="s">
        <v>414</v>
      </c>
      <c r="C2510" t="s">
        <v>415</v>
      </c>
      <c r="D2510" t="s">
        <v>361</v>
      </c>
      <c r="E2510" t="s">
        <v>416</v>
      </c>
      <c r="F2510" t="s">
        <v>260</v>
      </c>
      <c r="G2510" t="s">
        <v>195</v>
      </c>
      <c r="H2510" t="s">
        <v>212</v>
      </c>
      <c r="I2510" t="s">
        <v>213</v>
      </c>
      <c r="K2510" t="s">
        <v>214</v>
      </c>
      <c r="M2510" t="s">
        <v>420</v>
      </c>
      <c r="O2510" t="s">
        <v>194</v>
      </c>
      <c r="P2510">
        <v>2015</v>
      </c>
      <c r="Q2510">
        <v>51.774660519999998</v>
      </c>
    </row>
    <row r="2511" spans="1:17" x14ac:dyDescent="0.25">
      <c r="A2511" t="s">
        <v>413</v>
      </c>
      <c r="B2511" t="s">
        <v>414</v>
      </c>
      <c r="C2511" t="s">
        <v>415</v>
      </c>
      <c r="D2511" t="s">
        <v>361</v>
      </c>
      <c r="E2511" t="s">
        <v>416</v>
      </c>
      <c r="F2511" t="s">
        <v>260</v>
      </c>
      <c r="G2511" t="s">
        <v>195</v>
      </c>
      <c r="H2511" t="s">
        <v>212</v>
      </c>
      <c r="I2511" t="s">
        <v>213</v>
      </c>
      <c r="K2511" t="s">
        <v>214</v>
      </c>
      <c r="M2511" t="s">
        <v>420</v>
      </c>
      <c r="O2511" t="s">
        <v>194</v>
      </c>
      <c r="P2511">
        <v>2020</v>
      </c>
      <c r="Q2511">
        <v>51.774660529999998</v>
      </c>
    </row>
    <row r="2512" spans="1:17" x14ac:dyDescent="0.25">
      <c r="A2512" t="s">
        <v>413</v>
      </c>
      <c r="B2512" t="s">
        <v>414</v>
      </c>
      <c r="C2512" t="s">
        <v>415</v>
      </c>
      <c r="D2512" t="s">
        <v>361</v>
      </c>
      <c r="E2512" t="s">
        <v>416</v>
      </c>
      <c r="F2512" t="s">
        <v>260</v>
      </c>
      <c r="G2512" t="s">
        <v>195</v>
      </c>
      <c r="H2512" t="s">
        <v>212</v>
      </c>
      <c r="I2512" t="s">
        <v>213</v>
      </c>
      <c r="K2512" t="s">
        <v>214</v>
      </c>
      <c r="M2512" t="s">
        <v>420</v>
      </c>
      <c r="O2512" t="s">
        <v>264</v>
      </c>
      <c r="P2512">
        <v>2020</v>
      </c>
      <c r="Q2512">
        <v>46.980275949999999</v>
      </c>
    </row>
    <row r="2513" spans="1:17" x14ac:dyDescent="0.25">
      <c r="A2513" t="s">
        <v>413</v>
      </c>
      <c r="B2513" t="s">
        <v>414</v>
      </c>
      <c r="C2513" t="s">
        <v>415</v>
      </c>
      <c r="D2513" t="s">
        <v>361</v>
      </c>
      <c r="E2513" t="s">
        <v>416</v>
      </c>
      <c r="F2513" t="s">
        <v>260</v>
      </c>
      <c r="G2513" t="s">
        <v>195</v>
      </c>
      <c r="H2513" t="s">
        <v>212</v>
      </c>
      <c r="I2513" t="s">
        <v>213</v>
      </c>
      <c r="K2513" t="s">
        <v>214</v>
      </c>
      <c r="M2513" t="s">
        <v>420</v>
      </c>
      <c r="O2513" t="s">
        <v>265</v>
      </c>
      <c r="P2513">
        <v>2020</v>
      </c>
      <c r="Q2513">
        <v>56.442879470000001</v>
      </c>
    </row>
    <row r="2514" spans="1:17" x14ac:dyDescent="0.25">
      <c r="A2514" t="s">
        <v>413</v>
      </c>
      <c r="B2514" t="s">
        <v>414</v>
      </c>
      <c r="C2514" t="s">
        <v>415</v>
      </c>
      <c r="D2514" t="s">
        <v>361</v>
      </c>
      <c r="E2514" t="s">
        <v>416</v>
      </c>
      <c r="F2514" t="s">
        <v>260</v>
      </c>
      <c r="G2514" t="s">
        <v>195</v>
      </c>
      <c r="H2514" t="s">
        <v>212</v>
      </c>
      <c r="I2514" t="s">
        <v>213</v>
      </c>
      <c r="K2514" t="s">
        <v>214</v>
      </c>
      <c r="M2514" t="s">
        <v>420</v>
      </c>
      <c r="O2514" t="s">
        <v>194</v>
      </c>
      <c r="P2514">
        <v>2030</v>
      </c>
      <c r="Q2514">
        <v>52.999834579999998</v>
      </c>
    </row>
    <row r="2515" spans="1:17" x14ac:dyDescent="0.25">
      <c r="A2515" t="s">
        <v>413</v>
      </c>
      <c r="B2515" t="s">
        <v>414</v>
      </c>
      <c r="C2515" t="s">
        <v>415</v>
      </c>
      <c r="D2515" t="s">
        <v>361</v>
      </c>
      <c r="E2515" t="s">
        <v>416</v>
      </c>
      <c r="F2515" t="s">
        <v>260</v>
      </c>
      <c r="G2515" t="s">
        <v>195</v>
      </c>
      <c r="H2515" t="s">
        <v>212</v>
      </c>
      <c r="I2515" t="s">
        <v>213</v>
      </c>
      <c r="K2515" t="s">
        <v>214</v>
      </c>
      <c r="M2515" t="s">
        <v>420</v>
      </c>
      <c r="O2515" t="s">
        <v>194</v>
      </c>
      <c r="P2515">
        <v>2050</v>
      </c>
      <c r="Q2515">
        <v>54.911434640000003</v>
      </c>
    </row>
    <row r="2516" spans="1:17" x14ac:dyDescent="0.25">
      <c r="A2516" t="s">
        <v>413</v>
      </c>
      <c r="B2516" t="s">
        <v>414</v>
      </c>
      <c r="C2516" t="s">
        <v>415</v>
      </c>
      <c r="D2516" t="s">
        <v>361</v>
      </c>
      <c r="E2516" t="s">
        <v>416</v>
      </c>
      <c r="F2516" t="s">
        <v>260</v>
      </c>
      <c r="G2516" t="s">
        <v>195</v>
      </c>
      <c r="H2516" t="s">
        <v>212</v>
      </c>
      <c r="I2516" t="s">
        <v>213</v>
      </c>
      <c r="K2516" t="s">
        <v>214</v>
      </c>
      <c r="M2516" t="s">
        <v>420</v>
      </c>
      <c r="O2516" t="s">
        <v>264</v>
      </c>
      <c r="P2516">
        <v>2050</v>
      </c>
      <c r="Q2516">
        <v>46.980275949999999</v>
      </c>
    </row>
    <row r="2517" spans="1:17" x14ac:dyDescent="0.25">
      <c r="A2517" t="s">
        <v>413</v>
      </c>
      <c r="B2517" t="s">
        <v>414</v>
      </c>
      <c r="C2517" t="s">
        <v>415</v>
      </c>
      <c r="D2517" t="s">
        <v>361</v>
      </c>
      <c r="E2517" t="s">
        <v>416</v>
      </c>
      <c r="F2517" t="s">
        <v>260</v>
      </c>
      <c r="G2517" t="s">
        <v>195</v>
      </c>
      <c r="H2517" t="s">
        <v>212</v>
      </c>
      <c r="I2517" t="s">
        <v>213</v>
      </c>
      <c r="K2517" t="s">
        <v>214</v>
      </c>
      <c r="M2517" t="s">
        <v>420</v>
      </c>
      <c r="O2517" t="s">
        <v>265</v>
      </c>
      <c r="P2517">
        <v>2050</v>
      </c>
      <c r="Q2517">
        <v>60.651128180000001</v>
      </c>
    </row>
    <row r="2518" spans="1:17" x14ac:dyDescent="0.25">
      <c r="A2518" t="s">
        <v>413</v>
      </c>
      <c r="B2518" t="s">
        <v>414</v>
      </c>
      <c r="C2518" t="s">
        <v>415</v>
      </c>
      <c r="D2518" t="s">
        <v>361</v>
      </c>
      <c r="E2518" t="s">
        <v>416</v>
      </c>
      <c r="F2518" t="s">
        <v>260</v>
      </c>
      <c r="G2518" t="s">
        <v>195</v>
      </c>
      <c r="H2518" t="s">
        <v>354</v>
      </c>
      <c r="I2518" t="s">
        <v>136</v>
      </c>
      <c r="K2518" t="s">
        <v>275</v>
      </c>
      <c r="M2518" t="s">
        <v>192</v>
      </c>
      <c r="N2518" t="s">
        <v>206</v>
      </c>
      <c r="O2518" t="s">
        <v>194</v>
      </c>
      <c r="P2518">
        <v>2015</v>
      </c>
      <c r="Q2518">
        <v>2.5</v>
      </c>
    </row>
    <row r="2519" spans="1:17" x14ac:dyDescent="0.25">
      <c r="A2519" t="s">
        <v>413</v>
      </c>
      <c r="B2519" t="s">
        <v>414</v>
      </c>
      <c r="C2519" t="s">
        <v>415</v>
      </c>
      <c r="D2519" t="s">
        <v>361</v>
      </c>
      <c r="E2519" t="s">
        <v>416</v>
      </c>
      <c r="F2519" t="s">
        <v>260</v>
      </c>
      <c r="G2519" t="s">
        <v>195</v>
      </c>
      <c r="H2519" t="s">
        <v>354</v>
      </c>
      <c r="I2519" t="s">
        <v>136</v>
      </c>
      <c r="K2519" t="s">
        <v>275</v>
      </c>
      <c r="M2519" t="s">
        <v>192</v>
      </c>
      <c r="N2519" t="s">
        <v>206</v>
      </c>
      <c r="O2519" t="s">
        <v>194</v>
      </c>
      <c r="P2519">
        <v>2020</v>
      </c>
      <c r="Q2519">
        <v>2.3774751250000001</v>
      </c>
    </row>
    <row r="2520" spans="1:17" x14ac:dyDescent="0.25">
      <c r="A2520" t="s">
        <v>413</v>
      </c>
      <c r="B2520" t="s">
        <v>414</v>
      </c>
      <c r="C2520" t="s">
        <v>415</v>
      </c>
      <c r="D2520" t="s">
        <v>361</v>
      </c>
      <c r="E2520" t="s">
        <v>416</v>
      </c>
      <c r="F2520" t="s">
        <v>260</v>
      </c>
      <c r="G2520" t="s">
        <v>195</v>
      </c>
      <c r="H2520" t="s">
        <v>354</v>
      </c>
      <c r="I2520" t="s">
        <v>136</v>
      </c>
      <c r="K2520" t="s">
        <v>275</v>
      </c>
      <c r="M2520" t="s">
        <v>192</v>
      </c>
      <c r="N2520" t="s">
        <v>206</v>
      </c>
      <c r="O2520" t="s">
        <v>264</v>
      </c>
      <c r="P2520">
        <v>2020</v>
      </c>
      <c r="Q2520">
        <v>2.020853856</v>
      </c>
    </row>
    <row r="2521" spans="1:17" x14ac:dyDescent="0.25">
      <c r="A2521" t="s">
        <v>413</v>
      </c>
      <c r="B2521" t="s">
        <v>414</v>
      </c>
      <c r="C2521" t="s">
        <v>415</v>
      </c>
      <c r="D2521" t="s">
        <v>361</v>
      </c>
      <c r="E2521" t="s">
        <v>416</v>
      </c>
      <c r="F2521" t="s">
        <v>260</v>
      </c>
      <c r="G2521" t="s">
        <v>195</v>
      </c>
      <c r="H2521" t="s">
        <v>354</v>
      </c>
      <c r="I2521" t="s">
        <v>136</v>
      </c>
      <c r="K2521" t="s">
        <v>275</v>
      </c>
      <c r="M2521" t="s">
        <v>192</v>
      </c>
      <c r="N2521" t="s">
        <v>206</v>
      </c>
      <c r="O2521" t="s">
        <v>265</v>
      </c>
      <c r="P2521">
        <v>2020</v>
      </c>
      <c r="Q2521">
        <v>2.7340963930000002</v>
      </c>
    </row>
    <row r="2522" spans="1:17" x14ac:dyDescent="0.25">
      <c r="A2522" t="s">
        <v>413</v>
      </c>
      <c r="B2522" t="s">
        <v>414</v>
      </c>
      <c r="C2522" t="s">
        <v>415</v>
      </c>
      <c r="D2522" t="s">
        <v>361</v>
      </c>
      <c r="E2522" t="s">
        <v>416</v>
      </c>
      <c r="F2522" t="s">
        <v>260</v>
      </c>
      <c r="G2522" t="s">
        <v>195</v>
      </c>
      <c r="H2522" t="s">
        <v>354</v>
      </c>
      <c r="I2522" t="s">
        <v>136</v>
      </c>
      <c r="K2522" t="s">
        <v>275</v>
      </c>
      <c r="M2522" t="s">
        <v>192</v>
      </c>
      <c r="N2522" t="s">
        <v>206</v>
      </c>
      <c r="O2522" t="s">
        <v>194</v>
      </c>
      <c r="P2522">
        <v>2030</v>
      </c>
      <c r="Q2522">
        <v>2.1501458869999999</v>
      </c>
    </row>
    <row r="2523" spans="1:17" x14ac:dyDescent="0.25">
      <c r="A2523" t="s">
        <v>413</v>
      </c>
      <c r="B2523" t="s">
        <v>414</v>
      </c>
      <c r="C2523" t="s">
        <v>415</v>
      </c>
      <c r="D2523" t="s">
        <v>361</v>
      </c>
      <c r="E2523" t="s">
        <v>416</v>
      </c>
      <c r="F2523" t="s">
        <v>260</v>
      </c>
      <c r="G2523" t="s">
        <v>195</v>
      </c>
      <c r="H2523" t="s">
        <v>354</v>
      </c>
      <c r="I2523" t="s">
        <v>136</v>
      </c>
      <c r="K2523" t="s">
        <v>275</v>
      </c>
      <c r="M2523" t="s">
        <v>192</v>
      </c>
      <c r="N2523" t="s">
        <v>206</v>
      </c>
      <c r="O2523" t="s">
        <v>194</v>
      </c>
      <c r="P2523">
        <v>2050</v>
      </c>
      <c r="Q2523">
        <v>1.758619237</v>
      </c>
    </row>
    <row r="2524" spans="1:17" x14ac:dyDescent="0.25">
      <c r="A2524" t="s">
        <v>413</v>
      </c>
      <c r="B2524" t="s">
        <v>414</v>
      </c>
      <c r="C2524" t="s">
        <v>415</v>
      </c>
      <c r="D2524" t="s">
        <v>361</v>
      </c>
      <c r="E2524" t="s">
        <v>416</v>
      </c>
      <c r="F2524" t="s">
        <v>260</v>
      </c>
      <c r="G2524" t="s">
        <v>195</v>
      </c>
      <c r="H2524" t="s">
        <v>354</v>
      </c>
      <c r="I2524" t="s">
        <v>136</v>
      </c>
      <c r="K2524" t="s">
        <v>275</v>
      </c>
      <c r="M2524" t="s">
        <v>192</v>
      </c>
      <c r="N2524" t="s">
        <v>206</v>
      </c>
      <c r="O2524" t="s">
        <v>264</v>
      </c>
      <c r="P2524">
        <v>2050</v>
      </c>
      <c r="Q2524">
        <v>1.3189644279999999</v>
      </c>
    </row>
    <row r="2525" spans="1:17" x14ac:dyDescent="0.25">
      <c r="A2525" t="s">
        <v>413</v>
      </c>
      <c r="B2525" t="s">
        <v>414</v>
      </c>
      <c r="C2525" t="s">
        <v>415</v>
      </c>
      <c r="D2525" t="s">
        <v>361</v>
      </c>
      <c r="E2525" t="s">
        <v>416</v>
      </c>
      <c r="F2525" t="s">
        <v>260</v>
      </c>
      <c r="G2525" t="s">
        <v>195</v>
      </c>
      <c r="H2525" t="s">
        <v>354</v>
      </c>
      <c r="I2525" t="s">
        <v>136</v>
      </c>
      <c r="K2525" t="s">
        <v>275</v>
      </c>
      <c r="M2525" t="s">
        <v>192</v>
      </c>
      <c r="N2525" t="s">
        <v>206</v>
      </c>
      <c r="O2525" t="s">
        <v>265</v>
      </c>
      <c r="P2525">
        <v>2050</v>
      </c>
      <c r="Q2525">
        <v>2.198274047</v>
      </c>
    </row>
    <row r="2526" spans="1:17" x14ac:dyDescent="0.25">
      <c r="A2526" t="s">
        <v>413</v>
      </c>
      <c r="B2526" t="s">
        <v>414</v>
      </c>
      <c r="C2526" t="s">
        <v>415</v>
      </c>
      <c r="D2526" t="s">
        <v>361</v>
      </c>
      <c r="E2526" t="s">
        <v>416</v>
      </c>
      <c r="F2526" t="s">
        <v>260</v>
      </c>
      <c r="G2526" t="s">
        <v>195</v>
      </c>
      <c r="H2526" t="s">
        <v>355</v>
      </c>
      <c r="I2526" t="s">
        <v>277</v>
      </c>
      <c r="K2526" t="s">
        <v>278</v>
      </c>
      <c r="N2526" t="s">
        <v>206</v>
      </c>
      <c r="O2526" t="s">
        <v>194</v>
      </c>
      <c r="P2526">
        <v>2015</v>
      </c>
      <c r="Q2526">
        <v>0.77257870200000001</v>
      </c>
    </row>
    <row r="2527" spans="1:17" x14ac:dyDescent="0.25">
      <c r="A2527" t="s">
        <v>413</v>
      </c>
      <c r="B2527" t="s">
        <v>414</v>
      </c>
      <c r="C2527" t="s">
        <v>415</v>
      </c>
      <c r="D2527" t="s">
        <v>361</v>
      </c>
      <c r="E2527" t="s">
        <v>416</v>
      </c>
      <c r="F2527" t="s">
        <v>260</v>
      </c>
      <c r="G2527" t="s">
        <v>195</v>
      </c>
      <c r="H2527" t="s">
        <v>355</v>
      </c>
      <c r="I2527" t="s">
        <v>277</v>
      </c>
      <c r="K2527" t="s">
        <v>278</v>
      </c>
      <c r="N2527" t="s">
        <v>206</v>
      </c>
      <c r="O2527" t="s">
        <v>194</v>
      </c>
      <c r="P2527">
        <v>2020</v>
      </c>
      <c r="Q2527">
        <v>0.77257870100000003</v>
      </c>
    </row>
    <row r="2528" spans="1:17" x14ac:dyDescent="0.25">
      <c r="A2528" t="s">
        <v>413</v>
      </c>
      <c r="B2528" t="s">
        <v>414</v>
      </c>
      <c r="C2528" t="s">
        <v>415</v>
      </c>
      <c r="D2528" t="s">
        <v>361</v>
      </c>
      <c r="E2528" t="s">
        <v>416</v>
      </c>
      <c r="F2528" t="s">
        <v>260</v>
      </c>
      <c r="G2528" t="s">
        <v>195</v>
      </c>
      <c r="H2528" t="s">
        <v>355</v>
      </c>
      <c r="I2528" t="s">
        <v>277</v>
      </c>
      <c r="K2528" t="s">
        <v>278</v>
      </c>
      <c r="N2528" t="s">
        <v>206</v>
      </c>
      <c r="O2528" t="s">
        <v>264</v>
      </c>
      <c r="P2528">
        <v>2020</v>
      </c>
      <c r="Q2528">
        <v>0.656691896</v>
      </c>
    </row>
    <row r="2529" spans="1:17" x14ac:dyDescent="0.25">
      <c r="A2529" t="s">
        <v>413</v>
      </c>
      <c r="B2529" t="s">
        <v>414</v>
      </c>
      <c r="C2529" t="s">
        <v>415</v>
      </c>
      <c r="D2529" t="s">
        <v>361</v>
      </c>
      <c r="E2529" t="s">
        <v>416</v>
      </c>
      <c r="F2529" t="s">
        <v>260</v>
      </c>
      <c r="G2529" t="s">
        <v>195</v>
      </c>
      <c r="H2529" t="s">
        <v>355</v>
      </c>
      <c r="I2529" t="s">
        <v>277</v>
      </c>
      <c r="K2529" t="s">
        <v>278</v>
      </c>
      <c r="N2529" t="s">
        <v>206</v>
      </c>
      <c r="O2529" t="s">
        <v>265</v>
      </c>
      <c r="P2529">
        <v>2020</v>
      </c>
      <c r="Q2529">
        <v>0.88846550700000004</v>
      </c>
    </row>
    <row r="2530" spans="1:17" x14ac:dyDescent="0.25">
      <c r="A2530" t="s">
        <v>413</v>
      </c>
      <c r="B2530" t="s">
        <v>414</v>
      </c>
      <c r="C2530" t="s">
        <v>415</v>
      </c>
      <c r="D2530" t="s">
        <v>361</v>
      </c>
      <c r="E2530" t="s">
        <v>416</v>
      </c>
      <c r="F2530" t="s">
        <v>260</v>
      </c>
      <c r="G2530" t="s">
        <v>195</v>
      </c>
      <c r="H2530" t="s">
        <v>355</v>
      </c>
      <c r="I2530" t="s">
        <v>277</v>
      </c>
      <c r="K2530" t="s">
        <v>278</v>
      </c>
      <c r="N2530" t="s">
        <v>206</v>
      </c>
      <c r="O2530" t="s">
        <v>194</v>
      </c>
      <c r="P2530">
        <v>2030</v>
      </c>
      <c r="Q2530">
        <v>0.75471933700000005</v>
      </c>
    </row>
    <row r="2531" spans="1:17" x14ac:dyDescent="0.25">
      <c r="A2531" t="s">
        <v>413</v>
      </c>
      <c r="B2531" t="s">
        <v>414</v>
      </c>
      <c r="C2531" t="s">
        <v>415</v>
      </c>
      <c r="D2531" t="s">
        <v>361</v>
      </c>
      <c r="E2531" t="s">
        <v>416</v>
      </c>
      <c r="F2531" t="s">
        <v>260</v>
      </c>
      <c r="G2531" t="s">
        <v>195</v>
      </c>
      <c r="H2531" t="s">
        <v>355</v>
      </c>
      <c r="I2531" t="s">
        <v>277</v>
      </c>
      <c r="K2531" t="s">
        <v>278</v>
      </c>
      <c r="N2531" t="s">
        <v>206</v>
      </c>
      <c r="O2531" t="s">
        <v>194</v>
      </c>
      <c r="P2531">
        <v>2050</v>
      </c>
      <c r="Q2531">
        <v>0.72844572799999996</v>
      </c>
    </row>
    <row r="2532" spans="1:17" x14ac:dyDescent="0.25">
      <c r="A2532" t="s">
        <v>413</v>
      </c>
      <c r="B2532" t="s">
        <v>414</v>
      </c>
      <c r="C2532" t="s">
        <v>415</v>
      </c>
      <c r="D2532" t="s">
        <v>361</v>
      </c>
      <c r="E2532" t="s">
        <v>416</v>
      </c>
      <c r="F2532" t="s">
        <v>260</v>
      </c>
      <c r="G2532" t="s">
        <v>195</v>
      </c>
      <c r="H2532" t="s">
        <v>355</v>
      </c>
      <c r="I2532" t="s">
        <v>277</v>
      </c>
      <c r="K2532" t="s">
        <v>278</v>
      </c>
      <c r="N2532" t="s">
        <v>206</v>
      </c>
      <c r="O2532" t="s">
        <v>264</v>
      </c>
      <c r="P2532">
        <v>2050</v>
      </c>
      <c r="Q2532">
        <v>0.54633429600000005</v>
      </c>
    </row>
    <row r="2533" spans="1:17" x14ac:dyDescent="0.25">
      <c r="A2533" t="s">
        <v>413</v>
      </c>
      <c r="B2533" t="s">
        <v>414</v>
      </c>
      <c r="C2533" t="s">
        <v>415</v>
      </c>
      <c r="D2533" t="s">
        <v>361</v>
      </c>
      <c r="E2533" t="s">
        <v>416</v>
      </c>
      <c r="F2533" t="s">
        <v>260</v>
      </c>
      <c r="G2533" t="s">
        <v>195</v>
      </c>
      <c r="H2533" t="s">
        <v>355</v>
      </c>
      <c r="I2533" t="s">
        <v>277</v>
      </c>
      <c r="K2533" t="s">
        <v>278</v>
      </c>
      <c r="N2533" t="s">
        <v>206</v>
      </c>
      <c r="O2533" t="s">
        <v>265</v>
      </c>
      <c r="P2533">
        <v>2050</v>
      </c>
      <c r="Q2533">
        <v>0.91055715999999998</v>
      </c>
    </row>
    <row r="2534" spans="1:17" x14ac:dyDescent="0.25">
      <c r="A2534" t="s">
        <v>413</v>
      </c>
      <c r="B2534" t="s">
        <v>414</v>
      </c>
      <c r="C2534" t="s">
        <v>415</v>
      </c>
      <c r="D2534" t="s">
        <v>361</v>
      </c>
      <c r="E2534" t="s">
        <v>416</v>
      </c>
      <c r="F2534" t="s">
        <v>260</v>
      </c>
      <c r="G2534" t="s">
        <v>195</v>
      </c>
      <c r="H2534" t="s">
        <v>215</v>
      </c>
      <c r="I2534" t="s">
        <v>216</v>
      </c>
      <c r="K2534" t="s">
        <v>202</v>
      </c>
      <c r="N2534" t="s">
        <v>206</v>
      </c>
      <c r="O2534" t="s">
        <v>194</v>
      </c>
      <c r="P2534">
        <v>2015</v>
      </c>
      <c r="Q2534">
        <v>25</v>
      </c>
    </row>
    <row r="2535" spans="1:17" x14ac:dyDescent="0.25">
      <c r="A2535" t="s">
        <v>413</v>
      </c>
      <c r="B2535" t="s">
        <v>414</v>
      </c>
      <c r="C2535" t="s">
        <v>415</v>
      </c>
      <c r="D2535" t="s">
        <v>361</v>
      </c>
      <c r="E2535" t="s">
        <v>416</v>
      </c>
      <c r="F2535" t="s">
        <v>260</v>
      </c>
      <c r="G2535" t="s">
        <v>195</v>
      </c>
      <c r="H2535" t="s">
        <v>215</v>
      </c>
      <c r="I2535" t="s">
        <v>216</v>
      </c>
      <c r="K2535" t="s">
        <v>202</v>
      </c>
      <c r="N2535" t="s">
        <v>206</v>
      </c>
      <c r="O2535" t="s">
        <v>194</v>
      </c>
      <c r="P2535">
        <v>2020</v>
      </c>
      <c r="Q2535">
        <v>25</v>
      </c>
    </row>
    <row r="2536" spans="1:17" x14ac:dyDescent="0.25">
      <c r="A2536" t="s">
        <v>413</v>
      </c>
      <c r="B2536" t="s">
        <v>414</v>
      </c>
      <c r="C2536" t="s">
        <v>415</v>
      </c>
      <c r="D2536" t="s">
        <v>361</v>
      </c>
      <c r="E2536" t="s">
        <v>416</v>
      </c>
      <c r="F2536" t="s">
        <v>260</v>
      </c>
      <c r="G2536" t="s">
        <v>195</v>
      </c>
      <c r="H2536" t="s">
        <v>215</v>
      </c>
      <c r="I2536" t="s">
        <v>216</v>
      </c>
      <c r="K2536" t="s">
        <v>202</v>
      </c>
      <c r="N2536" t="s">
        <v>206</v>
      </c>
      <c r="O2536" t="s">
        <v>264</v>
      </c>
      <c r="P2536">
        <v>2020</v>
      </c>
      <c r="Q2536">
        <v>20</v>
      </c>
    </row>
    <row r="2537" spans="1:17" x14ac:dyDescent="0.25">
      <c r="A2537" t="s">
        <v>413</v>
      </c>
      <c r="B2537" t="s">
        <v>414</v>
      </c>
      <c r="C2537" t="s">
        <v>415</v>
      </c>
      <c r="D2537" t="s">
        <v>361</v>
      </c>
      <c r="E2537" t="s">
        <v>416</v>
      </c>
      <c r="F2537" t="s">
        <v>260</v>
      </c>
      <c r="G2537" t="s">
        <v>195</v>
      </c>
      <c r="H2537" t="s">
        <v>215</v>
      </c>
      <c r="I2537" t="s">
        <v>216</v>
      </c>
      <c r="K2537" t="s">
        <v>202</v>
      </c>
      <c r="N2537" t="s">
        <v>206</v>
      </c>
      <c r="O2537" t="s">
        <v>265</v>
      </c>
      <c r="P2537">
        <v>2020</v>
      </c>
      <c r="Q2537">
        <v>35</v>
      </c>
    </row>
    <row r="2538" spans="1:17" x14ac:dyDescent="0.25">
      <c r="A2538" t="s">
        <v>413</v>
      </c>
      <c r="B2538" t="s">
        <v>414</v>
      </c>
      <c r="C2538" t="s">
        <v>415</v>
      </c>
      <c r="D2538" t="s">
        <v>361</v>
      </c>
      <c r="E2538" t="s">
        <v>416</v>
      </c>
      <c r="F2538" t="s">
        <v>260</v>
      </c>
      <c r="G2538" t="s">
        <v>195</v>
      </c>
      <c r="H2538" t="s">
        <v>215</v>
      </c>
      <c r="I2538" t="s">
        <v>216</v>
      </c>
      <c r="K2538" t="s">
        <v>202</v>
      </c>
      <c r="N2538" t="s">
        <v>206</v>
      </c>
      <c r="O2538" t="s">
        <v>194</v>
      </c>
      <c r="P2538">
        <v>2030</v>
      </c>
      <c r="Q2538">
        <v>25</v>
      </c>
    </row>
    <row r="2539" spans="1:17" x14ac:dyDescent="0.25">
      <c r="A2539" t="s">
        <v>413</v>
      </c>
      <c r="B2539" t="s">
        <v>414</v>
      </c>
      <c r="C2539" t="s">
        <v>415</v>
      </c>
      <c r="D2539" t="s">
        <v>361</v>
      </c>
      <c r="E2539" t="s">
        <v>416</v>
      </c>
      <c r="F2539" t="s">
        <v>260</v>
      </c>
      <c r="G2539" t="s">
        <v>195</v>
      </c>
      <c r="H2539" t="s">
        <v>215</v>
      </c>
      <c r="I2539" t="s">
        <v>216</v>
      </c>
      <c r="K2539" t="s">
        <v>202</v>
      </c>
      <c r="N2539" t="s">
        <v>206</v>
      </c>
      <c r="O2539" t="s">
        <v>194</v>
      </c>
      <c r="P2539">
        <v>2050</v>
      </c>
      <c r="Q2539">
        <v>25</v>
      </c>
    </row>
    <row r="2540" spans="1:17" x14ac:dyDescent="0.25">
      <c r="A2540" t="s">
        <v>413</v>
      </c>
      <c r="B2540" t="s">
        <v>414</v>
      </c>
      <c r="C2540" t="s">
        <v>415</v>
      </c>
      <c r="D2540" t="s">
        <v>361</v>
      </c>
      <c r="E2540" t="s">
        <v>416</v>
      </c>
      <c r="F2540" t="s">
        <v>260</v>
      </c>
      <c r="G2540" t="s">
        <v>195</v>
      </c>
      <c r="H2540" t="s">
        <v>215</v>
      </c>
      <c r="I2540" t="s">
        <v>216</v>
      </c>
      <c r="K2540" t="s">
        <v>202</v>
      </c>
      <c r="N2540" t="s">
        <v>206</v>
      </c>
      <c r="O2540" t="s">
        <v>264</v>
      </c>
      <c r="P2540">
        <v>2050</v>
      </c>
      <c r="Q2540">
        <v>20</v>
      </c>
    </row>
    <row r="2541" spans="1:17" x14ac:dyDescent="0.25">
      <c r="A2541" t="s">
        <v>413</v>
      </c>
      <c r="B2541" t="s">
        <v>414</v>
      </c>
      <c r="C2541" t="s">
        <v>415</v>
      </c>
      <c r="D2541" t="s">
        <v>361</v>
      </c>
      <c r="E2541" t="s">
        <v>416</v>
      </c>
      <c r="F2541" t="s">
        <v>260</v>
      </c>
      <c r="G2541" t="s">
        <v>195</v>
      </c>
      <c r="H2541" t="s">
        <v>215</v>
      </c>
      <c r="I2541" t="s">
        <v>216</v>
      </c>
      <c r="K2541" t="s">
        <v>202</v>
      </c>
      <c r="N2541" t="s">
        <v>206</v>
      </c>
      <c r="O2541" t="s">
        <v>265</v>
      </c>
      <c r="P2541">
        <v>2050</v>
      </c>
      <c r="Q2541">
        <v>35</v>
      </c>
    </row>
    <row r="2542" spans="1:17" x14ac:dyDescent="0.25">
      <c r="A2542" t="s">
        <v>413</v>
      </c>
      <c r="B2542" t="s">
        <v>414</v>
      </c>
      <c r="C2542" t="s">
        <v>415</v>
      </c>
      <c r="D2542" t="s">
        <v>361</v>
      </c>
      <c r="E2542" t="s">
        <v>416</v>
      </c>
      <c r="F2542" t="s">
        <v>260</v>
      </c>
      <c r="G2542" t="s">
        <v>218</v>
      </c>
      <c r="H2542" t="s">
        <v>219</v>
      </c>
      <c r="I2542" t="s">
        <v>220</v>
      </c>
      <c r="K2542" t="s">
        <v>221</v>
      </c>
      <c r="N2542" t="s">
        <v>425</v>
      </c>
      <c r="O2542" t="s">
        <v>194</v>
      </c>
      <c r="P2542">
        <v>2015</v>
      </c>
      <c r="Q2542">
        <v>0.3</v>
      </c>
    </row>
    <row r="2543" spans="1:17" x14ac:dyDescent="0.25">
      <c r="A2543" t="s">
        <v>413</v>
      </c>
      <c r="B2543" t="s">
        <v>414</v>
      </c>
      <c r="C2543" t="s">
        <v>415</v>
      </c>
      <c r="D2543" t="s">
        <v>361</v>
      </c>
      <c r="E2543" t="s">
        <v>416</v>
      </c>
      <c r="F2543" t="s">
        <v>260</v>
      </c>
      <c r="G2543" t="s">
        <v>218</v>
      </c>
      <c r="H2543" t="s">
        <v>219</v>
      </c>
      <c r="I2543" t="s">
        <v>220</v>
      </c>
      <c r="K2543" t="s">
        <v>221</v>
      </c>
      <c r="N2543" t="s">
        <v>425</v>
      </c>
      <c r="O2543" t="s">
        <v>194</v>
      </c>
      <c r="P2543">
        <v>2020</v>
      </c>
      <c r="Q2543">
        <v>0.1</v>
      </c>
    </row>
    <row r="2544" spans="1:17" x14ac:dyDescent="0.25">
      <c r="A2544" t="s">
        <v>413</v>
      </c>
      <c r="B2544" t="s">
        <v>414</v>
      </c>
      <c r="C2544" t="s">
        <v>415</v>
      </c>
      <c r="D2544" t="s">
        <v>361</v>
      </c>
      <c r="E2544" t="s">
        <v>416</v>
      </c>
      <c r="F2544" t="s">
        <v>260</v>
      </c>
      <c r="G2544" t="s">
        <v>218</v>
      </c>
      <c r="H2544" t="s">
        <v>219</v>
      </c>
      <c r="I2544" t="s">
        <v>220</v>
      </c>
      <c r="K2544" t="s">
        <v>221</v>
      </c>
      <c r="N2544" t="s">
        <v>425</v>
      </c>
      <c r="O2544" t="s">
        <v>264</v>
      </c>
      <c r="P2544">
        <v>2020</v>
      </c>
      <c r="Q2544">
        <v>0</v>
      </c>
    </row>
    <row r="2545" spans="1:17" x14ac:dyDescent="0.25">
      <c r="A2545" t="s">
        <v>413</v>
      </c>
      <c r="B2545" t="s">
        <v>414</v>
      </c>
      <c r="C2545" t="s">
        <v>415</v>
      </c>
      <c r="D2545" t="s">
        <v>361</v>
      </c>
      <c r="E2545" t="s">
        <v>416</v>
      </c>
      <c r="F2545" t="s">
        <v>260</v>
      </c>
      <c r="G2545" t="s">
        <v>218</v>
      </c>
      <c r="H2545" t="s">
        <v>219</v>
      </c>
      <c r="I2545" t="s">
        <v>220</v>
      </c>
      <c r="K2545" t="s">
        <v>221</v>
      </c>
      <c r="N2545" t="s">
        <v>425</v>
      </c>
      <c r="O2545" t="s">
        <v>265</v>
      </c>
      <c r="P2545">
        <v>2020</v>
      </c>
      <c r="Q2545">
        <v>0.1</v>
      </c>
    </row>
    <row r="2546" spans="1:17" x14ac:dyDescent="0.25">
      <c r="A2546" t="s">
        <v>413</v>
      </c>
      <c r="B2546" t="s">
        <v>414</v>
      </c>
      <c r="C2546" t="s">
        <v>415</v>
      </c>
      <c r="D2546" t="s">
        <v>361</v>
      </c>
      <c r="E2546" t="s">
        <v>416</v>
      </c>
      <c r="F2546" t="s">
        <v>260</v>
      </c>
      <c r="G2546" t="s">
        <v>218</v>
      </c>
      <c r="H2546" t="s">
        <v>219</v>
      </c>
      <c r="I2546" t="s">
        <v>220</v>
      </c>
      <c r="K2546" t="s">
        <v>221</v>
      </c>
      <c r="N2546" t="s">
        <v>425</v>
      </c>
      <c r="O2546" t="s">
        <v>194</v>
      </c>
      <c r="P2546">
        <v>2030</v>
      </c>
      <c r="Q2546">
        <v>0.1</v>
      </c>
    </row>
    <row r="2547" spans="1:17" x14ac:dyDescent="0.25">
      <c r="A2547" t="s">
        <v>413</v>
      </c>
      <c r="B2547" t="s">
        <v>414</v>
      </c>
      <c r="C2547" t="s">
        <v>415</v>
      </c>
      <c r="D2547" t="s">
        <v>361</v>
      </c>
      <c r="E2547" t="s">
        <v>416</v>
      </c>
      <c r="F2547" t="s">
        <v>260</v>
      </c>
      <c r="G2547" t="s">
        <v>218</v>
      </c>
      <c r="H2547" t="s">
        <v>219</v>
      </c>
      <c r="I2547" t="s">
        <v>220</v>
      </c>
      <c r="K2547" t="s">
        <v>221</v>
      </c>
      <c r="N2547" t="s">
        <v>425</v>
      </c>
      <c r="O2547" t="s">
        <v>194</v>
      </c>
      <c r="P2547">
        <v>2050</v>
      </c>
      <c r="Q2547">
        <v>0.1</v>
      </c>
    </row>
    <row r="2548" spans="1:17" x14ac:dyDescent="0.25">
      <c r="A2548" t="s">
        <v>413</v>
      </c>
      <c r="B2548" t="s">
        <v>414</v>
      </c>
      <c r="C2548" t="s">
        <v>415</v>
      </c>
      <c r="D2548" t="s">
        <v>361</v>
      </c>
      <c r="E2548" t="s">
        <v>416</v>
      </c>
      <c r="F2548" t="s">
        <v>260</v>
      </c>
      <c r="G2548" t="s">
        <v>218</v>
      </c>
      <c r="H2548" t="s">
        <v>219</v>
      </c>
      <c r="I2548" t="s">
        <v>220</v>
      </c>
      <c r="K2548" t="s">
        <v>221</v>
      </c>
      <c r="N2548" t="s">
        <v>425</v>
      </c>
      <c r="O2548" t="s">
        <v>264</v>
      </c>
      <c r="P2548">
        <v>2050</v>
      </c>
      <c r="Q2548">
        <v>0</v>
      </c>
    </row>
    <row r="2549" spans="1:17" x14ac:dyDescent="0.25">
      <c r="A2549" t="s">
        <v>413</v>
      </c>
      <c r="B2549" t="s">
        <v>414</v>
      </c>
      <c r="C2549" t="s">
        <v>415</v>
      </c>
      <c r="D2549" t="s">
        <v>361</v>
      </c>
      <c r="E2549" t="s">
        <v>416</v>
      </c>
      <c r="F2549" t="s">
        <v>260</v>
      </c>
      <c r="G2549" t="s">
        <v>218</v>
      </c>
      <c r="H2549" t="s">
        <v>219</v>
      </c>
      <c r="I2549" t="s">
        <v>220</v>
      </c>
      <c r="K2549" t="s">
        <v>221</v>
      </c>
      <c r="N2549" t="s">
        <v>425</v>
      </c>
      <c r="O2549" t="s">
        <v>265</v>
      </c>
      <c r="P2549">
        <v>2050</v>
      </c>
      <c r="Q2549">
        <v>0.1</v>
      </c>
    </row>
    <row r="2550" spans="1:17" x14ac:dyDescent="0.25">
      <c r="A2550" t="s">
        <v>413</v>
      </c>
      <c r="B2550" t="s">
        <v>414</v>
      </c>
      <c r="C2550" t="s">
        <v>415</v>
      </c>
      <c r="D2550" t="s">
        <v>361</v>
      </c>
      <c r="E2550" t="s">
        <v>416</v>
      </c>
      <c r="F2550" t="s">
        <v>260</v>
      </c>
      <c r="G2550" t="s">
        <v>218</v>
      </c>
      <c r="H2550" t="s">
        <v>223</v>
      </c>
      <c r="I2550" t="s">
        <v>224</v>
      </c>
      <c r="K2550" t="s">
        <v>221</v>
      </c>
      <c r="M2550" t="s">
        <v>238</v>
      </c>
      <c r="N2550" t="s">
        <v>425</v>
      </c>
      <c r="O2550" t="s">
        <v>194</v>
      </c>
      <c r="P2550">
        <v>2015</v>
      </c>
      <c r="Q2550">
        <v>1.2</v>
      </c>
    </row>
    <row r="2551" spans="1:17" x14ac:dyDescent="0.25">
      <c r="A2551" t="s">
        <v>413</v>
      </c>
      <c r="B2551" t="s">
        <v>414</v>
      </c>
      <c r="C2551" t="s">
        <v>415</v>
      </c>
      <c r="D2551" t="s">
        <v>361</v>
      </c>
      <c r="E2551" t="s">
        <v>416</v>
      </c>
      <c r="F2551" t="s">
        <v>260</v>
      </c>
      <c r="G2551" t="s">
        <v>218</v>
      </c>
      <c r="H2551" t="s">
        <v>223</v>
      </c>
      <c r="I2551" t="s">
        <v>224</v>
      </c>
      <c r="K2551" t="s">
        <v>221</v>
      </c>
      <c r="M2551" t="s">
        <v>238</v>
      </c>
      <c r="N2551" t="s">
        <v>425</v>
      </c>
      <c r="O2551" t="s">
        <v>194</v>
      </c>
      <c r="P2551">
        <v>2020</v>
      </c>
      <c r="Q2551">
        <v>1</v>
      </c>
    </row>
    <row r="2552" spans="1:17" x14ac:dyDescent="0.25">
      <c r="A2552" t="s">
        <v>413</v>
      </c>
      <c r="B2552" t="s">
        <v>414</v>
      </c>
      <c r="C2552" t="s">
        <v>415</v>
      </c>
      <c r="D2552" t="s">
        <v>361</v>
      </c>
      <c r="E2552" t="s">
        <v>416</v>
      </c>
      <c r="F2552" t="s">
        <v>260</v>
      </c>
      <c r="G2552" t="s">
        <v>218</v>
      </c>
      <c r="H2552" t="s">
        <v>223</v>
      </c>
      <c r="I2552" t="s">
        <v>224</v>
      </c>
      <c r="K2552" t="s">
        <v>221</v>
      </c>
      <c r="M2552" t="s">
        <v>238</v>
      </c>
      <c r="N2552" t="s">
        <v>425</v>
      </c>
      <c r="O2552" t="s">
        <v>264</v>
      </c>
      <c r="P2552">
        <v>2020</v>
      </c>
      <c r="Q2552">
        <v>1</v>
      </c>
    </row>
    <row r="2553" spans="1:17" x14ac:dyDescent="0.25">
      <c r="A2553" t="s">
        <v>413</v>
      </c>
      <c r="B2553" t="s">
        <v>414</v>
      </c>
      <c r="C2553" t="s">
        <v>415</v>
      </c>
      <c r="D2553" t="s">
        <v>361</v>
      </c>
      <c r="E2553" t="s">
        <v>416</v>
      </c>
      <c r="F2553" t="s">
        <v>260</v>
      </c>
      <c r="G2553" t="s">
        <v>218</v>
      </c>
      <c r="H2553" t="s">
        <v>223</v>
      </c>
      <c r="I2553" t="s">
        <v>224</v>
      </c>
      <c r="K2553" t="s">
        <v>221</v>
      </c>
      <c r="M2553" t="s">
        <v>238</v>
      </c>
      <c r="N2553" t="s">
        <v>425</v>
      </c>
      <c r="O2553" t="s">
        <v>265</v>
      </c>
      <c r="P2553">
        <v>2020</v>
      </c>
      <c r="Q2553">
        <v>3</v>
      </c>
    </row>
    <row r="2554" spans="1:17" x14ac:dyDescent="0.25">
      <c r="A2554" t="s">
        <v>413</v>
      </c>
      <c r="B2554" t="s">
        <v>414</v>
      </c>
      <c r="C2554" t="s">
        <v>415</v>
      </c>
      <c r="D2554" t="s">
        <v>361</v>
      </c>
      <c r="E2554" t="s">
        <v>416</v>
      </c>
      <c r="F2554" t="s">
        <v>260</v>
      </c>
      <c r="G2554" t="s">
        <v>218</v>
      </c>
      <c r="H2554" t="s">
        <v>223</v>
      </c>
      <c r="I2554" t="s">
        <v>224</v>
      </c>
      <c r="K2554" t="s">
        <v>221</v>
      </c>
      <c r="M2554" t="s">
        <v>238</v>
      </c>
      <c r="N2554" t="s">
        <v>425</v>
      </c>
      <c r="O2554" t="s">
        <v>194</v>
      </c>
      <c r="P2554">
        <v>2030</v>
      </c>
      <c r="Q2554">
        <v>1</v>
      </c>
    </row>
    <row r="2555" spans="1:17" x14ac:dyDescent="0.25">
      <c r="A2555" t="s">
        <v>413</v>
      </c>
      <c r="B2555" t="s">
        <v>414</v>
      </c>
      <c r="C2555" t="s">
        <v>415</v>
      </c>
      <c r="D2555" t="s">
        <v>361</v>
      </c>
      <c r="E2555" t="s">
        <v>416</v>
      </c>
      <c r="F2555" t="s">
        <v>260</v>
      </c>
      <c r="G2555" t="s">
        <v>218</v>
      </c>
      <c r="H2555" t="s">
        <v>223</v>
      </c>
      <c r="I2555" t="s">
        <v>224</v>
      </c>
      <c r="K2555" t="s">
        <v>221</v>
      </c>
      <c r="M2555" t="s">
        <v>238</v>
      </c>
      <c r="N2555" t="s">
        <v>425</v>
      </c>
      <c r="O2555" t="s">
        <v>194</v>
      </c>
      <c r="P2555">
        <v>2050</v>
      </c>
      <c r="Q2555">
        <v>1</v>
      </c>
    </row>
    <row r="2556" spans="1:17" x14ac:dyDescent="0.25">
      <c r="A2556" t="s">
        <v>413</v>
      </c>
      <c r="B2556" t="s">
        <v>414</v>
      </c>
      <c r="C2556" t="s">
        <v>415</v>
      </c>
      <c r="D2556" t="s">
        <v>361</v>
      </c>
      <c r="E2556" t="s">
        <v>416</v>
      </c>
      <c r="F2556" t="s">
        <v>260</v>
      </c>
      <c r="G2556" t="s">
        <v>218</v>
      </c>
      <c r="H2556" t="s">
        <v>223</v>
      </c>
      <c r="I2556" t="s">
        <v>224</v>
      </c>
      <c r="K2556" t="s">
        <v>221</v>
      </c>
      <c r="M2556" t="s">
        <v>238</v>
      </c>
      <c r="N2556" t="s">
        <v>425</v>
      </c>
      <c r="O2556" t="s">
        <v>264</v>
      </c>
      <c r="P2556">
        <v>2050</v>
      </c>
      <c r="Q2556">
        <v>0</v>
      </c>
    </row>
    <row r="2557" spans="1:17" x14ac:dyDescent="0.25">
      <c r="A2557" t="s">
        <v>413</v>
      </c>
      <c r="B2557" t="s">
        <v>414</v>
      </c>
      <c r="C2557" t="s">
        <v>415</v>
      </c>
      <c r="D2557" t="s">
        <v>361</v>
      </c>
      <c r="E2557" t="s">
        <v>416</v>
      </c>
      <c r="F2557" t="s">
        <v>260</v>
      </c>
      <c r="G2557" t="s">
        <v>218</v>
      </c>
      <c r="H2557" t="s">
        <v>223</v>
      </c>
      <c r="I2557" t="s">
        <v>224</v>
      </c>
      <c r="K2557" t="s">
        <v>221</v>
      </c>
      <c r="M2557" t="s">
        <v>238</v>
      </c>
      <c r="N2557" t="s">
        <v>425</v>
      </c>
      <c r="O2557" t="s">
        <v>265</v>
      </c>
      <c r="P2557">
        <v>2050</v>
      </c>
      <c r="Q2557">
        <v>1</v>
      </c>
    </row>
    <row r="2558" spans="1:17" x14ac:dyDescent="0.25">
      <c r="A2558" t="s">
        <v>413</v>
      </c>
      <c r="B2558" t="s">
        <v>414</v>
      </c>
      <c r="C2558" t="s">
        <v>415</v>
      </c>
      <c r="D2558" t="s">
        <v>361</v>
      </c>
      <c r="E2558" t="s">
        <v>416</v>
      </c>
      <c r="F2558" t="s">
        <v>260</v>
      </c>
      <c r="G2558" t="s">
        <v>218</v>
      </c>
      <c r="H2558" t="s">
        <v>225</v>
      </c>
      <c r="I2558" t="s">
        <v>226</v>
      </c>
      <c r="K2558" t="s">
        <v>221</v>
      </c>
      <c r="M2558" t="s">
        <v>371</v>
      </c>
      <c r="N2558" t="s">
        <v>426</v>
      </c>
      <c r="O2558" t="s">
        <v>194</v>
      </c>
      <c r="P2558">
        <v>2015</v>
      </c>
      <c r="Q2558">
        <v>80</v>
      </c>
    </row>
    <row r="2559" spans="1:17" x14ac:dyDescent="0.25">
      <c r="A2559" t="s">
        <v>413</v>
      </c>
      <c r="B2559" t="s">
        <v>414</v>
      </c>
      <c r="C2559" t="s">
        <v>415</v>
      </c>
      <c r="D2559" t="s">
        <v>361</v>
      </c>
      <c r="E2559" t="s">
        <v>416</v>
      </c>
      <c r="F2559" t="s">
        <v>260</v>
      </c>
      <c r="G2559" t="s">
        <v>218</v>
      </c>
      <c r="H2559" t="s">
        <v>225</v>
      </c>
      <c r="I2559" t="s">
        <v>226</v>
      </c>
      <c r="K2559" t="s">
        <v>221</v>
      </c>
      <c r="M2559" t="s">
        <v>371</v>
      </c>
      <c r="N2559" t="s">
        <v>426</v>
      </c>
      <c r="O2559" t="s">
        <v>194</v>
      </c>
      <c r="P2559">
        <v>2020</v>
      </c>
      <c r="Q2559">
        <v>60</v>
      </c>
    </row>
    <row r="2560" spans="1:17" x14ac:dyDescent="0.25">
      <c r="A2560" t="s">
        <v>413</v>
      </c>
      <c r="B2560" t="s">
        <v>414</v>
      </c>
      <c r="C2560" t="s">
        <v>415</v>
      </c>
      <c r="D2560" t="s">
        <v>361</v>
      </c>
      <c r="E2560" t="s">
        <v>416</v>
      </c>
      <c r="F2560" t="s">
        <v>260</v>
      </c>
      <c r="G2560" t="s">
        <v>218</v>
      </c>
      <c r="H2560" t="s">
        <v>225</v>
      </c>
      <c r="I2560" t="s">
        <v>226</v>
      </c>
      <c r="K2560" t="s">
        <v>221</v>
      </c>
      <c r="M2560" t="s">
        <v>371</v>
      </c>
      <c r="N2560" t="s">
        <v>426</v>
      </c>
      <c r="O2560" t="s">
        <v>264</v>
      </c>
      <c r="P2560">
        <v>2020</v>
      </c>
      <c r="Q2560">
        <v>10</v>
      </c>
    </row>
    <row r="2561" spans="1:17" x14ac:dyDescent="0.25">
      <c r="A2561" t="s">
        <v>413</v>
      </c>
      <c r="B2561" t="s">
        <v>414</v>
      </c>
      <c r="C2561" t="s">
        <v>415</v>
      </c>
      <c r="D2561" t="s">
        <v>361</v>
      </c>
      <c r="E2561" t="s">
        <v>416</v>
      </c>
      <c r="F2561" t="s">
        <v>260</v>
      </c>
      <c r="G2561" t="s">
        <v>218</v>
      </c>
      <c r="H2561" t="s">
        <v>225</v>
      </c>
      <c r="I2561" t="s">
        <v>226</v>
      </c>
      <c r="K2561" t="s">
        <v>221</v>
      </c>
      <c r="M2561" t="s">
        <v>371</v>
      </c>
      <c r="N2561" t="s">
        <v>426</v>
      </c>
      <c r="O2561" t="s">
        <v>265</v>
      </c>
      <c r="P2561">
        <v>2020</v>
      </c>
      <c r="Q2561">
        <v>60</v>
      </c>
    </row>
    <row r="2562" spans="1:17" x14ac:dyDescent="0.25">
      <c r="A2562" t="s">
        <v>413</v>
      </c>
      <c r="B2562" t="s">
        <v>414</v>
      </c>
      <c r="C2562" t="s">
        <v>415</v>
      </c>
      <c r="D2562" t="s">
        <v>361</v>
      </c>
      <c r="E2562" t="s">
        <v>416</v>
      </c>
      <c r="F2562" t="s">
        <v>260</v>
      </c>
      <c r="G2562" t="s">
        <v>218</v>
      </c>
      <c r="H2562" t="s">
        <v>225</v>
      </c>
      <c r="I2562" t="s">
        <v>226</v>
      </c>
      <c r="K2562" t="s">
        <v>221</v>
      </c>
      <c r="M2562" t="s">
        <v>371</v>
      </c>
      <c r="N2562" t="s">
        <v>426</v>
      </c>
      <c r="O2562" t="s">
        <v>194</v>
      </c>
      <c r="P2562">
        <v>2030</v>
      </c>
      <c r="Q2562">
        <v>20</v>
      </c>
    </row>
    <row r="2563" spans="1:17" x14ac:dyDescent="0.25">
      <c r="A2563" t="s">
        <v>413</v>
      </c>
      <c r="B2563" t="s">
        <v>414</v>
      </c>
      <c r="C2563" t="s">
        <v>415</v>
      </c>
      <c r="D2563" t="s">
        <v>361</v>
      </c>
      <c r="E2563" t="s">
        <v>416</v>
      </c>
      <c r="F2563" t="s">
        <v>260</v>
      </c>
      <c r="G2563" t="s">
        <v>218</v>
      </c>
      <c r="H2563" t="s">
        <v>225</v>
      </c>
      <c r="I2563" t="s">
        <v>226</v>
      </c>
      <c r="K2563" t="s">
        <v>221</v>
      </c>
      <c r="M2563" t="s">
        <v>371</v>
      </c>
      <c r="N2563" t="s">
        <v>426</v>
      </c>
      <c r="O2563" t="s">
        <v>194</v>
      </c>
      <c r="P2563">
        <v>2050</v>
      </c>
      <c r="Q2563">
        <v>10</v>
      </c>
    </row>
    <row r="2564" spans="1:17" x14ac:dyDescent="0.25">
      <c r="A2564" t="s">
        <v>413</v>
      </c>
      <c r="B2564" t="s">
        <v>414</v>
      </c>
      <c r="C2564" t="s">
        <v>415</v>
      </c>
      <c r="D2564" t="s">
        <v>361</v>
      </c>
      <c r="E2564" t="s">
        <v>416</v>
      </c>
      <c r="F2564" t="s">
        <v>260</v>
      </c>
      <c r="G2564" t="s">
        <v>218</v>
      </c>
      <c r="H2564" t="s">
        <v>225</v>
      </c>
      <c r="I2564" t="s">
        <v>226</v>
      </c>
      <c r="K2564" t="s">
        <v>221</v>
      </c>
      <c r="M2564" t="s">
        <v>371</v>
      </c>
      <c r="N2564" t="s">
        <v>426</v>
      </c>
      <c r="O2564" t="s">
        <v>264</v>
      </c>
      <c r="P2564">
        <v>2050</v>
      </c>
      <c r="Q2564">
        <v>10</v>
      </c>
    </row>
    <row r="2565" spans="1:17" x14ac:dyDescent="0.25">
      <c r="A2565" t="s">
        <v>413</v>
      </c>
      <c r="B2565" t="s">
        <v>414</v>
      </c>
      <c r="C2565" t="s">
        <v>415</v>
      </c>
      <c r="D2565" t="s">
        <v>361</v>
      </c>
      <c r="E2565" t="s">
        <v>416</v>
      </c>
      <c r="F2565" t="s">
        <v>260</v>
      </c>
      <c r="G2565" t="s">
        <v>218</v>
      </c>
      <c r="H2565" t="s">
        <v>225</v>
      </c>
      <c r="I2565" t="s">
        <v>226</v>
      </c>
      <c r="K2565" t="s">
        <v>221</v>
      </c>
      <c r="M2565" t="s">
        <v>371</v>
      </c>
      <c r="N2565" t="s">
        <v>426</v>
      </c>
      <c r="O2565" t="s">
        <v>265</v>
      </c>
      <c r="P2565">
        <v>2050</v>
      </c>
      <c r="Q2565">
        <v>60</v>
      </c>
    </row>
    <row r="2566" spans="1:17" x14ac:dyDescent="0.25">
      <c r="A2566" t="s">
        <v>413</v>
      </c>
      <c r="B2566" t="s">
        <v>414</v>
      </c>
      <c r="C2566" t="s">
        <v>415</v>
      </c>
      <c r="D2566" t="s">
        <v>361</v>
      </c>
      <c r="E2566" t="s">
        <v>416</v>
      </c>
      <c r="F2566" t="s">
        <v>260</v>
      </c>
      <c r="G2566" t="s">
        <v>218</v>
      </c>
      <c r="H2566" t="s">
        <v>317</v>
      </c>
      <c r="I2566" t="s">
        <v>318</v>
      </c>
      <c r="K2566" t="s">
        <v>221</v>
      </c>
      <c r="M2566" t="s">
        <v>238</v>
      </c>
      <c r="N2566" t="s">
        <v>425</v>
      </c>
      <c r="O2566" t="s">
        <v>194</v>
      </c>
      <c r="P2566">
        <v>2015</v>
      </c>
      <c r="Q2566">
        <v>0.3</v>
      </c>
    </row>
    <row r="2567" spans="1:17" x14ac:dyDescent="0.25">
      <c r="A2567" t="s">
        <v>413</v>
      </c>
      <c r="B2567" t="s">
        <v>414</v>
      </c>
      <c r="C2567" t="s">
        <v>415</v>
      </c>
      <c r="D2567" t="s">
        <v>361</v>
      </c>
      <c r="E2567" t="s">
        <v>416</v>
      </c>
      <c r="F2567" t="s">
        <v>260</v>
      </c>
      <c r="G2567" t="s">
        <v>218</v>
      </c>
      <c r="H2567" t="s">
        <v>317</v>
      </c>
      <c r="I2567" t="s">
        <v>318</v>
      </c>
      <c r="K2567" t="s">
        <v>221</v>
      </c>
      <c r="M2567" t="s">
        <v>238</v>
      </c>
      <c r="N2567" t="s">
        <v>425</v>
      </c>
      <c r="O2567" t="s">
        <v>194</v>
      </c>
      <c r="P2567">
        <v>2020</v>
      </c>
      <c r="Q2567">
        <v>0.3</v>
      </c>
    </row>
    <row r="2568" spans="1:17" x14ac:dyDescent="0.25">
      <c r="A2568" t="s">
        <v>413</v>
      </c>
      <c r="B2568" t="s">
        <v>414</v>
      </c>
      <c r="C2568" t="s">
        <v>415</v>
      </c>
      <c r="D2568" t="s">
        <v>361</v>
      </c>
      <c r="E2568" t="s">
        <v>416</v>
      </c>
      <c r="F2568" t="s">
        <v>260</v>
      </c>
      <c r="G2568" t="s">
        <v>218</v>
      </c>
      <c r="H2568" t="s">
        <v>317</v>
      </c>
      <c r="I2568" t="s">
        <v>318</v>
      </c>
      <c r="K2568" t="s">
        <v>221</v>
      </c>
      <c r="M2568" t="s">
        <v>238</v>
      </c>
      <c r="N2568" t="s">
        <v>425</v>
      </c>
      <c r="O2568" t="s">
        <v>264</v>
      </c>
      <c r="P2568">
        <v>2020</v>
      </c>
      <c r="Q2568">
        <v>0.1</v>
      </c>
    </row>
    <row r="2569" spans="1:17" x14ac:dyDescent="0.25">
      <c r="A2569" t="s">
        <v>413</v>
      </c>
      <c r="B2569" t="s">
        <v>414</v>
      </c>
      <c r="C2569" t="s">
        <v>415</v>
      </c>
      <c r="D2569" t="s">
        <v>361</v>
      </c>
      <c r="E2569" t="s">
        <v>416</v>
      </c>
      <c r="F2569" t="s">
        <v>260</v>
      </c>
      <c r="G2569" t="s">
        <v>218</v>
      </c>
      <c r="H2569" t="s">
        <v>317</v>
      </c>
      <c r="I2569" t="s">
        <v>318</v>
      </c>
      <c r="K2569" t="s">
        <v>221</v>
      </c>
      <c r="M2569" t="s">
        <v>238</v>
      </c>
      <c r="N2569" t="s">
        <v>425</v>
      </c>
      <c r="O2569" t="s">
        <v>265</v>
      </c>
      <c r="P2569">
        <v>2020</v>
      </c>
      <c r="Q2569">
        <v>2</v>
      </c>
    </row>
    <row r="2570" spans="1:17" x14ac:dyDescent="0.25">
      <c r="A2570" t="s">
        <v>413</v>
      </c>
      <c r="B2570" t="s">
        <v>414</v>
      </c>
      <c r="C2570" t="s">
        <v>415</v>
      </c>
      <c r="D2570" t="s">
        <v>361</v>
      </c>
      <c r="E2570" t="s">
        <v>416</v>
      </c>
      <c r="F2570" t="s">
        <v>260</v>
      </c>
      <c r="G2570" t="s">
        <v>218</v>
      </c>
      <c r="H2570" t="s">
        <v>317</v>
      </c>
      <c r="I2570" t="s">
        <v>318</v>
      </c>
      <c r="K2570" t="s">
        <v>221</v>
      </c>
      <c r="M2570" t="s">
        <v>238</v>
      </c>
      <c r="N2570" t="s">
        <v>425</v>
      </c>
      <c r="O2570" t="s">
        <v>194</v>
      </c>
      <c r="P2570">
        <v>2030</v>
      </c>
      <c r="Q2570">
        <v>0.3</v>
      </c>
    </row>
    <row r="2571" spans="1:17" x14ac:dyDescent="0.25">
      <c r="A2571" t="s">
        <v>413</v>
      </c>
      <c r="B2571" t="s">
        <v>414</v>
      </c>
      <c r="C2571" t="s">
        <v>415</v>
      </c>
      <c r="D2571" t="s">
        <v>361</v>
      </c>
      <c r="E2571" t="s">
        <v>416</v>
      </c>
      <c r="F2571" t="s">
        <v>260</v>
      </c>
      <c r="G2571" t="s">
        <v>218</v>
      </c>
      <c r="H2571" t="s">
        <v>317</v>
      </c>
      <c r="I2571" t="s">
        <v>318</v>
      </c>
      <c r="K2571" t="s">
        <v>221</v>
      </c>
      <c r="M2571" t="s">
        <v>238</v>
      </c>
      <c r="N2571" t="s">
        <v>425</v>
      </c>
      <c r="O2571" t="s">
        <v>194</v>
      </c>
      <c r="P2571">
        <v>2050</v>
      </c>
      <c r="Q2571">
        <v>0.3</v>
      </c>
    </row>
    <row r="2572" spans="1:17" x14ac:dyDescent="0.25">
      <c r="A2572" t="s">
        <v>413</v>
      </c>
      <c r="B2572" t="s">
        <v>414</v>
      </c>
      <c r="C2572" t="s">
        <v>415</v>
      </c>
      <c r="D2572" t="s">
        <v>361</v>
      </c>
      <c r="E2572" t="s">
        <v>416</v>
      </c>
      <c r="F2572" t="s">
        <v>260</v>
      </c>
      <c r="G2572" t="s">
        <v>218</v>
      </c>
      <c r="H2572" t="s">
        <v>317</v>
      </c>
      <c r="I2572" t="s">
        <v>318</v>
      </c>
      <c r="K2572" t="s">
        <v>221</v>
      </c>
      <c r="M2572" t="s">
        <v>238</v>
      </c>
      <c r="N2572" t="s">
        <v>425</v>
      </c>
      <c r="O2572" t="s">
        <v>264</v>
      </c>
      <c r="P2572">
        <v>2050</v>
      </c>
      <c r="Q2572">
        <v>0.1</v>
      </c>
    </row>
    <row r="2573" spans="1:17" x14ac:dyDescent="0.25">
      <c r="A2573" t="s">
        <v>413</v>
      </c>
      <c r="B2573" t="s">
        <v>414</v>
      </c>
      <c r="C2573" t="s">
        <v>415</v>
      </c>
      <c r="D2573" t="s">
        <v>361</v>
      </c>
      <c r="E2573" t="s">
        <v>416</v>
      </c>
      <c r="F2573" t="s">
        <v>260</v>
      </c>
      <c r="G2573" t="s">
        <v>218</v>
      </c>
      <c r="H2573" t="s">
        <v>317</v>
      </c>
      <c r="I2573" t="s">
        <v>318</v>
      </c>
      <c r="K2573" t="s">
        <v>221</v>
      </c>
      <c r="M2573" t="s">
        <v>238</v>
      </c>
      <c r="N2573" t="s">
        <v>425</v>
      </c>
      <c r="O2573" t="s">
        <v>265</v>
      </c>
      <c r="P2573">
        <v>2050</v>
      </c>
      <c r="Q2573">
        <v>1</v>
      </c>
    </row>
    <row r="2574" spans="1:17" x14ac:dyDescent="0.25">
      <c r="A2574" t="s">
        <v>413</v>
      </c>
      <c r="B2574" t="s">
        <v>414</v>
      </c>
      <c r="C2574" t="s">
        <v>415</v>
      </c>
      <c r="D2574" t="s">
        <v>361</v>
      </c>
      <c r="E2574" t="s">
        <v>416</v>
      </c>
      <c r="F2574" t="s">
        <v>260</v>
      </c>
      <c r="G2574" t="s">
        <v>218</v>
      </c>
      <c r="H2574" t="s">
        <v>229</v>
      </c>
      <c r="I2574" t="s">
        <v>230</v>
      </c>
      <c r="J2574" t="s">
        <v>231</v>
      </c>
      <c r="K2574" t="s">
        <v>191</v>
      </c>
      <c r="M2574" t="s">
        <v>392</v>
      </c>
      <c r="N2574" t="s">
        <v>206</v>
      </c>
      <c r="O2574" t="s">
        <v>194</v>
      </c>
      <c r="P2574">
        <v>2015</v>
      </c>
      <c r="Q2574">
        <v>0.99792333330000005</v>
      </c>
    </row>
    <row r="2575" spans="1:17" x14ac:dyDescent="0.25">
      <c r="A2575" t="s">
        <v>413</v>
      </c>
      <c r="B2575" t="s">
        <v>414</v>
      </c>
      <c r="C2575" t="s">
        <v>415</v>
      </c>
      <c r="D2575" t="s">
        <v>361</v>
      </c>
      <c r="E2575" t="s">
        <v>416</v>
      </c>
      <c r="F2575" t="s">
        <v>260</v>
      </c>
      <c r="G2575" t="s">
        <v>218</v>
      </c>
      <c r="H2575" t="s">
        <v>229</v>
      </c>
      <c r="I2575" t="s">
        <v>230</v>
      </c>
      <c r="J2575" t="s">
        <v>231</v>
      </c>
      <c r="K2575" t="s">
        <v>191</v>
      </c>
      <c r="M2575" t="s">
        <v>392</v>
      </c>
      <c r="N2575" t="s">
        <v>206</v>
      </c>
      <c r="O2575" t="s">
        <v>194</v>
      </c>
      <c r="P2575">
        <v>2020</v>
      </c>
      <c r="Q2575">
        <v>0.99792333330000005</v>
      </c>
    </row>
    <row r="2576" spans="1:17" x14ac:dyDescent="0.25">
      <c r="A2576" t="s">
        <v>413</v>
      </c>
      <c r="B2576" t="s">
        <v>414</v>
      </c>
      <c r="C2576" t="s">
        <v>415</v>
      </c>
      <c r="D2576" t="s">
        <v>361</v>
      </c>
      <c r="E2576" t="s">
        <v>416</v>
      </c>
      <c r="F2576" t="s">
        <v>260</v>
      </c>
      <c r="G2576" t="s">
        <v>218</v>
      </c>
      <c r="H2576" t="s">
        <v>229</v>
      </c>
      <c r="I2576" t="s">
        <v>230</v>
      </c>
      <c r="J2576" t="s">
        <v>231</v>
      </c>
      <c r="K2576" t="s">
        <v>191</v>
      </c>
      <c r="M2576" t="s">
        <v>392</v>
      </c>
      <c r="N2576" t="s">
        <v>206</v>
      </c>
      <c r="O2576" t="s">
        <v>264</v>
      </c>
      <c r="P2576">
        <v>2020</v>
      </c>
      <c r="Q2576">
        <v>0.98961666670000004</v>
      </c>
    </row>
    <row r="2577" spans="1:17" x14ac:dyDescent="0.25">
      <c r="A2577" t="s">
        <v>413</v>
      </c>
      <c r="B2577" t="s">
        <v>414</v>
      </c>
      <c r="C2577" t="s">
        <v>415</v>
      </c>
      <c r="D2577" t="s">
        <v>361</v>
      </c>
      <c r="E2577" t="s">
        <v>416</v>
      </c>
      <c r="F2577" t="s">
        <v>260</v>
      </c>
      <c r="G2577" t="s">
        <v>218</v>
      </c>
      <c r="H2577" t="s">
        <v>229</v>
      </c>
      <c r="I2577" t="s">
        <v>230</v>
      </c>
      <c r="J2577" t="s">
        <v>231</v>
      </c>
      <c r="K2577" t="s">
        <v>191</v>
      </c>
      <c r="M2577" t="s">
        <v>392</v>
      </c>
      <c r="N2577" t="s">
        <v>206</v>
      </c>
      <c r="O2577" t="s">
        <v>265</v>
      </c>
      <c r="P2577">
        <v>2020</v>
      </c>
      <c r="Q2577">
        <v>0.99896166669999997</v>
      </c>
    </row>
    <row r="2578" spans="1:17" x14ac:dyDescent="0.25">
      <c r="A2578" t="s">
        <v>413</v>
      </c>
      <c r="B2578" t="s">
        <v>414</v>
      </c>
      <c r="C2578" t="s">
        <v>415</v>
      </c>
      <c r="D2578" t="s">
        <v>361</v>
      </c>
      <c r="E2578" t="s">
        <v>416</v>
      </c>
      <c r="F2578" t="s">
        <v>260</v>
      </c>
      <c r="G2578" t="s">
        <v>218</v>
      </c>
      <c r="H2578" t="s">
        <v>229</v>
      </c>
      <c r="I2578" t="s">
        <v>230</v>
      </c>
      <c r="J2578" t="s">
        <v>231</v>
      </c>
      <c r="K2578" t="s">
        <v>191</v>
      </c>
      <c r="M2578" t="s">
        <v>392</v>
      </c>
      <c r="N2578" t="s">
        <v>206</v>
      </c>
      <c r="O2578" t="s">
        <v>194</v>
      </c>
      <c r="P2578">
        <v>2030</v>
      </c>
      <c r="Q2578">
        <v>0.99792333330000005</v>
      </c>
    </row>
    <row r="2579" spans="1:17" x14ac:dyDescent="0.25">
      <c r="A2579" t="s">
        <v>413</v>
      </c>
      <c r="B2579" t="s">
        <v>414</v>
      </c>
      <c r="C2579" t="s">
        <v>415</v>
      </c>
      <c r="D2579" t="s">
        <v>361</v>
      </c>
      <c r="E2579" t="s">
        <v>416</v>
      </c>
      <c r="F2579" t="s">
        <v>260</v>
      </c>
      <c r="G2579" t="s">
        <v>218</v>
      </c>
      <c r="H2579" t="s">
        <v>229</v>
      </c>
      <c r="I2579" t="s">
        <v>230</v>
      </c>
      <c r="J2579" t="s">
        <v>231</v>
      </c>
      <c r="K2579" t="s">
        <v>191</v>
      </c>
      <c r="M2579" t="s">
        <v>392</v>
      </c>
      <c r="N2579" t="s">
        <v>206</v>
      </c>
      <c r="O2579" t="s">
        <v>194</v>
      </c>
      <c r="P2579">
        <v>2050</v>
      </c>
      <c r="Q2579">
        <v>0.99792333330000005</v>
      </c>
    </row>
    <row r="2580" spans="1:17" x14ac:dyDescent="0.25">
      <c r="A2580" t="s">
        <v>413</v>
      </c>
      <c r="B2580" t="s">
        <v>414</v>
      </c>
      <c r="C2580" t="s">
        <v>415</v>
      </c>
      <c r="D2580" t="s">
        <v>361</v>
      </c>
      <c r="E2580" t="s">
        <v>416</v>
      </c>
      <c r="F2580" t="s">
        <v>260</v>
      </c>
      <c r="G2580" t="s">
        <v>218</v>
      </c>
      <c r="H2580" t="s">
        <v>229</v>
      </c>
      <c r="I2580" t="s">
        <v>230</v>
      </c>
      <c r="J2580" t="s">
        <v>231</v>
      </c>
      <c r="K2580" t="s">
        <v>191</v>
      </c>
      <c r="M2580" t="s">
        <v>392</v>
      </c>
      <c r="N2580" t="s">
        <v>206</v>
      </c>
      <c r="O2580" t="s">
        <v>264</v>
      </c>
      <c r="P2580">
        <v>2050</v>
      </c>
      <c r="Q2580">
        <v>0.99480833329999996</v>
      </c>
    </row>
    <row r="2581" spans="1:17" x14ac:dyDescent="0.25">
      <c r="A2581" t="s">
        <v>413</v>
      </c>
      <c r="B2581" t="s">
        <v>414</v>
      </c>
      <c r="C2581" t="s">
        <v>415</v>
      </c>
      <c r="D2581" t="s">
        <v>361</v>
      </c>
      <c r="E2581" t="s">
        <v>416</v>
      </c>
      <c r="F2581" t="s">
        <v>260</v>
      </c>
      <c r="G2581" t="s">
        <v>218</v>
      </c>
      <c r="H2581" t="s">
        <v>229</v>
      </c>
      <c r="I2581" t="s">
        <v>230</v>
      </c>
      <c r="J2581" t="s">
        <v>231</v>
      </c>
      <c r="K2581" t="s">
        <v>191</v>
      </c>
      <c r="M2581" t="s">
        <v>392</v>
      </c>
      <c r="N2581" t="s">
        <v>206</v>
      </c>
      <c r="O2581" t="s">
        <v>265</v>
      </c>
      <c r="P2581">
        <v>2050</v>
      </c>
      <c r="Q2581">
        <v>0.99896166669999997</v>
      </c>
    </row>
    <row r="2582" spans="1:17" x14ac:dyDescent="0.25">
      <c r="A2582" t="s">
        <v>413</v>
      </c>
      <c r="B2582" t="s">
        <v>414</v>
      </c>
      <c r="C2582" t="s">
        <v>415</v>
      </c>
      <c r="D2582" t="s">
        <v>361</v>
      </c>
      <c r="E2582" t="s">
        <v>416</v>
      </c>
      <c r="F2582" t="s">
        <v>260</v>
      </c>
      <c r="G2582" t="s">
        <v>233</v>
      </c>
      <c r="H2582" t="s">
        <v>287</v>
      </c>
      <c r="I2582" t="s">
        <v>240</v>
      </c>
      <c r="J2582" t="s">
        <v>288</v>
      </c>
      <c r="K2582" t="s">
        <v>241</v>
      </c>
      <c r="L2582" t="s">
        <v>237</v>
      </c>
      <c r="M2582" t="s">
        <v>427</v>
      </c>
      <c r="N2582" t="s">
        <v>206</v>
      </c>
      <c r="O2582" t="s">
        <v>194</v>
      </c>
      <c r="P2582">
        <v>2015</v>
      </c>
      <c r="Q2582">
        <v>4.794010922</v>
      </c>
    </row>
    <row r="2583" spans="1:17" x14ac:dyDescent="0.25">
      <c r="A2583" t="s">
        <v>413</v>
      </c>
      <c r="B2583" t="s">
        <v>414</v>
      </c>
      <c r="C2583" t="s">
        <v>415</v>
      </c>
      <c r="D2583" t="s">
        <v>361</v>
      </c>
      <c r="E2583" t="s">
        <v>416</v>
      </c>
      <c r="F2583" t="s">
        <v>260</v>
      </c>
      <c r="G2583" t="s">
        <v>233</v>
      </c>
      <c r="H2583" t="s">
        <v>287</v>
      </c>
      <c r="I2583" t="s">
        <v>240</v>
      </c>
      <c r="J2583" t="s">
        <v>288</v>
      </c>
      <c r="K2583" t="s">
        <v>241</v>
      </c>
      <c r="L2583" t="s">
        <v>237</v>
      </c>
      <c r="M2583" t="s">
        <v>427</v>
      </c>
      <c r="N2583" t="s">
        <v>206</v>
      </c>
      <c r="O2583" t="s">
        <v>194</v>
      </c>
      <c r="P2583">
        <v>2020</v>
      </c>
      <c r="Q2583">
        <v>4.6753531730000004</v>
      </c>
    </row>
    <row r="2584" spans="1:17" x14ac:dyDescent="0.25">
      <c r="A2584" t="s">
        <v>413</v>
      </c>
      <c r="B2584" t="s">
        <v>414</v>
      </c>
      <c r="C2584" t="s">
        <v>415</v>
      </c>
      <c r="D2584" t="s">
        <v>361</v>
      </c>
      <c r="E2584" t="s">
        <v>416</v>
      </c>
      <c r="F2584" t="s">
        <v>260</v>
      </c>
      <c r="G2584" t="s">
        <v>233</v>
      </c>
      <c r="H2584" t="s">
        <v>287</v>
      </c>
      <c r="I2584" t="s">
        <v>240</v>
      </c>
      <c r="J2584" t="s">
        <v>288</v>
      </c>
      <c r="K2584" t="s">
        <v>241</v>
      </c>
      <c r="L2584" t="s">
        <v>237</v>
      </c>
      <c r="M2584" t="s">
        <v>427</v>
      </c>
      <c r="N2584" t="s">
        <v>206</v>
      </c>
      <c r="O2584" t="s">
        <v>264</v>
      </c>
      <c r="P2584">
        <v>2020</v>
      </c>
      <c r="Q2584">
        <v>3.974050197</v>
      </c>
    </row>
    <row r="2585" spans="1:17" x14ac:dyDescent="0.25">
      <c r="A2585" t="s">
        <v>413</v>
      </c>
      <c r="B2585" t="s">
        <v>414</v>
      </c>
      <c r="C2585" t="s">
        <v>415</v>
      </c>
      <c r="D2585" t="s">
        <v>361</v>
      </c>
      <c r="E2585" t="s">
        <v>416</v>
      </c>
      <c r="F2585" t="s">
        <v>260</v>
      </c>
      <c r="G2585" t="s">
        <v>233</v>
      </c>
      <c r="H2585" t="s">
        <v>287</v>
      </c>
      <c r="I2585" t="s">
        <v>240</v>
      </c>
      <c r="J2585" t="s">
        <v>288</v>
      </c>
      <c r="K2585" t="s">
        <v>241</v>
      </c>
      <c r="L2585" t="s">
        <v>237</v>
      </c>
      <c r="M2585" t="s">
        <v>427</v>
      </c>
      <c r="N2585" t="s">
        <v>206</v>
      </c>
      <c r="O2585" t="s">
        <v>265</v>
      </c>
      <c r="P2585">
        <v>2020</v>
      </c>
      <c r="Q2585">
        <v>5.5501998629999996</v>
      </c>
    </row>
    <row r="2586" spans="1:17" x14ac:dyDescent="0.25">
      <c r="A2586" t="s">
        <v>413</v>
      </c>
      <c r="B2586" t="s">
        <v>414</v>
      </c>
      <c r="C2586" t="s">
        <v>415</v>
      </c>
      <c r="D2586" t="s">
        <v>361</v>
      </c>
      <c r="E2586" t="s">
        <v>416</v>
      </c>
      <c r="F2586" t="s">
        <v>260</v>
      </c>
      <c r="G2586" t="s">
        <v>233</v>
      </c>
      <c r="H2586" t="s">
        <v>287</v>
      </c>
      <c r="I2586" t="s">
        <v>240</v>
      </c>
      <c r="J2586" t="s">
        <v>288</v>
      </c>
      <c r="K2586" t="s">
        <v>241</v>
      </c>
      <c r="L2586" t="s">
        <v>237</v>
      </c>
      <c r="M2586" t="s">
        <v>427</v>
      </c>
      <c r="N2586" t="s">
        <v>206</v>
      </c>
      <c r="O2586" t="s">
        <v>194</v>
      </c>
      <c r="P2586">
        <v>2030</v>
      </c>
      <c r="Q2586">
        <v>4.5135135709999998</v>
      </c>
    </row>
    <row r="2587" spans="1:17" x14ac:dyDescent="0.25">
      <c r="A2587" t="s">
        <v>413</v>
      </c>
      <c r="B2587" t="s">
        <v>414</v>
      </c>
      <c r="C2587" t="s">
        <v>415</v>
      </c>
      <c r="D2587" t="s">
        <v>361</v>
      </c>
      <c r="E2587" t="s">
        <v>416</v>
      </c>
      <c r="F2587" t="s">
        <v>260</v>
      </c>
      <c r="G2587" t="s">
        <v>233</v>
      </c>
      <c r="H2587" t="s">
        <v>287</v>
      </c>
      <c r="I2587" t="s">
        <v>240</v>
      </c>
      <c r="J2587" t="s">
        <v>288</v>
      </c>
      <c r="K2587" t="s">
        <v>241</v>
      </c>
      <c r="L2587" t="s">
        <v>237</v>
      </c>
      <c r="M2587" t="s">
        <v>427</v>
      </c>
      <c r="N2587" t="s">
        <v>206</v>
      </c>
      <c r="O2587" t="s">
        <v>194</v>
      </c>
      <c r="P2587">
        <v>2050</v>
      </c>
      <c r="Q2587">
        <v>3.9564421470000002</v>
      </c>
    </row>
    <row r="2588" spans="1:17" x14ac:dyDescent="0.25">
      <c r="A2588" t="s">
        <v>413</v>
      </c>
      <c r="B2588" t="s">
        <v>414</v>
      </c>
      <c r="C2588" t="s">
        <v>415</v>
      </c>
      <c r="D2588" t="s">
        <v>361</v>
      </c>
      <c r="E2588" t="s">
        <v>416</v>
      </c>
      <c r="F2588" t="s">
        <v>260</v>
      </c>
      <c r="G2588" t="s">
        <v>233</v>
      </c>
      <c r="H2588" t="s">
        <v>287</v>
      </c>
      <c r="I2588" t="s">
        <v>240</v>
      </c>
      <c r="J2588" t="s">
        <v>288</v>
      </c>
      <c r="K2588" t="s">
        <v>241</v>
      </c>
      <c r="L2588" t="s">
        <v>237</v>
      </c>
      <c r="M2588" t="s">
        <v>427</v>
      </c>
      <c r="N2588" t="s">
        <v>206</v>
      </c>
      <c r="O2588" t="s">
        <v>264</v>
      </c>
      <c r="P2588">
        <v>2050</v>
      </c>
      <c r="Q2588">
        <v>2.8446089899999998</v>
      </c>
    </row>
    <row r="2589" spans="1:17" x14ac:dyDescent="0.25">
      <c r="A2589" t="s">
        <v>413</v>
      </c>
      <c r="B2589" t="s">
        <v>414</v>
      </c>
      <c r="C2589" t="s">
        <v>415</v>
      </c>
      <c r="D2589" t="s">
        <v>361</v>
      </c>
      <c r="E2589" t="s">
        <v>416</v>
      </c>
      <c r="F2589" t="s">
        <v>260</v>
      </c>
      <c r="G2589" t="s">
        <v>233</v>
      </c>
      <c r="H2589" t="s">
        <v>287</v>
      </c>
      <c r="I2589" t="s">
        <v>240</v>
      </c>
      <c r="J2589" t="s">
        <v>288</v>
      </c>
      <c r="K2589" t="s">
        <v>241</v>
      </c>
      <c r="L2589" t="s">
        <v>237</v>
      </c>
      <c r="M2589" t="s">
        <v>427</v>
      </c>
      <c r="N2589" t="s">
        <v>206</v>
      </c>
      <c r="O2589" t="s">
        <v>265</v>
      </c>
      <c r="P2589">
        <v>2050</v>
      </c>
      <c r="Q2589">
        <v>4.9046451429999998</v>
      </c>
    </row>
    <row r="2590" spans="1:17" x14ac:dyDescent="0.25">
      <c r="A2590" t="s">
        <v>413</v>
      </c>
      <c r="B2590" t="s">
        <v>414</v>
      </c>
      <c r="C2590" t="s">
        <v>415</v>
      </c>
      <c r="D2590" t="s">
        <v>361</v>
      </c>
      <c r="E2590" t="s">
        <v>416</v>
      </c>
      <c r="F2590" t="s">
        <v>260</v>
      </c>
      <c r="G2590" t="s">
        <v>233</v>
      </c>
      <c r="H2590" t="s">
        <v>289</v>
      </c>
      <c r="I2590" t="s">
        <v>240</v>
      </c>
      <c r="J2590" t="s">
        <v>290</v>
      </c>
      <c r="K2590" t="s">
        <v>241</v>
      </c>
      <c r="L2590" t="s">
        <v>237</v>
      </c>
      <c r="M2590" t="s">
        <v>380</v>
      </c>
      <c r="N2590" t="s">
        <v>206</v>
      </c>
      <c r="O2590" t="s">
        <v>194</v>
      </c>
      <c r="P2590">
        <v>2015</v>
      </c>
      <c r="Q2590">
        <v>3.1585273809999999</v>
      </c>
    </row>
    <row r="2591" spans="1:17" x14ac:dyDescent="0.25">
      <c r="A2591" t="s">
        <v>413</v>
      </c>
      <c r="B2591" t="s">
        <v>414</v>
      </c>
      <c r="C2591" t="s">
        <v>415</v>
      </c>
      <c r="D2591" t="s">
        <v>361</v>
      </c>
      <c r="E2591" t="s">
        <v>416</v>
      </c>
      <c r="F2591" t="s">
        <v>260</v>
      </c>
      <c r="G2591" t="s">
        <v>233</v>
      </c>
      <c r="H2591" t="s">
        <v>289</v>
      </c>
      <c r="I2591" t="s">
        <v>240</v>
      </c>
      <c r="J2591" t="s">
        <v>290</v>
      </c>
      <c r="K2591" t="s">
        <v>241</v>
      </c>
      <c r="L2591" t="s">
        <v>237</v>
      </c>
      <c r="M2591" t="s">
        <v>380</v>
      </c>
      <c r="N2591" t="s">
        <v>206</v>
      </c>
      <c r="O2591" t="s">
        <v>194</v>
      </c>
      <c r="P2591">
        <v>2020</v>
      </c>
      <c r="Q2591">
        <v>3.0803498889999998</v>
      </c>
    </row>
    <row r="2592" spans="1:17" x14ac:dyDescent="0.25">
      <c r="A2592" t="s">
        <v>413</v>
      </c>
      <c r="B2592" t="s">
        <v>414</v>
      </c>
      <c r="C2592" t="s">
        <v>415</v>
      </c>
      <c r="D2592" t="s">
        <v>361</v>
      </c>
      <c r="E2592" t="s">
        <v>416</v>
      </c>
      <c r="F2592" t="s">
        <v>260</v>
      </c>
      <c r="G2592" t="s">
        <v>233</v>
      </c>
      <c r="H2592" t="s">
        <v>289</v>
      </c>
      <c r="I2592" t="s">
        <v>240</v>
      </c>
      <c r="J2592" t="s">
        <v>290</v>
      </c>
      <c r="K2592" t="s">
        <v>241</v>
      </c>
      <c r="L2592" t="s">
        <v>237</v>
      </c>
      <c r="M2592" t="s">
        <v>380</v>
      </c>
      <c r="N2592" t="s">
        <v>206</v>
      </c>
      <c r="O2592" t="s">
        <v>264</v>
      </c>
      <c r="P2592">
        <v>2020</v>
      </c>
      <c r="Q2592">
        <v>2.6182974059999999</v>
      </c>
    </row>
    <row r="2593" spans="1:17" x14ac:dyDescent="0.25">
      <c r="A2593" t="s">
        <v>413</v>
      </c>
      <c r="B2593" t="s">
        <v>414</v>
      </c>
      <c r="C2593" t="s">
        <v>415</v>
      </c>
      <c r="D2593" t="s">
        <v>361</v>
      </c>
      <c r="E2593" t="s">
        <v>416</v>
      </c>
      <c r="F2593" t="s">
        <v>260</v>
      </c>
      <c r="G2593" t="s">
        <v>233</v>
      </c>
      <c r="H2593" t="s">
        <v>289</v>
      </c>
      <c r="I2593" t="s">
        <v>240</v>
      </c>
      <c r="J2593" t="s">
        <v>290</v>
      </c>
      <c r="K2593" t="s">
        <v>241</v>
      </c>
      <c r="L2593" t="s">
        <v>237</v>
      </c>
      <c r="M2593" t="s">
        <v>380</v>
      </c>
      <c r="N2593" t="s">
        <v>206</v>
      </c>
      <c r="O2593" t="s">
        <v>265</v>
      </c>
      <c r="P2593">
        <v>2020</v>
      </c>
      <c r="Q2593">
        <v>3.5424023729999998</v>
      </c>
    </row>
    <row r="2594" spans="1:17" x14ac:dyDescent="0.25">
      <c r="A2594" t="s">
        <v>413</v>
      </c>
      <c r="B2594" t="s">
        <v>414</v>
      </c>
      <c r="C2594" t="s">
        <v>415</v>
      </c>
      <c r="D2594" t="s">
        <v>361</v>
      </c>
      <c r="E2594" t="s">
        <v>416</v>
      </c>
      <c r="F2594" t="s">
        <v>260</v>
      </c>
      <c r="G2594" t="s">
        <v>233</v>
      </c>
      <c r="H2594" t="s">
        <v>289</v>
      </c>
      <c r="I2594" t="s">
        <v>240</v>
      </c>
      <c r="J2594" t="s">
        <v>290</v>
      </c>
      <c r="K2594" t="s">
        <v>241</v>
      </c>
      <c r="L2594" t="s">
        <v>237</v>
      </c>
      <c r="M2594" t="s">
        <v>380</v>
      </c>
      <c r="N2594" t="s">
        <v>206</v>
      </c>
      <c r="O2594" t="s">
        <v>194</v>
      </c>
      <c r="P2594">
        <v>2030</v>
      </c>
      <c r="Q2594">
        <v>2.8620261870000001</v>
      </c>
    </row>
    <row r="2595" spans="1:17" x14ac:dyDescent="0.25">
      <c r="A2595" t="s">
        <v>413</v>
      </c>
      <c r="B2595" t="s">
        <v>414</v>
      </c>
      <c r="C2595" t="s">
        <v>415</v>
      </c>
      <c r="D2595" t="s">
        <v>361</v>
      </c>
      <c r="E2595" t="s">
        <v>416</v>
      </c>
      <c r="F2595" t="s">
        <v>260</v>
      </c>
      <c r="G2595" t="s">
        <v>233</v>
      </c>
      <c r="H2595" t="s">
        <v>289</v>
      </c>
      <c r="I2595" t="s">
        <v>240</v>
      </c>
      <c r="J2595" t="s">
        <v>290</v>
      </c>
      <c r="K2595" t="s">
        <v>241</v>
      </c>
      <c r="L2595" t="s">
        <v>237</v>
      </c>
      <c r="M2595" t="s">
        <v>380</v>
      </c>
      <c r="N2595" t="s">
        <v>206</v>
      </c>
      <c r="O2595" t="s">
        <v>194</v>
      </c>
      <c r="P2595">
        <v>2050</v>
      </c>
      <c r="Q2595">
        <v>2.4988888650000001</v>
      </c>
    </row>
    <row r="2596" spans="1:17" x14ac:dyDescent="0.25">
      <c r="A2596" t="s">
        <v>413</v>
      </c>
      <c r="B2596" t="s">
        <v>414</v>
      </c>
      <c r="C2596" t="s">
        <v>415</v>
      </c>
      <c r="D2596" t="s">
        <v>361</v>
      </c>
      <c r="E2596" t="s">
        <v>416</v>
      </c>
      <c r="F2596" t="s">
        <v>260</v>
      </c>
      <c r="G2596" t="s">
        <v>233</v>
      </c>
      <c r="H2596" t="s">
        <v>289</v>
      </c>
      <c r="I2596" t="s">
        <v>240</v>
      </c>
      <c r="J2596" t="s">
        <v>290</v>
      </c>
      <c r="K2596" t="s">
        <v>241</v>
      </c>
      <c r="L2596" t="s">
        <v>237</v>
      </c>
      <c r="M2596" t="s">
        <v>380</v>
      </c>
      <c r="N2596" t="s">
        <v>206</v>
      </c>
      <c r="O2596" t="s">
        <v>264</v>
      </c>
      <c r="P2596">
        <v>2050</v>
      </c>
      <c r="Q2596">
        <v>1.8741666480000001</v>
      </c>
    </row>
    <row r="2597" spans="1:17" x14ac:dyDescent="0.25">
      <c r="A2597" t="s">
        <v>413</v>
      </c>
      <c r="B2597" t="s">
        <v>414</v>
      </c>
      <c r="C2597" t="s">
        <v>415</v>
      </c>
      <c r="D2597" t="s">
        <v>361</v>
      </c>
      <c r="E2597" t="s">
        <v>416</v>
      </c>
      <c r="F2597" t="s">
        <v>260</v>
      </c>
      <c r="G2597" t="s">
        <v>233</v>
      </c>
      <c r="H2597" t="s">
        <v>289</v>
      </c>
      <c r="I2597" t="s">
        <v>240</v>
      </c>
      <c r="J2597" t="s">
        <v>290</v>
      </c>
      <c r="K2597" t="s">
        <v>241</v>
      </c>
      <c r="L2597" t="s">
        <v>237</v>
      </c>
      <c r="M2597" t="s">
        <v>380</v>
      </c>
      <c r="N2597" t="s">
        <v>206</v>
      </c>
      <c r="O2597" t="s">
        <v>265</v>
      </c>
      <c r="P2597">
        <v>2050</v>
      </c>
      <c r="Q2597">
        <v>3.123611081</v>
      </c>
    </row>
    <row r="2598" spans="1:17" x14ac:dyDescent="0.25">
      <c r="A2598" t="s">
        <v>413</v>
      </c>
      <c r="B2598" t="s">
        <v>414</v>
      </c>
      <c r="C2598" t="s">
        <v>415</v>
      </c>
      <c r="D2598" t="s">
        <v>361</v>
      </c>
      <c r="E2598" t="s">
        <v>416</v>
      </c>
      <c r="F2598" t="s">
        <v>260</v>
      </c>
      <c r="G2598" t="s">
        <v>233</v>
      </c>
      <c r="H2598" t="s">
        <v>162</v>
      </c>
      <c r="I2598" t="s">
        <v>234</v>
      </c>
      <c r="J2598" t="s">
        <v>235</v>
      </c>
      <c r="K2598" t="s">
        <v>236</v>
      </c>
      <c r="L2598" t="s">
        <v>237</v>
      </c>
      <c r="M2598" t="s">
        <v>379</v>
      </c>
      <c r="N2598" t="s">
        <v>206</v>
      </c>
      <c r="O2598" t="s">
        <v>194</v>
      </c>
      <c r="P2598">
        <v>2015</v>
      </c>
      <c r="Q2598">
        <v>229000</v>
      </c>
    </row>
    <row r="2599" spans="1:17" x14ac:dyDescent="0.25">
      <c r="A2599" t="s">
        <v>413</v>
      </c>
      <c r="B2599" t="s">
        <v>414</v>
      </c>
      <c r="C2599" t="s">
        <v>415</v>
      </c>
      <c r="D2599" t="s">
        <v>361</v>
      </c>
      <c r="E2599" t="s">
        <v>416</v>
      </c>
      <c r="F2599" t="s">
        <v>260</v>
      </c>
      <c r="G2599" t="s">
        <v>233</v>
      </c>
      <c r="H2599" t="s">
        <v>162</v>
      </c>
      <c r="I2599" t="s">
        <v>234</v>
      </c>
      <c r="J2599" t="s">
        <v>235</v>
      </c>
      <c r="K2599" t="s">
        <v>236</v>
      </c>
      <c r="L2599" t="s">
        <v>237</v>
      </c>
      <c r="M2599" t="s">
        <v>379</v>
      </c>
      <c r="N2599" t="s">
        <v>206</v>
      </c>
      <c r="O2599" t="s">
        <v>194</v>
      </c>
      <c r="P2599">
        <v>2020</v>
      </c>
      <c r="Q2599">
        <v>186000</v>
      </c>
    </row>
    <row r="2600" spans="1:17" x14ac:dyDescent="0.25">
      <c r="A2600" t="s">
        <v>413</v>
      </c>
      <c r="B2600" t="s">
        <v>414</v>
      </c>
      <c r="C2600" t="s">
        <v>415</v>
      </c>
      <c r="D2600" t="s">
        <v>361</v>
      </c>
      <c r="E2600" t="s">
        <v>416</v>
      </c>
      <c r="F2600" t="s">
        <v>260</v>
      </c>
      <c r="G2600" t="s">
        <v>233</v>
      </c>
      <c r="H2600" t="s">
        <v>162</v>
      </c>
      <c r="I2600" t="s">
        <v>234</v>
      </c>
      <c r="J2600" t="s">
        <v>235</v>
      </c>
      <c r="K2600" t="s">
        <v>236</v>
      </c>
      <c r="L2600" t="s">
        <v>237</v>
      </c>
      <c r="M2600" t="s">
        <v>379</v>
      </c>
      <c r="N2600" t="s">
        <v>206</v>
      </c>
      <c r="O2600" t="s">
        <v>264</v>
      </c>
      <c r="P2600">
        <v>2020</v>
      </c>
      <c r="Q2600">
        <v>158000</v>
      </c>
    </row>
    <row r="2601" spans="1:17" x14ac:dyDescent="0.25">
      <c r="A2601" t="s">
        <v>413</v>
      </c>
      <c r="B2601" t="s">
        <v>414</v>
      </c>
      <c r="C2601" t="s">
        <v>415</v>
      </c>
      <c r="D2601" t="s">
        <v>361</v>
      </c>
      <c r="E2601" t="s">
        <v>416</v>
      </c>
      <c r="F2601" t="s">
        <v>260</v>
      </c>
      <c r="G2601" t="s">
        <v>233</v>
      </c>
      <c r="H2601" t="s">
        <v>162</v>
      </c>
      <c r="I2601" t="s">
        <v>234</v>
      </c>
      <c r="J2601" t="s">
        <v>235</v>
      </c>
      <c r="K2601" t="s">
        <v>236</v>
      </c>
      <c r="L2601" t="s">
        <v>237</v>
      </c>
      <c r="M2601" t="s">
        <v>379</v>
      </c>
      <c r="N2601" t="s">
        <v>206</v>
      </c>
      <c r="O2601" t="s">
        <v>265</v>
      </c>
      <c r="P2601">
        <v>2020</v>
      </c>
      <c r="Q2601">
        <v>218000</v>
      </c>
    </row>
    <row r="2602" spans="1:17" x14ac:dyDescent="0.25">
      <c r="A2602" t="s">
        <v>413</v>
      </c>
      <c r="B2602" t="s">
        <v>414</v>
      </c>
      <c r="C2602" t="s">
        <v>415</v>
      </c>
      <c r="D2602" t="s">
        <v>361</v>
      </c>
      <c r="E2602" t="s">
        <v>416</v>
      </c>
      <c r="F2602" t="s">
        <v>260</v>
      </c>
      <c r="G2602" t="s">
        <v>233</v>
      </c>
      <c r="H2602" t="s">
        <v>162</v>
      </c>
      <c r="I2602" t="s">
        <v>234</v>
      </c>
      <c r="J2602" t="s">
        <v>235</v>
      </c>
      <c r="K2602" t="s">
        <v>236</v>
      </c>
      <c r="L2602" t="s">
        <v>237</v>
      </c>
      <c r="M2602" t="s">
        <v>379</v>
      </c>
      <c r="N2602" t="s">
        <v>206</v>
      </c>
      <c r="O2602" t="s">
        <v>194</v>
      </c>
      <c r="P2602">
        <v>2030</v>
      </c>
      <c r="Q2602">
        <v>174000</v>
      </c>
    </row>
    <row r="2603" spans="1:17" x14ac:dyDescent="0.25">
      <c r="A2603" t="s">
        <v>413</v>
      </c>
      <c r="B2603" t="s">
        <v>414</v>
      </c>
      <c r="C2603" t="s">
        <v>415</v>
      </c>
      <c r="D2603" t="s">
        <v>361</v>
      </c>
      <c r="E2603" t="s">
        <v>416</v>
      </c>
      <c r="F2603" t="s">
        <v>260</v>
      </c>
      <c r="G2603" t="s">
        <v>233</v>
      </c>
      <c r="H2603" t="s">
        <v>162</v>
      </c>
      <c r="I2603" t="s">
        <v>234</v>
      </c>
      <c r="J2603" t="s">
        <v>235</v>
      </c>
      <c r="K2603" t="s">
        <v>236</v>
      </c>
      <c r="L2603" t="s">
        <v>237</v>
      </c>
      <c r="M2603" t="s">
        <v>379</v>
      </c>
      <c r="N2603" t="s">
        <v>206</v>
      </c>
      <c r="O2603" t="s">
        <v>194</v>
      </c>
      <c r="P2603">
        <v>2050</v>
      </c>
      <c r="Q2603">
        <v>148000</v>
      </c>
    </row>
    <row r="2604" spans="1:17" x14ac:dyDescent="0.25">
      <c r="A2604" t="s">
        <v>413</v>
      </c>
      <c r="B2604" t="s">
        <v>414</v>
      </c>
      <c r="C2604" t="s">
        <v>415</v>
      </c>
      <c r="D2604" t="s">
        <v>361</v>
      </c>
      <c r="E2604" t="s">
        <v>416</v>
      </c>
      <c r="F2604" t="s">
        <v>260</v>
      </c>
      <c r="G2604" t="s">
        <v>233</v>
      </c>
      <c r="H2604" t="s">
        <v>162</v>
      </c>
      <c r="I2604" t="s">
        <v>234</v>
      </c>
      <c r="J2604" t="s">
        <v>235</v>
      </c>
      <c r="K2604" t="s">
        <v>236</v>
      </c>
      <c r="L2604" t="s">
        <v>237</v>
      </c>
      <c r="M2604" t="s">
        <v>379</v>
      </c>
      <c r="N2604" t="s">
        <v>206</v>
      </c>
      <c r="O2604" t="s">
        <v>264</v>
      </c>
      <c r="P2604">
        <v>2050</v>
      </c>
      <c r="Q2604">
        <v>109000</v>
      </c>
    </row>
    <row r="2605" spans="1:17" x14ac:dyDescent="0.25">
      <c r="A2605" t="s">
        <v>413</v>
      </c>
      <c r="B2605" t="s">
        <v>414</v>
      </c>
      <c r="C2605" t="s">
        <v>415</v>
      </c>
      <c r="D2605" t="s">
        <v>361</v>
      </c>
      <c r="E2605" t="s">
        <v>416</v>
      </c>
      <c r="F2605" t="s">
        <v>260</v>
      </c>
      <c r="G2605" t="s">
        <v>233</v>
      </c>
      <c r="H2605" t="s">
        <v>162</v>
      </c>
      <c r="I2605" t="s">
        <v>234</v>
      </c>
      <c r="J2605" t="s">
        <v>235</v>
      </c>
      <c r="K2605" t="s">
        <v>236</v>
      </c>
      <c r="L2605" t="s">
        <v>237</v>
      </c>
      <c r="M2605" t="s">
        <v>379</v>
      </c>
      <c r="N2605" t="s">
        <v>206</v>
      </c>
      <c r="O2605" t="s">
        <v>265</v>
      </c>
      <c r="P2605">
        <v>2050</v>
      </c>
      <c r="Q2605">
        <v>184000</v>
      </c>
    </row>
    <row r="2606" spans="1:17" x14ac:dyDescent="0.25">
      <c r="A2606" t="s">
        <v>413</v>
      </c>
      <c r="B2606" t="s">
        <v>414</v>
      </c>
      <c r="C2606" t="s">
        <v>415</v>
      </c>
      <c r="D2606" t="s">
        <v>361</v>
      </c>
      <c r="E2606" t="s">
        <v>416</v>
      </c>
      <c r="F2606" t="s">
        <v>260</v>
      </c>
      <c r="G2606" t="s">
        <v>233</v>
      </c>
      <c r="H2606" t="s">
        <v>163</v>
      </c>
      <c r="I2606" t="s">
        <v>240</v>
      </c>
      <c r="J2606" t="s">
        <v>235</v>
      </c>
      <c r="K2606" t="s">
        <v>241</v>
      </c>
      <c r="L2606" t="s">
        <v>237</v>
      </c>
      <c r="M2606" t="s">
        <v>427</v>
      </c>
      <c r="N2606" t="s">
        <v>206</v>
      </c>
      <c r="O2606" t="s">
        <v>194</v>
      </c>
      <c r="P2606">
        <v>2015</v>
      </c>
      <c r="Q2606">
        <v>7.9525383029999999</v>
      </c>
    </row>
    <row r="2607" spans="1:17" x14ac:dyDescent="0.25">
      <c r="A2607" t="s">
        <v>413</v>
      </c>
      <c r="B2607" t="s">
        <v>414</v>
      </c>
      <c r="C2607" t="s">
        <v>415</v>
      </c>
      <c r="D2607" t="s">
        <v>361</v>
      </c>
      <c r="E2607" t="s">
        <v>416</v>
      </c>
      <c r="F2607" t="s">
        <v>260</v>
      </c>
      <c r="G2607" t="s">
        <v>233</v>
      </c>
      <c r="H2607" t="s">
        <v>163</v>
      </c>
      <c r="I2607" t="s">
        <v>240</v>
      </c>
      <c r="J2607" t="s">
        <v>235</v>
      </c>
      <c r="K2607" t="s">
        <v>241</v>
      </c>
      <c r="L2607" t="s">
        <v>237</v>
      </c>
      <c r="M2607" t="s">
        <v>427</v>
      </c>
      <c r="N2607" t="s">
        <v>206</v>
      </c>
      <c r="O2607" t="s">
        <v>194</v>
      </c>
      <c r="P2607">
        <v>2020</v>
      </c>
      <c r="Q2607">
        <v>7.7557030630000003</v>
      </c>
    </row>
    <row r="2608" spans="1:17" x14ac:dyDescent="0.25">
      <c r="A2608" t="s">
        <v>413</v>
      </c>
      <c r="B2608" t="s">
        <v>414</v>
      </c>
      <c r="C2608" t="s">
        <v>415</v>
      </c>
      <c r="D2608" t="s">
        <v>361</v>
      </c>
      <c r="E2608" t="s">
        <v>416</v>
      </c>
      <c r="F2608" t="s">
        <v>260</v>
      </c>
      <c r="G2608" t="s">
        <v>233</v>
      </c>
      <c r="H2608" t="s">
        <v>163</v>
      </c>
      <c r="I2608" t="s">
        <v>240</v>
      </c>
      <c r="J2608" t="s">
        <v>235</v>
      </c>
      <c r="K2608" t="s">
        <v>241</v>
      </c>
      <c r="L2608" t="s">
        <v>237</v>
      </c>
      <c r="M2608" t="s">
        <v>427</v>
      </c>
      <c r="N2608" t="s">
        <v>206</v>
      </c>
      <c r="O2608" t="s">
        <v>264</v>
      </c>
      <c r="P2608">
        <v>2020</v>
      </c>
      <c r="Q2608">
        <v>6.5923476030000003</v>
      </c>
    </row>
    <row r="2609" spans="1:17" x14ac:dyDescent="0.25">
      <c r="A2609" t="s">
        <v>413</v>
      </c>
      <c r="B2609" t="s">
        <v>414</v>
      </c>
      <c r="C2609" t="s">
        <v>415</v>
      </c>
      <c r="D2609" t="s">
        <v>361</v>
      </c>
      <c r="E2609" t="s">
        <v>416</v>
      </c>
      <c r="F2609" t="s">
        <v>260</v>
      </c>
      <c r="G2609" t="s">
        <v>233</v>
      </c>
      <c r="H2609" t="s">
        <v>163</v>
      </c>
      <c r="I2609" t="s">
        <v>240</v>
      </c>
      <c r="J2609" t="s">
        <v>235</v>
      </c>
      <c r="K2609" t="s">
        <v>241</v>
      </c>
      <c r="L2609" t="s">
        <v>237</v>
      </c>
      <c r="M2609" t="s">
        <v>427</v>
      </c>
      <c r="N2609" t="s">
        <v>206</v>
      </c>
      <c r="O2609" t="s">
        <v>265</v>
      </c>
      <c r="P2609">
        <v>2020</v>
      </c>
      <c r="Q2609">
        <v>9.0926022349999993</v>
      </c>
    </row>
    <row r="2610" spans="1:17" x14ac:dyDescent="0.25">
      <c r="A2610" t="s">
        <v>413</v>
      </c>
      <c r="B2610" t="s">
        <v>414</v>
      </c>
      <c r="C2610" t="s">
        <v>415</v>
      </c>
      <c r="D2610" t="s">
        <v>361</v>
      </c>
      <c r="E2610" t="s">
        <v>416</v>
      </c>
      <c r="F2610" t="s">
        <v>260</v>
      </c>
      <c r="G2610" t="s">
        <v>233</v>
      </c>
      <c r="H2610" t="s">
        <v>163</v>
      </c>
      <c r="I2610" t="s">
        <v>240</v>
      </c>
      <c r="J2610" t="s">
        <v>235</v>
      </c>
      <c r="K2610" t="s">
        <v>241</v>
      </c>
      <c r="L2610" t="s">
        <v>237</v>
      </c>
      <c r="M2610" t="s">
        <v>427</v>
      </c>
      <c r="N2610" t="s">
        <v>206</v>
      </c>
      <c r="O2610" t="s">
        <v>194</v>
      </c>
      <c r="P2610">
        <v>2030</v>
      </c>
      <c r="Q2610">
        <v>7.3755397570000003</v>
      </c>
    </row>
    <row r="2611" spans="1:17" x14ac:dyDescent="0.25">
      <c r="A2611" t="s">
        <v>413</v>
      </c>
      <c r="B2611" t="s">
        <v>414</v>
      </c>
      <c r="C2611" t="s">
        <v>415</v>
      </c>
      <c r="D2611" t="s">
        <v>361</v>
      </c>
      <c r="E2611" t="s">
        <v>416</v>
      </c>
      <c r="F2611" t="s">
        <v>260</v>
      </c>
      <c r="G2611" t="s">
        <v>233</v>
      </c>
      <c r="H2611" t="s">
        <v>163</v>
      </c>
      <c r="I2611" t="s">
        <v>240</v>
      </c>
      <c r="J2611" t="s">
        <v>235</v>
      </c>
      <c r="K2611" t="s">
        <v>241</v>
      </c>
      <c r="L2611" t="s">
        <v>237</v>
      </c>
      <c r="M2611" t="s">
        <v>427</v>
      </c>
      <c r="N2611" t="s">
        <v>206</v>
      </c>
      <c r="O2611" t="s">
        <v>194</v>
      </c>
      <c r="P2611">
        <v>2050</v>
      </c>
      <c r="Q2611">
        <v>6.4553310110000002</v>
      </c>
    </row>
    <row r="2612" spans="1:17" x14ac:dyDescent="0.25">
      <c r="A2612" t="s">
        <v>413</v>
      </c>
      <c r="B2612" t="s">
        <v>414</v>
      </c>
      <c r="C2612" t="s">
        <v>415</v>
      </c>
      <c r="D2612" t="s">
        <v>361</v>
      </c>
      <c r="E2612" t="s">
        <v>416</v>
      </c>
      <c r="F2612" t="s">
        <v>260</v>
      </c>
      <c r="G2612" t="s">
        <v>233</v>
      </c>
      <c r="H2612" t="s">
        <v>163</v>
      </c>
      <c r="I2612" t="s">
        <v>240</v>
      </c>
      <c r="J2612" t="s">
        <v>235</v>
      </c>
      <c r="K2612" t="s">
        <v>241</v>
      </c>
      <c r="L2612" t="s">
        <v>237</v>
      </c>
      <c r="M2612" t="s">
        <v>427</v>
      </c>
      <c r="N2612" t="s">
        <v>206</v>
      </c>
      <c r="O2612" t="s">
        <v>264</v>
      </c>
      <c r="P2612">
        <v>2050</v>
      </c>
      <c r="Q2612">
        <v>4.7187756380000003</v>
      </c>
    </row>
    <row r="2613" spans="1:17" x14ac:dyDescent="0.25">
      <c r="A2613" t="s">
        <v>413</v>
      </c>
      <c r="B2613" t="s">
        <v>414</v>
      </c>
      <c r="C2613" t="s">
        <v>415</v>
      </c>
      <c r="D2613" t="s">
        <v>361</v>
      </c>
      <c r="E2613" t="s">
        <v>416</v>
      </c>
      <c r="F2613" t="s">
        <v>260</v>
      </c>
      <c r="G2613" t="s">
        <v>233</v>
      </c>
      <c r="H2613" t="s">
        <v>163</v>
      </c>
      <c r="I2613" t="s">
        <v>240</v>
      </c>
      <c r="J2613" t="s">
        <v>235</v>
      </c>
      <c r="K2613" t="s">
        <v>241</v>
      </c>
      <c r="L2613" t="s">
        <v>237</v>
      </c>
      <c r="M2613" t="s">
        <v>427</v>
      </c>
      <c r="N2613" t="s">
        <v>206</v>
      </c>
      <c r="O2613" t="s">
        <v>265</v>
      </c>
      <c r="P2613">
        <v>2050</v>
      </c>
      <c r="Q2613">
        <v>8.0282562239999997</v>
      </c>
    </row>
    <row r="2614" spans="1:17" x14ac:dyDescent="0.25">
      <c r="A2614" t="s">
        <v>413</v>
      </c>
      <c r="B2614" t="s">
        <v>414</v>
      </c>
      <c r="C2614" t="s">
        <v>415</v>
      </c>
      <c r="D2614" t="s">
        <v>361</v>
      </c>
      <c r="E2614" t="s">
        <v>416</v>
      </c>
      <c r="F2614" t="s">
        <v>260</v>
      </c>
      <c r="G2614" t="s">
        <v>233</v>
      </c>
      <c r="H2614" t="s">
        <v>164</v>
      </c>
      <c r="I2614" t="s">
        <v>4</v>
      </c>
      <c r="J2614" t="s">
        <v>235</v>
      </c>
      <c r="K2614" t="s">
        <v>242</v>
      </c>
      <c r="L2614" t="s">
        <v>237</v>
      </c>
      <c r="M2614" t="s">
        <v>368</v>
      </c>
      <c r="N2614" t="s">
        <v>206</v>
      </c>
      <c r="O2614" t="s">
        <v>194</v>
      </c>
      <c r="P2614">
        <v>2015</v>
      </c>
      <c r="Q2614">
        <v>24.99102049</v>
      </c>
    </row>
    <row r="2615" spans="1:17" x14ac:dyDescent="0.25">
      <c r="A2615" t="s">
        <v>413</v>
      </c>
      <c r="B2615" t="s">
        <v>414</v>
      </c>
      <c r="C2615" t="s">
        <v>415</v>
      </c>
      <c r="D2615" t="s">
        <v>361</v>
      </c>
      <c r="E2615" t="s">
        <v>416</v>
      </c>
      <c r="F2615" t="s">
        <v>260</v>
      </c>
      <c r="G2615" t="s">
        <v>233</v>
      </c>
      <c r="H2615" t="s">
        <v>164</v>
      </c>
      <c r="I2615" t="s">
        <v>4</v>
      </c>
      <c r="J2615" t="s">
        <v>235</v>
      </c>
      <c r="K2615" t="s">
        <v>242</v>
      </c>
      <c r="L2615" t="s">
        <v>237</v>
      </c>
      <c r="M2615" t="s">
        <v>368</v>
      </c>
      <c r="N2615" t="s">
        <v>206</v>
      </c>
      <c r="O2615" t="s">
        <v>194</v>
      </c>
      <c r="P2615">
        <v>2020</v>
      </c>
      <c r="Q2615">
        <v>24.99102049</v>
      </c>
    </row>
    <row r="2616" spans="1:17" x14ac:dyDescent="0.25">
      <c r="A2616" t="s">
        <v>413</v>
      </c>
      <c r="B2616" t="s">
        <v>414</v>
      </c>
      <c r="C2616" t="s">
        <v>415</v>
      </c>
      <c r="D2616" t="s">
        <v>361</v>
      </c>
      <c r="E2616" t="s">
        <v>416</v>
      </c>
      <c r="F2616" t="s">
        <v>260</v>
      </c>
      <c r="G2616" t="s">
        <v>233</v>
      </c>
      <c r="H2616" t="s">
        <v>164</v>
      </c>
      <c r="I2616" t="s">
        <v>4</v>
      </c>
      <c r="J2616" t="s">
        <v>235</v>
      </c>
      <c r="K2616" t="s">
        <v>242</v>
      </c>
      <c r="L2616" t="s">
        <v>237</v>
      </c>
      <c r="M2616" t="s">
        <v>368</v>
      </c>
      <c r="N2616" t="s">
        <v>206</v>
      </c>
      <c r="O2616" t="s">
        <v>264</v>
      </c>
      <c r="P2616">
        <v>2020</v>
      </c>
      <c r="Q2616">
        <v>21.264100419999998</v>
      </c>
    </row>
    <row r="2617" spans="1:17" x14ac:dyDescent="0.25">
      <c r="A2617" t="s">
        <v>413</v>
      </c>
      <c r="B2617" t="s">
        <v>414</v>
      </c>
      <c r="C2617" t="s">
        <v>415</v>
      </c>
      <c r="D2617" t="s">
        <v>361</v>
      </c>
      <c r="E2617" t="s">
        <v>416</v>
      </c>
      <c r="F2617" t="s">
        <v>260</v>
      </c>
      <c r="G2617" t="s">
        <v>233</v>
      </c>
      <c r="H2617" t="s">
        <v>164</v>
      </c>
      <c r="I2617" t="s">
        <v>4</v>
      </c>
      <c r="J2617" t="s">
        <v>235</v>
      </c>
      <c r="K2617" t="s">
        <v>242</v>
      </c>
      <c r="L2617" t="s">
        <v>237</v>
      </c>
      <c r="M2617" t="s">
        <v>368</v>
      </c>
      <c r="N2617" t="s">
        <v>206</v>
      </c>
      <c r="O2617" t="s">
        <v>265</v>
      </c>
      <c r="P2617">
        <v>2020</v>
      </c>
      <c r="Q2617">
        <v>28.8024798</v>
      </c>
    </row>
    <row r="2618" spans="1:17" x14ac:dyDescent="0.25">
      <c r="A2618" t="s">
        <v>413</v>
      </c>
      <c r="B2618" t="s">
        <v>414</v>
      </c>
      <c r="C2618" t="s">
        <v>415</v>
      </c>
      <c r="D2618" t="s">
        <v>361</v>
      </c>
      <c r="E2618" t="s">
        <v>416</v>
      </c>
      <c r="F2618" t="s">
        <v>260</v>
      </c>
      <c r="G2618" t="s">
        <v>233</v>
      </c>
      <c r="H2618" t="s">
        <v>164</v>
      </c>
      <c r="I2618" t="s">
        <v>4</v>
      </c>
      <c r="J2618" t="s">
        <v>235</v>
      </c>
      <c r="K2618" t="s">
        <v>242</v>
      </c>
      <c r="L2618" t="s">
        <v>237</v>
      </c>
      <c r="M2618" t="s">
        <v>368</v>
      </c>
      <c r="N2618" t="s">
        <v>206</v>
      </c>
      <c r="O2618" t="s">
        <v>194</v>
      </c>
      <c r="P2618">
        <v>2030</v>
      </c>
      <c r="Q2618">
        <v>24.427007270000001</v>
      </c>
    </row>
    <row r="2619" spans="1:17" x14ac:dyDescent="0.25">
      <c r="A2619" t="s">
        <v>413</v>
      </c>
      <c r="B2619" t="s">
        <v>414</v>
      </c>
      <c r="C2619" t="s">
        <v>415</v>
      </c>
      <c r="D2619" t="s">
        <v>361</v>
      </c>
      <c r="E2619" t="s">
        <v>416</v>
      </c>
      <c r="F2619" t="s">
        <v>260</v>
      </c>
      <c r="G2619" t="s">
        <v>233</v>
      </c>
      <c r="H2619" t="s">
        <v>164</v>
      </c>
      <c r="I2619" t="s">
        <v>4</v>
      </c>
      <c r="J2619" t="s">
        <v>235</v>
      </c>
      <c r="K2619" t="s">
        <v>242</v>
      </c>
      <c r="L2619" t="s">
        <v>237</v>
      </c>
      <c r="M2619" t="s">
        <v>368</v>
      </c>
      <c r="N2619" t="s">
        <v>206</v>
      </c>
      <c r="O2619" t="s">
        <v>194</v>
      </c>
      <c r="P2619">
        <v>2050</v>
      </c>
      <c r="Q2619">
        <v>23.599752680000002</v>
      </c>
    </row>
    <row r="2620" spans="1:17" x14ac:dyDescent="0.25">
      <c r="A2620" t="s">
        <v>413</v>
      </c>
      <c r="B2620" t="s">
        <v>414</v>
      </c>
      <c r="C2620" t="s">
        <v>415</v>
      </c>
      <c r="D2620" t="s">
        <v>361</v>
      </c>
      <c r="E2620" t="s">
        <v>416</v>
      </c>
      <c r="F2620" t="s">
        <v>260</v>
      </c>
      <c r="G2620" t="s">
        <v>233</v>
      </c>
      <c r="H2620" t="s">
        <v>164</v>
      </c>
      <c r="I2620" t="s">
        <v>4</v>
      </c>
      <c r="J2620" t="s">
        <v>235</v>
      </c>
      <c r="K2620" t="s">
        <v>242</v>
      </c>
      <c r="L2620" t="s">
        <v>237</v>
      </c>
      <c r="M2620" t="s">
        <v>368</v>
      </c>
      <c r="N2620" t="s">
        <v>206</v>
      </c>
      <c r="O2620" t="s">
        <v>264</v>
      </c>
      <c r="P2620">
        <v>2050</v>
      </c>
      <c r="Q2620">
        <v>17.73712854</v>
      </c>
    </row>
    <row r="2621" spans="1:17" x14ac:dyDescent="0.25">
      <c r="A2621" t="s">
        <v>413</v>
      </c>
      <c r="B2621" t="s">
        <v>414</v>
      </c>
      <c r="C2621" t="s">
        <v>415</v>
      </c>
      <c r="D2621" t="s">
        <v>361</v>
      </c>
      <c r="E2621" t="s">
        <v>416</v>
      </c>
      <c r="F2621" t="s">
        <v>260</v>
      </c>
      <c r="G2621" t="s">
        <v>233</v>
      </c>
      <c r="H2621" t="s">
        <v>164</v>
      </c>
      <c r="I2621" t="s">
        <v>4</v>
      </c>
      <c r="J2621" t="s">
        <v>235</v>
      </c>
      <c r="K2621" t="s">
        <v>242</v>
      </c>
      <c r="L2621" t="s">
        <v>237</v>
      </c>
      <c r="M2621" t="s">
        <v>368</v>
      </c>
      <c r="N2621" t="s">
        <v>206</v>
      </c>
      <c r="O2621" t="s">
        <v>265</v>
      </c>
      <c r="P2621">
        <v>2050</v>
      </c>
      <c r="Q2621">
        <v>29.485803579999999</v>
      </c>
    </row>
    <row r="2622" spans="1:17" x14ac:dyDescent="0.25">
      <c r="A2622" t="s">
        <v>413</v>
      </c>
      <c r="B2622" t="s">
        <v>414</v>
      </c>
      <c r="C2622" t="s">
        <v>415</v>
      </c>
      <c r="D2622" t="s">
        <v>361</v>
      </c>
      <c r="E2622" t="s">
        <v>416</v>
      </c>
      <c r="F2622" t="s">
        <v>260</v>
      </c>
      <c r="G2622" t="s">
        <v>243</v>
      </c>
      <c r="H2622" t="s">
        <v>356</v>
      </c>
      <c r="I2622" t="s">
        <v>298</v>
      </c>
      <c r="K2622" t="s">
        <v>78</v>
      </c>
      <c r="M2622" t="s">
        <v>428</v>
      </c>
      <c r="O2622" t="s">
        <v>194</v>
      </c>
      <c r="P2622">
        <v>2015</v>
      </c>
      <c r="Q2622">
        <v>2</v>
      </c>
    </row>
    <row r="2623" spans="1:17" x14ac:dyDescent="0.25">
      <c r="A2623" t="s">
        <v>413</v>
      </c>
      <c r="B2623" t="s">
        <v>414</v>
      </c>
      <c r="C2623" t="s">
        <v>415</v>
      </c>
      <c r="D2623" t="s">
        <v>361</v>
      </c>
      <c r="E2623" t="s">
        <v>416</v>
      </c>
      <c r="F2623" t="s">
        <v>260</v>
      </c>
      <c r="G2623" t="s">
        <v>243</v>
      </c>
      <c r="H2623" t="s">
        <v>356</v>
      </c>
      <c r="I2623" t="s">
        <v>298</v>
      </c>
      <c r="K2623" t="s">
        <v>78</v>
      </c>
      <c r="M2623" t="s">
        <v>428</v>
      </c>
      <c r="O2623" t="s">
        <v>194</v>
      </c>
      <c r="P2623">
        <v>2020</v>
      </c>
      <c r="Q2623">
        <v>2</v>
      </c>
    </row>
    <row r="2624" spans="1:17" x14ac:dyDescent="0.25">
      <c r="A2624" t="s">
        <v>413</v>
      </c>
      <c r="B2624" t="s">
        <v>414</v>
      </c>
      <c r="C2624" t="s">
        <v>415</v>
      </c>
      <c r="D2624" t="s">
        <v>361</v>
      </c>
      <c r="E2624" t="s">
        <v>416</v>
      </c>
      <c r="F2624" t="s">
        <v>260</v>
      </c>
      <c r="G2624" t="s">
        <v>243</v>
      </c>
      <c r="H2624" t="s">
        <v>356</v>
      </c>
      <c r="I2624" t="s">
        <v>298</v>
      </c>
      <c r="K2624" t="s">
        <v>78</v>
      </c>
      <c r="M2624" t="s">
        <v>428</v>
      </c>
      <c r="O2624" t="s">
        <v>264</v>
      </c>
      <c r="P2624">
        <v>2020</v>
      </c>
      <c r="Q2624">
        <v>2</v>
      </c>
    </row>
    <row r="2625" spans="1:17" x14ac:dyDescent="0.25">
      <c r="A2625" t="s">
        <v>413</v>
      </c>
      <c r="B2625" t="s">
        <v>414</v>
      </c>
      <c r="C2625" t="s">
        <v>415</v>
      </c>
      <c r="D2625" t="s">
        <v>361</v>
      </c>
      <c r="E2625" t="s">
        <v>416</v>
      </c>
      <c r="F2625" t="s">
        <v>260</v>
      </c>
      <c r="G2625" t="s">
        <v>243</v>
      </c>
      <c r="H2625" t="s">
        <v>356</v>
      </c>
      <c r="I2625" t="s">
        <v>298</v>
      </c>
      <c r="K2625" t="s">
        <v>78</v>
      </c>
      <c r="M2625" t="s">
        <v>428</v>
      </c>
      <c r="O2625" t="s">
        <v>265</v>
      </c>
      <c r="P2625">
        <v>2020</v>
      </c>
      <c r="Q2625">
        <v>2</v>
      </c>
    </row>
    <row r="2626" spans="1:17" x14ac:dyDescent="0.25">
      <c r="A2626" t="s">
        <v>413</v>
      </c>
      <c r="B2626" t="s">
        <v>414</v>
      </c>
      <c r="C2626" t="s">
        <v>415</v>
      </c>
      <c r="D2626" t="s">
        <v>361</v>
      </c>
      <c r="E2626" t="s">
        <v>416</v>
      </c>
      <c r="F2626" t="s">
        <v>260</v>
      </c>
      <c r="G2626" t="s">
        <v>243</v>
      </c>
      <c r="H2626" t="s">
        <v>356</v>
      </c>
      <c r="I2626" t="s">
        <v>298</v>
      </c>
      <c r="K2626" t="s">
        <v>78</v>
      </c>
      <c r="M2626" t="s">
        <v>428</v>
      </c>
      <c r="O2626" t="s">
        <v>194</v>
      </c>
      <c r="P2626">
        <v>2030</v>
      </c>
      <c r="Q2626">
        <v>2</v>
      </c>
    </row>
    <row r="2627" spans="1:17" x14ac:dyDescent="0.25">
      <c r="A2627" t="s">
        <v>413</v>
      </c>
      <c r="B2627" t="s">
        <v>414</v>
      </c>
      <c r="C2627" t="s">
        <v>415</v>
      </c>
      <c r="D2627" t="s">
        <v>361</v>
      </c>
      <c r="E2627" t="s">
        <v>416</v>
      </c>
      <c r="F2627" t="s">
        <v>260</v>
      </c>
      <c r="G2627" t="s">
        <v>243</v>
      </c>
      <c r="H2627" t="s">
        <v>356</v>
      </c>
      <c r="I2627" t="s">
        <v>298</v>
      </c>
      <c r="K2627" t="s">
        <v>78</v>
      </c>
      <c r="M2627" t="s">
        <v>428</v>
      </c>
      <c r="O2627" t="s">
        <v>194</v>
      </c>
      <c r="P2627">
        <v>2050</v>
      </c>
      <c r="Q2627">
        <v>2</v>
      </c>
    </row>
    <row r="2628" spans="1:17" x14ac:dyDescent="0.25">
      <c r="A2628" t="s">
        <v>413</v>
      </c>
      <c r="B2628" t="s">
        <v>414</v>
      </c>
      <c r="C2628" t="s">
        <v>415</v>
      </c>
      <c r="D2628" t="s">
        <v>361</v>
      </c>
      <c r="E2628" t="s">
        <v>416</v>
      </c>
      <c r="F2628" t="s">
        <v>260</v>
      </c>
      <c r="G2628" t="s">
        <v>243</v>
      </c>
      <c r="H2628" t="s">
        <v>356</v>
      </c>
      <c r="I2628" t="s">
        <v>298</v>
      </c>
      <c r="K2628" t="s">
        <v>78</v>
      </c>
      <c r="M2628" t="s">
        <v>428</v>
      </c>
      <c r="O2628" t="s">
        <v>264</v>
      </c>
      <c r="P2628">
        <v>2050</v>
      </c>
      <c r="Q2628">
        <v>2</v>
      </c>
    </row>
    <row r="2629" spans="1:17" x14ac:dyDescent="0.25">
      <c r="A2629" t="s">
        <v>413</v>
      </c>
      <c r="B2629" t="s">
        <v>414</v>
      </c>
      <c r="C2629" t="s">
        <v>415</v>
      </c>
      <c r="D2629" t="s">
        <v>361</v>
      </c>
      <c r="E2629" t="s">
        <v>416</v>
      </c>
      <c r="F2629" t="s">
        <v>260</v>
      </c>
      <c r="G2629" t="s">
        <v>243</v>
      </c>
      <c r="H2629" t="s">
        <v>356</v>
      </c>
      <c r="I2629" t="s">
        <v>298</v>
      </c>
      <c r="K2629" t="s">
        <v>78</v>
      </c>
      <c r="M2629" t="s">
        <v>428</v>
      </c>
      <c r="O2629" t="s">
        <v>265</v>
      </c>
      <c r="P2629">
        <v>2050</v>
      </c>
      <c r="Q2629">
        <v>2</v>
      </c>
    </row>
    <row r="2630" spans="1:17" x14ac:dyDescent="0.25">
      <c r="A2630" t="s">
        <v>413</v>
      </c>
      <c r="B2630" t="s">
        <v>414</v>
      </c>
      <c r="C2630" t="s">
        <v>415</v>
      </c>
      <c r="D2630" t="s">
        <v>361</v>
      </c>
      <c r="E2630" t="s">
        <v>416</v>
      </c>
      <c r="F2630" t="s">
        <v>260</v>
      </c>
      <c r="G2630" t="s">
        <v>243</v>
      </c>
      <c r="H2630" t="s">
        <v>244</v>
      </c>
      <c r="I2630" t="s">
        <v>245</v>
      </c>
      <c r="J2630" t="s">
        <v>246</v>
      </c>
      <c r="K2630" t="s">
        <v>191</v>
      </c>
      <c r="M2630" t="s">
        <v>428</v>
      </c>
      <c r="O2630" t="s">
        <v>194</v>
      </c>
      <c r="P2630">
        <v>2015</v>
      </c>
      <c r="Q2630">
        <v>0.2</v>
      </c>
    </row>
    <row r="2631" spans="1:17" x14ac:dyDescent="0.25">
      <c r="A2631" t="s">
        <v>413</v>
      </c>
      <c r="B2631" t="s">
        <v>414</v>
      </c>
      <c r="C2631" t="s">
        <v>415</v>
      </c>
      <c r="D2631" t="s">
        <v>361</v>
      </c>
      <c r="E2631" t="s">
        <v>416</v>
      </c>
      <c r="F2631" t="s">
        <v>260</v>
      </c>
      <c r="G2631" t="s">
        <v>243</v>
      </c>
      <c r="H2631" t="s">
        <v>244</v>
      </c>
      <c r="I2631" t="s">
        <v>245</v>
      </c>
      <c r="J2631" t="s">
        <v>246</v>
      </c>
      <c r="K2631" t="s">
        <v>191</v>
      </c>
      <c r="M2631" t="s">
        <v>428</v>
      </c>
      <c r="O2631" t="s">
        <v>194</v>
      </c>
      <c r="P2631">
        <v>2020</v>
      </c>
      <c r="Q2631">
        <v>0.2</v>
      </c>
    </row>
    <row r="2632" spans="1:17" x14ac:dyDescent="0.25">
      <c r="A2632" t="s">
        <v>413</v>
      </c>
      <c r="B2632" t="s">
        <v>414</v>
      </c>
      <c r="C2632" t="s">
        <v>415</v>
      </c>
      <c r="D2632" t="s">
        <v>361</v>
      </c>
      <c r="E2632" t="s">
        <v>416</v>
      </c>
      <c r="F2632" t="s">
        <v>260</v>
      </c>
      <c r="G2632" t="s">
        <v>243</v>
      </c>
      <c r="H2632" t="s">
        <v>244</v>
      </c>
      <c r="I2632" t="s">
        <v>245</v>
      </c>
      <c r="J2632" t="s">
        <v>246</v>
      </c>
      <c r="K2632" t="s">
        <v>191</v>
      </c>
      <c r="M2632" t="s">
        <v>428</v>
      </c>
      <c r="O2632" t="s">
        <v>264</v>
      </c>
      <c r="P2632">
        <v>2020</v>
      </c>
      <c r="Q2632">
        <v>0.2</v>
      </c>
    </row>
    <row r="2633" spans="1:17" x14ac:dyDescent="0.25">
      <c r="A2633" t="s">
        <v>413</v>
      </c>
      <c r="B2633" t="s">
        <v>414</v>
      </c>
      <c r="C2633" t="s">
        <v>415</v>
      </c>
      <c r="D2633" t="s">
        <v>361</v>
      </c>
      <c r="E2633" t="s">
        <v>416</v>
      </c>
      <c r="F2633" t="s">
        <v>260</v>
      </c>
      <c r="G2633" t="s">
        <v>243</v>
      </c>
      <c r="H2633" t="s">
        <v>244</v>
      </c>
      <c r="I2633" t="s">
        <v>245</v>
      </c>
      <c r="J2633" t="s">
        <v>246</v>
      </c>
      <c r="K2633" t="s">
        <v>191</v>
      </c>
      <c r="M2633" t="s">
        <v>428</v>
      </c>
      <c r="O2633" t="s">
        <v>265</v>
      </c>
      <c r="P2633">
        <v>2020</v>
      </c>
      <c r="Q2633">
        <v>0.2</v>
      </c>
    </row>
    <row r="2634" spans="1:17" x14ac:dyDescent="0.25">
      <c r="A2634" t="s">
        <v>413</v>
      </c>
      <c r="B2634" t="s">
        <v>414</v>
      </c>
      <c r="C2634" t="s">
        <v>415</v>
      </c>
      <c r="D2634" t="s">
        <v>361</v>
      </c>
      <c r="E2634" t="s">
        <v>416</v>
      </c>
      <c r="F2634" t="s">
        <v>260</v>
      </c>
      <c r="G2634" t="s">
        <v>243</v>
      </c>
      <c r="H2634" t="s">
        <v>244</v>
      </c>
      <c r="I2634" t="s">
        <v>245</v>
      </c>
      <c r="J2634" t="s">
        <v>246</v>
      </c>
      <c r="K2634" t="s">
        <v>191</v>
      </c>
      <c r="M2634" t="s">
        <v>428</v>
      </c>
      <c r="O2634" t="s">
        <v>194</v>
      </c>
      <c r="P2634">
        <v>2030</v>
      </c>
      <c r="Q2634">
        <v>0.2</v>
      </c>
    </row>
    <row r="2635" spans="1:17" x14ac:dyDescent="0.25">
      <c r="A2635" t="s">
        <v>413</v>
      </c>
      <c r="B2635" t="s">
        <v>414</v>
      </c>
      <c r="C2635" t="s">
        <v>415</v>
      </c>
      <c r="D2635" t="s">
        <v>361</v>
      </c>
      <c r="E2635" t="s">
        <v>416</v>
      </c>
      <c r="F2635" t="s">
        <v>260</v>
      </c>
      <c r="G2635" t="s">
        <v>243</v>
      </c>
      <c r="H2635" t="s">
        <v>244</v>
      </c>
      <c r="I2635" t="s">
        <v>245</v>
      </c>
      <c r="J2635" t="s">
        <v>246</v>
      </c>
      <c r="K2635" t="s">
        <v>191</v>
      </c>
      <c r="M2635" t="s">
        <v>428</v>
      </c>
      <c r="O2635" t="s">
        <v>194</v>
      </c>
      <c r="P2635">
        <v>2050</v>
      </c>
      <c r="Q2635">
        <v>0.2</v>
      </c>
    </row>
    <row r="2636" spans="1:17" x14ac:dyDescent="0.25">
      <c r="A2636" t="s">
        <v>413</v>
      </c>
      <c r="B2636" t="s">
        <v>414</v>
      </c>
      <c r="C2636" t="s">
        <v>415</v>
      </c>
      <c r="D2636" t="s">
        <v>361</v>
      </c>
      <c r="E2636" t="s">
        <v>416</v>
      </c>
      <c r="F2636" t="s">
        <v>260</v>
      </c>
      <c r="G2636" t="s">
        <v>243</v>
      </c>
      <c r="H2636" t="s">
        <v>244</v>
      </c>
      <c r="I2636" t="s">
        <v>245</v>
      </c>
      <c r="J2636" t="s">
        <v>246</v>
      </c>
      <c r="K2636" t="s">
        <v>191</v>
      </c>
      <c r="M2636" t="s">
        <v>428</v>
      </c>
      <c r="O2636" t="s">
        <v>264</v>
      </c>
      <c r="P2636">
        <v>2050</v>
      </c>
      <c r="Q2636">
        <v>0.2</v>
      </c>
    </row>
    <row r="2637" spans="1:17" x14ac:dyDescent="0.25">
      <c r="A2637" t="s">
        <v>413</v>
      </c>
      <c r="B2637" t="s">
        <v>414</v>
      </c>
      <c r="C2637" t="s">
        <v>415</v>
      </c>
      <c r="D2637" t="s">
        <v>361</v>
      </c>
      <c r="E2637" t="s">
        <v>416</v>
      </c>
      <c r="F2637" t="s">
        <v>260</v>
      </c>
      <c r="G2637" t="s">
        <v>243</v>
      </c>
      <c r="H2637" t="s">
        <v>244</v>
      </c>
      <c r="I2637" t="s">
        <v>245</v>
      </c>
      <c r="J2637" t="s">
        <v>246</v>
      </c>
      <c r="K2637" t="s">
        <v>191</v>
      </c>
      <c r="M2637" t="s">
        <v>428</v>
      </c>
      <c r="O2637" t="s">
        <v>265</v>
      </c>
      <c r="P2637">
        <v>2050</v>
      </c>
      <c r="Q2637">
        <v>0.2</v>
      </c>
    </row>
    <row r="2638" spans="1:17" x14ac:dyDescent="0.25">
      <c r="A2638" t="s">
        <v>413</v>
      </c>
      <c r="B2638" t="s">
        <v>414</v>
      </c>
      <c r="C2638" t="s">
        <v>415</v>
      </c>
      <c r="D2638" t="s">
        <v>361</v>
      </c>
      <c r="E2638" t="s">
        <v>416</v>
      </c>
      <c r="F2638" t="s">
        <v>260</v>
      </c>
      <c r="G2638" t="s">
        <v>243</v>
      </c>
      <c r="H2638" t="s">
        <v>248</v>
      </c>
      <c r="I2638" t="s">
        <v>249</v>
      </c>
      <c r="J2638" t="s">
        <v>250</v>
      </c>
      <c r="K2638" t="s">
        <v>191</v>
      </c>
      <c r="M2638" t="s">
        <v>344</v>
      </c>
      <c r="O2638" t="s">
        <v>194</v>
      </c>
      <c r="P2638">
        <v>2015</v>
      </c>
      <c r="Q2638">
        <v>0.05</v>
      </c>
    </row>
    <row r="2639" spans="1:17" x14ac:dyDescent="0.25">
      <c r="A2639" t="s">
        <v>413</v>
      </c>
      <c r="B2639" t="s">
        <v>414</v>
      </c>
      <c r="C2639" t="s">
        <v>415</v>
      </c>
      <c r="D2639" t="s">
        <v>361</v>
      </c>
      <c r="E2639" t="s">
        <v>416</v>
      </c>
      <c r="F2639" t="s">
        <v>260</v>
      </c>
      <c r="G2639" t="s">
        <v>243</v>
      </c>
      <c r="H2639" t="s">
        <v>248</v>
      </c>
      <c r="I2639" t="s">
        <v>249</v>
      </c>
      <c r="J2639" t="s">
        <v>250</v>
      </c>
      <c r="K2639" t="s">
        <v>191</v>
      </c>
      <c r="M2639" t="s">
        <v>344</v>
      </c>
      <c r="O2639" t="s">
        <v>194</v>
      </c>
      <c r="P2639">
        <v>2020</v>
      </c>
      <c r="Q2639">
        <v>0.05</v>
      </c>
    </row>
    <row r="2640" spans="1:17" x14ac:dyDescent="0.25">
      <c r="A2640" t="s">
        <v>413</v>
      </c>
      <c r="B2640" t="s">
        <v>414</v>
      </c>
      <c r="C2640" t="s">
        <v>415</v>
      </c>
      <c r="D2640" t="s">
        <v>361</v>
      </c>
      <c r="E2640" t="s">
        <v>416</v>
      </c>
      <c r="F2640" t="s">
        <v>260</v>
      </c>
      <c r="G2640" t="s">
        <v>243</v>
      </c>
      <c r="H2640" t="s">
        <v>248</v>
      </c>
      <c r="I2640" t="s">
        <v>249</v>
      </c>
      <c r="J2640" t="s">
        <v>250</v>
      </c>
      <c r="K2640" t="s">
        <v>191</v>
      </c>
      <c r="M2640" t="s">
        <v>344</v>
      </c>
      <c r="O2640" t="s">
        <v>264</v>
      </c>
      <c r="P2640">
        <v>2020</v>
      </c>
      <c r="Q2640">
        <v>0.05</v>
      </c>
    </row>
    <row r="2641" spans="1:17" x14ac:dyDescent="0.25">
      <c r="A2641" t="s">
        <v>413</v>
      </c>
      <c r="B2641" t="s">
        <v>414</v>
      </c>
      <c r="C2641" t="s">
        <v>415</v>
      </c>
      <c r="D2641" t="s">
        <v>361</v>
      </c>
      <c r="E2641" t="s">
        <v>416</v>
      </c>
      <c r="F2641" t="s">
        <v>260</v>
      </c>
      <c r="G2641" t="s">
        <v>243</v>
      </c>
      <c r="H2641" t="s">
        <v>248</v>
      </c>
      <c r="I2641" t="s">
        <v>249</v>
      </c>
      <c r="J2641" t="s">
        <v>250</v>
      </c>
      <c r="K2641" t="s">
        <v>191</v>
      </c>
      <c r="M2641" t="s">
        <v>344</v>
      </c>
      <c r="O2641" t="s">
        <v>265</v>
      </c>
      <c r="P2641">
        <v>2020</v>
      </c>
      <c r="Q2641">
        <v>0.05</v>
      </c>
    </row>
    <row r="2642" spans="1:17" x14ac:dyDescent="0.25">
      <c r="A2642" t="s">
        <v>413</v>
      </c>
      <c r="B2642" t="s">
        <v>414</v>
      </c>
      <c r="C2642" t="s">
        <v>415</v>
      </c>
      <c r="D2642" t="s">
        <v>361</v>
      </c>
      <c r="E2642" t="s">
        <v>416</v>
      </c>
      <c r="F2642" t="s">
        <v>260</v>
      </c>
      <c r="G2642" t="s">
        <v>243</v>
      </c>
      <c r="H2642" t="s">
        <v>248</v>
      </c>
      <c r="I2642" t="s">
        <v>249</v>
      </c>
      <c r="J2642" t="s">
        <v>250</v>
      </c>
      <c r="K2642" t="s">
        <v>191</v>
      </c>
      <c r="M2642" t="s">
        <v>344</v>
      </c>
      <c r="O2642" t="s">
        <v>194</v>
      </c>
      <c r="P2642">
        <v>2030</v>
      </c>
      <c r="Q2642">
        <v>0.05</v>
      </c>
    </row>
    <row r="2643" spans="1:17" x14ac:dyDescent="0.25">
      <c r="A2643" t="s">
        <v>413</v>
      </c>
      <c r="B2643" t="s">
        <v>414</v>
      </c>
      <c r="C2643" t="s">
        <v>415</v>
      </c>
      <c r="D2643" t="s">
        <v>361</v>
      </c>
      <c r="E2643" t="s">
        <v>416</v>
      </c>
      <c r="F2643" t="s">
        <v>260</v>
      </c>
      <c r="G2643" t="s">
        <v>243</v>
      </c>
      <c r="H2643" t="s">
        <v>248</v>
      </c>
      <c r="I2643" t="s">
        <v>249</v>
      </c>
      <c r="J2643" t="s">
        <v>250</v>
      </c>
      <c r="K2643" t="s">
        <v>191</v>
      </c>
      <c r="M2643" t="s">
        <v>344</v>
      </c>
      <c r="O2643" t="s">
        <v>194</v>
      </c>
      <c r="P2643">
        <v>2050</v>
      </c>
      <c r="Q2643">
        <v>0.05</v>
      </c>
    </row>
    <row r="2644" spans="1:17" x14ac:dyDescent="0.25">
      <c r="A2644" t="s">
        <v>413</v>
      </c>
      <c r="B2644" t="s">
        <v>414</v>
      </c>
      <c r="C2644" t="s">
        <v>415</v>
      </c>
      <c r="D2644" t="s">
        <v>361</v>
      </c>
      <c r="E2644" t="s">
        <v>416</v>
      </c>
      <c r="F2644" t="s">
        <v>260</v>
      </c>
      <c r="G2644" t="s">
        <v>243</v>
      </c>
      <c r="H2644" t="s">
        <v>248</v>
      </c>
      <c r="I2644" t="s">
        <v>249</v>
      </c>
      <c r="J2644" t="s">
        <v>250</v>
      </c>
      <c r="K2644" t="s">
        <v>191</v>
      </c>
      <c r="M2644" t="s">
        <v>344</v>
      </c>
      <c r="O2644" t="s">
        <v>264</v>
      </c>
      <c r="P2644">
        <v>2050</v>
      </c>
      <c r="Q2644">
        <v>0.05</v>
      </c>
    </row>
    <row r="2645" spans="1:17" x14ac:dyDescent="0.25">
      <c r="A2645" t="s">
        <v>413</v>
      </c>
      <c r="B2645" t="s">
        <v>414</v>
      </c>
      <c r="C2645" t="s">
        <v>415</v>
      </c>
      <c r="D2645" t="s">
        <v>361</v>
      </c>
      <c r="E2645" t="s">
        <v>416</v>
      </c>
      <c r="F2645" t="s">
        <v>260</v>
      </c>
      <c r="G2645" t="s">
        <v>243</v>
      </c>
      <c r="H2645" t="s">
        <v>248</v>
      </c>
      <c r="I2645" t="s">
        <v>249</v>
      </c>
      <c r="J2645" t="s">
        <v>250</v>
      </c>
      <c r="K2645" t="s">
        <v>191</v>
      </c>
      <c r="M2645" t="s">
        <v>344</v>
      </c>
      <c r="O2645" t="s">
        <v>265</v>
      </c>
      <c r="P2645">
        <v>2050</v>
      </c>
      <c r="Q2645">
        <v>0.05</v>
      </c>
    </row>
    <row r="2646" spans="1:17" x14ac:dyDescent="0.25">
      <c r="A2646" t="s">
        <v>413</v>
      </c>
      <c r="B2646" t="s">
        <v>414</v>
      </c>
      <c r="C2646" t="s">
        <v>415</v>
      </c>
      <c r="D2646" t="s">
        <v>361</v>
      </c>
      <c r="E2646" t="s">
        <v>416</v>
      </c>
      <c r="F2646" t="s">
        <v>260</v>
      </c>
      <c r="G2646" t="s">
        <v>243</v>
      </c>
      <c r="H2646" t="s">
        <v>253</v>
      </c>
      <c r="I2646" t="s">
        <v>254</v>
      </c>
      <c r="J2646" t="s">
        <v>255</v>
      </c>
      <c r="K2646" t="s">
        <v>191</v>
      </c>
      <c r="M2646" t="s">
        <v>428</v>
      </c>
      <c r="O2646" t="s">
        <v>194</v>
      </c>
      <c r="P2646">
        <v>2015</v>
      </c>
      <c r="Q2646">
        <v>0.1</v>
      </c>
    </row>
    <row r="2647" spans="1:17" x14ac:dyDescent="0.25">
      <c r="A2647" t="s">
        <v>413</v>
      </c>
      <c r="B2647" t="s">
        <v>414</v>
      </c>
      <c r="C2647" t="s">
        <v>415</v>
      </c>
      <c r="D2647" t="s">
        <v>361</v>
      </c>
      <c r="E2647" t="s">
        <v>416</v>
      </c>
      <c r="F2647" t="s">
        <v>260</v>
      </c>
      <c r="G2647" t="s">
        <v>243</v>
      </c>
      <c r="H2647" t="s">
        <v>253</v>
      </c>
      <c r="I2647" t="s">
        <v>254</v>
      </c>
      <c r="J2647" t="s">
        <v>255</v>
      </c>
      <c r="K2647" t="s">
        <v>191</v>
      </c>
      <c r="M2647" t="s">
        <v>428</v>
      </c>
      <c r="O2647" t="s">
        <v>194</v>
      </c>
      <c r="P2647">
        <v>2020</v>
      </c>
      <c r="Q2647">
        <v>0.1</v>
      </c>
    </row>
    <row r="2648" spans="1:17" x14ac:dyDescent="0.25">
      <c r="A2648" t="s">
        <v>413</v>
      </c>
      <c r="B2648" t="s">
        <v>414</v>
      </c>
      <c r="C2648" t="s">
        <v>415</v>
      </c>
      <c r="D2648" t="s">
        <v>361</v>
      </c>
      <c r="E2648" t="s">
        <v>416</v>
      </c>
      <c r="F2648" t="s">
        <v>260</v>
      </c>
      <c r="G2648" t="s">
        <v>243</v>
      </c>
      <c r="H2648" t="s">
        <v>253</v>
      </c>
      <c r="I2648" t="s">
        <v>254</v>
      </c>
      <c r="J2648" t="s">
        <v>255</v>
      </c>
      <c r="K2648" t="s">
        <v>191</v>
      </c>
      <c r="M2648" t="s">
        <v>428</v>
      </c>
      <c r="O2648" t="s">
        <v>264</v>
      </c>
      <c r="P2648">
        <v>2020</v>
      </c>
      <c r="Q2648">
        <v>0.1</v>
      </c>
    </row>
    <row r="2649" spans="1:17" x14ac:dyDescent="0.25">
      <c r="A2649" t="s">
        <v>413</v>
      </c>
      <c r="B2649" t="s">
        <v>414</v>
      </c>
      <c r="C2649" t="s">
        <v>415</v>
      </c>
      <c r="D2649" t="s">
        <v>361</v>
      </c>
      <c r="E2649" t="s">
        <v>416</v>
      </c>
      <c r="F2649" t="s">
        <v>260</v>
      </c>
      <c r="G2649" t="s">
        <v>243</v>
      </c>
      <c r="H2649" t="s">
        <v>253</v>
      </c>
      <c r="I2649" t="s">
        <v>254</v>
      </c>
      <c r="J2649" t="s">
        <v>255</v>
      </c>
      <c r="K2649" t="s">
        <v>191</v>
      </c>
      <c r="M2649" t="s">
        <v>428</v>
      </c>
      <c r="O2649" t="s">
        <v>265</v>
      </c>
      <c r="P2649">
        <v>2020</v>
      </c>
      <c r="Q2649">
        <v>0.1</v>
      </c>
    </row>
    <row r="2650" spans="1:17" x14ac:dyDescent="0.25">
      <c r="A2650" t="s">
        <v>413</v>
      </c>
      <c r="B2650" t="s">
        <v>414</v>
      </c>
      <c r="C2650" t="s">
        <v>415</v>
      </c>
      <c r="D2650" t="s">
        <v>361</v>
      </c>
      <c r="E2650" t="s">
        <v>416</v>
      </c>
      <c r="F2650" t="s">
        <v>260</v>
      </c>
      <c r="G2650" t="s">
        <v>243</v>
      </c>
      <c r="H2650" t="s">
        <v>253</v>
      </c>
      <c r="I2650" t="s">
        <v>254</v>
      </c>
      <c r="J2650" t="s">
        <v>255</v>
      </c>
      <c r="K2650" t="s">
        <v>191</v>
      </c>
      <c r="M2650" t="s">
        <v>428</v>
      </c>
      <c r="O2650" t="s">
        <v>194</v>
      </c>
      <c r="P2650">
        <v>2030</v>
      </c>
      <c r="Q2650">
        <v>0.1</v>
      </c>
    </row>
    <row r="2651" spans="1:17" x14ac:dyDescent="0.25">
      <c r="A2651" t="s">
        <v>413</v>
      </c>
      <c r="B2651" t="s">
        <v>414</v>
      </c>
      <c r="C2651" t="s">
        <v>415</v>
      </c>
      <c r="D2651" t="s">
        <v>361</v>
      </c>
      <c r="E2651" t="s">
        <v>416</v>
      </c>
      <c r="F2651" t="s">
        <v>260</v>
      </c>
      <c r="G2651" t="s">
        <v>243</v>
      </c>
      <c r="H2651" t="s">
        <v>253</v>
      </c>
      <c r="I2651" t="s">
        <v>254</v>
      </c>
      <c r="J2651" t="s">
        <v>255</v>
      </c>
      <c r="K2651" t="s">
        <v>191</v>
      </c>
      <c r="M2651" t="s">
        <v>428</v>
      </c>
      <c r="O2651" t="s">
        <v>194</v>
      </c>
      <c r="P2651">
        <v>2050</v>
      </c>
      <c r="Q2651">
        <v>0.1</v>
      </c>
    </row>
    <row r="2652" spans="1:17" x14ac:dyDescent="0.25">
      <c r="A2652" t="s">
        <v>413</v>
      </c>
      <c r="B2652" t="s">
        <v>414</v>
      </c>
      <c r="C2652" t="s">
        <v>415</v>
      </c>
      <c r="D2652" t="s">
        <v>361</v>
      </c>
      <c r="E2652" t="s">
        <v>416</v>
      </c>
      <c r="F2652" t="s">
        <v>260</v>
      </c>
      <c r="G2652" t="s">
        <v>243</v>
      </c>
      <c r="H2652" t="s">
        <v>253</v>
      </c>
      <c r="I2652" t="s">
        <v>254</v>
      </c>
      <c r="J2652" t="s">
        <v>255</v>
      </c>
      <c r="K2652" t="s">
        <v>191</v>
      </c>
      <c r="M2652" t="s">
        <v>428</v>
      </c>
      <c r="O2652" t="s">
        <v>264</v>
      </c>
      <c r="P2652">
        <v>2050</v>
      </c>
      <c r="Q2652">
        <v>0.1</v>
      </c>
    </row>
    <row r="2653" spans="1:17" x14ac:dyDescent="0.25">
      <c r="A2653" t="s">
        <v>413</v>
      </c>
      <c r="B2653" t="s">
        <v>414</v>
      </c>
      <c r="C2653" t="s">
        <v>415</v>
      </c>
      <c r="D2653" t="s">
        <v>361</v>
      </c>
      <c r="E2653" t="s">
        <v>416</v>
      </c>
      <c r="F2653" t="s">
        <v>260</v>
      </c>
      <c r="G2653" t="s">
        <v>243</v>
      </c>
      <c r="H2653" t="s">
        <v>253</v>
      </c>
      <c r="I2653" t="s">
        <v>254</v>
      </c>
      <c r="J2653" t="s">
        <v>255</v>
      </c>
      <c r="K2653" t="s">
        <v>191</v>
      </c>
      <c r="M2653" t="s">
        <v>428</v>
      </c>
      <c r="O2653" t="s">
        <v>265</v>
      </c>
      <c r="P2653">
        <v>2050</v>
      </c>
      <c r="Q2653">
        <v>0.1</v>
      </c>
    </row>
    <row r="2654" spans="1:17" x14ac:dyDescent="0.25">
      <c r="A2654" t="s">
        <v>413</v>
      </c>
      <c r="B2654" t="s">
        <v>414</v>
      </c>
      <c r="C2654" t="s">
        <v>415</v>
      </c>
      <c r="D2654" t="s">
        <v>361</v>
      </c>
      <c r="E2654" t="s">
        <v>416</v>
      </c>
      <c r="F2654" t="s">
        <v>260</v>
      </c>
      <c r="G2654" t="s">
        <v>243</v>
      </c>
      <c r="H2654" t="s">
        <v>357</v>
      </c>
      <c r="I2654" t="s">
        <v>306</v>
      </c>
      <c r="K2654" t="s">
        <v>78</v>
      </c>
      <c r="M2654" t="s">
        <v>428</v>
      </c>
      <c r="O2654" t="s">
        <v>194</v>
      </c>
      <c r="P2654">
        <v>2015</v>
      </c>
      <c r="Q2654">
        <v>0.5</v>
      </c>
    </row>
    <row r="2655" spans="1:17" x14ac:dyDescent="0.25">
      <c r="A2655" t="s">
        <v>413</v>
      </c>
      <c r="B2655" t="s">
        <v>414</v>
      </c>
      <c r="C2655" t="s">
        <v>415</v>
      </c>
      <c r="D2655" t="s">
        <v>361</v>
      </c>
      <c r="E2655" t="s">
        <v>416</v>
      </c>
      <c r="F2655" t="s">
        <v>260</v>
      </c>
      <c r="G2655" t="s">
        <v>243</v>
      </c>
      <c r="H2655" t="s">
        <v>357</v>
      </c>
      <c r="I2655" t="s">
        <v>306</v>
      </c>
      <c r="K2655" t="s">
        <v>78</v>
      </c>
      <c r="M2655" t="s">
        <v>428</v>
      </c>
      <c r="O2655" t="s">
        <v>194</v>
      </c>
      <c r="P2655">
        <v>2020</v>
      </c>
      <c r="Q2655">
        <v>0.5</v>
      </c>
    </row>
    <row r="2656" spans="1:17" x14ac:dyDescent="0.25">
      <c r="A2656" t="s">
        <v>413</v>
      </c>
      <c r="B2656" t="s">
        <v>414</v>
      </c>
      <c r="C2656" t="s">
        <v>415</v>
      </c>
      <c r="D2656" t="s">
        <v>361</v>
      </c>
      <c r="E2656" t="s">
        <v>416</v>
      </c>
      <c r="F2656" t="s">
        <v>260</v>
      </c>
      <c r="G2656" t="s">
        <v>243</v>
      </c>
      <c r="H2656" t="s">
        <v>357</v>
      </c>
      <c r="I2656" t="s">
        <v>306</v>
      </c>
      <c r="K2656" t="s">
        <v>78</v>
      </c>
      <c r="M2656" t="s">
        <v>428</v>
      </c>
      <c r="O2656" t="s">
        <v>264</v>
      </c>
      <c r="P2656">
        <v>2020</v>
      </c>
      <c r="Q2656">
        <v>0.5</v>
      </c>
    </row>
    <row r="2657" spans="1:17" x14ac:dyDescent="0.25">
      <c r="A2657" t="s">
        <v>413</v>
      </c>
      <c r="B2657" t="s">
        <v>414</v>
      </c>
      <c r="C2657" t="s">
        <v>415</v>
      </c>
      <c r="D2657" t="s">
        <v>361</v>
      </c>
      <c r="E2657" t="s">
        <v>416</v>
      </c>
      <c r="F2657" t="s">
        <v>260</v>
      </c>
      <c r="G2657" t="s">
        <v>243</v>
      </c>
      <c r="H2657" t="s">
        <v>357</v>
      </c>
      <c r="I2657" t="s">
        <v>306</v>
      </c>
      <c r="K2657" t="s">
        <v>78</v>
      </c>
      <c r="M2657" t="s">
        <v>428</v>
      </c>
      <c r="O2657" t="s">
        <v>265</v>
      </c>
      <c r="P2657">
        <v>2020</v>
      </c>
      <c r="Q2657">
        <v>0.5</v>
      </c>
    </row>
    <row r="2658" spans="1:17" x14ac:dyDescent="0.25">
      <c r="A2658" t="s">
        <v>413</v>
      </c>
      <c r="B2658" t="s">
        <v>414</v>
      </c>
      <c r="C2658" t="s">
        <v>415</v>
      </c>
      <c r="D2658" t="s">
        <v>361</v>
      </c>
      <c r="E2658" t="s">
        <v>416</v>
      </c>
      <c r="F2658" t="s">
        <v>260</v>
      </c>
      <c r="G2658" t="s">
        <v>243</v>
      </c>
      <c r="H2658" t="s">
        <v>357</v>
      </c>
      <c r="I2658" t="s">
        <v>306</v>
      </c>
      <c r="K2658" t="s">
        <v>78</v>
      </c>
      <c r="M2658" t="s">
        <v>428</v>
      </c>
      <c r="O2658" t="s">
        <v>194</v>
      </c>
      <c r="P2658">
        <v>2030</v>
      </c>
      <c r="Q2658">
        <v>0.5</v>
      </c>
    </row>
    <row r="2659" spans="1:17" x14ac:dyDescent="0.25">
      <c r="A2659" t="s">
        <v>413</v>
      </c>
      <c r="B2659" t="s">
        <v>414</v>
      </c>
      <c r="C2659" t="s">
        <v>415</v>
      </c>
      <c r="D2659" t="s">
        <v>361</v>
      </c>
      <c r="E2659" t="s">
        <v>416</v>
      </c>
      <c r="F2659" t="s">
        <v>260</v>
      </c>
      <c r="G2659" t="s">
        <v>243</v>
      </c>
      <c r="H2659" t="s">
        <v>357</v>
      </c>
      <c r="I2659" t="s">
        <v>306</v>
      </c>
      <c r="K2659" t="s">
        <v>78</v>
      </c>
      <c r="M2659" t="s">
        <v>428</v>
      </c>
      <c r="O2659" t="s">
        <v>194</v>
      </c>
      <c r="P2659">
        <v>2050</v>
      </c>
      <c r="Q2659">
        <v>0.5</v>
      </c>
    </row>
    <row r="2660" spans="1:17" x14ac:dyDescent="0.25">
      <c r="A2660" t="s">
        <v>413</v>
      </c>
      <c r="B2660" t="s">
        <v>414</v>
      </c>
      <c r="C2660" t="s">
        <v>415</v>
      </c>
      <c r="D2660" t="s">
        <v>361</v>
      </c>
      <c r="E2660" t="s">
        <v>416</v>
      </c>
      <c r="F2660" t="s">
        <v>260</v>
      </c>
      <c r="G2660" t="s">
        <v>243</v>
      </c>
      <c r="H2660" t="s">
        <v>357</v>
      </c>
      <c r="I2660" t="s">
        <v>306</v>
      </c>
      <c r="K2660" t="s">
        <v>78</v>
      </c>
      <c r="M2660" t="s">
        <v>428</v>
      </c>
      <c r="O2660" t="s">
        <v>264</v>
      </c>
      <c r="P2660">
        <v>2050</v>
      </c>
      <c r="Q2660">
        <v>0.5</v>
      </c>
    </row>
    <row r="2661" spans="1:17" x14ac:dyDescent="0.25">
      <c r="A2661" t="s">
        <v>413</v>
      </c>
      <c r="B2661" t="s">
        <v>414</v>
      </c>
      <c r="C2661" t="s">
        <v>415</v>
      </c>
      <c r="D2661" t="s">
        <v>361</v>
      </c>
      <c r="E2661" t="s">
        <v>416</v>
      </c>
      <c r="F2661" t="s">
        <v>260</v>
      </c>
      <c r="G2661" t="s">
        <v>243</v>
      </c>
      <c r="H2661" t="s">
        <v>357</v>
      </c>
      <c r="I2661" t="s">
        <v>306</v>
      </c>
      <c r="K2661" t="s">
        <v>78</v>
      </c>
      <c r="M2661" t="s">
        <v>428</v>
      </c>
      <c r="O2661" t="s">
        <v>265</v>
      </c>
      <c r="P2661">
        <v>2050</v>
      </c>
      <c r="Q2661">
        <v>0.5</v>
      </c>
    </row>
    <row r="2662" spans="1:17" x14ac:dyDescent="0.25">
      <c r="A2662" t="s">
        <v>413</v>
      </c>
      <c r="B2662" t="s">
        <v>414</v>
      </c>
      <c r="C2662" t="s">
        <v>415</v>
      </c>
      <c r="D2662" t="s">
        <v>361</v>
      </c>
      <c r="E2662" t="s">
        <v>416</v>
      </c>
      <c r="F2662" t="s">
        <v>260</v>
      </c>
      <c r="G2662" t="s">
        <v>188</v>
      </c>
      <c r="H2662" t="s">
        <v>429</v>
      </c>
      <c r="I2662" t="s">
        <v>240</v>
      </c>
      <c r="J2662" t="s">
        <v>288</v>
      </c>
      <c r="K2662" t="s">
        <v>430</v>
      </c>
      <c r="L2662" t="s">
        <v>237</v>
      </c>
      <c r="M2662" t="s">
        <v>427</v>
      </c>
      <c r="N2662" t="s">
        <v>206</v>
      </c>
      <c r="O2662" t="s">
        <v>194</v>
      </c>
      <c r="P2662">
        <v>2015</v>
      </c>
      <c r="Q2662">
        <v>1.1282194910000001</v>
      </c>
    </row>
    <row r="2663" spans="1:17" x14ac:dyDescent="0.25">
      <c r="A2663" t="s">
        <v>413</v>
      </c>
      <c r="B2663" t="s">
        <v>414</v>
      </c>
      <c r="C2663" t="s">
        <v>415</v>
      </c>
      <c r="D2663" t="s">
        <v>361</v>
      </c>
      <c r="E2663" t="s">
        <v>416</v>
      </c>
      <c r="F2663" t="s">
        <v>260</v>
      </c>
      <c r="G2663" t="s">
        <v>188</v>
      </c>
      <c r="H2663" t="s">
        <v>429</v>
      </c>
      <c r="I2663" t="s">
        <v>240</v>
      </c>
      <c r="J2663" t="s">
        <v>288</v>
      </c>
      <c r="K2663" t="s">
        <v>430</v>
      </c>
      <c r="L2663" t="s">
        <v>237</v>
      </c>
      <c r="M2663" t="s">
        <v>427</v>
      </c>
      <c r="N2663" t="s">
        <v>206</v>
      </c>
      <c r="O2663" t="s">
        <v>194</v>
      </c>
      <c r="P2663">
        <v>2020</v>
      </c>
      <c r="Q2663">
        <v>1.1002946520000001</v>
      </c>
    </row>
    <row r="2664" spans="1:17" x14ac:dyDescent="0.25">
      <c r="A2664" t="s">
        <v>413</v>
      </c>
      <c r="B2664" t="s">
        <v>414</v>
      </c>
      <c r="C2664" t="s">
        <v>415</v>
      </c>
      <c r="D2664" t="s">
        <v>361</v>
      </c>
      <c r="E2664" t="s">
        <v>416</v>
      </c>
      <c r="F2664" t="s">
        <v>260</v>
      </c>
      <c r="G2664" t="s">
        <v>188</v>
      </c>
      <c r="H2664" t="s">
        <v>429</v>
      </c>
      <c r="I2664" t="s">
        <v>240</v>
      </c>
      <c r="J2664" t="s">
        <v>288</v>
      </c>
      <c r="K2664" t="s">
        <v>430</v>
      </c>
      <c r="L2664" t="s">
        <v>237</v>
      </c>
      <c r="M2664" t="s">
        <v>427</v>
      </c>
      <c r="N2664" t="s">
        <v>206</v>
      </c>
      <c r="O2664" t="s">
        <v>264</v>
      </c>
      <c r="P2664">
        <v>2020</v>
      </c>
      <c r="Q2664">
        <v>0.93525045399999995</v>
      </c>
    </row>
    <row r="2665" spans="1:17" x14ac:dyDescent="0.25">
      <c r="A2665" t="s">
        <v>413</v>
      </c>
      <c r="B2665" t="s">
        <v>414</v>
      </c>
      <c r="C2665" t="s">
        <v>415</v>
      </c>
      <c r="D2665" t="s">
        <v>361</v>
      </c>
      <c r="E2665" t="s">
        <v>416</v>
      </c>
      <c r="F2665" t="s">
        <v>260</v>
      </c>
      <c r="G2665" t="s">
        <v>188</v>
      </c>
      <c r="H2665" t="s">
        <v>429</v>
      </c>
      <c r="I2665" t="s">
        <v>240</v>
      </c>
      <c r="J2665" t="s">
        <v>288</v>
      </c>
      <c r="K2665" t="s">
        <v>430</v>
      </c>
      <c r="L2665" t="s">
        <v>237</v>
      </c>
      <c r="M2665" t="s">
        <v>427</v>
      </c>
      <c r="N2665" t="s">
        <v>206</v>
      </c>
      <c r="O2665" t="s">
        <v>265</v>
      </c>
      <c r="P2665">
        <v>2020</v>
      </c>
      <c r="Q2665">
        <v>1.306180517</v>
      </c>
    </row>
    <row r="2666" spans="1:17" x14ac:dyDescent="0.25">
      <c r="A2666" t="s">
        <v>413</v>
      </c>
      <c r="B2666" t="s">
        <v>414</v>
      </c>
      <c r="C2666" t="s">
        <v>415</v>
      </c>
      <c r="D2666" t="s">
        <v>361</v>
      </c>
      <c r="E2666" t="s">
        <v>416</v>
      </c>
      <c r="F2666" t="s">
        <v>260</v>
      </c>
      <c r="G2666" t="s">
        <v>188</v>
      </c>
      <c r="H2666" t="s">
        <v>429</v>
      </c>
      <c r="I2666" t="s">
        <v>240</v>
      </c>
      <c r="J2666" t="s">
        <v>288</v>
      </c>
      <c r="K2666" t="s">
        <v>430</v>
      </c>
      <c r="L2666" t="s">
        <v>237</v>
      </c>
      <c r="M2666" t="s">
        <v>427</v>
      </c>
      <c r="N2666" t="s">
        <v>206</v>
      </c>
      <c r="O2666" t="s">
        <v>194</v>
      </c>
      <c r="P2666">
        <v>2030</v>
      </c>
      <c r="Q2666">
        <v>1.087343057</v>
      </c>
    </row>
    <row r="2667" spans="1:17" x14ac:dyDescent="0.25">
      <c r="A2667" t="s">
        <v>413</v>
      </c>
      <c r="B2667" t="s">
        <v>414</v>
      </c>
      <c r="C2667" t="s">
        <v>415</v>
      </c>
      <c r="D2667" t="s">
        <v>361</v>
      </c>
      <c r="E2667" t="s">
        <v>416</v>
      </c>
      <c r="F2667" t="s">
        <v>260</v>
      </c>
      <c r="G2667" t="s">
        <v>188</v>
      </c>
      <c r="H2667" t="s">
        <v>429</v>
      </c>
      <c r="I2667" t="s">
        <v>240</v>
      </c>
      <c r="J2667" t="s">
        <v>288</v>
      </c>
      <c r="K2667" t="s">
        <v>430</v>
      </c>
      <c r="L2667" t="s">
        <v>237</v>
      </c>
      <c r="M2667" t="s">
        <v>427</v>
      </c>
      <c r="N2667" t="s">
        <v>206</v>
      </c>
      <c r="O2667" t="s">
        <v>194</v>
      </c>
      <c r="P2667">
        <v>2050</v>
      </c>
      <c r="Q2667">
        <v>0.98751779200000001</v>
      </c>
    </row>
    <row r="2668" spans="1:17" x14ac:dyDescent="0.25">
      <c r="A2668" t="s">
        <v>413</v>
      </c>
      <c r="B2668" t="s">
        <v>414</v>
      </c>
      <c r="C2668" t="s">
        <v>415</v>
      </c>
      <c r="D2668" t="s">
        <v>361</v>
      </c>
      <c r="E2668" t="s">
        <v>416</v>
      </c>
      <c r="F2668" t="s">
        <v>260</v>
      </c>
      <c r="G2668" t="s">
        <v>188</v>
      </c>
      <c r="H2668" t="s">
        <v>429</v>
      </c>
      <c r="I2668" t="s">
        <v>240</v>
      </c>
      <c r="J2668" t="s">
        <v>288</v>
      </c>
      <c r="K2668" t="s">
        <v>430</v>
      </c>
      <c r="L2668" t="s">
        <v>237</v>
      </c>
      <c r="M2668" t="s">
        <v>427</v>
      </c>
      <c r="N2668" t="s">
        <v>206</v>
      </c>
      <c r="O2668" t="s">
        <v>264</v>
      </c>
      <c r="P2668">
        <v>2050</v>
      </c>
      <c r="Q2668">
        <v>0.71000709399999995</v>
      </c>
    </row>
    <row r="2669" spans="1:17" x14ac:dyDescent="0.25">
      <c r="A2669" t="s">
        <v>413</v>
      </c>
      <c r="B2669" t="s">
        <v>414</v>
      </c>
      <c r="C2669" t="s">
        <v>415</v>
      </c>
      <c r="D2669" t="s">
        <v>361</v>
      </c>
      <c r="E2669" t="s">
        <v>416</v>
      </c>
      <c r="F2669" t="s">
        <v>260</v>
      </c>
      <c r="G2669" t="s">
        <v>188</v>
      </c>
      <c r="H2669" t="s">
        <v>429</v>
      </c>
      <c r="I2669" t="s">
        <v>240</v>
      </c>
      <c r="J2669" t="s">
        <v>288</v>
      </c>
      <c r="K2669" t="s">
        <v>430</v>
      </c>
      <c r="L2669" t="s">
        <v>237</v>
      </c>
      <c r="M2669" t="s">
        <v>427</v>
      </c>
      <c r="N2669" t="s">
        <v>206</v>
      </c>
      <c r="O2669" t="s">
        <v>265</v>
      </c>
      <c r="P2669">
        <v>2050</v>
      </c>
      <c r="Q2669">
        <v>1.224186824</v>
      </c>
    </row>
    <row r="2670" spans="1:17" x14ac:dyDescent="0.25">
      <c r="A2670" t="s">
        <v>413</v>
      </c>
      <c r="B2670" t="s">
        <v>414</v>
      </c>
      <c r="C2670" t="s">
        <v>415</v>
      </c>
      <c r="D2670" t="s">
        <v>361</v>
      </c>
      <c r="E2670" t="s">
        <v>416</v>
      </c>
      <c r="F2670" t="s">
        <v>260</v>
      </c>
      <c r="G2670" t="s">
        <v>188</v>
      </c>
      <c r="H2670" t="s">
        <v>431</v>
      </c>
      <c r="I2670" t="s">
        <v>240</v>
      </c>
      <c r="J2670" t="s">
        <v>290</v>
      </c>
      <c r="K2670" t="s">
        <v>430</v>
      </c>
      <c r="L2670" t="s">
        <v>237</v>
      </c>
      <c r="M2670" t="s">
        <v>380</v>
      </c>
      <c r="N2670" t="s">
        <v>206</v>
      </c>
      <c r="O2670" t="s">
        <v>194</v>
      </c>
      <c r="P2670">
        <v>2015</v>
      </c>
      <c r="Q2670">
        <v>0.74332583100000005</v>
      </c>
    </row>
    <row r="2671" spans="1:17" x14ac:dyDescent="0.25">
      <c r="A2671" t="s">
        <v>413</v>
      </c>
      <c r="B2671" t="s">
        <v>414</v>
      </c>
      <c r="C2671" t="s">
        <v>415</v>
      </c>
      <c r="D2671" t="s">
        <v>361</v>
      </c>
      <c r="E2671" t="s">
        <v>416</v>
      </c>
      <c r="F2671" t="s">
        <v>260</v>
      </c>
      <c r="G2671" t="s">
        <v>188</v>
      </c>
      <c r="H2671" t="s">
        <v>431</v>
      </c>
      <c r="I2671" t="s">
        <v>240</v>
      </c>
      <c r="J2671" t="s">
        <v>290</v>
      </c>
      <c r="K2671" t="s">
        <v>430</v>
      </c>
      <c r="L2671" t="s">
        <v>237</v>
      </c>
      <c r="M2671" t="s">
        <v>380</v>
      </c>
      <c r="N2671" t="s">
        <v>206</v>
      </c>
      <c r="O2671" t="s">
        <v>194</v>
      </c>
      <c r="P2671">
        <v>2020</v>
      </c>
      <c r="Q2671">
        <v>0.72492758999999996</v>
      </c>
    </row>
    <row r="2672" spans="1:17" x14ac:dyDescent="0.25">
      <c r="A2672" t="s">
        <v>413</v>
      </c>
      <c r="B2672" t="s">
        <v>414</v>
      </c>
      <c r="C2672" t="s">
        <v>415</v>
      </c>
      <c r="D2672" t="s">
        <v>361</v>
      </c>
      <c r="E2672" t="s">
        <v>416</v>
      </c>
      <c r="F2672" t="s">
        <v>260</v>
      </c>
      <c r="G2672" t="s">
        <v>188</v>
      </c>
      <c r="H2672" t="s">
        <v>431</v>
      </c>
      <c r="I2672" t="s">
        <v>240</v>
      </c>
      <c r="J2672" t="s">
        <v>290</v>
      </c>
      <c r="K2672" t="s">
        <v>430</v>
      </c>
      <c r="L2672" t="s">
        <v>237</v>
      </c>
      <c r="M2672" t="s">
        <v>380</v>
      </c>
      <c r="N2672" t="s">
        <v>206</v>
      </c>
      <c r="O2672" t="s">
        <v>264</v>
      </c>
      <c r="P2672">
        <v>2020</v>
      </c>
      <c r="Q2672">
        <v>0.61618845200000005</v>
      </c>
    </row>
    <row r="2673" spans="1:17" x14ac:dyDescent="0.25">
      <c r="A2673" t="s">
        <v>413</v>
      </c>
      <c r="B2673" t="s">
        <v>414</v>
      </c>
      <c r="C2673" t="s">
        <v>415</v>
      </c>
      <c r="D2673" t="s">
        <v>361</v>
      </c>
      <c r="E2673" t="s">
        <v>416</v>
      </c>
      <c r="F2673" t="s">
        <v>260</v>
      </c>
      <c r="G2673" t="s">
        <v>188</v>
      </c>
      <c r="H2673" t="s">
        <v>431</v>
      </c>
      <c r="I2673" t="s">
        <v>240</v>
      </c>
      <c r="J2673" t="s">
        <v>290</v>
      </c>
      <c r="K2673" t="s">
        <v>430</v>
      </c>
      <c r="L2673" t="s">
        <v>237</v>
      </c>
      <c r="M2673" t="s">
        <v>380</v>
      </c>
      <c r="N2673" t="s">
        <v>206</v>
      </c>
      <c r="O2673" t="s">
        <v>265</v>
      </c>
      <c r="P2673">
        <v>2020</v>
      </c>
      <c r="Q2673">
        <v>0.83366672900000005</v>
      </c>
    </row>
    <row r="2674" spans="1:17" x14ac:dyDescent="0.25">
      <c r="A2674" t="s">
        <v>413</v>
      </c>
      <c r="B2674" t="s">
        <v>414</v>
      </c>
      <c r="C2674" t="s">
        <v>415</v>
      </c>
      <c r="D2674" t="s">
        <v>361</v>
      </c>
      <c r="E2674" t="s">
        <v>416</v>
      </c>
      <c r="F2674" t="s">
        <v>260</v>
      </c>
      <c r="G2674" t="s">
        <v>188</v>
      </c>
      <c r="H2674" t="s">
        <v>431</v>
      </c>
      <c r="I2674" t="s">
        <v>240</v>
      </c>
      <c r="J2674" t="s">
        <v>290</v>
      </c>
      <c r="K2674" t="s">
        <v>430</v>
      </c>
      <c r="L2674" t="s">
        <v>237</v>
      </c>
      <c r="M2674" t="s">
        <v>380</v>
      </c>
      <c r="N2674" t="s">
        <v>206</v>
      </c>
      <c r="O2674" t="s">
        <v>194</v>
      </c>
      <c r="P2674">
        <v>2030</v>
      </c>
      <c r="Q2674">
        <v>0.68948597499999997</v>
      </c>
    </row>
    <row r="2675" spans="1:17" x14ac:dyDescent="0.25">
      <c r="A2675" t="s">
        <v>413</v>
      </c>
      <c r="B2675" t="s">
        <v>414</v>
      </c>
      <c r="C2675" t="s">
        <v>415</v>
      </c>
      <c r="D2675" t="s">
        <v>361</v>
      </c>
      <c r="E2675" t="s">
        <v>416</v>
      </c>
      <c r="F2675" t="s">
        <v>260</v>
      </c>
      <c r="G2675" t="s">
        <v>188</v>
      </c>
      <c r="H2675" t="s">
        <v>431</v>
      </c>
      <c r="I2675" t="s">
        <v>240</v>
      </c>
      <c r="J2675" t="s">
        <v>290</v>
      </c>
      <c r="K2675" t="s">
        <v>430</v>
      </c>
      <c r="L2675" t="s">
        <v>237</v>
      </c>
      <c r="M2675" t="s">
        <v>380</v>
      </c>
      <c r="N2675" t="s">
        <v>206</v>
      </c>
      <c r="O2675" t="s">
        <v>194</v>
      </c>
      <c r="P2675">
        <v>2050</v>
      </c>
      <c r="Q2675">
        <v>0.62371623899999995</v>
      </c>
    </row>
    <row r="2676" spans="1:17" x14ac:dyDescent="0.25">
      <c r="A2676" t="s">
        <v>413</v>
      </c>
      <c r="B2676" t="s">
        <v>414</v>
      </c>
      <c r="C2676" t="s">
        <v>415</v>
      </c>
      <c r="D2676" t="s">
        <v>361</v>
      </c>
      <c r="E2676" t="s">
        <v>416</v>
      </c>
      <c r="F2676" t="s">
        <v>260</v>
      </c>
      <c r="G2676" t="s">
        <v>188</v>
      </c>
      <c r="H2676" t="s">
        <v>431</v>
      </c>
      <c r="I2676" t="s">
        <v>240</v>
      </c>
      <c r="J2676" t="s">
        <v>290</v>
      </c>
      <c r="K2676" t="s">
        <v>430</v>
      </c>
      <c r="L2676" t="s">
        <v>237</v>
      </c>
      <c r="M2676" t="s">
        <v>380</v>
      </c>
      <c r="N2676" t="s">
        <v>206</v>
      </c>
      <c r="O2676" t="s">
        <v>264</v>
      </c>
      <c r="P2676">
        <v>2050</v>
      </c>
      <c r="Q2676">
        <v>0.467787179</v>
      </c>
    </row>
    <row r="2677" spans="1:17" x14ac:dyDescent="0.25">
      <c r="A2677" t="s">
        <v>413</v>
      </c>
      <c r="B2677" t="s">
        <v>414</v>
      </c>
      <c r="C2677" t="s">
        <v>415</v>
      </c>
      <c r="D2677" t="s">
        <v>361</v>
      </c>
      <c r="E2677" t="s">
        <v>416</v>
      </c>
      <c r="F2677" t="s">
        <v>260</v>
      </c>
      <c r="G2677" t="s">
        <v>188</v>
      </c>
      <c r="H2677" t="s">
        <v>431</v>
      </c>
      <c r="I2677" t="s">
        <v>240</v>
      </c>
      <c r="J2677" t="s">
        <v>290</v>
      </c>
      <c r="K2677" t="s">
        <v>430</v>
      </c>
      <c r="L2677" t="s">
        <v>237</v>
      </c>
      <c r="M2677" t="s">
        <v>380</v>
      </c>
      <c r="N2677" t="s">
        <v>206</v>
      </c>
      <c r="O2677" t="s">
        <v>265</v>
      </c>
      <c r="P2677">
        <v>2050</v>
      </c>
      <c r="Q2677">
        <v>0.77964529900000001</v>
      </c>
    </row>
    <row r="2678" spans="1:17" x14ac:dyDescent="0.25">
      <c r="A2678" t="s">
        <v>413</v>
      </c>
      <c r="B2678" t="s">
        <v>414</v>
      </c>
      <c r="C2678" t="s">
        <v>415</v>
      </c>
      <c r="D2678" t="s">
        <v>361</v>
      </c>
      <c r="E2678" t="s">
        <v>416</v>
      </c>
      <c r="F2678" t="s">
        <v>260</v>
      </c>
      <c r="G2678" t="s">
        <v>188</v>
      </c>
      <c r="H2678" t="s">
        <v>432</v>
      </c>
      <c r="I2678" t="s">
        <v>433</v>
      </c>
      <c r="J2678" t="s">
        <v>434</v>
      </c>
      <c r="K2678" t="s">
        <v>191</v>
      </c>
      <c r="M2678" t="s">
        <v>435</v>
      </c>
      <c r="O2678" t="s">
        <v>194</v>
      </c>
      <c r="P2678">
        <v>2015</v>
      </c>
      <c r="Q2678">
        <v>4.1506178269999999E-2</v>
      </c>
    </row>
    <row r="2679" spans="1:17" x14ac:dyDescent="0.25">
      <c r="A2679" t="s">
        <v>413</v>
      </c>
      <c r="B2679" t="s">
        <v>414</v>
      </c>
      <c r="C2679" t="s">
        <v>415</v>
      </c>
      <c r="D2679" t="s">
        <v>361</v>
      </c>
      <c r="E2679" t="s">
        <v>416</v>
      </c>
      <c r="F2679" t="s">
        <v>260</v>
      </c>
      <c r="G2679" t="s">
        <v>188</v>
      </c>
      <c r="H2679" t="s">
        <v>432</v>
      </c>
      <c r="I2679" t="s">
        <v>433</v>
      </c>
      <c r="J2679" t="s">
        <v>434</v>
      </c>
      <c r="K2679" t="s">
        <v>191</v>
      </c>
      <c r="M2679" t="s">
        <v>435</v>
      </c>
      <c r="O2679" t="s">
        <v>194</v>
      </c>
      <c r="P2679">
        <v>2020</v>
      </c>
      <c r="Q2679">
        <v>4.1506178269999999E-2</v>
      </c>
    </row>
    <row r="2680" spans="1:17" x14ac:dyDescent="0.25">
      <c r="A2680" t="s">
        <v>413</v>
      </c>
      <c r="B2680" t="s">
        <v>414</v>
      </c>
      <c r="C2680" t="s">
        <v>415</v>
      </c>
      <c r="D2680" t="s">
        <v>361</v>
      </c>
      <c r="E2680" t="s">
        <v>416</v>
      </c>
      <c r="F2680" t="s">
        <v>260</v>
      </c>
      <c r="G2680" t="s">
        <v>188</v>
      </c>
      <c r="H2680" t="s">
        <v>432</v>
      </c>
      <c r="I2680" t="s">
        <v>433</v>
      </c>
      <c r="J2680" t="s">
        <v>434</v>
      </c>
      <c r="K2680" t="s">
        <v>191</v>
      </c>
      <c r="M2680" t="s">
        <v>435</v>
      </c>
      <c r="O2680" t="s">
        <v>264</v>
      </c>
      <c r="P2680">
        <v>2020</v>
      </c>
      <c r="Q2680">
        <v>0.01</v>
      </c>
    </row>
    <row r="2681" spans="1:17" x14ac:dyDescent="0.25">
      <c r="A2681" t="s">
        <v>413</v>
      </c>
      <c r="B2681" t="s">
        <v>414</v>
      </c>
      <c r="C2681" t="s">
        <v>415</v>
      </c>
      <c r="D2681" t="s">
        <v>361</v>
      </c>
      <c r="E2681" t="s">
        <v>416</v>
      </c>
      <c r="F2681" t="s">
        <v>260</v>
      </c>
      <c r="G2681" t="s">
        <v>188</v>
      </c>
      <c r="H2681" t="s">
        <v>432</v>
      </c>
      <c r="I2681" t="s">
        <v>433</v>
      </c>
      <c r="J2681" t="s">
        <v>434</v>
      </c>
      <c r="K2681" t="s">
        <v>191</v>
      </c>
      <c r="M2681" t="s">
        <v>435</v>
      </c>
      <c r="O2681" t="s">
        <v>265</v>
      </c>
      <c r="P2681">
        <v>2020</v>
      </c>
      <c r="Q2681">
        <v>0.06</v>
      </c>
    </row>
    <row r="2682" spans="1:17" x14ac:dyDescent="0.25">
      <c r="A2682" t="s">
        <v>413</v>
      </c>
      <c r="B2682" t="s">
        <v>414</v>
      </c>
      <c r="C2682" t="s">
        <v>415</v>
      </c>
      <c r="D2682" t="s">
        <v>361</v>
      </c>
      <c r="E2682" t="s">
        <v>416</v>
      </c>
      <c r="F2682" t="s">
        <v>260</v>
      </c>
      <c r="G2682" t="s">
        <v>188</v>
      </c>
      <c r="H2682" t="s">
        <v>432</v>
      </c>
      <c r="I2682" t="s">
        <v>433</v>
      </c>
      <c r="J2682" t="s">
        <v>434</v>
      </c>
      <c r="K2682" t="s">
        <v>191</v>
      </c>
      <c r="M2682" t="s">
        <v>435</v>
      </c>
      <c r="O2682" t="s">
        <v>194</v>
      </c>
      <c r="P2682">
        <v>2030</v>
      </c>
      <c r="Q2682">
        <v>4.0149241250000002E-2</v>
      </c>
    </row>
    <row r="2683" spans="1:17" x14ac:dyDescent="0.25">
      <c r="A2683" t="s">
        <v>413</v>
      </c>
      <c r="B2683" t="s">
        <v>414</v>
      </c>
      <c r="C2683" t="s">
        <v>415</v>
      </c>
      <c r="D2683" t="s">
        <v>361</v>
      </c>
      <c r="E2683" t="s">
        <v>416</v>
      </c>
      <c r="F2683" t="s">
        <v>260</v>
      </c>
      <c r="G2683" t="s">
        <v>188</v>
      </c>
      <c r="H2683" t="s">
        <v>432</v>
      </c>
      <c r="I2683" t="s">
        <v>433</v>
      </c>
      <c r="J2683" t="s">
        <v>434</v>
      </c>
      <c r="K2683" t="s">
        <v>191</v>
      </c>
      <c r="M2683" t="s">
        <v>435</v>
      </c>
      <c r="O2683" t="s">
        <v>194</v>
      </c>
      <c r="P2683">
        <v>2050</v>
      </c>
      <c r="Q2683">
        <v>3.7398286480000001E-2</v>
      </c>
    </row>
    <row r="2684" spans="1:17" x14ac:dyDescent="0.25">
      <c r="A2684" t="s">
        <v>413</v>
      </c>
      <c r="B2684" t="s">
        <v>414</v>
      </c>
      <c r="C2684" t="s">
        <v>415</v>
      </c>
      <c r="D2684" t="s">
        <v>361</v>
      </c>
      <c r="E2684" t="s">
        <v>416</v>
      </c>
      <c r="F2684" t="s">
        <v>260</v>
      </c>
      <c r="G2684" t="s">
        <v>188</v>
      </c>
      <c r="H2684" t="s">
        <v>432</v>
      </c>
      <c r="I2684" t="s">
        <v>433</v>
      </c>
      <c r="J2684" t="s">
        <v>434</v>
      </c>
      <c r="K2684" t="s">
        <v>191</v>
      </c>
      <c r="M2684" t="s">
        <v>435</v>
      </c>
      <c r="O2684" t="s">
        <v>264</v>
      </c>
      <c r="P2684">
        <v>2050</v>
      </c>
      <c r="Q2684">
        <v>0.01</v>
      </c>
    </row>
    <row r="2685" spans="1:17" x14ac:dyDescent="0.25">
      <c r="A2685" t="s">
        <v>413</v>
      </c>
      <c r="B2685" t="s">
        <v>414</v>
      </c>
      <c r="C2685" t="s">
        <v>415</v>
      </c>
      <c r="D2685" t="s">
        <v>361</v>
      </c>
      <c r="E2685" t="s">
        <v>416</v>
      </c>
      <c r="F2685" t="s">
        <v>260</v>
      </c>
      <c r="G2685" t="s">
        <v>188</v>
      </c>
      <c r="H2685" t="s">
        <v>432</v>
      </c>
      <c r="I2685" t="s">
        <v>433</v>
      </c>
      <c r="J2685" t="s">
        <v>434</v>
      </c>
      <c r="K2685" t="s">
        <v>191</v>
      </c>
      <c r="M2685" t="s">
        <v>435</v>
      </c>
      <c r="O2685" t="s">
        <v>265</v>
      </c>
      <c r="P2685">
        <v>2050</v>
      </c>
      <c r="Q2685">
        <v>0.06</v>
      </c>
    </row>
    <row r="2686" spans="1:17" x14ac:dyDescent="0.25">
      <c r="A2686" t="s">
        <v>413</v>
      </c>
      <c r="B2686" t="s">
        <v>414</v>
      </c>
      <c r="C2686" t="s">
        <v>415</v>
      </c>
      <c r="D2686" t="s">
        <v>361</v>
      </c>
      <c r="E2686" t="s">
        <v>416</v>
      </c>
      <c r="F2686" t="s">
        <v>260</v>
      </c>
      <c r="G2686" t="s">
        <v>188</v>
      </c>
      <c r="H2686" t="s">
        <v>436</v>
      </c>
      <c r="I2686" t="s">
        <v>436</v>
      </c>
      <c r="M2686" t="s">
        <v>437</v>
      </c>
      <c r="O2686" t="s">
        <v>194</v>
      </c>
      <c r="P2686">
        <v>2015</v>
      </c>
      <c r="Q2686">
        <v>0</v>
      </c>
    </row>
    <row r="2687" spans="1:17" x14ac:dyDescent="0.25">
      <c r="A2687" t="s">
        <v>413</v>
      </c>
      <c r="B2687" t="s">
        <v>414</v>
      </c>
      <c r="C2687" t="s">
        <v>415</v>
      </c>
      <c r="D2687" t="s">
        <v>361</v>
      </c>
      <c r="E2687" t="s">
        <v>416</v>
      </c>
      <c r="F2687" t="s">
        <v>260</v>
      </c>
      <c r="G2687" t="s">
        <v>188</v>
      </c>
      <c r="H2687" t="s">
        <v>436</v>
      </c>
      <c r="I2687" t="s">
        <v>436</v>
      </c>
      <c r="M2687" t="s">
        <v>437</v>
      </c>
      <c r="O2687" t="s">
        <v>194</v>
      </c>
      <c r="P2687">
        <v>2020</v>
      </c>
      <c r="Q2687">
        <v>0</v>
      </c>
    </row>
    <row r="2688" spans="1:17" x14ac:dyDescent="0.25">
      <c r="A2688" t="s">
        <v>413</v>
      </c>
      <c r="B2688" t="s">
        <v>414</v>
      </c>
      <c r="C2688" t="s">
        <v>415</v>
      </c>
      <c r="D2688" t="s">
        <v>361</v>
      </c>
      <c r="E2688" t="s">
        <v>416</v>
      </c>
      <c r="F2688" t="s">
        <v>260</v>
      </c>
      <c r="G2688" t="s">
        <v>188</v>
      </c>
      <c r="H2688" t="s">
        <v>436</v>
      </c>
      <c r="I2688" t="s">
        <v>436</v>
      </c>
      <c r="M2688" t="s">
        <v>437</v>
      </c>
      <c r="O2688" t="s">
        <v>264</v>
      </c>
      <c r="P2688">
        <v>2020</v>
      </c>
      <c r="Q2688">
        <v>0</v>
      </c>
    </row>
    <row r="2689" spans="1:17" x14ac:dyDescent="0.25">
      <c r="A2689" t="s">
        <v>413</v>
      </c>
      <c r="B2689" t="s">
        <v>414</v>
      </c>
      <c r="C2689" t="s">
        <v>415</v>
      </c>
      <c r="D2689" t="s">
        <v>361</v>
      </c>
      <c r="E2689" t="s">
        <v>416</v>
      </c>
      <c r="F2689" t="s">
        <v>260</v>
      </c>
      <c r="G2689" t="s">
        <v>188</v>
      </c>
      <c r="H2689" t="s">
        <v>436</v>
      </c>
      <c r="I2689" t="s">
        <v>436</v>
      </c>
      <c r="M2689" t="s">
        <v>437</v>
      </c>
      <c r="O2689" t="s">
        <v>265</v>
      </c>
      <c r="P2689">
        <v>2020</v>
      </c>
      <c r="Q2689">
        <v>1</v>
      </c>
    </row>
    <row r="2690" spans="1:17" x14ac:dyDescent="0.25">
      <c r="A2690" t="s">
        <v>413</v>
      </c>
      <c r="B2690" t="s">
        <v>414</v>
      </c>
      <c r="C2690" t="s">
        <v>415</v>
      </c>
      <c r="D2690" t="s">
        <v>361</v>
      </c>
      <c r="E2690" t="s">
        <v>416</v>
      </c>
      <c r="F2690" t="s">
        <v>260</v>
      </c>
      <c r="G2690" t="s">
        <v>188</v>
      </c>
      <c r="H2690" t="s">
        <v>436</v>
      </c>
      <c r="I2690" t="s">
        <v>436</v>
      </c>
      <c r="M2690" t="s">
        <v>437</v>
      </c>
      <c r="O2690" t="s">
        <v>194</v>
      </c>
      <c r="P2690">
        <v>2030</v>
      </c>
      <c r="Q2690">
        <v>0</v>
      </c>
    </row>
    <row r="2691" spans="1:17" x14ac:dyDescent="0.25">
      <c r="A2691" t="s">
        <v>413</v>
      </c>
      <c r="B2691" t="s">
        <v>414</v>
      </c>
      <c r="C2691" t="s">
        <v>415</v>
      </c>
      <c r="D2691" t="s">
        <v>361</v>
      </c>
      <c r="E2691" t="s">
        <v>416</v>
      </c>
      <c r="F2691" t="s">
        <v>260</v>
      </c>
      <c r="G2691" t="s">
        <v>188</v>
      </c>
      <c r="H2691" t="s">
        <v>436</v>
      </c>
      <c r="I2691" t="s">
        <v>436</v>
      </c>
      <c r="M2691" t="s">
        <v>437</v>
      </c>
      <c r="O2691" t="s">
        <v>194</v>
      </c>
      <c r="P2691">
        <v>2050</v>
      </c>
      <c r="Q2691">
        <v>0</v>
      </c>
    </row>
    <row r="2692" spans="1:17" x14ac:dyDescent="0.25">
      <c r="A2692" t="s">
        <v>413</v>
      </c>
      <c r="B2692" t="s">
        <v>414</v>
      </c>
      <c r="C2692" t="s">
        <v>415</v>
      </c>
      <c r="D2692" t="s">
        <v>361</v>
      </c>
      <c r="E2692" t="s">
        <v>416</v>
      </c>
      <c r="F2692" t="s">
        <v>260</v>
      </c>
      <c r="G2692" t="s">
        <v>188</v>
      </c>
      <c r="H2692" t="s">
        <v>436</v>
      </c>
      <c r="I2692" t="s">
        <v>436</v>
      </c>
      <c r="M2692" t="s">
        <v>437</v>
      </c>
      <c r="O2692" t="s">
        <v>264</v>
      </c>
      <c r="P2692">
        <v>2050</v>
      </c>
      <c r="Q2692">
        <v>0</v>
      </c>
    </row>
    <row r="2693" spans="1:17" x14ac:dyDescent="0.25">
      <c r="A2693" t="s">
        <v>413</v>
      </c>
      <c r="B2693" t="s">
        <v>414</v>
      </c>
      <c r="C2693" t="s">
        <v>415</v>
      </c>
      <c r="D2693" t="s">
        <v>361</v>
      </c>
      <c r="E2693" t="s">
        <v>416</v>
      </c>
      <c r="F2693" t="s">
        <v>260</v>
      </c>
      <c r="G2693" t="s">
        <v>188</v>
      </c>
      <c r="H2693" t="s">
        <v>436</v>
      </c>
      <c r="I2693" t="s">
        <v>436</v>
      </c>
      <c r="M2693" t="s">
        <v>437</v>
      </c>
      <c r="O2693" t="s">
        <v>265</v>
      </c>
      <c r="P2693">
        <v>2050</v>
      </c>
      <c r="Q2693">
        <v>1</v>
      </c>
    </row>
    <row r="2694" spans="1:17" x14ac:dyDescent="0.25">
      <c r="A2694" t="s">
        <v>413</v>
      </c>
      <c r="B2694" t="s">
        <v>414</v>
      </c>
      <c r="C2694" t="s">
        <v>415</v>
      </c>
      <c r="D2694" t="s">
        <v>361</v>
      </c>
      <c r="E2694" t="s">
        <v>416</v>
      </c>
      <c r="F2694" t="s">
        <v>260</v>
      </c>
      <c r="G2694" t="s">
        <v>188</v>
      </c>
      <c r="H2694" t="s">
        <v>338</v>
      </c>
      <c r="I2694" t="s">
        <v>234</v>
      </c>
      <c r="J2694" t="s">
        <v>235</v>
      </c>
      <c r="K2694" t="s">
        <v>325</v>
      </c>
      <c r="L2694" t="s">
        <v>237</v>
      </c>
      <c r="M2694" t="s">
        <v>379</v>
      </c>
      <c r="N2694" t="s">
        <v>206</v>
      </c>
      <c r="O2694" t="s">
        <v>194</v>
      </c>
      <c r="P2694">
        <v>2015</v>
      </c>
      <c r="Q2694">
        <v>54000</v>
      </c>
    </row>
    <row r="2695" spans="1:17" x14ac:dyDescent="0.25">
      <c r="A2695" t="s">
        <v>413</v>
      </c>
      <c r="B2695" t="s">
        <v>414</v>
      </c>
      <c r="C2695" t="s">
        <v>415</v>
      </c>
      <c r="D2695" t="s">
        <v>361</v>
      </c>
      <c r="E2695" t="s">
        <v>416</v>
      </c>
      <c r="F2695" t="s">
        <v>260</v>
      </c>
      <c r="G2695" t="s">
        <v>188</v>
      </c>
      <c r="H2695" t="s">
        <v>338</v>
      </c>
      <c r="I2695" t="s">
        <v>234</v>
      </c>
      <c r="J2695" t="s">
        <v>235</v>
      </c>
      <c r="K2695" t="s">
        <v>325</v>
      </c>
      <c r="L2695" t="s">
        <v>237</v>
      </c>
      <c r="M2695" t="s">
        <v>379</v>
      </c>
      <c r="N2695" t="s">
        <v>206</v>
      </c>
      <c r="O2695" t="s">
        <v>194</v>
      </c>
      <c r="P2695">
        <v>2020</v>
      </c>
      <c r="Q2695">
        <v>43900</v>
      </c>
    </row>
    <row r="2696" spans="1:17" x14ac:dyDescent="0.25">
      <c r="A2696" t="s">
        <v>413</v>
      </c>
      <c r="B2696" t="s">
        <v>414</v>
      </c>
      <c r="C2696" t="s">
        <v>415</v>
      </c>
      <c r="D2696" t="s">
        <v>361</v>
      </c>
      <c r="E2696" t="s">
        <v>416</v>
      </c>
      <c r="F2696" t="s">
        <v>260</v>
      </c>
      <c r="G2696" t="s">
        <v>188</v>
      </c>
      <c r="H2696" t="s">
        <v>338</v>
      </c>
      <c r="I2696" t="s">
        <v>234</v>
      </c>
      <c r="J2696" t="s">
        <v>235</v>
      </c>
      <c r="K2696" t="s">
        <v>325</v>
      </c>
      <c r="L2696" t="s">
        <v>237</v>
      </c>
      <c r="M2696" t="s">
        <v>379</v>
      </c>
      <c r="N2696" t="s">
        <v>206</v>
      </c>
      <c r="O2696" t="s">
        <v>264</v>
      </c>
      <c r="P2696">
        <v>2020</v>
      </c>
      <c r="Q2696">
        <v>37300</v>
      </c>
    </row>
    <row r="2697" spans="1:17" x14ac:dyDescent="0.25">
      <c r="A2697" t="s">
        <v>413</v>
      </c>
      <c r="B2697" t="s">
        <v>414</v>
      </c>
      <c r="C2697" t="s">
        <v>415</v>
      </c>
      <c r="D2697" t="s">
        <v>361</v>
      </c>
      <c r="E2697" t="s">
        <v>416</v>
      </c>
      <c r="F2697" t="s">
        <v>260</v>
      </c>
      <c r="G2697" t="s">
        <v>188</v>
      </c>
      <c r="H2697" t="s">
        <v>338</v>
      </c>
      <c r="I2697" t="s">
        <v>234</v>
      </c>
      <c r="J2697" t="s">
        <v>235</v>
      </c>
      <c r="K2697" t="s">
        <v>325</v>
      </c>
      <c r="L2697" t="s">
        <v>237</v>
      </c>
      <c r="M2697" t="s">
        <v>379</v>
      </c>
      <c r="N2697" t="s">
        <v>206</v>
      </c>
      <c r="O2697" t="s">
        <v>265</v>
      </c>
      <c r="P2697">
        <v>2020</v>
      </c>
      <c r="Q2697">
        <v>51300</v>
      </c>
    </row>
    <row r="2698" spans="1:17" x14ac:dyDescent="0.25">
      <c r="A2698" t="s">
        <v>413</v>
      </c>
      <c r="B2698" t="s">
        <v>414</v>
      </c>
      <c r="C2698" t="s">
        <v>415</v>
      </c>
      <c r="D2698" t="s">
        <v>361</v>
      </c>
      <c r="E2698" t="s">
        <v>416</v>
      </c>
      <c r="F2698" t="s">
        <v>260</v>
      </c>
      <c r="G2698" t="s">
        <v>188</v>
      </c>
      <c r="H2698" t="s">
        <v>338</v>
      </c>
      <c r="I2698" t="s">
        <v>234</v>
      </c>
      <c r="J2698" t="s">
        <v>235</v>
      </c>
      <c r="K2698" t="s">
        <v>325</v>
      </c>
      <c r="L2698" t="s">
        <v>237</v>
      </c>
      <c r="M2698" t="s">
        <v>379</v>
      </c>
      <c r="N2698" t="s">
        <v>206</v>
      </c>
      <c r="O2698" t="s">
        <v>194</v>
      </c>
      <c r="P2698">
        <v>2030</v>
      </c>
      <c r="Q2698">
        <v>41900</v>
      </c>
    </row>
    <row r="2699" spans="1:17" x14ac:dyDescent="0.25">
      <c r="A2699" t="s">
        <v>413</v>
      </c>
      <c r="B2699" t="s">
        <v>414</v>
      </c>
      <c r="C2699" t="s">
        <v>415</v>
      </c>
      <c r="D2699" t="s">
        <v>361</v>
      </c>
      <c r="E2699" t="s">
        <v>416</v>
      </c>
      <c r="F2699" t="s">
        <v>260</v>
      </c>
      <c r="G2699" t="s">
        <v>188</v>
      </c>
      <c r="H2699" t="s">
        <v>338</v>
      </c>
      <c r="I2699" t="s">
        <v>234</v>
      </c>
      <c r="J2699" t="s">
        <v>235</v>
      </c>
      <c r="K2699" t="s">
        <v>325</v>
      </c>
      <c r="L2699" t="s">
        <v>237</v>
      </c>
      <c r="M2699" t="s">
        <v>379</v>
      </c>
      <c r="N2699" t="s">
        <v>206</v>
      </c>
      <c r="O2699" t="s">
        <v>194</v>
      </c>
      <c r="P2699">
        <v>2050</v>
      </c>
      <c r="Q2699">
        <v>37000</v>
      </c>
    </row>
    <row r="2700" spans="1:17" x14ac:dyDescent="0.25">
      <c r="A2700" t="s">
        <v>413</v>
      </c>
      <c r="B2700" t="s">
        <v>414</v>
      </c>
      <c r="C2700" t="s">
        <v>415</v>
      </c>
      <c r="D2700" t="s">
        <v>361</v>
      </c>
      <c r="E2700" t="s">
        <v>416</v>
      </c>
      <c r="F2700" t="s">
        <v>260</v>
      </c>
      <c r="G2700" t="s">
        <v>188</v>
      </c>
      <c r="H2700" t="s">
        <v>338</v>
      </c>
      <c r="I2700" t="s">
        <v>234</v>
      </c>
      <c r="J2700" t="s">
        <v>235</v>
      </c>
      <c r="K2700" t="s">
        <v>325</v>
      </c>
      <c r="L2700" t="s">
        <v>237</v>
      </c>
      <c r="M2700" t="s">
        <v>379</v>
      </c>
      <c r="N2700" t="s">
        <v>206</v>
      </c>
      <c r="O2700" t="s">
        <v>264</v>
      </c>
      <c r="P2700">
        <v>2050</v>
      </c>
      <c r="Q2700">
        <v>27100</v>
      </c>
    </row>
    <row r="2701" spans="1:17" x14ac:dyDescent="0.25">
      <c r="A2701" t="s">
        <v>413</v>
      </c>
      <c r="B2701" t="s">
        <v>414</v>
      </c>
      <c r="C2701" t="s">
        <v>415</v>
      </c>
      <c r="D2701" t="s">
        <v>361</v>
      </c>
      <c r="E2701" t="s">
        <v>416</v>
      </c>
      <c r="F2701" t="s">
        <v>260</v>
      </c>
      <c r="G2701" t="s">
        <v>188</v>
      </c>
      <c r="H2701" t="s">
        <v>338</v>
      </c>
      <c r="I2701" t="s">
        <v>234</v>
      </c>
      <c r="J2701" t="s">
        <v>235</v>
      </c>
      <c r="K2701" t="s">
        <v>325</v>
      </c>
      <c r="L2701" t="s">
        <v>237</v>
      </c>
      <c r="M2701" t="s">
        <v>379</v>
      </c>
      <c r="N2701" t="s">
        <v>206</v>
      </c>
      <c r="O2701" t="s">
        <v>265</v>
      </c>
      <c r="P2701">
        <v>2050</v>
      </c>
      <c r="Q2701">
        <v>46000</v>
      </c>
    </row>
    <row r="2702" spans="1:17" x14ac:dyDescent="0.25">
      <c r="A2702" t="s">
        <v>413</v>
      </c>
      <c r="B2702" t="s">
        <v>414</v>
      </c>
      <c r="C2702" t="s">
        <v>415</v>
      </c>
      <c r="D2702" t="s">
        <v>361</v>
      </c>
      <c r="E2702" t="s">
        <v>416</v>
      </c>
      <c r="F2702" t="s">
        <v>260</v>
      </c>
      <c r="G2702" t="s">
        <v>188</v>
      </c>
      <c r="H2702" t="s">
        <v>438</v>
      </c>
      <c r="I2702" t="s">
        <v>234</v>
      </c>
      <c r="J2702" t="s">
        <v>235</v>
      </c>
      <c r="K2702" t="s">
        <v>439</v>
      </c>
      <c r="L2702" t="s">
        <v>237</v>
      </c>
      <c r="M2702" t="s">
        <v>379</v>
      </c>
      <c r="N2702" t="s">
        <v>440</v>
      </c>
      <c r="O2702" t="s">
        <v>194</v>
      </c>
      <c r="P2702">
        <v>2015</v>
      </c>
      <c r="Q2702">
        <v>19.868200590000001</v>
      </c>
    </row>
    <row r="2703" spans="1:17" x14ac:dyDescent="0.25">
      <c r="A2703" t="s">
        <v>413</v>
      </c>
      <c r="B2703" t="s">
        <v>414</v>
      </c>
      <c r="C2703" t="s">
        <v>415</v>
      </c>
      <c r="D2703" t="s">
        <v>361</v>
      </c>
      <c r="E2703" t="s">
        <v>416</v>
      </c>
      <c r="F2703" t="s">
        <v>260</v>
      </c>
      <c r="G2703" t="s">
        <v>188</v>
      </c>
      <c r="H2703" t="s">
        <v>438</v>
      </c>
      <c r="I2703" t="s">
        <v>234</v>
      </c>
      <c r="J2703" t="s">
        <v>235</v>
      </c>
      <c r="K2703" t="s">
        <v>439</v>
      </c>
      <c r="L2703" t="s">
        <v>237</v>
      </c>
      <c r="M2703" t="s">
        <v>379</v>
      </c>
      <c r="N2703" t="s">
        <v>440</v>
      </c>
      <c r="O2703" t="s">
        <v>194</v>
      </c>
      <c r="P2703">
        <v>2020</v>
      </c>
      <c r="Q2703">
        <v>16.148257019999999</v>
      </c>
    </row>
    <row r="2704" spans="1:17" x14ac:dyDescent="0.25">
      <c r="A2704" t="s">
        <v>413</v>
      </c>
      <c r="B2704" t="s">
        <v>414</v>
      </c>
      <c r="C2704" t="s">
        <v>415</v>
      </c>
      <c r="D2704" t="s">
        <v>361</v>
      </c>
      <c r="E2704" t="s">
        <v>416</v>
      </c>
      <c r="F2704" t="s">
        <v>260</v>
      </c>
      <c r="G2704" t="s">
        <v>188</v>
      </c>
      <c r="H2704" t="s">
        <v>438</v>
      </c>
      <c r="I2704" t="s">
        <v>234</v>
      </c>
      <c r="J2704" t="s">
        <v>235</v>
      </c>
      <c r="K2704" t="s">
        <v>439</v>
      </c>
      <c r="L2704" t="s">
        <v>237</v>
      </c>
      <c r="M2704" t="s">
        <v>379</v>
      </c>
      <c r="N2704" t="s">
        <v>440</v>
      </c>
      <c r="O2704" t="s">
        <v>264</v>
      </c>
      <c r="P2704">
        <v>2020</v>
      </c>
      <c r="Q2704">
        <v>13.72601847</v>
      </c>
    </row>
    <row r="2705" spans="1:17" x14ac:dyDescent="0.25">
      <c r="A2705" t="s">
        <v>413</v>
      </c>
      <c r="B2705" t="s">
        <v>414</v>
      </c>
      <c r="C2705" t="s">
        <v>415</v>
      </c>
      <c r="D2705" t="s">
        <v>361</v>
      </c>
      <c r="E2705" t="s">
        <v>416</v>
      </c>
      <c r="F2705" t="s">
        <v>260</v>
      </c>
      <c r="G2705" t="s">
        <v>188</v>
      </c>
      <c r="H2705" t="s">
        <v>438</v>
      </c>
      <c r="I2705" t="s">
        <v>234</v>
      </c>
      <c r="J2705" t="s">
        <v>235</v>
      </c>
      <c r="K2705" t="s">
        <v>439</v>
      </c>
      <c r="L2705" t="s">
        <v>237</v>
      </c>
      <c r="M2705" t="s">
        <v>379</v>
      </c>
      <c r="N2705" t="s">
        <v>440</v>
      </c>
      <c r="O2705" t="s">
        <v>265</v>
      </c>
      <c r="P2705">
        <v>2020</v>
      </c>
      <c r="Q2705">
        <v>18.871250379999999</v>
      </c>
    </row>
    <row r="2706" spans="1:17" x14ac:dyDescent="0.25">
      <c r="A2706" t="s">
        <v>413</v>
      </c>
      <c r="B2706" t="s">
        <v>414</v>
      </c>
      <c r="C2706" t="s">
        <v>415</v>
      </c>
      <c r="D2706" t="s">
        <v>361</v>
      </c>
      <c r="E2706" t="s">
        <v>416</v>
      </c>
      <c r="F2706" t="s">
        <v>260</v>
      </c>
      <c r="G2706" t="s">
        <v>188</v>
      </c>
      <c r="H2706" t="s">
        <v>438</v>
      </c>
      <c r="I2706" t="s">
        <v>234</v>
      </c>
      <c r="J2706" t="s">
        <v>235</v>
      </c>
      <c r="K2706" t="s">
        <v>439</v>
      </c>
      <c r="L2706" t="s">
        <v>237</v>
      </c>
      <c r="M2706" t="s">
        <v>379</v>
      </c>
      <c r="N2706" t="s">
        <v>440</v>
      </c>
      <c r="O2706" t="s">
        <v>194</v>
      </c>
      <c r="P2706">
        <v>2030</v>
      </c>
      <c r="Q2706">
        <v>15.43023945</v>
      </c>
    </row>
    <row r="2707" spans="1:17" x14ac:dyDescent="0.25">
      <c r="A2707" t="s">
        <v>413</v>
      </c>
      <c r="B2707" t="s">
        <v>414</v>
      </c>
      <c r="C2707" t="s">
        <v>415</v>
      </c>
      <c r="D2707" t="s">
        <v>361</v>
      </c>
      <c r="E2707" t="s">
        <v>416</v>
      </c>
      <c r="F2707" t="s">
        <v>260</v>
      </c>
      <c r="G2707" t="s">
        <v>188</v>
      </c>
      <c r="H2707" t="s">
        <v>438</v>
      </c>
      <c r="I2707" t="s">
        <v>234</v>
      </c>
      <c r="J2707" t="s">
        <v>235</v>
      </c>
      <c r="K2707" t="s">
        <v>439</v>
      </c>
      <c r="L2707" t="s">
        <v>237</v>
      </c>
      <c r="M2707" t="s">
        <v>379</v>
      </c>
      <c r="N2707" t="s">
        <v>440</v>
      </c>
      <c r="O2707" t="s">
        <v>194</v>
      </c>
      <c r="P2707">
        <v>2050</v>
      </c>
      <c r="Q2707">
        <v>13.61481661</v>
      </c>
    </row>
    <row r="2708" spans="1:17" x14ac:dyDescent="0.25">
      <c r="A2708" t="s">
        <v>413</v>
      </c>
      <c r="B2708" t="s">
        <v>414</v>
      </c>
      <c r="C2708" t="s">
        <v>415</v>
      </c>
      <c r="D2708" t="s">
        <v>361</v>
      </c>
      <c r="E2708" t="s">
        <v>416</v>
      </c>
      <c r="F2708" t="s">
        <v>260</v>
      </c>
      <c r="G2708" t="s">
        <v>188</v>
      </c>
      <c r="H2708" t="s">
        <v>438</v>
      </c>
      <c r="I2708" t="s">
        <v>234</v>
      </c>
      <c r="J2708" t="s">
        <v>235</v>
      </c>
      <c r="K2708" t="s">
        <v>439</v>
      </c>
      <c r="L2708" t="s">
        <v>237</v>
      </c>
      <c r="M2708" t="s">
        <v>379</v>
      </c>
      <c r="N2708" t="s">
        <v>440</v>
      </c>
      <c r="O2708" t="s">
        <v>264</v>
      </c>
      <c r="P2708">
        <v>2050</v>
      </c>
      <c r="Q2708">
        <v>9.9855463570000005</v>
      </c>
    </row>
    <row r="2709" spans="1:17" x14ac:dyDescent="0.25">
      <c r="A2709" t="s">
        <v>413</v>
      </c>
      <c r="B2709" t="s">
        <v>414</v>
      </c>
      <c r="C2709" t="s">
        <v>415</v>
      </c>
      <c r="D2709" t="s">
        <v>361</v>
      </c>
      <c r="E2709" t="s">
        <v>416</v>
      </c>
      <c r="F2709" t="s">
        <v>260</v>
      </c>
      <c r="G2709" t="s">
        <v>188</v>
      </c>
      <c r="H2709" t="s">
        <v>438</v>
      </c>
      <c r="I2709" t="s">
        <v>234</v>
      </c>
      <c r="J2709" t="s">
        <v>235</v>
      </c>
      <c r="K2709" t="s">
        <v>439</v>
      </c>
      <c r="L2709" t="s">
        <v>237</v>
      </c>
      <c r="M2709" t="s">
        <v>379</v>
      </c>
      <c r="N2709" t="s">
        <v>440</v>
      </c>
      <c r="O2709" t="s">
        <v>265</v>
      </c>
      <c r="P2709">
        <v>2050</v>
      </c>
      <c r="Q2709">
        <v>16.943332059999999</v>
      </c>
    </row>
    <row r="2710" spans="1:17" x14ac:dyDescent="0.25">
      <c r="A2710" t="s">
        <v>413</v>
      </c>
      <c r="B2710" t="s">
        <v>414</v>
      </c>
      <c r="C2710" t="s">
        <v>415</v>
      </c>
      <c r="D2710" t="s">
        <v>361</v>
      </c>
      <c r="E2710" t="s">
        <v>416</v>
      </c>
      <c r="F2710" t="s">
        <v>260</v>
      </c>
      <c r="G2710" t="s">
        <v>188</v>
      </c>
      <c r="H2710" t="s">
        <v>441</v>
      </c>
      <c r="I2710" t="s">
        <v>441</v>
      </c>
      <c r="M2710" t="s">
        <v>437</v>
      </c>
      <c r="O2710" t="s">
        <v>194</v>
      </c>
      <c r="P2710">
        <v>2015</v>
      </c>
      <c r="Q2710">
        <v>1</v>
      </c>
    </row>
    <row r="2711" spans="1:17" x14ac:dyDescent="0.25">
      <c r="A2711" t="s">
        <v>413</v>
      </c>
      <c r="B2711" t="s">
        <v>414</v>
      </c>
      <c r="C2711" t="s">
        <v>415</v>
      </c>
      <c r="D2711" t="s">
        <v>361</v>
      </c>
      <c r="E2711" t="s">
        <v>416</v>
      </c>
      <c r="F2711" t="s">
        <v>260</v>
      </c>
      <c r="G2711" t="s">
        <v>188</v>
      </c>
      <c r="H2711" t="s">
        <v>441</v>
      </c>
      <c r="I2711" t="s">
        <v>441</v>
      </c>
      <c r="M2711" t="s">
        <v>437</v>
      </c>
      <c r="O2711" t="s">
        <v>194</v>
      </c>
      <c r="P2711">
        <v>2020</v>
      </c>
      <c r="Q2711">
        <v>1</v>
      </c>
    </row>
    <row r="2712" spans="1:17" x14ac:dyDescent="0.25">
      <c r="A2712" t="s">
        <v>413</v>
      </c>
      <c r="B2712" t="s">
        <v>414</v>
      </c>
      <c r="C2712" t="s">
        <v>415</v>
      </c>
      <c r="D2712" t="s">
        <v>361</v>
      </c>
      <c r="E2712" t="s">
        <v>416</v>
      </c>
      <c r="F2712" t="s">
        <v>260</v>
      </c>
      <c r="G2712" t="s">
        <v>188</v>
      </c>
      <c r="H2712" t="s">
        <v>441</v>
      </c>
      <c r="I2712" t="s">
        <v>441</v>
      </c>
      <c r="M2712" t="s">
        <v>437</v>
      </c>
      <c r="O2712" t="s">
        <v>264</v>
      </c>
      <c r="P2712">
        <v>2020</v>
      </c>
      <c r="Q2712">
        <v>1</v>
      </c>
    </row>
    <row r="2713" spans="1:17" x14ac:dyDescent="0.25">
      <c r="A2713" t="s">
        <v>413</v>
      </c>
      <c r="B2713" t="s">
        <v>414</v>
      </c>
      <c r="C2713" t="s">
        <v>415</v>
      </c>
      <c r="D2713" t="s">
        <v>361</v>
      </c>
      <c r="E2713" t="s">
        <v>416</v>
      </c>
      <c r="F2713" t="s">
        <v>260</v>
      </c>
      <c r="G2713" t="s">
        <v>188</v>
      </c>
      <c r="H2713" t="s">
        <v>441</v>
      </c>
      <c r="I2713" t="s">
        <v>441</v>
      </c>
      <c r="M2713" t="s">
        <v>437</v>
      </c>
      <c r="O2713" t="s">
        <v>265</v>
      </c>
      <c r="P2713">
        <v>2020</v>
      </c>
      <c r="Q2713">
        <v>1</v>
      </c>
    </row>
    <row r="2714" spans="1:17" x14ac:dyDescent="0.25">
      <c r="A2714" t="s">
        <v>413</v>
      </c>
      <c r="B2714" t="s">
        <v>414</v>
      </c>
      <c r="C2714" t="s">
        <v>415</v>
      </c>
      <c r="D2714" t="s">
        <v>361</v>
      </c>
      <c r="E2714" t="s">
        <v>416</v>
      </c>
      <c r="F2714" t="s">
        <v>260</v>
      </c>
      <c r="G2714" t="s">
        <v>188</v>
      </c>
      <c r="H2714" t="s">
        <v>441</v>
      </c>
      <c r="I2714" t="s">
        <v>441</v>
      </c>
      <c r="M2714" t="s">
        <v>437</v>
      </c>
      <c r="O2714" t="s">
        <v>194</v>
      </c>
      <c r="P2714">
        <v>2030</v>
      </c>
      <c r="Q2714">
        <v>1</v>
      </c>
    </row>
    <row r="2715" spans="1:17" x14ac:dyDescent="0.25">
      <c r="A2715" t="s">
        <v>413</v>
      </c>
      <c r="B2715" t="s">
        <v>414</v>
      </c>
      <c r="C2715" t="s">
        <v>415</v>
      </c>
      <c r="D2715" t="s">
        <v>361</v>
      </c>
      <c r="E2715" t="s">
        <v>416</v>
      </c>
      <c r="F2715" t="s">
        <v>260</v>
      </c>
      <c r="G2715" t="s">
        <v>188</v>
      </c>
      <c r="H2715" t="s">
        <v>441</v>
      </c>
      <c r="I2715" t="s">
        <v>441</v>
      </c>
      <c r="M2715" t="s">
        <v>437</v>
      </c>
      <c r="O2715" t="s">
        <v>194</v>
      </c>
      <c r="P2715">
        <v>2050</v>
      </c>
      <c r="Q2715">
        <v>1</v>
      </c>
    </row>
    <row r="2716" spans="1:17" x14ac:dyDescent="0.25">
      <c r="A2716" t="s">
        <v>413</v>
      </c>
      <c r="B2716" t="s">
        <v>414</v>
      </c>
      <c r="C2716" t="s">
        <v>415</v>
      </c>
      <c r="D2716" t="s">
        <v>361</v>
      </c>
      <c r="E2716" t="s">
        <v>416</v>
      </c>
      <c r="F2716" t="s">
        <v>260</v>
      </c>
      <c r="G2716" t="s">
        <v>188</v>
      </c>
      <c r="H2716" t="s">
        <v>441</v>
      </c>
      <c r="I2716" t="s">
        <v>441</v>
      </c>
      <c r="M2716" t="s">
        <v>437</v>
      </c>
      <c r="O2716" t="s">
        <v>264</v>
      </c>
      <c r="P2716">
        <v>2050</v>
      </c>
      <c r="Q2716">
        <v>1</v>
      </c>
    </row>
    <row r="2717" spans="1:17" x14ac:dyDescent="0.25">
      <c r="A2717" t="s">
        <v>413</v>
      </c>
      <c r="B2717" t="s">
        <v>414</v>
      </c>
      <c r="C2717" t="s">
        <v>415</v>
      </c>
      <c r="D2717" t="s">
        <v>361</v>
      </c>
      <c r="E2717" t="s">
        <v>416</v>
      </c>
      <c r="F2717" t="s">
        <v>260</v>
      </c>
      <c r="G2717" t="s">
        <v>188</v>
      </c>
      <c r="H2717" t="s">
        <v>441</v>
      </c>
      <c r="I2717" t="s">
        <v>441</v>
      </c>
      <c r="M2717" t="s">
        <v>437</v>
      </c>
      <c r="O2717" t="s">
        <v>265</v>
      </c>
      <c r="P2717">
        <v>2050</v>
      </c>
      <c r="Q2717">
        <v>1</v>
      </c>
    </row>
    <row r="2718" spans="1:17" x14ac:dyDescent="0.25">
      <c r="A2718" t="s">
        <v>413</v>
      </c>
      <c r="B2718" t="s">
        <v>414</v>
      </c>
      <c r="C2718" t="s">
        <v>415</v>
      </c>
      <c r="D2718" t="s">
        <v>361</v>
      </c>
      <c r="E2718" t="s">
        <v>416</v>
      </c>
      <c r="F2718" t="s">
        <v>260</v>
      </c>
      <c r="G2718" t="s">
        <v>188</v>
      </c>
      <c r="H2718" t="s">
        <v>442</v>
      </c>
      <c r="I2718" t="s">
        <v>443</v>
      </c>
      <c r="J2718" t="s">
        <v>351</v>
      </c>
      <c r="K2718" t="s">
        <v>191</v>
      </c>
      <c r="M2718" t="s">
        <v>424</v>
      </c>
      <c r="O2718" t="s">
        <v>194</v>
      </c>
      <c r="P2718">
        <v>2015</v>
      </c>
      <c r="Q2718">
        <v>0.80185367789999995</v>
      </c>
    </row>
    <row r="2719" spans="1:17" x14ac:dyDescent="0.25">
      <c r="A2719" t="s">
        <v>413</v>
      </c>
      <c r="B2719" t="s">
        <v>414</v>
      </c>
      <c r="C2719" t="s">
        <v>415</v>
      </c>
      <c r="D2719" t="s">
        <v>361</v>
      </c>
      <c r="E2719" t="s">
        <v>416</v>
      </c>
      <c r="F2719" t="s">
        <v>260</v>
      </c>
      <c r="G2719" t="s">
        <v>188</v>
      </c>
      <c r="H2719" t="s">
        <v>442</v>
      </c>
      <c r="I2719" t="s">
        <v>443</v>
      </c>
      <c r="J2719" t="s">
        <v>351</v>
      </c>
      <c r="K2719" t="s">
        <v>191</v>
      </c>
      <c r="M2719" t="s">
        <v>424</v>
      </c>
      <c r="O2719" t="s">
        <v>194</v>
      </c>
      <c r="P2719">
        <v>2020</v>
      </c>
      <c r="Q2719">
        <v>0.80185367789999995</v>
      </c>
    </row>
    <row r="2720" spans="1:17" x14ac:dyDescent="0.25">
      <c r="A2720" t="s">
        <v>413</v>
      </c>
      <c r="B2720" t="s">
        <v>414</v>
      </c>
      <c r="C2720" t="s">
        <v>415</v>
      </c>
      <c r="D2720" t="s">
        <v>361</v>
      </c>
      <c r="E2720" t="s">
        <v>416</v>
      </c>
      <c r="F2720" t="s">
        <v>260</v>
      </c>
      <c r="G2720" t="s">
        <v>188</v>
      </c>
      <c r="H2720" t="s">
        <v>442</v>
      </c>
      <c r="I2720" t="s">
        <v>443</v>
      </c>
      <c r="J2720" t="s">
        <v>351</v>
      </c>
      <c r="K2720" t="s">
        <v>191</v>
      </c>
      <c r="M2720" t="s">
        <v>424</v>
      </c>
      <c r="O2720" t="s">
        <v>264</v>
      </c>
      <c r="P2720">
        <v>2020</v>
      </c>
      <c r="Q2720">
        <v>0.76</v>
      </c>
    </row>
    <row r="2721" spans="1:17" x14ac:dyDescent="0.25">
      <c r="A2721" t="s">
        <v>413</v>
      </c>
      <c r="B2721" t="s">
        <v>414</v>
      </c>
      <c r="C2721" t="s">
        <v>415</v>
      </c>
      <c r="D2721" t="s">
        <v>361</v>
      </c>
      <c r="E2721" t="s">
        <v>416</v>
      </c>
      <c r="F2721" t="s">
        <v>260</v>
      </c>
      <c r="G2721" t="s">
        <v>188</v>
      </c>
      <c r="H2721" t="s">
        <v>442</v>
      </c>
      <c r="I2721" t="s">
        <v>443</v>
      </c>
      <c r="J2721" t="s">
        <v>351</v>
      </c>
      <c r="K2721" t="s">
        <v>191</v>
      </c>
      <c r="M2721" t="s">
        <v>424</v>
      </c>
      <c r="O2721" t="s">
        <v>265</v>
      </c>
      <c r="P2721">
        <v>2020</v>
      </c>
      <c r="Q2721">
        <v>0.85</v>
      </c>
    </row>
    <row r="2722" spans="1:17" x14ac:dyDescent="0.25">
      <c r="A2722" t="s">
        <v>413</v>
      </c>
      <c r="B2722" t="s">
        <v>414</v>
      </c>
      <c r="C2722" t="s">
        <v>415</v>
      </c>
      <c r="D2722" t="s">
        <v>361</v>
      </c>
      <c r="E2722" t="s">
        <v>416</v>
      </c>
      <c r="F2722" t="s">
        <v>260</v>
      </c>
      <c r="G2722" t="s">
        <v>188</v>
      </c>
      <c r="H2722" t="s">
        <v>442</v>
      </c>
      <c r="I2722" t="s">
        <v>443</v>
      </c>
      <c r="J2722" t="s">
        <v>351</v>
      </c>
      <c r="K2722" t="s">
        <v>191</v>
      </c>
      <c r="M2722" t="s">
        <v>424</v>
      </c>
      <c r="O2722" t="s">
        <v>194</v>
      </c>
      <c r="P2722">
        <v>2030</v>
      </c>
      <c r="Q2722">
        <v>0.79887607419999995</v>
      </c>
    </row>
    <row r="2723" spans="1:17" x14ac:dyDescent="0.25">
      <c r="A2723" t="s">
        <v>413</v>
      </c>
      <c r="B2723" t="s">
        <v>414</v>
      </c>
      <c r="C2723" t="s">
        <v>415</v>
      </c>
      <c r="D2723" t="s">
        <v>361</v>
      </c>
      <c r="E2723" t="s">
        <v>416</v>
      </c>
      <c r="F2723" t="s">
        <v>260</v>
      </c>
      <c r="G2723" t="s">
        <v>188</v>
      </c>
      <c r="H2723" t="s">
        <v>442</v>
      </c>
      <c r="I2723" t="s">
        <v>443</v>
      </c>
      <c r="J2723" t="s">
        <v>351</v>
      </c>
      <c r="K2723" t="s">
        <v>191</v>
      </c>
      <c r="M2723" t="s">
        <v>424</v>
      </c>
      <c r="O2723" t="s">
        <v>194</v>
      </c>
      <c r="P2723">
        <v>2050</v>
      </c>
      <c r="Q2723">
        <v>0.79565793689999997</v>
      </c>
    </row>
    <row r="2724" spans="1:17" x14ac:dyDescent="0.25">
      <c r="A2724" t="s">
        <v>413</v>
      </c>
      <c r="B2724" t="s">
        <v>414</v>
      </c>
      <c r="C2724" t="s">
        <v>415</v>
      </c>
      <c r="D2724" t="s">
        <v>361</v>
      </c>
      <c r="E2724" t="s">
        <v>416</v>
      </c>
      <c r="F2724" t="s">
        <v>260</v>
      </c>
      <c r="G2724" t="s">
        <v>188</v>
      </c>
      <c r="H2724" t="s">
        <v>442</v>
      </c>
      <c r="I2724" t="s">
        <v>443</v>
      </c>
      <c r="J2724" t="s">
        <v>351</v>
      </c>
      <c r="K2724" t="s">
        <v>191</v>
      </c>
      <c r="M2724" t="s">
        <v>424</v>
      </c>
      <c r="O2724" t="s">
        <v>264</v>
      </c>
      <c r="P2724">
        <v>2050</v>
      </c>
      <c r="Q2724">
        <v>0.73</v>
      </c>
    </row>
    <row r="2725" spans="1:17" x14ac:dyDescent="0.25">
      <c r="A2725" t="s">
        <v>413</v>
      </c>
      <c r="B2725" t="s">
        <v>414</v>
      </c>
      <c r="C2725" t="s">
        <v>415</v>
      </c>
      <c r="D2725" t="s">
        <v>361</v>
      </c>
      <c r="E2725" t="s">
        <v>416</v>
      </c>
      <c r="F2725" t="s">
        <v>260</v>
      </c>
      <c r="G2725" t="s">
        <v>188</v>
      </c>
      <c r="H2725" t="s">
        <v>442</v>
      </c>
      <c r="I2725" t="s">
        <v>443</v>
      </c>
      <c r="J2725" t="s">
        <v>351</v>
      </c>
      <c r="K2725" t="s">
        <v>191</v>
      </c>
      <c r="M2725" t="s">
        <v>424</v>
      </c>
      <c r="O2725" t="s">
        <v>265</v>
      </c>
      <c r="P2725">
        <v>2050</v>
      </c>
      <c r="Q2725">
        <v>0.87</v>
      </c>
    </row>
    <row r="2726" spans="1:17" x14ac:dyDescent="0.25">
      <c r="A2726" t="s">
        <v>413</v>
      </c>
      <c r="B2726" t="s">
        <v>414</v>
      </c>
      <c r="C2726" t="s">
        <v>415</v>
      </c>
      <c r="D2726" t="s">
        <v>361</v>
      </c>
      <c r="E2726" t="s">
        <v>416</v>
      </c>
      <c r="F2726" t="s">
        <v>260</v>
      </c>
      <c r="G2726" t="s">
        <v>188</v>
      </c>
      <c r="H2726" t="s">
        <v>444</v>
      </c>
      <c r="I2726" t="s">
        <v>443</v>
      </c>
      <c r="J2726" t="s">
        <v>209</v>
      </c>
      <c r="K2726" t="s">
        <v>191</v>
      </c>
      <c r="M2726" t="s">
        <v>420</v>
      </c>
      <c r="O2726" t="s">
        <v>194</v>
      </c>
      <c r="P2726">
        <v>2015</v>
      </c>
      <c r="Q2726">
        <v>0.79008670960000005</v>
      </c>
    </row>
    <row r="2727" spans="1:17" x14ac:dyDescent="0.25">
      <c r="A2727" t="s">
        <v>413</v>
      </c>
      <c r="B2727" t="s">
        <v>414</v>
      </c>
      <c r="C2727" t="s">
        <v>415</v>
      </c>
      <c r="D2727" t="s">
        <v>361</v>
      </c>
      <c r="E2727" t="s">
        <v>416</v>
      </c>
      <c r="F2727" t="s">
        <v>260</v>
      </c>
      <c r="G2727" t="s">
        <v>188</v>
      </c>
      <c r="H2727" t="s">
        <v>444</v>
      </c>
      <c r="I2727" t="s">
        <v>443</v>
      </c>
      <c r="J2727" t="s">
        <v>209</v>
      </c>
      <c r="K2727" t="s">
        <v>191</v>
      </c>
      <c r="M2727" t="s">
        <v>420</v>
      </c>
      <c r="O2727" t="s">
        <v>194</v>
      </c>
      <c r="P2727">
        <v>2020</v>
      </c>
      <c r="Q2727">
        <v>0.79008670960000005</v>
      </c>
    </row>
    <row r="2728" spans="1:17" x14ac:dyDescent="0.25">
      <c r="A2728" t="s">
        <v>413</v>
      </c>
      <c r="B2728" t="s">
        <v>414</v>
      </c>
      <c r="C2728" t="s">
        <v>415</v>
      </c>
      <c r="D2728" t="s">
        <v>361</v>
      </c>
      <c r="E2728" t="s">
        <v>416</v>
      </c>
      <c r="F2728" t="s">
        <v>260</v>
      </c>
      <c r="G2728" t="s">
        <v>188</v>
      </c>
      <c r="H2728" t="s">
        <v>444</v>
      </c>
      <c r="I2728" t="s">
        <v>443</v>
      </c>
      <c r="J2728" t="s">
        <v>209</v>
      </c>
      <c r="K2728" t="s">
        <v>191</v>
      </c>
      <c r="M2728" t="s">
        <v>420</v>
      </c>
      <c r="O2728" t="s">
        <v>264</v>
      </c>
      <c r="P2728">
        <v>2020</v>
      </c>
      <c r="Q2728">
        <v>0.74</v>
      </c>
    </row>
    <row r="2729" spans="1:17" x14ac:dyDescent="0.25">
      <c r="A2729" t="s">
        <v>413</v>
      </c>
      <c r="B2729" t="s">
        <v>414</v>
      </c>
      <c r="C2729" t="s">
        <v>415</v>
      </c>
      <c r="D2729" t="s">
        <v>361</v>
      </c>
      <c r="E2729" t="s">
        <v>416</v>
      </c>
      <c r="F2729" t="s">
        <v>260</v>
      </c>
      <c r="G2729" t="s">
        <v>188</v>
      </c>
      <c r="H2729" t="s">
        <v>444</v>
      </c>
      <c r="I2729" t="s">
        <v>443</v>
      </c>
      <c r="J2729" t="s">
        <v>209</v>
      </c>
      <c r="K2729" t="s">
        <v>191</v>
      </c>
      <c r="M2729" t="s">
        <v>420</v>
      </c>
      <c r="O2729" t="s">
        <v>265</v>
      </c>
      <c r="P2729">
        <v>2020</v>
      </c>
      <c r="Q2729">
        <v>0.84</v>
      </c>
    </row>
    <row r="2730" spans="1:17" x14ac:dyDescent="0.25">
      <c r="A2730" t="s">
        <v>413</v>
      </c>
      <c r="B2730" t="s">
        <v>414</v>
      </c>
      <c r="C2730" t="s">
        <v>415</v>
      </c>
      <c r="D2730" t="s">
        <v>361</v>
      </c>
      <c r="E2730" t="s">
        <v>416</v>
      </c>
      <c r="F2730" t="s">
        <v>260</v>
      </c>
      <c r="G2730" t="s">
        <v>188</v>
      </c>
      <c r="H2730" t="s">
        <v>444</v>
      </c>
      <c r="I2730" t="s">
        <v>443</v>
      </c>
      <c r="J2730" t="s">
        <v>209</v>
      </c>
      <c r="K2730" t="s">
        <v>191</v>
      </c>
      <c r="M2730" t="s">
        <v>420</v>
      </c>
      <c r="O2730" t="s">
        <v>194</v>
      </c>
      <c r="P2730">
        <v>2030</v>
      </c>
      <c r="Q2730">
        <v>0.78683065720000001</v>
      </c>
    </row>
    <row r="2731" spans="1:17" x14ac:dyDescent="0.25">
      <c r="A2731" t="s">
        <v>413</v>
      </c>
      <c r="B2731" t="s">
        <v>414</v>
      </c>
      <c r="C2731" t="s">
        <v>415</v>
      </c>
      <c r="D2731" t="s">
        <v>361</v>
      </c>
      <c r="E2731" t="s">
        <v>416</v>
      </c>
      <c r="F2731" t="s">
        <v>260</v>
      </c>
      <c r="G2731" t="s">
        <v>188</v>
      </c>
      <c r="H2731" t="s">
        <v>444</v>
      </c>
      <c r="I2731" t="s">
        <v>443</v>
      </c>
      <c r="J2731" t="s">
        <v>209</v>
      </c>
      <c r="K2731" t="s">
        <v>191</v>
      </c>
      <c r="M2731" t="s">
        <v>420</v>
      </c>
      <c r="O2731" t="s">
        <v>194</v>
      </c>
      <c r="P2731">
        <v>2050</v>
      </c>
      <c r="Q2731">
        <v>0.78317806540000001</v>
      </c>
    </row>
    <row r="2732" spans="1:17" x14ac:dyDescent="0.25">
      <c r="A2732" t="s">
        <v>413</v>
      </c>
      <c r="B2732" t="s">
        <v>414</v>
      </c>
      <c r="C2732" t="s">
        <v>415</v>
      </c>
      <c r="D2732" t="s">
        <v>361</v>
      </c>
      <c r="E2732" t="s">
        <v>416</v>
      </c>
      <c r="F2732" t="s">
        <v>260</v>
      </c>
      <c r="G2732" t="s">
        <v>188</v>
      </c>
      <c r="H2732" t="s">
        <v>444</v>
      </c>
      <c r="I2732" t="s">
        <v>443</v>
      </c>
      <c r="J2732" t="s">
        <v>209</v>
      </c>
      <c r="K2732" t="s">
        <v>191</v>
      </c>
      <c r="M2732" t="s">
        <v>420</v>
      </c>
      <c r="O2732" t="s">
        <v>264</v>
      </c>
      <c r="P2732">
        <v>2050</v>
      </c>
      <c r="Q2732">
        <v>0.71</v>
      </c>
    </row>
    <row r="2733" spans="1:17" x14ac:dyDescent="0.25">
      <c r="A2733" t="s">
        <v>413</v>
      </c>
      <c r="B2733" t="s">
        <v>414</v>
      </c>
      <c r="C2733" t="s">
        <v>415</v>
      </c>
      <c r="D2733" t="s">
        <v>361</v>
      </c>
      <c r="E2733" t="s">
        <v>416</v>
      </c>
      <c r="F2733" t="s">
        <v>260</v>
      </c>
      <c r="G2733" t="s">
        <v>188</v>
      </c>
      <c r="H2733" t="s">
        <v>444</v>
      </c>
      <c r="I2733" t="s">
        <v>443</v>
      </c>
      <c r="J2733" t="s">
        <v>209</v>
      </c>
      <c r="K2733" t="s">
        <v>191</v>
      </c>
      <c r="M2733" t="s">
        <v>420</v>
      </c>
      <c r="O2733" t="s">
        <v>265</v>
      </c>
      <c r="P2733">
        <v>2050</v>
      </c>
      <c r="Q2733">
        <v>0.86</v>
      </c>
    </row>
    <row r="2734" spans="1:17" x14ac:dyDescent="0.25">
      <c r="A2734" t="s">
        <v>413</v>
      </c>
      <c r="B2734" t="s">
        <v>414</v>
      </c>
      <c r="C2734" t="s">
        <v>415</v>
      </c>
      <c r="D2734" t="s">
        <v>361</v>
      </c>
      <c r="E2734" t="s">
        <v>416</v>
      </c>
      <c r="F2734" t="s">
        <v>260</v>
      </c>
      <c r="G2734" t="s">
        <v>188</v>
      </c>
      <c r="H2734" t="s">
        <v>445</v>
      </c>
      <c r="I2734" t="s">
        <v>446</v>
      </c>
      <c r="K2734" t="s">
        <v>447</v>
      </c>
      <c r="M2734" t="s">
        <v>420</v>
      </c>
      <c r="O2734" t="s">
        <v>194</v>
      </c>
      <c r="P2734">
        <v>2015</v>
      </c>
      <c r="Q2734">
        <v>74.688474029999995</v>
      </c>
    </row>
    <row r="2735" spans="1:17" x14ac:dyDescent="0.25">
      <c r="A2735" t="s">
        <v>413</v>
      </c>
      <c r="B2735" t="s">
        <v>414</v>
      </c>
      <c r="C2735" t="s">
        <v>415</v>
      </c>
      <c r="D2735" t="s">
        <v>361</v>
      </c>
      <c r="E2735" t="s">
        <v>416</v>
      </c>
      <c r="F2735" t="s">
        <v>260</v>
      </c>
      <c r="G2735" t="s">
        <v>188</v>
      </c>
      <c r="H2735" t="s">
        <v>445</v>
      </c>
      <c r="I2735" t="s">
        <v>446</v>
      </c>
      <c r="K2735" t="s">
        <v>447</v>
      </c>
      <c r="M2735" t="s">
        <v>420</v>
      </c>
      <c r="O2735" t="s">
        <v>194</v>
      </c>
      <c r="P2735">
        <v>2020</v>
      </c>
      <c r="Q2735">
        <v>74.688474029999995</v>
      </c>
    </row>
    <row r="2736" spans="1:17" x14ac:dyDescent="0.25">
      <c r="A2736" t="s">
        <v>413</v>
      </c>
      <c r="B2736" t="s">
        <v>414</v>
      </c>
      <c r="C2736" t="s">
        <v>415</v>
      </c>
      <c r="D2736" t="s">
        <v>361</v>
      </c>
      <c r="E2736" t="s">
        <v>416</v>
      </c>
      <c r="F2736" t="s">
        <v>260</v>
      </c>
      <c r="G2736" t="s">
        <v>188</v>
      </c>
      <c r="H2736" t="s">
        <v>445</v>
      </c>
      <c r="I2736" t="s">
        <v>446</v>
      </c>
      <c r="K2736" t="s">
        <v>447</v>
      </c>
      <c r="M2736" t="s">
        <v>420</v>
      </c>
      <c r="O2736" t="s">
        <v>264</v>
      </c>
      <c r="P2736">
        <v>2020</v>
      </c>
      <c r="Q2736">
        <v>74.688474029999995</v>
      </c>
    </row>
    <row r="2737" spans="1:17" x14ac:dyDescent="0.25">
      <c r="A2737" t="s">
        <v>413</v>
      </c>
      <c r="B2737" t="s">
        <v>414</v>
      </c>
      <c r="C2737" t="s">
        <v>415</v>
      </c>
      <c r="D2737" t="s">
        <v>361</v>
      </c>
      <c r="E2737" t="s">
        <v>416</v>
      </c>
      <c r="F2737" t="s">
        <v>260</v>
      </c>
      <c r="G2737" t="s">
        <v>188</v>
      </c>
      <c r="H2737" t="s">
        <v>445</v>
      </c>
      <c r="I2737" t="s">
        <v>446</v>
      </c>
      <c r="K2737" t="s">
        <v>447</v>
      </c>
      <c r="M2737" t="s">
        <v>420</v>
      </c>
      <c r="O2737" t="s">
        <v>265</v>
      </c>
      <c r="P2737">
        <v>2020</v>
      </c>
      <c r="Q2737">
        <v>74.688474029999995</v>
      </c>
    </row>
    <row r="2738" spans="1:17" x14ac:dyDescent="0.25">
      <c r="A2738" t="s">
        <v>413</v>
      </c>
      <c r="B2738" t="s">
        <v>414</v>
      </c>
      <c r="C2738" t="s">
        <v>415</v>
      </c>
      <c r="D2738" t="s">
        <v>361</v>
      </c>
      <c r="E2738" t="s">
        <v>416</v>
      </c>
      <c r="F2738" t="s">
        <v>260</v>
      </c>
      <c r="G2738" t="s">
        <v>188</v>
      </c>
      <c r="H2738" t="s">
        <v>445</v>
      </c>
      <c r="I2738" t="s">
        <v>446</v>
      </c>
      <c r="K2738" t="s">
        <v>447</v>
      </c>
      <c r="M2738" t="s">
        <v>420</v>
      </c>
      <c r="O2738" t="s">
        <v>194</v>
      </c>
      <c r="P2738">
        <v>2030</v>
      </c>
      <c r="Q2738">
        <v>74.688474029999995</v>
      </c>
    </row>
    <row r="2739" spans="1:17" x14ac:dyDescent="0.25">
      <c r="A2739" t="s">
        <v>413</v>
      </c>
      <c r="B2739" t="s">
        <v>414</v>
      </c>
      <c r="C2739" t="s">
        <v>415</v>
      </c>
      <c r="D2739" t="s">
        <v>361</v>
      </c>
      <c r="E2739" t="s">
        <v>416</v>
      </c>
      <c r="F2739" t="s">
        <v>260</v>
      </c>
      <c r="G2739" t="s">
        <v>188</v>
      </c>
      <c r="H2739" t="s">
        <v>445</v>
      </c>
      <c r="I2739" t="s">
        <v>446</v>
      </c>
      <c r="K2739" t="s">
        <v>447</v>
      </c>
      <c r="M2739" t="s">
        <v>420</v>
      </c>
      <c r="O2739" t="s">
        <v>194</v>
      </c>
      <c r="P2739">
        <v>2050</v>
      </c>
      <c r="Q2739">
        <v>74.688474029999995</v>
      </c>
    </row>
    <row r="2740" spans="1:17" x14ac:dyDescent="0.25">
      <c r="A2740" t="s">
        <v>413</v>
      </c>
      <c r="B2740" t="s">
        <v>414</v>
      </c>
      <c r="C2740" t="s">
        <v>415</v>
      </c>
      <c r="D2740" t="s">
        <v>361</v>
      </c>
      <c r="E2740" t="s">
        <v>416</v>
      </c>
      <c r="F2740" t="s">
        <v>260</v>
      </c>
      <c r="G2740" t="s">
        <v>188</v>
      </c>
      <c r="H2740" t="s">
        <v>445</v>
      </c>
      <c r="I2740" t="s">
        <v>446</v>
      </c>
      <c r="K2740" t="s">
        <v>447</v>
      </c>
      <c r="M2740" t="s">
        <v>420</v>
      </c>
      <c r="O2740" t="s">
        <v>264</v>
      </c>
      <c r="P2740">
        <v>2050</v>
      </c>
      <c r="Q2740">
        <v>74.688474029999995</v>
      </c>
    </row>
    <row r="2741" spans="1:17" x14ac:dyDescent="0.25">
      <c r="A2741" t="s">
        <v>413</v>
      </c>
      <c r="B2741" t="s">
        <v>414</v>
      </c>
      <c r="C2741" t="s">
        <v>415</v>
      </c>
      <c r="D2741" t="s">
        <v>361</v>
      </c>
      <c r="E2741" t="s">
        <v>416</v>
      </c>
      <c r="F2741" t="s">
        <v>260</v>
      </c>
      <c r="G2741" t="s">
        <v>188</v>
      </c>
      <c r="H2741" t="s">
        <v>445</v>
      </c>
      <c r="I2741" t="s">
        <v>446</v>
      </c>
      <c r="K2741" t="s">
        <v>447</v>
      </c>
      <c r="M2741" t="s">
        <v>420</v>
      </c>
      <c r="O2741" t="s">
        <v>265</v>
      </c>
      <c r="P2741">
        <v>2050</v>
      </c>
      <c r="Q2741">
        <v>74.688474029999995</v>
      </c>
    </row>
    <row r="2742" spans="1:17" x14ac:dyDescent="0.25">
      <c r="A2742" t="s">
        <v>413</v>
      </c>
      <c r="B2742" t="s">
        <v>414</v>
      </c>
      <c r="C2742" t="s">
        <v>415</v>
      </c>
      <c r="D2742" t="s">
        <v>361</v>
      </c>
      <c r="E2742" t="s">
        <v>416</v>
      </c>
      <c r="F2742" t="s">
        <v>260</v>
      </c>
      <c r="G2742" t="s">
        <v>188</v>
      </c>
      <c r="H2742" t="s">
        <v>448</v>
      </c>
      <c r="I2742" t="s">
        <v>240</v>
      </c>
      <c r="J2742" t="s">
        <v>235</v>
      </c>
      <c r="K2742" t="s">
        <v>430</v>
      </c>
      <c r="L2742" t="s">
        <v>237</v>
      </c>
      <c r="M2742" t="s">
        <v>427</v>
      </c>
      <c r="N2742" t="s">
        <v>206</v>
      </c>
      <c r="O2742" t="s">
        <v>194</v>
      </c>
      <c r="P2742">
        <v>2015</v>
      </c>
      <c r="Q2742">
        <v>1.871545322</v>
      </c>
    </row>
    <row r="2743" spans="1:17" x14ac:dyDescent="0.25">
      <c r="A2743" t="s">
        <v>413</v>
      </c>
      <c r="B2743" t="s">
        <v>414</v>
      </c>
      <c r="C2743" t="s">
        <v>415</v>
      </c>
      <c r="D2743" t="s">
        <v>361</v>
      </c>
      <c r="E2743" t="s">
        <v>416</v>
      </c>
      <c r="F2743" t="s">
        <v>260</v>
      </c>
      <c r="G2743" t="s">
        <v>188</v>
      </c>
      <c r="H2743" t="s">
        <v>448</v>
      </c>
      <c r="I2743" t="s">
        <v>240</v>
      </c>
      <c r="J2743" t="s">
        <v>235</v>
      </c>
      <c r="K2743" t="s">
        <v>430</v>
      </c>
      <c r="L2743" t="s">
        <v>237</v>
      </c>
      <c r="M2743" t="s">
        <v>427</v>
      </c>
      <c r="N2743" t="s">
        <v>206</v>
      </c>
      <c r="O2743" t="s">
        <v>194</v>
      </c>
      <c r="P2743">
        <v>2020</v>
      </c>
      <c r="Q2743">
        <v>1.8252222419999999</v>
      </c>
    </row>
    <row r="2744" spans="1:17" x14ac:dyDescent="0.25">
      <c r="A2744" t="s">
        <v>413</v>
      </c>
      <c r="B2744" t="s">
        <v>414</v>
      </c>
      <c r="C2744" t="s">
        <v>415</v>
      </c>
      <c r="D2744" t="s">
        <v>361</v>
      </c>
      <c r="E2744" t="s">
        <v>416</v>
      </c>
      <c r="F2744" t="s">
        <v>260</v>
      </c>
      <c r="G2744" t="s">
        <v>188</v>
      </c>
      <c r="H2744" t="s">
        <v>448</v>
      </c>
      <c r="I2744" t="s">
        <v>240</v>
      </c>
      <c r="J2744" t="s">
        <v>235</v>
      </c>
      <c r="K2744" t="s">
        <v>430</v>
      </c>
      <c r="L2744" t="s">
        <v>237</v>
      </c>
      <c r="M2744" t="s">
        <v>427</v>
      </c>
      <c r="N2744" t="s">
        <v>206</v>
      </c>
      <c r="O2744" t="s">
        <v>264</v>
      </c>
      <c r="P2744">
        <v>2020</v>
      </c>
      <c r="Q2744">
        <v>1.551438906</v>
      </c>
    </row>
    <row r="2745" spans="1:17" x14ac:dyDescent="0.25">
      <c r="A2745" t="s">
        <v>413</v>
      </c>
      <c r="B2745" t="s">
        <v>414</v>
      </c>
      <c r="C2745" t="s">
        <v>415</v>
      </c>
      <c r="D2745" t="s">
        <v>361</v>
      </c>
      <c r="E2745" t="s">
        <v>416</v>
      </c>
      <c r="F2745" t="s">
        <v>260</v>
      </c>
      <c r="G2745" t="s">
        <v>188</v>
      </c>
      <c r="H2745" t="s">
        <v>448</v>
      </c>
      <c r="I2745" t="s">
        <v>240</v>
      </c>
      <c r="J2745" t="s">
        <v>235</v>
      </c>
      <c r="K2745" t="s">
        <v>430</v>
      </c>
      <c r="L2745" t="s">
        <v>237</v>
      </c>
      <c r="M2745" t="s">
        <v>427</v>
      </c>
      <c r="N2745" t="s">
        <v>206</v>
      </c>
      <c r="O2745" t="s">
        <v>265</v>
      </c>
      <c r="P2745">
        <v>2020</v>
      </c>
      <c r="Q2745">
        <v>2.139847246</v>
      </c>
    </row>
    <row r="2746" spans="1:17" x14ac:dyDescent="0.25">
      <c r="A2746" t="s">
        <v>413</v>
      </c>
      <c r="B2746" t="s">
        <v>414</v>
      </c>
      <c r="C2746" t="s">
        <v>415</v>
      </c>
      <c r="D2746" t="s">
        <v>361</v>
      </c>
      <c r="E2746" t="s">
        <v>416</v>
      </c>
      <c r="F2746" t="s">
        <v>260</v>
      </c>
      <c r="G2746" t="s">
        <v>188</v>
      </c>
      <c r="H2746" t="s">
        <v>448</v>
      </c>
      <c r="I2746" t="s">
        <v>240</v>
      </c>
      <c r="J2746" t="s">
        <v>235</v>
      </c>
      <c r="K2746" t="s">
        <v>430</v>
      </c>
      <c r="L2746" t="s">
        <v>237</v>
      </c>
      <c r="M2746" t="s">
        <v>427</v>
      </c>
      <c r="N2746" t="s">
        <v>206</v>
      </c>
      <c r="O2746" t="s">
        <v>194</v>
      </c>
      <c r="P2746">
        <v>2030</v>
      </c>
      <c r="Q2746">
        <v>1.776829032</v>
      </c>
    </row>
    <row r="2747" spans="1:17" x14ac:dyDescent="0.25">
      <c r="A2747" t="s">
        <v>413</v>
      </c>
      <c r="B2747" t="s">
        <v>414</v>
      </c>
      <c r="C2747" t="s">
        <v>415</v>
      </c>
      <c r="D2747" t="s">
        <v>361</v>
      </c>
      <c r="E2747" t="s">
        <v>416</v>
      </c>
      <c r="F2747" t="s">
        <v>260</v>
      </c>
      <c r="G2747" t="s">
        <v>188</v>
      </c>
      <c r="H2747" t="s">
        <v>448</v>
      </c>
      <c r="I2747" t="s">
        <v>240</v>
      </c>
      <c r="J2747" t="s">
        <v>235</v>
      </c>
      <c r="K2747" t="s">
        <v>430</v>
      </c>
      <c r="L2747" t="s">
        <v>237</v>
      </c>
      <c r="M2747" t="s">
        <v>427</v>
      </c>
      <c r="N2747" t="s">
        <v>206</v>
      </c>
      <c r="O2747" t="s">
        <v>194</v>
      </c>
      <c r="P2747">
        <v>2050</v>
      </c>
      <c r="Q2747">
        <v>1.611234031</v>
      </c>
    </row>
    <row r="2748" spans="1:17" x14ac:dyDescent="0.25">
      <c r="A2748" t="s">
        <v>413</v>
      </c>
      <c r="B2748" t="s">
        <v>414</v>
      </c>
      <c r="C2748" t="s">
        <v>415</v>
      </c>
      <c r="D2748" t="s">
        <v>361</v>
      </c>
      <c r="E2748" t="s">
        <v>416</v>
      </c>
      <c r="F2748" t="s">
        <v>260</v>
      </c>
      <c r="G2748" t="s">
        <v>188</v>
      </c>
      <c r="H2748" t="s">
        <v>448</v>
      </c>
      <c r="I2748" t="s">
        <v>240</v>
      </c>
      <c r="J2748" t="s">
        <v>235</v>
      </c>
      <c r="K2748" t="s">
        <v>430</v>
      </c>
      <c r="L2748" t="s">
        <v>237</v>
      </c>
      <c r="M2748" t="s">
        <v>427</v>
      </c>
      <c r="N2748" t="s">
        <v>206</v>
      </c>
      <c r="O2748" t="s">
        <v>264</v>
      </c>
      <c r="P2748">
        <v>2050</v>
      </c>
      <c r="Q2748">
        <v>1.1777942729999999</v>
      </c>
    </row>
    <row r="2749" spans="1:17" x14ac:dyDescent="0.25">
      <c r="A2749" t="s">
        <v>413</v>
      </c>
      <c r="B2749" t="s">
        <v>414</v>
      </c>
      <c r="C2749" t="s">
        <v>415</v>
      </c>
      <c r="D2749" t="s">
        <v>361</v>
      </c>
      <c r="E2749" t="s">
        <v>416</v>
      </c>
      <c r="F2749" t="s">
        <v>260</v>
      </c>
      <c r="G2749" t="s">
        <v>188</v>
      </c>
      <c r="H2749" t="s">
        <v>448</v>
      </c>
      <c r="I2749" t="s">
        <v>240</v>
      </c>
      <c r="J2749" t="s">
        <v>235</v>
      </c>
      <c r="K2749" t="s">
        <v>430</v>
      </c>
      <c r="L2749" t="s">
        <v>237</v>
      </c>
      <c r="M2749" t="s">
        <v>427</v>
      </c>
      <c r="N2749" t="s">
        <v>206</v>
      </c>
      <c r="O2749" t="s">
        <v>265</v>
      </c>
      <c r="P2749">
        <v>2050</v>
      </c>
      <c r="Q2749">
        <v>2.0038321219999999</v>
      </c>
    </row>
    <row r="2750" spans="1:17" x14ac:dyDescent="0.25">
      <c r="A2750" t="s">
        <v>413</v>
      </c>
      <c r="B2750" t="s">
        <v>414</v>
      </c>
      <c r="C2750" t="s">
        <v>415</v>
      </c>
      <c r="D2750" t="s">
        <v>361</v>
      </c>
      <c r="E2750" t="s">
        <v>416</v>
      </c>
      <c r="F2750" t="s">
        <v>260</v>
      </c>
      <c r="G2750" t="s">
        <v>188</v>
      </c>
      <c r="H2750" t="s">
        <v>449</v>
      </c>
      <c r="I2750" t="s">
        <v>240</v>
      </c>
      <c r="J2750" t="s">
        <v>235</v>
      </c>
      <c r="K2750" t="s">
        <v>450</v>
      </c>
      <c r="L2750" t="s">
        <v>237</v>
      </c>
      <c r="M2750" t="s">
        <v>427</v>
      </c>
      <c r="N2750" t="s">
        <v>206</v>
      </c>
      <c r="O2750" t="s">
        <v>194</v>
      </c>
      <c r="P2750">
        <v>2015</v>
      </c>
      <c r="Q2750">
        <v>690</v>
      </c>
    </row>
    <row r="2751" spans="1:17" x14ac:dyDescent="0.25">
      <c r="A2751" t="s">
        <v>413</v>
      </c>
      <c r="B2751" t="s">
        <v>414</v>
      </c>
      <c r="C2751" t="s">
        <v>415</v>
      </c>
      <c r="D2751" t="s">
        <v>361</v>
      </c>
      <c r="E2751" t="s">
        <v>416</v>
      </c>
      <c r="F2751" t="s">
        <v>260</v>
      </c>
      <c r="G2751" t="s">
        <v>188</v>
      </c>
      <c r="H2751" t="s">
        <v>449</v>
      </c>
      <c r="I2751" t="s">
        <v>240</v>
      </c>
      <c r="J2751" t="s">
        <v>235</v>
      </c>
      <c r="K2751" t="s">
        <v>450</v>
      </c>
      <c r="L2751" t="s">
        <v>237</v>
      </c>
      <c r="M2751" t="s">
        <v>427</v>
      </c>
      <c r="N2751" t="s">
        <v>206</v>
      </c>
      <c r="O2751" t="s">
        <v>194</v>
      </c>
      <c r="P2751">
        <v>2020</v>
      </c>
      <c r="Q2751">
        <v>670</v>
      </c>
    </row>
    <row r="2752" spans="1:17" x14ac:dyDescent="0.25">
      <c r="A2752" t="s">
        <v>413</v>
      </c>
      <c r="B2752" t="s">
        <v>414</v>
      </c>
      <c r="C2752" t="s">
        <v>415</v>
      </c>
      <c r="D2752" t="s">
        <v>361</v>
      </c>
      <c r="E2752" t="s">
        <v>416</v>
      </c>
      <c r="F2752" t="s">
        <v>260</v>
      </c>
      <c r="G2752" t="s">
        <v>188</v>
      </c>
      <c r="H2752" t="s">
        <v>449</v>
      </c>
      <c r="I2752" t="s">
        <v>240</v>
      </c>
      <c r="J2752" t="s">
        <v>235</v>
      </c>
      <c r="K2752" t="s">
        <v>450</v>
      </c>
      <c r="L2752" t="s">
        <v>237</v>
      </c>
      <c r="M2752" t="s">
        <v>427</v>
      </c>
      <c r="N2752" t="s">
        <v>206</v>
      </c>
      <c r="O2752" t="s">
        <v>264</v>
      </c>
      <c r="P2752">
        <v>2020</v>
      </c>
      <c r="Q2752">
        <v>570</v>
      </c>
    </row>
    <row r="2753" spans="1:17" x14ac:dyDescent="0.25">
      <c r="A2753" t="s">
        <v>413</v>
      </c>
      <c r="B2753" t="s">
        <v>414</v>
      </c>
      <c r="C2753" t="s">
        <v>415</v>
      </c>
      <c r="D2753" t="s">
        <v>361</v>
      </c>
      <c r="E2753" t="s">
        <v>416</v>
      </c>
      <c r="F2753" t="s">
        <v>260</v>
      </c>
      <c r="G2753" t="s">
        <v>188</v>
      </c>
      <c r="H2753" t="s">
        <v>449</v>
      </c>
      <c r="I2753" t="s">
        <v>240</v>
      </c>
      <c r="J2753" t="s">
        <v>235</v>
      </c>
      <c r="K2753" t="s">
        <v>450</v>
      </c>
      <c r="L2753" t="s">
        <v>237</v>
      </c>
      <c r="M2753" t="s">
        <v>427</v>
      </c>
      <c r="N2753" t="s">
        <v>206</v>
      </c>
      <c r="O2753" t="s">
        <v>265</v>
      </c>
      <c r="P2753">
        <v>2020</v>
      </c>
      <c r="Q2753">
        <v>790</v>
      </c>
    </row>
    <row r="2754" spans="1:17" x14ac:dyDescent="0.25">
      <c r="A2754" t="s">
        <v>413</v>
      </c>
      <c r="B2754" t="s">
        <v>414</v>
      </c>
      <c r="C2754" t="s">
        <v>415</v>
      </c>
      <c r="D2754" t="s">
        <v>361</v>
      </c>
      <c r="E2754" t="s">
        <v>416</v>
      </c>
      <c r="F2754" t="s">
        <v>260</v>
      </c>
      <c r="G2754" t="s">
        <v>188</v>
      </c>
      <c r="H2754" t="s">
        <v>449</v>
      </c>
      <c r="I2754" t="s">
        <v>240</v>
      </c>
      <c r="J2754" t="s">
        <v>235</v>
      </c>
      <c r="K2754" t="s">
        <v>450</v>
      </c>
      <c r="L2754" t="s">
        <v>237</v>
      </c>
      <c r="M2754" t="s">
        <v>427</v>
      </c>
      <c r="N2754" t="s">
        <v>206</v>
      </c>
      <c r="O2754" t="s">
        <v>194</v>
      </c>
      <c r="P2754">
        <v>2030</v>
      </c>
      <c r="Q2754">
        <v>650</v>
      </c>
    </row>
    <row r="2755" spans="1:17" x14ac:dyDescent="0.25">
      <c r="A2755" t="s">
        <v>413</v>
      </c>
      <c r="B2755" t="s">
        <v>414</v>
      </c>
      <c r="C2755" t="s">
        <v>415</v>
      </c>
      <c r="D2755" t="s">
        <v>361</v>
      </c>
      <c r="E2755" t="s">
        <v>416</v>
      </c>
      <c r="F2755" t="s">
        <v>260</v>
      </c>
      <c r="G2755" t="s">
        <v>188</v>
      </c>
      <c r="H2755" t="s">
        <v>449</v>
      </c>
      <c r="I2755" t="s">
        <v>240</v>
      </c>
      <c r="J2755" t="s">
        <v>235</v>
      </c>
      <c r="K2755" t="s">
        <v>450</v>
      </c>
      <c r="L2755" t="s">
        <v>237</v>
      </c>
      <c r="M2755" t="s">
        <v>427</v>
      </c>
      <c r="N2755" t="s">
        <v>206</v>
      </c>
      <c r="O2755" t="s">
        <v>194</v>
      </c>
      <c r="P2755">
        <v>2050</v>
      </c>
      <c r="Q2755">
        <v>590</v>
      </c>
    </row>
    <row r="2756" spans="1:17" x14ac:dyDescent="0.25">
      <c r="A2756" t="s">
        <v>413</v>
      </c>
      <c r="B2756" t="s">
        <v>414</v>
      </c>
      <c r="C2756" t="s">
        <v>415</v>
      </c>
      <c r="D2756" t="s">
        <v>361</v>
      </c>
      <c r="E2756" t="s">
        <v>416</v>
      </c>
      <c r="F2756" t="s">
        <v>260</v>
      </c>
      <c r="G2756" t="s">
        <v>188</v>
      </c>
      <c r="H2756" t="s">
        <v>449</v>
      </c>
      <c r="I2756" t="s">
        <v>240</v>
      </c>
      <c r="J2756" t="s">
        <v>235</v>
      </c>
      <c r="K2756" t="s">
        <v>450</v>
      </c>
      <c r="L2756" t="s">
        <v>237</v>
      </c>
      <c r="M2756" t="s">
        <v>427</v>
      </c>
      <c r="N2756" t="s">
        <v>206</v>
      </c>
      <c r="O2756" t="s">
        <v>264</v>
      </c>
      <c r="P2756">
        <v>2050</v>
      </c>
      <c r="Q2756">
        <v>430</v>
      </c>
    </row>
    <row r="2757" spans="1:17" x14ac:dyDescent="0.25">
      <c r="A2757" t="s">
        <v>413</v>
      </c>
      <c r="B2757" t="s">
        <v>414</v>
      </c>
      <c r="C2757" t="s">
        <v>415</v>
      </c>
      <c r="D2757" t="s">
        <v>361</v>
      </c>
      <c r="E2757" t="s">
        <v>416</v>
      </c>
      <c r="F2757" t="s">
        <v>260</v>
      </c>
      <c r="G2757" t="s">
        <v>188</v>
      </c>
      <c r="H2757" t="s">
        <v>449</v>
      </c>
      <c r="I2757" t="s">
        <v>240</v>
      </c>
      <c r="J2757" t="s">
        <v>235</v>
      </c>
      <c r="K2757" t="s">
        <v>450</v>
      </c>
      <c r="L2757" t="s">
        <v>237</v>
      </c>
      <c r="M2757" t="s">
        <v>427</v>
      </c>
      <c r="N2757" t="s">
        <v>206</v>
      </c>
      <c r="O2757" t="s">
        <v>265</v>
      </c>
      <c r="P2757">
        <v>2050</v>
      </c>
      <c r="Q2757">
        <v>740</v>
      </c>
    </row>
    <row r="2758" spans="1:17" x14ac:dyDescent="0.25">
      <c r="A2758" t="s">
        <v>413</v>
      </c>
      <c r="B2758" t="s">
        <v>414</v>
      </c>
      <c r="C2758" t="s">
        <v>415</v>
      </c>
      <c r="D2758" t="s">
        <v>361</v>
      </c>
      <c r="E2758" t="s">
        <v>416</v>
      </c>
      <c r="F2758" t="s">
        <v>260</v>
      </c>
      <c r="G2758" t="s">
        <v>188</v>
      </c>
      <c r="H2758" t="s">
        <v>451</v>
      </c>
      <c r="I2758" t="s">
        <v>452</v>
      </c>
      <c r="K2758" t="s">
        <v>453</v>
      </c>
      <c r="M2758" t="s">
        <v>454</v>
      </c>
      <c r="O2758" t="s">
        <v>194</v>
      </c>
      <c r="P2758">
        <v>2015</v>
      </c>
      <c r="Q2758">
        <v>0.109988833997336</v>
      </c>
    </row>
    <row r="2759" spans="1:17" x14ac:dyDescent="0.25">
      <c r="A2759" t="s">
        <v>413</v>
      </c>
      <c r="B2759" t="s">
        <v>414</v>
      </c>
      <c r="C2759" t="s">
        <v>415</v>
      </c>
      <c r="D2759" t="s">
        <v>361</v>
      </c>
      <c r="E2759" t="s">
        <v>416</v>
      </c>
      <c r="F2759" t="s">
        <v>260</v>
      </c>
      <c r="G2759" t="s">
        <v>188</v>
      </c>
      <c r="H2759" t="s">
        <v>451</v>
      </c>
      <c r="I2759" t="s">
        <v>452</v>
      </c>
      <c r="K2759" t="s">
        <v>453</v>
      </c>
      <c r="M2759" t="s">
        <v>454</v>
      </c>
      <c r="O2759" t="s">
        <v>194</v>
      </c>
      <c r="P2759">
        <v>2020</v>
      </c>
      <c r="Q2759">
        <v>0.109988833997336</v>
      </c>
    </row>
    <row r="2760" spans="1:17" x14ac:dyDescent="0.25">
      <c r="A2760" t="s">
        <v>413</v>
      </c>
      <c r="B2760" t="s">
        <v>414</v>
      </c>
      <c r="C2760" t="s">
        <v>415</v>
      </c>
      <c r="D2760" t="s">
        <v>361</v>
      </c>
      <c r="E2760" t="s">
        <v>416</v>
      </c>
      <c r="F2760" t="s">
        <v>260</v>
      </c>
      <c r="G2760" t="s">
        <v>188</v>
      </c>
      <c r="H2760" t="s">
        <v>451</v>
      </c>
      <c r="I2760" t="s">
        <v>452</v>
      </c>
      <c r="K2760" t="s">
        <v>453</v>
      </c>
      <c r="M2760" t="s">
        <v>454</v>
      </c>
      <c r="O2760" t="s">
        <v>264</v>
      </c>
      <c r="P2760">
        <v>2020</v>
      </c>
      <c r="Q2760">
        <v>9.8605140119835497E-2</v>
      </c>
    </row>
    <row r="2761" spans="1:17" x14ac:dyDescent="0.25">
      <c r="A2761" t="s">
        <v>413</v>
      </c>
      <c r="B2761" t="s">
        <v>414</v>
      </c>
      <c r="C2761" t="s">
        <v>415</v>
      </c>
      <c r="D2761" t="s">
        <v>361</v>
      </c>
      <c r="E2761" t="s">
        <v>416</v>
      </c>
      <c r="F2761" t="s">
        <v>260</v>
      </c>
      <c r="G2761" t="s">
        <v>188</v>
      </c>
      <c r="H2761" t="s">
        <v>451</v>
      </c>
      <c r="I2761" t="s">
        <v>452</v>
      </c>
      <c r="K2761" t="s">
        <v>453</v>
      </c>
      <c r="M2761" t="s">
        <v>454</v>
      </c>
      <c r="O2761" t="s">
        <v>265</v>
      </c>
      <c r="P2761">
        <v>2020</v>
      </c>
      <c r="Q2761">
        <v>0.14126794115542701</v>
      </c>
    </row>
    <row r="2762" spans="1:17" x14ac:dyDescent="0.25">
      <c r="A2762" t="s">
        <v>413</v>
      </c>
      <c r="B2762" t="s">
        <v>414</v>
      </c>
      <c r="C2762" t="s">
        <v>415</v>
      </c>
      <c r="D2762" t="s">
        <v>361</v>
      </c>
      <c r="E2762" t="s">
        <v>416</v>
      </c>
      <c r="F2762" t="s">
        <v>260</v>
      </c>
      <c r="G2762" t="s">
        <v>188</v>
      </c>
      <c r="H2762" t="s">
        <v>451</v>
      </c>
      <c r="I2762" t="s">
        <v>452</v>
      </c>
      <c r="K2762" t="s">
        <v>453</v>
      </c>
      <c r="M2762" t="s">
        <v>454</v>
      </c>
      <c r="O2762" t="s">
        <v>194</v>
      </c>
      <c r="P2762">
        <v>2030</v>
      </c>
      <c r="Q2762">
        <v>0.11328766419799199</v>
      </c>
    </row>
    <row r="2763" spans="1:17" x14ac:dyDescent="0.25">
      <c r="A2763" t="s">
        <v>413</v>
      </c>
      <c r="B2763" t="s">
        <v>414</v>
      </c>
      <c r="C2763" t="s">
        <v>415</v>
      </c>
      <c r="D2763" t="s">
        <v>361</v>
      </c>
      <c r="E2763" t="s">
        <v>416</v>
      </c>
      <c r="F2763" t="s">
        <v>260</v>
      </c>
      <c r="G2763" t="s">
        <v>188</v>
      </c>
      <c r="H2763" t="s">
        <v>451</v>
      </c>
      <c r="I2763" t="s">
        <v>452</v>
      </c>
      <c r="K2763" t="s">
        <v>453</v>
      </c>
      <c r="M2763" t="s">
        <v>454</v>
      </c>
      <c r="O2763" t="s">
        <v>194</v>
      </c>
      <c r="P2763">
        <v>2050</v>
      </c>
      <c r="Q2763">
        <v>0.11905553704352601</v>
      </c>
    </row>
    <row r="2764" spans="1:17" x14ac:dyDescent="0.25">
      <c r="A2764" t="s">
        <v>413</v>
      </c>
      <c r="B2764" t="s">
        <v>414</v>
      </c>
      <c r="C2764" t="s">
        <v>415</v>
      </c>
      <c r="D2764" t="s">
        <v>361</v>
      </c>
      <c r="E2764" t="s">
        <v>416</v>
      </c>
      <c r="F2764" t="s">
        <v>260</v>
      </c>
      <c r="G2764" t="s">
        <v>188</v>
      </c>
      <c r="H2764" t="s">
        <v>451</v>
      </c>
      <c r="I2764" t="s">
        <v>452</v>
      </c>
      <c r="K2764" t="s">
        <v>453</v>
      </c>
      <c r="M2764" t="s">
        <v>454</v>
      </c>
      <c r="O2764" t="s">
        <v>264</v>
      </c>
      <c r="P2764">
        <v>2050</v>
      </c>
      <c r="Q2764">
        <v>9.8605140119835497E-2</v>
      </c>
    </row>
    <row r="2765" spans="1:17" x14ac:dyDescent="0.25">
      <c r="A2765" t="s">
        <v>413</v>
      </c>
      <c r="B2765" t="s">
        <v>414</v>
      </c>
      <c r="C2765" t="s">
        <v>415</v>
      </c>
      <c r="D2765" t="s">
        <v>361</v>
      </c>
      <c r="E2765" t="s">
        <v>416</v>
      </c>
      <c r="F2765" t="s">
        <v>260</v>
      </c>
      <c r="G2765" t="s">
        <v>188</v>
      </c>
      <c r="H2765" t="s">
        <v>451</v>
      </c>
      <c r="I2765" t="s">
        <v>452</v>
      </c>
      <c r="K2765" t="s">
        <v>453</v>
      </c>
      <c r="M2765" t="s">
        <v>454</v>
      </c>
      <c r="O2765" t="s">
        <v>265</v>
      </c>
      <c r="P2765">
        <v>2050</v>
      </c>
      <c r="Q2765">
        <v>0.145353193530985</v>
      </c>
    </row>
    <row r="2766" spans="1:17" x14ac:dyDescent="0.25">
      <c r="A2766" t="s">
        <v>413</v>
      </c>
      <c r="B2766" t="s">
        <v>414</v>
      </c>
      <c r="C2766" t="s">
        <v>415</v>
      </c>
      <c r="D2766" t="s">
        <v>361</v>
      </c>
      <c r="E2766" t="s">
        <v>416</v>
      </c>
      <c r="F2766" t="s">
        <v>260</v>
      </c>
      <c r="G2766" t="s">
        <v>188</v>
      </c>
      <c r="H2766" t="s">
        <v>455</v>
      </c>
      <c r="I2766" t="s">
        <v>455</v>
      </c>
      <c r="M2766" t="s">
        <v>456</v>
      </c>
      <c r="O2766" t="s">
        <v>194</v>
      </c>
      <c r="P2766">
        <v>2015</v>
      </c>
      <c r="Q2766">
        <v>0</v>
      </c>
    </row>
    <row r="2767" spans="1:17" x14ac:dyDescent="0.25">
      <c r="A2767" t="s">
        <v>413</v>
      </c>
      <c r="B2767" t="s">
        <v>414</v>
      </c>
      <c r="C2767" t="s">
        <v>415</v>
      </c>
      <c r="D2767" t="s">
        <v>361</v>
      </c>
      <c r="E2767" t="s">
        <v>416</v>
      </c>
      <c r="F2767" t="s">
        <v>260</v>
      </c>
      <c r="G2767" t="s">
        <v>188</v>
      </c>
      <c r="H2767" t="s">
        <v>455</v>
      </c>
      <c r="I2767" t="s">
        <v>455</v>
      </c>
      <c r="M2767" t="s">
        <v>456</v>
      </c>
      <c r="O2767" t="s">
        <v>194</v>
      </c>
      <c r="P2767">
        <v>2020</v>
      </c>
      <c r="Q2767">
        <v>0</v>
      </c>
    </row>
    <row r="2768" spans="1:17" x14ac:dyDescent="0.25">
      <c r="A2768" t="s">
        <v>413</v>
      </c>
      <c r="B2768" t="s">
        <v>414</v>
      </c>
      <c r="C2768" t="s">
        <v>415</v>
      </c>
      <c r="D2768" t="s">
        <v>361</v>
      </c>
      <c r="E2768" t="s">
        <v>416</v>
      </c>
      <c r="F2768" t="s">
        <v>260</v>
      </c>
      <c r="G2768" t="s">
        <v>188</v>
      </c>
      <c r="H2768" t="s">
        <v>455</v>
      </c>
      <c r="I2768" t="s">
        <v>455</v>
      </c>
      <c r="M2768" t="s">
        <v>456</v>
      </c>
      <c r="O2768" t="s">
        <v>264</v>
      </c>
      <c r="P2768">
        <v>2020</v>
      </c>
      <c r="Q2768">
        <v>0</v>
      </c>
    </row>
    <row r="2769" spans="1:17" x14ac:dyDescent="0.25">
      <c r="A2769" t="s">
        <v>413</v>
      </c>
      <c r="B2769" t="s">
        <v>414</v>
      </c>
      <c r="C2769" t="s">
        <v>415</v>
      </c>
      <c r="D2769" t="s">
        <v>361</v>
      </c>
      <c r="E2769" t="s">
        <v>416</v>
      </c>
      <c r="F2769" t="s">
        <v>260</v>
      </c>
      <c r="G2769" t="s">
        <v>188</v>
      </c>
      <c r="H2769" t="s">
        <v>455</v>
      </c>
      <c r="I2769" t="s">
        <v>455</v>
      </c>
      <c r="M2769" t="s">
        <v>456</v>
      </c>
      <c r="O2769" t="s">
        <v>265</v>
      </c>
      <c r="P2769">
        <v>2020</v>
      </c>
      <c r="Q2769">
        <v>0</v>
      </c>
    </row>
    <row r="2770" spans="1:17" x14ac:dyDescent="0.25">
      <c r="A2770" t="s">
        <v>413</v>
      </c>
      <c r="B2770" t="s">
        <v>414</v>
      </c>
      <c r="C2770" t="s">
        <v>415</v>
      </c>
      <c r="D2770" t="s">
        <v>361</v>
      </c>
      <c r="E2770" t="s">
        <v>416</v>
      </c>
      <c r="F2770" t="s">
        <v>260</v>
      </c>
      <c r="G2770" t="s">
        <v>188</v>
      </c>
      <c r="H2770" t="s">
        <v>455</v>
      </c>
      <c r="I2770" t="s">
        <v>455</v>
      </c>
      <c r="M2770" t="s">
        <v>456</v>
      </c>
      <c r="O2770" t="s">
        <v>194</v>
      </c>
      <c r="P2770">
        <v>2030</v>
      </c>
      <c r="Q2770">
        <v>0</v>
      </c>
    </row>
    <row r="2771" spans="1:17" x14ac:dyDescent="0.25">
      <c r="A2771" t="s">
        <v>413</v>
      </c>
      <c r="B2771" t="s">
        <v>414</v>
      </c>
      <c r="C2771" t="s">
        <v>415</v>
      </c>
      <c r="D2771" t="s">
        <v>361</v>
      </c>
      <c r="E2771" t="s">
        <v>416</v>
      </c>
      <c r="F2771" t="s">
        <v>260</v>
      </c>
      <c r="G2771" t="s">
        <v>188</v>
      </c>
      <c r="H2771" t="s">
        <v>455</v>
      </c>
      <c r="I2771" t="s">
        <v>455</v>
      </c>
      <c r="M2771" t="s">
        <v>456</v>
      </c>
      <c r="O2771" t="s">
        <v>194</v>
      </c>
      <c r="P2771">
        <v>2050</v>
      </c>
      <c r="Q2771">
        <v>0</v>
      </c>
    </row>
    <row r="2772" spans="1:17" x14ac:dyDescent="0.25">
      <c r="A2772" t="s">
        <v>413</v>
      </c>
      <c r="B2772" t="s">
        <v>414</v>
      </c>
      <c r="C2772" t="s">
        <v>415</v>
      </c>
      <c r="D2772" t="s">
        <v>361</v>
      </c>
      <c r="E2772" t="s">
        <v>416</v>
      </c>
      <c r="F2772" t="s">
        <v>260</v>
      </c>
      <c r="G2772" t="s">
        <v>188</v>
      </c>
      <c r="H2772" t="s">
        <v>455</v>
      </c>
      <c r="I2772" t="s">
        <v>455</v>
      </c>
      <c r="M2772" t="s">
        <v>456</v>
      </c>
      <c r="O2772" t="s">
        <v>264</v>
      </c>
      <c r="P2772">
        <v>2050</v>
      </c>
      <c r="Q2772">
        <v>0</v>
      </c>
    </row>
    <row r="2773" spans="1:17" x14ac:dyDescent="0.25">
      <c r="A2773" t="s">
        <v>413</v>
      </c>
      <c r="B2773" t="s">
        <v>414</v>
      </c>
      <c r="C2773" t="s">
        <v>415</v>
      </c>
      <c r="D2773" t="s">
        <v>361</v>
      </c>
      <c r="E2773" t="s">
        <v>416</v>
      </c>
      <c r="F2773" t="s">
        <v>260</v>
      </c>
      <c r="G2773" t="s">
        <v>188</v>
      </c>
      <c r="H2773" t="s">
        <v>455</v>
      </c>
      <c r="I2773" t="s">
        <v>455</v>
      </c>
      <c r="M2773" t="s">
        <v>456</v>
      </c>
      <c r="O2773" t="s">
        <v>265</v>
      </c>
      <c r="P2773">
        <v>2050</v>
      </c>
      <c r="Q2773">
        <v>0</v>
      </c>
    </row>
    <row r="2774" spans="1:17" x14ac:dyDescent="0.25">
      <c r="A2774" t="s">
        <v>413</v>
      </c>
      <c r="B2774" t="s">
        <v>414</v>
      </c>
      <c r="C2774" t="s">
        <v>415</v>
      </c>
      <c r="D2774" t="s">
        <v>361</v>
      </c>
      <c r="E2774" t="s">
        <v>416</v>
      </c>
      <c r="F2774" t="s">
        <v>260</v>
      </c>
      <c r="G2774" t="s">
        <v>188</v>
      </c>
      <c r="H2774" t="s">
        <v>339</v>
      </c>
      <c r="I2774" t="s">
        <v>4</v>
      </c>
      <c r="J2774" t="s">
        <v>235</v>
      </c>
      <c r="K2774" t="s">
        <v>328</v>
      </c>
      <c r="L2774" t="s">
        <v>237</v>
      </c>
      <c r="M2774" t="s">
        <v>368</v>
      </c>
      <c r="N2774" t="s">
        <v>206</v>
      </c>
      <c r="O2774" t="s">
        <v>194</v>
      </c>
      <c r="P2774">
        <v>2015</v>
      </c>
      <c r="Q2774">
        <v>5.88</v>
      </c>
    </row>
    <row r="2775" spans="1:17" x14ac:dyDescent="0.25">
      <c r="A2775" t="s">
        <v>413</v>
      </c>
      <c r="B2775" t="s">
        <v>414</v>
      </c>
      <c r="C2775" t="s">
        <v>415</v>
      </c>
      <c r="D2775" t="s">
        <v>361</v>
      </c>
      <c r="E2775" t="s">
        <v>416</v>
      </c>
      <c r="F2775" t="s">
        <v>260</v>
      </c>
      <c r="G2775" t="s">
        <v>188</v>
      </c>
      <c r="H2775" t="s">
        <v>339</v>
      </c>
      <c r="I2775" t="s">
        <v>4</v>
      </c>
      <c r="J2775" t="s">
        <v>235</v>
      </c>
      <c r="K2775" t="s">
        <v>328</v>
      </c>
      <c r="L2775" t="s">
        <v>237</v>
      </c>
      <c r="M2775" t="s">
        <v>368</v>
      </c>
      <c r="N2775" t="s">
        <v>206</v>
      </c>
      <c r="O2775" t="s">
        <v>194</v>
      </c>
      <c r="P2775">
        <v>2020</v>
      </c>
      <c r="Q2775">
        <v>5.88</v>
      </c>
    </row>
    <row r="2776" spans="1:17" x14ac:dyDescent="0.25">
      <c r="A2776" t="s">
        <v>413</v>
      </c>
      <c r="B2776" t="s">
        <v>414</v>
      </c>
      <c r="C2776" t="s">
        <v>415</v>
      </c>
      <c r="D2776" t="s">
        <v>361</v>
      </c>
      <c r="E2776" t="s">
        <v>416</v>
      </c>
      <c r="F2776" t="s">
        <v>260</v>
      </c>
      <c r="G2776" t="s">
        <v>188</v>
      </c>
      <c r="H2776" t="s">
        <v>339</v>
      </c>
      <c r="I2776" t="s">
        <v>4</v>
      </c>
      <c r="J2776" t="s">
        <v>235</v>
      </c>
      <c r="K2776" t="s">
        <v>328</v>
      </c>
      <c r="L2776" t="s">
        <v>237</v>
      </c>
      <c r="M2776" t="s">
        <v>368</v>
      </c>
      <c r="N2776" t="s">
        <v>206</v>
      </c>
      <c r="O2776" t="s">
        <v>264</v>
      </c>
      <c r="P2776">
        <v>2020</v>
      </c>
      <c r="Q2776">
        <v>5</v>
      </c>
    </row>
    <row r="2777" spans="1:17" x14ac:dyDescent="0.25">
      <c r="A2777" t="s">
        <v>413</v>
      </c>
      <c r="B2777" t="s">
        <v>414</v>
      </c>
      <c r="C2777" t="s">
        <v>415</v>
      </c>
      <c r="D2777" t="s">
        <v>361</v>
      </c>
      <c r="E2777" t="s">
        <v>416</v>
      </c>
      <c r="F2777" t="s">
        <v>260</v>
      </c>
      <c r="G2777" t="s">
        <v>188</v>
      </c>
      <c r="H2777" t="s">
        <v>339</v>
      </c>
      <c r="I2777" t="s">
        <v>4</v>
      </c>
      <c r="J2777" t="s">
        <v>235</v>
      </c>
      <c r="K2777" t="s">
        <v>328</v>
      </c>
      <c r="L2777" t="s">
        <v>237</v>
      </c>
      <c r="M2777" t="s">
        <v>368</v>
      </c>
      <c r="N2777" t="s">
        <v>206</v>
      </c>
      <c r="O2777" t="s">
        <v>265</v>
      </c>
      <c r="P2777">
        <v>2020</v>
      </c>
      <c r="Q2777">
        <v>6.78</v>
      </c>
    </row>
    <row r="2778" spans="1:17" x14ac:dyDescent="0.25">
      <c r="A2778" t="s">
        <v>413</v>
      </c>
      <c r="B2778" t="s">
        <v>414</v>
      </c>
      <c r="C2778" t="s">
        <v>415</v>
      </c>
      <c r="D2778" t="s">
        <v>361</v>
      </c>
      <c r="E2778" t="s">
        <v>416</v>
      </c>
      <c r="F2778" t="s">
        <v>260</v>
      </c>
      <c r="G2778" t="s">
        <v>188</v>
      </c>
      <c r="H2778" t="s">
        <v>339</v>
      </c>
      <c r="I2778" t="s">
        <v>4</v>
      </c>
      <c r="J2778" t="s">
        <v>235</v>
      </c>
      <c r="K2778" t="s">
        <v>328</v>
      </c>
      <c r="L2778" t="s">
        <v>237</v>
      </c>
      <c r="M2778" t="s">
        <v>368</v>
      </c>
      <c r="N2778" t="s">
        <v>206</v>
      </c>
      <c r="O2778" t="s">
        <v>194</v>
      </c>
      <c r="P2778">
        <v>2030</v>
      </c>
      <c r="Q2778">
        <v>5.88</v>
      </c>
    </row>
    <row r="2779" spans="1:17" x14ac:dyDescent="0.25">
      <c r="A2779" t="s">
        <v>413</v>
      </c>
      <c r="B2779" t="s">
        <v>414</v>
      </c>
      <c r="C2779" t="s">
        <v>415</v>
      </c>
      <c r="D2779" t="s">
        <v>361</v>
      </c>
      <c r="E2779" t="s">
        <v>416</v>
      </c>
      <c r="F2779" t="s">
        <v>260</v>
      </c>
      <c r="G2779" t="s">
        <v>188</v>
      </c>
      <c r="H2779" t="s">
        <v>339</v>
      </c>
      <c r="I2779" t="s">
        <v>4</v>
      </c>
      <c r="J2779" t="s">
        <v>235</v>
      </c>
      <c r="K2779" t="s">
        <v>328</v>
      </c>
      <c r="L2779" t="s">
        <v>237</v>
      </c>
      <c r="M2779" t="s">
        <v>368</v>
      </c>
      <c r="N2779" t="s">
        <v>206</v>
      </c>
      <c r="O2779" t="s">
        <v>194</v>
      </c>
      <c r="P2779">
        <v>2050</v>
      </c>
      <c r="Q2779">
        <v>5.89</v>
      </c>
    </row>
    <row r="2780" spans="1:17" x14ac:dyDescent="0.25">
      <c r="A2780" t="s">
        <v>413</v>
      </c>
      <c r="B2780" t="s">
        <v>414</v>
      </c>
      <c r="C2780" t="s">
        <v>415</v>
      </c>
      <c r="D2780" t="s">
        <v>361</v>
      </c>
      <c r="E2780" t="s">
        <v>416</v>
      </c>
      <c r="F2780" t="s">
        <v>260</v>
      </c>
      <c r="G2780" t="s">
        <v>188</v>
      </c>
      <c r="H2780" t="s">
        <v>339</v>
      </c>
      <c r="I2780" t="s">
        <v>4</v>
      </c>
      <c r="J2780" t="s">
        <v>235</v>
      </c>
      <c r="K2780" t="s">
        <v>328</v>
      </c>
      <c r="L2780" t="s">
        <v>237</v>
      </c>
      <c r="M2780" t="s">
        <v>368</v>
      </c>
      <c r="N2780" t="s">
        <v>206</v>
      </c>
      <c r="O2780" t="s">
        <v>264</v>
      </c>
      <c r="P2780">
        <v>2050</v>
      </c>
      <c r="Q2780">
        <v>4.43</v>
      </c>
    </row>
    <row r="2781" spans="1:17" x14ac:dyDescent="0.25">
      <c r="A2781" t="s">
        <v>413</v>
      </c>
      <c r="B2781" t="s">
        <v>414</v>
      </c>
      <c r="C2781" t="s">
        <v>415</v>
      </c>
      <c r="D2781" t="s">
        <v>361</v>
      </c>
      <c r="E2781" t="s">
        <v>416</v>
      </c>
      <c r="F2781" t="s">
        <v>260</v>
      </c>
      <c r="G2781" t="s">
        <v>188</v>
      </c>
      <c r="H2781" t="s">
        <v>339</v>
      </c>
      <c r="I2781" t="s">
        <v>4</v>
      </c>
      <c r="J2781" t="s">
        <v>235</v>
      </c>
      <c r="K2781" t="s">
        <v>328</v>
      </c>
      <c r="L2781" t="s">
        <v>237</v>
      </c>
      <c r="M2781" t="s">
        <v>368</v>
      </c>
      <c r="N2781" t="s">
        <v>206</v>
      </c>
      <c r="O2781" t="s">
        <v>265</v>
      </c>
      <c r="P2781">
        <v>2050</v>
      </c>
      <c r="Q2781">
        <v>7.36</v>
      </c>
    </row>
    <row r="2782" spans="1:17" x14ac:dyDescent="0.25">
      <c r="A2782" t="s">
        <v>413</v>
      </c>
      <c r="B2782" t="s">
        <v>414</v>
      </c>
      <c r="C2782" t="s">
        <v>415</v>
      </c>
      <c r="D2782" t="s">
        <v>361</v>
      </c>
      <c r="E2782" t="s">
        <v>416</v>
      </c>
      <c r="F2782" t="s">
        <v>260</v>
      </c>
      <c r="G2782" t="s">
        <v>188</v>
      </c>
      <c r="H2782" t="s">
        <v>457</v>
      </c>
      <c r="I2782" t="s">
        <v>452</v>
      </c>
      <c r="K2782" t="s">
        <v>458</v>
      </c>
      <c r="L2782" t="s">
        <v>237</v>
      </c>
      <c r="M2782" t="s">
        <v>368</v>
      </c>
      <c r="N2782" t="s">
        <v>440</v>
      </c>
      <c r="O2782" t="s">
        <v>194</v>
      </c>
      <c r="P2782">
        <v>2015</v>
      </c>
      <c r="Q2782">
        <v>17.323979619999999</v>
      </c>
    </row>
    <row r="2783" spans="1:17" x14ac:dyDescent="0.25">
      <c r="A2783" t="s">
        <v>413</v>
      </c>
      <c r="B2783" t="s">
        <v>414</v>
      </c>
      <c r="C2783" t="s">
        <v>415</v>
      </c>
      <c r="D2783" t="s">
        <v>361</v>
      </c>
      <c r="E2783" t="s">
        <v>416</v>
      </c>
      <c r="F2783" t="s">
        <v>260</v>
      </c>
      <c r="G2783" t="s">
        <v>188</v>
      </c>
      <c r="H2783" t="s">
        <v>457</v>
      </c>
      <c r="I2783" t="s">
        <v>452</v>
      </c>
      <c r="K2783" t="s">
        <v>458</v>
      </c>
      <c r="L2783" t="s">
        <v>237</v>
      </c>
      <c r="M2783" t="s">
        <v>368</v>
      </c>
      <c r="N2783" t="s">
        <v>440</v>
      </c>
      <c r="O2783" t="s">
        <v>194</v>
      </c>
      <c r="P2783">
        <v>2020</v>
      </c>
      <c r="Q2783">
        <v>17.323979619999999</v>
      </c>
    </row>
    <row r="2784" spans="1:17" x14ac:dyDescent="0.25">
      <c r="A2784" t="s">
        <v>413</v>
      </c>
      <c r="B2784" t="s">
        <v>414</v>
      </c>
      <c r="C2784" t="s">
        <v>415</v>
      </c>
      <c r="D2784" t="s">
        <v>361</v>
      </c>
      <c r="E2784" t="s">
        <v>416</v>
      </c>
      <c r="F2784" t="s">
        <v>260</v>
      </c>
      <c r="G2784" t="s">
        <v>188</v>
      </c>
      <c r="H2784" t="s">
        <v>457</v>
      </c>
      <c r="I2784" t="s">
        <v>452</v>
      </c>
      <c r="K2784" t="s">
        <v>458</v>
      </c>
      <c r="L2784" t="s">
        <v>237</v>
      </c>
      <c r="M2784" t="s">
        <v>368</v>
      </c>
      <c r="N2784" t="s">
        <v>440</v>
      </c>
      <c r="O2784" t="s">
        <v>264</v>
      </c>
      <c r="P2784">
        <v>2020</v>
      </c>
      <c r="Q2784">
        <v>14.740448170000001</v>
      </c>
    </row>
    <row r="2785" spans="1:17" x14ac:dyDescent="0.25">
      <c r="A2785" t="s">
        <v>413</v>
      </c>
      <c r="B2785" t="s">
        <v>414</v>
      </c>
      <c r="C2785" t="s">
        <v>415</v>
      </c>
      <c r="D2785" t="s">
        <v>361</v>
      </c>
      <c r="E2785" t="s">
        <v>416</v>
      </c>
      <c r="F2785" t="s">
        <v>260</v>
      </c>
      <c r="G2785" t="s">
        <v>188</v>
      </c>
      <c r="H2785" t="s">
        <v>457</v>
      </c>
      <c r="I2785" t="s">
        <v>452</v>
      </c>
      <c r="K2785" t="s">
        <v>458</v>
      </c>
      <c r="L2785" t="s">
        <v>237</v>
      </c>
      <c r="M2785" t="s">
        <v>368</v>
      </c>
      <c r="N2785" t="s">
        <v>440</v>
      </c>
      <c r="O2785" t="s">
        <v>265</v>
      </c>
      <c r="P2785">
        <v>2020</v>
      </c>
      <c r="Q2785">
        <v>19.96611437</v>
      </c>
    </row>
    <row r="2786" spans="1:17" x14ac:dyDescent="0.25">
      <c r="A2786" t="s">
        <v>413</v>
      </c>
      <c r="B2786" t="s">
        <v>414</v>
      </c>
      <c r="C2786" t="s">
        <v>415</v>
      </c>
      <c r="D2786" t="s">
        <v>361</v>
      </c>
      <c r="E2786" t="s">
        <v>416</v>
      </c>
      <c r="F2786" t="s">
        <v>260</v>
      </c>
      <c r="G2786" t="s">
        <v>188</v>
      </c>
      <c r="H2786" t="s">
        <v>457</v>
      </c>
      <c r="I2786" t="s">
        <v>452</v>
      </c>
      <c r="K2786" t="s">
        <v>458</v>
      </c>
      <c r="L2786" t="s">
        <v>237</v>
      </c>
      <c r="M2786" t="s">
        <v>368</v>
      </c>
      <c r="N2786" t="s">
        <v>440</v>
      </c>
      <c r="O2786" t="s">
        <v>194</v>
      </c>
      <c r="P2786">
        <v>2030</v>
      </c>
      <c r="Q2786">
        <v>17.333696549999999</v>
      </c>
    </row>
    <row r="2787" spans="1:17" x14ac:dyDescent="0.25">
      <c r="A2787" t="s">
        <v>413</v>
      </c>
      <c r="B2787" t="s">
        <v>414</v>
      </c>
      <c r="C2787" t="s">
        <v>415</v>
      </c>
      <c r="D2787" t="s">
        <v>361</v>
      </c>
      <c r="E2787" t="s">
        <v>416</v>
      </c>
      <c r="F2787" t="s">
        <v>260</v>
      </c>
      <c r="G2787" t="s">
        <v>188</v>
      </c>
      <c r="H2787" t="s">
        <v>457</v>
      </c>
      <c r="I2787" t="s">
        <v>452</v>
      </c>
      <c r="K2787" t="s">
        <v>458</v>
      </c>
      <c r="L2787" t="s">
        <v>237</v>
      </c>
      <c r="M2787" t="s">
        <v>368</v>
      </c>
      <c r="N2787" t="s">
        <v>440</v>
      </c>
      <c r="O2787" t="s">
        <v>194</v>
      </c>
      <c r="P2787">
        <v>2050</v>
      </c>
      <c r="Q2787">
        <v>17.350686209999999</v>
      </c>
    </row>
    <row r="2788" spans="1:17" x14ac:dyDescent="0.25">
      <c r="A2788" t="s">
        <v>413</v>
      </c>
      <c r="B2788" t="s">
        <v>414</v>
      </c>
      <c r="C2788" t="s">
        <v>415</v>
      </c>
      <c r="D2788" t="s">
        <v>361</v>
      </c>
      <c r="E2788" t="s">
        <v>416</v>
      </c>
      <c r="F2788" t="s">
        <v>260</v>
      </c>
      <c r="G2788" t="s">
        <v>188</v>
      </c>
      <c r="H2788" t="s">
        <v>457</v>
      </c>
      <c r="I2788" t="s">
        <v>452</v>
      </c>
      <c r="K2788" t="s">
        <v>458</v>
      </c>
      <c r="L2788" t="s">
        <v>237</v>
      </c>
      <c r="M2788" t="s">
        <v>368</v>
      </c>
      <c r="N2788" t="s">
        <v>440</v>
      </c>
      <c r="O2788" t="s">
        <v>264</v>
      </c>
      <c r="P2788">
        <v>2050</v>
      </c>
      <c r="Q2788">
        <v>13.040448169999999</v>
      </c>
    </row>
    <row r="2789" spans="1:17" x14ac:dyDescent="0.25">
      <c r="A2789" t="s">
        <v>413</v>
      </c>
      <c r="B2789" t="s">
        <v>414</v>
      </c>
      <c r="C2789" t="s">
        <v>415</v>
      </c>
      <c r="D2789" t="s">
        <v>361</v>
      </c>
      <c r="E2789" t="s">
        <v>416</v>
      </c>
      <c r="F2789" t="s">
        <v>260</v>
      </c>
      <c r="G2789" t="s">
        <v>188</v>
      </c>
      <c r="H2789" t="s">
        <v>457</v>
      </c>
      <c r="I2789" t="s">
        <v>452</v>
      </c>
      <c r="K2789" t="s">
        <v>458</v>
      </c>
      <c r="L2789" t="s">
        <v>237</v>
      </c>
      <c r="M2789" t="s">
        <v>368</v>
      </c>
      <c r="N2789" t="s">
        <v>440</v>
      </c>
      <c r="O2789" t="s">
        <v>265</v>
      </c>
      <c r="P2789">
        <v>2050</v>
      </c>
      <c r="Q2789">
        <v>21.678147760000002</v>
      </c>
    </row>
    <row r="2790" spans="1:17" x14ac:dyDescent="0.25">
      <c r="A2790" t="s">
        <v>459</v>
      </c>
      <c r="B2790" t="s">
        <v>460</v>
      </c>
      <c r="C2790" t="s">
        <v>461</v>
      </c>
      <c r="D2790" t="s">
        <v>361</v>
      </c>
      <c r="E2790" t="s">
        <v>416</v>
      </c>
      <c r="F2790" t="s">
        <v>260</v>
      </c>
      <c r="G2790" t="s">
        <v>195</v>
      </c>
      <c r="H2790" t="s">
        <v>417</v>
      </c>
      <c r="I2790" t="s">
        <v>418</v>
      </c>
      <c r="J2790" t="s">
        <v>419</v>
      </c>
      <c r="K2790" t="s">
        <v>191</v>
      </c>
      <c r="M2790" t="s">
        <v>420</v>
      </c>
      <c r="O2790" t="s">
        <v>194</v>
      </c>
      <c r="P2790">
        <v>2015</v>
      </c>
      <c r="Q2790">
        <v>2.9566408244570599E-2</v>
      </c>
    </row>
    <row r="2791" spans="1:17" x14ac:dyDescent="0.25">
      <c r="A2791" t="s">
        <v>459</v>
      </c>
      <c r="B2791" t="s">
        <v>460</v>
      </c>
      <c r="C2791" t="s">
        <v>461</v>
      </c>
      <c r="D2791" t="s">
        <v>361</v>
      </c>
      <c r="E2791" t="s">
        <v>416</v>
      </c>
      <c r="F2791" t="s">
        <v>260</v>
      </c>
      <c r="G2791" t="s">
        <v>195</v>
      </c>
      <c r="H2791" t="s">
        <v>417</v>
      </c>
      <c r="I2791" t="s">
        <v>418</v>
      </c>
      <c r="J2791" t="s">
        <v>419</v>
      </c>
      <c r="K2791" t="s">
        <v>191</v>
      </c>
      <c r="M2791" t="s">
        <v>420</v>
      </c>
      <c r="O2791" t="s">
        <v>194</v>
      </c>
      <c r="P2791">
        <v>2020</v>
      </c>
      <c r="Q2791">
        <v>2.95664082447217E-2</v>
      </c>
    </row>
    <row r="2792" spans="1:17" x14ac:dyDescent="0.25">
      <c r="A2792" t="s">
        <v>459</v>
      </c>
      <c r="B2792" t="s">
        <v>460</v>
      </c>
      <c r="C2792" t="s">
        <v>461</v>
      </c>
      <c r="D2792" t="s">
        <v>361</v>
      </c>
      <c r="E2792" t="s">
        <v>416</v>
      </c>
      <c r="F2792" t="s">
        <v>260</v>
      </c>
      <c r="G2792" t="s">
        <v>195</v>
      </c>
      <c r="H2792" t="s">
        <v>417</v>
      </c>
      <c r="I2792" t="s">
        <v>418</v>
      </c>
      <c r="J2792" t="s">
        <v>419</v>
      </c>
      <c r="K2792" t="s">
        <v>191</v>
      </c>
      <c r="M2792" t="s">
        <v>420</v>
      </c>
      <c r="O2792" t="s">
        <v>264</v>
      </c>
      <c r="P2792">
        <v>2020</v>
      </c>
      <c r="Q2792">
        <v>2.1846882024643299E-2</v>
      </c>
    </row>
    <row r="2793" spans="1:17" x14ac:dyDescent="0.25">
      <c r="A2793" t="s">
        <v>459</v>
      </c>
      <c r="B2793" t="s">
        <v>460</v>
      </c>
      <c r="C2793" t="s">
        <v>461</v>
      </c>
      <c r="D2793" t="s">
        <v>361</v>
      </c>
      <c r="E2793" t="s">
        <v>416</v>
      </c>
      <c r="F2793" t="s">
        <v>260</v>
      </c>
      <c r="G2793" t="s">
        <v>195</v>
      </c>
      <c r="H2793" t="s">
        <v>417</v>
      </c>
      <c r="I2793" t="s">
        <v>418</v>
      </c>
      <c r="J2793" t="s">
        <v>419</v>
      </c>
      <c r="K2793" t="s">
        <v>191</v>
      </c>
      <c r="M2793" t="s">
        <v>420</v>
      </c>
      <c r="O2793" t="s">
        <v>265</v>
      </c>
      <c r="P2793">
        <v>2020</v>
      </c>
      <c r="Q2793">
        <v>3.2244377387312402E-2</v>
      </c>
    </row>
    <row r="2794" spans="1:17" x14ac:dyDescent="0.25">
      <c r="A2794" t="s">
        <v>459</v>
      </c>
      <c r="B2794" t="s">
        <v>460</v>
      </c>
      <c r="C2794" t="s">
        <v>461</v>
      </c>
      <c r="D2794" t="s">
        <v>361</v>
      </c>
      <c r="E2794" t="s">
        <v>416</v>
      </c>
      <c r="F2794" t="s">
        <v>260</v>
      </c>
      <c r="G2794" t="s">
        <v>195</v>
      </c>
      <c r="H2794" t="s">
        <v>417</v>
      </c>
      <c r="I2794" t="s">
        <v>418</v>
      </c>
      <c r="J2794" t="s">
        <v>419</v>
      </c>
      <c r="K2794" t="s">
        <v>191</v>
      </c>
      <c r="M2794" t="s">
        <v>420</v>
      </c>
      <c r="O2794" t="s">
        <v>194</v>
      </c>
      <c r="P2794">
        <v>2030</v>
      </c>
      <c r="Q2794">
        <v>2.9667032119732401E-2</v>
      </c>
    </row>
    <row r="2795" spans="1:17" x14ac:dyDescent="0.25">
      <c r="A2795" t="s">
        <v>459</v>
      </c>
      <c r="B2795" t="s">
        <v>460</v>
      </c>
      <c r="C2795" t="s">
        <v>461</v>
      </c>
      <c r="D2795" t="s">
        <v>361</v>
      </c>
      <c r="E2795" t="s">
        <v>416</v>
      </c>
      <c r="F2795" t="s">
        <v>260</v>
      </c>
      <c r="G2795" t="s">
        <v>195</v>
      </c>
      <c r="H2795" t="s">
        <v>417</v>
      </c>
      <c r="I2795" t="s">
        <v>418</v>
      </c>
      <c r="J2795" t="s">
        <v>419</v>
      </c>
      <c r="K2795" t="s">
        <v>191</v>
      </c>
      <c r="M2795" t="s">
        <v>420</v>
      </c>
      <c r="O2795" t="s">
        <v>194</v>
      </c>
      <c r="P2795">
        <v>2050</v>
      </c>
      <c r="Q2795">
        <v>2.9533669445422499E-2</v>
      </c>
    </row>
    <row r="2796" spans="1:17" x14ac:dyDescent="0.25">
      <c r="A2796" t="s">
        <v>459</v>
      </c>
      <c r="B2796" t="s">
        <v>460</v>
      </c>
      <c r="C2796" t="s">
        <v>461</v>
      </c>
      <c r="D2796" t="s">
        <v>361</v>
      </c>
      <c r="E2796" t="s">
        <v>416</v>
      </c>
      <c r="F2796" t="s">
        <v>260</v>
      </c>
      <c r="G2796" t="s">
        <v>195</v>
      </c>
      <c r="H2796" t="s">
        <v>417</v>
      </c>
      <c r="I2796" t="s">
        <v>418</v>
      </c>
      <c r="J2796" t="s">
        <v>419</v>
      </c>
      <c r="K2796" t="s">
        <v>191</v>
      </c>
      <c r="M2796" t="s">
        <v>420</v>
      </c>
      <c r="O2796" t="s">
        <v>264</v>
      </c>
      <c r="P2796">
        <v>2050</v>
      </c>
      <c r="Q2796">
        <v>1.7477505619735399E-2</v>
      </c>
    </row>
    <row r="2797" spans="1:17" x14ac:dyDescent="0.25">
      <c r="A2797" t="s">
        <v>459</v>
      </c>
      <c r="B2797" t="s">
        <v>460</v>
      </c>
      <c r="C2797" t="s">
        <v>461</v>
      </c>
      <c r="D2797" t="s">
        <v>361</v>
      </c>
      <c r="E2797" t="s">
        <v>416</v>
      </c>
      <c r="F2797" t="s">
        <v>260</v>
      </c>
      <c r="G2797" t="s">
        <v>195</v>
      </c>
      <c r="H2797" t="s">
        <v>417</v>
      </c>
      <c r="I2797" t="s">
        <v>418</v>
      </c>
      <c r="J2797" t="s">
        <v>419</v>
      </c>
      <c r="K2797" t="s">
        <v>191</v>
      </c>
      <c r="M2797" t="s">
        <v>420</v>
      </c>
      <c r="O2797" t="s">
        <v>265</v>
      </c>
      <c r="P2797">
        <v>2050</v>
      </c>
      <c r="Q2797">
        <v>3.2646654046954E-2</v>
      </c>
    </row>
    <row r="2798" spans="1:17" x14ac:dyDescent="0.25">
      <c r="A2798" t="s">
        <v>459</v>
      </c>
      <c r="B2798" t="s">
        <v>460</v>
      </c>
      <c r="C2798" t="s">
        <v>461</v>
      </c>
      <c r="D2798" t="s">
        <v>361</v>
      </c>
      <c r="E2798" t="s">
        <v>416</v>
      </c>
      <c r="F2798" t="s">
        <v>260</v>
      </c>
      <c r="G2798" t="s">
        <v>195</v>
      </c>
      <c r="H2798" t="s">
        <v>196</v>
      </c>
      <c r="I2798" t="s">
        <v>197</v>
      </c>
      <c r="J2798" t="s">
        <v>198</v>
      </c>
      <c r="M2798" t="s">
        <v>420</v>
      </c>
      <c r="O2798" t="s">
        <v>194</v>
      </c>
      <c r="P2798">
        <v>2015</v>
      </c>
      <c r="Q2798">
        <v>0.28264072200000001</v>
      </c>
    </row>
    <row r="2799" spans="1:17" x14ac:dyDescent="0.25">
      <c r="A2799" t="s">
        <v>459</v>
      </c>
      <c r="B2799" t="s">
        <v>460</v>
      </c>
      <c r="C2799" t="s">
        <v>461</v>
      </c>
      <c r="D2799" t="s">
        <v>361</v>
      </c>
      <c r="E2799" t="s">
        <v>416</v>
      </c>
      <c r="F2799" t="s">
        <v>260</v>
      </c>
      <c r="G2799" t="s">
        <v>195</v>
      </c>
      <c r="H2799" t="s">
        <v>196</v>
      </c>
      <c r="I2799" t="s">
        <v>197</v>
      </c>
      <c r="J2799" t="s">
        <v>198</v>
      </c>
      <c r="M2799" t="s">
        <v>420</v>
      </c>
      <c r="O2799" t="s">
        <v>194</v>
      </c>
      <c r="P2799">
        <v>2020</v>
      </c>
      <c r="Q2799">
        <v>0.28264072200000001</v>
      </c>
    </row>
    <row r="2800" spans="1:17" x14ac:dyDescent="0.25">
      <c r="A2800" t="s">
        <v>459</v>
      </c>
      <c r="B2800" t="s">
        <v>460</v>
      </c>
      <c r="C2800" t="s">
        <v>461</v>
      </c>
      <c r="D2800" t="s">
        <v>361</v>
      </c>
      <c r="E2800" t="s">
        <v>416</v>
      </c>
      <c r="F2800" t="s">
        <v>260</v>
      </c>
      <c r="G2800" t="s">
        <v>195</v>
      </c>
      <c r="H2800" t="s">
        <v>196</v>
      </c>
      <c r="I2800" t="s">
        <v>197</v>
      </c>
      <c r="J2800" t="s">
        <v>198</v>
      </c>
      <c r="M2800" t="s">
        <v>420</v>
      </c>
      <c r="O2800" t="s">
        <v>264</v>
      </c>
      <c r="P2800">
        <v>2020</v>
      </c>
      <c r="Q2800">
        <v>0.25393154200000001</v>
      </c>
    </row>
    <row r="2801" spans="1:17" x14ac:dyDescent="0.25">
      <c r="A2801" t="s">
        <v>459</v>
      </c>
      <c r="B2801" t="s">
        <v>460</v>
      </c>
      <c r="C2801" t="s">
        <v>461</v>
      </c>
      <c r="D2801" t="s">
        <v>361</v>
      </c>
      <c r="E2801" t="s">
        <v>416</v>
      </c>
      <c r="F2801" t="s">
        <v>260</v>
      </c>
      <c r="G2801" t="s">
        <v>195</v>
      </c>
      <c r="H2801" t="s">
        <v>196</v>
      </c>
      <c r="I2801" t="s">
        <v>197</v>
      </c>
      <c r="J2801" t="s">
        <v>198</v>
      </c>
      <c r="M2801" t="s">
        <v>420</v>
      </c>
      <c r="O2801" t="s">
        <v>265</v>
      </c>
      <c r="P2801">
        <v>2020</v>
      </c>
      <c r="Q2801">
        <v>0.31157974700000002</v>
      </c>
    </row>
    <row r="2802" spans="1:17" x14ac:dyDescent="0.25">
      <c r="A2802" t="s">
        <v>459</v>
      </c>
      <c r="B2802" t="s">
        <v>460</v>
      </c>
      <c r="C2802" t="s">
        <v>461</v>
      </c>
      <c r="D2802" t="s">
        <v>361</v>
      </c>
      <c r="E2802" t="s">
        <v>416</v>
      </c>
      <c r="F2802" t="s">
        <v>260</v>
      </c>
      <c r="G2802" t="s">
        <v>195</v>
      </c>
      <c r="H2802" t="s">
        <v>196</v>
      </c>
      <c r="I2802" t="s">
        <v>197</v>
      </c>
      <c r="J2802" t="s">
        <v>198</v>
      </c>
      <c r="M2802" t="s">
        <v>420</v>
      </c>
      <c r="O2802" t="s">
        <v>194</v>
      </c>
      <c r="P2802">
        <v>2030</v>
      </c>
      <c r="Q2802">
        <v>0.29175875000000001</v>
      </c>
    </row>
    <row r="2803" spans="1:17" x14ac:dyDescent="0.25">
      <c r="A2803" t="s">
        <v>459</v>
      </c>
      <c r="B2803" t="s">
        <v>460</v>
      </c>
      <c r="C2803" t="s">
        <v>461</v>
      </c>
      <c r="D2803" t="s">
        <v>361</v>
      </c>
      <c r="E2803" t="s">
        <v>416</v>
      </c>
      <c r="F2803" t="s">
        <v>260</v>
      </c>
      <c r="G2803" t="s">
        <v>195</v>
      </c>
      <c r="H2803" t="s">
        <v>196</v>
      </c>
      <c r="I2803" t="s">
        <v>197</v>
      </c>
      <c r="J2803" t="s">
        <v>198</v>
      </c>
      <c r="M2803" t="s">
        <v>420</v>
      </c>
      <c r="O2803" t="s">
        <v>194</v>
      </c>
      <c r="P2803">
        <v>2050</v>
      </c>
      <c r="Q2803">
        <v>0.3034482</v>
      </c>
    </row>
    <row r="2804" spans="1:17" x14ac:dyDescent="0.25">
      <c r="A2804" t="s">
        <v>459</v>
      </c>
      <c r="B2804" t="s">
        <v>460</v>
      </c>
      <c r="C2804" t="s">
        <v>461</v>
      </c>
      <c r="D2804" t="s">
        <v>361</v>
      </c>
      <c r="E2804" t="s">
        <v>416</v>
      </c>
      <c r="F2804" t="s">
        <v>260</v>
      </c>
      <c r="G2804" t="s">
        <v>195</v>
      </c>
      <c r="H2804" t="s">
        <v>196</v>
      </c>
      <c r="I2804" t="s">
        <v>197</v>
      </c>
      <c r="J2804" t="s">
        <v>198</v>
      </c>
      <c r="M2804" t="s">
        <v>420</v>
      </c>
      <c r="O2804" t="s">
        <v>264</v>
      </c>
      <c r="P2804">
        <v>2050</v>
      </c>
      <c r="Q2804">
        <v>0.25450937800000001</v>
      </c>
    </row>
    <row r="2805" spans="1:17" x14ac:dyDescent="0.25">
      <c r="A2805" t="s">
        <v>459</v>
      </c>
      <c r="B2805" t="s">
        <v>460</v>
      </c>
      <c r="C2805" t="s">
        <v>461</v>
      </c>
      <c r="D2805" t="s">
        <v>361</v>
      </c>
      <c r="E2805" t="s">
        <v>416</v>
      </c>
      <c r="F2805" t="s">
        <v>260</v>
      </c>
      <c r="G2805" t="s">
        <v>195</v>
      </c>
      <c r="H2805" t="s">
        <v>196</v>
      </c>
      <c r="I2805" t="s">
        <v>197</v>
      </c>
      <c r="J2805" t="s">
        <v>198</v>
      </c>
      <c r="M2805" t="s">
        <v>420</v>
      </c>
      <c r="O2805" t="s">
        <v>265</v>
      </c>
      <c r="P2805">
        <v>2050</v>
      </c>
      <c r="Q2805">
        <v>0.33817039300000001</v>
      </c>
    </row>
    <row r="2806" spans="1:17" x14ac:dyDescent="0.25">
      <c r="A2806" t="s">
        <v>459</v>
      </c>
      <c r="B2806" t="s">
        <v>460</v>
      </c>
      <c r="C2806" t="s">
        <v>461</v>
      </c>
      <c r="D2806" t="s">
        <v>361</v>
      </c>
      <c r="E2806" t="s">
        <v>416</v>
      </c>
      <c r="F2806" t="s">
        <v>260</v>
      </c>
      <c r="G2806" t="s">
        <v>195</v>
      </c>
      <c r="H2806" t="s">
        <v>200</v>
      </c>
      <c r="I2806" t="s">
        <v>201</v>
      </c>
      <c r="K2806" t="s">
        <v>202</v>
      </c>
      <c r="N2806" t="s">
        <v>206</v>
      </c>
      <c r="O2806" t="s">
        <v>194</v>
      </c>
      <c r="P2806">
        <v>2015</v>
      </c>
      <c r="Q2806">
        <v>3</v>
      </c>
    </row>
    <row r="2807" spans="1:17" x14ac:dyDescent="0.25">
      <c r="A2807" t="s">
        <v>459</v>
      </c>
      <c r="B2807" t="s">
        <v>460</v>
      </c>
      <c r="C2807" t="s">
        <v>461</v>
      </c>
      <c r="D2807" t="s">
        <v>361</v>
      </c>
      <c r="E2807" t="s">
        <v>416</v>
      </c>
      <c r="F2807" t="s">
        <v>260</v>
      </c>
      <c r="G2807" t="s">
        <v>195</v>
      </c>
      <c r="H2807" t="s">
        <v>200</v>
      </c>
      <c r="I2807" t="s">
        <v>201</v>
      </c>
      <c r="K2807" t="s">
        <v>202</v>
      </c>
      <c r="N2807" t="s">
        <v>206</v>
      </c>
      <c r="O2807" t="s">
        <v>194</v>
      </c>
      <c r="P2807">
        <v>2020</v>
      </c>
      <c r="Q2807">
        <v>3</v>
      </c>
    </row>
    <row r="2808" spans="1:17" x14ac:dyDescent="0.25">
      <c r="A2808" t="s">
        <v>459</v>
      </c>
      <c r="B2808" t="s">
        <v>460</v>
      </c>
      <c r="C2808" t="s">
        <v>461</v>
      </c>
      <c r="D2808" t="s">
        <v>361</v>
      </c>
      <c r="E2808" t="s">
        <v>416</v>
      </c>
      <c r="F2808" t="s">
        <v>260</v>
      </c>
      <c r="G2808" t="s">
        <v>195</v>
      </c>
      <c r="H2808" t="s">
        <v>200</v>
      </c>
      <c r="I2808" t="s">
        <v>201</v>
      </c>
      <c r="K2808" t="s">
        <v>202</v>
      </c>
      <c r="N2808" t="s">
        <v>206</v>
      </c>
      <c r="O2808" t="s">
        <v>264</v>
      </c>
      <c r="P2808">
        <v>2020</v>
      </c>
      <c r="Q2808">
        <v>2.5</v>
      </c>
    </row>
    <row r="2809" spans="1:17" x14ac:dyDescent="0.25">
      <c r="A2809" t="s">
        <v>459</v>
      </c>
      <c r="B2809" t="s">
        <v>460</v>
      </c>
      <c r="C2809" t="s">
        <v>461</v>
      </c>
      <c r="D2809" t="s">
        <v>361</v>
      </c>
      <c r="E2809" t="s">
        <v>416</v>
      </c>
      <c r="F2809" t="s">
        <v>260</v>
      </c>
      <c r="G2809" t="s">
        <v>195</v>
      </c>
      <c r="H2809" t="s">
        <v>200</v>
      </c>
      <c r="I2809" t="s">
        <v>201</v>
      </c>
      <c r="K2809" t="s">
        <v>202</v>
      </c>
      <c r="N2809" t="s">
        <v>206</v>
      </c>
      <c r="O2809" t="s">
        <v>265</v>
      </c>
      <c r="P2809">
        <v>2020</v>
      </c>
      <c r="Q2809">
        <v>3.5</v>
      </c>
    </row>
    <row r="2810" spans="1:17" x14ac:dyDescent="0.25">
      <c r="A2810" t="s">
        <v>459</v>
      </c>
      <c r="B2810" t="s">
        <v>460</v>
      </c>
      <c r="C2810" t="s">
        <v>461</v>
      </c>
      <c r="D2810" t="s">
        <v>361</v>
      </c>
      <c r="E2810" t="s">
        <v>416</v>
      </c>
      <c r="F2810" t="s">
        <v>260</v>
      </c>
      <c r="G2810" t="s">
        <v>195</v>
      </c>
      <c r="H2810" t="s">
        <v>200</v>
      </c>
      <c r="I2810" t="s">
        <v>201</v>
      </c>
      <c r="K2810" t="s">
        <v>202</v>
      </c>
      <c r="N2810" t="s">
        <v>206</v>
      </c>
      <c r="O2810" t="s">
        <v>194</v>
      </c>
      <c r="P2810">
        <v>2030</v>
      </c>
      <c r="Q2810">
        <v>3</v>
      </c>
    </row>
    <row r="2811" spans="1:17" x14ac:dyDescent="0.25">
      <c r="A2811" t="s">
        <v>459</v>
      </c>
      <c r="B2811" t="s">
        <v>460</v>
      </c>
      <c r="C2811" t="s">
        <v>461</v>
      </c>
      <c r="D2811" t="s">
        <v>361</v>
      </c>
      <c r="E2811" t="s">
        <v>416</v>
      </c>
      <c r="F2811" t="s">
        <v>260</v>
      </c>
      <c r="G2811" t="s">
        <v>195</v>
      </c>
      <c r="H2811" t="s">
        <v>200</v>
      </c>
      <c r="I2811" t="s">
        <v>201</v>
      </c>
      <c r="K2811" t="s">
        <v>202</v>
      </c>
      <c r="N2811" t="s">
        <v>206</v>
      </c>
      <c r="O2811" t="s">
        <v>194</v>
      </c>
      <c r="P2811">
        <v>2050</v>
      </c>
      <c r="Q2811">
        <v>3</v>
      </c>
    </row>
    <row r="2812" spans="1:17" x14ac:dyDescent="0.25">
      <c r="A2812" t="s">
        <v>459</v>
      </c>
      <c r="B2812" t="s">
        <v>460</v>
      </c>
      <c r="C2812" t="s">
        <v>461</v>
      </c>
      <c r="D2812" t="s">
        <v>361</v>
      </c>
      <c r="E2812" t="s">
        <v>416</v>
      </c>
      <c r="F2812" t="s">
        <v>260</v>
      </c>
      <c r="G2812" t="s">
        <v>195</v>
      </c>
      <c r="H2812" t="s">
        <v>200</v>
      </c>
      <c r="I2812" t="s">
        <v>201</v>
      </c>
      <c r="K2812" t="s">
        <v>202</v>
      </c>
      <c r="N2812" t="s">
        <v>206</v>
      </c>
      <c r="O2812" t="s">
        <v>264</v>
      </c>
      <c r="P2812">
        <v>2050</v>
      </c>
      <c r="Q2812">
        <v>2</v>
      </c>
    </row>
    <row r="2813" spans="1:17" x14ac:dyDescent="0.25">
      <c r="A2813" t="s">
        <v>459</v>
      </c>
      <c r="B2813" t="s">
        <v>460</v>
      </c>
      <c r="C2813" t="s">
        <v>461</v>
      </c>
      <c r="D2813" t="s">
        <v>361</v>
      </c>
      <c r="E2813" t="s">
        <v>416</v>
      </c>
      <c r="F2813" t="s">
        <v>260</v>
      </c>
      <c r="G2813" t="s">
        <v>195</v>
      </c>
      <c r="H2813" t="s">
        <v>200</v>
      </c>
      <c r="I2813" t="s">
        <v>201</v>
      </c>
      <c r="K2813" t="s">
        <v>202</v>
      </c>
      <c r="N2813" t="s">
        <v>206</v>
      </c>
      <c r="O2813" t="s">
        <v>265</v>
      </c>
      <c r="P2813">
        <v>2050</v>
      </c>
      <c r="Q2813">
        <v>3.5</v>
      </c>
    </row>
    <row r="2814" spans="1:17" x14ac:dyDescent="0.25">
      <c r="A2814" t="s">
        <v>459</v>
      </c>
      <c r="B2814" t="s">
        <v>460</v>
      </c>
      <c r="C2814" t="s">
        <v>461</v>
      </c>
      <c r="D2814" t="s">
        <v>361</v>
      </c>
      <c r="E2814" t="s">
        <v>416</v>
      </c>
      <c r="F2814" t="s">
        <v>260</v>
      </c>
      <c r="G2814" t="s">
        <v>195</v>
      </c>
      <c r="H2814" t="s">
        <v>204</v>
      </c>
      <c r="I2814" t="s">
        <v>205</v>
      </c>
      <c r="J2814" t="s">
        <v>198</v>
      </c>
      <c r="M2814" t="s">
        <v>420</v>
      </c>
      <c r="O2814" t="s">
        <v>194</v>
      </c>
      <c r="P2814">
        <v>2015</v>
      </c>
      <c r="Q2814">
        <v>1</v>
      </c>
    </row>
    <row r="2815" spans="1:17" x14ac:dyDescent="0.25">
      <c r="A2815" t="s">
        <v>459</v>
      </c>
      <c r="B2815" t="s">
        <v>460</v>
      </c>
      <c r="C2815" t="s">
        <v>461</v>
      </c>
      <c r="D2815" t="s">
        <v>361</v>
      </c>
      <c r="E2815" t="s">
        <v>416</v>
      </c>
      <c r="F2815" t="s">
        <v>260</v>
      </c>
      <c r="G2815" t="s">
        <v>195</v>
      </c>
      <c r="H2815" t="s">
        <v>204</v>
      </c>
      <c r="I2815" t="s">
        <v>205</v>
      </c>
      <c r="J2815" t="s">
        <v>198</v>
      </c>
      <c r="M2815" t="s">
        <v>420</v>
      </c>
      <c r="O2815" t="s">
        <v>194</v>
      </c>
      <c r="P2815">
        <v>2020</v>
      </c>
      <c r="Q2815">
        <v>1</v>
      </c>
    </row>
    <row r="2816" spans="1:17" x14ac:dyDescent="0.25">
      <c r="A2816" t="s">
        <v>459</v>
      </c>
      <c r="B2816" t="s">
        <v>460</v>
      </c>
      <c r="C2816" t="s">
        <v>461</v>
      </c>
      <c r="D2816" t="s">
        <v>361</v>
      </c>
      <c r="E2816" t="s">
        <v>416</v>
      </c>
      <c r="F2816" t="s">
        <v>260</v>
      </c>
      <c r="G2816" t="s">
        <v>195</v>
      </c>
      <c r="H2816" t="s">
        <v>204</v>
      </c>
      <c r="I2816" t="s">
        <v>205</v>
      </c>
      <c r="J2816" t="s">
        <v>198</v>
      </c>
      <c r="M2816" t="s">
        <v>420</v>
      </c>
      <c r="O2816" t="s">
        <v>264</v>
      </c>
      <c r="P2816">
        <v>2020</v>
      </c>
      <c r="Q2816">
        <v>1</v>
      </c>
    </row>
    <row r="2817" spans="1:17" x14ac:dyDescent="0.25">
      <c r="A2817" t="s">
        <v>459</v>
      </c>
      <c r="B2817" t="s">
        <v>460</v>
      </c>
      <c r="C2817" t="s">
        <v>461</v>
      </c>
      <c r="D2817" t="s">
        <v>361</v>
      </c>
      <c r="E2817" t="s">
        <v>416</v>
      </c>
      <c r="F2817" t="s">
        <v>260</v>
      </c>
      <c r="G2817" t="s">
        <v>195</v>
      </c>
      <c r="H2817" t="s">
        <v>204</v>
      </c>
      <c r="I2817" t="s">
        <v>205</v>
      </c>
      <c r="J2817" t="s">
        <v>198</v>
      </c>
      <c r="M2817" t="s">
        <v>420</v>
      </c>
      <c r="O2817" t="s">
        <v>265</v>
      </c>
      <c r="P2817">
        <v>2020</v>
      </c>
      <c r="Q2817">
        <v>1</v>
      </c>
    </row>
    <row r="2818" spans="1:17" x14ac:dyDescent="0.25">
      <c r="A2818" t="s">
        <v>459</v>
      </c>
      <c r="B2818" t="s">
        <v>460</v>
      </c>
      <c r="C2818" t="s">
        <v>461</v>
      </c>
      <c r="D2818" t="s">
        <v>361</v>
      </c>
      <c r="E2818" t="s">
        <v>416</v>
      </c>
      <c r="F2818" t="s">
        <v>260</v>
      </c>
      <c r="G2818" t="s">
        <v>195</v>
      </c>
      <c r="H2818" t="s">
        <v>204</v>
      </c>
      <c r="I2818" t="s">
        <v>205</v>
      </c>
      <c r="J2818" t="s">
        <v>198</v>
      </c>
      <c r="M2818" t="s">
        <v>420</v>
      </c>
      <c r="O2818" t="s">
        <v>194</v>
      </c>
      <c r="P2818">
        <v>2030</v>
      </c>
      <c r="Q2818">
        <v>1</v>
      </c>
    </row>
    <row r="2819" spans="1:17" x14ac:dyDescent="0.25">
      <c r="A2819" t="s">
        <v>459</v>
      </c>
      <c r="B2819" t="s">
        <v>460</v>
      </c>
      <c r="C2819" t="s">
        <v>461</v>
      </c>
      <c r="D2819" t="s">
        <v>361</v>
      </c>
      <c r="E2819" t="s">
        <v>416</v>
      </c>
      <c r="F2819" t="s">
        <v>260</v>
      </c>
      <c r="G2819" t="s">
        <v>195</v>
      </c>
      <c r="H2819" t="s">
        <v>204</v>
      </c>
      <c r="I2819" t="s">
        <v>205</v>
      </c>
      <c r="J2819" t="s">
        <v>198</v>
      </c>
      <c r="M2819" t="s">
        <v>420</v>
      </c>
      <c r="O2819" t="s">
        <v>194</v>
      </c>
      <c r="P2819">
        <v>2050</v>
      </c>
      <c r="Q2819">
        <v>1</v>
      </c>
    </row>
    <row r="2820" spans="1:17" x14ac:dyDescent="0.25">
      <c r="A2820" t="s">
        <v>459</v>
      </c>
      <c r="B2820" t="s">
        <v>460</v>
      </c>
      <c r="C2820" t="s">
        <v>461</v>
      </c>
      <c r="D2820" t="s">
        <v>361</v>
      </c>
      <c r="E2820" t="s">
        <v>416</v>
      </c>
      <c r="F2820" t="s">
        <v>260</v>
      </c>
      <c r="G2820" t="s">
        <v>195</v>
      </c>
      <c r="H2820" t="s">
        <v>204</v>
      </c>
      <c r="I2820" t="s">
        <v>205</v>
      </c>
      <c r="J2820" t="s">
        <v>198</v>
      </c>
      <c r="M2820" t="s">
        <v>420</v>
      </c>
      <c r="O2820" t="s">
        <v>264</v>
      </c>
      <c r="P2820">
        <v>2050</v>
      </c>
      <c r="Q2820">
        <v>1</v>
      </c>
    </row>
    <row r="2821" spans="1:17" x14ac:dyDescent="0.25">
      <c r="A2821" t="s">
        <v>459</v>
      </c>
      <c r="B2821" t="s">
        <v>460</v>
      </c>
      <c r="C2821" t="s">
        <v>461</v>
      </c>
      <c r="D2821" t="s">
        <v>361</v>
      </c>
      <c r="E2821" t="s">
        <v>416</v>
      </c>
      <c r="F2821" t="s">
        <v>260</v>
      </c>
      <c r="G2821" t="s">
        <v>195</v>
      </c>
      <c r="H2821" t="s">
        <v>204</v>
      </c>
      <c r="I2821" t="s">
        <v>205</v>
      </c>
      <c r="J2821" t="s">
        <v>198</v>
      </c>
      <c r="M2821" t="s">
        <v>420</v>
      </c>
      <c r="O2821" t="s">
        <v>265</v>
      </c>
      <c r="P2821">
        <v>2050</v>
      </c>
      <c r="Q2821">
        <v>1</v>
      </c>
    </row>
    <row r="2822" spans="1:17" x14ac:dyDescent="0.25">
      <c r="A2822" t="s">
        <v>459</v>
      </c>
      <c r="B2822" t="s">
        <v>460</v>
      </c>
      <c r="C2822" t="s">
        <v>461</v>
      </c>
      <c r="D2822" t="s">
        <v>361</v>
      </c>
      <c r="E2822" t="s">
        <v>416</v>
      </c>
      <c r="F2822" t="s">
        <v>260</v>
      </c>
      <c r="G2822" t="s">
        <v>195</v>
      </c>
      <c r="H2822" t="s">
        <v>350</v>
      </c>
      <c r="I2822" t="s">
        <v>208</v>
      </c>
      <c r="J2822" t="s">
        <v>351</v>
      </c>
      <c r="K2822" t="s">
        <v>191</v>
      </c>
      <c r="M2822" t="s">
        <v>424</v>
      </c>
      <c r="O2822" t="s">
        <v>194</v>
      </c>
      <c r="P2822">
        <v>2015</v>
      </c>
      <c r="Q2822">
        <v>0.20214756640000001</v>
      </c>
    </row>
    <row r="2823" spans="1:17" x14ac:dyDescent="0.25">
      <c r="A2823" t="s">
        <v>459</v>
      </c>
      <c r="B2823" t="s">
        <v>460</v>
      </c>
      <c r="C2823" t="s">
        <v>461</v>
      </c>
      <c r="D2823" t="s">
        <v>361</v>
      </c>
      <c r="E2823" t="s">
        <v>416</v>
      </c>
      <c r="F2823" t="s">
        <v>260</v>
      </c>
      <c r="G2823" t="s">
        <v>195</v>
      </c>
      <c r="H2823" t="s">
        <v>350</v>
      </c>
      <c r="I2823" t="s">
        <v>208</v>
      </c>
      <c r="J2823" t="s">
        <v>351</v>
      </c>
      <c r="K2823" t="s">
        <v>191</v>
      </c>
      <c r="M2823" t="s">
        <v>424</v>
      </c>
      <c r="O2823" t="s">
        <v>194</v>
      </c>
      <c r="P2823">
        <v>2020</v>
      </c>
      <c r="Q2823">
        <v>0.2021475663</v>
      </c>
    </row>
    <row r="2824" spans="1:17" x14ac:dyDescent="0.25">
      <c r="A2824" t="s">
        <v>459</v>
      </c>
      <c r="B2824" t="s">
        <v>460</v>
      </c>
      <c r="C2824" t="s">
        <v>461</v>
      </c>
      <c r="D2824" t="s">
        <v>361</v>
      </c>
      <c r="E2824" t="s">
        <v>416</v>
      </c>
      <c r="F2824" t="s">
        <v>260</v>
      </c>
      <c r="G2824" t="s">
        <v>195</v>
      </c>
      <c r="H2824" t="s">
        <v>350</v>
      </c>
      <c r="I2824" t="s">
        <v>208</v>
      </c>
      <c r="J2824" t="s">
        <v>351</v>
      </c>
      <c r="K2824" t="s">
        <v>191</v>
      </c>
      <c r="M2824" t="s">
        <v>424</v>
      </c>
      <c r="O2824" t="s">
        <v>264</v>
      </c>
      <c r="P2824">
        <v>2020</v>
      </c>
      <c r="Q2824">
        <v>0.17</v>
      </c>
    </row>
    <row r="2825" spans="1:17" x14ac:dyDescent="0.25">
      <c r="A2825" t="s">
        <v>459</v>
      </c>
      <c r="B2825" t="s">
        <v>460</v>
      </c>
      <c r="C2825" t="s">
        <v>461</v>
      </c>
      <c r="D2825" t="s">
        <v>361</v>
      </c>
      <c r="E2825" t="s">
        <v>416</v>
      </c>
      <c r="F2825" t="s">
        <v>260</v>
      </c>
      <c r="G2825" t="s">
        <v>195</v>
      </c>
      <c r="H2825" t="s">
        <v>350</v>
      </c>
      <c r="I2825" t="s">
        <v>208</v>
      </c>
      <c r="J2825" t="s">
        <v>351</v>
      </c>
      <c r="K2825" t="s">
        <v>191</v>
      </c>
      <c r="M2825" t="s">
        <v>424</v>
      </c>
      <c r="O2825" t="s">
        <v>265</v>
      </c>
      <c r="P2825">
        <v>2020</v>
      </c>
      <c r="Q2825">
        <v>0.23</v>
      </c>
    </row>
    <row r="2826" spans="1:17" x14ac:dyDescent="0.25">
      <c r="A2826" t="s">
        <v>459</v>
      </c>
      <c r="B2826" t="s">
        <v>460</v>
      </c>
      <c r="C2826" t="s">
        <v>461</v>
      </c>
      <c r="D2826" t="s">
        <v>361</v>
      </c>
      <c r="E2826" t="s">
        <v>416</v>
      </c>
      <c r="F2826" t="s">
        <v>260</v>
      </c>
      <c r="G2826" t="s">
        <v>195</v>
      </c>
      <c r="H2826" t="s">
        <v>350</v>
      </c>
      <c r="I2826" t="s">
        <v>208</v>
      </c>
      <c r="J2826" t="s">
        <v>351</v>
      </c>
      <c r="K2826" t="s">
        <v>191</v>
      </c>
      <c r="M2826" t="s">
        <v>424</v>
      </c>
      <c r="O2826" t="s">
        <v>194</v>
      </c>
      <c r="P2826">
        <v>2030</v>
      </c>
      <c r="Q2826">
        <v>0.2081264561</v>
      </c>
    </row>
    <row r="2827" spans="1:17" x14ac:dyDescent="0.25">
      <c r="A2827" t="s">
        <v>459</v>
      </c>
      <c r="B2827" t="s">
        <v>460</v>
      </c>
      <c r="C2827" t="s">
        <v>461</v>
      </c>
      <c r="D2827" t="s">
        <v>361</v>
      </c>
      <c r="E2827" t="s">
        <v>416</v>
      </c>
      <c r="F2827" t="s">
        <v>260</v>
      </c>
      <c r="G2827" t="s">
        <v>195</v>
      </c>
      <c r="H2827" t="s">
        <v>350</v>
      </c>
      <c r="I2827" t="s">
        <v>208</v>
      </c>
      <c r="J2827" t="s">
        <v>351</v>
      </c>
      <c r="K2827" t="s">
        <v>191</v>
      </c>
      <c r="M2827" t="s">
        <v>424</v>
      </c>
      <c r="O2827" t="s">
        <v>194</v>
      </c>
      <c r="P2827">
        <v>2050</v>
      </c>
      <c r="Q2827">
        <v>0.21653654850000001</v>
      </c>
    </row>
    <row r="2828" spans="1:17" x14ac:dyDescent="0.25">
      <c r="A2828" t="s">
        <v>459</v>
      </c>
      <c r="B2828" t="s">
        <v>460</v>
      </c>
      <c r="C2828" t="s">
        <v>461</v>
      </c>
      <c r="D2828" t="s">
        <v>361</v>
      </c>
      <c r="E2828" t="s">
        <v>416</v>
      </c>
      <c r="F2828" t="s">
        <v>260</v>
      </c>
      <c r="G2828" t="s">
        <v>195</v>
      </c>
      <c r="H2828" t="s">
        <v>350</v>
      </c>
      <c r="I2828" t="s">
        <v>208</v>
      </c>
      <c r="J2828" t="s">
        <v>351</v>
      </c>
      <c r="K2828" t="s">
        <v>191</v>
      </c>
      <c r="M2828" t="s">
        <v>424</v>
      </c>
      <c r="O2828" t="s">
        <v>264</v>
      </c>
      <c r="P2828">
        <v>2050</v>
      </c>
      <c r="Q2828">
        <v>0.17</v>
      </c>
    </row>
    <row r="2829" spans="1:17" x14ac:dyDescent="0.25">
      <c r="A2829" t="s">
        <v>459</v>
      </c>
      <c r="B2829" t="s">
        <v>460</v>
      </c>
      <c r="C2829" t="s">
        <v>461</v>
      </c>
      <c r="D2829" t="s">
        <v>361</v>
      </c>
      <c r="E2829" t="s">
        <v>416</v>
      </c>
      <c r="F2829" t="s">
        <v>260</v>
      </c>
      <c r="G2829" t="s">
        <v>195</v>
      </c>
      <c r="H2829" t="s">
        <v>350</v>
      </c>
      <c r="I2829" t="s">
        <v>208</v>
      </c>
      <c r="J2829" t="s">
        <v>351</v>
      </c>
      <c r="K2829" t="s">
        <v>191</v>
      </c>
      <c r="M2829" t="s">
        <v>424</v>
      </c>
      <c r="O2829" t="s">
        <v>265</v>
      </c>
      <c r="P2829">
        <v>2050</v>
      </c>
      <c r="Q2829">
        <v>0.25</v>
      </c>
    </row>
    <row r="2830" spans="1:17" x14ac:dyDescent="0.25">
      <c r="A2830" t="s">
        <v>459</v>
      </c>
      <c r="B2830" t="s">
        <v>460</v>
      </c>
      <c r="C2830" t="s">
        <v>461</v>
      </c>
      <c r="D2830" t="s">
        <v>361</v>
      </c>
      <c r="E2830" t="s">
        <v>416</v>
      </c>
      <c r="F2830" t="s">
        <v>260</v>
      </c>
      <c r="G2830" t="s">
        <v>195</v>
      </c>
      <c r="H2830" t="s">
        <v>207</v>
      </c>
      <c r="I2830" t="s">
        <v>208</v>
      </c>
      <c r="J2830" t="s">
        <v>209</v>
      </c>
      <c r="K2830" t="s">
        <v>191</v>
      </c>
      <c r="M2830" t="s">
        <v>420</v>
      </c>
      <c r="O2830" t="s">
        <v>194</v>
      </c>
      <c r="P2830">
        <v>2015</v>
      </c>
      <c r="Q2830">
        <v>0.21278691199999999</v>
      </c>
    </row>
    <row r="2831" spans="1:17" x14ac:dyDescent="0.25">
      <c r="A2831" t="s">
        <v>459</v>
      </c>
      <c r="B2831" t="s">
        <v>460</v>
      </c>
      <c r="C2831" t="s">
        <v>461</v>
      </c>
      <c r="D2831" t="s">
        <v>361</v>
      </c>
      <c r="E2831" t="s">
        <v>416</v>
      </c>
      <c r="F2831" t="s">
        <v>260</v>
      </c>
      <c r="G2831" t="s">
        <v>195</v>
      </c>
      <c r="H2831" t="s">
        <v>207</v>
      </c>
      <c r="I2831" t="s">
        <v>208</v>
      </c>
      <c r="J2831" t="s">
        <v>209</v>
      </c>
      <c r="K2831" t="s">
        <v>191</v>
      </c>
      <c r="M2831" t="s">
        <v>420</v>
      </c>
      <c r="O2831" t="s">
        <v>194</v>
      </c>
      <c r="P2831">
        <v>2020</v>
      </c>
      <c r="Q2831">
        <v>0.21278691189999999</v>
      </c>
    </row>
    <row r="2832" spans="1:17" x14ac:dyDescent="0.25">
      <c r="A2832" t="s">
        <v>459</v>
      </c>
      <c r="B2832" t="s">
        <v>460</v>
      </c>
      <c r="C2832" t="s">
        <v>461</v>
      </c>
      <c r="D2832" t="s">
        <v>361</v>
      </c>
      <c r="E2832" t="s">
        <v>416</v>
      </c>
      <c r="F2832" t="s">
        <v>260</v>
      </c>
      <c r="G2832" t="s">
        <v>195</v>
      </c>
      <c r="H2832" t="s">
        <v>207</v>
      </c>
      <c r="I2832" t="s">
        <v>208</v>
      </c>
      <c r="J2832" t="s">
        <v>209</v>
      </c>
      <c r="K2832" t="s">
        <v>191</v>
      </c>
      <c r="M2832" t="s">
        <v>420</v>
      </c>
      <c r="O2832" t="s">
        <v>264</v>
      </c>
      <c r="P2832">
        <v>2020</v>
      </c>
      <c r="Q2832">
        <v>0.19</v>
      </c>
    </row>
    <row r="2833" spans="1:17" x14ac:dyDescent="0.25">
      <c r="A2833" t="s">
        <v>459</v>
      </c>
      <c r="B2833" t="s">
        <v>460</v>
      </c>
      <c r="C2833" t="s">
        <v>461</v>
      </c>
      <c r="D2833" t="s">
        <v>361</v>
      </c>
      <c r="E2833" t="s">
        <v>416</v>
      </c>
      <c r="F2833" t="s">
        <v>260</v>
      </c>
      <c r="G2833" t="s">
        <v>195</v>
      </c>
      <c r="H2833" t="s">
        <v>207</v>
      </c>
      <c r="I2833" t="s">
        <v>208</v>
      </c>
      <c r="J2833" t="s">
        <v>209</v>
      </c>
      <c r="K2833" t="s">
        <v>191</v>
      </c>
      <c r="M2833" t="s">
        <v>420</v>
      </c>
      <c r="O2833" t="s">
        <v>265</v>
      </c>
      <c r="P2833">
        <v>2020</v>
      </c>
      <c r="Q2833">
        <v>0.24</v>
      </c>
    </row>
    <row r="2834" spans="1:17" x14ac:dyDescent="0.25">
      <c r="A2834" t="s">
        <v>459</v>
      </c>
      <c r="B2834" t="s">
        <v>460</v>
      </c>
      <c r="C2834" t="s">
        <v>461</v>
      </c>
      <c r="D2834" t="s">
        <v>361</v>
      </c>
      <c r="E2834" t="s">
        <v>416</v>
      </c>
      <c r="F2834" t="s">
        <v>260</v>
      </c>
      <c r="G2834" t="s">
        <v>195</v>
      </c>
      <c r="H2834" t="s">
        <v>207</v>
      </c>
      <c r="I2834" t="s">
        <v>208</v>
      </c>
      <c r="J2834" t="s">
        <v>209</v>
      </c>
      <c r="K2834" t="s">
        <v>191</v>
      </c>
      <c r="M2834" t="s">
        <v>420</v>
      </c>
      <c r="O2834" t="s">
        <v>194</v>
      </c>
      <c r="P2834">
        <v>2030</v>
      </c>
      <c r="Q2834">
        <v>0.2190804801</v>
      </c>
    </row>
    <row r="2835" spans="1:17" x14ac:dyDescent="0.25">
      <c r="A2835" t="s">
        <v>459</v>
      </c>
      <c r="B2835" t="s">
        <v>460</v>
      </c>
      <c r="C2835" t="s">
        <v>461</v>
      </c>
      <c r="D2835" t="s">
        <v>361</v>
      </c>
      <c r="E2835" t="s">
        <v>416</v>
      </c>
      <c r="F2835" t="s">
        <v>260</v>
      </c>
      <c r="G2835" t="s">
        <v>195</v>
      </c>
      <c r="H2835" t="s">
        <v>207</v>
      </c>
      <c r="I2835" t="s">
        <v>208</v>
      </c>
      <c r="J2835" t="s">
        <v>209</v>
      </c>
      <c r="K2835" t="s">
        <v>191</v>
      </c>
      <c r="M2835" t="s">
        <v>420</v>
      </c>
      <c r="O2835" t="s">
        <v>194</v>
      </c>
      <c r="P2835">
        <v>2050</v>
      </c>
      <c r="Q2835">
        <v>0.227933209</v>
      </c>
    </row>
    <row r="2836" spans="1:17" x14ac:dyDescent="0.25">
      <c r="A2836" t="s">
        <v>459</v>
      </c>
      <c r="B2836" t="s">
        <v>460</v>
      </c>
      <c r="C2836" t="s">
        <v>461</v>
      </c>
      <c r="D2836" t="s">
        <v>361</v>
      </c>
      <c r="E2836" t="s">
        <v>416</v>
      </c>
      <c r="F2836" t="s">
        <v>260</v>
      </c>
      <c r="G2836" t="s">
        <v>195</v>
      </c>
      <c r="H2836" t="s">
        <v>207</v>
      </c>
      <c r="I2836" t="s">
        <v>208</v>
      </c>
      <c r="J2836" t="s">
        <v>209</v>
      </c>
      <c r="K2836" t="s">
        <v>191</v>
      </c>
      <c r="M2836" t="s">
        <v>420</v>
      </c>
      <c r="O2836" t="s">
        <v>264</v>
      </c>
      <c r="P2836">
        <v>2050</v>
      </c>
      <c r="Q2836">
        <v>0.19</v>
      </c>
    </row>
    <row r="2837" spans="1:17" x14ac:dyDescent="0.25">
      <c r="A2837" t="s">
        <v>459</v>
      </c>
      <c r="B2837" t="s">
        <v>460</v>
      </c>
      <c r="C2837" t="s">
        <v>461</v>
      </c>
      <c r="D2837" t="s">
        <v>361</v>
      </c>
      <c r="E2837" t="s">
        <v>416</v>
      </c>
      <c r="F2837" t="s">
        <v>260</v>
      </c>
      <c r="G2837" t="s">
        <v>195</v>
      </c>
      <c r="H2837" t="s">
        <v>207</v>
      </c>
      <c r="I2837" t="s">
        <v>208</v>
      </c>
      <c r="J2837" t="s">
        <v>209</v>
      </c>
      <c r="K2837" t="s">
        <v>191</v>
      </c>
      <c r="M2837" t="s">
        <v>420</v>
      </c>
      <c r="O2837" t="s">
        <v>265</v>
      </c>
      <c r="P2837">
        <v>2050</v>
      </c>
      <c r="Q2837">
        <v>0.26</v>
      </c>
    </row>
    <row r="2838" spans="1:17" x14ac:dyDescent="0.25">
      <c r="A2838" t="s">
        <v>459</v>
      </c>
      <c r="B2838" t="s">
        <v>460</v>
      </c>
      <c r="C2838" t="s">
        <v>461</v>
      </c>
      <c r="D2838" t="s">
        <v>361</v>
      </c>
      <c r="E2838" t="s">
        <v>416</v>
      </c>
      <c r="F2838" t="s">
        <v>260</v>
      </c>
      <c r="G2838" t="s">
        <v>195</v>
      </c>
      <c r="H2838" t="s">
        <v>352</v>
      </c>
      <c r="I2838" t="s">
        <v>135</v>
      </c>
      <c r="K2838" t="s">
        <v>191</v>
      </c>
      <c r="N2838" t="s">
        <v>206</v>
      </c>
      <c r="O2838" t="s">
        <v>194</v>
      </c>
      <c r="P2838">
        <v>2015</v>
      </c>
      <c r="Q2838">
        <v>0.01</v>
      </c>
    </row>
    <row r="2839" spans="1:17" x14ac:dyDescent="0.25">
      <c r="A2839" t="s">
        <v>459</v>
      </c>
      <c r="B2839" t="s">
        <v>460</v>
      </c>
      <c r="C2839" t="s">
        <v>461</v>
      </c>
      <c r="D2839" t="s">
        <v>361</v>
      </c>
      <c r="E2839" t="s">
        <v>416</v>
      </c>
      <c r="F2839" t="s">
        <v>260</v>
      </c>
      <c r="G2839" t="s">
        <v>195</v>
      </c>
      <c r="H2839" t="s">
        <v>352</v>
      </c>
      <c r="I2839" t="s">
        <v>135</v>
      </c>
      <c r="K2839" t="s">
        <v>191</v>
      </c>
      <c r="N2839" t="s">
        <v>206</v>
      </c>
      <c r="O2839" t="s">
        <v>194</v>
      </c>
      <c r="P2839">
        <v>2020</v>
      </c>
      <c r="Q2839">
        <v>0.01</v>
      </c>
    </row>
    <row r="2840" spans="1:17" x14ac:dyDescent="0.25">
      <c r="A2840" t="s">
        <v>459</v>
      </c>
      <c r="B2840" t="s">
        <v>460</v>
      </c>
      <c r="C2840" t="s">
        <v>461</v>
      </c>
      <c r="D2840" t="s">
        <v>361</v>
      </c>
      <c r="E2840" t="s">
        <v>416</v>
      </c>
      <c r="F2840" t="s">
        <v>260</v>
      </c>
      <c r="G2840" t="s">
        <v>195</v>
      </c>
      <c r="H2840" t="s">
        <v>352</v>
      </c>
      <c r="I2840" t="s">
        <v>135</v>
      </c>
      <c r="K2840" t="s">
        <v>191</v>
      </c>
      <c r="N2840" t="s">
        <v>206</v>
      </c>
      <c r="O2840" t="s">
        <v>264</v>
      </c>
      <c r="P2840">
        <v>2020</v>
      </c>
      <c r="Q2840">
        <v>0.01</v>
      </c>
    </row>
    <row r="2841" spans="1:17" x14ac:dyDescent="0.25">
      <c r="A2841" t="s">
        <v>459</v>
      </c>
      <c r="B2841" t="s">
        <v>460</v>
      </c>
      <c r="C2841" t="s">
        <v>461</v>
      </c>
      <c r="D2841" t="s">
        <v>361</v>
      </c>
      <c r="E2841" t="s">
        <v>416</v>
      </c>
      <c r="F2841" t="s">
        <v>260</v>
      </c>
      <c r="G2841" t="s">
        <v>195</v>
      </c>
      <c r="H2841" t="s">
        <v>352</v>
      </c>
      <c r="I2841" t="s">
        <v>135</v>
      </c>
      <c r="K2841" t="s">
        <v>191</v>
      </c>
      <c r="N2841" t="s">
        <v>206</v>
      </c>
      <c r="O2841" t="s">
        <v>265</v>
      </c>
      <c r="P2841">
        <v>2020</v>
      </c>
      <c r="Q2841">
        <v>0.01</v>
      </c>
    </row>
    <row r="2842" spans="1:17" x14ac:dyDescent="0.25">
      <c r="A2842" t="s">
        <v>459</v>
      </c>
      <c r="B2842" t="s">
        <v>460</v>
      </c>
      <c r="C2842" t="s">
        <v>461</v>
      </c>
      <c r="D2842" t="s">
        <v>361</v>
      </c>
      <c r="E2842" t="s">
        <v>416</v>
      </c>
      <c r="F2842" t="s">
        <v>260</v>
      </c>
      <c r="G2842" t="s">
        <v>195</v>
      </c>
      <c r="H2842" t="s">
        <v>352</v>
      </c>
      <c r="I2842" t="s">
        <v>135</v>
      </c>
      <c r="K2842" t="s">
        <v>191</v>
      </c>
      <c r="N2842" t="s">
        <v>206</v>
      </c>
      <c r="O2842" t="s">
        <v>194</v>
      </c>
      <c r="P2842">
        <v>2030</v>
      </c>
      <c r="Q2842">
        <v>0.01</v>
      </c>
    </row>
    <row r="2843" spans="1:17" x14ac:dyDescent="0.25">
      <c r="A2843" t="s">
        <v>459</v>
      </c>
      <c r="B2843" t="s">
        <v>460</v>
      </c>
      <c r="C2843" t="s">
        <v>461</v>
      </c>
      <c r="D2843" t="s">
        <v>361</v>
      </c>
      <c r="E2843" t="s">
        <v>416</v>
      </c>
      <c r="F2843" t="s">
        <v>260</v>
      </c>
      <c r="G2843" t="s">
        <v>195</v>
      </c>
      <c r="H2843" t="s">
        <v>352</v>
      </c>
      <c r="I2843" t="s">
        <v>135</v>
      </c>
      <c r="K2843" t="s">
        <v>191</v>
      </c>
      <c r="N2843" t="s">
        <v>206</v>
      </c>
      <c r="O2843" t="s">
        <v>194</v>
      </c>
      <c r="P2843">
        <v>2050</v>
      </c>
      <c r="Q2843">
        <v>0.01</v>
      </c>
    </row>
    <row r="2844" spans="1:17" x14ac:dyDescent="0.25">
      <c r="A2844" t="s">
        <v>459</v>
      </c>
      <c r="B2844" t="s">
        <v>460</v>
      </c>
      <c r="C2844" t="s">
        <v>461</v>
      </c>
      <c r="D2844" t="s">
        <v>361</v>
      </c>
      <c r="E2844" t="s">
        <v>416</v>
      </c>
      <c r="F2844" t="s">
        <v>260</v>
      </c>
      <c r="G2844" t="s">
        <v>195</v>
      </c>
      <c r="H2844" t="s">
        <v>352</v>
      </c>
      <c r="I2844" t="s">
        <v>135</v>
      </c>
      <c r="K2844" t="s">
        <v>191</v>
      </c>
      <c r="N2844" t="s">
        <v>206</v>
      </c>
      <c r="O2844" t="s">
        <v>264</v>
      </c>
      <c r="P2844">
        <v>2050</v>
      </c>
      <c r="Q2844">
        <v>0.01</v>
      </c>
    </row>
    <row r="2845" spans="1:17" x14ac:dyDescent="0.25">
      <c r="A2845" t="s">
        <v>459</v>
      </c>
      <c r="B2845" t="s">
        <v>460</v>
      </c>
      <c r="C2845" t="s">
        <v>461</v>
      </c>
      <c r="D2845" t="s">
        <v>361</v>
      </c>
      <c r="E2845" t="s">
        <v>416</v>
      </c>
      <c r="F2845" t="s">
        <v>260</v>
      </c>
      <c r="G2845" t="s">
        <v>195</v>
      </c>
      <c r="H2845" t="s">
        <v>352</v>
      </c>
      <c r="I2845" t="s">
        <v>135</v>
      </c>
      <c r="K2845" t="s">
        <v>191</v>
      </c>
      <c r="N2845" t="s">
        <v>206</v>
      </c>
      <c r="O2845" t="s">
        <v>265</v>
      </c>
      <c r="P2845">
        <v>2050</v>
      </c>
      <c r="Q2845">
        <v>0.01</v>
      </c>
    </row>
    <row r="2846" spans="1:17" x14ac:dyDescent="0.25">
      <c r="A2846" t="s">
        <v>459</v>
      </c>
      <c r="B2846" t="s">
        <v>460</v>
      </c>
      <c r="C2846" t="s">
        <v>461</v>
      </c>
      <c r="D2846" t="s">
        <v>361</v>
      </c>
      <c r="E2846" t="s">
        <v>416</v>
      </c>
      <c r="F2846" t="s">
        <v>260</v>
      </c>
      <c r="G2846" t="s">
        <v>195</v>
      </c>
      <c r="H2846" t="s">
        <v>212</v>
      </c>
      <c r="I2846" t="s">
        <v>213</v>
      </c>
      <c r="K2846" t="s">
        <v>214</v>
      </c>
      <c r="M2846" t="s">
        <v>420</v>
      </c>
      <c r="O2846" t="s">
        <v>194</v>
      </c>
      <c r="P2846">
        <v>2015</v>
      </c>
      <c r="Q2846">
        <v>46.813120640000001</v>
      </c>
    </row>
    <row r="2847" spans="1:17" x14ac:dyDescent="0.25">
      <c r="A2847" t="s">
        <v>459</v>
      </c>
      <c r="B2847" t="s">
        <v>460</v>
      </c>
      <c r="C2847" t="s">
        <v>461</v>
      </c>
      <c r="D2847" t="s">
        <v>361</v>
      </c>
      <c r="E2847" t="s">
        <v>416</v>
      </c>
      <c r="F2847" t="s">
        <v>260</v>
      </c>
      <c r="G2847" t="s">
        <v>195</v>
      </c>
      <c r="H2847" t="s">
        <v>212</v>
      </c>
      <c r="I2847" t="s">
        <v>213</v>
      </c>
      <c r="K2847" t="s">
        <v>214</v>
      </c>
      <c r="M2847" t="s">
        <v>420</v>
      </c>
      <c r="O2847" t="s">
        <v>194</v>
      </c>
      <c r="P2847">
        <v>2020</v>
      </c>
      <c r="Q2847">
        <v>46.813120619999999</v>
      </c>
    </row>
    <row r="2848" spans="1:17" x14ac:dyDescent="0.25">
      <c r="A2848" t="s">
        <v>459</v>
      </c>
      <c r="B2848" t="s">
        <v>460</v>
      </c>
      <c r="C2848" t="s">
        <v>461</v>
      </c>
      <c r="D2848" t="s">
        <v>361</v>
      </c>
      <c r="E2848" t="s">
        <v>416</v>
      </c>
      <c r="F2848" t="s">
        <v>260</v>
      </c>
      <c r="G2848" t="s">
        <v>195</v>
      </c>
      <c r="H2848" t="s">
        <v>212</v>
      </c>
      <c r="I2848" t="s">
        <v>213</v>
      </c>
      <c r="K2848" t="s">
        <v>214</v>
      </c>
      <c r="M2848" t="s">
        <v>420</v>
      </c>
      <c r="O2848" t="s">
        <v>264</v>
      </c>
      <c r="P2848">
        <v>2020</v>
      </c>
      <c r="Q2848">
        <v>42.05808648</v>
      </c>
    </row>
    <row r="2849" spans="1:17" x14ac:dyDescent="0.25">
      <c r="A2849" t="s">
        <v>459</v>
      </c>
      <c r="B2849" t="s">
        <v>460</v>
      </c>
      <c r="C2849" t="s">
        <v>461</v>
      </c>
      <c r="D2849" t="s">
        <v>361</v>
      </c>
      <c r="E2849" t="s">
        <v>416</v>
      </c>
      <c r="F2849" t="s">
        <v>260</v>
      </c>
      <c r="G2849" t="s">
        <v>195</v>
      </c>
      <c r="H2849" t="s">
        <v>212</v>
      </c>
      <c r="I2849" t="s">
        <v>213</v>
      </c>
      <c r="K2849" t="s">
        <v>214</v>
      </c>
      <c r="M2849" t="s">
        <v>420</v>
      </c>
      <c r="O2849" t="s">
        <v>265</v>
      </c>
      <c r="P2849">
        <v>2020</v>
      </c>
      <c r="Q2849">
        <v>51.606223569999997</v>
      </c>
    </row>
    <row r="2850" spans="1:17" x14ac:dyDescent="0.25">
      <c r="A2850" t="s">
        <v>459</v>
      </c>
      <c r="B2850" t="s">
        <v>460</v>
      </c>
      <c r="C2850" t="s">
        <v>461</v>
      </c>
      <c r="D2850" t="s">
        <v>361</v>
      </c>
      <c r="E2850" t="s">
        <v>416</v>
      </c>
      <c r="F2850" t="s">
        <v>260</v>
      </c>
      <c r="G2850" t="s">
        <v>195</v>
      </c>
      <c r="H2850" t="s">
        <v>212</v>
      </c>
      <c r="I2850" t="s">
        <v>213</v>
      </c>
      <c r="K2850" t="s">
        <v>214</v>
      </c>
      <c r="M2850" t="s">
        <v>420</v>
      </c>
      <c r="O2850" t="s">
        <v>194</v>
      </c>
      <c r="P2850">
        <v>2030</v>
      </c>
      <c r="Q2850">
        <v>48.197705620000001</v>
      </c>
    </row>
    <row r="2851" spans="1:17" x14ac:dyDescent="0.25">
      <c r="A2851" t="s">
        <v>459</v>
      </c>
      <c r="B2851" t="s">
        <v>460</v>
      </c>
      <c r="C2851" t="s">
        <v>461</v>
      </c>
      <c r="D2851" t="s">
        <v>361</v>
      </c>
      <c r="E2851" t="s">
        <v>416</v>
      </c>
      <c r="F2851" t="s">
        <v>260</v>
      </c>
      <c r="G2851" t="s">
        <v>195</v>
      </c>
      <c r="H2851" t="s">
        <v>212</v>
      </c>
      <c r="I2851" t="s">
        <v>213</v>
      </c>
      <c r="K2851" t="s">
        <v>214</v>
      </c>
      <c r="M2851" t="s">
        <v>420</v>
      </c>
      <c r="O2851" t="s">
        <v>194</v>
      </c>
      <c r="P2851">
        <v>2050</v>
      </c>
      <c r="Q2851">
        <v>50.145305980000003</v>
      </c>
    </row>
    <row r="2852" spans="1:17" x14ac:dyDescent="0.25">
      <c r="A2852" t="s">
        <v>459</v>
      </c>
      <c r="B2852" t="s">
        <v>460</v>
      </c>
      <c r="C2852" t="s">
        <v>461</v>
      </c>
      <c r="D2852" t="s">
        <v>361</v>
      </c>
      <c r="E2852" t="s">
        <v>416</v>
      </c>
      <c r="F2852" t="s">
        <v>260</v>
      </c>
      <c r="G2852" t="s">
        <v>195</v>
      </c>
      <c r="H2852" t="s">
        <v>212</v>
      </c>
      <c r="I2852" t="s">
        <v>213</v>
      </c>
      <c r="K2852" t="s">
        <v>214</v>
      </c>
      <c r="M2852" t="s">
        <v>420</v>
      </c>
      <c r="O2852" t="s">
        <v>264</v>
      </c>
      <c r="P2852">
        <v>2050</v>
      </c>
      <c r="Q2852">
        <v>42.058086469999999</v>
      </c>
    </row>
    <row r="2853" spans="1:17" x14ac:dyDescent="0.25">
      <c r="A2853" t="s">
        <v>459</v>
      </c>
      <c r="B2853" t="s">
        <v>460</v>
      </c>
      <c r="C2853" t="s">
        <v>461</v>
      </c>
      <c r="D2853" t="s">
        <v>361</v>
      </c>
      <c r="E2853" t="s">
        <v>416</v>
      </c>
      <c r="F2853" t="s">
        <v>260</v>
      </c>
      <c r="G2853" t="s">
        <v>195</v>
      </c>
      <c r="H2853" t="s">
        <v>212</v>
      </c>
      <c r="I2853" t="s">
        <v>213</v>
      </c>
      <c r="K2853" t="s">
        <v>214</v>
      </c>
      <c r="M2853" t="s">
        <v>420</v>
      </c>
      <c r="O2853" t="s">
        <v>265</v>
      </c>
      <c r="P2853">
        <v>2050</v>
      </c>
      <c r="Q2853">
        <v>55.883204540000001</v>
      </c>
    </row>
    <row r="2854" spans="1:17" x14ac:dyDescent="0.25">
      <c r="A2854" t="s">
        <v>459</v>
      </c>
      <c r="B2854" t="s">
        <v>460</v>
      </c>
      <c r="C2854" t="s">
        <v>461</v>
      </c>
      <c r="D2854" t="s">
        <v>361</v>
      </c>
      <c r="E2854" t="s">
        <v>416</v>
      </c>
      <c r="F2854" t="s">
        <v>260</v>
      </c>
      <c r="G2854" t="s">
        <v>195</v>
      </c>
      <c r="H2854" t="s">
        <v>354</v>
      </c>
      <c r="I2854" t="s">
        <v>136</v>
      </c>
      <c r="K2854" t="s">
        <v>275</v>
      </c>
      <c r="M2854" t="s">
        <v>192</v>
      </c>
      <c r="N2854" t="s">
        <v>206</v>
      </c>
      <c r="O2854" t="s">
        <v>194</v>
      </c>
      <c r="P2854">
        <v>2015</v>
      </c>
      <c r="Q2854">
        <v>2.5</v>
      </c>
    </row>
    <row r="2855" spans="1:17" x14ac:dyDescent="0.25">
      <c r="A2855" t="s">
        <v>459</v>
      </c>
      <c r="B2855" t="s">
        <v>460</v>
      </c>
      <c r="C2855" t="s">
        <v>461</v>
      </c>
      <c r="D2855" t="s">
        <v>361</v>
      </c>
      <c r="E2855" t="s">
        <v>416</v>
      </c>
      <c r="F2855" t="s">
        <v>260</v>
      </c>
      <c r="G2855" t="s">
        <v>195</v>
      </c>
      <c r="H2855" t="s">
        <v>354</v>
      </c>
      <c r="I2855" t="s">
        <v>136</v>
      </c>
      <c r="K2855" t="s">
        <v>275</v>
      </c>
      <c r="M2855" t="s">
        <v>192</v>
      </c>
      <c r="N2855" t="s">
        <v>206</v>
      </c>
      <c r="O2855" t="s">
        <v>194</v>
      </c>
      <c r="P2855">
        <v>2020</v>
      </c>
      <c r="Q2855">
        <v>2.3774751250000001</v>
      </c>
    </row>
    <row r="2856" spans="1:17" x14ac:dyDescent="0.25">
      <c r="A2856" t="s">
        <v>459</v>
      </c>
      <c r="B2856" t="s">
        <v>460</v>
      </c>
      <c r="C2856" t="s">
        <v>461</v>
      </c>
      <c r="D2856" t="s">
        <v>361</v>
      </c>
      <c r="E2856" t="s">
        <v>416</v>
      </c>
      <c r="F2856" t="s">
        <v>260</v>
      </c>
      <c r="G2856" t="s">
        <v>195</v>
      </c>
      <c r="H2856" t="s">
        <v>354</v>
      </c>
      <c r="I2856" t="s">
        <v>136</v>
      </c>
      <c r="K2856" t="s">
        <v>275</v>
      </c>
      <c r="M2856" t="s">
        <v>192</v>
      </c>
      <c r="N2856" t="s">
        <v>206</v>
      </c>
      <c r="O2856" t="s">
        <v>264</v>
      </c>
      <c r="P2856">
        <v>2020</v>
      </c>
      <c r="Q2856">
        <v>2.020853856</v>
      </c>
    </row>
    <row r="2857" spans="1:17" x14ac:dyDescent="0.25">
      <c r="A2857" t="s">
        <v>459</v>
      </c>
      <c r="B2857" t="s">
        <v>460</v>
      </c>
      <c r="C2857" t="s">
        <v>461</v>
      </c>
      <c r="D2857" t="s">
        <v>361</v>
      </c>
      <c r="E2857" t="s">
        <v>416</v>
      </c>
      <c r="F2857" t="s">
        <v>260</v>
      </c>
      <c r="G2857" t="s">
        <v>195</v>
      </c>
      <c r="H2857" t="s">
        <v>354</v>
      </c>
      <c r="I2857" t="s">
        <v>136</v>
      </c>
      <c r="K2857" t="s">
        <v>275</v>
      </c>
      <c r="M2857" t="s">
        <v>192</v>
      </c>
      <c r="N2857" t="s">
        <v>206</v>
      </c>
      <c r="O2857" t="s">
        <v>265</v>
      </c>
      <c r="P2857">
        <v>2020</v>
      </c>
      <c r="Q2857">
        <v>2.7340963930000002</v>
      </c>
    </row>
    <row r="2858" spans="1:17" x14ac:dyDescent="0.25">
      <c r="A2858" t="s">
        <v>459</v>
      </c>
      <c r="B2858" t="s">
        <v>460</v>
      </c>
      <c r="C2858" t="s">
        <v>461</v>
      </c>
      <c r="D2858" t="s">
        <v>361</v>
      </c>
      <c r="E2858" t="s">
        <v>416</v>
      </c>
      <c r="F2858" t="s">
        <v>260</v>
      </c>
      <c r="G2858" t="s">
        <v>195</v>
      </c>
      <c r="H2858" t="s">
        <v>354</v>
      </c>
      <c r="I2858" t="s">
        <v>136</v>
      </c>
      <c r="K2858" t="s">
        <v>275</v>
      </c>
      <c r="M2858" t="s">
        <v>192</v>
      </c>
      <c r="N2858" t="s">
        <v>206</v>
      </c>
      <c r="O2858" t="s">
        <v>194</v>
      </c>
      <c r="P2858">
        <v>2030</v>
      </c>
      <c r="Q2858">
        <v>2.1501458869999999</v>
      </c>
    </row>
    <row r="2859" spans="1:17" x14ac:dyDescent="0.25">
      <c r="A2859" t="s">
        <v>459</v>
      </c>
      <c r="B2859" t="s">
        <v>460</v>
      </c>
      <c r="C2859" t="s">
        <v>461</v>
      </c>
      <c r="D2859" t="s">
        <v>361</v>
      </c>
      <c r="E2859" t="s">
        <v>416</v>
      </c>
      <c r="F2859" t="s">
        <v>260</v>
      </c>
      <c r="G2859" t="s">
        <v>195</v>
      </c>
      <c r="H2859" t="s">
        <v>354</v>
      </c>
      <c r="I2859" t="s">
        <v>136</v>
      </c>
      <c r="K2859" t="s">
        <v>275</v>
      </c>
      <c r="M2859" t="s">
        <v>192</v>
      </c>
      <c r="N2859" t="s">
        <v>206</v>
      </c>
      <c r="O2859" t="s">
        <v>194</v>
      </c>
      <c r="P2859">
        <v>2050</v>
      </c>
      <c r="Q2859">
        <v>1.758619237</v>
      </c>
    </row>
    <row r="2860" spans="1:17" x14ac:dyDescent="0.25">
      <c r="A2860" t="s">
        <v>459</v>
      </c>
      <c r="B2860" t="s">
        <v>460</v>
      </c>
      <c r="C2860" t="s">
        <v>461</v>
      </c>
      <c r="D2860" t="s">
        <v>361</v>
      </c>
      <c r="E2860" t="s">
        <v>416</v>
      </c>
      <c r="F2860" t="s">
        <v>260</v>
      </c>
      <c r="G2860" t="s">
        <v>195</v>
      </c>
      <c r="H2860" t="s">
        <v>354</v>
      </c>
      <c r="I2860" t="s">
        <v>136</v>
      </c>
      <c r="K2860" t="s">
        <v>275</v>
      </c>
      <c r="M2860" t="s">
        <v>192</v>
      </c>
      <c r="N2860" t="s">
        <v>206</v>
      </c>
      <c r="O2860" t="s">
        <v>264</v>
      </c>
      <c r="P2860">
        <v>2050</v>
      </c>
      <c r="Q2860">
        <v>1.3189644279999999</v>
      </c>
    </row>
    <row r="2861" spans="1:17" x14ac:dyDescent="0.25">
      <c r="A2861" t="s">
        <v>459</v>
      </c>
      <c r="B2861" t="s">
        <v>460</v>
      </c>
      <c r="C2861" t="s">
        <v>461</v>
      </c>
      <c r="D2861" t="s">
        <v>361</v>
      </c>
      <c r="E2861" t="s">
        <v>416</v>
      </c>
      <c r="F2861" t="s">
        <v>260</v>
      </c>
      <c r="G2861" t="s">
        <v>195</v>
      </c>
      <c r="H2861" t="s">
        <v>354</v>
      </c>
      <c r="I2861" t="s">
        <v>136</v>
      </c>
      <c r="K2861" t="s">
        <v>275</v>
      </c>
      <c r="M2861" t="s">
        <v>192</v>
      </c>
      <c r="N2861" t="s">
        <v>206</v>
      </c>
      <c r="O2861" t="s">
        <v>265</v>
      </c>
      <c r="P2861">
        <v>2050</v>
      </c>
      <c r="Q2861">
        <v>2.198274047</v>
      </c>
    </row>
    <row r="2862" spans="1:17" x14ac:dyDescent="0.25">
      <c r="A2862" t="s">
        <v>459</v>
      </c>
      <c r="B2862" t="s">
        <v>460</v>
      </c>
      <c r="C2862" t="s">
        <v>461</v>
      </c>
      <c r="D2862" t="s">
        <v>361</v>
      </c>
      <c r="E2862" t="s">
        <v>416</v>
      </c>
      <c r="F2862" t="s">
        <v>260</v>
      </c>
      <c r="G2862" t="s">
        <v>195</v>
      </c>
      <c r="H2862" t="s">
        <v>355</v>
      </c>
      <c r="I2862" t="s">
        <v>277</v>
      </c>
      <c r="K2862" t="s">
        <v>278</v>
      </c>
      <c r="N2862" t="s">
        <v>206</v>
      </c>
      <c r="O2862" t="s">
        <v>194</v>
      </c>
      <c r="P2862">
        <v>2015</v>
      </c>
      <c r="Q2862">
        <v>0.85446130200000003</v>
      </c>
    </row>
    <row r="2863" spans="1:17" x14ac:dyDescent="0.25">
      <c r="A2863" t="s">
        <v>459</v>
      </c>
      <c r="B2863" t="s">
        <v>460</v>
      </c>
      <c r="C2863" t="s">
        <v>461</v>
      </c>
      <c r="D2863" t="s">
        <v>361</v>
      </c>
      <c r="E2863" t="s">
        <v>416</v>
      </c>
      <c r="F2863" t="s">
        <v>260</v>
      </c>
      <c r="G2863" t="s">
        <v>195</v>
      </c>
      <c r="H2863" t="s">
        <v>355</v>
      </c>
      <c r="I2863" t="s">
        <v>277</v>
      </c>
      <c r="K2863" t="s">
        <v>278</v>
      </c>
      <c r="N2863" t="s">
        <v>206</v>
      </c>
      <c r="O2863" t="s">
        <v>194</v>
      </c>
      <c r="P2863">
        <v>2020</v>
      </c>
      <c r="Q2863">
        <v>0.85446130200000003</v>
      </c>
    </row>
    <row r="2864" spans="1:17" x14ac:dyDescent="0.25">
      <c r="A2864" t="s">
        <v>459</v>
      </c>
      <c r="B2864" t="s">
        <v>460</v>
      </c>
      <c r="C2864" t="s">
        <v>461</v>
      </c>
      <c r="D2864" t="s">
        <v>361</v>
      </c>
      <c r="E2864" t="s">
        <v>416</v>
      </c>
      <c r="F2864" t="s">
        <v>260</v>
      </c>
      <c r="G2864" t="s">
        <v>195</v>
      </c>
      <c r="H2864" t="s">
        <v>355</v>
      </c>
      <c r="I2864" t="s">
        <v>277</v>
      </c>
      <c r="K2864" t="s">
        <v>278</v>
      </c>
      <c r="N2864" t="s">
        <v>206</v>
      </c>
      <c r="O2864" t="s">
        <v>264</v>
      </c>
      <c r="P2864">
        <v>2020</v>
      </c>
      <c r="Q2864">
        <v>0.72629210700000002</v>
      </c>
    </row>
    <row r="2865" spans="1:17" x14ac:dyDescent="0.25">
      <c r="A2865" t="s">
        <v>459</v>
      </c>
      <c r="B2865" t="s">
        <v>460</v>
      </c>
      <c r="C2865" t="s">
        <v>461</v>
      </c>
      <c r="D2865" t="s">
        <v>361</v>
      </c>
      <c r="E2865" t="s">
        <v>416</v>
      </c>
      <c r="F2865" t="s">
        <v>260</v>
      </c>
      <c r="G2865" t="s">
        <v>195</v>
      </c>
      <c r="H2865" t="s">
        <v>355</v>
      </c>
      <c r="I2865" t="s">
        <v>277</v>
      </c>
      <c r="K2865" t="s">
        <v>278</v>
      </c>
      <c r="N2865" t="s">
        <v>206</v>
      </c>
      <c r="O2865" t="s">
        <v>265</v>
      </c>
      <c r="P2865">
        <v>2020</v>
      </c>
      <c r="Q2865">
        <v>0.98263049700000005</v>
      </c>
    </row>
    <row r="2866" spans="1:17" x14ac:dyDescent="0.25">
      <c r="A2866" t="s">
        <v>459</v>
      </c>
      <c r="B2866" t="s">
        <v>460</v>
      </c>
      <c r="C2866" t="s">
        <v>461</v>
      </c>
      <c r="D2866" t="s">
        <v>361</v>
      </c>
      <c r="E2866" t="s">
        <v>416</v>
      </c>
      <c r="F2866" t="s">
        <v>260</v>
      </c>
      <c r="G2866" t="s">
        <v>195</v>
      </c>
      <c r="H2866" t="s">
        <v>355</v>
      </c>
      <c r="I2866" t="s">
        <v>277</v>
      </c>
      <c r="K2866" t="s">
        <v>278</v>
      </c>
      <c r="N2866" t="s">
        <v>206</v>
      </c>
      <c r="O2866" t="s">
        <v>194</v>
      </c>
      <c r="P2866">
        <v>2030</v>
      </c>
      <c r="Q2866">
        <v>0.82991502399999995</v>
      </c>
    </row>
    <row r="2867" spans="1:17" x14ac:dyDescent="0.25">
      <c r="A2867" t="s">
        <v>459</v>
      </c>
      <c r="B2867" t="s">
        <v>460</v>
      </c>
      <c r="C2867" t="s">
        <v>461</v>
      </c>
      <c r="D2867" t="s">
        <v>361</v>
      </c>
      <c r="E2867" t="s">
        <v>416</v>
      </c>
      <c r="F2867" t="s">
        <v>260</v>
      </c>
      <c r="G2867" t="s">
        <v>195</v>
      </c>
      <c r="H2867" t="s">
        <v>355</v>
      </c>
      <c r="I2867" t="s">
        <v>277</v>
      </c>
      <c r="K2867" t="s">
        <v>278</v>
      </c>
      <c r="N2867" t="s">
        <v>206</v>
      </c>
      <c r="O2867" t="s">
        <v>194</v>
      </c>
      <c r="P2867">
        <v>2050</v>
      </c>
      <c r="Q2867">
        <v>0.79768184099999995</v>
      </c>
    </row>
    <row r="2868" spans="1:17" x14ac:dyDescent="0.25">
      <c r="A2868" t="s">
        <v>459</v>
      </c>
      <c r="B2868" t="s">
        <v>460</v>
      </c>
      <c r="C2868" t="s">
        <v>461</v>
      </c>
      <c r="D2868" t="s">
        <v>361</v>
      </c>
      <c r="E2868" t="s">
        <v>416</v>
      </c>
      <c r="F2868" t="s">
        <v>260</v>
      </c>
      <c r="G2868" t="s">
        <v>195</v>
      </c>
      <c r="H2868" t="s">
        <v>355</v>
      </c>
      <c r="I2868" t="s">
        <v>277</v>
      </c>
      <c r="K2868" t="s">
        <v>278</v>
      </c>
      <c r="N2868" t="s">
        <v>206</v>
      </c>
      <c r="O2868" t="s">
        <v>264</v>
      </c>
      <c r="P2868">
        <v>2050</v>
      </c>
      <c r="Q2868">
        <v>0.59826138100000004</v>
      </c>
    </row>
    <row r="2869" spans="1:17" x14ac:dyDescent="0.25">
      <c r="A2869" t="s">
        <v>459</v>
      </c>
      <c r="B2869" t="s">
        <v>460</v>
      </c>
      <c r="C2869" t="s">
        <v>461</v>
      </c>
      <c r="D2869" t="s">
        <v>361</v>
      </c>
      <c r="E2869" t="s">
        <v>416</v>
      </c>
      <c r="F2869" t="s">
        <v>260</v>
      </c>
      <c r="G2869" t="s">
        <v>195</v>
      </c>
      <c r="H2869" t="s">
        <v>355</v>
      </c>
      <c r="I2869" t="s">
        <v>277</v>
      </c>
      <c r="K2869" t="s">
        <v>278</v>
      </c>
      <c r="N2869" t="s">
        <v>206</v>
      </c>
      <c r="O2869" t="s">
        <v>265</v>
      </c>
      <c r="P2869">
        <v>2050</v>
      </c>
      <c r="Q2869">
        <v>0.99710230200000005</v>
      </c>
    </row>
    <row r="2870" spans="1:17" x14ac:dyDescent="0.25">
      <c r="A2870" t="s">
        <v>459</v>
      </c>
      <c r="B2870" t="s">
        <v>460</v>
      </c>
      <c r="C2870" t="s">
        <v>461</v>
      </c>
      <c r="D2870" t="s">
        <v>361</v>
      </c>
      <c r="E2870" t="s">
        <v>416</v>
      </c>
      <c r="F2870" t="s">
        <v>260</v>
      </c>
      <c r="G2870" t="s">
        <v>195</v>
      </c>
      <c r="H2870" t="s">
        <v>215</v>
      </c>
      <c r="I2870" t="s">
        <v>216</v>
      </c>
      <c r="K2870" t="s">
        <v>202</v>
      </c>
      <c r="N2870" t="s">
        <v>206</v>
      </c>
      <c r="O2870" t="s">
        <v>194</v>
      </c>
      <c r="P2870">
        <v>2015</v>
      </c>
      <c r="Q2870">
        <v>25</v>
      </c>
    </row>
    <row r="2871" spans="1:17" x14ac:dyDescent="0.25">
      <c r="A2871" t="s">
        <v>459</v>
      </c>
      <c r="B2871" t="s">
        <v>460</v>
      </c>
      <c r="C2871" t="s">
        <v>461</v>
      </c>
      <c r="D2871" t="s">
        <v>361</v>
      </c>
      <c r="E2871" t="s">
        <v>416</v>
      </c>
      <c r="F2871" t="s">
        <v>260</v>
      </c>
      <c r="G2871" t="s">
        <v>195</v>
      </c>
      <c r="H2871" t="s">
        <v>215</v>
      </c>
      <c r="I2871" t="s">
        <v>216</v>
      </c>
      <c r="K2871" t="s">
        <v>202</v>
      </c>
      <c r="N2871" t="s">
        <v>206</v>
      </c>
      <c r="O2871" t="s">
        <v>194</v>
      </c>
      <c r="P2871">
        <v>2020</v>
      </c>
      <c r="Q2871">
        <v>25</v>
      </c>
    </row>
    <row r="2872" spans="1:17" x14ac:dyDescent="0.25">
      <c r="A2872" t="s">
        <v>459</v>
      </c>
      <c r="B2872" t="s">
        <v>460</v>
      </c>
      <c r="C2872" t="s">
        <v>461</v>
      </c>
      <c r="D2872" t="s">
        <v>361</v>
      </c>
      <c r="E2872" t="s">
        <v>416</v>
      </c>
      <c r="F2872" t="s">
        <v>260</v>
      </c>
      <c r="G2872" t="s">
        <v>195</v>
      </c>
      <c r="H2872" t="s">
        <v>215</v>
      </c>
      <c r="I2872" t="s">
        <v>216</v>
      </c>
      <c r="K2872" t="s">
        <v>202</v>
      </c>
      <c r="N2872" t="s">
        <v>206</v>
      </c>
      <c r="O2872" t="s">
        <v>264</v>
      </c>
      <c r="P2872">
        <v>2020</v>
      </c>
      <c r="Q2872">
        <v>20</v>
      </c>
    </row>
    <row r="2873" spans="1:17" x14ac:dyDescent="0.25">
      <c r="A2873" t="s">
        <v>459</v>
      </c>
      <c r="B2873" t="s">
        <v>460</v>
      </c>
      <c r="C2873" t="s">
        <v>461</v>
      </c>
      <c r="D2873" t="s">
        <v>361</v>
      </c>
      <c r="E2873" t="s">
        <v>416</v>
      </c>
      <c r="F2873" t="s">
        <v>260</v>
      </c>
      <c r="G2873" t="s">
        <v>195</v>
      </c>
      <c r="H2873" t="s">
        <v>215</v>
      </c>
      <c r="I2873" t="s">
        <v>216</v>
      </c>
      <c r="K2873" t="s">
        <v>202</v>
      </c>
      <c r="N2873" t="s">
        <v>206</v>
      </c>
      <c r="O2873" t="s">
        <v>265</v>
      </c>
      <c r="P2873">
        <v>2020</v>
      </c>
      <c r="Q2873">
        <v>35</v>
      </c>
    </row>
    <row r="2874" spans="1:17" x14ac:dyDescent="0.25">
      <c r="A2874" t="s">
        <v>459</v>
      </c>
      <c r="B2874" t="s">
        <v>460</v>
      </c>
      <c r="C2874" t="s">
        <v>461</v>
      </c>
      <c r="D2874" t="s">
        <v>361</v>
      </c>
      <c r="E2874" t="s">
        <v>416</v>
      </c>
      <c r="F2874" t="s">
        <v>260</v>
      </c>
      <c r="G2874" t="s">
        <v>195</v>
      </c>
      <c r="H2874" t="s">
        <v>215</v>
      </c>
      <c r="I2874" t="s">
        <v>216</v>
      </c>
      <c r="K2874" t="s">
        <v>202</v>
      </c>
      <c r="N2874" t="s">
        <v>206</v>
      </c>
      <c r="O2874" t="s">
        <v>194</v>
      </c>
      <c r="P2874">
        <v>2030</v>
      </c>
      <c r="Q2874">
        <v>25</v>
      </c>
    </row>
    <row r="2875" spans="1:17" x14ac:dyDescent="0.25">
      <c r="A2875" t="s">
        <v>459</v>
      </c>
      <c r="B2875" t="s">
        <v>460</v>
      </c>
      <c r="C2875" t="s">
        <v>461</v>
      </c>
      <c r="D2875" t="s">
        <v>361</v>
      </c>
      <c r="E2875" t="s">
        <v>416</v>
      </c>
      <c r="F2875" t="s">
        <v>260</v>
      </c>
      <c r="G2875" t="s">
        <v>195</v>
      </c>
      <c r="H2875" t="s">
        <v>215</v>
      </c>
      <c r="I2875" t="s">
        <v>216</v>
      </c>
      <c r="K2875" t="s">
        <v>202</v>
      </c>
      <c r="N2875" t="s">
        <v>206</v>
      </c>
      <c r="O2875" t="s">
        <v>194</v>
      </c>
      <c r="P2875">
        <v>2050</v>
      </c>
      <c r="Q2875">
        <v>25</v>
      </c>
    </row>
    <row r="2876" spans="1:17" x14ac:dyDescent="0.25">
      <c r="A2876" t="s">
        <v>459</v>
      </c>
      <c r="B2876" t="s">
        <v>460</v>
      </c>
      <c r="C2876" t="s">
        <v>461</v>
      </c>
      <c r="D2876" t="s">
        <v>361</v>
      </c>
      <c r="E2876" t="s">
        <v>416</v>
      </c>
      <c r="F2876" t="s">
        <v>260</v>
      </c>
      <c r="G2876" t="s">
        <v>195</v>
      </c>
      <c r="H2876" t="s">
        <v>215</v>
      </c>
      <c r="I2876" t="s">
        <v>216</v>
      </c>
      <c r="K2876" t="s">
        <v>202</v>
      </c>
      <c r="N2876" t="s">
        <v>206</v>
      </c>
      <c r="O2876" t="s">
        <v>264</v>
      </c>
      <c r="P2876">
        <v>2050</v>
      </c>
      <c r="Q2876">
        <v>20</v>
      </c>
    </row>
    <row r="2877" spans="1:17" x14ac:dyDescent="0.25">
      <c r="A2877" t="s">
        <v>459</v>
      </c>
      <c r="B2877" t="s">
        <v>460</v>
      </c>
      <c r="C2877" t="s">
        <v>461</v>
      </c>
      <c r="D2877" t="s">
        <v>361</v>
      </c>
      <c r="E2877" t="s">
        <v>416</v>
      </c>
      <c r="F2877" t="s">
        <v>260</v>
      </c>
      <c r="G2877" t="s">
        <v>195</v>
      </c>
      <c r="H2877" t="s">
        <v>215</v>
      </c>
      <c r="I2877" t="s">
        <v>216</v>
      </c>
      <c r="K2877" t="s">
        <v>202</v>
      </c>
      <c r="N2877" t="s">
        <v>206</v>
      </c>
      <c r="O2877" t="s">
        <v>265</v>
      </c>
      <c r="P2877">
        <v>2050</v>
      </c>
      <c r="Q2877">
        <v>35</v>
      </c>
    </row>
    <row r="2878" spans="1:17" x14ac:dyDescent="0.25">
      <c r="A2878" t="s">
        <v>459</v>
      </c>
      <c r="B2878" t="s">
        <v>460</v>
      </c>
      <c r="C2878" t="s">
        <v>461</v>
      </c>
      <c r="D2878" t="s">
        <v>361</v>
      </c>
      <c r="E2878" t="s">
        <v>416</v>
      </c>
      <c r="F2878" t="s">
        <v>260</v>
      </c>
      <c r="G2878" t="s">
        <v>218</v>
      </c>
      <c r="H2878" t="s">
        <v>219</v>
      </c>
      <c r="I2878" t="s">
        <v>220</v>
      </c>
      <c r="K2878" t="s">
        <v>221</v>
      </c>
      <c r="N2878" t="s">
        <v>425</v>
      </c>
      <c r="O2878" t="s">
        <v>194</v>
      </c>
      <c r="P2878">
        <v>2015</v>
      </c>
      <c r="Q2878">
        <v>0.3</v>
      </c>
    </row>
    <row r="2879" spans="1:17" x14ac:dyDescent="0.25">
      <c r="A2879" t="s">
        <v>459</v>
      </c>
      <c r="B2879" t="s">
        <v>460</v>
      </c>
      <c r="C2879" t="s">
        <v>461</v>
      </c>
      <c r="D2879" t="s">
        <v>361</v>
      </c>
      <c r="E2879" t="s">
        <v>416</v>
      </c>
      <c r="F2879" t="s">
        <v>260</v>
      </c>
      <c r="G2879" t="s">
        <v>218</v>
      </c>
      <c r="H2879" t="s">
        <v>219</v>
      </c>
      <c r="I2879" t="s">
        <v>220</v>
      </c>
      <c r="K2879" t="s">
        <v>221</v>
      </c>
      <c r="N2879" t="s">
        <v>425</v>
      </c>
      <c r="O2879" t="s">
        <v>194</v>
      </c>
      <c r="P2879">
        <v>2020</v>
      </c>
      <c r="Q2879">
        <v>0.1</v>
      </c>
    </row>
    <row r="2880" spans="1:17" x14ac:dyDescent="0.25">
      <c r="A2880" t="s">
        <v>459</v>
      </c>
      <c r="B2880" t="s">
        <v>460</v>
      </c>
      <c r="C2880" t="s">
        <v>461</v>
      </c>
      <c r="D2880" t="s">
        <v>361</v>
      </c>
      <c r="E2880" t="s">
        <v>416</v>
      </c>
      <c r="F2880" t="s">
        <v>260</v>
      </c>
      <c r="G2880" t="s">
        <v>218</v>
      </c>
      <c r="H2880" t="s">
        <v>219</v>
      </c>
      <c r="I2880" t="s">
        <v>220</v>
      </c>
      <c r="K2880" t="s">
        <v>221</v>
      </c>
      <c r="N2880" t="s">
        <v>425</v>
      </c>
      <c r="O2880" t="s">
        <v>264</v>
      </c>
      <c r="P2880">
        <v>2020</v>
      </c>
      <c r="Q2880">
        <v>0</v>
      </c>
    </row>
    <row r="2881" spans="1:17" x14ac:dyDescent="0.25">
      <c r="A2881" t="s">
        <v>459</v>
      </c>
      <c r="B2881" t="s">
        <v>460</v>
      </c>
      <c r="C2881" t="s">
        <v>461</v>
      </c>
      <c r="D2881" t="s">
        <v>361</v>
      </c>
      <c r="E2881" t="s">
        <v>416</v>
      </c>
      <c r="F2881" t="s">
        <v>260</v>
      </c>
      <c r="G2881" t="s">
        <v>218</v>
      </c>
      <c r="H2881" t="s">
        <v>219</v>
      </c>
      <c r="I2881" t="s">
        <v>220</v>
      </c>
      <c r="K2881" t="s">
        <v>221</v>
      </c>
      <c r="N2881" t="s">
        <v>425</v>
      </c>
      <c r="O2881" t="s">
        <v>265</v>
      </c>
      <c r="P2881">
        <v>2020</v>
      </c>
      <c r="Q2881">
        <v>0.1</v>
      </c>
    </row>
    <row r="2882" spans="1:17" x14ac:dyDescent="0.25">
      <c r="A2882" t="s">
        <v>459</v>
      </c>
      <c r="B2882" t="s">
        <v>460</v>
      </c>
      <c r="C2882" t="s">
        <v>461</v>
      </c>
      <c r="D2882" t="s">
        <v>361</v>
      </c>
      <c r="E2882" t="s">
        <v>416</v>
      </c>
      <c r="F2882" t="s">
        <v>260</v>
      </c>
      <c r="G2882" t="s">
        <v>218</v>
      </c>
      <c r="H2882" t="s">
        <v>219</v>
      </c>
      <c r="I2882" t="s">
        <v>220</v>
      </c>
      <c r="K2882" t="s">
        <v>221</v>
      </c>
      <c r="N2882" t="s">
        <v>425</v>
      </c>
      <c r="O2882" t="s">
        <v>194</v>
      </c>
      <c r="P2882">
        <v>2030</v>
      </c>
      <c r="Q2882">
        <v>0.1</v>
      </c>
    </row>
    <row r="2883" spans="1:17" x14ac:dyDescent="0.25">
      <c r="A2883" t="s">
        <v>459</v>
      </c>
      <c r="B2883" t="s">
        <v>460</v>
      </c>
      <c r="C2883" t="s">
        <v>461</v>
      </c>
      <c r="D2883" t="s">
        <v>361</v>
      </c>
      <c r="E2883" t="s">
        <v>416</v>
      </c>
      <c r="F2883" t="s">
        <v>260</v>
      </c>
      <c r="G2883" t="s">
        <v>218</v>
      </c>
      <c r="H2883" t="s">
        <v>219</v>
      </c>
      <c r="I2883" t="s">
        <v>220</v>
      </c>
      <c r="K2883" t="s">
        <v>221</v>
      </c>
      <c r="N2883" t="s">
        <v>425</v>
      </c>
      <c r="O2883" t="s">
        <v>194</v>
      </c>
      <c r="P2883">
        <v>2050</v>
      </c>
      <c r="Q2883">
        <v>0.1</v>
      </c>
    </row>
    <row r="2884" spans="1:17" x14ac:dyDescent="0.25">
      <c r="A2884" t="s">
        <v>459</v>
      </c>
      <c r="B2884" t="s">
        <v>460</v>
      </c>
      <c r="C2884" t="s">
        <v>461</v>
      </c>
      <c r="D2884" t="s">
        <v>361</v>
      </c>
      <c r="E2884" t="s">
        <v>416</v>
      </c>
      <c r="F2884" t="s">
        <v>260</v>
      </c>
      <c r="G2884" t="s">
        <v>218</v>
      </c>
      <c r="H2884" t="s">
        <v>219</v>
      </c>
      <c r="I2884" t="s">
        <v>220</v>
      </c>
      <c r="K2884" t="s">
        <v>221</v>
      </c>
      <c r="N2884" t="s">
        <v>425</v>
      </c>
      <c r="O2884" t="s">
        <v>264</v>
      </c>
      <c r="P2884">
        <v>2050</v>
      </c>
      <c r="Q2884">
        <v>0</v>
      </c>
    </row>
    <row r="2885" spans="1:17" x14ac:dyDescent="0.25">
      <c r="A2885" t="s">
        <v>459</v>
      </c>
      <c r="B2885" t="s">
        <v>460</v>
      </c>
      <c r="C2885" t="s">
        <v>461</v>
      </c>
      <c r="D2885" t="s">
        <v>361</v>
      </c>
      <c r="E2885" t="s">
        <v>416</v>
      </c>
      <c r="F2885" t="s">
        <v>260</v>
      </c>
      <c r="G2885" t="s">
        <v>218</v>
      </c>
      <c r="H2885" t="s">
        <v>219</v>
      </c>
      <c r="I2885" t="s">
        <v>220</v>
      </c>
      <c r="K2885" t="s">
        <v>221</v>
      </c>
      <c r="N2885" t="s">
        <v>425</v>
      </c>
      <c r="O2885" t="s">
        <v>265</v>
      </c>
      <c r="P2885">
        <v>2050</v>
      </c>
      <c r="Q2885">
        <v>0.1</v>
      </c>
    </row>
    <row r="2886" spans="1:17" x14ac:dyDescent="0.25">
      <c r="A2886" t="s">
        <v>459</v>
      </c>
      <c r="B2886" t="s">
        <v>460</v>
      </c>
      <c r="C2886" t="s">
        <v>461</v>
      </c>
      <c r="D2886" t="s">
        <v>361</v>
      </c>
      <c r="E2886" t="s">
        <v>416</v>
      </c>
      <c r="F2886" t="s">
        <v>260</v>
      </c>
      <c r="G2886" t="s">
        <v>218</v>
      </c>
      <c r="H2886" t="s">
        <v>223</v>
      </c>
      <c r="I2886" t="s">
        <v>224</v>
      </c>
      <c r="K2886" t="s">
        <v>221</v>
      </c>
      <c r="M2886" t="s">
        <v>238</v>
      </c>
      <c r="N2886" t="s">
        <v>425</v>
      </c>
      <c r="O2886" t="s">
        <v>194</v>
      </c>
      <c r="P2886">
        <v>2015</v>
      </c>
      <c r="Q2886">
        <v>1.2</v>
      </c>
    </row>
    <row r="2887" spans="1:17" x14ac:dyDescent="0.25">
      <c r="A2887" t="s">
        <v>459</v>
      </c>
      <c r="B2887" t="s">
        <v>460</v>
      </c>
      <c r="C2887" t="s">
        <v>461</v>
      </c>
      <c r="D2887" t="s">
        <v>361</v>
      </c>
      <c r="E2887" t="s">
        <v>416</v>
      </c>
      <c r="F2887" t="s">
        <v>260</v>
      </c>
      <c r="G2887" t="s">
        <v>218</v>
      </c>
      <c r="H2887" t="s">
        <v>223</v>
      </c>
      <c r="I2887" t="s">
        <v>224</v>
      </c>
      <c r="K2887" t="s">
        <v>221</v>
      </c>
      <c r="M2887" t="s">
        <v>238</v>
      </c>
      <c r="N2887" t="s">
        <v>425</v>
      </c>
      <c r="O2887" t="s">
        <v>194</v>
      </c>
      <c r="P2887">
        <v>2020</v>
      </c>
      <c r="Q2887">
        <v>1</v>
      </c>
    </row>
    <row r="2888" spans="1:17" x14ac:dyDescent="0.25">
      <c r="A2888" t="s">
        <v>459</v>
      </c>
      <c r="B2888" t="s">
        <v>460</v>
      </c>
      <c r="C2888" t="s">
        <v>461</v>
      </c>
      <c r="D2888" t="s">
        <v>361</v>
      </c>
      <c r="E2888" t="s">
        <v>416</v>
      </c>
      <c r="F2888" t="s">
        <v>260</v>
      </c>
      <c r="G2888" t="s">
        <v>218</v>
      </c>
      <c r="H2888" t="s">
        <v>223</v>
      </c>
      <c r="I2888" t="s">
        <v>224</v>
      </c>
      <c r="K2888" t="s">
        <v>221</v>
      </c>
      <c r="M2888" t="s">
        <v>238</v>
      </c>
      <c r="N2888" t="s">
        <v>425</v>
      </c>
      <c r="O2888" t="s">
        <v>264</v>
      </c>
      <c r="P2888">
        <v>2020</v>
      </c>
      <c r="Q2888">
        <v>1</v>
      </c>
    </row>
    <row r="2889" spans="1:17" x14ac:dyDescent="0.25">
      <c r="A2889" t="s">
        <v>459</v>
      </c>
      <c r="B2889" t="s">
        <v>460</v>
      </c>
      <c r="C2889" t="s">
        <v>461</v>
      </c>
      <c r="D2889" t="s">
        <v>361</v>
      </c>
      <c r="E2889" t="s">
        <v>416</v>
      </c>
      <c r="F2889" t="s">
        <v>260</v>
      </c>
      <c r="G2889" t="s">
        <v>218</v>
      </c>
      <c r="H2889" t="s">
        <v>223</v>
      </c>
      <c r="I2889" t="s">
        <v>224</v>
      </c>
      <c r="K2889" t="s">
        <v>221</v>
      </c>
      <c r="M2889" t="s">
        <v>238</v>
      </c>
      <c r="N2889" t="s">
        <v>425</v>
      </c>
      <c r="O2889" t="s">
        <v>265</v>
      </c>
      <c r="P2889">
        <v>2020</v>
      </c>
      <c r="Q2889">
        <v>3</v>
      </c>
    </row>
    <row r="2890" spans="1:17" x14ac:dyDescent="0.25">
      <c r="A2890" t="s">
        <v>459</v>
      </c>
      <c r="B2890" t="s">
        <v>460</v>
      </c>
      <c r="C2890" t="s">
        <v>461</v>
      </c>
      <c r="D2890" t="s">
        <v>361</v>
      </c>
      <c r="E2890" t="s">
        <v>416</v>
      </c>
      <c r="F2890" t="s">
        <v>260</v>
      </c>
      <c r="G2890" t="s">
        <v>218</v>
      </c>
      <c r="H2890" t="s">
        <v>223</v>
      </c>
      <c r="I2890" t="s">
        <v>224</v>
      </c>
      <c r="K2890" t="s">
        <v>221</v>
      </c>
      <c r="M2890" t="s">
        <v>238</v>
      </c>
      <c r="N2890" t="s">
        <v>425</v>
      </c>
      <c r="O2890" t="s">
        <v>194</v>
      </c>
      <c r="P2890">
        <v>2030</v>
      </c>
      <c r="Q2890">
        <v>1</v>
      </c>
    </row>
    <row r="2891" spans="1:17" x14ac:dyDescent="0.25">
      <c r="A2891" t="s">
        <v>459</v>
      </c>
      <c r="B2891" t="s">
        <v>460</v>
      </c>
      <c r="C2891" t="s">
        <v>461</v>
      </c>
      <c r="D2891" t="s">
        <v>361</v>
      </c>
      <c r="E2891" t="s">
        <v>416</v>
      </c>
      <c r="F2891" t="s">
        <v>260</v>
      </c>
      <c r="G2891" t="s">
        <v>218</v>
      </c>
      <c r="H2891" t="s">
        <v>223</v>
      </c>
      <c r="I2891" t="s">
        <v>224</v>
      </c>
      <c r="K2891" t="s">
        <v>221</v>
      </c>
      <c r="M2891" t="s">
        <v>238</v>
      </c>
      <c r="N2891" t="s">
        <v>425</v>
      </c>
      <c r="O2891" t="s">
        <v>194</v>
      </c>
      <c r="P2891">
        <v>2050</v>
      </c>
      <c r="Q2891">
        <v>1</v>
      </c>
    </row>
    <row r="2892" spans="1:17" x14ac:dyDescent="0.25">
      <c r="A2892" t="s">
        <v>459</v>
      </c>
      <c r="B2892" t="s">
        <v>460</v>
      </c>
      <c r="C2892" t="s">
        <v>461</v>
      </c>
      <c r="D2892" t="s">
        <v>361</v>
      </c>
      <c r="E2892" t="s">
        <v>416</v>
      </c>
      <c r="F2892" t="s">
        <v>260</v>
      </c>
      <c r="G2892" t="s">
        <v>218</v>
      </c>
      <c r="H2892" t="s">
        <v>223</v>
      </c>
      <c r="I2892" t="s">
        <v>224</v>
      </c>
      <c r="K2892" t="s">
        <v>221</v>
      </c>
      <c r="M2892" t="s">
        <v>238</v>
      </c>
      <c r="N2892" t="s">
        <v>425</v>
      </c>
      <c r="O2892" t="s">
        <v>264</v>
      </c>
      <c r="P2892">
        <v>2050</v>
      </c>
      <c r="Q2892">
        <v>0</v>
      </c>
    </row>
    <row r="2893" spans="1:17" x14ac:dyDescent="0.25">
      <c r="A2893" t="s">
        <v>459</v>
      </c>
      <c r="B2893" t="s">
        <v>460</v>
      </c>
      <c r="C2893" t="s">
        <v>461</v>
      </c>
      <c r="D2893" t="s">
        <v>361</v>
      </c>
      <c r="E2893" t="s">
        <v>416</v>
      </c>
      <c r="F2893" t="s">
        <v>260</v>
      </c>
      <c r="G2893" t="s">
        <v>218</v>
      </c>
      <c r="H2893" t="s">
        <v>223</v>
      </c>
      <c r="I2893" t="s">
        <v>224</v>
      </c>
      <c r="K2893" t="s">
        <v>221</v>
      </c>
      <c r="M2893" t="s">
        <v>238</v>
      </c>
      <c r="N2893" t="s">
        <v>425</v>
      </c>
      <c r="O2893" t="s">
        <v>265</v>
      </c>
      <c r="P2893">
        <v>2050</v>
      </c>
      <c r="Q2893">
        <v>1</v>
      </c>
    </row>
    <row r="2894" spans="1:17" x14ac:dyDescent="0.25">
      <c r="A2894" t="s">
        <v>459</v>
      </c>
      <c r="B2894" t="s">
        <v>460</v>
      </c>
      <c r="C2894" t="s">
        <v>461</v>
      </c>
      <c r="D2894" t="s">
        <v>361</v>
      </c>
      <c r="E2894" t="s">
        <v>416</v>
      </c>
      <c r="F2894" t="s">
        <v>260</v>
      </c>
      <c r="G2894" t="s">
        <v>218</v>
      </c>
      <c r="H2894" t="s">
        <v>225</v>
      </c>
      <c r="I2894" t="s">
        <v>226</v>
      </c>
      <c r="K2894" t="s">
        <v>221</v>
      </c>
      <c r="M2894" t="s">
        <v>371</v>
      </c>
      <c r="N2894" t="s">
        <v>426</v>
      </c>
      <c r="O2894" t="s">
        <v>194</v>
      </c>
      <c r="P2894">
        <v>2015</v>
      </c>
      <c r="Q2894">
        <v>80</v>
      </c>
    </row>
    <row r="2895" spans="1:17" x14ac:dyDescent="0.25">
      <c r="A2895" t="s">
        <v>459</v>
      </c>
      <c r="B2895" t="s">
        <v>460</v>
      </c>
      <c r="C2895" t="s">
        <v>461</v>
      </c>
      <c r="D2895" t="s">
        <v>361</v>
      </c>
      <c r="E2895" t="s">
        <v>416</v>
      </c>
      <c r="F2895" t="s">
        <v>260</v>
      </c>
      <c r="G2895" t="s">
        <v>218</v>
      </c>
      <c r="H2895" t="s">
        <v>225</v>
      </c>
      <c r="I2895" t="s">
        <v>226</v>
      </c>
      <c r="K2895" t="s">
        <v>221</v>
      </c>
      <c r="M2895" t="s">
        <v>371</v>
      </c>
      <c r="N2895" t="s">
        <v>426</v>
      </c>
      <c r="O2895" t="s">
        <v>194</v>
      </c>
      <c r="P2895">
        <v>2020</v>
      </c>
      <c r="Q2895">
        <v>60</v>
      </c>
    </row>
    <row r="2896" spans="1:17" x14ac:dyDescent="0.25">
      <c r="A2896" t="s">
        <v>459</v>
      </c>
      <c r="B2896" t="s">
        <v>460</v>
      </c>
      <c r="C2896" t="s">
        <v>461</v>
      </c>
      <c r="D2896" t="s">
        <v>361</v>
      </c>
      <c r="E2896" t="s">
        <v>416</v>
      </c>
      <c r="F2896" t="s">
        <v>260</v>
      </c>
      <c r="G2896" t="s">
        <v>218</v>
      </c>
      <c r="H2896" t="s">
        <v>225</v>
      </c>
      <c r="I2896" t="s">
        <v>226</v>
      </c>
      <c r="K2896" t="s">
        <v>221</v>
      </c>
      <c r="M2896" t="s">
        <v>371</v>
      </c>
      <c r="N2896" t="s">
        <v>426</v>
      </c>
      <c r="O2896" t="s">
        <v>264</v>
      </c>
      <c r="P2896">
        <v>2020</v>
      </c>
      <c r="Q2896">
        <v>10</v>
      </c>
    </row>
    <row r="2897" spans="1:17" x14ac:dyDescent="0.25">
      <c r="A2897" t="s">
        <v>459</v>
      </c>
      <c r="B2897" t="s">
        <v>460</v>
      </c>
      <c r="C2897" t="s">
        <v>461</v>
      </c>
      <c r="D2897" t="s">
        <v>361</v>
      </c>
      <c r="E2897" t="s">
        <v>416</v>
      </c>
      <c r="F2897" t="s">
        <v>260</v>
      </c>
      <c r="G2897" t="s">
        <v>218</v>
      </c>
      <c r="H2897" t="s">
        <v>225</v>
      </c>
      <c r="I2897" t="s">
        <v>226</v>
      </c>
      <c r="K2897" t="s">
        <v>221</v>
      </c>
      <c r="M2897" t="s">
        <v>371</v>
      </c>
      <c r="N2897" t="s">
        <v>426</v>
      </c>
      <c r="O2897" t="s">
        <v>265</v>
      </c>
      <c r="P2897">
        <v>2020</v>
      </c>
      <c r="Q2897">
        <v>60</v>
      </c>
    </row>
    <row r="2898" spans="1:17" x14ac:dyDescent="0.25">
      <c r="A2898" t="s">
        <v>459</v>
      </c>
      <c r="B2898" t="s">
        <v>460</v>
      </c>
      <c r="C2898" t="s">
        <v>461</v>
      </c>
      <c r="D2898" t="s">
        <v>361</v>
      </c>
      <c r="E2898" t="s">
        <v>416</v>
      </c>
      <c r="F2898" t="s">
        <v>260</v>
      </c>
      <c r="G2898" t="s">
        <v>218</v>
      </c>
      <c r="H2898" t="s">
        <v>225</v>
      </c>
      <c r="I2898" t="s">
        <v>226</v>
      </c>
      <c r="K2898" t="s">
        <v>221</v>
      </c>
      <c r="M2898" t="s">
        <v>371</v>
      </c>
      <c r="N2898" t="s">
        <v>426</v>
      </c>
      <c r="O2898" t="s">
        <v>194</v>
      </c>
      <c r="P2898">
        <v>2030</v>
      </c>
      <c r="Q2898">
        <v>20</v>
      </c>
    </row>
    <row r="2899" spans="1:17" x14ac:dyDescent="0.25">
      <c r="A2899" t="s">
        <v>459</v>
      </c>
      <c r="B2899" t="s">
        <v>460</v>
      </c>
      <c r="C2899" t="s">
        <v>461</v>
      </c>
      <c r="D2899" t="s">
        <v>361</v>
      </c>
      <c r="E2899" t="s">
        <v>416</v>
      </c>
      <c r="F2899" t="s">
        <v>260</v>
      </c>
      <c r="G2899" t="s">
        <v>218</v>
      </c>
      <c r="H2899" t="s">
        <v>225</v>
      </c>
      <c r="I2899" t="s">
        <v>226</v>
      </c>
      <c r="K2899" t="s">
        <v>221</v>
      </c>
      <c r="M2899" t="s">
        <v>371</v>
      </c>
      <c r="N2899" t="s">
        <v>426</v>
      </c>
      <c r="O2899" t="s">
        <v>194</v>
      </c>
      <c r="P2899">
        <v>2050</v>
      </c>
      <c r="Q2899">
        <v>10</v>
      </c>
    </row>
    <row r="2900" spans="1:17" x14ac:dyDescent="0.25">
      <c r="A2900" t="s">
        <v>459</v>
      </c>
      <c r="B2900" t="s">
        <v>460</v>
      </c>
      <c r="C2900" t="s">
        <v>461</v>
      </c>
      <c r="D2900" t="s">
        <v>361</v>
      </c>
      <c r="E2900" t="s">
        <v>416</v>
      </c>
      <c r="F2900" t="s">
        <v>260</v>
      </c>
      <c r="G2900" t="s">
        <v>218</v>
      </c>
      <c r="H2900" t="s">
        <v>225</v>
      </c>
      <c r="I2900" t="s">
        <v>226</v>
      </c>
      <c r="K2900" t="s">
        <v>221</v>
      </c>
      <c r="M2900" t="s">
        <v>371</v>
      </c>
      <c r="N2900" t="s">
        <v>426</v>
      </c>
      <c r="O2900" t="s">
        <v>264</v>
      </c>
      <c r="P2900">
        <v>2050</v>
      </c>
      <c r="Q2900">
        <v>10</v>
      </c>
    </row>
    <row r="2901" spans="1:17" x14ac:dyDescent="0.25">
      <c r="A2901" t="s">
        <v>459</v>
      </c>
      <c r="B2901" t="s">
        <v>460</v>
      </c>
      <c r="C2901" t="s">
        <v>461</v>
      </c>
      <c r="D2901" t="s">
        <v>361</v>
      </c>
      <c r="E2901" t="s">
        <v>416</v>
      </c>
      <c r="F2901" t="s">
        <v>260</v>
      </c>
      <c r="G2901" t="s">
        <v>218</v>
      </c>
      <c r="H2901" t="s">
        <v>225</v>
      </c>
      <c r="I2901" t="s">
        <v>226</v>
      </c>
      <c r="K2901" t="s">
        <v>221</v>
      </c>
      <c r="M2901" t="s">
        <v>371</v>
      </c>
      <c r="N2901" t="s">
        <v>426</v>
      </c>
      <c r="O2901" t="s">
        <v>265</v>
      </c>
      <c r="P2901">
        <v>2050</v>
      </c>
      <c r="Q2901">
        <v>60</v>
      </c>
    </row>
    <row r="2902" spans="1:17" x14ac:dyDescent="0.25">
      <c r="A2902" t="s">
        <v>459</v>
      </c>
      <c r="B2902" t="s">
        <v>460</v>
      </c>
      <c r="C2902" t="s">
        <v>461</v>
      </c>
      <c r="D2902" t="s">
        <v>361</v>
      </c>
      <c r="E2902" t="s">
        <v>416</v>
      </c>
      <c r="F2902" t="s">
        <v>260</v>
      </c>
      <c r="G2902" t="s">
        <v>218</v>
      </c>
      <c r="H2902" t="s">
        <v>317</v>
      </c>
      <c r="I2902" t="s">
        <v>318</v>
      </c>
      <c r="K2902" t="s">
        <v>221</v>
      </c>
      <c r="M2902" t="s">
        <v>238</v>
      </c>
      <c r="N2902" t="s">
        <v>425</v>
      </c>
      <c r="O2902" t="s">
        <v>194</v>
      </c>
      <c r="P2902">
        <v>2015</v>
      </c>
      <c r="Q2902">
        <v>0.3</v>
      </c>
    </row>
    <row r="2903" spans="1:17" x14ac:dyDescent="0.25">
      <c r="A2903" t="s">
        <v>459</v>
      </c>
      <c r="B2903" t="s">
        <v>460</v>
      </c>
      <c r="C2903" t="s">
        <v>461</v>
      </c>
      <c r="D2903" t="s">
        <v>361</v>
      </c>
      <c r="E2903" t="s">
        <v>416</v>
      </c>
      <c r="F2903" t="s">
        <v>260</v>
      </c>
      <c r="G2903" t="s">
        <v>218</v>
      </c>
      <c r="H2903" t="s">
        <v>317</v>
      </c>
      <c r="I2903" t="s">
        <v>318</v>
      </c>
      <c r="K2903" t="s">
        <v>221</v>
      </c>
      <c r="M2903" t="s">
        <v>238</v>
      </c>
      <c r="N2903" t="s">
        <v>425</v>
      </c>
      <c r="O2903" t="s">
        <v>194</v>
      </c>
      <c r="P2903">
        <v>2020</v>
      </c>
      <c r="Q2903">
        <v>0.3</v>
      </c>
    </row>
    <row r="2904" spans="1:17" x14ac:dyDescent="0.25">
      <c r="A2904" t="s">
        <v>459</v>
      </c>
      <c r="B2904" t="s">
        <v>460</v>
      </c>
      <c r="C2904" t="s">
        <v>461</v>
      </c>
      <c r="D2904" t="s">
        <v>361</v>
      </c>
      <c r="E2904" t="s">
        <v>416</v>
      </c>
      <c r="F2904" t="s">
        <v>260</v>
      </c>
      <c r="G2904" t="s">
        <v>218</v>
      </c>
      <c r="H2904" t="s">
        <v>317</v>
      </c>
      <c r="I2904" t="s">
        <v>318</v>
      </c>
      <c r="K2904" t="s">
        <v>221</v>
      </c>
      <c r="M2904" t="s">
        <v>238</v>
      </c>
      <c r="N2904" t="s">
        <v>425</v>
      </c>
      <c r="O2904" t="s">
        <v>264</v>
      </c>
      <c r="P2904">
        <v>2020</v>
      </c>
      <c r="Q2904">
        <v>0.1</v>
      </c>
    </row>
    <row r="2905" spans="1:17" x14ac:dyDescent="0.25">
      <c r="A2905" t="s">
        <v>459</v>
      </c>
      <c r="B2905" t="s">
        <v>460</v>
      </c>
      <c r="C2905" t="s">
        <v>461</v>
      </c>
      <c r="D2905" t="s">
        <v>361</v>
      </c>
      <c r="E2905" t="s">
        <v>416</v>
      </c>
      <c r="F2905" t="s">
        <v>260</v>
      </c>
      <c r="G2905" t="s">
        <v>218</v>
      </c>
      <c r="H2905" t="s">
        <v>317</v>
      </c>
      <c r="I2905" t="s">
        <v>318</v>
      </c>
      <c r="K2905" t="s">
        <v>221</v>
      </c>
      <c r="M2905" t="s">
        <v>238</v>
      </c>
      <c r="N2905" t="s">
        <v>425</v>
      </c>
      <c r="O2905" t="s">
        <v>265</v>
      </c>
      <c r="P2905">
        <v>2020</v>
      </c>
      <c r="Q2905">
        <v>2</v>
      </c>
    </row>
    <row r="2906" spans="1:17" x14ac:dyDescent="0.25">
      <c r="A2906" t="s">
        <v>459</v>
      </c>
      <c r="B2906" t="s">
        <v>460</v>
      </c>
      <c r="C2906" t="s">
        <v>461</v>
      </c>
      <c r="D2906" t="s">
        <v>361</v>
      </c>
      <c r="E2906" t="s">
        <v>416</v>
      </c>
      <c r="F2906" t="s">
        <v>260</v>
      </c>
      <c r="G2906" t="s">
        <v>218</v>
      </c>
      <c r="H2906" t="s">
        <v>317</v>
      </c>
      <c r="I2906" t="s">
        <v>318</v>
      </c>
      <c r="K2906" t="s">
        <v>221</v>
      </c>
      <c r="M2906" t="s">
        <v>238</v>
      </c>
      <c r="N2906" t="s">
        <v>425</v>
      </c>
      <c r="O2906" t="s">
        <v>194</v>
      </c>
      <c r="P2906">
        <v>2030</v>
      </c>
      <c r="Q2906">
        <v>0.3</v>
      </c>
    </row>
    <row r="2907" spans="1:17" x14ac:dyDescent="0.25">
      <c r="A2907" t="s">
        <v>459</v>
      </c>
      <c r="B2907" t="s">
        <v>460</v>
      </c>
      <c r="C2907" t="s">
        <v>461</v>
      </c>
      <c r="D2907" t="s">
        <v>361</v>
      </c>
      <c r="E2907" t="s">
        <v>416</v>
      </c>
      <c r="F2907" t="s">
        <v>260</v>
      </c>
      <c r="G2907" t="s">
        <v>218</v>
      </c>
      <c r="H2907" t="s">
        <v>317</v>
      </c>
      <c r="I2907" t="s">
        <v>318</v>
      </c>
      <c r="K2907" t="s">
        <v>221</v>
      </c>
      <c r="M2907" t="s">
        <v>238</v>
      </c>
      <c r="N2907" t="s">
        <v>425</v>
      </c>
      <c r="O2907" t="s">
        <v>194</v>
      </c>
      <c r="P2907">
        <v>2050</v>
      </c>
      <c r="Q2907">
        <v>0.3</v>
      </c>
    </row>
    <row r="2908" spans="1:17" x14ac:dyDescent="0.25">
      <c r="A2908" t="s">
        <v>459</v>
      </c>
      <c r="B2908" t="s">
        <v>460</v>
      </c>
      <c r="C2908" t="s">
        <v>461</v>
      </c>
      <c r="D2908" t="s">
        <v>361</v>
      </c>
      <c r="E2908" t="s">
        <v>416</v>
      </c>
      <c r="F2908" t="s">
        <v>260</v>
      </c>
      <c r="G2908" t="s">
        <v>218</v>
      </c>
      <c r="H2908" t="s">
        <v>317</v>
      </c>
      <c r="I2908" t="s">
        <v>318</v>
      </c>
      <c r="K2908" t="s">
        <v>221</v>
      </c>
      <c r="M2908" t="s">
        <v>238</v>
      </c>
      <c r="N2908" t="s">
        <v>425</v>
      </c>
      <c r="O2908" t="s">
        <v>264</v>
      </c>
      <c r="P2908">
        <v>2050</v>
      </c>
      <c r="Q2908">
        <v>0.1</v>
      </c>
    </row>
    <row r="2909" spans="1:17" x14ac:dyDescent="0.25">
      <c r="A2909" t="s">
        <v>459</v>
      </c>
      <c r="B2909" t="s">
        <v>460</v>
      </c>
      <c r="C2909" t="s">
        <v>461</v>
      </c>
      <c r="D2909" t="s">
        <v>361</v>
      </c>
      <c r="E2909" t="s">
        <v>416</v>
      </c>
      <c r="F2909" t="s">
        <v>260</v>
      </c>
      <c r="G2909" t="s">
        <v>218</v>
      </c>
      <c r="H2909" t="s">
        <v>317</v>
      </c>
      <c r="I2909" t="s">
        <v>318</v>
      </c>
      <c r="K2909" t="s">
        <v>221</v>
      </c>
      <c r="M2909" t="s">
        <v>238</v>
      </c>
      <c r="N2909" t="s">
        <v>425</v>
      </c>
      <c r="O2909" t="s">
        <v>265</v>
      </c>
      <c r="P2909">
        <v>2050</v>
      </c>
      <c r="Q2909">
        <v>1</v>
      </c>
    </row>
    <row r="2910" spans="1:17" x14ac:dyDescent="0.25">
      <c r="A2910" t="s">
        <v>459</v>
      </c>
      <c r="B2910" t="s">
        <v>460</v>
      </c>
      <c r="C2910" t="s">
        <v>461</v>
      </c>
      <c r="D2910" t="s">
        <v>361</v>
      </c>
      <c r="E2910" t="s">
        <v>416</v>
      </c>
      <c r="F2910" t="s">
        <v>260</v>
      </c>
      <c r="G2910" t="s">
        <v>218</v>
      </c>
      <c r="H2910" t="s">
        <v>229</v>
      </c>
      <c r="I2910" t="s">
        <v>230</v>
      </c>
      <c r="J2910" t="s">
        <v>231</v>
      </c>
      <c r="K2910" t="s">
        <v>191</v>
      </c>
      <c r="M2910" t="s">
        <v>392</v>
      </c>
      <c r="N2910" t="s">
        <v>206</v>
      </c>
      <c r="O2910" t="s">
        <v>194</v>
      </c>
      <c r="P2910">
        <v>2015</v>
      </c>
      <c r="Q2910">
        <v>0.99792333330000005</v>
      </c>
    </row>
    <row r="2911" spans="1:17" x14ac:dyDescent="0.25">
      <c r="A2911" t="s">
        <v>459</v>
      </c>
      <c r="B2911" t="s">
        <v>460</v>
      </c>
      <c r="C2911" t="s">
        <v>461</v>
      </c>
      <c r="D2911" t="s">
        <v>361</v>
      </c>
      <c r="E2911" t="s">
        <v>416</v>
      </c>
      <c r="F2911" t="s">
        <v>260</v>
      </c>
      <c r="G2911" t="s">
        <v>218</v>
      </c>
      <c r="H2911" t="s">
        <v>229</v>
      </c>
      <c r="I2911" t="s">
        <v>230</v>
      </c>
      <c r="J2911" t="s">
        <v>231</v>
      </c>
      <c r="K2911" t="s">
        <v>191</v>
      </c>
      <c r="M2911" t="s">
        <v>392</v>
      </c>
      <c r="N2911" t="s">
        <v>206</v>
      </c>
      <c r="O2911" t="s">
        <v>194</v>
      </c>
      <c r="P2911">
        <v>2020</v>
      </c>
      <c r="Q2911">
        <v>0.99792333330000005</v>
      </c>
    </row>
    <row r="2912" spans="1:17" x14ac:dyDescent="0.25">
      <c r="A2912" t="s">
        <v>459</v>
      </c>
      <c r="B2912" t="s">
        <v>460</v>
      </c>
      <c r="C2912" t="s">
        <v>461</v>
      </c>
      <c r="D2912" t="s">
        <v>361</v>
      </c>
      <c r="E2912" t="s">
        <v>416</v>
      </c>
      <c r="F2912" t="s">
        <v>260</v>
      </c>
      <c r="G2912" t="s">
        <v>218</v>
      </c>
      <c r="H2912" t="s">
        <v>229</v>
      </c>
      <c r="I2912" t="s">
        <v>230</v>
      </c>
      <c r="J2912" t="s">
        <v>231</v>
      </c>
      <c r="K2912" t="s">
        <v>191</v>
      </c>
      <c r="M2912" t="s">
        <v>392</v>
      </c>
      <c r="N2912" t="s">
        <v>206</v>
      </c>
      <c r="O2912" t="s">
        <v>264</v>
      </c>
      <c r="P2912">
        <v>2020</v>
      </c>
      <c r="Q2912">
        <v>0.98961666670000004</v>
      </c>
    </row>
    <row r="2913" spans="1:17" x14ac:dyDescent="0.25">
      <c r="A2913" t="s">
        <v>459</v>
      </c>
      <c r="B2913" t="s">
        <v>460</v>
      </c>
      <c r="C2913" t="s">
        <v>461</v>
      </c>
      <c r="D2913" t="s">
        <v>361</v>
      </c>
      <c r="E2913" t="s">
        <v>416</v>
      </c>
      <c r="F2913" t="s">
        <v>260</v>
      </c>
      <c r="G2913" t="s">
        <v>218</v>
      </c>
      <c r="H2913" t="s">
        <v>229</v>
      </c>
      <c r="I2913" t="s">
        <v>230</v>
      </c>
      <c r="J2913" t="s">
        <v>231</v>
      </c>
      <c r="K2913" t="s">
        <v>191</v>
      </c>
      <c r="M2913" t="s">
        <v>392</v>
      </c>
      <c r="N2913" t="s">
        <v>206</v>
      </c>
      <c r="O2913" t="s">
        <v>265</v>
      </c>
      <c r="P2913">
        <v>2020</v>
      </c>
      <c r="Q2913">
        <v>0.99896166669999997</v>
      </c>
    </row>
    <row r="2914" spans="1:17" x14ac:dyDescent="0.25">
      <c r="A2914" t="s">
        <v>459</v>
      </c>
      <c r="B2914" t="s">
        <v>460</v>
      </c>
      <c r="C2914" t="s">
        <v>461</v>
      </c>
      <c r="D2914" t="s">
        <v>361</v>
      </c>
      <c r="E2914" t="s">
        <v>416</v>
      </c>
      <c r="F2914" t="s">
        <v>260</v>
      </c>
      <c r="G2914" t="s">
        <v>218</v>
      </c>
      <c r="H2914" t="s">
        <v>229</v>
      </c>
      <c r="I2914" t="s">
        <v>230</v>
      </c>
      <c r="J2914" t="s">
        <v>231</v>
      </c>
      <c r="K2914" t="s">
        <v>191</v>
      </c>
      <c r="M2914" t="s">
        <v>392</v>
      </c>
      <c r="N2914" t="s">
        <v>206</v>
      </c>
      <c r="O2914" t="s">
        <v>194</v>
      </c>
      <c r="P2914">
        <v>2030</v>
      </c>
      <c r="Q2914">
        <v>0.99792333330000005</v>
      </c>
    </row>
    <row r="2915" spans="1:17" x14ac:dyDescent="0.25">
      <c r="A2915" t="s">
        <v>459</v>
      </c>
      <c r="B2915" t="s">
        <v>460</v>
      </c>
      <c r="C2915" t="s">
        <v>461</v>
      </c>
      <c r="D2915" t="s">
        <v>361</v>
      </c>
      <c r="E2915" t="s">
        <v>416</v>
      </c>
      <c r="F2915" t="s">
        <v>260</v>
      </c>
      <c r="G2915" t="s">
        <v>218</v>
      </c>
      <c r="H2915" t="s">
        <v>229</v>
      </c>
      <c r="I2915" t="s">
        <v>230</v>
      </c>
      <c r="J2915" t="s">
        <v>231</v>
      </c>
      <c r="K2915" t="s">
        <v>191</v>
      </c>
      <c r="M2915" t="s">
        <v>392</v>
      </c>
      <c r="N2915" t="s">
        <v>206</v>
      </c>
      <c r="O2915" t="s">
        <v>194</v>
      </c>
      <c r="P2915">
        <v>2050</v>
      </c>
      <c r="Q2915">
        <v>0.99792333330000005</v>
      </c>
    </row>
    <row r="2916" spans="1:17" x14ac:dyDescent="0.25">
      <c r="A2916" t="s">
        <v>459</v>
      </c>
      <c r="B2916" t="s">
        <v>460</v>
      </c>
      <c r="C2916" t="s">
        <v>461</v>
      </c>
      <c r="D2916" t="s">
        <v>361</v>
      </c>
      <c r="E2916" t="s">
        <v>416</v>
      </c>
      <c r="F2916" t="s">
        <v>260</v>
      </c>
      <c r="G2916" t="s">
        <v>218</v>
      </c>
      <c r="H2916" t="s">
        <v>229</v>
      </c>
      <c r="I2916" t="s">
        <v>230</v>
      </c>
      <c r="J2916" t="s">
        <v>231</v>
      </c>
      <c r="K2916" t="s">
        <v>191</v>
      </c>
      <c r="M2916" t="s">
        <v>392</v>
      </c>
      <c r="N2916" t="s">
        <v>206</v>
      </c>
      <c r="O2916" t="s">
        <v>264</v>
      </c>
      <c r="P2916">
        <v>2050</v>
      </c>
      <c r="Q2916">
        <v>0.99480833329999996</v>
      </c>
    </row>
    <row r="2917" spans="1:17" x14ac:dyDescent="0.25">
      <c r="A2917" t="s">
        <v>459</v>
      </c>
      <c r="B2917" t="s">
        <v>460</v>
      </c>
      <c r="C2917" t="s">
        <v>461</v>
      </c>
      <c r="D2917" t="s">
        <v>361</v>
      </c>
      <c r="E2917" t="s">
        <v>416</v>
      </c>
      <c r="F2917" t="s">
        <v>260</v>
      </c>
      <c r="G2917" t="s">
        <v>218</v>
      </c>
      <c r="H2917" t="s">
        <v>229</v>
      </c>
      <c r="I2917" t="s">
        <v>230</v>
      </c>
      <c r="J2917" t="s">
        <v>231</v>
      </c>
      <c r="K2917" t="s">
        <v>191</v>
      </c>
      <c r="M2917" t="s">
        <v>392</v>
      </c>
      <c r="N2917" t="s">
        <v>206</v>
      </c>
      <c r="O2917" t="s">
        <v>265</v>
      </c>
      <c r="P2917">
        <v>2050</v>
      </c>
      <c r="Q2917">
        <v>0.99896166669999997</v>
      </c>
    </row>
    <row r="2918" spans="1:17" x14ac:dyDescent="0.25">
      <c r="A2918" t="s">
        <v>459</v>
      </c>
      <c r="B2918" t="s">
        <v>460</v>
      </c>
      <c r="C2918" t="s">
        <v>461</v>
      </c>
      <c r="D2918" t="s">
        <v>361</v>
      </c>
      <c r="E2918" t="s">
        <v>416</v>
      </c>
      <c r="F2918" t="s">
        <v>260</v>
      </c>
      <c r="G2918" t="s">
        <v>233</v>
      </c>
      <c r="H2918" t="s">
        <v>287</v>
      </c>
      <c r="I2918" t="s">
        <v>240</v>
      </c>
      <c r="J2918" t="s">
        <v>288</v>
      </c>
      <c r="K2918" t="s">
        <v>241</v>
      </c>
      <c r="L2918" t="s">
        <v>237</v>
      </c>
      <c r="M2918" t="s">
        <v>427</v>
      </c>
      <c r="N2918" t="s">
        <v>206</v>
      </c>
      <c r="O2918" t="s">
        <v>194</v>
      </c>
      <c r="P2918">
        <v>2015</v>
      </c>
      <c r="Q2918">
        <v>5.302109422</v>
      </c>
    </row>
    <row r="2919" spans="1:17" x14ac:dyDescent="0.25">
      <c r="A2919" t="s">
        <v>459</v>
      </c>
      <c r="B2919" t="s">
        <v>460</v>
      </c>
      <c r="C2919" t="s">
        <v>461</v>
      </c>
      <c r="D2919" t="s">
        <v>361</v>
      </c>
      <c r="E2919" t="s">
        <v>416</v>
      </c>
      <c r="F2919" t="s">
        <v>260</v>
      </c>
      <c r="G2919" t="s">
        <v>233</v>
      </c>
      <c r="H2919" t="s">
        <v>287</v>
      </c>
      <c r="I2919" t="s">
        <v>240</v>
      </c>
      <c r="J2919" t="s">
        <v>288</v>
      </c>
      <c r="K2919" t="s">
        <v>241</v>
      </c>
      <c r="L2919" t="s">
        <v>237</v>
      </c>
      <c r="M2919" t="s">
        <v>427</v>
      </c>
      <c r="N2919" t="s">
        <v>206</v>
      </c>
      <c r="O2919" t="s">
        <v>194</v>
      </c>
      <c r="P2919">
        <v>2020</v>
      </c>
      <c r="Q2919">
        <v>5.170875605</v>
      </c>
    </row>
    <row r="2920" spans="1:17" x14ac:dyDescent="0.25">
      <c r="A2920" t="s">
        <v>459</v>
      </c>
      <c r="B2920" t="s">
        <v>460</v>
      </c>
      <c r="C2920" t="s">
        <v>461</v>
      </c>
      <c r="D2920" t="s">
        <v>361</v>
      </c>
      <c r="E2920" t="s">
        <v>416</v>
      </c>
      <c r="F2920" t="s">
        <v>260</v>
      </c>
      <c r="G2920" t="s">
        <v>233</v>
      </c>
      <c r="H2920" t="s">
        <v>287</v>
      </c>
      <c r="I2920" t="s">
        <v>240</v>
      </c>
      <c r="J2920" t="s">
        <v>288</v>
      </c>
      <c r="K2920" t="s">
        <v>241</v>
      </c>
      <c r="L2920" t="s">
        <v>237</v>
      </c>
      <c r="M2920" t="s">
        <v>427</v>
      </c>
      <c r="N2920" t="s">
        <v>206</v>
      </c>
      <c r="O2920" t="s">
        <v>264</v>
      </c>
      <c r="P2920">
        <v>2020</v>
      </c>
      <c r="Q2920">
        <v>4.3952442639999996</v>
      </c>
    </row>
    <row r="2921" spans="1:17" x14ac:dyDescent="0.25">
      <c r="A2921" t="s">
        <v>459</v>
      </c>
      <c r="B2921" t="s">
        <v>460</v>
      </c>
      <c r="C2921" t="s">
        <v>461</v>
      </c>
      <c r="D2921" t="s">
        <v>361</v>
      </c>
      <c r="E2921" t="s">
        <v>416</v>
      </c>
      <c r="F2921" t="s">
        <v>260</v>
      </c>
      <c r="G2921" t="s">
        <v>233</v>
      </c>
      <c r="H2921" t="s">
        <v>287</v>
      </c>
      <c r="I2921" t="s">
        <v>240</v>
      </c>
      <c r="J2921" t="s">
        <v>288</v>
      </c>
      <c r="K2921" t="s">
        <v>241</v>
      </c>
      <c r="L2921" t="s">
        <v>237</v>
      </c>
      <c r="M2921" t="s">
        <v>427</v>
      </c>
      <c r="N2921" t="s">
        <v>206</v>
      </c>
      <c r="O2921" t="s">
        <v>265</v>
      </c>
      <c r="P2921">
        <v>2020</v>
      </c>
      <c r="Q2921">
        <v>6.1384438799999996</v>
      </c>
    </row>
    <row r="2922" spans="1:17" x14ac:dyDescent="0.25">
      <c r="A2922" t="s">
        <v>459</v>
      </c>
      <c r="B2922" t="s">
        <v>460</v>
      </c>
      <c r="C2922" t="s">
        <v>461</v>
      </c>
      <c r="D2922" t="s">
        <v>361</v>
      </c>
      <c r="E2922" t="s">
        <v>416</v>
      </c>
      <c r="F2922" t="s">
        <v>260</v>
      </c>
      <c r="G2922" t="s">
        <v>233</v>
      </c>
      <c r="H2922" t="s">
        <v>287</v>
      </c>
      <c r="I2922" t="s">
        <v>240</v>
      </c>
      <c r="J2922" t="s">
        <v>288</v>
      </c>
      <c r="K2922" t="s">
        <v>241</v>
      </c>
      <c r="L2922" t="s">
        <v>237</v>
      </c>
      <c r="M2922" t="s">
        <v>427</v>
      </c>
      <c r="N2922" t="s">
        <v>206</v>
      </c>
      <c r="O2922" t="s">
        <v>194</v>
      </c>
      <c r="P2922">
        <v>2030</v>
      </c>
      <c r="Q2922">
        <v>4.9632128660000001</v>
      </c>
    </row>
    <row r="2923" spans="1:17" x14ac:dyDescent="0.25">
      <c r="A2923" t="s">
        <v>459</v>
      </c>
      <c r="B2923" t="s">
        <v>460</v>
      </c>
      <c r="C2923" t="s">
        <v>461</v>
      </c>
      <c r="D2923" t="s">
        <v>361</v>
      </c>
      <c r="E2923" t="s">
        <v>416</v>
      </c>
      <c r="F2923" t="s">
        <v>260</v>
      </c>
      <c r="G2923" t="s">
        <v>233</v>
      </c>
      <c r="H2923" t="s">
        <v>287</v>
      </c>
      <c r="I2923" t="s">
        <v>240</v>
      </c>
      <c r="J2923" t="s">
        <v>288</v>
      </c>
      <c r="K2923" t="s">
        <v>241</v>
      </c>
      <c r="L2923" t="s">
        <v>237</v>
      </c>
      <c r="M2923" t="s">
        <v>427</v>
      </c>
      <c r="N2923" t="s">
        <v>206</v>
      </c>
      <c r="O2923" t="s">
        <v>194</v>
      </c>
      <c r="P2923">
        <v>2050</v>
      </c>
      <c r="Q2923">
        <v>4.3324875599999997</v>
      </c>
    </row>
    <row r="2924" spans="1:17" x14ac:dyDescent="0.25">
      <c r="A2924" t="s">
        <v>459</v>
      </c>
      <c r="B2924" t="s">
        <v>460</v>
      </c>
      <c r="C2924" t="s">
        <v>461</v>
      </c>
      <c r="D2924" t="s">
        <v>361</v>
      </c>
      <c r="E2924" t="s">
        <v>416</v>
      </c>
      <c r="F2924" t="s">
        <v>260</v>
      </c>
      <c r="G2924" t="s">
        <v>233</v>
      </c>
      <c r="H2924" t="s">
        <v>287</v>
      </c>
      <c r="I2924" t="s">
        <v>240</v>
      </c>
      <c r="J2924" t="s">
        <v>288</v>
      </c>
      <c r="K2924" t="s">
        <v>241</v>
      </c>
      <c r="L2924" t="s">
        <v>237</v>
      </c>
      <c r="M2924" t="s">
        <v>427</v>
      </c>
      <c r="N2924" t="s">
        <v>206</v>
      </c>
      <c r="O2924" t="s">
        <v>264</v>
      </c>
      <c r="P2924">
        <v>2050</v>
      </c>
      <c r="Q2924">
        <v>3.1149787120000001</v>
      </c>
    </row>
    <row r="2925" spans="1:17" x14ac:dyDescent="0.25">
      <c r="A2925" t="s">
        <v>459</v>
      </c>
      <c r="B2925" t="s">
        <v>460</v>
      </c>
      <c r="C2925" t="s">
        <v>461</v>
      </c>
      <c r="D2925" t="s">
        <v>361</v>
      </c>
      <c r="E2925" t="s">
        <v>416</v>
      </c>
      <c r="F2925" t="s">
        <v>260</v>
      </c>
      <c r="G2925" t="s">
        <v>233</v>
      </c>
      <c r="H2925" t="s">
        <v>287</v>
      </c>
      <c r="I2925" t="s">
        <v>240</v>
      </c>
      <c r="J2925" t="s">
        <v>288</v>
      </c>
      <c r="K2925" t="s">
        <v>241</v>
      </c>
      <c r="L2925" t="s">
        <v>237</v>
      </c>
      <c r="M2925" t="s">
        <v>427</v>
      </c>
      <c r="N2925" t="s">
        <v>206</v>
      </c>
      <c r="O2925" t="s">
        <v>265</v>
      </c>
      <c r="P2925">
        <v>2050</v>
      </c>
      <c r="Q2925">
        <v>5.3708137970000003</v>
      </c>
    </row>
    <row r="2926" spans="1:17" x14ac:dyDescent="0.25">
      <c r="A2926" t="s">
        <v>459</v>
      </c>
      <c r="B2926" t="s">
        <v>460</v>
      </c>
      <c r="C2926" t="s">
        <v>461</v>
      </c>
      <c r="D2926" t="s">
        <v>361</v>
      </c>
      <c r="E2926" t="s">
        <v>416</v>
      </c>
      <c r="F2926" t="s">
        <v>260</v>
      </c>
      <c r="G2926" t="s">
        <v>233</v>
      </c>
      <c r="H2926" t="s">
        <v>289</v>
      </c>
      <c r="I2926" t="s">
        <v>240</v>
      </c>
      <c r="J2926" t="s">
        <v>290</v>
      </c>
      <c r="K2926" t="s">
        <v>241</v>
      </c>
      <c r="L2926" t="s">
        <v>237</v>
      </c>
      <c r="M2926" t="s">
        <v>380</v>
      </c>
      <c r="N2926" t="s">
        <v>206</v>
      </c>
      <c r="O2926" t="s">
        <v>194</v>
      </c>
      <c r="P2926">
        <v>2015</v>
      </c>
      <c r="Q2926">
        <v>3.4932873660000001</v>
      </c>
    </row>
    <row r="2927" spans="1:17" x14ac:dyDescent="0.25">
      <c r="A2927" t="s">
        <v>459</v>
      </c>
      <c r="B2927" t="s">
        <v>460</v>
      </c>
      <c r="C2927" t="s">
        <v>461</v>
      </c>
      <c r="D2927" t="s">
        <v>361</v>
      </c>
      <c r="E2927" t="s">
        <v>416</v>
      </c>
      <c r="F2927" t="s">
        <v>260</v>
      </c>
      <c r="G2927" t="s">
        <v>233</v>
      </c>
      <c r="H2927" t="s">
        <v>289</v>
      </c>
      <c r="I2927" t="s">
        <v>240</v>
      </c>
      <c r="J2927" t="s">
        <v>290</v>
      </c>
      <c r="K2927" t="s">
        <v>241</v>
      </c>
      <c r="L2927" t="s">
        <v>237</v>
      </c>
      <c r="M2927" t="s">
        <v>380</v>
      </c>
      <c r="N2927" t="s">
        <v>206</v>
      </c>
      <c r="O2927" t="s">
        <v>194</v>
      </c>
      <c r="P2927">
        <v>2020</v>
      </c>
      <c r="Q2927">
        <v>3.4068241490000002</v>
      </c>
    </row>
    <row r="2928" spans="1:17" x14ac:dyDescent="0.25">
      <c r="A2928" t="s">
        <v>459</v>
      </c>
      <c r="B2928" t="s">
        <v>460</v>
      </c>
      <c r="C2928" t="s">
        <v>461</v>
      </c>
      <c r="D2928" t="s">
        <v>361</v>
      </c>
      <c r="E2928" t="s">
        <v>416</v>
      </c>
      <c r="F2928" t="s">
        <v>260</v>
      </c>
      <c r="G2928" t="s">
        <v>233</v>
      </c>
      <c r="H2928" t="s">
        <v>289</v>
      </c>
      <c r="I2928" t="s">
        <v>240</v>
      </c>
      <c r="J2928" t="s">
        <v>290</v>
      </c>
      <c r="K2928" t="s">
        <v>241</v>
      </c>
      <c r="L2928" t="s">
        <v>237</v>
      </c>
      <c r="M2928" t="s">
        <v>380</v>
      </c>
      <c r="N2928" t="s">
        <v>206</v>
      </c>
      <c r="O2928" t="s">
        <v>264</v>
      </c>
      <c r="P2928">
        <v>2020</v>
      </c>
      <c r="Q2928">
        <v>2.895800527</v>
      </c>
    </row>
    <row r="2929" spans="1:17" x14ac:dyDescent="0.25">
      <c r="A2929" t="s">
        <v>459</v>
      </c>
      <c r="B2929" t="s">
        <v>460</v>
      </c>
      <c r="C2929" t="s">
        <v>461</v>
      </c>
      <c r="D2929" t="s">
        <v>361</v>
      </c>
      <c r="E2929" t="s">
        <v>416</v>
      </c>
      <c r="F2929" t="s">
        <v>260</v>
      </c>
      <c r="G2929" t="s">
        <v>233</v>
      </c>
      <c r="H2929" t="s">
        <v>289</v>
      </c>
      <c r="I2929" t="s">
        <v>240</v>
      </c>
      <c r="J2929" t="s">
        <v>290</v>
      </c>
      <c r="K2929" t="s">
        <v>241</v>
      </c>
      <c r="L2929" t="s">
        <v>237</v>
      </c>
      <c r="M2929" t="s">
        <v>380</v>
      </c>
      <c r="N2929" t="s">
        <v>206</v>
      </c>
      <c r="O2929" t="s">
        <v>265</v>
      </c>
      <c r="P2929">
        <v>2020</v>
      </c>
      <c r="Q2929">
        <v>3.917847772</v>
      </c>
    </row>
    <row r="2930" spans="1:17" x14ac:dyDescent="0.25">
      <c r="A2930" t="s">
        <v>459</v>
      </c>
      <c r="B2930" t="s">
        <v>460</v>
      </c>
      <c r="C2930" t="s">
        <v>461</v>
      </c>
      <c r="D2930" t="s">
        <v>361</v>
      </c>
      <c r="E2930" t="s">
        <v>416</v>
      </c>
      <c r="F2930" t="s">
        <v>260</v>
      </c>
      <c r="G2930" t="s">
        <v>233</v>
      </c>
      <c r="H2930" t="s">
        <v>289</v>
      </c>
      <c r="I2930" t="s">
        <v>240</v>
      </c>
      <c r="J2930" t="s">
        <v>290</v>
      </c>
      <c r="K2930" t="s">
        <v>241</v>
      </c>
      <c r="L2930" t="s">
        <v>237</v>
      </c>
      <c r="M2930" t="s">
        <v>380</v>
      </c>
      <c r="N2930" t="s">
        <v>206</v>
      </c>
      <c r="O2930" t="s">
        <v>194</v>
      </c>
      <c r="P2930">
        <v>2030</v>
      </c>
      <c r="Q2930">
        <v>3.1471812300000002</v>
      </c>
    </row>
    <row r="2931" spans="1:17" x14ac:dyDescent="0.25">
      <c r="A2931" t="s">
        <v>459</v>
      </c>
      <c r="B2931" t="s">
        <v>460</v>
      </c>
      <c r="C2931" t="s">
        <v>461</v>
      </c>
      <c r="D2931" t="s">
        <v>361</v>
      </c>
      <c r="E2931" t="s">
        <v>416</v>
      </c>
      <c r="F2931" t="s">
        <v>260</v>
      </c>
      <c r="G2931" t="s">
        <v>233</v>
      </c>
      <c r="H2931" t="s">
        <v>289</v>
      </c>
      <c r="I2931" t="s">
        <v>240</v>
      </c>
      <c r="J2931" t="s">
        <v>290</v>
      </c>
      <c r="K2931" t="s">
        <v>241</v>
      </c>
      <c r="L2931" t="s">
        <v>237</v>
      </c>
      <c r="M2931" t="s">
        <v>380</v>
      </c>
      <c r="N2931" t="s">
        <v>206</v>
      </c>
      <c r="O2931" t="s">
        <v>194</v>
      </c>
      <c r="P2931">
        <v>2050</v>
      </c>
      <c r="Q2931">
        <v>2.7363991479999998</v>
      </c>
    </row>
    <row r="2932" spans="1:17" x14ac:dyDescent="0.25">
      <c r="A2932" t="s">
        <v>459</v>
      </c>
      <c r="B2932" t="s">
        <v>460</v>
      </c>
      <c r="C2932" t="s">
        <v>461</v>
      </c>
      <c r="D2932" t="s">
        <v>361</v>
      </c>
      <c r="E2932" t="s">
        <v>416</v>
      </c>
      <c r="F2932" t="s">
        <v>260</v>
      </c>
      <c r="G2932" t="s">
        <v>233</v>
      </c>
      <c r="H2932" t="s">
        <v>289</v>
      </c>
      <c r="I2932" t="s">
        <v>240</v>
      </c>
      <c r="J2932" t="s">
        <v>290</v>
      </c>
      <c r="K2932" t="s">
        <v>241</v>
      </c>
      <c r="L2932" t="s">
        <v>237</v>
      </c>
      <c r="M2932" t="s">
        <v>380</v>
      </c>
      <c r="N2932" t="s">
        <v>206</v>
      </c>
      <c r="O2932" t="s">
        <v>264</v>
      </c>
      <c r="P2932">
        <v>2050</v>
      </c>
      <c r="Q2932">
        <v>2.0522993610000002</v>
      </c>
    </row>
    <row r="2933" spans="1:17" x14ac:dyDescent="0.25">
      <c r="A2933" t="s">
        <v>459</v>
      </c>
      <c r="B2933" t="s">
        <v>460</v>
      </c>
      <c r="C2933" t="s">
        <v>461</v>
      </c>
      <c r="D2933" t="s">
        <v>361</v>
      </c>
      <c r="E2933" t="s">
        <v>416</v>
      </c>
      <c r="F2933" t="s">
        <v>260</v>
      </c>
      <c r="G2933" t="s">
        <v>233</v>
      </c>
      <c r="H2933" t="s">
        <v>289</v>
      </c>
      <c r="I2933" t="s">
        <v>240</v>
      </c>
      <c r="J2933" t="s">
        <v>290</v>
      </c>
      <c r="K2933" t="s">
        <v>241</v>
      </c>
      <c r="L2933" t="s">
        <v>237</v>
      </c>
      <c r="M2933" t="s">
        <v>380</v>
      </c>
      <c r="N2933" t="s">
        <v>206</v>
      </c>
      <c r="O2933" t="s">
        <v>265</v>
      </c>
      <c r="P2933">
        <v>2050</v>
      </c>
      <c r="Q2933">
        <v>3.4204989349999999</v>
      </c>
    </row>
    <row r="2934" spans="1:17" x14ac:dyDescent="0.25">
      <c r="A2934" t="s">
        <v>459</v>
      </c>
      <c r="B2934" t="s">
        <v>460</v>
      </c>
      <c r="C2934" t="s">
        <v>461</v>
      </c>
      <c r="D2934" t="s">
        <v>361</v>
      </c>
      <c r="E2934" t="s">
        <v>416</v>
      </c>
      <c r="F2934" t="s">
        <v>260</v>
      </c>
      <c r="G2934" t="s">
        <v>233</v>
      </c>
      <c r="H2934" t="s">
        <v>162</v>
      </c>
      <c r="I2934" t="s">
        <v>234</v>
      </c>
      <c r="J2934" t="s">
        <v>235</v>
      </c>
      <c r="K2934" t="s">
        <v>236</v>
      </c>
      <c r="L2934" t="s">
        <v>237</v>
      </c>
      <c r="M2934" t="s">
        <v>379</v>
      </c>
      <c r="N2934" t="s">
        <v>206</v>
      </c>
      <c r="O2934" t="s">
        <v>194</v>
      </c>
      <c r="P2934">
        <v>2015</v>
      </c>
      <c r="Q2934">
        <v>254000</v>
      </c>
    </row>
    <row r="2935" spans="1:17" x14ac:dyDescent="0.25">
      <c r="A2935" t="s">
        <v>459</v>
      </c>
      <c r="B2935" t="s">
        <v>460</v>
      </c>
      <c r="C2935" t="s">
        <v>461</v>
      </c>
      <c r="D2935" t="s">
        <v>361</v>
      </c>
      <c r="E2935" t="s">
        <v>416</v>
      </c>
      <c r="F2935" t="s">
        <v>260</v>
      </c>
      <c r="G2935" t="s">
        <v>233</v>
      </c>
      <c r="H2935" t="s">
        <v>162</v>
      </c>
      <c r="I2935" t="s">
        <v>234</v>
      </c>
      <c r="J2935" t="s">
        <v>235</v>
      </c>
      <c r="K2935" t="s">
        <v>236</v>
      </c>
      <c r="L2935" t="s">
        <v>237</v>
      </c>
      <c r="M2935" t="s">
        <v>379</v>
      </c>
      <c r="N2935" t="s">
        <v>206</v>
      </c>
      <c r="O2935" t="s">
        <v>194</v>
      </c>
      <c r="P2935">
        <v>2020</v>
      </c>
      <c r="Q2935">
        <v>206000</v>
      </c>
    </row>
    <row r="2936" spans="1:17" x14ac:dyDescent="0.25">
      <c r="A2936" t="s">
        <v>459</v>
      </c>
      <c r="B2936" t="s">
        <v>460</v>
      </c>
      <c r="C2936" t="s">
        <v>461</v>
      </c>
      <c r="D2936" t="s">
        <v>361</v>
      </c>
      <c r="E2936" t="s">
        <v>416</v>
      </c>
      <c r="F2936" t="s">
        <v>260</v>
      </c>
      <c r="G2936" t="s">
        <v>233</v>
      </c>
      <c r="H2936" t="s">
        <v>162</v>
      </c>
      <c r="I2936" t="s">
        <v>234</v>
      </c>
      <c r="J2936" t="s">
        <v>235</v>
      </c>
      <c r="K2936" t="s">
        <v>236</v>
      </c>
      <c r="L2936" t="s">
        <v>237</v>
      </c>
      <c r="M2936" t="s">
        <v>379</v>
      </c>
      <c r="N2936" t="s">
        <v>206</v>
      </c>
      <c r="O2936" t="s">
        <v>264</v>
      </c>
      <c r="P2936">
        <v>2020</v>
      </c>
      <c r="Q2936">
        <v>175000</v>
      </c>
    </row>
    <row r="2937" spans="1:17" x14ac:dyDescent="0.25">
      <c r="A2937" t="s">
        <v>459</v>
      </c>
      <c r="B2937" t="s">
        <v>460</v>
      </c>
      <c r="C2937" t="s">
        <v>461</v>
      </c>
      <c r="D2937" t="s">
        <v>361</v>
      </c>
      <c r="E2937" t="s">
        <v>416</v>
      </c>
      <c r="F2937" t="s">
        <v>260</v>
      </c>
      <c r="G2937" t="s">
        <v>233</v>
      </c>
      <c r="H2937" t="s">
        <v>162</v>
      </c>
      <c r="I2937" t="s">
        <v>234</v>
      </c>
      <c r="J2937" t="s">
        <v>235</v>
      </c>
      <c r="K2937" t="s">
        <v>236</v>
      </c>
      <c r="L2937" t="s">
        <v>237</v>
      </c>
      <c r="M2937" t="s">
        <v>379</v>
      </c>
      <c r="N2937" t="s">
        <v>206</v>
      </c>
      <c r="O2937" t="s">
        <v>265</v>
      </c>
      <c r="P2937">
        <v>2020</v>
      </c>
      <c r="Q2937">
        <v>241000</v>
      </c>
    </row>
    <row r="2938" spans="1:17" x14ac:dyDescent="0.25">
      <c r="A2938" t="s">
        <v>459</v>
      </c>
      <c r="B2938" t="s">
        <v>460</v>
      </c>
      <c r="C2938" t="s">
        <v>461</v>
      </c>
      <c r="D2938" t="s">
        <v>361</v>
      </c>
      <c r="E2938" t="s">
        <v>416</v>
      </c>
      <c r="F2938" t="s">
        <v>260</v>
      </c>
      <c r="G2938" t="s">
        <v>233</v>
      </c>
      <c r="H2938" t="s">
        <v>162</v>
      </c>
      <c r="I2938" t="s">
        <v>234</v>
      </c>
      <c r="J2938" t="s">
        <v>235</v>
      </c>
      <c r="K2938" t="s">
        <v>236</v>
      </c>
      <c r="L2938" t="s">
        <v>237</v>
      </c>
      <c r="M2938" t="s">
        <v>379</v>
      </c>
      <c r="N2938" t="s">
        <v>206</v>
      </c>
      <c r="O2938" t="s">
        <v>194</v>
      </c>
      <c r="P2938">
        <v>2030</v>
      </c>
      <c r="Q2938">
        <v>191000</v>
      </c>
    </row>
    <row r="2939" spans="1:17" x14ac:dyDescent="0.25">
      <c r="A2939" t="s">
        <v>459</v>
      </c>
      <c r="B2939" t="s">
        <v>460</v>
      </c>
      <c r="C2939" t="s">
        <v>461</v>
      </c>
      <c r="D2939" t="s">
        <v>361</v>
      </c>
      <c r="E2939" t="s">
        <v>416</v>
      </c>
      <c r="F2939" t="s">
        <v>260</v>
      </c>
      <c r="G2939" t="s">
        <v>233</v>
      </c>
      <c r="H2939" t="s">
        <v>162</v>
      </c>
      <c r="I2939" t="s">
        <v>234</v>
      </c>
      <c r="J2939" t="s">
        <v>235</v>
      </c>
      <c r="K2939" t="s">
        <v>236</v>
      </c>
      <c r="L2939" t="s">
        <v>237</v>
      </c>
      <c r="M2939" t="s">
        <v>379</v>
      </c>
      <c r="N2939" t="s">
        <v>206</v>
      </c>
      <c r="O2939" t="s">
        <v>194</v>
      </c>
      <c r="P2939">
        <v>2050</v>
      </c>
      <c r="Q2939">
        <v>162000</v>
      </c>
    </row>
    <row r="2940" spans="1:17" x14ac:dyDescent="0.25">
      <c r="A2940" t="s">
        <v>459</v>
      </c>
      <c r="B2940" t="s">
        <v>460</v>
      </c>
      <c r="C2940" t="s">
        <v>461</v>
      </c>
      <c r="D2940" t="s">
        <v>361</v>
      </c>
      <c r="E2940" t="s">
        <v>416</v>
      </c>
      <c r="F2940" t="s">
        <v>260</v>
      </c>
      <c r="G2940" t="s">
        <v>233</v>
      </c>
      <c r="H2940" t="s">
        <v>162</v>
      </c>
      <c r="I2940" t="s">
        <v>234</v>
      </c>
      <c r="J2940" t="s">
        <v>235</v>
      </c>
      <c r="K2940" t="s">
        <v>236</v>
      </c>
      <c r="L2940" t="s">
        <v>237</v>
      </c>
      <c r="M2940" t="s">
        <v>379</v>
      </c>
      <c r="N2940" t="s">
        <v>206</v>
      </c>
      <c r="O2940" t="s">
        <v>264</v>
      </c>
      <c r="P2940">
        <v>2050</v>
      </c>
      <c r="Q2940">
        <v>119000</v>
      </c>
    </row>
    <row r="2941" spans="1:17" x14ac:dyDescent="0.25">
      <c r="A2941" t="s">
        <v>459</v>
      </c>
      <c r="B2941" t="s">
        <v>460</v>
      </c>
      <c r="C2941" t="s">
        <v>461</v>
      </c>
      <c r="D2941" t="s">
        <v>361</v>
      </c>
      <c r="E2941" t="s">
        <v>416</v>
      </c>
      <c r="F2941" t="s">
        <v>260</v>
      </c>
      <c r="G2941" t="s">
        <v>233</v>
      </c>
      <c r="H2941" t="s">
        <v>162</v>
      </c>
      <c r="I2941" t="s">
        <v>234</v>
      </c>
      <c r="J2941" t="s">
        <v>235</v>
      </c>
      <c r="K2941" t="s">
        <v>236</v>
      </c>
      <c r="L2941" t="s">
        <v>237</v>
      </c>
      <c r="M2941" t="s">
        <v>379</v>
      </c>
      <c r="N2941" t="s">
        <v>206</v>
      </c>
      <c r="O2941" t="s">
        <v>265</v>
      </c>
      <c r="P2941">
        <v>2050</v>
      </c>
      <c r="Q2941">
        <v>202000</v>
      </c>
    </row>
    <row r="2942" spans="1:17" x14ac:dyDescent="0.25">
      <c r="A2942" t="s">
        <v>459</v>
      </c>
      <c r="B2942" t="s">
        <v>460</v>
      </c>
      <c r="C2942" t="s">
        <v>461</v>
      </c>
      <c r="D2942" t="s">
        <v>361</v>
      </c>
      <c r="E2942" t="s">
        <v>416</v>
      </c>
      <c r="F2942" t="s">
        <v>260</v>
      </c>
      <c r="G2942" t="s">
        <v>233</v>
      </c>
      <c r="H2942" t="s">
        <v>163</v>
      </c>
      <c r="I2942" t="s">
        <v>240</v>
      </c>
      <c r="J2942" t="s">
        <v>235</v>
      </c>
      <c r="K2942" t="s">
        <v>241</v>
      </c>
      <c r="L2942" t="s">
        <v>237</v>
      </c>
      <c r="M2942" t="s">
        <v>427</v>
      </c>
      <c r="N2942" t="s">
        <v>206</v>
      </c>
      <c r="O2942" t="s">
        <v>194</v>
      </c>
      <c r="P2942">
        <v>2015</v>
      </c>
      <c r="Q2942">
        <v>8.7953967879999997</v>
      </c>
    </row>
    <row r="2943" spans="1:17" x14ac:dyDescent="0.25">
      <c r="A2943" t="s">
        <v>459</v>
      </c>
      <c r="B2943" t="s">
        <v>460</v>
      </c>
      <c r="C2943" t="s">
        <v>461</v>
      </c>
      <c r="D2943" t="s">
        <v>361</v>
      </c>
      <c r="E2943" t="s">
        <v>416</v>
      </c>
      <c r="F2943" t="s">
        <v>260</v>
      </c>
      <c r="G2943" t="s">
        <v>233</v>
      </c>
      <c r="H2943" t="s">
        <v>163</v>
      </c>
      <c r="I2943" t="s">
        <v>240</v>
      </c>
      <c r="J2943" t="s">
        <v>235</v>
      </c>
      <c r="K2943" t="s">
        <v>241</v>
      </c>
      <c r="L2943" t="s">
        <v>237</v>
      </c>
      <c r="M2943" t="s">
        <v>427</v>
      </c>
      <c r="N2943" t="s">
        <v>206</v>
      </c>
      <c r="O2943" t="s">
        <v>194</v>
      </c>
      <c r="P2943">
        <v>2020</v>
      </c>
      <c r="Q2943">
        <v>8.5776997539999993</v>
      </c>
    </row>
    <row r="2944" spans="1:17" x14ac:dyDescent="0.25">
      <c r="A2944" t="s">
        <v>459</v>
      </c>
      <c r="B2944" t="s">
        <v>460</v>
      </c>
      <c r="C2944" t="s">
        <v>461</v>
      </c>
      <c r="D2944" t="s">
        <v>361</v>
      </c>
      <c r="E2944" t="s">
        <v>416</v>
      </c>
      <c r="F2944" t="s">
        <v>260</v>
      </c>
      <c r="G2944" t="s">
        <v>233</v>
      </c>
      <c r="H2944" t="s">
        <v>163</v>
      </c>
      <c r="I2944" t="s">
        <v>240</v>
      </c>
      <c r="J2944" t="s">
        <v>235</v>
      </c>
      <c r="K2944" t="s">
        <v>241</v>
      </c>
      <c r="L2944" t="s">
        <v>237</v>
      </c>
      <c r="M2944" t="s">
        <v>427</v>
      </c>
      <c r="N2944" t="s">
        <v>206</v>
      </c>
      <c r="O2944" t="s">
        <v>264</v>
      </c>
      <c r="P2944">
        <v>2020</v>
      </c>
      <c r="Q2944">
        <v>7.291044791</v>
      </c>
    </row>
    <row r="2945" spans="1:17" x14ac:dyDescent="0.25">
      <c r="A2945" t="s">
        <v>459</v>
      </c>
      <c r="B2945" t="s">
        <v>460</v>
      </c>
      <c r="C2945" t="s">
        <v>461</v>
      </c>
      <c r="D2945" t="s">
        <v>361</v>
      </c>
      <c r="E2945" t="s">
        <v>416</v>
      </c>
      <c r="F2945" t="s">
        <v>260</v>
      </c>
      <c r="G2945" t="s">
        <v>233</v>
      </c>
      <c r="H2945" t="s">
        <v>163</v>
      </c>
      <c r="I2945" t="s">
        <v>240</v>
      </c>
      <c r="J2945" t="s">
        <v>235</v>
      </c>
      <c r="K2945" t="s">
        <v>241</v>
      </c>
      <c r="L2945" t="s">
        <v>237</v>
      </c>
      <c r="M2945" t="s">
        <v>427</v>
      </c>
      <c r="N2945" t="s">
        <v>206</v>
      </c>
      <c r="O2945" t="s">
        <v>265</v>
      </c>
      <c r="P2945">
        <v>2020</v>
      </c>
      <c r="Q2945">
        <v>10.05629165</v>
      </c>
    </row>
    <row r="2946" spans="1:17" x14ac:dyDescent="0.25">
      <c r="A2946" t="s">
        <v>459</v>
      </c>
      <c r="B2946" t="s">
        <v>460</v>
      </c>
      <c r="C2946" t="s">
        <v>461</v>
      </c>
      <c r="D2946" t="s">
        <v>361</v>
      </c>
      <c r="E2946" t="s">
        <v>416</v>
      </c>
      <c r="F2946" t="s">
        <v>260</v>
      </c>
      <c r="G2946" t="s">
        <v>233</v>
      </c>
      <c r="H2946" t="s">
        <v>163</v>
      </c>
      <c r="I2946" t="s">
        <v>240</v>
      </c>
      <c r="J2946" t="s">
        <v>235</v>
      </c>
      <c r="K2946" t="s">
        <v>241</v>
      </c>
      <c r="L2946" t="s">
        <v>237</v>
      </c>
      <c r="M2946" t="s">
        <v>427</v>
      </c>
      <c r="N2946" t="s">
        <v>206</v>
      </c>
      <c r="O2946" t="s">
        <v>194</v>
      </c>
      <c r="P2946">
        <v>2030</v>
      </c>
      <c r="Q2946">
        <v>8.1103940960000003</v>
      </c>
    </row>
    <row r="2947" spans="1:17" x14ac:dyDescent="0.25">
      <c r="A2947" t="s">
        <v>459</v>
      </c>
      <c r="B2947" t="s">
        <v>460</v>
      </c>
      <c r="C2947" t="s">
        <v>461</v>
      </c>
      <c r="D2947" t="s">
        <v>361</v>
      </c>
      <c r="E2947" t="s">
        <v>416</v>
      </c>
      <c r="F2947" t="s">
        <v>260</v>
      </c>
      <c r="G2947" t="s">
        <v>233</v>
      </c>
      <c r="H2947" t="s">
        <v>163</v>
      </c>
      <c r="I2947" t="s">
        <v>240</v>
      </c>
      <c r="J2947" t="s">
        <v>235</v>
      </c>
      <c r="K2947" t="s">
        <v>241</v>
      </c>
      <c r="L2947" t="s">
        <v>237</v>
      </c>
      <c r="M2947" t="s">
        <v>427</v>
      </c>
      <c r="N2947" t="s">
        <v>206</v>
      </c>
      <c r="O2947" t="s">
        <v>194</v>
      </c>
      <c r="P2947">
        <v>2050</v>
      </c>
      <c r="Q2947">
        <v>7.068886708</v>
      </c>
    </row>
    <row r="2948" spans="1:17" x14ac:dyDescent="0.25">
      <c r="A2948" t="s">
        <v>459</v>
      </c>
      <c r="B2948" t="s">
        <v>460</v>
      </c>
      <c r="C2948" t="s">
        <v>461</v>
      </c>
      <c r="D2948" t="s">
        <v>361</v>
      </c>
      <c r="E2948" t="s">
        <v>416</v>
      </c>
      <c r="F2948" t="s">
        <v>260</v>
      </c>
      <c r="G2948" t="s">
        <v>233</v>
      </c>
      <c r="H2948" t="s">
        <v>163</v>
      </c>
      <c r="I2948" t="s">
        <v>240</v>
      </c>
      <c r="J2948" t="s">
        <v>235</v>
      </c>
      <c r="K2948" t="s">
        <v>241</v>
      </c>
      <c r="L2948" t="s">
        <v>237</v>
      </c>
      <c r="M2948" t="s">
        <v>427</v>
      </c>
      <c r="N2948" t="s">
        <v>206</v>
      </c>
      <c r="O2948" t="s">
        <v>264</v>
      </c>
      <c r="P2948">
        <v>2050</v>
      </c>
      <c r="Q2948">
        <v>5.1672780730000003</v>
      </c>
    </row>
    <row r="2949" spans="1:17" x14ac:dyDescent="0.25">
      <c r="A2949" t="s">
        <v>459</v>
      </c>
      <c r="B2949" t="s">
        <v>460</v>
      </c>
      <c r="C2949" t="s">
        <v>461</v>
      </c>
      <c r="D2949" t="s">
        <v>361</v>
      </c>
      <c r="E2949" t="s">
        <v>416</v>
      </c>
      <c r="F2949" t="s">
        <v>260</v>
      </c>
      <c r="G2949" t="s">
        <v>233</v>
      </c>
      <c r="H2949" t="s">
        <v>163</v>
      </c>
      <c r="I2949" t="s">
        <v>240</v>
      </c>
      <c r="J2949" t="s">
        <v>235</v>
      </c>
      <c r="K2949" t="s">
        <v>241</v>
      </c>
      <c r="L2949" t="s">
        <v>237</v>
      </c>
      <c r="M2949" t="s">
        <v>427</v>
      </c>
      <c r="N2949" t="s">
        <v>206</v>
      </c>
      <c r="O2949" t="s">
        <v>265</v>
      </c>
      <c r="P2949">
        <v>2050</v>
      </c>
      <c r="Q2949">
        <v>8.7913127319999997</v>
      </c>
    </row>
    <row r="2950" spans="1:17" x14ac:dyDescent="0.25">
      <c r="A2950" t="s">
        <v>459</v>
      </c>
      <c r="B2950" t="s">
        <v>460</v>
      </c>
      <c r="C2950" t="s">
        <v>461</v>
      </c>
      <c r="D2950" t="s">
        <v>361</v>
      </c>
      <c r="E2950" t="s">
        <v>416</v>
      </c>
      <c r="F2950" t="s">
        <v>260</v>
      </c>
      <c r="G2950" t="s">
        <v>233</v>
      </c>
      <c r="H2950" t="s">
        <v>164</v>
      </c>
      <c r="I2950" t="s">
        <v>4</v>
      </c>
      <c r="J2950" t="s">
        <v>235</v>
      </c>
      <c r="K2950" t="s">
        <v>242</v>
      </c>
      <c r="L2950" t="s">
        <v>237</v>
      </c>
      <c r="M2950" t="s">
        <v>368</v>
      </c>
      <c r="N2950" t="s">
        <v>206</v>
      </c>
      <c r="O2950" t="s">
        <v>194</v>
      </c>
      <c r="P2950">
        <v>2015</v>
      </c>
      <c r="Q2950">
        <v>27.27671964</v>
      </c>
    </row>
    <row r="2951" spans="1:17" x14ac:dyDescent="0.25">
      <c r="A2951" t="s">
        <v>459</v>
      </c>
      <c r="B2951" t="s">
        <v>460</v>
      </c>
      <c r="C2951" t="s">
        <v>461</v>
      </c>
      <c r="D2951" t="s">
        <v>361</v>
      </c>
      <c r="E2951" t="s">
        <v>416</v>
      </c>
      <c r="F2951" t="s">
        <v>260</v>
      </c>
      <c r="G2951" t="s">
        <v>233</v>
      </c>
      <c r="H2951" t="s">
        <v>164</v>
      </c>
      <c r="I2951" t="s">
        <v>4</v>
      </c>
      <c r="J2951" t="s">
        <v>235</v>
      </c>
      <c r="K2951" t="s">
        <v>242</v>
      </c>
      <c r="L2951" t="s">
        <v>237</v>
      </c>
      <c r="M2951" t="s">
        <v>368</v>
      </c>
      <c r="N2951" t="s">
        <v>206</v>
      </c>
      <c r="O2951" t="s">
        <v>194</v>
      </c>
      <c r="P2951">
        <v>2020</v>
      </c>
      <c r="Q2951">
        <v>27.27671965</v>
      </c>
    </row>
    <row r="2952" spans="1:17" x14ac:dyDescent="0.25">
      <c r="A2952" t="s">
        <v>459</v>
      </c>
      <c r="B2952" t="s">
        <v>460</v>
      </c>
      <c r="C2952" t="s">
        <v>461</v>
      </c>
      <c r="D2952" t="s">
        <v>361</v>
      </c>
      <c r="E2952" t="s">
        <v>416</v>
      </c>
      <c r="F2952" t="s">
        <v>260</v>
      </c>
      <c r="G2952" t="s">
        <v>233</v>
      </c>
      <c r="H2952" t="s">
        <v>164</v>
      </c>
      <c r="I2952" t="s">
        <v>4</v>
      </c>
      <c r="J2952" t="s">
        <v>235</v>
      </c>
      <c r="K2952" t="s">
        <v>242</v>
      </c>
      <c r="L2952" t="s">
        <v>237</v>
      </c>
      <c r="M2952" t="s">
        <v>368</v>
      </c>
      <c r="N2952" t="s">
        <v>206</v>
      </c>
      <c r="O2952" t="s">
        <v>264</v>
      </c>
      <c r="P2952">
        <v>2020</v>
      </c>
      <c r="Q2952">
        <v>23.111789829999999</v>
      </c>
    </row>
    <row r="2953" spans="1:17" x14ac:dyDescent="0.25">
      <c r="A2953" t="s">
        <v>459</v>
      </c>
      <c r="B2953" t="s">
        <v>460</v>
      </c>
      <c r="C2953" t="s">
        <v>461</v>
      </c>
      <c r="D2953" t="s">
        <v>361</v>
      </c>
      <c r="E2953" t="s">
        <v>416</v>
      </c>
      <c r="F2953" t="s">
        <v>260</v>
      </c>
      <c r="G2953" t="s">
        <v>233</v>
      </c>
      <c r="H2953" t="s">
        <v>164</v>
      </c>
      <c r="I2953" t="s">
        <v>4</v>
      </c>
      <c r="J2953" t="s">
        <v>235</v>
      </c>
      <c r="K2953" t="s">
        <v>242</v>
      </c>
      <c r="L2953" t="s">
        <v>237</v>
      </c>
      <c r="M2953" t="s">
        <v>368</v>
      </c>
      <c r="N2953" t="s">
        <v>206</v>
      </c>
      <c r="O2953" t="s">
        <v>265</v>
      </c>
      <c r="P2953">
        <v>2020</v>
      </c>
      <c r="Q2953">
        <v>31.69625628</v>
      </c>
    </row>
    <row r="2954" spans="1:17" x14ac:dyDescent="0.25">
      <c r="A2954" t="s">
        <v>459</v>
      </c>
      <c r="B2954" t="s">
        <v>460</v>
      </c>
      <c r="C2954" t="s">
        <v>461</v>
      </c>
      <c r="D2954" t="s">
        <v>361</v>
      </c>
      <c r="E2954" t="s">
        <v>416</v>
      </c>
      <c r="F2954" t="s">
        <v>260</v>
      </c>
      <c r="G2954" t="s">
        <v>233</v>
      </c>
      <c r="H2954" t="s">
        <v>164</v>
      </c>
      <c r="I2954" t="s">
        <v>4</v>
      </c>
      <c r="J2954" t="s">
        <v>235</v>
      </c>
      <c r="K2954" t="s">
        <v>242</v>
      </c>
      <c r="L2954" t="s">
        <v>237</v>
      </c>
      <c r="M2954" t="s">
        <v>368</v>
      </c>
      <c r="N2954" t="s">
        <v>206</v>
      </c>
      <c r="O2954" t="s">
        <v>194</v>
      </c>
      <c r="P2954">
        <v>2030</v>
      </c>
      <c r="Q2954">
        <v>26.519946010000002</v>
      </c>
    </row>
    <row r="2955" spans="1:17" x14ac:dyDescent="0.25">
      <c r="A2955" t="s">
        <v>459</v>
      </c>
      <c r="B2955" t="s">
        <v>460</v>
      </c>
      <c r="C2955" t="s">
        <v>461</v>
      </c>
      <c r="D2955" t="s">
        <v>361</v>
      </c>
      <c r="E2955" t="s">
        <v>416</v>
      </c>
      <c r="F2955" t="s">
        <v>260</v>
      </c>
      <c r="G2955" t="s">
        <v>233</v>
      </c>
      <c r="H2955" t="s">
        <v>164</v>
      </c>
      <c r="I2955" t="s">
        <v>4</v>
      </c>
      <c r="J2955" t="s">
        <v>235</v>
      </c>
      <c r="K2955" t="s">
        <v>242</v>
      </c>
      <c r="L2955" t="s">
        <v>237</v>
      </c>
      <c r="M2955" t="s">
        <v>368</v>
      </c>
      <c r="N2955" t="s">
        <v>206</v>
      </c>
      <c r="O2955" t="s">
        <v>194</v>
      </c>
      <c r="P2955">
        <v>2050</v>
      </c>
      <c r="Q2955">
        <v>25.537831319999999</v>
      </c>
    </row>
    <row r="2956" spans="1:17" x14ac:dyDescent="0.25">
      <c r="A2956" t="s">
        <v>459</v>
      </c>
      <c r="B2956" t="s">
        <v>460</v>
      </c>
      <c r="C2956" t="s">
        <v>461</v>
      </c>
      <c r="D2956" t="s">
        <v>361</v>
      </c>
      <c r="E2956" t="s">
        <v>416</v>
      </c>
      <c r="F2956" t="s">
        <v>260</v>
      </c>
      <c r="G2956" t="s">
        <v>233</v>
      </c>
      <c r="H2956" t="s">
        <v>164</v>
      </c>
      <c r="I2956" t="s">
        <v>4</v>
      </c>
      <c r="J2956" t="s">
        <v>235</v>
      </c>
      <c r="K2956" t="s">
        <v>242</v>
      </c>
      <c r="L2956" t="s">
        <v>237</v>
      </c>
      <c r="M2956" t="s">
        <v>368</v>
      </c>
      <c r="N2956" t="s">
        <v>206</v>
      </c>
      <c r="O2956" t="s">
        <v>264</v>
      </c>
      <c r="P2956">
        <v>2050</v>
      </c>
      <c r="Q2956">
        <v>19.043947989999999</v>
      </c>
    </row>
    <row r="2957" spans="1:17" x14ac:dyDescent="0.25">
      <c r="A2957" t="s">
        <v>459</v>
      </c>
      <c r="B2957" t="s">
        <v>460</v>
      </c>
      <c r="C2957" t="s">
        <v>461</v>
      </c>
      <c r="D2957" t="s">
        <v>361</v>
      </c>
      <c r="E2957" t="s">
        <v>416</v>
      </c>
      <c r="F2957" t="s">
        <v>260</v>
      </c>
      <c r="G2957" t="s">
        <v>233</v>
      </c>
      <c r="H2957" t="s">
        <v>164</v>
      </c>
      <c r="I2957" t="s">
        <v>4</v>
      </c>
      <c r="J2957" t="s">
        <v>235</v>
      </c>
      <c r="K2957" t="s">
        <v>242</v>
      </c>
      <c r="L2957" t="s">
        <v>237</v>
      </c>
      <c r="M2957" t="s">
        <v>368</v>
      </c>
      <c r="N2957" t="s">
        <v>206</v>
      </c>
      <c r="O2957" t="s">
        <v>265</v>
      </c>
      <c r="P2957">
        <v>2050</v>
      </c>
      <c r="Q2957">
        <v>32.150981180000002</v>
      </c>
    </row>
    <row r="2958" spans="1:17" x14ac:dyDescent="0.25">
      <c r="A2958" t="s">
        <v>459</v>
      </c>
      <c r="B2958" t="s">
        <v>460</v>
      </c>
      <c r="C2958" t="s">
        <v>461</v>
      </c>
      <c r="D2958" t="s">
        <v>361</v>
      </c>
      <c r="E2958" t="s">
        <v>416</v>
      </c>
      <c r="F2958" t="s">
        <v>260</v>
      </c>
      <c r="G2958" t="s">
        <v>243</v>
      </c>
      <c r="H2958" t="s">
        <v>356</v>
      </c>
      <c r="I2958" t="s">
        <v>298</v>
      </c>
      <c r="K2958" t="s">
        <v>78</v>
      </c>
      <c r="M2958" t="s">
        <v>428</v>
      </c>
      <c r="O2958" t="s">
        <v>194</v>
      </c>
      <c r="P2958">
        <v>2015</v>
      </c>
      <c r="Q2958">
        <v>2</v>
      </c>
    </row>
    <row r="2959" spans="1:17" x14ac:dyDescent="0.25">
      <c r="A2959" t="s">
        <v>459</v>
      </c>
      <c r="B2959" t="s">
        <v>460</v>
      </c>
      <c r="C2959" t="s">
        <v>461</v>
      </c>
      <c r="D2959" t="s">
        <v>361</v>
      </c>
      <c r="E2959" t="s">
        <v>416</v>
      </c>
      <c r="F2959" t="s">
        <v>260</v>
      </c>
      <c r="G2959" t="s">
        <v>243</v>
      </c>
      <c r="H2959" t="s">
        <v>356</v>
      </c>
      <c r="I2959" t="s">
        <v>298</v>
      </c>
      <c r="K2959" t="s">
        <v>78</v>
      </c>
      <c r="M2959" t="s">
        <v>428</v>
      </c>
      <c r="O2959" t="s">
        <v>194</v>
      </c>
      <c r="P2959">
        <v>2020</v>
      </c>
      <c r="Q2959">
        <v>2</v>
      </c>
    </row>
    <row r="2960" spans="1:17" x14ac:dyDescent="0.25">
      <c r="A2960" t="s">
        <v>459</v>
      </c>
      <c r="B2960" t="s">
        <v>460</v>
      </c>
      <c r="C2960" t="s">
        <v>461</v>
      </c>
      <c r="D2960" t="s">
        <v>361</v>
      </c>
      <c r="E2960" t="s">
        <v>416</v>
      </c>
      <c r="F2960" t="s">
        <v>260</v>
      </c>
      <c r="G2960" t="s">
        <v>243</v>
      </c>
      <c r="H2960" t="s">
        <v>356</v>
      </c>
      <c r="I2960" t="s">
        <v>298</v>
      </c>
      <c r="K2960" t="s">
        <v>78</v>
      </c>
      <c r="M2960" t="s">
        <v>428</v>
      </c>
      <c r="O2960" t="s">
        <v>264</v>
      </c>
      <c r="P2960">
        <v>2020</v>
      </c>
      <c r="Q2960">
        <v>2</v>
      </c>
    </row>
    <row r="2961" spans="1:17" x14ac:dyDescent="0.25">
      <c r="A2961" t="s">
        <v>459</v>
      </c>
      <c r="B2961" t="s">
        <v>460</v>
      </c>
      <c r="C2961" t="s">
        <v>461</v>
      </c>
      <c r="D2961" t="s">
        <v>361</v>
      </c>
      <c r="E2961" t="s">
        <v>416</v>
      </c>
      <c r="F2961" t="s">
        <v>260</v>
      </c>
      <c r="G2961" t="s">
        <v>243</v>
      </c>
      <c r="H2961" t="s">
        <v>356</v>
      </c>
      <c r="I2961" t="s">
        <v>298</v>
      </c>
      <c r="K2961" t="s">
        <v>78</v>
      </c>
      <c r="M2961" t="s">
        <v>428</v>
      </c>
      <c r="O2961" t="s">
        <v>265</v>
      </c>
      <c r="P2961">
        <v>2020</v>
      </c>
      <c r="Q2961">
        <v>2</v>
      </c>
    </row>
    <row r="2962" spans="1:17" x14ac:dyDescent="0.25">
      <c r="A2962" t="s">
        <v>459</v>
      </c>
      <c r="B2962" t="s">
        <v>460</v>
      </c>
      <c r="C2962" t="s">
        <v>461</v>
      </c>
      <c r="D2962" t="s">
        <v>361</v>
      </c>
      <c r="E2962" t="s">
        <v>416</v>
      </c>
      <c r="F2962" t="s">
        <v>260</v>
      </c>
      <c r="G2962" t="s">
        <v>243</v>
      </c>
      <c r="H2962" t="s">
        <v>356</v>
      </c>
      <c r="I2962" t="s">
        <v>298</v>
      </c>
      <c r="K2962" t="s">
        <v>78</v>
      </c>
      <c r="M2962" t="s">
        <v>428</v>
      </c>
      <c r="O2962" t="s">
        <v>194</v>
      </c>
      <c r="P2962">
        <v>2030</v>
      </c>
      <c r="Q2962">
        <v>2</v>
      </c>
    </row>
    <row r="2963" spans="1:17" x14ac:dyDescent="0.25">
      <c r="A2963" t="s">
        <v>459</v>
      </c>
      <c r="B2963" t="s">
        <v>460</v>
      </c>
      <c r="C2963" t="s">
        <v>461</v>
      </c>
      <c r="D2963" t="s">
        <v>361</v>
      </c>
      <c r="E2963" t="s">
        <v>416</v>
      </c>
      <c r="F2963" t="s">
        <v>260</v>
      </c>
      <c r="G2963" t="s">
        <v>243</v>
      </c>
      <c r="H2963" t="s">
        <v>356</v>
      </c>
      <c r="I2963" t="s">
        <v>298</v>
      </c>
      <c r="K2963" t="s">
        <v>78</v>
      </c>
      <c r="M2963" t="s">
        <v>428</v>
      </c>
      <c r="O2963" t="s">
        <v>194</v>
      </c>
      <c r="P2963">
        <v>2050</v>
      </c>
      <c r="Q2963">
        <v>2</v>
      </c>
    </row>
    <row r="2964" spans="1:17" x14ac:dyDescent="0.25">
      <c r="A2964" t="s">
        <v>459</v>
      </c>
      <c r="B2964" t="s">
        <v>460</v>
      </c>
      <c r="C2964" t="s">
        <v>461</v>
      </c>
      <c r="D2964" t="s">
        <v>361</v>
      </c>
      <c r="E2964" t="s">
        <v>416</v>
      </c>
      <c r="F2964" t="s">
        <v>260</v>
      </c>
      <c r="G2964" t="s">
        <v>243</v>
      </c>
      <c r="H2964" t="s">
        <v>356</v>
      </c>
      <c r="I2964" t="s">
        <v>298</v>
      </c>
      <c r="K2964" t="s">
        <v>78</v>
      </c>
      <c r="M2964" t="s">
        <v>428</v>
      </c>
      <c r="O2964" t="s">
        <v>264</v>
      </c>
      <c r="P2964">
        <v>2050</v>
      </c>
      <c r="Q2964">
        <v>2</v>
      </c>
    </row>
    <row r="2965" spans="1:17" x14ac:dyDescent="0.25">
      <c r="A2965" t="s">
        <v>459</v>
      </c>
      <c r="B2965" t="s">
        <v>460</v>
      </c>
      <c r="C2965" t="s">
        <v>461</v>
      </c>
      <c r="D2965" t="s">
        <v>361</v>
      </c>
      <c r="E2965" t="s">
        <v>416</v>
      </c>
      <c r="F2965" t="s">
        <v>260</v>
      </c>
      <c r="G2965" t="s">
        <v>243</v>
      </c>
      <c r="H2965" t="s">
        <v>356</v>
      </c>
      <c r="I2965" t="s">
        <v>298</v>
      </c>
      <c r="K2965" t="s">
        <v>78</v>
      </c>
      <c r="M2965" t="s">
        <v>428</v>
      </c>
      <c r="O2965" t="s">
        <v>265</v>
      </c>
      <c r="P2965">
        <v>2050</v>
      </c>
      <c r="Q2965">
        <v>2</v>
      </c>
    </row>
    <row r="2966" spans="1:17" x14ac:dyDescent="0.25">
      <c r="A2966" t="s">
        <v>459</v>
      </c>
      <c r="B2966" t="s">
        <v>460</v>
      </c>
      <c r="C2966" t="s">
        <v>461</v>
      </c>
      <c r="D2966" t="s">
        <v>361</v>
      </c>
      <c r="E2966" t="s">
        <v>416</v>
      </c>
      <c r="F2966" t="s">
        <v>260</v>
      </c>
      <c r="G2966" t="s">
        <v>243</v>
      </c>
      <c r="H2966" t="s">
        <v>244</v>
      </c>
      <c r="I2966" t="s">
        <v>245</v>
      </c>
      <c r="J2966" t="s">
        <v>246</v>
      </c>
      <c r="K2966" t="s">
        <v>191</v>
      </c>
      <c r="M2966" t="s">
        <v>428</v>
      </c>
      <c r="O2966" t="s">
        <v>194</v>
      </c>
      <c r="P2966">
        <v>2015</v>
      </c>
      <c r="Q2966">
        <v>0.2</v>
      </c>
    </row>
    <row r="2967" spans="1:17" x14ac:dyDescent="0.25">
      <c r="A2967" t="s">
        <v>459</v>
      </c>
      <c r="B2967" t="s">
        <v>460</v>
      </c>
      <c r="C2967" t="s">
        <v>461</v>
      </c>
      <c r="D2967" t="s">
        <v>361</v>
      </c>
      <c r="E2967" t="s">
        <v>416</v>
      </c>
      <c r="F2967" t="s">
        <v>260</v>
      </c>
      <c r="G2967" t="s">
        <v>243</v>
      </c>
      <c r="H2967" t="s">
        <v>244</v>
      </c>
      <c r="I2967" t="s">
        <v>245</v>
      </c>
      <c r="J2967" t="s">
        <v>246</v>
      </c>
      <c r="K2967" t="s">
        <v>191</v>
      </c>
      <c r="M2967" t="s">
        <v>428</v>
      </c>
      <c r="O2967" t="s">
        <v>194</v>
      </c>
      <c r="P2967">
        <v>2020</v>
      </c>
      <c r="Q2967">
        <v>0.2</v>
      </c>
    </row>
    <row r="2968" spans="1:17" x14ac:dyDescent="0.25">
      <c r="A2968" t="s">
        <v>459</v>
      </c>
      <c r="B2968" t="s">
        <v>460</v>
      </c>
      <c r="C2968" t="s">
        <v>461</v>
      </c>
      <c r="D2968" t="s">
        <v>361</v>
      </c>
      <c r="E2968" t="s">
        <v>416</v>
      </c>
      <c r="F2968" t="s">
        <v>260</v>
      </c>
      <c r="G2968" t="s">
        <v>243</v>
      </c>
      <c r="H2968" t="s">
        <v>244</v>
      </c>
      <c r="I2968" t="s">
        <v>245</v>
      </c>
      <c r="J2968" t="s">
        <v>246</v>
      </c>
      <c r="K2968" t="s">
        <v>191</v>
      </c>
      <c r="M2968" t="s">
        <v>428</v>
      </c>
      <c r="O2968" t="s">
        <v>264</v>
      </c>
      <c r="P2968">
        <v>2020</v>
      </c>
      <c r="Q2968">
        <v>0.2</v>
      </c>
    </row>
    <row r="2969" spans="1:17" x14ac:dyDescent="0.25">
      <c r="A2969" t="s">
        <v>459</v>
      </c>
      <c r="B2969" t="s">
        <v>460</v>
      </c>
      <c r="C2969" t="s">
        <v>461</v>
      </c>
      <c r="D2969" t="s">
        <v>361</v>
      </c>
      <c r="E2969" t="s">
        <v>416</v>
      </c>
      <c r="F2969" t="s">
        <v>260</v>
      </c>
      <c r="G2969" t="s">
        <v>243</v>
      </c>
      <c r="H2969" t="s">
        <v>244</v>
      </c>
      <c r="I2969" t="s">
        <v>245</v>
      </c>
      <c r="J2969" t="s">
        <v>246</v>
      </c>
      <c r="K2969" t="s">
        <v>191</v>
      </c>
      <c r="M2969" t="s">
        <v>428</v>
      </c>
      <c r="O2969" t="s">
        <v>265</v>
      </c>
      <c r="P2969">
        <v>2020</v>
      </c>
      <c r="Q2969">
        <v>0.2</v>
      </c>
    </row>
    <row r="2970" spans="1:17" x14ac:dyDescent="0.25">
      <c r="A2970" t="s">
        <v>459</v>
      </c>
      <c r="B2970" t="s">
        <v>460</v>
      </c>
      <c r="C2970" t="s">
        <v>461</v>
      </c>
      <c r="D2970" t="s">
        <v>361</v>
      </c>
      <c r="E2970" t="s">
        <v>416</v>
      </c>
      <c r="F2970" t="s">
        <v>260</v>
      </c>
      <c r="G2970" t="s">
        <v>243</v>
      </c>
      <c r="H2970" t="s">
        <v>244</v>
      </c>
      <c r="I2970" t="s">
        <v>245</v>
      </c>
      <c r="J2970" t="s">
        <v>246</v>
      </c>
      <c r="K2970" t="s">
        <v>191</v>
      </c>
      <c r="M2970" t="s">
        <v>428</v>
      </c>
      <c r="O2970" t="s">
        <v>194</v>
      </c>
      <c r="P2970">
        <v>2030</v>
      </c>
      <c r="Q2970">
        <v>0.2</v>
      </c>
    </row>
    <row r="2971" spans="1:17" x14ac:dyDescent="0.25">
      <c r="A2971" t="s">
        <v>459</v>
      </c>
      <c r="B2971" t="s">
        <v>460</v>
      </c>
      <c r="C2971" t="s">
        <v>461</v>
      </c>
      <c r="D2971" t="s">
        <v>361</v>
      </c>
      <c r="E2971" t="s">
        <v>416</v>
      </c>
      <c r="F2971" t="s">
        <v>260</v>
      </c>
      <c r="G2971" t="s">
        <v>243</v>
      </c>
      <c r="H2971" t="s">
        <v>244</v>
      </c>
      <c r="I2971" t="s">
        <v>245</v>
      </c>
      <c r="J2971" t="s">
        <v>246</v>
      </c>
      <c r="K2971" t="s">
        <v>191</v>
      </c>
      <c r="M2971" t="s">
        <v>428</v>
      </c>
      <c r="O2971" t="s">
        <v>194</v>
      </c>
      <c r="P2971">
        <v>2050</v>
      </c>
      <c r="Q2971">
        <v>0.2</v>
      </c>
    </row>
    <row r="2972" spans="1:17" x14ac:dyDescent="0.25">
      <c r="A2972" t="s">
        <v>459</v>
      </c>
      <c r="B2972" t="s">
        <v>460</v>
      </c>
      <c r="C2972" t="s">
        <v>461</v>
      </c>
      <c r="D2972" t="s">
        <v>361</v>
      </c>
      <c r="E2972" t="s">
        <v>416</v>
      </c>
      <c r="F2972" t="s">
        <v>260</v>
      </c>
      <c r="G2972" t="s">
        <v>243</v>
      </c>
      <c r="H2972" t="s">
        <v>244</v>
      </c>
      <c r="I2972" t="s">
        <v>245</v>
      </c>
      <c r="J2972" t="s">
        <v>246</v>
      </c>
      <c r="K2972" t="s">
        <v>191</v>
      </c>
      <c r="M2972" t="s">
        <v>428</v>
      </c>
      <c r="O2972" t="s">
        <v>264</v>
      </c>
      <c r="P2972">
        <v>2050</v>
      </c>
      <c r="Q2972">
        <v>0.2</v>
      </c>
    </row>
    <row r="2973" spans="1:17" x14ac:dyDescent="0.25">
      <c r="A2973" t="s">
        <v>459</v>
      </c>
      <c r="B2973" t="s">
        <v>460</v>
      </c>
      <c r="C2973" t="s">
        <v>461</v>
      </c>
      <c r="D2973" t="s">
        <v>361</v>
      </c>
      <c r="E2973" t="s">
        <v>416</v>
      </c>
      <c r="F2973" t="s">
        <v>260</v>
      </c>
      <c r="G2973" t="s">
        <v>243</v>
      </c>
      <c r="H2973" t="s">
        <v>244</v>
      </c>
      <c r="I2973" t="s">
        <v>245</v>
      </c>
      <c r="J2973" t="s">
        <v>246</v>
      </c>
      <c r="K2973" t="s">
        <v>191</v>
      </c>
      <c r="M2973" t="s">
        <v>428</v>
      </c>
      <c r="O2973" t="s">
        <v>265</v>
      </c>
      <c r="P2973">
        <v>2050</v>
      </c>
      <c r="Q2973">
        <v>0.2</v>
      </c>
    </row>
    <row r="2974" spans="1:17" x14ac:dyDescent="0.25">
      <c r="A2974" t="s">
        <v>459</v>
      </c>
      <c r="B2974" t="s">
        <v>460</v>
      </c>
      <c r="C2974" t="s">
        <v>461</v>
      </c>
      <c r="D2974" t="s">
        <v>361</v>
      </c>
      <c r="E2974" t="s">
        <v>416</v>
      </c>
      <c r="F2974" t="s">
        <v>260</v>
      </c>
      <c r="G2974" t="s">
        <v>243</v>
      </c>
      <c r="H2974" t="s">
        <v>248</v>
      </c>
      <c r="I2974" t="s">
        <v>249</v>
      </c>
      <c r="J2974" t="s">
        <v>250</v>
      </c>
      <c r="K2974" t="s">
        <v>191</v>
      </c>
      <c r="M2974" t="s">
        <v>344</v>
      </c>
      <c r="O2974" t="s">
        <v>194</v>
      </c>
      <c r="P2974">
        <v>2015</v>
      </c>
      <c r="Q2974">
        <v>0.05</v>
      </c>
    </row>
    <row r="2975" spans="1:17" x14ac:dyDescent="0.25">
      <c r="A2975" t="s">
        <v>459</v>
      </c>
      <c r="B2975" t="s">
        <v>460</v>
      </c>
      <c r="C2975" t="s">
        <v>461</v>
      </c>
      <c r="D2975" t="s">
        <v>361</v>
      </c>
      <c r="E2975" t="s">
        <v>416</v>
      </c>
      <c r="F2975" t="s">
        <v>260</v>
      </c>
      <c r="G2975" t="s">
        <v>243</v>
      </c>
      <c r="H2975" t="s">
        <v>248</v>
      </c>
      <c r="I2975" t="s">
        <v>249</v>
      </c>
      <c r="J2975" t="s">
        <v>250</v>
      </c>
      <c r="K2975" t="s">
        <v>191</v>
      </c>
      <c r="M2975" t="s">
        <v>344</v>
      </c>
      <c r="O2975" t="s">
        <v>194</v>
      </c>
      <c r="P2975">
        <v>2020</v>
      </c>
      <c r="Q2975">
        <v>0.05</v>
      </c>
    </row>
    <row r="2976" spans="1:17" x14ac:dyDescent="0.25">
      <c r="A2976" t="s">
        <v>459</v>
      </c>
      <c r="B2976" t="s">
        <v>460</v>
      </c>
      <c r="C2976" t="s">
        <v>461</v>
      </c>
      <c r="D2976" t="s">
        <v>361</v>
      </c>
      <c r="E2976" t="s">
        <v>416</v>
      </c>
      <c r="F2976" t="s">
        <v>260</v>
      </c>
      <c r="G2976" t="s">
        <v>243</v>
      </c>
      <c r="H2976" t="s">
        <v>248</v>
      </c>
      <c r="I2976" t="s">
        <v>249</v>
      </c>
      <c r="J2976" t="s">
        <v>250</v>
      </c>
      <c r="K2976" t="s">
        <v>191</v>
      </c>
      <c r="M2976" t="s">
        <v>344</v>
      </c>
      <c r="O2976" t="s">
        <v>264</v>
      </c>
      <c r="P2976">
        <v>2020</v>
      </c>
      <c r="Q2976">
        <v>0.05</v>
      </c>
    </row>
    <row r="2977" spans="1:17" x14ac:dyDescent="0.25">
      <c r="A2977" t="s">
        <v>459</v>
      </c>
      <c r="B2977" t="s">
        <v>460</v>
      </c>
      <c r="C2977" t="s">
        <v>461</v>
      </c>
      <c r="D2977" t="s">
        <v>361</v>
      </c>
      <c r="E2977" t="s">
        <v>416</v>
      </c>
      <c r="F2977" t="s">
        <v>260</v>
      </c>
      <c r="G2977" t="s">
        <v>243</v>
      </c>
      <c r="H2977" t="s">
        <v>248</v>
      </c>
      <c r="I2977" t="s">
        <v>249</v>
      </c>
      <c r="J2977" t="s">
        <v>250</v>
      </c>
      <c r="K2977" t="s">
        <v>191</v>
      </c>
      <c r="M2977" t="s">
        <v>344</v>
      </c>
      <c r="O2977" t="s">
        <v>265</v>
      </c>
      <c r="P2977">
        <v>2020</v>
      </c>
      <c r="Q2977">
        <v>0.05</v>
      </c>
    </row>
    <row r="2978" spans="1:17" x14ac:dyDescent="0.25">
      <c r="A2978" t="s">
        <v>459</v>
      </c>
      <c r="B2978" t="s">
        <v>460</v>
      </c>
      <c r="C2978" t="s">
        <v>461</v>
      </c>
      <c r="D2978" t="s">
        <v>361</v>
      </c>
      <c r="E2978" t="s">
        <v>416</v>
      </c>
      <c r="F2978" t="s">
        <v>260</v>
      </c>
      <c r="G2978" t="s">
        <v>243</v>
      </c>
      <c r="H2978" t="s">
        <v>248</v>
      </c>
      <c r="I2978" t="s">
        <v>249</v>
      </c>
      <c r="J2978" t="s">
        <v>250</v>
      </c>
      <c r="K2978" t="s">
        <v>191</v>
      </c>
      <c r="M2978" t="s">
        <v>344</v>
      </c>
      <c r="O2978" t="s">
        <v>194</v>
      </c>
      <c r="P2978">
        <v>2030</v>
      </c>
      <c r="Q2978">
        <v>0.05</v>
      </c>
    </row>
    <row r="2979" spans="1:17" x14ac:dyDescent="0.25">
      <c r="A2979" t="s">
        <v>459</v>
      </c>
      <c r="B2979" t="s">
        <v>460</v>
      </c>
      <c r="C2979" t="s">
        <v>461</v>
      </c>
      <c r="D2979" t="s">
        <v>361</v>
      </c>
      <c r="E2979" t="s">
        <v>416</v>
      </c>
      <c r="F2979" t="s">
        <v>260</v>
      </c>
      <c r="G2979" t="s">
        <v>243</v>
      </c>
      <c r="H2979" t="s">
        <v>248</v>
      </c>
      <c r="I2979" t="s">
        <v>249</v>
      </c>
      <c r="J2979" t="s">
        <v>250</v>
      </c>
      <c r="K2979" t="s">
        <v>191</v>
      </c>
      <c r="M2979" t="s">
        <v>344</v>
      </c>
      <c r="O2979" t="s">
        <v>194</v>
      </c>
      <c r="P2979">
        <v>2050</v>
      </c>
      <c r="Q2979">
        <v>0.05</v>
      </c>
    </row>
    <row r="2980" spans="1:17" x14ac:dyDescent="0.25">
      <c r="A2980" t="s">
        <v>459</v>
      </c>
      <c r="B2980" t="s">
        <v>460</v>
      </c>
      <c r="C2980" t="s">
        <v>461</v>
      </c>
      <c r="D2980" t="s">
        <v>361</v>
      </c>
      <c r="E2980" t="s">
        <v>416</v>
      </c>
      <c r="F2980" t="s">
        <v>260</v>
      </c>
      <c r="G2980" t="s">
        <v>243</v>
      </c>
      <c r="H2980" t="s">
        <v>248</v>
      </c>
      <c r="I2980" t="s">
        <v>249</v>
      </c>
      <c r="J2980" t="s">
        <v>250</v>
      </c>
      <c r="K2980" t="s">
        <v>191</v>
      </c>
      <c r="M2980" t="s">
        <v>344</v>
      </c>
      <c r="O2980" t="s">
        <v>264</v>
      </c>
      <c r="P2980">
        <v>2050</v>
      </c>
      <c r="Q2980">
        <v>0.05</v>
      </c>
    </row>
    <row r="2981" spans="1:17" x14ac:dyDescent="0.25">
      <c r="A2981" t="s">
        <v>459</v>
      </c>
      <c r="B2981" t="s">
        <v>460</v>
      </c>
      <c r="C2981" t="s">
        <v>461</v>
      </c>
      <c r="D2981" t="s">
        <v>361</v>
      </c>
      <c r="E2981" t="s">
        <v>416</v>
      </c>
      <c r="F2981" t="s">
        <v>260</v>
      </c>
      <c r="G2981" t="s">
        <v>243</v>
      </c>
      <c r="H2981" t="s">
        <v>248</v>
      </c>
      <c r="I2981" t="s">
        <v>249</v>
      </c>
      <c r="J2981" t="s">
        <v>250</v>
      </c>
      <c r="K2981" t="s">
        <v>191</v>
      </c>
      <c r="M2981" t="s">
        <v>344</v>
      </c>
      <c r="O2981" t="s">
        <v>265</v>
      </c>
      <c r="P2981">
        <v>2050</v>
      </c>
      <c r="Q2981">
        <v>0.05</v>
      </c>
    </row>
    <row r="2982" spans="1:17" x14ac:dyDescent="0.25">
      <c r="A2982" t="s">
        <v>459</v>
      </c>
      <c r="B2982" t="s">
        <v>460</v>
      </c>
      <c r="C2982" t="s">
        <v>461</v>
      </c>
      <c r="D2982" t="s">
        <v>361</v>
      </c>
      <c r="E2982" t="s">
        <v>416</v>
      </c>
      <c r="F2982" t="s">
        <v>260</v>
      </c>
      <c r="G2982" t="s">
        <v>243</v>
      </c>
      <c r="H2982" t="s">
        <v>253</v>
      </c>
      <c r="I2982" t="s">
        <v>254</v>
      </c>
      <c r="J2982" t="s">
        <v>255</v>
      </c>
      <c r="K2982" t="s">
        <v>191</v>
      </c>
      <c r="M2982" t="s">
        <v>428</v>
      </c>
      <c r="O2982" t="s">
        <v>194</v>
      </c>
      <c r="P2982">
        <v>2015</v>
      </c>
      <c r="Q2982">
        <v>0.1</v>
      </c>
    </row>
    <row r="2983" spans="1:17" x14ac:dyDescent="0.25">
      <c r="A2983" t="s">
        <v>459</v>
      </c>
      <c r="B2983" t="s">
        <v>460</v>
      </c>
      <c r="C2983" t="s">
        <v>461</v>
      </c>
      <c r="D2983" t="s">
        <v>361</v>
      </c>
      <c r="E2983" t="s">
        <v>416</v>
      </c>
      <c r="F2983" t="s">
        <v>260</v>
      </c>
      <c r="G2983" t="s">
        <v>243</v>
      </c>
      <c r="H2983" t="s">
        <v>253</v>
      </c>
      <c r="I2983" t="s">
        <v>254</v>
      </c>
      <c r="J2983" t="s">
        <v>255</v>
      </c>
      <c r="K2983" t="s">
        <v>191</v>
      </c>
      <c r="M2983" t="s">
        <v>428</v>
      </c>
      <c r="O2983" t="s">
        <v>194</v>
      </c>
      <c r="P2983">
        <v>2020</v>
      </c>
      <c r="Q2983">
        <v>0.1</v>
      </c>
    </row>
    <row r="2984" spans="1:17" x14ac:dyDescent="0.25">
      <c r="A2984" t="s">
        <v>459</v>
      </c>
      <c r="B2984" t="s">
        <v>460</v>
      </c>
      <c r="C2984" t="s">
        <v>461</v>
      </c>
      <c r="D2984" t="s">
        <v>361</v>
      </c>
      <c r="E2984" t="s">
        <v>416</v>
      </c>
      <c r="F2984" t="s">
        <v>260</v>
      </c>
      <c r="G2984" t="s">
        <v>243</v>
      </c>
      <c r="H2984" t="s">
        <v>253</v>
      </c>
      <c r="I2984" t="s">
        <v>254</v>
      </c>
      <c r="J2984" t="s">
        <v>255</v>
      </c>
      <c r="K2984" t="s">
        <v>191</v>
      </c>
      <c r="M2984" t="s">
        <v>428</v>
      </c>
      <c r="O2984" t="s">
        <v>264</v>
      </c>
      <c r="P2984">
        <v>2020</v>
      </c>
      <c r="Q2984">
        <v>0.1</v>
      </c>
    </row>
    <row r="2985" spans="1:17" x14ac:dyDescent="0.25">
      <c r="A2985" t="s">
        <v>459</v>
      </c>
      <c r="B2985" t="s">
        <v>460</v>
      </c>
      <c r="C2985" t="s">
        <v>461</v>
      </c>
      <c r="D2985" t="s">
        <v>361</v>
      </c>
      <c r="E2985" t="s">
        <v>416</v>
      </c>
      <c r="F2985" t="s">
        <v>260</v>
      </c>
      <c r="G2985" t="s">
        <v>243</v>
      </c>
      <c r="H2985" t="s">
        <v>253</v>
      </c>
      <c r="I2985" t="s">
        <v>254</v>
      </c>
      <c r="J2985" t="s">
        <v>255</v>
      </c>
      <c r="K2985" t="s">
        <v>191</v>
      </c>
      <c r="M2985" t="s">
        <v>428</v>
      </c>
      <c r="O2985" t="s">
        <v>265</v>
      </c>
      <c r="P2985">
        <v>2020</v>
      </c>
      <c r="Q2985">
        <v>0.1</v>
      </c>
    </row>
    <row r="2986" spans="1:17" x14ac:dyDescent="0.25">
      <c r="A2986" t="s">
        <v>459</v>
      </c>
      <c r="B2986" t="s">
        <v>460</v>
      </c>
      <c r="C2986" t="s">
        <v>461</v>
      </c>
      <c r="D2986" t="s">
        <v>361</v>
      </c>
      <c r="E2986" t="s">
        <v>416</v>
      </c>
      <c r="F2986" t="s">
        <v>260</v>
      </c>
      <c r="G2986" t="s">
        <v>243</v>
      </c>
      <c r="H2986" t="s">
        <v>253</v>
      </c>
      <c r="I2986" t="s">
        <v>254</v>
      </c>
      <c r="J2986" t="s">
        <v>255</v>
      </c>
      <c r="K2986" t="s">
        <v>191</v>
      </c>
      <c r="M2986" t="s">
        <v>428</v>
      </c>
      <c r="O2986" t="s">
        <v>194</v>
      </c>
      <c r="P2986">
        <v>2030</v>
      </c>
      <c r="Q2986">
        <v>0.1</v>
      </c>
    </row>
    <row r="2987" spans="1:17" x14ac:dyDescent="0.25">
      <c r="A2987" t="s">
        <v>459</v>
      </c>
      <c r="B2987" t="s">
        <v>460</v>
      </c>
      <c r="C2987" t="s">
        <v>461</v>
      </c>
      <c r="D2987" t="s">
        <v>361</v>
      </c>
      <c r="E2987" t="s">
        <v>416</v>
      </c>
      <c r="F2987" t="s">
        <v>260</v>
      </c>
      <c r="G2987" t="s">
        <v>243</v>
      </c>
      <c r="H2987" t="s">
        <v>253</v>
      </c>
      <c r="I2987" t="s">
        <v>254</v>
      </c>
      <c r="J2987" t="s">
        <v>255</v>
      </c>
      <c r="K2987" t="s">
        <v>191</v>
      </c>
      <c r="M2987" t="s">
        <v>428</v>
      </c>
      <c r="O2987" t="s">
        <v>194</v>
      </c>
      <c r="P2987">
        <v>2050</v>
      </c>
      <c r="Q2987">
        <v>0.1</v>
      </c>
    </row>
    <row r="2988" spans="1:17" x14ac:dyDescent="0.25">
      <c r="A2988" t="s">
        <v>459</v>
      </c>
      <c r="B2988" t="s">
        <v>460</v>
      </c>
      <c r="C2988" t="s">
        <v>461</v>
      </c>
      <c r="D2988" t="s">
        <v>361</v>
      </c>
      <c r="E2988" t="s">
        <v>416</v>
      </c>
      <c r="F2988" t="s">
        <v>260</v>
      </c>
      <c r="G2988" t="s">
        <v>243</v>
      </c>
      <c r="H2988" t="s">
        <v>253</v>
      </c>
      <c r="I2988" t="s">
        <v>254</v>
      </c>
      <c r="J2988" t="s">
        <v>255</v>
      </c>
      <c r="K2988" t="s">
        <v>191</v>
      </c>
      <c r="M2988" t="s">
        <v>428</v>
      </c>
      <c r="O2988" t="s">
        <v>264</v>
      </c>
      <c r="P2988">
        <v>2050</v>
      </c>
      <c r="Q2988">
        <v>0.1</v>
      </c>
    </row>
    <row r="2989" spans="1:17" x14ac:dyDescent="0.25">
      <c r="A2989" t="s">
        <v>459</v>
      </c>
      <c r="B2989" t="s">
        <v>460</v>
      </c>
      <c r="C2989" t="s">
        <v>461</v>
      </c>
      <c r="D2989" t="s">
        <v>361</v>
      </c>
      <c r="E2989" t="s">
        <v>416</v>
      </c>
      <c r="F2989" t="s">
        <v>260</v>
      </c>
      <c r="G2989" t="s">
        <v>243</v>
      </c>
      <c r="H2989" t="s">
        <v>253</v>
      </c>
      <c r="I2989" t="s">
        <v>254</v>
      </c>
      <c r="J2989" t="s">
        <v>255</v>
      </c>
      <c r="K2989" t="s">
        <v>191</v>
      </c>
      <c r="M2989" t="s">
        <v>428</v>
      </c>
      <c r="O2989" t="s">
        <v>265</v>
      </c>
      <c r="P2989">
        <v>2050</v>
      </c>
      <c r="Q2989">
        <v>0.1</v>
      </c>
    </row>
    <row r="2990" spans="1:17" x14ac:dyDescent="0.25">
      <c r="A2990" t="s">
        <v>459</v>
      </c>
      <c r="B2990" t="s">
        <v>460</v>
      </c>
      <c r="C2990" t="s">
        <v>461</v>
      </c>
      <c r="D2990" t="s">
        <v>361</v>
      </c>
      <c r="E2990" t="s">
        <v>416</v>
      </c>
      <c r="F2990" t="s">
        <v>260</v>
      </c>
      <c r="G2990" t="s">
        <v>243</v>
      </c>
      <c r="H2990" t="s">
        <v>357</v>
      </c>
      <c r="I2990" t="s">
        <v>306</v>
      </c>
      <c r="K2990" t="s">
        <v>78</v>
      </c>
      <c r="M2990" t="s">
        <v>428</v>
      </c>
      <c r="O2990" t="s">
        <v>194</v>
      </c>
      <c r="P2990">
        <v>2015</v>
      </c>
      <c r="Q2990">
        <v>0.5</v>
      </c>
    </row>
    <row r="2991" spans="1:17" x14ac:dyDescent="0.25">
      <c r="A2991" t="s">
        <v>459</v>
      </c>
      <c r="B2991" t="s">
        <v>460</v>
      </c>
      <c r="C2991" t="s">
        <v>461</v>
      </c>
      <c r="D2991" t="s">
        <v>361</v>
      </c>
      <c r="E2991" t="s">
        <v>416</v>
      </c>
      <c r="F2991" t="s">
        <v>260</v>
      </c>
      <c r="G2991" t="s">
        <v>243</v>
      </c>
      <c r="H2991" t="s">
        <v>357</v>
      </c>
      <c r="I2991" t="s">
        <v>306</v>
      </c>
      <c r="K2991" t="s">
        <v>78</v>
      </c>
      <c r="M2991" t="s">
        <v>428</v>
      </c>
      <c r="O2991" t="s">
        <v>194</v>
      </c>
      <c r="P2991">
        <v>2020</v>
      </c>
      <c r="Q2991">
        <v>0.5</v>
      </c>
    </row>
    <row r="2992" spans="1:17" x14ac:dyDescent="0.25">
      <c r="A2992" t="s">
        <v>459</v>
      </c>
      <c r="B2992" t="s">
        <v>460</v>
      </c>
      <c r="C2992" t="s">
        <v>461</v>
      </c>
      <c r="D2992" t="s">
        <v>361</v>
      </c>
      <c r="E2992" t="s">
        <v>416</v>
      </c>
      <c r="F2992" t="s">
        <v>260</v>
      </c>
      <c r="G2992" t="s">
        <v>243</v>
      </c>
      <c r="H2992" t="s">
        <v>357</v>
      </c>
      <c r="I2992" t="s">
        <v>306</v>
      </c>
      <c r="K2992" t="s">
        <v>78</v>
      </c>
      <c r="M2992" t="s">
        <v>428</v>
      </c>
      <c r="O2992" t="s">
        <v>264</v>
      </c>
      <c r="P2992">
        <v>2020</v>
      </c>
      <c r="Q2992">
        <v>0.5</v>
      </c>
    </row>
    <row r="2993" spans="1:17" x14ac:dyDescent="0.25">
      <c r="A2993" t="s">
        <v>459</v>
      </c>
      <c r="B2993" t="s">
        <v>460</v>
      </c>
      <c r="C2993" t="s">
        <v>461</v>
      </c>
      <c r="D2993" t="s">
        <v>361</v>
      </c>
      <c r="E2993" t="s">
        <v>416</v>
      </c>
      <c r="F2993" t="s">
        <v>260</v>
      </c>
      <c r="G2993" t="s">
        <v>243</v>
      </c>
      <c r="H2993" t="s">
        <v>357</v>
      </c>
      <c r="I2993" t="s">
        <v>306</v>
      </c>
      <c r="K2993" t="s">
        <v>78</v>
      </c>
      <c r="M2993" t="s">
        <v>428</v>
      </c>
      <c r="O2993" t="s">
        <v>265</v>
      </c>
      <c r="P2993">
        <v>2020</v>
      </c>
      <c r="Q2993">
        <v>0.5</v>
      </c>
    </row>
    <row r="2994" spans="1:17" x14ac:dyDescent="0.25">
      <c r="A2994" t="s">
        <v>459</v>
      </c>
      <c r="B2994" t="s">
        <v>460</v>
      </c>
      <c r="C2994" t="s">
        <v>461</v>
      </c>
      <c r="D2994" t="s">
        <v>361</v>
      </c>
      <c r="E2994" t="s">
        <v>416</v>
      </c>
      <c r="F2994" t="s">
        <v>260</v>
      </c>
      <c r="G2994" t="s">
        <v>243</v>
      </c>
      <c r="H2994" t="s">
        <v>357</v>
      </c>
      <c r="I2994" t="s">
        <v>306</v>
      </c>
      <c r="K2994" t="s">
        <v>78</v>
      </c>
      <c r="M2994" t="s">
        <v>428</v>
      </c>
      <c r="O2994" t="s">
        <v>194</v>
      </c>
      <c r="P2994">
        <v>2030</v>
      </c>
      <c r="Q2994">
        <v>0.5</v>
      </c>
    </row>
    <row r="2995" spans="1:17" x14ac:dyDescent="0.25">
      <c r="A2995" t="s">
        <v>459</v>
      </c>
      <c r="B2995" t="s">
        <v>460</v>
      </c>
      <c r="C2995" t="s">
        <v>461</v>
      </c>
      <c r="D2995" t="s">
        <v>361</v>
      </c>
      <c r="E2995" t="s">
        <v>416</v>
      </c>
      <c r="F2995" t="s">
        <v>260</v>
      </c>
      <c r="G2995" t="s">
        <v>243</v>
      </c>
      <c r="H2995" t="s">
        <v>357</v>
      </c>
      <c r="I2995" t="s">
        <v>306</v>
      </c>
      <c r="K2995" t="s">
        <v>78</v>
      </c>
      <c r="M2995" t="s">
        <v>428</v>
      </c>
      <c r="O2995" t="s">
        <v>194</v>
      </c>
      <c r="P2995">
        <v>2050</v>
      </c>
      <c r="Q2995">
        <v>0.5</v>
      </c>
    </row>
    <row r="2996" spans="1:17" x14ac:dyDescent="0.25">
      <c r="A2996" t="s">
        <v>459</v>
      </c>
      <c r="B2996" t="s">
        <v>460</v>
      </c>
      <c r="C2996" t="s">
        <v>461</v>
      </c>
      <c r="D2996" t="s">
        <v>361</v>
      </c>
      <c r="E2996" t="s">
        <v>416</v>
      </c>
      <c r="F2996" t="s">
        <v>260</v>
      </c>
      <c r="G2996" t="s">
        <v>243</v>
      </c>
      <c r="H2996" t="s">
        <v>357</v>
      </c>
      <c r="I2996" t="s">
        <v>306</v>
      </c>
      <c r="K2996" t="s">
        <v>78</v>
      </c>
      <c r="M2996" t="s">
        <v>428</v>
      </c>
      <c r="O2996" t="s">
        <v>264</v>
      </c>
      <c r="P2996">
        <v>2050</v>
      </c>
      <c r="Q2996">
        <v>0.5</v>
      </c>
    </row>
    <row r="2997" spans="1:17" x14ac:dyDescent="0.25">
      <c r="A2997" t="s">
        <v>459</v>
      </c>
      <c r="B2997" t="s">
        <v>460</v>
      </c>
      <c r="C2997" t="s">
        <v>461</v>
      </c>
      <c r="D2997" t="s">
        <v>361</v>
      </c>
      <c r="E2997" t="s">
        <v>416</v>
      </c>
      <c r="F2997" t="s">
        <v>260</v>
      </c>
      <c r="G2997" t="s">
        <v>243</v>
      </c>
      <c r="H2997" t="s">
        <v>357</v>
      </c>
      <c r="I2997" t="s">
        <v>306</v>
      </c>
      <c r="K2997" t="s">
        <v>78</v>
      </c>
      <c r="M2997" t="s">
        <v>428</v>
      </c>
      <c r="O2997" t="s">
        <v>265</v>
      </c>
      <c r="P2997">
        <v>2050</v>
      </c>
      <c r="Q2997">
        <v>0.5</v>
      </c>
    </row>
    <row r="2998" spans="1:17" x14ac:dyDescent="0.25">
      <c r="A2998" t="s">
        <v>459</v>
      </c>
      <c r="B2998" t="s">
        <v>460</v>
      </c>
      <c r="C2998" t="s">
        <v>461</v>
      </c>
      <c r="D2998" t="s">
        <v>361</v>
      </c>
      <c r="E2998" t="s">
        <v>416</v>
      </c>
      <c r="F2998" t="s">
        <v>260</v>
      </c>
      <c r="G2998" t="s">
        <v>188</v>
      </c>
      <c r="H2998" t="s">
        <v>429</v>
      </c>
      <c r="I2998" t="s">
        <v>240</v>
      </c>
      <c r="J2998" t="s">
        <v>288</v>
      </c>
      <c r="K2998" t="s">
        <v>430</v>
      </c>
      <c r="L2998" t="s">
        <v>237</v>
      </c>
      <c r="M2998" t="s">
        <v>427</v>
      </c>
      <c r="N2998" t="s">
        <v>206</v>
      </c>
      <c r="O2998" t="s">
        <v>194</v>
      </c>
      <c r="P2998">
        <v>2015</v>
      </c>
      <c r="Q2998">
        <v>1.1282194910000001</v>
      </c>
    </row>
    <row r="2999" spans="1:17" x14ac:dyDescent="0.25">
      <c r="A2999" t="s">
        <v>459</v>
      </c>
      <c r="B2999" t="s">
        <v>460</v>
      </c>
      <c r="C2999" t="s">
        <v>461</v>
      </c>
      <c r="D2999" t="s">
        <v>361</v>
      </c>
      <c r="E2999" t="s">
        <v>416</v>
      </c>
      <c r="F2999" t="s">
        <v>260</v>
      </c>
      <c r="G2999" t="s">
        <v>188</v>
      </c>
      <c r="H2999" t="s">
        <v>429</v>
      </c>
      <c r="I2999" t="s">
        <v>240</v>
      </c>
      <c r="J2999" t="s">
        <v>288</v>
      </c>
      <c r="K2999" t="s">
        <v>430</v>
      </c>
      <c r="L2999" t="s">
        <v>237</v>
      </c>
      <c r="M2999" t="s">
        <v>427</v>
      </c>
      <c r="N2999" t="s">
        <v>206</v>
      </c>
      <c r="O2999" t="s">
        <v>194</v>
      </c>
      <c r="P2999">
        <v>2020</v>
      </c>
      <c r="Q2999">
        <v>1.1002946520000001</v>
      </c>
    </row>
    <row r="3000" spans="1:17" x14ac:dyDescent="0.25">
      <c r="A3000" t="s">
        <v>459</v>
      </c>
      <c r="B3000" t="s">
        <v>460</v>
      </c>
      <c r="C3000" t="s">
        <v>461</v>
      </c>
      <c r="D3000" t="s">
        <v>361</v>
      </c>
      <c r="E3000" t="s">
        <v>416</v>
      </c>
      <c r="F3000" t="s">
        <v>260</v>
      </c>
      <c r="G3000" t="s">
        <v>188</v>
      </c>
      <c r="H3000" t="s">
        <v>429</v>
      </c>
      <c r="I3000" t="s">
        <v>240</v>
      </c>
      <c r="J3000" t="s">
        <v>288</v>
      </c>
      <c r="K3000" t="s">
        <v>430</v>
      </c>
      <c r="L3000" t="s">
        <v>237</v>
      </c>
      <c r="M3000" t="s">
        <v>427</v>
      </c>
      <c r="N3000" t="s">
        <v>206</v>
      </c>
      <c r="O3000" t="s">
        <v>264</v>
      </c>
      <c r="P3000">
        <v>2020</v>
      </c>
      <c r="Q3000">
        <v>0.93525045399999995</v>
      </c>
    </row>
    <row r="3001" spans="1:17" x14ac:dyDescent="0.25">
      <c r="A3001" t="s">
        <v>459</v>
      </c>
      <c r="B3001" t="s">
        <v>460</v>
      </c>
      <c r="C3001" t="s">
        <v>461</v>
      </c>
      <c r="D3001" t="s">
        <v>361</v>
      </c>
      <c r="E3001" t="s">
        <v>416</v>
      </c>
      <c r="F3001" t="s">
        <v>260</v>
      </c>
      <c r="G3001" t="s">
        <v>188</v>
      </c>
      <c r="H3001" t="s">
        <v>429</v>
      </c>
      <c r="I3001" t="s">
        <v>240</v>
      </c>
      <c r="J3001" t="s">
        <v>288</v>
      </c>
      <c r="K3001" t="s">
        <v>430</v>
      </c>
      <c r="L3001" t="s">
        <v>237</v>
      </c>
      <c r="M3001" t="s">
        <v>427</v>
      </c>
      <c r="N3001" t="s">
        <v>206</v>
      </c>
      <c r="O3001" t="s">
        <v>265</v>
      </c>
      <c r="P3001">
        <v>2020</v>
      </c>
      <c r="Q3001">
        <v>1.306180517</v>
      </c>
    </row>
    <row r="3002" spans="1:17" x14ac:dyDescent="0.25">
      <c r="A3002" t="s">
        <v>459</v>
      </c>
      <c r="B3002" t="s">
        <v>460</v>
      </c>
      <c r="C3002" t="s">
        <v>461</v>
      </c>
      <c r="D3002" t="s">
        <v>361</v>
      </c>
      <c r="E3002" t="s">
        <v>416</v>
      </c>
      <c r="F3002" t="s">
        <v>260</v>
      </c>
      <c r="G3002" t="s">
        <v>188</v>
      </c>
      <c r="H3002" t="s">
        <v>429</v>
      </c>
      <c r="I3002" t="s">
        <v>240</v>
      </c>
      <c r="J3002" t="s">
        <v>288</v>
      </c>
      <c r="K3002" t="s">
        <v>430</v>
      </c>
      <c r="L3002" t="s">
        <v>237</v>
      </c>
      <c r="M3002" t="s">
        <v>427</v>
      </c>
      <c r="N3002" t="s">
        <v>206</v>
      </c>
      <c r="O3002" t="s">
        <v>194</v>
      </c>
      <c r="P3002">
        <v>2030</v>
      </c>
      <c r="Q3002">
        <v>1.087343057</v>
      </c>
    </row>
    <row r="3003" spans="1:17" x14ac:dyDescent="0.25">
      <c r="A3003" t="s">
        <v>459</v>
      </c>
      <c r="B3003" t="s">
        <v>460</v>
      </c>
      <c r="C3003" t="s">
        <v>461</v>
      </c>
      <c r="D3003" t="s">
        <v>361</v>
      </c>
      <c r="E3003" t="s">
        <v>416</v>
      </c>
      <c r="F3003" t="s">
        <v>260</v>
      </c>
      <c r="G3003" t="s">
        <v>188</v>
      </c>
      <c r="H3003" t="s">
        <v>429</v>
      </c>
      <c r="I3003" t="s">
        <v>240</v>
      </c>
      <c r="J3003" t="s">
        <v>288</v>
      </c>
      <c r="K3003" t="s">
        <v>430</v>
      </c>
      <c r="L3003" t="s">
        <v>237</v>
      </c>
      <c r="M3003" t="s">
        <v>427</v>
      </c>
      <c r="N3003" t="s">
        <v>206</v>
      </c>
      <c r="O3003" t="s">
        <v>194</v>
      </c>
      <c r="P3003">
        <v>2050</v>
      </c>
      <c r="Q3003">
        <v>0.98751779200000001</v>
      </c>
    </row>
    <row r="3004" spans="1:17" x14ac:dyDescent="0.25">
      <c r="A3004" t="s">
        <v>459</v>
      </c>
      <c r="B3004" t="s">
        <v>460</v>
      </c>
      <c r="C3004" t="s">
        <v>461</v>
      </c>
      <c r="D3004" t="s">
        <v>361</v>
      </c>
      <c r="E3004" t="s">
        <v>416</v>
      </c>
      <c r="F3004" t="s">
        <v>260</v>
      </c>
      <c r="G3004" t="s">
        <v>188</v>
      </c>
      <c r="H3004" t="s">
        <v>429</v>
      </c>
      <c r="I3004" t="s">
        <v>240</v>
      </c>
      <c r="J3004" t="s">
        <v>288</v>
      </c>
      <c r="K3004" t="s">
        <v>430</v>
      </c>
      <c r="L3004" t="s">
        <v>237</v>
      </c>
      <c r="M3004" t="s">
        <v>427</v>
      </c>
      <c r="N3004" t="s">
        <v>206</v>
      </c>
      <c r="O3004" t="s">
        <v>264</v>
      </c>
      <c r="P3004">
        <v>2050</v>
      </c>
      <c r="Q3004">
        <v>0.71000709399999995</v>
      </c>
    </row>
    <row r="3005" spans="1:17" x14ac:dyDescent="0.25">
      <c r="A3005" t="s">
        <v>459</v>
      </c>
      <c r="B3005" t="s">
        <v>460</v>
      </c>
      <c r="C3005" t="s">
        <v>461</v>
      </c>
      <c r="D3005" t="s">
        <v>361</v>
      </c>
      <c r="E3005" t="s">
        <v>416</v>
      </c>
      <c r="F3005" t="s">
        <v>260</v>
      </c>
      <c r="G3005" t="s">
        <v>188</v>
      </c>
      <c r="H3005" t="s">
        <v>429</v>
      </c>
      <c r="I3005" t="s">
        <v>240</v>
      </c>
      <c r="J3005" t="s">
        <v>288</v>
      </c>
      <c r="K3005" t="s">
        <v>430</v>
      </c>
      <c r="L3005" t="s">
        <v>237</v>
      </c>
      <c r="M3005" t="s">
        <v>427</v>
      </c>
      <c r="N3005" t="s">
        <v>206</v>
      </c>
      <c r="O3005" t="s">
        <v>265</v>
      </c>
      <c r="P3005">
        <v>2050</v>
      </c>
      <c r="Q3005">
        <v>1.224186824</v>
      </c>
    </row>
    <row r="3006" spans="1:17" x14ac:dyDescent="0.25">
      <c r="A3006" t="s">
        <v>459</v>
      </c>
      <c r="B3006" t="s">
        <v>460</v>
      </c>
      <c r="C3006" t="s">
        <v>461</v>
      </c>
      <c r="D3006" t="s">
        <v>361</v>
      </c>
      <c r="E3006" t="s">
        <v>416</v>
      </c>
      <c r="F3006" t="s">
        <v>260</v>
      </c>
      <c r="G3006" t="s">
        <v>188</v>
      </c>
      <c r="H3006" t="s">
        <v>431</v>
      </c>
      <c r="I3006" t="s">
        <v>240</v>
      </c>
      <c r="J3006" t="s">
        <v>290</v>
      </c>
      <c r="K3006" t="s">
        <v>430</v>
      </c>
      <c r="L3006" t="s">
        <v>237</v>
      </c>
      <c r="M3006" t="s">
        <v>380</v>
      </c>
      <c r="N3006" t="s">
        <v>206</v>
      </c>
      <c r="O3006" t="s">
        <v>194</v>
      </c>
      <c r="P3006">
        <v>2015</v>
      </c>
      <c r="Q3006">
        <v>0.74332583100000005</v>
      </c>
    </row>
    <row r="3007" spans="1:17" x14ac:dyDescent="0.25">
      <c r="A3007" t="s">
        <v>459</v>
      </c>
      <c r="B3007" t="s">
        <v>460</v>
      </c>
      <c r="C3007" t="s">
        <v>461</v>
      </c>
      <c r="D3007" t="s">
        <v>361</v>
      </c>
      <c r="E3007" t="s">
        <v>416</v>
      </c>
      <c r="F3007" t="s">
        <v>260</v>
      </c>
      <c r="G3007" t="s">
        <v>188</v>
      </c>
      <c r="H3007" t="s">
        <v>431</v>
      </c>
      <c r="I3007" t="s">
        <v>240</v>
      </c>
      <c r="J3007" t="s">
        <v>290</v>
      </c>
      <c r="K3007" t="s">
        <v>430</v>
      </c>
      <c r="L3007" t="s">
        <v>237</v>
      </c>
      <c r="M3007" t="s">
        <v>380</v>
      </c>
      <c r="N3007" t="s">
        <v>206</v>
      </c>
      <c r="O3007" t="s">
        <v>194</v>
      </c>
      <c r="P3007">
        <v>2020</v>
      </c>
      <c r="Q3007">
        <v>0.72492758999999996</v>
      </c>
    </row>
    <row r="3008" spans="1:17" x14ac:dyDescent="0.25">
      <c r="A3008" t="s">
        <v>459</v>
      </c>
      <c r="B3008" t="s">
        <v>460</v>
      </c>
      <c r="C3008" t="s">
        <v>461</v>
      </c>
      <c r="D3008" t="s">
        <v>361</v>
      </c>
      <c r="E3008" t="s">
        <v>416</v>
      </c>
      <c r="F3008" t="s">
        <v>260</v>
      </c>
      <c r="G3008" t="s">
        <v>188</v>
      </c>
      <c r="H3008" t="s">
        <v>431</v>
      </c>
      <c r="I3008" t="s">
        <v>240</v>
      </c>
      <c r="J3008" t="s">
        <v>290</v>
      </c>
      <c r="K3008" t="s">
        <v>430</v>
      </c>
      <c r="L3008" t="s">
        <v>237</v>
      </c>
      <c r="M3008" t="s">
        <v>380</v>
      </c>
      <c r="N3008" t="s">
        <v>206</v>
      </c>
      <c r="O3008" t="s">
        <v>264</v>
      </c>
      <c r="P3008">
        <v>2020</v>
      </c>
      <c r="Q3008">
        <v>0.61618845200000005</v>
      </c>
    </row>
    <row r="3009" spans="1:17" x14ac:dyDescent="0.25">
      <c r="A3009" t="s">
        <v>459</v>
      </c>
      <c r="B3009" t="s">
        <v>460</v>
      </c>
      <c r="C3009" t="s">
        <v>461</v>
      </c>
      <c r="D3009" t="s">
        <v>361</v>
      </c>
      <c r="E3009" t="s">
        <v>416</v>
      </c>
      <c r="F3009" t="s">
        <v>260</v>
      </c>
      <c r="G3009" t="s">
        <v>188</v>
      </c>
      <c r="H3009" t="s">
        <v>431</v>
      </c>
      <c r="I3009" t="s">
        <v>240</v>
      </c>
      <c r="J3009" t="s">
        <v>290</v>
      </c>
      <c r="K3009" t="s">
        <v>430</v>
      </c>
      <c r="L3009" t="s">
        <v>237</v>
      </c>
      <c r="M3009" t="s">
        <v>380</v>
      </c>
      <c r="N3009" t="s">
        <v>206</v>
      </c>
      <c r="O3009" t="s">
        <v>265</v>
      </c>
      <c r="P3009">
        <v>2020</v>
      </c>
      <c r="Q3009">
        <v>0.83366672900000005</v>
      </c>
    </row>
    <row r="3010" spans="1:17" x14ac:dyDescent="0.25">
      <c r="A3010" t="s">
        <v>459</v>
      </c>
      <c r="B3010" t="s">
        <v>460</v>
      </c>
      <c r="C3010" t="s">
        <v>461</v>
      </c>
      <c r="D3010" t="s">
        <v>361</v>
      </c>
      <c r="E3010" t="s">
        <v>416</v>
      </c>
      <c r="F3010" t="s">
        <v>260</v>
      </c>
      <c r="G3010" t="s">
        <v>188</v>
      </c>
      <c r="H3010" t="s">
        <v>431</v>
      </c>
      <c r="I3010" t="s">
        <v>240</v>
      </c>
      <c r="J3010" t="s">
        <v>290</v>
      </c>
      <c r="K3010" t="s">
        <v>430</v>
      </c>
      <c r="L3010" t="s">
        <v>237</v>
      </c>
      <c r="M3010" t="s">
        <v>380</v>
      </c>
      <c r="N3010" t="s">
        <v>206</v>
      </c>
      <c r="O3010" t="s">
        <v>194</v>
      </c>
      <c r="P3010">
        <v>2030</v>
      </c>
      <c r="Q3010">
        <v>0.68948597499999997</v>
      </c>
    </row>
    <row r="3011" spans="1:17" x14ac:dyDescent="0.25">
      <c r="A3011" t="s">
        <v>459</v>
      </c>
      <c r="B3011" t="s">
        <v>460</v>
      </c>
      <c r="C3011" t="s">
        <v>461</v>
      </c>
      <c r="D3011" t="s">
        <v>361</v>
      </c>
      <c r="E3011" t="s">
        <v>416</v>
      </c>
      <c r="F3011" t="s">
        <v>260</v>
      </c>
      <c r="G3011" t="s">
        <v>188</v>
      </c>
      <c r="H3011" t="s">
        <v>431</v>
      </c>
      <c r="I3011" t="s">
        <v>240</v>
      </c>
      <c r="J3011" t="s">
        <v>290</v>
      </c>
      <c r="K3011" t="s">
        <v>430</v>
      </c>
      <c r="L3011" t="s">
        <v>237</v>
      </c>
      <c r="M3011" t="s">
        <v>380</v>
      </c>
      <c r="N3011" t="s">
        <v>206</v>
      </c>
      <c r="O3011" t="s">
        <v>194</v>
      </c>
      <c r="P3011">
        <v>2050</v>
      </c>
      <c r="Q3011">
        <v>0.62371623899999995</v>
      </c>
    </row>
    <row r="3012" spans="1:17" x14ac:dyDescent="0.25">
      <c r="A3012" t="s">
        <v>459</v>
      </c>
      <c r="B3012" t="s">
        <v>460</v>
      </c>
      <c r="C3012" t="s">
        <v>461</v>
      </c>
      <c r="D3012" t="s">
        <v>361</v>
      </c>
      <c r="E3012" t="s">
        <v>416</v>
      </c>
      <c r="F3012" t="s">
        <v>260</v>
      </c>
      <c r="G3012" t="s">
        <v>188</v>
      </c>
      <c r="H3012" t="s">
        <v>431</v>
      </c>
      <c r="I3012" t="s">
        <v>240</v>
      </c>
      <c r="J3012" t="s">
        <v>290</v>
      </c>
      <c r="K3012" t="s">
        <v>430</v>
      </c>
      <c r="L3012" t="s">
        <v>237</v>
      </c>
      <c r="M3012" t="s">
        <v>380</v>
      </c>
      <c r="N3012" t="s">
        <v>206</v>
      </c>
      <c r="O3012" t="s">
        <v>264</v>
      </c>
      <c r="P3012">
        <v>2050</v>
      </c>
      <c r="Q3012">
        <v>0.467787179</v>
      </c>
    </row>
    <row r="3013" spans="1:17" x14ac:dyDescent="0.25">
      <c r="A3013" t="s">
        <v>459</v>
      </c>
      <c r="B3013" t="s">
        <v>460</v>
      </c>
      <c r="C3013" t="s">
        <v>461</v>
      </c>
      <c r="D3013" t="s">
        <v>361</v>
      </c>
      <c r="E3013" t="s">
        <v>416</v>
      </c>
      <c r="F3013" t="s">
        <v>260</v>
      </c>
      <c r="G3013" t="s">
        <v>188</v>
      </c>
      <c r="H3013" t="s">
        <v>431</v>
      </c>
      <c r="I3013" t="s">
        <v>240</v>
      </c>
      <c r="J3013" t="s">
        <v>290</v>
      </c>
      <c r="K3013" t="s">
        <v>430</v>
      </c>
      <c r="L3013" t="s">
        <v>237</v>
      </c>
      <c r="M3013" t="s">
        <v>380</v>
      </c>
      <c r="N3013" t="s">
        <v>206</v>
      </c>
      <c r="O3013" t="s">
        <v>265</v>
      </c>
      <c r="P3013">
        <v>2050</v>
      </c>
      <c r="Q3013">
        <v>0.77964529900000001</v>
      </c>
    </row>
    <row r="3014" spans="1:17" x14ac:dyDescent="0.25">
      <c r="A3014" t="s">
        <v>459</v>
      </c>
      <c r="B3014" t="s">
        <v>460</v>
      </c>
      <c r="C3014" t="s">
        <v>461</v>
      </c>
      <c r="D3014" t="s">
        <v>361</v>
      </c>
      <c r="E3014" t="s">
        <v>416</v>
      </c>
      <c r="F3014" t="s">
        <v>260</v>
      </c>
      <c r="G3014" t="s">
        <v>188</v>
      </c>
      <c r="H3014" t="s">
        <v>432</v>
      </c>
      <c r="I3014" t="s">
        <v>433</v>
      </c>
      <c r="J3014" t="s">
        <v>434</v>
      </c>
      <c r="K3014" t="s">
        <v>191</v>
      </c>
      <c r="M3014" t="s">
        <v>435</v>
      </c>
      <c r="O3014" t="s">
        <v>194</v>
      </c>
      <c r="P3014">
        <v>2015</v>
      </c>
      <c r="Q3014">
        <v>0.10038324279999999</v>
      </c>
    </row>
    <row r="3015" spans="1:17" x14ac:dyDescent="0.25">
      <c r="A3015" t="s">
        <v>459</v>
      </c>
      <c r="B3015" t="s">
        <v>460</v>
      </c>
      <c r="C3015" t="s">
        <v>461</v>
      </c>
      <c r="D3015" t="s">
        <v>361</v>
      </c>
      <c r="E3015" t="s">
        <v>416</v>
      </c>
      <c r="F3015" t="s">
        <v>260</v>
      </c>
      <c r="G3015" t="s">
        <v>188</v>
      </c>
      <c r="H3015" t="s">
        <v>432</v>
      </c>
      <c r="I3015" t="s">
        <v>433</v>
      </c>
      <c r="J3015" t="s">
        <v>434</v>
      </c>
      <c r="K3015" t="s">
        <v>191</v>
      </c>
      <c r="M3015" t="s">
        <v>435</v>
      </c>
      <c r="O3015" t="s">
        <v>194</v>
      </c>
      <c r="P3015">
        <v>2020</v>
      </c>
      <c r="Q3015">
        <v>0.10038324279999999</v>
      </c>
    </row>
    <row r="3016" spans="1:17" x14ac:dyDescent="0.25">
      <c r="A3016" t="s">
        <v>459</v>
      </c>
      <c r="B3016" t="s">
        <v>460</v>
      </c>
      <c r="C3016" t="s">
        <v>461</v>
      </c>
      <c r="D3016" t="s">
        <v>361</v>
      </c>
      <c r="E3016" t="s">
        <v>416</v>
      </c>
      <c r="F3016" t="s">
        <v>260</v>
      </c>
      <c r="G3016" t="s">
        <v>188</v>
      </c>
      <c r="H3016" t="s">
        <v>432</v>
      </c>
      <c r="I3016" t="s">
        <v>433</v>
      </c>
      <c r="J3016" t="s">
        <v>434</v>
      </c>
      <c r="K3016" t="s">
        <v>191</v>
      </c>
      <c r="M3016" t="s">
        <v>435</v>
      </c>
      <c r="O3016" t="s">
        <v>264</v>
      </c>
      <c r="P3016">
        <v>2020</v>
      </c>
      <c r="Q3016">
        <v>0.04</v>
      </c>
    </row>
    <row r="3017" spans="1:17" x14ac:dyDescent="0.25">
      <c r="A3017" t="s">
        <v>459</v>
      </c>
      <c r="B3017" t="s">
        <v>460</v>
      </c>
      <c r="C3017" t="s">
        <v>461</v>
      </c>
      <c r="D3017" t="s">
        <v>361</v>
      </c>
      <c r="E3017" t="s">
        <v>416</v>
      </c>
      <c r="F3017" t="s">
        <v>260</v>
      </c>
      <c r="G3017" t="s">
        <v>188</v>
      </c>
      <c r="H3017" t="s">
        <v>432</v>
      </c>
      <c r="I3017" t="s">
        <v>433</v>
      </c>
      <c r="J3017" t="s">
        <v>434</v>
      </c>
      <c r="K3017" t="s">
        <v>191</v>
      </c>
      <c r="M3017" t="s">
        <v>435</v>
      </c>
      <c r="O3017" t="s">
        <v>265</v>
      </c>
      <c r="P3017">
        <v>2020</v>
      </c>
      <c r="Q3017">
        <v>0.12</v>
      </c>
    </row>
    <row r="3018" spans="1:17" x14ac:dyDescent="0.25">
      <c r="A3018" t="s">
        <v>459</v>
      </c>
      <c r="B3018" t="s">
        <v>460</v>
      </c>
      <c r="C3018" t="s">
        <v>461</v>
      </c>
      <c r="D3018" t="s">
        <v>361</v>
      </c>
      <c r="E3018" t="s">
        <v>416</v>
      </c>
      <c r="F3018" t="s">
        <v>260</v>
      </c>
      <c r="G3018" t="s">
        <v>188</v>
      </c>
      <c r="H3018" t="s">
        <v>432</v>
      </c>
      <c r="I3018" t="s">
        <v>433</v>
      </c>
      <c r="J3018" t="s">
        <v>434</v>
      </c>
      <c r="K3018" t="s">
        <v>191</v>
      </c>
      <c r="M3018" t="s">
        <v>435</v>
      </c>
      <c r="O3018" t="s">
        <v>194</v>
      </c>
      <c r="P3018">
        <v>2030</v>
      </c>
      <c r="Q3018">
        <v>9.7085905479999998E-2</v>
      </c>
    </row>
    <row r="3019" spans="1:17" x14ac:dyDescent="0.25">
      <c r="A3019" t="s">
        <v>459</v>
      </c>
      <c r="B3019" t="s">
        <v>460</v>
      </c>
      <c r="C3019" t="s">
        <v>461</v>
      </c>
      <c r="D3019" t="s">
        <v>361</v>
      </c>
      <c r="E3019" t="s">
        <v>416</v>
      </c>
      <c r="F3019" t="s">
        <v>260</v>
      </c>
      <c r="G3019" t="s">
        <v>188</v>
      </c>
      <c r="H3019" t="s">
        <v>432</v>
      </c>
      <c r="I3019" t="s">
        <v>433</v>
      </c>
      <c r="J3019" t="s">
        <v>434</v>
      </c>
      <c r="K3019" t="s">
        <v>191</v>
      </c>
      <c r="M3019" t="s">
        <v>435</v>
      </c>
      <c r="O3019" t="s">
        <v>194</v>
      </c>
      <c r="P3019">
        <v>2050</v>
      </c>
      <c r="Q3019">
        <v>9.0423249560000002E-2</v>
      </c>
    </row>
    <row r="3020" spans="1:17" x14ac:dyDescent="0.25">
      <c r="A3020" t="s">
        <v>459</v>
      </c>
      <c r="B3020" t="s">
        <v>460</v>
      </c>
      <c r="C3020" t="s">
        <v>461</v>
      </c>
      <c r="D3020" t="s">
        <v>361</v>
      </c>
      <c r="E3020" t="s">
        <v>416</v>
      </c>
      <c r="F3020" t="s">
        <v>260</v>
      </c>
      <c r="G3020" t="s">
        <v>188</v>
      </c>
      <c r="H3020" t="s">
        <v>432</v>
      </c>
      <c r="I3020" t="s">
        <v>433</v>
      </c>
      <c r="J3020" t="s">
        <v>434</v>
      </c>
      <c r="K3020" t="s">
        <v>191</v>
      </c>
      <c r="M3020" t="s">
        <v>435</v>
      </c>
      <c r="O3020" t="s">
        <v>264</v>
      </c>
      <c r="P3020">
        <v>2050</v>
      </c>
      <c r="Q3020">
        <v>0.04</v>
      </c>
    </row>
    <row r="3021" spans="1:17" x14ac:dyDescent="0.25">
      <c r="A3021" t="s">
        <v>459</v>
      </c>
      <c r="B3021" t="s">
        <v>460</v>
      </c>
      <c r="C3021" t="s">
        <v>461</v>
      </c>
      <c r="D3021" t="s">
        <v>361</v>
      </c>
      <c r="E3021" t="s">
        <v>416</v>
      </c>
      <c r="F3021" t="s">
        <v>260</v>
      </c>
      <c r="G3021" t="s">
        <v>188</v>
      </c>
      <c r="H3021" t="s">
        <v>432</v>
      </c>
      <c r="I3021" t="s">
        <v>433</v>
      </c>
      <c r="J3021" t="s">
        <v>434</v>
      </c>
      <c r="K3021" t="s">
        <v>191</v>
      </c>
      <c r="M3021" t="s">
        <v>435</v>
      </c>
      <c r="O3021" t="s">
        <v>265</v>
      </c>
      <c r="P3021">
        <v>2050</v>
      </c>
      <c r="Q3021">
        <v>0.12</v>
      </c>
    </row>
    <row r="3022" spans="1:17" x14ac:dyDescent="0.25">
      <c r="A3022" t="s">
        <v>459</v>
      </c>
      <c r="B3022" t="s">
        <v>460</v>
      </c>
      <c r="C3022" t="s">
        <v>461</v>
      </c>
      <c r="D3022" t="s">
        <v>361</v>
      </c>
      <c r="E3022" t="s">
        <v>416</v>
      </c>
      <c r="F3022" t="s">
        <v>260</v>
      </c>
      <c r="G3022" t="s">
        <v>188</v>
      </c>
      <c r="H3022" t="s">
        <v>436</v>
      </c>
      <c r="I3022" t="s">
        <v>436</v>
      </c>
      <c r="M3022" t="s">
        <v>437</v>
      </c>
      <c r="O3022" t="s">
        <v>194</v>
      </c>
      <c r="P3022">
        <v>2015</v>
      </c>
      <c r="Q3022">
        <v>0</v>
      </c>
    </row>
    <row r="3023" spans="1:17" x14ac:dyDescent="0.25">
      <c r="A3023" t="s">
        <v>459</v>
      </c>
      <c r="B3023" t="s">
        <v>460</v>
      </c>
      <c r="C3023" t="s">
        <v>461</v>
      </c>
      <c r="D3023" t="s">
        <v>361</v>
      </c>
      <c r="E3023" t="s">
        <v>416</v>
      </c>
      <c r="F3023" t="s">
        <v>260</v>
      </c>
      <c r="G3023" t="s">
        <v>188</v>
      </c>
      <c r="H3023" t="s">
        <v>436</v>
      </c>
      <c r="I3023" t="s">
        <v>436</v>
      </c>
      <c r="M3023" t="s">
        <v>437</v>
      </c>
      <c r="O3023" t="s">
        <v>194</v>
      </c>
      <c r="P3023">
        <v>2020</v>
      </c>
      <c r="Q3023">
        <v>0</v>
      </c>
    </row>
    <row r="3024" spans="1:17" x14ac:dyDescent="0.25">
      <c r="A3024" t="s">
        <v>459</v>
      </c>
      <c r="B3024" t="s">
        <v>460</v>
      </c>
      <c r="C3024" t="s">
        <v>461</v>
      </c>
      <c r="D3024" t="s">
        <v>361</v>
      </c>
      <c r="E3024" t="s">
        <v>416</v>
      </c>
      <c r="F3024" t="s">
        <v>260</v>
      </c>
      <c r="G3024" t="s">
        <v>188</v>
      </c>
      <c r="H3024" t="s">
        <v>436</v>
      </c>
      <c r="I3024" t="s">
        <v>436</v>
      </c>
      <c r="M3024" t="s">
        <v>437</v>
      </c>
      <c r="O3024" t="s">
        <v>264</v>
      </c>
      <c r="P3024">
        <v>2020</v>
      </c>
      <c r="Q3024">
        <v>0</v>
      </c>
    </row>
    <row r="3025" spans="1:17" x14ac:dyDescent="0.25">
      <c r="A3025" t="s">
        <v>459</v>
      </c>
      <c r="B3025" t="s">
        <v>460</v>
      </c>
      <c r="C3025" t="s">
        <v>461</v>
      </c>
      <c r="D3025" t="s">
        <v>361</v>
      </c>
      <c r="E3025" t="s">
        <v>416</v>
      </c>
      <c r="F3025" t="s">
        <v>260</v>
      </c>
      <c r="G3025" t="s">
        <v>188</v>
      </c>
      <c r="H3025" t="s">
        <v>436</v>
      </c>
      <c r="I3025" t="s">
        <v>436</v>
      </c>
      <c r="M3025" t="s">
        <v>437</v>
      </c>
      <c r="O3025" t="s">
        <v>265</v>
      </c>
      <c r="P3025">
        <v>2020</v>
      </c>
      <c r="Q3025">
        <v>1</v>
      </c>
    </row>
    <row r="3026" spans="1:17" x14ac:dyDescent="0.25">
      <c r="A3026" t="s">
        <v>459</v>
      </c>
      <c r="B3026" t="s">
        <v>460</v>
      </c>
      <c r="C3026" t="s">
        <v>461</v>
      </c>
      <c r="D3026" t="s">
        <v>361</v>
      </c>
      <c r="E3026" t="s">
        <v>416</v>
      </c>
      <c r="F3026" t="s">
        <v>260</v>
      </c>
      <c r="G3026" t="s">
        <v>188</v>
      </c>
      <c r="H3026" t="s">
        <v>436</v>
      </c>
      <c r="I3026" t="s">
        <v>436</v>
      </c>
      <c r="M3026" t="s">
        <v>437</v>
      </c>
      <c r="O3026" t="s">
        <v>194</v>
      </c>
      <c r="P3026">
        <v>2030</v>
      </c>
      <c r="Q3026">
        <v>0</v>
      </c>
    </row>
    <row r="3027" spans="1:17" x14ac:dyDescent="0.25">
      <c r="A3027" t="s">
        <v>459</v>
      </c>
      <c r="B3027" t="s">
        <v>460</v>
      </c>
      <c r="C3027" t="s">
        <v>461</v>
      </c>
      <c r="D3027" t="s">
        <v>361</v>
      </c>
      <c r="E3027" t="s">
        <v>416</v>
      </c>
      <c r="F3027" t="s">
        <v>260</v>
      </c>
      <c r="G3027" t="s">
        <v>188</v>
      </c>
      <c r="H3027" t="s">
        <v>436</v>
      </c>
      <c r="I3027" t="s">
        <v>436</v>
      </c>
      <c r="M3027" t="s">
        <v>437</v>
      </c>
      <c r="O3027" t="s">
        <v>194</v>
      </c>
      <c r="P3027">
        <v>2050</v>
      </c>
      <c r="Q3027">
        <v>0</v>
      </c>
    </row>
    <row r="3028" spans="1:17" x14ac:dyDescent="0.25">
      <c r="A3028" t="s">
        <v>459</v>
      </c>
      <c r="B3028" t="s">
        <v>460</v>
      </c>
      <c r="C3028" t="s">
        <v>461</v>
      </c>
      <c r="D3028" t="s">
        <v>361</v>
      </c>
      <c r="E3028" t="s">
        <v>416</v>
      </c>
      <c r="F3028" t="s">
        <v>260</v>
      </c>
      <c r="G3028" t="s">
        <v>188</v>
      </c>
      <c r="H3028" t="s">
        <v>436</v>
      </c>
      <c r="I3028" t="s">
        <v>436</v>
      </c>
      <c r="M3028" t="s">
        <v>437</v>
      </c>
      <c r="O3028" t="s">
        <v>264</v>
      </c>
      <c r="P3028">
        <v>2050</v>
      </c>
      <c r="Q3028">
        <v>0</v>
      </c>
    </row>
    <row r="3029" spans="1:17" x14ac:dyDescent="0.25">
      <c r="A3029" t="s">
        <v>459</v>
      </c>
      <c r="B3029" t="s">
        <v>460</v>
      </c>
      <c r="C3029" t="s">
        <v>461</v>
      </c>
      <c r="D3029" t="s">
        <v>361</v>
      </c>
      <c r="E3029" t="s">
        <v>416</v>
      </c>
      <c r="F3029" t="s">
        <v>260</v>
      </c>
      <c r="G3029" t="s">
        <v>188</v>
      </c>
      <c r="H3029" t="s">
        <v>436</v>
      </c>
      <c r="I3029" t="s">
        <v>436</v>
      </c>
      <c r="M3029" t="s">
        <v>437</v>
      </c>
      <c r="O3029" t="s">
        <v>265</v>
      </c>
      <c r="P3029">
        <v>2050</v>
      </c>
      <c r="Q3029">
        <v>1</v>
      </c>
    </row>
    <row r="3030" spans="1:17" x14ac:dyDescent="0.25">
      <c r="A3030" t="s">
        <v>459</v>
      </c>
      <c r="B3030" t="s">
        <v>460</v>
      </c>
      <c r="C3030" t="s">
        <v>461</v>
      </c>
      <c r="D3030" t="s">
        <v>361</v>
      </c>
      <c r="E3030" t="s">
        <v>416</v>
      </c>
      <c r="F3030" t="s">
        <v>260</v>
      </c>
      <c r="G3030" t="s">
        <v>188</v>
      </c>
      <c r="H3030" t="s">
        <v>338</v>
      </c>
      <c r="I3030" t="s">
        <v>234</v>
      </c>
      <c r="J3030" t="s">
        <v>235</v>
      </c>
      <c r="K3030" t="s">
        <v>325</v>
      </c>
      <c r="L3030" t="s">
        <v>237</v>
      </c>
      <c r="M3030" t="s">
        <v>379</v>
      </c>
      <c r="N3030" t="s">
        <v>206</v>
      </c>
      <c r="O3030" t="s">
        <v>194</v>
      </c>
      <c r="P3030">
        <v>2015</v>
      </c>
      <c r="Q3030">
        <v>54000</v>
      </c>
    </row>
    <row r="3031" spans="1:17" x14ac:dyDescent="0.25">
      <c r="A3031" t="s">
        <v>459</v>
      </c>
      <c r="B3031" t="s">
        <v>460</v>
      </c>
      <c r="C3031" t="s">
        <v>461</v>
      </c>
      <c r="D3031" t="s">
        <v>361</v>
      </c>
      <c r="E3031" t="s">
        <v>416</v>
      </c>
      <c r="F3031" t="s">
        <v>260</v>
      </c>
      <c r="G3031" t="s">
        <v>188</v>
      </c>
      <c r="H3031" t="s">
        <v>338</v>
      </c>
      <c r="I3031" t="s">
        <v>234</v>
      </c>
      <c r="J3031" t="s">
        <v>235</v>
      </c>
      <c r="K3031" t="s">
        <v>325</v>
      </c>
      <c r="L3031" t="s">
        <v>237</v>
      </c>
      <c r="M3031" t="s">
        <v>379</v>
      </c>
      <c r="N3031" t="s">
        <v>206</v>
      </c>
      <c r="O3031" t="s">
        <v>194</v>
      </c>
      <c r="P3031">
        <v>2020</v>
      </c>
      <c r="Q3031">
        <v>43900</v>
      </c>
    </row>
    <row r="3032" spans="1:17" x14ac:dyDescent="0.25">
      <c r="A3032" t="s">
        <v>459</v>
      </c>
      <c r="B3032" t="s">
        <v>460</v>
      </c>
      <c r="C3032" t="s">
        <v>461</v>
      </c>
      <c r="D3032" t="s">
        <v>361</v>
      </c>
      <c r="E3032" t="s">
        <v>416</v>
      </c>
      <c r="F3032" t="s">
        <v>260</v>
      </c>
      <c r="G3032" t="s">
        <v>188</v>
      </c>
      <c r="H3032" t="s">
        <v>338</v>
      </c>
      <c r="I3032" t="s">
        <v>234</v>
      </c>
      <c r="J3032" t="s">
        <v>235</v>
      </c>
      <c r="K3032" t="s">
        <v>325</v>
      </c>
      <c r="L3032" t="s">
        <v>237</v>
      </c>
      <c r="M3032" t="s">
        <v>379</v>
      </c>
      <c r="N3032" t="s">
        <v>206</v>
      </c>
      <c r="O3032" t="s">
        <v>264</v>
      </c>
      <c r="P3032">
        <v>2020</v>
      </c>
      <c r="Q3032">
        <v>37300</v>
      </c>
    </row>
    <row r="3033" spans="1:17" x14ac:dyDescent="0.25">
      <c r="A3033" t="s">
        <v>459</v>
      </c>
      <c r="B3033" t="s">
        <v>460</v>
      </c>
      <c r="C3033" t="s">
        <v>461</v>
      </c>
      <c r="D3033" t="s">
        <v>361</v>
      </c>
      <c r="E3033" t="s">
        <v>416</v>
      </c>
      <c r="F3033" t="s">
        <v>260</v>
      </c>
      <c r="G3033" t="s">
        <v>188</v>
      </c>
      <c r="H3033" t="s">
        <v>338</v>
      </c>
      <c r="I3033" t="s">
        <v>234</v>
      </c>
      <c r="J3033" t="s">
        <v>235</v>
      </c>
      <c r="K3033" t="s">
        <v>325</v>
      </c>
      <c r="L3033" t="s">
        <v>237</v>
      </c>
      <c r="M3033" t="s">
        <v>379</v>
      </c>
      <c r="N3033" t="s">
        <v>206</v>
      </c>
      <c r="O3033" t="s">
        <v>265</v>
      </c>
      <c r="P3033">
        <v>2020</v>
      </c>
      <c r="Q3033">
        <v>51300</v>
      </c>
    </row>
    <row r="3034" spans="1:17" x14ac:dyDescent="0.25">
      <c r="A3034" t="s">
        <v>459</v>
      </c>
      <c r="B3034" t="s">
        <v>460</v>
      </c>
      <c r="C3034" t="s">
        <v>461</v>
      </c>
      <c r="D3034" t="s">
        <v>361</v>
      </c>
      <c r="E3034" t="s">
        <v>416</v>
      </c>
      <c r="F3034" t="s">
        <v>260</v>
      </c>
      <c r="G3034" t="s">
        <v>188</v>
      </c>
      <c r="H3034" t="s">
        <v>338</v>
      </c>
      <c r="I3034" t="s">
        <v>234</v>
      </c>
      <c r="J3034" t="s">
        <v>235</v>
      </c>
      <c r="K3034" t="s">
        <v>325</v>
      </c>
      <c r="L3034" t="s">
        <v>237</v>
      </c>
      <c r="M3034" t="s">
        <v>379</v>
      </c>
      <c r="N3034" t="s">
        <v>206</v>
      </c>
      <c r="O3034" t="s">
        <v>194</v>
      </c>
      <c r="P3034">
        <v>2030</v>
      </c>
      <c r="Q3034">
        <v>41900</v>
      </c>
    </row>
    <row r="3035" spans="1:17" x14ac:dyDescent="0.25">
      <c r="A3035" t="s">
        <v>459</v>
      </c>
      <c r="B3035" t="s">
        <v>460</v>
      </c>
      <c r="C3035" t="s">
        <v>461</v>
      </c>
      <c r="D3035" t="s">
        <v>361</v>
      </c>
      <c r="E3035" t="s">
        <v>416</v>
      </c>
      <c r="F3035" t="s">
        <v>260</v>
      </c>
      <c r="G3035" t="s">
        <v>188</v>
      </c>
      <c r="H3035" t="s">
        <v>338</v>
      </c>
      <c r="I3035" t="s">
        <v>234</v>
      </c>
      <c r="J3035" t="s">
        <v>235</v>
      </c>
      <c r="K3035" t="s">
        <v>325</v>
      </c>
      <c r="L3035" t="s">
        <v>237</v>
      </c>
      <c r="M3035" t="s">
        <v>379</v>
      </c>
      <c r="N3035" t="s">
        <v>206</v>
      </c>
      <c r="O3035" t="s">
        <v>194</v>
      </c>
      <c r="P3035">
        <v>2050</v>
      </c>
      <c r="Q3035">
        <v>37000</v>
      </c>
    </row>
    <row r="3036" spans="1:17" x14ac:dyDescent="0.25">
      <c r="A3036" t="s">
        <v>459</v>
      </c>
      <c r="B3036" t="s">
        <v>460</v>
      </c>
      <c r="C3036" t="s">
        <v>461</v>
      </c>
      <c r="D3036" t="s">
        <v>361</v>
      </c>
      <c r="E3036" t="s">
        <v>416</v>
      </c>
      <c r="F3036" t="s">
        <v>260</v>
      </c>
      <c r="G3036" t="s">
        <v>188</v>
      </c>
      <c r="H3036" t="s">
        <v>338</v>
      </c>
      <c r="I3036" t="s">
        <v>234</v>
      </c>
      <c r="J3036" t="s">
        <v>235</v>
      </c>
      <c r="K3036" t="s">
        <v>325</v>
      </c>
      <c r="L3036" t="s">
        <v>237</v>
      </c>
      <c r="M3036" t="s">
        <v>379</v>
      </c>
      <c r="N3036" t="s">
        <v>206</v>
      </c>
      <c r="O3036" t="s">
        <v>264</v>
      </c>
      <c r="P3036">
        <v>2050</v>
      </c>
      <c r="Q3036">
        <v>27100</v>
      </c>
    </row>
    <row r="3037" spans="1:17" x14ac:dyDescent="0.25">
      <c r="A3037" t="s">
        <v>459</v>
      </c>
      <c r="B3037" t="s">
        <v>460</v>
      </c>
      <c r="C3037" t="s">
        <v>461</v>
      </c>
      <c r="D3037" t="s">
        <v>361</v>
      </c>
      <c r="E3037" t="s">
        <v>416</v>
      </c>
      <c r="F3037" t="s">
        <v>260</v>
      </c>
      <c r="G3037" t="s">
        <v>188</v>
      </c>
      <c r="H3037" t="s">
        <v>338</v>
      </c>
      <c r="I3037" t="s">
        <v>234</v>
      </c>
      <c r="J3037" t="s">
        <v>235</v>
      </c>
      <c r="K3037" t="s">
        <v>325</v>
      </c>
      <c r="L3037" t="s">
        <v>237</v>
      </c>
      <c r="M3037" t="s">
        <v>379</v>
      </c>
      <c r="N3037" t="s">
        <v>206</v>
      </c>
      <c r="O3037" t="s">
        <v>265</v>
      </c>
      <c r="P3037">
        <v>2050</v>
      </c>
      <c r="Q3037">
        <v>46000</v>
      </c>
    </row>
    <row r="3038" spans="1:17" x14ac:dyDescent="0.25">
      <c r="A3038" t="s">
        <v>459</v>
      </c>
      <c r="B3038" t="s">
        <v>460</v>
      </c>
      <c r="C3038" t="s">
        <v>461</v>
      </c>
      <c r="D3038" t="s">
        <v>361</v>
      </c>
      <c r="E3038" t="s">
        <v>416</v>
      </c>
      <c r="F3038" t="s">
        <v>260</v>
      </c>
      <c r="G3038" t="s">
        <v>188</v>
      </c>
      <c r="H3038" t="s">
        <v>438</v>
      </c>
      <c r="I3038" t="s">
        <v>234</v>
      </c>
      <c r="J3038" t="s">
        <v>235</v>
      </c>
      <c r="K3038" t="s">
        <v>439</v>
      </c>
      <c r="L3038" t="s">
        <v>237</v>
      </c>
      <c r="M3038" t="s">
        <v>379</v>
      </c>
      <c r="N3038" t="s">
        <v>440</v>
      </c>
      <c r="O3038" t="s">
        <v>194</v>
      </c>
      <c r="P3038">
        <v>2015</v>
      </c>
      <c r="Q3038">
        <v>19.868200590000001</v>
      </c>
    </row>
    <row r="3039" spans="1:17" x14ac:dyDescent="0.25">
      <c r="A3039" t="s">
        <v>459</v>
      </c>
      <c r="B3039" t="s">
        <v>460</v>
      </c>
      <c r="C3039" t="s">
        <v>461</v>
      </c>
      <c r="D3039" t="s">
        <v>361</v>
      </c>
      <c r="E3039" t="s">
        <v>416</v>
      </c>
      <c r="F3039" t="s">
        <v>260</v>
      </c>
      <c r="G3039" t="s">
        <v>188</v>
      </c>
      <c r="H3039" t="s">
        <v>438</v>
      </c>
      <c r="I3039" t="s">
        <v>234</v>
      </c>
      <c r="J3039" t="s">
        <v>235</v>
      </c>
      <c r="K3039" t="s">
        <v>439</v>
      </c>
      <c r="L3039" t="s">
        <v>237</v>
      </c>
      <c r="M3039" t="s">
        <v>379</v>
      </c>
      <c r="N3039" t="s">
        <v>440</v>
      </c>
      <c r="O3039" t="s">
        <v>194</v>
      </c>
      <c r="P3039">
        <v>2020</v>
      </c>
      <c r="Q3039">
        <v>16.148257019999999</v>
      </c>
    </row>
    <row r="3040" spans="1:17" x14ac:dyDescent="0.25">
      <c r="A3040" t="s">
        <v>459</v>
      </c>
      <c r="B3040" t="s">
        <v>460</v>
      </c>
      <c r="C3040" t="s">
        <v>461</v>
      </c>
      <c r="D3040" t="s">
        <v>361</v>
      </c>
      <c r="E3040" t="s">
        <v>416</v>
      </c>
      <c r="F3040" t="s">
        <v>260</v>
      </c>
      <c r="G3040" t="s">
        <v>188</v>
      </c>
      <c r="H3040" t="s">
        <v>438</v>
      </c>
      <c r="I3040" t="s">
        <v>234</v>
      </c>
      <c r="J3040" t="s">
        <v>235</v>
      </c>
      <c r="K3040" t="s">
        <v>439</v>
      </c>
      <c r="L3040" t="s">
        <v>237</v>
      </c>
      <c r="M3040" t="s">
        <v>379</v>
      </c>
      <c r="N3040" t="s">
        <v>440</v>
      </c>
      <c r="O3040" t="s">
        <v>264</v>
      </c>
      <c r="P3040">
        <v>2020</v>
      </c>
      <c r="Q3040">
        <v>13.72601847</v>
      </c>
    </row>
    <row r="3041" spans="1:17" x14ac:dyDescent="0.25">
      <c r="A3041" t="s">
        <v>459</v>
      </c>
      <c r="B3041" t="s">
        <v>460</v>
      </c>
      <c r="C3041" t="s">
        <v>461</v>
      </c>
      <c r="D3041" t="s">
        <v>361</v>
      </c>
      <c r="E3041" t="s">
        <v>416</v>
      </c>
      <c r="F3041" t="s">
        <v>260</v>
      </c>
      <c r="G3041" t="s">
        <v>188</v>
      </c>
      <c r="H3041" t="s">
        <v>438</v>
      </c>
      <c r="I3041" t="s">
        <v>234</v>
      </c>
      <c r="J3041" t="s">
        <v>235</v>
      </c>
      <c r="K3041" t="s">
        <v>439</v>
      </c>
      <c r="L3041" t="s">
        <v>237</v>
      </c>
      <c r="M3041" t="s">
        <v>379</v>
      </c>
      <c r="N3041" t="s">
        <v>440</v>
      </c>
      <c r="O3041" t="s">
        <v>265</v>
      </c>
      <c r="P3041">
        <v>2020</v>
      </c>
      <c r="Q3041">
        <v>18.871250379999999</v>
      </c>
    </row>
    <row r="3042" spans="1:17" x14ac:dyDescent="0.25">
      <c r="A3042" t="s">
        <v>459</v>
      </c>
      <c r="B3042" t="s">
        <v>460</v>
      </c>
      <c r="C3042" t="s">
        <v>461</v>
      </c>
      <c r="D3042" t="s">
        <v>361</v>
      </c>
      <c r="E3042" t="s">
        <v>416</v>
      </c>
      <c r="F3042" t="s">
        <v>260</v>
      </c>
      <c r="G3042" t="s">
        <v>188</v>
      </c>
      <c r="H3042" t="s">
        <v>438</v>
      </c>
      <c r="I3042" t="s">
        <v>234</v>
      </c>
      <c r="J3042" t="s">
        <v>235</v>
      </c>
      <c r="K3042" t="s">
        <v>439</v>
      </c>
      <c r="L3042" t="s">
        <v>237</v>
      </c>
      <c r="M3042" t="s">
        <v>379</v>
      </c>
      <c r="N3042" t="s">
        <v>440</v>
      </c>
      <c r="O3042" t="s">
        <v>194</v>
      </c>
      <c r="P3042">
        <v>2030</v>
      </c>
      <c r="Q3042">
        <v>15.43023945</v>
      </c>
    </row>
    <row r="3043" spans="1:17" x14ac:dyDescent="0.25">
      <c r="A3043" t="s">
        <v>459</v>
      </c>
      <c r="B3043" t="s">
        <v>460</v>
      </c>
      <c r="C3043" t="s">
        <v>461</v>
      </c>
      <c r="D3043" t="s">
        <v>361</v>
      </c>
      <c r="E3043" t="s">
        <v>416</v>
      </c>
      <c r="F3043" t="s">
        <v>260</v>
      </c>
      <c r="G3043" t="s">
        <v>188</v>
      </c>
      <c r="H3043" t="s">
        <v>438</v>
      </c>
      <c r="I3043" t="s">
        <v>234</v>
      </c>
      <c r="J3043" t="s">
        <v>235</v>
      </c>
      <c r="K3043" t="s">
        <v>439</v>
      </c>
      <c r="L3043" t="s">
        <v>237</v>
      </c>
      <c r="M3043" t="s">
        <v>379</v>
      </c>
      <c r="N3043" t="s">
        <v>440</v>
      </c>
      <c r="O3043" t="s">
        <v>194</v>
      </c>
      <c r="P3043">
        <v>2050</v>
      </c>
      <c r="Q3043">
        <v>13.61481661</v>
      </c>
    </row>
    <row r="3044" spans="1:17" x14ac:dyDescent="0.25">
      <c r="A3044" t="s">
        <v>459</v>
      </c>
      <c r="B3044" t="s">
        <v>460</v>
      </c>
      <c r="C3044" t="s">
        <v>461</v>
      </c>
      <c r="D3044" t="s">
        <v>361</v>
      </c>
      <c r="E3044" t="s">
        <v>416</v>
      </c>
      <c r="F3044" t="s">
        <v>260</v>
      </c>
      <c r="G3044" t="s">
        <v>188</v>
      </c>
      <c r="H3044" t="s">
        <v>438</v>
      </c>
      <c r="I3044" t="s">
        <v>234</v>
      </c>
      <c r="J3044" t="s">
        <v>235</v>
      </c>
      <c r="K3044" t="s">
        <v>439</v>
      </c>
      <c r="L3044" t="s">
        <v>237</v>
      </c>
      <c r="M3044" t="s">
        <v>379</v>
      </c>
      <c r="N3044" t="s">
        <v>440</v>
      </c>
      <c r="O3044" t="s">
        <v>264</v>
      </c>
      <c r="P3044">
        <v>2050</v>
      </c>
      <c r="Q3044">
        <v>9.9855463570000005</v>
      </c>
    </row>
    <row r="3045" spans="1:17" x14ac:dyDescent="0.25">
      <c r="A3045" t="s">
        <v>459</v>
      </c>
      <c r="B3045" t="s">
        <v>460</v>
      </c>
      <c r="C3045" t="s">
        <v>461</v>
      </c>
      <c r="D3045" t="s">
        <v>361</v>
      </c>
      <c r="E3045" t="s">
        <v>416</v>
      </c>
      <c r="F3045" t="s">
        <v>260</v>
      </c>
      <c r="G3045" t="s">
        <v>188</v>
      </c>
      <c r="H3045" t="s">
        <v>438</v>
      </c>
      <c r="I3045" t="s">
        <v>234</v>
      </c>
      <c r="J3045" t="s">
        <v>235</v>
      </c>
      <c r="K3045" t="s">
        <v>439</v>
      </c>
      <c r="L3045" t="s">
        <v>237</v>
      </c>
      <c r="M3045" t="s">
        <v>379</v>
      </c>
      <c r="N3045" t="s">
        <v>440</v>
      </c>
      <c r="O3045" t="s">
        <v>265</v>
      </c>
      <c r="P3045">
        <v>2050</v>
      </c>
      <c r="Q3045">
        <v>16.943332059999999</v>
      </c>
    </row>
    <row r="3046" spans="1:17" x14ac:dyDescent="0.25">
      <c r="A3046" t="s">
        <v>459</v>
      </c>
      <c r="B3046" t="s">
        <v>460</v>
      </c>
      <c r="C3046" t="s">
        <v>461</v>
      </c>
      <c r="D3046" t="s">
        <v>361</v>
      </c>
      <c r="E3046" t="s">
        <v>416</v>
      </c>
      <c r="F3046" t="s">
        <v>260</v>
      </c>
      <c r="G3046" t="s">
        <v>188</v>
      </c>
      <c r="H3046" t="s">
        <v>441</v>
      </c>
      <c r="I3046" t="s">
        <v>441</v>
      </c>
      <c r="M3046" t="s">
        <v>437</v>
      </c>
      <c r="O3046" t="s">
        <v>194</v>
      </c>
      <c r="P3046">
        <v>2015</v>
      </c>
      <c r="Q3046">
        <v>1</v>
      </c>
    </row>
    <row r="3047" spans="1:17" x14ac:dyDescent="0.25">
      <c r="A3047" t="s">
        <v>459</v>
      </c>
      <c r="B3047" t="s">
        <v>460</v>
      </c>
      <c r="C3047" t="s">
        <v>461</v>
      </c>
      <c r="D3047" t="s">
        <v>361</v>
      </c>
      <c r="E3047" t="s">
        <v>416</v>
      </c>
      <c r="F3047" t="s">
        <v>260</v>
      </c>
      <c r="G3047" t="s">
        <v>188</v>
      </c>
      <c r="H3047" t="s">
        <v>441</v>
      </c>
      <c r="I3047" t="s">
        <v>441</v>
      </c>
      <c r="M3047" t="s">
        <v>437</v>
      </c>
      <c r="O3047" t="s">
        <v>194</v>
      </c>
      <c r="P3047">
        <v>2020</v>
      </c>
      <c r="Q3047">
        <v>1</v>
      </c>
    </row>
    <row r="3048" spans="1:17" x14ac:dyDescent="0.25">
      <c r="A3048" t="s">
        <v>459</v>
      </c>
      <c r="B3048" t="s">
        <v>460</v>
      </c>
      <c r="C3048" t="s">
        <v>461</v>
      </c>
      <c r="D3048" t="s">
        <v>361</v>
      </c>
      <c r="E3048" t="s">
        <v>416</v>
      </c>
      <c r="F3048" t="s">
        <v>260</v>
      </c>
      <c r="G3048" t="s">
        <v>188</v>
      </c>
      <c r="H3048" t="s">
        <v>441</v>
      </c>
      <c r="I3048" t="s">
        <v>441</v>
      </c>
      <c r="M3048" t="s">
        <v>437</v>
      </c>
      <c r="O3048" t="s">
        <v>264</v>
      </c>
      <c r="P3048">
        <v>2020</v>
      </c>
      <c r="Q3048">
        <v>1</v>
      </c>
    </row>
    <row r="3049" spans="1:17" x14ac:dyDescent="0.25">
      <c r="A3049" t="s">
        <v>459</v>
      </c>
      <c r="B3049" t="s">
        <v>460</v>
      </c>
      <c r="C3049" t="s">
        <v>461</v>
      </c>
      <c r="D3049" t="s">
        <v>361</v>
      </c>
      <c r="E3049" t="s">
        <v>416</v>
      </c>
      <c r="F3049" t="s">
        <v>260</v>
      </c>
      <c r="G3049" t="s">
        <v>188</v>
      </c>
      <c r="H3049" t="s">
        <v>441</v>
      </c>
      <c r="I3049" t="s">
        <v>441</v>
      </c>
      <c r="M3049" t="s">
        <v>437</v>
      </c>
      <c r="O3049" t="s">
        <v>265</v>
      </c>
      <c r="P3049">
        <v>2020</v>
      </c>
      <c r="Q3049">
        <v>1</v>
      </c>
    </row>
    <row r="3050" spans="1:17" x14ac:dyDescent="0.25">
      <c r="A3050" t="s">
        <v>459</v>
      </c>
      <c r="B3050" t="s">
        <v>460</v>
      </c>
      <c r="C3050" t="s">
        <v>461</v>
      </c>
      <c r="D3050" t="s">
        <v>361</v>
      </c>
      <c r="E3050" t="s">
        <v>416</v>
      </c>
      <c r="F3050" t="s">
        <v>260</v>
      </c>
      <c r="G3050" t="s">
        <v>188</v>
      </c>
      <c r="H3050" t="s">
        <v>441</v>
      </c>
      <c r="I3050" t="s">
        <v>441</v>
      </c>
      <c r="M3050" t="s">
        <v>437</v>
      </c>
      <c r="O3050" t="s">
        <v>194</v>
      </c>
      <c r="P3050">
        <v>2030</v>
      </c>
      <c r="Q3050">
        <v>1</v>
      </c>
    </row>
    <row r="3051" spans="1:17" x14ac:dyDescent="0.25">
      <c r="A3051" t="s">
        <v>459</v>
      </c>
      <c r="B3051" t="s">
        <v>460</v>
      </c>
      <c r="C3051" t="s">
        <v>461</v>
      </c>
      <c r="D3051" t="s">
        <v>361</v>
      </c>
      <c r="E3051" t="s">
        <v>416</v>
      </c>
      <c r="F3051" t="s">
        <v>260</v>
      </c>
      <c r="G3051" t="s">
        <v>188</v>
      </c>
      <c r="H3051" t="s">
        <v>441</v>
      </c>
      <c r="I3051" t="s">
        <v>441</v>
      </c>
      <c r="M3051" t="s">
        <v>437</v>
      </c>
      <c r="O3051" t="s">
        <v>194</v>
      </c>
      <c r="P3051">
        <v>2050</v>
      </c>
      <c r="Q3051">
        <v>1</v>
      </c>
    </row>
    <row r="3052" spans="1:17" x14ac:dyDescent="0.25">
      <c r="A3052" t="s">
        <v>459</v>
      </c>
      <c r="B3052" t="s">
        <v>460</v>
      </c>
      <c r="C3052" t="s">
        <v>461</v>
      </c>
      <c r="D3052" t="s">
        <v>361</v>
      </c>
      <c r="E3052" t="s">
        <v>416</v>
      </c>
      <c r="F3052" t="s">
        <v>260</v>
      </c>
      <c r="G3052" t="s">
        <v>188</v>
      </c>
      <c r="H3052" t="s">
        <v>441</v>
      </c>
      <c r="I3052" t="s">
        <v>441</v>
      </c>
      <c r="M3052" t="s">
        <v>437</v>
      </c>
      <c r="O3052" t="s">
        <v>264</v>
      </c>
      <c r="P3052">
        <v>2050</v>
      </c>
      <c r="Q3052">
        <v>1</v>
      </c>
    </row>
    <row r="3053" spans="1:17" x14ac:dyDescent="0.25">
      <c r="A3053" t="s">
        <v>459</v>
      </c>
      <c r="B3053" t="s">
        <v>460</v>
      </c>
      <c r="C3053" t="s">
        <v>461</v>
      </c>
      <c r="D3053" t="s">
        <v>361</v>
      </c>
      <c r="E3053" t="s">
        <v>416</v>
      </c>
      <c r="F3053" t="s">
        <v>260</v>
      </c>
      <c r="G3053" t="s">
        <v>188</v>
      </c>
      <c r="H3053" t="s">
        <v>441</v>
      </c>
      <c r="I3053" t="s">
        <v>441</v>
      </c>
      <c r="M3053" t="s">
        <v>437</v>
      </c>
      <c r="O3053" t="s">
        <v>265</v>
      </c>
      <c r="P3053">
        <v>2050</v>
      </c>
      <c r="Q3053">
        <v>1</v>
      </c>
    </row>
    <row r="3054" spans="1:17" x14ac:dyDescent="0.25">
      <c r="A3054" t="s">
        <v>459</v>
      </c>
      <c r="B3054" t="s">
        <v>460</v>
      </c>
      <c r="C3054" t="s">
        <v>461</v>
      </c>
      <c r="D3054" t="s">
        <v>361</v>
      </c>
      <c r="E3054" t="s">
        <v>416</v>
      </c>
      <c r="F3054" t="s">
        <v>260</v>
      </c>
      <c r="G3054" t="s">
        <v>188</v>
      </c>
      <c r="H3054" t="s">
        <v>442</v>
      </c>
      <c r="I3054" t="s">
        <v>443</v>
      </c>
      <c r="J3054" t="s">
        <v>351</v>
      </c>
      <c r="K3054" t="s">
        <v>191</v>
      </c>
      <c r="M3054" t="s">
        <v>424</v>
      </c>
      <c r="O3054" t="s">
        <v>194</v>
      </c>
      <c r="P3054">
        <v>2015</v>
      </c>
      <c r="Q3054">
        <v>0.76349233360000002</v>
      </c>
    </row>
    <row r="3055" spans="1:17" x14ac:dyDescent="0.25">
      <c r="A3055" t="s">
        <v>459</v>
      </c>
      <c r="B3055" t="s">
        <v>460</v>
      </c>
      <c r="C3055" t="s">
        <v>461</v>
      </c>
      <c r="D3055" t="s">
        <v>361</v>
      </c>
      <c r="E3055" t="s">
        <v>416</v>
      </c>
      <c r="F3055" t="s">
        <v>260</v>
      </c>
      <c r="G3055" t="s">
        <v>188</v>
      </c>
      <c r="H3055" t="s">
        <v>442</v>
      </c>
      <c r="I3055" t="s">
        <v>443</v>
      </c>
      <c r="J3055" t="s">
        <v>351</v>
      </c>
      <c r="K3055" t="s">
        <v>191</v>
      </c>
      <c r="M3055" t="s">
        <v>424</v>
      </c>
      <c r="O3055" t="s">
        <v>194</v>
      </c>
      <c r="P3055">
        <v>2020</v>
      </c>
      <c r="Q3055">
        <v>0.76349233370000003</v>
      </c>
    </row>
    <row r="3056" spans="1:17" x14ac:dyDescent="0.25">
      <c r="A3056" t="s">
        <v>459</v>
      </c>
      <c r="B3056" t="s">
        <v>460</v>
      </c>
      <c r="C3056" t="s">
        <v>461</v>
      </c>
      <c r="D3056" t="s">
        <v>361</v>
      </c>
      <c r="E3056" t="s">
        <v>416</v>
      </c>
      <c r="F3056" t="s">
        <v>260</v>
      </c>
      <c r="G3056" t="s">
        <v>188</v>
      </c>
      <c r="H3056" t="s">
        <v>442</v>
      </c>
      <c r="I3056" t="s">
        <v>443</v>
      </c>
      <c r="J3056" t="s">
        <v>351</v>
      </c>
      <c r="K3056" t="s">
        <v>191</v>
      </c>
      <c r="M3056" t="s">
        <v>424</v>
      </c>
      <c r="O3056" t="s">
        <v>264</v>
      </c>
      <c r="P3056">
        <v>2020</v>
      </c>
      <c r="Q3056">
        <v>0.72</v>
      </c>
    </row>
    <row r="3057" spans="1:17" x14ac:dyDescent="0.25">
      <c r="A3057" t="s">
        <v>459</v>
      </c>
      <c r="B3057" t="s">
        <v>460</v>
      </c>
      <c r="C3057" t="s">
        <v>461</v>
      </c>
      <c r="D3057" t="s">
        <v>361</v>
      </c>
      <c r="E3057" t="s">
        <v>416</v>
      </c>
      <c r="F3057" t="s">
        <v>260</v>
      </c>
      <c r="G3057" t="s">
        <v>188</v>
      </c>
      <c r="H3057" t="s">
        <v>442</v>
      </c>
      <c r="I3057" t="s">
        <v>443</v>
      </c>
      <c r="J3057" t="s">
        <v>351</v>
      </c>
      <c r="K3057" t="s">
        <v>191</v>
      </c>
      <c r="M3057" t="s">
        <v>424</v>
      </c>
      <c r="O3057" t="s">
        <v>265</v>
      </c>
      <c r="P3057">
        <v>2020</v>
      </c>
      <c r="Q3057">
        <v>0.85</v>
      </c>
    </row>
    <row r="3058" spans="1:17" x14ac:dyDescent="0.25">
      <c r="A3058" t="s">
        <v>459</v>
      </c>
      <c r="B3058" t="s">
        <v>460</v>
      </c>
      <c r="C3058" t="s">
        <v>461</v>
      </c>
      <c r="D3058" t="s">
        <v>361</v>
      </c>
      <c r="E3058" t="s">
        <v>416</v>
      </c>
      <c r="F3058" t="s">
        <v>260</v>
      </c>
      <c r="G3058" t="s">
        <v>188</v>
      </c>
      <c r="H3058" t="s">
        <v>442</v>
      </c>
      <c r="I3058" t="s">
        <v>443</v>
      </c>
      <c r="J3058" t="s">
        <v>351</v>
      </c>
      <c r="K3058" t="s">
        <v>191</v>
      </c>
      <c r="M3058" t="s">
        <v>424</v>
      </c>
      <c r="O3058" t="s">
        <v>194</v>
      </c>
      <c r="P3058">
        <v>2030</v>
      </c>
      <c r="Q3058">
        <v>0.7618500292</v>
      </c>
    </row>
    <row r="3059" spans="1:17" x14ac:dyDescent="0.25">
      <c r="A3059" t="s">
        <v>459</v>
      </c>
      <c r="B3059" t="s">
        <v>460</v>
      </c>
      <c r="C3059" t="s">
        <v>461</v>
      </c>
      <c r="D3059" t="s">
        <v>361</v>
      </c>
      <c r="E3059" t="s">
        <v>416</v>
      </c>
      <c r="F3059" t="s">
        <v>260</v>
      </c>
      <c r="G3059" t="s">
        <v>188</v>
      </c>
      <c r="H3059" t="s">
        <v>442</v>
      </c>
      <c r="I3059" t="s">
        <v>443</v>
      </c>
      <c r="J3059" t="s">
        <v>351</v>
      </c>
      <c r="K3059" t="s">
        <v>191</v>
      </c>
      <c r="M3059" t="s">
        <v>424</v>
      </c>
      <c r="O3059" t="s">
        <v>194</v>
      </c>
      <c r="P3059">
        <v>2050</v>
      </c>
      <c r="Q3059">
        <v>0.76254037829999999</v>
      </c>
    </row>
    <row r="3060" spans="1:17" x14ac:dyDescent="0.25">
      <c r="A3060" t="s">
        <v>459</v>
      </c>
      <c r="B3060" t="s">
        <v>460</v>
      </c>
      <c r="C3060" t="s">
        <v>461</v>
      </c>
      <c r="D3060" t="s">
        <v>361</v>
      </c>
      <c r="E3060" t="s">
        <v>416</v>
      </c>
      <c r="F3060" t="s">
        <v>260</v>
      </c>
      <c r="G3060" t="s">
        <v>188</v>
      </c>
      <c r="H3060" t="s">
        <v>442</v>
      </c>
      <c r="I3060" t="s">
        <v>443</v>
      </c>
      <c r="J3060" t="s">
        <v>351</v>
      </c>
      <c r="K3060" t="s">
        <v>191</v>
      </c>
      <c r="M3060" t="s">
        <v>424</v>
      </c>
      <c r="O3060" t="s">
        <v>264</v>
      </c>
      <c r="P3060">
        <v>2050</v>
      </c>
      <c r="Q3060">
        <v>0.7</v>
      </c>
    </row>
    <row r="3061" spans="1:17" x14ac:dyDescent="0.25">
      <c r="A3061" t="s">
        <v>459</v>
      </c>
      <c r="B3061" t="s">
        <v>460</v>
      </c>
      <c r="C3061" t="s">
        <v>461</v>
      </c>
      <c r="D3061" t="s">
        <v>361</v>
      </c>
      <c r="E3061" t="s">
        <v>416</v>
      </c>
      <c r="F3061" t="s">
        <v>260</v>
      </c>
      <c r="G3061" t="s">
        <v>188</v>
      </c>
      <c r="H3061" t="s">
        <v>442</v>
      </c>
      <c r="I3061" t="s">
        <v>443</v>
      </c>
      <c r="J3061" t="s">
        <v>351</v>
      </c>
      <c r="K3061" t="s">
        <v>191</v>
      </c>
      <c r="M3061" t="s">
        <v>424</v>
      </c>
      <c r="O3061" t="s">
        <v>265</v>
      </c>
      <c r="P3061">
        <v>2050</v>
      </c>
      <c r="Q3061">
        <v>0.86</v>
      </c>
    </row>
    <row r="3062" spans="1:17" x14ac:dyDescent="0.25">
      <c r="A3062" t="s">
        <v>459</v>
      </c>
      <c r="B3062" t="s">
        <v>460</v>
      </c>
      <c r="C3062" t="s">
        <v>461</v>
      </c>
      <c r="D3062" t="s">
        <v>361</v>
      </c>
      <c r="E3062" t="s">
        <v>416</v>
      </c>
      <c r="F3062" t="s">
        <v>260</v>
      </c>
      <c r="G3062" t="s">
        <v>188</v>
      </c>
      <c r="H3062" t="s">
        <v>444</v>
      </c>
      <c r="I3062" t="s">
        <v>443</v>
      </c>
      <c r="J3062" t="s">
        <v>209</v>
      </c>
      <c r="K3062" t="s">
        <v>191</v>
      </c>
      <c r="M3062" t="s">
        <v>420</v>
      </c>
      <c r="O3062" t="s">
        <v>194</v>
      </c>
      <c r="P3062">
        <v>2015</v>
      </c>
      <c r="Q3062">
        <v>0.752852988</v>
      </c>
    </row>
    <row r="3063" spans="1:17" x14ac:dyDescent="0.25">
      <c r="A3063" t="s">
        <v>459</v>
      </c>
      <c r="B3063" t="s">
        <v>460</v>
      </c>
      <c r="C3063" t="s">
        <v>461</v>
      </c>
      <c r="D3063" t="s">
        <v>361</v>
      </c>
      <c r="E3063" t="s">
        <v>416</v>
      </c>
      <c r="F3063" t="s">
        <v>260</v>
      </c>
      <c r="G3063" t="s">
        <v>188</v>
      </c>
      <c r="H3063" t="s">
        <v>444</v>
      </c>
      <c r="I3063" t="s">
        <v>443</v>
      </c>
      <c r="J3063" t="s">
        <v>209</v>
      </c>
      <c r="K3063" t="s">
        <v>191</v>
      </c>
      <c r="M3063" t="s">
        <v>420</v>
      </c>
      <c r="O3063" t="s">
        <v>194</v>
      </c>
      <c r="P3063">
        <v>2020</v>
      </c>
      <c r="Q3063">
        <v>0.75285298810000001</v>
      </c>
    </row>
    <row r="3064" spans="1:17" x14ac:dyDescent="0.25">
      <c r="A3064" t="s">
        <v>459</v>
      </c>
      <c r="B3064" t="s">
        <v>460</v>
      </c>
      <c r="C3064" t="s">
        <v>461</v>
      </c>
      <c r="D3064" t="s">
        <v>361</v>
      </c>
      <c r="E3064" t="s">
        <v>416</v>
      </c>
      <c r="F3064" t="s">
        <v>260</v>
      </c>
      <c r="G3064" t="s">
        <v>188</v>
      </c>
      <c r="H3064" t="s">
        <v>444</v>
      </c>
      <c r="I3064" t="s">
        <v>443</v>
      </c>
      <c r="J3064" t="s">
        <v>209</v>
      </c>
      <c r="K3064" t="s">
        <v>191</v>
      </c>
      <c r="M3064" t="s">
        <v>420</v>
      </c>
      <c r="O3064" t="s">
        <v>264</v>
      </c>
      <c r="P3064">
        <v>2020</v>
      </c>
      <c r="Q3064">
        <v>0.7</v>
      </c>
    </row>
    <row r="3065" spans="1:17" x14ac:dyDescent="0.25">
      <c r="A3065" t="s">
        <v>459</v>
      </c>
      <c r="B3065" t="s">
        <v>460</v>
      </c>
      <c r="C3065" t="s">
        <v>461</v>
      </c>
      <c r="D3065" t="s">
        <v>361</v>
      </c>
      <c r="E3065" t="s">
        <v>416</v>
      </c>
      <c r="F3065" t="s">
        <v>260</v>
      </c>
      <c r="G3065" t="s">
        <v>188</v>
      </c>
      <c r="H3065" t="s">
        <v>444</v>
      </c>
      <c r="I3065" t="s">
        <v>443</v>
      </c>
      <c r="J3065" t="s">
        <v>209</v>
      </c>
      <c r="K3065" t="s">
        <v>191</v>
      </c>
      <c r="M3065" t="s">
        <v>420</v>
      </c>
      <c r="O3065" t="s">
        <v>265</v>
      </c>
      <c r="P3065">
        <v>2020</v>
      </c>
      <c r="Q3065">
        <v>0.84</v>
      </c>
    </row>
    <row r="3066" spans="1:17" x14ac:dyDescent="0.25">
      <c r="A3066" t="s">
        <v>459</v>
      </c>
      <c r="B3066" t="s">
        <v>460</v>
      </c>
      <c r="C3066" t="s">
        <v>461</v>
      </c>
      <c r="D3066" t="s">
        <v>361</v>
      </c>
      <c r="E3066" t="s">
        <v>416</v>
      </c>
      <c r="F3066" t="s">
        <v>260</v>
      </c>
      <c r="G3066" t="s">
        <v>188</v>
      </c>
      <c r="H3066" t="s">
        <v>444</v>
      </c>
      <c r="I3066" t="s">
        <v>443</v>
      </c>
      <c r="J3066" t="s">
        <v>209</v>
      </c>
      <c r="K3066" t="s">
        <v>191</v>
      </c>
      <c r="M3066" t="s">
        <v>420</v>
      </c>
      <c r="O3066" t="s">
        <v>194</v>
      </c>
      <c r="P3066">
        <v>2030</v>
      </c>
      <c r="Q3066">
        <v>0.75089600519999999</v>
      </c>
    </row>
    <row r="3067" spans="1:17" x14ac:dyDescent="0.25">
      <c r="A3067" t="s">
        <v>459</v>
      </c>
      <c r="B3067" t="s">
        <v>460</v>
      </c>
      <c r="C3067" t="s">
        <v>461</v>
      </c>
      <c r="D3067" t="s">
        <v>361</v>
      </c>
      <c r="E3067" t="s">
        <v>416</v>
      </c>
      <c r="F3067" t="s">
        <v>260</v>
      </c>
      <c r="G3067" t="s">
        <v>188</v>
      </c>
      <c r="H3067" t="s">
        <v>444</v>
      </c>
      <c r="I3067" t="s">
        <v>443</v>
      </c>
      <c r="J3067" t="s">
        <v>209</v>
      </c>
      <c r="K3067" t="s">
        <v>191</v>
      </c>
      <c r="M3067" t="s">
        <v>420</v>
      </c>
      <c r="O3067" t="s">
        <v>194</v>
      </c>
      <c r="P3067">
        <v>2050</v>
      </c>
      <c r="Q3067">
        <v>0.7511437178</v>
      </c>
    </row>
    <row r="3068" spans="1:17" x14ac:dyDescent="0.25">
      <c r="A3068" t="s">
        <v>459</v>
      </c>
      <c r="B3068" t="s">
        <v>460</v>
      </c>
      <c r="C3068" t="s">
        <v>461</v>
      </c>
      <c r="D3068" t="s">
        <v>361</v>
      </c>
      <c r="E3068" t="s">
        <v>416</v>
      </c>
      <c r="F3068" t="s">
        <v>260</v>
      </c>
      <c r="G3068" t="s">
        <v>188</v>
      </c>
      <c r="H3068" t="s">
        <v>444</v>
      </c>
      <c r="I3068" t="s">
        <v>443</v>
      </c>
      <c r="J3068" t="s">
        <v>209</v>
      </c>
      <c r="K3068" t="s">
        <v>191</v>
      </c>
      <c r="M3068" t="s">
        <v>420</v>
      </c>
      <c r="O3068" t="s">
        <v>264</v>
      </c>
      <c r="P3068">
        <v>2050</v>
      </c>
      <c r="Q3068">
        <v>0.68</v>
      </c>
    </row>
    <row r="3069" spans="1:17" x14ac:dyDescent="0.25">
      <c r="A3069" t="s">
        <v>459</v>
      </c>
      <c r="B3069" t="s">
        <v>460</v>
      </c>
      <c r="C3069" t="s">
        <v>461</v>
      </c>
      <c r="D3069" t="s">
        <v>361</v>
      </c>
      <c r="E3069" t="s">
        <v>416</v>
      </c>
      <c r="F3069" t="s">
        <v>260</v>
      </c>
      <c r="G3069" t="s">
        <v>188</v>
      </c>
      <c r="H3069" t="s">
        <v>444</v>
      </c>
      <c r="I3069" t="s">
        <v>443</v>
      </c>
      <c r="J3069" t="s">
        <v>209</v>
      </c>
      <c r="K3069" t="s">
        <v>191</v>
      </c>
      <c r="M3069" t="s">
        <v>420</v>
      </c>
      <c r="O3069" t="s">
        <v>265</v>
      </c>
      <c r="P3069">
        <v>2050</v>
      </c>
      <c r="Q3069">
        <v>0.85</v>
      </c>
    </row>
    <row r="3070" spans="1:17" x14ac:dyDescent="0.25">
      <c r="A3070" t="s">
        <v>459</v>
      </c>
      <c r="B3070" t="s">
        <v>460</v>
      </c>
      <c r="C3070" t="s">
        <v>461</v>
      </c>
      <c r="D3070" t="s">
        <v>361</v>
      </c>
      <c r="E3070" t="s">
        <v>416</v>
      </c>
      <c r="F3070" t="s">
        <v>260</v>
      </c>
      <c r="G3070" t="s">
        <v>188</v>
      </c>
      <c r="H3070" t="s">
        <v>445</v>
      </c>
      <c r="I3070" t="s">
        <v>446</v>
      </c>
      <c r="K3070" t="s">
        <v>447</v>
      </c>
      <c r="M3070" t="s">
        <v>420</v>
      </c>
      <c r="O3070" t="s">
        <v>194</v>
      </c>
      <c r="P3070">
        <v>2015</v>
      </c>
      <c r="Q3070">
        <v>74.688474029999995</v>
      </c>
    </row>
    <row r="3071" spans="1:17" x14ac:dyDescent="0.25">
      <c r="A3071" t="s">
        <v>459</v>
      </c>
      <c r="B3071" t="s">
        <v>460</v>
      </c>
      <c r="C3071" t="s">
        <v>461</v>
      </c>
      <c r="D3071" t="s">
        <v>361</v>
      </c>
      <c r="E3071" t="s">
        <v>416</v>
      </c>
      <c r="F3071" t="s">
        <v>260</v>
      </c>
      <c r="G3071" t="s">
        <v>188</v>
      </c>
      <c r="H3071" t="s">
        <v>445</v>
      </c>
      <c r="I3071" t="s">
        <v>446</v>
      </c>
      <c r="K3071" t="s">
        <v>447</v>
      </c>
      <c r="M3071" t="s">
        <v>420</v>
      </c>
      <c r="O3071" t="s">
        <v>194</v>
      </c>
      <c r="P3071">
        <v>2020</v>
      </c>
      <c r="Q3071">
        <v>74.688474029999995</v>
      </c>
    </row>
    <row r="3072" spans="1:17" x14ac:dyDescent="0.25">
      <c r="A3072" t="s">
        <v>459</v>
      </c>
      <c r="B3072" t="s">
        <v>460</v>
      </c>
      <c r="C3072" t="s">
        <v>461</v>
      </c>
      <c r="D3072" t="s">
        <v>361</v>
      </c>
      <c r="E3072" t="s">
        <v>416</v>
      </c>
      <c r="F3072" t="s">
        <v>260</v>
      </c>
      <c r="G3072" t="s">
        <v>188</v>
      </c>
      <c r="H3072" t="s">
        <v>445</v>
      </c>
      <c r="I3072" t="s">
        <v>446</v>
      </c>
      <c r="K3072" t="s">
        <v>447</v>
      </c>
      <c r="M3072" t="s">
        <v>420</v>
      </c>
      <c r="O3072" t="s">
        <v>264</v>
      </c>
      <c r="P3072">
        <v>2020</v>
      </c>
      <c r="Q3072">
        <v>74.688474029999995</v>
      </c>
    </row>
    <row r="3073" spans="1:17" x14ac:dyDescent="0.25">
      <c r="A3073" t="s">
        <v>459</v>
      </c>
      <c r="B3073" t="s">
        <v>460</v>
      </c>
      <c r="C3073" t="s">
        <v>461</v>
      </c>
      <c r="D3073" t="s">
        <v>361</v>
      </c>
      <c r="E3073" t="s">
        <v>416</v>
      </c>
      <c r="F3073" t="s">
        <v>260</v>
      </c>
      <c r="G3073" t="s">
        <v>188</v>
      </c>
      <c r="H3073" t="s">
        <v>445</v>
      </c>
      <c r="I3073" t="s">
        <v>446</v>
      </c>
      <c r="K3073" t="s">
        <v>447</v>
      </c>
      <c r="M3073" t="s">
        <v>420</v>
      </c>
      <c r="O3073" t="s">
        <v>265</v>
      </c>
      <c r="P3073">
        <v>2020</v>
      </c>
      <c r="Q3073">
        <v>74.688474029999995</v>
      </c>
    </row>
    <row r="3074" spans="1:17" x14ac:dyDescent="0.25">
      <c r="A3074" t="s">
        <v>459</v>
      </c>
      <c r="B3074" t="s">
        <v>460</v>
      </c>
      <c r="C3074" t="s">
        <v>461</v>
      </c>
      <c r="D3074" t="s">
        <v>361</v>
      </c>
      <c r="E3074" t="s">
        <v>416</v>
      </c>
      <c r="F3074" t="s">
        <v>260</v>
      </c>
      <c r="G3074" t="s">
        <v>188</v>
      </c>
      <c r="H3074" t="s">
        <v>445</v>
      </c>
      <c r="I3074" t="s">
        <v>446</v>
      </c>
      <c r="K3074" t="s">
        <v>447</v>
      </c>
      <c r="M3074" t="s">
        <v>420</v>
      </c>
      <c r="O3074" t="s">
        <v>194</v>
      </c>
      <c r="P3074">
        <v>2030</v>
      </c>
      <c r="Q3074">
        <v>74.688474029999995</v>
      </c>
    </row>
    <row r="3075" spans="1:17" x14ac:dyDescent="0.25">
      <c r="A3075" t="s">
        <v>459</v>
      </c>
      <c r="B3075" t="s">
        <v>460</v>
      </c>
      <c r="C3075" t="s">
        <v>461</v>
      </c>
      <c r="D3075" t="s">
        <v>361</v>
      </c>
      <c r="E3075" t="s">
        <v>416</v>
      </c>
      <c r="F3075" t="s">
        <v>260</v>
      </c>
      <c r="G3075" t="s">
        <v>188</v>
      </c>
      <c r="H3075" t="s">
        <v>445</v>
      </c>
      <c r="I3075" t="s">
        <v>446</v>
      </c>
      <c r="K3075" t="s">
        <v>447</v>
      </c>
      <c r="M3075" t="s">
        <v>420</v>
      </c>
      <c r="O3075" t="s">
        <v>194</v>
      </c>
      <c r="P3075">
        <v>2050</v>
      </c>
      <c r="Q3075">
        <v>74.688474029999995</v>
      </c>
    </row>
    <row r="3076" spans="1:17" x14ac:dyDescent="0.25">
      <c r="A3076" t="s">
        <v>459</v>
      </c>
      <c r="B3076" t="s">
        <v>460</v>
      </c>
      <c r="C3076" t="s">
        <v>461</v>
      </c>
      <c r="D3076" t="s">
        <v>361</v>
      </c>
      <c r="E3076" t="s">
        <v>416</v>
      </c>
      <c r="F3076" t="s">
        <v>260</v>
      </c>
      <c r="G3076" t="s">
        <v>188</v>
      </c>
      <c r="H3076" t="s">
        <v>445</v>
      </c>
      <c r="I3076" t="s">
        <v>446</v>
      </c>
      <c r="K3076" t="s">
        <v>447</v>
      </c>
      <c r="M3076" t="s">
        <v>420</v>
      </c>
      <c r="O3076" t="s">
        <v>264</v>
      </c>
      <c r="P3076">
        <v>2050</v>
      </c>
      <c r="Q3076">
        <v>74.688474029999995</v>
      </c>
    </row>
    <row r="3077" spans="1:17" x14ac:dyDescent="0.25">
      <c r="A3077" t="s">
        <v>459</v>
      </c>
      <c r="B3077" t="s">
        <v>460</v>
      </c>
      <c r="C3077" t="s">
        <v>461</v>
      </c>
      <c r="D3077" t="s">
        <v>361</v>
      </c>
      <c r="E3077" t="s">
        <v>416</v>
      </c>
      <c r="F3077" t="s">
        <v>260</v>
      </c>
      <c r="G3077" t="s">
        <v>188</v>
      </c>
      <c r="H3077" t="s">
        <v>445</v>
      </c>
      <c r="I3077" t="s">
        <v>446</v>
      </c>
      <c r="K3077" t="s">
        <v>447</v>
      </c>
      <c r="M3077" t="s">
        <v>420</v>
      </c>
      <c r="O3077" t="s">
        <v>265</v>
      </c>
      <c r="P3077">
        <v>2050</v>
      </c>
      <c r="Q3077">
        <v>74.688474029999995</v>
      </c>
    </row>
    <row r="3078" spans="1:17" x14ac:dyDescent="0.25">
      <c r="A3078" t="s">
        <v>459</v>
      </c>
      <c r="B3078" t="s">
        <v>460</v>
      </c>
      <c r="C3078" t="s">
        <v>461</v>
      </c>
      <c r="D3078" t="s">
        <v>361</v>
      </c>
      <c r="E3078" t="s">
        <v>416</v>
      </c>
      <c r="F3078" t="s">
        <v>260</v>
      </c>
      <c r="G3078" t="s">
        <v>188</v>
      </c>
      <c r="H3078" t="s">
        <v>448</v>
      </c>
      <c r="I3078" t="s">
        <v>240</v>
      </c>
      <c r="J3078" t="s">
        <v>235</v>
      </c>
      <c r="K3078" t="s">
        <v>430</v>
      </c>
      <c r="L3078" t="s">
        <v>237</v>
      </c>
      <c r="M3078" t="s">
        <v>427</v>
      </c>
      <c r="N3078" t="s">
        <v>206</v>
      </c>
      <c r="O3078" t="s">
        <v>194</v>
      </c>
      <c r="P3078">
        <v>2015</v>
      </c>
      <c r="Q3078">
        <v>1.871545322</v>
      </c>
    </row>
    <row r="3079" spans="1:17" x14ac:dyDescent="0.25">
      <c r="A3079" t="s">
        <v>459</v>
      </c>
      <c r="B3079" t="s">
        <v>460</v>
      </c>
      <c r="C3079" t="s">
        <v>461</v>
      </c>
      <c r="D3079" t="s">
        <v>361</v>
      </c>
      <c r="E3079" t="s">
        <v>416</v>
      </c>
      <c r="F3079" t="s">
        <v>260</v>
      </c>
      <c r="G3079" t="s">
        <v>188</v>
      </c>
      <c r="H3079" t="s">
        <v>448</v>
      </c>
      <c r="I3079" t="s">
        <v>240</v>
      </c>
      <c r="J3079" t="s">
        <v>235</v>
      </c>
      <c r="K3079" t="s">
        <v>430</v>
      </c>
      <c r="L3079" t="s">
        <v>237</v>
      </c>
      <c r="M3079" t="s">
        <v>427</v>
      </c>
      <c r="N3079" t="s">
        <v>206</v>
      </c>
      <c r="O3079" t="s">
        <v>194</v>
      </c>
      <c r="P3079">
        <v>2020</v>
      </c>
      <c r="Q3079">
        <v>1.8252222419999999</v>
      </c>
    </row>
    <row r="3080" spans="1:17" x14ac:dyDescent="0.25">
      <c r="A3080" t="s">
        <v>459</v>
      </c>
      <c r="B3080" t="s">
        <v>460</v>
      </c>
      <c r="C3080" t="s">
        <v>461</v>
      </c>
      <c r="D3080" t="s">
        <v>361</v>
      </c>
      <c r="E3080" t="s">
        <v>416</v>
      </c>
      <c r="F3080" t="s">
        <v>260</v>
      </c>
      <c r="G3080" t="s">
        <v>188</v>
      </c>
      <c r="H3080" t="s">
        <v>448</v>
      </c>
      <c r="I3080" t="s">
        <v>240</v>
      </c>
      <c r="J3080" t="s">
        <v>235</v>
      </c>
      <c r="K3080" t="s">
        <v>430</v>
      </c>
      <c r="L3080" t="s">
        <v>237</v>
      </c>
      <c r="M3080" t="s">
        <v>427</v>
      </c>
      <c r="N3080" t="s">
        <v>206</v>
      </c>
      <c r="O3080" t="s">
        <v>264</v>
      </c>
      <c r="P3080">
        <v>2020</v>
      </c>
      <c r="Q3080">
        <v>1.551438906</v>
      </c>
    </row>
    <row r="3081" spans="1:17" x14ac:dyDescent="0.25">
      <c r="A3081" t="s">
        <v>459</v>
      </c>
      <c r="B3081" t="s">
        <v>460</v>
      </c>
      <c r="C3081" t="s">
        <v>461</v>
      </c>
      <c r="D3081" t="s">
        <v>361</v>
      </c>
      <c r="E3081" t="s">
        <v>416</v>
      </c>
      <c r="F3081" t="s">
        <v>260</v>
      </c>
      <c r="G3081" t="s">
        <v>188</v>
      </c>
      <c r="H3081" t="s">
        <v>448</v>
      </c>
      <c r="I3081" t="s">
        <v>240</v>
      </c>
      <c r="J3081" t="s">
        <v>235</v>
      </c>
      <c r="K3081" t="s">
        <v>430</v>
      </c>
      <c r="L3081" t="s">
        <v>237</v>
      </c>
      <c r="M3081" t="s">
        <v>427</v>
      </c>
      <c r="N3081" t="s">
        <v>206</v>
      </c>
      <c r="O3081" t="s">
        <v>265</v>
      </c>
      <c r="P3081">
        <v>2020</v>
      </c>
      <c r="Q3081">
        <v>2.139847246</v>
      </c>
    </row>
    <row r="3082" spans="1:17" x14ac:dyDescent="0.25">
      <c r="A3082" t="s">
        <v>459</v>
      </c>
      <c r="B3082" t="s">
        <v>460</v>
      </c>
      <c r="C3082" t="s">
        <v>461</v>
      </c>
      <c r="D3082" t="s">
        <v>361</v>
      </c>
      <c r="E3082" t="s">
        <v>416</v>
      </c>
      <c r="F3082" t="s">
        <v>260</v>
      </c>
      <c r="G3082" t="s">
        <v>188</v>
      </c>
      <c r="H3082" t="s">
        <v>448</v>
      </c>
      <c r="I3082" t="s">
        <v>240</v>
      </c>
      <c r="J3082" t="s">
        <v>235</v>
      </c>
      <c r="K3082" t="s">
        <v>430</v>
      </c>
      <c r="L3082" t="s">
        <v>237</v>
      </c>
      <c r="M3082" t="s">
        <v>427</v>
      </c>
      <c r="N3082" t="s">
        <v>206</v>
      </c>
      <c r="O3082" t="s">
        <v>194</v>
      </c>
      <c r="P3082">
        <v>2030</v>
      </c>
      <c r="Q3082">
        <v>1.776829032</v>
      </c>
    </row>
    <row r="3083" spans="1:17" x14ac:dyDescent="0.25">
      <c r="A3083" t="s">
        <v>459</v>
      </c>
      <c r="B3083" t="s">
        <v>460</v>
      </c>
      <c r="C3083" t="s">
        <v>461</v>
      </c>
      <c r="D3083" t="s">
        <v>361</v>
      </c>
      <c r="E3083" t="s">
        <v>416</v>
      </c>
      <c r="F3083" t="s">
        <v>260</v>
      </c>
      <c r="G3083" t="s">
        <v>188</v>
      </c>
      <c r="H3083" t="s">
        <v>448</v>
      </c>
      <c r="I3083" t="s">
        <v>240</v>
      </c>
      <c r="J3083" t="s">
        <v>235</v>
      </c>
      <c r="K3083" t="s">
        <v>430</v>
      </c>
      <c r="L3083" t="s">
        <v>237</v>
      </c>
      <c r="M3083" t="s">
        <v>427</v>
      </c>
      <c r="N3083" t="s">
        <v>206</v>
      </c>
      <c r="O3083" t="s">
        <v>194</v>
      </c>
      <c r="P3083">
        <v>2050</v>
      </c>
      <c r="Q3083">
        <v>1.611234031</v>
      </c>
    </row>
    <row r="3084" spans="1:17" x14ac:dyDescent="0.25">
      <c r="A3084" t="s">
        <v>459</v>
      </c>
      <c r="B3084" t="s">
        <v>460</v>
      </c>
      <c r="C3084" t="s">
        <v>461</v>
      </c>
      <c r="D3084" t="s">
        <v>361</v>
      </c>
      <c r="E3084" t="s">
        <v>416</v>
      </c>
      <c r="F3084" t="s">
        <v>260</v>
      </c>
      <c r="G3084" t="s">
        <v>188</v>
      </c>
      <c r="H3084" t="s">
        <v>448</v>
      </c>
      <c r="I3084" t="s">
        <v>240</v>
      </c>
      <c r="J3084" t="s">
        <v>235</v>
      </c>
      <c r="K3084" t="s">
        <v>430</v>
      </c>
      <c r="L3084" t="s">
        <v>237</v>
      </c>
      <c r="M3084" t="s">
        <v>427</v>
      </c>
      <c r="N3084" t="s">
        <v>206</v>
      </c>
      <c r="O3084" t="s">
        <v>264</v>
      </c>
      <c r="P3084">
        <v>2050</v>
      </c>
      <c r="Q3084">
        <v>1.1777942729999999</v>
      </c>
    </row>
    <row r="3085" spans="1:17" x14ac:dyDescent="0.25">
      <c r="A3085" t="s">
        <v>459</v>
      </c>
      <c r="B3085" t="s">
        <v>460</v>
      </c>
      <c r="C3085" t="s">
        <v>461</v>
      </c>
      <c r="D3085" t="s">
        <v>361</v>
      </c>
      <c r="E3085" t="s">
        <v>416</v>
      </c>
      <c r="F3085" t="s">
        <v>260</v>
      </c>
      <c r="G3085" t="s">
        <v>188</v>
      </c>
      <c r="H3085" t="s">
        <v>448</v>
      </c>
      <c r="I3085" t="s">
        <v>240</v>
      </c>
      <c r="J3085" t="s">
        <v>235</v>
      </c>
      <c r="K3085" t="s">
        <v>430</v>
      </c>
      <c r="L3085" t="s">
        <v>237</v>
      </c>
      <c r="M3085" t="s">
        <v>427</v>
      </c>
      <c r="N3085" t="s">
        <v>206</v>
      </c>
      <c r="O3085" t="s">
        <v>265</v>
      </c>
      <c r="P3085">
        <v>2050</v>
      </c>
      <c r="Q3085">
        <v>2.0038321219999999</v>
      </c>
    </row>
    <row r="3086" spans="1:17" x14ac:dyDescent="0.25">
      <c r="A3086" t="s">
        <v>459</v>
      </c>
      <c r="B3086" t="s">
        <v>460</v>
      </c>
      <c r="C3086" t="s">
        <v>461</v>
      </c>
      <c r="D3086" t="s">
        <v>361</v>
      </c>
      <c r="E3086" t="s">
        <v>416</v>
      </c>
      <c r="F3086" t="s">
        <v>260</v>
      </c>
      <c r="G3086" t="s">
        <v>188</v>
      </c>
      <c r="H3086" t="s">
        <v>449</v>
      </c>
      <c r="I3086" t="s">
        <v>240</v>
      </c>
      <c r="J3086" t="s">
        <v>235</v>
      </c>
      <c r="K3086" t="s">
        <v>450</v>
      </c>
      <c r="L3086" t="s">
        <v>237</v>
      </c>
      <c r="M3086" t="s">
        <v>427</v>
      </c>
      <c r="N3086" t="s">
        <v>206</v>
      </c>
      <c r="O3086" t="s">
        <v>194</v>
      </c>
      <c r="P3086">
        <v>2015</v>
      </c>
      <c r="Q3086">
        <v>690</v>
      </c>
    </row>
    <row r="3087" spans="1:17" x14ac:dyDescent="0.25">
      <c r="A3087" t="s">
        <v>459</v>
      </c>
      <c r="B3087" t="s">
        <v>460</v>
      </c>
      <c r="C3087" t="s">
        <v>461</v>
      </c>
      <c r="D3087" t="s">
        <v>361</v>
      </c>
      <c r="E3087" t="s">
        <v>416</v>
      </c>
      <c r="F3087" t="s">
        <v>260</v>
      </c>
      <c r="G3087" t="s">
        <v>188</v>
      </c>
      <c r="H3087" t="s">
        <v>449</v>
      </c>
      <c r="I3087" t="s">
        <v>240</v>
      </c>
      <c r="J3087" t="s">
        <v>235</v>
      </c>
      <c r="K3087" t="s">
        <v>450</v>
      </c>
      <c r="L3087" t="s">
        <v>237</v>
      </c>
      <c r="M3087" t="s">
        <v>427</v>
      </c>
      <c r="N3087" t="s">
        <v>206</v>
      </c>
      <c r="O3087" t="s">
        <v>194</v>
      </c>
      <c r="P3087">
        <v>2020</v>
      </c>
      <c r="Q3087">
        <v>670</v>
      </c>
    </row>
    <row r="3088" spans="1:17" x14ac:dyDescent="0.25">
      <c r="A3088" t="s">
        <v>459</v>
      </c>
      <c r="B3088" t="s">
        <v>460</v>
      </c>
      <c r="C3088" t="s">
        <v>461</v>
      </c>
      <c r="D3088" t="s">
        <v>361</v>
      </c>
      <c r="E3088" t="s">
        <v>416</v>
      </c>
      <c r="F3088" t="s">
        <v>260</v>
      </c>
      <c r="G3088" t="s">
        <v>188</v>
      </c>
      <c r="H3088" t="s">
        <v>449</v>
      </c>
      <c r="I3088" t="s">
        <v>240</v>
      </c>
      <c r="J3088" t="s">
        <v>235</v>
      </c>
      <c r="K3088" t="s">
        <v>450</v>
      </c>
      <c r="L3088" t="s">
        <v>237</v>
      </c>
      <c r="M3088" t="s">
        <v>427</v>
      </c>
      <c r="N3088" t="s">
        <v>206</v>
      </c>
      <c r="O3088" t="s">
        <v>264</v>
      </c>
      <c r="P3088">
        <v>2020</v>
      </c>
      <c r="Q3088">
        <v>570</v>
      </c>
    </row>
    <row r="3089" spans="1:17" x14ac:dyDescent="0.25">
      <c r="A3089" t="s">
        <v>459</v>
      </c>
      <c r="B3089" t="s">
        <v>460</v>
      </c>
      <c r="C3089" t="s">
        <v>461</v>
      </c>
      <c r="D3089" t="s">
        <v>361</v>
      </c>
      <c r="E3089" t="s">
        <v>416</v>
      </c>
      <c r="F3089" t="s">
        <v>260</v>
      </c>
      <c r="G3089" t="s">
        <v>188</v>
      </c>
      <c r="H3089" t="s">
        <v>449</v>
      </c>
      <c r="I3089" t="s">
        <v>240</v>
      </c>
      <c r="J3089" t="s">
        <v>235</v>
      </c>
      <c r="K3089" t="s">
        <v>450</v>
      </c>
      <c r="L3089" t="s">
        <v>237</v>
      </c>
      <c r="M3089" t="s">
        <v>427</v>
      </c>
      <c r="N3089" t="s">
        <v>206</v>
      </c>
      <c r="O3089" t="s">
        <v>265</v>
      </c>
      <c r="P3089">
        <v>2020</v>
      </c>
      <c r="Q3089">
        <v>790</v>
      </c>
    </row>
    <row r="3090" spans="1:17" x14ac:dyDescent="0.25">
      <c r="A3090" t="s">
        <v>459</v>
      </c>
      <c r="B3090" t="s">
        <v>460</v>
      </c>
      <c r="C3090" t="s">
        <v>461</v>
      </c>
      <c r="D3090" t="s">
        <v>361</v>
      </c>
      <c r="E3090" t="s">
        <v>416</v>
      </c>
      <c r="F3090" t="s">
        <v>260</v>
      </c>
      <c r="G3090" t="s">
        <v>188</v>
      </c>
      <c r="H3090" t="s">
        <v>449</v>
      </c>
      <c r="I3090" t="s">
        <v>240</v>
      </c>
      <c r="J3090" t="s">
        <v>235</v>
      </c>
      <c r="K3090" t="s">
        <v>450</v>
      </c>
      <c r="L3090" t="s">
        <v>237</v>
      </c>
      <c r="M3090" t="s">
        <v>427</v>
      </c>
      <c r="N3090" t="s">
        <v>206</v>
      </c>
      <c r="O3090" t="s">
        <v>194</v>
      </c>
      <c r="P3090">
        <v>2030</v>
      </c>
      <c r="Q3090">
        <v>650</v>
      </c>
    </row>
    <row r="3091" spans="1:17" x14ac:dyDescent="0.25">
      <c r="A3091" t="s">
        <v>459</v>
      </c>
      <c r="B3091" t="s">
        <v>460</v>
      </c>
      <c r="C3091" t="s">
        <v>461</v>
      </c>
      <c r="D3091" t="s">
        <v>361</v>
      </c>
      <c r="E3091" t="s">
        <v>416</v>
      </c>
      <c r="F3091" t="s">
        <v>260</v>
      </c>
      <c r="G3091" t="s">
        <v>188</v>
      </c>
      <c r="H3091" t="s">
        <v>449</v>
      </c>
      <c r="I3091" t="s">
        <v>240</v>
      </c>
      <c r="J3091" t="s">
        <v>235</v>
      </c>
      <c r="K3091" t="s">
        <v>450</v>
      </c>
      <c r="L3091" t="s">
        <v>237</v>
      </c>
      <c r="M3091" t="s">
        <v>427</v>
      </c>
      <c r="N3091" t="s">
        <v>206</v>
      </c>
      <c r="O3091" t="s">
        <v>194</v>
      </c>
      <c r="P3091">
        <v>2050</v>
      </c>
      <c r="Q3091">
        <v>590</v>
      </c>
    </row>
    <row r="3092" spans="1:17" x14ac:dyDescent="0.25">
      <c r="A3092" t="s">
        <v>459</v>
      </c>
      <c r="B3092" t="s">
        <v>460</v>
      </c>
      <c r="C3092" t="s">
        <v>461</v>
      </c>
      <c r="D3092" t="s">
        <v>361</v>
      </c>
      <c r="E3092" t="s">
        <v>416</v>
      </c>
      <c r="F3092" t="s">
        <v>260</v>
      </c>
      <c r="G3092" t="s">
        <v>188</v>
      </c>
      <c r="H3092" t="s">
        <v>449</v>
      </c>
      <c r="I3092" t="s">
        <v>240</v>
      </c>
      <c r="J3092" t="s">
        <v>235</v>
      </c>
      <c r="K3092" t="s">
        <v>450</v>
      </c>
      <c r="L3092" t="s">
        <v>237</v>
      </c>
      <c r="M3092" t="s">
        <v>427</v>
      </c>
      <c r="N3092" t="s">
        <v>206</v>
      </c>
      <c r="O3092" t="s">
        <v>264</v>
      </c>
      <c r="P3092">
        <v>2050</v>
      </c>
      <c r="Q3092">
        <v>430</v>
      </c>
    </row>
    <row r="3093" spans="1:17" x14ac:dyDescent="0.25">
      <c r="A3093" t="s">
        <v>459</v>
      </c>
      <c r="B3093" t="s">
        <v>460</v>
      </c>
      <c r="C3093" t="s">
        <v>461</v>
      </c>
      <c r="D3093" t="s">
        <v>361</v>
      </c>
      <c r="E3093" t="s">
        <v>416</v>
      </c>
      <c r="F3093" t="s">
        <v>260</v>
      </c>
      <c r="G3093" t="s">
        <v>188</v>
      </c>
      <c r="H3093" t="s">
        <v>449</v>
      </c>
      <c r="I3093" t="s">
        <v>240</v>
      </c>
      <c r="J3093" t="s">
        <v>235</v>
      </c>
      <c r="K3093" t="s">
        <v>450</v>
      </c>
      <c r="L3093" t="s">
        <v>237</v>
      </c>
      <c r="M3093" t="s">
        <v>427</v>
      </c>
      <c r="N3093" t="s">
        <v>206</v>
      </c>
      <c r="O3093" t="s">
        <v>265</v>
      </c>
      <c r="P3093">
        <v>2050</v>
      </c>
      <c r="Q3093">
        <v>740</v>
      </c>
    </row>
    <row r="3094" spans="1:17" x14ac:dyDescent="0.25">
      <c r="A3094" t="s">
        <v>459</v>
      </c>
      <c r="B3094" t="s">
        <v>460</v>
      </c>
      <c r="C3094" t="s">
        <v>461</v>
      </c>
      <c r="D3094" t="s">
        <v>361</v>
      </c>
      <c r="E3094" t="s">
        <v>416</v>
      </c>
      <c r="F3094" t="s">
        <v>260</v>
      </c>
      <c r="G3094" t="s">
        <v>188</v>
      </c>
      <c r="H3094" t="s">
        <v>451</v>
      </c>
      <c r="I3094" t="s">
        <v>452</v>
      </c>
      <c r="K3094" t="s">
        <v>453</v>
      </c>
      <c r="M3094" t="s">
        <v>454</v>
      </c>
      <c r="O3094" t="s">
        <v>194</v>
      </c>
      <c r="P3094">
        <v>2015</v>
      </c>
      <c r="Q3094">
        <v>3.274685815456E-2</v>
      </c>
    </row>
    <row r="3095" spans="1:17" x14ac:dyDescent="0.25">
      <c r="A3095" t="s">
        <v>459</v>
      </c>
      <c r="B3095" t="s">
        <v>460</v>
      </c>
      <c r="C3095" t="s">
        <v>461</v>
      </c>
      <c r="D3095" t="s">
        <v>361</v>
      </c>
      <c r="E3095" t="s">
        <v>416</v>
      </c>
      <c r="F3095" t="s">
        <v>260</v>
      </c>
      <c r="G3095" t="s">
        <v>188</v>
      </c>
      <c r="H3095" t="s">
        <v>451</v>
      </c>
      <c r="I3095" t="s">
        <v>452</v>
      </c>
      <c r="K3095" t="s">
        <v>453</v>
      </c>
      <c r="M3095" t="s">
        <v>454</v>
      </c>
      <c r="O3095" t="s">
        <v>194</v>
      </c>
      <c r="P3095">
        <v>2020</v>
      </c>
      <c r="Q3095">
        <v>3.274685815456E-2</v>
      </c>
    </row>
    <row r="3096" spans="1:17" x14ac:dyDescent="0.25">
      <c r="A3096" t="s">
        <v>459</v>
      </c>
      <c r="B3096" t="s">
        <v>460</v>
      </c>
      <c r="C3096" t="s">
        <v>461</v>
      </c>
      <c r="D3096" t="s">
        <v>361</v>
      </c>
      <c r="E3096" t="s">
        <v>416</v>
      </c>
      <c r="F3096" t="s">
        <v>260</v>
      </c>
      <c r="G3096" t="s">
        <v>188</v>
      </c>
      <c r="H3096" t="s">
        <v>451</v>
      </c>
      <c r="I3096" t="s">
        <v>452</v>
      </c>
      <c r="K3096" t="s">
        <v>453</v>
      </c>
      <c r="M3096" t="s">
        <v>454</v>
      </c>
      <c r="O3096" t="s">
        <v>264</v>
      </c>
      <c r="P3096">
        <v>2020</v>
      </c>
      <c r="Q3096">
        <v>1.2211614380923001E-2</v>
      </c>
    </row>
    <row r="3097" spans="1:17" x14ac:dyDescent="0.25">
      <c r="A3097" t="s">
        <v>459</v>
      </c>
      <c r="B3097" t="s">
        <v>460</v>
      </c>
      <c r="C3097" t="s">
        <v>461</v>
      </c>
      <c r="D3097" t="s">
        <v>361</v>
      </c>
      <c r="E3097" t="s">
        <v>416</v>
      </c>
      <c r="F3097" t="s">
        <v>260</v>
      </c>
      <c r="G3097" t="s">
        <v>188</v>
      </c>
      <c r="H3097" t="s">
        <v>451</v>
      </c>
      <c r="I3097" t="s">
        <v>452</v>
      </c>
      <c r="K3097" t="s">
        <v>453</v>
      </c>
      <c r="M3097" t="s">
        <v>454</v>
      </c>
      <c r="O3097" t="s">
        <v>265</v>
      </c>
      <c r="P3097">
        <v>2020</v>
      </c>
      <c r="Q3097">
        <v>0.10745909656154</v>
      </c>
    </row>
    <row r="3098" spans="1:17" x14ac:dyDescent="0.25">
      <c r="A3098" t="s">
        <v>459</v>
      </c>
      <c r="B3098" t="s">
        <v>460</v>
      </c>
      <c r="C3098" t="s">
        <v>461</v>
      </c>
      <c r="D3098" t="s">
        <v>361</v>
      </c>
      <c r="E3098" t="s">
        <v>416</v>
      </c>
      <c r="F3098" t="s">
        <v>260</v>
      </c>
      <c r="G3098" t="s">
        <v>188</v>
      </c>
      <c r="H3098" t="s">
        <v>451</v>
      </c>
      <c r="I3098" t="s">
        <v>452</v>
      </c>
      <c r="K3098" t="s">
        <v>453</v>
      </c>
      <c r="M3098" t="s">
        <v>454</v>
      </c>
      <c r="O3098" t="s">
        <v>194</v>
      </c>
      <c r="P3098">
        <v>2030</v>
      </c>
      <c r="Q3098">
        <v>3.8620420883309303E-2</v>
      </c>
    </row>
    <row r="3099" spans="1:17" x14ac:dyDescent="0.25">
      <c r="A3099" t="s">
        <v>459</v>
      </c>
      <c r="B3099" t="s">
        <v>460</v>
      </c>
      <c r="C3099" t="s">
        <v>461</v>
      </c>
      <c r="D3099" t="s">
        <v>361</v>
      </c>
      <c r="E3099" t="s">
        <v>416</v>
      </c>
      <c r="F3099" t="s">
        <v>260</v>
      </c>
      <c r="G3099" t="s">
        <v>188</v>
      </c>
      <c r="H3099" t="s">
        <v>451</v>
      </c>
      <c r="I3099" t="s">
        <v>452</v>
      </c>
      <c r="K3099" t="s">
        <v>453</v>
      </c>
      <c r="M3099" t="s">
        <v>454</v>
      </c>
      <c r="O3099" t="s">
        <v>194</v>
      </c>
      <c r="P3099">
        <v>2050</v>
      </c>
      <c r="Q3099">
        <v>4.9537758785027898E-2</v>
      </c>
    </row>
    <row r="3100" spans="1:17" x14ac:dyDescent="0.25">
      <c r="A3100" t="s">
        <v>459</v>
      </c>
      <c r="B3100" t="s">
        <v>460</v>
      </c>
      <c r="C3100" t="s">
        <v>461</v>
      </c>
      <c r="D3100" t="s">
        <v>361</v>
      </c>
      <c r="E3100" t="s">
        <v>416</v>
      </c>
      <c r="F3100" t="s">
        <v>260</v>
      </c>
      <c r="G3100" t="s">
        <v>188</v>
      </c>
      <c r="H3100" t="s">
        <v>451</v>
      </c>
      <c r="I3100" t="s">
        <v>452</v>
      </c>
      <c r="K3100" t="s">
        <v>453</v>
      </c>
      <c r="M3100" t="s">
        <v>454</v>
      </c>
      <c r="O3100" t="s">
        <v>264</v>
      </c>
      <c r="P3100">
        <v>2050</v>
      </c>
      <c r="Q3100">
        <v>1.2211614380923001E-2</v>
      </c>
    </row>
    <row r="3101" spans="1:17" x14ac:dyDescent="0.25">
      <c r="A3101" t="s">
        <v>459</v>
      </c>
      <c r="B3101" t="s">
        <v>460</v>
      </c>
      <c r="C3101" t="s">
        <v>461</v>
      </c>
      <c r="D3101" t="s">
        <v>361</v>
      </c>
      <c r="E3101" t="s">
        <v>416</v>
      </c>
      <c r="F3101" t="s">
        <v>260</v>
      </c>
      <c r="G3101" t="s">
        <v>188</v>
      </c>
      <c r="H3101" t="s">
        <v>451</v>
      </c>
      <c r="I3101" t="s">
        <v>452</v>
      </c>
      <c r="K3101" t="s">
        <v>453</v>
      </c>
      <c r="M3101" t="s">
        <v>454</v>
      </c>
      <c r="O3101" t="s">
        <v>265</v>
      </c>
      <c r="P3101">
        <v>2050</v>
      </c>
      <c r="Q3101">
        <v>0.11404870779590399</v>
      </c>
    </row>
    <row r="3102" spans="1:17" x14ac:dyDescent="0.25">
      <c r="A3102" t="s">
        <v>459</v>
      </c>
      <c r="B3102" t="s">
        <v>460</v>
      </c>
      <c r="C3102" t="s">
        <v>461</v>
      </c>
      <c r="D3102" t="s">
        <v>361</v>
      </c>
      <c r="E3102" t="s">
        <v>416</v>
      </c>
      <c r="F3102" t="s">
        <v>260</v>
      </c>
      <c r="G3102" t="s">
        <v>188</v>
      </c>
      <c r="H3102" t="s">
        <v>455</v>
      </c>
      <c r="I3102" t="s">
        <v>455</v>
      </c>
      <c r="M3102" t="s">
        <v>456</v>
      </c>
      <c r="O3102" t="s">
        <v>194</v>
      </c>
      <c r="P3102">
        <v>2015</v>
      </c>
      <c r="Q3102">
        <v>0</v>
      </c>
    </row>
    <row r="3103" spans="1:17" x14ac:dyDescent="0.25">
      <c r="A3103" t="s">
        <v>459</v>
      </c>
      <c r="B3103" t="s">
        <v>460</v>
      </c>
      <c r="C3103" t="s">
        <v>461</v>
      </c>
      <c r="D3103" t="s">
        <v>361</v>
      </c>
      <c r="E3103" t="s">
        <v>416</v>
      </c>
      <c r="F3103" t="s">
        <v>260</v>
      </c>
      <c r="G3103" t="s">
        <v>188</v>
      </c>
      <c r="H3103" t="s">
        <v>455</v>
      </c>
      <c r="I3103" t="s">
        <v>455</v>
      </c>
      <c r="M3103" t="s">
        <v>456</v>
      </c>
      <c r="O3103" t="s">
        <v>194</v>
      </c>
      <c r="P3103">
        <v>2020</v>
      </c>
      <c r="Q3103">
        <v>0</v>
      </c>
    </row>
    <row r="3104" spans="1:17" x14ac:dyDescent="0.25">
      <c r="A3104" t="s">
        <v>459</v>
      </c>
      <c r="B3104" t="s">
        <v>460</v>
      </c>
      <c r="C3104" t="s">
        <v>461</v>
      </c>
      <c r="D3104" t="s">
        <v>361</v>
      </c>
      <c r="E3104" t="s">
        <v>416</v>
      </c>
      <c r="F3104" t="s">
        <v>260</v>
      </c>
      <c r="G3104" t="s">
        <v>188</v>
      </c>
      <c r="H3104" t="s">
        <v>455</v>
      </c>
      <c r="I3104" t="s">
        <v>455</v>
      </c>
      <c r="M3104" t="s">
        <v>456</v>
      </c>
      <c r="O3104" t="s">
        <v>264</v>
      </c>
      <c r="P3104">
        <v>2020</v>
      </c>
      <c r="Q3104">
        <v>0</v>
      </c>
    </row>
    <row r="3105" spans="1:17" x14ac:dyDescent="0.25">
      <c r="A3105" t="s">
        <v>459</v>
      </c>
      <c r="B3105" t="s">
        <v>460</v>
      </c>
      <c r="C3105" t="s">
        <v>461</v>
      </c>
      <c r="D3105" t="s">
        <v>361</v>
      </c>
      <c r="E3105" t="s">
        <v>416</v>
      </c>
      <c r="F3105" t="s">
        <v>260</v>
      </c>
      <c r="G3105" t="s">
        <v>188</v>
      </c>
      <c r="H3105" t="s">
        <v>455</v>
      </c>
      <c r="I3105" t="s">
        <v>455</v>
      </c>
      <c r="M3105" t="s">
        <v>456</v>
      </c>
      <c r="O3105" t="s">
        <v>265</v>
      </c>
      <c r="P3105">
        <v>2020</v>
      </c>
      <c r="Q3105">
        <v>0</v>
      </c>
    </row>
    <row r="3106" spans="1:17" x14ac:dyDescent="0.25">
      <c r="A3106" t="s">
        <v>459</v>
      </c>
      <c r="B3106" t="s">
        <v>460</v>
      </c>
      <c r="C3106" t="s">
        <v>461</v>
      </c>
      <c r="D3106" t="s">
        <v>361</v>
      </c>
      <c r="E3106" t="s">
        <v>416</v>
      </c>
      <c r="F3106" t="s">
        <v>260</v>
      </c>
      <c r="G3106" t="s">
        <v>188</v>
      </c>
      <c r="H3106" t="s">
        <v>455</v>
      </c>
      <c r="I3106" t="s">
        <v>455</v>
      </c>
      <c r="M3106" t="s">
        <v>456</v>
      </c>
      <c r="O3106" t="s">
        <v>194</v>
      </c>
      <c r="P3106">
        <v>2030</v>
      </c>
      <c r="Q3106">
        <v>0</v>
      </c>
    </row>
    <row r="3107" spans="1:17" x14ac:dyDescent="0.25">
      <c r="A3107" t="s">
        <v>459</v>
      </c>
      <c r="B3107" t="s">
        <v>460</v>
      </c>
      <c r="C3107" t="s">
        <v>461</v>
      </c>
      <c r="D3107" t="s">
        <v>361</v>
      </c>
      <c r="E3107" t="s">
        <v>416</v>
      </c>
      <c r="F3107" t="s">
        <v>260</v>
      </c>
      <c r="G3107" t="s">
        <v>188</v>
      </c>
      <c r="H3107" t="s">
        <v>455</v>
      </c>
      <c r="I3107" t="s">
        <v>455</v>
      </c>
      <c r="M3107" t="s">
        <v>456</v>
      </c>
      <c r="O3107" t="s">
        <v>194</v>
      </c>
      <c r="P3107">
        <v>2050</v>
      </c>
      <c r="Q3107">
        <v>0</v>
      </c>
    </row>
    <row r="3108" spans="1:17" x14ac:dyDescent="0.25">
      <c r="A3108" t="s">
        <v>459</v>
      </c>
      <c r="B3108" t="s">
        <v>460</v>
      </c>
      <c r="C3108" t="s">
        <v>461</v>
      </c>
      <c r="D3108" t="s">
        <v>361</v>
      </c>
      <c r="E3108" t="s">
        <v>416</v>
      </c>
      <c r="F3108" t="s">
        <v>260</v>
      </c>
      <c r="G3108" t="s">
        <v>188</v>
      </c>
      <c r="H3108" t="s">
        <v>455</v>
      </c>
      <c r="I3108" t="s">
        <v>455</v>
      </c>
      <c r="M3108" t="s">
        <v>456</v>
      </c>
      <c r="O3108" t="s">
        <v>264</v>
      </c>
      <c r="P3108">
        <v>2050</v>
      </c>
      <c r="Q3108">
        <v>0</v>
      </c>
    </row>
    <row r="3109" spans="1:17" x14ac:dyDescent="0.25">
      <c r="A3109" t="s">
        <v>459</v>
      </c>
      <c r="B3109" t="s">
        <v>460</v>
      </c>
      <c r="C3109" t="s">
        <v>461</v>
      </c>
      <c r="D3109" t="s">
        <v>361</v>
      </c>
      <c r="E3109" t="s">
        <v>416</v>
      </c>
      <c r="F3109" t="s">
        <v>260</v>
      </c>
      <c r="G3109" t="s">
        <v>188</v>
      </c>
      <c r="H3109" t="s">
        <v>455</v>
      </c>
      <c r="I3109" t="s">
        <v>455</v>
      </c>
      <c r="M3109" t="s">
        <v>456</v>
      </c>
      <c r="O3109" t="s">
        <v>265</v>
      </c>
      <c r="P3109">
        <v>2050</v>
      </c>
      <c r="Q3109">
        <v>0</v>
      </c>
    </row>
    <row r="3110" spans="1:17" x14ac:dyDescent="0.25">
      <c r="A3110" t="s">
        <v>459</v>
      </c>
      <c r="B3110" t="s">
        <v>460</v>
      </c>
      <c r="C3110" t="s">
        <v>461</v>
      </c>
      <c r="D3110" t="s">
        <v>361</v>
      </c>
      <c r="E3110" t="s">
        <v>416</v>
      </c>
      <c r="F3110" t="s">
        <v>260</v>
      </c>
      <c r="G3110" t="s">
        <v>188</v>
      </c>
      <c r="H3110" t="s">
        <v>339</v>
      </c>
      <c r="I3110" t="s">
        <v>4</v>
      </c>
      <c r="J3110" t="s">
        <v>235</v>
      </c>
      <c r="K3110" t="s">
        <v>328</v>
      </c>
      <c r="L3110" t="s">
        <v>237</v>
      </c>
      <c r="M3110" t="s">
        <v>368</v>
      </c>
      <c r="N3110" t="s">
        <v>206</v>
      </c>
      <c r="O3110" t="s">
        <v>194</v>
      </c>
      <c r="P3110">
        <v>2015</v>
      </c>
      <c r="Q3110">
        <v>5.8</v>
      </c>
    </row>
    <row r="3111" spans="1:17" x14ac:dyDescent="0.25">
      <c r="A3111" t="s">
        <v>459</v>
      </c>
      <c r="B3111" t="s">
        <v>460</v>
      </c>
      <c r="C3111" t="s">
        <v>461</v>
      </c>
      <c r="D3111" t="s">
        <v>361</v>
      </c>
      <c r="E3111" t="s">
        <v>416</v>
      </c>
      <c r="F3111" t="s">
        <v>260</v>
      </c>
      <c r="G3111" t="s">
        <v>188</v>
      </c>
      <c r="H3111" t="s">
        <v>339</v>
      </c>
      <c r="I3111" t="s">
        <v>4</v>
      </c>
      <c r="J3111" t="s">
        <v>235</v>
      </c>
      <c r="K3111" t="s">
        <v>328</v>
      </c>
      <c r="L3111" t="s">
        <v>237</v>
      </c>
      <c r="M3111" t="s">
        <v>368</v>
      </c>
      <c r="N3111" t="s">
        <v>206</v>
      </c>
      <c r="O3111" t="s">
        <v>194</v>
      </c>
      <c r="P3111">
        <v>2020</v>
      </c>
      <c r="Q3111">
        <v>5.8</v>
      </c>
    </row>
    <row r="3112" spans="1:17" x14ac:dyDescent="0.25">
      <c r="A3112" t="s">
        <v>459</v>
      </c>
      <c r="B3112" t="s">
        <v>460</v>
      </c>
      <c r="C3112" t="s">
        <v>461</v>
      </c>
      <c r="D3112" t="s">
        <v>361</v>
      </c>
      <c r="E3112" t="s">
        <v>416</v>
      </c>
      <c r="F3112" t="s">
        <v>260</v>
      </c>
      <c r="G3112" t="s">
        <v>188</v>
      </c>
      <c r="H3112" t="s">
        <v>339</v>
      </c>
      <c r="I3112" t="s">
        <v>4</v>
      </c>
      <c r="J3112" t="s">
        <v>235</v>
      </c>
      <c r="K3112" t="s">
        <v>328</v>
      </c>
      <c r="L3112" t="s">
        <v>237</v>
      </c>
      <c r="M3112" t="s">
        <v>368</v>
      </c>
      <c r="N3112" t="s">
        <v>206</v>
      </c>
      <c r="O3112" t="s">
        <v>264</v>
      </c>
      <c r="P3112">
        <v>2020</v>
      </c>
      <c r="Q3112">
        <v>4.92</v>
      </c>
    </row>
    <row r="3113" spans="1:17" x14ac:dyDescent="0.25">
      <c r="A3113" t="s">
        <v>459</v>
      </c>
      <c r="B3113" t="s">
        <v>460</v>
      </c>
      <c r="C3113" t="s">
        <v>461</v>
      </c>
      <c r="D3113" t="s">
        <v>361</v>
      </c>
      <c r="E3113" t="s">
        <v>416</v>
      </c>
      <c r="F3113" t="s">
        <v>260</v>
      </c>
      <c r="G3113" t="s">
        <v>188</v>
      </c>
      <c r="H3113" t="s">
        <v>339</v>
      </c>
      <c r="I3113" t="s">
        <v>4</v>
      </c>
      <c r="J3113" t="s">
        <v>235</v>
      </c>
      <c r="K3113" t="s">
        <v>328</v>
      </c>
      <c r="L3113" t="s">
        <v>237</v>
      </c>
      <c r="M3113" t="s">
        <v>368</v>
      </c>
      <c r="N3113" t="s">
        <v>206</v>
      </c>
      <c r="O3113" t="s">
        <v>265</v>
      </c>
      <c r="P3113">
        <v>2020</v>
      </c>
      <c r="Q3113">
        <v>6.74</v>
      </c>
    </row>
    <row r="3114" spans="1:17" x14ac:dyDescent="0.25">
      <c r="A3114" t="s">
        <v>459</v>
      </c>
      <c r="B3114" t="s">
        <v>460</v>
      </c>
      <c r="C3114" t="s">
        <v>461</v>
      </c>
      <c r="D3114" t="s">
        <v>361</v>
      </c>
      <c r="E3114" t="s">
        <v>416</v>
      </c>
      <c r="F3114" t="s">
        <v>260</v>
      </c>
      <c r="G3114" t="s">
        <v>188</v>
      </c>
      <c r="H3114" t="s">
        <v>339</v>
      </c>
      <c r="I3114" t="s">
        <v>4</v>
      </c>
      <c r="J3114" t="s">
        <v>235</v>
      </c>
      <c r="K3114" t="s">
        <v>328</v>
      </c>
      <c r="L3114" t="s">
        <v>237</v>
      </c>
      <c r="M3114" t="s">
        <v>368</v>
      </c>
      <c r="N3114" t="s">
        <v>206</v>
      </c>
      <c r="O3114" t="s">
        <v>194</v>
      </c>
      <c r="P3114">
        <v>2030</v>
      </c>
      <c r="Q3114">
        <v>5.81</v>
      </c>
    </row>
    <row r="3115" spans="1:17" x14ac:dyDescent="0.25">
      <c r="A3115" t="s">
        <v>459</v>
      </c>
      <c r="B3115" t="s">
        <v>460</v>
      </c>
      <c r="C3115" t="s">
        <v>461</v>
      </c>
      <c r="D3115" t="s">
        <v>361</v>
      </c>
      <c r="E3115" t="s">
        <v>416</v>
      </c>
      <c r="F3115" t="s">
        <v>260</v>
      </c>
      <c r="G3115" t="s">
        <v>188</v>
      </c>
      <c r="H3115" t="s">
        <v>339</v>
      </c>
      <c r="I3115" t="s">
        <v>4</v>
      </c>
      <c r="J3115" t="s">
        <v>235</v>
      </c>
      <c r="K3115" t="s">
        <v>328</v>
      </c>
      <c r="L3115" t="s">
        <v>237</v>
      </c>
      <c r="M3115" t="s">
        <v>368</v>
      </c>
      <c r="N3115" t="s">
        <v>206</v>
      </c>
      <c r="O3115" t="s">
        <v>194</v>
      </c>
      <c r="P3115">
        <v>2050</v>
      </c>
      <c r="Q3115">
        <v>5.82</v>
      </c>
    </row>
    <row r="3116" spans="1:17" x14ac:dyDescent="0.25">
      <c r="A3116" t="s">
        <v>459</v>
      </c>
      <c r="B3116" t="s">
        <v>460</v>
      </c>
      <c r="C3116" t="s">
        <v>461</v>
      </c>
      <c r="D3116" t="s">
        <v>361</v>
      </c>
      <c r="E3116" t="s">
        <v>416</v>
      </c>
      <c r="F3116" t="s">
        <v>260</v>
      </c>
      <c r="G3116" t="s">
        <v>188</v>
      </c>
      <c r="H3116" t="s">
        <v>339</v>
      </c>
      <c r="I3116" t="s">
        <v>4</v>
      </c>
      <c r="J3116" t="s">
        <v>235</v>
      </c>
      <c r="K3116" t="s">
        <v>328</v>
      </c>
      <c r="L3116" t="s">
        <v>237</v>
      </c>
      <c r="M3116" t="s">
        <v>368</v>
      </c>
      <c r="N3116" t="s">
        <v>206</v>
      </c>
      <c r="O3116" t="s">
        <v>264</v>
      </c>
      <c r="P3116">
        <v>2050</v>
      </c>
      <c r="Q3116">
        <v>4.34</v>
      </c>
    </row>
    <row r="3117" spans="1:17" x14ac:dyDescent="0.25">
      <c r="A3117" t="s">
        <v>459</v>
      </c>
      <c r="B3117" t="s">
        <v>460</v>
      </c>
      <c r="C3117" t="s">
        <v>461</v>
      </c>
      <c r="D3117" t="s">
        <v>361</v>
      </c>
      <c r="E3117" t="s">
        <v>416</v>
      </c>
      <c r="F3117" t="s">
        <v>260</v>
      </c>
      <c r="G3117" t="s">
        <v>188</v>
      </c>
      <c r="H3117" t="s">
        <v>339</v>
      </c>
      <c r="I3117" t="s">
        <v>4</v>
      </c>
      <c r="J3117" t="s">
        <v>235</v>
      </c>
      <c r="K3117" t="s">
        <v>328</v>
      </c>
      <c r="L3117" t="s">
        <v>237</v>
      </c>
      <c r="M3117" t="s">
        <v>368</v>
      </c>
      <c r="N3117" t="s">
        <v>206</v>
      </c>
      <c r="O3117" t="s">
        <v>265</v>
      </c>
      <c r="P3117">
        <v>2050</v>
      </c>
      <c r="Q3117">
        <v>7.33</v>
      </c>
    </row>
    <row r="3118" spans="1:17" x14ac:dyDescent="0.25">
      <c r="A3118" t="s">
        <v>459</v>
      </c>
      <c r="B3118" t="s">
        <v>460</v>
      </c>
      <c r="C3118" t="s">
        <v>461</v>
      </c>
      <c r="D3118" t="s">
        <v>361</v>
      </c>
      <c r="E3118" t="s">
        <v>416</v>
      </c>
      <c r="F3118" t="s">
        <v>260</v>
      </c>
      <c r="G3118" t="s">
        <v>188</v>
      </c>
      <c r="H3118" t="s">
        <v>457</v>
      </c>
      <c r="I3118" t="s">
        <v>452</v>
      </c>
      <c r="K3118" t="s">
        <v>458</v>
      </c>
      <c r="L3118" t="s">
        <v>237</v>
      </c>
      <c r="M3118" t="s">
        <v>368</v>
      </c>
      <c r="N3118" t="s">
        <v>440</v>
      </c>
      <c r="O3118" t="s">
        <v>194</v>
      </c>
      <c r="P3118">
        <v>2015</v>
      </c>
      <c r="Q3118">
        <v>17.09645811</v>
      </c>
    </row>
    <row r="3119" spans="1:17" x14ac:dyDescent="0.25">
      <c r="A3119" t="s">
        <v>459</v>
      </c>
      <c r="B3119" t="s">
        <v>460</v>
      </c>
      <c r="C3119" t="s">
        <v>461</v>
      </c>
      <c r="D3119" t="s">
        <v>361</v>
      </c>
      <c r="E3119" t="s">
        <v>416</v>
      </c>
      <c r="F3119" t="s">
        <v>260</v>
      </c>
      <c r="G3119" t="s">
        <v>188</v>
      </c>
      <c r="H3119" t="s">
        <v>457</v>
      </c>
      <c r="I3119" t="s">
        <v>452</v>
      </c>
      <c r="K3119" t="s">
        <v>458</v>
      </c>
      <c r="L3119" t="s">
        <v>237</v>
      </c>
      <c r="M3119" t="s">
        <v>368</v>
      </c>
      <c r="N3119" t="s">
        <v>440</v>
      </c>
      <c r="O3119" t="s">
        <v>194</v>
      </c>
      <c r="P3119">
        <v>2020</v>
      </c>
      <c r="Q3119">
        <v>17.09645811</v>
      </c>
    </row>
    <row r="3120" spans="1:17" x14ac:dyDescent="0.25">
      <c r="A3120" t="s">
        <v>459</v>
      </c>
      <c r="B3120" t="s">
        <v>460</v>
      </c>
      <c r="C3120" t="s">
        <v>461</v>
      </c>
      <c r="D3120" t="s">
        <v>361</v>
      </c>
      <c r="E3120" t="s">
        <v>416</v>
      </c>
      <c r="F3120" t="s">
        <v>260</v>
      </c>
      <c r="G3120" t="s">
        <v>188</v>
      </c>
      <c r="H3120" t="s">
        <v>457</v>
      </c>
      <c r="I3120" t="s">
        <v>452</v>
      </c>
      <c r="K3120" t="s">
        <v>458</v>
      </c>
      <c r="L3120" t="s">
        <v>237</v>
      </c>
      <c r="M3120" t="s">
        <v>368</v>
      </c>
      <c r="N3120" t="s">
        <v>440</v>
      </c>
      <c r="O3120" t="s">
        <v>264</v>
      </c>
      <c r="P3120">
        <v>2020</v>
      </c>
      <c r="Q3120">
        <v>14.485970139999999</v>
      </c>
    </row>
    <row r="3121" spans="1:17" x14ac:dyDescent="0.25">
      <c r="A3121" t="s">
        <v>459</v>
      </c>
      <c r="B3121" t="s">
        <v>460</v>
      </c>
      <c r="C3121" t="s">
        <v>461</v>
      </c>
      <c r="D3121" t="s">
        <v>361</v>
      </c>
      <c r="E3121" t="s">
        <v>416</v>
      </c>
      <c r="F3121" t="s">
        <v>260</v>
      </c>
      <c r="G3121" t="s">
        <v>188</v>
      </c>
      <c r="H3121" t="s">
        <v>457</v>
      </c>
      <c r="I3121" t="s">
        <v>452</v>
      </c>
      <c r="K3121" t="s">
        <v>458</v>
      </c>
      <c r="L3121" t="s">
        <v>237</v>
      </c>
      <c r="M3121" t="s">
        <v>368</v>
      </c>
      <c r="N3121" t="s">
        <v>440</v>
      </c>
      <c r="O3121" t="s">
        <v>265</v>
      </c>
      <c r="P3121">
        <v>2020</v>
      </c>
      <c r="Q3121">
        <v>19.866528110000001</v>
      </c>
    </row>
    <row r="3122" spans="1:17" x14ac:dyDescent="0.25">
      <c r="A3122" t="s">
        <v>459</v>
      </c>
      <c r="B3122" t="s">
        <v>460</v>
      </c>
      <c r="C3122" t="s">
        <v>461</v>
      </c>
      <c r="D3122" t="s">
        <v>361</v>
      </c>
      <c r="E3122" t="s">
        <v>416</v>
      </c>
      <c r="F3122" t="s">
        <v>260</v>
      </c>
      <c r="G3122" t="s">
        <v>188</v>
      </c>
      <c r="H3122" t="s">
        <v>457</v>
      </c>
      <c r="I3122" t="s">
        <v>452</v>
      </c>
      <c r="K3122" t="s">
        <v>458</v>
      </c>
      <c r="L3122" t="s">
        <v>237</v>
      </c>
      <c r="M3122" t="s">
        <v>368</v>
      </c>
      <c r="N3122" t="s">
        <v>440</v>
      </c>
      <c r="O3122" t="s">
        <v>194</v>
      </c>
      <c r="P3122">
        <v>2030</v>
      </c>
      <c r="Q3122">
        <v>17.113759089999999</v>
      </c>
    </row>
    <row r="3123" spans="1:17" x14ac:dyDescent="0.25">
      <c r="A3123" t="s">
        <v>459</v>
      </c>
      <c r="B3123" t="s">
        <v>460</v>
      </c>
      <c r="C3123" t="s">
        <v>461</v>
      </c>
      <c r="D3123" t="s">
        <v>361</v>
      </c>
      <c r="E3123" t="s">
        <v>416</v>
      </c>
      <c r="F3123" t="s">
        <v>260</v>
      </c>
      <c r="G3123" t="s">
        <v>188</v>
      </c>
      <c r="H3123" t="s">
        <v>457</v>
      </c>
      <c r="I3123" t="s">
        <v>452</v>
      </c>
      <c r="K3123" t="s">
        <v>458</v>
      </c>
      <c r="L3123" t="s">
        <v>237</v>
      </c>
      <c r="M3123" t="s">
        <v>368</v>
      </c>
      <c r="N3123" t="s">
        <v>440</v>
      </c>
      <c r="O3123" t="s">
        <v>194</v>
      </c>
      <c r="P3123">
        <v>2050</v>
      </c>
      <c r="Q3123">
        <v>17.145916849999999</v>
      </c>
    </row>
    <row r="3124" spans="1:17" x14ac:dyDescent="0.25">
      <c r="A3124" t="s">
        <v>459</v>
      </c>
      <c r="B3124" t="s">
        <v>460</v>
      </c>
      <c r="C3124" t="s">
        <v>461</v>
      </c>
      <c r="D3124" t="s">
        <v>361</v>
      </c>
      <c r="E3124" t="s">
        <v>416</v>
      </c>
      <c r="F3124" t="s">
        <v>260</v>
      </c>
      <c r="G3124" t="s">
        <v>188</v>
      </c>
      <c r="H3124" t="s">
        <v>457</v>
      </c>
      <c r="I3124" t="s">
        <v>452</v>
      </c>
      <c r="K3124" t="s">
        <v>458</v>
      </c>
      <c r="L3124" t="s">
        <v>237</v>
      </c>
      <c r="M3124" t="s">
        <v>368</v>
      </c>
      <c r="N3124" t="s">
        <v>440</v>
      </c>
      <c r="O3124" t="s">
        <v>264</v>
      </c>
      <c r="P3124">
        <v>2050</v>
      </c>
      <c r="Q3124">
        <v>12.78597014</v>
      </c>
    </row>
    <row r="3125" spans="1:17" x14ac:dyDescent="0.25">
      <c r="A3125" t="s">
        <v>459</v>
      </c>
      <c r="B3125" t="s">
        <v>460</v>
      </c>
      <c r="C3125" t="s">
        <v>461</v>
      </c>
      <c r="D3125" t="s">
        <v>361</v>
      </c>
      <c r="E3125" t="s">
        <v>416</v>
      </c>
      <c r="F3125" t="s">
        <v>260</v>
      </c>
      <c r="G3125" t="s">
        <v>188</v>
      </c>
      <c r="H3125" t="s">
        <v>457</v>
      </c>
      <c r="I3125" t="s">
        <v>452</v>
      </c>
      <c r="K3125" t="s">
        <v>458</v>
      </c>
      <c r="L3125" t="s">
        <v>237</v>
      </c>
      <c r="M3125" t="s">
        <v>368</v>
      </c>
      <c r="N3125" t="s">
        <v>440</v>
      </c>
      <c r="O3125" t="s">
        <v>265</v>
      </c>
      <c r="P3125">
        <v>2050</v>
      </c>
      <c r="Q3125">
        <v>21.585938259999999</v>
      </c>
    </row>
    <row r="3126" spans="1:17" x14ac:dyDescent="0.25">
      <c r="A3126" t="s">
        <v>462</v>
      </c>
      <c r="B3126" t="s">
        <v>463</v>
      </c>
      <c r="C3126" t="s">
        <v>464</v>
      </c>
      <c r="D3126" t="s">
        <v>361</v>
      </c>
      <c r="E3126" t="s">
        <v>416</v>
      </c>
      <c r="F3126" t="s">
        <v>187</v>
      </c>
      <c r="G3126" t="s">
        <v>195</v>
      </c>
      <c r="H3126" t="s">
        <v>417</v>
      </c>
      <c r="I3126" t="s">
        <v>418</v>
      </c>
      <c r="J3126" t="s">
        <v>419</v>
      </c>
      <c r="K3126" t="s">
        <v>191</v>
      </c>
      <c r="M3126" t="s">
        <v>420</v>
      </c>
      <c r="O3126" t="s">
        <v>194</v>
      </c>
      <c r="P3126">
        <v>2015</v>
      </c>
      <c r="Q3126">
        <v>2.9100600658962399E-2</v>
      </c>
    </row>
    <row r="3127" spans="1:17" x14ac:dyDescent="0.25">
      <c r="A3127" t="s">
        <v>462</v>
      </c>
      <c r="B3127" t="s">
        <v>463</v>
      </c>
      <c r="C3127" t="s">
        <v>464</v>
      </c>
      <c r="D3127" t="s">
        <v>361</v>
      </c>
      <c r="E3127" t="s">
        <v>416</v>
      </c>
      <c r="F3127" t="s">
        <v>187</v>
      </c>
      <c r="G3127" t="s">
        <v>195</v>
      </c>
      <c r="H3127" t="s">
        <v>417</v>
      </c>
      <c r="I3127" t="s">
        <v>418</v>
      </c>
      <c r="J3127" t="s">
        <v>419</v>
      </c>
      <c r="K3127" t="s">
        <v>191</v>
      </c>
      <c r="M3127" t="s">
        <v>420</v>
      </c>
      <c r="O3127" t="s">
        <v>194</v>
      </c>
      <c r="P3127">
        <v>2020</v>
      </c>
      <c r="Q3127">
        <v>2.91006006586715E-2</v>
      </c>
    </row>
    <row r="3128" spans="1:17" x14ac:dyDescent="0.25">
      <c r="A3128" t="s">
        <v>462</v>
      </c>
      <c r="B3128" t="s">
        <v>463</v>
      </c>
      <c r="C3128" t="s">
        <v>464</v>
      </c>
      <c r="D3128" t="s">
        <v>361</v>
      </c>
      <c r="E3128" t="s">
        <v>416</v>
      </c>
      <c r="F3128" t="s">
        <v>187</v>
      </c>
      <c r="G3128" t="s">
        <v>195</v>
      </c>
      <c r="H3128" t="s">
        <v>417</v>
      </c>
      <c r="I3128" t="s">
        <v>418</v>
      </c>
      <c r="J3128" t="s">
        <v>419</v>
      </c>
      <c r="K3128" t="s">
        <v>191</v>
      </c>
      <c r="M3128" t="s">
        <v>420</v>
      </c>
      <c r="O3128" t="s">
        <v>264</v>
      </c>
      <c r="P3128">
        <v>2020</v>
      </c>
      <c r="Q3128">
        <v>2.1472197048328201E-2</v>
      </c>
    </row>
    <row r="3129" spans="1:17" x14ac:dyDescent="0.25">
      <c r="A3129" t="s">
        <v>462</v>
      </c>
      <c r="B3129" t="s">
        <v>463</v>
      </c>
      <c r="C3129" t="s">
        <v>464</v>
      </c>
      <c r="D3129" t="s">
        <v>361</v>
      </c>
      <c r="E3129" t="s">
        <v>416</v>
      </c>
      <c r="F3129" t="s">
        <v>187</v>
      </c>
      <c r="G3129" t="s">
        <v>195</v>
      </c>
      <c r="H3129" t="s">
        <v>417</v>
      </c>
      <c r="I3129" t="s">
        <v>418</v>
      </c>
      <c r="J3129" t="s">
        <v>419</v>
      </c>
      <c r="K3129" t="s">
        <v>191</v>
      </c>
      <c r="M3129" t="s">
        <v>420</v>
      </c>
      <c r="O3129" t="s">
        <v>265</v>
      </c>
      <c r="P3129">
        <v>2020</v>
      </c>
      <c r="Q3129">
        <v>3.1964654996095999E-2</v>
      </c>
    </row>
    <row r="3130" spans="1:17" x14ac:dyDescent="0.25">
      <c r="A3130" t="s">
        <v>462</v>
      </c>
      <c r="B3130" t="s">
        <v>463</v>
      </c>
      <c r="C3130" t="s">
        <v>464</v>
      </c>
      <c r="D3130" t="s">
        <v>361</v>
      </c>
      <c r="E3130" t="s">
        <v>416</v>
      </c>
      <c r="F3130" t="s">
        <v>187</v>
      </c>
      <c r="G3130" t="s">
        <v>195</v>
      </c>
      <c r="H3130" t="s">
        <v>417</v>
      </c>
      <c r="I3130" t="s">
        <v>418</v>
      </c>
      <c r="J3130" t="s">
        <v>419</v>
      </c>
      <c r="K3130" t="s">
        <v>191</v>
      </c>
      <c r="M3130" t="s">
        <v>420</v>
      </c>
      <c r="O3130" t="s">
        <v>194</v>
      </c>
      <c r="P3130">
        <v>2030</v>
      </c>
      <c r="Q3130">
        <v>2.9216983417711302E-2</v>
      </c>
    </row>
    <row r="3131" spans="1:17" x14ac:dyDescent="0.25">
      <c r="A3131" t="s">
        <v>462</v>
      </c>
      <c r="B3131" t="s">
        <v>463</v>
      </c>
      <c r="C3131" t="s">
        <v>464</v>
      </c>
      <c r="D3131" t="s">
        <v>361</v>
      </c>
      <c r="E3131" t="s">
        <v>416</v>
      </c>
      <c r="F3131" t="s">
        <v>187</v>
      </c>
      <c r="G3131" t="s">
        <v>195</v>
      </c>
      <c r="H3131" t="s">
        <v>417</v>
      </c>
      <c r="I3131" t="s">
        <v>418</v>
      </c>
      <c r="J3131" t="s">
        <v>419</v>
      </c>
      <c r="K3131" t="s">
        <v>191</v>
      </c>
      <c r="M3131" t="s">
        <v>420</v>
      </c>
      <c r="O3131" t="s">
        <v>194</v>
      </c>
      <c r="P3131">
        <v>2050</v>
      </c>
      <c r="Q3131">
        <v>2.9112433677797599E-2</v>
      </c>
    </row>
    <row r="3132" spans="1:17" x14ac:dyDescent="0.25">
      <c r="A3132" t="s">
        <v>462</v>
      </c>
      <c r="B3132" t="s">
        <v>463</v>
      </c>
      <c r="C3132" t="s">
        <v>464</v>
      </c>
      <c r="D3132" t="s">
        <v>361</v>
      </c>
      <c r="E3132" t="s">
        <v>416</v>
      </c>
      <c r="F3132" t="s">
        <v>187</v>
      </c>
      <c r="G3132" t="s">
        <v>195</v>
      </c>
      <c r="H3132" t="s">
        <v>417</v>
      </c>
      <c r="I3132" t="s">
        <v>418</v>
      </c>
      <c r="J3132" t="s">
        <v>419</v>
      </c>
      <c r="K3132" t="s">
        <v>191</v>
      </c>
      <c r="M3132" t="s">
        <v>420</v>
      </c>
      <c r="O3132" t="s">
        <v>264</v>
      </c>
      <c r="P3132">
        <v>2050</v>
      </c>
      <c r="Q3132">
        <v>1.71777576386886E-2</v>
      </c>
    </row>
    <row r="3133" spans="1:17" x14ac:dyDescent="0.25">
      <c r="A3133" t="s">
        <v>462</v>
      </c>
      <c r="B3133" t="s">
        <v>463</v>
      </c>
      <c r="C3133" t="s">
        <v>464</v>
      </c>
      <c r="D3133" t="s">
        <v>361</v>
      </c>
      <c r="E3133" t="s">
        <v>416</v>
      </c>
      <c r="F3133" t="s">
        <v>187</v>
      </c>
      <c r="G3133" t="s">
        <v>195</v>
      </c>
      <c r="H3133" t="s">
        <v>417</v>
      </c>
      <c r="I3133" t="s">
        <v>418</v>
      </c>
      <c r="J3133" t="s">
        <v>419</v>
      </c>
      <c r="K3133" t="s">
        <v>191</v>
      </c>
      <c r="M3133" t="s">
        <v>420</v>
      </c>
      <c r="O3133" t="s">
        <v>265</v>
      </c>
      <c r="P3133">
        <v>2050</v>
      </c>
      <c r="Q3133">
        <v>3.2683521845953703E-2</v>
      </c>
    </row>
    <row r="3134" spans="1:17" x14ac:dyDescent="0.25">
      <c r="A3134" t="s">
        <v>462</v>
      </c>
      <c r="B3134" t="s">
        <v>463</v>
      </c>
      <c r="C3134" t="s">
        <v>464</v>
      </c>
      <c r="D3134" t="s">
        <v>361</v>
      </c>
      <c r="E3134" t="s">
        <v>416</v>
      </c>
      <c r="F3134" t="s">
        <v>187</v>
      </c>
      <c r="G3134" t="s">
        <v>195</v>
      </c>
      <c r="H3134" t="s">
        <v>421</v>
      </c>
      <c r="I3134" t="s">
        <v>197</v>
      </c>
      <c r="J3134" t="s">
        <v>422</v>
      </c>
      <c r="M3134" t="s">
        <v>420</v>
      </c>
      <c r="O3134" t="s">
        <v>194</v>
      </c>
      <c r="P3134">
        <v>2015</v>
      </c>
      <c r="Q3134">
        <v>0.29513145099999999</v>
      </c>
    </row>
    <row r="3135" spans="1:17" x14ac:dyDescent="0.25">
      <c r="A3135" t="s">
        <v>462</v>
      </c>
      <c r="B3135" t="s">
        <v>463</v>
      </c>
      <c r="C3135" t="s">
        <v>464</v>
      </c>
      <c r="D3135" t="s">
        <v>361</v>
      </c>
      <c r="E3135" t="s">
        <v>416</v>
      </c>
      <c r="F3135" t="s">
        <v>187</v>
      </c>
      <c r="G3135" t="s">
        <v>195</v>
      </c>
      <c r="H3135" t="s">
        <v>421</v>
      </c>
      <c r="I3135" t="s">
        <v>197</v>
      </c>
      <c r="J3135" t="s">
        <v>422</v>
      </c>
      <c r="M3135" t="s">
        <v>420</v>
      </c>
      <c r="O3135" t="s">
        <v>194</v>
      </c>
      <c r="P3135">
        <v>2020</v>
      </c>
      <c r="Q3135">
        <v>0.29513145099999999</v>
      </c>
    </row>
    <row r="3136" spans="1:17" x14ac:dyDescent="0.25">
      <c r="A3136" t="s">
        <v>462</v>
      </c>
      <c r="B3136" t="s">
        <v>463</v>
      </c>
      <c r="C3136" t="s">
        <v>464</v>
      </c>
      <c r="D3136" t="s">
        <v>361</v>
      </c>
      <c r="E3136" t="s">
        <v>416</v>
      </c>
      <c r="F3136" t="s">
        <v>187</v>
      </c>
      <c r="G3136" t="s">
        <v>195</v>
      </c>
      <c r="H3136" t="s">
        <v>421</v>
      </c>
      <c r="I3136" t="s">
        <v>197</v>
      </c>
      <c r="J3136" t="s">
        <v>422</v>
      </c>
      <c r="M3136" t="s">
        <v>420</v>
      </c>
      <c r="O3136" t="s">
        <v>264</v>
      </c>
      <c r="P3136">
        <v>2020</v>
      </c>
      <c r="Q3136">
        <v>0.268131595</v>
      </c>
    </row>
    <row r="3137" spans="1:17" x14ac:dyDescent="0.25">
      <c r="A3137" t="s">
        <v>462</v>
      </c>
      <c r="B3137" t="s">
        <v>463</v>
      </c>
      <c r="C3137" t="s">
        <v>464</v>
      </c>
      <c r="D3137" t="s">
        <v>361</v>
      </c>
      <c r="E3137" t="s">
        <v>416</v>
      </c>
      <c r="F3137" t="s">
        <v>187</v>
      </c>
      <c r="G3137" t="s">
        <v>195</v>
      </c>
      <c r="H3137" t="s">
        <v>421</v>
      </c>
      <c r="I3137" t="s">
        <v>197</v>
      </c>
      <c r="J3137" t="s">
        <v>422</v>
      </c>
      <c r="M3137" t="s">
        <v>420</v>
      </c>
      <c r="O3137" t="s">
        <v>265</v>
      </c>
      <c r="P3137">
        <v>2020</v>
      </c>
      <c r="Q3137">
        <v>0.32103058299999998</v>
      </c>
    </row>
    <row r="3138" spans="1:17" x14ac:dyDescent="0.25">
      <c r="A3138" t="s">
        <v>462</v>
      </c>
      <c r="B3138" t="s">
        <v>463</v>
      </c>
      <c r="C3138" t="s">
        <v>464</v>
      </c>
      <c r="D3138" t="s">
        <v>361</v>
      </c>
      <c r="E3138" t="s">
        <v>416</v>
      </c>
      <c r="F3138" t="s">
        <v>187</v>
      </c>
      <c r="G3138" t="s">
        <v>195</v>
      </c>
      <c r="H3138" t="s">
        <v>421</v>
      </c>
      <c r="I3138" t="s">
        <v>197</v>
      </c>
      <c r="J3138" t="s">
        <v>422</v>
      </c>
      <c r="M3138" t="s">
        <v>420</v>
      </c>
      <c r="O3138" t="s">
        <v>194</v>
      </c>
      <c r="P3138">
        <v>2030</v>
      </c>
      <c r="Q3138">
        <v>0.302948883</v>
      </c>
    </row>
    <row r="3139" spans="1:17" x14ac:dyDescent="0.25">
      <c r="A3139" t="s">
        <v>462</v>
      </c>
      <c r="B3139" t="s">
        <v>463</v>
      </c>
      <c r="C3139" t="s">
        <v>464</v>
      </c>
      <c r="D3139" t="s">
        <v>361</v>
      </c>
      <c r="E3139" t="s">
        <v>416</v>
      </c>
      <c r="F3139" t="s">
        <v>187</v>
      </c>
      <c r="G3139" t="s">
        <v>195</v>
      </c>
      <c r="H3139" t="s">
        <v>421</v>
      </c>
      <c r="I3139" t="s">
        <v>197</v>
      </c>
      <c r="J3139" t="s">
        <v>422</v>
      </c>
      <c r="M3139" t="s">
        <v>420</v>
      </c>
      <c r="O3139" t="s">
        <v>194</v>
      </c>
      <c r="P3139">
        <v>2050</v>
      </c>
      <c r="Q3139">
        <v>0.31480952000000001</v>
      </c>
    </row>
    <row r="3140" spans="1:17" x14ac:dyDescent="0.25">
      <c r="A3140" t="s">
        <v>462</v>
      </c>
      <c r="B3140" t="s">
        <v>463</v>
      </c>
      <c r="C3140" t="s">
        <v>464</v>
      </c>
      <c r="D3140" t="s">
        <v>361</v>
      </c>
      <c r="E3140" t="s">
        <v>416</v>
      </c>
      <c r="F3140" t="s">
        <v>187</v>
      </c>
      <c r="G3140" t="s">
        <v>195</v>
      </c>
      <c r="H3140" t="s">
        <v>421</v>
      </c>
      <c r="I3140" t="s">
        <v>197</v>
      </c>
      <c r="J3140" t="s">
        <v>422</v>
      </c>
      <c r="M3140" t="s">
        <v>420</v>
      </c>
      <c r="O3140" t="s">
        <v>264</v>
      </c>
      <c r="P3140">
        <v>2050</v>
      </c>
      <c r="Q3140">
        <v>0.27031047499999999</v>
      </c>
    </row>
    <row r="3141" spans="1:17" x14ac:dyDescent="0.25">
      <c r="A3141" t="s">
        <v>462</v>
      </c>
      <c r="B3141" t="s">
        <v>463</v>
      </c>
      <c r="C3141" t="s">
        <v>464</v>
      </c>
      <c r="D3141" t="s">
        <v>361</v>
      </c>
      <c r="E3141" t="s">
        <v>416</v>
      </c>
      <c r="F3141" t="s">
        <v>187</v>
      </c>
      <c r="G3141" t="s">
        <v>195</v>
      </c>
      <c r="H3141" t="s">
        <v>421</v>
      </c>
      <c r="I3141" t="s">
        <v>197</v>
      </c>
      <c r="J3141" t="s">
        <v>422</v>
      </c>
      <c r="M3141" t="s">
        <v>420</v>
      </c>
      <c r="O3141" t="s">
        <v>265</v>
      </c>
      <c r="P3141">
        <v>2050</v>
      </c>
      <c r="Q3141">
        <v>0.34632640799999997</v>
      </c>
    </row>
    <row r="3142" spans="1:17" x14ac:dyDescent="0.25">
      <c r="A3142" t="s">
        <v>462</v>
      </c>
      <c r="B3142" t="s">
        <v>463</v>
      </c>
      <c r="C3142" t="s">
        <v>464</v>
      </c>
      <c r="D3142" t="s">
        <v>361</v>
      </c>
      <c r="E3142" t="s">
        <v>416</v>
      </c>
      <c r="F3142" t="s">
        <v>187</v>
      </c>
      <c r="G3142" t="s">
        <v>195</v>
      </c>
      <c r="H3142" t="s">
        <v>200</v>
      </c>
      <c r="I3142" t="s">
        <v>201</v>
      </c>
      <c r="K3142" t="s">
        <v>202</v>
      </c>
      <c r="N3142" t="s">
        <v>206</v>
      </c>
      <c r="O3142" t="s">
        <v>194</v>
      </c>
      <c r="P3142">
        <v>2015</v>
      </c>
      <c r="Q3142">
        <v>2.5</v>
      </c>
    </row>
    <row r="3143" spans="1:17" x14ac:dyDescent="0.25">
      <c r="A3143" t="s">
        <v>462</v>
      </c>
      <c r="B3143" t="s">
        <v>463</v>
      </c>
      <c r="C3143" t="s">
        <v>464</v>
      </c>
      <c r="D3143" t="s">
        <v>361</v>
      </c>
      <c r="E3143" t="s">
        <v>416</v>
      </c>
      <c r="F3143" t="s">
        <v>187</v>
      </c>
      <c r="G3143" t="s">
        <v>195</v>
      </c>
      <c r="H3143" t="s">
        <v>200</v>
      </c>
      <c r="I3143" t="s">
        <v>201</v>
      </c>
      <c r="K3143" t="s">
        <v>202</v>
      </c>
      <c r="N3143" t="s">
        <v>206</v>
      </c>
      <c r="O3143" t="s">
        <v>194</v>
      </c>
      <c r="P3143">
        <v>2020</v>
      </c>
      <c r="Q3143">
        <v>2.5</v>
      </c>
    </row>
    <row r="3144" spans="1:17" x14ac:dyDescent="0.25">
      <c r="A3144" t="s">
        <v>462</v>
      </c>
      <c r="B3144" t="s">
        <v>463</v>
      </c>
      <c r="C3144" t="s">
        <v>464</v>
      </c>
      <c r="D3144" t="s">
        <v>361</v>
      </c>
      <c r="E3144" t="s">
        <v>416</v>
      </c>
      <c r="F3144" t="s">
        <v>187</v>
      </c>
      <c r="G3144" t="s">
        <v>195</v>
      </c>
      <c r="H3144" t="s">
        <v>200</v>
      </c>
      <c r="I3144" t="s">
        <v>201</v>
      </c>
      <c r="K3144" t="s">
        <v>202</v>
      </c>
      <c r="N3144" t="s">
        <v>206</v>
      </c>
      <c r="O3144" t="s">
        <v>264</v>
      </c>
      <c r="P3144">
        <v>2020</v>
      </c>
      <c r="Q3144">
        <v>2</v>
      </c>
    </row>
    <row r="3145" spans="1:17" x14ac:dyDescent="0.25">
      <c r="A3145" t="s">
        <v>462</v>
      </c>
      <c r="B3145" t="s">
        <v>463</v>
      </c>
      <c r="C3145" t="s">
        <v>464</v>
      </c>
      <c r="D3145" t="s">
        <v>361</v>
      </c>
      <c r="E3145" t="s">
        <v>416</v>
      </c>
      <c r="F3145" t="s">
        <v>187</v>
      </c>
      <c r="G3145" t="s">
        <v>195</v>
      </c>
      <c r="H3145" t="s">
        <v>200</v>
      </c>
      <c r="I3145" t="s">
        <v>201</v>
      </c>
      <c r="K3145" t="s">
        <v>202</v>
      </c>
      <c r="N3145" t="s">
        <v>206</v>
      </c>
      <c r="O3145" t="s">
        <v>265</v>
      </c>
      <c r="P3145">
        <v>2020</v>
      </c>
      <c r="Q3145">
        <v>3</v>
      </c>
    </row>
    <row r="3146" spans="1:17" x14ac:dyDescent="0.25">
      <c r="A3146" t="s">
        <v>462</v>
      </c>
      <c r="B3146" t="s">
        <v>463</v>
      </c>
      <c r="C3146" t="s">
        <v>464</v>
      </c>
      <c r="D3146" t="s">
        <v>361</v>
      </c>
      <c r="E3146" t="s">
        <v>416</v>
      </c>
      <c r="F3146" t="s">
        <v>187</v>
      </c>
      <c r="G3146" t="s">
        <v>195</v>
      </c>
      <c r="H3146" t="s">
        <v>200</v>
      </c>
      <c r="I3146" t="s">
        <v>201</v>
      </c>
      <c r="K3146" t="s">
        <v>202</v>
      </c>
      <c r="N3146" t="s">
        <v>206</v>
      </c>
      <c r="O3146" t="s">
        <v>194</v>
      </c>
      <c r="P3146">
        <v>2030</v>
      </c>
      <c r="Q3146">
        <v>2.5</v>
      </c>
    </row>
    <row r="3147" spans="1:17" x14ac:dyDescent="0.25">
      <c r="A3147" t="s">
        <v>462</v>
      </c>
      <c r="B3147" t="s">
        <v>463</v>
      </c>
      <c r="C3147" t="s">
        <v>464</v>
      </c>
      <c r="D3147" t="s">
        <v>361</v>
      </c>
      <c r="E3147" t="s">
        <v>416</v>
      </c>
      <c r="F3147" t="s">
        <v>187</v>
      </c>
      <c r="G3147" t="s">
        <v>195</v>
      </c>
      <c r="H3147" t="s">
        <v>200</v>
      </c>
      <c r="I3147" t="s">
        <v>201</v>
      </c>
      <c r="K3147" t="s">
        <v>202</v>
      </c>
      <c r="N3147" t="s">
        <v>206</v>
      </c>
      <c r="O3147" t="s">
        <v>194</v>
      </c>
      <c r="P3147">
        <v>2050</v>
      </c>
      <c r="Q3147">
        <v>2.5</v>
      </c>
    </row>
    <row r="3148" spans="1:17" x14ac:dyDescent="0.25">
      <c r="A3148" t="s">
        <v>462</v>
      </c>
      <c r="B3148" t="s">
        <v>463</v>
      </c>
      <c r="C3148" t="s">
        <v>464</v>
      </c>
      <c r="D3148" t="s">
        <v>361</v>
      </c>
      <c r="E3148" t="s">
        <v>416</v>
      </c>
      <c r="F3148" t="s">
        <v>187</v>
      </c>
      <c r="G3148" t="s">
        <v>195</v>
      </c>
      <c r="H3148" t="s">
        <v>200</v>
      </c>
      <c r="I3148" t="s">
        <v>201</v>
      </c>
      <c r="K3148" t="s">
        <v>202</v>
      </c>
      <c r="N3148" t="s">
        <v>206</v>
      </c>
      <c r="O3148" t="s">
        <v>264</v>
      </c>
      <c r="P3148">
        <v>2050</v>
      </c>
      <c r="Q3148">
        <v>1.5</v>
      </c>
    </row>
    <row r="3149" spans="1:17" x14ac:dyDescent="0.25">
      <c r="A3149" t="s">
        <v>462</v>
      </c>
      <c r="B3149" t="s">
        <v>463</v>
      </c>
      <c r="C3149" t="s">
        <v>464</v>
      </c>
      <c r="D3149" t="s">
        <v>361</v>
      </c>
      <c r="E3149" t="s">
        <v>416</v>
      </c>
      <c r="F3149" t="s">
        <v>187</v>
      </c>
      <c r="G3149" t="s">
        <v>195</v>
      </c>
      <c r="H3149" t="s">
        <v>200</v>
      </c>
      <c r="I3149" t="s">
        <v>201</v>
      </c>
      <c r="K3149" t="s">
        <v>202</v>
      </c>
      <c r="N3149" t="s">
        <v>206</v>
      </c>
      <c r="O3149" t="s">
        <v>265</v>
      </c>
      <c r="P3149">
        <v>2050</v>
      </c>
      <c r="Q3149">
        <v>3</v>
      </c>
    </row>
    <row r="3150" spans="1:17" x14ac:dyDescent="0.25">
      <c r="A3150" t="s">
        <v>462</v>
      </c>
      <c r="B3150" t="s">
        <v>463</v>
      </c>
      <c r="C3150" t="s">
        <v>464</v>
      </c>
      <c r="D3150" t="s">
        <v>361</v>
      </c>
      <c r="E3150" t="s">
        <v>416</v>
      </c>
      <c r="F3150" t="s">
        <v>187</v>
      </c>
      <c r="G3150" t="s">
        <v>195</v>
      </c>
      <c r="H3150" t="s">
        <v>423</v>
      </c>
      <c r="I3150" t="s">
        <v>205</v>
      </c>
      <c r="J3150" t="s">
        <v>422</v>
      </c>
      <c r="M3150" t="s">
        <v>420</v>
      </c>
      <c r="O3150" t="s">
        <v>194</v>
      </c>
      <c r="P3150">
        <v>2015</v>
      </c>
      <c r="Q3150">
        <v>1</v>
      </c>
    </row>
    <row r="3151" spans="1:17" x14ac:dyDescent="0.25">
      <c r="A3151" t="s">
        <v>462</v>
      </c>
      <c r="B3151" t="s">
        <v>463</v>
      </c>
      <c r="C3151" t="s">
        <v>464</v>
      </c>
      <c r="D3151" t="s">
        <v>361</v>
      </c>
      <c r="E3151" t="s">
        <v>416</v>
      </c>
      <c r="F3151" t="s">
        <v>187</v>
      </c>
      <c r="G3151" t="s">
        <v>195</v>
      </c>
      <c r="H3151" t="s">
        <v>423</v>
      </c>
      <c r="I3151" t="s">
        <v>205</v>
      </c>
      <c r="J3151" t="s">
        <v>422</v>
      </c>
      <c r="M3151" t="s">
        <v>420</v>
      </c>
      <c r="O3151" t="s">
        <v>194</v>
      </c>
      <c r="P3151">
        <v>2020</v>
      </c>
      <c r="Q3151">
        <v>1</v>
      </c>
    </row>
    <row r="3152" spans="1:17" x14ac:dyDescent="0.25">
      <c r="A3152" t="s">
        <v>462</v>
      </c>
      <c r="B3152" t="s">
        <v>463</v>
      </c>
      <c r="C3152" t="s">
        <v>464</v>
      </c>
      <c r="D3152" t="s">
        <v>361</v>
      </c>
      <c r="E3152" t="s">
        <v>416</v>
      </c>
      <c r="F3152" t="s">
        <v>187</v>
      </c>
      <c r="G3152" t="s">
        <v>195</v>
      </c>
      <c r="H3152" t="s">
        <v>423</v>
      </c>
      <c r="I3152" t="s">
        <v>205</v>
      </c>
      <c r="J3152" t="s">
        <v>422</v>
      </c>
      <c r="M3152" t="s">
        <v>420</v>
      </c>
      <c r="O3152" t="s">
        <v>264</v>
      </c>
      <c r="P3152">
        <v>2020</v>
      </c>
      <c r="Q3152">
        <v>1</v>
      </c>
    </row>
    <row r="3153" spans="1:17" x14ac:dyDescent="0.25">
      <c r="A3153" t="s">
        <v>462</v>
      </c>
      <c r="B3153" t="s">
        <v>463</v>
      </c>
      <c r="C3153" t="s">
        <v>464</v>
      </c>
      <c r="D3153" t="s">
        <v>361</v>
      </c>
      <c r="E3153" t="s">
        <v>416</v>
      </c>
      <c r="F3153" t="s">
        <v>187</v>
      </c>
      <c r="G3153" t="s">
        <v>195</v>
      </c>
      <c r="H3153" t="s">
        <v>423</v>
      </c>
      <c r="I3153" t="s">
        <v>205</v>
      </c>
      <c r="J3153" t="s">
        <v>422</v>
      </c>
      <c r="M3153" t="s">
        <v>420</v>
      </c>
      <c r="O3153" t="s">
        <v>265</v>
      </c>
      <c r="P3153">
        <v>2020</v>
      </c>
      <c r="Q3153">
        <v>1</v>
      </c>
    </row>
    <row r="3154" spans="1:17" x14ac:dyDescent="0.25">
      <c r="A3154" t="s">
        <v>462</v>
      </c>
      <c r="B3154" t="s">
        <v>463</v>
      </c>
      <c r="C3154" t="s">
        <v>464</v>
      </c>
      <c r="D3154" t="s">
        <v>361</v>
      </c>
      <c r="E3154" t="s">
        <v>416</v>
      </c>
      <c r="F3154" t="s">
        <v>187</v>
      </c>
      <c r="G3154" t="s">
        <v>195</v>
      </c>
      <c r="H3154" t="s">
        <v>423</v>
      </c>
      <c r="I3154" t="s">
        <v>205</v>
      </c>
      <c r="J3154" t="s">
        <v>422</v>
      </c>
      <c r="M3154" t="s">
        <v>420</v>
      </c>
      <c r="O3154" t="s">
        <v>194</v>
      </c>
      <c r="P3154">
        <v>2030</v>
      </c>
      <c r="Q3154">
        <v>1</v>
      </c>
    </row>
    <row r="3155" spans="1:17" x14ac:dyDescent="0.25">
      <c r="A3155" t="s">
        <v>462</v>
      </c>
      <c r="B3155" t="s">
        <v>463</v>
      </c>
      <c r="C3155" t="s">
        <v>464</v>
      </c>
      <c r="D3155" t="s">
        <v>361</v>
      </c>
      <c r="E3155" t="s">
        <v>416</v>
      </c>
      <c r="F3155" t="s">
        <v>187</v>
      </c>
      <c r="G3155" t="s">
        <v>195</v>
      </c>
      <c r="H3155" t="s">
        <v>423</v>
      </c>
      <c r="I3155" t="s">
        <v>205</v>
      </c>
      <c r="J3155" t="s">
        <v>422</v>
      </c>
      <c r="M3155" t="s">
        <v>420</v>
      </c>
      <c r="O3155" t="s">
        <v>194</v>
      </c>
      <c r="P3155">
        <v>2050</v>
      </c>
      <c r="Q3155">
        <v>1</v>
      </c>
    </row>
    <row r="3156" spans="1:17" x14ac:dyDescent="0.25">
      <c r="A3156" t="s">
        <v>462</v>
      </c>
      <c r="B3156" t="s">
        <v>463</v>
      </c>
      <c r="C3156" t="s">
        <v>464</v>
      </c>
      <c r="D3156" t="s">
        <v>361</v>
      </c>
      <c r="E3156" t="s">
        <v>416</v>
      </c>
      <c r="F3156" t="s">
        <v>187</v>
      </c>
      <c r="G3156" t="s">
        <v>195</v>
      </c>
      <c r="H3156" t="s">
        <v>423</v>
      </c>
      <c r="I3156" t="s">
        <v>205</v>
      </c>
      <c r="J3156" t="s">
        <v>422</v>
      </c>
      <c r="M3156" t="s">
        <v>420</v>
      </c>
      <c r="O3156" t="s">
        <v>264</v>
      </c>
      <c r="P3156">
        <v>2050</v>
      </c>
      <c r="Q3156">
        <v>1</v>
      </c>
    </row>
    <row r="3157" spans="1:17" x14ac:dyDescent="0.25">
      <c r="A3157" t="s">
        <v>462</v>
      </c>
      <c r="B3157" t="s">
        <v>463</v>
      </c>
      <c r="C3157" t="s">
        <v>464</v>
      </c>
      <c r="D3157" t="s">
        <v>361</v>
      </c>
      <c r="E3157" t="s">
        <v>416</v>
      </c>
      <c r="F3157" t="s">
        <v>187</v>
      </c>
      <c r="G3157" t="s">
        <v>195</v>
      </c>
      <c r="H3157" t="s">
        <v>423</v>
      </c>
      <c r="I3157" t="s">
        <v>205</v>
      </c>
      <c r="J3157" t="s">
        <v>422</v>
      </c>
      <c r="M3157" t="s">
        <v>420</v>
      </c>
      <c r="O3157" t="s">
        <v>265</v>
      </c>
      <c r="P3157">
        <v>2050</v>
      </c>
      <c r="Q3157">
        <v>1</v>
      </c>
    </row>
    <row r="3158" spans="1:17" x14ac:dyDescent="0.25">
      <c r="A3158" t="s">
        <v>462</v>
      </c>
      <c r="B3158" t="s">
        <v>463</v>
      </c>
      <c r="C3158" t="s">
        <v>464</v>
      </c>
      <c r="D3158" t="s">
        <v>361</v>
      </c>
      <c r="E3158" t="s">
        <v>416</v>
      </c>
      <c r="F3158" t="s">
        <v>187</v>
      </c>
      <c r="G3158" t="s">
        <v>195</v>
      </c>
      <c r="H3158" t="s">
        <v>350</v>
      </c>
      <c r="I3158" t="s">
        <v>208</v>
      </c>
      <c r="J3158" t="s">
        <v>351</v>
      </c>
      <c r="K3158" t="s">
        <v>191</v>
      </c>
      <c r="M3158" t="s">
        <v>424</v>
      </c>
      <c r="O3158" t="s">
        <v>194</v>
      </c>
      <c r="P3158">
        <v>2015</v>
      </c>
      <c r="Q3158">
        <v>0.22099895310000001</v>
      </c>
    </row>
    <row r="3159" spans="1:17" x14ac:dyDescent="0.25">
      <c r="A3159" t="s">
        <v>462</v>
      </c>
      <c r="B3159" t="s">
        <v>463</v>
      </c>
      <c r="C3159" t="s">
        <v>464</v>
      </c>
      <c r="D3159" t="s">
        <v>361</v>
      </c>
      <c r="E3159" t="s">
        <v>416</v>
      </c>
      <c r="F3159" t="s">
        <v>187</v>
      </c>
      <c r="G3159" t="s">
        <v>195</v>
      </c>
      <c r="H3159" t="s">
        <v>350</v>
      </c>
      <c r="I3159" t="s">
        <v>208</v>
      </c>
      <c r="J3159" t="s">
        <v>351</v>
      </c>
      <c r="K3159" t="s">
        <v>191</v>
      </c>
      <c r="M3159" t="s">
        <v>424</v>
      </c>
      <c r="O3159" t="s">
        <v>194</v>
      </c>
      <c r="P3159">
        <v>2020</v>
      </c>
      <c r="Q3159">
        <v>0.22099895319999999</v>
      </c>
    </row>
    <row r="3160" spans="1:17" x14ac:dyDescent="0.25">
      <c r="A3160" t="s">
        <v>462</v>
      </c>
      <c r="B3160" t="s">
        <v>463</v>
      </c>
      <c r="C3160" t="s">
        <v>464</v>
      </c>
      <c r="D3160" t="s">
        <v>361</v>
      </c>
      <c r="E3160" t="s">
        <v>416</v>
      </c>
      <c r="F3160" t="s">
        <v>187</v>
      </c>
      <c r="G3160" t="s">
        <v>195</v>
      </c>
      <c r="H3160" t="s">
        <v>350</v>
      </c>
      <c r="I3160" t="s">
        <v>208</v>
      </c>
      <c r="J3160" t="s">
        <v>351</v>
      </c>
      <c r="K3160" t="s">
        <v>191</v>
      </c>
      <c r="M3160" t="s">
        <v>424</v>
      </c>
      <c r="O3160" t="s">
        <v>264</v>
      </c>
      <c r="P3160">
        <v>2020</v>
      </c>
      <c r="Q3160">
        <v>0.19</v>
      </c>
    </row>
    <row r="3161" spans="1:17" x14ac:dyDescent="0.25">
      <c r="A3161" t="s">
        <v>462</v>
      </c>
      <c r="B3161" t="s">
        <v>463</v>
      </c>
      <c r="C3161" t="s">
        <v>464</v>
      </c>
      <c r="D3161" t="s">
        <v>361</v>
      </c>
      <c r="E3161" t="s">
        <v>416</v>
      </c>
      <c r="F3161" t="s">
        <v>187</v>
      </c>
      <c r="G3161" t="s">
        <v>195</v>
      </c>
      <c r="H3161" t="s">
        <v>350</v>
      </c>
      <c r="I3161" t="s">
        <v>208</v>
      </c>
      <c r="J3161" t="s">
        <v>351</v>
      </c>
      <c r="K3161" t="s">
        <v>191</v>
      </c>
      <c r="M3161" t="s">
        <v>424</v>
      </c>
      <c r="O3161" t="s">
        <v>265</v>
      </c>
      <c r="P3161">
        <v>2020</v>
      </c>
      <c r="Q3161">
        <v>0.25</v>
      </c>
    </row>
    <row r="3162" spans="1:17" x14ac:dyDescent="0.25">
      <c r="A3162" t="s">
        <v>462</v>
      </c>
      <c r="B3162" t="s">
        <v>463</v>
      </c>
      <c r="C3162" t="s">
        <v>464</v>
      </c>
      <c r="D3162" t="s">
        <v>361</v>
      </c>
      <c r="E3162" t="s">
        <v>416</v>
      </c>
      <c r="F3162" t="s">
        <v>187</v>
      </c>
      <c r="G3162" t="s">
        <v>195</v>
      </c>
      <c r="H3162" t="s">
        <v>350</v>
      </c>
      <c r="I3162" t="s">
        <v>208</v>
      </c>
      <c r="J3162" t="s">
        <v>351</v>
      </c>
      <c r="K3162" t="s">
        <v>191</v>
      </c>
      <c r="M3162" t="s">
        <v>424</v>
      </c>
      <c r="O3162" t="s">
        <v>194</v>
      </c>
      <c r="P3162">
        <v>2030</v>
      </c>
      <c r="Q3162">
        <v>0.22598579830000001</v>
      </c>
    </row>
    <row r="3163" spans="1:17" x14ac:dyDescent="0.25">
      <c r="A3163" t="s">
        <v>462</v>
      </c>
      <c r="B3163" t="s">
        <v>463</v>
      </c>
      <c r="C3163" t="s">
        <v>464</v>
      </c>
      <c r="D3163" t="s">
        <v>361</v>
      </c>
      <c r="E3163" t="s">
        <v>416</v>
      </c>
      <c r="F3163" t="s">
        <v>187</v>
      </c>
      <c r="G3163" t="s">
        <v>195</v>
      </c>
      <c r="H3163" t="s">
        <v>350</v>
      </c>
      <c r="I3163" t="s">
        <v>208</v>
      </c>
      <c r="J3163" t="s">
        <v>351</v>
      </c>
      <c r="K3163" t="s">
        <v>191</v>
      </c>
      <c r="M3163" t="s">
        <v>424</v>
      </c>
      <c r="O3163" t="s">
        <v>194</v>
      </c>
      <c r="P3163">
        <v>2050</v>
      </c>
      <c r="Q3163">
        <v>0.23383402010000001</v>
      </c>
    </row>
    <row r="3164" spans="1:17" x14ac:dyDescent="0.25">
      <c r="A3164" t="s">
        <v>462</v>
      </c>
      <c r="B3164" t="s">
        <v>463</v>
      </c>
      <c r="C3164" t="s">
        <v>464</v>
      </c>
      <c r="D3164" t="s">
        <v>361</v>
      </c>
      <c r="E3164" t="s">
        <v>416</v>
      </c>
      <c r="F3164" t="s">
        <v>187</v>
      </c>
      <c r="G3164" t="s">
        <v>195</v>
      </c>
      <c r="H3164" t="s">
        <v>350</v>
      </c>
      <c r="I3164" t="s">
        <v>208</v>
      </c>
      <c r="J3164" t="s">
        <v>351</v>
      </c>
      <c r="K3164" t="s">
        <v>191</v>
      </c>
      <c r="M3164" t="s">
        <v>424</v>
      </c>
      <c r="O3164" t="s">
        <v>264</v>
      </c>
      <c r="P3164">
        <v>2050</v>
      </c>
      <c r="Q3164">
        <v>0.19</v>
      </c>
    </row>
    <row r="3165" spans="1:17" x14ac:dyDescent="0.25">
      <c r="A3165" t="s">
        <v>462</v>
      </c>
      <c r="B3165" t="s">
        <v>463</v>
      </c>
      <c r="C3165" t="s">
        <v>464</v>
      </c>
      <c r="D3165" t="s">
        <v>361</v>
      </c>
      <c r="E3165" t="s">
        <v>416</v>
      </c>
      <c r="F3165" t="s">
        <v>187</v>
      </c>
      <c r="G3165" t="s">
        <v>195</v>
      </c>
      <c r="H3165" t="s">
        <v>350</v>
      </c>
      <c r="I3165" t="s">
        <v>208</v>
      </c>
      <c r="J3165" t="s">
        <v>351</v>
      </c>
      <c r="K3165" t="s">
        <v>191</v>
      </c>
      <c r="M3165" t="s">
        <v>424</v>
      </c>
      <c r="O3165" t="s">
        <v>265</v>
      </c>
      <c r="P3165">
        <v>2050</v>
      </c>
      <c r="Q3165">
        <v>0.26</v>
      </c>
    </row>
    <row r="3166" spans="1:17" x14ac:dyDescent="0.25">
      <c r="A3166" t="s">
        <v>462</v>
      </c>
      <c r="B3166" t="s">
        <v>463</v>
      </c>
      <c r="C3166" t="s">
        <v>464</v>
      </c>
      <c r="D3166" t="s">
        <v>361</v>
      </c>
      <c r="E3166" t="s">
        <v>416</v>
      </c>
      <c r="F3166" t="s">
        <v>187</v>
      </c>
      <c r="G3166" t="s">
        <v>195</v>
      </c>
      <c r="H3166" t="s">
        <v>207</v>
      </c>
      <c r="I3166" t="s">
        <v>208</v>
      </c>
      <c r="J3166" t="s">
        <v>209</v>
      </c>
      <c r="K3166" t="s">
        <v>191</v>
      </c>
      <c r="M3166" t="s">
        <v>424</v>
      </c>
      <c r="O3166" t="s">
        <v>194</v>
      </c>
      <c r="P3166">
        <v>2015</v>
      </c>
      <c r="Q3166">
        <v>0.23263047689999999</v>
      </c>
    </row>
    <row r="3167" spans="1:17" x14ac:dyDescent="0.25">
      <c r="A3167" t="s">
        <v>462</v>
      </c>
      <c r="B3167" t="s">
        <v>463</v>
      </c>
      <c r="C3167" t="s">
        <v>464</v>
      </c>
      <c r="D3167" t="s">
        <v>361</v>
      </c>
      <c r="E3167" t="s">
        <v>416</v>
      </c>
      <c r="F3167" t="s">
        <v>187</v>
      </c>
      <c r="G3167" t="s">
        <v>195</v>
      </c>
      <c r="H3167" t="s">
        <v>207</v>
      </c>
      <c r="I3167" t="s">
        <v>208</v>
      </c>
      <c r="J3167" t="s">
        <v>209</v>
      </c>
      <c r="K3167" t="s">
        <v>191</v>
      </c>
      <c r="M3167" t="s">
        <v>424</v>
      </c>
      <c r="O3167" t="s">
        <v>194</v>
      </c>
      <c r="P3167">
        <v>2020</v>
      </c>
      <c r="Q3167">
        <v>0.232630477</v>
      </c>
    </row>
    <row r="3168" spans="1:17" x14ac:dyDescent="0.25">
      <c r="A3168" t="s">
        <v>462</v>
      </c>
      <c r="B3168" t="s">
        <v>463</v>
      </c>
      <c r="C3168" t="s">
        <v>464</v>
      </c>
      <c r="D3168" t="s">
        <v>361</v>
      </c>
      <c r="E3168" t="s">
        <v>416</v>
      </c>
      <c r="F3168" t="s">
        <v>187</v>
      </c>
      <c r="G3168" t="s">
        <v>195</v>
      </c>
      <c r="H3168" t="s">
        <v>207</v>
      </c>
      <c r="I3168" t="s">
        <v>208</v>
      </c>
      <c r="J3168" t="s">
        <v>209</v>
      </c>
      <c r="K3168" t="s">
        <v>191</v>
      </c>
      <c r="M3168" t="s">
        <v>424</v>
      </c>
      <c r="O3168" t="s">
        <v>264</v>
      </c>
      <c r="P3168">
        <v>2020</v>
      </c>
      <c r="Q3168">
        <v>0.21</v>
      </c>
    </row>
    <row r="3169" spans="1:17" x14ac:dyDescent="0.25">
      <c r="A3169" t="s">
        <v>462</v>
      </c>
      <c r="B3169" t="s">
        <v>463</v>
      </c>
      <c r="C3169" t="s">
        <v>464</v>
      </c>
      <c r="D3169" t="s">
        <v>361</v>
      </c>
      <c r="E3169" t="s">
        <v>416</v>
      </c>
      <c r="F3169" t="s">
        <v>187</v>
      </c>
      <c r="G3169" t="s">
        <v>195</v>
      </c>
      <c r="H3169" t="s">
        <v>207</v>
      </c>
      <c r="I3169" t="s">
        <v>208</v>
      </c>
      <c r="J3169" t="s">
        <v>209</v>
      </c>
      <c r="K3169" t="s">
        <v>191</v>
      </c>
      <c r="M3169" t="s">
        <v>424</v>
      </c>
      <c r="O3169" t="s">
        <v>265</v>
      </c>
      <c r="P3169">
        <v>2020</v>
      </c>
      <c r="Q3169">
        <v>0.26</v>
      </c>
    </row>
    <row r="3170" spans="1:17" x14ac:dyDescent="0.25">
      <c r="A3170" t="s">
        <v>462</v>
      </c>
      <c r="B3170" t="s">
        <v>463</v>
      </c>
      <c r="C3170" t="s">
        <v>464</v>
      </c>
      <c r="D3170" t="s">
        <v>361</v>
      </c>
      <c r="E3170" t="s">
        <v>416</v>
      </c>
      <c r="F3170" t="s">
        <v>187</v>
      </c>
      <c r="G3170" t="s">
        <v>195</v>
      </c>
      <c r="H3170" t="s">
        <v>207</v>
      </c>
      <c r="I3170" t="s">
        <v>208</v>
      </c>
      <c r="J3170" t="s">
        <v>209</v>
      </c>
      <c r="K3170" t="s">
        <v>191</v>
      </c>
      <c r="M3170" t="s">
        <v>424</v>
      </c>
      <c r="O3170" t="s">
        <v>194</v>
      </c>
      <c r="P3170">
        <v>2030</v>
      </c>
      <c r="Q3170">
        <v>0.23787978770000001</v>
      </c>
    </row>
    <row r="3171" spans="1:17" x14ac:dyDescent="0.25">
      <c r="A3171" t="s">
        <v>462</v>
      </c>
      <c r="B3171" t="s">
        <v>463</v>
      </c>
      <c r="C3171" t="s">
        <v>464</v>
      </c>
      <c r="D3171" t="s">
        <v>361</v>
      </c>
      <c r="E3171" t="s">
        <v>416</v>
      </c>
      <c r="F3171" t="s">
        <v>187</v>
      </c>
      <c r="G3171" t="s">
        <v>195</v>
      </c>
      <c r="H3171" t="s">
        <v>207</v>
      </c>
      <c r="I3171" t="s">
        <v>208</v>
      </c>
      <c r="J3171" t="s">
        <v>209</v>
      </c>
      <c r="K3171" t="s">
        <v>191</v>
      </c>
      <c r="M3171" t="s">
        <v>424</v>
      </c>
      <c r="O3171" t="s">
        <v>194</v>
      </c>
      <c r="P3171">
        <v>2050</v>
      </c>
      <c r="Q3171">
        <v>0.2461410738</v>
      </c>
    </row>
    <row r="3172" spans="1:17" x14ac:dyDescent="0.25">
      <c r="A3172" t="s">
        <v>462</v>
      </c>
      <c r="B3172" t="s">
        <v>463</v>
      </c>
      <c r="C3172" t="s">
        <v>464</v>
      </c>
      <c r="D3172" t="s">
        <v>361</v>
      </c>
      <c r="E3172" t="s">
        <v>416</v>
      </c>
      <c r="F3172" t="s">
        <v>187</v>
      </c>
      <c r="G3172" t="s">
        <v>195</v>
      </c>
      <c r="H3172" t="s">
        <v>207</v>
      </c>
      <c r="I3172" t="s">
        <v>208</v>
      </c>
      <c r="J3172" t="s">
        <v>209</v>
      </c>
      <c r="K3172" t="s">
        <v>191</v>
      </c>
      <c r="M3172" t="s">
        <v>424</v>
      </c>
      <c r="O3172" t="s">
        <v>264</v>
      </c>
      <c r="P3172">
        <v>2050</v>
      </c>
      <c r="Q3172">
        <v>0.21</v>
      </c>
    </row>
    <row r="3173" spans="1:17" x14ac:dyDescent="0.25">
      <c r="A3173" t="s">
        <v>462</v>
      </c>
      <c r="B3173" t="s">
        <v>463</v>
      </c>
      <c r="C3173" t="s">
        <v>464</v>
      </c>
      <c r="D3173" t="s">
        <v>361</v>
      </c>
      <c r="E3173" t="s">
        <v>416</v>
      </c>
      <c r="F3173" t="s">
        <v>187</v>
      </c>
      <c r="G3173" t="s">
        <v>195</v>
      </c>
      <c r="H3173" t="s">
        <v>207</v>
      </c>
      <c r="I3173" t="s">
        <v>208</v>
      </c>
      <c r="J3173" t="s">
        <v>209</v>
      </c>
      <c r="K3173" t="s">
        <v>191</v>
      </c>
      <c r="M3173" t="s">
        <v>424</v>
      </c>
      <c r="O3173" t="s">
        <v>265</v>
      </c>
      <c r="P3173">
        <v>2050</v>
      </c>
      <c r="Q3173">
        <v>0.28000000000000003</v>
      </c>
    </row>
    <row r="3174" spans="1:17" x14ac:dyDescent="0.25">
      <c r="A3174" t="s">
        <v>462</v>
      </c>
      <c r="B3174" t="s">
        <v>463</v>
      </c>
      <c r="C3174" t="s">
        <v>464</v>
      </c>
      <c r="D3174" t="s">
        <v>361</v>
      </c>
      <c r="E3174" t="s">
        <v>416</v>
      </c>
      <c r="F3174" t="s">
        <v>187</v>
      </c>
      <c r="G3174" t="s">
        <v>195</v>
      </c>
      <c r="H3174" t="s">
        <v>352</v>
      </c>
      <c r="I3174" t="s">
        <v>135</v>
      </c>
      <c r="K3174" t="s">
        <v>191</v>
      </c>
      <c r="N3174" t="s">
        <v>206</v>
      </c>
      <c r="O3174" t="s">
        <v>194</v>
      </c>
      <c r="P3174">
        <v>2015</v>
      </c>
      <c r="Q3174">
        <v>0.01</v>
      </c>
    </row>
    <row r="3175" spans="1:17" x14ac:dyDescent="0.25">
      <c r="A3175" t="s">
        <v>462</v>
      </c>
      <c r="B3175" t="s">
        <v>463</v>
      </c>
      <c r="C3175" t="s">
        <v>464</v>
      </c>
      <c r="D3175" t="s">
        <v>361</v>
      </c>
      <c r="E3175" t="s">
        <v>416</v>
      </c>
      <c r="F3175" t="s">
        <v>187</v>
      </c>
      <c r="G3175" t="s">
        <v>195</v>
      </c>
      <c r="H3175" t="s">
        <v>352</v>
      </c>
      <c r="I3175" t="s">
        <v>135</v>
      </c>
      <c r="K3175" t="s">
        <v>191</v>
      </c>
      <c r="N3175" t="s">
        <v>206</v>
      </c>
      <c r="O3175" t="s">
        <v>194</v>
      </c>
      <c r="P3175">
        <v>2020</v>
      </c>
      <c r="Q3175">
        <v>0.01</v>
      </c>
    </row>
    <row r="3176" spans="1:17" x14ac:dyDescent="0.25">
      <c r="A3176" t="s">
        <v>462</v>
      </c>
      <c r="B3176" t="s">
        <v>463</v>
      </c>
      <c r="C3176" t="s">
        <v>464</v>
      </c>
      <c r="D3176" t="s">
        <v>361</v>
      </c>
      <c r="E3176" t="s">
        <v>416</v>
      </c>
      <c r="F3176" t="s">
        <v>187</v>
      </c>
      <c r="G3176" t="s">
        <v>195</v>
      </c>
      <c r="H3176" t="s">
        <v>352</v>
      </c>
      <c r="I3176" t="s">
        <v>135</v>
      </c>
      <c r="K3176" t="s">
        <v>191</v>
      </c>
      <c r="N3176" t="s">
        <v>206</v>
      </c>
      <c r="O3176" t="s">
        <v>264</v>
      </c>
      <c r="P3176">
        <v>2020</v>
      </c>
      <c r="Q3176">
        <v>0.01</v>
      </c>
    </row>
    <row r="3177" spans="1:17" x14ac:dyDescent="0.25">
      <c r="A3177" t="s">
        <v>462</v>
      </c>
      <c r="B3177" t="s">
        <v>463</v>
      </c>
      <c r="C3177" t="s">
        <v>464</v>
      </c>
      <c r="D3177" t="s">
        <v>361</v>
      </c>
      <c r="E3177" t="s">
        <v>416</v>
      </c>
      <c r="F3177" t="s">
        <v>187</v>
      </c>
      <c r="G3177" t="s">
        <v>195</v>
      </c>
      <c r="H3177" t="s">
        <v>352</v>
      </c>
      <c r="I3177" t="s">
        <v>135</v>
      </c>
      <c r="K3177" t="s">
        <v>191</v>
      </c>
      <c r="N3177" t="s">
        <v>206</v>
      </c>
      <c r="O3177" t="s">
        <v>265</v>
      </c>
      <c r="P3177">
        <v>2020</v>
      </c>
      <c r="Q3177">
        <v>0.01</v>
      </c>
    </row>
    <row r="3178" spans="1:17" x14ac:dyDescent="0.25">
      <c r="A3178" t="s">
        <v>462</v>
      </c>
      <c r="B3178" t="s">
        <v>463</v>
      </c>
      <c r="C3178" t="s">
        <v>464</v>
      </c>
      <c r="D3178" t="s">
        <v>361</v>
      </c>
      <c r="E3178" t="s">
        <v>416</v>
      </c>
      <c r="F3178" t="s">
        <v>187</v>
      </c>
      <c r="G3178" t="s">
        <v>195</v>
      </c>
      <c r="H3178" t="s">
        <v>352</v>
      </c>
      <c r="I3178" t="s">
        <v>135</v>
      </c>
      <c r="K3178" t="s">
        <v>191</v>
      </c>
      <c r="N3178" t="s">
        <v>206</v>
      </c>
      <c r="O3178" t="s">
        <v>194</v>
      </c>
      <c r="P3178">
        <v>2030</v>
      </c>
      <c r="Q3178">
        <v>0.01</v>
      </c>
    </row>
    <row r="3179" spans="1:17" x14ac:dyDescent="0.25">
      <c r="A3179" t="s">
        <v>462</v>
      </c>
      <c r="B3179" t="s">
        <v>463</v>
      </c>
      <c r="C3179" t="s">
        <v>464</v>
      </c>
      <c r="D3179" t="s">
        <v>361</v>
      </c>
      <c r="E3179" t="s">
        <v>416</v>
      </c>
      <c r="F3179" t="s">
        <v>187</v>
      </c>
      <c r="G3179" t="s">
        <v>195</v>
      </c>
      <c r="H3179" t="s">
        <v>352</v>
      </c>
      <c r="I3179" t="s">
        <v>135</v>
      </c>
      <c r="K3179" t="s">
        <v>191</v>
      </c>
      <c r="N3179" t="s">
        <v>206</v>
      </c>
      <c r="O3179" t="s">
        <v>194</v>
      </c>
      <c r="P3179">
        <v>2050</v>
      </c>
      <c r="Q3179">
        <v>0.01</v>
      </c>
    </row>
    <row r="3180" spans="1:17" x14ac:dyDescent="0.25">
      <c r="A3180" t="s">
        <v>462</v>
      </c>
      <c r="B3180" t="s">
        <v>463</v>
      </c>
      <c r="C3180" t="s">
        <v>464</v>
      </c>
      <c r="D3180" t="s">
        <v>361</v>
      </c>
      <c r="E3180" t="s">
        <v>416</v>
      </c>
      <c r="F3180" t="s">
        <v>187</v>
      </c>
      <c r="G3180" t="s">
        <v>195</v>
      </c>
      <c r="H3180" t="s">
        <v>352</v>
      </c>
      <c r="I3180" t="s">
        <v>135</v>
      </c>
      <c r="K3180" t="s">
        <v>191</v>
      </c>
      <c r="N3180" t="s">
        <v>206</v>
      </c>
      <c r="O3180" t="s">
        <v>264</v>
      </c>
      <c r="P3180">
        <v>2050</v>
      </c>
      <c r="Q3180">
        <v>0.01</v>
      </c>
    </row>
    <row r="3181" spans="1:17" x14ac:dyDescent="0.25">
      <c r="A3181" t="s">
        <v>462</v>
      </c>
      <c r="B3181" t="s">
        <v>463</v>
      </c>
      <c r="C3181" t="s">
        <v>464</v>
      </c>
      <c r="D3181" t="s">
        <v>361</v>
      </c>
      <c r="E3181" t="s">
        <v>416</v>
      </c>
      <c r="F3181" t="s">
        <v>187</v>
      </c>
      <c r="G3181" t="s">
        <v>195</v>
      </c>
      <c r="H3181" t="s">
        <v>352</v>
      </c>
      <c r="I3181" t="s">
        <v>135</v>
      </c>
      <c r="K3181" t="s">
        <v>191</v>
      </c>
      <c r="N3181" t="s">
        <v>206</v>
      </c>
      <c r="O3181" t="s">
        <v>265</v>
      </c>
      <c r="P3181">
        <v>2050</v>
      </c>
      <c r="Q3181">
        <v>0.01</v>
      </c>
    </row>
    <row r="3182" spans="1:17" x14ac:dyDescent="0.25">
      <c r="A3182" t="s">
        <v>462</v>
      </c>
      <c r="B3182" t="s">
        <v>463</v>
      </c>
      <c r="C3182" t="s">
        <v>464</v>
      </c>
      <c r="D3182" t="s">
        <v>361</v>
      </c>
      <c r="E3182" t="s">
        <v>416</v>
      </c>
      <c r="F3182" t="s">
        <v>187</v>
      </c>
      <c r="G3182" t="s">
        <v>195</v>
      </c>
      <c r="H3182" t="s">
        <v>212</v>
      </c>
      <c r="I3182" t="s">
        <v>213</v>
      </c>
      <c r="K3182" t="s">
        <v>214</v>
      </c>
      <c r="M3182" t="s">
        <v>420</v>
      </c>
      <c r="O3182" t="s">
        <v>194</v>
      </c>
      <c r="P3182">
        <v>2015</v>
      </c>
      <c r="Q3182">
        <v>18.61043815</v>
      </c>
    </row>
    <row r="3183" spans="1:17" x14ac:dyDescent="0.25">
      <c r="A3183" t="s">
        <v>462</v>
      </c>
      <c r="B3183" t="s">
        <v>463</v>
      </c>
      <c r="C3183" t="s">
        <v>464</v>
      </c>
      <c r="D3183" t="s">
        <v>361</v>
      </c>
      <c r="E3183" t="s">
        <v>416</v>
      </c>
      <c r="F3183" t="s">
        <v>187</v>
      </c>
      <c r="G3183" t="s">
        <v>195</v>
      </c>
      <c r="H3183" t="s">
        <v>212</v>
      </c>
      <c r="I3183" t="s">
        <v>213</v>
      </c>
      <c r="K3183" t="s">
        <v>214</v>
      </c>
      <c r="M3183" t="s">
        <v>420</v>
      </c>
      <c r="O3183" t="s">
        <v>194</v>
      </c>
      <c r="P3183">
        <v>2020</v>
      </c>
      <c r="Q3183">
        <v>18.610438160000001</v>
      </c>
    </row>
    <row r="3184" spans="1:17" x14ac:dyDescent="0.25">
      <c r="A3184" t="s">
        <v>462</v>
      </c>
      <c r="B3184" t="s">
        <v>463</v>
      </c>
      <c r="C3184" t="s">
        <v>464</v>
      </c>
      <c r="D3184" t="s">
        <v>361</v>
      </c>
      <c r="E3184" t="s">
        <v>416</v>
      </c>
      <c r="F3184" t="s">
        <v>187</v>
      </c>
      <c r="G3184" t="s">
        <v>195</v>
      </c>
      <c r="H3184" t="s">
        <v>212</v>
      </c>
      <c r="I3184" t="s">
        <v>213</v>
      </c>
      <c r="K3184" t="s">
        <v>214</v>
      </c>
      <c r="M3184" t="s">
        <v>420</v>
      </c>
      <c r="O3184" t="s">
        <v>264</v>
      </c>
      <c r="P3184">
        <v>2020</v>
      </c>
      <c r="Q3184">
        <v>16.907877639999999</v>
      </c>
    </row>
    <row r="3185" spans="1:17" x14ac:dyDescent="0.25">
      <c r="A3185" t="s">
        <v>462</v>
      </c>
      <c r="B3185" t="s">
        <v>463</v>
      </c>
      <c r="C3185" t="s">
        <v>464</v>
      </c>
      <c r="D3185" t="s">
        <v>361</v>
      </c>
      <c r="E3185" t="s">
        <v>416</v>
      </c>
      <c r="F3185" t="s">
        <v>187</v>
      </c>
      <c r="G3185" t="s">
        <v>195</v>
      </c>
      <c r="H3185" t="s">
        <v>212</v>
      </c>
      <c r="I3185" t="s">
        <v>213</v>
      </c>
      <c r="K3185" t="s">
        <v>214</v>
      </c>
      <c r="M3185" t="s">
        <v>420</v>
      </c>
      <c r="O3185" t="s">
        <v>265</v>
      </c>
      <c r="P3185">
        <v>2020</v>
      </c>
      <c r="Q3185">
        <v>20.243589029999999</v>
      </c>
    </row>
    <row r="3186" spans="1:17" x14ac:dyDescent="0.25">
      <c r="A3186" t="s">
        <v>462</v>
      </c>
      <c r="B3186" t="s">
        <v>463</v>
      </c>
      <c r="C3186" t="s">
        <v>464</v>
      </c>
      <c r="D3186" t="s">
        <v>361</v>
      </c>
      <c r="E3186" t="s">
        <v>416</v>
      </c>
      <c r="F3186" t="s">
        <v>187</v>
      </c>
      <c r="G3186" t="s">
        <v>195</v>
      </c>
      <c r="H3186" t="s">
        <v>212</v>
      </c>
      <c r="I3186" t="s">
        <v>213</v>
      </c>
      <c r="K3186" t="s">
        <v>214</v>
      </c>
      <c r="M3186" t="s">
        <v>420</v>
      </c>
      <c r="O3186" t="s">
        <v>194</v>
      </c>
      <c r="P3186">
        <v>2030</v>
      </c>
      <c r="Q3186">
        <v>19.030383019999999</v>
      </c>
    </row>
    <row r="3187" spans="1:17" x14ac:dyDescent="0.25">
      <c r="A3187" t="s">
        <v>462</v>
      </c>
      <c r="B3187" t="s">
        <v>463</v>
      </c>
      <c r="C3187" t="s">
        <v>464</v>
      </c>
      <c r="D3187" t="s">
        <v>361</v>
      </c>
      <c r="E3187" t="s">
        <v>416</v>
      </c>
      <c r="F3187" t="s">
        <v>187</v>
      </c>
      <c r="G3187" t="s">
        <v>195</v>
      </c>
      <c r="H3187" t="s">
        <v>212</v>
      </c>
      <c r="I3187" t="s">
        <v>213</v>
      </c>
      <c r="K3187" t="s">
        <v>214</v>
      </c>
      <c r="M3187" t="s">
        <v>420</v>
      </c>
      <c r="O3187" t="s">
        <v>194</v>
      </c>
      <c r="P3187">
        <v>2050</v>
      </c>
      <c r="Q3187">
        <v>19.691285910000001</v>
      </c>
    </row>
    <row r="3188" spans="1:17" x14ac:dyDescent="0.25">
      <c r="A3188" t="s">
        <v>462</v>
      </c>
      <c r="B3188" t="s">
        <v>463</v>
      </c>
      <c r="C3188" t="s">
        <v>464</v>
      </c>
      <c r="D3188" t="s">
        <v>361</v>
      </c>
      <c r="E3188" t="s">
        <v>416</v>
      </c>
      <c r="F3188" t="s">
        <v>187</v>
      </c>
      <c r="G3188" t="s">
        <v>195</v>
      </c>
      <c r="H3188" t="s">
        <v>212</v>
      </c>
      <c r="I3188" t="s">
        <v>213</v>
      </c>
      <c r="K3188" t="s">
        <v>214</v>
      </c>
      <c r="M3188" t="s">
        <v>420</v>
      </c>
      <c r="O3188" t="s">
        <v>264</v>
      </c>
      <c r="P3188">
        <v>2050</v>
      </c>
      <c r="Q3188">
        <v>16.907877639999999</v>
      </c>
    </row>
    <row r="3189" spans="1:17" x14ac:dyDescent="0.25">
      <c r="A3189" t="s">
        <v>462</v>
      </c>
      <c r="B3189" t="s">
        <v>463</v>
      </c>
      <c r="C3189" t="s">
        <v>464</v>
      </c>
      <c r="D3189" t="s">
        <v>361</v>
      </c>
      <c r="E3189" t="s">
        <v>416</v>
      </c>
      <c r="F3189" t="s">
        <v>187</v>
      </c>
      <c r="G3189" t="s">
        <v>195</v>
      </c>
      <c r="H3189" t="s">
        <v>212</v>
      </c>
      <c r="I3189" t="s">
        <v>213</v>
      </c>
      <c r="K3189" t="s">
        <v>214</v>
      </c>
      <c r="M3189" t="s">
        <v>420</v>
      </c>
      <c r="O3189" t="s">
        <v>265</v>
      </c>
      <c r="P3189">
        <v>2050</v>
      </c>
      <c r="Q3189">
        <v>21.662662279999999</v>
      </c>
    </row>
    <row r="3190" spans="1:17" x14ac:dyDescent="0.25">
      <c r="A3190" t="s">
        <v>462</v>
      </c>
      <c r="B3190" t="s">
        <v>463</v>
      </c>
      <c r="C3190" t="s">
        <v>464</v>
      </c>
      <c r="D3190" t="s">
        <v>361</v>
      </c>
      <c r="E3190" t="s">
        <v>416</v>
      </c>
      <c r="F3190" t="s">
        <v>187</v>
      </c>
      <c r="G3190" t="s">
        <v>195</v>
      </c>
      <c r="H3190" t="s">
        <v>354</v>
      </c>
      <c r="I3190" t="s">
        <v>136</v>
      </c>
      <c r="K3190" t="s">
        <v>275</v>
      </c>
      <c r="M3190" t="s">
        <v>192</v>
      </c>
      <c r="N3190" t="s">
        <v>206</v>
      </c>
      <c r="O3190" t="s">
        <v>194</v>
      </c>
      <c r="P3190">
        <v>2015</v>
      </c>
      <c r="Q3190">
        <v>3</v>
      </c>
    </row>
    <row r="3191" spans="1:17" x14ac:dyDescent="0.25">
      <c r="A3191" t="s">
        <v>462</v>
      </c>
      <c r="B3191" t="s">
        <v>463</v>
      </c>
      <c r="C3191" t="s">
        <v>464</v>
      </c>
      <c r="D3191" t="s">
        <v>361</v>
      </c>
      <c r="E3191" t="s">
        <v>416</v>
      </c>
      <c r="F3191" t="s">
        <v>187</v>
      </c>
      <c r="G3191" t="s">
        <v>195</v>
      </c>
      <c r="H3191" t="s">
        <v>354</v>
      </c>
      <c r="I3191" t="s">
        <v>136</v>
      </c>
      <c r="K3191" t="s">
        <v>275</v>
      </c>
      <c r="M3191" t="s">
        <v>192</v>
      </c>
      <c r="N3191" t="s">
        <v>206</v>
      </c>
      <c r="O3191" t="s">
        <v>194</v>
      </c>
      <c r="P3191">
        <v>2020</v>
      </c>
      <c r="Q3191">
        <v>2.85297015</v>
      </c>
    </row>
    <row r="3192" spans="1:17" x14ac:dyDescent="0.25">
      <c r="A3192" t="s">
        <v>462</v>
      </c>
      <c r="B3192" t="s">
        <v>463</v>
      </c>
      <c r="C3192" t="s">
        <v>464</v>
      </c>
      <c r="D3192" t="s">
        <v>361</v>
      </c>
      <c r="E3192" t="s">
        <v>416</v>
      </c>
      <c r="F3192" t="s">
        <v>187</v>
      </c>
      <c r="G3192" t="s">
        <v>195</v>
      </c>
      <c r="H3192" t="s">
        <v>354</v>
      </c>
      <c r="I3192" t="s">
        <v>136</v>
      </c>
      <c r="K3192" t="s">
        <v>275</v>
      </c>
      <c r="M3192" t="s">
        <v>192</v>
      </c>
      <c r="N3192" t="s">
        <v>206</v>
      </c>
      <c r="O3192" t="s">
        <v>264</v>
      </c>
      <c r="P3192">
        <v>2020</v>
      </c>
      <c r="Q3192">
        <v>2.425024627</v>
      </c>
    </row>
    <row r="3193" spans="1:17" x14ac:dyDescent="0.25">
      <c r="A3193" t="s">
        <v>462</v>
      </c>
      <c r="B3193" t="s">
        <v>463</v>
      </c>
      <c r="C3193" t="s">
        <v>464</v>
      </c>
      <c r="D3193" t="s">
        <v>361</v>
      </c>
      <c r="E3193" t="s">
        <v>416</v>
      </c>
      <c r="F3193" t="s">
        <v>187</v>
      </c>
      <c r="G3193" t="s">
        <v>195</v>
      </c>
      <c r="H3193" t="s">
        <v>354</v>
      </c>
      <c r="I3193" t="s">
        <v>136</v>
      </c>
      <c r="K3193" t="s">
        <v>275</v>
      </c>
      <c r="M3193" t="s">
        <v>192</v>
      </c>
      <c r="N3193" t="s">
        <v>206</v>
      </c>
      <c r="O3193" t="s">
        <v>265</v>
      </c>
      <c r="P3193">
        <v>2020</v>
      </c>
      <c r="Q3193">
        <v>3.2809156719999999</v>
      </c>
    </row>
    <row r="3194" spans="1:17" x14ac:dyDescent="0.25">
      <c r="A3194" t="s">
        <v>462</v>
      </c>
      <c r="B3194" t="s">
        <v>463</v>
      </c>
      <c r="C3194" t="s">
        <v>464</v>
      </c>
      <c r="D3194" t="s">
        <v>361</v>
      </c>
      <c r="E3194" t="s">
        <v>416</v>
      </c>
      <c r="F3194" t="s">
        <v>187</v>
      </c>
      <c r="G3194" t="s">
        <v>195</v>
      </c>
      <c r="H3194" t="s">
        <v>354</v>
      </c>
      <c r="I3194" t="s">
        <v>136</v>
      </c>
      <c r="K3194" t="s">
        <v>275</v>
      </c>
      <c r="M3194" t="s">
        <v>192</v>
      </c>
      <c r="N3194" t="s">
        <v>206</v>
      </c>
      <c r="O3194" t="s">
        <v>194</v>
      </c>
      <c r="P3194">
        <v>2030</v>
      </c>
      <c r="Q3194">
        <v>2.5801750640000001</v>
      </c>
    </row>
    <row r="3195" spans="1:17" x14ac:dyDescent="0.25">
      <c r="A3195" t="s">
        <v>462</v>
      </c>
      <c r="B3195" t="s">
        <v>463</v>
      </c>
      <c r="C3195" t="s">
        <v>464</v>
      </c>
      <c r="D3195" t="s">
        <v>361</v>
      </c>
      <c r="E3195" t="s">
        <v>416</v>
      </c>
      <c r="F3195" t="s">
        <v>187</v>
      </c>
      <c r="G3195" t="s">
        <v>195</v>
      </c>
      <c r="H3195" t="s">
        <v>354</v>
      </c>
      <c r="I3195" t="s">
        <v>136</v>
      </c>
      <c r="K3195" t="s">
        <v>275</v>
      </c>
      <c r="M3195" t="s">
        <v>192</v>
      </c>
      <c r="N3195" t="s">
        <v>206</v>
      </c>
      <c r="O3195" t="s">
        <v>194</v>
      </c>
      <c r="P3195">
        <v>2050</v>
      </c>
      <c r="Q3195">
        <v>2.1103430849999998</v>
      </c>
    </row>
    <row r="3196" spans="1:17" x14ac:dyDescent="0.25">
      <c r="A3196" t="s">
        <v>462</v>
      </c>
      <c r="B3196" t="s">
        <v>463</v>
      </c>
      <c r="C3196" t="s">
        <v>464</v>
      </c>
      <c r="D3196" t="s">
        <v>361</v>
      </c>
      <c r="E3196" t="s">
        <v>416</v>
      </c>
      <c r="F3196" t="s">
        <v>187</v>
      </c>
      <c r="G3196" t="s">
        <v>195</v>
      </c>
      <c r="H3196" t="s">
        <v>354</v>
      </c>
      <c r="I3196" t="s">
        <v>136</v>
      </c>
      <c r="K3196" t="s">
        <v>275</v>
      </c>
      <c r="M3196" t="s">
        <v>192</v>
      </c>
      <c r="N3196" t="s">
        <v>206</v>
      </c>
      <c r="O3196" t="s">
        <v>264</v>
      </c>
      <c r="P3196">
        <v>2050</v>
      </c>
      <c r="Q3196">
        <v>1.582757314</v>
      </c>
    </row>
    <row r="3197" spans="1:17" x14ac:dyDescent="0.25">
      <c r="A3197" t="s">
        <v>462</v>
      </c>
      <c r="B3197" t="s">
        <v>463</v>
      </c>
      <c r="C3197" t="s">
        <v>464</v>
      </c>
      <c r="D3197" t="s">
        <v>361</v>
      </c>
      <c r="E3197" t="s">
        <v>416</v>
      </c>
      <c r="F3197" t="s">
        <v>187</v>
      </c>
      <c r="G3197" t="s">
        <v>195</v>
      </c>
      <c r="H3197" t="s">
        <v>354</v>
      </c>
      <c r="I3197" t="s">
        <v>136</v>
      </c>
      <c r="K3197" t="s">
        <v>275</v>
      </c>
      <c r="M3197" t="s">
        <v>192</v>
      </c>
      <c r="N3197" t="s">
        <v>206</v>
      </c>
      <c r="O3197" t="s">
        <v>265</v>
      </c>
      <c r="P3197">
        <v>2050</v>
      </c>
      <c r="Q3197">
        <v>2.6379288559999998</v>
      </c>
    </row>
    <row r="3198" spans="1:17" x14ac:dyDescent="0.25">
      <c r="A3198" t="s">
        <v>462</v>
      </c>
      <c r="B3198" t="s">
        <v>463</v>
      </c>
      <c r="C3198" t="s">
        <v>464</v>
      </c>
      <c r="D3198" t="s">
        <v>361</v>
      </c>
      <c r="E3198" t="s">
        <v>416</v>
      </c>
      <c r="F3198" t="s">
        <v>187</v>
      </c>
      <c r="G3198" t="s">
        <v>195</v>
      </c>
      <c r="H3198" t="s">
        <v>355</v>
      </c>
      <c r="I3198" t="s">
        <v>277</v>
      </c>
      <c r="K3198" t="s">
        <v>278</v>
      </c>
      <c r="N3198" t="s">
        <v>206</v>
      </c>
      <c r="O3198" t="s">
        <v>194</v>
      </c>
      <c r="P3198">
        <v>2015</v>
      </c>
      <c r="Q3198">
        <v>1.611998587</v>
      </c>
    </row>
    <row r="3199" spans="1:17" x14ac:dyDescent="0.25">
      <c r="A3199" t="s">
        <v>462</v>
      </c>
      <c r="B3199" t="s">
        <v>463</v>
      </c>
      <c r="C3199" t="s">
        <v>464</v>
      </c>
      <c r="D3199" t="s">
        <v>361</v>
      </c>
      <c r="E3199" t="s">
        <v>416</v>
      </c>
      <c r="F3199" t="s">
        <v>187</v>
      </c>
      <c r="G3199" t="s">
        <v>195</v>
      </c>
      <c r="H3199" t="s">
        <v>355</v>
      </c>
      <c r="I3199" t="s">
        <v>277</v>
      </c>
      <c r="K3199" t="s">
        <v>278</v>
      </c>
      <c r="N3199" t="s">
        <v>206</v>
      </c>
      <c r="O3199" t="s">
        <v>194</v>
      </c>
      <c r="P3199">
        <v>2020</v>
      </c>
      <c r="Q3199">
        <v>1.6119985859999999</v>
      </c>
    </row>
    <row r="3200" spans="1:17" x14ac:dyDescent="0.25">
      <c r="A3200" t="s">
        <v>462</v>
      </c>
      <c r="B3200" t="s">
        <v>463</v>
      </c>
      <c r="C3200" t="s">
        <v>464</v>
      </c>
      <c r="D3200" t="s">
        <v>361</v>
      </c>
      <c r="E3200" t="s">
        <v>416</v>
      </c>
      <c r="F3200" t="s">
        <v>187</v>
      </c>
      <c r="G3200" t="s">
        <v>195</v>
      </c>
      <c r="H3200" t="s">
        <v>355</v>
      </c>
      <c r="I3200" t="s">
        <v>277</v>
      </c>
      <c r="K3200" t="s">
        <v>278</v>
      </c>
      <c r="N3200" t="s">
        <v>206</v>
      </c>
      <c r="O3200" t="s">
        <v>264</v>
      </c>
      <c r="P3200">
        <v>2020</v>
      </c>
      <c r="Q3200">
        <v>1.3701987980000001</v>
      </c>
    </row>
    <row r="3201" spans="1:17" x14ac:dyDescent="0.25">
      <c r="A3201" t="s">
        <v>462</v>
      </c>
      <c r="B3201" t="s">
        <v>463</v>
      </c>
      <c r="C3201" t="s">
        <v>464</v>
      </c>
      <c r="D3201" t="s">
        <v>361</v>
      </c>
      <c r="E3201" t="s">
        <v>416</v>
      </c>
      <c r="F3201" t="s">
        <v>187</v>
      </c>
      <c r="G3201" t="s">
        <v>195</v>
      </c>
      <c r="H3201" t="s">
        <v>355</v>
      </c>
      <c r="I3201" t="s">
        <v>277</v>
      </c>
      <c r="K3201" t="s">
        <v>278</v>
      </c>
      <c r="N3201" t="s">
        <v>206</v>
      </c>
      <c r="O3201" t="s">
        <v>265</v>
      </c>
      <c r="P3201">
        <v>2020</v>
      </c>
      <c r="Q3201">
        <v>1.8537983739999999</v>
      </c>
    </row>
    <row r="3202" spans="1:17" x14ac:dyDescent="0.25">
      <c r="A3202" t="s">
        <v>462</v>
      </c>
      <c r="B3202" t="s">
        <v>463</v>
      </c>
      <c r="C3202" t="s">
        <v>464</v>
      </c>
      <c r="D3202" t="s">
        <v>361</v>
      </c>
      <c r="E3202" t="s">
        <v>416</v>
      </c>
      <c r="F3202" t="s">
        <v>187</v>
      </c>
      <c r="G3202" t="s">
        <v>195</v>
      </c>
      <c r="H3202" t="s">
        <v>355</v>
      </c>
      <c r="I3202" t="s">
        <v>277</v>
      </c>
      <c r="K3202" t="s">
        <v>278</v>
      </c>
      <c r="N3202" t="s">
        <v>206</v>
      </c>
      <c r="O3202" t="s">
        <v>194</v>
      </c>
      <c r="P3202">
        <v>2030</v>
      </c>
      <c r="Q3202">
        <v>1.576426495</v>
      </c>
    </row>
    <row r="3203" spans="1:17" x14ac:dyDescent="0.25">
      <c r="A3203" t="s">
        <v>462</v>
      </c>
      <c r="B3203" t="s">
        <v>463</v>
      </c>
      <c r="C3203" t="s">
        <v>464</v>
      </c>
      <c r="D3203" t="s">
        <v>361</v>
      </c>
      <c r="E3203" t="s">
        <v>416</v>
      </c>
      <c r="F3203" t="s">
        <v>187</v>
      </c>
      <c r="G3203" t="s">
        <v>195</v>
      </c>
      <c r="H3203" t="s">
        <v>355</v>
      </c>
      <c r="I3203" t="s">
        <v>277</v>
      </c>
      <c r="K3203" t="s">
        <v>278</v>
      </c>
      <c r="N3203" t="s">
        <v>206</v>
      </c>
      <c r="O3203" t="s">
        <v>194</v>
      </c>
      <c r="P3203">
        <v>2050</v>
      </c>
      <c r="Q3203">
        <v>1.523516552</v>
      </c>
    </row>
    <row r="3204" spans="1:17" x14ac:dyDescent="0.25">
      <c r="A3204" t="s">
        <v>462</v>
      </c>
      <c r="B3204" t="s">
        <v>463</v>
      </c>
      <c r="C3204" t="s">
        <v>464</v>
      </c>
      <c r="D3204" t="s">
        <v>361</v>
      </c>
      <c r="E3204" t="s">
        <v>416</v>
      </c>
      <c r="F3204" t="s">
        <v>187</v>
      </c>
      <c r="G3204" t="s">
        <v>195</v>
      </c>
      <c r="H3204" t="s">
        <v>355</v>
      </c>
      <c r="I3204" t="s">
        <v>277</v>
      </c>
      <c r="K3204" t="s">
        <v>278</v>
      </c>
      <c r="N3204" t="s">
        <v>206</v>
      </c>
      <c r="O3204" t="s">
        <v>264</v>
      </c>
      <c r="P3204">
        <v>2050</v>
      </c>
      <c r="Q3204">
        <v>1.142637414</v>
      </c>
    </row>
    <row r="3205" spans="1:17" x14ac:dyDescent="0.25">
      <c r="A3205" t="s">
        <v>462</v>
      </c>
      <c r="B3205" t="s">
        <v>463</v>
      </c>
      <c r="C3205" t="s">
        <v>464</v>
      </c>
      <c r="D3205" t="s">
        <v>361</v>
      </c>
      <c r="E3205" t="s">
        <v>416</v>
      </c>
      <c r="F3205" t="s">
        <v>187</v>
      </c>
      <c r="G3205" t="s">
        <v>195</v>
      </c>
      <c r="H3205" t="s">
        <v>355</v>
      </c>
      <c r="I3205" t="s">
        <v>277</v>
      </c>
      <c r="K3205" t="s">
        <v>278</v>
      </c>
      <c r="N3205" t="s">
        <v>206</v>
      </c>
      <c r="O3205" t="s">
        <v>265</v>
      </c>
      <c r="P3205">
        <v>2050</v>
      </c>
      <c r="Q3205">
        <v>1.904395689</v>
      </c>
    </row>
    <row r="3206" spans="1:17" x14ac:dyDescent="0.25">
      <c r="A3206" t="s">
        <v>462</v>
      </c>
      <c r="B3206" t="s">
        <v>463</v>
      </c>
      <c r="C3206" t="s">
        <v>464</v>
      </c>
      <c r="D3206" t="s">
        <v>361</v>
      </c>
      <c r="E3206" t="s">
        <v>416</v>
      </c>
      <c r="F3206" t="s">
        <v>187</v>
      </c>
      <c r="G3206" t="s">
        <v>195</v>
      </c>
      <c r="H3206" t="s">
        <v>215</v>
      </c>
      <c r="I3206" t="s">
        <v>216</v>
      </c>
      <c r="K3206" t="s">
        <v>202</v>
      </c>
      <c r="N3206" t="s">
        <v>206</v>
      </c>
      <c r="O3206" t="s">
        <v>194</v>
      </c>
      <c r="P3206">
        <v>2015</v>
      </c>
      <c r="Q3206">
        <v>25</v>
      </c>
    </row>
    <row r="3207" spans="1:17" x14ac:dyDescent="0.25">
      <c r="A3207" t="s">
        <v>462</v>
      </c>
      <c r="B3207" t="s">
        <v>463</v>
      </c>
      <c r="C3207" t="s">
        <v>464</v>
      </c>
      <c r="D3207" t="s">
        <v>361</v>
      </c>
      <c r="E3207" t="s">
        <v>416</v>
      </c>
      <c r="F3207" t="s">
        <v>187</v>
      </c>
      <c r="G3207" t="s">
        <v>195</v>
      </c>
      <c r="H3207" t="s">
        <v>215</v>
      </c>
      <c r="I3207" t="s">
        <v>216</v>
      </c>
      <c r="K3207" t="s">
        <v>202</v>
      </c>
      <c r="N3207" t="s">
        <v>206</v>
      </c>
      <c r="O3207" t="s">
        <v>194</v>
      </c>
      <c r="P3207">
        <v>2020</v>
      </c>
      <c r="Q3207">
        <v>25</v>
      </c>
    </row>
    <row r="3208" spans="1:17" x14ac:dyDescent="0.25">
      <c r="A3208" t="s">
        <v>462</v>
      </c>
      <c r="B3208" t="s">
        <v>463</v>
      </c>
      <c r="C3208" t="s">
        <v>464</v>
      </c>
      <c r="D3208" t="s">
        <v>361</v>
      </c>
      <c r="E3208" t="s">
        <v>416</v>
      </c>
      <c r="F3208" t="s">
        <v>187</v>
      </c>
      <c r="G3208" t="s">
        <v>195</v>
      </c>
      <c r="H3208" t="s">
        <v>215</v>
      </c>
      <c r="I3208" t="s">
        <v>216</v>
      </c>
      <c r="K3208" t="s">
        <v>202</v>
      </c>
      <c r="N3208" t="s">
        <v>206</v>
      </c>
      <c r="O3208" t="s">
        <v>264</v>
      </c>
      <c r="P3208">
        <v>2020</v>
      </c>
      <c r="Q3208">
        <v>20</v>
      </c>
    </row>
    <row r="3209" spans="1:17" x14ac:dyDescent="0.25">
      <c r="A3209" t="s">
        <v>462</v>
      </c>
      <c r="B3209" t="s">
        <v>463</v>
      </c>
      <c r="C3209" t="s">
        <v>464</v>
      </c>
      <c r="D3209" t="s">
        <v>361</v>
      </c>
      <c r="E3209" t="s">
        <v>416</v>
      </c>
      <c r="F3209" t="s">
        <v>187</v>
      </c>
      <c r="G3209" t="s">
        <v>195</v>
      </c>
      <c r="H3209" t="s">
        <v>215</v>
      </c>
      <c r="I3209" t="s">
        <v>216</v>
      </c>
      <c r="K3209" t="s">
        <v>202</v>
      </c>
      <c r="N3209" t="s">
        <v>206</v>
      </c>
      <c r="O3209" t="s">
        <v>265</v>
      </c>
      <c r="P3209">
        <v>2020</v>
      </c>
      <c r="Q3209">
        <v>35</v>
      </c>
    </row>
    <row r="3210" spans="1:17" x14ac:dyDescent="0.25">
      <c r="A3210" t="s">
        <v>462</v>
      </c>
      <c r="B3210" t="s">
        <v>463</v>
      </c>
      <c r="C3210" t="s">
        <v>464</v>
      </c>
      <c r="D3210" t="s">
        <v>361</v>
      </c>
      <c r="E3210" t="s">
        <v>416</v>
      </c>
      <c r="F3210" t="s">
        <v>187</v>
      </c>
      <c r="G3210" t="s">
        <v>195</v>
      </c>
      <c r="H3210" t="s">
        <v>215</v>
      </c>
      <c r="I3210" t="s">
        <v>216</v>
      </c>
      <c r="K3210" t="s">
        <v>202</v>
      </c>
      <c r="N3210" t="s">
        <v>206</v>
      </c>
      <c r="O3210" t="s">
        <v>194</v>
      </c>
      <c r="P3210">
        <v>2030</v>
      </c>
      <c r="Q3210">
        <v>25</v>
      </c>
    </row>
    <row r="3211" spans="1:17" x14ac:dyDescent="0.25">
      <c r="A3211" t="s">
        <v>462</v>
      </c>
      <c r="B3211" t="s">
        <v>463</v>
      </c>
      <c r="C3211" t="s">
        <v>464</v>
      </c>
      <c r="D3211" t="s">
        <v>361</v>
      </c>
      <c r="E3211" t="s">
        <v>416</v>
      </c>
      <c r="F3211" t="s">
        <v>187</v>
      </c>
      <c r="G3211" t="s">
        <v>195</v>
      </c>
      <c r="H3211" t="s">
        <v>215</v>
      </c>
      <c r="I3211" t="s">
        <v>216</v>
      </c>
      <c r="K3211" t="s">
        <v>202</v>
      </c>
      <c r="N3211" t="s">
        <v>206</v>
      </c>
      <c r="O3211" t="s">
        <v>194</v>
      </c>
      <c r="P3211">
        <v>2050</v>
      </c>
      <c r="Q3211">
        <v>25</v>
      </c>
    </row>
    <row r="3212" spans="1:17" x14ac:dyDescent="0.25">
      <c r="A3212" t="s">
        <v>462</v>
      </c>
      <c r="B3212" t="s">
        <v>463</v>
      </c>
      <c r="C3212" t="s">
        <v>464</v>
      </c>
      <c r="D3212" t="s">
        <v>361</v>
      </c>
      <c r="E3212" t="s">
        <v>416</v>
      </c>
      <c r="F3212" t="s">
        <v>187</v>
      </c>
      <c r="G3212" t="s">
        <v>195</v>
      </c>
      <c r="H3212" t="s">
        <v>215</v>
      </c>
      <c r="I3212" t="s">
        <v>216</v>
      </c>
      <c r="K3212" t="s">
        <v>202</v>
      </c>
      <c r="N3212" t="s">
        <v>206</v>
      </c>
      <c r="O3212" t="s">
        <v>264</v>
      </c>
      <c r="P3212">
        <v>2050</v>
      </c>
      <c r="Q3212">
        <v>20</v>
      </c>
    </row>
    <row r="3213" spans="1:17" x14ac:dyDescent="0.25">
      <c r="A3213" t="s">
        <v>462</v>
      </c>
      <c r="B3213" t="s">
        <v>463</v>
      </c>
      <c r="C3213" t="s">
        <v>464</v>
      </c>
      <c r="D3213" t="s">
        <v>361</v>
      </c>
      <c r="E3213" t="s">
        <v>416</v>
      </c>
      <c r="F3213" t="s">
        <v>187</v>
      </c>
      <c r="G3213" t="s">
        <v>195</v>
      </c>
      <c r="H3213" t="s">
        <v>215</v>
      </c>
      <c r="I3213" t="s">
        <v>216</v>
      </c>
      <c r="K3213" t="s">
        <v>202</v>
      </c>
      <c r="N3213" t="s">
        <v>206</v>
      </c>
      <c r="O3213" t="s">
        <v>265</v>
      </c>
      <c r="P3213">
        <v>2050</v>
      </c>
      <c r="Q3213">
        <v>35</v>
      </c>
    </row>
    <row r="3214" spans="1:17" x14ac:dyDescent="0.25">
      <c r="A3214" t="s">
        <v>462</v>
      </c>
      <c r="B3214" t="s">
        <v>463</v>
      </c>
      <c r="C3214" t="s">
        <v>464</v>
      </c>
      <c r="D3214" t="s">
        <v>361</v>
      </c>
      <c r="E3214" t="s">
        <v>416</v>
      </c>
      <c r="F3214" t="s">
        <v>187</v>
      </c>
      <c r="G3214" t="s">
        <v>218</v>
      </c>
      <c r="H3214" t="s">
        <v>219</v>
      </c>
      <c r="I3214" t="s">
        <v>220</v>
      </c>
      <c r="K3214" t="s">
        <v>221</v>
      </c>
      <c r="N3214" t="s">
        <v>425</v>
      </c>
      <c r="O3214" t="s">
        <v>194</v>
      </c>
      <c r="P3214">
        <v>2015</v>
      </c>
      <c r="Q3214">
        <v>0.3</v>
      </c>
    </row>
    <row r="3215" spans="1:17" x14ac:dyDescent="0.25">
      <c r="A3215" t="s">
        <v>462</v>
      </c>
      <c r="B3215" t="s">
        <v>463</v>
      </c>
      <c r="C3215" t="s">
        <v>464</v>
      </c>
      <c r="D3215" t="s">
        <v>361</v>
      </c>
      <c r="E3215" t="s">
        <v>416</v>
      </c>
      <c r="F3215" t="s">
        <v>187</v>
      </c>
      <c r="G3215" t="s">
        <v>218</v>
      </c>
      <c r="H3215" t="s">
        <v>219</v>
      </c>
      <c r="I3215" t="s">
        <v>220</v>
      </c>
      <c r="K3215" t="s">
        <v>221</v>
      </c>
      <c r="N3215" t="s">
        <v>425</v>
      </c>
      <c r="O3215" t="s">
        <v>194</v>
      </c>
      <c r="P3215">
        <v>2020</v>
      </c>
      <c r="Q3215">
        <v>0.1</v>
      </c>
    </row>
    <row r="3216" spans="1:17" x14ac:dyDescent="0.25">
      <c r="A3216" t="s">
        <v>462</v>
      </c>
      <c r="B3216" t="s">
        <v>463</v>
      </c>
      <c r="C3216" t="s">
        <v>464</v>
      </c>
      <c r="D3216" t="s">
        <v>361</v>
      </c>
      <c r="E3216" t="s">
        <v>416</v>
      </c>
      <c r="F3216" t="s">
        <v>187</v>
      </c>
      <c r="G3216" t="s">
        <v>218</v>
      </c>
      <c r="H3216" t="s">
        <v>219</v>
      </c>
      <c r="I3216" t="s">
        <v>220</v>
      </c>
      <c r="K3216" t="s">
        <v>221</v>
      </c>
      <c r="N3216" t="s">
        <v>425</v>
      </c>
      <c r="O3216" t="s">
        <v>264</v>
      </c>
      <c r="P3216">
        <v>2020</v>
      </c>
      <c r="Q3216">
        <v>0</v>
      </c>
    </row>
    <row r="3217" spans="1:17" x14ac:dyDescent="0.25">
      <c r="A3217" t="s">
        <v>462</v>
      </c>
      <c r="B3217" t="s">
        <v>463</v>
      </c>
      <c r="C3217" t="s">
        <v>464</v>
      </c>
      <c r="D3217" t="s">
        <v>361</v>
      </c>
      <c r="E3217" t="s">
        <v>416</v>
      </c>
      <c r="F3217" t="s">
        <v>187</v>
      </c>
      <c r="G3217" t="s">
        <v>218</v>
      </c>
      <c r="H3217" t="s">
        <v>219</v>
      </c>
      <c r="I3217" t="s">
        <v>220</v>
      </c>
      <c r="K3217" t="s">
        <v>221</v>
      </c>
      <c r="N3217" t="s">
        <v>425</v>
      </c>
      <c r="O3217" t="s">
        <v>265</v>
      </c>
      <c r="P3217">
        <v>2020</v>
      </c>
      <c r="Q3217">
        <v>0.1</v>
      </c>
    </row>
    <row r="3218" spans="1:17" x14ac:dyDescent="0.25">
      <c r="A3218" t="s">
        <v>462</v>
      </c>
      <c r="B3218" t="s">
        <v>463</v>
      </c>
      <c r="C3218" t="s">
        <v>464</v>
      </c>
      <c r="D3218" t="s">
        <v>361</v>
      </c>
      <c r="E3218" t="s">
        <v>416</v>
      </c>
      <c r="F3218" t="s">
        <v>187</v>
      </c>
      <c r="G3218" t="s">
        <v>218</v>
      </c>
      <c r="H3218" t="s">
        <v>219</v>
      </c>
      <c r="I3218" t="s">
        <v>220</v>
      </c>
      <c r="K3218" t="s">
        <v>221</v>
      </c>
      <c r="N3218" t="s">
        <v>425</v>
      </c>
      <c r="O3218" t="s">
        <v>194</v>
      </c>
      <c r="P3218">
        <v>2030</v>
      </c>
      <c r="Q3218">
        <v>0.1</v>
      </c>
    </row>
    <row r="3219" spans="1:17" x14ac:dyDescent="0.25">
      <c r="A3219" t="s">
        <v>462</v>
      </c>
      <c r="B3219" t="s">
        <v>463</v>
      </c>
      <c r="C3219" t="s">
        <v>464</v>
      </c>
      <c r="D3219" t="s">
        <v>361</v>
      </c>
      <c r="E3219" t="s">
        <v>416</v>
      </c>
      <c r="F3219" t="s">
        <v>187</v>
      </c>
      <c r="G3219" t="s">
        <v>218</v>
      </c>
      <c r="H3219" t="s">
        <v>219</v>
      </c>
      <c r="I3219" t="s">
        <v>220</v>
      </c>
      <c r="K3219" t="s">
        <v>221</v>
      </c>
      <c r="N3219" t="s">
        <v>425</v>
      </c>
      <c r="O3219" t="s">
        <v>194</v>
      </c>
      <c r="P3219">
        <v>2050</v>
      </c>
      <c r="Q3219">
        <v>0.1</v>
      </c>
    </row>
    <row r="3220" spans="1:17" x14ac:dyDescent="0.25">
      <c r="A3220" t="s">
        <v>462</v>
      </c>
      <c r="B3220" t="s">
        <v>463</v>
      </c>
      <c r="C3220" t="s">
        <v>464</v>
      </c>
      <c r="D3220" t="s">
        <v>361</v>
      </c>
      <c r="E3220" t="s">
        <v>416</v>
      </c>
      <c r="F3220" t="s">
        <v>187</v>
      </c>
      <c r="G3220" t="s">
        <v>218</v>
      </c>
      <c r="H3220" t="s">
        <v>219</v>
      </c>
      <c r="I3220" t="s">
        <v>220</v>
      </c>
      <c r="K3220" t="s">
        <v>221</v>
      </c>
      <c r="N3220" t="s">
        <v>425</v>
      </c>
      <c r="O3220" t="s">
        <v>264</v>
      </c>
      <c r="P3220">
        <v>2050</v>
      </c>
      <c r="Q3220">
        <v>0</v>
      </c>
    </row>
    <row r="3221" spans="1:17" x14ac:dyDescent="0.25">
      <c r="A3221" t="s">
        <v>462</v>
      </c>
      <c r="B3221" t="s">
        <v>463</v>
      </c>
      <c r="C3221" t="s">
        <v>464</v>
      </c>
      <c r="D3221" t="s">
        <v>361</v>
      </c>
      <c r="E3221" t="s">
        <v>416</v>
      </c>
      <c r="F3221" t="s">
        <v>187</v>
      </c>
      <c r="G3221" t="s">
        <v>218</v>
      </c>
      <c r="H3221" t="s">
        <v>219</v>
      </c>
      <c r="I3221" t="s">
        <v>220</v>
      </c>
      <c r="K3221" t="s">
        <v>221</v>
      </c>
      <c r="N3221" t="s">
        <v>425</v>
      </c>
      <c r="O3221" t="s">
        <v>265</v>
      </c>
      <c r="P3221">
        <v>2050</v>
      </c>
      <c r="Q3221">
        <v>0.1</v>
      </c>
    </row>
    <row r="3222" spans="1:17" x14ac:dyDescent="0.25">
      <c r="A3222" t="s">
        <v>462</v>
      </c>
      <c r="B3222" t="s">
        <v>463</v>
      </c>
      <c r="C3222" t="s">
        <v>464</v>
      </c>
      <c r="D3222" t="s">
        <v>361</v>
      </c>
      <c r="E3222" t="s">
        <v>416</v>
      </c>
      <c r="F3222" t="s">
        <v>187</v>
      </c>
      <c r="G3222" t="s">
        <v>218</v>
      </c>
      <c r="H3222" t="s">
        <v>223</v>
      </c>
      <c r="I3222" t="s">
        <v>224</v>
      </c>
      <c r="K3222" t="s">
        <v>221</v>
      </c>
      <c r="M3222" t="s">
        <v>238</v>
      </c>
      <c r="N3222" t="s">
        <v>425</v>
      </c>
      <c r="O3222" t="s">
        <v>194</v>
      </c>
      <c r="P3222">
        <v>2015</v>
      </c>
      <c r="Q3222">
        <v>1.2</v>
      </c>
    </row>
    <row r="3223" spans="1:17" x14ac:dyDescent="0.25">
      <c r="A3223" t="s">
        <v>462</v>
      </c>
      <c r="B3223" t="s">
        <v>463</v>
      </c>
      <c r="C3223" t="s">
        <v>464</v>
      </c>
      <c r="D3223" t="s">
        <v>361</v>
      </c>
      <c r="E3223" t="s">
        <v>416</v>
      </c>
      <c r="F3223" t="s">
        <v>187</v>
      </c>
      <c r="G3223" t="s">
        <v>218</v>
      </c>
      <c r="H3223" t="s">
        <v>223</v>
      </c>
      <c r="I3223" t="s">
        <v>224</v>
      </c>
      <c r="K3223" t="s">
        <v>221</v>
      </c>
      <c r="M3223" t="s">
        <v>238</v>
      </c>
      <c r="N3223" t="s">
        <v>425</v>
      </c>
      <c r="O3223" t="s">
        <v>194</v>
      </c>
      <c r="P3223">
        <v>2020</v>
      </c>
      <c r="Q3223">
        <v>1</v>
      </c>
    </row>
    <row r="3224" spans="1:17" x14ac:dyDescent="0.25">
      <c r="A3224" t="s">
        <v>462</v>
      </c>
      <c r="B3224" t="s">
        <v>463</v>
      </c>
      <c r="C3224" t="s">
        <v>464</v>
      </c>
      <c r="D3224" t="s">
        <v>361</v>
      </c>
      <c r="E3224" t="s">
        <v>416</v>
      </c>
      <c r="F3224" t="s">
        <v>187</v>
      </c>
      <c r="G3224" t="s">
        <v>218</v>
      </c>
      <c r="H3224" t="s">
        <v>223</v>
      </c>
      <c r="I3224" t="s">
        <v>224</v>
      </c>
      <c r="K3224" t="s">
        <v>221</v>
      </c>
      <c r="M3224" t="s">
        <v>238</v>
      </c>
      <c r="N3224" t="s">
        <v>425</v>
      </c>
      <c r="O3224" t="s">
        <v>264</v>
      </c>
      <c r="P3224">
        <v>2020</v>
      </c>
      <c r="Q3224">
        <v>1</v>
      </c>
    </row>
    <row r="3225" spans="1:17" x14ac:dyDescent="0.25">
      <c r="A3225" t="s">
        <v>462</v>
      </c>
      <c r="B3225" t="s">
        <v>463</v>
      </c>
      <c r="C3225" t="s">
        <v>464</v>
      </c>
      <c r="D3225" t="s">
        <v>361</v>
      </c>
      <c r="E3225" t="s">
        <v>416</v>
      </c>
      <c r="F3225" t="s">
        <v>187</v>
      </c>
      <c r="G3225" t="s">
        <v>218</v>
      </c>
      <c r="H3225" t="s">
        <v>223</v>
      </c>
      <c r="I3225" t="s">
        <v>224</v>
      </c>
      <c r="K3225" t="s">
        <v>221</v>
      </c>
      <c r="M3225" t="s">
        <v>238</v>
      </c>
      <c r="N3225" t="s">
        <v>425</v>
      </c>
      <c r="O3225" t="s">
        <v>265</v>
      </c>
      <c r="P3225">
        <v>2020</v>
      </c>
      <c r="Q3225">
        <v>3</v>
      </c>
    </row>
    <row r="3226" spans="1:17" x14ac:dyDescent="0.25">
      <c r="A3226" t="s">
        <v>462</v>
      </c>
      <c r="B3226" t="s">
        <v>463</v>
      </c>
      <c r="C3226" t="s">
        <v>464</v>
      </c>
      <c r="D3226" t="s">
        <v>361</v>
      </c>
      <c r="E3226" t="s">
        <v>416</v>
      </c>
      <c r="F3226" t="s">
        <v>187</v>
      </c>
      <c r="G3226" t="s">
        <v>218</v>
      </c>
      <c r="H3226" t="s">
        <v>223</v>
      </c>
      <c r="I3226" t="s">
        <v>224</v>
      </c>
      <c r="K3226" t="s">
        <v>221</v>
      </c>
      <c r="M3226" t="s">
        <v>238</v>
      </c>
      <c r="N3226" t="s">
        <v>425</v>
      </c>
      <c r="O3226" t="s">
        <v>194</v>
      </c>
      <c r="P3226">
        <v>2030</v>
      </c>
      <c r="Q3226">
        <v>1</v>
      </c>
    </row>
    <row r="3227" spans="1:17" x14ac:dyDescent="0.25">
      <c r="A3227" t="s">
        <v>462</v>
      </c>
      <c r="B3227" t="s">
        <v>463</v>
      </c>
      <c r="C3227" t="s">
        <v>464</v>
      </c>
      <c r="D3227" t="s">
        <v>361</v>
      </c>
      <c r="E3227" t="s">
        <v>416</v>
      </c>
      <c r="F3227" t="s">
        <v>187</v>
      </c>
      <c r="G3227" t="s">
        <v>218</v>
      </c>
      <c r="H3227" t="s">
        <v>223</v>
      </c>
      <c r="I3227" t="s">
        <v>224</v>
      </c>
      <c r="K3227" t="s">
        <v>221</v>
      </c>
      <c r="M3227" t="s">
        <v>238</v>
      </c>
      <c r="N3227" t="s">
        <v>425</v>
      </c>
      <c r="O3227" t="s">
        <v>194</v>
      </c>
      <c r="P3227">
        <v>2050</v>
      </c>
      <c r="Q3227">
        <v>1</v>
      </c>
    </row>
    <row r="3228" spans="1:17" x14ac:dyDescent="0.25">
      <c r="A3228" t="s">
        <v>462</v>
      </c>
      <c r="B3228" t="s">
        <v>463</v>
      </c>
      <c r="C3228" t="s">
        <v>464</v>
      </c>
      <c r="D3228" t="s">
        <v>361</v>
      </c>
      <c r="E3228" t="s">
        <v>416</v>
      </c>
      <c r="F3228" t="s">
        <v>187</v>
      </c>
      <c r="G3228" t="s">
        <v>218</v>
      </c>
      <c r="H3228" t="s">
        <v>223</v>
      </c>
      <c r="I3228" t="s">
        <v>224</v>
      </c>
      <c r="K3228" t="s">
        <v>221</v>
      </c>
      <c r="M3228" t="s">
        <v>238</v>
      </c>
      <c r="N3228" t="s">
        <v>425</v>
      </c>
      <c r="O3228" t="s">
        <v>264</v>
      </c>
      <c r="P3228">
        <v>2050</v>
      </c>
      <c r="Q3228">
        <v>0</v>
      </c>
    </row>
    <row r="3229" spans="1:17" x14ac:dyDescent="0.25">
      <c r="A3229" t="s">
        <v>462</v>
      </c>
      <c r="B3229" t="s">
        <v>463</v>
      </c>
      <c r="C3229" t="s">
        <v>464</v>
      </c>
      <c r="D3229" t="s">
        <v>361</v>
      </c>
      <c r="E3229" t="s">
        <v>416</v>
      </c>
      <c r="F3229" t="s">
        <v>187</v>
      </c>
      <c r="G3229" t="s">
        <v>218</v>
      </c>
      <c r="H3229" t="s">
        <v>223</v>
      </c>
      <c r="I3229" t="s">
        <v>224</v>
      </c>
      <c r="K3229" t="s">
        <v>221</v>
      </c>
      <c r="M3229" t="s">
        <v>238</v>
      </c>
      <c r="N3229" t="s">
        <v>425</v>
      </c>
      <c r="O3229" t="s">
        <v>265</v>
      </c>
      <c r="P3229">
        <v>2050</v>
      </c>
      <c r="Q3229">
        <v>1</v>
      </c>
    </row>
    <row r="3230" spans="1:17" x14ac:dyDescent="0.25">
      <c r="A3230" t="s">
        <v>462</v>
      </c>
      <c r="B3230" t="s">
        <v>463</v>
      </c>
      <c r="C3230" t="s">
        <v>464</v>
      </c>
      <c r="D3230" t="s">
        <v>361</v>
      </c>
      <c r="E3230" t="s">
        <v>416</v>
      </c>
      <c r="F3230" t="s">
        <v>187</v>
      </c>
      <c r="G3230" t="s">
        <v>218</v>
      </c>
      <c r="H3230" t="s">
        <v>225</v>
      </c>
      <c r="I3230" t="s">
        <v>226</v>
      </c>
      <c r="K3230" t="s">
        <v>221</v>
      </c>
      <c r="M3230" t="s">
        <v>371</v>
      </c>
      <c r="N3230" t="s">
        <v>426</v>
      </c>
      <c r="O3230" t="s">
        <v>194</v>
      </c>
      <c r="P3230">
        <v>2015</v>
      </c>
      <c r="Q3230">
        <v>80</v>
      </c>
    </row>
    <row r="3231" spans="1:17" x14ac:dyDescent="0.25">
      <c r="A3231" t="s">
        <v>462</v>
      </c>
      <c r="B3231" t="s">
        <v>463</v>
      </c>
      <c r="C3231" t="s">
        <v>464</v>
      </c>
      <c r="D3231" t="s">
        <v>361</v>
      </c>
      <c r="E3231" t="s">
        <v>416</v>
      </c>
      <c r="F3231" t="s">
        <v>187</v>
      </c>
      <c r="G3231" t="s">
        <v>218</v>
      </c>
      <c r="H3231" t="s">
        <v>225</v>
      </c>
      <c r="I3231" t="s">
        <v>226</v>
      </c>
      <c r="K3231" t="s">
        <v>221</v>
      </c>
      <c r="M3231" t="s">
        <v>371</v>
      </c>
      <c r="N3231" t="s">
        <v>426</v>
      </c>
      <c r="O3231" t="s">
        <v>194</v>
      </c>
      <c r="P3231">
        <v>2020</v>
      </c>
      <c r="Q3231">
        <v>60</v>
      </c>
    </row>
    <row r="3232" spans="1:17" x14ac:dyDescent="0.25">
      <c r="A3232" t="s">
        <v>462</v>
      </c>
      <c r="B3232" t="s">
        <v>463</v>
      </c>
      <c r="C3232" t="s">
        <v>464</v>
      </c>
      <c r="D3232" t="s">
        <v>361</v>
      </c>
      <c r="E3232" t="s">
        <v>416</v>
      </c>
      <c r="F3232" t="s">
        <v>187</v>
      </c>
      <c r="G3232" t="s">
        <v>218</v>
      </c>
      <c r="H3232" t="s">
        <v>225</v>
      </c>
      <c r="I3232" t="s">
        <v>226</v>
      </c>
      <c r="K3232" t="s">
        <v>221</v>
      </c>
      <c r="M3232" t="s">
        <v>371</v>
      </c>
      <c r="N3232" t="s">
        <v>426</v>
      </c>
      <c r="O3232" t="s">
        <v>264</v>
      </c>
      <c r="P3232">
        <v>2020</v>
      </c>
      <c r="Q3232">
        <v>10</v>
      </c>
    </row>
    <row r="3233" spans="1:17" x14ac:dyDescent="0.25">
      <c r="A3233" t="s">
        <v>462</v>
      </c>
      <c r="B3233" t="s">
        <v>463</v>
      </c>
      <c r="C3233" t="s">
        <v>464</v>
      </c>
      <c r="D3233" t="s">
        <v>361</v>
      </c>
      <c r="E3233" t="s">
        <v>416</v>
      </c>
      <c r="F3233" t="s">
        <v>187</v>
      </c>
      <c r="G3233" t="s">
        <v>218</v>
      </c>
      <c r="H3233" t="s">
        <v>225</v>
      </c>
      <c r="I3233" t="s">
        <v>226</v>
      </c>
      <c r="K3233" t="s">
        <v>221</v>
      </c>
      <c r="M3233" t="s">
        <v>371</v>
      </c>
      <c r="N3233" t="s">
        <v>426</v>
      </c>
      <c r="O3233" t="s">
        <v>265</v>
      </c>
      <c r="P3233">
        <v>2020</v>
      </c>
      <c r="Q3233">
        <v>60</v>
      </c>
    </row>
    <row r="3234" spans="1:17" x14ac:dyDescent="0.25">
      <c r="A3234" t="s">
        <v>462</v>
      </c>
      <c r="B3234" t="s">
        <v>463</v>
      </c>
      <c r="C3234" t="s">
        <v>464</v>
      </c>
      <c r="D3234" t="s">
        <v>361</v>
      </c>
      <c r="E3234" t="s">
        <v>416</v>
      </c>
      <c r="F3234" t="s">
        <v>187</v>
      </c>
      <c r="G3234" t="s">
        <v>218</v>
      </c>
      <c r="H3234" t="s">
        <v>225</v>
      </c>
      <c r="I3234" t="s">
        <v>226</v>
      </c>
      <c r="K3234" t="s">
        <v>221</v>
      </c>
      <c r="M3234" t="s">
        <v>371</v>
      </c>
      <c r="N3234" t="s">
        <v>426</v>
      </c>
      <c r="O3234" t="s">
        <v>194</v>
      </c>
      <c r="P3234">
        <v>2030</v>
      </c>
      <c r="Q3234">
        <v>40</v>
      </c>
    </row>
    <row r="3235" spans="1:17" x14ac:dyDescent="0.25">
      <c r="A3235" t="s">
        <v>462</v>
      </c>
      <c r="B3235" t="s">
        <v>463</v>
      </c>
      <c r="C3235" t="s">
        <v>464</v>
      </c>
      <c r="D3235" t="s">
        <v>361</v>
      </c>
      <c r="E3235" t="s">
        <v>416</v>
      </c>
      <c r="F3235" t="s">
        <v>187</v>
      </c>
      <c r="G3235" t="s">
        <v>218</v>
      </c>
      <c r="H3235" t="s">
        <v>225</v>
      </c>
      <c r="I3235" t="s">
        <v>226</v>
      </c>
      <c r="K3235" t="s">
        <v>221</v>
      </c>
      <c r="M3235" t="s">
        <v>371</v>
      </c>
      <c r="N3235" t="s">
        <v>426</v>
      </c>
      <c r="O3235" t="s">
        <v>194</v>
      </c>
      <c r="P3235">
        <v>2050</v>
      </c>
      <c r="Q3235">
        <v>10</v>
      </c>
    </row>
    <row r="3236" spans="1:17" x14ac:dyDescent="0.25">
      <c r="A3236" t="s">
        <v>462</v>
      </c>
      <c r="B3236" t="s">
        <v>463</v>
      </c>
      <c r="C3236" t="s">
        <v>464</v>
      </c>
      <c r="D3236" t="s">
        <v>361</v>
      </c>
      <c r="E3236" t="s">
        <v>416</v>
      </c>
      <c r="F3236" t="s">
        <v>187</v>
      </c>
      <c r="G3236" t="s">
        <v>218</v>
      </c>
      <c r="H3236" t="s">
        <v>225</v>
      </c>
      <c r="I3236" t="s">
        <v>226</v>
      </c>
      <c r="K3236" t="s">
        <v>221</v>
      </c>
      <c r="M3236" t="s">
        <v>371</v>
      </c>
      <c r="N3236" t="s">
        <v>426</v>
      </c>
      <c r="O3236" t="s">
        <v>264</v>
      </c>
      <c r="P3236">
        <v>2050</v>
      </c>
      <c r="Q3236">
        <v>10</v>
      </c>
    </row>
    <row r="3237" spans="1:17" x14ac:dyDescent="0.25">
      <c r="A3237" t="s">
        <v>462</v>
      </c>
      <c r="B3237" t="s">
        <v>463</v>
      </c>
      <c r="C3237" t="s">
        <v>464</v>
      </c>
      <c r="D3237" t="s">
        <v>361</v>
      </c>
      <c r="E3237" t="s">
        <v>416</v>
      </c>
      <c r="F3237" t="s">
        <v>187</v>
      </c>
      <c r="G3237" t="s">
        <v>218</v>
      </c>
      <c r="H3237" t="s">
        <v>225</v>
      </c>
      <c r="I3237" t="s">
        <v>226</v>
      </c>
      <c r="K3237" t="s">
        <v>221</v>
      </c>
      <c r="M3237" t="s">
        <v>371</v>
      </c>
      <c r="N3237" t="s">
        <v>426</v>
      </c>
      <c r="O3237" t="s">
        <v>265</v>
      </c>
      <c r="P3237">
        <v>2050</v>
      </c>
      <c r="Q3237">
        <v>60</v>
      </c>
    </row>
    <row r="3238" spans="1:17" x14ac:dyDescent="0.25">
      <c r="A3238" t="s">
        <v>462</v>
      </c>
      <c r="B3238" t="s">
        <v>463</v>
      </c>
      <c r="C3238" t="s">
        <v>464</v>
      </c>
      <c r="D3238" t="s">
        <v>361</v>
      </c>
      <c r="E3238" t="s">
        <v>416</v>
      </c>
      <c r="F3238" t="s">
        <v>187</v>
      </c>
      <c r="G3238" t="s">
        <v>218</v>
      </c>
      <c r="H3238" t="s">
        <v>317</v>
      </c>
      <c r="I3238" t="s">
        <v>318</v>
      </c>
      <c r="K3238" t="s">
        <v>221</v>
      </c>
      <c r="M3238" t="s">
        <v>238</v>
      </c>
      <c r="N3238" t="s">
        <v>425</v>
      </c>
      <c r="O3238" t="s">
        <v>194</v>
      </c>
      <c r="P3238">
        <v>2015</v>
      </c>
      <c r="Q3238">
        <v>0.3</v>
      </c>
    </row>
    <row r="3239" spans="1:17" x14ac:dyDescent="0.25">
      <c r="A3239" t="s">
        <v>462</v>
      </c>
      <c r="B3239" t="s">
        <v>463</v>
      </c>
      <c r="C3239" t="s">
        <v>464</v>
      </c>
      <c r="D3239" t="s">
        <v>361</v>
      </c>
      <c r="E3239" t="s">
        <v>416</v>
      </c>
      <c r="F3239" t="s">
        <v>187</v>
      </c>
      <c r="G3239" t="s">
        <v>218</v>
      </c>
      <c r="H3239" t="s">
        <v>317</v>
      </c>
      <c r="I3239" t="s">
        <v>318</v>
      </c>
      <c r="K3239" t="s">
        <v>221</v>
      </c>
      <c r="M3239" t="s">
        <v>238</v>
      </c>
      <c r="N3239" t="s">
        <v>425</v>
      </c>
      <c r="O3239" t="s">
        <v>194</v>
      </c>
      <c r="P3239">
        <v>2020</v>
      </c>
      <c r="Q3239">
        <v>0.3</v>
      </c>
    </row>
    <row r="3240" spans="1:17" x14ac:dyDescent="0.25">
      <c r="A3240" t="s">
        <v>462</v>
      </c>
      <c r="B3240" t="s">
        <v>463</v>
      </c>
      <c r="C3240" t="s">
        <v>464</v>
      </c>
      <c r="D3240" t="s">
        <v>361</v>
      </c>
      <c r="E3240" t="s">
        <v>416</v>
      </c>
      <c r="F3240" t="s">
        <v>187</v>
      </c>
      <c r="G3240" t="s">
        <v>218</v>
      </c>
      <c r="H3240" t="s">
        <v>317</v>
      </c>
      <c r="I3240" t="s">
        <v>318</v>
      </c>
      <c r="K3240" t="s">
        <v>221</v>
      </c>
      <c r="M3240" t="s">
        <v>238</v>
      </c>
      <c r="N3240" t="s">
        <v>425</v>
      </c>
      <c r="O3240" t="s">
        <v>264</v>
      </c>
      <c r="P3240">
        <v>2020</v>
      </c>
      <c r="Q3240">
        <v>0.1</v>
      </c>
    </row>
    <row r="3241" spans="1:17" x14ac:dyDescent="0.25">
      <c r="A3241" t="s">
        <v>462</v>
      </c>
      <c r="B3241" t="s">
        <v>463</v>
      </c>
      <c r="C3241" t="s">
        <v>464</v>
      </c>
      <c r="D3241" t="s">
        <v>361</v>
      </c>
      <c r="E3241" t="s">
        <v>416</v>
      </c>
      <c r="F3241" t="s">
        <v>187</v>
      </c>
      <c r="G3241" t="s">
        <v>218</v>
      </c>
      <c r="H3241" t="s">
        <v>317</v>
      </c>
      <c r="I3241" t="s">
        <v>318</v>
      </c>
      <c r="K3241" t="s">
        <v>221</v>
      </c>
      <c r="M3241" t="s">
        <v>238</v>
      </c>
      <c r="N3241" t="s">
        <v>425</v>
      </c>
      <c r="O3241" t="s">
        <v>265</v>
      </c>
      <c r="P3241">
        <v>2020</v>
      </c>
      <c r="Q3241">
        <v>2</v>
      </c>
    </row>
    <row r="3242" spans="1:17" x14ac:dyDescent="0.25">
      <c r="A3242" t="s">
        <v>462</v>
      </c>
      <c r="B3242" t="s">
        <v>463</v>
      </c>
      <c r="C3242" t="s">
        <v>464</v>
      </c>
      <c r="D3242" t="s">
        <v>361</v>
      </c>
      <c r="E3242" t="s">
        <v>416</v>
      </c>
      <c r="F3242" t="s">
        <v>187</v>
      </c>
      <c r="G3242" t="s">
        <v>218</v>
      </c>
      <c r="H3242" t="s">
        <v>317</v>
      </c>
      <c r="I3242" t="s">
        <v>318</v>
      </c>
      <c r="K3242" t="s">
        <v>221</v>
      </c>
      <c r="M3242" t="s">
        <v>238</v>
      </c>
      <c r="N3242" t="s">
        <v>425</v>
      </c>
      <c r="O3242" t="s">
        <v>194</v>
      </c>
      <c r="P3242">
        <v>2030</v>
      </c>
      <c r="Q3242">
        <v>0.3</v>
      </c>
    </row>
    <row r="3243" spans="1:17" x14ac:dyDescent="0.25">
      <c r="A3243" t="s">
        <v>462</v>
      </c>
      <c r="B3243" t="s">
        <v>463</v>
      </c>
      <c r="C3243" t="s">
        <v>464</v>
      </c>
      <c r="D3243" t="s">
        <v>361</v>
      </c>
      <c r="E3243" t="s">
        <v>416</v>
      </c>
      <c r="F3243" t="s">
        <v>187</v>
      </c>
      <c r="G3243" t="s">
        <v>218</v>
      </c>
      <c r="H3243" t="s">
        <v>317</v>
      </c>
      <c r="I3243" t="s">
        <v>318</v>
      </c>
      <c r="K3243" t="s">
        <v>221</v>
      </c>
      <c r="M3243" t="s">
        <v>238</v>
      </c>
      <c r="N3243" t="s">
        <v>425</v>
      </c>
      <c r="O3243" t="s">
        <v>194</v>
      </c>
      <c r="P3243">
        <v>2050</v>
      </c>
      <c r="Q3243">
        <v>0.3</v>
      </c>
    </row>
    <row r="3244" spans="1:17" x14ac:dyDescent="0.25">
      <c r="A3244" t="s">
        <v>462</v>
      </c>
      <c r="B3244" t="s">
        <v>463</v>
      </c>
      <c r="C3244" t="s">
        <v>464</v>
      </c>
      <c r="D3244" t="s">
        <v>361</v>
      </c>
      <c r="E3244" t="s">
        <v>416</v>
      </c>
      <c r="F3244" t="s">
        <v>187</v>
      </c>
      <c r="G3244" t="s">
        <v>218</v>
      </c>
      <c r="H3244" t="s">
        <v>317</v>
      </c>
      <c r="I3244" t="s">
        <v>318</v>
      </c>
      <c r="K3244" t="s">
        <v>221</v>
      </c>
      <c r="M3244" t="s">
        <v>238</v>
      </c>
      <c r="N3244" t="s">
        <v>425</v>
      </c>
      <c r="O3244" t="s">
        <v>264</v>
      </c>
      <c r="P3244">
        <v>2050</v>
      </c>
      <c r="Q3244">
        <v>0.1</v>
      </c>
    </row>
    <row r="3245" spans="1:17" x14ac:dyDescent="0.25">
      <c r="A3245" t="s">
        <v>462</v>
      </c>
      <c r="B3245" t="s">
        <v>463</v>
      </c>
      <c r="C3245" t="s">
        <v>464</v>
      </c>
      <c r="D3245" t="s">
        <v>361</v>
      </c>
      <c r="E3245" t="s">
        <v>416</v>
      </c>
      <c r="F3245" t="s">
        <v>187</v>
      </c>
      <c r="G3245" t="s">
        <v>218</v>
      </c>
      <c r="H3245" t="s">
        <v>317</v>
      </c>
      <c r="I3245" t="s">
        <v>318</v>
      </c>
      <c r="K3245" t="s">
        <v>221</v>
      </c>
      <c r="M3245" t="s">
        <v>238</v>
      </c>
      <c r="N3245" t="s">
        <v>425</v>
      </c>
      <c r="O3245" t="s">
        <v>265</v>
      </c>
      <c r="P3245">
        <v>2050</v>
      </c>
      <c r="Q3245">
        <v>1</v>
      </c>
    </row>
    <row r="3246" spans="1:17" x14ac:dyDescent="0.25">
      <c r="A3246" t="s">
        <v>462</v>
      </c>
      <c r="B3246" t="s">
        <v>463</v>
      </c>
      <c r="C3246" t="s">
        <v>464</v>
      </c>
      <c r="D3246" t="s">
        <v>361</v>
      </c>
      <c r="E3246" t="s">
        <v>416</v>
      </c>
      <c r="F3246" t="s">
        <v>187</v>
      </c>
      <c r="G3246" t="s">
        <v>218</v>
      </c>
      <c r="H3246" t="s">
        <v>229</v>
      </c>
      <c r="I3246" t="s">
        <v>230</v>
      </c>
      <c r="J3246" t="s">
        <v>231</v>
      </c>
      <c r="K3246" t="s">
        <v>191</v>
      </c>
      <c r="M3246" t="s">
        <v>392</v>
      </c>
      <c r="N3246" t="s">
        <v>206</v>
      </c>
      <c r="O3246" t="s">
        <v>194</v>
      </c>
      <c r="P3246">
        <v>2015</v>
      </c>
      <c r="Q3246">
        <v>0.99792333330000005</v>
      </c>
    </row>
    <row r="3247" spans="1:17" x14ac:dyDescent="0.25">
      <c r="A3247" t="s">
        <v>462</v>
      </c>
      <c r="B3247" t="s">
        <v>463</v>
      </c>
      <c r="C3247" t="s">
        <v>464</v>
      </c>
      <c r="D3247" t="s">
        <v>361</v>
      </c>
      <c r="E3247" t="s">
        <v>416</v>
      </c>
      <c r="F3247" t="s">
        <v>187</v>
      </c>
      <c r="G3247" t="s">
        <v>218</v>
      </c>
      <c r="H3247" t="s">
        <v>229</v>
      </c>
      <c r="I3247" t="s">
        <v>230</v>
      </c>
      <c r="J3247" t="s">
        <v>231</v>
      </c>
      <c r="K3247" t="s">
        <v>191</v>
      </c>
      <c r="M3247" t="s">
        <v>392</v>
      </c>
      <c r="N3247" t="s">
        <v>206</v>
      </c>
      <c r="O3247" t="s">
        <v>194</v>
      </c>
      <c r="P3247">
        <v>2020</v>
      </c>
      <c r="Q3247">
        <v>0.99792333330000005</v>
      </c>
    </row>
    <row r="3248" spans="1:17" x14ac:dyDescent="0.25">
      <c r="A3248" t="s">
        <v>462</v>
      </c>
      <c r="B3248" t="s">
        <v>463</v>
      </c>
      <c r="C3248" t="s">
        <v>464</v>
      </c>
      <c r="D3248" t="s">
        <v>361</v>
      </c>
      <c r="E3248" t="s">
        <v>416</v>
      </c>
      <c r="F3248" t="s">
        <v>187</v>
      </c>
      <c r="G3248" t="s">
        <v>218</v>
      </c>
      <c r="H3248" t="s">
        <v>229</v>
      </c>
      <c r="I3248" t="s">
        <v>230</v>
      </c>
      <c r="J3248" t="s">
        <v>231</v>
      </c>
      <c r="K3248" t="s">
        <v>191</v>
      </c>
      <c r="M3248" t="s">
        <v>392</v>
      </c>
      <c r="N3248" t="s">
        <v>206</v>
      </c>
      <c r="O3248" t="s">
        <v>264</v>
      </c>
      <c r="P3248">
        <v>2020</v>
      </c>
      <c r="Q3248">
        <v>0.98961666670000004</v>
      </c>
    </row>
    <row r="3249" spans="1:17" x14ac:dyDescent="0.25">
      <c r="A3249" t="s">
        <v>462</v>
      </c>
      <c r="B3249" t="s">
        <v>463</v>
      </c>
      <c r="C3249" t="s">
        <v>464</v>
      </c>
      <c r="D3249" t="s">
        <v>361</v>
      </c>
      <c r="E3249" t="s">
        <v>416</v>
      </c>
      <c r="F3249" t="s">
        <v>187</v>
      </c>
      <c r="G3249" t="s">
        <v>218</v>
      </c>
      <c r="H3249" t="s">
        <v>229</v>
      </c>
      <c r="I3249" t="s">
        <v>230</v>
      </c>
      <c r="J3249" t="s">
        <v>231</v>
      </c>
      <c r="K3249" t="s">
        <v>191</v>
      </c>
      <c r="M3249" t="s">
        <v>392</v>
      </c>
      <c r="N3249" t="s">
        <v>206</v>
      </c>
      <c r="O3249" t="s">
        <v>265</v>
      </c>
      <c r="P3249">
        <v>2020</v>
      </c>
      <c r="Q3249">
        <v>0.99896166669999997</v>
      </c>
    </row>
    <row r="3250" spans="1:17" x14ac:dyDescent="0.25">
      <c r="A3250" t="s">
        <v>462</v>
      </c>
      <c r="B3250" t="s">
        <v>463</v>
      </c>
      <c r="C3250" t="s">
        <v>464</v>
      </c>
      <c r="D3250" t="s">
        <v>361</v>
      </c>
      <c r="E3250" t="s">
        <v>416</v>
      </c>
      <c r="F3250" t="s">
        <v>187</v>
      </c>
      <c r="G3250" t="s">
        <v>218</v>
      </c>
      <c r="H3250" t="s">
        <v>229</v>
      </c>
      <c r="I3250" t="s">
        <v>230</v>
      </c>
      <c r="J3250" t="s">
        <v>231</v>
      </c>
      <c r="K3250" t="s">
        <v>191</v>
      </c>
      <c r="M3250" t="s">
        <v>392</v>
      </c>
      <c r="N3250" t="s">
        <v>206</v>
      </c>
      <c r="O3250" t="s">
        <v>194</v>
      </c>
      <c r="P3250">
        <v>2030</v>
      </c>
      <c r="Q3250">
        <v>0.99792333330000005</v>
      </c>
    </row>
    <row r="3251" spans="1:17" x14ac:dyDescent="0.25">
      <c r="A3251" t="s">
        <v>462</v>
      </c>
      <c r="B3251" t="s">
        <v>463</v>
      </c>
      <c r="C3251" t="s">
        <v>464</v>
      </c>
      <c r="D3251" t="s">
        <v>361</v>
      </c>
      <c r="E3251" t="s">
        <v>416</v>
      </c>
      <c r="F3251" t="s">
        <v>187</v>
      </c>
      <c r="G3251" t="s">
        <v>218</v>
      </c>
      <c r="H3251" t="s">
        <v>229</v>
      </c>
      <c r="I3251" t="s">
        <v>230</v>
      </c>
      <c r="J3251" t="s">
        <v>231</v>
      </c>
      <c r="K3251" t="s">
        <v>191</v>
      </c>
      <c r="M3251" t="s">
        <v>392</v>
      </c>
      <c r="N3251" t="s">
        <v>206</v>
      </c>
      <c r="O3251" t="s">
        <v>194</v>
      </c>
      <c r="P3251">
        <v>2050</v>
      </c>
      <c r="Q3251">
        <v>0.99792333330000005</v>
      </c>
    </row>
    <row r="3252" spans="1:17" x14ac:dyDescent="0.25">
      <c r="A3252" t="s">
        <v>462</v>
      </c>
      <c r="B3252" t="s">
        <v>463</v>
      </c>
      <c r="C3252" t="s">
        <v>464</v>
      </c>
      <c r="D3252" t="s">
        <v>361</v>
      </c>
      <c r="E3252" t="s">
        <v>416</v>
      </c>
      <c r="F3252" t="s">
        <v>187</v>
      </c>
      <c r="G3252" t="s">
        <v>218</v>
      </c>
      <c r="H3252" t="s">
        <v>229</v>
      </c>
      <c r="I3252" t="s">
        <v>230</v>
      </c>
      <c r="J3252" t="s">
        <v>231</v>
      </c>
      <c r="K3252" t="s">
        <v>191</v>
      </c>
      <c r="M3252" t="s">
        <v>392</v>
      </c>
      <c r="N3252" t="s">
        <v>206</v>
      </c>
      <c r="O3252" t="s">
        <v>264</v>
      </c>
      <c r="P3252">
        <v>2050</v>
      </c>
      <c r="Q3252">
        <v>0.99480833329999996</v>
      </c>
    </row>
    <row r="3253" spans="1:17" x14ac:dyDescent="0.25">
      <c r="A3253" t="s">
        <v>462</v>
      </c>
      <c r="B3253" t="s">
        <v>463</v>
      </c>
      <c r="C3253" t="s">
        <v>464</v>
      </c>
      <c r="D3253" t="s">
        <v>361</v>
      </c>
      <c r="E3253" t="s">
        <v>416</v>
      </c>
      <c r="F3253" t="s">
        <v>187</v>
      </c>
      <c r="G3253" t="s">
        <v>218</v>
      </c>
      <c r="H3253" t="s">
        <v>229</v>
      </c>
      <c r="I3253" t="s">
        <v>230</v>
      </c>
      <c r="J3253" t="s">
        <v>231</v>
      </c>
      <c r="K3253" t="s">
        <v>191</v>
      </c>
      <c r="M3253" t="s">
        <v>392</v>
      </c>
      <c r="N3253" t="s">
        <v>206</v>
      </c>
      <c r="O3253" t="s">
        <v>265</v>
      </c>
      <c r="P3253">
        <v>2050</v>
      </c>
      <c r="Q3253">
        <v>0.99896166669999997</v>
      </c>
    </row>
    <row r="3254" spans="1:17" x14ac:dyDescent="0.25">
      <c r="A3254" t="s">
        <v>462</v>
      </c>
      <c r="B3254" t="s">
        <v>463</v>
      </c>
      <c r="C3254" t="s">
        <v>464</v>
      </c>
      <c r="D3254" t="s">
        <v>361</v>
      </c>
      <c r="E3254" t="s">
        <v>416</v>
      </c>
      <c r="F3254" t="s">
        <v>187</v>
      </c>
      <c r="G3254" t="s">
        <v>233</v>
      </c>
      <c r="H3254" t="s">
        <v>287</v>
      </c>
      <c r="I3254" t="s">
        <v>240</v>
      </c>
      <c r="J3254" t="s">
        <v>288</v>
      </c>
      <c r="K3254" t="s">
        <v>241</v>
      </c>
      <c r="L3254" t="s">
        <v>237</v>
      </c>
      <c r="M3254" t="s">
        <v>427</v>
      </c>
      <c r="N3254" t="s">
        <v>206</v>
      </c>
      <c r="O3254" t="s">
        <v>194</v>
      </c>
      <c r="P3254">
        <v>2015</v>
      </c>
      <c r="Q3254">
        <v>5.6231904190000002</v>
      </c>
    </row>
    <row r="3255" spans="1:17" x14ac:dyDescent="0.25">
      <c r="A3255" t="s">
        <v>462</v>
      </c>
      <c r="B3255" t="s">
        <v>463</v>
      </c>
      <c r="C3255" t="s">
        <v>464</v>
      </c>
      <c r="D3255" t="s">
        <v>361</v>
      </c>
      <c r="E3255" t="s">
        <v>416</v>
      </c>
      <c r="F3255" t="s">
        <v>187</v>
      </c>
      <c r="G3255" t="s">
        <v>233</v>
      </c>
      <c r="H3255" t="s">
        <v>287</v>
      </c>
      <c r="I3255" t="s">
        <v>240</v>
      </c>
      <c r="J3255" t="s">
        <v>288</v>
      </c>
      <c r="K3255" t="s">
        <v>241</v>
      </c>
      <c r="L3255" t="s">
        <v>237</v>
      </c>
      <c r="M3255" t="s">
        <v>427</v>
      </c>
      <c r="N3255" t="s">
        <v>206</v>
      </c>
      <c r="O3255" t="s">
        <v>194</v>
      </c>
      <c r="P3255">
        <v>2020</v>
      </c>
      <c r="Q3255">
        <v>5.4840094419999996</v>
      </c>
    </row>
    <row r="3256" spans="1:17" x14ac:dyDescent="0.25">
      <c r="A3256" t="s">
        <v>462</v>
      </c>
      <c r="B3256" t="s">
        <v>463</v>
      </c>
      <c r="C3256" t="s">
        <v>464</v>
      </c>
      <c r="D3256" t="s">
        <v>361</v>
      </c>
      <c r="E3256" t="s">
        <v>416</v>
      </c>
      <c r="F3256" t="s">
        <v>187</v>
      </c>
      <c r="G3256" t="s">
        <v>233</v>
      </c>
      <c r="H3256" t="s">
        <v>287</v>
      </c>
      <c r="I3256" t="s">
        <v>240</v>
      </c>
      <c r="J3256" t="s">
        <v>288</v>
      </c>
      <c r="K3256" t="s">
        <v>241</v>
      </c>
      <c r="L3256" t="s">
        <v>237</v>
      </c>
      <c r="M3256" t="s">
        <v>427</v>
      </c>
      <c r="N3256" t="s">
        <v>206</v>
      </c>
      <c r="O3256" t="s">
        <v>264</v>
      </c>
      <c r="P3256">
        <v>2020</v>
      </c>
      <c r="Q3256">
        <v>4.6614080260000001</v>
      </c>
    </row>
    <row r="3257" spans="1:17" x14ac:dyDescent="0.25">
      <c r="A3257" t="s">
        <v>462</v>
      </c>
      <c r="B3257" t="s">
        <v>463</v>
      </c>
      <c r="C3257" t="s">
        <v>464</v>
      </c>
      <c r="D3257" t="s">
        <v>361</v>
      </c>
      <c r="E3257" t="s">
        <v>416</v>
      </c>
      <c r="F3257" t="s">
        <v>187</v>
      </c>
      <c r="G3257" t="s">
        <v>233</v>
      </c>
      <c r="H3257" t="s">
        <v>287</v>
      </c>
      <c r="I3257" t="s">
        <v>240</v>
      </c>
      <c r="J3257" t="s">
        <v>288</v>
      </c>
      <c r="K3257" t="s">
        <v>241</v>
      </c>
      <c r="L3257" t="s">
        <v>237</v>
      </c>
      <c r="M3257" t="s">
        <v>427</v>
      </c>
      <c r="N3257" t="s">
        <v>206</v>
      </c>
      <c r="O3257" t="s">
        <v>265</v>
      </c>
      <c r="P3257">
        <v>2020</v>
      </c>
      <c r="Q3257">
        <v>6.5215440029999998</v>
      </c>
    </row>
    <row r="3258" spans="1:17" x14ac:dyDescent="0.25">
      <c r="A3258" t="s">
        <v>462</v>
      </c>
      <c r="B3258" t="s">
        <v>463</v>
      </c>
      <c r="C3258" t="s">
        <v>464</v>
      </c>
      <c r="D3258" t="s">
        <v>361</v>
      </c>
      <c r="E3258" t="s">
        <v>416</v>
      </c>
      <c r="F3258" t="s">
        <v>187</v>
      </c>
      <c r="G3258" t="s">
        <v>233</v>
      </c>
      <c r="H3258" t="s">
        <v>287</v>
      </c>
      <c r="I3258" t="s">
        <v>240</v>
      </c>
      <c r="J3258" t="s">
        <v>288</v>
      </c>
      <c r="K3258" t="s">
        <v>241</v>
      </c>
      <c r="L3258" t="s">
        <v>237</v>
      </c>
      <c r="M3258" t="s">
        <v>427</v>
      </c>
      <c r="N3258" t="s">
        <v>206</v>
      </c>
      <c r="O3258" t="s">
        <v>194</v>
      </c>
      <c r="P3258">
        <v>2030</v>
      </c>
      <c r="Q3258">
        <v>5.3109875559999997</v>
      </c>
    </row>
    <row r="3259" spans="1:17" x14ac:dyDescent="0.25">
      <c r="A3259" t="s">
        <v>462</v>
      </c>
      <c r="B3259" t="s">
        <v>463</v>
      </c>
      <c r="C3259" t="s">
        <v>464</v>
      </c>
      <c r="D3259" t="s">
        <v>361</v>
      </c>
      <c r="E3259" t="s">
        <v>416</v>
      </c>
      <c r="F3259" t="s">
        <v>187</v>
      </c>
      <c r="G3259" t="s">
        <v>233</v>
      </c>
      <c r="H3259" t="s">
        <v>287</v>
      </c>
      <c r="I3259" t="s">
        <v>240</v>
      </c>
      <c r="J3259" t="s">
        <v>288</v>
      </c>
      <c r="K3259" t="s">
        <v>241</v>
      </c>
      <c r="L3259" t="s">
        <v>237</v>
      </c>
      <c r="M3259" t="s">
        <v>427</v>
      </c>
      <c r="N3259" t="s">
        <v>206</v>
      </c>
      <c r="O3259" t="s">
        <v>194</v>
      </c>
      <c r="P3259">
        <v>2050</v>
      </c>
      <c r="Q3259">
        <v>4.6625017279999996</v>
      </c>
    </row>
    <row r="3260" spans="1:17" x14ac:dyDescent="0.25">
      <c r="A3260" t="s">
        <v>462</v>
      </c>
      <c r="B3260" t="s">
        <v>463</v>
      </c>
      <c r="C3260" t="s">
        <v>464</v>
      </c>
      <c r="D3260" t="s">
        <v>361</v>
      </c>
      <c r="E3260" t="s">
        <v>416</v>
      </c>
      <c r="F3260" t="s">
        <v>187</v>
      </c>
      <c r="G3260" t="s">
        <v>233</v>
      </c>
      <c r="H3260" t="s">
        <v>287</v>
      </c>
      <c r="I3260" t="s">
        <v>240</v>
      </c>
      <c r="J3260" t="s">
        <v>288</v>
      </c>
      <c r="K3260" t="s">
        <v>241</v>
      </c>
      <c r="L3260" t="s">
        <v>237</v>
      </c>
      <c r="M3260" t="s">
        <v>427</v>
      </c>
      <c r="N3260" t="s">
        <v>206</v>
      </c>
      <c r="O3260" t="s">
        <v>264</v>
      </c>
      <c r="P3260">
        <v>2050</v>
      </c>
      <c r="Q3260">
        <v>3.344524641</v>
      </c>
    </row>
    <row r="3261" spans="1:17" x14ac:dyDescent="0.25">
      <c r="A3261" t="s">
        <v>462</v>
      </c>
      <c r="B3261" t="s">
        <v>463</v>
      </c>
      <c r="C3261" t="s">
        <v>464</v>
      </c>
      <c r="D3261" t="s">
        <v>361</v>
      </c>
      <c r="E3261" t="s">
        <v>416</v>
      </c>
      <c r="F3261" t="s">
        <v>187</v>
      </c>
      <c r="G3261" t="s">
        <v>233</v>
      </c>
      <c r="H3261" t="s">
        <v>287</v>
      </c>
      <c r="I3261" t="s">
        <v>240</v>
      </c>
      <c r="J3261" t="s">
        <v>288</v>
      </c>
      <c r="K3261" t="s">
        <v>241</v>
      </c>
      <c r="L3261" t="s">
        <v>237</v>
      </c>
      <c r="M3261" t="s">
        <v>427</v>
      </c>
      <c r="N3261" t="s">
        <v>206</v>
      </c>
      <c r="O3261" t="s">
        <v>265</v>
      </c>
      <c r="P3261">
        <v>2050</v>
      </c>
      <c r="Q3261">
        <v>5.7773432739999997</v>
      </c>
    </row>
    <row r="3262" spans="1:17" x14ac:dyDescent="0.25">
      <c r="A3262" t="s">
        <v>462</v>
      </c>
      <c r="B3262" t="s">
        <v>463</v>
      </c>
      <c r="C3262" t="s">
        <v>464</v>
      </c>
      <c r="D3262" t="s">
        <v>361</v>
      </c>
      <c r="E3262" t="s">
        <v>416</v>
      </c>
      <c r="F3262" t="s">
        <v>187</v>
      </c>
      <c r="G3262" t="s">
        <v>233</v>
      </c>
      <c r="H3262" t="s">
        <v>289</v>
      </c>
      <c r="I3262" t="s">
        <v>240</v>
      </c>
      <c r="J3262" t="s">
        <v>290</v>
      </c>
      <c r="K3262" t="s">
        <v>241</v>
      </c>
      <c r="L3262" t="s">
        <v>237</v>
      </c>
      <c r="M3262" t="s">
        <v>380</v>
      </c>
      <c r="N3262" t="s">
        <v>206</v>
      </c>
      <c r="O3262" t="s">
        <v>194</v>
      </c>
      <c r="P3262">
        <v>2015</v>
      </c>
      <c r="Q3262">
        <v>3.6270620739999999</v>
      </c>
    </row>
    <row r="3263" spans="1:17" x14ac:dyDescent="0.25">
      <c r="A3263" t="s">
        <v>462</v>
      </c>
      <c r="B3263" t="s">
        <v>463</v>
      </c>
      <c r="C3263" t="s">
        <v>464</v>
      </c>
      <c r="D3263" t="s">
        <v>361</v>
      </c>
      <c r="E3263" t="s">
        <v>416</v>
      </c>
      <c r="F3263" t="s">
        <v>187</v>
      </c>
      <c r="G3263" t="s">
        <v>233</v>
      </c>
      <c r="H3263" t="s">
        <v>289</v>
      </c>
      <c r="I3263" t="s">
        <v>240</v>
      </c>
      <c r="J3263" t="s">
        <v>290</v>
      </c>
      <c r="K3263" t="s">
        <v>241</v>
      </c>
      <c r="L3263" t="s">
        <v>237</v>
      </c>
      <c r="M3263" t="s">
        <v>380</v>
      </c>
      <c r="N3263" t="s">
        <v>206</v>
      </c>
      <c r="O3263" t="s">
        <v>194</v>
      </c>
      <c r="P3263">
        <v>2020</v>
      </c>
      <c r="Q3263">
        <v>3.5372877630000001</v>
      </c>
    </row>
    <row r="3264" spans="1:17" x14ac:dyDescent="0.25">
      <c r="A3264" t="s">
        <v>462</v>
      </c>
      <c r="B3264" t="s">
        <v>463</v>
      </c>
      <c r="C3264" t="s">
        <v>464</v>
      </c>
      <c r="D3264" t="s">
        <v>361</v>
      </c>
      <c r="E3264" t="s">
        <v>416</v>
      </c>
      <c r="F3264" t="s">
        <v>187</v>
      </c>
      <c r="G3264" t="s">
        <v>233</v>
      </c>
      <c r="H3264" t="s">
        <v>289</v>
      </c>
      <c r="I3264" t="s">
        <v>240</v>
      </c>
      <c r="J3264" t="s">
        <v>290</v>
      </c>
      <c r="K3264" t="s">
        <v>241</v>
      </c>
      <c r="L3264" t="s">
        <v>237</v>
      </c>
      <c r="M3264" t="s">
        <v>380</v>
      </c>
      <c r="N3264" t="s">
        <v>206</v>
      </c>
      <c r="O3264" t="s">
        <v>264</v>
      </c>
      <c r="P3264">
        <v>2020</v>
      </c>
      <c r="Q3264">
        <v>3.0066945989999998</v>
      </c>
    </row>
    <row r="3265" spans="1:17" x14ac:dyDescent="0.25">
      <c r="A3265" t="s">
        <v>462</v>
      </c>
      <c r="B3265" t="s">
        <v>463</v>
      </c>
      <c r="C3265" t="s">
        <v>464</v>
      </c>
      <c r="D3265" t="s">
        <v>361</v>
      </c>
      <c r="E3265" t="s">
        <v>416</v>
      </c>
      <c r="F3265" t="s">
        <v>187</v>
      </c>
      <c r="G3265" t="s">
        <v>233</v>
      </c>
      <c r="H3265" t="s">
        <v>289</v>
      </c>
      <c r="I3265" t="s">
        <v>240</v>
      </c>
      <c r="J3265" t="s">
        <v>290</v>
      </c>
      <c r="K3265" t="s">
        <v>241</v>
      </c>
      <c r="L3265" t="s">
        <v>237</v>
      </c>
      <c r="M3265" t="s">
        <v>380</v>
      </c>
      <c r="N3265" t="s">
        <v>206</v>
      </c>
      <c r="O3265" t="s">
        <v>265</v>
      </c>
      <c r="P3265">
        <v>2020</v>
      </c>
      <c r="Q3265">
        <v>4.0678809280000001</v>
      </c>
    </row>
    <row r="3266" spans="1:17" x14ac:dyDescent="0.25">
      <c r="A3266" t="s">
        <v>462</v>
      </c>
      <c r="B3266" t="s">
        <v>463</v>
      </c>
      <c r="C3266" t="s">
        <v>464</v>
      </c>
      <c r="D3266" t="s">
        <v>361</v>
      </c>
      <c r="E3266" t="s">
        <v>416</v>
      </c>
      <c r="F3266" t="s">
        <v>187</v>
      </c>
      <c r="G3266" t="s">
        <v>233</v>
      </c>
      <c r="H3266" t="s">
        <v>289</v>
      </c>
      <c r="I3266" t="s">
        <v>240</v>
      </c>
      <c r="J3266" t="s">
        <v>290</v>
      </c>
      <c r="K3266" t="s">
        <v>241</v>
      </c>
      <c r="L3266" t="s">
        <v>237</v>
      </c>
      <c r="M3266" t="s">
        <v>380</v>
      </c>
      <c r="N3266" t="s">
        <v>206</v>
      </c>
      <c r="O3266" t="s">
        <v>194</v>
      </c>
      <c r="P3266">
        <v>2030</v>
      </c>
      <c r="Q3266">
        <v>3.2901088629999999</v>
      </c>
    </row>
    <row r="3267" spans="1:17" x14ac:dyDescent="0.25">
      <c r="A3267" t="s">
        <v>462</v>
      </c>
      <c r="B3267" t="s">
        <v>463</v>
      </c>
      <c r="C3267" t="s">
        <v>464</v>
      </c>
      <c r="D3267" t="s">
        <v>361</v>
      </c>
      <c r="E3267" t="s">
        <v>416</v>
      </c>
      <c r="F3267" t="s">
        <v>187</v>
      </c>
      <c r="G3267" t="s">
        <v>233</v>
      </c>
      <c r="H3267" t="s">
        <v>289</v>
      </c>
      <c r="I3267" t="s">
        <v>240</v>
      </c>
      <c r="J3267" t="s">
        <v>290</v>
      </c>
      <c r="K3267" t="s">
        <v>241</v>
      </c>
      <c r="L3267" t="s">
        <v>237</v>
      </c>
      <c r="M3267" t="s">
        <v>380</v>
      </c>
      <c r="N3267" t="s">
        <v>206</v>
      </c>
      <c r="O3267" t="s">
        <v>194</v>
      </c>
      <c r="P3267">
        <v>2050</v>
      </c>
      <c r="Q3267">
        <v>2.8763738669999999</v>
      </c>
    </row>
    <row r="3268" spans="1:17" x14ac:dyDescent="0.25">
      <c r="A3268" t="s">
        <v>462</v>
      </c>
      <c r="B3268" t="s">
        <v>463</v>
      </c>
      <c r="C3268" t="s">
        <v>464</v>
      </c>
      <c r="D3268" t="s">
        <v>361</v>
      </c>
      <c r="E3268" t="s">
        <v>416</v>
      </c>
      <c r="F3268" t="s">
        <v>187</v>
      </c>
      <c r="G3268" t="s">
        <v>233</v>
      </c>
      <c r="H3268" t="s">
        <v>289</v>
      </c>
      <c r="I3268" t="s">
        <v>240</v>
      </c>
      <c r="J3268" t="s">
        <v>290</v>
      </c>
      <c r="K3268" t="s">
        <v>241</v>
      </c>
      <c r="L3268" t="s">
        <v>237</v>
      </c>
      <c r="M3268" t="s">
        <v>380</v>
      </c>
      <c r="N3268" t="s">
        <v>206</v>
      </c>
      <c r="O3268" t="s">
        <v>264</v>
      </c>
      <c r="P3268">
        <v>2050</v>
      </c>
      <c r="Q3268">
        <v>2.1572803999999999</v>
      </c>
    </row>
    <row r="3269" spans="1:17" x14ac:dyDescent="0.25">
      <c r="A3269" t="s">
        <v>462</v>
      </c>
      <c r="B3269" t="s">
        <v>463</v>
      </c>
      <c r="C3269" t="s">
        <v>464</v>
      </c>
      <c r="D3269" t="s">
        <v>361</v>
      </c>
      <c r="E3269" t="s">
        <v>416</v>
      </c>
      <c r="F3269" t="s">
        <v>187</v>
      </c>
      <c r="G3269" t="s">
        <v>233</v>
      </c>
      <c r="H3269" t="s">
        <v>289</v>
      </c>
      <c r="I3269" t="s">
        <v>240</v>
      </c>
      <c r="J3269" t="s">
        <v>290</v>
      </c>
      <c r="K3269" t="s">
        <v>241</v>
      </c>
      <c r="L3269" t="s">
        <v>237</v>
      </c>
      <c r="M3269" t="s">
        <v>380</v>
      </c>
      <c r="N3269" t="s">
        <v>206</v>
      </c>
      <c r="O3269" t="s">
        <v>265</v>
      </c>
      <c r="P3269">
        <v>2050</v>
      </c>
      <c r="Q3269">
        <v>3.5954673339999998</v>
      </c>
    </row>
    <row r="3270" spans="1:17" x14ac:dyDescent="0.25">
      <c r="A3270" t="s">
        <v>462</v>
      </c>
      <c r="B3270" t="s">
        <v>463</v>
      </c>
      <c r="C3270" t="s">
        <v>464</v>
      </c>
      <c r="D3270" t="s">
        <v>361</v>
      </c>
      <c r="E3270" t="s">
        <v>416</v>
      </c>
      <c r="F3270" t="s">
        <v>187</v>
      </c>
      <c r="G3270" t="s">
        <v>233</v>
      </c>
      <c r="H3270" t="s">
        <v>162</v>
      </c>
      <c r="I3270" t="s">
        <v>234</v>
      </c>
      <c r="J3270" t="s">
        <v>235</v>
      </c>
      <c r="K3270" t="s">
        <v>236</v>
      </c>
      <c r="L3270" t="s">
        <v>237</v>
      </c>
      <c r="M3270" t="s">
        <v>379</v>
      </c>
      <c r="N3270" t="s">
        <v>206</v>
      </c>
      <c r="O3270" t="s">
        <v>194</v>
      </c>
      <c r="P3270">
        <v>2015</v>
      </c>
      <c r="Q3270">
        <v>298000</v>
      </c>
    </row>
    <row r="3271" spans="1:17" x14ac:dyDescent="0.25">
      <c r="A3271" t="s">
        <v>462</v>
      </c>
      <c r="B3271" t="s">
        <v>463</v>
      </c>
      <c r="C3271" t="s">
        <v>464</v>
      </c>
      <c r="D3271" t="s">
        <v>361</v>
      </c>
      <c r="E3271" t="s">
        <v>416</v>
      </c>
      <c r="F3271" t="s">
        <v>187</v>
      </c>
      <c r="G3271" t="s">
        <v>233</v>
      </c>
      <c r="H3271" t="s">
        <v>162</v>
      </c>
      <c r="I3271" t="s">
        <v>234</v>
      </c>
      <c r="J3271" t="s">
        <v>235</v>
      </c>
      <c r="K3271" t="s">
        <v>236</v>
      </c>
      <c r="L3271" t="s">
        <v>237</v>
      </c>
      <c r="M3271" t="s">
        <v>379</v>
      </c>
      <c r="N3271" t="s">
        <v>206</v>
      </c>
      <c r="O3271" t="s">
        <v>194</v>
      </c>
      <c r="P3271">
        <v>2020</v>
      </c>
      <c r="Q3271">
        <v>262000</v>
      </c>
    </row>
    <row r="3272" spans="1:17" x14ac:dyDescent="0.25">
      <c r="A3272" t="s">
        <v>462</v>
      </c>
      <c r="B3272" t="s">
        <v>463</v>
      </c>
      <c r="C3272" t="s">
        <v>464</v>
      </c>
      <c r="D3272" t="s">
        <v>361</v>
      </c>
      <c r="E3272" t="s">
        <v>416</v>
      </c>
      <c r="F3272" t="s">
        <v>187</v>
      </c>
      <c r="G3272" t="s">
        <v>233</v>
      </c>
      <c r="H3272" t="s">
        <v>162</v>
      </c>
      <c r="I3272" t="s">
        <v>234</v>
      </c>
      <c r="J3272" t="s">
        <v>235</v>
      </c>
      <c r="K3272" t="s">
        <v>236</v>
      </c>
      <c r="L3272" t="s">
        <v>237</v>
      </c>
      <c r="M3272" t="s">
        <v>379</v>
      </c>
      <c r="N3272" t="s">
        <v>206</v>
      </c>
      <c r="O3272" t="s">
        <v>264</v>
      </c>
      <c r="P3272">
        <v>2020</v>
      </c>
      <c r="Q3272">
        <v>223000</v>
      </c>
    </row>
    <row r="3273" spans="1:17" x14ac:dyDescent="0.25">
      <c r="A3273" t="s">
        <v>462</v>
      </c>
      <c r="B3273" t="s">
        <v>463</v>
      </c>
      <c r="C3273" t="s">
        <v>464</v>
      </c>
      <c r="D3273" t="s">
        <v>361</v>
      </c>
      <c r="E3273" t="s">
        <v>416</v>
      </c>
      <c r="F3273" t="s">
        <v>187</v>
      </c>
      <c r="G3273" t="s">
        <v>233</v>
      </c>
      <c r="H3273" t="s">
        <v>162</v>
      </c>
      <c r="I3273" t="s">
        <v>234</v>
      </c>
      <c r="J3273" t="s">
        <v>235</v>
      </c>
      <c r="K3273" t="s">
        <v>236</v>
      </c>
      <c r="L3273" t="s">
        <v>237</v>
      </c>
      <c r="M3273" t="s">
        <v>379</v>
      </c>
      <c r="N3273" t="s">
        <v>206</v>
      </c>
      <c r="O3273" t="s">
        <v>265</v>
      </c>
      <c r="P3273">
        <v>2020</v>
      </c>
      <c r="Q3273">
        <v>306000</v>
      </c>
    </row>
    <row r="3274" spans="1:17" x14ac:dyDescent="0.25">
      <c r="A3274" t="s">
        <v>462</v>
      </c>
      <c r="B3274" t="s">
        <v>463</v>
      </c>
      <c r="C3274" t="s">
        <v>464</v>
      </c>
      <c r="D3274" t="s">
        <v>361</v>
      </c>
      <c r="E3274" t="s">
        <v>416</v>
      </c>
      <c r="F3274" t="s">
        <v>187</v>
      </c>
      <c r="G3274" t="s">
        <v>233</v>
      </c>
      <c r="H3274" t="s">
        <v>162</v>
      </c>
      <c r="I3274" t="s">
        <v>234</v>
      </c>
      <c r="J3274" t="s">
        <v>235</v>
      </c>
      <c r="K3274" t="s">
        <v>236</v>
      </c>
      <c r="L3274" t="s">
        <v>237</v>
      </c>
      <c r="M3274" t="s">
        <v>379</v>
      </c>
      <c r="N3274" t="s">
        <v>206</v>
      </c>
      <c r="O3274" t="s">
        <v>194</v>
      </c>
      <c r="P3274">
        <v>2030</v>
      </c>
      <c r="Q3274">
        <v>245000</v>
      </c>
    </row>
    <row r="3275" spans="1:17" x14ac:dyDescent="0.25">
      <c r="A3275" t="s">
        <v>462</v>
      </c>
      <c r="B3275" t="s">
        <v>463</v>
      </c>
      <c r="C3275" t="s">
        <v>464</v>
      </c>
      <c r="D3275" t="s">
        <v>361</v>
      </c>
      <c r="E3275" t="s">
        <v>416</v>
      </c>
      <c r="F3275" t="s">
        <v>187</v>
      </c>
      <c r="G3275" t="s">
        <v>233</v>
      </c>
      <c r="H3275" t="s">
        <v>162</v>
      </c>
      <c r="I3275" t="s">
        <v>234</v>
      </c>
      <c r="J3275" t="s">
        <v>235</v>
      </c>
      <c r="K3275" t="s">
        <v>236</v>
      </c>
      <c r="L3275" t="s">
        <v>237</v>
      </c>
      <c r="M3275" t="s">
        <v>379</v>
      </c>
      <c r="N3275" t="s">
        <v>206</v>
      </c>
      <c r="O3275" t="s">
        <v>194</v>
      </c>
      <c r="P3275">
        <v>2050</v>
      </c>
      <c r="Q3275">
        <v>209000</v>
      </c>
    </row>
    <row r="3276" spans="1:17" x14ac:dyDescent="0.25">
      <c r="A3276" t="s">
        <v>462</v>
      </c>
      <c r="B3276" t="s">
        <v>463</v>
      </c>
      <c r="C3276" t="s">
        <v>464</v>
      </c>
      <c r="D3276" t="s">
        <v>361</v>
      </c>
      <c r="E3276" t="s">
        <v>416</v>
      </c>
      <c r="F3276" t="s">
        <v>187</v>
      </c>
      <c r="G3276" t="s">
        <v>233</v>
      </c>
      <c r="H3276" t="s">
        <v>162</v>
      </c>
      <c r="I3276" t="s">
        <v>234</v>
      </c>
      <c r="J3276" t="s">
        <v>235</v>
      </c>
      <c r="K3276" t="s">
        <v>236</v>
      </c>
      <c r="L3276" t="s">
        <v>237</v>
      </c>
      <c r="M3276" t="s">
        <v>379</v>
      </c>
      <c r="N3276" t="s">
        <v>206</v>
      </c>
      <c r="O3276" t="s">
        <v>264</v>
      </c>
      <c r="P3276">
        <v>2050</v>
      </c>
      <c r="Q3276">
        <v>154000</v>
      </c>
    </row>
    <row r="3277" spans="1:17" x14ac:dyDescent="0.25">
      <c r="A3277" t="s">
        <v>462</v>
      </c>
      <c r="B3277" t="s">
        <v>463</v>
      </c>
      <c r="C3277" t="s">
        <v>464</v>
      </c>
      <c r="D3277" t="s">
        <v>361</v>
      </c>
      <c r="E3277" t="s">
        <v>416</v>
      </c>
      <c r="F3277" t="s">
        <v>187</v>
      </c>
      <c r="G3277" t="s">
        <v>233</v>
      </c>
      <c r="H3277" t="s">
        <v>162</v>
      </c>
      <c r="I3277" t="s">
        <v>234</v>
      </c>
      <c r="J3277" t="s">
        <v>235</v>
      </c>
      <c r="K3277" t="s">
        <v>236</v>
      </c>
      <c r="L3277" t="s">
        <v>237</v>
      </c>
      <c r="M3277" t="s">
        <v>379</v>
      </c>
      <c r="N3277" t="s">
        <v>206</v>
      </c>
      <c r="O3277" t="s">
        <v>265</v>
      </c>
      <c r="P3277">
        <v>2050</v>
      </c>
      <c r="Q3277">
        <v>260000</v>
      </c>
    </row>
    <row r="3278" spans="1:17" x14ac:dyDescent="0.25">
      <c r="A3278" t="s">
        <v>462</v>
      </c>
      <c r="B3278" t="s">
        <v>463</v>
      </c>
      <c r="C3278" t="s">
        <v>464</v>
      </c>
      <c r="D3278" t="s">
        <v>361</v>
      </c>
      <c r="E3278" t="s">
        <v>416</v>
      </c>
      <c r="F3278" t="s">
        <v>187</v>
      </c>
      <c r="G3278" t="s">
        <v>233</v>
      </c>
      <c r="H3278" t="s">
        <v>163</v>
      </c>
      <c r="I3278" t="s">
        <v>240</v>
      </c>
      <c r="J3278" t="s">
        <v>235</v>
      </c>
      <c r="K3278" t="s">
        <v>241</v>
      </c>
      <c r="L3278" t="s">
        <v>237</v>
      </c>
      <c r="M3278" t="s">
        <v>427</v>
      </c>
      <c r="N3278" t="s">
        <v>206</v>
      </c>
      <c r="O3278" t="s">
        <v>194</v>
      </c>
      <c r="P3278">
        <v>2015</v>
      </c>
      <c r="Q3278">
        <v>9.2502524939999997</v>
      </c>
    </row>
    <row r="3279" spans="1:17" x14ac:dyDescent="0.25">
      <c r="A3279" t="s">
        <v>462</v>
      </c>
      <c r="B3279" t="s">
        <v>463</v>
      </c>
      <c r="C3279" t="s">
        <v>464</v>
      </c>
      <c r="D3279" t="s">
        <v>361</v>
      </c>
      <c r="E3279" t="s">
        <v>416</v>
      </c>
      <c r="F3279" t="s">
        <v>187</v>
      </c>
      <c r="G3279" t="s">
        <v>233</v>
      </c>
      <c r="H3279" t="s">
        <v>163</v>
      </c>
      <c r="I3279" t="s">
        <v>240</v>
      </c>
      <c r="J3279" t="s">
        <v>235</v>
      </c>
      <c r="K3279" t="s">
        <v>241</v>
      </c>
      <c r="L3279" t="s">
        <v>237</v>
      </c>
      <c r="M3279" t="s">
        <v>427</v>
      </c>
      <c r="N3279" t="s">
        <v>206</v>
      </c>
      <c r="O3279" t="s">
        <v>194</v>
      </c>
      <c r="P3279">
        <v>2020</v>
      </c>
      <c r="Q3279">
        <v>9.0212972049999998</v>
      </c>
    </row>
    <row r="3280" spans="1:17" x14ac:dyDescent="0.25">
      <c r="A3280" t="s">
        <v>462</v>
      </c>
      <c r="B3280" t="s">
        <v>463</v>
      </c>
      <c r="C3280" t="s">
        <v>464</v>
      </c>
      <c r="D3280" t="s">
        <v>361</v>
      </c>
      <c r="E3280" t="s">
        <v>416</v>
      </c>
      <c r="F3280" t="s">
        <v>187</v>
      </c>
      <c r="G3280" t="s">
        <v>233</v>
      </c>
      <c r="H3280" t="s">
        <v>163</v>
      </c>
      <c r="I3280" t="s">
        <v>240</v>
      </c>
      <c r="J3280" t="s">
        <v>235</v>
      </c>
      <c r="K3280" t="s">
        <v>241</v>
      </c>
      <c r="L3280" t="s">
        <v>237</v>
      </c>
      <c r="M3280" t="s">
        <v>427</v>
      </c>
      <c r="N3280" t="s">
        <v>206</v>
      </c>
      <c r="O3280" t="s">
        <v>264</v>
      </c>
      <c r="P3280">
        <v>2020</v>
      </c>
      <c r="Q3280">
        <v>7.6681026240000003</v>
      </c>
    </row>
    <row r="3281" spans="1:17" x14ac:dyDescent="0.25">
      <c r="A3281" t="s">
        <v>462</v>
      </c>
      <c r="B3281" t="s">
        <v>463</v>
      </c>
      <c r="C3281" t="s">
        <v>464</v>
      </c>
      <c r="D3281" t="s">
        <v>361</v>
      </c>
      <c r="E3281" t="s">
        <v>416</v>
      </c>
      <c r="F3281" t="s">
        <v>187</v>
      </c>
      <c r="G3281" t="s">
        <v>233</v>
      </c>
      <c r="H3281" t="s">
        <v>163</v>
      </c>
      <c r="I3281" t="s">
        <v>240</v>
      </c>
      <c r="J3281" t="s">
        <v>235</v>
      </c>
      <c r="K3281" t="s">
        <v>241</v>
      </c>
      <c r="L3281" t="s">
        <v>237</v>
      </c>
      <c r="M3281" t="s">
        <v>427</v>
      </c>
      <c r="N3281" t="s">
        <v>206</v>
      </c>
      <c r="O3281" t="s">
        <v>265</v>
      </c>
      <c r="P3281">
        <v>2020</v>
      </c>
      <c r="Q3281">
        <v>10.58942493</v>
      </c>
    </row>
    <row r="3282" spans="1:17" x14ac:dyDescent="0.25">
      <c r="A3282" t="s">
        <v>462</v>
      </c>
      <c r="B3282" t="s">
        <v>463</v>
      </c>
      <c r="C3282" t="s">
        <v>464</v>
      </c>
      <c r="D3282" t="s">
        <v>361</v>
      </c>
      <c r="E3282" t="s">
        <v>416</v>
      </c>
      <c r="F3282" t="s">
        <v>187</v>
      </c>
      <c r="G3282" t="s">
        <v>233</v>
      </c>
      <c r="H3282" t="s">
        <v>163</v>
      </c>
      <c r="I3282" t="s">
        <v>240</v>
      </c>
      <c r="J3282" t="s">
        <v>235</v>
      </c>
      <c r="K3282" t="s">
        <v>241</v>
      </c>
      <c r="L3282" t="s">
        <v>237</v>
      </c>
      <c r="M3282" t="s">
        <v>427</v>
      </c>
      <c r="N3282" t="s">
        <v>206</v>
      </c>
      <c r="O3282" t="s">
        <v>194</v>
      </c>
      <c r="P3282">
        <v>2030</v>
      </c>
      <c r="Q3282">
        <v>8.6010964189999992</v>
      </c>
    </row>
    <row r="3283" spans="1:17" x14ac:dyDescent="0.25">
      <c r="A3283" t="s">
        <v>462</v>
      </c>
      <c r="B3283" t="s">
        <v>463</v>
      </c>
      <c r="C3283" t="s">
        <v>464</v>
      </c>
      <c r="D3283" t="s">
        <v>361</v>
      </c>
      <c r="E3283" t="s">
        <v>416</v>
      </c>
      <c r="F3283" t="s">
        <v>187</v>
      </c>
      <c r="G3283" t="s">
        <v>233</v>
      </c>
      <c r="H3283" t="s">
        <v>163</v>
      </c>
      <c r="I3283" t="s">
        <v>240</v>
      </c>
      <c r="J3283" t="s">
        <v>235</v>
      </c>
      <c r="K3283" t="s">
        <v>241</v>
      </c>
      <c r="L3283" t="s">
        <v>237</v>
      </c>
      <c r="M3283" t="s">
        <v>427</v>
      </c>
      <c r="N3283" t="s">
        <v>206</v>
      </c>
      <c r="O3283" t="s">
        <v>194</v>
      </c>
      <c r="P3283">
        <v>2050</v>
      </c>
      <c r="Q3283">
        <v>7.5388755950000004</v>
      </c>
    </row>
    <row r="3284" spans="1:17" x14ac:dyDescent="0.25">
      <c r="A3284" t="s">
        <v>462</v>
      </c>
      <c r="B3284" t="s">
        <v>463</v>
      </c>
      <c r="C3284" t="s">
        <v>464</v>
      </c>
      <c r="D3284" t="s">
        <v>361</v>
      </c>
      <c r="E3284" t="s">
        <v>416</v>
      </c>
      <c r="F3284" t="s">
        <v>187</v>
      </c>
      <c r="G3284" t="s">
        <v>233</v>
      </c>
      <c r="H3284" t="s">
        <v>163</v>
      </c>
      <c r="I3284" t="s">
        <v>240</v>
      </c>
      <c r="J3284" t="s">
        <v>235</v>
      </c>
      <c r="K3284" t="s">
        <v>241</v>
      </c>
      <c r="L3284" t="s">
        <v>237</v>
      </c>
      <c r="M3284" t="s">
        <v>427</v>
      </c>
      <c r="N3284" t="s">
        <v>206</v>
      </c>
      <c r="O3284" t="s">
        <v>264</v>
      </c>
      <c r="P3284">
        <v>2050</v>
      </c>
      <c r="Q3284">
        <v>5.5018050409999999</v>
      </c>
    </row>
    <row r="3285" spans="1:17" x14ac:dyDescent="0.25">
      <c r="A3285" t="s">
        <v>462</v>
      </c>
      <c r="B3285" t="s">
        <v>463</v>
      </c>
      <c r="C3285" t="s">
        <v>464</v>
      </c>
      <c r="D3285" t="s">
        <v>361</v>
      </c>
      <c r="E3285" t="s">
        <v>416</v>
      </c>
      <c r="F3285" t="s">
        <v>187</v>
      </c>
      <c r="G3285" t="s">
        <v>233</v>
      </c>
      <c r="H3285" t="s">
        <v>163</v>
      </c>
      <c r="I3285" t="s">
        <v>240</v>
      </c>
      <c r="J3285" t="s">
        <v>235</v>
      </c>
      <c r="K3285" t="s">
        <v>241</v>
      </c>
      <c r="L3285" t="s">
        <v>237</v>
      </c>
      <c r="M3285" t="s">
        <v>427</v>
      </c>
      <c r="N3285" t="s">
        <v>206</v>
      </c>
      <c r="O3285" t="s">
        <v>265</v>
      </c>
      <c r="P3285">
        <v>2050</v>
      </c>
      <c r="Q3285">
        <v>9.3728106090000001</v>
      </c>
    </row>
    <row r="3286" spans="1:17" x14ac:dyDescent="0.25">
      <c r="A3286" t="s">
        <v>462</v>
      </c>
      <c r="B3286" t="s">
        <v>463</v>
      </c>
      <c r="C3286" t="s">
        <v>464</v>
      </c>
      <c r="D3286" t="s">
        <v>361</v>
      </c>
      <c r="E3286" t="s">
        <v>416</v>
      </c>
      <c r="F3286" t="s">
        <v>187</v>
      </c>
      <c r="G3286" t="s">
        <v>233</v>
      </c>
      <c r="H3286" t="s">
        <v>164</v>
      </c>
      <c r="I3286" t="s">
        <v>4</v>
      </c>
      <c r="J3286" t="s">
        <v>235</v>
      </c>
      <c r="K3286" t="s">
        <v>242</v>
      </c>
      <c r="L3286" t="s">
        <v>237</v>
      </c>
      <c r="M3286" t="s">
        <v>368</v>
      </c>
      <c r="N3286" t="s">
        <v>206</v>
      </c>
      <c r="O3286" t="s">
        <v>194</v>
      </c>
      <c r="P3286">
        <v>2015</v>
      </c>
      <c r="Q3286">
        <v>25.28211027</v>
      </c>
    </row>
    <row r="3287" spans="1:17" x14ac:dyDescent="0.25">
      <c r="A3287" t="s">
        <v>462</v>
      </c>
      <c r="B3287" t="s">
        <v>463</v>
      </c>
      <c r="C3287" t="s">
        <v>464</v>
      </c>
      <c r="D3287" t="s">
        <v>361</v>
      </c>
      <c r="E3287" t="s">
        <v>416</v>
      </c>
      <c r="F3287" t="s">
        <v>187</v>
      </c>
      <c r="G3287" t="s">
        <v>233</v>
      </c>
      <c r="H3287" t="s">
        <v>164</v>
      </c>
      <c r="I3287" t="s">
        <v>4</v>
      </c>
      <c r="J3287" t="s">
        <v>235</v>
      </c>
      <c r="K3287" t="s">
        <v>242</v>
      </c>
      <c r="L3287" t="s">
        <v>237</v>
      </c>
      <c r="M3287" t="s">
        <v>368</v>
      </c>
      <c r="N3287" t="s">
        <v>206</v>
      </c>
      <c r="O3287" t="s">
        <v>194</v>
      </c>
      <c r="P3287">
        <v>2020</v>
      </c>
      <c r="Q3287">
        <v>25.282110249999999</v>
      </c>
    </row>
    <row r="3288" spans="1:17" x14ac:dyDescent="0.25">
      <c r="A3288" t="s">
        <v>462</v>
      </c>
      <c r="B3288" t="s">
        <v>463</v>
      </c>
      <c r="C3288" t="s">
        <v>464</v>
      </c>
      <c r="D3288" t="s">
        <v>361</v>
      </c>
      <c r="E3288" t="s">
        <v>416</v>
      </c>
      <c r="F3288" t="s">
        <v>187</v>
      </c>
      <c r="G3288" t="s">
        <v>233</v>
      </c>
      <c r="H3288" t="s">
        <v>164</v>
      </c>
      <c r="I3288" t="s">
        <v>4</v>
      </c>
      <c r="J3288" t="s">
        <v>235</v>
      </c>
      <c r="K3288" t="s">
        <v>242</v>
      </c>
      <c r="L3288" t="s">
        <v>237</v>
      </c>
      <c r="M3288" t="s">
        <v>368</v>
      </c>
      <c r="N3288" t="s">
        <v>206</v>
      </c>
      <c r="O3288" t="s">
        <v>264</v>
      </c>
      <c r="P3288">
        <v>2020</v>
      </c>
      <c r="Q3288">
        <v>21.511791680000002</v>
      </c>
    </row>
    <row r="3289" spans="1:17" x14ac:dyDescent="0.25">
      <c r="A3289" t="s">
        <v>462</v>
      </c>
      <c r="B3289" t="s">
        <v>463</v>
      </c>
      <c r="C3289" t="s">
        <v>464</v>
      </c>
      <c r="D3289" t="s">
        <v>361</v>
      </c>
      <c r="E3289" t="s">
        <v>416</v>
      </c>
      <c r="F3289" t="s">
        <v>187</v>
      </c>
      <c r="G3289" t="s">
        <v>233</v>
      </c>
      <c r="H3289" t="s">
        <v>164</v>
      </c>
      <c r="I3289" t="s">
        <v>4</v>
      </c>
      <c r="J3289" t="s">
        <v>235</v>
      </c>
      <c r="K3289" t="s">
        <v>242</v>
      </c>
      <c r="L3289" t="s">
        <v>237</v>
      </c>
      <c r="M3289" t="s">
        <v>368</v>
      </c>
      <c r="N3289" t="s">
        <v>206</v>
      </c>
      <c r="O3289" t="s">
        <v>265</v>
      </c>
      <c r="P3289">
        <v>2020</v>
      </c>
      <c r="Q3289">
        <v>29.13795249</v>
      </c>
    </row>
    <row r="3290" spans="1:17" x14ac:dyDescent="0.25">
      <c r="A3290" t="s">
        <v>462</v>
      </c>
      <c r="B3290" t="s">
        <v>463</v>
      </c>
      <c r="C3290" t="s">
        <v>464</v>
      </c>
      <c r="D3290" t="s">
        <v>361</v>
      </c>
      <c r="E3290" t="s">
        <v>416</v>
      </c>
      <c r="F3290" t="s">
        <v>187</v>
      </c>
      <c r="G3290" t="s">
        <v>233</v>
      </c>
      <c r="H3290" t="s">
        <v>164</v>
      </c>
      <c r="I3290" t="s">
        <v>4</v>
      </c>
      <c r="J3290" t="s">
        <v>235</v>
      </c>
      <c r="K3290" t="s">
        <v>242</v>
      </c>
      <c r="L3290" t="s">
        <v>237</v>
      </c>
      <c r="M3290" t="s">
        <v>368</v>
      </c>
      <c r="N3290" t="s">
        <v>206</v>
      </c>
      <c r="O3290" t="s">
        <v>194</v>
      </c>
      <c r="P3290">
        <v>2030</v>
      </c>
      <c r="Q3290">
        <v>24.73807571</v>
      </c>
    </row>
    <row r="3291" spans="1:17" x14ac:dyDescent="0.25">
      <c r="A3291" t="s">
        <v>462</v>
      </c>
      <c r="B3291" t="s">
        <v>463</v>
      </c>
      <c r="C3291" t="s">
        <v>464</v>
      </c>
      <c r="D3291" t="s">
        <v>361</v>
      </c>
      <c r="E3291" t="s">
        <v>416</v>
      </c>
      <c r="F3291" t="s">
        <v>187</v>
      </c>
      <c r="G3291" t="s">
        <v>233</v>
      </c>
      <c r="H3291" t="s">
        <v>164</v>
      </c>
      <c r="I3291" t="s">
        <v>4</v>
      </c>
      <c r="J3291" t="s">
        <v>235</v>
      </c>
      <c r="K3291" t="s">
        <v>242</v>
      </c>
      <c r="L3291" t="s">
        <v>237</v>
      </c>
      <c r="M3291" t="s">
        <v>368</v>
      </c>
      <c r="N3291" t="s">
        <v>206</v>
      </c>
      <c r="O3291" t="s">
        <v>194</v>
      </c>
      <c r="P3291">
        <v>2050</v>
      </c>
      <c r="Q3291">
        <v>23.931219519999999</v>
      </c>
    </row>
    <row r="3292" spans="1:17" x14ac:dyDescent="0.25">
      <c r="A3292" t="s">
        <v>462</v>
      </c>
      <c r="B3292" t="s">
        <v>463</v>
      </c>
      <c r="C3292" t="s">
        <v>464</v>
      </c>
      <c r="D3292" t="s">
        <v>361</v>
      </c>
      <c r="E3292" t="s">
        <v>416</v>
      </c>
      <c r="F3292" t="s">
        <v>187</v>
      </c>
      <c r="G3292" t="s">
        <v>233</v>
      </c>
      <c r="H3292" t="s">
        <v>164</v>
      </c>
      <c r="I3292" t="s">
        <v>4</v>
      </c>
      <c r="J3292" t="s">
        <v>235</v>
      </c>
      <c r="K3292" t="s">
        <v>242</v>
      </c>
      <c r="L3292" t="s">
        <v>237</v>
      </c>
      <c r="M3292" t="s">
        <v>368</v>
      </c>
      <c r="N3292" t="s">
        <v>206</v>
      </c>
      <c r="O3292" t="s">
        <v>264</v>
      </c>
      <c r="P3292">
        <v>2050</v>
      </c>
      <c r="Q3292">
        <v>17.986271389999999</v>
      </c>
    </row>
    <row r="3293" spans="1:17" x14ac:dyDescent="0.25">
      <c r="A3293" t="s">
        <v>462</v>
      </c>
      <c r="B3293" t="s">
        <v>463</v>
      </c>
      <c r="C3293" t="s">
        <v>464</v>
      </c>
      <c r="D3293" t="s">
        <v>361</v>
      </c>
      <c r="E3293" t="s">
        <v>416</v>
      </c>
      <c r="F3293" t="s">
        <v>187</v>
      </c>
      <c r="G3293" t="s">
        <v>233</v>
      </c>
      <c r="H3293" t="s">
        <v>164</v>
      </c>
      <c r="I3293" t="s">
        <v>4</v>
      </c>
      <c r="J3293" t="s">
        <v>235</v>
      </c>
      <c r="K3293" t="s">
        <v>242</v>
      </c>
      <c r="L3293" t="s">
        <v>237</v>
      </c>
      <c r="M3293" t="s">
        <v>368</v>
      </c>
      <c r="N3293" t="s">
        <v>206</v>
      </c>
      <c r="O3293" t="s">
        <v>265</v>
      </c>
      <c r="P3293">
        <v>2050</v>
      </c>
      <c r="Q3293">
        <v>29.891569820000001</v>
      </c>
    </row>
    <row r="3294" spans="1:17" x14ac:dyDescent="0.25">
      <c r="A3294" t="s">
        <v>462</v>
      </c>
      <c r="B3294" t="s">
        <v>463</v>
      </c>
      <c r="C3294" t="s">
        <v>464</v>
      </c>
      <c r="D3294" t="s">
        <v>361</v>
      </c>
      <c r="E3294" t="s">
        <v>416</v>
      </c>
      <c r="F3294" t="s">
        <v>187</v>
      </c>
      <c r="G3294" t="s">
        <v>243</v>
      </c>
      <c r="H3294" t="s">
        <v>356</v>
      </c>
      <c r="I3294" t="s">
        <v>298</v>
      </c>
      <c r="K3294" t="s">
        <v>78</v>
      </c>
      <c r="M3294" t="s">
        <v>428</v>
      </c>
      <c r="O3294" t="s">
        <v>194</v>
      </c>
      <c r="P3294">
        <v>2015</v>
      </c>
      <c r="Q3294">
        <v>2</v>
      </c>
    </row>
    <row r="3295" spans="1:17" x14ac:dyDescent="0.25">
      <c r="A3295" t="s">
        <v>462</v>
      </c>
      <c r="B3295" t="s">
        <v>463</v>
      </c>
      <c r="C3295" t="s">
        <v>464</v>
      </c>
      <c r="D3295" t="s">
        <v>361</v>
      </c>
      <c r="E3295" t="s">
        <v>416</v>
      </c>
      <c r="F3295" t="s">
        <v>187</v>
      </c>
      <c r="G3295" t="s">
        <v>243</v>
      </c>
      <c r="H3295" t="s">
        <v>356</v>
      </c>
      <c r="I3295" t="s">
        <v>298</v>
      </c>
      <c r="K3295" t="s">
        <v>78</v>
      </c>
      <c r="M3295" t="s">
        <v>428</v>
      </c>
      <c r="O3295" t="s">
        <v>194</v>
      </c>
      <c r="P3295">
        <v>2020</v>
      </c>
      <c r="Q3295">
        <v>2</v>
      </c>
    </row>
    <row r="3296" spans="1:17" x14ac:dyDescent="0.25">
      <c r="A3296" t="s">
        <v>462</v>
      </c>
      <c r="B3296" t="s">
        <v>463</v>
      </c>
      <c r="C3296" t="s">
        <v>464</v>
      </c>
      <c r="D3296" t="s">
        <v>361</v>
      </c>
      <c r="E3296" t="s">
        <v>416</v>
      </c>
      <c r="F3296" t="s">
        <v>187</v>
      </c>
      <c r="G3296" t="s">
        <v>243</v>
      </c>
      <c r="H3296" t="s">
        <v>356</v>
      </c>
      <c r="I3296" t="s">
        <v>298</v>
      </c>
      <c r="K3296" t="s">
        <v>78</v>
      </c>
      <c r="M3296" t="s">
        <v>428</v>
      </c>
      <c r="O3296" t="s">
        <v>264</v>
      </c>
      <c r="P3296">
        <v>2020</v>
      </c>
      <c r="Q3296">
        <v>2</v>
      </c>
    </row>
    <row r="3297" spans="1:17" x14ac:dyDescent="0.25">
      <c r="A3297" t="s">
        <v>462</v>
      </c>
      <c r="B3297" t="s">
        <v>463</v>
      </c>
      <c r="C3297" t="s">
        <v>464</v>
      </c>
      <c r="D3297" t="s">
        <v>361</v>
      </c>
      <c r="E3297" t="s">
        <v>416</v>
      </c>
      <c r="F3297" t="s">
        <v>187</v>
      </c>
      <c r="G3297" t="s">
        <v>243</v>
      </c>
      <c r="H3297" t="s">
        <v>356</v>
      </c>
      <c r="I3297" t="s">
        <v>298</v>
      </c>
      <c r="K3297" t="s">
        <v>78</v>
      </c>
      <c r="M3297" t="s">
        <v>428</v>
      </c>
      <c r="O3297" t="s">
        <v>265</v>
      </c>
      <c r="P3297">
        <v>2020</v>
      </c>
      <c r="Q3297">
        <v>2</v>
      </c>
    </row>
    <row r="3298" spans="1:17" x14ac:dyDescent="0.25">
      <c r="A3298" t="s">
        <v>462</v>
      </c>
      <c r="B3298" t="s">
        <v>463</v>
      </c>
      <c r="C3298" t="s">
        <v>464</v>
      </c>
      <c r="D3298" t="s">
        <v>361</v>
      </c>
      <c r="E3298" t="s">
        <v>416</v>
      </c>
      <c r="F3298" t="s">
        <v>187</v>
      </c>
      <c r="G3298" t="s">
        <v>243</v>
      </c>
      <c r="H3298" t="s">
        <v>356</v>
      </c>
      <c r="I3298" t="s">
        <v>298</v>
      </c>
      <c r="K3298" t="s">
        <v>78</v>
      </c>
      <c r="M3298" t="s">
        <v>428</v>
      </c>
      <c r="O3298" t="s">
        <v>194</v>
      </c>
      <c r="P3298">
        <v>2030</v>
      </c>
      <c r="Q3298">
        <v>2</v>
      </c>
    </row>
    <row r="3299" spans="1:17" x14ac:dyDescent="0.25">
      <c r="A3299" t="s">
        <v>462</v>
      </c>
      <c r="B3299" t="s">
        <v>463</v>
      </c>
      <c r="C3299" t="s">
        <v>464</v>
      </c>
      <c r="D3299" t="s">
        <v>361</v>
      </c>
      <c r="E3299" t="s">
        <v>416</v>
      </c>
      <c r="F3299" t="s">
        <v>187</v>
      </c>
      <c r="G3299" t="s">
        <v>243</v>
      </c>
      <c r="H3299" t="s">
        <v>356</v>
      </c>
      <c r="I3299" t="s">
        <v>298</v>
      </c>
      <c r="K3299" t="s">
        <v>78</v>
      </c>
      <c r="M3299" t="s">
        <v>428</v>
      </c>
      <c r="O3299" t="s">
        <v>194</v>
      </c>
      <c r="P3299">
        <v>2050</v>
      </c>
      <c r="Q3299">
        <v>2</v>
      </c>
    </row>
    <row r="3300" spans="1:17" x14ac:dyDescent="0.25">
      <c r="A3300" t="s">
        <v>462</v>
      </c>
      <c r="B3300" t="s">
        <v>463</v>
      </c>
      <c r="C3300" t="s">
        <v>464</v>
      </c>
      <c r="D3300" t="s">
        <v>361</v>
      </c>
      <c r="E3300" t="s">
        <v>416</v>
      </c>
      <c r="F3300" t="s">
        <v>187</v>
      </c>
      <c r="G3300" t="s">
        <v>243</v>
      </c>
      <c r="H3300" t="s">
        <v>356</v>
      </c>
      <c r="I3300" t="s">
        <v>298</v>
      </c>
      <c r="K3300" t="s">
        <v>78</v>
      </c>
      <c r="M3300" t="s">
        <v>428</v>
      </c>
      <c r="O3300" t="s">
        <v>264</v>
      </c>
      <c r="P3300">
        <v>2050</v>
      </c>
      <c r="Q3300">
        <v>2</v>
      </c>
    </row>
    <row r="3301" spans="1:17" x14ac:dyDescent="0.25">
      <c r="A3301" t="s">
        <v>462</v>
      </c>
      <c r="B3301" t="s">
        <v>463</v>
      </c>
      <c r="C3301" t="s">
        <v>464</v>
      </c>
      <c r="D3301" t="s">
        <v>361</v>
      </c>
      <c r="E3301" t="s">
        <v>416</v>
      </c>
      <c r="F3301" t="s">
        <v>187</v>
      </c>
      <c r="G3301" t="s">
        <v>243</v>
      </c>
      <c r="H3301" t="s">
        <v>356</v>
      </c>
      <c r="I3301" t="s">
        <v>298</v>
      </c>
      <c r="K3301" t="s">
        <v>78</v>
      </c>
      <c r="M3301" t="s">
        <v>428</v>
      </c>
      <c r="O3301" t="s">
        <v>265</v>
      </c>
      <c r="P3301">
        <v>2050</v>
      </c>
      <c r="Q3301">
        <v>2</v>
      </c>
    </row>
    <row r="3302" spans="1:17" x14ac:dyDescent="0.25">
      <c r="A3302" t="s">
        <v>462</v>
      </c>
      <c r="B3302" t="s">
        <v>463</v>
      </c>
      <c r="C3302" t="s">
        <v>464</v>
      </c>
      <c r="D3302" t="s">
        <v>361</v>
      </c>
      <c r="E3302" t="s">
        <v>416</v>
      </c>
      <c r="F3302" t="s">
        <v>187</v>
      </c>
      <c r="G3302" t="s">
        <v>243</v>
      </c>
      <c r="H3302" t="s">
        <v>244</v>
      </c>
      <c r="I3302" t="s">
        <v>245</v>
      </c>
      <c r="J3302" t="s">
        <v>246</v>
      </c>
      <c r="K3302" t="s">
        <v>191</v>
      </c>
      <c r="M3302" t="s">
        <v>428</v>
      </c>
      <c r="O3302" t="s">
        <v>194</v>
      </c>
      <c r="P3302">
        <v>2015</v>
      </c>
      <c r="Q3302">
        <v>0.2</v>
      </c>
    </row>
    <row r="3303" spans="1:17" x14ac:dyDescent="0.25">
      <c r="A3303" t="s">
        <v>462</v>
      </c>
      <c r="B3303" t="s">
        <v>463</v>
      </c>
      <c r="C3303" t="s">
        <v>464</v>
      </c>
      <c r="D3303" t="s">
        <v>361</v>
      </c>
      <c r="E3303" t="s">
        <v>416</v>
      </c>
      <c r="F3303" t="s">
        <v>187</v>
      </c>
      <c r="G3303" t="s">
        <v>243</v>
      </c>
      <c r="H3303" t="s">
        <v>244</v>
      </c>
      <c r="I3303" t="s">
        <v>245</v>
      </c>
      <c r="J3303" t="s">
        <v>246</v>
      </c>
      <c r="K3303" t="s">
        <v>191</v>
      </c>
      <c r="M3303" t="s">
        <v>428</v>
      </c>
      <c r="O3303" t="s">
        <v>194</v>
      </c>
      <c r="P3303">
        <v>2020</v>
      </c>
      <c r="Q3303">
        <v>0.2</v>
      </c>
    </row>
    <row r="3304" spans="1:17" x14ac:dyDescent="0.25">
      <c r="A3304" t="s">
        <v>462</v>
      </c>
      <c r="B3304" t="s">
        <v>463</v>
      </c>
      <c r="C3304" t="s">
        <v>464</v>
      </c>
      <c r="D3304" t="s">
        <v>361</v>
      </c>
      <c r="E3304" t="s">
        <v>416</v>
      </c>
      <c r="F3304" t="s">
        <v>187</v>
      </c>
      <c r="G3304" t="s">
        <v>243</v>
      </c>
      <c r="H3304" t="s">
        <v>244</v>
      </c>
      <c r="I3304" t="s">
        <v>245</v>
      </c>
      <c r="J3304" t="s">
        <v>246</v>
      </c>
      <c r="K3304" t="s">
        <v>191</v>
      </c>
      <c r="M3304" t="s">
        <v>428</v>
      </c>
      <c r="O3304" t="s">
        <v>264</v>
      </c>
      <c r="P3304">
        <v>2020</v>
      </c>
      <c r="Q3304">
        <v>0.2</v>
      </c>
    </row>
    <row r="3305" spans="1:17" x14ac:dyDescent="0.25">
      <c r="A3305" t="s">
        <v>462</v>
      </c>
      <c r="B3305" t="s">
        <v>463</v>
      </c>
      <c r="C3305" t="s">
        <v>464</v>
      </c>
      <c r="D3305" t="s">
        <v>361</v>
      </c>
      <c r="E3305" t="s">
        <v>416</v>
      </c>
      <c r="F3305" t="s">
        <v>187</v>
      </c>
      <c r="G3305" t="s">
        <v>243</v>
      </c>
      <c r="H3305" t="s">
        <v>244</v>
      </c>
      <c r="I3305" t="s">
        <v>245</v>
      </c>
      <c r="J3305" t="s">
        <v>246</v>
      </c>
      <c r="K3305" t="s">
        <v>191</v>
      </c>
      <c r="M3305" t="s">
        <v>428</v>
      </c>
      <c r="O3305" t="s">
        <v>265</v>
      </c>
      <c r="P3305">
        <v>2020</v>
      </c>
      <c r="Q3305">
        <v>0.2</v>
      </c>
    </row>
    <row r="3306" spans="1:17" x14ac:dyDescent="0.25">
      <c r="A3306" t="s">
        <v>462</v>
      </c>
      <c r="B3306" t="s">
        <v>463</v>
      </c>
      <c r="C3306" t="s">
        <v>464</v>
      </c>
      <c r="D3306" t="s">
        <v>361</v>
      </c>
      <c r="E3306" t="s">
        <v>416</v>
      </c>
      <c r="F3306" t="s">
        <v>187</v>
      </c>
      <c r="G3306" t="s">
        <v>243</v>
      </c>
      <c r="H3306" t="s">
        <v>244</v>
      </c>
      <c r="I3306" t="s">
        <v>245</v>
      </c>
      <c r="J3306" t="s">
        <v>246</v>
      </c>
      <c r="K3306" t="s">
        <v>191</v>
      </c>
      <c r="M3306" t="s">
        <v>428</v>
      </c>
      <c r="O3306" t="s">
        <v>194</v>
      </c>
      <c r="P3306">
        <v>2030</v>
      </c>
      <c r="Q3306">
        <v>0.2</v>
      </c>
    </row>
    <row r="3307" spans="1:17" x14ac:dyDescent="0.25">
      <c r="A3307" t="s">
        <v>462</v>
      </c>
      <c r="B3307" t="s">
        <v>463</v>
      </c>
      <c r="C3307" t="s">
        <v>464</v>
      </c>
      <c r="D3307" t="s">
        <v>361</v>
      </c>
      <c r="E3307" t="s">
        <v>416</v>
      </c>
      <c r="F3307" t="s">
        <v>187</v>
      </c>
      <c r="G3307" t="s">
        <v>243</v>
      </c>
      <c r="H3307" t="s">
        <v>244</v>
      </c>
      <c r="I3307" t="s">
        <v>245</v>
      </c>
      <c r="J3307" t="s">
        <v>246</v>
      </c>
      <c r="K3307" t="s">
        <v>191</v>
      </c>
      <c r="M3307" t="s">
        <v>428</v>
      </c>
      <c r="O3307" t="s">
        <v>194</v>
      </c>
      <c r="P3307">
        <v>2050</v>
      </c>
      <c r="Q3307">
        <v>0.2</v>
      </c>
    </row>
    <row r="3308" spans="1:17" x14ac:dyDescent="0.25">
      <c r="A3308" t="s">
        <v>462</v>
      </c>
      <c r="B3308" t="s">
        <v>463</v>
      </c>
      <c r="C3308" t="s">
        <v>464</v>
      </c>
      <c r="D3308" t="s">
        <v>361</v>
      </c>
      <c r="E3308" t="s">
        <v>416</v>
      </c>
      <c r="F3308" t="s">
        <v>187</v>
      </c>
      <c r="G3308" t="s">
        <v>243</v>
      </c>
      <c r="H3308" t="s">
        <v>244</v>
      </c>
      <c r="I3308" t="s">
        <v>245</v>
      </c>
      <c r="J3308" t="s">
        <v>246</v>
      </c>
      <c r="K3308" t="s">
        <v>191</v>
      </c>
      <c r="M3308" t="s">
        <v>428</v>
      </c>
      <c r="O3308" t="s">
        <v>264</v>
      </c>
      <c r="P3308">
        <v>2050</v>
      </c>
      <c r="Q3308">
        <v>0.2</v>
      </c>
    </row>
    <row r="3309" spans="1:17" x14ac:dyDescent="0.25">
      <c r="A3309" t="s">
        <v>462</v>
      </c>
      <c r="B3309" t="s">
        <v>463</v>
      </c>
      <c r="C3309" t="s">
        <v>464</v>
      </c>
      <c r="D3309" t="s">
        <v>361</v>
      </c>
      <c r="E3309" t="s">
        <v>416</v>
      </c>
      <c r="F3309" t="s">
        <v>187</v>
      </c>
      <c r="G3309" t="s">
        <v>243</v>
      </c>
      <c r="H3309" t="s">
        <v>244</v>
      </c>
      <c r="I3309" t="s">
        <v>245</v>
      </c>
      <c r="J3309" t="s">
        <v>246</v>
      </c>
      <c r="K3309" t="s">
        <v>191</v>
      </c>
      <c r="M3309" t="s">
        <v>428</v>
      </c>
      <c r="O3309" t="s">
        <v>265</v>
      </c>
      <c r="P3309">
        <v>2050</v>
      </c>
      <c r="Q3309">
        <v>0.2</v>
      </c>
    </row>
    <row r="3310" spans="1:17" x14ac:dyDescent="0.25">
      <c r="A3310" t="s">
        <v>462</v>
      </c>
      <c r="B3310" t="s">
        <v>463</v>
      </c>
      <c r="C3310" t="s">
        <v>464</v>
      </c>
      <c r="D3310" t="s">
        <v>361</v>
      </c>
      <c r="E3310" t="s">
        <v>416</v>
      </c>
      <c r="F3310" t="s">
        <v>187</v>
      </c>
      <c r="G3310" t="s">
        <v>243</v>
      </c>
      <c r="H3310" t="s">
        <v>248</v>
      </c>
      <c r="I3310" t="s">
        <v>249</v>
      </c>
      <c r="J3310" t="s">
        <v>250</v>
      </c>
      <c r="K3310" t="s">
        <v>191</v>
      </c>
      <c r="M3310" t="s">
        <v>344</v>
      </c>
      <c r="O3310" t="s">
        <v>194</v>
      </c>
      <c r="P3310">
        <v>2015</v>
      </c>
      <c r="Q3310">
        <v>0.05</v>
      </c>
    </row>
    <row r="3311" spans="1:17" x14ac:dyDescent="0.25">
      <c r="A3311" t="s">
        <v>462</v>
      </c>
      <c r="B3311" t="s">
        <v>463</v>
      </c>
      <c r="C3311" t="s">
        <v>464</v>
      </c>
      <c r="D3311" t="s">
        <v>361</v>
      </c>
      <c r="E3311" t="s">
        <v>416</v>
      </c>
      <c r="F3311" t="s">
        <v>187</v>
      </c>
      <c r="G3311" t="s">
        <v>243</v>
      </c>
      <c r="H3311" t="s">
        <v>248</v>
      </c>
      <c r="I3311" t="s">
        <v>249</v>
      </c>
      <c r="J3311" t="s">
        <v>250</v>
      </c>
      <c r="K3311" t="s">
        <v>191</v>
      </c>
      <c r="M3311" t="s">
        <v>344</v>
      </c>
      <c r="O3311" t="s">
        <v>194</v>
      </c>
      <c r="P3311">
        <v>2020</v>
      </c>
      <c r="Q3311">
        <v>0.05</v>
      </c>
    </row>
    <row r="3312" spans="1:17" x14ac:dyDescent="0.25">
      <c r="A3312" t="s">
        <v>462</v>
      </c>
      <c r="B3312" t="s">
        <v>463</v>
      </c>
      <c r="C3312" t="s">
        <v>464</v>
      </c>
      <c r="D3312" t="s">
        <v>361</v>
      </c>
      <c r="E3312" t="s">
        <v>416</v>
      </c>
      <c r="F3312" t="s">
        <v>187</v>
      </c>
      <c r="G3312" t="s">
        <v>243</v>
      </c>
      <c r="H3312" t="s">
        <v>248</v>
      </c>
      <c r="I3312" t="s">
        <v>249</v>
      </c>
      <c r="J3312" t="s">
        <v>250</v>
      </c>
      <c r="K3312" t="s">
        <v>191</v>
      </c>
      <c r="M3312" t="s">
        <v>344</v>
      </c>
      <c r="O3312" t="s">
        <v>264</v>
      </c>
      <c r="P3312">
        <v>2020</v>
      </c>
      <c r="Q3312">
        <v>0.05</v>
      </c>
    </row>
    <row r="3313" spans="1:17" x14ac:dyDescent="0.25">
      <c r="A3313" t="s">
        <v>462</v>
      </c>
      <c r="B3313" t="s">
        <v>463</v>
      </c>
      <c r="C3313" t="s">
        <v>464</v>
      </c>
      <c r="D3313" t="s">
        <v>361</v>
      </c>
      <c r="E3313" t="s">
        <v>416</v>
      </c>
      <c r="F3313" t="s">
        <v>187</v>
      </c>
      <c r="G3313" t="s">
        <v>243</v>
      </c>
      <c r="H3313" t="s">
        <v>248</v>
      </c>
      <c r="I3313" t="s">
        <v>249</v>
      </c>
      <c r="J3313" t="s">
        <v>250</v>
      </c>
      <c r="K3313" t="s">
        <v>191</v>
      </c>
      <c r="M3313" t="s">
        <v>344</v>
      </c>
      <c r="O3313" t="s">
        <v>265</v>
      </c>
      <c r="P3313">
        <v>2020</v>
      </c>
      <c r="Q3313">
        <v>0.05</v>
      </c>
    </row>
    <row r="3314" spans="1:17" x14ac:dyDescent="0.25">
      <c r="A3314" t="s">
        <v>462</v>
      </c>
      <c r="B3314" t="s">
        <v>463</v>
      </c>
      <c r="C3314" t="s">
        <v>464</v>
      </c>
      <c r="D3314" t="s">
        <v>361</v>
      </c>
      <c r="E3314" t="s">
        <v>416</v>
      </c>
      <c r="F3314" t="s">
        <v>187</v>
      </c>
      <c r="G3314" t="s">
        <v>243</v>
      </c>
      <c r="H3314" t="s">
        <v>248</v>
      </c>
      <c r="I3314" t="s">
        <v>249</v>
      </c>
      <c r="J3314" t="s">
        <v>250</v>
      </c>
      <c r="K3314" t="s">
        <v>191</v>
      </c>
      <c r="M3314" t="s">
        <v>344</v>
      </c>
      <c r="O3314" t="s">
        <v>194</v>
      </c>
      <c r="P3314">
        <v>2030</v>
      </c>
      <c r="Q3314">
        <v>0.05</v>
      </c>
    </row>
    <row r="3315" spans="1:17" x14ac:dyDescent="0.25">
      <c r="A3315" t="s">
        <v>462</v>
      </c>
      <c r="B3315" t="s">
        <v>463</v>
      </c>
      <c r="C3315" t="s">
        <v>464</v>
      </c>
      <c r="D3315" t="s">
        <v>361</v>
      </c>
      <c r="E3315" t="s">
        <v>416</v>
      </c>
      <c r="F3315" t="s">
        <v>187</v>
      </c>
      <c r="G3315" t="s">
        <v>243</v>
      </c>
      <c r="H3315" t="s">
        <v>248</v>
      </c>
      <c r="I3315" t="s">
        <v>249</v>
      </c>
      <c r="J3315" t="s">
        <v>250</v>
      </c>
      <c r="K3315" t="s">
        <v>191</v>
      </c>
      <c r="M3315" t="s">
        <v>344</v>
      </c>
      <c r="O3315" t="s">
        <v>194</v>
      </c>
      <c r="P3315">
        <v>2050</v>
      </c>
      <c r="Q3315">
        <v>0.05</v>
      </c>
    </row>
    <row r="3316" spans="1:17" x14ac:dyDescent="0.25">
      <c r="A3316" t="s">
        <v>462</v>
      </c>
      <c r="B3316" t="s">
        <v>463</v>
      </c>
      <c r="C3316" t="s">
        <v>464</v>
      </c>
      <c r="D3316" t="s">
        <v>361</v>
      </c>
      <c r="E3316" t="s">
        <v>416</v>
      </c>
      <c r="F3316" t="s">
        <v>187</v>
      </c>
      <c r="G3316" t="s">
        <v>243</v>
      </c>
      <c r="H3316" t="s">
        <v>248</v>
      </c>
      <c r="I3316" t="s">
        <v>249</v>
      </c>
      <c r="J3316" t="s">
        <v>250</v>
      </c>
      <c r="K3316" t="s">
        <v>191</v>
      </c>
      <c r="M3316" t="s">
        <v>344</v>
      </c>
      <c r="O3316" t="s">
        <v>264</v>
      </c>
      <c r="P3316">
        <v>2050</v>
      </c>
      <c r="Q3316">
        <v>0.05</v>
      </c>
    </row>
    <row r="3317" spans="1:17" x14ac:dyDescent="0.25">
      <c r="A3317" t="s">
        <v>462</v>
      </c>
      <c r="B3317" t="s">
        <v>463</v>
      </c>
      <c r="C3317" t="s">
        <v>464</v>
      </c>
      <c r="D3317" t="s">
        <v>361</v>
      </c>
      <c r="E3317" t="s">
        <v>416</v>
      </c>
      <c r="F3317" t="s">
        <v>187</v>
      </c>
      <c r="G3317" t="s">
        <v>243</v>
      </c>
      <c r="H3317" t="s">
        <v>248</v>
      </c>
      <c r="I3317" t="s">
        <v>249</v>
      </c>
      <c r="J3317" t="s">
        <v>250</v>
      </c>
      <c r="K3317" t="s">
        <v>191</v>
      </c>
      <c r="M3317" t="s">
        <v>344</v>
      </c>
      <c r="O3317" t="s">
        <v>265</v>
      </c>
      <c r="P3317">
        <v>2050</v>
      </c>
      <c r="Q3317">
        <v>0.05</v>
      </c>
    </row>
    <row r="3318" spans="1:17" x14ac:dyDescent="0.25">
      <c r="A3318" t="s">
        <v>462</v>
      </c>
      <c r="B3318" t="s">
        <v>463</v>
      </c>
      <c r="C3318" t="s">
        <v>464</v>
      </c>
      <c r="D3318" t="s">
        <v>361</v>
      </c>
      <c r="E3318" t="s">
        <v>416</v>
      </c>
      <c r="F3318" t="s">
        <v>187</v>
      </c>
      <c r="G3318" t="s">
        <v>243</v>
      </c>
      <c r="H3318" t="s">
        <v>253</v>
      </c>
      <c r="I3318" t="s">
        <v>254</v>
      </c>
      <c r="J3318" t="s">
        <v>255</v>
      </c>
      <c r="K3318" t="s">
        <v>191</v>
      </c>
      <c r="M3318" t="s">
        <v>428</v>
      </c>
      <c r="O3318" t="s">
        <v>194</v>
      </c>
      <c r="P3318">
        <v>2015</v>
      </c>
      <c r="Q3318">
        <v>0.1</v>
      </c>
    </row>
    <row r="3319" spans="1:17" x14ac:dyDescent="0.25">
      <c r="A3319" t="s">
        <v>462</v>
      </c>
      <c r="B3319" t="s">
        <v>463</v>
      </c>
      <c r="C3319" t="s">
        <v>464</v>
      </c>
      <c r="D3319" t="s">
        <v>361</v>
      </c>
      <c r="E3319" t="s">
        <v>416</v>
      </c>
      <c r="F3319" t="s">
        <v>187</v>
      </c>
      <c r="G3319" t="s">
        <v>243</v>
      </c>
      <c r="H3319" t="s">
        <v>253</v>
      </c>
      <c r="I3319" t="s">
        <v>254</v>
      </c>
      <c r="J3319" t="s">
        <v>255</v>
      </c>
      <c r="K3319" t="s">
        <v>191</v>
      </c>
      <c r="M3319" t="s">
        <v>428</v>
      </c>
      <c r="O3319" t="s">
        <v>194</v>
      </c>
      <c r="P3319">
        <v>2020</v>
      </c>
      <c r="Q3319">
        <v>0.1</v>
      </c>
    </row>
    <row r="3320" spans="1:17" x14ac:dyDescent="0.25">
      <c r="A3320" t="s">
        <v>462</v>
      </c>
      <c r="B3320" t="s">
        <v>463</v>
      </c>
      <c r="C3320" t="s">
        <v>464</v>
      </c>
      <c r="D3320" t="s">
        <v>361</v>
      </c>
      <c r="E3320" t="s">
        <v>416</v>
      </c>
      <c r="F3320" t="s">
        <v>187</v>
      </c>
      <c r="G3320" t="s">
        <v>243</v>
      </c>
      <c r="H3320" t="s">
        <v>253</v>
      </c>
      <c r="I3320" t="s">
        <v>254</v>
      </c>
      <c r="J3320" t="s">
        <v>255</v>
      </c>
      <c r="K3320" t="s">
        <v>191</v>
      </c>
      <c r="M3320" t="s">
        <v>428</v>
      </c>
      <c r="O3320" t="s">
        <v>264</v>
      </c>
      <c r="P3320">
        <v>2020</v>
      </c>
      <c r="Q3320">
        <v>0.1</v>
      </c>
    </row>
    <row r="3321" spans="1:17" x14ac:dyDescent="0.25">
      <c r="A3321" t="s">
        <v>462</v>
      </c>
      <c r="B3321" t="s">
        <v>463</v>
      </c>
      <c r="C3321" t="s">
        <v>464</v>
      </c>
      <c r="D3321" t="s">
        <v>361</v>
      </c>
      <c r="E3321" t="s">
        <v>416</v>
      </c>
      <c r="F3321" t="s">
        <v>187</v>
      </c>
      <c r="G3321" t="s">
        <v>243</v>
      </c>
      <c r="H3321" t="s">
        <v>253</v>
      </c>
      <c r="I3321" t="s">
        <v>254</v>
      </c>
      <c r="J3321" t="s">
        <v>255</v>
      </c>
      <c r="K3321" t="s">
        <v>191</v>
      </c>
      <c r="M3321" t="s">
        <v>428</v>
      </c>
      <c r="O3321" t="s">
        <v>265</v>
      </c>
      <c r="P3321">
        <v>2020</v>
      </c>
      <c r="Q3321">
        <v>0.1</v>
      </c>
    </row>
    <row r="3322" spans="1:17" x14ac:dyDescent="0.25">
      <c r="A3322" t="s">
        <v>462</v>
      </c>
      <c r="B3322" t="s">
        <v>463</v>
      </c>
      <c r="C3322" t="s">
        <v>464</v>
      </c>
      <c r="D3322" t="s">
        <v>361</v>
      </c>
      <c r="E3322" t="s">
        <v>416</v>
      </c>
      <c r="F3322" t="s">
        <v>187</v>
      </c>
      <c r="G3322" t="s">
        <v>243</v>
      </c>
      <c r="H3322" t="s">
        <v>253</v>
      </c>
      <c r="I3322" t="s">
        <v>254</v>
      </c>
      <c r="J3322" t="s">
        <v>255</v>
      </c>
      <c r="K3322" t="s">
        <v>191</v>
      </c>
      <c r="M3322" t="s">
        <v>428</v>
      </c>
      <c r="O3322" t="s">
        <v>194</v>
      </c>
      <c r="P3322">
        <v>2030</v>
      </c>
      <c r="Q3322">
        <v>0.1</v>
      </c>
    </row>
    <row r="3323" spans="1:17" x14ac:dyDescent="0.25">
      <c r="A3323" t="s">
        <v>462</v>
      </c>
      <c r="B3323" t="s">
        <v>463</v>
      </c>
      <c r="C3323" t="s">
        <v>464</v>
      </c>
      <c r="D3323" t="s">
        <v>361</v>
      </c>
      <c r="E3323" t="s">
        <v>416</v>
      </c>
      <c r="F3323" t="s">
        <v>187</v>
      </c>
      <c r="G3323" t="s">
        <v>243</v>
      </c>
      <c r="H3323" t="s">
        <v>253</v>
      </c>
      <c r="I3323" t="s">
        <v>254</v>
      </c>
      <c r="J3323" t="s">
        <v>255</v>
      </c>
      <c r="K3323" t="s">
        <v>191</v>
      </c>
      <c r="M3323" t="s">
        <v>428</v>
      </c>
      <c r="O3323" t="s">
        <v>194</v>
      </c>
      <c r="P3323">
        <v>2050</v>
      </c>
      <c r="Q3323">
        <v>0.1</v>
      </c>
    </row>
    <row r="3324" spans="1:17" x14ac:dyDescent="0.25">
      <c r="A3324" t="s">
        <v>462</v>
      </c>
      <c r="B3324" t="s">
        <v>463</v>
      </c>
      <c r="C3324" t="s">
        <v>464</v>
      </c>
      <c r="D3324" t="s">
        <v>361</v>
      </c>
      <c r="E3324" t="s">
        <v>416</v>
      </c>
      <c r="F3324" t="s">
        <v>187</v>
      </c>
      <c r="G3324" t="s">
        <v>243</v>
      </c>
      <c r="H3324" t="s">
        <v>253</v>
      </c>
      <c r="I3324" t="s">
        <v>254</v>
      </c>
      <c r="J3324" t="s">
        <v>255</v>
      </c>
      <c r="K3324" t="s">
        <v>191</v>
      </c>
      <c r="M3324" t="s">
        <v>428</v>
      </c>
      <c r="O3324" t="s">
        <v>264</v>
      </c>
      <c r="P3324">
        <v>2050</v>
      </c>
      <c r="Q3324">
        <v>0.1</v>
      </c>
    </row>
    <row r="3325" spans="1:17" x14ac:dyDescent="0.25">
      <c r="A3325" t="s">
        <v>462</v>
      </c>
      <c r="B3325" t="s">
        <v>463</v>
      </c>
      <c r="C3325" t="s">
        <v>464</v>
      </c>
      <c r="D3325" t="s">
        <v>361</v>
      </c>
      <c r="E3325" t="s">
        <v>416</v>
      </c>
      <c r="F3325" t="s">
        <v>187</v>
      </c>
      <c r="G3325" t="s">
        <v>243</v>
      </c>
      <c r="H3325" t="s">
        <v>253</v>
      </c>
      <c r="I3325" t="s">
        <v>254</v>
      </c>
      <c r="J3325" t="s">
        <v>255</v>
      </c>
      <c r="K3325" t="s">
        <v>191</v>
      </c>
      <c r="M3325" t="s">
        <v>428</v>
      </c>
      <c r="O3325" t="s">
        <v>265</v>
      </c>
      <c r="P3325">
        <v>2050</v>
      </c>
      <c r="Q3325">
        <v>0.1</v>
      </c>
    </row>
    <row r="3326" spans="1:17" x14ac:dyDescent="0.25">
      <c r="A3326" t="s">
        <v>462</v>
      </c>
      <c r="B3326" t="s">
        <v>463</v>
      </c>
      <c r="C3326" t="s">
        <v>464</v>
      </c>
      <c r="D3326" t="s">
        <v>361</v>
      </c>
      <c r="E3326" t="s">
        <v>416</v>
      </c>
      <c r="F3326" t="s">
        <v>187</v>
      </c>
      <c r="G3326" t="s">
        <v>243</v>
      </c>
      <c r="H3326" t="s">
        <v>357</v>
      </c>
      <c r="I3326" t="s">
        <v>306</v>
      </c>
      <c r="K3326" t="s">
        <v>78</v>
      </c>
      <c r="M3326" t="s">
        <v>428</v>
      </c>
      <c r="O3326" t="s">
        <v>194</v>
      </c>
      <c r="P3326">
        <v>2015</v>
      </c>
      <c r="Q3326">
        <v>0.5</v>
      </c>
    </row>
    <row r="3327" spans="1:17" x14ac:dyDescent="0.25">
      <c r="A3327" t="s">
        <v>462</v>
      </c>
      <c r="B3327" t="s">
        <v>463</v>
      </c>
      <c r="C3327" t="s">
        <v>464</v>
      </c>
      <c r="D3327" t="s">
        <v>361</v>
      </c>
      <c r="E3327" t="s">
        <v>416</v>
      </c>
      <c r="F3327" t="s">
        <v>187</v>
      </c>
      <c r="G3327" t="s">
        <v>243</v>
      </c>
      <c r="H3327" t="s">
        <v>357</v>
      </c>
      <c r="I3327" t="s">
        <v>306</v>
      </c>
      <c r="K3327" t="s">
        <v>78</v>
      </c>
      <c r="M3327" t="s">
        <v>428</v>
      </c>
      <c r="O3327" t="s">
        <v>194</v>
      </c>
      <c r="P3327">
        <v>2020</v>
      </c>
      <c r="Q3327">
        <v>0.5</v>
      </c>
    </row>
    <row r="3328" spans="1:17" x14ac:dyDescent="0.25">
      <c r="A3328" t="s">
        <v>462</v>
      </c>
      <c r="B3328" t="s">
        <v>463</v>
      </c>
      <c r="C3328" t="s">
        <v>464</v>
      </c>
      <c r="D3328" t="s">
        <v>361</v>
      </c>
      <c r="E3328" t="s">
        <v>416</v>
      </c>
      <c r="F3328" t="s">
        <v>187</v>
      </c>
      <c r="G3328" t="s">
        <v>243</v>
      </c>
      <c r="H3328" t="s">
        <v>357</v>
      </c>
      <c r="I3328" t="s">
        <v>306</v>
      </c>
      <c r="K3328" t="s">
        <v>78</v>
      </c>
      <c r="M3328" t="s">
        <v>428</v>
      </c>
      <c r="O3328" t="s">
        <v>264</v>
      </c>
      <c r="P3328">
        <v>2020</v>
      </c>
      <c r="Q3328">
        <v>0.5</v>
      </c>
    </row>
    <row r="3329" spans="1:17" x14ac:dyDescent="0.25">
      <c r="A3329" t="s">
        <v>462</v>
      </c>
      <c r="B3329" t="s">
        <v>463</v>
      </c>
      <c r="C3329" t="s">
        <v>464</v>
      </c>
      <c r="D3329" t="s">
        <v>361</v>
      </c>
      <c r="E3329" t="s">
        <v>416</v>
      </c>
      <c r="F3329" t="s">
        <v>187</v>
      </c>
      <c r="G3329" t="s">
        <v>243</v>
      </c>
      <c r="H3329" t="s">
        <v>357</v>
      </c>
      <c r="I3329" t="s">
        <v>306</v>
      </c>
      <c r="K3329" t="s">
        <v>78</v>
      </c>
      <c r="M3329" t="s">
        <v>428</v>
      </c>
      <c r="O3329" t="s">
        <v>265</v>
      </c>
      <c r="P3329">
        <v>2020</v>
      </c>
      <c r="Q3329">
        <v>0.5</v>
      </c>
    </row>
    <row r="3330" spans="1:17" x14ac:dyDescent="0.25">
      <c r="A3330" t="s">
        <v>462</v>
      </c>
      <c r="B3330" t="s">
        <v>463</v>
      </c>
      <c r="C3330" t="s">
        <v>464</v>
      </c>
      <c r="D3330" t="s">
        <v>361</v>
      </c>
      <c r="E3330" t="s">
        <v>416</v>
      </c>
      <c r="F3330" t="s">
        <v>187</v>
      </c>
      <c r="G3330" t="s">
        <v>243</v>
      </c>
      <c r="H3330" t="s">
        <v>357</v>
      </c>
      <c r="I3330" t="s">
        <v>306</v>
      </c>
      <c r="K3330" t="s">
        <v>78</v>
      </c>
      <c r="M3330" t="s">
        <v>428</v>
      </c>
      <c r="O3330" t="s">
        <v>194</v>
      </c>
      <c r="P3330">
        <v>2030</v>
      </c>
      <c r="Q3330">
        <v>0.5</v>
      </c>
    </row>
    <row r="3331" spans="1:17" x14ac:dyDescent="0.25">
      <c r="A3331" t="s">
        <v>462</v>
      </c>
      <c r="B3331" t="s">
        <v>463</v>
      </c>
      <c r="C3331" t="s">
        <v>464</v>
      </c>
      <c r="D3331" t="s">
        <v>361</v>
      </c>
      <c r="E3331" t="s">
        <v>416</v>
      </c>
      <c r="F3331" t="s">
        <v>187</v>
      </c>
      <c r="G3331" t="s">
        <v>243</v>
      </c>
      <c r="H3331" t="s">
        <v>357</v>
      </c>
      <c r="I3331" t="s">
        <v>306</v>
      </c>
      <c r="K3331" t="s">
        <v>78</v>
      </c>
      <c r="M3331" t="s">
        <v>428</v>
      </c>
      <c r="O3331" t="s">
        <v>194</v>
      </c>
      <c r="P3331">
        <v>2050</v>
      </c>
      <c r="Q3331">
        <v>0.5</v>
      </c>
    </row>
    <row r="3332" spans="1:17" x14ac:dyDescent="0.25">
      <c r="A3332" t="s">
        <v>462</v>
      </c>
      <c r="B3332" t="s">
        <v>463</v>
      </c>
      <c r="C3332" t="s">
        <v>464</v>
      </c>
      <c r="D3332" t="s">
        <v>361</v>
      </c>
      <c r="E3332" t="s">
        <v>416</v>
      </c>
      <c r="F3332" t="s">
        <v>187</v>
      </c>
      <c r="G3332" t="s">
        <v>243</v>
      </c>
      <c r="H3332" t="s">
        <v>357</v>
      </c>
      <c r="I3332" t="s">
        <v>306</v>
      </c>
      <c r="K3332" t="s">
        <v>78</v>
      </c>
      <c r="M3332" t="s">
        <v>428</v>
      </c>
      <c r="O3332" t="s">
        <v>264</v>
      </c>
      <c r="P3332">
        <v>2050</v>
      </c>
      <c r="Q3332">
        <v>0.5</v>
      </c>
    </row>
    <row r="3333" spans="1:17" x14ac:dyDescent="0.25">
      <c r="A3333" t="s">
        <v>462</v>
      </c>
      <c r="B3333" t="s">
        <v>463</v>
      </c>
      <c r="C3333" t="s">
        <v>464</v>
      </c>
      <c r="D3333" t="s">
        <v>361</v>
      </c>
      <c r="E3333" t="s">
        <v>416</v>
      </c>
      <c r="F3333" t="s">
        <v>187</v>
      </c>
      <c r="G3333" t="s">
        <v>243</v>
      </c>
      <c r="H3333" t="s">
        <v>357</v>
      </c>
      <c r="I3333" t="s">
        <v>306</v>
      </c>
      <c r="K3333" t="s">
        <v>78</v>
      </c>
      <c r="M3333" t="s">
        <v>428</v>
      </c>
      <c r="O3333" t="s">
        <v>265</v>
      </c>
      <c r="P3333">
        <v>2050</v>
      </c>
      <c r="Q3333">
        <v>0.5</v>
      </c>
    </row>
    <row r="3334" spans="1:17" x14ac:dyDescent="0.25">
      <c r="A3334" t="s">
        <v>462</v>
      </c>
      <c r="B3334" t="s">
        <v>463</v>
      </c>
      <c r="C3334" t="s">
        <v>464</v>
      </c>
      <c r="D3334" t="s">
        <v>361</v>
      </c>
      <c r="E3334" t="s">
        <v>416</v>
      </c>
      <c r="F3334" t="s">
        <v>187</v>
      </c>
      <c r="G3334" t="s">
        <v>188</v>
      </c>
      <c r="H3334" t="s">
        <v>429</v>
      </c>
      <c r="I3334" t="s">
        <v>240</v>
      </c>
      <c r="J3334" t="s">
        <v>288</v>
      </c>
      <c r="K3334" t="s">
        <v>430</v>
      </c>
      <c r="L3334" t="s">
        <v>237</v>
      </c>
      <c r="M3334" t="s">
        <v>427</v>
      </c>
      <c r="N3334" t="s">
        <v>206</v>
      </c>
      <c r="O3334" t="s">
        <v>194</v>
      </c>
      <c r="P3334">
        <v>2015</v>
      </c>
      <c r="Q3334">
        <v>1.3081254689999999</v>
      </c>
    </row>
    <row r="3335" spans="1:17" x14ac:dyDescent="0.25">
      <c r="A3335" t="s">
        <v>462</v>
      </c>
      <c r="B3335" t="s">
        <v>463</v>
      </c>
      <c r="C3335" t="s">
        <v>464</v>
      </c>
      <c r="D3335" t="s">
        <v>361</v>
      </c>
      <c r="E3335" t="s">
        <v>416</v>
      </c>
      <c r="F3335" t="s">
        <v>187</v>
      </c>
      <c r="G3335" t="s">
        <v>188</v>
      </c>
      <c r="H3335" t="s">
        <v>429</v>
      </c>
      <c r="I3335" t="s">
        <v>240</v>
      </c>
      <c r="J3335" t="s">
        <v>288</v>
      </c>
      <c r="K3335" t="s">
        <v>430</v>
      </c>
      <c r="L3335" t="s">
        <v>237</v>
      </c>
      <c r="M3335" t="s">
        <v>427</v>
      </c>
      <c r="N3335" t="s">
        <v>206</v>
      </c>
      <c r="O3335" t="s">
        <v>194</v>
      </c>
      <c r="P3335">
        <v>2020</v>
      </c>
      <c r="Q3335">
        <v>1.275747733</v>
      </c>
    </row>
    <row r="3336" spans="1:17" x14ac:dyDescent="0.25">
      <c r="A3336" t="s">
        <v>462</v>
      </c>
      <c r="B3336" t="s">
        <v>463</v>
      </c>
      <c r="C3336" t="s">
        <v>464</v>
      </c>
      <c r="D3336" t="s">
        <v>361</v>
      </c>
      <c r="E3336" t="s">
        <v>416</v>
      </c>
      <c r="F3336" t="s">
        <v>187</v>
      </c>
      <c r="G3336" t="s">
        <v>188</v>
      </c>
      <c r="H3336" t="s">
        <v>429</v>
      </c>
      <c r="I3336" t="s">
        <v>240</v>
      </c>
      <c r="J3336" t="s">
        <v>288</v>
      </c>
      <c r="K3336" t="s">
        <v>430</v>
      </c>
      <c r="L3336" t="s">
        <v>237</v>
      </c>
      <c r="M3336" t="s">
        <v>427</v>
      </c>
      <c r="N3336" t="s">
        <v>206</v>
      </c>
      <c r="O3336" t="s">
        <v>264</v>
      </c>
      <c r="P3336">
        <v>2020</v>
      </c>
      <c r="Q3336">
        <v>1.084385573</v>
      </c>
    </row>
    <row r="3337" spans="1:17" x14ac:dyDescent="0.25">
      <c r="A3337" t="s">
        <v>462</v>
      </c>
      <c r="B3337" t="s">
        <v>463</v>
      </c>
      <c r="C3337" t="s">
        <v>464</v>
      </c>
      <c r="D3337" t="s">
        <v>361</v>
      </c>
      <c r="E3337" t="s">
        <v>416</v>
      </c>
      <c r="F3337" t="s">
        <v>187</v>
      </c>
      <c r="G3337" t="s">
        <v>188</v>
      </c>
      <c r="H3337" t="s">
        <v>429</v>
      </c>
      <c r="I3337" t="s">
        <v>240</v>
      </c>
      <c r="J3337" t="s">
        <v>288</v>
      </c>
      <c r="K3337" t="s">
        <v>430</v>
      </c>
      <c r="L3337" t="s">
        <v>237</v>
      </c>
      <c r="M3337" t="s">
        <v>427</v>
      </c>
      <c r="N3337" t="s">
        <v>206</v>
      </c>
      <c r="O3337" t="s">
        <v>265</v>
      </c>
      <c r="P3337">
        <v>2020</v>
      </c>
      <c r="Q3337">
        <v>1.5171098919999999</v>
      </c>
    </row>
    <row r="3338" spans="1:17" x14ac:dyDescent="0.25">
      <c r="A3338" t="s">
        <v>462</v>
      </c>
      <c r="B3338" t="s">
        <v>463</v>
      </c>
      <c r="C3338" t="s">
        <v>464</v>
      </c>
      <c r="D3338" t="s">
        <v>361</v>
      </c>
      <c r="E3338" t="s">
        <v>416</v>
      </c>
      <c r="F3338" t="s">
        <v>187</v>
      </c>
      <c r="G3338" t="s">
        <v>188</v>
      </c>
      <c r="H3338" t="s">
        <v>429</v>
      </c>
      <c r="I3338" t="s">
        <v>240</v>
      </c>
      <c r="J3338" t="s">
        <v>288</v>
      </c>
      <c r="K3338" t="s">
        <v>430</v>
      </c>
      <c r="L3338" t="s">
        <v>237</v>
      </c>
      <c r="M3338" t="s">
        <v>427</v>
      </c>
      <c r="N3338" t="s">
        <v>206</v>
      </c>
      <c r="O3338" t="s">
        <v>194</v>
      </c>
      <c r="P3338">
        <v>2030</v>
      </c>
      <c r="Q3338">
        <v>1.263376592</v>
      </c>
    </row>
    <row r="3339" spans="1:17" x14ac:dyDescent="0.25">
      <c r="A3339" t="s">
        <v>462</v>
      </c>
      <c r="B3339" t="s">
        <v>463</v>
      </c>
      <c r="C3339" t="s">
        <v>464</v>
      </c>
      <c r="D3339" t="s">
        <v>361</v>
      </c>
      <c r="E3339" t="s">
        <v>416</v>
      </c>
      <c r="F3339" t="s">
        <v>187</v>
      </c>
      <c r="G3339" t="s">
        <v>188</v>
      </c>
      <c r="H3339" t="s">
        <v>429</v>
      </c>
      <c r="I3339" t="s">
        <v>240</v>
      </c>
      <c r="J3339" t="s">
        <v>288</v>
      </c>
      <c r="K3339" t="s">
        <v>430</v>
      </c>
      <c r="L3339" t="s">
        <v>237</v>
      </c>
      <c r="M3339" t="s">
        <v>427</v>
      </c>
      <c r="N3339" t="s">
        <v>206</v>
      </c>
      <c r="O3339" t="s">
        <v>194</v>
      </c>
      <c r="P3339">
        <v>2050</v>
      </c>
      <c r="Q3339">
        <v>1.1476331820000001</v>
      </c>
    </row>
    <row r="3340" spans="1:17" x14ac:dyDescent="0.25">
      <c r="A3340" t="s">
        <v>462</v>
      </c>
      <c r="B3340" t="s">
        <v>463</v>
      </c>
      <c r="C3340" t="s">
        <v>464</v>
      </c>
      <c r="D3340" t="s">
        <v>361</v>
      </c>
      <c r="E3340" t="s">
        <v>416</v>
      </c>
      <c r="F3340" t="s">
        <v>187</v>
      </c>
      <c r="G3340" t="s">
        <v>188</v>
      </c>
      <c r="H3340" t="s">
        <v>429</v>
      </c>
      <c r="I3340" t="s">
        <v>240</v>
      </c>
      <c r="J3340" t="s">
        <v>288</v>
      </c>
      <c r="K3340" t="s">
        <v>430</v>
      </c>
      <c r="L3340" t="s">
        <v>237</v>
      </c>
      <c r="M3340" t="s">
        <v>427</v>
      </c>
      <c r="N3340" t="s">
        <v>206</v>
      </c>
      <c r="O3340" t="s">
        <v>264</v>
      </c>
      <c r="P3340">
        <v>2050</v>
      </c>
      <c r="Q3340">
        <v>0.82322488599999999</v>
      </c>
    </row>
    <row r="3341" spans="1:17" x14ac:dyDescent="0.25">
      <c r="A3341" t="s">
        <v>462</v>
      </c>
      <c r="B3341" t="s">
        <v>463</v>
      </c>
      <c r="C3341" t="s">
        <v>464</v>
      </c>
      <c r="D3341" t="s">
        <v>361</v>
      </c>
      <c r="E3341" t="s">
        <v>416</v>
      </c>
      <c r="F3341" t="s">
        <v>187</v>
      </c>
      <c r="G3341" t="s">
        <v>188</v>
      </c>
      <c r="H3341" t="s">
        <v>429</v>
      </c>
      <c r="I3341" t="s">
        <v>240</v>
      </c>
      <c r="J3341" t="s">
        <v>288</v>
      </c>
      <c r="K3341" t="s">
        <v>430</v>
      </c>
      <c r="L3341" t="s">
        <v>237</v>
      </c>
      <c r="M3341" t="s">
        <v>427</v>
      </c>
      <c r="N3341" t="s">
        <v>206</v>
      </c>
      <c r="O3341" t="s">
        <v>265</v>
      </c>
      <c r="P3341">
        <v>2050</v>
      </c>
      <c r="Q3341">
        <v>1.4220414770000001</v>
      </c>
    </row>
    <row r="3342" spans="1:17" x14ac:dyDescent="0.25">
      <c r="A3342" t="s">
        <v>462</v>
      </c>
      <c r="B3342" t="s">
        <v>463</v>
      </c>
      <c r="C3342" t="s">
        <v>464</v>
      </c>
      <c r="D3342" t="s">
        <v>361</v>
      </c>
      <c r="E3342" t="s">
        <v>416</v>
      </c>
      <c r="F3342" t="s">
        <v>187</v>
      </c>
      <c r="G3342" t="s">
        <v>188</v>
      </c>
      <c r="H3342" t="s">
        <v>431</v>
      </c>
      <c r="I3342" t="s">
        <v>240</v>
      </c>
      <c r="J3342" t="s">
        <v>290</v>
      </c>
      <c r="K3342" t="s">
        <v>430</v>
      </c>
      <c r="L3342" t="s">
        <v>237</v>
      </c>
      <c r="M3342" t="s">
        <v>380</v>
      </c>
      <c r="N3342" t="s">
        <v>206</v>
      </c>
      <c r="O3342" t="s">
        <v>194</v>
      </c>
      <c r="P3342">
        <v>2015</v>
      </c>
      <c r="Q3342">
        <v>0.84376518</v>
      </c>
    </row>
    <row r="3343" spans="1:17" x14ac:dyDescent="0.25">
      <c r="A3343" t="s">
        <v>462</v>
      </c>
      <c r="B3343" t="s">
        <v>463</v>
      </c>
      <c r="C3343" t="s">
        <v>464</v>
      </c>
      <c r="D3343" t="s">
        <v>361</v>
      </c>
      <c r="E3343" t="s">
        <v>416</v>
      </c>
      <c r="F3343" t="s">
        <v>187</v>
      </c>
      <c r="G3343" t="s">
        <v>188</v>
      </c>
      <c r="H3343" t="s">
        <v>431</v>
      </c>
      <c r="I3343" t="s">
        <v>240</v>
      </c>
      <c r="J3343" t="s">
        <v>290</v>
      </c>
      <c r="K3343" t="s">
        <v>430</v>
      </c>
      <c r="L3343" t="s">
        <v>237</v>
      </c>
      <c r="M3343" t="s">
        <v>380</v>
      </c>
      <c r="N3343" t="s">
        <v>206</v>
      </c>
      <c r="O3343" t="s">
        <v>194</v>
      </c>
      <c r="P3343">
        <v>2020</v>
      </c>
      <c r="Q3343">
        <v>0.82288094000000001</v>
      </c>
    </row>
    <row r="3344" spans="1:17" x14ac:dyDescent="0.25">
      <c r="A3344" t="s">
        <v>462</v>
      </c>
      <c r="B3344" t="s">
        <v>463</v>
      </c>
      <c r="C3344" t="s">
        <v>464</v>
      </c>
      <c r="D3344" t="s">
        <v>361</v>
      </c>
      <c r="E3344" t="s">
        <v>416</v>
      </c>
      <c r="F3344" t="s">
        <v>187</v>
      </c>
      <c r="G3344" t="s">
        <v>188</v>
      </c>
      <c r="H3344" t="s">
        <v>431</v>
      </c>
      <c r="I3344" t="s">
        <v>240</v>
      </c>
      <c r="J3344" t="s">
        <v>290</v>
      </c>
      <c r="K3344" t="s">
        <v>430</v>
      </c>
      <c r="L3344" t="s">
        <v>237</v>
      </c>
      <c r="M3344" t="s">
        <v>380</v>
      </c>
      <c r="N3344" t="s">
        <v>206</v>
      </c>
      <c r="O3344" t="s">
        <v>264</v>
      </c>
      <c r="P3344">
        <v>2020</v>
      </c>
      <c r="Q3344">
        <v>0.69944879900000001</v>
      </c>
    </row>
    <row r="3345" spans="1:17" x14ac:dyDescent="0.25">
      <c r="A3345" t="s">
        <v>462</v>
      </c>
      <c r="B3345" t="s">
        <v>463</v>
      </c>
      <c r="C3345" t="s">
        <v>464</v>
      </c>
      <c r="D3345" t="s">
        <v>361</v>
      </c>
      <c r="E3345" t="s">
        <v>416</v>
      </c>
      <c r="F3345" t="s">
        <v>187</v>
      </c>
      <c r="G3345" t="s">
        <v>188</v>
      </c>
      <c r="H3345" t="s">
        <v>431</v>
      </c>
      <c r="I3345" t="s">
        <v>240</v>
      </c>
      <c r="J3345" t="s">
        <v>290</v>
      </c>
      <c r="K3345" t="s">
        <v>430</v>
      </c>
      <c r="L3345" t="s">
        <v>237</v>
      </c>
      <c r="M3345" t="s">
        <v>380</v>
      </c>
      <c r="N3345" t="s">
        <v>206</v>
      </c>
      <c r="O3345" t="s">
        <v>265</v>
      </c>
      <c r="P3345">
        <v>2020</v>
      </c>
      <c r="Q3345">
        <v>0.946313081</v>
      </c>
    </row>
    <row r="3346" spans="1:17" x14ac:dyDescent="0.25">
      <c r="A3346" t="s">
        <v>462</v>
      </c>
      <c r="B3346" t="s">
        <v>463</v>
      </c>
      <c r="C3346" t="s">
        <v>464</v>
      </c>
      <c r="D3346" t="s">
        <v>361</v>
      </c>
      <c r="E3346" t="s">
        <v>416</v>
      </c>
      <c r="F3346" t="s">
        <v>187</v>
      </c>
      <c r="G3346" t="s">
        <v>188</v>
      </c>
      <c r="H3346" t="s">
        <v>431</v>
      </c>
      <c r="I3346" t="s">
        <v>240</v>
      </c>
      <c r="J3346" t="s">
        <v>290</v>
      </c>
      <c r="K3346" t="s">
        <v>430</v>
      </c>
      <c r="L3346" t="s">
        <v>237</v>
      </c>
      <c r="M3346" t="s">
        <v>380</v>
      </c>
      <c r="N3346" t="s">
        <v>206</v>
      </c>
      <c r="O3346" t="s">
        <v>194</v>
      </c>
      <c r="P3346">
        <v>2030</v>
      </c>
      <c r="Q3346">
        <v>0.78265039800000002</v>
      </c>
    </row>
    <row r="3347" spans="1:17" x14ac:dyDescent="0.25">
      <c r="A3347" t="s">
        <v>462</v>
      </c>
      <c r="B3347" t="s">
        <v>463</v>
      </c>
      <c r="C3347" t="s">
        <v>464</v>
      </c>
      <c r="D3347" t="s">
        <v>361</v>
      </c>
      <c r="E3347" t="s">
        <v>416</v>
      </c>
      <c r="F3347" t="s">
        <v>187</v>
      </c>
      <c r="G3347" t="s">
        <v>188</v>
      </c>
      <c r="H3347" t="s">
        <v>431</v>
      </c>
      <c r="I3347" t="s">
        <v>240</v>
      </c>
      <c r="J3347" t="s">
        <v>290</v>
      </c>
      <c r="K3347" t="s">
        <v>430</v>
      </c>
      <c r="L3347" t="s">
        <v>237</v>
      </c>
      <c r="M3347" t="s">
        <v>380</v>
      </c>
      <c r="N3347" t="s">
        <v>206</v>
      </c>
      <c r="O3347" t="s">
        <v>194</v>
      </c>
      <c r="P3347">
        <v>2050</v>
      </c>
      <c r="Q3347">
        <v>0.70799375200000003</v>
      </c>
    </row>
    <row r="3348" spans="1:17" x14ac:dyDescent="0.25">
      <c r="A3348" t="s">
        <v>462</v>
      </c>
      <c r="B3348" t="s">
        <v>463</v>
      </c>
      <c r="C3348" t="s">
        <v>464</v>
      </c>
      <c r="D3348" t="s">
        <v>361</v>
      </c>
      <c r="E3348" t="s">
        <v>416</v>
      </c>
      <c r="F3348" t="s">
        <v>187</v>
      </c>
      <c r="G3348" t="s">
        <v>188</v>
      </c>
      <c r="H3348" t="s">
        <v>431</v>
      </c>
      <c r="I3348" t="s">
        <v>240</v>
      </c>
      <c r="J3348" t="s">
        <v>290</v>
      </c>
      <c r="K3348" t="s">
        <v>430</v>
      </c>
      <c r="L3348" t="s">
        <v>237</v>
      </c>
      <c r="M3348" t="s">
        <v>380</v>
      </c>
      <c r="N3348" t="s">
        <v>206</v>
      </c>
      <c r="O3348" t="s">
        <v>264</v>
      </c>
      <c r="P3348">
        <v>2050</v>
      </c>
      <c r="Q3348">
        <v>0.530995314</v>
      </c>
    </row>
    <row r="3349" spans="1:17" x14ac:dyDescent="0.25">
      <c r="A3349" t="s">
        <v>462</v>
      </c>
      <c r="B3349" t="s">
        <v>463</v>
      </c>
      <c r="C3349" t="s">
        <v>464</v>
      </c>
      <c r="D3349" t="s">
        <v>361</v>
      </c>
      <c r="E3349" t="s">
        <v>416</v>
      </c>
      <c r="F3349" t="s">
        <v>187</v>
      </c>
      <c r="G3349" t="s">
        <v>188</v>
      </c>
      <c r="H3349" t="s">
        <v>431</v>
      </c>
      <c r="I3349" t="s">
        <v>240</v>
      </c>
      <c r="J3349" t="s">
        <v>290</v>
      </c>
      <c r="K3349" t="s">
        <v>430</v>
      </c>
      <c r="L3349" t="s">
        <v>237</v>
      </c>
      <c r="M3349" t="s">
        <v>380</v>
      </c>
      <c r="N3349" t="s">
        <v>206</v>
      </c>
      <c r="O3349" t="s">
        <v>265</v>
      </c>
      <c r="P3349">
        <v>2050</v>
      </c>
      <c r="Q3349">
        <v>0.88499219100000004</v>
      </c>
    </row>
    <row r="3350" spans="1:17" x14ac:dyDescent="0.25">
      <c r="A3350" t="s">
        <v>462</v>
      </c>
      <c r="B3350" t="s">
        <v>463</v>
      </c>
      <c r="C3350" t="s">
        <v>464</v>
      </c>
      <c r="D3350" t="s">
        <v>361</v>
      </c>
      <c r="E3350" t="s">
        <v>416</v>
      </c>
      <c r="F3350" t="s">
        <v>187</v>
      </c>
      <c r="G3350" t="s">
        <v>188</v>
      </c>
      <c r="H3350" t="s">
        <v>432</v>
      </c>
      <c r="I3350" t="s">
        <v>433</v>
      </c>
      <c r="J3350" t="s">
        <v>434</v>
      </c>
      <c r="K3350" t="s">
        <v>191</v>
      </c>
      <c r="M3350" t="s">
        <v>435</v>
      </c>
      <c r="O3350" t="s">
        <v>194</v>
      </c>
      <c r="P3350">
        <v>2015</v>
      </c>
      <c r="Q3350">
        <v>4.1506178269999999E-2</v>
      </c>
    </row>
    <row r="3351" spans="1:17" x14ac:dyDescent="0.25">
      <c r="A3351" t="s">
        <v>462</v>
      </c>
      <c r="B3351" t="s">
        <v>463</v>
      </c>
      <c r="C3351" t="s">
        <v>464</v>
      </c>
      <c r="D3351" t="s">
        <v>361</v>
      </c>
      <c r="E3351" t="s">
        <v>416</v>
      </c>
      <c r="F3351" t="s">
        <v>187</v>
      </c>
      <c r="G3351" t="s">
        <v>188</v>
      </c>
      <c r="H3351" t="s">
        <v>432</v>
      </c>
      <c r="I3351" t="s">
        <v>433</v>
      </c>
      <c r="J3351" t="s">
        <v>434</v>
      </c>
      <c r="K3351" t="s">
        <v>191</v>
      </c>
      <c r="M3351" t="s">
        <v>435</v>
      </c>
      <c r="O3351" t="s">
        <v>194</v>
      </c>
      <c r="P3351">
        <v>2020</v>
      </c>
      <c r="Q3351">
        <v>4.1506178269999999E-2</v>
      </c>
    </row>
    <row r="3352" spans="1:17" x14ac:dyDescent="0.25">
      <c r="A3352" t="s">
        <v>462</v>
      </c>
      <c r="B3352" t="s">
        <v>463</v>
      </c>
      <c r="C3352" t="s">
        <v>464</v>
      </c>
      <c r="D3352" t="s">
        <v>361</v>
      </c>
      <c r="E3352" t="s">
        <v>416</v>
      </c>
      <c r="F3352" t="s">
        <v>187</v>
      </c>
      <c r="G3352" t="s">
        <v>188</v>
      </c>
      <c r="H3352" t="s">
        <v>432</v>
      </c>
      <c r="I3352" t="s">
        <v>433</v>
      </c>
      <c r="J3352" t="s">
        <v>434</v>
      </c>
      <c r="K3352" t="s">
        <v>191</v>
      </c>
      <c r="M3352" t="s">
        <v>435</v>
      </c>
      <c r="O3352" t="s">
        <v>264</v>
      </c>
      <c r="P3352">
        <v>2020</v>
      </c>
      <c r="Q3352">
        <v>0.01</v>
      </c>
    </row>
    <row r="3353" spans="1:17" x14ac:dyDescent="0.25">
      <c r="A3353" t="s">
        <v>462</v>
      </c>
      <c r="B3353" t="s">
        <v>463</v>
      </c>
      <c r="C3353" t="s">
        <v>464</v>
      </c>
      <c r="D3353" t="s">
        <v>361</v>
      </c>
      <c r="E3353" t="s">
        <v>416</v>
      </c>
      <c r="F3353" t="s">
        <v>187</v>
      </c>
      <c r="G3353" t="s">
        <v>188</v>
      </c>
      <c r="H3353" t="s">
        <v>432</v>
      </c>
      <c r="I3353" t="s">
        <v>433</v>
      </c>
      <c r="J3353" t="s">
        <v>434</v>
      </c>
      <c r="K3353" t="s">
        <v>191</v>
      </c>
      <c r="M3353" t="s">
        <v>435</v>
      </c>
      <c r="O3353" t="s">
        <v>265</v>
      </c>
      <c r="P3353">
        <v>2020</v>
      </c>
      <c r="Q3353">
        <v>0.06</v>
      </c>
    </row>
    <row r="3354" spans="1:17" x14ac:dyDescent="0.25">
      <c r="A3354" t="s">
        <v>462</v>
      </c>
      <c r="B3354" t="s">
        <v>463</v>
      </c>
      <c r="C3354" t="s">
        <v>464</v>
      </c>
      <c r="D3354" t="s">
        <v>361</v>
      </c>
      <c r="E3354" t="s">
        <v>416</v>
      </c>
      <c r="F3354" t="s">
        <v>187</v>
      </c>
      <c r="G3354" t="s">
        <v>188</v>
      </c>
      <c r="H3354" t="s">
        <v>432</v>
      </c>
      <c r="I3354" t="s">
        <v>433</v>
      </c>
      <c r="J3354" t="s">
        <v>434</v>
      </c>
      <c r="K3354" t="s">
        <v>191</v>
      </c>
      <c r="M3354" t="s">
        <v>435</v>
      </c>
      <c r="O3354" t="s">
        <v>194</v>
      </c>
      <c r="P3354">
        <v>2030</v>
      </c>
      <c r="Q3354">
        <v>4.0149241250000002E-2</v>
      </c>
    </row>
    <row r="3355" spans="1:17" x14ac:dyDescent="0.25">
      <c r="A3355" t="s">
        <v>462</v>
      </c>
      <c r="B3355" t="s">
        <v>463</v>
      </c>
      <c r="C3355" t="s">
        <v>464</v>
      </c>
      <c r="D3355" t="s">
        <v>361</v>
      </c>
      <c r="E3355" t="s">
        <v>416</v>
      </c>
      <c r="F3355" t="s">
        <v>187</v>
      </c>
      <c r="G3355" t="s">
        <v>188</v>
      </c>
      <c r="H3355" t="s">
        <v>432</v>
      </c>
      <c r="I3355" t="s">
        <v>433</v>
      </c>
      <c r="J3355" t="s">
        <v>434</v>
      </c>
      <c r="K3355" t="s">
        <v>191</v>
      </c>
      <c r="M3355" t="s">
        <v>435</v>
      </c>
      <c r="O3355" t="s">
        <v>194</v>
      </c>
      <c r="P3355">
        <v>2050</v>
      </c>
      <c r="Q3355">
        <v>3.7398286480000001E-2</v>
      </c>
    </row>
    <row r="3356" spans="1:17" x14ac:dyDescent="0.25">
      <c r="A3356" t="s">
        <v>462</v>
      </c>
      <c r="B3356" t="s">
        <v>463</v>
      </c>
      <c r="C3356" t="s">
        <v>464</v>
      </c>
      <c r="D3356" t="s">
        <v>361</v>
      </c>
      <c r="E3356" t="s">
        <v>416</v>
      </c>
      <c r="F3356" t="s">
        <v>187</v>
      </c>
      <c r="G3356" t="s">
        <v>188</v>
      </c>
      <c r="H3356" t="s">
        <v>432</v>
      </c>
      <c r="I3356" t="s">
        <v>433</v>
      </c>
      <c r="J3356" t="s">
        <v>434</v>
      </c>
      <c r="K3356" t="s">
        <v>191</v>
      </c>
      <c r="M3356" t="s">
        <v>435</v>
      </c>
      <c r="O3356" t="s">
        <v>264</v>
      </c>
      <c r="P3356">
        <v>2050</v>
      </c>
      <c r="Q3356">
        <v>0.01</v>
      </c>
    </row>
    <row r="3357" spans="1:17" x14ac:dyDescent="0.25">
      <c r="A3357" t="s">
        <v>462</v>
      </c>
      <c r="B3357" t="s">
        <v>463</v>
      </c>
      <c r="C3357" t="s">
        <v>464</v>
      </c>
      <c r="D3357" t="s">
        <v>361</v>
      </c>
      <c r="E3357" t="s">
        <v>416</v>
      </c>
      <c r="F3357" t="s">
        <v>187</v>
      </c>
      <c r="G3357" t="s">
        <v>188</v>
      </c>
      <c r="H3357" t="s">
        <v>432</v>
      </c>
      <c r="I3357" t="s">
        <v>433</v>
      </c>
      <c r="J3357" t="s">
        <v>434</v>
      </c>
      <c r="K3357" t="s">
        <v>191</v>
      </c>
      <c r="M3357" t="s">
        <v>435</v>
      </c>
      <c r="O3357" t="s">
        <v>265</v>
      </c>
      <c r="P3357">
        <v>2050</v>
      </c>
      <c r="Q3357">
        <v>0.06</v>
      </c>
    </row>
    <row r="3358" spans="1:17" x14ac:dyDescent="0.25">
      <c r="A3358" t="s">
        <v>462</v>
      </c>
      <c r="B3358" t="s">
        <v>463</v>
      </c>
      <c r="C3358" t="s">
        <v>464</v>
      </c>
      <c r="D3358" t="s">
        <v>361</v>
      </c>
      <c r="E3358" t="s">
        <v>416</v>
      </c>
      <c r="F3358" t="s">
        <v>187</v>
      </c>
      <c r="G3358" t="s">
        <v>188</v>
      </c>
      <c r="H3358" t="s">
        <v>436</v>
      </c>
      <c r="I3358" t="s">
        <v>436</v>
      </c>
      <c r="M3358" t="s">
        <v>465</v>
      </c>
      <c r="O3358" t="s">
        <v>194</v>
      </c>
      <c r="P3358">
        <v>2015</v>
      </c>
      <c r="Q3358">
        <v>0</v>
      </c>
    </row>
    <row r="3359" spans="1:17" x14ac:dyDescent="0.25">
      <c r="A3359" t="s">
        <v>462</v>
      </c>
      <c r="B3359" t="s">
        <v>463</v>
      </c>
      <c r="C3359" t="s">
        <v>464</v>
      </c>
      <c r="D3359" t="s">
        <v>361</v>
      </c>
      <c r="E3359" t="s">
        <v>416</v>
      </c>
      <c r="F3359" t="s">
        <v>187</v>
      </c>
      <c r="G3359" t="s">
        <v>188</v>
      </c>
      <c r="H3359" t="s">
        <v>436</v>
      </c>
      <c r="I3359" t="s">
        <v>436</v>
      </c>
      <c r="M3359" t="s">
        <v>465</v>
      </c>
      <c r="O3359" t="s">
        <v>194</v>
      </c>
      <c r="P3359">
        <v>2020</v>
      </c>
      <c r="Q3359">
        <v>0</v>
      </c>
    </row>
    <row r="3360" spans="1:17" x14ac:dyDescent="0.25">
      <c r="A3360" t="s">
        <v>462</v>
      </c>
      <c r="B3360" t="s">
        <v>463</v>
      </c>
      <c r="C3360" t="s">
        <v>464</v>
      </c>
      <c r="D3360" t="s">
        <v>361</v>
      </c>
      <c r="E3360" t="s">
        <v>416</v>
      </c>
      <c r="F3360" t="s">
        <v>187</v>
      </c>
      <c r="G3360" t="s">
        <v>188</v>
      </c>
      <c r="H3360" t="s">
        <v>436</v>
      </c>
      <c r="I3360" t="s">
        <v>436</v>
      </c>
      <c r="M3360" t="s">
        <v>465</v>
      </c>
      <c r="O3360" t="s">
        <v>264</v>
      </c>
      <c r="P3360">
        <v>2020</v>
      </c>
      <c r="Q3360">
        <v>0</v>
      </c>
    </row>
    <row r="3361" spans="1:17" x14ac:dyDescent="0.25">
      <c r="A3361" t="s">
        <v>462</v>
      </c>
      <c r="B3361" t="s">
        <v>463</v>
      </c>
      <c r="C3361" t="s">
        <v>464</v>
      </c>
      <c r="D3361" t="s">
        <v>361</v>
      </c>
      <c r="E3361" t="s">
        <v>416</v>
      </c>
      <c r="F3361" t="s">
        <v>187</v>
      </c>
      <c r="G3361" t="s">
        <v>188</v>
      </c>
      <c r="H3361" t="s">
        <v>436</v>
      </c>
      <c r="I3361" t="s">
        <v>436</v>
      </c>
      <c r="M3361" t="s">
        <v>465</v>
      </c>
      <c r="O3361" t="s">
        <v>265</v>
      </c>
      <c r="P3361">
        <v>2020</v>
      </c>
      <c r="Q3361">
        <v>1</v>
      </c>
    </row>
    <row r="3362" spans="1:17" x14ac:dyDescent="0.25">
      <c r="A3362" t="s">
        <v>462</v>
      </c>
      <c r="B3362" t="s">
        <v>463</v>
      </c>
      <c r="C3362" t="s">
        <v>464</v>
      </c>
      <c r="D3362" t="s">
        <v>361</v>
      </c>
      <c r="E3362" t="s">
        <v>416</v>
      </c>
      <c r="F3362" t="s">
        <v>187</v>
      </c>
      <c r="G3362" t="s">
        <v>188</v>
      </c>
      <c r="H3362" t="s">
        <v>436</v>
      </c>
      <c r="I3362" t="s">
        <v>436</v>
      </c>
      <c r="M3362" t="s">
        <v>465</v>
      </c>
      <c r="O3362" t="s">
        <v>194</v>
      </c>
      <c r="P3362">
        <v>2030</v>
      </c>
      <c r="Q3362">
        <v>0</v>
      </c>
    </row>
    <row r="3363" spans="1:17" x14ac:dyDescent="0.25">
      <c r="A3363" t="s">
        <v>462</v>
      </c>
      <c r="B3363" t="s">
        <v>463</v>
      </c>
      <c r="C3363" t="s">
        <v>464</v>
      </c>
      <c r="D3363" t="s">
        <v>361</v>
      </c>
      <c r="E3363" t="s">
        <v>416</v>
      </c>
      <c r="F3363" t="s">
        <v>187</v>
      </c>
      <c r="G3363" t="s">
        <v>188</v>
      </c>
      <c r="H3363" t="s">
        <v>436</v>
      </c>
      <c r="I3363" t="s">
        <v>436</v>
      </c>
      <c r="M3363" t="s">
        <v>465</v>
      </c>
      <c r="O3363" t="s">
        <v>194</v>
      </c>
      <c r="P3363">
        <v>2050</v>
      </c>
      <c r="Q3363">
        <v>0</v>
      </c>
    </row>
    <row r="3364" spans="1:17" x14ac:dyDescent="0.25">
      <c r="A3364" t="s">
        <v>462</v>
      </c>
      <c r="B3364" t="s">
        <v>463</v>
      </c>
      <c r="C3364" t="s">
        <v>464</v>
      </c>
      <c r="D3364" t="s">
        <v>361</v>
      </c>
      <c r="E3364" t="s">
        <v>416</v>
      </c>
      <c r="F3364" t="s">
        <v>187</v>
      </c>
      <c r="G3364" t="s">
        <v>188</v>
      </c>
      <c r="H3364" t="s">
        <v>436</v>
      </c>
      <c r="I3364" t="s">
        <v>436</v>
      </c>
      <c r="M3364" t="s">
        <v>465</v>
      </c>
      <c r="O3364" t="s">
        <v>264</v>
      </c>
      <c r="P3364">
        <v>2050</v>
      </c>
      <c r="Q3364">
        <v>0</v>
      </c>
    </row>
    <row r="3365" spans="1:17" x14ac:dyDescent="0.25">
      <c r="A3365" t="s">
        <v>462</v>
      </c>
      <c r="B3365" t="s">
        <v>463</v>
      </c>
      <c r="C3365" t="s">
        <v>464</v>
      </c>
      <c r="D3365" t="s">
        <v>361</v>
      </c>
      <c r="E3365" t="s">
        <v>416</v>
      </c>
      <c r="F3365" t="s">
        <v>187</v>
      </c>
      <c r="G3365" t="s">
        <v>188</v>
      </c>
      <c r="H3365" t="s">
        <v>436</v>
      </c>
      <c r="I3365" t="s">
        <v>436</v>
      </c>
      <c r="M3365" t="s">
        <v>465</v>
      </c>
      <c r="O3365" t="s">
        <v>265</v>
      </c>
      <c r="P3365">
        <v>2050</v>
      </c>
      <c r="Q3365">
        <v>1</v>
      </c>
    </row>
    <row r="3366" spans="1:17" x14ac:dyDescent="0.25">
      <c r="A3366" t="s">
        <v>462</v>
      </c>
      <c r="B3366" t="s">
        <v>463</v>
      </c>
      <c r="C3366" t="s">
        <v>464</v>
      </c>
      <c r="D3366" t="s">
        <v>361</v>
      </c>
      <c r="E3366" t="s">
        <v>416</v>
      </c>
      <c r="F3366" t="s">
        <v>187</v>
      </c>
      <c r="G3366" t="s">
        <v>188</v>
      </c>
      <c r="H3366" t="s">
        <v>338</v>
      </c>
      <c r="I3366" t="s">
        <v>234</v>
      </c>
      <c r="J3366" t="s">
        <v>235</v>
      </c>
      <c r="K3366" t="s">
        <v>325</v>
      </c>
      <c r="L3366" t="s">
        <v>237</v>
      </c>
      <c r="M3366" t="s">
        <v>379</v>
      </c>
      <c r="N3366" t="s">
        <v>206</v>
      </c>
      <c r="O3366" t="s">
        <v>194</v>
      </c>
      <c r="P3366">
        <v>2015</v>
      </c>
      <c r="Q3366">
        <v>69300</v>
      </c>
    </row>
    <row r="3367" spans="1:17" x14ac:dyDescent="0.25">
      <c r="A3367" t="s">
        <v>462</v>
      </c>
      <c r="B3367" t="s">
        <v>463</v>
      </c>
      <c r="C3367" t="s">
        <v>464</v>
      </c>
      <c r="D3367" t="s">
        <v>361</v>
      </c>
      <c r="E3367" t="s">
        <v>416</v>
      </c>
      <c r="F3367" t="s">
        <v>187</v>
      </c>
      <c r="G3367" t="s">
        <v>188</v>
      </c>
      <c r="H3367" t="s">
        <v>338</v>
      </c>
      <c r="I3367" t="s">
        <v>234</v>
      </c>
      <c r="J3367" t="s">
        <v>235</v>
      </c>
      <c r="K3367" t="s">
        <v>325</v>
      </c>
      <c r="L3367" t="s">
        <v>237</v>
      </c>
      <c r="M3367" t="s">
        <v>379</v>
      </c>
      <c r="N3367" t="s">
        <v>206</v>
      </c>
      <c r="O3367" t="s">
        <v>194</v>
      </c>
      <c r="P3367">
        <v>2020</v>
      </c>
      <c r="Q3367">
        <v>61000</v>
      </c>
    </row>
    <row r="3368" spans="1:17" x14ac:dyDescent="0.25">
      <c r="A3368" t="s">
        <v>462</v>
      </c>
      <c r="B3368" t="s">
        <v>463</v>
      </c>
      <c r="C3368" t="s">
        <v>464</v>
      </c>
      <c r="D3368" t="s">
        <v>361</v>
      </c>
      <c r="E3368" t="s">
        <v>416</v>
      </c>
      <c r="F3368" t="s">
        <v>187</v>
      </c>
      <c r="G3368" t="s">
        <v>188</v>
      </c>
      <c r="H3368" t="s">
        <v>338</v>
      </c>
      <c r="I3368" t="s">
        <v>234</v>
      </c>
      <c r="J3368" t="s">
        <v>235</v>
      </c>
      <c r="K3368" t="s">
        <v>325</v>
      </c>
      <c r="L3368" t="s">
        <v>237</v>
      </c>
      <c r="M3368" t="s">
        <v>379</v>
      </c>
      <c r="N3368" t="s">
        <v>206</v>
      </c>
      <c r="O3368" t="s">
        <v>264</v>
      </c>
      <c r="P3368">
        <v>2020</v>
      </c>
      <c r="Q3368">
        <v>51900</v>
      </c>
    </row>
    <row r="3369" spans="1:17" x14ac:dyDescent="0.25">
      <c r="A3369" t="s">
        <v>462</v>
      </c>
      <c r="B3369" t="s">
        <v>463</v>
      </c>
      <c r="C3369" t="s">
        <v>464</v>
      </c>
      <c r="D3369" t="s">
        <v>361</v>
      </c>
      <c r="E3369" t="s">
        <v>416</v>
      </c>
      <c r="F3369" t="s">
        <v>187</v>
      </c>
      <c r="G3369" t="s">
        <v>188</v>
      </c>
      <c r="H3369" t="s">
        <v>338</v>
      </c>
      <c r="I3369" t="s">
        <v>234</v>
      </c>
      <c r="J3369" t="s">
        <v>235</v>
      </c>
      <c r="K3369" t="s">
        <v>325</v>
      </c>
      <c r="L3369" t="s">
        <v>237</v>
      </c>
      <c r="M3369" t="s">
        <v>379</v>
      </c>
      <c r="N3369" t="s">
        <v>206</v>
      </c>
      <c r="O3369" t="s">
        <v>265</v>
      </c>
      <c r="P3369">
        <v>2020</v>
      </c>
      <c r="Q3369">
        <v>71200</v>
      </c>
    </row>
    <row r="3370" spans="1:17" x14ac:dyDescent="0.25">
      <c r="A3370" t="s">
        <v>462</v>
      </c>
      <c r="B3370" t="s">
        <v>463</v>
      </c>
      <c r="C3370" t="s">
        <v>464</v>
      </c>
      <c r="D3370" t="s">
        <v>361</v>
      </c>
      <c r="E3370" t="s">
        <v>416</v>
      </c>
      <c r="F3370" t="s">
        <v>187</v>
      </c>
      <c r="G3370" t="s">
        <v>188</v>
      </c>
      <c r="H3370" t="s">
        <v>338</v>
      </c>
      <c r="I3370" t="s">
        <v>234</v>
      </c>
      <c r="J3370" t="s">
        <v>235</v>
      </c>
      <c r="K3370" t="s">
        <v>325</v>
      </c>
      <c r="L3370" t="s">
        <v>237</v>
      </c>
      <c r="M3370" t="s">
        <v>379</v>
      </c>
      <c r="N3370" t="s">
        <v>206</v>
      </c>
      <c r="O3370" t="s">
        <v>194</v>
      </c>
      <c r="P3370">
        <v>2030</v>
      </c>
      <c r="Q3370">
        <v>58200</v>
      </c>
    </row>
    <row r="3371" spans="1:17" x14ac:dyDescent="0.25">
      <c r="A3371" t="s">
        <v>462</v>
      </c>
      <c r="B3371" t="s">
        <v>463</v>
      </c>
      <c r="C3371" t="s">
        <v>464</v>
      </c>
      <c r="D3371" t="s">
        <v>361</v>
      </c>
      <c r="E3371" t="s">
        <v>416</v>
      </c>
      <c r="F3371" t="s">
        <v>187</v>
      </c>
      <c r="G3371" t="s">
        <v>188</v>
      </c>
      <c r="H3371" t="s">
        <v>338</v>
      </c>
      <c r="I3371" t="s">
        <v>234</v>
      </c>
      <c r="J3371" t="s">
        <v>235</v>
      </c>
      <c r="K3371" t="s">
        <v>325</v>
      </c>
      <c r="L3371" t="s">
        <v>237</v>
      </c>
      <c r="M3371" t="s">
        <v>379</v>
      </c>
      <c r="N3371" t="s">
        <v>206</v>
      </c>
      <c r="O3371" t="s">
        <v>194</v>
      </c>
      <c r="P3371">
        <v>2050</v>
      </c>
      <c r="Q3371">
        <v>51400</v>
      </c>
    </row>
    <row r="3372" spans="1:17" x14ac:dyDescent="0.25">
      <c r="A3372" t="s">
        <v>462</v>
      </c>
      <c r="B3372" t="s">
        <v>463</v>
      </c>
      <c r="C3372" t="s">
        <v>464</v>
      </c>
      <c r="D3372" t="s">
        <v>361</v>
      </c>
      <c r="E3372" t="s">
        <v>416</v>
      </c>
      <c r="F3372" t="s">
        <v>187</v>
      </c>
      <c r="G3372" t="s">
        <v>188</v>
      </c>
      <c r="H3372" t="s">
        <v>338</v>
      </c>
      <c r="I3372" t="s">
        <v>234</v>
      </c>
      <c r="J3372" t="s">
        <v>235</v>
      </c>
      <c r="K3372" t="s">
        <v>325</v>
      </c>
      <c r="L3372" t="s">
        <v>237</v>
      </c>
      <c r="M3372" t="s">
        <v>379</v>
      </c>
      <c r="N3372" t="s">
        <v>206</v>
      </c>
      <c r="O3372" t="s">
        <v>264</v>
      </c>
      <c r="P3372">
        <v>2050</v>
      </c>
      <c r="Q3372">
        <v>37800</v>
      </c>
    </row>
    <row r="3373" spans="1:17" x14ac:dyDescent="0.25">
      <c r="A3373" t="s">
        <v>462</v>
      </c>
      <c r="B3373" t="s">
        <v>463</v>
      </c>
      <c r="C3373" t="s">
        <v>464</v>
      </c>
      <c r="D3373" t="s">
        <v>361</v>
      </c>
      <c r="E3373" t="s">
        <v>416</v>
      </c>
      <c r="F3373" t="s">
        <v>187</v>
      </c>
      <c r="G3373" t="s">
        <v>188</v>
      </c>
      <c r="H3373" t="s">
        <v>338</v>
      </c>
      <c r="I3373" t="s">
        <v>234</v>
      </c>
      <c r="J3373" t="s">
        <v>235</v>
      </c>
      <c r="K3373" t="s">
        <v>325</v>
      </c>
      <c r="L3373" t="s">
        <v>237</v>
      </c>
      <c r="M3373" t="s">
        <v>379</v>
      </c>
      <c r="N3373" t="s">
        <v>206</v>
      </c>
      <c r="O3373" t="s">
        <v>265</v>
      </c>
      <c r="P3373">
        <v>2050</v>
      </c>
      <c r="Q3373">
        <v>64000</v>
      </c>
    </row>
    <row r="3374" spans="1:17" x14ac:dyDescent="0.25">
      <c r="A3374" t="s">
        <v>462</v>
      </c>
      <c r="B3374" t="s">
        <v>463</v>
      </c>
      <c r="C3374" t="s">
        <v>464</v>
      </c>
      <c r="D3374" t="s">
        <v>361</v>
      </c>
      <c r="E3374" t="s">
        <v>416</v>
      </c>
      <c r="F3374" t="s">
        <v>187</v>
      </c>
      <c r="G3374" t="s">
        <v>188</v>
      </c>
      <c r="H3374" t="s">
        <v>438</v>
      </c>
      <c r="I3374" t="s">
        <v>234</v>
      </c>
      <c r="J3374" t="s">
        <v>235</v>
      </c>
      <c r="K3374" t="s">
        <v>439</v>
      </c>
      <c r="L3374" t="s">
        <v>237</v>
      </c>
      <c r="M3374" t="s">
        <v>379</v>
      </c>
      <c r="N3374" t="s">
        <v>440</v>
      </c>
      <c r="O3374" t="s">
        <v>194</v>
      </c>
      <c r="P3374">
        <v>2015</v>
      </c>
      <c r="Q3374">
        <v>25.511423489999999</v>
      </c>
    </row>
    <row r="3375" spans="1:17" x14ac:dyDescent="0.25">
      <c r="A3375" t="s">
        <v>462</v>
      </c>
      <c r="B3375" t="s">
        <v>463</v>
      </c>
      <c r="C3375" t="s">
        <v>464</v>
      </c>
      <c r="D3375" t="s">
        <v>361</v>
      </c>
      <c r="E3375" t="s">
        <v>416</v>
      </c>
      <c r="F3375" t="s">
        <v>187</v>
      </c>
      <c r="G3375" t="s">
        <v>188</v>
      </c>
      <c r="H3375" t="s">
        <v>438</v>
      </c>
      <c r="I3375" t="s">
        <v>234</v>
      </c>
      <c r="J3375" t="s">
        <v>235</v>
      </c>
      <c r="K3375" t="s">
        <v>439</v>
      </c>
      <c r="L3375" t="s">
        <v>237</v>
      </c>
      <c r="M3375" t="s">
        <v>379</v>
      </c>
      <c r="N3375" t="s">
        <v>440</v>
      </c>
      <c r="O3375" t="s">
        <v>194</v>
      </c>
      <c r="P3375">
        <v>2020</v>
      </c>
      <c r="Q3375">
        <v>22.460537540000001</v>
      </c>
    </row>
    <row r="3376" spans="1:17" x14ac:dyDescent="0.25">
      <c r="A3376" t="s">
        <v>462</v>
      </c>
      <c r="B3376" t="s">
        <v>463</v>
      </c>
      <c r="C3376" t="s">
        <v>464</v>
      </c>
      <c r="D3376" t="s">
        <v>361</v>
      </c>
      <c r="E3376" t="s">
        <v>416</v>
      </c>
      <c r="F3376" t="s">
        <v>187</v>
      </c>
      <c r="G3376" t="s">
        <v>188</v>
      </c>
      <c r="H3376" t="s">
        <v>438</v>
      </c>
      <c r="I3376" t="s">
        <v>234</v>
      </c>
      <c r="J3376" t="s">
        <v>235</v>
      </c>
      <c r="K3376" t="s">
        <v>439</v>
      </c>
      <c r="L3376" t="s">
        <v>237</v>
      </c>
      <c r="M3376" t="s">
        <v>379</v>
      </c>
      <c r="N3376" t="s">
        <v>440</v>
      </c>
      <c r="O3376" t="s">
        <v>264</v>
      </c>
      <c r="P3376">
        <v>2020</v>
      </c>
      <c r="Q3376">
        <v>19.091456910000002</v>
      </c>
    </row>
    <row r="3377" spans="1:17" x14ac:dyDescent="0.25">
      <c r="A3377" t="s">
        <v>462</v>
      </c>
      <c r="B3377" t="s">
        <v>463</v>
      </c>
      <c r="C3377" t="s">
        <v>464</v>
      </c>
      <c r="D3377" t="s">
        <v>361</v>
      </c>
      <c r="E3377" t="s">
        <v>416</v>
      </c>
      <c r="F3377" t="s">
        <v>187</v>
      </c>
      <c r="G3377" t="s">
        <v>188</v>
      </c>
      <c r="H3377" t="s">
        <v>438</v>
      </c>
      <c r="I3377" t="s">
        <v>234</v>
      </c>
      <c r="J3377" t="s">
        <v>235</v>
      </c>
      <c r="K3377" t="s">
        <v>439</v>
      </c>
      <c r="L3377" t="s">
        <v>237</v>
      </c>
      <c r="M3377" t="s">
        <v>379</v>
      </c>
      <c r="N3377" t="s">
        <v>440</v>
      </c>
      <c r="O3377" t="s">
        <v>265</v>
      </c>
      <c r="P3377">
        <v>2020</v>
      </c>
      <c r="Q3377">
        <v>26.197814210000001</v>
      </c>
    </row>
    <row r="3378" spans="1:17" x14ac:dyDescent="0.25">
      <c r="A3378" t="s">
        <v>462</v>
      </c>
      <c r="B3378" t="s">
        <v>463</v>
      </c>
      <c r="C3378" t="s">
        <v>464</v>
      </c>
      <c r="D3378" t="s">
        <v>361</v>
      </c>
      <c r="E3378" t="s">
        <v>416</v>
      </c>
      <c r="F3378" t="s">
        <v>187</v>
      </c>
      <c r="G3378" t="s">
        <v>188</v>
      </c>
      <c r="H3378" t="s">
        <v>438</v>
      </c>
      <c r="I3378" t="s">
        <v>234</v>
      </c>
      <c r="J3378" t="s">
        <v>235</v>
      </c>
      <c r="K3378" t="s">
        <v>439</v>
      </c>
      <c r="L3378" t="s">
        <v>237</v>
      </c>
      <c r="M3378" t="s">
        <v>379</v>
      </c>
      <c r="N3378" t="s">
        <v>440</v>
      </c>
      <c r="O3378" t="s">
        <v>194</v>
      </c>
      <c r="P3378">
        <v>2030</v>
      </c>
      <c r="Q3378">
        <v>21.418551059999999</v>
      </c>
    </row>
    <row r="3379" spans="1:17" x14ac:dyDescent="0.25">
      <c r="A3379" t="s">
        <v>462</v>
      </c>
      <c r="B3379" t="s">
        <v>463</v>
      </c>
      <c r="C3379" t="s">
        <v>464</v>
      </c>
      <c r="D3379" t="s">
        <v>361</v>
      </c>
      <c r="E3379" t="s">
        <v>416</v>
      </c>
      <c r="F3379" t="s">
        <v>187</v>
      </c>
      <c r="G3379" t="s">
        <v>188</v>
      </c>
      <c r="H3379" t="s">
        <v>438</v>
      </c>
      <c r="I3379" t="s">
        <v>234</v>
      </c>
      <c r="J3379" t="s">
        <v>235</v>
      </c>
      <c r="K3379" t="s">
        <v>439</v>
      </c>
      <c r="L3379" t="s">
        <v>237</v>
      </c>
      <c r="M3379" t="s">
        <v>379</v>
      </c>
      <c r="N3379" t="s">
        <v>440</v>
      </c>
      <c r="O3379" t="s">
        <v>194</v>
      </c>
      <c r="P3379">
        <v>2050</v>
      </c>
      <c r="Q3379">
        <v>18.9197141</v>
      </c>
    </row>
    <row r="3380" spans="1:17" x14ac:dyDescent="0.25">
      <c r="A3380" t="s">
        <v>462</v>
      </c>
      <c r="B3380" t="s">
        <v>463</v>
      </c>
      <c r="C3380" t="s">
        <v>464</v>
      </c>
      <c r="D3380" t="s">
        <v>361</v>
      </c>
      <c r="E3380" t="s">
        <v>416</v>
      </c>
      <c r="F3380" t="s">
        <v>187</v>
      </c>
      <c r="G3380" t="s">
        <v>188</v>
      </c>
      <c r="H3380" t="s">
        <v>438</v>
      </c>
      <c r="I3380" t="s">
        <v>234</v>
      </c>
      <c r="J3380" t="s">
        <v>235</v>
      </c>
      <c r="K3380" t="s">
        <v>439</v>
      </c>
      <c r="L3380" t="s">
        <v>237</v>
      </c>
      <c r="M3380" t="s">
        <v>379</v>
      </c>
      <c r="N3380" t="s">
        <v>440</v>
      </c>
      <c r="O3380" t="s">
        <v>264</v>
      </c>
      <c r="P3380">
        <v>2050</v>
      </c>
      <c r="Q3380">
        <v>13.91363855</v>
      </c>
    </row>
    <row r="3381" spans="1:17" x14ac:dyDescent="0.25">
      <c r="A3381" t="s">
        <v>462</v>
      </c>
      <c r="B3381" t="s">
        <v>463</v>
      </c>
      <c r="C3381" t="s">
        <v>464</v>
      </c>
      <c r="D3381" t="s">
        <v>361</v>
      </c>
      <c r="E3381" t="s">
        <v>416</v>
      </c>
      <c r="F3381" t="s">
        <v>187</v>
      </c>
      <c r="G3381" t="s">
        <v>188</v>
      </c>
      <c r="H3381" t="s">
        <v>438</v>
      </c>
      <c r="I3381" t="s">
        <v>234</v>
      </c>
      <c r="J3381" t="s">
        <v>235</v>
      </c>
      <c r="K3381" t="s">
        <v>439</v>
      </c>
      <c r="L3381" t="s">
        <v>237</v>
      </c>
      <c r="M3381" t="s">
        <v>379</v>
      </c>
      <c r="N3381" t="s">
        <v>440</v>
      </c>
      <c r="O3381" t="s">
        <v>265</v>
      </c>
      <c r="P3381">
        <v>2050</v>
      </c>
      <c r="Q3381">
        <v>23.557593619999999</v>
      </c>
    </row>
    <row r="3382" spans="1:17" x14ac:dyDescent="0.25">
      <c r="A3382" t="s">
        <v>462</v>
      </c>
      <c r="B3382" t="s">
        <v>463</v>
      </c>
      <c r="C3382" t="s">
        <v>464</v>
      </c>
      <c r="D3382" t="s">
        <v>361</v>
      </c>
      <c r="E3382" t="s">
        <v>416</v>
      </c>
      <c r="F3382" t="s">
        <v>187</v>
      </c>
      <c r="G3382" t="s">
        <v>188</v>
      </c>
      <c r="H3382" t="s">
        <v>441</v>
      </c>
      <c r="I3382" t="s">
        <v>441</v>
      </c>
      <c r="M3382" t="s">
        <v>465</v>
      </c>
      <c r="O3382" t="s">
        <v>194</v>
      </c>
      <c r="P3382">
        <v>2015</v>
      </c>
      <c r="Q3382">
        <v>1</v>
      </c>
    </row>
    <row r="3383" spans="1:17" x14ac:dyDescent="0.25">
      <c r="A3383" t="s">
        <v>462</v>
      </c>
      <c r="B3383" t="s">
        <v>463</v>
      </c>
      <c r="C3383" t="s">
        <v>464</v>
      </c>
      <c r="D3383" t="s">
        <v>361</v>
      </c>
      <c r="E3383" t="s">
        <v>416</v>
      </c>
      <c r="F3383" t="s">
        <v>187</v>
      </c>
      <c r="G3383" t="s">
        <v>188</v>
      </c>
      <c r="H3383" t="s">
        <v>441</v>
      </c>
      <c r="I3383" t="s">
        <v>441</v>
      </c>
      <c r="M3383" t="s">
        <v>465</v>
      </c>
      <c r="O3383" t="s">
        <v>194</v>
      </c>
      <c r="P3383">
        <v>2020</v>
      </c>
      <c r="Q3383">
        <v>1</v>
      </c>
    </row>
    <row r="3384" spans="1:17" x14ac:dyDescent="0.25">
      <c r="A3384" t="s">
        <v>462</v>
      </c>
      <c r="B3384" t="s">
        <v>463</v>
      </c>
      <c r="C3384" t="s">
        <v>464</v>
      </c>
      <c r="D3384" t="s">
        <v>361</v>
      </c>
      <c r="E3384" t="s">
        <v>416</v>
      </c>
      <c r="F3384" t="s">
        <v>187</v>
      </c>
      <c r="G3384" t="s">
        <v>188</v>
      </c>
      <c r="H3384" t="s">
        <v>441</v>
      </c>
      <c r="I3384" t="s">
        <v>441</v>
      </c>
      <c r="M3384" t="s">
        <v>465</v>
      </c>
      <c r="O3384" t="s">
        <v>264</v>
      </c>
      <c r="P3384">
        <v>2020</v>
      </c>
      <c r="Q3384">
        <v>1</v>
      </c>
    </row>
    <row r="3385" spans="1:17" x14ac:dyDescent="0.25">
      <c r="A3385" t="s">
        <v>462</v>
      </c>
      <c r="B3385" t="s">
        <v>463</v>
      </c>
      <c r="C3385" t="s">
        <v>464</v>
      </c>
      <c r="D3385" t="s">
        <v>361</v>
      </c>
      <c r="E3385" t="s">
        <v>416</v>
      </c>
      <c r="F3385" t="s">
        <v>187</v>
      </c>
      <c r="G3385" t="s">
        <v>188</v>
      </c>
      <c r="H3385" t="s">
        <v>441</v>
      </c>
      <c r="I3385" t="s">
        <v>441</v>
      </c>
      <c r="M3385" t="s">
        <v>465</v>
      </c>
      <c r="O3385" t="s">
        <v>265</v>
      </c>
      <c r="P3385">
        <v>2020</v>
      </c>
      <c r="Q3385">
        <v>1</v>
      </c>
    </row>
    <row r="3386" spans="1:17" x14ac:dyDescent="0.25">
      <c r="A3386" t="s">
        <v>462</v>
      </c>
      <c r="B3386" t="s">
        <v>463</v>
      </c>
      <c r="C3386" t="s">
        <v>464</v>
      </c>
      <c r="D3386" t="s">
        <v>361</v>
      </c>
      <c r="E3386" t="s">
        <v>416</v>
      </c>
      <c r="F3386" t="s">
        <v>187</v>
      </c>
      <c r="G3386" t="s">
        <v>188</v>
      </c>
      <c r="H3386" t="s">
        <v>441</v>
      </c>
      <c r="I3386" t="s">
        <v>441</v>
      </c>
      <c r="M3386" t="s">
        <v>465</v>
      </c>
      <c r="O3386" t="s">
        <v>194</v>
      </c>
      <c r="P3386">
        <v>2030</v>
      </c>
      <c r="Q3386">
        <v>1</v>
      </c>
    </row>
    <row r="3387" spans="1:17" x14ac:dyDescent="0.25">
      <c r="A3387" t="s">
        <v>462</v>
      </c>
      <c r="B3387" t="s">
        <v>463</v>
      </c>
      <c r="C3387" t="s">
        <v>464</v>
      </c>
      <c r="D3387" t="s">
        <v>361</v>
      </c>
      <c r="E3387" t="s">
        <v>416</v>
      </c>
      <c r="F3387" t="s">
        <v>187</v>
      </c>
      <c r="G3387" t="s">
        <v>188</v>
      </c>
      <c r="H3387" t="s">
        <v>441</v>
      </c>
      <c r="I3387" t="s">
        <v>441</v>
      </c>
      <c r="M3387" t="s">
        <v>465</v>
      </c>
      <c r="O3387" t="s">
        <v>194</v>
      </c>
      <c r="P3387">
        <v>2050</v>
      </c>
      <c r="Q3387">
        <v>1</v>
      </c>
    </row>
    <row r="3388" spans="1:17" x14ac:dyDescent="0.25">
      <c r="A3388" t="s">
        <v>462</v>
      </c>
      <c r="B3388" t="s">
        <v>463</v>
      </c>
      <c r="C3388" t="s">
        <v>464</v>
      </c>
      <c r="D3388" t="s">
        <v>361</v>
      </c>
      <c r="E3388" t="s">
        <v>416</v>
      </c>
      <c r="F3388" t="s">
        <v>187</v>
      </c>
      <c r="G3388" t="s">
        <v>188</v>
      </c>
      <c r="H3388" t="s">
        <v>441</v>
      </c>
      <c r="I3388" t="s">
        <v>441</v>
      </c>
      <c r="M3388" t="s">
        <v>465</v>
      </c>
      <c r="O3388" t="s">
        <v>264</v>
      </c>
      <c r="P3388">
        <v>2050</v>
      </c>
      <c r="Q3388">
        <v>1</v>
      </c>
    </row>
    <row r="3389" spans="1:17" x14ac:dyDescent="0.25">
      <c r="A3389" t="s">
        <v>462</v>
      </c>
      <c r="B3389" t="s">
        <v>463</v>
      </c>
      <c r="C3389" t="s">
        <v>464</v>
      </c>
      <c r="D3389" t="s">
        <v>361</v>
      </c>
      <c r="E3389" t="s">
        <v>416</v>
      </c>
      <c r="F3389" t="s">
        <v>187</v>
      </c>
      <c r="G3389" t="s">
        <v>188</v>
      </c>
      <c r="H3389" t="s">
        <v>441</v>
      </c>
      <c r="I3389" t="s">
        <v>441</v>
      </c>
      <c r="M3389" t="s">
        <v>465</v>
      </c>
      <c r="O3389" t="s">
        <v>265</v>
      </c>
      <c r="P3389">
        <v>2050</v>
      </c>
      <c r="Q3389">
        <v>1</v>
      </c>
    </row>
    <row r="3390" spans="1:17" x14ac:dyDescent="0.25">
      <c r="A3390" t="s">
        <v>462</v>
      </c>
      <c r="B3390" t="s">
        <v>463</v>
      </c>
      <c r="C3390" t="s">
        <v>464</v>
      </c>
      <c r="D3390" t="s">
        <v>361</v>
      </c>
      <c r="E3390" t="s">
        <v>416</v>
      </c>
      <c r="F3390" t="s">
        <v>187</v>
      </c>
      <c r="G3390" t="s">
        <v>188</v>
      </c>
      <c r="H3390" t="s">
        <v>442</v>
      </c>
      <c r="I3390" t="s">
        <v>443</v>
      </c>
      <c r="J3390" t="s">
        <v>351</v>
      </c>
      <c r="K3390" t="s">
        <v>191</v>
      </c>
      <c r="M3390" t="s">
        <v>424</v>
      </c>
      <c r="O3390" t="s">
        <v>194</v>
      </c>
      <c r="P3390">
        <v>2015</v>
      </c>
      <c r="Q3390">
        <v>0.79985818040000001</v>
      </c>
    </row>
    <row r="3391" spans="1:17" x14ac:dyDescent="0.25">
      <c r="A3391" t="s">
        <v>462</v>
      </c>
      <c r="B3391" t="s">
        <v>463</v>
      </c>
      <c r="C3391" t="s">
        <v>464</v>
      </c>
      <c r="D3391" t="s">
        <v>361</v>
      </c>
      <c r="E3391" t="s">
        <v>416</v>
      </c>
      <c r="F3391" t="s">
        <v>187</v>
      </c>
      <c r="G3391" t="s">
        <v>188</v>
      </c>
      <c r="H3391" t="s">
        <v>442</v>
      </c>
      <c r="I3391" t="s">
        <v>443</v>
      </c>
      <c r="J3391" t="s">
        <v>351</v>
      </c>
      <c r="K3391" t="s">
        <v>191</v>
      </c>
      <c r="M3391" t="s">
        <v>424</v>
      </c>
      <c r="O3391" t="s">
        <v>194</v>
      </c>
      <c r="P3391">
        <v>2020</v>
      </c>
      <c r="Q3391">
        <v>0.7998581803</v>
      </c>
    </row>
    <row r="3392" spans="1:17" x14ac:dyDescent="0.25">
      <c r="A3392" t="s">
        <v>462</v>
      </c>
      <c r="B3392" t="s">
        <v>463</v>
      </c>
      <c r="C3392" t="s">
        <v>464</v>
      </c>
      <c r="D3392" t="s">
        <v>361</v>
      </c>
      <c r="E3392" t="s">
        <v>416</v>
      </c>
      <c r="F3392" t="s">
        <v>187</v>
      </c>
      <c r="G3392" t="s">
        <v>188</v>
      </c>
      <c r="H3392" t="s">
        <v>442</v>
      </c>
      <c r="I3392" t="s">
        <v>443</v>
      </c>
      <c r="J3392" t="s">
        <v>351</v>
      </c>
      <c r="K3392" t="s">
        <v>191</v>
      </c>
      <c r="M3392" t="s">
        <v>424</v>
      </c>
      <c r="O3392" t="s">
        <v>264</v>
      </c>
      <c r="P3392">
        <v>2020</v>
      </c>
      <c r="Q3392">
        <v>0.76</v>
      </c>
    </row>
    <row r="3393" spans="1:17" x14ac:dyDescent="0.25">
      <c r="A3393" t="s">
        <v>462</v>
      </c>
      <c r="B3393" t="s">
        <v>463</v>
      </c>
      <c r="C3393" t="s">
        <v>464</v>
      </c>
      <c r="D3393" t="s">
        <v>361</v>
      </c>
      <c r="E3393" t="s">
        <v>416</v>
      </c>
      <c r="F3393" t="s">
        <v>187</v>
      </c>
      <c r="G3393" t="s">
        <v>188</v>
      </c>
      <c r="H3393" t="s">
        <v>442</v>
      </c>
      <c r="I3393" t="s">
        <v>443</v>
      </c>
      <c r="J3393" t="s">
        <v>351</v>
      </c>
      <c r="K3393" t="s">
        <v>191</v>
      </c>
      <c r="M3393" t="s">
        <v>424</v>
      </c>
      <c r="O3393" t="s">
        <v>265</v>
      </c>
      <c r="P3393">
        <v>2020</v>
      </c>
      <c r="Q3393">
        <v>0.85</v>
      </c>
    </row>
    <row r="3394" spans="1:17" x14ac:dyDescent="0.25">
      <c r="A3394" t="s">
        <v>462</v>
      </c>
      <c r="B3394" t="s">
        <v>463</v>
      </c>
      <c r="C3394" t="s">
        <v>464</v>
      </c>
      <c r="D3394" t="s">
        <v>361</v>
      </c>
      <c r="E3394" t="s">
        <v>416</v>
      </c>
      <c r="F3394" t="s">
        <v>187</v>
      </c>
      <c r="G3394" t="s">
        <v>188</v>
      </c>
      <c r="H3394" t="s">
        <v>442</v>
      </c>
      <c r="I3394" t="s">
        <v>443</v>
      </c>
      <c r="J3394" t="s">
        <v>351</v>
      </c>
      <c r="K3394" t="s">
        <v>191</v>
      </c>
      <c r="M3394" t="s">
        <v>424</v>
      </c>
      <c r="O3394" t="s">
        <v>194</v>
      </c>
      <c r="P3394">
        <v>2030</v>
      </c>
      <c r="Q3394">
        <v>0.79710826550000002</v>
      </c>
    </row>
    <row r="3395" spans="1:17" x14ac:dyDescent="0.25">
      <c r="A3395" t="s">
        <v>462</v>
      </c>
      <c r="B3395" t="s">
        <v>463</v>
      </c>
      <c r="C3395" t="s">
        <v>464</v>
      </c>
      <c r="D3395" t="s">
        <v>361</v>
      </c>
      <c r="E3395" t="s">
        <v>416</v>
      </c>
      <c r="F3395" t="s">
        <v>187</v>
      </c>
      <c r="G3395" t="s">
        <v>188</v>
      </c>
      <c r="H3395" t="s">
        <v>442</v>
      </c>
      <c r="I3395" t="s">
        <v>443</v>
      </c>
      <c r="J3395" t="s">
        <v>351</v>
      </c>
      <c r="K3395" t="s">
        <v>191</v>
      </c>
      <c r="M3395" t="s">
        <v>424</v>
      </c>
      <c r="O3395" t="s">
        <v>194</v>
      </c>
      <c r="P3395">
        <v>2050</v>
      </c>
      <c r="Q3395">
        <v>0.79418008449999999</v>
      </c>
    </row>
    <row r="3396" spans="1:17" x14ac:dyDescent="0.25">
      <c r="A3396" t="s">
        <v>462</v>
      </c>
      <c r="B3396" t="s">
        <v>463</v>
      </c>
      <c r="C3396" t="s">
        <v>464</v>
      </c>
      <c r="D3396" t="s">
        <v>361</v>
      </c>
      <c r="E3396" t="s">
        <v>416</v>
      </c>
      <c r="F3396" t="s">
        <v>187</v>
      </c>
      <c r="G3396" t="s">
        <v>188</v>
      </c>
      <c r="H3396" t="s">
        <v>442</v>
      </c>
      <c r="I3396" t="s">
        <v>443</v>
      </c>
      <c r="J3396" t="s">
        <v>351</v>
      </c>
      <c r="K3396" t="s">
        <v>191</v>
      </c>
      <c r="M3396" t="s">
        <v>424</v>
      </c>
      <c r="O3396" t="s">
        <v>264</v>
      </c>
      <c r="P3396">
        <v>2050</v>
      </c>
      <c r="Q3396">
        <v>0.73</v>
      </c>
    </row>
    <row r="3397" spans="1:17" x14ac:dyDescent="0.25">
      <c r="A3397" t="s">
        <v>462</v>
      </c>
      <c r="B3397" t="s">
        <v>463</v>
      </c>
      <c r="C3397" t="s">
        <v>464</v>
      </c>
      <c r="D3397" t="s">
        <v>361</v>
      </c>
      <c r="E3397" t="s">
        <v>416</v>
      </c>
      <c r="F3397" t="s">
        <v>187</v>
      </c>
      <c r="G3397" t="s">
        <v>188</v>
      </c>
      <c r="H3397" t="s">
        <v>442</v>
      </c>
      <c r="I3397" t="s">
        <v>443</v>
      </c>
      <c r="J3397" t="s">
        <v>351</v>
      </c>
      <c r="K3397" t="s">
        <v>191</v>
      </c>
      <c r="M3397" t="s">
        <v>424</v>
      </c>
      <c r="O3397" t="s">
        <v>265</v>
      </c>
      <c r="P3397">
        <v>2050</v>
      </c>
      <c r="Q3397">
        <v>0.88</v>
      </c>
    </row>
    <row r="3398" spans="1:17" x14ac:dyDescent="0.25">
      <c r="A3398" t="s">
        <v>462</v>
      </c>
      <c r="B3398" t="s">
        <v>463</v>
      </c>
      <c r="C3398" t="s">
        <v>464</v>
      </c>
      <c r="D3398" t="s">
        <v>361</v>
      </c>
      <c r="E3398" t="s">
        <v>416</v>
      </c>
      <c r="F3398" t="s">
        <v>187</v>
      </c>
      <c r="G3398" t="s">
        <v>188</v>
      </c>
      <c r="H3398" t="s">
        <v>444</v>
      </c>
      <c r="I3398" t="s">
        <v>443</v>
      </c>
      <c r="J3398" t="s">
        <v>209</v>
      </c>
      <c r="K3398" t="s">
        <v>191</v>
      </c>
      <c r="M3398" t="s">
        <v>420</v>
      </c>
      <c r="O3398" t="s">
        <v>194</v>
      </c>
      <c r="P3398">
        <v>2015</v>
      </c>
      <c r="Q3398">
        <v>0.78822665660000002</v>
      </c>
    </row>
    <row r="3399" spans="1:17" x14ac:dyDescent="0.25">
      <c r="A3399" t="s">
        <v>462</v>
      </c>
      <c r="B3399" t="s">
        <v>463</v>
      </c>
      <c r="C3399" t="s">
        <v>464</v>
      </c>
      <c r="D3399" t="s">
        <v>361</v>
      </c>
      <c r="E3399" t="s">
        <v>416</v>
      </c>
      <c r="F3399" t="s">
        <v>187</v>
      </c>
      <c r="G3399" t="s">
        <v>188</v>
      </c>
      <c r="H3399" t="s">
        <v>444</v>
      </c>
      <c r="I3399" t="s">
        <v>443</v>
      </c>
      <c r="J3399" t="s">
        <v>209</v>
      </c>
      <c r="K3399" t="s">
        <v>191</v>
      </c>
      <c r="M3399" t="s">
        <v>420</v>
      </c>
      <c r="O3399" t="s">
        <v>194</v>
      </c>
      <c r="P3399">
        <v>2020</v>
      </c>
      <c r="Q3399">
        <v>0.7882266564</v>
      </c>
    </row>
    <row r="3400" spans="1:17" x14ac:dyDescent="0.25">
      <c r="A3400" t="s">
        <v>462</v>
      </c>
      <c r="B3400" t="s">
        <v>463</v>
      </c>
      <c r="C3400" t="s">
        <v>464</v>
      </c>
      <c r="D3400" t="s">
        <v>361</v>
      </c>
      <c r="E3400" t="s">
        <v>416</v>
      </c>
      <c r="F3400" t="s">
        <v>187</v>
      </c>
      <c r="G3400" t="s">
        <v>188</v>
      </c>
      <c r="H3400" t="s">
        <v>444</v>
      </c>
      <c r="I3400" t="s">
        <v>443</v>
      </c>
      <c r="J3400" t="s">
        <v>209</v>
      </c>
      <c r="K3400" t="s">
        <v>191</v>
      </c>
      <c r="M3400" t="s">
        <v>420</v>
      </c>
      <c r="O3400" t="s">
        <v>264</v>
      </c>
      <c r="P3400">
        <v>2020</v>
      </c>
      <c r="Q3400">
        <v>0.74</v>
      </c>
    </row>
    <row r="3401" spans="1:17" x14ac:dyDescent="0.25">
      <c r="A3401" t="s">
        <v>462</v>
      </c>
      <c r="B3401" t="s">
        <v>463</v>
      </c>
      <c r="C3401" t="s">
        <v>464</v>
      </c>
      <c r="D3401" t="s">
        <v>361</v>
      </c>
      <c r="E3401" t="s">
        <v>416</v>
      </c>
      <c r="F3401" t="s">
        <v>187</v>
      </c>
      <c r="G3401" t="s">
        <v>188</v>
      </c>
      <c r="H3401" t="s">
        <v>444</v>
      </c>
      <c r="I3401" t="s">
        <v>443</v>
      </c>
      <c r="J3401" t="s">
        <v>209</v>
      </c>
      <c r="K3401" t="s">
        <v>191</v>
      </c>
      <c r="M3401" t="s">
        <v>420</v>
      </c>
      <c r="O3401" t="s">
        <v>265</v>
      </c>
      <c r="P3401">
        <v>2020</v>
      </c>
      <c r="Q3401">
        <v>0.84</v>
      </c>
    </row>
    <row r="3402" spans="1:17" x14ac:dyDescent="0.25">
      <c r="A3402" t="s">
        <v>462</v>
      </c>
      <c r="B3402" t="s">
        <v>463</v>
      </c>
      <c r="C3402" t="s">
        <v>464</v>
      </c>
      <c r="D3402" t="s">
        <v>361</v>
      </c>
      <c r="E3402" t="s">
        <v>416</v>
      </c>
      <c r="F3402" t="s">
        <v>187</v>
      </c>
      <c r="G3402" t="s">
        <v>188</v>
      </c>
      <c r="H3402" t="s">
        <v>444</v>
      </c>
      <c r="I3402" t="s">
        <v>443</v>
      </c>
      <c r="J3402" t="s">
        <v>209</v>
      </c>
      <c r="K3402" t="s">
        <v>191</v>
      </c>
      <c r="M3402" t="s">
        <v>420</v>
      </c>
      <c r="O3402" t="s">
        <v>194</v>
      </c>
      <c r="P3402">
        <v>2030</v>
      </c>
      <c r="Q3402">
        <v>0.78521427610000005</v>
      </c>
    </row>
    <row r="3403" spans="1:17" x14ac:dyDescent="0.25">
      <c r="A3403" t="s">
        <v>462</v>
      </c>
      <c r="B3403" t="s">
        <v>463</v>
      </c>
      <c r="C3403" t="s">
        <v>464</v>
      </c>
      <c r="D3403" t="s">
        <v>361</v>
      </c>
      <c r="E3403" t="s">
        <v>416</v>
      </c>
      <c r="F3403" t="s">
        <v>187</v>
      </c>
      <c r="G3403" t="s">
        <v>188</v>
      </c>
      <c r="H3403" t="s">
        <v>444</v>
      </c>
      <c r="I3403" t="s">
        <v>443</v>
      </c>
      <c r="J3403" t="s">
        <v>209</v>
      </c>
      <c r="K3403" t="s">
        <v>191</v>
      </c>
      <c r="M3403" t="s">
        <v>420</v>
      </c>
      <c r="O3403" t="s">
        <v>194</v>
      </c>
      <c r="P3403">
        <v>2050</v>
      </c>
      <c r="Q3403">
        <v>0.78187303080000004</v>
      </c>
    </row>
    <row r="3404" spans="1:17" x14ac:dyDescent="0.25">
      <c r="A3404" t="s">
        <v>462</v>
      </c>
      <c r="B3404" t="s">
        <v>463</v>
      </c>
      <c r="C3404" t="s">
        <v>464</v>
      </c>
      <c r="D3404" t="s">
        <v>361</v>
      </c>
      <c r="E3404" t="s">
        <v>416</v>
      </c>
      <c r="F3404" t="s">
        <v>187</v>
      </c>
      <c r="G3404" t="s">
        <v>188</v>
      </c>
      <c r="H3404" t="s">
        <v>444</v>
      </c>
      <c r="I3404" t="s">
        <v>443</v>
      </c>
      <c r="J3404" t="s">
        <v>209</v>
      </c>
      <c r="K3404" t="s">
        <v>191</v>
      </c>
      <c r="M3404" t="s">
        <v>420</v>
      </c>
      <c r="O3404" t="s">
        <v>264</v>
      </c>
      <c r="P3404">
        <v>2050</v>
      </c>
      <c r="Q3404">
        <v>0.71</v>
      </c>
    </row>
    <row r="3405" spans="1:17" x14ac:dyDescent="0.25">
      <c r="A3405" t="s">
        <v>462</v>
      </c>
      <c r="B3405" t="s">
        <v>463</v>
      </c>
      <c r="C3405" t="s">
        <v>464</v>
      </c>
      <c r="D3405" t="s">
        <v>361</v>
      </c>
      <c r="E3405" t="s">
        <v>416</v>
      </c>
      <c r="F3405" t="s">
        <v>187</v>
      </c>
      <c r="G3405" t="s">
        <v>188</v>
      </c>
      <c r="H3405" t="s">
        <v>444</v>
      </c>
      <c r="I3405" t="s">
        <v>443</v>
      </c>
      <c r="J3405" t="s">
        <v>209</v>
      </c>
      <c r="K3405" t="s">
        <v>191</v>
      </c>
      <c r="M3405" t="s">
        <v>420</v>
      </c>
      <c r="O3405" t="s">
        <v>265</v>
      </c>
      <c r="P3405">
        <v>2050</v>
      </c>
      <c r="Q3405">
        <v>0.86</v>
      </c>
    </row>
    <row r="3406" spans="1:17" x14ac:dyDescent="0.25">
      <c r="A3406" t="s">
        <v>462</v>
      </c>
      <c r="B3406" t="s">
        <v>463</v>
      </c>
      <c r="C3406" t="s">
        <v>464</v>
      </c>
      <c r="D3406" t="s">
        <v>361</v>
      </c>
      <c r="E3406" t="s">
        <v>416</v>
      </c>
      <c r="F3406" t="s">
        <v>187</v>
      </c>
      <c r="G3406" t="s">
        <v>188</v>
      </c>
      <c r="H3406" t="s">
        <v>445</v>
      </c>
      <c r="I3406" t="s">
        <v>446</v>
      </c>
      <c r="K3406" t="s">
        <v>447</v>
      </c>
      <c r="M3406" t="s">
        <v>420</v>
      </c>
      <c r="O3406" t="s">
        <v>194</v>
      </c>
      <c r="P3406">
        <v>2015</v>
      </c>
      <c r="Q3406">
        <v>27.159445099999999</v>
      </c>
    </row>
    <row r="3407" spans="1:17" x14ac:dyDescent="0.25">
      <c r="A3407" t="s">
        <v>462</v>
      </c>
      <c r="B3407" t="s">
        <v>463</v>
      </c>
      <c r="C3407" t="s">
        <v>464</v>
      </c>
      <c r="D3407" t="s">
        <v>361</v>
      </c>
      <c r="E3407" t="s">
        <v>416</v>
      </c>
      <c r="F3407" t="s">
        <v>187</v>
      </c>
      <c r="G3407" t="s">
        <v>188</v>
      </c>
      <c r="H3407" t="s">
        <v>445</v>
      </c>
      <c r="I3407" t="s">
        <v>446</v>
      </c>
      <c r="K3407" t="s">
        <v>447</v>
      </c>
      <c r="M3407" t="s">
        <v>420</v>
      </c>
      <c r="O3407" t="s">
        <v>194</v>
      </c>
      <c r="P3407">
        <v>2020</v>
      </c>
      <c r="Q3407">
        <v>27.159445099999999</v>
      </c>
    </row>
    <row r="3408" spans="1:17" x14ac:dyDescent="0.25">
      <c r="A3408" t="s">
        <v>462</v>
      </c>
      <c r="B3408" t="s">
        <v>463</v>
      </c>
      <c r="C3408" t="s">
        <v>464</v>
      </c>
      <c r="D3408" t="s">
        <v>361</v>
      </c>
      <c r="E3408" t="s">
        <v>416</v>
      </c>
      <c r="F3408" t="s">
        <v>187</v>
      </c>
      <c r="G3408" t="s">
        <v>188</v>
      </c>
      <c r="H3408" t="s">
        <v>445</v>
      </c>
      <c r="I3408" t="s">
        <v>446</v>
      </c>
      <c r="K3408" t="s">
        <v>447</v>
      </c>
      <c r="M3408" t="s">
        <v>420</v>
      </c>
      <c r="O3408" t="s">
        <v>264</v>
      </c>
      <c r="P3408">
        <v>2020</v>
      </c>
      <c r="Q3408">
        <v>27.159445099999999</v>
      </c>
    </row>
    <row r="3409" spans="1:17" x14ac:dyDescent="0.25">
      <c r="A3409" t="s">
        <v>462</v>
      </c>
      <c r="B3409" t="s">
        <v>463</v>
      </c>
      <c r="C3409" t="s">
        <v>464</v>
      </c>
      <c r="D3409" t="s">
        <v>361</v>
      </c>
      <c r="E3409" t="s">
        <v>416</v>
      </c>
      <c r="F3409" t="s">
        <v>187</v>
      </c>
      <c r="G3409" t="s">
        <v>188</v>
      </c>
      <c r="H3409" t="s">
        <v>445</v>
      </c>
      <c r="I3409" t="s">
        <v>446</v>
      </c>
      <c r="K3409" t="s">
        <v>447</v>
      </c>
      <c r="M3409" t="s">
        <v>420</v>
      </c>
      <c r="O3409" t="s">
        <v>265</v>
      </c>
      <c r="P3409">
        <v>2020</v>
      </c>
      <c r="Q3409">
        <v>27.159445099999999</v>
      </c>
    </row>
    <row r="3410" spans="1:17" x14ac:dyDescent="0.25">
      <c r="A3410" t="s">
        <v>462</v>
      </c>
      <c r="B3410" t="s">
        <v>463</v>
      </c>
      <c r="C3410" t="s">
        <v>464</v>
      </c>
      <c r="D3410" t="s">
        <v>361</v>
      </c>
      <c r="E3410" t="s">
        <v>416</v>
      </c>
      <c r="F3410" t="s">
        <v>187</v>
      </c>
      <c r="G3410" t="s">
        <v>188</v>
      </c>
      <c r="H3410" t="s">
        <v>445</v>
      </c>
      <c r="I3410" t="s">
        <v>446</v>
      </c>
      <c r="K3410" t="s">
        <v>447</v>
      </c>
      <c r="M3410" t="s">
        <v>420</v>
      </c>
      <c r="O3410" t="s">
        <v>194</v>
      </c>
      <c r="P3410">
        <v>2030</v>
      </c>
      <c r="Q3410">
        <v>27.159445099999999</v>
      </c>
    </row>
    <row r="3411" spans="1:17" x14ac:dyDescent="0.25">
      <c r="A3411" t="s">
        <v>462</v>
      </c>
      <c r="B3411" t="s">
        <v>463</v>
      </c>
      <c r="C3411" t="s">
        <v>464</v>
      </c>
      <c r="D3411" t="s">
        <v>361</v>
      </c>
      <c r="E3411" t="s">
        <v>416</v>
      </c>
      <c r="F3411" t="s">
        <v>187</v>
      </c>
      <c r="G3411" t="s">
        <v>188</v>
      </c>
      <c r="H3411" t="s">
        <v>445</v>
      </c>
      <c r="I3411" t="s">
        <v>446</v>
      </c>
      <c r="K3411" t="s">
        <v>447</v>
      </c>
      <c r="M3411" t="s">
        <v>420</v>
      </c>
      <c r="O3411" t="s">
        <v>194</v>
      </c>
      <c r="P3411">
        <v>2050</v>
      </c>
      <c r="Q3411">
        <v>27.159445099999999</v>
      </c>
    </row>
    <row r="3412" spans="1:17" x14ac:dyDescent="0.25">
      <c r="A3412" t="s">
        <v>462</v>
      </c>
      <c r="B3412" t="s">
        <v>463</v>
      </c>
      <c r="C3412" t="s">
        <v>464</v>
      </c>
      <c r="D3412" t="s">
        <v>361</v>
      </c>
      <c r="E3412" t="s">
        <v>416</v>
      </c>
      <c r="F3412" t="s">
        <v>187</v>
      </c>
      <c r="G3412" t="s">
        <v>188</v>
      </c>
      <c r="H3412" t="s">
        <v>445</v>
      </c>
      <c r="I3412" t="s">
        <v>446</v>
      </c>
      <c r="K3412" t="s">
        <v>447</v>
      </c>
      <c r="M3412" t="s">
        <v>420</v>
      </c>
      <c r="O3412" t="s">
        <v>264</v>
      </c>
      <c r="P3412">
        <v>2050</v>
      </c>
      <c r="Q3412">
        <v>27.159445099999999</v>
      </c>
    </row>
    <row r="3413" spans="1:17" x14ac:dyDescent="0.25">
      <c r="A3413" t="s">
        <v>462</v>
      </c>
      <c r="B3413" t="s">
        <v>463</v>
      </c>
      <c r="C3413" t="s">
        <v>464</v>
      </c>
      <c r="D3413" t="s">
        <v>361</v>
      </c>
      <c r="E3413" t="s">
        <v>416</v>
      </c>
      <c r="F3413" t="s">
        <v>187</v>
      </c>
      <c r="G3413" t="s">
        <v>188</v>
      </c>
      <c r="H3413" t="s">
        <v>445</v>
      </c>
      <c r="I3413" t="s">
        <v>446</v>
      </c>
      <c r="K3413" t="s">
        <v>447</v>
      </c>
      <c r="M3413" t="s">
        <v>420</v>
      </c>
      <c r="O3413" t="s">
        <v>265</v>
      </c>
      <c r="P3413">
        <v>2050</v>
      </c>
      <c r="Q3413">
        <v>27.159445099999999</v>
      </c>
    </row>
    <row r="3414" spans="1:17" x14ac:dyDescent="0.25">
      <c r="A3414" t="s">
        <v>462</v>
      </c>
      <c r="B3414" t="s">
        <v>463</v>
      </c>
      <c r="C3414" t="s">
        <v>464</v>
      </c>
      <c r="D3414" t="s">
        <v>361</v>
      </c>
      <c r="E3414" t="s">
        <v>416</v>
      </c>
      <c r="F3414" t="s">
        <v>187</v>
      </c>
      <c r="G3414" t="s">
        <v>188</v>
      </c>
      <c r="H3414" t="s">
        <v>448</v>
      </c>
      <c r="I3414" t="s">
        <v>240</v>
      </c>
      <c r="J3414" t="s">
        <v>235</v>
      </c>
      <c r="K3414" t="s">
        <v>430</v>
      </c>
      <c r="L3414" t="s">
        <v>237</v>
      </c>
      <c r="M3414" t="s">
        <v>427</v>
      </c>
      <c r="N3414" t="s">
        <v>206</v>
      </c>
      <c r="O3414" t="s">
        <v>194</v>
      </c>
      <c r="P3414">
        <v>2015</v>
      </c>
      <c r="Q3414">
        <v>2.1518906489999998</v>
      </c>
    </row>
    <row r="3415" spans="1:17" x14ac:dyDescent="0.25">
      <c r="A3415" t="s">
        <v>462</v>
      </c>
      <c r="B3415" t="s">
        <v>463</v>
      </c>
      <c r="C3415" t="s">
        <v>464</v>
      </c>
      <c r="D3415" t="s">
        <v>361</v>
      </c>
      <c r="E3415" t="s">
        <v>416</v>
      </c>
      <c r="F3415" t="s">
        <v>187</v>
      </c>
      <c r="G3415" t="s">
        <v>188</v>
      </c>
      <c r="H3415" t="s">
        <v>448</v>
      </c>
      <c r="I3415" t="s">
        <v>240</v>
      </c>
      <c r="J3415" t="s">
        <v>235</v>
      </c>
      <c r="K3415" t="s">
        <v>430</v>
      </c>
      <c r="L3415" t="s">
        <v>237</v>
      </c>
      <c r="M3415" t="s">
        <v>427</v>
      </c>
      <c r="N3415" t="s">
        <v>206</v>
      </c>
      <c r="O3415" t="s">
        <v>194</v>
      </c>
      <c r="P3415">
        <v>2020</v>
      </c>
      <c r="Q3415">
        <v>2.0986286719999998</v>
      </c>
    </row>
    <row r="3416" spans="1:17" x14ac:dyDescent="0.25">
      <c r="A3416" t="s">
        <v>462</v>
      </c>
      <c r="B3416" t="s">
        <v>463</v>
      </c>
      <c r="C3416" t="s">
        <v>464</v>
      </c>
      <c r="D3416" t="s">
        <v>361</v>
      </c>
      <c r="E3416" t="s">
        <v>416</v>
      </c>
      <c r="F3416" t="s">
        <v>187</v>
      </c>
      <c r="G3416" t="s">
        <v>188</v>
      </c>
      <c r="H3416" t="s">
        <v>448</v>
      </c>
      <c r="I3416" t="s">
        <v>240</v>
      </c>
      <c r="J3416" t="s">
        <v>235</v>
      </c>
      <c r="K3416" t="s">
        <v>430</v>
      </c>
      <c r="L3416" t="s">
        <v>237</v>
      </c>
      <c r="M3416" t="s">
        <v>427</v>
      </c>
      <c r="N3416" t="s">
        <v>206</v>
      </c>
      <c r="O3416" t="s">
        <v>264</v>
      </c>
      <c r="P3416">
        <v>2020</v>
      </c>
      <c r="Q3416">
        <v>1.783834371</v>
      </c>
    </row>
    <row r="3417" spans="1:17" x14ac:dyDescent="0.25">
      <c r="A3417" t="s">
        <v>462</v>
      </c>
      <c r="B3417" t="s">
        <v>463</v>
      </c>
      <c r="C3417" t="s">
        <v>464</v>
      </c>
      <c r="D3417" t="s">
        <v>361</v>
      </c>
      <c r="E3417" t="s">
        <v>416</v>
      </c>
      <c r="F3417" t="s">
        <v>187</v>
      </c>
      <c r="G3417" t="s">
        <v>188</v>
      </c>
      <c r="H3417" t="s">
        <v>448</v>
      </c>
      <c r="I3417" t="s">
        <v>240</v>
      </c>
      <c r="J3417" t="s">
        <v>235</v>
      </c>
      <c r="K3417" t="s">
        <v>430</v>
      </c>
      <c r="L3417" t="s">
        <v>237</v>
      </c>
      <c r="M3417" t="s">
        <v>427</v>
      </c>
      <c r="N3417" t="s">
        <v>206</v>
      </c>
      <c r="O3417" t="s">
        <v>265</v>
      </c>
      <c r="P3417">
        <v>2020</v>
      </c>
      <c r="Q3417">
        <v>2.4634229730000001</v>
      </c>
    </row>
    <row r="3418" spans="1:17" x14ac:dyDescent="0.25">
      <c r="A3418" t="s">
        <v>462</v>
      </c>
      <c r="B3418" t="s">
        <v>463</v>
      </c>
      <c r="C3418" t="s">
        <v>464</v>
      </c>
      <c r="D3418" t="s">
        <v>361</v>
      </c>
      <c r="E3418" t="s">
        <v>416</v>
      </c>
      <c r="F3418" t="s">
        <v>187</v>
      </c>
      <c r="G3418" t="s">
        <v>188</v>
      </c>
      <c r="H3418" t="s">
        <v>448</v>
      </c>
      <c r="I3418" t="s">
        <v>240</v>
      </c>
      <c r="J3418" t="s">
        <v>235</v>
      </c>
      <c r="K3418" t="s">
        <v>430</v>
      </c>
      <c r="L3418" t="s">
        <v>237</v>
      </c>
      <c r="M3418" t="s">
        <v>427</v>
      </c>
      <c r="N3418" t="s">
        <v>206</v>
      </c>
      <c r="O3418" t="s">
        <v>194</v>
      </c>
      <c r="P3418">
        <v>2030</v>
      </c>
      <c r="Q3418">
        <v>2.0460269900000001</v>
      </c>
    </row>
    <row r="3419" spans="1:17" x14ac:dyDescent="0.25">
      <c r="A3419" t="s">
        <v>462</v>
      </c>
      <c r="B3419" t="s">
        <v>463</v>
      </c>
      <c r="C3419" t="s">
        <v>464</v>
      </c>
      <c r="D3419" t="s">
        <v>361</v>
      </c>
      <c r="E3419" t="s">
        <v>416</v>
      </c>
      <c r="F3419" t="s">
        <v>187</v>
      </c>
      <c r="G3419" t="s">
        <v>188</v>
      </c>
      <c r="H3419" t="s">
        <v>448</v>
      </c>
      <c r="I3419" t="s">
        <v>240</v>
      </c>
      <c r="J3419" t="s">
        <v>235</v>
      </c>
      <c r="K3419" t="s">
        <v>430</v>
      </c>
      <c r="L3419" t="s">
        <v>237</v>
      </c>
      <c r="M3419" t="s">
        <v>427</v>
      </c>
      <c r="N3419" t="s">
        <v>206</v>
      </c>
      <c r="O3419" t="s">
        <v>194</v>
      </c>
      <c r="P3419">
        <v>2050</v>
      </c>
      <c r="Q3419">
        <v>1.855626934</v>
      </c>
    </row>
    <row r="3420" spans="1:17" x14ac:dyDescent="0.25">
      <c r="A3420" t="s">
        <v>462</v>
      </c>
      <c r="B3420" t="s">
        <v>463</v>
      </c>
      <c r="C3420" t="s">
        <v>464</v>
      </c>
      <c r="D3420" t="s">
        <v>361</v>
      </c>
      <c r="E3420" t="s">
        <v>416</v>
      </c>
      <c r="F3420" t="s">
        <v>187</v>
      </c>
      <c r="G3420" t="s">
        <v>188</v>
      </c>
      <c r="H3420" t="s">
        <v>448</v>
      </c>
      <c r="I3420" t="s">
        <v>240</v>
      </c>
      <c r="J3420" t="s">
        <v>235</v>
      </c>
      <c r="K3420" t="s">
        <v>430</v>
      </c>
      <c r="L3420" t="s">
        <v>237</v>
      </c>
      <c r="M3420" t="s">
        <v>427</v>
      </c>
      <c r="N3420" t="s">
        <v>206</v>
      </c>
      <c r="O3420" t="s">
        <v>264</v>
      </c>
      <c r="P3420">
        <v>2050</v>
      </c>
      <c r="Q3420">
        <v>1.354220201</v>
      </c>
    </row>
    <row r="3421" spans="1:17" x14ac:dyDescent="0.25">
      <c r="A3421" t="s">
        <v>462</v>
      </c>
      <c r="B3421" t="s">
        <v>463</v>
      </c>
      <c r="C3421" t="s">
        <v>464</v>
      </c>
      <c r="D3421" t="s">
        <v>361</v>
      </c>
      <c r="E3421" t="s">
        <v>416</v>
      </c>
      <c r="F3421" t="s">
        <v>187</v>
      </c>
      <c r="G3421" t="s">
        <v>188</v>
      </c>
      <c r="H3421" t="s">
        <v>448</v>
      </c>
      <c r="I3421" t="s">
        <v>240</v>
      </c>
      <c r="J3421" t="s">
        <v>235</v>
      </c>
      <c r="K3421" t="s">
        <v>430</v>
      </c>
      <c r="L3421" t="s">
        <v>237</v>
      </c>
      <c r="M3421" t="s">
        <v>427</v>
      </c>
      <c r="N3421" t="s">
        <v>206</v>
      </c>
      <c r="O3421" t="s">
        <v>265</v>
      </c>
      <c r="P3421">
        <v>2050</v>
      </c>
      <c r="Q3421">
        <v>2.3070336679999999</v>
      </c>
    </row>
    <row r="3422" spans="1:17" x14ac:dyDescent="0.25">
      <c r="A3422" t="s">
        <v>462</v>
      </c>
      <c r="B3422" t="s">
        <v>463</v>
      </c>
      <c r="C3422" t="s">
        <v>464</v>
      </c>
      <c r="D3422" t="s">
        <v>361</v>
      </c>
      <c r="E3422" t="s">
        <v>416</v>
      </c>
      <c r="F3422" t="s">
        <v>187</v>
      </c>
      <c r="G3422" t="s">
        <v>188</v>
      </c>
      <c r="H3422" t="s">
        <v>449</v>
      </c>
      <c r="I3422" t="s">
        <v>240</v>
      </c>
      <c r="J3422" t="s">
        <v>235</v>
      </c>
      <c r="K3422" t="s">
        <v>450</v>
      </c>
      <c r="L3422" t="s">
        <v>237</v>
      </c>
      <c r="M3422" t="s">
        <v>427</v>
      </c>
      <c r="N3422" t="s">
        <v>206</v>
      </c>
      <c r="O3422" t="s">
        <v>194</v>
      </c>
      <c r="P3422">
        <v>2015</v>
      </c>
      <c r="Q3422">
        <v>790</v>
      </c>
    </row>
    <row r="3423" spans="1:17" x14ac:dyDescent="0.25">
      <c r="A3423" t="s">
        <v>462</v>
      </c>
      <c r="B3423" t="s">
        <v>463</v>
      </c>
      <c r="C3423" t="s">
        <v>464</v>
      </c>
      <c r="D3423" t="s">
        <v>361</v>
      </c>
      <c r="E3423" t="s">
        <v>416</v>
      </c>
      <c r="F3423" t="s">
        <v>187</v>
      </c>
      <c r="G3423" t="s">
        <v>188</v>
      </c>
      <c r="H3423" t="s">
        <v>449</v>
      </c>
      <c r="I3423" t="s">
        <v>240</v>
      </c>
      <c r="J3423" t="s">
        <v>235</v>
      </c>
      <c r="K3423" t="s">
        <v>450</v>
      </c>
      <c r="L3423" t="s">
        <v>237</v>
      </c>
      <c r="M3423" t="s">
        <v>427</v>
      </c>
      <c r="N3423" t="s">
        <v>206</v>
      </c>
      <c r="O3423" t="s">
        <v>194</v>
      </c>
      <c r="P3423">
        <v>2020</v>
      </c>
      <c r="Q3423">
        <v>770</v>
      </c>
    </row>
    <row r="3424" spans="1:17" x14ac:dyDescent="0.25">
      <c r="A3424" t="s">
        <v>462</v>
      </c>
      <c r="B3424" t="s">
        <v>463</v>
      </c>
      <c r="C3424" t="s">
        <v>464</v>
      </c>
      <c r="D3424" t="s">
        <v>361</v>
      </c>
      <c r="E3424" t="s">
        <v>416</v>
      </c>
      <c r="F3424" t="s">
        <v>187</v>
      </c>
      <c r="G3424" t="s">
        <v>188</v>
      </c>
      <c r="H3424" t="s">
        <v>449</v>
      </c>
      <c r="I3424" t="s">
        <v>240</v>
      </c>
      <c r="J3424" t="s">
        <v>235</v>
      </c>
      <c r="K3424" t="s">
        <v>450</v>
      </c>
      <c r="L3424" t="s">
        <v>237</v>
      </c>
      <c r="M3424" t="s">
        <v>427</v>
      </c>
      <c r="N3424" t="s">
        <v>206</v>
      </c>
      <c r="O3424" t="s">
        <v>264</v>
      </c>
      <c r="P3424">
        <v>2020</v>
      </c>
      <c r="Q3424">
        <v>660</v>
      </c>
    </row>
    <row r="3425" spans="1:17" x14ac:dyDescent="0.25">
      <c r="A3425" t="s">
        <v>462</v>
      </c>
      <c r="B3425" t="s">
        <v>463</v>
      </c>
      <c r="C3425" t="s">
        <v>464</v>
      </c>
      <c r="D3425" t="s">
        <v>361</v>
      </c>
      <c r="E3425" t="s">
        <v>416</v>
      </c>
      <c r="F3425" t="s">
        <v>187</v>
      </c>
      <c r="G3425" t="s">
        <v>188</v>
      </c>
      <c r="H3425" t="s">
        <v>449</v>
      </c>
      <c r="I3425" t="s">
        <v>240</v>
      </c>
      <c r="J3425" t="s">
        <v>235</v>
      </c>
      <c r="K3425" t="s">
        <v>450</v>
      </c>
      <c r="L3425" t="s">
        <v>237</v>
      </c>
      <c r="M3425" t="s">
        <v>427</v>
      </c>
      <c r="N3425" t="s">
        <v>206</v>
      </c>
      <c r="O3425" t="s">
        <v>265</v>
      </c>
      <c r="P3425">
        <v>2020</v>
      </c>
      <c r="Q3425">
        <v>910</v>
      </c>
    </row>
    <row r="3426" spans="1:17" x14ac:dyDescent="0.25">
      <c r="A3426" t="s">
        <v>462</v>
      </c>
      <c r="B3426" t="s">
        <v>463</v>
      </c>
      <c r="C3426" t="s">
        <v>464</v>
      </c>
      <c r="D3426" t="s">
        <v>361</v>
      </c>
      <c r="E3426" t="s">
        <v>416</v>
      </c>
      <c r="F3426" t="s">
        <v>187</v>
      </c>
      <c r="G3426" t="s">
        <v>188</v>
      </c>
      <c r="H3426" t="s">
        <v>449</v>
      </c>
      <c r="I3426" t="s">
        <v>240</v>
      </c>
      <c r="J3426" t="s">
        <v>235</v>
      </c>
      <c r="K3426" t="s">
        <v>450</v>
      </c>
      <c r="L3426" t="s">
        <v>237</v>
      </c>
      <c r="M3426" t="s">
        <v>427</v>
      </c>
      <c r="N3426" t="s">
        <v>206</v>
      </c>
      <c r="O3426" t="s">
        <v>194</v>
      </c>
      <c r="P3426">
        <v>2030</v>
      </c>
      <c r="Q3426">
        <v>750</v>
      </c>
    </row>
    <row r="3427" spans="1:17" x14ac:dyDescent="0.25">
      <c r="A3427" t="s">
        <v>462</v>
      </c>
      <c r="B3427" t="s">
        <v>463</v>
      </c>
      <c r="C3427" t="s">
        <v>464</v>
      </c>
      <c r="D3427" t="s">
        <v>361</v>
      </c>
      <c r="E3427" t="s">
        <v>416</v>
      </c>
      <c r="F3427" t="s">
        <v>187</v>
      </c>
      <c r="G3427" t="s">
        <v>188</v>
      </c>
      <c r="H3427" t="s">
        <v>449</v>
      </c>
      <c r="I3427" t="s">
        <v>240</v>
      </c>
      <c r="J3427" t="s">
        <v>235</v>
      </c>
      <c r="K3427" t="s">
        <v>450</v>
      </c>
      <c r="L3427" t="s">
        <v>237</v>
      </c>
      <c r="M3427" t="s">
        <v>427</v>
      </c>
      <c r="N3427" t="s">
        <v>206</v>
      </c>
      <c r="O3427" t="s">
        <v>194</v>
      </c>
      <c r="P3427">
        <v>2050</v>
      </c>
      <c r="Q3427">
        <v>680</v>
      </c>
    </row>
    <row r="3428" spans="1:17" x14ac:dyDescent="0.25">
      <c r="A3428" t="s">
        <v>462</v>
      </c>
      <c r="B3428" t="s">
        <v>463</v>
      </c>
      <c r="C3428" t="s">
        <v>464</v>
      </c>
      <c r="D3428" t="s">
        <v>361</v>
      </c>
      <c r="E3428" t="s">
        <v>416</v>
      </c>
      <c r="F3428" t="s">
        <v>187</v>
      </c>
      <c r="G3428" t="s">
        <v>188</v>
      </c>
      <c r="H3428" t="s">
        <v>449</v>
      </c>
      <c r="I3428" t="s">
        <v>240</v>
      </c>
      <c r="J3428" t="s">
        <v>235</v>
      </c>
      <c r="K3428" t="s">
        <v>450</v>
      </c>
      <c r="L3428" t="s">
        <v>237</v>
      </c>
      <c r="M3428" t="s">
        <v>427</v>
      </c>
      <c r="N3428" t="s">
        <v>206</v>
      </c>
      <c r="O3428" t="s">
        <v>264</v>
      </c>
      <c r="P3428">
        <v>2050</v>
      </c>
      <c r="Q3428">
        <v>500</v>
      </c>
    </row>
    <row r="3429" spans="1:17" x14ac:dyDescent="0.25">
      <c r="A3429" t="s">
        <v>462</v>
      </c>
      <c r="B3429" t="s">
        <v>463</v>
      </c>
      <c r="C3429" t="s">
        <v>464</v>
      </c>
      <c r="D3429" t="s">
        <v>361</v>
      </c>
      <c r="E3429" t="s">
        <v>416</v>
      </c>
      <c r="F3429" t="s">
        <v>187</v>
      </c>
      <c r="G3429" t="s">
        <v>188</v>
      </c>
      <c r="H3429" t="s">
        <v>449</v>
      </c>
      <c r="I3429" t="s">
        <v>240</v>
      </c>
      <c r="J3429" t="s">
        <v>235</v>
      </c>
      <c r="K3429" t="s">
        <v>450</v>
      </c>
      <c r="L3429" t="s">
        <v>237</v>
      </c>
      <c r="M3429" t="s">
        <v>427</v>
      </c>
      <c r="N3429" t="s">
        <v>206</v>
      </c>
      <c r="O3429" t="s">
        <v>265</v>
      </c>
      <c r="P3429">
        <v>2050</v>
      </c>
      <c r="Q3429">
        <v>850</v>
      </c>
    </row>
    <row r="3430" spans="1:17" x14ac:dyDescent="0.25">
      <c r="A3430" t="s">
        <v>462</v>
      </c>
      <c r="B3430" t="s">
        <v>463</v>
      </c>
      <c r="C3430" t="s">
        <v>464</v>
      </c>
      <c r="D3430" t="s">
        <v>361</v>
      </c>
      <c r="E3430" t="s">
        <v>416</v>
      </c>
      <c r="F3430" t="s">
        <v>187</v>
      </c>
      <c r="G3430" t="s">
        <v>188</v>
      </c>
      <c r="H3430" t="s">
        <v>451</v>
      </c>
      <c r="I3430" t="s">
        <v>452</v>
      </c>
      <c r="K3430" t="s">
        <v>453</v>
      </c>
      <c r="M3430" t="s">
        <v>454</v>
      </c>
      <c r="O3430" t="s">
        <v>194</v>
      </c>
      <c r="P3430">
        <v>2015</v>
      </c>
      <c r="Q3430">
        <v>0.110007284055032</v>
      </c>
    </row>
    <row r="3431" spans="1:17" x14ac:dyDescent="0.25">
      <c r="A3431" t="s">
        <v>462</v>
      </c>
      <c r="B3431" t="s">
        <v>463</v>
      </c>
      <c r="C3431" t="s">
        <v>464</v>
      </c>
      <c r="D3431" t="s">
        <v>361</v>
      </c>
      <c r="E3431" t="s">
        <v>416</v>
      </c>
      <c r="F3431" t="s">
        <v>187</v>
      </c>
      <c r="G3431" t="s">
        <v>188</v>
      </c>
      <c r="H3431" t="s">
        <v>451</v>
      </c>
      <c r="I3431" t="s">
        <v>452</v>
      </c>
      <c r="K3431" t="s">
        <v>453</v>
      </c>
      <c r="M3431" t="s">
        <v>454</v>
      </c>
      <c r="O3431" t="s">
        <v>194</v>
      </c>
      <c r="P3431">
        <v>2020</v>
      </c>
      <c r="Q3431">
        <v>0.110007284055032</v>
      </c>
    </row>
    <row r="3432" spans="1:17" x14ac:dyDescent="0.25">
      <c r="A3432" t="s">
        <v>462</v>
      </c>
      <c r="B3432" t="s">
        <v>463</v>
      </c>
      <c r="C3432" t="s">
        <v>464</v>
      </c>
      <c r="D3432" t="s">
        <v>361</v>
      </c>
      <c r="E3432" t="s">
        <v>416</v>
      </c>
      <c r="F3432" t="s">
        <v>187</v>
      </c>
      <c r="G3432" t="s">
        <v>188</v>
      </c>
      <c r="H3432" t="s">
        <v>451</v>
      </c>
      <c r="I3432" t="s">
        <v>452</v>
      </c>
      <c r="K3432" t="s">
        <v>453</v>
      </c>
      <c r="M3432" t="s">
        <v>454</v>
      </c>
      <c r="O3432" t="s">
        <v>264</v>
      </c>
      <c r="P3432">
        <v>2020</v>
      </c>
      <c r="Q3432">
        <v>9.8623590177531806E-2</v>
      </c>
    </row>
    <row r="3433" spans="1:17" x14ac:dyDescent="0.25">
      <c r="A3433" t="s">
        <v>462</v>
      </c>
      <c r="B3433" t="s">
        <v>463</v>
      </c>
      <c r="C3433" t="s">
        <v>464</v>
      </c>
      <c r="D3433" t="s">
        <v>361</v>
      </c>
      <c r="E3433" t="s">
        <v>416</v>
      </c>
      <c r="F3433" t="s">
        <v>187</v>
      </c>
      <c r="G3433" t="s">
        <v>188</v>
      </c>
      <c r="H3433" t="s">
        <v>451</v>
      </c>
      <c r="I3433" t="s">
        <v>452</v>
      </c>
      <c r="K3433" t="s">
        <v>453</v>
      </c>
      <c r="M3433" t="s">
        <v>454</v>
      </c>
      <c r="O3433" t="s">
        <v>265</v>
      </c>
      <c r="P3433">
        <v>2020</v>
      </c>
      <c r="Q3433">
        <v>0.141286391213123</v>
      </c>
    </row>
    <row r="3434" spans="1:17" x14ac:dyDescent="0.25">
      <c r="A3434" t="s">
        <v>462</v>
      </c>
      <c r="B3434" t="s">
        <v>463</v>
      </c>
      <c r="C3434" t="s">
        <v>464</v>
      </c>
      <c r="D3434" t="s">
        <v>361</v>
      </c>
      <c r="E3434" t="s">
        <v>416</v>
      </c>
      <c r="F3434" t="s">
        <v>187</v>
      </c>
      <c r="G3434" t="s">
        <v>188</v>
      </c>
      <c r="H3434" t="s">
        <v>451</v>
      </c>
      <c r="I3434" t="s">
        <v>452</v>
      </c>
      <c r="K3434" t="s">
        <v>453</v>
      </c>
      <c r="M3434" t="s">
        <v>454</v>
      </c>
      <c r="O3434" t="s">
        <v>194</v>
      </c>
      <c r="P3434">
        <v>2030</v>
      </c>
      <c r="Q3434">
        <v>0.113306114255689</v>
      </c>
    </row>
    <row r="3435" spans="1:17" x14ac:dyDescent="0.25">
      <c r="A3435" t="s">
        <v>462</v>
      </c>
      <c r="B3435" t="s">
        <v>463</v>
      </c>
      <c r="C3435" t="s">
        <v>464</v>
      </c>
      <c r="D3435" t="s">
        <v>361</v>
      </c>
      <c r="E3435" t="s">
        <v>416</v>
      </c>
      <c r="F3435" t="s">
        <v>187</v>
      </c>
      <c r="G3435" t="s">
        <v>188</v>
      </c>
      <c r="H3435" t="s">
        <v>451</v>
      </c>
      <c r="I3435" t="s">
        <v>452</v>
      </c>
      <c r="K3435" t="s">
        <v>453</v>
      </c>
      <c r="M3435" t="s">
        <v>454</v>
      </c>
      <c r="O3435" t="s">
        <v>194</v>
      </c>
      <c r="P3435">
        <v>2050</v>
      </c>
      <c r="Q3435">
        <v>0.119073987101222</v>
      </c>
    </row>
    <row r="3436" spans="1:17" x14ac:dyDescent="0.25">
      <c r="A3436" t="s">
        <v>462</v>
      </c>
      <c r="B3436" t="s">
        <v>463</v>
      </c>
      <c r="C3436" t="s">
        <v>464</v>
      </c>
      <c r="D3436" t="s">
        <v>361</v>
      </c>
      <c r="E3436" t="s">
        <v>416</v>
      </c>
      <c r="F3436" t="s">
        <v>187</v>
      </c>
      <c r="G3436" t="s">
        <v>188</v>
      </c>
      <c r="H3436" t="s">
        <v>451</v>
      </c>
      <c r="I3436" t="s">
        <v>452</v>
      </c>
      <c r="K3436" t="s">
        <v>453</v>
      </c>
      <c r="M3436" t="s">
        <v>454</v>
      </c>
      <c r="O3436" t="s">
        <v>264</v>
      </c>
      <c r="P3436">
        <v>2050</v>
      </c>
      <c r="Q3436">
        <v>9.8623590177531806E-2</v>
      </c>
    </row>
    <row r="3437" spans="1:17" x14ac:dyDescent="0.25">
      <c r="A3437" t="s">
        <v>462</v>
      </c>
      <c r="B3437" t="s">
        <v>463</v>
      </c>
      <c r="C3437" t="s">
        <v>464</v>
      </c>
      <c r="D3437" t="s">
        <v>361</v>
      </c>
      <c r="E3437" t="s">
        <v>416</v>
      </c>
      <c r="F3437" t="s">
        <v>187</v>
      </c>
      <c r="G3437" t="s">
        <v>188</v>
      </c>
      <c r="H3437" t="s">
        <v>451</v>
      </c>
      <c r="I3437" t="s">
        <v>452</v>
      </c>
      <c r="K3437" t="s">
        <v>453</v>
      </c>
      <c r="M3437" t="s">
        <v>454</v>
      </c>
      <c r="O3437" t="s">
        <v>265</v>
      </c>
      <c r="P3437">
        <v>2050</v>
      </c>
      <c r="Q3437">
        <v>0.143315489699609</v>
      </c>
    </row>
    <row r="3438" spans="1:17" x14ac:dyDescent="0.25">
      <c r="A3438" t="s">
        <v>462</v>
      </c>
      <c r="B3438" t="s">
        <v>463</v>
      </c>
      <c r="C3438" t="s">
        <v>464</v>
      </c>
      <c r="D3438" t="s">
        <v>361</v>
      </c>
      <c r="E3438" t="s">
        <v>416</v>
      </c>
      <c r="F3438" t="s">
        <v>187</v>
      </c>
      <c r="G3438" t="s">
        <v>188</v>
      </c>
      <c r="H3438" t="s">
        <v>455</v>
      </c>
      <c r="I3438" t="s">
        <v>455</v>
      </c>
      <c r="M3438" t="s">
        <v>466</v>
      </c>
      <c r="O3438" t="s">
        <v>194</v>
      </c>
      <c r="P3438">
        <v>2015</v>
      </c>
      <c r="Q3438">
        <v>0</v>
      </c>
    </row>
    <row r="3439" spans="1:17" x14ac:dyDescent="0.25">
      <c r="A3439" t="s">
        <v>462</v>
      </c>
      <c r="B3439" t="s">
        <v>463</v>
      </c>
      <c r="C3439" t="s">
        <v>464</v>
      </c>
      <c r="D3439" t="s">
        <v>361</v>
      </c>
      <c r="E3439" t="s">
        <v>416</v>
      </c>
      <c r="F3439" t="s">
        <v>187</v>
      </c>
      <c r="G3439" t="s">
        <v>188</v>
      </c>
      <c r="H3439" t="s">
        <v>455</v>
      </c>
      <c r="I3439" t="s">
        <v>455</v>
      </c>
      <c r="M3439" t="s">
        <v>466</v>
      </c>
      <c r="O3439" t="s">
        <v>194</v>
      </c>
      <c r="P3439">
        <v>2020</v>
      </c>
      <c r="Q3439">
        <v>0</v>
      </c>
    </row>
    <row r="3440" spans="1:17" x14ac:dyDescent="0.25">
      <c r="A3440" t="s">
        <v>462</v>
      </c>
      <c r="B3440" t="s">
        <v>463</v>
      </c>
      <c r="C3440" t="s">
        <v>464</v>
      </c>
      <c r="D3440" t="s">
        <v>361</v>
      </c>
      <c r="E3440" t="s">
        <v>416</v>
      </c>
      <c r="F3440" t="s">
        <v>187</v>
      </c>
      <c r="G3440" t="s">
        <v>188</v>
      </c>
      <c r="H3440" t="s">
        <v>455</v>
      </c>
      <c r="I3440" t="s">
        <v>455</v>
      </c>
      <c r="M3440" t="s">
        <v>466</v>
      </c>
      <c r="O3440" t="s">
        <v>264</v>
      </c>
      <c r="P3440">
        <v>2020</v>
      </c>
      <c r="Q3440">
        <v>0</v>
      </c>
    </row>
    <row r="3441" spans="1:17" x14ac:dyDescent="0.25">
      <c r="A3441" t="s">
        <v>462</v>
      </c>
      <c r="B3441" t="s">
        <v>463</v>
      </c>
      <c r="C3441" t="s">
        <v>464</v>
      </c>
      <c r="D3441" t="s">
        <v>361</v>
      </c>
      <c r="E3441" t="s">
        <v>416</v>
      </c>
      <c r="F3441" t="s">
        <v>187</v>
      </c>
      <c r="G3441" t="s">
        <v>188</v>
      </c>
      <c r="H3441" t="s">
        <v>455</v>
      </c>
      <c r="I3441" t="s">
        <v>455</v>
      </c>
      <c r="M3441" t="s">
        <v>466</v>
      </c>
      <c r="O3441" t="s">
        <v>265</v>
      </c>
      <c r="P3441">
        <v>2020</v>
      </c>
      <c r="Q3441">
        <v>0</v>
      </c>
    </row>
    <row r="3442" spans="1:17" x14ac:dyDescent="0.25">
      <c r="A3442" t="s">
        <v>462</v>
      </c>
      <c r="B3442" t="s">
        <v>463</v>
      </c>
      <c r="C3442" t="s">
        <v>464</v>
      </c>
      <c r="D3442" t="s">
        <v>361</v>
      </c>
      <c r="E3442" t="s">
        <v>416</v>
      </c>
      <c r="F3442" t="s">
        <v>187</v>
      </c>
      <c r="G3442" t="s">
        <v>188</v>
      </c>
      <c r="H3442" t="s">
        <v>455</v>
      </c>
      <c r="I3442" t="s">
        <v>455</v>
      </c>
      <c r="M3442" t="s">
        <v>466</v>
      </c>
      <c r="O3442" t="s">
        <v>194</v>
      </c>
      <c r="P3442">
        <v>2030</v>
      </c>
      <c r="Q3442">
        <v>0</v>
      </c>
    </row>
    <row r="3443" spans="1:17" x14ac:dyDescent="0.25">
      <c r="A3443" t="s">
        <v>462</v>
      </c>
      <c r="B3443" t="s">
        <v>463</v>
      </c>
      <c r="C3443" t="s">
        <v>464</v>
      </c>
      <c r="D3443" t="s">
        <v>361</v>
      </c>
      <c r="E3443" t="s">
        <v>416</v>
      </c>
      <c r="F3443" t="s">
        <v>187</v>
      </c>
      <c r="G3443" t="s">
        <v>188</v>
      </c>
      <c r="H3443" t="s">
        <v>455</v>
      </c>
      <c r="I3443" t="s">
        <v>455</v>
      </c>
      <c r="M3443" t="s">
        <v>466</v>
      </c>
      <c r="O3443" t="s">
        <v>194</v>
      </c>
      <c r="P3443">
        <v>2050</v>
      </c>
      <c r="Q3443">
        <v>0</v>
      </c>
    </row>
    <row r="3444" spans="1:17" x14ac:dyDescent="0.25">
      <c r="A3444" t="s">
        <v>462</v>
      </c>
      <c r="B3444" t="s">
        <v>463</v>
      </c>
      <c r="C3444" t="s">
        <v>464</v>
      </c>
      <c r="D3444" t="s">
        <v>361</v>
      </c>
      <c r="E3444" t="s">
        <v>416</v>
      </c>
      <c r="F3444" t="s">
        <v>187</v>
      </c>
      <c r="G3444" t="s">
        <v>188</v>
      </c>
      <c r="H3444" t="s">
        <v>455</v>
      </c>
      <c r="I3444" t="s">
        <v>455</v>
      </c>
      <c r="M3444" t="s">
        <v>466</v>
      </c>
      <c r="O3444" t="s">
        <v>264</v>
      </c>
      <c r="P3444">
        <v>2050</v>
      </c>
      <c r="Q3444">
        <v>0</v>
      </c>
    </row>
    <row r="3445" spans="1:17" x14ac:dyDescent="0.25">
      <c r="A3445" t="s">
        <v>462</v>
      </c>
      <c r="B3445" t="s">
        <v>463</v>
      </c>
      <c r="C3445" t="s">
        <v>464</v>
      </c>
      <c r="D3445" t="s">
        <v>361</v>
      </c>
      <c r="E3445" t="s">
        <v>416</v>
      </c>
      <c r="F3445" t="s">
        <v>187</v>
      </c>
      <c r="G3445" t="s">
        <v>188</v>
      </c>
      <c r="H3445" t="s">
        <v>455</v>
      </c>
      <c r="I3445" t="s">
        <v>455</v>
      </c>
      <c r="M3445" t="s">
        <v>466</v>
      </c>
      <c r="O3445" t="s">
        <v>265</v>
      </c>
      <c r="P3445">
        <v>2050</v>
      </c>
      <c r="Q3445">
        <v>0</v>
      </c>
    </row>
    <row r="3446" spans="1:17" x14ac:dyDescent="0.25">
      <c r="A3446" t="s">
        <v>462</v>
      </c>
      <c r="B3446" t="s">
        <v>463</v>
      </c>
      <c r="C3446" t="s">
        <v>464</v>
      </c>
      <c r="D3446" t="s">
        <v>361</v>
      </c>
      <c r="E3446" t="s">
        <v>416</v>
      </c>
      <c r="F3446" t="s">
        <v>187</v>
      </c>
      <c r="G3446" t="s">
        <v>188</v>
      </c>
      <c r="H3446" t="s">
        <v>339</v>
      </c>
      <c r="I3446" t="s">
        <v>4</v>
      </c>
      <c r="J3446" t="s">
        <v>235</v>
      </c>
      <c r="K3446" t="s">
        <v>328</v>
      </c>
      <c r="L3446" t="s">
        <v>237</v>
      </c>
      <c r="M3446" t="s">
        <v>368</v>
      </c>
      <c r="N3446" t="s">
        <v>206</v>
      </c>
      <c r="O3446" t="s">
        <v>194</v>
      </c>
      <c r="P3446">
        <v>2015</v>
      </c>
      <c r="Q3446">
        <v>5.88</v>
      </c>
    </row>
    <row r="3447" spans="1:17" x14ac:dyDescent="0.25">
      <c r="A3447" t="s">
        <v>462</v>
      </c>
      <c r="B3447" t="s">
        <v>463</v>
      </c>
      <c r="C3447" t="s">
        <v>464</v>
      </c>
      <c r="D3447" t="s">
        <v>361</v>
      </c>
      <c r="E3447" t="s">
        <v>416</v>
      </c>
      <c r="F3447" t="s">
        <v>187</v>
      </c>
      <c r="G3447" t="s">
        <v>188</v>
      </c>
      <c r="H3447" t="s">
        <v>339</v>
      </c>
      <c r="I3447" t="s">
        <v>4</v>
      </c>
      <c r="J3447" t="s">
        <v>235</v>
      </c>
      <c r="K3447" t="s">
        <v>328</v>
      </c>
      <c r="L3447" t="s">
        <v>237</v>
      </c>
      <c r="M3447" t="s">
        <v>368</v>
      </c>
      <c r="N3447" t="s">
        <v>206</v>
      </c>
      <c r="O3447" t="s">
        <v>194</v>
      </c>
      <c r="P3447">
        <v>2020</v>
      </c>
      <c r="Q3447">
        <v>5.88</v>
      </c>
    </row>
    <row r="3448" spans="1:17" x14ac:dyDescent="0.25">
      <c r="A3448" t="s">
        <v>462</v>
      </c>
      <c r="B3448" t="s">
        <v>463</v>
      </c>
      <c r="C3448" t="s">
        <v>464</v>
      </c>
      <c r="D3448" t="s">
        <v>361</v>
      </c>
      <c r="E3448" t="s">
        <v>416</v>
      </c>
      <c r="F3448" t="s">
        <v>187</v>
      </c>
      <c r="G3448" t="s">
        <v>188</v>
      </c>
      <c r="H3448" t="s">
        <v>339</v>
      </c>
      <c r="I3448" t="s">
        <v>4</v>
      </c>
      <c r="J3448" t="s">
        <v>235</v>
      </c>
      <c r="K3448" t="s">
        <v>328</v>
      </c>
      <c r="L3448" t="s">
        <v>237</v>
      </c>
      <c r="M3448" t="s">
        <v>368</v>
      </c>
      <c r="N3448" t="s">
        <v>206</v>
      </c>
      <c r="O3448" t="s">
        <v>264</v>
      </c>
      <c r="P3448">
        <v>2020</v>
      </c>
      <c r="Q3448">
        <v>5</v>
      </c>
    </row>
    <row r="3449" spans="1:17" x14ac:dyDescent="0.25">
      <c r="A3449" t="s">
        <v>462</v>
      </c>
      <c r="B3449" t="s">
        <v>463</v>
      </c>
      <c r="C3449" t="s">
        <v>464</v>
      </c>
      <c r="D3449" t="s">
        <v>361</v>
      </c>
      <c r="E3449" t="s">
        <v>416</v>
      </c>
      <c r="F3449" t="s">
        <v>187</v>
      </c>
      <c r="G3449" t="s">
        <v>188</v>
      </c>
      <c r="H3449" t="s">
        <v>339</v>
      </c>
      <c r="I3449" t="s">
        <v>4</v>
      </c>
      <c r="J3449" t="s">
        <v>235</v>
      </c>
      <c r="K3449" t="s">
        <v>328</v>
      </c>
      <c r="L3449" t="s">
        <v>237</v>
      </c>
      <c r="M3449" t="s">
        <v>368</v>
      </c>
      <c r="N3449" t="s">
        <v>206</v>
      </c>
      <c r="O3449" t="s">
        <v>265</v>
      </c>
      <c r="P3449">
        <v>2020</v>
      </c>
      <c r="Q3449">
        <v>6.78</v>
      </c>
    </row>
    <row r="3450" spans="1:17" x14ac:dyDescent="0.25">
      <c r="A3450" t="s">
        <v>462</v>
      </c>
      <c r="B3450" t="s">
        <v>463</v>
      </c>
      <c r="C3450" t="s">
        <v>464</v>
      </c>
      <c r="D3450" t="s">
        <v>361</v>
      </c>
      <c r="E3450" t="s">
        <v>416</v>
      </c>
      <c r="F3450" t="s">
        <v>187</v>
      </c>
      <c r="G3450" t="s">
        <v>188</v>
      </c>
      <c r="H3450" t="s">
        <v>339</v>
      </c>
      <c r="I3450" t="s">
        <v>4</v>
      </c>
      <c r="J3450" t="s">
        <v>235</v>
      </c>
      <c r="K3450" t="s">
        <v>328</v>
      </c>
      <c r="L3450" t="s">
        <v>237</v>
      </c>
      <c r="M3450" t="s">
        <v>368</v>
      </c>
      <c r="N3450" t="s">
        <v>206</v>
      </c>
      <c r="O3450" t="s">
        <v>194</v>
      </c>
      <c r="P3450">
        <v>2030</v>
      </c>
      <c r="Q3450">
        <v>5.88</v>
      </c>
    </row>
    <row r="3451" spans="1:17" x14ac:dyDescent="0.25">
      <c r="A3451" t="s">
        <v>462</v>
      </c>
      <c r="B3451" t="s">
        <v>463</v>
      </c>
      <c r="C3451" t="s">
        <v>464</v>
      </c>
      <c r="D3451" t="s">
        <v>361</v>
      </c>
      <c r="E3451" t="s">
        <v>416</v>
      </c>
      <c r="F3451" t="s">
        <v>187</v>
      </c>
      <c r="G3451" t="s">
        <v>188</v>
      </c>
      <c r="H3451" t="s">
        <v>339</v>
      </c>
      <c r="I3451" t="s">
        <v>4</v>
      </c>
      <c r="J3451" t="s">
        <v>235</v>
      </c>
      <c r="K3451" t="s">
        <v>328</v>
      </c>
      <c r="L3451" t="s">
        <v>237</v>
      </c>
      <c r="M3451" t="s">
        <v>368</v>
      </c>
      <c r="N3451" t="s">
        <v>206</v>
      </c>
      <c r="O3451" t="s">
        <v>194</v>
      </c>
      <c r="P3451">
        <v>2050</v>
      </c>
      <c r="Q3451">
        <v>5.89</v>
      </c>
    </row>
    <row r="3452" spans="1:17" x14ac:dyDescent="0.25">
      <c r="A3452" t="s">
        <v>462</v>
      </c>
      <c r="B3452" t="s">
        <v>463</v>
      </c>
      <c r="C3452" t="s">
        <v>464</v>
      </c>
      <c r="D3452" t="s">
        <v>361</v>
      </c>
      <c r="E3452" t="s">
        <v>416</v>
      </c>
      <c r="F3452" t="s">
        <v>187</v>
      </c>
      <c r="G3452" t="s">
        <v>188</v>
      </c>
      <c r="H3452" t="s">
        <v>339</v>
      </c>
      <c r="I3452" t="s">
        <v>4</v>
      </c>
      <c r="J3452" t="s">
        <v>235</v>
      </c>
      <c r="K3452" t="s">
        <v>328</v>
      </c>
      <c r="L3452" t="s">
        <v>237</v>
      </c>
      <c r="M3452" t="s">
        <v>368</v>
      </c>
      <c r="N3452" t="s">
        <v>206</v>
      </c>
      <c r="O3452" t="s">
        <v>264</v>
      </c>
      <c r="P3452">
        <v>2050</v>
      </c>
      <c r="Q3452">
        <v>4.43</v>
      </c>
    </row>
    <row r="3453" spans="1:17" x14ac:dyDescent="0.25">
      <c r="A3453" t="s">
        <v>462</v>
      </c>
      <c r="B3453" t="s">
        <v>463</v>
      </c>
      <c r="C3453" t="s">
        <v>464</v>
      </c>
      <c r="D3453" t="s">
        <v>361</v>
      </c>
      <c r="E3453" t="s">
        <v>416</v>
      </c>
      <c r="F3453" t="s">
        <v>187</v>
      </c>
      <c r="G3453" t="s">
        <v>188</v>
      </c>
      <c r="H3453" t="s">
        <v>339</v>
      </c>
      <c r="I3453" t="s">
        <v>4</v>
      </c>
      <c r="J3453" t="s">
        <v>235</v>
      </c>
      <c r="K3453" t="s">
        <v>328</v>
      </c>
      <c r="L3453" t="s">
        <v>237</v>
      </c>
      <c r="M3453" t="s">
        <v>368</v>
      </c>
      <c r="N3453" t="s">
        <v>206</v>
      </c>
      <c r="O3453" t="s">
        <v>265</v>
      </c>
      <c r="P3453">
        <v>2050</v>
      </c>
      <c r="Q3453">
        <v>7.36</v>
      </c>
    </row>
    <row r="3454" spans="1:17" x14ac:dyDescent="0.25">
      <c r="A3454" t="s">
        <v>462</v>
      </c>
      <c r="B3454" t="s">
        <v>463</v>
      </c>
      <c r="C3454" t="s">
        <v>464</v>
      </c>
      <c r="D3454" t="s">
        <v>361</v>
      </c>
      <c r="E3454" t="s">
        <v>416</v>
      </c>
      <c r="F3454" t="s">
        <v>187</v>
      </c>
      <c r="G3454" t="s">
        <v>188</v>
      </c>
      <c r="H3454" t="s">
        <v>457</v>
      </c>
      <c r="I3454" t="s">
        <v>452</v>
      </c>
      <c r="K3454" t="s">
        <v>458</v>
      </c>
      <c r="L3454" t="s">
        <v>237</v>
      </c>
      <c r="M3454" t="s">
        <v>368</v>
      </c>
      <c r="N3454" t="s">
        <v>440</v>
      </c>
      <c r="O3454" t="s">
        <v>194</v>
      </c>
      <c r="P3454">
        <v>2015</v>
      </c>
      <c r="Q3454">
        <v>17.324033969999999</v>
      </c>
    </row>
    <row r="3455" spans="1:17" x14ac:dyDescent="0.25">
      <c r="A3455" t="s">
        <v>462</v>
      </c>
      <c r="B3455" t="s">
        <v>463</v>
      </c>
      <c r="C3455" t="s">
        <v>464</v>
      </c>
      <c r="D3455" t="s">
        <v>361</v>
      </c>
      <c r="E3455" t="s">
        <v>416</v>
      </c>
      <c r="F3455" t="s">
        <v>187</v>
      </c>
      <c r="G3455" t="s">
        <v>188</v>
      </c>
      <c r="H3455" t="s">
        <v>457</v>
      </c>
      <c r="I3455" t="s">
        <v>452</v>
      </c>
      <c r="K3455" t="s">
        <v>458</v>
      </c>
      <c r="L3455" t="s">
        <v>237</v>
      </c>
      <c r="M3455" t="s">
        <v>368</v>
      </c>
      <c r="N3455" t="s">
        <v>440</v>
      </c>
      <c r="O3455" t="s">
        <v>194</v>
      </c>
      <c r="P3455">
        <v>2020</v>
      </c>
      <c r="Q3455">
        <v>17.324033969999999</v>
      </c>
    </row>
    <row r="3456" spans="1:17" x14ac:dyDescent="0.25">
      <c r="A3456" t="s">
        <v>462</v>
      </c>
      <c r="B3456" t="s">
        <v>463</v>
      </c>
      <c r="C3456" t="s">
        <v>464</v>
      </c>
      <c r="D3456" t="s">
        <v>361</v>
      </c>
      <c r="E3456" t="s">
        <v>416</v>
      </c>
      <c r="F3456" t="s">
        <v>187</v>
      </c>
      <c r="G3456" t="s">
        <v>188</v>
      </c>
      <c r="H3456" t="s">
        <v>457</v>
      </c>
      <c r="I3456" t="s">
        <v>452</v>
      </c>
      <c r="K3456" t="s">
        <v>458</v>
      </c>
      <c r="L3456" t="s">
        <v>237</v>
      </c>
      <c r="M3456" t="s">
        <v>368</v>
      </c>
      <c r="N3456" t="s">
        <v>440</v>
      </c>
      <c r="O3456" t="s">
        <v>264</v>
      </c>
      <c r="P3456">
        <v>2020</v>
      </c>
      <c r="Q3456">
        <v>14.74050252</v>
      </c>
    </row>
    <row r="3457" spans="1:17" x14ac:dyDescent="0.25">
      <c r="A3457" t="s">
        <v>462</v>
      </c>
      <c r="B3457" t="s">
        <v>463</v>
      </c>
      <c r="C3457" t="s">
        <v>464</v>
      </c>
      <c r="D3457" t="s">
        <v>361</v>
      </c>
      <c r="E3457" t="s">
        <v>416</v>
      </c>
      <c r="F3457" t="s">
        <v>187</v>
      </c>
      <c r="G3457" t="s">
        <v>188</v>
      </c>
      <c r="H3457" t="s">
        <v>457</v>
      </c>
      <c r="I3457" t="s">
        <v>452</v>
      </c>
      <c r="K3457" t="s">
        <v>458</v>
      </c>
      <c r="L3457" t="s">
        <v>237</v>
      </c>
      <c r="M3457" t="s">
        <v>368</v>
      </c>
      <c r="N3457" t="s">
        <v>440</v>
      </c>
      <c r="O3457" t="s">
        <v>265</v>
      </c>
      <c r="P3457">
        <v>2020</v>
      </c>
      <c r="Q3457">
        <v>19.966168710000002</v>
      </c>
    </row>
    <row r="3458" spans="1:17" x14ac:dyDescent="0.25">
      <c r="A3458" t="s">
        <v>462</v>
      </c>
      <c r="B3458" t="s">
        <v>463</v>
      </c>
      <c r="C3458" t="s">
        <v>464</v>
      </c>
      <c r="D3458" t="s">
        <v>361</v>
      </c>
      <c r="E3458" t="s">
        <v>416</v>
      </c>
      <c r="F3458" t="s">
        <v>187</v>
      </c>
      <c r="G3458" t="s">
        <v>188</v>
      </c>
      <c r="H3458" t="s">
        <v>457</v>
      </c>
      <c r="I3458" t="s">
        <v>452</v>
      </c>
      <c r="K3458" t="s">
        <v>458</v>
      </c>
      <c r="L3458" t="s">
        <v>237</v>
      </c>
      <c r="M3458" t="s">
        <v>368</v>
      </c>
      <c r="N3458" t="s">
        <v>440</v>
      </c>
      <c r="O3458" t="s">
        <v>194</v>
      </c>
      <c r="P3458">
        <v>2030</v>
      </c>
      <c r="Q3458">
        <v>17.333750899999998</v>
      </c>
    </row>
    <row r="3459" spans="1:17" x14ac:dyDescent="0.25">
      <c r="A3459" t="s">
        <v>462</v>
      </c>
      <c r="B3459" t="s">
        <v>463</v>
      </c>
      <c r="C3459" t="s">
        <v>464</v>
      </c>
      <c r="D3459" t="s">
        <v>361</v>
      </c>
      <c r="E3459" t="s">
        <v>416</v>
      </c>
      <c r="F3459" t="s">
        <v>187</v>
      </c>
      <c r="G3459" t="s">
        <v>188</v>
      </c>
      <c r="H3459" t="s">
        <v>457</v>
      </c>
      <c r="I3459" t="s">
        <v>452</v>
      </c>
      <c r="K3459" t="s">
        <v>458</v>
      </c>
      <c r="L3459" t="s">
        <v>237</v>
      </c>
      <c r="M3459" t="s">
        <v>368</v>
      </c>
      <c r="N3459" t="s">
        <v>440</v>
      </c>
      <c r="O3459" t="s">
        <v>194</v>
      </c>
      <c r="P3459">
        <v>2050</v>
      </c>
      <c r="Q3459">
        <v>17.350740559999998</v>
      </c>
    </row>
    <row r="3460" spans="1:17" x14ac:dyDescent="0.25">
      <c r="A3460" t="s">
        <v>462</v>
      </c>
      <c r="B3460" t="s">
        <v>463</v>
      </c>
      <c r="C3460" t="s">
        <v>464</v>
      </c>
      <c r="D3460" t="s">
        <v>361</v>
      </c>
      <c r="E3460" t="s">
        <v>416</v>
      </c>
      <c r="F3460" t="s">
        <v>187</v>
      </c>
      <c r="G3460" t="s">
        <v>188</v>
      </c>
      <c r="H3460" t="s">
        <v>457</v>
      </c>
      <c r="I3460" t="s">
        <v>452</v>
      </c>
      <c r="K3460" t="s">
        <v>458</v>
      </c>
      <c r="L3460" t="s">
        <v>237</v>
      </c>
      <c r="M3460" t="s">
        <v>368</v>
      </c>
      <c r="N3460" t="s">
        <v>440</v>
      </c>
      <c r="O3460" t="s">
        <v>264</v>
      </c>
      <c r="P3460">
        <v>2050</v>
      </c>
      <c r="Q3460">
        <v>13.04050252</v>
      </c>
    </row>
    <row r="3461" spans="1:17" x14ac:dyDescent="0.25">
      <c r="A3461" t="s">
        <v>462</v>
      </c>
      <c r="B3461" t="s">
        <v>463</v>
      </c>
      <c r="C3461" t="s">
        <v>464</v>
      </c>
      <c r="D3461" t="s">
        <v>361</v>
      </c>
      <c r="E3461" t="s">
        <v>416</v>
      </c>
      <c r="F3461" t="s">
        <v>187</v>
      </c>
      <c r="G3461" t="s">
        <v>188</v>
      </c>
      <c r="H3461" t="s">
        <v>457</v>
      </c>
      <c r="I3461" t="s">
        <v>452</v>
      </c>
      <c r="K3461" t="s">
        <v>458</v>
      </c>
      <c r="L3461" t="s">
        <v>237</v>
      </c>
      <c r="M3461" t="s">
        <v>368</v>
      </c>
      <c r="N3461" t="s">
        <v>440</v>
      </c>
      <c r="O3461" t="s">
        <v>265</v>
      </c>
      <c r="P3461">
        <v>2050</v>
      </c>
      <c r="Q3461">
        <v>21.672145560000001</v>
      </c>
    </row>
    <row r="3462" spans="1:17" x14ac:dyDescent="0.25">
      <c r="A3462" t="s">
        <v>467</v>
      </c>
      <c r="B3462" t="s">
        <v>468</v>
      </c>
      <c r="C3462" t="s">
        <v>464</v>
      </c>
      <c r="D3462" t="s">
        <v>361</v>
      </c>
      <c r="E3462" t="s">
        <v>416</v>
      </c>
      <c r="F3462" t="s">
        <v>348</v>
      </c>
      <c r="G3462" t="s">
        <v>195</v>
      </c>
      <c r="H3462" t="s">
        <v>417</v>
      </c>
      <c r="I3462" t="s">
        <v>418</v>
      </c>
      <c r="J3462" t="s">
        <v>419</v>
      </c>
      <c r="K3462" t="s">
        <v>191</v>
      </c>
      <c r="M3462" t="s">
        <v>420</v>
      </c>
      <c r="O3462" t="s">
        <v>194</v>
      </c>
      <c r="P3462">
        <v>2015</v>
      </c>
      <c r="Q3462">
        <v>2.90994648835118E-2</v>
      </c>
    </row>
    <row r="3463" spans="1:17" x14ac:dyDescent="0.25">
      <c r="A3463" t="s">
        <v>467</v>
      </c>
      <c r="B3463" t="s">
        <v>468</v>
      </c>
      <c r="C3463" t="s">
        <v>464</v>
      </c>
      <c r="D3463" t="s">
        <v>361</v>
      </c>
      <c r="E3463" t="s">
        <v>416</v>
      </c>
      <c r="F3463" t="s">
        <v>348</v>
      </c>
      <c r="G3463" t="s">
        <v>195</v>
      </c>
      <c r="H3463" t="s">
        <v>417</v>
      </c>
      <c r="I3463" t="s">
        <v>418</v>
      </c>
      <c r="J3463" t="s">
        <v>419</v>
      </c>
      <c r="K3463" t="s">
        <v>191</v>
      </c>
      <c r="M3463" t="s">
        <v>420</v>
      </c>
      <c r="O3463" t="s">
        <v>194</v>
      </c>
      <c r="P3463">
        <v>2020</v>
      </c>
      <c r="Q3463">
        <v>2.90994648844797E-2</v>
      </c>
    </row>
    <row r="3464" spans="1:17" x14ac:dyDescent="0.25">
      <c r="A3464" t="s">
        <v>467</v>
      </c>
      <c r="B3464" t="s">
        <v>468</v>
      </c>
      <c r="C3464" t="s">
        <v>464</v>
      </c>
      <c r="D3464" t="s">
        <v>361</v>
      </c>
      <c r="E3464" t="s">
        <v>416</v>
      </c>
      <c r="F3464" t="s">
        <v>348</v>
      </c>
      <c r="G3464" t="s">
        <v>195</v>
      </c>
      <c r="H3464" t="s">
        <v>417</v>
      </c>
      <c r="I3464" t="s">
        <v>418</v>
      </c>
      <c r="J3464" t="s">
        <v>419</v>
      </c>
      <c r="K3464" t="s">
        <v>191</v>
      </c>
      <c r="M3464" t="s">
        <v>420</v>
      </c>
      <c r="O3464" t="s">
        <v>264</v>
      </c>
      <c r="P3464">
        <v>2020</v>
      </c>
      <c r="Q3464">
        <v>2.14706449420673E-2</v>
      </c>
    </row>
    <row r="3465" spans="1:17" x14ac:dyDescent="0.25">
      <c r="A3465" t="s">
        <v>467</v>
      </c>
      <c r="B3465" t="s">
        <v>468</v>
      </c>
      <c r="C3465" t="s">
        <v>464</v>
      </c>
      <c r="D3465" t="s">
        <v>361</v>
      </c>
      <c r="E3465" t="s">
        <v>416</v>
      </c>
      <c r="F3465" t="s">
        <v>348</v>
      </c>
      <c r="G3465" t="s">
        <v>195</v>
      </c>
      <c r="H3465" t="s">
        <v>417</v>
      </c>
      <c r="I3465" t="s">
        <v>418</v>
      </c>
      <c r="J3465" t="s">
        <v>419</v>
      </c>
      <c r="K3465" t="s">
        <v>191</v>
      </c>
      <c r="M3465" t="s">
        <v>420</v>
      </c>
      <c r="O3465" t="s">
        <v>265</v>
      </c>
      <c r="P3465">
        <v>2020</v>
      </c>
      <c r="Q3465">
        <v>3.22857718862418E-2</v>
      </c>
    </row>
    <row r="3466" spans="1:17" x14ac:dyDescent="0.25">
      <c r="A3466" t="s">
        <v>467</v>
      </c>
      <c r="B3466" t="s">
        <v>468</v>
      </c>
      <c r="C3466" t="s">
        <v>464</v>
      </c>
      <c r="D3466" t="s">
        <v>361</v>
      </c>
      <c r="E3466" t="s">
        <v>416</v>
      </c>
      <c r="F3466" t="s">
        <v>348</v>
      </c>
      <c r="G3466" t="s">
        <v>195</v>
      </c>
      <c r="H3466" t="s">
        <v>417</v>
      </c>
      <c r="I3466" t="s">
        <v>418</v>
      </c>
      <c r="J3466" t="s">
        <v>419</v>
      </c>
      <c r="K3466" t="s">
        <v>191</v>
      </c>
      <c r="M3466" t="s">
        <v>420</v>
      </c>
      <c r="O3466" t="s">
        <v>194</v>
      </c>
      <c r="P3466">
        <v>2030</v>
      </c>
      <c r="Q3466">
        <v>2.92160554779534E-2</v>
      </c>
    </row>
    <row r="3467" spans="1:17" x14ac:dyDescent="0.25">
      <c r="A3467" t="s">
        <v>467</v>
      </c>
      <c r="B3467" t="s">
        <v>468</v>
      </c>
      <c r="C3467" t="s">
        <v>464</v>
      </c>
      <c r="D3467" t="s">
        <v>361</v>
      </c>
      <c r="E3467" t="s">
        <v>416</v>
      </c>
      <c r="F3467" t="s">
        <v>348</v>
      </c>
      <c r="G3467" t="s">
        <v>195</v>
      </c>
      <c r="H3467" t="s">
        <v>417</v>
      </c>
      <c r="I3467" t="s">
        <v>418</v>
      </c>
      <c r="J3467" t="s">
        <v>419</v>
      </c>
      <c r="K3467" t="s">
        <v>191</v>
      </c>
      <c r="M3467" t="s">
        <v>420</v>
      </c>
      <c r="O3467" t="s">
        <v>194</v>
      </c>
      <c r="P3467">
        <v>2050</v>
      </c>
      <c r="Q3467">
        <v>2.9388506732717101E-2</v>
      </c>
    </row>
    <row r="3468" spans="1:17" x14ac:dyDescent="0.25">
      <c r="A3468" t="s">
        <v>467</v>
      </c>
      <c r="B3468" t="s">
        <v>468</v>
      </c>
      <c r="C3468" t="s">
        <v>464</v>
      </c>
      <c r="D3468" t="s">
        <v>361</v>
      </c>
      <c r="E3468" t="s">
        <v>416</v>
      </c>
      <c r="F3468" t="s">
        <v>348</v>
      </c>
      <c r="G3468" t="s">
        <v>195</v>
      </c>
      <c r="H3468" t="s">
        <v>417</v>
      </c>
      <c r="I3468" t="s">
        <v>418</v>
      </c>
      <c r="J3468" t="s">
        <v>419</v>
      </c>
      <c r="K3468" t="s">
        <v>191</v>
      </c>
      <c r="M3468" t="s">
        <v>420</v>
      </c>
      <c r="O3468" t="s">
        <v>264</v>
      </c>
      <c r="P3468">
        <v>2050</v>
      </c>
      <c r="Q3468">
        <v>1.71765159542469E-2</v>
      </c>
    </row>
    <row r="3469" spans="1:17" x14ac:dyDescent="0.25">
      <c r="A3469" t="s">
        <v>467</v>
      </c>
      <c r="B3469" t="s">
        <v>468</v>
      </c>
      <c r="C3469" t="s">
        <v>464</v>
      </c>
      <c r="D3469" t="s">
        <v>361</v>
      </c>
      <c r="E3469" t="s">
        <v>416</v>
      </c>
      <c r="F3469" t="s">
        <v>348</v>
      </c>
      <c r="G3469" t="s">
        <v>195</v>
      </c>
      <c r="H3469" t="s">
        <v>417</v>
      </c>
      <c r="I3469" t="s">
        <v>418</v>
      </c>
      <c r="J3469" t="s">
        <v>419</v>
      </c>
      <c r="K3469" t="s">
        <v>191</v>
      </c>
      <c r="M3469" t="s">
        <v>420</v>
      </c>
      <c r="O3469" t="s">
        <v>265</v>
      </c>
      <c r="P3469">
        <v>2050</v>
      </c>
      <c r="Q3469">
        <v>3.2997798473887598E-2</v>
      </c>
    </row>
    <row r="3470" spans="1:17" x14ac:dyDescent="0.25">
      <c r="A3470" t="s">
        <v>467</v>
      </c>
      <c r="B3470" t="s">
        <v>468</v>
      </c>
      <c r="C3470" t="s">
        <v>464</v>
      </c>
      <c r="D3470" t="s">
        <v>361</v>
      </c>
      <c r="E3470" t="s">
        <v>416</v>
      </c>
      <c r="F3470" t="s">
        <v>348</v>
      </c>
      <c r="G3470" t="s">
        <v>195</v>
      </c>
      <c r="H3470" t="s">
        <v>421</v>
      </c>
      <c r="I3470" t="s">
        <v>197</v>
      </c>
      <c r="J3470" t="s">
        <v>422</v>
      </c>
      <c r="M3470" t="s">
        <v>420</v>
      </c>
      <c r="O3470" t="s">
        <v>194</v>
      </c>
      <c r="P3470">
        <v>2015</v>
      </c>
      <c r="Q3470">
        <v>0.28711608</v>
      </c>
    </row>
    <row r="3471" spans="1:17" x14ac:dyDescent="0.25">
      <c r="A3471" t="s">
        <v>467</v>
      </c>
      <c r="B3471" t="s">
        <v>468</v>
      </c>
      <c r="C3471" t="s">
        <v>464</v>
      </c>
      <c r="D3471" t="s">
        <v>361</v>
      </c>
      <c r="E3471" t="s">
        <v>416</v>
      </c>
      <c r="F3471" t="s">
        <v>348</v>
      </c>
      <c r="G3471" t="s">
        <v>195</v>
      </c>
      <c r="H3471" t="s">
        <v>421</v>
      </c>
      <c r="I3471" t="s">
        <v>197</v>
      </c>
      <c r="J3471" t="s">
        <v>422</v>
      </c>
      <c r="M3471" t="s">
        <v>420</v>
      </c>
      <c r="O3471" t="s">
        <v>194</v>
      </c>
      <c r="P3471">
        <v>2020</v>
      </c>
      <c r="Q3471">
        <v>0.28711607900000002</v>
      </c>
    </row>
    <row r="3472" spans="1:17" x14ac:dyDescent="0.25">
      <c r="A3472" t="s">
        <v>467</v>
      </c>
      <c r="B3472" t="s">
        <v>468</v>
      </c>
      <c r="C3472" t="s">
        <v>464</v>
      </c>
      <c r="D3472" t="s">
        <v>361</v>
      </c>
      <c r="E3472" t="s">
        <v>416</v>
      </c>
      <c r="F3472" t="s">
        <v>348</v>
      </c>
      <c r="G3472" t="s">
        <v>195</v>
      </c>
      <c r="H3472" t="s">
        <v>421</v>
      </c>
      <c r="I3472" t="s">
        <v>197</v>
      </c>
      <c r="J3472" t="s">
        <v>422</v>
      </c>
      <c r="M3472" t="s">
        <v>420</v>
      </c>
      <c r="O3472" t="s">
        <v>264</v>
      </c>
      <c r="P3472">
        <v>2020</v>
      </c>
      <c r="Q3472">
        <v>0.26149257300000001</v>
      </c>
    </row>
    <row r="3473" spans="1:17" x14ac:dyDescent="0.25">
      <c r="A3473" t="s">
        <v>467</v>
      </c>
      <c r="B3473" t="s">
        <v>468</v>
      </c>
      <c r="C3473" t="s">
        <v>464</v>
      </c>
      <c r="D3473" t="s">
        <v>361</v>
      </c>
      <c r="E3473" t="s">
        <v>416</v>
      </c>
      <c r="F3473" t="s">
        <v>348</v>
      </c>
      <c r="G3473" t="s">
        <v>195</v>
      </c>
      <c r="H3473" t="s">
        <v>421</v>
      </c>
      <c r="I3473" t="s">
        <v>197</v>
      </c>
      <c r="J3473" t="s">
        <v>422</v>
      </c>
      <c r="M3473" t="s">
        <v>420</v>
      </c>
      <c r="O3473" t="s">
        <v>265</v>
      </c>
      <c r="P3473">
        <v>2020</v>
      </c>
      <c r="Q3473">
        <v>0.31104821700000002</v>
      </c>
    </row>
    <row r="3474" spans="1:17" x14ac:dyDescent="0.25">
      <c r="A3474" t="s">
        <v>467</v>
      </c>
      <c r="B3474" t="s">
        <v>468</v>
      </c>
      <c r="C3474" t="s">
        <v>464</v>
      </c>
      <c r="D3474" t="s">
        <v>361</v>
      </c>
      <c r="E3474" t="s">
        <v>416</v>
      </c>
      <c r="F3474" t="s">
        <v>348</v>
      </c>
      <c r="G3474" t="s">
        <v>195</v>
      </c>
      <c r="H3474" t="s">
        <v>421</v>
      </c>
      <c r="I3474" t="s">
        <v>197</v>
      </c>
      <c r="J3474" t="s">
        <v>422</v>
      </c>
      <c r="M3474" t="s">
        <v>420</v>
      </c>
      <c r="O3474" t="s">
        <v>194</v>
      </c>
      <c r="P3474">
        <v>2030</v>
      </c>
      <c r="Q3474">
        <v>0.29380699900000001</v>
      </c>
    </row>
    <row r="3475" spans="1:17" x14ac:dyDescent="0.25">
      <c r="A3475" t="s">
        <v>467</v>
      </c>
      <c r="B3475" t="s">
        <v>468</v>
      </c>
      <c r="C3475" t="s">
        <v>464</v>
      </c>
      <c r="D3475" t="s">
        <v>361</v>
      </c>
      <c r="E3475" t="s">
        <v>416</v>
      </c>
      <c r="F3475" t="s">
        <v>348</v>
      </c>
      <c r="G3475" t="s">
        <v>195</v>
      </c>
      <c r="H3475" t="s">
        <v>421</v>
      </c>
      <c r="I3475" t="s">
        <v>197</v>
      </c>
      <c r="J3475" t="s">
        <v>422</v>
      </c>
      <c r="M3475" t="s">
        <v>420</v>
      </c>
      <c r="O3475" t="s">
        <v>194</v>
      </c>
      <c r="P3475">
        <v>2050</v>
      </c>
      <c r="Q3475">
        <v>0.30055342800000001</v>
      </c>
    </row>
    <row r="3476" spans="1:17" x14ac:dyDescent="0.25">
      <c r="A3476" t="s">
        <v>467</v>
      </c>
      <c r="B3476" t="s">
        <v>468</v>
      </c>
      <c r="C3476" t="s">
        <v>464</v>
      </c>
      <c r="D3476" t="s">
        <v>361</v>
      </c>
      <c r="E3476" t="s">
        <v>416</v>
      </c>
      <c r="F3476" t="s">
        <v>348</v>
      </c>
      <c r="G3476" t="s">
        <v>195</v>
      </c>
      <c r="H3476" t="s">
        <v>421</v>
      </c>
      <c r="I3476" t="s">
        <v>197</v>
      </c>
      <c r="J3476" t="s">
        <v>422</v>
      </c>
      <c r="M3476" t="s">
        <v>420</v>
      </c>
      <c r="O3476" t="s">
        <v>264</v>
      </c>
      <c r="P3476">
        <v>2050</v>
      </c>
      <c r="Q3476">
        <v>0.26103375200000001</v>
      </c>
    </row>
    <row r="3477" spans="1:17" x14ac:dyDescent="0.25">
      <c r="A3477" t="s">
        <v>467</v>
      </c>
      <c r="B3477" t="s">
        <v>468</v>
      </c>
      <c r="C3477" t="s">
        <v>464</v>
      </c>
      <c r="D3477" t="s">
        <v>361</v>
      </c>
      <c r="E3477" t="s">
        <v>416</v>
      </c>
      <c r="F3477" t="s">
        <v>348</v>
      </c>
      <c r="G3477" t="s">
        <v>195</v>
      </c>
      <c r="H3477" t="s">
        <v>421</v>
      </c>
      <c r="I3477" t="s">
        <v>197</v>
      </c>
      <c r="J3477" t="s">
        <v>422</v>
      </c>
      <c r="M3477" t="s">
        <v>420</v>
      </c>
      <c r="O3477" t="s">
        <v>265</v>
      </c>
      <c r="P3477">
        <v>2050</v>
      </c>
      <c r="Q3477">
        <v>0.33092673299999997</v>
      </c>
    </row>
    <row r="3478" spans="1:17" x14ac:dyDescent="0.25">
      <c r="A3478" t="s">
        <v>467</v>
      </c>
      <c r="B3478" t="s">
        <v>468</v>
      </c>
      <c r="C3478" t="s">
        <v>464</v>
      </c>
      <c r="D3478" t="s">
        <v>361</v>
      </c>
      <c r="E3478" t="s">
        <v>416</v>
      </c>
      <c r="F3478" t="s">
        <v>348</v>
      </c>
      <c r="G3478" t="s">
        <v>195</v>
      </c>
      <c r="H3478" t="s">
        <v>200</v>
      </c>
      <c r="I3478" t="s">
        <v>201</v>
      </c>
      <c r="K3478" t="s">
        <v>202</v>
      </c>
      <c r="N3478" t="s">
        <v>206</v>
      </c>
      <c r="O3478" t="s">
        <v>194</v>
      </c>
      <c r="P3478">
        <v>2015</v>
      </c>
      <c r="Q3478">
        <v>2.5</v>
      </c>
    </row>
    <row r="3479" spans="1:17" x14ac:dyDescent="0.25">
      <c r="A3479" t="s">
        <v>467</v>
      </c>
      <c r="B3479" t="s">
        <v>468</v>
      </c>
      <c r="C3479" t="s">
        <v>464</v>
      </c>
      <c r="D3479" t="s">
        <v>361</v>
      </c>
      <c r="E3479" t="s">
        <v>416</v>
      </c>
      <c r="F3479" t="s">
        <v>348</v>
      </c>
      <c r="G3479" t="s">
        <v>195</v>
      </c>
      <c r="H3479" t="s">
        <v>200</v>
      </c>
      <c r="I3479" t="s">
        <v>201</v>
      </c>
      <c r="K3479" t="s">
        <v>202</v>
      </c>
      <c r="N3479" t="s">
        <v>206</v>
      </c>
      <c r="O3479" t="s">
        <v>194</v>
      </c>
      <c r="P3479">
        <v>2020</v>
      </c>
      <c r="Q3479">
        <v>2.5</v>
      </c>
    </row>
    <row r="3480" spans="1:17" x14ac:dyDescent="0.25">
      <c r="A3480" t="s">
        <v>467</v>
      </c>
      <c r="B3480" t="s">
        <v>468</v>
      </c>
      <c r="C3480" t="s">
        <v>464</v>
      </c>
      <c r="D3480" t="s">
        <v>361</v>
      </c>
      <c r="E3480" t="s">
        <v>416</v>
      </c>
      <c r="F3480" t="s">
        <v>348</v>
      </c>
      <c r="G3480" t="s">
        <v>195</v>
      </c>
      <c r="H3480" t="s">
        <v>200</v>
      </c>
      <c r="I3480" t="s">
        <v>201</v>
      </c>
      <c r="K3480" t="s">
        <v>202</v>
      </c>
      <c r="N3480" t="s">
        <v>206</v>
      </c>
      <c r="O3480" t="s">
        <v>264</v>
      </c>
      <c r="P3480">
        <v>2020</v>
      </c>
      <c r="Q3480">
        <v>2</v>
      </c>
    </row>
    <row r="3481" spans="1:17" x14ac:dyDescent="0.25">
      <c r="A3481" t="s">
        <v>467</v>
      </c>
      <c r="B3481" t="s">
        <v>468</v>
      </c>
      <c r="C3481" t="s">
        <v>464</v>
      </c>
      <c r="D3481" t="s">
        <v>361</v>
      </c>
      <c r="E3481" t="s">
        <v>416</v>
      </c>
      <c r="F3481" t="s">
        <v>348</v>
      </c>
      <c r="G3481" t="s">
        <v>195</v>
      </c>
      <c r="H3481" t="s">
        <v>200</v>
      </c>
      <c r="I3481" t="s">
        <v>201</v>
      </c>
      <c r="K3481" t="s">
        <v>202</v>
      </c>
      <c r="N3481" t="s">
        <v>206</v>
      </c>
      <c r="O3481" t="s">
        <v>265</v>
      </c>
      <c r="P3481">
        <v>2020</v>
      </c>
      <c r="Q3481">
        <v>3</v>
      </c>
    </row>
    <row r="3482" spans="1:17" x14ac:dyDescent="0.25">
      <c r="A3482" t="s">
        <v>467</v>
      </c>
      <c r="B3482" t="s">
        <v>468</v>
      </c>
      <c r="C3482" t="s">
        <v>464</v>
      </c>
      <c r="D3482" t="s">
        <v>361</v>
      </c>
      <c r="E3482" t="s">
        <v>416</v>
      </c>
      <c r="F3482" t="s">
        <v>348</v>
      </c>
      <c r="G3482" t="s">
        <v>195</v>
      </c>
      <c r="H3482" t="s">
        <v>200</v>
      </c>
      <c r="I3482" t="s">
        <v>201</v>
      </c>
      <c r="K3482" t="s">
        <v>202</v>
      </c>
      <c r="N3482" t="s">
        <v>206</v>
      </c>
      <c r="O3482" t="s">
        <v>194</v>
      </c>
      <c r="P3482">
        <v>2030</v>
      </c>
      <c r="Q3482">
        <v>2.5</v>
      </c>
    </row>
    <row r="3483" spans="1:17" x14ac:dyDescent="0.25">
      <c r="A3483" t="s">
        <v>467</v>
      </c>
      <c r="B3483" t="s">
        <v>468</v>
      </c>
      <c r="C3483" t="s">
        <v>464</v>
      </c>
      <c r="D3483" t="s">
        <v>361</v>
      </c>
      <c r="E3483" t="s">
        <v>416</v>
      </c>
      <c r="F3483" t="s">
        <v>348</v>
      </c>
      <c r="G3483" t="s">
        <v>195</v>
      </c>
      <c r="H3483" t="s">
        <v>200</v>
      </c>
      <c r="I3483" t="s">
        <v>201</v>
      </c>
      <c r="K3483" t="s">
        <v>202</v>
      </c>
      <c r="N3483" t="s">
        <v>206</v>
      </c>
      <c r="O3483" t="s">
        <v>194</v>
      </c>
      <c r="P3483">
        <v>2050</v>
      </c>
      <c r="Q3483">
        <v>2.5</v>
      </c>
    </row>
    <row r="3484" spans="1:17" x14ac:dyDescent="0.25">
      <c r="A3484" t="s">
        <v>467</v>
      </c>
      <c r="B3484" t="s">
        <v>468</v>
      </c>
      <c r="C3484" t="s">
        <v>464</v>
      </c>
      <c r="D3484" t="s">
        <v>361</v>
      </c>
      <c r="E3484" t="s">
        <v>416</v>
      </c>
      <c r="F3484" t="s">
        <v>348</v>
      </c>
      <c r="G3484" t="s">
        <v>195</v>
      </c>
      <c r="H3484" t="s">
        <v>200</v>
      </c>
      <c r="I3484" t="s">
        <v>201</v>
      </c>
      <c r="K3484" t="s">
        <v>202</v>
      </c>
      <c r="N3484" t="s">
        <v>206</v>
      </c>
      <c r="O3484" t="s">
        <v>264</v>
      </c>
      <c r="P3484">
        <v>2050</v>
      </c>
      <c r="Q3484">
        <v>1.5</v>
      </c>
    </row>
    <row r="3485" spans="1:17" x14ac:dyDescent="0.25">
      <c r="A3485" t="s">
        <v>467</v>
      </c>
      <c r="B3485" t="s">
        <v>468</v>
      </c>
      <c r="C3485" t="s">
        <v>464</v>
      </c>
      <c r="D3485" t="s">
        <v>361</v>
      </c>
      <c r="E3485" t="s">
        <v>416</v>
      </c>
      <c r="F3485" t="s">
        <v>348</v>
      </c>
      <c r="G3485" t="s">
        <v>195</v>
      </c>
      <c r="H3485" t="s">
        <v>200</v>
      </c>
      <c r="I3485" t="s">
        <v>201</v>
      </c>
      <c r="K3485" t="s">
        <v>202</v>
      </c>
      <c r="N3485" t="s">
        <v>206</v>
      </c>
      <c r="O3485" t="s">
        <v>265</v>
      </c>
      <c r="P3485">
        <v>2050</v>
      </c>
      <c r="Q3485">
        <v>3</v>
      </c>
    </row>
    <row r="3486" spans="1:17" x14ac:dyDescent="0.25">
      <c r="A3486" t="s">
        <v>467</v>
      </c>
      <c r="B3486" t="s">
        <v>468</v>
      </c>
      <c r="C3486" t="s">
        <v>464</v>
      </c>
      <c r="D3486" t="s">
        <v>361</v>
      </c>
      <c r="E3486" t="s">
        <v>416</v>
      </c>
      <c r="F3486" t="s">
        <v>348</v>
      </c>
      <c r="G3486" t="s">
        <v>195</v>
      </c>
      <c r="H3486" t="s">
        <v>423</v>
      </c>
      <c r="I3486" t="s">
        <v>205</v>
      </c>
      <c r="J3486" t="s">
        <v>422</v>
      </c>
      <c r="M3486" t="s">
        <v>420</v>
      </c>
      <c r="O3486" t="s">
        <v>194</v>
      </c>
      <c r="P3486">
        <v>2015</v>
      </c>
      <c r="Q3486">
        <v>1</v>
      </c>
    </row>
    <row r="3487" spans="1:17" x14ac:dyDescent="0.25">
      <c r="A3487" t="s">
        <v>467</v>
      </c>
      <c r="B3487" t="s">
        <v>468</v>
      </c>
      <c r="C3487" t="s">
        <v>464</v>
      </c>
      <c r="D3487" t="s">
        <v>361</v>
      </c>
      <c r="E3487" t="s">
        <v>416</v>
      </c>
      <c r="F3487" t="s">
        <v>348</v>
      </c>
      <c r="G3487" t="s">
        <v>195</v>
      </c>
      <c r="H3487" t="s">
        <v>423</v>
      </c>
      <c r="I3487" t="s">
        <v>205</v>
      </c>
      <c r="J3487" t="s">
        <v>422</v>
      </c>
      <c r="M3487" t="s">
        <v>420</v>
      </c>
      <c r="O3487" t="s">
        <v>194</v>
      </c>
      <c r="P3487">
        <v>2020</v>
      </c>
      <c r="Q3487">
        <v>1</v>
      </c>
    </row>
    <row r="3488" spans="1:17" x14ac:dyDescent="0.25">
      <c r="A3488" t="s">
        <v>467</v>
      </c>
      <c r="B3488" t="s">
        <v>468</v>
      </c>
      <c r="C3488" t="s">
        <v>464</v>
      </c>
      <c r="D3488" t="s">
        <v>361</v>
      </c>
      <c r="E3488" t="s">
        <v>416</v>
      </c>
      <c r="F3488" t="s">
        <v>348</v>
      </c>
      <c r="G3488" t="s">
        <v>195</v>
      </c>
      <c r="H3488" t="s">
        <v>423</v>
      </c>
      <c r="I3488" t="s">
        <v>205</v>
      </c>
      <c r="J3488" t="s">
        <v>422</v>
      </c>
      <c r="M3488" t="s">
        <v>420</v>
      </c>
      <c r="O3488" t="s">
        <v>264</v>
      </c>
      <c r="P3488">
        <v>2020</v>
      </c>
      <c r="Q3488">
        <v>1</v>
      </c>
    </row>
    <row r="3489" spans="1:17" x14ac:dyDescent="0.25">
      <c r="A3489" t="s">
        <v>467</v>
      </c>
      <c r="B3489" t="s">
        <v>468</v>
      </c>
      <c r="C3489" t="s">
        <v>464</v>
      </c>
      <c r="D3489" t="s">
        <v>361</v>
      </c>
      <c r="E3489" t="s">
        <v>416</v>
      </c>
      <c r="F3489" t="s">
        <v>348</v>
      </c>
      <c r="G3489" t="s">
        <v>195</v>
      </c>
      <c r="H3489" t="s">
        <v>423</v>
      </c>
      <c r="I3489" t="s">
        <v>205</v>
      </c>
      <c r="J3489" t="s">
        <v>422</v>
      </c>
      <c r="M3489" t="s">
        <v>420</v>
      </c>
      <c r="O3489" t="s">
        <v>265</v>
      </c>
      <c r="P3489">
        <v>2020</v>
      </c>
      <c r="Q3489">
        <v>1</v>
      </c>
    </row>
    <row r="3490" spans="1:17" x14ac:dyDescent="0.25">
      <c r="A3490" t="s">
        <v>467</v>
      </c>
      <c r="B3490" t="s">
        <v>468</v>
      </c>
      <c r="C3490" t="s">
        <v>464</v>
      </c>
      <c r="D3490" t="s">
        <v>361</v>
      </c>
      <c r="E3490" t="s">
        <v>416</v>
      </c>
      <c r="F3490" t="s">
        <v>348</v>
      </c>
      <c r="G3490" t="s">
        <v>195</v>
      </c>
      <c r="H3490" t="s">
        <v>423</v>
      </c>
      <c r="I3490" t="s">
        <v>205</v>
      </c>
      <c r="J3490" t="s">
        <v>422</v>
      </c>
      <c r="M3490" t="s">
        <v>420</v>
      </c>
      <c r="O3490" t="s">
        <v>194</v>
      </c>
      <c r="P3490">
        <v>2030</v>
      </c>
      <c r="Q3490">
        <v>1</v>
      </c>
    </row>
    <row r="3491" spans="1:17" x14ac:dyDescent="0.25">
      <c r="A3491" t="s">
        <v>467</v>
      </c>
      <c r="B3491" t="s">
        <v>468</v>
      </c>
      <c r="C3491" t="s">
        <v>464</v>
      </c>
      <c r="D3491" t="s">
        <v>361</v>
      </c>
      <c r="E3491" t="s">
        <v>416</v>
      </c>
      <c r="F3491" t="s">
        <v>348</v>
      </c>
      <c r="G3491" t="s">
        <v>195</v>
      </c>
      <c r="H3491" t="s">
        <v>423</v>
      </c>
      <c r="I3491" t="s">
        <v>205</v>
      </c>
      <c r="J3491" t="s">
        <v>422</v>
      </c>
      <c r="M3491" t="s">
        <v>420</v>
      </c>
      <c r="O3491" t="s">
        <v>194</v>
      </c>
      <c r="P3491">
        <v>2050</v>
      </c>
      <c r="Q3491">
        <v>1</v>
      </c>
    </row>
    <row r="3492" spans="1:17" x14ac:dyDescent="0.25">
      <c r="A3492" t="s">
        <v>467</v>
      </c>
      <c r="B3492" t="s">
        <v>468</v>
      </c>
      <c r="C3492" t="s">
        <v>464</v>
      </c>
      <c r="D3492" t="s">
        <v>361</v>
      </c>
      <c r="E3492" t="s">
        <v>416</v>
      </c>
      <c r="F3492" t="s">
        <v>348</v>
      </c>
      <c r="G3492" t="s">
        <v>195</v>
      </c>
      <c r="H3492" t="s">
        <v>423</v>
      </c>
      <c r="I3492" t="s">
        <v>205</v>
      </c>
      <c r="J3492" t="s">
        <v>422</v>
      </c>
      <c r="M3492" t="s">
        <v>420</v>
      </c>
      <c r="O3492" t="s">
        <v>264</v>
      </c>
      <c r="P3492">
        <v>2050</v>
      </c>
      <c r="Q3492">
        <v>1</v>
      </c>
    </row>
    <row r="3493" spans="1:17" x14ac:dyDescent="0.25">
      <c r="A3493" t="s">
        <v>467</v>
      </c>
      <c r="B3493" t="s">
        <v>468</v>
      </c>
      <c r="C3493" t="s">
        <v>464</v>
      </c>
      <c r="D3493" t="s">
        <v>361</v>
      </c>
      <c r="E3493" t="s">
        <v>416</v>
      </c>
      <c r="F3493" t="s">
        <v>348</v>
      </c>
      <c r="G3493" t="s">
        <v>195</v>
      </c>
      <c r="H3493" t="s">
        <v>423</v>
      </c>
      <c r="I3493" t="s">
        <v>205</v>
      </c>
      <c r="J3493" t="s">
        <v>422</v>
      </c>
      <c r="M3493" t="s">
        <v>420</v>
      </c>
      <c r="O3493" t="s">
        <v>265</v>
      </c>
      <c r="P3493">
        <v>2050</v>
      </c>
      <c r="Q3493">
        <v>1</v>
      </c>
    </row>
    <row r="3494" spans="1:17" x14ac:dyDescent="0.25">
      <c r="A3494" t="s">
        <v>467</v>
      </c>
      <c r="B3494" t="s">
        <v>468</v>
      </c>
      <c r="C3494" t="s">
        <v>464</v>
      </c>
      <c r="D3494" t="s">
        <v>361</v>
      </c>
      <c r="E3494" t="s">
        <v>416</v>
      </c>
      <c r="F3494" t="s">
        <v>348</v>
      </c>
      <c r="G3494" t="s">
        <v>195</v>
      </c>
      <c r="H3494" t="s">
        <v>350</v>
      </c>
      <c r="I3494" t="s">
        <v>208</v>
      </c>
      <c r="J3494" t="s">
        <v>351</v>
      </c>
      <c r="K3494" t="s">
        <v>191</v>
      </c>
      <c r="M3494" t="s">
        <v>424</v>
      </c>
      <c r="O3494" t="s">
        <v>194</v>
      </c>
      <c r="P3494">
        <v>2015</v>
      </c>
      <c r="Q3494">
        <v>0.2159235746</v>
      </c>
    </row>
    <row r="3495" spans="1:17" x14ac:dyDescent="0.25">
      <c r="A3495" t="s">
        <v>467</v>
      </c>
      <c r="B3495" t="s">
        <v>468</v>
      </c>
      <c r="C3495" t="s">
        <v>464</v>
      </c>
      <c r="D3495" t="s">
        <v>361</v>
      </c>
      <c r="E3495" t="s">
        <v>416</v>
      </c>
      <c r="F3495" t="s">
        <v>348</v>
      </c>
      <c r="G3495" t="s">
        <v>195</v>
      </c>
      <c r="H3495" t="s">
        <v>350</v>
      </c>
      <c r="I3495" t="s">
        <v>208</v>
      </c>
      <c r="J3495" t="s">
        <v>351</v>
      </c>
      <c r="K3495" t="s">
        <v>191</v>
      </c>
      <c r="M3495" t="s">
        <v>424</v>
      </c>
      <c r="O3495" t="s">
        <v>194</v>
      </c>
      <c r="P3495">
        <v>2020</v>
      </c>
      <c r="Q3495">
        <v>0.21592357409999999</v>
      </c>
    </row>
    <row r="3496" spans="1:17" x14ac:dyDescent="0.25">
      <c r="A3496" t="s">
        <v>467</v>
      </c>
      <c r="B3496" t="s">
        <v>468</v>
      </c>
      <c r="C3496" t="s">
        <v>464</v>
      </c>
      <c r="D3496" t="s">
        <v>361</v>
      </c>
      <c r="E3496" t="s">
        <v>416</v>
      </c>
      <c r="F3496" t="s">
        <v>348</v>
      </c>
      <c r="G3496" t="s">
        <v>195</v>
      </c>
      <c r="H3496" t="s">
        <v>350</v>
      </c>
      <c r="I3496" t="s">
        <v>208</v>
      </c>
      <c r="J3496" t="s">
        <v>351</v>
      </c>
      <c r="K3496" t="s">
        <v>191</v>
      </c>
      <c r="M3496" t="s">
        <v>424</v>
      </c>
      <c r="O3496" t="s">
        <v>264</v>
      </c>
      <c r="P3496">
        <v>2020</v>
      </c>
      <c r="Q3496">
        <v>0.18</v>
      </c>
    </row>
    <row r="3497" spans="1:17" x14ac:dyDescent="0.25">
      <c r="A3497" t="s">
        <v>467</v>
      </c>
      <c r="B3497" t="s">
        <v>468</v>
      </c>
      <c r="C3497" t="s">
        <v>464</v>
      </c>
      <c r="D3497" t="s">
        <v>361</v>
      </c>
      <c r="E3497" t="s">
        <v>416</v>
      </c>
      <c r="F3497" t="s">
        <v>348</v>
      </c>
      <c r="G3497" t="s">
        <v>195</v>
      </c>
      <c r="H3497" t="s">
        <v>350</v>
      </c>
      <c r="I3497" t="s">
        <v>208</v>
      </c>
      <c r="J3497" t="s">
        <v>351</v>
      </c>
      <c r="K3497" t="s">
        <v>191</v>
      </c>
      <c r="M3497" t="s">
        <v>424</v>
      </c>
      <c r="O3497" t="s">
        <v>265</v>
      </c>
      <c r="P3497">
        <v>2020</v>
      </c>
      <c r="Q3497">
        <v>0.24</v>
      </c>
    </row>
    <row r="3498" spans="1:17" x14ac:dyDescent="0.25">
      <c r="A3498" t="s">
        <v>467</v>
      </c>
      <c r="B3498" t="s">
        <v>468</v>
      </c>
      <c r="C3498" t="s">
        <v>464</v>
      </c>
      <c r="D3498" t="s">
        <v>361</v>
      </c>
      <c r="E3498" t="s">
        <v>416</v>
      </c>
      <c r="F3498" t="s">
        <v>348</v>
      </c>
      <c r="G3498" t="s">
        <v>195</v>
      </c>
      <c r="H3498" t="s">
        <v>350</v>
      </c>
      <c r="I3498" t="s">
        <v>208</v>
      </c>
      <c r="J3498" t="s">
        <v>351</v>
      </c>
      <c r="K3498" t="s">
        <v>191</v>
      </c>
      <c r="M3498" t="s">
        <v>424</v>
      </c>
      <c r="O3498" t="s">
        <v>194</v>
      </c>
      <c r="P3498">
        <v>2030</v>
      </c>
      <c r="Q3498">
        <v>0.22029945740000001</v>
      </c>
    </row>
    <row r="3499" spans="1:17" x14ac:dyDescent="0.25">
      <c r="A3499" t="s">
        <v>467</v>
      </c>
      <c r="B3499" t="s">
        <v>468</v>
      </c>
      <c r="C3499" t="s">
        <v>464</v>
      </c>
      <c r="D3499" t="s">
        <v>361</v>
      </c>
      <c r="E3499" t="s">
        <v>416</v>
      </c>
      <c r="F3499" t="s">
        <v>348</v>
      </c>
      <c r="G3499" t="s">
        <v>195</v>
      </c>
      <c r="H3499" t="s">
        <v>350</v>
      </c>
      <c r="I3499" t="s">
        <v>208</v>
      </c>
      <c r="J3499" t="s">
        <v>351</v>
      </c>
      <c r="K3499" t="s">
        <v>191</v>
      </c>
      <c r="M3499" t="s">
        <v>424</v>
      </c>
      <c r="O3499" t="s">
        <v>194</v>
      </c>
      <c r="P3499">
        <v>2050</v>
      </c>
      <c r="Q3499">
        <v>0.22642632730000001</v>
      </c>
    </row>
    <row r="3500" spans="1:17" x14ac:dyDescent="0.25">
      <c r="A3500" t="s">
        <v>467</v>
      </c>
      <c r="B3500" t="s">
        <v>468</v>
      </c>
      <c r="C3500" t="s">
        <v>464</v>
      </c>
      <c r="D3500" t="s">
        <v>361</v>
      </c>
      <c r="E3500" t="s">
        <v>416</v>
      </c>
      <c r="F3500" t="s">
        <v>348</v>
      </c>
      <c r="G3500" t="s">
        <v>195</v>
      </c>
      <c r="H3500" t="s">
        <v>350</v>
      </c>
      <c r="I3500" t="s">
        <v>208</v>
      </c>
      <c r="J3500" t="s">
        <v>351</v>
      </c>
      <c r="K3500" t="s">
        <v>191</v>
      </c>
      <c r="M3500" t="s">
        <v>424</v>
      </c>
      <c r="O3500" t="s">
        <v>264</v>
      </c>
      <c r="P3500">
        <v>2050</v>
      </c>
      <c r="Q3500">
        <v>0.18</v>
      </c>
    </row>
    <row r="3501" spans="1:17" x14ac:dyDescent="0.25">
      <c r="A3501" t="s">
        <v>467</v>
      </c>
      <c r="B3501" t="s">
        <v>468</v>
      </c>
      <c r="C3501" t="s">
        <v>464</v>
      </c>
      <c r="D3501" t="s">
        <v>361</v>
      </c>
      <c r="E3501" t="s">
        <v>416</v>
      </c>
      <c r="F3501" t="s">
        <v>348</v>
      </c>
      <c r="G3501" t="s">
        <v>195</v>
      </c>
      <c r="H3501" t="s">
        <v>350</v>
      </c>
      <c r="I3501" t="s">
        <v>208</v>
      </c>
      <c r="J3501" t="s">
        <v>351</v>
      </c>
      <c r="K3501" t="s">
        <v>191</v>
      </c>
      <c r="M3501" t="s">
        <v>424</v>
      </c>
      <c r="O3501" t="s">
        <v>265</v>
      </c>
      <c r="P3501">
        <v>2050</v>
      </c>
      <c r="Q3501">
        <v>0.25</v>
      </c>
    </row>
    <row r="3502" spans="1:17" x14ac:dyDescent="0.25">
      <c r="A3502" t="s">
        <v>467</v>
      </c>
      <c r="B3502" t="s">
        <v>468</v>
      </c>
      <c r="C3502" t="s">
        <v>464</v>
      </c>
      <c r="D3502" t="s">
        <v>361</v>
      </c>
      <c r="E3502" t="s">
        <v>416</v>
      </c>
      <c r="F3502" t="s">
        <v>348</v>
      </c>
      <c r="G3502" t="s">
        <v>195</v>
      </c>
      <c r="H3502" t="s">
        <v>207</v>
      </c>
      <c r="I3502" t="s">
        <v>208</v>
      </c>
      <c r="J3502" t="s">
        <v>209</v>
      </c>
      <c r="K3502" t="s">
        <v>191</v>
      </c>
      <c r="M3502" t="s">
        <v>424</v>
      </c>
      <c r="O3502" t="s">
        <v>194</v>
      </c>
      <c r="P3502">
        <v>2015</v>
      </c>
      <c r="Q3502">
        <v>0.22728797319999999</v>
      </c>
    </row>
    <row r="3503" spans="1:17" x14ac:dyDescent="0.25">
      <c r="A3503" t="s">
        <v>467</v>
      </c>
      <c r="B3503" t="s">
        <v>468</v>
      </c>
      <c r="C3503" t="s">
        <v>464</v>
      </c>
      <c r="D3503" t="s">
        <v>361</v>
      </c>
      <c r="E3503" t="s">
        <v>416</v>
      </c>
      <c r="F3503" t="s">
        <v>348</v>
      </c>
      <c r="G3503" t="s">
        <v>195</v>
      </c>
      <c r="H3503" t="s">
        <v>207</v>
      </c>
      <c r="I3503" t="s">
        <v>208</v>
      </c>
      <c r="J3503" t="s">
        <v>209</v>
      </c>
      <c r="K3503" t="s">
        <v>191</v>
      </c>
      <c r="M3503" t="s">
        <v>424</v>
      </c>
      <c r="O3503" t="s">
        <v>194</v>
      </c>
      <c r="P3503">
        <v>2020</v>
      </c>
      <c r="Q3503">
        <v>0.22728797279999999</v>
      </c>
    </row>
    <row r="3504" spans="1:17" x14ac:dyDescent="0.25">
      <c r="A3504" t="s">
        <v>467</v>
      </c>
      <c r="B3504" t="s">
        <v>468</v>
      </c>
      <c r="C3504" t="s">
        <v>464</v>
      </c>
      <c r="D3504" t="s">
        <v>361</v>
      </c>
      <c r="E3504" t="s">
        <v>416</v>
      </c>
      <c r="F3504" t="s">
        <v>348</v>
      </c>
      <c r="G3504" t="s">
        <v>195</v>
      </c>
      <c r="H3504" t="s">
        <v>207</v>
      </c>
      <c r="I3504" t="s">
        <v>208</v>
      </c>
      <c r="J3504" t="s">
        <v>209</v>
      </c>
      <c r="K3504" t="s">
        <v>191</v>
      </c>
      <c r="M3504" t="s">
        <v>424</v>
      </c>
      <c r="O3504" t="s">
        <v>264</v>
      </c>
      <c r="P3504">
        <v>2020</v>
      </c>
      <c r="Q3504">
        <v>0.2</v>
      </c>
    </row>
    <row r="3505" spans="1:17" x14ac:dyDescent="0.25">
      <c r="A3505" t="s">
        <v>467</v>
      </c>
      <c r="B3505" t="s">
        <v>468</v>
      </c>
      <c r="C3505" t="s">
        <v>464</v>
      </c>
      <c r="D3505" t="s">
        <v>361</v>
      </c>
      <c r="E3505" t="s">
        <v>416</v>
      </c>
      <c r="F3505" t="s">
        <v>348</v>
      </c>
      <c r="G3505" t="s">
        <v>195</v>
      </c>
      <c r="H3505" t="s">
        <v>207</v>
      </c>
      <c r="I3505" t="s">
        <v>208</v>
      </c>
      <c r="J3505" t="s">
        <v>209</v>
      </c>
      <c r="K3505" t="s">
        <v>191</v>
      </c>
      <c r="M3505" t="s">
        <v>424</v>
      </c>
      <c r="O3505" t="s">
        <v>265</v>
      </c>
      <c r="P3505">
        <v>2020</v>
      </c>
      <c r="Q3505">
        <v>0.25</v>
      </c>
    </row>
    <row r="3506" spans="1:17" x14ac:dyDescent="0.25">
      <c r="A3506" t="s">
        <v>467</v>
      </c>
      <c r="B3506" t="s">
        <v>468</v>
      </c>
      <c r="C3506" t="s">
        <v>464</v>
      </c>
      <c r="D3506" t="s">
        <v>361</v>
      </c>
      <c r="E3506" t="s">
        <v>416</v>
      </c>
      <c r="F3506" t="s">
        <v>348</v>
      </c>
      <c r="G3506" t="s">
        <v>195</v>
      </c>
      <c r="H3506" t="s">
        <v>207</v>
      </c>
      <c r="I3506" t="s">
        <v>208</v>
      </c>
      <c r="J3506" t="s">
        <v>209</v>
      </c>
      <c r="K3506" t="s">
        <v>191</v>
      </c>
      <c r="M3506" t="s">
        <v>424</v>
      </c>
      <c r="O3506" t="s">
        <v>194</v>
      </c>
      <c r="P3506">
        <v>2030</v>
      </c>
      <c r="Q3506">
        <v>0.23189416560000001</v>
      </c>
    </row>
    <row r="3507" spans="1:17" x14ac:dyDescent="0.25">
      <c r="A3507" t="s">
        <v>467</v>
      </c>
      <c r="B3507" t="s">
        <v>468</v>
      </c>
      <c r="C3507" t="s">
        <v>464</v>
      </c>
      <c r="D3507" t="s">
        <v>361</v>
      </c>
      <c r="E3507" t="s">
        <v>416</v>
      </c>
      <c r="F3507" t="s">
        <v>348</v>
      </c>
      <c r="G3507" t="s">
        <v>195</v>
      </c>
      <c r="H3507" t="s">
        <v>207</v>
      </c>
      <c r="I3507" t="s">
        <v>208</v>
      </c>
      <c r="J3507" t="s">
        <v>209</v>
      </c>
      <c r="K3507" t="s">
        <v>191</v>
      </c>
      <c r="M3507" t="s">
        <v>424</v>
      </c>
      <c r="O3507" t="s">
        <v>194</v>
      </c>
      <c r="P3507">
        <v>2050</v>
      </c>
      <c r="Q3507">
        <v>0.23834350239999999</v>
      </c>
    </row>
    <row r="3508" spans="1:17" x14ac:dyDescent="0.25">
      <c r="A3508" t="s">
        <v>467</v>
      </c>
      <c r="B3508" t="s">
        <v>468</v>
      </c>
      <c r="C3508" t="s">
        <v>464</v>
      </c>
      <c r="D3508" t="s">
        <v>361</v>
      </c>
      <c r="E3508" t="s">
        <v>416</v>
      </c>
      <c r="F3508" t="s">
        <v>348</v>
      </c>
      <c r="G3508" t="s">
        <v>195</v>
      </c>
      <c r="H3508" t="s">
        <v>207</v>
      </c>
      <c r="I3508" t="s">
        <v>208</v>
      </c>
      <c r="J3508" t="s">
        <v>209</v>
      </c>
      <c r="K3508" t="s">
        <v>191</v>
      </c>
      <c r="M3508" t="s">
        <v>424</v>
      </c>
      <c r="O3508" t="s">
        <v>264</v>
      </c>
      <c r="P3508">
        <v>2050</v>
      </c>
      <c r="Q3508">
        <v>0.2</v>
      </c>
    </row>
    <row r="3509" spans="1:17" x14ac:dyDescent="0.25">
      <c r="A3509" t="s">
        <v>467</v>
      </c>
      <c r="B3509" t="s">
        <v>468</v>
      </c>
      <c r="C3509" t="s">
        <v>464</v>
      </c>
      <c r="D3509" t="s">
        <v>361</v>
      </c>
      <c r="E3509" t="s">
        <v>416</v>
      </c>
      <c r="F3509" t="s">
        <v>348</v>
      </c>
      <c r="G3509" t="s">
        <v>195</v>
      </c>
      <c r="H3509" t="s">
        <v>207</v>
      </c>
      <c r="I3509" t="s">
        <v>208</v>
      </c>
      <c r="J3509" t="s">
        <v>209</v>
      </c>
      <c r="K3509" t="s">
        <v>191</v>
      </c>
      <c r="M3509" t="s">
        <v>424</v>
      </c>
      <c r="O3509" t="s">
        <v>265</v>
      </c>
      <c r="P3509">
        <v>2050</v>
      </c>
      <c r="Q3509">
        <v>0.27</v>
      </c>
    </row>
    <row r="3510" spans="1:17" x14ac:dyDescent="0.25">
      <c r="A3510" t="s">
        <v>467</v>
      </c>
      <c r="B3510" t="s">
        <v>468</v>
      </c>
      <c r="C3510" t="s">
        <v>464</v>
      </c>
      <c r="D3510" t="s">
        <v>361</v>
      </c>
      <c r="E3510" t="s">
        <v>416</v>
      </c>
      <c r="F3510" t="s">
        <v>348</v>
      </c>
      <c r="G3510" t="s">
        <v>195</v>
      </c>
      <c r="H3510" t="s">
        <v>352</v>
      </c>
      <c r="I3510" t="s">
        <v>135</v>
      </c>
      <c r="K3510" t="s">
        <v>191</v>
      </c>
      <c r="N3510" t="s">
        <v>206</v>
      </c>
      <c r="O3510" t="s">
        <v>194</v>
      </c>
      <c r="P3510">
        <v>2015</v>
      </c>
      <c r="Q3510">
        <v>0.01</v>
      </c>
    </row>
    <row r="3511" spans="1:17" x14ac:dyDescent="0.25">
      <c r="A3511" t="s">
        <v>467</v>
      </c>
      <c r="B3511" t="s">
        <v>468</v>
      </c>
      <c r="C3511" t="s">
        <v>464</v>
      </c>
      <c r="D3511" t="s">
        <v>361</v>
      </c>
      <c r="E3511" t="s">
        <v>416</v>
      </c>
      <c r="F3511" t="s">
        <v>348</v>
      </c>
      <c r="G3511" t="s">
        <v>195</v>
      </c>
      <c r="H3511" t="s">
        <v>352</v>
      </c>
      <c r="I3511" t="s">
        <v>135</v>
      </c>
      <c r="K3511" t="s">
        <v>191</v>
      </c>
      <c r="N3511" t="s">
        <v>206</v>
      </c>
      <c r="O3511" t="s">
        <v>194</v>
      </c>
      <c r="P3511">
        <v>2020</v>
      </c>
      <c r="Q3511">
        <v>0.01</v>
      </c>
    </row>
    <row r="3512" spans="1:17" x14ac:dyDescent="0.25">
      <c r="A3512" t="s">
        <v>467</v>
      </c>
      <c r="B3512" t="s">
        <v>468</v>
      </c>
      <c r="C3512" t="s">
        <v>464</v>
      </c>
      <c r="D3512" t="s">
        <v>361</v>
      </c>
      <c r="E3512" t="s">
        <v>416</v>
      </c>
      <c r="F3512" t="s">
        <v>348</v>
      </c>
      <c r="G3512" t="s">
        <v>195</v>
      </c>
      <c r="H3512" t="s">
        <v>352</v>
      </c>
      <c r="I3512" t="s">
        <v>135</v>
      </c>
      <c r="K3512" t="s">
        <v>191</v>
      </c>
      <c r="N3512" t="s">
        <v>206</v>
      </c>
      <c r="O3512" t="s">
        <v>264</v>
      </c>
      <c r="P3512">
        <v>2020</v>
      </c>
      <c r="Q3512">
        <v>0.01</v>
      </c>
    </row>
    <row r="3513" spans="1:17" x14ac:dyDescent="0.25">
      <c r="A3513" t="s">
        <v>467</v>
      </c>
      <c r="B3513" t="s">
        <v>468</v>
      </c>
      <c r="C3513" t="s">
        <v>464</v>
      </c>
      <c r="D3513" t="s">
        <v>361</v>
      </c>
      <c r="E3513" t="s">
        <v>416</v>
      </c>
      <c r="F3513" t="s">
        <v>348</v>
      </c>
      <c r="G3513" t="s">
        <v>195</v>
      </c>
      <c r="H3513" t="s">
        <v>352</v>
      </c>
      <c r="I3513" t="s">
        <v>135</v>
      </c>
      <c r="K3513" t="s">
        <v>191</v>
      </c>
      <c r="N3513" t="s">
        <v>206</v>
      </c>
      <c r="O3513" t="s">
        <v>265</v>
      </c>
      <c r="P3513">
        <v>2020</v>
      </c>
      <c r="Q3513">
        <v>0.01</v>
      </c>
    </row>
    <row r="3514" spans="1:17" x14ac:dyDescent="0.25">
      <c r="A3514" t="s">
        <v>467</v>
      </c>
      <c r="B3514" t="s">
        <v>468</v>
      </c>
      <c r="C3514" t="s">
        <v>464</v>
      </c>
      <c r="D3514" t="s">
        <v>361</v>
      </c>
      <c r="E3514" t="s">
        <v>416</v>
      </c>
      <c r="F3514" t="s">
        <v>348</v>
      </c>
      <c r="G3514" t="s">
        <v>195</v>
      </c>
      <c r="H3514" t="s">
        <v>352</v>
      </c>
      <c r="I3514" t="s">
        <v>135</v>
      </c>
      <c r="K3514" t="s">
        <v>191</v>
      </c>
      <c r="N3514" t="s">
        <v>206</v>
      </c>
      <c r="O3514" t="s">
        <v>194</v>
      </c>
      <c r="P3514">
        <v>2030</v>
      </c>
      <c r="Q3514">
        <v>0.01</v>
      </c>
    </row>
    <row r="3515" spans="1:17" x14ac:dyDescent="0.25">
      <c r="A3515" t="s">
        <v>467</v>
      </c>
      <c r="B3515" t="s">
        <v>468</v>
      </c>
      <c r="C3515" t="s">
        <v>464</v>
      </c>
      <c r="D3515" t="s">
        <v>361</v>
      </c>
      <c r="E3515" t="s">
        <v>416</v>
      </c>
      <c r="F3515" t="s">
        <v>348</v>
      </c>
      <c r="G3515" t="s">
        <v>195</v>
      </c>
      <c r="H3515" t="s">
        <v>352</v>
      </c>
      <c r="I3515" t="s">
        <v>135</v>
      </c>
      <c r="K3515" t="s">
        <v>191</v>
      </c>
      <c r="N3515" t="s">
        <v>206</v>
      </c>
      <c r="O3515" t="s">
        <v>194</v>
      </c>
      <c r="P3515">
        <v>2050</v>
      </c>
      <c r="Q3515">
        <v>0.01</v>
      </c>
    </row>
    <row r="3516" spans="1:17" x14ac:dyDescent="0.25">
      <c r="A3516" t="s">
        <v>467</v>
      </c>
      <c r="B3516" t="s">
        <v>468</v>
      </c>
      <c r="C3516" t="s">
        <v>464</v>
      </c>
      <c r="D3516" t="s">
        <v>361</v>
      </c>
      <c r="E3516" t="s">
        <v>416</v>
      </c>
      <c r="F3516" t="s">
        <v>348</v>
      </c>
      <c r="G3516" t="s">
        <v>195</v>
      </c>
      <c r="H3516" t="s">
        <v>352</v>
      </c>
      <c r="I3516" t="s">
        <v>135</v>
      </c>
      <c r="K3516" t="s">
        <v>191</v>
      </c>
      <c r="N3516" t="s">
        <v>206</v>
      </c>
      <c r="O3516" t="s">
        <v>264</v>
      </c>
      <c r="P3516">
        <v>2050</v>
      </c>
      <c r="Q3516">
        <v>0.01</v>
      </c>
    </row>
    <row r="3517" spans="1:17" x14ac:dyDescent="0.25">
      <c r="A3517" t="s">
        <v>467</v>
      </c>
      <c r="B3517" t="s">
        <v>468</v>
      </c>
      <c r="C3517" t="s">
        <v>464</v>
      </c>
      <c r="D3517" t="s">
        <v>361</v>
      </c>
      <c r="E3517" t="s">
        <v>416</v>
      </c>
      <c r="F3517" t="s">
        <v>348</v>
      </c>
      <c r="G3517" t="s">
        <v>195</v>
      </c>
      <c r="H3517" t="s">
        <v>352</v>
      </c>
      <c r="I3517" t="s">
        <v>135</v>
      </c>
      <c r="K3517" t="s">
        <v>191</v>
      </c>
      <c r="N3517" t="s">
        <v>206</v>
      </c>
      <c r="O3517" t="s">
        <v>265</v>
      </c>
      <c r="P3517">
        <v>2050</v>
      </c>
      <c r="Q3517">
        <v>0.01</v>
      </c>
    </row>
    <row r="3518" spans="1:17" x14ac:dyDescent="0.25">
      <c r="A3518" t="s">
        <v>467</v>
      </c>
      <c r="B3518" t="s">
        <v>468</v>
      </c>
      <c r="C3518" t="s">
        <v>464</v>
      </c>
      <c r="D3518" t="s">
        <v>361</v>
      </c>
      <c r="E3518" t="s">
        <v>416</v>
      </c>
      <c r="F3518" t="s">
        <v>348</v>
      </c>
      <c r="G3518" t="s">
        <v>195</v>
      </c>
      <c r="H3518" t="s">
        <v>212</v>
      </c>
      <c r="I3518" t="s">
        <v>213</v>
      </c>
      <c r="K3518" t="s">
        <v>214</v>
      </c>
      <c r="M3518" t="s">
        <v>420</v>
      </c>
      <c r="O3518" t="s">
        <v>194</v>
      </c>
      <c r="P3518">
        <v>2015</v>
      </c>
      <c r="Q3518">
        <v>7.9550790630000003</v>
      </c>
    </row>
    <row r="3519" spans="1:17" x14ac:dyDescent="0.25">
      <c r="A3519" t="s">
        <v>467</v>
      </c>
      <c r="B3519" t="s">
        <v>468</v>
      </c>
      <c r="C3519" t="s">
        <v>464</v>
      </c>
      <c r="D3519" t="s">
        <v>361</v>
      </c>
      <c r="E3519" t="s">
        <v>416</v>
      </c>
      <c r="F3519" t="s">
        <v>348</v>
      </c>
      <c r="G3519" t="s">
        <v>195</v>
      </c>
      <c r="H3519" t="s">
        <v>212</v>
      </c>
      <c r="I3519" t="s">
        <v>213</v>
      </c>
      <c r="K3519" t="s">
        <v>214</v>
      </c>
      <c r="M3519" t="s">
        <v>420</v>
      </c>
      <c r="O3519" t="s">
        <v>194</v>
      </c>
      <c r="P3519">
        <v>2020</v>
      </c>
      <c r="Q3519">
        <v>7.9550790459999998</v>
      </c>
    </row>
    <row r="3520" spans="1:17" x14ac:dyDescent="0.25">
      <c r="A3520" t="s">
        <v>467</v>
      </c>
      <c r="B3520" t="s">
        <v>468</v>
      </c>
      <c r="C3520" t="s">
        <v>464</v>
      </c>
      <c r="D3520" t="s">
        <v>361</v>
      </c>
      <c r="E3520" t="s">
        <v>416</v>
      </c>
      <c r="F3520" t="s">
        <v>348</v>
      </c>
      <c r="G3520" t="s">
        <v>195</v>
      </c>
      <c r="H3520" t="s">
        <v>212</v>
      </c>
      <c r="I3520" t="s">
        <v>213</v>
      </c>
      <c r="K3520" t="s">
        <v>214</v>
      </c>
      <c r="M3520" t="s">
        <v>420</v>
      </c>
      <c r="O3520" t="s">
        <v>264</v>
      </c>
      <c r="P3520">
        <v>2020</v>
      </c>
      <c r="Q3520">
        <v>7.2451326739999997</v>
      </c>
    </row>
    <row r="3521" spans="1:17" x14ac:dyDescent="0.25">
      <c r="A3521" t="s">
        <v>467</v>
      </c>
      <c r="B3521" t="s">
        <v>468</v>
      </c>
      <c r="C3521" t="s">
        <v>464</v>
      </c>
      <c r="D3521" t="s">
        <v>361</v>
      </c>
      <c r="E3521" t="s">
        <v>416</v>
      </c>
      <c r="F3521" t="s">
        <v>348</v>
      </c>
      <c r="G3521" t="s">
        <v>195</v>
      </c>
      <c r="H3521" t="s">
        <v>212</v>
      </c>
      <c r="I3521" t="s">
        <v>213</v>
      </c>
      <c r="K3521" t="s">
        <v>214</v>
      </c>
      <c r="M3521" t="s">
        <v>420</v>
      </c>
      <c r="O3521" t="s">
        <v>265</v>
      </c>
      <c r="P3521">
        <v>2020</v>
      </c>
      <c r="Q3521">
        <v>8.6181629350000009</v>
      </c>
    </row>
    <row r="3522" spans="1:17" x14ac:dyDescent="0.25">
      <c r="A3522" t="s">
        <v>467</v>
      </c>
      <c r="B3522" t="s">
        <v>468</v>
      </c>
      <c r="C3522" t="s">
        <v>464</v>
      </c>
      <c r="D3522" t="s">
        <v>361</v>
      </c>
      <c r="E3522" t="s">
        <v>416</v>
      </c>
      <c r="F3522" t="s">
        <v>348</v>
      </c>
      <c r="G3522" t="s">
        <v>195</v>
      </c>
      <c r="H3522" t="s">
        <v>212</v>
      </c>
      <c r="I3522" t="s">
        <v>213</v>
      </c>
      <c r="K3522" t="s">
        <v>214</v>
      </c>
      <c r="M3522" t="s">
        <v>420</v>
      </c>
      <c r="O3522" t="s">
        <v>194</v>
      </c>
      <c r="P3522">
        <v>2030</v>
      </c>
      <c r="Q3522">
        <v>8.1162957969999994</v>
      </c>
    </row>
    <row r="3523" spans="1:17" x14ac:dyDescent="0.25">
      <c r="A3523" t="s">
        <v>467</v>
      </c>
      <c r="B3523" t="s">
        <v>468</v>
      </c>
      <c r="C3523" t="s">
        <v>464</v>
      </c>
      <c r="D3523" t="s">
        <v>361</v>
      </c>
      <c r="E3523" t="s">
        <v>416</v>
      </c>
      <c r="F3523" t="s">
        <v>348</v>
      </c>
      <c r="G3523" t="s">
        <v>195</v>
      </c>
      <c r="H3523" t="s">
        <v>212</v>
      </c>
      <c r="I3523" t="s">
        <v>213</v>
      </c>
      <c r="K3523" t="s">
        <v>214</v>
      </c>
      <c r="M3523" t="s">
        <v>420</v>
      </c>
      <c r="O3523" t="s">
        <v>194</v>
      </c>
      <c r="P3523">
        <v>2050</v>
      </c>
      <c r="Q3523">
        <v>8.3420225850000005</v>
      </c>
    </row>
    <row r="3524" spans="1:17" x14ac:dyDescent="0.25">
      <c r="A3524" t="s">
        <v>467</v>
      </c>
      <c r="B3524" t="s">
        <v>468</v>
      </c>
      <c r="C3524" t="s">
        <v>464</v>
      </c>
      <c r="D3524" t="s">
        <v>361</v>
      </c>
      <c r="E3524" t="s">
        <v>416</v>
      </c>
      <c r="F3524" t="s">
        <v>348</v>
      </c>
      <c r="G3524" t="s">
        <v>195</v>
      </c>
      <c r="H3524" t="s">
        <v>212</v>
      </c>
      <c r="I3524" t="s">
        <v>213</v>
      </c>
      <c r="K3524" t="s">
        <v>214</v>
      </c>
      <c r="M3524" t="s">
        <v>420</v>
      </c>
      <c r="O3524" t="s">
        <v>264</v>
      </c>
      <c r="P3524">
        <v>2050</v>
      </c>
      <c r="Q3524">
        <v>7.2451326570000001</v>
      </c>
    </row>
    <row r="3525" spans="1:17" x14ac:dyDescent="0.25">
      <c r="A3525" t="s">
        <v>467</v>
      </c>
      <c r="B3525" t="s">
        <v>468</v>
      </c>
      <c r="C3525" t="s">
        <v>464</v>
      </c>
      <c r="D3525" t="s">
        <v>361</v>
      </c>
      <c r="E3525" t="s">
        <v>416</v>
      </c>
      <c r="F3525" t="s">
        <v>348</v>
      </c>
      <c r="G3525" t="s">
        <v>195</v>
      </c>
      <c r="H3525" t="s">
        <v>212</v>
      </c>
      <c r="I3525" t="s">
        <v>213</v>
      </c>
      <c r="K3525" t="s">
        <v>214</v>
      </c>
      <c r="M3525" t="s">
        <v>420</v>
      </c>
      <c r="O3525" t="s">
        <v>265</v>
      </c>
      <c r="P3525">
        <v>2050</v>
      </c>
      <c r="Q3525">
        <v>9.1850500529999994</v>
      </c>
    </row>
    <row r="3526" spans="1:17" x14ac:dyDescent="0.25">
      <c r="A3526" t="s">
        <v>467</v>
      </c>
      <c r="B3526" t="s">
        <v>468</v>
      </c>
      <c r="C3526" t="s">
        <v>464</v>
      </c>
      <c r="D3526" t="s">
        <v>361</v>
      </c>
      <c r="E3526" t="s">
        <v>416</v>
      </c>
      <c r="F3526" t="s">
        <v>348</v>
      </c>
      <c r="G3526" t="s">
        <v>195</v>
      </c>
      <c r="H3526" t="s">
        <v>354</v>
      </c>
      <c r="I3526" t="s">
        <v>136</v>
      </c>
      <c r="K3526" t="s">
        <v>275</v>
      </c>
      <c r="M3526" t="s">
        <v>192</v>
      </c>
      <c r="N3526" t="s">
        <v>206</v>
      </c>
      <c r="O3526" t="s">
        <v>194</v>
      </c>
      <c r="P3526">
        <v>2015</v>
      </c>
      <c r="Q3526">
        <v>3.5</v>
      </c>
    </row>
    <row r="3527" spans="1:17" x14ac:dyDescent="0.25">
      <c r="A3527" t="s">
        <v>467</v>
      </c>
      <c r="B3527" t="s">
        <v>468</v>
      </c>
      <c r="C3527" t="s">
        <v>464</v>
      </c>
      <c r="D3527" t="s">
        <v>361</v>
      </c>
      <c r="E3527" t="s">
        <v>416</v>
      </c>
      <c r="F3527" t="s">
        <v>348</v>
      </c>
      <c r="G3527" t="s">
        <v>195</v>
      </c>
      <c r="H3527" t="s">
        <v>354</v>
      </c>
      <c r="I3527" t="s">
        <v>136</v>
      </c>
      <c r="K3527" t="s">
        <v>275</v>
      </c>
      <c r="M3527" t="s">
        <v>192</v>
      </c>
      <c r="N3527" t="s">
        <v>206</v>
      </c>
      <c r="O3527" t="s">
        <v>194</v>
      </c>
      <c r="P3527">
        <v>2020</v>
      </c>
      <c r="Q3527">
        <v>3.3284651749999998</v>
      </c>
    </row>
    <row r="3528" spans="1:17" x14ac:dyDescent="0.25">
      <c r="A3528" t="s">
        <v>467</v>
      </c>
      <c r="B3528" t="s">
        <v>468</v>
      </c>
      <c r="C3528" t="s">
        <v>464</v>
      </c>
      <c r="D3528" t="s">
        <v>361</v>
      </c>
      <c r="E3528" t="s">
        <v>416</v>
      </c>
      <c r="F3528" t="s">
        <v>348</v>
      </c>
      <c r="G3528" t="s">
        <v>195</v>
      </c>
      <c r="H3528" t="s">
        <v>354</v>
      </c>
      <c r="I3528" t="s">
        <v>136</v>
      </c>
      <c r="K3528" t="s">
        <v>275</v>
      </c>
      <c r="M3528" t="s">
        <v>192</v>
      </c>
      <c r="N3528" t="s">
        <v>206</v>
      </c>
      <c r="O3528" t="s">
        <v>264</v>
      </c>
      <c r="P3528">
        <v>2020</v>
      </c>
      <c r="Q3528">
        <v>2.829195398</v>
      </c>
    </row>
    <row r="3529" spans="1:17" x14ac:dyDescent="0.25">
      <c r="A3529" t="s">
        <v>467</v>
      </c>
      <c r="B3529" t="s">
        <v>468</v>
      </c>
      <c r="C3529" t="s">
        <v>464</v>
      </c>
      <c r="D3529" t="s">
        <v>361</v>
      </c>
      <c r="E3529" t="s">
        <v>416</v>
      </c>
      <c r="F3529" t="s">
        <v>348</v>
      </c>
      <c r="G3529" t="s">
        <v>195</v>
      </c>
      <c r="H3529" t="s">
        <v>354</v>
      </c>
      <c r="I3529" t="s">
        <v>136</v>
      </c>
      <c r="K3529" t="s">
        <v>275</v>
      </c>
      <c r="M3529" t="s">
        <v>192</v>
      </c>
      <c r="N3529" t="s">
        <v>206</v>
      </c>
      <c r="O3529" t="s">
        <v>265</v>
      </c>
      <c r="P3529">
        <v>2020</v>
      </c>
      <c r="Q3529">
        <v>3.8277349510000001</v>
      </c>
    </row>
    <row r="3530" spans="1:17" x14ac:dyDescent="0.25">
      <c r="A3530" t="s">
        <v>467</v>
      </c>
      <c r="B3530" t="s">
        <v>468</v>
      </c>
      <c r="C3530" t="s">
        <v>464</v>
      </c>
      <c r="D3530" t="s">
        <v>361</v>
      </c>
      <c r="E3530" t="s">
        <v>416</v>
      </c>
      <c r="F3530" t="s">
        <v>348</v>
      </c>
      <c r="G3530" t="s">
        <v>195</v>
      </c>
      <c r="H3530" t="s">
        <v>354</v>
      </c>
      <c r="I3530" t="s">
        <v>136</v>
      </c>
      <c r="K3530" t="s">
        <v>275</v>
      </c>
      <c r="M3530" t="s">
        <v>192</v>
      </c>
      <c r="N3530" t="s">
        <v>206</v>
      </c>
      <c r="O3530" t="s">
        <v>194</v>
      </c>
      <c r="P3530">
        <v>2030</v>
      </c>
      <c r="Q3530">
        <v>3.0102042409999998</v>
      </c>
    </row>
    <row r="3531" spans="1:17" x14ac:dyDescent="0.25">
      <c r="A3531" t="s">
        <v>467</v>
      </c>
      <c r="B3531" t="s">
        <v>468</v>
      </c>
      <c r="C3531" t="s">
        <v>464</v>
      </c>
      <c r="D3531" t="s">
        <v>361</v>
      </c>
      <c r="E3531" t="s">
        <v>416</v>
      </c>
      <c r="F3531" t="s">
        <v>348</v>
      </c>
      <c r="G3531" t="s">
        <v>195</v>
      </c>
      <c r="H3531" t="s">
        <v>354</v>
      </c>
      <c r="I3531" t="s">
        <v>136</v>
      </c>
      <c r="K3531" t="s">
        <v>275</v>
      </c>
      <c r="M3531" t="s">
        <v>192</v>
      </c>
      <c r="N3531" t="s">
        <v>206</v>
      </c>
      <c r="O3531" t="s">
        <v>194</v>
      </c>
      <c r="P3531">
        <v>2050</v>
      </c>
      <c r="Q3531">
        <v>2.4620669319999999</v>
      </c>
    </row>
    <row r="3532" spans="1:17" x14ac:dyDescent="0.25">
      <c r="A3532" t="s">
        <v>467</v>
      </c>
      <c r="B3532" t="s">
        <v>468</v>
      </c>
      <c r="C3532" t="s">
        <v>464</v>
      </c>
      <c r="D3532" t="s">
        <v>361</v>
      </c>
      <c r="E3532" t="s">
        <v>416</v>
      </c>
      <c r="F3532" t="s">
        <v>348</v>
      </c>
      <c r="G3532" t="s">
        <v>195</v>
      </c>
      <c r="H3532" t="s">
        <v>354</v>
      </c>
      <c r="I3532" t="s">
        <v>136</v>
      </c>
      <c r="K3532" t="s">
        <v>275</v>
      </c>
      <c r="M3532" t="s">
        <v>192</v>
      </c>
      <c r="N3532" t="s">
        <v>206</v>
      </c>
      <c r="O3532" t="s">
        <v>264</v>
      </c>
      <c r="P3532">
        <v>2050</v>
      </c>
      <c r="Q3532">
        <v>1.8465501989999999</v>
      </c>
    </row>
    <row r="3533" spans="1:17" x14ac:dyDescent="0.25">
      <c r="A3533" t="s">
        <v>467</v>
      </c>
      <c r="B3533" t="s">
        <v>468</v>
      </c>
      <c r="C3533" t="s">
        <v>464</v>
      </c>
      <c r="D3533" t="s">
        <v>361</v>
      </c>
      <c r="E3533" t="s">
        <v>416</v>
      </c>
      <c r="F3533" t="s">
        <v>348</v>
      </c>
      <c r="G3533" t="s">
        <v>195</v>
      </c>
      <c r="H3533" t="s">
        <v>354</v>
      </c>
      <c r="I3533" t="s">
        <v>136</v>
      </c>
      <c r="K3533" t="s">
        <v>275</v>
      </c>
      <c r="M3533" t="s">
        <v>192</v>
      </c>
      <c r="N3533" t="s">
        <v>206</v>
      </c>
      <c r="O3533" t="s">
        <v>265</v>
      </c>
      <c r="P3533">
        <v>2050</v>
      </c>
      <c r="Q3533">
        <v>3.0775836660000002</v>
      </c>
    </row>
    <row r="3534" spans="1:17" x14ac:dyDescent="0.25">
      <c r="A3534" t="s">
        <v>467</v>
      </c>
      <c r="B3534" t="s">
        <v>468</v>
      </c>
      <c r="C3534" t="s">
        <v>464</v>
      </c>
      <c r="D3534" t="s">
        <v>361</v>
      </c>
      <c r="E3534" t="s">
        <v>416</v>
      </c>
      <c r="F3534" t="s">
        <v>348</v>
      </c>
      <c r="G3534" t="s">
        <v>195</v>
      </c>
      <c r="H3534" t="s">
        <v>355</v>
      </c>
      <c r="I3534" t="s">
        <v>277</v>
      </c>
      <c r="K3534" t="s">
        <v>278</v>
      </c>
      <c r="N3534" t="s">
        <v>206</v>
      </c>
      <c r="O3534" t="s">
        <v>194</v>
      </c>
      <c r="P3534">
        <v>2015</v>
      </c>
      <c r="Q3534">
        <v>2.514117062</v>
      </c>
    </row>
    <row r="3535" spans="1:17" x14ac:dyDescent="0.25">
      <c r="A3535" t="s">
        <v>467</v>
      </c>
      <c r="B3535" t="s">
        <v>468</v>
      </c>
      <c r="C3535" t="s">
        <v>464</v>
      </c>
      <c r="D3535" t="s">
        <v>361</v>
      </c>
      <c r="E3535" t="s">
        <v>416</v>
      </c>
      <c r="F3535" t="s">
        <v>348</v>
      </c>
      <c r="G3535" t="s">
        <v>195</v>
      </c>
      <c r="H3535" t="s">
        <v>355</v>
      </c>
      <c r="I3535" t="s">
        <v>277</v>
      </c>
      <c r="K3535" t="s">
        <v>278</v>
      </c>
      <c r="N3535" t="s">
        <v>206</v>
      </c>
      <c r="O3535" t="s">
        <v>194</v>
      </c>
      <c r="P3535">
        <v>2020</v>
      </c>
      <c r="Q3535">
        <v>2.5141170669999999</v>
      </c>
    </row>
    <row r="3536" spans="1:17" x14ac:dyDescent="0.25">
      <c r="A3536" t="s">
        <v>467</v>
      </c>
      <c r="B3536" t="s">
        <v>468</v>
      </c>
      <c r="C3536" t="s">
        <v>464</v>
      </c>
      <c r="D3536" t="s">
        <v>361</v>
      </c>
      <c r="E3536" t="s">
        <v>416</v>
      </c>
      <c r="F3536" t="s">
        <v>348</v>
      </c>
      <c r="G3536" t="s">
        <v>195</v>
      </c>
      <c r="H3536" t="s">
        <v>355</v>
      </c>
      <c r="I3536" t="s">
        <v>277</v>
      </c>
      <c r="K3536" t="s">
        <v>278</v>
      </c>
      <c r="N3536" t="s">
        <v>206</v>
      </c>
      <c r="O3536" t="s">
        <v>264</v>
      </c>
      <c r="P3536">
        <v>2020</v>
      </c>
      <c r="Q3536">
        <v>2.1369995070000001</v>
      </c>
    </row>
    <row r="3537" spans="1:17" x14ac:dyDescent="0.25">
      <c r="A3537" t="s">
        <v>467</v>
      </c>
      <c r="B3537" t="s">
        <v>468</v>
      </c>
      <c r="C3537" t="s">
        <v>464</v>
      </c>
      <c r="D3537" t="s">
        <v>361</v>
      </c>
      <c r="E3537" t="s">
        <v>416</v>
      </c>
      <c r="F3537" t="s">
        <v>348</v>
      </c>
      <c r="G3537" t="s">
        <v>195</v>
      </c>
      <c r="H3537" t="s">
        <v>355</v>
      </c>
      <c r="I3537" t="s">
        <v>277</v>
      </c>
      <c r="K3537" t="s">
        <v>278</v>
      </c>
      <c r="N3537" t="s">
        <v>206</v>
      </c>
      <c r="O3537" t="s">
        <v>265</v>
      </c>
      <c r="P3537">
        <v>2020</v>
      </c>
      <c r="Q3537">
        <v>2.8912346269999998</v>
      </c>
    </row>
    <row r="3538" spans="1:17" x14ac:dyDescent="0.25">
      <c r="A3538" t="s">
        <v>467</v>
      </c>
      <c r="B3538" t="s">
        <v>468</v>
      </c>
      <c r="C3538" t="s">
        <v>464</v>
      </c>
      <c r="D3538" t="s">
        <v>361</v>
      </c>
      <c r="E3538" t="s">
        <v>416</v>
      </c>
      <c r="F3538" t="s">
        <v>348</v>
      </c>
      <c r="G3538" t="s">
        <v>195</v>
      </c>
      <c r="H3538" t="s">
        <v>355</v>
      </c>
      <c r="I3538" t="s">
        <v>277</v>
      </c>
      <c r="K3538" t="s">
        <v>278</v>
      </c>
      <c r="N3538" t="s">
        <v>206</v>
      </c>
      <c r="O3538" t="s">
        <v>194</v>
      </c>
      <c r="P3538">
        <v>2030</v>
      </c>
      <c r="Q3538">
        <v>2.4641783020000001</v>
      </c>
    </row>
    <row r="3539" spans="1:17" x14ac:dyDescent="0.25">
      <c r="A3539" t="s">
        <v>467</v>
      </c>
      <c r="B3539" t="s">
        <v>468</v>
      </c>
      <c r="C3539" t="s">
        <v>464</v>
      </c>
      <c r="D3539" t="s">
        <v>361</v>
      </c>
      <c r="E3539" t="s">
        <v>416</v>
      </c>
      <c r="F3539" t="s">
        <v>348</v>
      </c>
      <c r="G3539" t="s">
        <v>195</v>
      </c>
      <c r="H3539" t="s">
        <v>355</v>
      </c>
      <c r="I3539" t="s">
        <v>277</v>
      </c>
      <c r="K3539" t="s">
        <v>278</v>
      </c>
      <c r="N3539" t="s">
        <v>206</v>
      </c>
      <c r="O3539" t="s">
        <v>194</v>
      </c>
      <c r="P3539">
        <v>2050</v>
      </c>
      <c r="Q3539">
        <v>2.397500102</v>
      </c>
    </row>
    <row r="3540" spans="1:17" x14ac:dyDescent="0.25">
      <c r="A3540" t="s">
        <v>467</v>
      </c>
      <c r="B3540" t="s">
        <v>468</v>
      </c>
      <c r="C3540" t="s">
        <v>464</v>
      </c>
      <c r="D3540" t="s">
        <v>361</v>
      </c>
      <c r="E3540" t="s">
        <v>416</v>
      </c>
      <c r="F3540" t="s">
        <v>348</v>
      </c>
      <c r="G3540" t="s">
        <v>195</v>
      </c>
      <c r="H3540" t="s">
        <v>355</v>
      </c>
      <c r="I3540" t="s">
        <v>277</v>
      </c>
      <c r="K3540" t="s">
        <v>278</v>
      </c>
      <c r="N3540" t="s">
        <v>206</v>
      </c>
      <c r="O3540" t="s">
        <v>264</v>
      </c>
      <c r="P3540">
        <v>2050</v>
      </c>
      <c r="Q3540">
        <v>1.7981250769999999</v>
      </c>
    </row>
    <row r="3541" spans="1:17" x14ac:dyDescent="0.25">
      <c r="A3541" t="s">
        <v>467</v>
      </c>
      <c r="B3541" t="s">
        <v>468</v>
      </c>
      <c r="C3541" t="s">
        <v>464</v>
      </c>
      <c r="D3541" t="s">
        <v>361</v>
      </c>
      <c r="E3541" t="s">
        <v>416</v>
      </c>
      <c r="F3541" t="s">
        <v>348</v>
      </c>
      <c r="G3541" t="s">
        <v>195</v>
      </c>
      <c r="H3541" t="s">
        <v>355</v>
      </c>
      <c r="I3541" t="s">
        <v>277</v>
      </c>
      <c r="K3541" t="s">
        <v>278</v>
      </c>
      <c r="N3541" t="s">
        <v>206</v>
      </c>
      <c r="O3541" t="s">
        <v>265</v>
      </c>
      <c r="P3541">
        <v>2050</v>
      </c>
      <c r="Q3541">
        <v>2.9968751280000001</v>
      </c>
    </row>
    <row r="3542" spans="1:17" x14ac:dyDescent="0.25">
      <c r="A3542" t="s">
        <v>467</v>
      </c>
      <c r="B3542" t="s">
        <v>468</v>
      </c>
      <c r="C3542" t="s">
        <v>464</v>
      </c>
      <c r="D3542" t="s">
        <v>361</v>
      </c>
      <c r="E3542" t="s">
        <v>416</v>
      </c>
      <c r="F3542" t="s">
        <v>348</v>
      </c>
      <c r="G3542" t="s">
        <v>195</v>
      </c>
      <c r="H3542" t="s">
        <v>215</v>
      </c>
      <c r="I3542" t="s">
        <v>216</v>
      </c>
      <c r="K3542" t="s">
        <v>202</v>
      </c>
      <c r="N3542" t="s">
        <v>206</v>
      </c>
      <c r="O3542" t="s">
        <v>194</v>
      </c>
      <c r="P3542">
        <v>2015</v>
      </c>
      <c r="Q3542">
        <v>25</v>
      </c>
    </row>
    <row r="3543" spans="1:17" x14ac:dyDescent="0.25">
      <c r="A3543" t="s">
        <v>467</v>
      </c>
      <c r="B3543" t="s">
        <v>468</v>
      </c>
      <c r="C3543" t="s">
        <v>464</v>
      </c>
      <c r="D3543" t="s">
        <v>361</v>
      </c>
      <c r="E3543" t="s">
        <v>416</v>
      </c>
      <c r="F3543" t="s">
        <v>348</v>
      </c>
      <c r="G3543" t="s">
        <v>195</v>
      </c>
      <c r="H3543" t="s">
        <v>215</v>
      </c>
      <c r="I3543" t="s">
        <v>216</v>
      </c>
      <c r="K3543" t="s">
        <v>202</v>
      </c>
      <c r="N3543" t="s">
        <v>206</v>
      </c>
      <c r="O3543" t="s">
        <v>194</v>
      </c>
      <c r="P3543">
        <v>2020</v>
      </c>
      <c r="Q3543">
        <v>25</v>
      </c>
    </row>
    <row r="3544" spans="1:17" x14ac:dyDescent="0.25">
      <c r="A3544" t="s">
        <v>467</v>
      </c>
      <c r="B3544" t="s">
        <v>468</v>
      </c>
      <c r="C3544" t="s">
        <v>464</v>
      </c>
      <c r="D3544" t="s">
        <v>361</v>
      </c>
      <c r="E3544" t="s">
        <v>416</v>
      </c>
      <c r="F3544" t="s">
        <v>348</v>
      </c>
      <c r="G3544" t="s">
        <v>195</v>
      </c>
      <c r="H3544" t="s">
        <v>215</v>
      </c>
      <c r="I3544" t="s">
        <v>216</v>
      </c>
      <c r="K3544" t="s">
        <v>202</v>
      </c>
      <c r="N3544" t="s">
        <v>206</v>
      </c>
      <c r="O3544" t="s">
        <v>264</v>
      </c>
      <c r="P3544">
        <v>2020</v>
      </c>
      <c r="Q3544">
        <v>20</v>
      </c>
    </row>
    <row r="3545" spans="1:17" x14ac:dyDescent="0.25">
      <c r="A3545" t="s">
        <v>467</v>
      </c>
      <c r="B3545" t="s">
        <v>468</v>
      </c>
      <c r="C3545" t="s">
        <v>464</v>
      </c>
      <c r="D3545" t="s">
        <v>361</v>
      </c>
      <c r="E3545" t="s">
        <v>416</v>
      </c>
      <c r="F3545" t="s">
        <v>348</v>
      </c>
      <c r="G3545" t="s">
        <v>195</v>
      </c>
      <c r="H3545" t="s">
        <v>215</v>
      </c>
      <c r="I3545" t="s">
        <v>216</v>
      </c>
      <c r="K3545" t="s">
        <v>202</v>
      </c>
      <c r="N3545" t="s">
        <v>206</v>
      </c>
      <c r="O3545" t="s">
        <v>265</v>
      </c>
      <c r="P3545">
        <v>2020</v>
      </c>
      <c r="Q3545">
        <v>35</v>
      </c>
    </row>
    <row r="3546" spans="1:17" x14ac:dyDescent="0.25">
      <c r="A3546" t="s">
        <v>467</v>
      </c>
      <c r="B3546" t="s">
        <v>468</v>
      </c>
      <c r="C3546" t="s">
        <v>464</v>
      </c>
      <c r="D3546" t="s">
        <v>361</v>
      </c>
      <c r="E3546" t="s">
        <v>416</v>
      </c>
      <c r="F3546" t="s">
        <v>348</v>
      </c>
      <c r="G3546" t="s">
        <v>195</v>
      </c>
      <c r="H3546" t="s">
        <v>215</v>
      </c>
      <c r="I3546" t="s">
        <v>216</v>
      </c>
      <c r="K3546" t="s">
        <v>202</v>
      </c>
      <c r="N3546" t="s">
        <v>206</v>
      </c>
      <c r="O3546" t="s">
        <v>194</v>
      </c>
      <c r="P3546">
        <v>2030</v>
      </c>
      <c r="Q3546">
        <v>25</v>
      </c>
    </row>
    <row r="3547" spans="1:17" x14ac:dyDescent="0.25">
      <c r="A3547" t="s">
        <v>467</v>
      </c>
      <c r="B3547" t="s">
        <v>468</v>
      </c>
      <c r="C3547" t="s">
        <v>464</v>
      </c>
      <c r="D3547" t="s">
        <v>361</v>
      </c>
      <c r="E3547" t="s">
        <v>416</v>
      </c>
      <c r="F3547" t="s">
        <v>348</v>
      </c>
      <c r="G3547" t="s">
        <v>195</v>
      </c>
      <c r="H3547" t="s">
        <v>215</v>
      </c>
      <c r="I3547" t="s">
        <v>216</v>
      </c>
      <c r="K3547" t="s">
        <v>202</v>
      </c>
      <c r="N3547" t="s">
        <v>206</v>
      </c>
      <c r="O3547" t="s">
        <v>194</v>
      </c>
      <c r="P3547">
        <v>2050</v>
      </c>
      <c r="Q3547">
        <v>25</v>
      </c>
    </row>
    <row r="3548" spans="1:17" x14ac:dyDescent="0.25">
      <c r="A3548" t="s">
        <v>467</v>
      </c>
      <c r="B3548" t="s">
        <v>468</v>
      </c>
      <c r="C3548" t="s">
        <v>464</v>
      </c>
      <c r="D3548" t="s">
        <v>361</v>
      </c>
      <c r="E3548" t="s">
        <v>416</v>
      </c>
      <c r="F3548" t="s">
        <v>348</v>
      </c>
      <c r="G3548" t="s">
        <v>195</v>
      </c>
      <c r="H3548" t="s">
        <v>215</v>
      </c>
      <c r="I3548" t="s">
        <v>216</v>
      </c>
      <c r="K3548" t="s">
        <v>202</v>
      </c>
      <c r="N3548" t="s">
        <v>206</v>
      </c>
      <c r="O3548" t="s">
        <v>264</v>
      </c>
      <c r="P3548">
        <v>2050</v>
      </c>
      <c r="Q3548">
        <v>20</v>
      </c>
    </row>
    <row r="3549" spans="1:17" x14ac:dyDescent="0.25">
      <c r="A3549" t="s">
        <v>467</v>
      </c>
      <c r="B3549" t="s">
        <v>468</v>
      </c>
      <c r="C3549" t="s">
        <v>464</v>
      </c>
      <c r="D3549" t="s">
        <v>361</v>
      </c>
      <c r="E3549" t="s">
        <v>416</v>
      </c>
      <c r="F3549" t="s">
        <v>348</v>
      </c>
      <c r="G3549" t="s">
        <v>195</v>
      </c>
      <c r="H3549" t="s">
        <v>215</v>
      </c>
      <c r="I3549" t="s">
        <v>216</v>
      </c>
      <c r="K3549" t="s">
        <v>202</v>
      </c>
      <c r="N3549" t="s">
        <v>206</v>
      </c>
      <c r="O3549" t="s">
        <v>265</v>
      </c>
      <c r="P3549">
        <v>2050</v>
      </c>
      <c r="Q3549">
        <v>35</v>
      </c>
    </row>
    <row r="3550" spans="1:17" x14ac:dyDescent="0.25">
      <c r="A3550" t="s">
        <v>467</v>
      </c>
      <c r="B3550" t="s">
        <v>468</v>
      </c>
      <c r="C3550" t="s">
        <v>464</v>
      </c>
      <c r="D3550" t="s">
        <v>361</v>
      </c>
      <c r="E3550" t="s">
        <v>416</v>
      </c>
      <c r="F3550" t="s">
        <v>348</v>
      </c>
      <c r="G3550" t="s">
        <v>218</v>
      </c>
      <c r="H3550" t="s">
        <v>219</v>
      </c>
      <c r="I3550" t="s">
        <v>220</v>
      </c>
      <c r="K3550" t="s">
        <v>221</v>
      </c>
      <c r="N3550" t="s">
        <v>425</v>
      </c>
      <c r="O3550" t="s">
        <v>194</v>
      </c>
      <c r="P3550">
        <v>2015</v>
      </c>
      <c r="Q3550">
        <v>0.3</v>
      </c>
    </row>
    <row r="3551" spans="1:17" x14ac:dyDescent="0.25">
      <c r="A3551" t="s">
        <v>467</v>
      </c>
      <c r="B3551" t="s">
        <v>468</v>
      </c>
      <c r="C3551" t="s">
        <v>464</v>
      </c>
      <c r="D3551" t="s">
        <v>361</v>
      </c>
      <c r="E3551" t="s">
        <v>416</v>
      </c>
      <c r="F3551" t="s">
        <v>348</v>
      </c>
      <c r="G3551" t="s">
        <v>218</v>
      </c>
      <c r="H3551" t="s">
        <v>219</v>
      </c>
      <c r="I3551" t="s">
        <v>220</v>
      </c>
      <c r="K3551" t="s">
        <v>221</v>
      </c>
      <c r="N3551" t="s">
        <v>425</v>
      </c>
      <c r="O3551" t="s">
        <v>194</v>
      </c>
      <c r="P3551">
        <v>2020</v>
      </c>
      <c r="Q3551">
        <v>0.1</v>
      </c>
    </row>
    <row r="3552" spans="1:17" x14ac:dyDescent="0.25">
      <c r="A3552" t="s">
        <v>467</v>
      </c>
      <c r="B3552" t="s">
        <v>468</v>
      </c>
      <c r="C3552" t="s">
        <v>464</v>
      </c>
      <c r="D3552" t="s">
        <v>361</v>
      </c>
      <c r="E3552" t="s">
        <v>416</v>
      </c>
      <c r="F3552" t="s">
        <v>348</v>
      </c>
      <c r="G3552" t="s">
        <v>218</v>
      </c>
      <c r="H3552" t="s">
        <v>219</v>
      </c>
      <c r="I3552" t="s">
        <v>220</v>
      </c>
      <c r="K3552" t="s">
        <v>221</v>
      </c>
      <c r="N3552" t="s">
        <v>425</v>
      </c>
      <c r="O3552" t="s">
        <v>264</v>
      </c>
      <c r="P3552">
        <v>2020</v>
      </c>
      <c r="Q3552">
        <v>0</v>
      </c>
    </row>
    <row r="3553" spans="1:17" x14ac:dyDescent="0.25">
      <c r="A3553" t="s">
        <v>467</v>
      </c>
      <c r="B3553" t="s">
        <v>468</v>
      </c>
      <c r="C3553" t="s">
        <v>464</v>
      </c>
      <c r="D3553" t="s">
        <v>361</v>
      </c>
      <c r="E3553" t="s">
        <v>416</v>
      </c>
      <c r="F3553" t="s">
        <v>348</v>
      </c>
      <c r="G3553" t="s">
        <v>218</v>
      </c>
      <c r="H3553" t="s">
        <v>219</v>
      </c>
      <c r="I3553" t="s">
        <v>220</v>
      </c>
      <c r="K3553" t="s">
        <v>221</v>
      </c>
      <c r="N3553" t="s">
        <v>425</v>
      </c>
      <c r="O3553" t="s">
        <v>265</v>
      </c>
      <c r="P3553">
        <v>2020</v>
      </c>
      <c r="Q3553">
        <v>0.1</v>
      </c>
    </row>
    <row r="3554" spans="1:17" x14ac:dyDescent="0.25">
      <c r="A3554" t="s">
        <v>467</v>
      </c>
      <c r="B3554" t="s">
        <v>468</v>
      </c>
      <c r="C3554" t="s">
        <v>464</v>
      </c>
      <c r="D3554" t="s">
        <v>361</v>
      </c>
      <c r="E3554" t="s">
        <v>416</v>
      </c>
      <c r="F3554" t="s">
        <v>348</v>
      </c>
      <c r="G3554" t="s">
        <v>218</v>
      </c>
      <c r="H3554" t="s">
        <v>219</v>
      </c>
      <c r="I3554" t="s">
        <v>220</v>
      </c>
      <c r="K3554" t="s">
        <v>221</v>
      </c>
      <c r="N3554" t="s">
        <v>425</v>
      </c>
      <c r="O3554" t="s">
        <v>194</v>
      </c>
      <c r="P3554">
        <v>2030</v>
      </c>
      <c r="Q3554">
        <v>0.1</v>
      </c>
    </row>
    <row r="3555" spans="1:17" x14ac:dyDescent="0.25">
      <c r="A3555" t="s">
        <v>467</v>
      </c>
      <c r="B3555" t="s">
        <v>468</v>
      </c>
      <c r="C3555" t="s">
        <v>464</v>
      </c>
      <c r="D3555" t="s">
        <v>361</v>
      </c>
      <c r="E3555" t="s">
        <v>416</v>
      </c>
      <c r="F3555" t="s">
        <v>348</v>
      </c>
      <c r="G3555" t="s">
        <v>218</v>
      </c>
      <c r="H3555" t="s">
        <v>219</v>
      </c>
      <c r="I3555" t="s">
        <v>220</v>
      </c>
      <c r="K3555" t="s">
        <v>221</v>
      </c>
      <c r="N3555" t="s">
        <v>425</v>
      </c>
      <c r="O3555" t="s">
        <v>194</v>
      </c>
      <c r="P3555">
        <v>2050</v>
      </c>
      <c r="Q3555">
        <v>0.1</v>
      </c>
    </row>
    <row r="3556" spans="1:17" x14ac:dyDescent="0.25">
      <c r="A3556" t="s">
        <v>467</v>
      </c>
      <c r="B3556" t="s">
        <v>468</v>
      </c>
      <c r="C3556" t="s">
        <v>464</v>
      </c>
      <c r="D3556" t="s">
        <v>361</v>
      </c>
      <c r="E3556" t="s">
        <v>416</v>
      </c>
      <c r="F3556" t="s">
        <v>348</v>
      </c>
      <c r="G3556" t="s">
        <v>218</v>
      </c>
      <c r="H3556" t="s">
        <v>219</v>
      </c>
      <c r="I3556" t="s">
        <v>220</v>
      </c>
      <c r="K3556" t="s">
        <v>221</v>
      </c>
      <c r="N3556" t="s">
        <v>425</v>
      </c>
      <c r="O3556" t="s">
        <v>264</v>
      </c>
      <c r="P3556">
        <v>2050</v>
      </c>
      <c r="Q3556">
        <v>0</v>
      </c>
    </row>
    <row r="3557" spans="1:17" x14ac:dyDescent="0.25">
      <c r="A3557" t="s">
        <v>467</v>
      </c>
      <c r="B3557" t="s">
        <v>468</v>
      </c>
      <c r="C3557" t="s">
        <v>464</v>
      </c>
      <c r="D3557" t="s">
        <v>361</v>
      </c>
      <c r="E3557" t="s">
        <v>416</v>
      </c>
      <c r="F3557" t="s">
        <v>348</v>
      </c>
      <c r="G3557" t="s">
        <v>218</v>
      </c>
      <c r="H3557" t="s">
        <v>219</v>
      </c>
      <c r="I3557" t="s">
        <v>220</v>
      </c>
      <c r="K3557" t="s">
        <v>221</v>
      </c>
      <c r="N3557" t="s">
        <v>425</v>
      </c>
      <c r="O3557" t="s">
        <v>265</v>
      </c>
      <c r="P3557">
        <v>2050</v>
      </c>
      <c r="Q3557">
        <v>0.1</v>
      </c>
    </row>
    <row r="3558" spans="1:17" x14ac:dyDescent="0.25">
      <c r="A3558" t="s">
        <v>467</v>
      </c>
      <c r="B3558" t="s">
        <v>468</v>
      </c>
      <c r="C3558" t="s">
        <v>464</v>
      </c>
      <c r="D3558" t="s">
        <v>361</v>
      </c>
      <c r="E3558" t="s">
        <v>416</v>
      </c>
      <c r="F3558" t="s">
        <v>348</v>
      </c>
      <c r="G3558" t="s">
        <v>218</v>
      </c>
      <c r="H3558" t="s">
        <v>223</v>
      </c>
      <c r="I3558" t="s">
        <v>224</v>
      </c>
      <c r="K3558" t="s">
        <v>221</v>
      </c>
      <c r="M3558" t="s">
        <v>238</v>
      </c>
      <c r="N3558" t="s">
        <v>425</v>
      </c>
      <c r="O3558" t="s">
        <v>194</v>
      </c>
      <c r="P3558">
        <v>2015</v>
      </c>
      <c r="Q3558">
        <v>1.2</v>
      </c>
    </row>
    <row r="3559" spans="1:17" x14ac:dyDescent="0.25">
      <c r="A3559" t="s">
        <v>467</v>
      </c>
      <c r="B3559" t="s">
        <v>468</v>
      </c>
      <c r="C3559" t="s">
        <v>464</v>
      </c>
      <c r="D3559" t="s">
        <v>361</v>
      </c>
      <c r="E3559" t="s">
        <v>416</v>
      </c>
      <c r="F3559" t="s">
        <v>348</v>
      </c>
      <c r="G3559" t="s">
        <v>218</v>
      </c>
      <c r="H3559" t="s">
        <v>223</v>
      </c>
      <c r="I3559" t="s">
        <v>224</v>
      </c>
      <c r="K3559" t="s">
        <v>221</v>
      </c>
      <c r="M3559" t="s">
        <v>238</v>
      </c>
      <c r="N3559" t="s">
        <v>425</v>
      </c>
      <c r="O3559" t="s">
        <v>194</v>
      </c>
      <c r="P3559">
        <v>2020</v>
      </c>
      <c r="Q3559">
        <v>1</v>
      </c>
    </row>
    <row r="3560" spans="1:17" x14ac:dyDescent="0.25">
      <c r="A3560" t="s">
        <v>467</v>
      </c>
      <c r="B3560" t="s">
        <v>468</v>
      </c>
      <c r="C3560" t="s">
        <v>464</v>
      </c>
      <c r="D3560" t="s">
        <v>361</v>
      </c>
      <c r="E3560" t="s">
        <v>416</v>
      </c>
      <c r="F3560" t="s">
        <v>348</v>
      </c>
      <c r="G3560" t="s">
        <v>218</v>
      </c>
      <c r="H3560" t="s">
        <v>223</v>
      </c>
      <c r="I3560" t="s">
        <v>224</v>
      </c>
      <c r="K3560" t="s">
        <v>221</v>
      </c>
      <c r="M3560" t="s">
        <v>238</v>
      </c>
      <c r="N3560" t="s">
        <v>425</v>
      </c>
      <c r="O3560" t="s">
        <v>264</v>
      </c>
      <c r="P3560">
        <v>2020</v>
      </c>
      <c r="Q3560">
        <v>1</v>
      </c>
    </row>
    <row r="3561" spans="1:17" x14ac:dyDescent="0.25">
      <c r="A3561" t="s">
        <v>467</v>
      </c>
      <c r="B3561" t="s">
        <v>468</v>
      </c>
      <c r="C3561" t="s">
        <v>464</v>
      </c>
      <c r="D3561" t="s">
        <v>361</v>
      </c>
      <c r="E3561" t="s">
        <v>416</v>
      </c>
      <c r="F3561" t="s">
        <v>348</v>
      </c>
      <c r="G3561" t="s">
        <v>218</v>
      </c>
      <c r="H3561" t="s">
        <v>223</v>
      </c>
      <c r="I3561" t="s">
        <v>224</v>
      </c>
      <c r="K3561" t="s">
        <v>221</v>
      </c>
      <c r="M3561" t="s">
        <v>238</v>
      </c>
      <c r="N3561" t="s">
        <v>425</v>
      </c>
      <c r="O3561" t="s">
        <v>265</v>
      </c>
      <c r="P3561">
        <v>2020</v>
      </c>
      <c r="Q3561">
        <v>3</v>
      </c>
    </row>
    <row r="3562" spans="1:17" x14ac:dyDescent="0.25">
      <c r="A3562" t="s">
        <v>467</v>
      </c>
      <c r="B3562" t="s">
        <v>468</v>
      </c>
      <c r="C3562" t="s">
        <v>464</v>
      </c>
      <c r="D3562" t="s">
        <v>361</v>
      </c>
      <c r="E3562" t="s">
        <v>416</v>
      </c>
      <c r="F3562" t="s">
        <v>348</v>
      </c>
      <c r="G3562" t="s">
        <v>218</v>
      </c>
      <c r="H3562" t="s">
        <v>223</v>
      </c>
      <c r="I3562" t="s">
        <v>224</v>
      </c>
      <c r="K3562" t="s">
        <v>221</v>
      </c>
      <c r="M3562" t="s">
        <v>238</v>
      </c>
      <c r="N3562" t="s">
        <v>425</v>
      </c>
      <c r="O3562" t="s">
        <v>194</v>
      </c>
      <c r="P3562">
        <v>2030</v>
      </c>
      <c r="Q3562">
        <v>1</v>
      </c>
    </row>
    <row r="3563" spans="1:17" x14ac:dyDescent="0.25">
      <c r="A3563" t="s">
        <v>467</v>
      </c>
      <c r="B3563" t="s">
        <v>468</v>
      </c>
      <c r="C3563" t="s">
        <v>464</v>
      </c>
      <c r="D3563" t="s">
        <v>361</v>
      </c>
      <c r="E3563" t="s">
        <v>416</v>
      </c>
      <c r="F3563" t="s">
        <v>348</v>
      </c>
      <c r="G3563" t="s">
        <v>218</v>
      </c>
      <c r="H3563" t="s">
        <v>223</v>
      </c>
      <c r="I3563" t="s">
        <v>224</v>
      </c>
      <c r="K3563" t="s">
        <v>221</v>
      </c>
      <c r="M3563" t="s">
        <v>238</v>
      </c>
      <c r="N3563" t="s">
        <v>425</v>
      </c>
      <c r="O3563" t="s">
        <v>194</v>
      </c>
      <c r="P3563">
        <v>2050</v>
      </c>
      <c r="Q3563">
        <v>1</v>
      </c>
    </row>
    <row r="3564" spans="1:17" x14ac:dyDescent="0.25">
      <c r="A3564" t="s">
        <v>467</v>
      </c>
      <c r="B3564" t="s">
        <v>468</v>
      </c>
      <c r="C3564" t="s">
        <v>464</v>
      </c>
      <c r="D3564" t="s">
        <v>361</v>
      </c>
      <c r="E3564" t="s">
        <v>416</v>
      </c>
      <c r="F3564" t="s">
        <v>348</v>
      </c>
      <c r="G3564" t="s">
        <v>218</v>
      </c>
      <c r="H3564" t="s">
        <v>223</v>
      </c>
      <c r="I3564" t="s">
        <v>224</v>
      </c>
      <c r="K3564" t="s">
        <v>221</v>
      </c>
      <c r="M3564" t="s">
        <v>238</v>
      </c>
      <c r="N3564" t="s">
        <v>425</v>
      </c>
      <c r="O3564" t="s">
        <v>264</v>
      </c>
      <c r="P3564">
        <v>2050</v>
      </c>
      <c r="Q3564">
        <v>0</v>
      </c>
    </row>
    <row r="3565" spans="1:17" x14ac:dyDescent="0.25">
      <c r="A3565" t="s">
        <v>467</v>
      </c>
      <c r="B3565" t="s">
        <v>468</v>
      </c>
      <c r="C3565" t="s">
        <v>464</v>
      </c>
      <c r="D3565" t="s">
        <v>361</v>
      </c>
      <c r="E3565" t="s">
        <v>416</v>
      </c>
      <c r="F3565" t="s">
        <v>348</v>
      </c>
      <c r="G3565" t="s">
        <v>218</v>
      </c>
      <c r="H3565" t="s">
        <v>223</v>
      </c>
      <c r="I3565" t="s">
        <v>224</v>
      </c>
      <c r="K3565" t="s">
        <v>221</v>
      </c>
      <c r="M3565" t="s">
        <v>238</v>
      </c>
      <c r="N3565" t="s">
        <v>425</v>
      </c>
      <c r="O3565" t="s">
        <v>265</v>
      </c>
      <c r="P3565">
        <v>2050</v>
      </c>
      <c r="Q3565">
        <v>1</v>
      </c>
    </row>
    <row r="3566" spans="1:17" x14ac:dyDescent="0.25">
      <c r="A3566" t="s">
        <v>467</v>
      </c>
      <c r="B3566" t="s">
        <v>468</v>
      </c>
      <c r="C3566" t="s">
        <v>464</v>
      </c>
      <c r="D3566" t="s">
        <v>361</v>
      </c>
      <c r="E3566" t="s">
        <v>416</v>
      </c>
      <c r="F3566" t="s">
        <v>348</v>
      </c>
      <c r="G3566" t="s">
        <v>218</v>
      </c>
      <c r="H3566" t="s">
        <v>225</v>
      </c>
      <c r="I3566" t="s">
        <v>226</v>
      </c>
      <c r="K3566" t="s">
        <v>221</v>
      </c>
      <c r="M3566" t="s">
        <v>371</v>
      </c>
      <c r="N3566" t="s">
        <v>426</v>
      </c>
      <c r="O3566" t="s">
        <v>194</v>
      </c>
      <c r="P3566">
        <v>2015</v>
      </c>
      <c r="Q3566">
        <v>80</v>
      </c>
    </row>
    <row r="3567" spans="1:17" x14ac:dyDescent="0.25">
      <c r="A3567" t="s">
        <v>467</v>
      </c>
      <c r="B3567" t="s">
        <v>468</v>
      </c>
      <c r="C3567" t="s">
        <v>464</v>
      </c>
      <c r="D3567" t="s">
        <v>361</v>
      </c>
      <c r="E3567" t="s">
        <v>416</v>
      </c>
      <c r="F3567" t="s">
        <v>348</v>
      </c>
      <c r="G3567" t="s">
        <v>218</v>
      </c>
      <c r="H3567" t="s">
        <v>225</v>
      </c>
      <c r="I3567" t="s">
        <v>226</v>
      </c>
      <c r="K3567" t="s">
        <v>221</v>
      </c>
      <c r="M3567" t="s">
        <v>371</v>
      </c>
      <c r="N3567" t="s">
        <v>426</v>
      </c>
      <c r="O3567" t="s">
        <v>194</v>
      </c>
      <c r="P3567">
        <v>2020</v>
      </c>
      <c r="Q3567">
        <v>60</v>
      </c>
    </row>
    <row r="3568" spans="1:17" x14ac:dyDescent="0.25">
      <c r="A3568" t="s">
        <v>467</v>
      </c>
      <c r="B3568" t="s">
        <v>468</v>
      </c>
      <c r="C3568" t="s">
        <v>464</v>
      </c>
      <c r="D3568" t="s">
        <v>361</v>
      </c>
      <c r="E3568" t="s">
        <v>416</v>
      </c>
      <c r="F3568" t="s">
        <v>348</v>
      </c>
      <c r="G3568" t="s">
        <v>218</v>
      </c>
      <c r="H3568" t="s">
        <v>225</v>
      </c>
      <c r="I3568" t="s">
        <v>226</v>
      </c>
      <c r="K3568" t="s">
        <v>221</v>
      </c>
      <c r="M3568" t="s">
        <v>371</v>
      </c>
      <c r="N3568" t="s">
        <v>426</v>
      </c>
      <c r="O3568" t="s">
        <v>264</v>
      </c>
      <c r="P3568">
        <v>2020</v>
      </c>
      <c r="Q3568">
        <v>10</v>
      </c>
    </row>
    <row r="3569" spans="1:17" x14ac:dyDescent="0.25">
      <c r="A3569" t="s">
        <v>467</v>
      </c>
      <c r="B3569" t="s">
        <v>468</v>
      </c>
      <c r="C3569" t="s">
        <v>464</v>
      </c>
      <c r="D3569" t="s">
        <v>361</v>
      </c>
      <c r="E3569" t="s">
        <v>416</v>
      </c>
      <c r="F3569" t="s">
        <v>348</v>
      </c>
      <c r="G3569" t="s">
        <v>218</v>
      </c>
      <c r="H3569" t="s">
        <v>225</v>
      </c>
      <c r="I3569" t="s">
        <v>226</v>
      </c>
      <c r="K3569" t="s">
        <v>221</v>
      </c>
      <c r="M3569" t="s">
        <v>371</v>
      </c>
      <c r="N3569" t="s">
        <v>426</v>
      </c>
      <c r="O3569" t="s">
        <v>265</v>
      </c>
      <c r="P3569">
        <v>2020</v>
      </c>
      <c r="Q3569">
        <v>60</v>
      </c>
    </row>
    <row r="3570" spans="1:17" x14ac:dyDescent="0.25">
      <c r="A3570" t="s">
        <v>467</v>
      </c>
      <c r="B3570" t="s">
        <v>468</v>
      </c>
      <c r="C3570" t="s">
        <v>464</v>
      </c>
      <c r="D3570" t="s">
        <v>361</v>
      </c>
      <c r="E3570" t="s">
        <v>416</v>
      </c>
      <c r="F3570" t="s">
        <v>348</v>
      </c>
      <c r="G3570" t="s">
        <v>218</v>
      </c>
      <c r="H3570" t="s">
        <v>225</v>
      </c>
      <c r="I3570" t="s">
        <v>226</v>
      </c>
      <c r="K3570" t="s">
        <v>221</v>
      </c>
      <c r="M3570" t="s">
        <v>371</v>
      </c>
      <c r="N3570" t="s">
        <v>426</v>
      </c>
      <c r="O3570" t="s">
        <v>194</v>
      </c>
      <c r="P3570">
        <v>2030</v>
      </c>
      <c r="Q3570">
        <v>40</v>
      </c>
    </row>
    <row r="3571" spans="1:17" x14ac:dyDescent="0.25">
      <c r="A3571" t="s">
        <v>467</v>
      </c>
      <c r="B3571" t="s">
        <v>468</v>
      </c>
      <c r="C3571" t="s">
        <v>464</v>
      </c>
      <c r="D3571" t="s">
        <v>361</v>
      </c>
      <c r="E3571" t="s">
        <v>416</v>
      </c>
      <c r="F3571" t="s">
        <v>348</v>
      </c>
      <c r="G3571" t="s">
        <v>218</v>
      </c>
      <c r="H3571" t="s">
        <v>225</v>
      </c>
      <c r="I3571" t="s">
        <v>226</v>
      </c>
      <c r="K3571" t="s">
        <v>221</v>
      </c>
      <c r="M3571" t="s">
        <v>371</v>
      </c>
      <c r="N3571" t="s">
        <v>426</v>
      </c>
      <c r="O3571" t="s">
        <v>194</v>
      </c>
      <c r="P3571">
        <v>2050</v>
      </c>
      <c r="Q3571">
        <v>20</v>
      </c>
    </row>
    <row r="3572" spans="1:17" x14ac:dyDescent="0.25">
      <c r="A3572" t="s">
        <v>467</v>
      </c>
      <c r="B3572" t="s">
        <v>468</v>
      </c>
      <c r="C3572" t="s">
        <v>464</v>
      </c>
      <c r="D3572" t="s">
        <v>361</v>
      </c>
      <c r="E3572" t="s">
        <v>416</v>
      </c>
      <c r="F3572" t="s">
        <v>348</v>
      </c>
      <c r="G3572" t="s">
        <v>218</v>
      </c>
      <c r="H3572" t="s">
        <v>225</v>
      </c>
      <c r="I3572" t="s">
        <v>226</v>
      </c>
      <c r="K3572" t="s">
        <v>221</v>
      </c>
      <c r="M3572" t="s">
        <v>371</v>
      </c>
      <c r="N3572" t="s">
        <v>426</v>
      </c>
      <c r="O3572" t="s">
        <v>264</v>
      </c>
      <c r="P3572">
        <v>2050</v>
      </c>
      <c r="Q3572">
        <v>10</v>
      </c>
    </row>
    <row r="3573" spans="1:17" x14ac:dyDescent="0.25">
      <c r="A3573" t="s">
        <v>467</v>
      </c>
      <c r="B3573" t="s">
        <v>468</v>
      </c>
      <c r="C3573" t="s">
        <v>464</v>
      </c>
      <c r="D3573" t="s">
        <v>361</v>
      </c>
      <c r="E3573" t="s">
        <v>416</v>
      </c>
      <c r="F3573" t="s">
        <v>348</v>
      </c>
      <c r="G3573" t="s">
        <v>218</v>
      </c>
      <c r="H3573" t="s">
        <v>225</v>
      </c>
      <c r="I3573" t="s">
        <v>226</v>
      </c>
      <c r="K3573" t="s">
        <v>221</v>
      </c>
      <c r="M3573" t="s">
        <v>371</v>
      </c>
      <c r="N3573" t="s">
        <v>426</v>
      </c>
      <c r="O3573" t="s">
        <v>265</v>
      </c>
      <c r="P3573">
        <v>2050</v>
      </c>
      <c r="Q3573">
        <v>60</v>
      </c>
    </row>
    <row r="3574" spans="1:17" x14ac:dyDescent="0.25">
      <c r="A3574" t="s">
        <v>467</v>
      </c>
      <c r="B3574" t="s">
        <v>468</v>
      </c>
      <c r="C3574" t="s">
        <v>464</v>
      </c>
      <c r="D3574" t="s">
        <v>361</v>
      </c>
      <c r="E3574" t="s">
        <v>416</v>
      </c>
      <c r="F3574" t="s">
        <v>348</v>
      </c>
      <c r="G3574" t="s">
        <v>218</v>
      </c>
      <c r="H3574" t="s">
        <v>317</v>
      </c>
      <c r="I3574" t="s">
        <v>318</v>
      </c>
      <c r="K3574" t="s">
        <v>221</v>
      </c>
      <c r="M3574" t="s">
        <v>238</v>
      </c>
      <c r="N3574" t="s">
        <v>425</v>
      </c>
      <c r="O3574" t="s">
        <v>194</v>
      </c>
      <c r="P3574">
        <v>2015</v>
      </c>
      <c r="Q3574">
        <v>0.3</v>
      </c>
    </row>
    <row r="3575" spans="1:17" x14ac:dyDescent="0.25">
      <c r="A3575" t="s">
        <v>467</v>
      </c>
      <c r="B3575" t="s">
        <v>468</v>
      </c>
      <c r="C3575" t="s">
        <v>464</v>
      </c>
      <c r="D3575" t="s">
        <v>361</v>
      </c>
      <c r="E3575" t="s">
        <v>416</v>
      </c>
      <c r="F3575" t="s">
        <v>348</v>
      </c>
      <c r="G3575" t="s">
        <v>218</v>
      </c>
      <c r="H3575" t="s">
        <v>317</v>
      </c>
      <c r="I3575" t="s">
        <v>318</v>
      </c>
      <c r="K3575" t="s">
        <v>221</v>
      </c>
      <c r="M3575" t="s">
        <v>238</v>
      </c>
      <c r="N3575" t="s">
        <v>425</v>
      </c>
      <c r="O3575" t="s">
        <v>194</v>
      </c>
      <c r="P3575">
        <v>2020</v>
      </c>
      <c r="Q3575">
        <v>0.3</v>
      </c>
    </row>
    <row r="3576" spans="1:17" x14ac:dyDescent="0.25">
      <c r="A3576" t="s">
        <v>467</v>
      </c>
      <c r="B3576" t="s">
        <v>468</v>
      </c>
      <c r="C3576" t="s">
        <v>464</v>
      </c>
      <c r="D3576" t="s">
        <v>361</v>
      </c>
      <c r="E3576" t="s">
        <v>416</v>
      </c>
      <c r="F3576" t="s">
        <v>348</v>
      </c>
      <c r="G3576" t="s">
        <v>218</v>
      </c>
      <c r="H3576" t="s">
        <v>317</v>
      </c>
      <c r="I3576" t="s">
        <v>318</v>
      </c>
      <c r="K3576" t="s">
        <v>221</v>
      </c>
      <c r="M3576" t="s">
        <v>238</v>
      </c>
      <c r="N3576" t="s">
        <v>425</v>
      </c>
      <c r="O3576" t="s">
        <v>264</v>
      </c>
      <c r="P3576">
        <v>2020</v>
      </c>
      <c r="Q3576">
        <v>0.1</v>
      </c>
    </row>
    <row r="3577" spans="1:17" x14ac:dyDescent="0.25">
      <c r="A3577" t="s">
        <v>467</v>
      </c>
      <c r="B3577" t="s">
        <v>468</v>
      </c>
      <c r="C3577" t="s">
        <v>464</v>
      </c>
      <c r="D3577" t="s">
        <v>361</v>
      </c>
      <c r="E3577" t="s">
        <v>416</v>
      </c>
      <c r="F3577" t="s">
        <v>348</v>
      </c>
      <c r="G3577" t="s">
        <v>218</v>
      </c>
      <c r="H3577" t="s">
        <v>317</v>
      </c>
      <c r="I3577" t="s">
        <v>318</v>
      </c>
      <c r="K3577" t="s">
        <v>221</v>
      </c>
      <c r="M3577" t="s">
        <v>238</v>
      </c>
      <c r="N3577" t="s">
        <v>425</v>
      </c>
      <c r="O3577" t="s">
        <v>265</v>
      </c>
      <c r="P3577">
        <v>2020</v>
      </c>
      <c r="Q3577">
        <v>2</v>
      </c>
    </row>
    <row r="3578" spans="1:17" x14ac:dyDescent="0.25">
      <c r="A3578" t="s">
        <v>467</v>
      </c>
      <c r="B3578" t="s">
        <v>468</v>
      </c>
      <c r="C3578" t="s">
        <v>464</v>
      </c>
      <c r="D3578" t="s">
        <v>361</v>
      </c>
      <c r="E3578" t="s">
        <v>416</v>
      </c>
      <c r="F3578" t="s">
        <v>348</v>
      </c>
      <c r="G3578" t="s">
        <v>218</v>
      </c>
      <c r="H3578" t="s">
        <v>317</v>
      </c>
      <c r="I3578" t="s">
        <v>318</v>
      </c>
      <c r="K3578" t="s">
        <v>221</v>
      </c>
      <c r="M3578" t="s">
        <v>238</v>
      </c>
      <c r="N3578" t="s">
        <v>425</v>
      </c>
      <c r="O3578" t="s">
        <v>194</v>
      </c>
      <c r="P3578">
        <v>2030</v>
      </c>
      <c r="Q3578">
        <v>0.3</v>
      </c>
    </row>
    <row r="3579" spans="1:17" x14ac:dyDescent="0.25">
      <c r="A3579" t="s">
        <v>467</v>
      </c>
      <c r="B3579" t="s">
        <v>468</v>
      </c>
      <c r="C3579" t="s">
        <v>464</v>
      </c>
      <c r="D3579" t="s">
        <v>361</v>
      </c>
      <c r="E3579" t="s">
        <v>416</v>
      </c>
      <c r="F3579" t="s">
        <v>348</v>
      </c>
      <c r="G3579" t="s">
        <v>218</v>
      </c>
      <c r="H3579" t="s">
        <v>317</v>
      </c>
      <c r="I3579" t="s">
        <v>318</v>
      </c>
      <c r="K3579" t="s">
        <v>221</v>
      </c>
      <c r="M3579" t="s">
        <v>238</v>
      </c>
      <c r="N3579" t="s">
        <v>425</v>
      </c>
      <c r="O3579" t="s">
        <v>194</v>
      </c>
      <c r="P3579">
        <v>2050</v>
      </c>
      <c r="Q3579">
        <v>0.3</v>
      </c>
    </row>
    <row r="3580" spans="1:17" x14ac:dyDescent="0.25">
      <c r="A3580" t="s">
        <v>467</v>
      </c>
      <c r="B3580" t="s">
        <v>468</v>
      </c>
      <c r="C3580" t="s">
        <v>464</v>
      </c>
      <c r="D3580" t="s">
        <v>361</v>
      </c>
      <c r="E3580" t="s">
        <v>416</v>
      </c>
      <c r="F3580" t="s">
        <v>348</v>
      </c>
      <c r="G3580" t="s">
        <v>218</v>
      </c>
      <c r="H3580" t="s">
        <v>317</v>
      </c>
      <c r="I3580" t="s">
        <v>318</v>
      </c>
      <c r="K3580" t="s">
        <v>221</v>
      </c>
      <c r="M3580" t="s">
        <v>238</v>
      </c>
      <c r="N3580" t="s">
        <v>425</v>
      </c>
      <c r="O3580" t="s">
        <v>264</v>
      </c>
      <c r="P3580">
        <v>2050</v>
      </c>
      <c r="Q3580">
        <v>0.1</v>
      </c>
    </row>
    <row r="3581" spans="1:17" x14ac:dyDescent="0.25">
      <c r="A3581" t="s">
        <v>467</v>
      </c>
      <c r="B3581" t="s">
        <v>468</v>
      </c>
      <c r="C3581" t="s">
        <v>464</v>
      </c>
      <c r="D3581" t="s">
        <v>361</v>
      </c>
      <c r="E3581" t="s">
        <v>416</v>
      </c>
      <c r="F3581" t="s">
        <v>348</v>
      </c>
      <c r="G3581" t="s">
        <v>218</v>
      </c>
      <c r="H3581" t="s">
        <v>317</v>
      </c>
      <c r="I3581" t="s">
        <v>318</v>
      </c>
      <c r="K3581" t="s">
        <v>221</v>
      </c>
      <c r="M3581" t="s">
        <v>238</v>
      </c>
      <c r="N3581" t="s">
        <v>425</v>
      </c>
      <c r="O3581" t="s">
        <v>265</v>
      </c>
      <c r="P3581">
        <v>2050</v>
      </c>
      <c r="Q3581">
        <v>1</v>
      </c>
    </row>
    <row r="3582" spans="1:17" x14ac:dyDescent="0.25">
      <c r="A3582" t="s">
        <v>467</v>
      </c>
      <c r="B3582" t="s">
        <v>468</v>
      </c>
      <c r="C3582" t="s">
        <v>464</v>
      </c>
      <c r="D3582" t="s">
        <v>361</v>
      </c>
      <c r="E3582" t="s">
        <v>416</v>
      </c>
      <c r="F3582" t="s">
        <v>348</v>
      </c>
      <c r="G3582" t="s">
        <v>218</v>
      </c>
      <c r="H3582" t="s">
        <v>229</v>
      </c>
      <c r="I3582" t="s">
        <v>230</v>
      </c>
      <c r="J3582" t="s">
        <v>231</v>
      </c>
      <c r="K3582" t="s">
        <v>191</v>
      </c>
      <c r="M3582" t="s">
        <v>392</v>
      </c>
      <c r="N3582" t="s">
        <v>206</v>
      </c>
      <c r="O3582" t="s">
        <v>194</v>
      </c>
      <c r="P3582">
        <v>2015</v>
      </c>
      <c r="Q3582">
        <v>0.99792333330000005</v>
      </c>
    </row>
    <row r="3583" spans="1:17" x14ac:dyDescent="0.25">
      <c r="A3583" t="s">
        <v>467</v>
      </c>
      <c r="B3583" t="s">
        <v>468</v>
      </c>
      <c r="C3583" t="s">
        <v>464</v>
      </c>
      <c r="D3583" t="s">
        <v>361</v>
      </c>
      <c r="E3583" t="s">
        <v>416</v>
      </c>
      <c r="F3583" t="s">
        <v>348</v>
      </c>
      <c r="G3583" t="s">
        <v>218</v>
      </c>
      <c r="H3583" t="s">
        <v>229</v>
      </c>
      <c r="I3583" t="s">
        <v>230</v>
      </c>
      <c r="J3583" t="s">
        <v>231</v>
      </c>
      <c r="K3583" t="s">
        <v>191</v>
      </c>
      <c r="M3583" t="s">
        <v>392</v>
      </c>
      <c r="N3583" t="s">
        <v>206</v>
      </c>
      <c r="O3583" t="s">
        <v>194</v>
      </c>
      <c r="P3583">
        <v>2020</v>
      </c>
      <c r="Q3583">
        <v>0.99792333330000005</v>
      </c>
    </row>
    <row r="3584" spans="1:17" x14ac:dyDescent="0.25">
      <c r="A3584" t="s">
        <v>467</v>
      </c>
      <c r="B3584" t="s">
        <v>468</v>
      </c>
      <c r="C3584" t="s">
        <v>464</v>
      </c>
      <c r="D3584" t="s">
        <v>361</v>
      </c>
      <c r="E3584" t="s">
        <v>416</v>
      </c>
      <c r="F3584" t="s">
        <v>348</v>
      </c>
      <c r="G3584" t="s">
        <v>218</v>
      </c>
      <c r="H3584" t="s">
        <v>229</v>
      </c>
      <c r="I3584" t="s">
        <v>230</v>
      </c>
      <c r="J3584" t="s">
        <v>231</v>
      </c>
      <c r="K3584" t="s">
        <v>191</v>
      </c>
      <c r="M3584" t="s">
        <v>392</v>
      </c>
      <c r="N3584" t="s">
        <v>206</v>
      </c>
      <c r="O3584" t="s">
        <v>264</v>
      </c>
      <c r="P3584">
        <v>2020</v>
      </c>
      <c r="Q3584">
        <v>0.98961666670000004</v>
      </c>
    </row>
    <row r="3585" spans="1:17" x14ac:dyDescent="0.25">
      <c r="A3585" t="s">
        <v>467</v>
      </c>
      <c r="B3585" t="s">
        <v>468</v>
      </c>
      <c r="C3585" t="s">
        <v>464</v>
      </c>
      <c r="D3585" t="s">
        <v>361</v>
      </c>
      <c r="E3585" t="s">
        <v>416</v>
      </c>
      <c r="F3585" t="s">
        <v>348</v>
      </c>
      <c r="G3585" t="s">
        <v>218</v>
      </c>
      <c r="H3585" t="s">
        <v>229</v>
      </c>
      <c r="I3585" t="s">
        <v>230</v>
      </c>
      <c r="J3585" t="s">
        <v>231</v>
      </c>
      <c r="K3585" t="s">
        <v>191</v>
      </c>
      <c r="M3585" t="s">
        <v>392</v>
      </c>
      <c r="N3585" t="s">
        <v>206</v>
      </c>
      <c r="O3585" t="s">
        <v>265</v>
      </c>
      <c r="P3585">
        <v>2020</v>
      </c>
      <c r="Q3585">
        <v>0.99896166669999997</v>
      </c>
    </row>
    <row r="3586" spans="1:17" x14ac:dyDescent="0.25">
      <c r="A3586" t="s">
        <v>467</v>
      </c>
      <c r="B3586" t="s">
        <v>468</v>
      </c>
      <c r="C3586" t="s">
        <v>464</v>
      </c>
      <c r="D3586" t="s">
        <v>361</v>
      </c>
      <c r="E3586" t="s">
        <v>416</v>
      </c>
      <c r="F3586" t="s">
        <v>348</v>
      </c>
      <c r="G3586" t="s">
        <v>218</v>
      </c>
      <c r="H3586" t="s">
        <v>229</v>
      </c>
      <c r="I3586" t="s">
        <v>230</v>
      </c>
      <c r="J3586" t="s">
        <v>231</v>
      </c>
      <c r="K3586" t="s">
        <v>191</v>
      </c>
      <c r="M3586" t="s">
        <v>392</v>
      </c>
      <c r="N3586" t="s">
        <v>206</v>
      </c>
      <c r="O3586" t="s">
        <v>194</v>
      </c>
      <c r="P3586">
        <v>2030</v>
      </c>
      <c r="Q3586">
        <v>0.99792333330000005</v>
      </c>
    </row>
    <row r="3587" spans="1:17" x14ac:dyDescent="0.25">
      <c r="A3587" t="s">
        <v>467</v>
      </c>
      <c r="B3587" t="s">
        <v>468</v>
      </c>
      <c r="C3587" t="s">
        <v>464</v>
      </c>
      <c r="D3587" t="s">
        <v>361</v>
      </c>
      <c r="E3587" t="s">
        <v>416</v>
      </c>
      <c r="F3587" t="s">
        <v>348</v>
      </c>
      <c r="G3587" t="s">
        <v>218</v>
      </c>
      <c r="H3587" t="s">
        <v>229</v>
      </c>
      <c r="I3587" t="s">
        <v>230</v>
      </c>
      <c r="J3587" t="s">
        <v>231</v>
      </c>
      <c r="K3587" t="s">
        <v>191</v>
      </c>
      <c r="M3587" t="s">
        <v>392</v>
      </c>
      <c r="N3587" t="s">
        <v>206</v>
      </c>
      <c r="O3587" t="s">
        <v>194</v>
      </c>
      <c r="P3587">
        <v>2050</v>
      </c>
      <c r="Q3587">
        <v>0.99792333330000005</v>
      </c>
    </row>
    <row r="3588" spans="1:17" x14ac:dyDescent="0.25">
      <c r="A3588" t="s">
        <v>467</v>
      </c>
      <c r="B3588" t="s">
        <v>468</v>
      </c>
      <c r="C3588" t="s">
        <v>464</v>
      </c>
      <c r="D3588" t="s">
        <v>361</v>
      </c>
      <c r="E3588" t="s">
        <v>416</v>
      </c>
      <c r="F3588" t="s">
        <v>348</v>
      </c>
      <c r="G3588" t="s">
        <v>218</v>
      </c>
      <c r="H3588" t="s">
        <v>229</v>
      </c>
      <c r="I3588" t="s">
        <v>230</v>
      </c>
      <c r="J3588" t="s">
        <v>231</v>
      </c>
      <c r="K3588" t="s">
        <v>191</v>
      </c>
      <c r="M3588" t="s">
        <v>392</v>
      </c>
      <c r="N3588" t="s">
        <v>206</v>
      </c>
      <c r="O3588" t="s">
        <v>264</v>
      </c>
      <c r="P3588">
        <v>2050</v>
      </c>
      <c r="Q3588">
        <v>0.99480833329999996</v>
      </c>
    </row>
    <row r="3589" spans="1:17" x14ac:dyDescent="0.25">
      <c r="A3589" t="s">
        <v>467</v>
      </c>
      <c r="B3589" t="s">
        <v>468</v>
      </c>
      <c r="C3589" t="s">
        <v>464</v>
      </c>
      <c r="D3589" t="s">
        <v>361</v>
      </c>
      <c r="E3589" t="s">
        <v>416</v>
      </c>
      <c r="F3589" t="s">
        <v>348</v>
      </c>
      <c r="G3589" t="s">
        <v>218</v>
      </c>
      <c r="H3589" t="s">
        <v>229</v>
      </c>
      <c r="I3589" t="s">
        <v>230</v>
      </c>
      <c r="J3589" t="s">
        <v>231</v>
      </c>
      <c r="K3589" t="s">
        <v>191</v>
      </c>
      <c r="M3589" t="s">
        <v>392</v>
      </c>
      <c r="N3589" t="s">
        <v>206</v>
      </c>
      <c r="O3589" t="s">
        <v>265</v>
      </c>
      <c r="P3589">
        <v>2050</v>
      </c>
      <c r="Q3589">
        <v>0.99896166669999997</v>
      </c>
    </row>
    <row r="3590" spans="1:17" x14ac:dyDescent="0.25">
      <c r="A3590" t="s">
        <v>467</v>
      </c>
      <c r="B3590" t="s">
        <v>468</v>
      </c>
      <c r="C3590" t="s">
        <v>464</v>
      </c>
      <c r="D3590" t="s">
        <v>361</v>
      </c>
      <c r="E3590" t="s">
        <v>416</v>
      </c>
      <c r="F3590" t="s">
        <v>348</v>
      </c>
      <c r="G3590" t="s">
        <v>233</v>
      </c>
      <c r="H3590" t="s">
        <v>287</v>
      </c>
      <c r="I3590" t="s">
        <v>240</v>
      </c>
      <c r="J3590" t="s">
        <v>288</v>
      </c>
      <c r="K3590" t="s">
        <v>241</v>
      </c>
      <c r="L3590" t="s">
        <v>237</v>
      </c>
      <c r="M3590" t="s">
        <v>427</v>
      </c>
      <c r="N3590" t="s">
        <v>206</v>
      </c>
      <c r="O3590" t="s">
        <v>194</v>
      </c>
      <c r="P3590">
        <v>2015</v>
      </c>
      <c r="Q3590">
        <v>6.6250581689999999</v>
      </c>
    </row>
    <row r="3591" spans="1:17" x14ac:dyDescent="0.25">
      <c r="A3591" t="s">
        <v>467</v>
      </c>
      <c r="B3591" t="s">
        <v>468</v>
      </c>
      <c r="C3591" t="s">
        <v>464</v>
      </c>
      <c r="D3591" t="s">
        <v>361</v>
      </c>
      <c r="E3591" t="s">
        <v>416</v>
      </c>
      <c r="F3591" t="s">
        <v>348</v>
      </c>
      <c r="G3591" t="s">
        <v>233</v>
      </c>
      <c r="H3591" t="s">
        <v>287</v>
      </c>
      <c r="I3591" t="s">
        <v>240</v>
      </c>
      <c r="J3591" t="s">
        <v>288</v>
      </c>
      <c r="K3591" t="s">
        <v>241</v>
      </c>
      <c r="L3591" t="s">
        <v>237</v>
      </c>
      <c r="M3591" t="s">
        <v>427</v>
      </c>
      <c r="N3591" t="s">
        <v>206</v>
      </c>
      <c r="O3591" t="s">
        <v>194</v>
      </c>
      <c r="P3591">
        <v>2020</v>
      </c>
      <c r="Q3591">
        <v>6.461079732</v>
      </c>
    </row>
    <row r="3592" spans="1:17" x14ac:dyDescent="0.25">
      <c r="A3592" t="s">
        <v>467</v>
      </c>
      <c r="B3592" t="s">
        <v>468</v>
      </c>
      <c r="C3592" t="s">
        <v>464</v>
      </c>
      <c r="D3592" t="s">
        <v>361</v>
      </c>
      <c r="E3592" t="s">
        <v>416</v>
      </c>
      <c r="F3592" t="s">
        <v>348</v>
      </c>
      <c r="G3592" t="s">
        <v>233</v>
      </c>
      <c r="H3592" t="s">
        <v>287</v>
      </c>
      <c r="I3592" t="s">
        <v>240</v>
      </c>
      <c r="J3592" t="s">
        <v>288</v>
      </c>
      <c r="K3592" t="s">
        <v>241</v>
      </c>
      <c r="L3592" t="s">
        <v>237</v>
      </c>
      <c r="M3592" t="s">
        <v>427</v>
      </c>
      <c r="N3592" t="s">
        <v>206</v>
      </c>
      <c r="O3592" t="s">
        <v>264</v>
      </c>
      <c r="P3592">
        <v>2020</v>
      </c>
      <c r="Q3592">
        <v>5.4919177719999999</v>
      </c>
    </row>
    <row r="3593" spans="1:17" x14ac:dyDescent="0.25">
      <c r="A3593" t="s">
        <v>467</v>
      </c>
      <c r="B3593" t="s">
        <v>468</v>
      </c>
      <c r="C3593" t="s">
        <v>464</v>
      </c>
      <c r="D3593" t="s">
        <v>361</v>
      </c>
      <c r="E3593" t="s">
        <v>416</v>
      </c>
      <c r="F3593" t="s">
        <v>348</v>
      </c>
      <c r="G3593" t="s">
        <v>233</v>
      </c>
      <c r="H3593" t="s">
        <v>287</v>
      </c>
      <c r="I3593" t="s">
        <v>240</v>
      </c>
      <c r="J3593" t="s">
        <v>288</v>
      </c>
      <c r="K3593" t="s">
        <v>241</v>
      </c>
      <c r="L3593" t="s">
        <v>237</v>
      </c>
      <c r="M3593" t="s">
        <v>427</v>
      </c>
      <c r="N3593" t="s">
        <v>206</v>
      </c>
      <c r="O3593" t="s">
        <v>265</v>
      </c>
      <c r="P3593">
        <v>2020</v>
      </c>
      <c r="Q3593">
        <v>7.6897778900000002</v>
      </c>
    </row>
    <row r="3594" spans="1:17" x14ac:dyDescent="0.25">
      <c r="A3594" t="s">
        <v>467</v>
      </c>
      <c r="B3594" t="s">
        <v>468</v>
      </c>
      <c r="C3594" t="s">
        <v>464</v>
      </c>
      <c r="D3594" t="s">
        <v>361</v>
      </c>
      <c r="E3594" t="s">
        <v>416</v>
      </c>
      <c r="F3594" t="s">
        <v>348</v>
      </c>
      <c r="G3594" t="s">
        <v>233</v>
      </c>
      <c r="H3594" t="s">
        <v>287</v>
      </c>
      <c r="I3594" t="s">
        <v>240</v>
      </c>
      <c r="J3594" t="s">
        <v>288</v>
      </c>
      <c r="K3594" t="s">
        <v>241</v>
      </c>
      <c r="L3594" t="s">
        <v>237</v>
      </c>
      <c r="M3594" t="s">
        <v>427</v>
      </c>
      <c r="N3594" t="s">
        <v>206</v>
      </c>
      <c r="O3594" t="s">
        <v>194</v>
      </c>
      <c r="P3594">
        <v>2030</v>
      </c>
      <c r="Q3594">
        <v>6.2775151579999999</v>
      </c>
    </row>
    <row r="3595" spans="1:17" x14ac:dyDescent="0.25">
      <c r="A3595" t="s">
        <v>467</v>
      </c>
      <c r="B3595" t="s">
        <v>468</v>
      </c>
      <c r="C3595" t="s">
        <v>464</v>
      </c>
      <c r="D3595" t="s">
        <v>361</v>
      </c>
      <c r="E3595" t="s">
        <v>416</v>
      </c>
      <c r="F3595" t="s">
        <v>348</v>
      </c>
      <c r="G3595" t="s">
        <v>233</v>
      </c>
      <c r="H3595" t="s">
        <v>287</v>
      </c>
      <c r="I3595" t="s">
        <v>240</v>
      </c>
      <c r="J3595" t="s">
        <v>288</v>
      </c>
      <c r="K3595" t="s">
        <v>241</v>
      </c>
      <c r="L3595" t="s">
        <v>237</v>
      </c>
      <c r="M3595" t="s">
        <v>427</v>
      </c>
      <c r="N3595" t="s">
        <v>206</v>
      </c>
      <c r="O3595" t="s">
        <v>194</v>
      </c>
      <c r="P3595">
        <v>2050</v>
      </c>
      <c r="Q3595">
        <v>5.5486545789999999</v>
      </c>
    </row>
    <row r="3596" spans="1:17" x14ac:dyDescent="0.25">
      <c r="A3596" t="s">
        <v>467</v>
      </c>
      <c r="B3596" t="s">
        <v>468</v>
      </c>
      <c r="C3596" t="s">
        <v>464</v>
      </c>
      <c r="D3596" t="s">
        <v>361</v>
      </c>
      <c r="E3596" t="s">
        <v>416</v>
      </c>
      <c r="F3596" t="s">
        <v>348</v>
      </c>
      <c r="G3596" t="s">
        <v>233</v>
      </c>
      <c r="H3596" t="s">
        <v>287</v>
      </c>
      <c r="I3596" t="s">
        <v>240</v>
      </c>
      <c r="J3596" t="s">
        <v>288</v>
      </c>
      <c r="K3596" t="s">
        <v>241</v>
      </c>
      <c r="L3596" t="s">
        <v>237</v>
      </c>
      <c r="M3596" t="s">
        <v>427</v>
      </c>
      <c r="N3596" t="s">
        <v>206</v>
      </c>
      <c r="O3596" t="s">
        <v>264</v>
      </c>
      <c r="P3596">
        <v>2050</v>
      </c>
      <c r="Q3596">
        <v>3.9758676980000001</v>
      </c>
    </row>
    <row r="3597" spans="1:17" x14ac:dyDescent="0.25">
      <c r="A3597" t="s">
        <v>467</v>
      </c>
      <c r="B3597" t="s">
        <v>468</v>
      </c>
      <c r="C3597" t="s">
        <v>464</v>
      </c>
      <c r="D3597" t="s">
        <v>361</v>
      </c>
      <c r="E3597" t="s">
        <v>416</v>
      </c>
      <c r="F3597" t="s">
        <v>348</v>
      </c>
      <c r="G3597" t="s">
        <v>233</v>
      </c>
      <c r="H3597" t="s">
        <v>287</v>
      </c>
      <c r="I3597" t="s">
        <v>240</v>
      </c>
      <c r="J3597" t="s">
        <v>288</v>
      </c>
      <c r="K3597" t="s">
        <v>241</v>
      </c>
      <c r="L3597" t="s">
        <v>237</v>
      </c>
      <c r="M3597" t="s">
        <v>427</v>
      </c>
      <c r="N3597" t="s">
        <v>206</v>
      </c>
      <c r="O3597" t="s">
        <v>265</v>
      </c>
      <c r="P3597">
        <v>2050</v>
      </c>
      <c r="Q3597">
        <v>6.8739438110000002</v>
      </c>
    </row>
    <row r="3598" spans="1:17" x14ac:dyDescent="0.25">
      <c r="A3598" t="s">
        <v>467</v>
      </c>
      <c r="B3598" t="s">
        <v>468</v>
      </c>
      <c r="C3598" t="s">
        <v>464</v>
      </c>
      <c r="D3598" t="s">
        <v>361</v>
      </c>
      <c r="E3598" t="s">
        <v>416</v>
      </c>
      <c r="F3598" t="s">
        <v>348</v>
      </c>
      <c r="G3598" t="s">
        <v>233</v>
      </c>
      <c r="H3598" t="s">
        <v>289</v>
      </c>
      <c r="I3598" t="s">
        <v>240</v>
      </c>
      <c r="J3598" t="s">
        <v>290</v>
      </c>
      <c r="K3598" t="s">
        <v>241</v>
      </c>
      <c r="L3598" t="s">
        <v>237</v>
      </c>
      <c r="M3598" t="s">
        <v>380</v>
      </c>
      <c r="N3598" t="s">
        <v>206</v>
      </c>
      <c r="O3598" t="s">
        <v>194</v>
      </c>
      <c r="P3598">
        <v>2015</v>
      </c>
      <c r="Q3598">
        <v>4.02601926</v>
      </c>
    </row>
    <row r="3599" spans="1:17" x14ac:dyDescent="0.25">
      <c r="A3599" t="s">
        <v>467</v>
      </c>
      <c r="B3599" t="s">
        <v>468</v>
      </c>
      <c r="C3599" t="s">
        <v>464</v>
      </c>
      <c r="D3599" t="s">
        <v>361</v>
      </c>
      <c r="E3599" t="s">
        <v>416</v>
      </c>
      <c r="F3599" t="s">
        <v>348</v>
      </c>
      <c r="G3599" t="s">
        <v>233</v>
      </c>
      <c r="H3599" t="s">
        <v>289</v>
      </c>
      <c r="I3599" t="s">
        <v>240</v>
      </c>
      <c r="J3599" t="s">
        <v>290</v>
      </c>
      <c r="K3599" t="s">
        <v>241</v>
      </c>
      <c r="L3599" t="s">
        <v>237</v>
      </c>
      <c r="M3599" t="s">
        <v>380</v>
      </c>
      <c r="N3599" t="s">
        <v>206</v>
      </c>
      <c r="O3599" t="s">
        <v>194</v>
      </c>
      <c r="P3599">
        <v>2020</v>
      </c>
      <c r="Q3599">
        <v>3.9263702710000001</v>
      </c>
    </row>
    <row r="3600" spans="1:17" x14ac:dyDescent="0.25">
      <c r="A3600" t="s">
        <v>467</v>
      </c>
      <c r="B3600" t="s">
        <v>468</v>
      </c>
      <c r="C3600" t="s">
        <v>464</v>
      </c>
      <c r="D3600" t="s">
        <v>361</v>
      </c>
      <c r="E3600" t="s">
        <v>416</v>
      </c>
      <c r="F3600" t="s">
        <v>348</v>
      </c>
      <c r="G3600" t="s">
        <v>233</v>
      </c>
      <c r="H3600" t="s">
        <v>289</v>
      </c>
      <c r="I3600" t="s">
        <v>240</v>
      </c>
      <c r="J3600" t="s">
        <v>290</v>
      </c>
      <c r="K3600" t="s">
        <v>241</v>
      </c>
      <c r="L3600" t="s">
        <v>237</v>
      </c>
      <c r="M3600" t="s">
        <v>380</v>
      </c>
      <c r="N3600" t="s">
        <v>206</v>
      </c>
      <c r="O3600" t="s">
        <v>264</v>
      </c>
      <c r="P3600">
        <v>2020</v>
      </c>
      <c r="Q3600">
        <v>3.3374147299999999</v>
      </c>
    </row>
    <row r="3601" spans="1:17" x14ac:dyDescent="0.25">
      <c r="A3601" t="s">
        <v>467</v>
      </c>
      <c r="B3601" t="s">
        <v>468</v>
      </c>
      <c r="C3601" t="s">
        <v>464</v>
      </c>
      <c r="D3601" t="s">
        <v>361</v>
      </c>
      <c r="E3601" t="s">
        <v>416</v>
      </c>
      <c r="F3601" t="s">
        <v>348</v>
      </c>
      <c r="G3601" t="s">
        <v>233</v>
      </c>
      <c r="H3601" t="s">
        <v>289</v>
      </c>
      <c r="I3601" t="s">
        <v>240</v>
      </c>
      <c r="J3601" t="s">
        <v>290</v>
      </c>
      <c r="K3601" t="s">
        <v>241</v>
      </c>
      <c r="L3601" t="s">
        <v>237</v>
      </c>
      <c r="M3601" t="s">
        <v>380</v>
      </c>
      <c r="N3601" t="s">
        <v>206</v>
      </c>
      <c r="O3601" t="s">
        <v>265</v>
      </c>
      <c r="P3601">
        <v>2020</v>
      </c>
      <c r="Q3601">
        <v>4.5153258120000004</v>
      </c>
    </row>
    <row r="3602" spans="1:17" x14ac:dyDescent="0.25">
      <c r="A3602" t="s">
        <v>467</v>
      </c>
      <c r="B3602" t="s">
        <v>468</v>
      </c>
      <c r="C3602" t="s">
        <v>464</v>
      </c>
      <c r="D3602" t="s">
        <v>361</v>
      </c>
      <c r="E3602" t="s">
        <v>416</v>
      </c>
      <c r="F3602" t="s">
        <v>348</v>
      </c>
      <c r="G3602" t="s">
        <v>233</v>
      </c>
      <c r="H3602" t="s">
        <v>289</v>
      </c>
      <c r="I3602" t="s">
        <v>240</v>
      </c>
      <c r="J3602" t="s">
        <v>290</v>
      </c>
      <c r="K3602" t="s">
        <v>241</v>
      </c>
      <c r="L3602" t="s">
        <v>237</v>
      </c>
      <c r="M3602" t="s">
        <v>380</v>
      </c>
      <c r="N3602" t="s">
        <v>206</v>
      </c>
      <c r="O3602" t="s">
        <v>194</v>
      </c>
      <c r="P3602">
        <v>2030</v>
      </c>
      <c r="Q3602">
        <v>3.6602326710000002</v>
      </c>
    </row>
    <row r="3603" spans="1:17" x14ac:dyDescent="0.25">
      <c r="A3603" t="s">
        <v>467</v>
      </c>
      <c r="B3603" t="s">
        <v>468</v>
      </c>
      <c r="C3603" t="s">
        <v>464</v>
      </c>
      <c r="D3603" t="s">
        <v>361</v>
      </c>
      <c r="E3603" t="s">
        <v>416</v>
      </c>
      <c r="F3603" t="s">
        <v>348</v>
      </c>
      <c r="G3603" t="s">
        <v>233</v>
      </c>
      <c r="H3603" t="s">
        <v>289</v>
      </c>
      <c r="I3603" t="s">
        <v>240</v>
      </c>
      <c r="J3603" t="s">
        <v>290</v>
      </c>
      <c r="K3603" t="s">
        <v>241</v>
      </c>
      <c r="L3603" t="s">
        <v>237</v>
      </c>
      <c r="M3603" t="s">
        <v>380</v>
      </c>
      <c r="N3603" t="s">
        <v>206</v>
      </c>
      <c r="O3603" t="s">
        <v>194</v>
      </c>
      <c r="P3603">
        <v>2050</v>
      </c>
      <c r="Q3603">
        <v>3.2214901899999999</v>
      </c>
    </row>
    <row r="3604" spans="1:17" x14ac:dyDescent="0.25">
      <c r="A3604" t="s">
        <v>467</v>
      </c>
      <c r="B3604" t="s">
        <v>468</v>
      </c>
      <c r="C3604" t="s">
        <v>464</v>
      </c>
      <c r="D3604" t="s">
        <v>361</v>
      </c>
      <c r="E3604" t="s">
        <v>416</v>
      </c>
      <c r="F3604" t="s">
        <v>348</v>
      </c>
      <c r="G3604" t="s">
        <v>233</v>
      </c>
      <c r="H3604" t="s">
        <v>289</v>
      </c>
      <c r="I3604" t="s">
        <v>240</v>
      </c>
      <c r="J3604" t="s">
        <v>290</v>
      </c>
      <c r="K3604" t="s">
        <v>241</v>
      </c>
      <c r="L3604" t="s">
        <v>237</v>
      </c>
      <c r="M3604" t="s">
        <v>380</v>
      </c>
      <c r="N3604" t="s">
        <v>206</v>
      </c>
      <c r="O3604" t="s">
        <v>264</v>
      </c>
      <c r="P3604">
        <v>2050</v>
      </c>
      <c r="Q3604">
        <v>2.4161176430000002</v>
      </c>
    </row>
    <row r="3605" spans="1:17" x14ac:dyDescent="0.25">
      <c r="A3605" t="s">
        <v>467</v>
      </c>
      <c r="B3605" t="s">
        <v>468</v>
      </c>
      <c r="C3605" t="s">
        <v>464</v>
      </c>
      <c r="D3605" t="s">
        <v>361</v>
      </c>
      <c r="E3605" t="s">
        <v>416</v>
      </c>
      <c r="F3605" t="s">
        <v>348</v>
      </c>
      <c r="G3605" t="s">
        <v>233</v>
      </c>
      <c r="H3605" t="s">
        <v>289</v>
      </c>
      <c r="I3605" t="s">
        <v>240</v>
      </c>
      <c r="J3605" t="s">
        <v>290</v>
      </c>
      <c r="K3605" t="s">
        <v>241</v>
      </c>
      <c r="L3605" t="s">
        <v>237</v>
      </c>
      <c r="M3605" t="s">
        <v>380</v>
      </c>
      <c r="N3605" t="s">
        <v>206</v>
      </c>
      <c r="O3605" t="s">
        <v>265</v>
      </c>
      <c r="P3605">
        <v>2050</v>
      </c>
      <c r="Q3605">
        <v>4.0268627380000002</v>
      </c>
    </row>
    <row r="3606" spans="1:17" x14ac:dyDescent="0.25">
      <c r="A3606" t="s">
        <v>467</v>
      </c>
      <c r="B3606" t="s">
        <v>468</v>
      </c>
      <c r="C3606" t="s">
        <v>464</v>
      </c>
      <c r="D3606" t="s">
        <v>361</v>
      </c>
      <c r="E3606" t="s">
        <v>416</v>
      </c>
      <c r="F3606" t="s">
        <v>348</v>
      </c>
      <c r="G3606" t="s">
        <v>233</v>
      </c>
      <c r="H3606" t="s">
        <v>162</v>
      </c>
      <c r="I3606" t="s">
        <v>234</v>
      </c>
      <c r="J3606" t="s">
        <v>235</v>
      </c>
      <c r="K3606" t="s">
        <v>236</v>
      </c>
      <c r="L3606" t="s">
        <v>237</v>
      </c>
      <c r="M3606" t="s">
        <v>379</v>
      </c>
      <c r="N3606" t="s">
        <v>206</v>
      </c>
      <c r="O3606" t="s">
        <v>194</v>
      </c>
      <c r="P3606">
        <v>2015</v>
      </c>
      <c r="Q3606">
        <v>425000</v>
      </c>
    </row>
    <row r="3607" spans="1:17" x14ac:dyDescent="0.25">
      <c r="A3607" t="s">
        <v>467</v>
      </c>
      <c r="B3607" t="s">
        <v>468</v>
      </c>
      <c r="C3607" t="s">
        <v>464</v>
      </c>
      <c r="D3607" t="s">
        <v>361</v>
      </c>
      <c r="E3607" t="s">
        <v>416</v>
      </c>
      <c r="F3607" t="s">
        <v>348</v>
      </c>
      <c r="G3607" t="s">
        <v>233</v>
      </c>
      <c r="H3607" t="s">
        <v>162</v>
      </c>
      <c r="I3607" t="s">
        <v>234</v>
      </c>
      <c r="J3607" t="s">
        <v>235</v>
      </c>
      <c r="K3607" t="s">
        <v>236</v>
      </c>
      <c r="L3607" t="s">
        <v>237</v>
      </c>
      <c r="M3607" t="s">
        <v>379</v>
      </c>
      <c r="N3607" t="s">
        <v>206</v>
      </c>
      <c r="O3607" t="s">
        <v>194</v>
      </c>
      <c r="P3607">
        <v>2020</v>
      </c>
      <c r="Q3607">
        <v>411000</v>
      </c>
    </row>
    <row r="3608" spans="1:17" x14ac:dyDescent="0.25">
      <c r="A3608" t="s">
        <v>467</v>
      </c>
      <c r="B3608" t="s">
        <v>468</v>
      </c>
      <c r="C3608" t="s">
        <v>464</v>
      </c>
      <c r="D3608" t="s">
        <v>361</v>
      </c>
      <c r="E3608" t="s">
        <v>416</v>
      </c>
      <c r="F3608" t="s">
        <v>348</v>
      </c>
      <c r="G3608" t="s">
        <v>233</v>
      </c>
      <c r="H3608" t="s">
        <v>162</v>
      </c>
      <c r="I3608" t="s">
        <v>234</v>
      </c>
      <c r="J3608" t="s">
        <v>235</v>
      </c>
      <c r="K3608" t="s">
        <v>236</v>
      </c>
      <c r="L3608" t="s">
        <v>237</v>
      </c>
      <c r="M3608" t="s">
        <v>379</v>
      </c>
      <c r="N3608" t="s">
        <v>206</v>
      </c>
      <c r="O3608" t="s">
        <v>264</v>
      </c>
      <c r="P3608">
        <v>2020</v>
      </c>
      <c r="Q3608">
        <v>349000</v>
      </c>
    </row>
    <row r="3609" spans="1:17" x14ac:dyDescent="0.25">
      <c r="A3609" t="s">
        <v>467</v>
      </c>
      <c r="B3609" t="s">
        <v>468</v>
      </c>
      <c r="C3609" t="s">
        <v>464</v>
      </c>
      <c r="D3609" t="s">
        <v>361</v>
      </c>
      <c r="E3609" t="s">
        <v>416</v>
      </c>
      <c r="F3609" t="s">
        <v>348</v>
      </c>
      <c r="G3609" t="s">
        <v>233</v>
      </c>
      <c r="H3609" t="s">
        <v>162</v>
      </c>
      <c r="I3609" t="s">
        <v>234</v>
      </c>
      <c r="J3609" t="s">
        <v>235</v>
      </c>
      <c r="K3609" t="s">
        <v>236</v>
      </c>
      <c r="L3609" t="s">
        <v>237</v>
      </c>
      <c r="M3609" t="s">
        <v>379</v>
      </c>
      <c r="N3609" t="s">
        <v>206</v>
      </c>
      <c r="O3609" t="s">
        <v>265</v>
      </c>
      <c r="P3609">
        <v>2020</v>
      </c>
      <c r="Q3609">
        <v>478000</v>
      </c>
    </row>
    <row r="3610" spans="1:17" x14ac:dyDescent="0.25">
      <c r="A3610" t="s">
        <v>467</v>
      </c>
      <c r="B3610" t="s">
        <v>468</v>
      </c>
      <c r="C3610" t="s">
        <v>464</v>
      </c>
      <c r="D3610" t="s">
        <v>361</v>
      </c>
      <c r="E3610" t="s">
        <v>416</v>
      </c>
      <c r="F3610" t="s">
        <v>348</v>
      </c>
      <c r="G3610" t="s">
        <v>233</v>
      </c>
      <c r="H3610" t="s">
        <v>162</v>
      </c>
      <c r="I3610" t="s">
        <v>234</v>
      </c>
      <c r="J3610" t="s">
        <v>235</v>
      </c>
      <c r="K3610" t="s">
        <v>236</v>
      </c>
      <c r="L3610" t="s">
        <v>237</v>
      </c>
      <c r="M3610" t="s">
        <v>379</v>
      </c>
      <c r="N3610" t="s">
        <v>206</v>
      </c>
      <c r="O3610" t="s">
        <v>194</v>
      </c>
      <c r="P3610">
        <v>2030</v>
      </c>
      <c r="Q3610">
        <v>382000</v>
      </c>
    </row>
    <row r="3611" spans="1:17" x14ac:dyDescent="0.25">
      <c r="A3611" t="s">
        <v>467</v>
      </c>
      <c r="B3611" t="s">
        <v>468</v>
      </c>
      <c r="C3611" t="s">
        <v>464</v>
      </c>
      <c r="D3611" t="s">
        <v>361</v>
      </c>
      <c r="E3611" t="s">
        <v>416</v>
      </c>
      <c r="F3611" t="s">
        <v>348</v>
      </c>
      <c r="G3611" t="s">
        <v>233</v>
      </c>
      <c r="H3611" t="s">
        <v>162</v>
      </c>
      <c r="I3611" t="s">
        <v>234</v>
      </c>
      <c r="J3611" t="s">
        <v>235</v>
      </c>
      <c r="K3611" t="s">
        <v>236</v>
      </c>
      <c r="L3611" t="s">
        <v>237</v>
      </c>
      <c r="M3611" t="s">
        <v>379</v>
      </c>
      <c r="N3611" t="s">
        <v>206</v>
      </c>
      <c r="O3611" t="s">
        <v>194</v>
      </c>
      <c r="P3611">
        <v>2050</v>
      </c>
      <c r="Q3611">
        <v>328000</v>
      </c>
    </row>
    <row r="3612" spans="1:17" x14ac:dyDescent="0.25">
      <c r="A3612" t="s">
        <v>467</v>
      </c>
      <c r="B3612" t="s">
        <v>468</v>
      </c>
      <c r="C3612" t="s">
        <v>464</v>
      </c>
      <c r="D3612" t="s">
        <v>361</v>
      </c>
      <c r="E3612" t="s">
        <v>416</v>
      </c>
      <c r="F3612" t="s">
        <v>348</v>
      </c>
      <c r="G3612" t="s">
        <v>233</v>
      </c>
      <c r="H3612" t="s">
        <v>162</v>
      </c>
      <c r="I3612" t="s">
        <v>234</v>
      </c>
      <c r="J3612" t="s">
        <v>235</v>
      </c>
      <c r="K3612" t="s">
        <v>236</v>
      </c>
      <c r="L3612" t="s">
        <v>237</v>
      </c>
      <c r="M3612" t="s">
        <v>379</v>
      </c>
      <c r="N3612" t="s">
        <v>206</v>
      </c>
      <c r="O3612" t="s">
        <v>264</v>
      </c>
      <c r="P3612">
        <v>2050</v>
      </c>
      <c r="Q3612">
        <v>242000</v>
      </c>
    </row>
    <row r="3613" spans="1:17" x14ac:dyDescent="0.25">
      <c r="A3613" t="s">
        <v>467</v>
      </c>
      <c r="B3613" t="s">
        <v>468</v>
      </c>
      <c r="C3613" t="s">
        <v>464</v>
      </c>
      <c r="D3613" t="s">
        <v>361</v>
      </c>
      <c r="E3613" t="s">
        <v>416</v>
      </c>
      <c r="F3613" t="s">
        <v>348</v>
      </c>
      <c r="G3613" t="s">
        <v>233</v>
      </c>
      <c r="H3613" t="s">
        <v>162</v>
      </c>
      <c r="I3613" t="s">
        <v>234</v>
      </c>
      <c r="J3613" t="s">
        <v>235</v>
      </c>
      <c r="K3613" t="s">
        <v>236</v>
      </c>
      <c r="L3613" t="s">
        <v>237</v>
      </c>
      <c r="M3613" t="s">
        <v>379</v>
      </c>
      <c r="N3613" t="s">
        <v>206</v>
      </c>
      <c r="O3613" t="s">
        <v>265</v>
      </c>
      <c r="P3613">
        <v>2050</v>
      </c>
      <c r="Q3613">
        <v>408000</v>
      </c>
    </row>
    <row r="3614" spans="1:17" x14ac:dyDescent="0.25">
      <c r="A3614" t="s">
        <v>467</v>
      </c>
      <c r="B3614" t="s">
        <v>468</v>
      </c>
      <c r="C3614" t="s">
        <v>464</v>
      </c>
      <c r="D3614" t="s">
        <v>361</v>
      </c>
      <c r="E3614" t="s">
        <v>416</v>
      </c>
      <c r="F3614" t="s">
        <v>348</v>
      </c>
      <c r="G3614" t="s">
        <v>233</v>
      </c>
      <c r="H3614" t="s">
        <v>163</v>
      </c>
      <c r="I3614" t="s">
        <v>240</v>
      </c>
      <c r="J3614" t="s">
        <v>235</v>
      </c>
      <c r="K3614" t="s">
        <v>241</v>
      </c>
      <c r="L3614" t="s">
        <v>237</v>
      </c>
      <c r="M3614" t="s">
        <v>427</v>
      </c>
      <c r="N3614" t="s">
        <v>206</v>
      </c>
      <c r="O3614" t="s">
        <v>194</v>
      </c>
      <c r="P3614">
        <v>2015</v>
      </c>
      <c r="Q3614">
        <v>10.651077430000001</v>
      </c>
    </row>
    <row r="3615" spans="1:17" x14ac:dyDescent="0.25">
      <c r="A3615" t="s">
        <v>467</v>
      </c>
      <c r="B3615" t="s">
        <v>468</v>
      </c>
      <c r="C3615" t="s">
        <v>464</v>
      </c>
      <c r="D3615" t="s">
        <v>361</v>
      </c>
      <c r="E3615" t="s">
        <v>416</v>
      </c>
      <c r="F3615" t="s">
        <v>348</v>
      </c>
      <c r="G3615" t="s">
        <v>233</v>
      </c>
      <c r="H3615" t="s">
        <v>163</v>
      </c>
      <c r="I3615" t="s">
        <v>240</v>
      </c>
      <c r="J3615" t="s">
        <v>235</v>
      </c>
      <c r="K3615" t="s">
        <v>241</v>
      </c>
      <c r="L3615" t="s">
        <v>237</v>
      </c>
      <c r="M3615" t="s">
        <v>427</v>
      </c>
      <c r="N3615" t="s">
        <v>206</v>
      </c>
      <c r="O3615" t="s">
        <v>194</v>
      </c>
      <c r="P3615">
        <v>2020</v>
      </c>
      <c r="Q3615">
        <v>10.387449999999999</v>
      </c>
    </row>
    <row r="3616" spans="1:17" x14ac:dyDescent="0.25">
      <c r="A3616" t="s">
        <v>467</v>
      </c>
      <c r="B3616" t="s">
        <v>468</v>
      </c>
      <c r="C3616" t="s">
        <v>464</v>
      </c>
      <c r="D3616" t="s">
        <v>361</v>
      </c>
      <c r="E3616" t="s">
        <v>416</v>
      </c>
      <c r="F3616" t="s">
        <v>348</v>
      </c>
      <c r="G3616" t="s">
        <v>233</v>
      </c>
      <c r="H3616" t="s">
        <v>163</v>
      </c>
      <c r="I3616" t="s">
        <v>240</v>
      </c>
      <c r="J3616" t="s">
        <v>235</v>
      </c>
      <c r="K3616" t="s">
        <v>241</v>
      </c>
      <c r="L3616" t="s">
        <v>237</v>
      </c>
      <c r="M3616" t="s">
        <v>427</v>
      </c>
      <c r="N3616" t="s">
        <v>206</v>
      </c>
      <c r="O3616" t="s">
        <v>264</v>
      </c>
      <c r="P3616">
        <v>2020</v>
      </c>
      <c r="Q3616">
        <v>8.8293325029999998</v>
      </c>
    </row>
    <row r="3617" spans="1:17" x14ac:dyDescent="0.25">
      <c r="A3617" t="s">
        <v>467</v>
      </c>
      <c r="B3617" t="s">
        <v>468</v>
      </c>
      <c r="C3617" t="s">
        <v>464</v>
      </c>
      <c r="D3617" t="s">
        <v>361</v>
      </c>
      <c r="E3617" t="s">
        <v>416</v>
      </c>
      <c r="F3617" t="s">
        <v>348</v>
      </c>
      <c r="G3617" t="s">
        <v>233</v>
      </c>
      <c r="H3617" t="s">
        <v>163</v>
      </c>
      <c r="I3617" t="s">
        <v>240</v>
      </c>
      <c r="J3617" t="s">
        <v>235</v>
      </c>
      <c r="K3617" t="s">
        <v>241</v>
      </c>
      <c r="L3617" t="s">
        <v>237</v>
      </c>
      <c r="M3617" t="s">
        <v>427</v>
      </c>
      <c r="N3617" t="s">
        <v>206</v>
      </c>
      <c r="O3617" t="s">
        <v>265</v>
      </c>
      <c r="P3617">
        <v>2020</v>
      </c>
      <c r="Q3617">
        <v>12.2051037</v>
      </c>
    </row>
    <row r="3618" spans="1:17" x14ac:dyDescent="0.25">
      <c r="A3618" t="s">
        <v>467</v>
      </c>
      <c r="B3618" t="s">
        <v>468</v>
      </c>
      <c r="C3618" t="s">
        <v>464</v>
      </c>
      <c r="D3618" t="s">
        <v>361</v>
      </c>
      <c r="E3618" t="s">
        <v>416</v>
      </c>
      <c r="F3618" t="s">
        <v>348</v>
      </c>
      <c r="G3618" t="s">
        <v>233</v>
      </c>
      <c r="H3618" t="s">
        <v>163</v>
      </c>
      <c r="I3618" t="s">
        <v>240</v>
      </c>
      <c r="J3618" t="s">
        <v>235</v>
      </c>
      <c r="K3618" t="s">
        <v>241</v>
      </c>
      <c r="L3618" t="s">
        <v>237</v>
      </c>
      <c r="M3618" t="s">
        <v>427</v>
      </c>
      <c r="N3618" t="s">
        <v>206</v>
      </c>
      <c r="O3618" t="s">
        <v>194</v>
      </c>
      <c r="P3618">
        <v>2030</v>
      </c>
      <c r="Q3618">
        <v>9.9377478289999992</v>
      </c>
    </row>
    <row r="3619" spans="1:17" x14ac:dyDescent="0.25">
      <c r="A3619" t="s">
        <v>467</v>
      </c>
      <c r="B3619" t="s">
        <v>468</v>
      </c>
      <c r="C3619" t="s">
        <v>464</v>
      </c>
      <c r="D3619" t="s">
        <v>361</v>
      </c>
      <c r="E3619" t="s">
        <v>416</v>
      </c>
      <c r="F3619" t="s">
        <v>348</v>
      </c>
      <c r="G3619" t="s">
        <v>233</v>
      </c>
      <c r="H3619" t="s">
        <v>163</v>
      </c>
      <c r="I3619" t="s">
        <v>240</v>
      </c>
      <c r="J3619" t="s">
        <v>235</v>
      </c>
      <c r="K3619" t="s">
        <v>241</v>
      </c>
      <c r="L3619" t="s">
        <v>237</v>
      </c>
      <c r="M3619" t="s">
        <v>427</v>
      </c>
      <c r="N3619" t="s">
        <v>206</v>
      </c>
      <c r="O3619" t="s">
        <v>194</v>
      </c>
      <c r="P3619">
        <v>2050</v>
      </c>
      <c r="Q3619">
        <v>8.7701447689999998</v>
      </c>
    </row>
    <row r="3620" spans="1:17" x14ac:dyDescent="0.25">
      <c r="A3620" t="s">
        <v>467</v>
      </c>
      <c r="B3620" t="s">
        <v>468</v>
      </c>
      <c r="C3620" t="s">
        <v>464</v>
      </c>
      <c r="D3620" t="s">
        <v>361</v>
      </c>
      <c r="E3620" t="s">
        <v>416</v>
      </c>
      <c r="F3620" t="s">
        <v>348</v>
      </c>
      <c r="G3620" t="s">
        <v>233</v>
      </c>
      <c r="H3620" t="s">
        <v>163</v>
      </c>
      <c r="I3620" t="s">
        <v>240</v>
      </c>
      <c r="J3620" t="s">
        <v>235</v>
      </c>
      <c r="K3620" t="s">
        <v>241</v>
      </c>
      <c r="L3620" t="s">
        <v>237</v>
      </c>
      <c r="M3620" t="s">
        <v>427</v>
      </c>
      <c r="N3620" t="s">
        <v>206</v>
      </c>
      <c r="O3620" t="s">
        <v>264</v>
      </c>
      <c r="P3620">
        <v>2050</v>
      </c>
      <c r="Q3620">
        <v>6.3919853409999998</v>
      </c>
    </row>
    <row r="3621" spans="1:17" x14ac:dyDescent="0.25">
      <c r="A3621" t="s">
        <v>467</v>
      </c>
      <c r="B3621" t="s">
        <v>468</v>
      </c>
      <c r="C3621" t="s">
        <v>464</v>
      </c>
      <c r="D3621" t="s">
        <v>361</v>
      </c>
      <c r="E3621" t="s">
        <v>416</v>
      </c>
      <c r="F3621" t="s">
        <v>348</v>
      </c>
      <c r="G3621" t="s">
        <v>233</v>
      </c>
      <c r="H3621" t="s">
        <v>163</v>
      </c>
      <c r="I3621" t="s">
        <v>240</v>
      </c>
      <c r="J3621" t="s">
        <v>235</v>
      </c>
      <c r="K3621" t="s">
        <v>241</v>
      </c>
      <c r="L3621" t="s">
        <v>237</v>
      </c>
      <c r="M3621" t="s">
        <v>427</v>
      </c>
      <c r="N3621" t="s">
        <v>206</v>
      </c>
      <c r="O3621" t="s">
        <v>265</v>
      </c>
      <c r="P3621">
        <v>2050</v>
      </c>
      <c r="Q3621">
        <v>10.90080655</v>
      </c>
    </row>
    <row r="3622" spans="1:17" x14ac:dyDescent="0.25">
      <c r="A3622" t="s">
        <v>467</v>
      </c>
      <c r="B3622" t="s">
        <v>468</v>
      </c>
      <c r="C3622" t="s">
        <v>464</v>
      </c>
      <c r="D3622" t="s">
        <v>361</v>
      </c>
      <c r="E3622" t="s">
        <v>416</v>
      </c>
      <c r="F3622" t="s">
        <v>348</v>
      </c>
      <c r="G3622" t="s">
        <v>233</v>
      </c>
      <c r="H3622" t="s">
        <v>164</v>
      </c>
      <c r="I3622" t="s">
        <v>4</v>
      </c>
      <c r="J3622" t="s">
        <v>235</v>
      </c>
      <c r="K3622" t="s">
        <v>242</v>
      </c>
      <c r="L3622" t="s">
        <v>237</v>
      </c>
      <c r="M3622" t="s">
        <v>368</v>
      </c>
      <c r="N3622" t="s">
        <v>206</v>
      </c>
      <c r="O3622" t="s">
        <v>194</v>
      </c>
      <c r="P3622">
        <v>2015</v>
      </c>
      <c r="Q3622">
        <v>25.87662813</v>
      </c>
    </row>
    <row r="3623" spans="1:17" x14ac:dyDescent="0.25">
      <c r="A3623" t="s">
        <v>467</v>
      </c>
      <c r="B3623" t="s">
        <v>468</v>
      </c>
      <c r="C3623" t="s">
        <v>464</v>
      </c>
      <c r="D3623" t="s">
        <v>361</v>
      </c>
      <c r="E3623" t="s">
        <v>416</v>
      </c>
      <c r="F3623" t="s">
        <v>348</v>
      </c>
      <c r="G3623" t="s">
        <v>233</v>
      </c>
      <c r="H3623" t="s">
        <v>164</v>
      </c>
      <c r="I3623" t="s">
        <v>4</v>
      </c>
      <c r="J3623" t="s">
        <v>235</v>
      </c>
      <c r="K3623" t="s">
        <v>242</v>
      </c>
      <c r="L3623" t="s">
        <v>237</v>
      </c>
      <c r="M3623" t="s">
        <v>368</v>
      </c>
      <c r="N3623" t="s">
        <v>206</v>
      </c>
      <c r="O3623" t="s">
        <v>194</v>
      </c>
      <c r="P3623">
        <v>2020</v>
      </c>
      <c r="Q3623">
        <v>25.876628190000002</v>
      </c>
    </row>
    <row r="3624" spans="1:17" x14ac:dyDescent="0.25">
      <c r="A3624" t="s">
        <v>467</v>
      </c>
      <c r="B3624" t="s">
        <v>468</v>
      </c>
      <c r="C3624" t="s">
        <v>464</v>
      </c>
      <c r="D3624" t="s">
        <v>361</v>
      </c>
      <c r="E3624" t="s">
        <v>416</v>
      </c>
      <c r="F3624" t="s">
        <v>348</v>
      </c>
      <c r="G3624" t="s">
        <v>233</v>
      </c>
      <c r="H3624" t="s">
        <v>164</v>
      </c>
      <c r="I3624" t="s">
        <v>4</v>
      </c>
      <c r="J3624" t="s">
        <v>235</v>
      </c>
      <c r="K3624" t="s">
        <v>242</v>
      </c>
      <c r="L3624" t="s">
        <v>237</v>
      </c>
      <c r="M3624" t="s">
        <v>368</v>
      </c>
      <c r="N3624" t="s">
        <v>206</v>
      </c>
      <c r="O3624" t="s">
        <v>264</v>
      </c>
      <c r="P3624">
        <v>2020</v>
      </c>
      <c r="Q3624">
        <v>22.017686619999999</v>
      </c>
    </row>
    <row r="3625" spans="1:17" x14ac:dyDescent="0.25">
      <c r="A3625" t="s">
        <v>467</v>
      </c>
      <c r="B3625" t="s">
        <v>468</v>
      </c>
      <c r="C3625" t="s">
        <v>464</v>
      </c>
      <c r="D3625" t="s">
        <v>361</v>
      </c>
      <c r="E3625" t="s">
        <v>416</v>
      </c>
      <c r="F3625" t="s">
        <v>348</v>
      </c>
      <c r="G3625" t="s">
        <v>233</v>
      </c>
      <c r="H3625" t="s">
        <v>164</v>
      </c>
      <c r="I3625" t="s">
        <v>4</v>
      </c>
      <c r="J3625" t="s">
        <v>235</v>
      </c>
      <c r="K3625" t="s">
        <v>242</v>
      </c>
      <c r="L3625" t="s">
        <v>237</v>
      </c>
      <c r="M3625" t="s">
        <v>368</v>
      </c>
      <c r="N3625" t="s">
        <v>206</v>
      </c>
      <c r="O3625" t="s">
        <v>265</v>
      </c>
      <c r="P3625">
        <v>2020</v>
      </c>
      <c r="Q3625">
        <v>29.813700140000002</v>
      </c>
    </row>
    <row r="3626" spans="1:17" x14ac:dyDescent="0.25">
      <c r="A3626" t="s">
        <v>467</v>
      </c>
      <c r="B3626" t="s">
        <v>468</v>
      </c>
      <c r="C3626" t="s">
        <v>464</v>
      </c>
      <c r="D3626" t="s">
        <v>361</v>
      </c>
      <c r="E3626" t="s">
        <v>416</v>
      </c>
      <c r="F3626" t="s">
        <v>348</v>
      </c>
      <c r="G3626" t="s">
        <v>233</v>
      </c>
      <c r="H3626" t="s">
        <v>164</v>
      </c>
      <c r="I3626" t="s">
        <v>4</v>
      </c>
      <c r="J3626" t="s">
        <v>235</v>
      </c>
      <c r="K3626" t="s">
        <v>242</v>
      </c>
      <c r="L3626" t="s">
        <v>237</v>
      </c>
      <c r="M3626" t="s">
        <v>368</v>
      </c>
      <c r="N3626" t="s">
        <v>206</v>
      </c>
      <c r="O3626" t="s">
        <v>194</v>
      </c>
      <c r="P3626">
        <v>2030</v>
      </c>
      <c r="Q3626">
        <v>25.376857480000002</v>
      </c>
    </row>
    <row r="3627" spans="1:17" x14ac:dyDescent="0.25">
      <c r="A3627" t="s">
        <v>467</v>
      </c>
      <c r="B3627" t="s">
        <v>468</v>
      </c>
      <c r="C3627" t="s">
        <v>464</v>
      </c>
      <c r="D3627" t="s">
        <v>361</v>
      </c>
      <c r="E3627" t="s">
        <v>416</v>
      </c>
      <c r="F3627" t="s">
        <v>348</v>
      </c>
      <c r="G3627" t="s">
        <v>233</v>
      </c>
      <c r="H3627" t="s">
        <v>164</v>
      </c>
      <c r="I3627" t="s">
        <v>4</v>
      </c>
      <c r="J3627" t="s">
        <v>235</v>
      </c>
      <c r="K3627" t="s">
        <v>242</v>
      </c>
      <c r="L3627" t="s">
        <v>237</v>
      </c>
      <c r="M3627" t="s">
        <v>368</v>
      </c>
      <c r="N3627" t="s">
        <v>206</v>
      </c>
      <c r="O3627" t="s">
        <v>194</v>
      </c>
      <c r="P3627">
        <v>2050</v>
      </c>
      <c r="Q3627">
        <v>24.702285020000001</v>
      </c>
    </row>
    <row r="3628" spans="1:17" x14ac:dyDescent="0.25">
      <c r="A3628" t="s">
        <v>467</v>
      </c>
      <c r="B3628" t="s">
        <v>468</v>
      </c>
      <c r="C3628" t="s">
        <v>464</v>
      </c>
      <c r="D3628" t="s">
        <v>361</v>
      </c>
      <c r="E3628" t="s">
        <v>416</v>
      </c>
      <c r="F3628" t="s">
        <v>348</v>
      </c>
      <c r="G3628" t="s">
        <v>233</v>
      </c>
      <c r="H3628" t="s">
        <v>164</v>
      </c>
      <c r="I3628" t="s">
        <v>4</v>
      </c>
      <c r="J3628" t="s">
        <v>235</v>
      </c>
      <c r="K3628" t="s">
        <v>242</v>
      </c>
      <c r="L3628" t="s">
        <v>237</v>
      </c>
      <c r="M3628" t="s">
        <v>368</v>
      </c>
      <c r="N3628" t="s">
        <v>206</v>
      </c>
      <c r="O3628" t="s">
        <v>264</v>
      </c>
      <c r="P3628">
        <v>2050</v>
      </c>
      <c r="Q3628">
        <v>18.574943739999998</v>
      </c>
    </row>
    <row r="3629" spans="1:17" x14ac:dyDescent="0.25">
      <c r="A3629" t="s">
        <v>467</v>
      </c>
      <c r="B3629" t="s">
        <v>468</v>
      </c>
      <c r="C3629" t="s">
        <v>464</v>
      </c>
      <c r="D3629" t="s">
        <v>361</v>
      </c>
      <c r="E3629" t="s">
        <v>416</v>
      </c>
      <c r="F3629" t="s">
        <v>348</v>
      </c>
      <c r="G3629" t="s">
        <v>233</v>
      </c>
      <c r="H3629" t="s">
        <v>164</v>
      </c>
      <c r="I3629" t="s">
        <v>4</v>
      </c>
      <c r="J3629" t="s">
        <v>235</v>
      </c>
      <c r="K3629" t="s">
        <v>242</v>
      </c>
      <c r="L3629" t="s">
        <v>237</v>
      </c>
      <c r="M3629" t="s">
        <v>368</v>
      </c>
      <c r="N3629" t="s">
        <v>206</v>
      </c>
      <c r="O3629" t="s">
        <v>265</v>
      </c>
      <c r="P3629">
        <v>2050</v>
      </c>
      <c r="Q3629">
        <v>30.860878320000001</v>
      </c>
    </row>
    <row r="3630" spans="1:17" x14ac:dyDescent="0.25">
      <c r="A3630" t="s">
        <v>467</v>
      </c>
      <c r="B3630" t="s">
        <v>468</v>
      </c>
      <c r="C3630" t="s">
        <v>464</v>
      </c>
      <c r="D3630" t="s">
        <v>361</v>
      </c>
      <c r="E3630" t="s">
        <v>416</v>
      </c>
      <c r="F3630" t="s">
        <v>348</v>
      </c>
      <c r="G3630" t="s">
        <v>243</v>
      </c>
      <c r="H3630" t="s">
        <v>356</v>
      </c>
      <c r="I3630" t="s">
        <v>298</v>
      </c>
      <c r="K3630" t="s">
        <v>78</v>
      </c>
      <c r="M3630" t="s">
        <v>428</v>
      </c>
      <c r="O3630" t="s">
        <v>194</v>
      </c>
      <c r="P3630">
        <v>2015</v>
      </c>
      <c r="Q3630">
        <v>2</v>
      </c>
    </row>
    <row r="3631" spans="1:17" x14ac:dyDescent="0.25">
      <c r="A3631" t="s">
        <v>467</v>
      </c>
      <c r="B3631" t="s">
        <v>468</v>
      </c>
      <c r="C3631" t="s">
        <v>464</v>
      </c>
      <c r="D3631" t="s">
        <v>361</v>
      </c>
      <c r="E3631" t="s">
        <v>416</v>
      </c>
      <c r="F3631" t="s">
        <v>348</v>
      </c>
      <c r="G3631" t="s">
        <v>243</v>
      </c>
      <c r="H3631" t="s">
        <v>356</v>
      </c>
      <c r="I3631" t="s">
        <v>298</v>
      </c>
      <c r="K3631" t="s">
        <v>78</v>
      </c>
      <c r="M3631" t="s">
        <v>428</v>
      </c>
      <c r="O3631" t="s">
        <v>194</v>
      </c>
      <c r="P3631">
        <v>2020</v>
      </c>
      <c r="Q3631">
        <v>2</v>
      </c>
    </row>
    <row r="3632" spans="1:17" x14ac:dyDescent="0.25">
      <c r="A3632" t="s">
        <v>467</v>
      </c>
      <c r="B3632" t="s">
        <v>468</v>
      </c>
      <c r="C3632" t="s">
        <v>464</v>
      </c>
      <c r="D3632" t="s">
        <v>361</v>
      </c>
      <c r="E3632" t="s">
        <v>416</v>
      </c>
      <c r="F3632" t="s">
        <v>348</v>
      </c>
      <c r="G3632" t="s">
        <v>243</v>
      </c>
      <c r="H3632" t="s">
        <v>356</v>
      </c>
      <c r="I3632" t="s">
        <v>298</v>
      </c>
      <c r="K3632" t="s">
        <v>78</v>
      </c>
      <c r="M3632" t="s">
        <v>428</v>
      </c>
      <c r="O3632" t="s">
        <v>264</v>
      </c>
      <c r="P3632">
        <v>2020</v>
      </c>
      <c r="Q3632">
        <v>2</v>
      </c>
    </row>
    <row r="3633" spans="1:17" x14ac:dyDescent="0.25">
      <c r="A3633" t="s">
        <v>467</v>
      </c>
      <c r="B3633" t="s">
        <v>468</v>
      </c>
      <c r="C3633" t="s">
        <v>464</v>
      </c>
      <c r="D3633" t="s">
        <v>361</v>
      </c>
      <c r="E3633" t="s">
        <v>416</v>
      </c>
      <c r="F3633" t="s">
        <v>348</v>
      </c>
      <c r="G3633" t="s">
        <v>243</v>
      </c>
      <c r="H3633" t="s">
        <v>356</v>
      </c>
      <c r="I3633" t="s">
        <v>298</v>
      </c>
      <c r="K3633" t="s">
        <v>78</v>
      </c>
      <c r="M3633" t="s">
        <v>428</v>
      </c>
      <c r="O3633" t="s">
        <v>265</v>
      </c>
      <c r="P3633">
        <v>2020</v>
      </c>
      <c r="Q3633">
        <v>2</v>
      </c>
    </row>
    <row r="3634" spans="1:17" x14ac:dyDescent="0.25">
      <c r="A3634" t="s">
        <v>467</v>
      </c>
      <c r="B3634" t="s">
        <v>468</v>
      </c>
      <c r="C3634" t="s">
        <v>464</v>
      </c>
      <c r="D3634" t="s">
        <v>361</v>
      </c>
      <c r="E3634" t="s">
        <v>416</v>
      </c>
      <c r="F3634" t="s">
        <v>348</v>
      </c>
      <c r="G3634" t="s">
        <v>243</v>
      </c>
      <c r="H3634" t="s">
        <v>356</v>
      </c>
      <c r="I3634" t="s">
        <v>298</v>
      </c>
      <c r="K3634" t="s">
        <v>78</v>
      </c>
      <c r="M3634" t="s">
        <v>428</v>
      </c>
      <c r="O3634" t="s">
        <v>194</v>
      </c>
      <c r="P3634">
        <v>2030</v>
      </c>
      <c r="Q3634">
        <v>2</v>
      </c>
    </row>
    <row r="3635" spans="1:17" x14ac:dyDescent="0.25">
      <c r="A3635" t="s">
        <v>467</v>
      </c>
      <c r="B3635" t="s">
        <v>468</v>
      </c>
      <c r="C3635" t="s">
        <v>464</v>
      </c>
      <c r="D3635" t="s">
        <v>361</v>
      </c>
      <c r="E3635" t="s">
        <v>416</v>
      </c>
      <c r="F3635" t="s">
        <v>348</v>
      </c>
      <c r="G3635" t="s">
        <v>243</v>
      </c>
      <c r="H3635" t="s">
        <v>356</v>
      </c>
      <c r="I3635" t="s">
        <v>298</v>
      </c>
      <c r="K3635" t="s">
        <v>78</v>
      </c>
      <c r="M3635" t="s">
        <v>428</v>
      </c>
      <c r="O3635" t="s">
        <v>194</v>
      </c>
      <c r="P3635">
        <v>2050</v>
      </c>
      <c r="Q3635">
        <v>2</v>
      </c>
    </row>
    <row r="3636" spans="1:17" x14ac:dyDescent="0.25">
      <c r="A3636" t="s">
        <v>467</v>
      </c>
      <c r="B3636" t="s">
        <v>468</v>
      </c>
      <c r="C3636" t="s">
        <v>464</v>
      </c>
      <c r="D3636" t="s">
        <v>361</v>
      </c>
      <c r="E3636" t="s">
        <v>416</v>
      </c>
      <c r="F3636" t="s">
        <v>348</v>
      </c>
      <c r="G3636" t="s">
        <v>243</v>
      </c>
      <c r="H3636" t="s">
        <v>356</v>
      </c>
      <c r="I3636" t="s">
        <v>298</v>
      </c>
      <c r="K3636" t="s">
        <v>78</v>
      </c>
      <c r="M3636" t="s">
        <v>428</v>
      </c>
      <c r="O3636" t="s">
        <v>264</v>
      </c>
      <c r="P3636">
        <v>2050</v>
      </c>
      <c r="Q3636">
        <v>2</v>
      </c>
    </row>
    <row r="3637" spans="1:17" x14ac:dyDescent="0.25">
      <c r="A3637" t="s">
        <v>467</v>
      </c>
      <c r="B3637" t="s">
        <v>468</v>
      </c>
      <c r="C3637" t="s">
        <v>464</v>
      </c>
      <c r="D3637" t="s">
        <v>361</v>
      </c>
      <c r="E3637" t="s">
        <v>416</v>
      </c>
      <c r="F3637" t="s">
        <v>348</v>
      </c>
      <c r="G3637" t="s">
        <v>243</v>
      </c>
      <c r="H3637" t="s">
        <v>356</v>
      </c>
      <c r="I3637" t="s">
        <v>298</v>
      </c>
      <c r="K3637" t="s">
        <v>78</v>
      </c>
      <c r="M3637" t="s">
        <v>428</v>
      </c>
      <c r="O3637" t="s">
        <v>265</v>
      </c>
      <c r="P3637">
        <v>2050</v>
      </c>
      <c r="Q3637">
        <v>2</v>
      </c>
    </row>
    <row r="3638" spans="1:17" x14ac:dyDescent="0.25">
      <c r="A3638" t="s">
        <v>467</v>
      </c>
      <c r="B3638" t="s">
        <v>468</v>
      </c>
      <c r="C3638" t="s">
        <v>464</v>
      </c>
      <c r="D3638" t="s">
        <v>361</v>
      </c>
      <c r="E3638" t="s">
        <v>416</v>
      </c>
      <c r="F3638" t="s">
        <v>348</v>
      </c>
      <c r="G3638" t="s">
        <v>243</v>
      </c>
      <c r="H3638" t="s">
        <v>244</v>
      </c>
      <c r="I3638" t="s">
        <v>245</v>
      </c>
      <c r="J3638" t="s">
        <v>246</v>
      </c>
      <c r="K3638" t="s">
        <v>191</v>
      </c>
      <c r="M3638" t="s">
        <v>428</v>
      </c>
      <c r="O3638" t="s">
        <v>194</v>
      </c>
      <c r="P3638">
        <v>2015</v>
      </c>
      <c r="Q3638">
        <v>0.2</v>
      </c>
    </row>
    <row r="3639" spans="1:17" x14ac:dyDescent="0.25">
      <c r="A3639" t="s">
        <v>467</v>
      </c>
      <c r="B3639" t="s">
        <v>468</v>
      </c>
      <c r="C3639" t="s">
        <v>464</v>
      </c>
      <c r="D3639" t="s">
        <v>361</v>
      </c>
      <c r="E3639" t="s">
        <v>416</v>
      </c>
      <c r="F3639" t="s">
        <v>348</v>
      </c>
      <c r="G3639" t="s">
        <v>243</v>
      </c>
      <c r="H3639" t="s">
        <v>244</v>
      </c>
      <c r="I3639" t="s">
        <v>245</v>
      </c>
      <c r="J3639" t="s">
        <v>246</v>
      </c>
      <c r="K3639" t="s">
        <v>191</v>
      </c>
      <c r="M3639" t="s">
        <v>428</v>
      </c>
      <c r="O3639" t="s">
        <v>194</v>
      </c>
      <c r="P3639">
        <v>2020</v>
      </c>
      <c r="Q3639">
        <v>0.2</v>
      </c>
    </row>
    <row r="3640" spans="1:17" x14ac:dyDescent="0.25">
      <c r="A3640" t="s">
        <v>467</v>
      </c>
      <c r="B3640" t="s">
        <v>468</v>
      </c>
      <c r="C3640" t="s">
        <v>464</v>
      </c>
      <c r="D3640" t="s">
        <v>361</v>
      </c>
      <c r="E3640" t="s">
        <v>416</v>
      </c>
      <c r="F3640" t="s">
        <v>348</v>
      </c>
      <c r="G3640" t="s">
        <v>243</v>
      </c>
      <c r="H3640" t="s">
        <v>244</v>
      </c>
      <c r="I3640" t="s">
        <v>245</v>
      </c>
      <c r="J3640" t="s">
        <v>246</v>
      </c>
      <c r="K3640" t="s">
        <v>191</v>
      </c>
      <c r="M3640" t="s">
        <v>428</v>
      </c>
      <c r="O3640" t="s">
        <v>264</v>
      </c>
      <c r="P3640">
        <v>2020</v>
      </c>
      <c r="Q3640">
        <v>0.2</v>
      </c>
    </row>
    <row r="3641" spans="1:17" x14ac:dyDescent="0.25">
      <c r="A3641" t="s">
        <v>467</v>
      </c>
      <c r="B3641" t="s">
        <v>468</v>
      </c>
      <c r="C3641" t="s">
        <v>464</v>
      </c>
      <c r="D3641" t="s">
        <v>361</v>
      </c>
      <c r="E3641" t="s">
        <v>416</v>
      </c>
      <c r="F3641" t="s">
        <v>348</v>
      </c>
      <c r="G3641" t="s">
        <v>243</v>
      </c>
      <c r="H3641" t="s">
        <v>244</v>
      </c>
      <c r="I3641" t="s">
        <v>245</v>
      </c>
      <c r="J3641" t="s">
        <v>246</v>
      </c>
      <c r="K3641" t="s">
        <v>191</v>
      </c>
      <c r="M3641" t="s">
        <v>428</v>
      </c>
      <c r="O3641" t="s">
        <v>265</v>
      </c>
      <c r="P3641">
        <v>2020</v>
      </c>
      <c r="Q3641">
        <v>0.2</v>
      </c>
    </row>
    <row r="3642" spans="1:17" x14ac:dyDescent="0.25">
      <c r="A3642" t="s">
        <v>467</v>
      </c>
      <c r="B3642" t="s">
        <v>468</v>
      </c>
      <c r="C3642" t="s">
        <v>464</v>
      </c>
      <c r="D3642" t="s">
        <v>361</v>
      </c>
      <c r="E3642" t="s">
        <v>416</v>
      </c>
      <c r="F3642" t="s">
        <v>348</v>
      </c>
      <c r="G3642" t="s">
        <v>243</v>
      </c>
      <c r="H3642" t="s">
        <v>244</v>
      </c>
      <c r="I3642" t="s">
        <v>245</v>
      </c>
      <c r="J3642" t="s">
        <v>246</v>
      </c>
      <c r="K3642" t="s">
        <v>191</v>
      </c>
      <c r="M3642" t="s">
        <v>428</v>
      </c>
      <c r="O3642" t="s">
        <v>194</v>
      </c>
      <c r="P3642">
        <v>2030</v>
      </c>
      <c r="Q3642">
        <v>0.2</v>
      </c>
    </row>
    <row r="3643" spans="1:17" x14ac:dyDescent="0.25">
      <c r="A3643" t="s">
        <v>467</v>
      </c>
      <c r="B3643" t="s">
        <v>468</v>
      </c>
      <c r="C3643" t="s">
        <v>464</v>
      </c>
      <c r="D3643" t="s">
        <v>361</v>
      </c>
      <c r="E3643" t="s">
        <v>416</v>
      </c>
      <c r="F3643" t="s">
        <v>348</v>
      </c>
      <c r="G3643" t="s">
        <v>243</v>
      </c>
      <c r="H3643" t="s">
        <v>244</v>
      </c>
      <c r="I3643" t="s">
        <v>245</v>
      </c>
      <c r="J3643" t="s">
        <v>246</v>
      </c>
      <c r="K3643" t="s">
        <v>191</v>
      </c>
      <c r="M3643" t="s">
        <v>428</v>
      </c>
      <c r="O3643" t="s">
        <v>194</v>
      </c>
      <c r="P3643">
        <v>2050</v>
      </c>
      <c r="Q3643">
        <v>0.2</v>
      </c>
    </row>
    <row r="3644" spans="1:17" x14ac:dyDescent="0.25">
      <c r="A3644" t="s">
        <v>467</v>
      </c>
      <c r="B3644" t="s">
        <v>468</v>
      </c>
      <c r="C3644" t="s">
        <v>464</v>
      </c>
      <c r="D3644" t="s">
        <v>361</v>
      </c>
      <c r="E3644" t="s">
        <v>416</v>
      </c>
      <c r="F3644" t="s">
        <v>348</v>
      </c>
      <c r="G3644" t="s">
        <v>243</v>
      </c>
      <c r="H3644" t="s">
        <v>244</v>
      </c>
      <c r="I3644" t="s">
        <v>245</v>
      </c>
      <c r="J3644" t="s">
        <v>246</v>
      </c>
      <c r="K3644" t="s">
        <v>191</v>
      </c>
      <c r="M3644" t="s">
        <v>428</v>
      </c>
      <c r="O3644" t="s">
        <v>264</v>
      </c>
      <c r="P3644">
        <v>2050</v>
      </c>
      <c r="Q3644">
        <v>0.2</v>
      </c>
    </row>
    <row r="3645" spans="1:17" x14ac:dyDescent="0.25">
      <c r="A3645" t="s">
        <v>467</v>
      </c>
      <c r="B3645" t="s">
        <v>468</v>
      </c>
      <c r="C3645" t="s">
        <v>464</v>
      </c>
      <c r="D3645" t="s">
        <v>361</v>
      </c>
      <c r="E3645" t="s">
        <v>416</v>
      </c>
      <c r="F3645" t="s">
        <v>348</v>
      </c>
      <c r="G3645" t="s">
        <v>243</v>
      </c>
      <c r="H3645" t="s">
        <v>244</v>
      </c>
      <c r="I3645" t="s">
        <v>245</v>
      </c>
      <c r="J3645" t="s">
        <v>246</v>
      </c>
      <c r="K3645" t="s">
        <v>191</v>
      </c>
      <c r="M3645" t="s">
        <v>428</v>
      </c>
      <c r="O3645" t="s">
        <v>265</v>
      </c>
      <c r="P3645">
        <v>2050</v>
      </c>
      <c r="Q3645">
        <v>0.2</v>
      </c>
    </row>
    <row r="3646" spans="1:17" x14ac:dyDescent="0.25">
      <c r="A3646" t="s">
        <v>467</v>
      </c>
      <c r="B3646" t="s">
        <v>468</v>
      </c>
      <c r="C3646" t="s">
        <v>464</v>
      </c>
      <c r="D3646" t="s">
        <v>361</v>
      </c>
      <c r="E3646" t="s">
        <v>416</v>
      </c>
      <c r="F3646" t="s">
        <v>348</v>
      </c>
      <c r="G3646" t="s">
        <v>243</v>
      </c>
      <c r="H3646" t="s">
        <v>248</v>
      </c>
      <c r="I3646" t="s">
        <v>249</v>
      </c>
      <c r="J3646" t="s">
        <v>250</v>
      </c>
      <c r="K3646" t="s">
        <v>191</v>
      </c>
      <c r="M3646" t="s">
        <v>344</v>
      </c>
      <c r="O3646" t="s">
        <v>194</v>
      </c>
      <c r="P3646">
        <v>2015</v>
      </c>
    </row>
    <row r="3647" spans="1:17" x14ac:dyDescent="0.25">
      <c r="A3647" t="s">
        <v>467</v>
      </c>
      <c r="B3647" t="s">
        <v>468</v>
      </c>
      <c r="C3647" t="s">
        <v>464</v>
      </c>
      <c r="D3647" t="s">
        <v>361</v>
      </c>
      <c r="E3647" t="s">
        <v>416</v>
      </c>
      <c r="F3647" t="s">
        <v>348</v>
      </c>
      <c r="G3647" t="s">
        <v>243</v>
      </c>
      <c r="H3647" t="s">
        <v>248</v>
      </c>
      <c r="I3647" t="s">
        <v>249</v>
      </c>
      <c r="J3647" t="s">
        <v>250</v>
      </c>
      <c r="K3647" t="s">
        <v>191</v>
      </c>
      <c r="M3647" t="s">
        <v>344</v>
      </c>
      <c r="O3647" t="s">
        <v>194</v>
      </c>
      <c r="P3647">
        <v>2020</v>
      </c>
    </row>
    <row r="3648" spans="1:17" x14ac:dyDescent="0.25">
      <c r="A3648" t="s">
        <v>467</v>
      </c>
      <c r="B3648" t="s">
        <v>468</v>
      </c>
      <c r="C3648" t="s">
        <v>464</v>
      </c>
      <c r="D3648" t="s">
        <v>361</v>
      </c>
      <c r="E3648" t="s">
        <v>416</v>
      </c>
      <c r="F3648" t="s">
        <v>348</v>
      </c>
      <c r="G3648" t="s">
        <v>243</v>
      </c>
      <c r="H3648" t="s">
        <v>248</v>
      </c>
      <c r="I3648" t="s">
        <v>249</v>
      </c>
      <c r="J3648" t="s">
        <v>250</v>
      </c>
      <c r="K3648" t="s">
        <v>191</v>
      </c>
      <c r="M3648" t="s">
        <v>344</v>
      </c>
      <c r="O3648" t="s">
        <v>264</v>
      </c>
      <c r="P3648">
        <v>2020</v>
      </c>
    </row>
    <row r="3649" spans="1:17" x14ac:dyDescent="0.25">
      <c r="A3649" t="s">
        <v>467</v>
      </c>
      <c r="B3649" t="s">
        <v>468</v>
      </c>
      <c r="C3649" t="s">
        <v>464</v>
      </c>
      <c r="D3649" t="s">
        <v>361</v>
      </c>
      <c r="E3649" t="s">
        <v>416</v>
      </c>
      <c r="F3649" t="s">
        <v>348</v>
      </c>
      <c r="G3649" t="s">
        <v>243</v>
      </c>
      <c r="H3649" t="s">
        <v>248</v>
      </c>
      <c r="I3649" t="s">
        <v>249</v>
      </c>
      <c r="J3649" t="s">
        <v>250</v>
      </c>
      <c r="K3649" t="s">
        <v>191</v>
      </c>
      <c r="M3649" t="s">
        <v>344</v>
      </c>
      <c r="O3649" t="s">
        <v>265</v>
      </c>
      <c r="P3649">
        <v>2020</v>
      </c>
    </row>
    <row r="3650" spans="1:17" x14ac:dyDescent="0.25">
      <c r="A3650" t="s">
        <v>467</v>
      </c>
      <c r="B3650" t="s">
        <v>468</v>
      </c>
      <c r="C3650" t="s">
        <v>464</v>
      </c>
      <c r="D3650" t="s">
        <v>361</v>
      </c>
      <c r="E3650" t="s">
        <v>416</v>
      </c>
      <c r="F3650" t="s">
        <v>348</v>
      </c>
      <c r="G3650" t="s">
        <v>243</v>
      </c>
      <c r="H3650" t="s">
        <v>248</v>
      </c>
      <c r="I3650" t="s">
        <v>249</v>
      </c>
      <c r="J3650" t="s">
        <v>250</v>
      </c>
      <c r="K3650" t="s">
        <v>191</v>
      </c>
      <c r="M3650" t="s">
        <v>344</v>
      </c>
      <c r="O3650" t="s">
        <v>194</v>
      </c>
      <c r="P3650">
        <v>2030</v>
      </c>
    </row>
    <row r="3651" spans="1:17" x14ac:dyDescent="0.25">
      <c r="A3651" t="s">
        <v>467</v>
      </c>
      <c r="B3651" t="s">
        <v>468</v>
      </c>
      <c r="C3651" t="s">
        <v>464</v>
      </c>
      <c r="D3651" t="s">
        <v>361</v>
      </c>
      <c r="E3651" t="s">
        <v>416</v>
      </c>
      <c r="F3651" t="s">
        <v>348</v>
      </c>
      <c r="G3651" t="s">
        <v>243</v>
      </c>
      <c r="H3651" t="s">
        <v>248</v>
      </c>
      <c r="I3651" t="s">
        <v>249</v>
      </c>
      <c r="J3651" t="s">
        <v>250</v>
      </c>
      <c r="K3651" t="s">
        <v>191</v>
      </c>
      <c r="M3651" t="s">
        <v>344</v>
      </c>
      <c r="O3651" t="s">
        <v>194</v>
      </c>
      <c r="P3651">
        <v>2050</v>
      </c>
    </row>
    <row r="3652" spans="1:17" x14ac:dyDescent="0.25">
      <c r="A3652" t="s">
        <v>467</v>
      </c>
      <c r="B3652" t="s">
        <v>468</v>
      </c>
      <c r="C3652" t="s">
        <v>464</v>
      </c>
      <c r="D3652" t="s">
        <v>361</v>
      </c>
      <c r="E3652" t="s">
        <v>416</v>
      </c>
      <c r="F3652" t="s">
        <v>348</v>
      </c>
      <c r="G3652" t="s">
        <v>243</v>
      </c>
      <c r="H3652" t="s">
        <v>248</v>
      </c>
      <c r="I3652" t="s">
        <v>249</v>
      </c>
      <c r="J3652" t="s">
        <v>250</v>
      </c>
      <c r="K3652" t="s">
        <v>191</v>
      </c>
      <c r="M3652" t="s">
        <v>344</v>
      </c>
      <c r="O3652" t="s">
        <v>264</v>
      </c>
      <c r="P3652">
        <v>2050</v>
      </c>
    </row>
    <row r="3653" spans="1:17" x14ac:dyDescent="0.25">
      <c r="A3653" t="s">
        <v>467</v>
      </c>
      <c r="B3653" t="s">
        <v>468</v>
      </c>
      <c r="C3653" t="s">
        <v>464</v>
      </c>
      <c r="D3653" t="s">
        <v>361</v>
      </c>
      <c r="E3653" t="s">
        <v>416</v>
      </c>
      <c r="F3653" t="s">
        <v>348</v>
      </c>
      <c r="G3653" t="s">
        <v>243</v>
      </c>
      <c r="H3653" t="s">
        <v>248</v>
      </c>
      <c r="I3653" t="s">
        <v>249</v>
      </c>
      <c r="J3653" t="s">
        <v>250</v>
      </c>
      <c r="K3653" t="s">
        <v>191</v>
      </c>
      <c r="M3653" t="s">
        <v>344</v>
      </c>
      <c r="O3653" t="s">
        <v>265</v>
      </c>
      <c r="P3653">
        <v>2050</v>
      </c>
    </row>
    <row r="3654" spans="1:17" x14ac:dyDescent="0.25">
      <c r="A3654" t="s">
        <v>467</v>
      </c>
      <c r="B3654" t="s">
        <v>468</v>
      </c>
      <c r="C3654" t="s">
        <v>464</v>
      </c>
      <c r="D3654" t="s">
        <v>361</v>
      </c>
      <c r="E3654" t="s">
        <v>416</v>
      </c>
      <c r="F3654" t="s">
        <v>348</v>
      </c>
      <c r="G3654" t="s">
        <v>243</v>
      </c>
      <c r="H3654" t="s">
        <v>253</v>
      </c>
      <c r="I3654" t="s">
        <v>254</v>
      </c>
      <c r="J3654" t="s">
        <v>255</v>
      </c>
      <c r="K3654" t="s">
        <v>191</v>
      </c>
      <c r="M3654" t="s">
        <v>428</v>
      </c>
      <c r="O3654" t="s">
        <v>194</v>
      </c>
      <c r="P3654">
        <v>2015</v>
      </c>
      <c r="Q3654">
        <v>0.1</v>
      </c>
    </row>
    <row r="3655" spans="1:17" x14ac:dyDescent="0.25">
      <c r="A3655" t="s">
        <v>467</v>
      </c>
      <c r="B3655" t="s">
        <v>468</v>
      </c>
      <c r="C3655" t="s">
        <v>464</v>
      </c>
      <c r="D3655" t="s">
        <v>361</v>
      </c>
      <c r="E3655" t="s">
        <v>416</v>
      </c>
      <c r="F3655" t="s">
        <v>348</v>
      </c>
      <c r="G3655" t="s">
        <v>243</v>
      </c>
      <c r="H3655" t="s">
        <v>253</v>
      </c>
      <c r="I3655" t="s">
        <v>254</v>
      </c>
      <c r="J3655" t="s">
        <v>255</v>
      </c>
      <c r="K3655" t="s">
        <v>191</v>
      </c>
      <c r="M3655" t="s">
        <v>428</v>
      </c>
      <c r="O3655" t="s">
        <v>194</v>
      </c>
      <c r="P3655">
        <v>2020</v>
      </c>
      <c r="Q3655">
        <v>0.1</v>
      </c>
    </row>
    <row r="3656" spans="1:17" x14ac:dyDescent="0.25">
      <c r="A3656" t="s">
        <v>467</v>
      </c>
      <c r="B3656" t="s">
        <v>468</v>
      </c>
      <c r="C3656" t="s">
        <v>464</v>
      </c>
      <c r="D3656" t="s">
        <v>361</v>
      </c>
      <c r="E3656" t="s">
        <v>416</v>
      </c>
      <c r="F3656" t="s">
        <v>348</v>
      </c>
      <c r="G3656" t="s">
        <v>243</v>
      </c>
      <c r="H3656" t="s">
        <v>253</v>
      </c>
      <c r="I3656" t="s">
        <v>254</v>
      </c>
      <c r="J3656" t="s">
        <v>255</v>
      </c>
      <c r="K3656" t="s">
        <v>191</v>
      </c>
      <c r="M3656" t="s">
        <v>428</v>
      </c>
      <c r="O3656" t="s">
        <v>264</v>
      </c>
      <c r="P3656">
        <v>2020</v>
      </c>
      <c r="Q3656">
        <v>0.1</v>
      </c>
    </row>
    <row r="3657" spans="1:17" x14ac:dyDescent="0.25">
      <c r="A3657" t="s">
        <v>467</v>
      </c>
      <c r="B3657" t="s">
        <v>468</v>
      </c>
      <c r="C3657" t="s">
        <v>464</v>
      </c>
      <c r="D3657" t="s">
        <v>361</v>
      </c>
      <c r="E3657" t="s">
        <v>416</v>
      </c>
      <c r="F3657" t="s">
        <v>348</v>
      </c>
      <c r="G3657" t="s">
        <v>243</v>
      </c>
      <c r="H3657" t="s">
        <v>253</v>
      </c>
      <c r="I3657" t="s">
        <v>254</v>
      </c>
      <c r="J3657" t="s">
        <v>255</v>
      </c>
      <c r="K3657" t="s">
        <v>191</v>
      </c>
      <c r="M3657" t="s">
        <v>428</v>
      </c>
      <c r="O3657" t="s">
        <v>265</v>
      </c>
      <c r="P3657">
        <v>2020</v>
      </c>
      <c r="Q3657">
        <v>0.1</v>
      </c>
    </row>
    <row r="3658" spans="1:17" x14ac:dyDescent="0.25">
      <c r="A3658" t="s">
        <v>467</v>
      </c>
      <c r="B3658" t="s">
        <v>468</v>
      </c>
      <c r="C3658" t="s">
        <v>464</v>
      </c>
      <c r="D3658" t="s">
        <v>361</v>
      </c>
      <c r="E3658" t="s">
        <v>416</v>
      </c>
      <c r="F3658" t="s">
        <v>348</v>
      </c>
      <c r="G3658" t="s">
        <v>243</v>
      </c>
      <c r="H3658" t="s">
        <v>253</v>
      </c>
      <c r="I3658" t="s">
        <v>254</v>
      </c>
      <c r="J3658" t="s">
        <v>255</v>
      </c>
      <c r="K3658" t="s">
        <v>191</v>
      </c>
      <c r="M3658" t="s">
        <v>428</v>
      </c>
      <c r="O3658" t="s">
        <v>194</v>
      </c>
      <c r="P3658">
        <v>2030</v>
      </c>
      <c r="Q3658">
        <v>0.1</v>
      </c>
    </row>
    <row r="3659" spans="1:17" x14ac:dyDescent="0.25">
      <c r="A3659" t="s">
        <v>467</v>
      </c>
      <c r="B3659" t="s">
        <v>468</v>
      </c>
      <c r="C3659" t="s">
        <v>464</v>
      </c>
      <c r="D3659" t="s">
        <v>361</v>
      </c>
      <c r="E3659" t="s">
        <v>416</v>
      </c>
      <c r="F3659" t="s">
        <v>348</v>
      </c>
      <c r="G3659" t="s">
        <v>243</v>
      </c>
      <c r="H3659" t="s">
        <v>253</v>
      </c>
      <c r="I3659" t="s">
        <v>254</v>
      </c>
      <c r="J3659" t="s">
        <v>255</v>
      </c>
      <c r="K3659" t="s">
        <v>191</v>
      </c>
      <c r="M3659" t="s">
        <v>428</v>
      </c>
      <c r="O3659" t="s">
        <v>194</v>
      </c>
      <c r="P3659">
        <v>2050</v>
      </c>
      <c r="Q3659">
        <v>0.1</v>
      </c>
    </row>
    <row r="3660" spans="1:17" x14ac:dyDescent="0.25">
      <c r="A3660" t="s">
        <v>467</v>
      </c>
      <c r="B3660" t="s">
        <v>468</v>
      </c>
      <c r="C3660" t="s">
        <v>464</v>
      </c>
      <c r="D3660" t="s">
        <v>361</v>
      </c>
      <c r="E3660" t="s">
        <v>416</v>
      </c>
      <c r="F3660" t="s">
        <v>348</v>
      </c>
      <c r="G3660" t="s">
        <v>243</v>
      </c>
      <c r="H3660" t="s">
        <v>253</v>
      </c>
      <c r="I3660" t="s">
        <v>254</v>
      </c>
      <c r="J3660" t="s">
        <v>255</v>
      </c>
      <c r="K3660" t="s">
        <v>191</v>
      </c>
      <c r="M3660" t="s">
        <v>428</v>
      </c>
      <c r="O3660" t="s">
        <v>264</v>
      </c>
      <c r="P3660">
        <v>2050</v>
      </c>
      <c r="Q3660">
        <v>0.1</v>
      </c>
    </row>
    <row r="3661" spans="1:17" x14ac:dyDescent="0.25">
      <c r="A3661" t="s">
        <v>467</v>
      </c>
      <c r="B3661" t="s">
        <v>468</v>
      </c>
      <c r="C3661" t="s">
        <v>464</v>
      </c>
      <c r="D3661" t="s">
        <v>361</v>
      </c>
      <c r="E3661" t="s">
        <v>416</v>
      </c>
      <c r="F3661" t="s">
        <v>348</v>
      </c>
      <c r="G3661" t="s">
        <v>243</v>
      </c>
      <c r="H3661" t="s">
        <v>253</v>
      </c>
      <c r="I3661" t="s">
        <v>254</v>
      </c>
      <c r="J3661" t="s">
        <v>255</v>
      </c>
      <c r="K3661" t="s">
        <v>191</v>
      </c>
      <c r="M3661" t="s">
        <v>428</v>
      </c>
      <c r="O3661" t="s">
        <v>265</v>
      </c>
      <c r="P3661">
        <v>2050</v>
      </c>
      <c r="Q3661">
        <v>0.1</v>
      </c>
    </row>
    <row r="3662" spans="1:17" x14ac:dyDescent="0.25">
      <c r="A3662" t="s">
        <v>467</v>
      </c>
      <c r="B3662" t="s">
        <v>468</v>
      </c>
      <c r="C3662" t="s">
        <v>464</v>
      </c>
      <c r="D3662" t="s">
        <v>361</v>
      </c>
      <c r="E3662" t="s">
        <v>416</v>
      </c>
      <c r="F3662" t="s">
        <v>348</v>
      </c>
      <c r="G3662" t="s">
        <v>243</v>
      </c>
      <c r="H3662" t="s">
        <v>357</v>
      </c>
      <c r="I3662" t="s">
        <v>306</v>
      </c>
      <c r="K3662" t="s">
        <v>78</v>
      </c>
      <c r="M3662" t="s">
        <v>428</v>
      </c>
      <c r="O3662" t="s">
        <v>194</v>
      </c>
      <c r="P3662">
        <v>2015</v>
      </c>
      <c r="Q3662">
        <v>0.5</v>
      </c>
    </row>
    <row r="3663" spans="1:17" x14ac:dyDescent="0.25">
      <c r="A3663" t="s">
        <v>467</v>
      </c>
      <c r="B3663" t="s">
        <v>468</v>
      </c>
      <c r="C3663" t="s">
        <v>464</v>
      </c>
      <c r="D3663" t="s">
        <v>361</v>
      </c>
      <c r="E3663" t="s">
        <v>416</v>
      </c>
      <c r="F3663" t="s">
        <v>348</v>
      </c>
      <c r="G3663" t="s">
        <v>243</v>
      </c>
      <c r="H3663" t="s">
        <v>357</v>
      </c>
      <c r="I3663" t="s">
        <v>306</v>
      </c>
      <c r="K3663" t="s">
        <v>78</v>
      </c>
      <c r="M3663" t="s">
        <v>428</v>
      </c>
      <c r="O3663" t="s">
        <v>194</v>
      </c>
      <c r="P3663">
        <v>2020</v>
      </c>
      <c r="Q3663">
        <v>0.5</v>
      </c>
    </row>
    <row r="3664" spans="1:17" x14ac:dyDescent="0.25">
      <c r="A3664" t="s">
        <v>467</v>
      </c>
      <c r="B3664" t="s">
        <v>468</v>
      </c>
      <c r="C3664" t="s">
        <v>464</v>
      </c>
      <c r="D3664" t="s">
        <v>361</v>
      </c>
      <c r="E3664" t="s">
        <v>416</v>
      </c>
      <c r="F3664" t="s">
        <v>348</v>
      </c>
      <c r="G3664" t="s">
        <v>243</v>
      </c>
      <c r="H3664" t="s">
        <v>357</v>
      </c>
      <c r="I3664" t="s">
        <v>306</v>
      </c>
      <c r="K3664" t="s">
        <v>78</v>
      </c>
      <c r="M3664" t="s">
        <v>428</v>
      </c>
      <c r="O3664" t="s">
        <v>264</v>
      </c>
      <c r="P3664">
        <v>2020</v>
      </c>
      <c r="Q3664">
        <v>0.5</v>
      </c>
    </row>
    <row r="3665" spans="1:17" x14ac:dyDescent="0.25">
      <c r="A3665" t="s">
        <v>467</v>
      </c>
      <c r="B3665" t="s">
        <v>468</v>
      </c>
      <c r="C3665" t="s">
        <v>464</v>
      </c>
      <c r="D3665" t="s">
        <v>361</v>
      </c>
      <c r="E3665" t="s">
        <v>416</v>
      </c>
      <c r="F3665" t="s">
        <v>348</v>
      </c>
      <c r="G3665" t="s">
        <v>243</v>
      </c>
      <c r="H3665" t="s">
        <v>357</v>
      </c>
      <c r="I3665" t="s">
        <v>306</v>
      </c>
      <c r="K3665" t="s">
        <v>78</v>
      </c>
      <c r="M3665" t="s">
        <v>428</v>
      </c>
      <c r="O3665" t="s">
        <v>265</v>
      </c>
      <c r="P3665">
        <v>2020</v>
      </c>
      <c r="Q3665">
        <v>0.5</v>
      </c>
    </row>
    <row r="3666" spans="1:17" x14ac:dyDescent="0.25">
      <c r="A3666" t="s">
        <v>467</v>
      </c>
      <c r="B3666" t="s">
        <v>468</v>
      </c>
      <c r="C3666" t="s">
        <v>464</v>
      </c>
      <c r="D3666" t="s">
        <v>361</v>
      </c>
      <c r="E3666" t="s">
        <v>416</v>
      </c>
      <c r="F3666" t="s">
        <v>348</v>
      </c>
      <c r="G3666" t="s">
        <v>243</v>
      </c>
      <c r="H3666" t="s">
        <v>357</v>
      </c>
      <c r="I3666" t="s">
        <v>306</v>
      </c>
      <c r="K3666" t="s">
        <v>78</v>
      </c>
      <c r="M3666" t="s">
        <v>428</v>
      </c>
      <c r="O3666" t="s">
        <v>194</v>
      </c>
      <c r="P3666">
        <v>2030</v>
      </c>
      <c r="Q3666">
        <v>0.5</v>
      </c>
    </row>
    <row r="3667" spans="1:17" x14ac:dyDescent="0.25">
      <c r="A3667" t="s">
        <v>467</v>
      </c>
      <c r="B3667" t="s">
        <v>468</v>
      </c>
      <c r="C3667" t="s">
        <v>464</v>
      </c>
      <c r="D3667" t="s">
        <v>361</v>
      </c>
      <c r="E3667" t="s">
        <v>416</v>
      </c>
      <c r="F3667" t="s">
        <v>348</v>
      </c>
      <c r="G3667" t="s">
        <v>243</v>
      </c>
      <c r="H3667" t="s">
        <v>357</v>
      </c>
      <c r="I3667" t="s">
        <v>306</v>
      </c>
      <c r="K3667" t="s">
        <v>78</v>
      </c>
      <c r="M3667" t="s">
        <v>428</v>
      </c>
      <c r="O3667" t="s">
        <v>194</v>
      </c>
      <c r="P3667">
        <v>2050</v>
      </c>
      <c r="Q3667">
        <v>0.5</v>
      </c>
    </row>
    <row r="3668" spans="1:17" x14ac:dyDescent="0.25">
      <c r="A3668" t="s">
        <v>467</v>
      </c>
      <c r="B3668" t="s">
        <v>468</v>
      </c>
      <c r="C3668" t="s">
        <v>464</v>
      </c>
      <c r="D3668" t="s">
        <v>361</v>
      </c>
      <c r="E3668" t="s">
        <v>416</v>
      </c>
      <c r="F3668" t="s">
        <v>348</v>
      </c>
      <c r="G3668" t="s">
        <v>243</v>
      </c>
      <c r="H3668" t="s">
        <v>357</v>
      </c>
      <c r="I3668" t="s">
        <v>306</v>
      </c>
      <c r="K3668" t="s">
        <v>78</v>
      </c>
      <c r="M3668" t="s">
        <v>428</v>
      </c>
      <c r="O3668" t="s">
        <v>264</v>
      </c>
      <c r="P3668">
        <v>2050</v>
      </c>
      <c r="Q3668">
        <v>0.5</v>
      </c>
    </row>
    <row r="3669" spans="1:17" x14ac:dyDescent="0.25">
      <c r="A3669" t="s">
        <v>467</v>
      </c>
      <c r="B3669" t="s">
        <v>468</v>
      </c>
      <c r="C3669" t="s">
        <v>464</v>
      </c>
      <c r="D3669" t="s">
        <v>361</v>
      </c>
      <c r="E3669" t="s">
        <v>416</v>
      </c>
      <c r="F3669" t="s">
        <v>348</v>
      </c>
      <c r="G3669" t="s">
        <v>243</v>
      </c>
      <c r="H3669" t="s">
        <v>357</v>
      </c>
      <c r="I3669" t="s">
        <v>306</v>
      </c>
      <c r="K3669" t="s">
        <v>78</v>
      </c>
      <c r="M3669" t="s">
        <v>428</v>
      </c>
      <c r="O3669" t="s">
        <v>265</v>
      </c>
      <c r="P3669">
        <v>2050</v>
      </c>
      <c r="Q3669">
        <v>0.5</v>
      </c>
    </row>
    <row r="3670" spans="1:17" x14ac:dyDescent="0.25">
      <c r="A3670" t="s">
        <v>467</v>
      </c>
      <c r="B3670" t="s">
        <v>468</v>
      </c>
      <c r="C3670" t="s">
        <v>464</v>
      </c>
      <c r="D3670" t="s">
        <v>361</v>
      </c>
      <c r="E3670" t="s">
        <v>416</v>
      </c>
      <c r="F3670" t="s">
        <v>348</v>
      </c>
      <c r="G3670" t="s">
        <v>188</v>
      </c>
      <c r="H3670" t="s">
        <v>429</v>
      </c>
      <c r="I3670" t="s">
        <v>240</v>
      </c>
      <c r="J3670" t="s">
        <v>288</v>
      </c>
      <c r="K3670" t="s">
        <v>430</v>
      </c>
      <c r="L3670" t="s">
        <v>237</v>
      </c>
      <c r="M3670" t="s">
        <v>427</v>
      </c>
      <c r="N3670" t="s">
        <v>206</v>
      </c>
      <c r="O3670" t="s">
        <v>194</v>
      </c>
      <c r="P3670">
        <v>2015</v>
      </c>
      <c r="Q3670">
        <v>1.902160729</v>
      </c>
    </row>
    <row r="3671" spans="1:17" x14ac:dyDescent="0.25">
      <c r="A3671" t="s">
        <v>467</v>
      </c>
      <c r="B3671" t="s">
        <v>468</v>
      </c>
      <c r="C3671" t="s">
        <v>464</v>
      </c>
      <c r="D3671" t="s">
        <v>361</v>
      </c>
      <c r="E3671" t="s">
        <v>416</v>
      </c>
      <c r="F3671" t="s">
        <v>348</v>
      </c>
      <c r="G3671" t="s">
        <v>188</v>
      </c>
      <c r="H3671" t="s">
        <v>429</v>
      </c>
      <c r="I3671" t="s">
        <v>240</v>
      </c>
      <c r="J3671" t="s">
        <v>288</v>
      </c>
      <c r="K3671" t="s">
        <v>430</v>
      </c>
      <c r="L3671" t="s">
        <v>237</v>
      </c>
      <c r="M3671" t="s">
        <v>427</v>
      </c>
      <c r="N3671" t="s">
        <v>206</v>
      </c>
      <c r="O3671" t="s">
        <v>194</v>
      </c>
      <c r="P3671">
        <v>2020</v>
      </c>
      <c r="Q3671">
        <v>1.4685257140000001</v>
      </c>
    </row>
    <row r="3672" spans="1:17" x14ac:dyDescent="0.25">
      <c r="A3672" t="s">
        <v>467</v>
      </c>
      <c r="B3672" t="s">
        <v>468</v>
      </c>
      <c r="C3672" t="s">
        <v>464</v>
      </c>
      <c r="D3672" t="s">
        <v>361</v>
      </c>
      <c r="E3672" t="s">
        <v>416</v>
      </c>
      <c r="F3672" t="s">
        <v>348</v>
      </c>
      <c r="G3672" t="s">
        <v>188</v>
      </c>
      <c r="H3672" t="s">
        <v>429</v>
      </c>
      <c r="I3672" t="s">
        <v>240</v>
      </c>
      <c r="J3672" t="s">
        <v>288</v>
      </c>
      <c r="K3672" t="s">
        <v>430</v>
      </c>
      <c r="L3672" t="s">
        <v>237</v>
      </c>
      <c r="M3672" t="s">
        <v>427</v>
      </c>
      <c r="N3672" t="s">
        <v>206</v>
      </c>
      <c r="O3672" t="s">
        <v>264</v>
      </c>
      <c r="P3672">
        <v>2020</v>
      </c>
      <c r="Q3672">
        <v>1.248246857</v>
      </c>
    </row>
    <row r="3673" spans="1:17" x14ac:dyDescent="0.25">
      <c r="A3673" t="s">
        <v>467</v>
      </c>
      <c r="B3673" t="s">
        <v>468</v>
      </c>
      <c r="C3673" t="s">
        <v>464</v>
      </c>
      <c r="D3673" t="s">
        <v>361</v>
      </c>
      <c r="E3673" t="s">
        <v>416</v>
      </c>
      <c r="F3673" t="s">
        <v>348</v>
      </c>
      <c r="G3673" t="s">
        <v>188</v>
      </c>
      <c r="H3673" t="s">
        <v>429</v>
      </c>
      <c r="I3673" t="s">
        <v>240</v>
      </c>
      <c r="J3673" t="s">
        <v>288</v>
      </c>
      <c r="K3673" t="s">
        <v>430</v>
      </c>
      <c r="L3673" t="s">
        <v>237</v>
      </c>
      <c r="M3673" t="s">
        <v>427</v>
      </c>
      <c r="N3673" t="s">
        <v>206</v>
      </c>
      <c r="O3673" t="s">
        <v>265</v>
      </c>
      <c r="P3673">
        <v>2020</v>
      </c>
      <c r="Q3673">
        <v>1.7477940270000001</v>
      </c>
    </row>
    <row r="3674" spans="1:17" x14ac:dyDescent="0.25">
      <c r="A3674" t="s">
        <v>467</v>
      </c>
      <c r="B3674" t="s">
        <v>468</v>
      </c>
      <c r="C3674" t="s">
        <v>464</v>
      </c>
      <c r="D3674" t="s">
        <v>361</v>
      </c>
      <c r="E3674" t="s">
        <v>416</v>
      </c>
      <c r="F3674" t="s">
        <v>348</v>
      </c>
      <c r="G3674" t="s">
        <v>188</v>
      </c>
      <c r="H3674" t="s">
        <v>429</v>
      </c>
      <c r="I3674" t="s">
        <v>240</v>
      </c>
      <c r="J3674" t="s">
        <v>288</v>
      </c>
      <c r="K3674" t="s">
        <v>430</v>
      </c>
      <c r="L3674" t="s">
        <v>237</v>
      </c>
      <c r="M3674" t="s">
        <v>427</v>
      </c>
      <c r="N3674" t="s">
        <v>206</v>
      </c>
      <c r="O3674" t="s">
        <v>194</v>
      </c>
      <c r="P3674">
        <v>2030</v>
      </c>
      <c r="Q3674">
        <v>1.45571914</v>
      </c>
    </row>
    <row r="3675" spans="1:17" x14ac:dyDescent="0.25">
      <c r="A3675" t="s">
        <v>467</v>
      </c>
      <c r="B3675" t="s">
        <v>468</v>
      </c>
      <c r="C3675" t="s">
        <v>464</v>
      </c>
      <c r="D3675" t="s">
        <v>361</v>
      </c>
      <c r="E3675" t="s">
        <v>416</v>
      </c>
      <c r="F3675" t="s">
        <v>348</v>
      </c>
      <c r="G3675" t="s">
        <v>188</v>
      </c>
      <c r="H3675" t="s">
        <v>429</v>
      </c>
      <c r="I3675" t="s">
        <v>240</v>
      </c>
      <c r="J3675" t="s">
        <v>288</v>
      </c>
      <c r="K3675" t="s">
        <v>430</v>
      </c>
      <c r="L3675" t="s">
        <v>237</v>
      </c>
      <c r="M3675" t="s">
        <v>427</v>
      </c>
      <c r="N3675" t="s">
        <v>206</v>
      </c>
      <c r="O3675" t="s">
        <v>194</v>
      </c>
      <c r="P3675">
        <v>2050</v>
      </c>
      <c r="Q3675">
        <v>1.322485766</v>
      </c>
    </row>
    <row r="3676" spans="1:17" x14ac:dyDescent="0.25">
      <c r="A3676" t="s">
        <v>467</v>
      </c>
      <c r="B3676" t="s">
        <v>468</v>
      </c>
      <c r="C3676" t="s">
        <v>464</v>
      </c>
      <c r="D3676" t="s">
        <v>361</v>
      </c>
      <c r="E3676" t="s">
        <v>416</v>
      </c>
      <c r="F3676" t="s">
        <v>348</v>
      </c>
      <c r="G3676" t="s">
        <v>188</v>
      </c>
      <c r="H3676" t="s">
        <v>429</v>
      </c>
      <c r="I3676" t="s">
        <v>240</v>
      </c>
      <c r="J3676" t="s">
        <v>288</v>
      </c>
      <c r="K3676" t="s">
        <v>430</v>
      </c>
      <c r="L3676" t="s">
        <v>237</v>
      </c>
      <c r="M3676" t="s">
        <v>427</v>
      </c>
      <c r="N3676" t="s">
        <v>206</v>
      </c>
      <c r="O3676" t="s">
        <v>264</v>
      </c>
      <c r="P3676">
        <v>2050</v>
      </c>
      <c r="Q3676">
        <v>0.94762223199999995</v>
      </c>
    </row>
    <row r="3677" spans="1:17" x14ac:dyDescent="0.25">
      <c r="A3677" t="s">
        <v>467</v>
      </c>
      <c r="B3677" t="s">
        <v>468</v>
      </c>
      <c r="C3677" t="s">
        <v>464</v>
      </c>
      <c r="D3677" t="s">
        <v>361</v>
      </c>
      <c r="E3677" t="s">
        <v>416</v>
      </c>
      <c r="F3677" t="s">
        <v>348</v>
      </c>
      <c r="G3677" t="s">
        <v>188</v>
      </c>
      <c r="H3677" t="s">
        <v>429</v>
      </c>
      <c r="I3677" t="s">
        <v>240</v>
      </c>
      <c r="J3677" t="s">
        <v>288</v>
      </c>
      <c r="K3677" t="s">
        <v>430</v>
      </c>
      <c r="L3677" t="s">
        <v>237</v>
      </c>
      <c r="M3677" t="s">
        <v>427</v>
      </c>
      <c r="N3677" t="s">
        <v>206</v>
      </c>
      <c r="O3677" t="s">
        <v>265</v>
      </c>
      <c r="P3677">
        <v>2050</v>
      </c>
      <c r="Q3677">
        <v>1.638359844</v>
      </c>
    </row>
    <row r="3678" spans="1:17" x14ac:dyDescent="0.25">
      <c r="A3678" t="s">
        <v>467</v>
      </c>
      <c r="B3678" t="s">
        <v>468</v>
      </c>
      <c r="C3678" t="s">
        <v>464</v>
      </c>
      <c r="D3678" t="s">
        <v>361</v>
      </c>
      <c r="E3678" t="s">
        <v>416</v>
      </c>
      <c r="F3678" t="s">
        <v>348</v>
      </c>
      <c r="G3678" t="s">
        <v>188</v>
      </c>
      <c r="H3678" t="s">
        <v>431</v>
      </c>
      <c r="I3678" t="s">
        <v>240</v>
      </c>
      <c r="J3678" t="s">
        <v>290</v>
      </c>
      <c r="K3678" t="s">
        <v>430</v>
      </c>
      <c r="L3678" t="s">
        <v>237</v>
      </c>
      <c r="M3678" t="s">
        <v>380</v>
      </c>
      <c r="N3678" t="s">
        <v>206</v>
      </c>
      <c r="O3678" t="s">
        <v>194</v>
      </c>
      <c r="P3678">
        <v>2015</v>
      </c>
      <c r="Q3678">
        <v>1.155934867</v>
      </c>
    </row>
    <row r="3679" spans="1:17" x14ac:dyDescent="0.25">
      <c r="A3679" t="s">
        <v>467</v>
      </c>
      <c r="B3679" t="s">
        <v>468</v>
      </c>
      <c r="C3679" t="s">
        <v>464</v>
      </c>
      <c r="D3679" t="s">
        <v>361</v>
      </c>
      <c r="E3679" t="s">
        <v>416</v>
      </c>
      <c r="F3679" t="s">
        <v>348</v>
      </c>
      <c r="G3679" t="s">
        <v>188</v>
      </c>
      <c r="H3679" t="s">
        <v>431</v>
      </c>
      <c r="I3679" t="s">
        <v>240</v>
      </c>
      <c r="J3679" t="s">
        <v>290</v>
      </c>
      <c r="K3679" t="s">
        <v>430</v>
      </c>
      <c r="L3679" t="s">
        <v>237</v>
      </c>
      <c r="M3679" t="s">
        <v>380</v>
      </c>
      <c r="N3679" t="s">
        <v>206</v>
      </c>
      <c r="O3679" t="s">
        <v>194</v>
      </c>
      <c r="P3679">
        <v>2020</v>
      </c>
      <c r="Q3679">
        <v>0.89241673899999996</v>
      </c>
    </row>
    <row r="3680" spans="1:17" x14ac:dyDescent="0.25">
      <c r="A3680" t="s">
        <v>467</v>
      </c>
      <c r="B3680" t="s">
        <v>468</v>
      </c>
      <c r="C3680" t="s">
        <v>464</v>
      </c>
      <c r="D3680" t="s">
        <v>361</v>
      </c>
      <c r="E3680" t="s">
        <v>416</v>
      </c>
      <c r="F3680" t="s">
        <v>348</v>
      </c>
      <c r="G3680" t="s">
        <v>188</v>
      </c>
      <c r="H3680" t="s">
        <v>431</v>
      </c>
      <c r="I3680" t="s">
        <v>240</v>
      </c>
      <c r="J3680" t="s">
        <v>290</v>
      </c>
      <c r="K3680" t="s">
        <v>430</v>
      </c>
      <c r="L3680" t="s">
        <v>237</v>
      </c>
      <c r="M3680" t="s">
        <v>380</v>
      </c>
      <c r="N3680" t="s">
        <v>206</v>
      </c>
      <c r="O3680" t="s">
        <v>264</v>
      </c>
      <c r="P3680">
        <v>2020</v>
      </c>
      <c r="Q3680">
        <v>0.75855422800000005</v>
      </c>
    </row>
    <row r="3681" spans="1:17" x14ac:dyDescent="0.25">
      <c r="A3681" t="s">
        <v>467</v>
      </c>
      <c r="B3681" t="s">
        <v>468</v>
      </c>
      <c r="C3681" t="s">
        <v>464</v>
      </c>
      <c r="D3681" t="s">
        <v>361</v>
      </c>
      <c r="E3681" t="s">
        <v>416</v>
      </c>
      <c r="F3681" t="s">
        <v>348</v>
      </c>
      <c r="G3681" t="s">
        <v>188</v>
      </c>
      <c r="H3681" t="s">
        <v>431</v>
      </c>
      <c r="I3681" t="s">
        <v>240</v>
      </c>
      <c r="J3681" t="s">
        <v>290</v>
      </c>
      <c r="K3681" t="s">
        <v>430</v>
      </c>
      <c r="L3681" t="s">
        <v>237</v>
      </c>
      <c r="M3681" t="s">
        <v>380</v>
      </c>
      <c r="N3681" t="s">
        <v>206</v>
      </c>
      <c r="O3681" t="s">
        <v>265</v>
      </c>
      <c r="P3681">
        <v>2020</v>
      </c>
      <c r="Q3681">
        <v>1.02627925</v>
      </c>
    </row>
    <row r="3682" spans="1:17" x14ac:dyDescent="0.25">
      <c r="A3682" t="s">
        <v>467</v>
      </c>
      <c r="B3682" t="s">
        <v>468</v>
      </c>
      <c r="C3682" t="s">
        <v>464</v>
      </c>
      <c r="D3682" t="s">
        <v>361</v>
      </c>
      <c r="E3682" t="s">
        <v>416</v>
      </c>
      <c r="F3682" t="s">
        <v>348</v>
      </c>
      <c r="G3682" t="s">
        <v>188</v>
      </c>
      <c r="H3682" t="s">
        <v>431</v>
      </c>
      <c r="I3682" t="s">
        <v>240</v>
      </c>
      <c r="J3682" t="s">
        <v>290</v>
      </c>
      <c r="K3682" t="s">
        <v>430</v>
      </c>
      <c r="L3682" t="s">
        <v>237</v>
      </c>
      <c r="M3682" t="s">
        <v>380</v>
      </c>
      <c r="N3682" t="s">
        <v>206</v>
      </c>
      <c r="O3682" t="s">
        <v>194</v>
      </c>
      <c r="P3682">
        <v>2030</v>
      </c>
      <c r="Q3682">
        <v>0.84878660100000003</v>
      </c>
    </row>
    <row r="3683" spans="1:17" x14ac:dyDescent="0.25">
      <c r="A3683" t="s">
        <v>467</v>
      </c>
      <c r="B3683" t="s">
        <v>468</v>
      </c>
      <c r="C3683" t="s">
        <v>464</v>
      </c>
      <c r="D3683" t="s">
        <v>361</v>
      </c>
      <c r="E3683" t="s">
        <v>416</v>
      </c>
      <c r="F3683" t="s">
        <v>348</v>
      </c>
      <c r="G3683" t="s">
        <v>188</v>
      </c>
      <c r="H3683" t="s">
        <v>431</v>
      </c>
      <c r="I3683" t="s">
        <v>240</v>
      </c>
      <c r="J3683" t="s">
        <v>290</v>
      </c>
      <c r="K3683" t="s">
        <v>430</v>
      </c>
      <c r="L3683" t="s">
        <v>237</v>
      </c>
      <c r="M3683" t="s">
        <v>380</v>
      </c>
      <c r="N3683" t="s">
        <v>206</v>
      </c>
      <c r="O3683" t="s">
        <v>194</v>
      </c>
      <c r="P3683">
        <v>2050</v>
      </c>
      <c r="Q3683">
        <v>0.76782125499999998</v>
      </c>
    </row>
    <row r="3684" spans="1:17" x14ac:dyDescent="0.25">
      <c r="A3684" t="s">
        <v>467</v>
      </c>
      <c r="B3684" t="s">
        <v>468</v>
      </c>
      <c r="C3684" t="s">
        <v>464</v>
      </c>
      <c r="D3684" t="s">
        <v>361</v>
      </c>
      <c r="E3684" t="s">
        <v>416</v>
      </c>
      <c r="F3684" t="s">
        <v>348</v>
      </c>
      <c r="G3684" t="s">
        <v>188</v>
      </c>
      <c r="H3684" t="s">
        <v>431</v>
      </c>
      <c r="I3684" t="s">
        <v>240</v>
      </c>
      <c r="J3684" t="s">
        <v>290</v>
      </c>
      <c r="K3684" t="s">
        <v>430</v>
      </c>
      <c r="L3684" t="s">
        <v>237</v>
      </c>
      <c r="M3684" t="s">
        <v>380</v>
      </c>
      <c r="N3684" t="s">
        <v>206</v>
      </c>
      <c r="O3684" t="s">
        <v>264</v>
      </c>
      <c r="P3684">
        <v>2050</v>
      </c>
      <c r="Q3684">
        <v>0.57586594099999999</v>
      </c>
    </row>
    <row r="3685" spans="1:17" x14ac:dyDescent="0.25">
      <c r="A3685" t="s">
        <v>467</v>
      </c>
      <c r="B3685" t="s">
        <v>468</v>
      </c>
      <c r="C3685" t="s">
        <v>464</v>
      </c>
      <c r="D3685" t="s">
        <v>361</v>
      </c>
      <c r="E3685" t="s">
        <v>416</v>
      </c>
      <c r="F3685" t="s">
        <v>348</v>
      </c>
      <c r="G3685" t="s">
        <v>188</v>
      </c>
      <c r="H3685" t="s">
        <v>431</v>
      </c>
      <c r="I3685" t="s">
        <v>240</v>
      </c>
      <c r="J3685" t="s">
        <v>290</v>
      </c>
      <c r="K3685" t="s">
        <v>430</v>
      </c>
      <c r="L3685" t="s">
        <v>237</v>
      </c>
      <c r="M3685" t="s">
        <v>380</v>
      </c>
      <c r="N3685" t="s">
        <v>206</v>
      </c>
      <c r="O3685" t="s">
        <v>265</v>
      </c>
      <c r="P3685">
        <v>2050</v>
      </c>
      <c r="Q3685">
        <v>0.95977656899999997</v>
      </c>
    </row>
    <row r="3686" spans="1:17" x14ac:dyDescent="0.25">
      <c r="A3686" t="s">
        <v>467</v>
      </c>
      <c r="B3686" t="s">
        <v>468</v>
      </c>
      <c r="C3686" t="s">
        <v>464</v>
      </c>
      <c r="D3686" t="s">
        <v>361</v>
      </c>
      <c r="E3686" t="s">
        <v>416</v>
      </c>
      <c r="F3686" t="s">
        <v>348</v>
      </c>
      <c r="G3686" t="s">
        <v>188</v>
      </c>
      <c r="H3686" t="s">
        <v>432</v>
      </c>
      <c r="I3686" t="s">
        <v>433</v>
      </c>
      <c r="J3686" t="s">
        <v>434</v>
      </c>
      <c r="K3686" t="s">
        <v>191</v>
      </c>
      <c r="M3686" t="s">
        <v>435</v>
      </c>
      <c r="O3686" t="s">
        <v>194</v>
      </c>
      <c r="P3686">
        <v>2015</v>
      </c>
      <c r="Q3686">
        <v>4.1506178269999999E-2</v>
      </c>
    </row>
    <row r="3687" spans="1:17" x14ac:dyDescent="0.25">
      <c r="A3687" t="s">
        <v>467</v>
      </c>
      <c r="B3687" t="s">
        <v>468</v>
      </c>
      <c r="C3687" t="s">
        <v>464</v>
      </c>
      <c r="D3687" t="s">
        <v>361</v>
      </c>
      <c r="E3687" t="s">
        <v>416</v>
      </c>
      <c r="F3687" t="s">
        <v>348</v>
      </c>
      <c r="G3687" t="s">
        <v>188</v>
      </c>
      <c r="H3687" t="s">
        <v>432</v>
      </c>
      <c r="I3687" t="s">
        <v>433</v>
      </c>
      <c r="J3687" t="s">
        <v>434</v>
      </c>
      <c r="K3687" t="s">
        <v>191</v>
      </c>
      <c r="M3687" t="s">
        <v>435</v>
      </c>
      <c r="O3687" t="s">
        <v>194</v>
      </c>
      <c r="P3687">
        <v>2020</v>
      </c>
      <c r="Q3687">
        <v>4.1506178269999999E-2</v>
      </c>
    </row>
    <row r="3688" spans="1:17" x14ac:dyDescent="0.25">
      <c r="A3688" t="s">
        <v>467</v>
      </c>
      <c r="B3688" t="s">
        <v>468</v>
      </c>
      <c r="C3688" t="s">
        <v>464</v>
      </c>
      <c r="D3688" t="s">
        <v>361</v>
      </c>
      <c r="E3688" t="s">
        <v>416</v>
      </c>
      <c r="F3688" t="s">
        <v>348</v>
      </c>
      <c r="G3688" t="s">
        <v>188</v>
      </c>
      <c r="H3688" t="s">
        <v>432</v>
      </c>
      <c r="I3688" t="s">
        <v>433</v>
      </c>
      <c r="J3688" t="s">
        <v>434</v>
      </c>
      <c r="K3688" t="s">
        <v>191</v>
      </c>
      <c r="M3688" t="s">
        <v>435</v>
      </c>
      <c r="O3688" t="s">
        <v>264</v>
      </c>
      <c r="P3688">
        <v>2020</v>
      </c>
      <c r="Q3688">
        <v>0.01</v>
      </c>
    </row>
    <row r="3689" spans="1:17" x14ac:dyDescent="0.25">
      <c r="A3689" t="s">
        <v>467</v>
      </c>
      <c r="B3689" t="s">
        <v>468</v>
      </c>
      <c r="C3689" t="s">
        <v>464</v>
      </c>
      <c r="D3689" t="s">
        <v>361</v>
      </c>
      <c r="E3689" t="s">
        <v>416</v>
      </c>
      <c r="F3689" t="s">
        <v>348</v>
      </c>
      <c r="G3689" t="s">
        <v>188</v>
      </c>
      <c r="H3689" t="s">
        <v>432</v>
      </c>
      <c r="I3689" t="s">
        <v>433</v>
      </c>
      <c r="J3689" t="s">
        <v>434</v>
      </c>
      <c r="K3689" t="s">
        <v>191</v>
      </c>
      <c r="M3689" t="s">
        <v>435</v>
      </c>
      <c r="O3689" t="s">
        <v>265</v>
      </c>
      <c r="P3689">
        <v>2020</v>
      </c>
      <c r="Q3689">
        <v>0.06</v>
      </c>
    </row>
    <row r="3690" spans="1:17" x14ac:dyDescent="0.25">
      <c r="A3690" t="s">
        <v>467</v>
      </c>
      <c r="B3690" t="s">
        <v>468</v>
      </c>
      <c r="C3690" t="s">
        <v>464</v>
      </c>
      <c r="D3690" t="s">
        <v>361</v>
      </c>
      <c r="E3690" t="s">
        <v>416</v>
      </c>
      <c r="F3690" t="s">
        <v>348</v>
      </c>
      <c r="G3690" t="s">
        <v>188</v>
      </c>
      <c r="H3690" t="s">
        <v>432</v>
      </c>
      <c r="I3690" t="s">
        <v>433</v>
      </c>
      <c r="J3690" t="s">
        <v>434</v>
      </c>
      <c r="K3690" t="s">
        <v>191</v>
      </c>
      <c r="M3690" t="s">
        <v>435</v>
      </c>
      <c r="O3690" t="s">
        <v>194</v>
      </c>
      <c r="P3690">
        <v>2030</v>
      </c>
      <c r="Q3690">
        <v>4.0149241250000002E-2</v>
      </c>
    </row>
    <row r="3691" spans="1:17" x14ac:dyDescent="0.25">
      <c r="A3691" t="s">
        <v>467</v>
      </c>
      <c r="B3691" t="s">
        <v>468</v>
      </c>
      <c r="C3691" t="s">
        <v>464</v>
      </c>
      <c r="D3691" t="s">
        <v>361</v>
      </c>
      <c r="E3691" t="s">
        <v>416</v>
      </c>
      <c r="F3691" t="s">
        <v>348</v>
      </c>
      <c r="G3691" t="s">
        <v>188</v>
      </c>
      <c r="H3691" t="s">
        <v>432</v>
      </c>
      <c r="I3691" t="s">
        <v>433</v>
      </c>
      <c r="J3691" t="s">
        <v>434</v>
      </c>
      <c r="K3691" t="s">
        <v>191</v>
      </c>
      <c r="M3691" t="s">
        <v>435</v>
      </c>
      <c r="O3691" t="s">
        <v>194</v>
      </c>
      <c r="P3691">
        <v>2050</v>
      </c>
      <c r="Q3691">
        <v>3.8773763869999998E-2</v>
      </c>
    </row>
    <row r="3692" spans="1:17" x14ac:dyDescent="0.25">
      <c r="A3692" t="s">
        <v>467</v>
      </c>
      <c r="B3692" t="s">
        <v>468</v>
      </c>
      <c r="C3692" t="s">
        <v>464</v>
      </c>
      <c r="D3692" t="s">
        <v>361</v>
      </c>
      <c r="E3692" t="s">
        <v>416</v>
      </c>
      <c r="F3692" t="s">
        <v>348</v>
      </c>
      <c r="G3692" t="s">
        <v>188</v>
      </c>
      <c r="H3692" t="s">
        <v>432</v>
      </c>
      <c r="I3692" t="s">
        <v>433</v>
      </c>
      <c r="J3692" t="s">
        <v>434</v>
      </c>
      <c r="K3692" t="s">
        <v>191</v>
      </c>
      <c r="M3692" t="s">
        <v>435</v>
      </c>
      <c r="O3692" t="s">
        <v>264</v>
      </c>
      <c r="P3692">
        <v>2050</v>
      </c>
      <c r="Q3692">
        <v>0.01</v>
      </c>
    </row>
    <row r="3693" spans="1:17" x14ac:dyDescent="0.25">
      <c r="A3693" t="s">
        <v>467</v>
      </c>
      <c r="B3693" t="s">
        <v>468</v>
      </c>
      <c r="C3693" t="s">
        <v>464</v>
      </c>
      <c r="D3693" t="s">
        <v>361</v>
      </c>
      <c r="E3693" t="s">
        <v>416</v>
      </c>
      <c r="F3693" t="s">
        <v>348</v>
      </c>
      <c r="G3693" t="s">
        <v>188</v>
      </c>
      <c r="H3693" t="s">
        <v>432</v>
      </c>
      <c r="I3693" t="s">
        <v>433</v>
      </c>
      <c r="J3693" t="s">
        <v>434</v>
      </c>
      <c r="K3693" t="s">
        <v>191</v>
      </c>
      <c r="M3693" t="s">
        <v>435</v>
      </c>
      <c r="O3693" t="s">
        <v>265</v>
      </c>
      <c r="P3693">
        <v>2050</v>
      </c>
      <c r="Q3693">
        <v>0.06</v>
      </c>
    </row>
    <row r="3694" spans="1:17" x14ac:dyDescent="0.25">
      <c r="A3694" t="s">
        <v>467</v>
      </c>
      <c r="B3694" t="s">
        <v>468</v>
      </c>
      <c r="C3694" t="s">
        <v>464</v>
      </c>
      <c r="D3694" t="s">
        <v>361</v>
      </c>
      <c r="E3694" t="s">
        <v>416</v>
      </c>
      <c r="F3694" t="s">
        <v>348</v>
      </c>
      <c r="G3694" t="s">
        <v>188</v>
      </c>
      <c r="H3694" t="s">
        <v>436</v>
      </c>
      <c r="I3694" t="s">
        <v>436</v>
      </c>
      <c r="M3694" t="s">
        <v>437</v>
      </c>
      <c r="O3694" t="s">
        <v>194</v>
      </c>
      <c r="P3694">
        <v>2015</v>
      </c>
      <c r="Q3694">
        <v>0</v>
      </c>
    </row>
    <row r="3695" spans="1:17" x14ac:dyDescent="0.25">
      <c r="A3695" t="s">
        <v>467</v>
      </c>
      <c r="B3695" t="s">
        <v>468</v>
      </c>
      <c r="C3695" t="s">
        <v>464</v>
      </c>
      <c r="D3695" t="s">
        <v>361</v>
      </c>
      <c r="E3695" t="s">
        <v>416</v>
      </c>
      <c r="F3695" t="s">
        <v>348</v>
      </c>
      <c r="G3695" t="s">
        <v>188</v>
      </c>
      <c r="H3695" t="s">
        <v>436</v>
      </c>
      <c r="I3695" t="s">
        <v>436</v>
      </c>
      <c r="M3695" t="s">
        <v>437</v>
      </c>
      <c r="O3695" t="s">
        <v>194</v>
      </c>
      <c r="P3695">
        <v>2020</v>
      </c>
      <c r="Q3695">
        <v>0</v>
      </c>
    </row>
    <row r="3696" spans="1:17" x14ac:dyDescent="0.25">
      <c r="A3696" t="s">
        <v>467</v>
      </c>
      <c r="B3696" t="s">
        <v>468</v>
      </c>
      <c r="C3696" t="s">
        <v>464</v>
      </c>
      <c r="D3696" t="s">
        <v>361</v>
      </c>
      <c r="E3696" t="s">
        <v>416</v>
      </c>
      <c r="F3696" t="s">
        <v>348</v>
      </c>
      <c r="G3696" t="s">
        <v>188</v>
      </c>
      <c r="H3696" t="s">
        <v>436</v>
      </c>
      <c r="I3696" t="s">
        <v>436</v>
      </c>
      <c r="M3696" t="s">
        <v>437</v>
      </c>
      <c r="O3696" t="s">
        <v>264</v>
      </c>
      <c r="P3696">
        <v>2020</v>
      </c>
      <c r="Q3696">
        <v>0</v>
      </c>
    </row>
    <row r="3697" spans="1:17" x14ac:dyDescent="0.25">
      <c r="A3697" t="s">
        <v>467</v>
      </c>
      <c r="B3697" t="s">
        <v>468</v>
      </c>
      <c r="C3697" t="s">
        <v>464</v>
      </c>
      <c r="D3697" t="s">
        <v>361</v>
      </c>
      <c r="E3697" t="s">
        <v>416</v>
      </c>
      <c r="F3697" t="s">
        <v>348</v>
      </c>
      <c r="G3697" t="s">
        <v>188</v>
      </c>
      <c r="H3697" t="s">
        <v>436</v>
      </c>
      <c r="I3697" t="s">
        <v>436</v>
      </c>
      <c r="M3697" t="s">
        <v>437</v>
      </c>
      <c r="O3697" t="s">
        <v>265</v>
      </c>
      <c r="P3697">
        <v>2020</v>
      </c>
      <c r="Q3697">
        <v>1</v>
      </c>
    </row>
    <row r="3698" spans="1:17" x14ac:dyDescent="0.25">
      <c r="A3698" t="s">
        <v>467</v>
      </c>
      <c r="B3698" t="s">
        <v>468</v>
      </c>
      <c r="C3698" t="s">
        <v>464</v>
      </c>
      <c r="D3698" t="s">
        <v>361</v>
      </c>
      <c r="E3698" t="s">
        <v>416</v>
      </c>
      <c r="F3698" t="s">
        <v>348</v>
      </c>
      <c r="G3698" t="s">
        <v>188</v>
      </c>
      <c r="H3698" t="s">
        <v>436</v>
      </c>
      <c r="I3698" t="s">
        <v>436</v>
      </c>
      <c r="M3698" t="s">
        <v>437</v>
      </c>
      <c r="O3698" t="s">
        <v>194</v>
      </c>
      <c r="P3698">
        <v>2030</v>
      </c>
      <c r="Q3698">
        <v>0</v>
      </c>
    </row>
    <row r="3699" spans="1:17" x14ac:dyDescent="0.25">
      <c r="A3699" t="s">
        <v>467</v>
      </c>
      <c r="B3699" t="s">
        <v>468</v>
      </c>
      <c r="C3699" t="s">
        <v>464</v>
      </c>
      <c r="D3699" t="s">
        <v>361</v>
      </c>
      <c r="E3699" t="s">
        <v>416</v>
      </c>
      <c r="F3699" t="s">
        <v>348</v>
      </c>
      <c r="G3699" t="s">
        <v>188</v>
      </c>
      <c r="H3699" t="s">
        <v>436</v>
      </c>
      <c r="I3699" t="s">
        <v>436</v>
      </c>
      <c r="M3699" t="s">
        <v>437</v>
      </c>
      <c r="O3699" t="s">
        <v>194</v>
      </c>
      <c r="P3699">
        <v>2050</v>
      </c>
      <c r="Q3699">
        <v>0</v>
      </c>
    </row>
    <row r="3700" spans="1:17" x14ac:dyDescent="0.25">
      <c r="A3700" t="s">
        <v>467</v>
      </c>
      <c r="B3700" t="s">
        <v>468</v>
      </c>
      <c r="C3700" t="s">
        <v>464</v>
      </c>
      <c r="D3700" t="s">
        <v>361</v>
      </c>
      <c r="E3700" t="s">
        <v>416</v>
      </c>
      <c r="F3700" t="s">
        <v>348</v>
      </c>
      <c r="G3700" t="s">
        <v>188</v>
      </c>
      <c r="H3700" t="s">
        <v>436</v>
      </c>
      <c r="I3700" t="s">
        <v>436</v>
      </c>
      <c r="M3700" t="s">
        <v>437</v>
      </c>
      <c r="O3700" t="s">
        <v>264</v>
      </c>
      <c r="P3700">
        <v>2050</v>
      </c>
      <c r="Q3700">
        <v>0</v>
      </c>
    </row>
    <row r="3701" spans="1:17" x14ac:dyDescent="0.25">
      <c r="A3701" t="s">
        <v>467</v>
      </c>
      <c r="B3701" t="s">
        <v>468</v>
      </c>
      <c r="C3701" t="s">
        <v>464</v>
      </c>
      <c r="D3701" t="s">
        <v>361</v>
      </c>
      <c r="E3701" t="s">
        <v>416</v>
      </c>
      <c r="F3701" t="s">
        <v>348</v>
      </c>
      <c r="G3701" t="s">
        <v>188</v>
      </c>
      <c r="H3701" t="s">
        <v>436</v>
      </c>
      <c r="I3701" t="s">
        <v>436</v>
      </c>
      <c r="M3701" t="s">
        <v>437</v>
      </c>
      <c r="O3701" t="s">
        <v>265</v>
      </c>
      <c r="P3701">
        <v>2050</v>
      </c>
      <c r="Q3701">
        <v>1</v>
      </c>
    </row>
    <row r="3702" spans="1:17" x14ac:dyDescent="0.25">
      <c r="A3702" t="s">
        <v>467</v>
      </c>
      <c r="B3702" t="s">
        <v>468</v>
      </c>
      <c r="C3702" t="s">
        <v>464</v>
      </c>
      <c r="D3702" t="s">
        <v>361</v>
      </c>
      <c r="E3702" t="s">
        <v>416</v>
      </c>
      <c r="F3702" t="s">
        <v>348</v>
      </c>
      <c r="G3702" t="s">
        <v>188</v>
      </c>
      <c r="H3702" t="s">
        <v>338</v>
      </c>
      <c r="I3702" t="s">
        <v>234</v>
      </c>
      <c r="J3702" t="s">
        <v>235</v>
      </c>
      <c r="K3702" t="s">
        <v>325</v>
      </c>
      <c r="L3702" t="s">
        <v>237</v>
      </c>
      <c r="M3702" t="s">
        <v>379</v>
      </c>
      <c r="N3702" t="s">
        <v>206</v>
      </c>
      <c r="O3702" t="s">
        <v>194</v>
      </c>
      <c r="P3702">
        <v>2015</v>
      </c>
      <c r="Q3702">
        <v>96500</v>
      </c>
    </row>
    <row r="3703" spans="1:17" x14ac:dyDescent="0.25">
      <c r="A3703" t="s">
        <v>467</v>
      </c>
      <c r="B3703" t="s">
        <v>468</v>
      </c>
      <c r="C3703" t="s">
        <v>464</v>
      </c>
      <c r="D3703" t="s">
        <v>361</v>
      </c>
      <c r="E3703" t="s">
        <v>416</v>
      </c>
      <c r="F3703" t="s">
        <v>348</v>
      </c>
      <c r="G3703" t="s">
        <v>188</v>
      </c>
      <c r="H3703" t="s">
        <v>338</v>
      </c>
      <c r="I3703" t="s">
        <v>234</v>
      </c>
      <c r="J3703" t="s">
        <v>235</v>
      </c>
      <c r="K3703" t="s">
        <v>325</v>
      </c>
      <c r="L3703" t="s">
        <v>237</v>
      </c>
      <c r="M3703" t="s">
        <v>379</v>
      </c>
      <c r="N3703" t="s">
        <v>206</v>
      </c>
      <c r="O3703" t="s">
        <v>194</v>
      </c>
      <c r="P3703">
        <v>2020</v>
      </c>
      <c r="Q3703">
        <v>93400</v>
      </c>
    </row>
    <row r="3704" spans="1:17" x14ac:dyDescent="0.25">
      <c r="A3704" t="s">
        <v>467</v>
      </c>
      <c r="B3704" t="s">
        <v>468</v>
      </c>
      <c r="C3704" t="s">
        <v>464</v>
      </c>
      <c r="D3704" t="s">
        <v>361</v>
      </c>
      <c r="E3704" t="s">
        <v>416</v>
      </c>
      <c r="F3704" t="s">
        <v>348</v>
      </c>
      <c r="G3704" t="s">
        <v>188</v>
      </c>
      <c r="H3704" t="s">
        <v>338</v>
      </c>
      <c r="I3704" t="s">
        <v>234</v>
      </c>
      <c r="J3704" t="s">
        <v>235</v>
      </c>
      <c r="K3704" t="s">
        <v>325</v>
      </c>
      <c r="L3704" t="s">
        <v>237</v>
      </c>
      <c r="M3704" t="s">
        <v>379</v>
      </c>
      <c r="N3704" t="s">
        <v>206</v>
      </c>
      <c r="O3704" t="s">
        <v>264</v>
      </c>
      <c r="P3704">
        <v>2020</v>
      </c>
      <c r="Q3704">
        <v>79400</v>
      </c>
    </row>
    <row r="3705" spans="1:17" x14ac:dyDescent="0.25">
      <c r="A3705" t="s">
        <v>467</v>
      </c>
      <c r="B3705" t="s">
        <v>468</v>
      </c>
      <c r="C3705" t="s">
        <v>464</v>
      </c>
      <c r="D3705" t="s">
        <v>361</v>
      </c>
      <c r="E3705" t="s">
        <v>416</v>
      </c>
      <c r="F3705" t="s">
        <v>348</v>
      </c>
      <c r="G3705" t="s">
        <v>188</v>
      </c>
      <c r="H3705" t="s">
        <v>338</v>
      </c>
      <c r="I3705" t="s">
        <v>234</v>
      </c>
      <c r="J3705" t="s">
        <v>235</v>
      </c>
      <c r="K3705" t="s">
        <v>325</v>
      </c>
      <c r="L3705" t="s">
        <v>237</v>
      </c>
      <c r="M3705" t="s">
        <v>379</v>
      </c>
      <c r="N3705" t="s">
        <v>206</v>
      </c>
      <c r="O3705" t="s">
        <v>265</v>
      </c>
      <c r="P3705">
        <v>2020</v>
      </c>
      <c r="Q3705">
        <v>108500</v>
      </c>
    </row>
    <row r="3706" spans="1:17" x14ac:dyDescent="0.25">
      <c r="A3706" t="s">
        <v>467</v>
      </c>
      <c r="B3706" t="s">
        <v>468</v>
      </c>
      <c r="C3706" t="s">
        <v>464</v>
      </c>
      <c r="D3706" t="s">
        <v>361</v>
      </c>
      <c r="E3706" t="s">
        <v>416</v>
      </c>
      <c r="F3706" t="s">
        <v>348</v>
      </c>
      <c r="G3706" t="s">
        <v>188</v>
      </c>
      <c r="H3706" t="s">
        <v>338</v>
      </c>
      <c r="I3706" t="s">
        <v>234</v>
      </c>
      <c r="J3706" t="s">
        <v>235</v>
      </c>
      <c r="K3706" t="s">
        <v>325</v>
      </c>
      <c r="L3706" t="s">
        <v>237</v>
      </c>
      <c r="M3706" t="s">
        <v>379</v>
      </c>
      <c r="N3706" t="s">
        <v>206</v>
      </c>
      <c r="O3706" t="s">
        <v>194</v>
      </c>
      <c r="P3706">
        <v>2030</v>
      </c>
      <c r="Q3706">
        <v>88600</v>
      </c>
    </row>
    <row r="3707" spans="1:17" x14ac:dyDescent="0.25">
      <c r="A3707" t="s">
        <v>467</v>
      </c>
      <c r="B3707" t="s">
        <v>468</v>
      </c>
      <c r="C3707" t="s">
        <v>464</v>
      </c>
      <c r="D3707" t="s">
        <v>361</v>
      </c>
      <c r="E3707" t="s">
        <v>416</v>
      </c>
      <c r="F3707" t="s">
        <v>348</v>
      </c>
      <c r="G3707" t="s">
        <v>188</v>
      </c>
      <c r="H3707" t="s">
        <v>338</v>
      </c>
      <c r="I3707" t="s">
        <v>234</v>
      </c>
      <c r="J3707" t="s">
        <v>235</v>
      </c>
      <c r="K3707" t="s">
        <v>325</v>
      </c>
      <c r="L3707" t="s">
        <v>237</v>
      </c>
      <c r="M3707" t="s">
        <v>379</v>
      </c>
      <c r="N3707" t="s">
        <v>206</v>
      </c>
      <c r="O3707" t="s">
        <v>194</v>
      </c>
      <c r="P3707">
        <v>2050</v>
      </c>
      <c r="Q3707">
        <v>78100</v>
      </c>
    </row>
    <row r="3708" spans="1:17" x14ac:dyDescent="0.25">
      <c r="A3708" t="s">
        <v>467</v>
      </c>
      <c r="B3708" t="s">
        <v>468</v>
      </c>
      <c r="C3708" t="s">
        <v>464</v>
      </c>
      <c r="D3708" t="s">
        <v>361</v>
      </c>
      <c r="E3708" t="s">
        <v>416</v>
      </c>
      <c r="F3708" t="s">
        <v>348</v>
      </c>
      <c r="G3708" t="s">
        <v>188</v>
      </c>
      <c r="H3708" t="s">
        <v>338</v>
      </c>
      <c r="I3708" t="s">
        <v>234</v>
      </c>
      <c r="J3708" t="s">
        <v>235</v>
      </c>
      <c r="K3708" t="s">
        <v>325</v>
      </c>
      <c r="L3708" t="s">
        <v>237</v>
      </c>
      <c r="M3708" t="s">
        <v>379</v>
      </c>
      <c r="N3708" t="s">
        <v>206</v>
      </c>
      <c r="O3708" t="s">
        <v>264</v>
      </c>
      <c r="P3708">
        <v>2050</v>
      </c>
      <c r="Q3708">
        <v>57700</v>
      </c>
    </row>
    <row r="3709" spans="1:17" x14ac:dyDescent="0.25">
      <c r="A3709" t="s">
        <v>467</v>
      </c>
      <c r="B3709" t="s">
        <v>468</v>
      </c>
      <c r="C3709" t="s">
        <v>464</v>
      </c>
      <c r="D3709" t="s">
        <v>361</v>
      </c>
      <c r="E3709" t="s">
        <v>416</v>
      </c>
      <c r="F3709" t="s">
        <v>348</v>
      </c>
      <c r="G3709" t="s">
        <v>188</v>
      </c>
      <c r="H3709" t="s">
        <v>338</v>
      </c>
      <c r="I3709" t="s">
        <v>234</v>
      </c>
      <c r="J3709" t="s">
        <v>235</v>
      </c>
      <c r="K3709" t="s">
        <v>325</v>
      </c>
      <c r="L3709" t="s">
        <v>237</v>
      </c>
      <c r="M3709" t="s">
        <v>379</v>
      </c>
      <c r="N3709" t="s">
        <v>206</v>
      </c>
      <c r="O3709" t="s">
        <v>265</v>
      </c>
      <c r="P3709">
        <v>2050</v>
      </c>
      <c r="Q3709">
        <v>97300</v>
      </c>
    </row>
    <row r="3710" spans="1:17" x14ac:dyDescent="0.25">
      <c r="A3710" t="s">
        <v>467</v>
      </c>
      <c r="B3710" t="s">
        <v>468</v>
      </c>
      <c r="C3710" t="s">
        <v>464</v>
      </c>
      <c r="D3710" t="s">
        <v>361</v>
      </c>
      <c r="E3710" t="s">
        <v>416</v>
      </c>
      <c r="F3710" t="s">
        <v>348</v>
      </c>
      <c r="G3710" t="s">
        <v>188</v>
      </c>
      <c r="H3710" t="s">
        <v>438</v>
      </c>
      <c r="I3710" t="s">
        <v>234</v>
      </c>
      <c r="J3710" t="s">
        <v>235</v>
      </c>
      <c r="K3710" t="s">
        <v>439</v>
      </c>
      <c r="L3710" t="s">
        <v>237</v>
      </c>
      <c r="M3710" t="s">
        <v>379</v>
      </c>
      <c r="N3710" t="s">
        <v>440</v>
      </c>
      <c r="O3710" t="s">
        <v>194</v>
      </c>
      <c r="P3710">
        <v>2015</v>
      </c>
      <c r="Q3710">
        <v>35.546685949999997</v>
      </c>
    </row>
    <row r="3711" spans="1:17" x14ac:dyDescent="0.25">
      <c r="A3711" t="s">
        <v>467</v>
      </c>
      <c r="B3711" t="s">
        <v>468</v>
      </c>
      <c r="C3711" t="s">
        <v>464</v>
      </c>
      <c r="D3711" t="s">
        <v>361</v>
      </c>
      <c r="E3711" t="s">
        <v>416</v>
      </c>
      <c r="F3711" t="s">
        <v>348</v>
      </c>
      <c r="G3711" t="s">
        <v>188</v>
      </c>
      <c r="H3711" t="s">
        <v>438</v>
      </c>
      <c r="I3711" t="s">
        <v>234</v>
      </c>
      <c r="J3711" t="s">
        <v>235</v>
      </c>
      <c r="K3711" t="s">
        <v>439</v>
      </c>
      <c r="L3711" t="s">
        <v>237</v>
      </c>
      <c r="M3711" t="s">
        <v>379</v>
      </c>
      <c r="N3711" t="s">
        <v>440</v>
      </c>
      <c r="O3711" t="s">
        <v>194</v>
      </c>
      <c r="P3711">
        <v>2020</v>
      </c>
      <c r="Q3711">
        <v>34.372571170000001</v>
      </c>
    </row>
    <row r="3712" spans="1:17" x14ac:dyDescent="0.25">
      <c r="A3712" t="s">
        <v>467</v>
      </c>
      <c r="B3712" t="s">
        <v>468</v>
      </c>
      <c r="C3712" t="s">
        <v>464</v>
      </c>
      <c r="D3712" t="s">
        <v>361</v>
      </c>
      <c r="E3712" t="s">
        <v>416</v>
      </c>
      <c r="F3712" t="s">
        <v>348</v>
      </c>
      <c r="G3712" t="s">
        <v>188</v>
      </c>
      <c r="H3712" t="s">
        <v>438</v>
      </c>
      <c r="I3712" t="s">
        <v>234</v>
      </c>
      <c r="J3712" t="s">
        <v>235</v>
      </c>
      <c r="K3712" t="s">
        <v>439</v>
      </c>
      <c r="L3712" t="s">
        <v>237</v>
      </c>
      <c r="M3712" t="s">
        <v>379</v>
      </c>
      <c r="N3712" t="s">
        <v>440</v>
      </c>
      <c r="O3712" t="s">
        <v>264</v>
      </c>
      <c r="P3712">
        <v>2020</v>
      </c>
      <c r="Q3712">
        <v>29.21668549</v>
      </c>
    </row>
    <row r="3713" spans="1:17" x14ac:dyDescent="0.25">
      <c r="A3713" t="s">
        <v>467</v>
      </c>
      <c r="B3713" t="s">
        <v>468</v>
      </c>
      <c r="C3713" t="s">
        <v>464</v>
      </c>
      <c r="D3713" t="s">
        <v>361</v>
      </c>
      <c r="E3713" t="s">
        <v>416</v>
      </c>
      <c r="F3713" t="s">
        <v>348</v>
      </c>
      <c r="G3713" t="s">
        <v>188</v>
      </c>
      <c r="H3713" t="s">
        <v>438</v>
      </c>
      <c r="I3713" t="s">
        <v>234</v>
      </c>
      <c r="J3713" t="s">
        <v>235</v>
      </c>
      <c r="K3713" t="s">
        <v>439</v>
      </c>
      <c r="L3713" t="s">
        <v>237</v>
      </c>
      <c r="M3713" t="s">
        <v>379</v>
      </c>
      <c r="N3713" t="s">
        <v>440</v>
      </c>
      <c r="O3713" t="s">
        <v>265</v>
      </c>
      <c r="P3713">
        <v>2020</v>
      </c>
      <c r="Q3713">
        <v>39.962850520000003</v>
      </c>
    </row>
    <row r="3714" spans="1:17" x14ac:dyDescent="0.25">
      <c r="A3714" t="s">
        <v>467</v>
      </c>
      <c r="B3714" t="s">
        <v>468</v>
      </c>
      <c r="C3714" t="s">
        <v>464</v>
      </c>
      <c r="D3714" t="s">
        <v>361</v>
      </c>
      <c r="E3714" t="s">
        <v>416</v>
      </c>
      <c r="F3714" t="s">
        <v>348</v>
      </c>
      <c r="G3714" t="s">
        <v>188</v>
      </c>
      <c r="H3714" t="s">
        <v>438</v>
      </c>
      <c r="I3714" t="s">
        <v>234</v>
      </c>
      <c r="J3714" t="s">
        <v>235</v>
      </c>
      <c r="K3714" t="s">
        <v>439</v>
      </c>
      <c r="L3714" t="s">
        <v>237</v>
      </c>
      <c r="M3714" t="s">
        <v>379</v>
      </c>
      <c r="N3714" t="s">
        <v>440</v>
      </c>
      <c r="O3714" t="s">
        <v>194</v>
      </c>
      <c r="P3714">
        <v>2030</v>
      </c>
      <c r="Q3714">
        <v>32.607247479999998</v>
      </c>
    </row>
    <row r="3715" spans="1:17" x14ac:dyDescent="0.25">
      <c r="A3715" t="s">
        <v>467</v>
      </c>
      <c r="B3715" t="s">
        <v>468</v>
      </c>
      <c r="C3715" t="s">
        <v>464</v>
      </c>
      <c r="D3715" t="s">
        <v>361</v>
      </c>
      <c r="E3715" t="s">
        <v>416</v>
      </c>
      <c r="F3715" t="s">
        <v>348</v>
      </c>
      <c r="G3715" t="s">
        <v>188</v>
      </c>
      <c r="H3715" t="s">
        <v>438</v>
      </c>
      <c r="I3715" t="s">
        <v>234</v>
      </c>
      <c r="J3715" t="s">
        <v>235</v>
      </c>
      <c r="K3715" t="s">
        <v>439</v>
      </c>
      <c r="L3715" t="s">
        <v>237</v>
      </c>
      <c r="M3715" t="s">
        <v>379</v>
      </c>
      <c r="N3715" t="s">
        <v>440</v>
      </c>
      <c r="O3715" t="s">
        <v>194</v>
      </c>
      <c r="P3715">
        <v>2050</v>
      </c>
      <c r="Q3715">
        <v>28.741082049999999</v>
      </c>
    </row>
    <row r="3716" spans="1:17" x14ac:dyDescent="0.25">
      <c r="A3716" t="s">
        <v>467</v>
      </c>
      <c r="B3716" t="s">
        <v>468</v>
      </c>
      <c r="C3716" t="s">
        <v>464</v>
      </c>
      <c r="D3716" t="s">
        <v>361</v>
      </c>
      <c r="E3716" t="s">
        <v>416</v>
      </c>
      <c r="F3716" t="s">
        <v>348</v>
      </c>
      <c r="G3716" t="s">
        <v>188</v>
      </c>
      <c r="H3716" t="s">
        <v>438</v>
      </c>
      <c r="I3716" t="s">
        <v>234</v>
      </c>
      <c r="J3716" t="s">
        <v>235</v>
      </c>
      <c r="K3716" t="s">
        <v>439</v>
      </c>
      <c r="L3716" t="s">
        <v>237</v>
      </c>
      <c r="M3716" t="s">
        <v>379</v>
      </c>
      <c r="N3716" t="s">
        <v>440</v>
      </c>
      <c r="O3716" t="s">
        <v>264</v>
      </c>
      <c r="P3716">
        <v>2050</v>
      </c>
      <c r="Q3716">
        <v>21.230016280000001</v>
      </c>
    </row>
    <row r="3717" spans="1:17" x14ac:dyDescent="0.25">
      <c r="A3717" t="s">
        <v>467</v>
      </c>
      <c r="B3717" t="s">
        <v>468</v>
      </c>
      <c r="C3717" t="s">
        <v>464</v>
      </c>
      <c r="D3717" t="s">
        <v>361</v>
      </c>
      <c r="E3717" t="s">
        <v>416</v>
      </c>
      <c r="F3717" t="s">
        <v>348</v>
      </c>
      <c r="G3717" t="s">
        <v>188</v>
      </c>
      <c r="H3717" t="s">
        <v>438</v>
      </c>
      <c r="I3717" t="s">
        <v>234</v>
      </c>
      <c r="J3717" t="s">
        <v>235</v>
      </c>
      <c r="K3717" t="s">
        <v>439</v>
      </c>
      <c r="L3717" t="s">
        <v>237</v>
      </c>
      <c r="M3717" t="s">
        <v>379</v>
      </c>
      <c r="N3717" t="s">
        <v>440</v>
      </c>
      <c r="O3717" t="s">
        <v>265</v>
      </c>
      <c r="P3717">
        <v>2050</v>
      </c>
      <c r="Q3717">
        <v>35.817754149999999</v>
      </c>
    </row>
    <row r="3718" spans="1:17" x14ac:dyDescent="0.25">
      <c r="A3718" t="s">
        <v>467</v>
      </c>
      <c r="B3718" t="s">
        <v>468</v>
      </c>
      <c r="C3718" t="s">
        <v>464</v>
      </c>
      <c r="D3718" t="s">
        <v>361</v>
      </c>
      <c r="E3718" t="s">
        <v>416</v>
      </c>
      <c r="F3718" t="s">
        <v>348</v>
      </c>
      <c r="G3718" t="s">
        <v>188</v>
      </c>
      <c r="H3718" t="s">
        <v>441</v>
      </c>
      <c r="I3718" t="s">
        <v>441</v>
      </c>
      <c r="M3718" t="s">
        <v>437</v>
      </c>
      <c r="O3718" t="s">
        <v>194</v>
      </c>
      <c r="P3718">
        <v>2015</v>
      </c>
      <c r="Q3718">
        <v>1</v>
      </c>
    </row>
    <row r="3719" spans="1:17" x14ac:dyDescent="0.25">
      <c r="A3719" t="s">
        <v>467</v>
      </c>
      <c r="B3719" t="s">
        <v>468</v>
      </c>
      <c r="C3719" t="s">
        <v>464</v>
      </c>
      <c r="D3719" t="s">
        <v>361</v>
      </c>
      <c r="E3719" t="s">
        <v>416</v>
      </c>
      <c r="F3719" t="s">
        <v>348</v>
      </c>
      <c r="G3719" t="s">
        <v>188</v>
      </c>
      <c r="H3719" t="s">
        <v>441</v>
      </c>
      <c r="I3719" t="s">
        <v>441</v>
      </c>
      <c r="M3719" t="s">
        <v>437</v>
      </c>
      <c r="O3719" t="s">
        <v>194</v>
      </c>
      <c r="P3719">
        <v>2020</v>
      </c>
      <c r="Q3719">
        <v>1</v>
      </c>
    </row>
    <row r="3720" spans="1:17" x14ac:dyDescent="0.25">
      <c r="A3720" t="s">
        <v>467</v>
      </c>
      <c r="B3720" t="s">
        <v>468</v>
      </c>
      <c r="C3720" t="s">
        <v>464</v>
      </c>
      <c r="D3720" t="s">
        <v>361</v>
      </c>
      <c r="E3720" t="s">
        <v>416</v>
      </c>
      <c r="F3720" t="s">
        <v>348</v>
      </c>
      <c r="G3720" t="s">
        <v>188</v>
      </c>
      <c r="H3720" t="s">
        <v>441</v>
      </c>
      <c r="I3720" t="s">
        <v>441</v>
      </c>
      <c r="M3720" t="s">
        <v>437</v>
      </c>
      <c r="O3720" t="s">
        <v>264</v>
      </c>
      <c r="P3720">
        <v>2020</v>
      </c>
      <c r="Q3720">
        <v>1</v>
      </c>
    </row>
    <row r="3721" spans="1:17" x14ac:dyDescent="0.25">
      <c r="A3721" t="s">
        <v>467</v>
      </c>
      <c r="B3721" t="s">
        <v>468</v>
      </c>
      <c r="C3721" t="s">
        <v>464</v>
      </c>
      <c r="D3721" t="s">
        <v>361</v>
      </c>
      <c r="E3721" t="s">
        <v>416</v>
      </c>
      <c r="F3721" t="s">
        <v>348</v>
      </c>
      <c r="G3721" t="s">
        <v>188</v>
      </c>
      <c r="H3721" t="s">
        <v>441</v>
      </c>
      <c r="I3721" t="s">
        <v>441</v>
      </c>
      <c r="M3721" t="s">
        <v>437</v>
      </c>
      <c r="O3721" t="s">
        <v>265</v>
      </c>
      <c r="P3721">
        <v>2020</v>
      </c>
      <c r="Q3721">
        <v>1</v>
      </c>
    </row>
    <row r="3722" spans="1:17" x14ac:dyDescent="0.25">
      <c r="A3722" t="s">
        <v>467</v>
      </c>
      <c r="B3722" t="s">
        <v>468</v>
      </c>
      <c r="C3722" t="s">
        <v>464</v>
      </c>
      <c r="D3722" t="s">
        <v>361</v>
      </c>
      <c r="E3722" t="s">
        <v>416</v>
      </c>
      <c r="F3722" t="s">
        <v>348</v>
      </c>
      <c r="G3722" t="s">
        <v>188</v>
      </c>
      <c r="H3722" t="s">
        <v>441</v>
      </c>
      <c r="I3722" t="s">
        <v>441</v>
      </c>
      <c r="M3722" t="s">
        <v>437</v>
      </c>
      <c r="O3722" t="s">
        <v>194</v>
      </c>
      <c r="P3722">
        <v>2030</v>
      </c>
      <c r="Q3722">
        <v>1</v>
      </c>
    </row>
    <row r="3723" spans="1:17" x14ac:dyDescent="0.25">
      <c r="A3723" t="s">
        <v>467</v>
      </c>
      <c r="B3723" t="s">
        <v>468</v>
      </c>
      <c r="C3723" t="s">
        <v>464</v>
      </c>
      <c r="D3723" t="s">
        <v>361</v>
      </c>
      <c r="E3723" t="s">
        <v>416</v>
      </c>
      <c r="F3723" t="s">
        <v>348</v>
      </c>
      <c r="G3723" t="s">
        <v>188</v>
      </c>
      <c r="H3723" t="s">
        <v>441</v>
      </c>
      <c r="I3723" t="s">
        <v>441</v>
      </c>
      <c r="M3723" t="s">
        <v>437</v>
      </c>
      <c r="O3723" t="s">
        <v>194</v>
      </c>
      <c r="P3723">
        <v>2050</v>
      </c>
      <c r="Q3723">
        <v>1</v>
      </c>
    </row>
    <row r="3724" spans="1:17" x14ac:dyDescent="0.25">
      <c r="A3724" t="s">
        <v>467</v>
      </c>
      <c r="B3724" t="s">
        <v>468</v>
      </c>
      <c r="C3724" t="s">
        <v>464</v>
      </c>
      <c r="D3724" t="s">
        <v>361</v>
      </c>
      <c r="E3724" t="s">
        <v>416</v>
      </c>
      <c r="F3724" t="s">
        <v>348</v>
      </c>
      <c r="G3724" t="s">
        <v>188</v>
      </c>
      <c r="H3724" t="s">
        <v>441</v>
      </c>
      <c r="I3724" t="s">
        <v>441</v>
      </c>
      <c r="M3724" t="s">
        <v>437</v>
      </c>
      <c r="O3724" t="s">
        <v>264</v>
      </c>
      <c r="P3724">
        <v>2050</v>
      </c>
      <c r="Q3724">
        <v>1</v>
      </c>
    </row>
    <row r="3725" spans="1:17" x14ac:dyDescent="0.25">
      <c r="A3725" t="s">
        <v>467</v>
      </c>
      <c r="B3725" t="s">
        <v>468</v>
      </c>
      <c r="C3725" t="s">
        <v>464</v>
      </c>
      <c r="D3725" t="s">
        <v>361</v>
      </c>
      <c r="E3725" t="s">
        <v>416</v>
      </c>
      <c r="F3725" t="s">
        <v>348</v>
      </c>
      <c r="G3725" t="s">
        <v>188</v>
      </c>
      <c r="H3725" t="s">
        <v>441</v>
      </c>
      <c r="I3725" t="s">
        <v>441</v>
      </c>
      <c r="M3725" t="s">
        <v>437</v>
      </c>
      <c r="O3725" t="s">
        <v>265</v>
      </c>
      <c r="P3725">
        <v>2050</v>
      </c>
      <c r="Q3725">
        <v>1</v>
      </c>
    </row>
    <row r="3726" spans="1:17" x14ac:dyDescent="0.25">
      <c r="A3726" t="s">
        <v>467</v>
      </c>
      <c r="B3726" t="s">
        <v>468</v>
      </c>
      <c r="C3726" t="s">
        <v>464</v>
      </c>
      <c r="D3726" t="s">
        <v>361</v>
      </c>
      <c r="E3726" t="s">
        <v>416</v>
      </c>
      <c r="F3726" t="s">
        <v>348</v>
      </c>
      <c r="G3726" t="s">
        <v>188</v>
      </c>
      <c r="H3726" t="s">
        <v>442</v>
      </c>
      <c r="I3726" t="s">
        <v>443</v>
      </c>
      <c r="J3726" t="s">
        <v>351</v>
      </c>
      <c r="K3726" t="s">
        <v>191</v>
      </c>
      <c r="M3726" t="s">
        <v>424</v>
      </c>
      <c r="O3726" t="s">
        <v>194</v>
      </c>
      <c r="P3726">
        <v>2015</v>
      </c>
      <c r="Q3726">
        <v>0.80298837680000001</v>
      </c>
    </row>
    <row r="3727" spans="1:17" x14ac:dyDescent="0.25">
      <c r="A3727" t="s">
        <v>467</v>
      </c>
      <c r="B3727" t="s">
        <v>468</v>
      </c>
      <c r="C3727" t="s">
        <v>464</v>
      </c>
      <c r="D3727" t="s">
        <v>361</v>
      </c>
      <c r="E3727" t="s">
        <v>416</v>
      </c>
      <c r="F3727" t="s">
        <v>348</v>
      </c>
      <c r="G3727" t="s">
        <v>188</v>
      </c>
      <c r="H3727" t="s">
        <v>442</v>
      </c>
      <c r="I3727" t="s">
        <v>443</v>
      </c>
      <c r="J3727" t="s">
        <v>351</v>
      </c>
      <c r="K3727" t="s">
        <v>191</v>
      </c>
      <c r="M3727" t="s">
        <v>424</v>
      </c>
      <c r="O3727" t="s">
        <v>194</v>
      </c>
      <c r="P3727">
        <v>2020</v>
      </c>
      <c r="Q3727">
        <v>0.80298837729999994</v>
      </c>
    </row>
    <row r="3728" spans="1:17" x14ac:dyDescent="0.25">
      <c r="A3728" t="s">
        <v>467</v>
      </c>
      <c r="B3728" t="s">
        <v>468</v>
      </c>
      <c r="C3728" t="s">
        <v>464</v>
      </c>
      <c r="D3728" t="s">
        <v>361</v>
      </c>
      <c r="E3728" t="s">
        <v>416</v>
      </c>
      <c r="F3728" t="s">
        <v>348</v>
      </c>
      <c r="G3728" t="s">
        <v>188</v>
      </c>
      <c r="H3728" t="s">
        <v>442</v>
      </c>
      <c r="I3728" t="s">
        <v>443</v>
      </c>
      <c r="J3728" t="s">
        <v>351</v>
      </c>
      <c r="K3728" t="s">
        <v>191</v>
      </c>
      <c r="M3728" t="s">
        <v>424</v>
      </c>
      <c r="O3728" t="s">
        <v>264</v>
      </c>
      <c r="P3728">
        <v>2020</v>
      </c>
      <c r="Q3728">
        <v>0.77</v>
      </c>
    </row>
    <row r="3729" spans="1:17" x14ac:dyDescent="0.25">
      <c r="A3729" t="s">
        <v>467</v>
      </c>
      <c r="B3729" t="s">
        <v>468</v>
      </c>
      <c r="C3729" t="s">
        <v>464</v>
      </c>
      <c r="D3729" t="s">
        <v>361</v>
      </c>
      <c r="E3729" t="s">
        <v>416</v>
      </c>
      <c r="F3729" t="s">
        <v>348</v>
      </c>
      <c r="G3729" t="s">
        <v>188</v>
      </c>
      <c r="H3729" t="s">
        <v>442</v>
      </c>
      <c r="I3729" t="s">
        <v>443</v>
      </c>
      <c r="J3729" t="s">
        <v>351</v>
      </c>
      <c r="K3729" t="s">
        <v>191</v>
      </c>
      <c r="M3729" t="s">
        <v>424</v>
      </c>
      <c r="O3729" t="s">
        <v>265</v>
      </c>
      <c r="P3729">
        <v>2020</v>
      </c>
      <c r="Q3729">
        <v>0.86</v>
      </c>
    </row>
    <row r="3730" spans="1:17" x14ac:dyDescent="0.25">
      <c r="A3730" t="s">
        <v>467</v>
      </c>
      <c r="B3730" t="s">
        <v>468</v>
      </c>
      <c r="C3730" t="s">
        <v>464</v>
      </c>
      <c r="D3730" t="s">
        <v>361</v>
      </c>
      <c r="E3730" t="s">
        <v>416</v>
      </c>
      <c r="F3730" t="s">
        <v>348</v>
      </c>
      <c r="G3730" t="s">
        <v>188</v>
      </c>
      <c r="H3730" t="s">
        <v>442</v>
      </c>
      <c r="I3730" t="s">
        <v>443</v>
      </c>
      <c r="J3730" t="s">
        <v>351</v>
      </c>
      <c r="K3730" t="s">
        <v>191</v>
      </c>
      <c r="M3730" t="s">
        <v>424</v>
      </c>
      <c r="O3730" t="s">
        <v>194</v>
      </c>
      <c r="P3730">
        <v>2030</v>
      </c>
      <c r="Q3730">
        <v>0.80086850379999996</v>
      </c>
    </row>
    <row r="3731" spans="1:17" x14ac:dyDescent="0.25">
      <c r="A3731" t="s">
        <v>467</v>
      </c>
      <c r="B3731" t="s">
        <v>468</v>
      </c>
      <c r="C3731" t="s">
        <v>464</v>
      </c>
      <c r="D3731" t="s">
        <v>361</v>
      </c>
      <c r="E3731" t="s">
        <v>416</v>
      </c>
      <c r="F3731" t="s">
        <v>348</v>
      </c>
      <c r="G3731" t="s">
        <v>188</v>
      </c>
      <c r="H3731" t="s">
        <v>442</v>
      </c>
      <c r="I3731" t="s">
        <v>443</v>
      </c>
      <c r="J3731" t="s">
        <v>351</v>
      </c>
      <c r="K3731" t="s">
        <v>191</v>
      </c>
      <c r="M3731" t="s">
        <v>424</v>
      </c>
      <c r="O3731" t="s">
        <v>194</v>
      </c>
      <c r="P3731">
        <v>2050</v>
      </c>
      <c r="Q3731">
        <v>0.80493259319999999</v>
      </c>
    </row>
    <row r="3732" spans="1:17" x14ac:dyDescent="0.25">
      <c r="A3732" t="s">
        <v>467</v>
      </c>
      <c r="B3732" t="s">
        <v>468</v>
      </c>
      <c r="C3732" t="s">
        <v>464</v>
      </c>
      <c r="D3732" t="s">
        <v>361</v>
      </c>
      <c r="E3732" t="s">
        <v>416</v>
      </c>
      <c r="F3732" t="s">
        <v>348</v>
      </c>
      <c r="G3732" t="s">
        <v>188</v>
      </c>
      <c r="H3732" t="s">
        <v>442</v>
      </c>
      <c r="I3732" t="s">
        <v>443</v>
      </c>
      <c r="J3732" t="s">
        <v>351</v>
      </c>
      <c r="K3732" t="s">
        <v>191</v>
      </c>
      <c r="M3732" t="s">
        <v>424</v>
      </c>
      <c r="O3732" t="s">
        <v>264</v>
      </c>
      <c r="P3732">
        <v>2050</v>
      </c>
      <c r="Q3732">
        <v>0.74</v>
      </c>
    </row>
    <row r="3733" spans="1:17" x14ac:dyDescent="0.25">
      <c r="A3733" t="s">
        <v>467</v>
      </c>
      <c r="B3733" t="s">
        <v>468</v>
      </c>
      <c r="C3733" t="s">
        <v>464</v>
      </c>
      <c r="D3733" t="s">
        <v>361</v>
      </c>
      <c r="E3733" t="s">
        <v>416</v>
      </c>
      <c r="F3733" t="s">
        <v>348</v>
      </c>
      <c r="G3733" t="s">
        <v>188</v>
      </c>
      <c r="H3733" t="s">
        <v>442</v>
      </c>
      <c r="I3733" t="s">
        <v>443</v>
      </c>
      <c r="J3733" t="s">
        <v>351</v>
      </c>
      <c r="K3733" t="s">
        <v>191</v>
      </c>
      <c r="M3733" t="s">
        <v>424</v>
      </c>
      <c r="O3733" t="s">
        <v>265</v>
      </c>
      <c r="P3733">
        <v>2050</v>
      </c>
      <c r="Q3733">
        <v>0.88</v>
      </c>
    </row>
    <row r="3734" spans="1:17" x14ac:dyDescent="0.25">
      <c r="A3734" t="s">
        <v>467</v>
      </c>
      <c r="B3734" t="s">
        <v>468</v>
      </c>
      <c r="C3734" t="s">
        <v>464</v>
      </c>
      <c r="D3734" t="s">
        <v>361</v>
      </c>
      <c r="E3734" t="s">
        <v>416</v>
      </c>
      <c r="F3734" t="s">
        <v>348</v>
      </c>
      <c r="G3734" t="s">
        <v>188</v>
      </c>
      <c r="H3734" t="s">
        <v>444</v>
      </c>
      <c r="I3734" t="s">
        <v>443</v>
      </c>
      <c r="J3734" t="s">
        <v>209</v>
      </c>
      <c r="K3734" t="s">
        <v>191</v>
      </c>
      <c r="M3734" t="s">
        <v>420</v>
      </c>
      <c r="O3734" t="s">
        <v>194</v>
      </c>
      <c r="P3734">
        <v>2015</v>
      </c>
      <c r="Q3734">
        <v>0.79162397809999996</v>
      </c>
    </row>
    <row r="3735" spans="1:17" x14ac:dyDescent="0.25">
      <c r="A3735" t="s">
        <v>467</v>
      </c>
      <c r="B3735" t="s">
        <v>468</v>
      </c>
      <c r="C3735" t="s">
        <v>464</v>
      </c>
      <c r="D3735" t="s">
        <v>361</v>
      </c>
      <c r="E3735" t="s">
        <v>416</v>
      </c>
      <c r="F3735" t="s">
        <v>348</v>
      </c>
      <c r="G3735" t="s">
        <v>188</v>
      </c>
      <c r="H3735" t="s">
        <v>444</v>
      </c>
      <c r="I3735" t="s">
        <v>443</v>
      </c>
      <c r="J3735" t="s">
        <v>209</v>
      </c>
      <c r="K3735" t="s">
        <v>191</v>
      </c>
      <c r="M3735" t="s">
        <v>420</v>
      </c>
      <c r="O3735" t="s">
        <v>194</v>
      </c>
      <c r="P3735">
        <v>2020</v>
      </c>
      <c r="Q3735">
        <v>0.7916239786</v>
      </c>
    </row>
    <row r="3736" spans="1:17" x14ac:dyDescent="0.25">
      <c r="A3736" t="s">
        <v>467</v>
      </c>
      <c r="B3736" t="s">
        <v>468</v>
      </c>
      <c r="C3736" t="s">
        <v>464</v>
      </c>
      <c r="D3736" t="s">
        <v>361</v>
      </c>
      <c r="E3736" t="s">
        <v>416</v>
      </c>
      <c r="F3736" t="s">
        <v>348</v>
      </c>
      <c r="G3736" t="s">
        <v>188</v>
      </c>
      <c r="H3736" t="s">
        <v>444</v>
      </c>
      <c r="I3736" t="s">
        <v>443</v>
      </c>
      <c r="J3736" t="s">
        <v>209</v>
      </c>
      <c r="K3736" t="s">
        <v>191</v>
      </c>
      <c r="M3736" t="s">
        <v>420</v>
      </c>
      <c r="O3736" t="s">
        <v>264</v>
      </c>
      <c r="P3736">
        <v>2020</v>
      </c>
      <c r="Q3736">
        <v>0.75</v>
      </c>
    </row>
    <row r="3737" spans="1:17" x14ac:dyDescent="0.25">
      <c r="A3737" t="s">
        <v>467</v>
      </c>
      <c r="B3737" t="s">
        <v>468</v>
      </c>
      <c r="C3737" t="s">
        <v>464</v>
      </c>
      <c r="D3737" t="s">
        <v>361</v>
      </c>
      <c r="E3737" t="s">
        <v>416</v>
      </c>
      <c r="F3737" t="s">
        <v>348</v>
      </c>
      <c r="G3737" t="s">
        <v>188</v>
      </c>
      <c r="H3737" t="s">
        <v>444</v>
      </c>
      <c r="I3737" t="s">
        <v>443</v>
      </c>
      <c r="J3737" t="s">
        <v>209</v>
      </c>
      <c r="K3737" t="s">
        <v>191</v>
      </c>
      <c r="M3737" t="s">
        <v>420</v>
      </c>
      <c r="O3737" t="s">
        <v>265</v>
      </c>
      <c r="P3737">
        <v>2020</v>
      </c>
      <c r="Q3737">
        <v>0.85</v>
      </c>
    </row>
    <row r="3738" spans="1:17" x14ac:dyDescent="0.25">
      <c r="A3738" t="s">
        <v>467</v>
      </c>
      <c r="B3738" t="s">
        <v>468</v>
      </c>
      <c r="C3738" t="s">
        <v>464</v>
      </c>
      <c r="D3738" t="s">
        <v>361</v>
      </c>
      <c r="E3738" t="s">
        <v>416</v>
      </c>
      <c r="F3738" t="s">
        <v>348</v>
      </c>
      <c r="G3738" t="s">
        <v>188</v>
      </c>
      <c r="H3738" t="s">
        <v>444</v>
      </c>
      <c r="I3738" t="s">
        <v>443</v>
      </c>
      <c r="J3738" t="s">
        <v>209</v>
      </c>
      <c r="K3738" t="s">
        <v>191</v>
      </c>
      <c r="M3738" t="s">
        <v>420</v>
      </c>
      <c r="O3738" t="s">
        <v>194</v>
      </c>
      <c r="P3738">
        <v>2030</v>
      </c>
      <c r="Q3738">
        <v>0.78927379549999999</v>
      </c>
    </row>
    <row r="3739" spans="1:17" x14ac:dyDescent="0.25">
      <c r="A3739" t="s">
        <v>467</v>
      </c>
      <c r="B3739" t="s">
        <v>468</v>
      </c>
      <c r="C3739" t="s">
        <v>464</v>
      </c>
      <c r="D3739" t="s">
        <v>361</v>
      </c>
      <c r="E3739" t="s">
        <v>416</v>
      </c>
      <c r="F3739" t="s">
        <v>348</v>
      </c>
      <c r="G3739" t="s">
        <v>188</v>
      </c>
      <c r="H3739" t="s">
        <v>444</v>
      </c>
      <c r="I3739" t="s">
        <v>443</v>
      </c>
      <c r="J3739" t="s">
        <v>209</v>
      </c>
      <c r="K3739" t="s">
        <v>191</v>
      </c>
      <c r="M3739" t="s">
        <v>420</v>
      </c>
      <c r="O3739" t="s">
        <v>194</v>
      </c>
      <c r="P3739">
        <v>2050</v>
      </c>
      <c r="Q3739">
        <v>0.79301541809999998</v>
      </c>
    </row>
    <row r="3740" spans="1:17" x14ac:dyDescent="0.25">
      <c r="A3740" t="s">
        <v>467</v>
      </c>
      <c r="B3740" t="s">
        <v>468</v>
      </c>
      <c r="C3740" t="s">
        <v>464</v>
      </c>
      <c r="D3740" t="s">
        <v>361</v>
      </c>
      <c r="E3740" t="s">
        <v>416</v>
      </c>
      <c r="F3740" t="s">
        <v>348</v>
      </c>
      <c r="G3740" t="s">
        <v>188</v>
      </c>
      <c r="H3740" t="s">
        <v>444</v>
      </c>
      <c r="I3740" t="s">
        <v>443</v>
      </c>
      <c r="J3740" t="s">
        <v>209</v>
      </c>
      <c r="K3740" t="s">
        <v>191</v>
      </c>
      <c r="M3740" t="s">
        <v>420</v>
      </c>
      <c r="O3740" t="s">
        <v>264</v>
      </c>
      <c r="P3740">
        <v>2050</v>
      </c>
      <c r="Q3740">
        <v>0.72</v>
      </c>
    </row>
    <row r="3741" spans="1:17" x14ac:dyDescent="0.25">
      <c r="A3741" t="s">
        <v>467</v>
      </c>
      <c r="B3741" t="s">
        <v>468</v>
      </c>
      <c r="C3741" t="s">
        <v>464</v>
      </c>
      <c r="D3741" t="s">
        <v>361</v>
      </c>
      <c r="E3741" t="s">
        <v>416</v>
      </c>
      <c r="F3741" t="s">
        <v>348</v>
      </c>
      <c r="G3741" t="s">
        <v>188</v>
      </c>
      <c r="H3741" t="s">
        <v>444</v>
      </c>
      <c r="I3741" t="s">
        <v>443</v>
      </c>
      <c r="J3741" t="s">
        <v>209</v>
      </c>
      <c r="K3741" t="s">
        <v>191</v>
      </c>
      <c r="M3741" t="s">
        <v>420</v>
      </c>
      <c r="O3741" t="s">
        <v>265</v>
      </c>
      <c r="P3741">
        <v>2050</v>
      </c>
      <c r="Q3741">
        <v>0.86</v>
      </c>
    </row>
    <row r="3742" spans="1:17" x14ac:dyDescent="0.25">
      <c r="A3742" t="s">
        <v>467</v>
      </c>
      <c r="B3742" t="s">
        <v>468</v>
      </c>
      <c r="C3742" t="s">
        <v>464</v>
      </c>
      <c r="D3742" t="s">
        <v>361</v>
      </c>
      <c r="E3742" t="s">
        <v>416</v>
      </c>
      <c r="F3742" t="s">
        <v>348</v>
      </c>
      <c r="G3742" t="s">
        <v>188</v>
      </c>
      <c r="H3742" t="s">
        <v>445</v>
      </c>
      <c r="I3742" t="s">
        <v>446</v>
      </c>
      <c r="K3742" t="s">
        <v>447</v>
      </c>
      <c r="M3742" t="s">
        <v>420</v>
      </c>
      <c r="O3742" t="s">
        <v>194</v>
      </c>
      <c r="P3742">
        <v>2015</v>
      </c>
      <c r="Q3742">
        <v>11.88225723</v>
      </c>
    </row>
    <row r="3743" spans="1:17" x14ac:dyDescent="0.25">
      <c r="A3743" t="s">
        <v>467</v>
      </c>
      <c r="B3743" t="s">
        <v>468</v>
      </c>
      <c r="C3743" t="s">
        <v>464</v>
      </c>
      <c r="D3743" t="s">
        <v>361</v>
      </c>
      <c r="E3743" t="s">
        <v>416</v>
      </c>
      <c r="F3743" t="s">
        <v>348</v>
      </c>
      <c r="G3743" t="s">
        <v>188</v>
      </c>
      <c r="H3743" t="s">
        <v>445</v>
      </c>
      <c r="I3743" t="s">
        <v>446</v>
      </c>
      <c r="K3743" t="s">
        <v>447</v>
      </c>
      <c r="M3743" t="s">
        <v>420</v>
      </c>
      <c r="O3743" t="s">
        <v>194</v>
      </c>
      <c r="P3743">
        <v>2020</v>
      </c>
      <c r="Q3743">
        <v>11.88225723</v>
      </c>
    </row>
    <row r="3744" spans="1:17" x14ac:dyDescent="0.25">
      <c r="A3744" t="s">
        <v>467</v>
      </c>
      <c r="B3744" t="s">
        <v>468</v>
      </c>
      <c r="C3744" t="s">
        <v>464</v>
      </c>
      <c r="D3744" t="s">
        <v>361</v>
      </c>
      <c r="E3744" t="s">
        <v>416</v>
      </c>
      <c r="F3744" t="s">
        <v>348</v>
      </c>
      <c r="G3744" t="s">
        <v>188</v>
      </c>
      <c r="H3744" t="s">
        <v>445</v>
      </c>
      <c r="I3744" t="s">
        <v>446</v>
      </c>
      <c r="K3744" t="s">
        <v>447</v>
      </c>
      <c r="M3744" t="s">
        <v>420</v>
      </c>
      <c r="O3744" t="s">
        <v>264</v>
      </c>
      <c r="P3744">
        <v>2020</v>
      </c>
      <c r="Q3744">
        <v>11.88225723</v>
      </c>
    </row>
    <row r="3745" spans="1:17" x14ac:dyDescent="0.25">
      <c r="A3745" t="s">
        <v>467</v>
      </c>
      <c r="B3745" t="s">
        <v>468</v>
      </c>
      <c r="C3745" t="s">
        <v>464</v>
      </c>
      <c r="D3745" t="s">
        <v>361</v>
      </c>
      <c r="E3745" t="s">
        <v>416</v>
      </c>
      <c r="F3745" t="s">
        <v>348</v>
      </c>
      <c r="G3745" t="s">
        <v>188</v>
      </c>
      <c r="H3745" t="s">
        <v>445</v>
      </c>
      <c r="I3745" t="s">
        <v>446</v>
      </c>
      <c r="K3745" t="s">
        <v>447</v>
      </c>
      <c r="M3745" t="s">
        <v>420</v>
      </c>
      <c r="O3745" t="s">
        <v>265</v>
      </c>
      <c r="P3745">
        <v>2020</v>
      </c>
      <c r="Q3745">
        <v>11.88225723</v>
      </c>
    </row>
    <row r="3746" spans="1:17" x14ac:dyDescent="0.25">
      <c r="A3746" t="s">
        <v>467</v>
      </c>
      <c r="B3746" t="s">
        <v>468</v>
      </c>
      <c r="C3746" t="s">
        <v>464</v>
      </c>
      <c r="D3746" t="s">
        <v>361</v>
      </c>
      <c r="E3746" t="s">
        <v>416</v>
      </c>
      <c r="F3746" t="s">
        <v>348</v>
      </c>
      <c r="G3746" t="s">
        <v>188</v>
      </c>
      <c r="H3746" t="s">
        <v>445</v>
      </c>
      <c r="I3746" t="s">
        <v>446</v>
      </c>
      <c r="K3746" t="s">
        <v>447</v>
      </c>
      <c r="M3746" t="s">
        <v>420</v>
      </c>
      <c r="O3746" t="s">
        <v>194</v>
      </c>
      <c r="P3746">
        <v>2030</v>
      </c>
      <c r="Q3746">
        <v>11.88225723</v>
      </c>
    </row>
    <row r="3747" spans="1:17" x14ac:dyDescent="0.25">
      <c r="A3747" t="s">
        <v>467</v>
      </c>
      <c r="B3747" t="s">
        <v>468</v>
      </c>
      <c r="C3747" t="s">
        <v>464</v>
      </c>
      <c r="D3747" t="s">
        <v>361</v>
      </c>
      <c r="E3747" t="s">
        <v>416</v>
      </c>
      <c r="F3747" t="s">
        <v>348</v>
      </c>
      <c r="G3747" t="s">
        <v>188</v>
      </c>
      <c r="H3747" t="s">
        <v>445</v>
      </c>
      <c r="I3747" t="s">
        <v>446</v>
      </c>
      <c r="K3747" t="s">
        <v>447</v>
      </c>
      <c r="M3747" t="s">
        <v>420</v>
      </c>
      <c r="O3747" t="s">
        <v>194</v>
      </c>
      <c r="P3747">
        <v>2050</v>
      </c>
      <c r="Q3747">
        <v>11.88225723</v>
      </c>
    </row>
    <row r="3748" spans="1:17" x14ac:dyDescent="0.25">
      <c r="A3748" t="s">
        <v>467</v>
      </c>
      <c r="B3748" t="s">
        <v>468</v>
      </c>
      <c r="C3748" t="s">
        <v>464</v>
      </c>
      <c r="D3748" t="s">
        <v>361</v>
      </c>
      <c r="E3748" t="s">
        <v>416</v>
      </c>
      <c r="F3748" t="s">
        <v>348</v>
      </c>
      <c r="G3748" t="s">
        <v>188</v>
      </c>
      <c r="H3748" t="s">
        <v>445</v>
      </c>
      <c r="I3748" t="s">
        <v>446</v>
      </c>
      <c r="K3748" t="s">
        <v>447</v>
      </c>
      <c r="M3748" t="s">
        <v>420</v>
      </c>
      <c r="O3748" t="s">
        <v>264</v>
      </c>
      <c r="P3748">
        <v>2050</v>
      </c>
      <c r="Q3748">
        <v>11.88225723</v>
      </c>
    </row>
    <row r="3749" spans="1:17" x14ac:dyDescent="0.25">
      <c r="A3749" t="s">
        <v>467</v>
      </c>
      <c r="B3749" t="s">
        <v>468</v>
      </c>
      <c r="C3749" t="s">
        <v>464</v>
      </c>
      <c r="D3749" t="s">
        <v>361</v>
      </c>
      <c r="E3749" t="s">
        <v>416</v>
      </c>
      <c r="F3749" t="s">
        <v>348</v>
      </c>
      <c r="G3749" t="s">
        <v>188</v>
      </c>
      <c r="H3749" t="s">
        <v>445</v>
      </c>
      <c r="I3749" t="s">
        <v>446</v>
      </c>
      <c r="K3749" t="s">
        <v>447</v>
      </c>
      <c r="M3749" t="s">
        <v>420</v>
      </c>
      <c r="O3749" t="s">
        <v>265</v>
      </c>
      <c r="P3749">
        <v>2050</v>
      </c>
      <c r="Q3749">
        <v>11.88225723</v>
      </c>
    </row>
    <row r="3750" spans="1:17" x14ac:dyDescent="0.25">
      <c r="A3750" t="s">
        <v>467</v>
      </c>
      <c r="B3750" t="s">
        <v>468</v>
      </c>
      <c r="C3750" t="s">
        <v>464</v>
      </c>
      <c r="D3750" t="s">
        <v>361</v>
      </c>
      <c r="E3750" t="s">
        <v>416</v>
      </c>
      <c r="F3750" t="s">
        <v>348</v>
      </c>
      <c r="G3750" t="s">
        <v>188</v>
      </c>
      <c r="H3750" t="s">
        <v>448</v>
      </c>
      <c r="I3750" t="s">
        <v>240</v>
      </c>
      <c r="J3750" t="s">
        <v>235</v>
      </c>
      <c r="K3750" t="s">
        <v>430</v>
      </c>
      <c r="L3750" t="s">
        <v>237</v>
      </c>
      <c r="M3750" t="s">
        <v>427</v>
      </c>
      <c r="N3750" t="s">
        <v>206</v>
      </c>
      <c r="O3750" t="s">
        <v>194</v>
      </c>
      <c r="P3750">
        <v>2015</v>
      </c>
      <c r="Q3750">
        <v>2.420861801</v>
      </c>
    </row>
    <row r="3751" spans="1:17" x14ac:dyDescent="0.25">
      <c r="A3751" t="s">
        <v>467</v>
      </c>
      <c r="B3751" t="s">
        <v>468</v>
      </c>
      <c r="C3751" t="s">
        <v>464</v>
      </c>
      <c r="D3751" t="s">
        <v>361</v>
      </c>
      <c r="E3751" t="s">
        <v>416</v>
      </c>
      <c r="F3751" t="s">
        <v>348</v>
      </c>
      <c r="G3751" t="s">
        <v>188</v>
      </c>
      <c r="H3751" t="s">
        <v>448</v>
      </c>
      <c r="I3751" t="s">
        <v>240</v>
      </c>
      <c r="J3751" t="s">
        <v>235</v>
      </c>
      <c r="K3751" t="s">
        <v>430</v>
      </c>
      <c r="L3751" t="s">
        <v>237</v>
      </c>
      <c r="M3751" t="s">
        <v>427</v>
      </c>
      <c r="N3751" t="s">
        <v>206</v>
      </c>
      <c r="O3751" t="s">
        <v>194</v>
      </c>
      <c r="P3751">
        <v>2020</v>
      </c>
      <c r="Q3751">
        <v>2.3609424529999998</v>
      </c>
    </row>
    <row r="3752" spans="1:17" x14ac:dyDescent="0.25">
      <c r="A3752" t="s">
        <v>467</v>
      </c>
      <c r="B3752" t="s">
        <v>468</v>
      </c>
      <c r="C3752" t="s">
        <v>464</v>
      </c>
      <c r="D3752" t="s">
        <v>361</v>
      </c>
      <c r="E3752" t="s">
        <v>416</v>
      </c>
      <c r="F3752" t="s">
        <v>348</v>
      </c>
      <c r="G3752" t="s">
        <v>188</v>
      </c>
      <c r="H3752" t="s">
        <v>448</v>
      </c>
      <c r="I3752" t="s">
        <v>240</v>
      </c>
      <c r="J3752" t="s">
        <v>235</v>
      </c>
      <c r="K3752" t="s">
        <v>430</v>
      </c>
      <c r="L3752" t="s">
        <v>237</v>
      </c>
      <c r="M3752" t="s">
        <v>427</v>
      </c>
      <c r="N3752" t="s">
        <v>206</v>
      </c>
      <c r="O3752" t="s">
        <v>264</v>
      </c>
      <c r="P3752">
        <v>2020</v>
      </c>
      <c r="Q3752">
        <v>2.0068010850000002</v>
      </c>
    </row>
    <row r="3753" spans="1:17" x14ac:dyDescent="0.25">
      <c r="A3753" t="s">
        <v>467</v>
      </c>
      <c r="B3753" t="s">
        <v>468</v>
      </c>
      <c r="C3753" t="s">
        <v>464</v>
      </c>
      <c r="D3753" t="s">
        <v>361</v>
      </c>
      <c r="E3753" t="s">
        <v>416</v>
      </c>
      <c r="F3753" t="s">
        <v>348</v>
      </c>
      <c r="G3753" t="s">
        <v>188</v>
      </c>
      <c r="H3753" t="s">
        <v>448</v>
      </c>
      <c r="I3753" t="s">
        <v>240</v>
      </c>
      <c r="J3753" t="s">
        <v>235</v>
      </c>
      <c r="K3753" t="s">
        <v>430</v>
      </c>
      <c r="L3753" t="s">
        <v>237</v>
      </c>
      <c r="M3753" t="s">
        <v>427</v>
      </c>
      <c r="N3753" t="s">
        <v>206</v>
      </c>
      <c r="O3753" t="s">
        <v>265</v>
      </c>
      <c r="P3753">
        <v>2020</v>
      </c>
      <c r="Q3753">
        <v>2.7740732779999999</v>
      </c>
    </row>
    <row r="3754" spans="1:17" x14ac:dyDescent="0.25">
      <c r="A3754" t="s">
        <v>467</v>
      </c>
      <c r="B3754" t="s">
        <v>468</v>
      </c>
      <c r="C3754" t="s">
        <v>464</v>
      </c>
      <c r="D3754" t="s">
        <v>361</v>
      </c>
      <c r="E3754" t="s">
        <v>416</v>
      </c>
      <c r="F3754" t="s">
        <v>348</v>
      </c>
      <c r="G3754" t="s">
        <v>188</v>
      </c>
      <c r="H3754" t="s">
        <v>448</v>
      </c>
      <c r="I3754" t="s">
        <v>240</v>
      </c>
      <c r="J3754" t="s">
        <v>235</v>
      </c>
      <c r="K3754" t="s">
        <v>430</v>
      </c>
      <c r="L3754" t="s">
        <v>237</v>
      </c>
      <c r="M3754" t="s">
        <v>427</v>
      </c>
      <c r="N3754" t="s">
        <v>206</v>
      </c>
      <c r="O3754" t="s">
        <v>194</v>
      </c>
      <c r="P3754">
        <v>2030</v>
      </c>
      <c r="Q3754">
        <v>2.3045057409999998</v>
      </c>
    </row>
    <row r="3755" spans="1:17" x14ac:dyDescent="0.25">
      <c r="A3755" t="s">
        <v>467</v>
      </c>
      <c r="B3755" t="s">
        <v>468</v>
      </c>
      <c r="C3755" t="s">
        <v>464</v>
      </c>
      <c r="D3755" t="s">
        <v>361</v>
      </c>
      <c r="E3755" t="s">
        <v>416</v>
      </c>
      <c r="F3755" t="s">
        <v>348</v>
      </c>
      <c r="G3755" t="s">
        <v>188</v>
      </c>
      <c r="H3755" t="s">
        <v>448</v>
      </c>
      <c r="I3755" t="s">
        <v>240</v>
      </c>
      <c r="J3755" t="s">
        <v>235</v>
      </c>
      <c r="K3755" t="s">
        <v>430</v>
      </c>
      <c r="L3755" t="s">
        <v>237</v>
      </c>
      <c r="M3755" t="s">
        <v>427</v>
      </c>
      <c r="N3755" t="s">
        <v>206</v>
      </c>
      <c r="O3755" t="s">
        <v>194</v>
      </c>
      <c r="P3755">
        <v>2050</v>
      </c>
      <c r="Q3755">
        <v>2.0903070210000001</v>
      </c>
    </row>
    <row r="3756" spans="1:17" x14ac:dyDescent="0.25">
      <c r="A3756" t="s">
        <v>467</v>
      </c>
      <c r="B3756" t="s">
        <v>468</v>
      </c>
      <c r="C3756" t="s">
        <v>464</v>
      </c>
      <c r="D3756" t="s">
        <v>361</v>
      </c>
      <c r="E3756" t="s">
        <v>416</v>
      </c>
      <c r="F3756" t="s">
        <v>348</v>
      </c>
      <c r="G3756" t="s">
        <v>188</v>
      </c>
      <c r="H3756" t="s">
        <v>448</v>
      </c>
      <c r="I3756" t="s">
        <v>240</v>
      </c>
      <c r="J3756" t="s">
        <v>235</v>
      </c>
      <c r="K3756" t="s">
        <v>430</v>
      </c>
      <c r="L3756" t="s">
        <v>237</v>
      </c>
      <c r="M3756" t="s">
        <v>427</v>
      </c>
      <c r="N3756" t="s">
        <v>206</v>
      </c>
      <c r="O3756" t="s">
        <v>264</v>
      </c>
      <c r="P3756">
        <v>2050</v>
      </c>
      <c r="Q3756">
        <v>1.5234881739999999</v>
      </c>
    </row>
    <row r="3757" spans="1:17" x14ac:dyDescent="0.25">
      <c r="A3757" t="s">
        <v>467</v>
      </c>
      <c r="B3757" t="s">
        <v>468</v>
      </c>
      <c r="C3757" t="s">
        <v>464</v>
      </c>
      <c r="D3757" t="s">
        <v>361</v>
      </c>
      <c r="E3757" t="s">
        <v>416</v>
      </c>
      <c r="F3757" t="s">
        <v>348</v>
      </c>
      <c r="G3757" t="s">
        <v>188</v>
      </c>
      <c r="H3757" t="s">
        <v>448</v>
      </c>
      <c r="I3757" t="s">
        <v>240</v>
      </c>
      <c r="J3757" t="s">
        <v>235</v>
      </c>
      <c r="K3757" t="s">
        <v>430</v>
      </c>
      <c r="L3757" t="s">
        <v>237</v>
      </c>
      <c r="M3757" t="s">
        <v>427</v>
      </c>
      <c r="N3757" t="s">
        <v>206</v>
      </c>
      <c r="O3757" t="s">
        <v>265</v>
      </c>
      <c r="P3757">
        <v>2050</v>
      </c>
      <c r="Q3757">
        <v>2.5981364120000001</v>
      </c>
    </row>
    <row r="3758" spans="1:17" x14ac:dyDescent="0.25">
      <c r="A3758" t="s">
        <v>467</v>
      </c>
      <c r="B3758" t="s">
        <v>468</v>
      </c>
      <c r="C3758" t="s">
        <v>464</v>
      </c>
      <c r="D3758" t="s">
        <v>361</v>
      </c>
      <c r="E3758" t="s">
        <v>416</v>
      </c>
      <c r="F3758" t="s">
        <v>348</v>
      </c>
      <c r="G3758" t="s">
        <v>188</v>
      </c>
      <c r="H3758" t="s">
        <v>449</v>
      </c>
      <c r="I3758" t="s">
        <v>240</v>
      </c>
      <c r="J3758" t="s">
        <v>235</v>
      </c>
      <c r="K3758" t="s">
        <v>450</v>
      </c>
      <c r="L3758" t="s">
        <v>237</v>
      </c>
      <c r="M3758" t="s">
        <v>427</v>
      </c>
      <c r="N3758" t="s">
        <v>206</v>
      </c>
      <c r="O3758" t="s">
        <v>194</v>
      </c>
      <c r="P3758">
        <v>2015</v>
      </c>
      <c r="Q3758">
        <v>890</v>
      </c>
    </row>
    <row r="3759" spans="1:17" x14ac:dyDescent="0.25">
      <c r="A3759" t="s">
        <v>467</v>
      </c>
      <c r="B3759" t="s">
        <v>468</v>
      </c>
      <c r="C3759" t="s">
        <v>464</v>
      </c>
      <c r="D3759" t="s">
        <v>361</v>
      </c>
      <c r="E3759" t="s">
        <v>416</v>
      </c>
      <c r="F3759" t="s">
        <v>348</v>
      </c>
      <c r="G3759" t="s">
        <v>188</v>
      </c>
      <c r="H3759" t="s">
        <v>449</v>
      </c>
      <c r="I3759" t="s">
        <v>240</v>
      </c>
      <c r="J3759" t="s">
        <v>235</v>
      </c>
      <c r="K3759" t="s">
        <v>450</v>
      </c>
      <c r="L3759" t="s">
        <v>237</v>
      </c>
      <c r="M3759" t="s">
        <v>427</v>
      </c>
      <c r="N3759" t="s">
        <v>206</v>
      </c>
      <c r="O3759" t="s">
        <v>194</v>
      </c>
      <c r="P3759">
        <v>2020</v>
      </c>
      <c r="Q3759">
        <v>870</v>
      </c>
    </row>
    <row r="3760" spans="1:17" x14ac:dyDescent="0.25">
      <c r="A3760" t="s">
        <v>467</v>
      </c>
      <c r="B3760" t="s">
        <v>468</v>
      </c>
      <c r="C3760" t="s">
        <v>464</v>
      </c>
      <c r="D3760" t="s">
        <v>361</v>
      </c>
      <c r="E3760" t="s">
        <v>416</v>
      </c>
      <c r="F3760" t="s">
        <v>348</v>
      </c>
      <c r="G3760" t="s">
        <v>188</v>
      </c>
      <c r="H3760" t="s">
        <v>449</v>
      </c>
      <c r="I3760" t="s">
        <v>240</v>
      </c>
      <c r="J3760" t="s">
        <v>235</v>
      </c>
      <c r="K3760" t="s">
        <v>450</v>
      </c>
      <c r="L3760" t="s">
        <v>237</v>
      </c>
      <c r="M3760" t="s">
        <v>427</v>
      </c>
      <c r="N3760" t="s">
        <v>206</v>
      </c>
      <c r="O3760" t="s">
        <v>264</v>
      </c>
      <c r="P3760">
        <v>2020</v>
      </c>
      <c r="Q3760">
        <v>740</v>
      </c>
    </row>
    <row r="3761" spans="1:17" x14ac:dyDescent="0.25">
      <c r="A3761" t="s">
        <v>467</v>
      </c>
      <c r="B3761" t="s">
        <v>468</v>
      </c>
      <c r="C3761" t="s">
        <v>464</v>
      </c>
      <c r="D3761" t="s">
        <v>361</v>
      </c>
      <c r="E3761" t="s">
        <v>416</v>
      </c>
      <c r="F3761" t="s">
        <v>348</v>
      </c>
      <c r="G3761" t="s">
        <v>188</v>
      </c>
      <c r="H3761" t="s">
        <v>449</v>
      </c>
      <c r="I3761" t="s">
        <v>240</v>
      </c>
      <c r="J3761" t="s">
        <v>235</v>
      </c>
      <c r="K3761" t="s">
        <v>450</v>
      </c>
      <c r="L3761" t="s">
        <v>237</v>
      </c>
      <c r="M3761" t="s">
        <v>427</v>
      </c>
      <c r="N3761" t="s">
        <v>206</v>
      </c>
      <c r="O3761" t="s">
        <v>265</v>
      </c>
      <c r="P3761">
        <v>2020</v>
      </c>
      <c r="Q3761">
        <v>1020</v>
      </c>
    </row>
    <row r="3762" spans="1:17" x14ac:dyDescent="0.25">
      <c r="A3762" t="s">
        <v>467</v>
      </c>
      <c r="B3762" t="s">
        <v>468</v>
      </c>
      <c r="C3762" t="s">
        <v>464</v>
      </c>
      <c r="D3762" t="s">
        <v>361</v>
      </c>
      <c r="E3762" t="s">
        <v>416</v>
      </c>
      <c r="F3762" t="s">
        <v>348</v>
      </c>
      <c r="G3762" t="s">
        <v>188</v>
      </c>
      <c r="H3762" t="s">
        <v>449</v>
      </c>
      <c r="I3762" t="s">
        <v>240</v>
      </c>
      <c r="J3762" t="s">
        <v>235</v>
      </c>
      <c r="K3762" t="s">
        <v>450</v>
      </c>
      <c r="L3762" t="s">
        <v>237</v>
      </c>
      <c r="M3762" t="s">
        <v>427</v>
      </c>
      <c r="N3762" t="s">
        <v>206</v>
      </c>
      <c r="O3762" t="s">
        <v>194</v>
      </c>
      <c r="P3762">
        <v>2030</v>
      </c>
      <c r="Q3762">
        <v>850</v>
      </c>
    </row>
    <row r="3763" spans="1:17" x14ac:dyDescent="0.25">
      <c r="A3763" t="s">
        <v>467</v>
      </c>
      <c r="B3763" t="s">
        <v>468</v>
      </c>
      <c r="C3763" t="s">
        <v>464</v>
      </c>
      <c r="D3763" t="s">
        <v>361</v>
      </c>
      <c r="E3763" t="s">
        <v>416</v>
      </c>
      <c r="F3763" t="s">
        <v>348</v>
      </c>
      <c r="G3763" t="s">
        <v>188</v>
      </c>
      <c r="H3763" t="s">
        <v>449</v>
      </c>
      <c r="I3763" t="s">
        <v>240</v>
      </c>
      <c r="J3763" t="s">
        <v>235</v>
      </c>
      <c r="K3763" t="s">
        <v>450</v>
      </c>
      <c r="L3763" t="s">
        <v>237</v>
      </c>
      <c r="M3763" t="s">
        <v>427</v>
      </c>
      <c r="N3763" t="s">
        <v>206</v>
      </c>
      <c r="O3763" t="s">
        <v>194</v>
      </c>
      <c r="P3763">
        <v>2050</v>
      </c>
      <c r="Q3763">
        <v>770</v>
      </c>
    </row>
    <row r="3764" spans="1:17" x14ac:dyDescent="0.25">
      <c r="A3764" t="s">
        <v>467</v>
      </c>
      <c r="B3764" t="s">
        <v>468</v>
      </c>
      <c r="C3764" t="s">
        <v>464</v>
      </c>
      <c r="D3764" t="s">
        <v>361</v>
      </c>
      <c r="E3764" t="s">
        <v>416</v>
      </c>
      <c r="F3764" t="s">
        <v>348</v>
      </c>
      <c r="G3764" t="s">
        <v>188</v>
      </c>
      <c r="H3764" t="s">
        <v>449</v>
      </c>
      <c r="I3764" t="s">
        <v>240</v>
      </c>
      <c r="J3764" t="s">
        <v>235</v>
      </c>
      <c r="K3764" t="s">
        <v>450</v>
      </c>
      <c r="L3764" t="s">
        <v>237</v>
      </c>
      <c r="M3764" t="s">
        <v>427</v>
      </c>
      <c r="N3764" t="s">
        <v>206</v>
      </c>
      <c r="O3764" t="s">
        <v>264</v>
      </c>
      <c r="P3764">
        <v>2050</v>
      </c>
      <c r="Q3764">
        <v>560</v>
      </c>
    </row>
    <row r="3765" spans="1:17" x14ac:dyDescent="0.25">
      <c r="A3765" t="s">
        <v>467</v>
      </c>
      <c r="B3765" t="s">
        <v>468</v>
      </c>
      <c r="C3765" t="s">
        <v>464</v>
      </c>
      <c r="D3765" t="s">
        <v>361</v>
      </c>
      <c r="E3765" t="s">
        <v>416</v>
      </c>
      <c r="F3765" t="s">
        <v>348</v>
      </c>
      <c r="G3765" t="s">
        <v>188</v>
      </c>
      <c r="H3765" t="s">
        <v>449</v>
      </c>
      <c r="I3765" t="s">
        <v>240</v>
      </c>
      <c r="J3765" t="s">
        <v>235</v>
      </c>
      <c r="K3765" t="s">
        <v>450</v>
      </c>
      <c r="L3765" t="s">
        <v>237</v>
      </c>
      <c r="M3765" t="s">
        <v>427</v>
      </c>
      <c r="N3765" t="s">
        <v>206</v>
      </c>
      <c r="O3765" t="s">
        <v>265</v>
      </c>
      <c r="P3765">
        <v>2050</v>
      </c>
      <c r="Q3765">
        <v>960</v>
      </c>
    </row>
    <row r="3766" spans="1:17" x14ac:dyDescent="0.25">
      <c r="A3766" t="s">
        <v>467</v>
      </c>
      <c r="B3766" t="s">
        <v>468</v>
      </c>
      <c r="C3766" t="s">
        <v>464</v>
      </c>
      <c r="D3766" t="s">
        <v>361</v>
      </c>
      <c r="E3766" t="s">
        <v>416</v>
      </c>
      <c r="F3766" t="s">
        <v>348</v>
      </c>
      <c r="G3766" t="s">
        <v>188</v>
      </c>
      <c r="H3766" t="s">
        <v>451</v>
      </c>
      <c r="I3766" t="s">
        <v>452</v>
      </c>
      <c r="K3766" t="s">
        <v>453</v>
      </c>
      <c r="M3766" t="s">
        <v>454</v>
      </c>
      <c r="O3766" t="s">
        <v>194</v>
      </c>
      <c r="P3766">
        <v>2015</v>
      </c>
      <c r="Q3766">
        <v>0.11006427869699301</v>
      </c>
    </row>
    <row r="3767" spans="1:17" x14ac:dyDescent="0.25">
      <c r="A3767" t="s">
        <v>467</v>
      </c>
      <c r="B3767" t="s">
        <v>468</v>
      </c>
      <c r="C3767" t="s">
        <v>464</v>
      </c>
      <c r="D3767" t="s">
        <v>361</v>
      </c>
      <c r="E3767" t="s">
        <v>416</v>
      </c>
      <c r="F3767" t="s">
        <v>348</v>
      </c>
      <c r="G3767" t="s">
        <v>188</v>
      </c>
      <c r="H3767" t="s">
        <v>451</v>
      </c>
      <c r="I3767" t="s">
        <v>452</v>
      </c>
      <c r="K3767" t="s">
        <v>453</v>
      </c>
      <c r="M3767" t="s">
        <v>454</v>
      </c>
      <c r="O3767" t="s">
        <v>194</v>
      </c>
      <c r="P3767">
        <v>2020</v>
      </c>
      <c r="Q3767">
        <v>0.11006427869699301</v>
      </c>
    </row>
    <row r="3768" spans="1:17" x14ac:dyDescent="0.25">
      <c r="A3768" t="s">
        <v>467</v>
      </c>
      <c r="B3768" t="s">
        <v>468</v>
      </c>
      <c r="C3768" t="s">
        <v>464</v>
      </c>
      <c r="D3768" t="s">
        <v>361</v>
      </c>
      <c r="E3768" t="s">
        <v>416</v>
      </c>
      <c r="F3768" t="s">
        <v>348</v>
      </c>
      <c r="G3768" t="s">
        <v>188</v>
      </c>
      <c r="H3768" t="s">
        <v>451</v>
      </c>
      <c r="I3768" t="s">
        <v>452</v>
      </c>
      <c r="K3768" t="s">
        <v>453</v>
      </c>
      <c r="M3768" t="s">
        <v>454</v>
      </c>
      <c r="O3768" t="s">
        <v>264</v>
      </c>
      <c r="P3768">
        <v>2020</v>
      </c>
      <c r="Q3768">
        <v>9.8680584819492295E-2</v>
      </c>
    </row>
    <row r="3769" spans="1:17" x14ac:dyDescent="0.25">
      <c r="A3769" t="s">
        <v>467</v>
      </c>
      <c r="B3769" t="s">
        <v>468</v>
      </c>
      <c r="C3769" t="s">
        <v>464</v>
      </c>
      <c r="D3769" t="s">
        <v>361</v>
      </c>
      <c r="E3769" t="s">
        <v>416</v>
      </c>
      <c r="F3769" t="s">
        <v>348</v>
      </c>
      <c r="G3769" t="s">
        <v>188</v>
      </c>
      <c r="H3769" t="s">
        <v>451</v>
      </c>
      <c r="I3769" t="s">
        <v>452</v>
      </c>
      <c r="K3769" t="s">
        <v>453</v>
      </c>
      <c r="M3769" t="s">
        <v>454</v>
      </c>
      <c r="O3769" t="s">
        <v>265</v>
      </c>
      <c r="P3769">
        <v>2020</v>
      </c>
      <c r="Q3769">
        <v>0.139206068083217</v>
      </c>
    </row>
    <row r="3770" spans="1:17" x14ac:dyDescent="0.25">
      <c r="A3770" t="s">
        <v>467</v>
      </c>
      <c r="B3770" t="s">
        <v>468</v>
      </c>
      <c r="C3770" t="s">
        <v>464</v>
      </c>
      <c r="D3770" t="s">
        <v>361</v>
      </c>
      <c r="E3770" t="s">
        <v>416</v>
      </c>
      <c r="F3770" t="s">
        <v>348</v>
      </c>
      <c r="G3770" t="s">
        <v>188</v>
      </c>
      <c r="H3770" t="s">
        <v>451</v>
      </c>
      <c r="I3770" t="s">
        <v>452</v>
      </c>
      <c r="K3770" t="s">
        <v>453</v>
      </c>
      <c r="M3770" t="s">
        <v>454</v>
      </c>
      <c r="O3770" t="s">
        <v>194</v>
      </c>
      <c r="P3770">
        <v>2030</v>
      </c>
      <c r="Q3770">
        <v>0.113363108897649</v>
      </c>
    </row>
    <row r="3771" spans="1:17" x14ac:dyDescent="0.25">
      <c r="A3771" t="s">
        <v>467</v>
      </c>
      <c r="B3771" t="s">
        <v>468</v>
      </c>
      <c r="C3771" t="s">
        <v>464</v>
      </c>
      <c r="D3771" t="s">
        <v>361</v>
      </c>
      <c r="E3771" t="s">
        <v>416</v>
      </c>
      <c r="F3771" t="s">
        <v>348</v>
      </c>
      <c r="G3771" t="s">
        <v>188</v>
      </c>
      <c r="H3771" t="s">
        <v>451</v>
      </c>
      <c r="I3771" t="s">
        <v>452</v>
      </c>
      <c r="K3771" t="s">
        <v>453</v>
      </c>
      <c r="M3771" t="s">
        <v>454</v>
      </c>
      <c r="O3771" t="s">
        <v>194</v>
      </c>
      <c r="P3771">
        <v>2050</v>
      </c>
      <c r="Q3771">
        <v>0.116247045121256</v>
      </c>
    </row>
    <row r="3772" spans="1:17" x14ac:dyDescent="0.25">
      <c r="A3772" t="s">
        <v>467</v>
      </c>
      <c r="B3772" t="s">
        <v>468</v>
      </c>
      <c r="C3772" t="s">
        <v>464</v>
      </c>
      <c r="D3772" t="s">
        <v>361</v>
      </c>
      <c r="E3772" t="s">
        <v>416</v>
      </c>
      <c r="F3772" t="s">
        <v>348</v>
      </c>
      <c r="G3772" t="s">
        <v>188</v>
      </c>
      <c r="H3772" t="s">
        <v>451</v>
      </c>
      <c r="I3772" t="s">
        <v>452</v>
      </c>
      <c r="K3772" t="s">
        <v>453</v>
      </c>
      <c r="M3772" t="s">
        <v>454</v>
      </c>
      <c r="O3772" t="s">
        <v>264</v>
      </c>
      <c r="P3772">
        <v>2050</v>
      </c>
      <c r="Q3772">
        <v>9.8680584819492295E-2</v>
      </c>
    </row>
    <row r="3773" spans="1:17" x14ac:dyDescent="0.25">
      <c r="A3773" t="s">
        <v>467</v>
      </c>
      <c r="B3773" t="s">
        <v>468</v>
      </c>
      <c r="C3773" t="s">
        <v>464</v>
      </c>
      <c r="D3773" t="s">
        <v>361</v>
      </c>
      <c r="E3773" t="s">
        <v>416</v>
      </c>
      <c r="F3773" t="s">
        <v>348</v>
      </c>
      <c r="G3773" t="s">
        <v>188</v>
      </c>
      <c r="H3773" t="s">
        <v>451</v>
      </c>
      <c r="I3773" t="s">
        <v>452</v>
      </c>
      <c r="K3773" t="s">
        <v>453</v>
      </c>
      <c r="M3773" t="s">
        <v>454</v>
      </c>
      <c r="O3773" t="s">
        <v>265</v>
      </c>
      <c r="P3773">
        <v>2050</v>
      </c>
      <c r="Q3773">
        <v>0.14126222107285</v>
      </c>
    </row>
    <row r="3774" spans="1:17" x14ac:dyDescent="0.25">
      <c r="A3774" t="s">
        <v>467</v>
      </c>
      <c r="B3774" t="s">
        <v>468</v>
      </c>
      <c r="C3774" t="s">
        <v>464</v>
      </c>
      <c r="D3774" t="s">
        <v>361</v>
      </c>
      <c r="E3774" t="s">
        <v>416</v>
      </c>
      <c r="F3774" t="s">
        <v>348</v>
      </c>
      <c r="G3774" t="s">
        <v>188</v>
      </c>
      <c r="H3774" t="s">
        <v>455</v>
      </c>
      <c r="I3774" t="s">
        <v>455</v>
      </c>
      <c r="M3774" t="s">
        <v>456</v>
      </c>
      <c r="O3774" t="s">
        <v>194</v>
      </c>
      <c r="P3774">
        <v>2015</v>
      </c>
      <c r="Q3774">
        <v>0</v>
      </c>
    </row>
    <row r="3775" spans="1:17" x14ac:dyDescent="0.25">
      <c r="A3775" t="s">
        <v>467</v>
      </c>
      <c r="B3775" t="s">
        <v>468</v>
      </c>
      <c r="C3775" t="s">
        <v>464</v>
      </c>
      <c r="D3775" t="s">
        <v>361</v>
      </c>
      <c r="E3775" t="s">
        <v>416</v>
      </c>
      <c r="F3775" t="s">
        <v>348</v>
      </c>
      <c r="G3775" t="s">
        <v>188</v>
      </c>
      <c r="H3775" t="s">
        <v>455</v>
      </c>
      <c r="I3775" t="s">
        <v>455</v>
      </c>
      <c r="M3775" t="s">
        <v>456</v>
      </c>
      <c r="O3775" t="s">
        <v>194</v>
      </c>
      <c r="P3775">
        <v>2020</v>
      </c>
      <c r="Q3775">
        <v>0</v>
      </c>
    </row>
    <row r="3776" spans="1:17" x14ac:dyDescent="0.25">
      <c r="A3776" t="s">
        <v>467</v>
      </c>
      <c r="B3776" t="s">
        <v>468</v>
      </c>
      <c r="C3776" t="s">
        <v>464</v>
      </c>
      <c r="D3776" t="s">
        <v>361</v>
      </c>
      <c r="E3776" t="s">
        <v>416</v>
      </c>
      <c r="F3776" t="s">
        <v>348</v>
      </c>
      <c r="G3776" t="s">
        <v>188</v>
      </c>
      <c r="H3776" t="s">
        <v>455</v>
      </c>
      <c r="I3776" t="s">
        <v>455</v>
      </c>
      <c r="M3776" t="s">
        <v>456</v>
      </c>
      <c r="O3776" t="s">
        <v>264</v>
      </c>
      <c r="P3776">
        <v>2020</v>
      </c>
      <c r="Q3776">
        <v>0</v>
      </c>
    </row>
    <row r="3777" spans="1:17" x14ac:dyDescent="0.25">
      <c r="A3777" t="s">
        <v>467</v>
      </c>
      <c r="B3777" t="s">
        <v>468</v>
      </c>
      <c r="C3777" t="s">
        <v>464</v>
      </c>
      <c r="D3777" t="s">
        <v>361</v>
      </c>
      <c r="E3777" t="s">
        <v>416</v>
      </c>
      <c r="F3777" t="s">
        <v>348</v>
      </c>
      <c r="G3777" t="s">
        <v>188</v>
      </c>
      <c r="H3777" t="s">
        <v>455</v>
      </c>
      <c r="I3777" t="s">
        <v>455</v>
      </c>
      <c r="M3777" t="s">
        <v>456</v>
      </c>
      <c r="O3777" t="s">
        <v>265</v>
      </c>
      <c r="P3777">
        <v>2020</v>
      </c>
      <c r="Q3777">
        <v>0</v>
      </c>
    </row>
    <row r="3778" spans="1:17" x14ac:dyDescent="0.25">
      <c r="A3778" t="s">
        <v>467</v>
      </c>
      <c r="B3778" t="s">
        <v>468</v>
      </c>
      <c r="C3778" t="s">
        <v>464</v>
      </c>
      <c r="D3778" t="s">
        <v>361</v>
      </c>
      <c r="E3778" t="s">
        <v>416</v>
      </c>
      <c r="F3778" t="s">
        <v>348</v>
      </c>
      <c r="G3778" t="s">
        <v>188</v>
      </c>
      <c r="H3778" t="s">
        <v>455</v>
      </c>
      <c r="I3778" t="s">
        <v>455</v>
      </c>
      <c r="M3778" t="s">
        <v>456</v>
      </c>
      <c r="O3778" t="s">
        <v>194</v>
      </c>
      <c r="P3778">
        <v>2030</v>
      </c>
      <c r="Q3778">
        <v>0</v>
      </c>
    </row>
    <row r="3779" spans="1:17" x14ac:dyDescent="0.25">
      <c r="A3779" t="s">
        <v>467</v>
      </c>
      <c r="B3779" t="s">
        <v>468</v>
      </c>
      <c r="C3779" t="s">
        <v>464</v>
      </c>
      <c r="D3779" t="s">
        <v>361</v>
      </c>
      <c r="E3779" t="s">
        <v>416</v>
      </c>
      <c r="F3779" t="s">
        <v>348</v>
      </c>
      <c r="G3779" t="s">
        <v>188</v>
      </c>
      <c r="H3779" t="s">
        <v>455</v>
      </c>
      <c r="I3779" t="s">
        <v>455</v>
      </c>
      <c r="M3779" t="s">
        <v>456</v>
      </c>
      <c r="O3779" t="s">
        <v>194</v>
      </c>
      <c r="P3779">
        <v>2050</v>
      </c>
      <c r="Q3779">
        <v>0</v>
      </c>
    </row>
    <row r="3780" spans="1:17" x14ac:dyDescent="0.25">
      <c r="A3780" t="s">
        <v>467</v>
      </c>
      <c r="B3780" t="s">
        <v>468</v>
      </c>
      <c r="C3780" t="s">
        <v>464</v>
      </c>
      <c r="D3780" t="s">
        <v>361</v>
      </c>
      <c r="E3780" t="s">
        <v>416</v>
      </c>
      <c r="F3780" t="s">
        <v>348</v>
      </c>
      <c r="G3780" t="s">
        <v>188</v>
      </c>
      <c r="H3780" t="s">
        <v>455</v>
      </c>
      <c r="I3780" t="s">
        <v>455</v>
      </c>
      <c r="M3780" t="s">
        <v>456</v>
      </c>
      <c r="O3780" t="s">
        <v>264</v>
      </c>
      <c r="P3780">
        <v>2050</v>
      </c>
      <c r="Q3780">
        <v>0</v>
      </c>
    </row>
    <row r="3781" spans="1:17" x14ac:dyDescent="0.25">
      <c r="A3781" t="s">
        <v>467</v>
      </c>
      <c r="B3781" t="s">
        <v>468</v>
      </c>
      <c r="C3781" t="s">
        <v>464</v>
      </c>
      <c r="D3781" t="s">
        <v>361</v>
      </c>
      <c r="E3781" t="s">
        <v>416</v>
      </c>
      <c r="F3781" t="s">
        <v>348</v>
      </c>
      <c r="G3781" t="s">
        <v>188</v>
      </c>
      <c r="H3781" t="s">
        <v>455</v>
      </c>
      <c r="I3781" t="s">
        <v>455</v>
      </c>
      <c r="M3781" t="s">
        <v>456</v>
      </c>
      <c r="O3781" t="s">
        <v>265</v>
      </c>
      <c r="P3781">
        <v>2050</v>
      </c>
      <c r="Q3781">
        <v>0</v>
      </c>
    </row>
    <row r="3782" spans="1:17" x14ac:dyDescent="0.25">
      <c r="A3782" t="s">
        <v>467</v>
      </c>
      <c r="B3782" t="s">
        <v>468</v>
      </c>
      <c r="C3782" t="s">
        <v>464</v>
      </c>
      <c r="D3782" t="s">
        <v>361</v>
      </c>
      <c r="E3782" t="s">
        <v>416</v>
      </c>
      <c r="F3782" t="s">
        <v>348</v>
      </c>
      <c r="G3782" t="s">
        <v>188</v>
      </c>
      <c r="H3782" t="s">
        <v>339</v>
      </c>
      <c r="I3782" t="s">
        <v>4</v>
      </c>
      <c r="J3782" t="s">
        <v>235</v>
      </c>
      <c r="K3782" t="s">
        <v>328</v>
      </c>
      <c r="L3782" t="s">
        <v>237</v>
      </c>
      <c r="M3782" t="s">
        <v>368</v>
      </c>
      <c r="N3782" t="s">
        <v>206</v>
      </c>
      <c r="O3782" t="s">
        <v>194</v>
      </c>
      <c r="P3782">
        <v>2015</v>
      </c>
      <c r="Q3782">
        <v>5.88</v>
      </c>
    </row>
    <row r="3783" spans="1:17" x14ac:dyDescent="0.25">
      <c r="A3783" t="s">
        <v>467</v>
      </c>
      <c r="B3783" t="s">
        <v>468</v>
      </c>
      <c r="C3783" t="s">
        <v>464</v>
      </c>
      <c r="D3783" t="s">
        <v>361</v>
      </c>
      <c r="E3783" t="s">
        <v>416</v>
      </c>
      <c r="F3783" t="s">
        <v>348</v>
      </c>
      <c r="G3783" t="s">
        <v>188</v>
      </c>
      <c r="H3783" t="s">
        <v>339</v>
      </c>
      <c r="I3783" t="s">
        <v>4</v>
      </c>
      <c r="J3783" t="s">
        <v>235</v>
      </c>
      <c r="K3783" t="s">
        <v>328</v>
      </c>
      <c r="L3783" t="s">
        <v>237</v>
      </c>
      <c r="M3783" t="s">
        <v>368</v>
      </c>
      <c r="N3783" t="s">
        <v>206</v>
      </c>
      <c r="O3783" t="s">
        <v>194</v>
      </c>
      <c r="P3783">
        <v>2020</v>
      </c>
      <c r="Q3783">
        <v>5.88</v>
      </c>
    </row>
    <row r="3784" spans="1:17" x14ac:dyDescent="0.25">
      <c r="A3784" t="s">
        <v>467</v>
      </c>
      <c r="B3784" t="s">
        <v>468</v>
      </c>
      <c r="C3784" t="s">
        <v>464</v>
      </c>
      <c r="D3784" t="s">
        <v>361</v>
      </c>
      <c r="E3784" t="s">
        <v>416</v>
      </c>
      <c r="F3784" t="s">
        <v>348</v>
      </c>
      <c r="G3784" t="s">
        <v>188</v>
      </c>
      <c r="H3784" t="s">
        <v>339</v>
      </c>
      <c r="I3784" t="s">
        <v>4</v>
      </c>
      <c r="J3784" t="s">
        <v>235</v>
      </c>
      <c r="K3784" t="s">
        <v>328</v>
      </c>
      <c r="L3784" t="s">
        <v>237</v>
      </c>
      <c r="M3784" t="s">
        <v>368</v>
      </c>
      <c r="N3784" t="s">
        <v>206</v>
      </c>
      <c r="O3784" t="s">
        <v>264</v>
      </c>
      <c r="P3784">
        <v>2020</v>
      </c>
      <c r="Q3784">
        <v>5</v>
      </c>
    </row>
    <row r="3785" spans="1:17" x14ac:dyDescent="0.25">
      <c r="A3785" t="s">
        <v>467</v>
      </c>
      <c r="B3785" t="s">
        <v>468</v>
      </c>
      <c r="C3785" t="s">
        <v>464</v>
      </c>
      <c r="D3785" t="s">
        <v>361</v>
      </c>
      <c r="E3785" t="s">
        <v>416</v>
      </c>
      <c r="F3785" t="s">
        <v>348</v>
      </c>
      <c r="G3785" t="s">
        <v>188</v>
      </c>
      <c r="H3785" t="s">
        <v>339</v>
      </c>
      <c r="I3785" t="s">
        <v>4</v>
      </c>
      <c r="J3785" t="s">
        <v>235</v>
      </c>
      <c r="K3785" t="s">
        <v>328</v>
      </c>
      <c r="L3785" t="s">
        <v>237</v>
      </c>
      <c r="M3785" t="s">
        <v>368</v>
      </c>
      <c r="N3785" t="s">
        <v>206</v>
      </c>
      <c r="O3785" t="s">
        <v>265</v>
      </c>
      <c r="P3785">
        <v>2020</v>
      </c>
      <c r="Q3785">
        <v>6.78</v>
      </c>
    </row>
    <row r="3786" spans="1:17" x14ac:dyDescent="0.25">
      <c r="A3786" t="s">
        <v>467</v>
      </c>
      <c r="B3786" t="s">
        <v>468</v>
      </c>
      <c r="C3786" t="s">
        <v>464</v>
      </c>
      <c r="D3786" t="s">
        <v>361</v>
      </c>
      <c r="E3786" t="s">
        <v>416</v>
      </c>
      <c r="F3786" t="s">
        <v>348</v>
      </c>
      <c r="G3786" t="s">
        <v>188</v>
      </c>
      <c r="H3786" t="s">
        <v>339</v>
      </c>
      <c r="I3786" t="s">
        <v>4</v>
      </c>
      <c r="J3786" t="s">
        <v>235</v>
      </c>
      <c r="K3786" t="s">
        <v>328</v>
      </c>
      <c r="L3786" t="s">
        <v>237</v>
      </c>
      <c r="M3786" t="s">
        <v>368</v>
      </c>
      <c r="N3786" t="s">
        <v>206</v>
      </c>
      <c r="O3786" t="s">
        <v>194</v>
      </c>
      <c r="P3786">
        <v>2030</v>
      </c>
      <c r="Q3786">
        <v>5.88</v>
      </c>
    </row>
    <row r="3787" spans="1:17" x14ac:dyDescent="0.25">
      <c r="A3787" t="s">
        <v>467</v>
      </c>
      <c r="B3787" t="s">
        <v>468</v>
      </c>
      <c r="C3787" t="s">
        <v>464</v>
      </c>
      <c r="D3787" t="s">
        <v>361</v>
      </c>
      <c r="E3787" t="s">
        <v>416</v>
      </c>
      <c r="F3787" t="s">
        <v>348</v>
      </c>
      <c r="G3787" t="s">
        <v>188</v>
      </c>
      <c r="H3787" t="s">
        <v>339</v>
      </c>
      <c r="I3787" t="s">
        <v>4</v>
      </c>
      <c r="J3787" t="s">
        <v>235</v>
      </c>
      <c r="K3787" t="s">
        <v>328</v>
      </c>
      <c r="L3787" t="s">
        <v>237</v>
      </c>
      <c r="M3787" t="s">
        <v>368</v>
      </c>
      <c r="N3787" t="s">
        <v>206</v>
      </c>
      <c r="O3787" t="s">
        <v>194</v>
      </c>
      <c r="P3787">
        <v>2050</v>
      </c>
      <c r="Q3787">
        <v>5.89</v>
      </c>
    </row>
    <row r="3788" spans="1:17" x14ac:dyDescent="0.25">
      <c r="A3788" t="s">
        <v>467</v>
      </c>
      <c r="B3788" t="s">
        <v>468</v>
      </c>
      <c r="C3788" t="s">
        <v>464</v>
      </c>
      <c r="D3788" t="s">
        <v>361</v>
      </c>
      <c r="E3788" t="s">
        <v>416</v>
      </c>
      <c r="F3788" t="s">
        <v>348</v>
      </c>
      <c r="G3788" t="s">
        <v>188</v>
      </c>
      <c r="H3788" t="s">
        <v>339</v>
      </c>
      <c r="I3788" t="s">
        <v>4</v>
      </c>
      <c r="J3788" t="s">
        <v>235</v>
      </c>
      <c r="K3788" t="s">
        <v>328</v>
      </c>
      <c r="L3788" t="s">
        <v>237</v>
      </c>
      <c r="M3788" t="s">
        <v>368</v>
      </c>
      <c r="N3788" t="s">
        <v>206</v>
      </c>
      <c r="O3788" t="s">
        <v>264</v>
      </c>
      <c r="P3788">
        <v>2050</v>
      </c>
      <c r="Q3788">
        <v>4.43</v>
      </c>
    </row>
    <row r="3789" spans="1:17" x14ac:dyDescent="0.25">
      <c r="A3789" t="s">
        <v>467</v>
      </c>
      <c r="B3789" t="s">
        <v>468</v>
      </c>
      <c r="C3789" t="s">
        <v>464</v>
      </c>
      <c r="D3789" t="s">
        <v>361</v>
      </c>
      <c r="E3789" t="s">
        <v>416</v>
      </c>
      <c r="F3789" t="s">
        <v>348</v>
      </c>
      <c r="G3789" t="s">
        <v>188</v>
      </c>
      <c r="H3789" t="s">
        <v>339</v>
      </c>
      <c r="I3789" t="s">
        <v>4</v>
      </c>
      <c r="J3789" t="s">
        <v>235</v>
      </c>
      <c r="K3789" t="s">
        <v>328</v>
      </c>
      <c r="L3789" t="s">
        <v>237</v>
      </c>
      <c r="M3789" t="s">
        <v>368</v>
      </c>
      <c r="N3789" t="s">
        <v>206</v>
      </c>
      <c r="O3789" t="s">
        <v>265</v>
      </c>
      <c r="P3789">
        <v>2050</v>
      </c>
      <c r="Q3789">
        <v>7.36</v>
      </c>
    </row>
    <row r="3790" spans="1:17" x14ac:dyDescent="0.25">
      <c r="A3790" t="s">
        <v>467</v>
      </c>
      <c r="B3790" t="s">
        <v>468</v>
      </c>
      <c r="C3790" t="s">
        <v>464</v>
      </c>
      <c r="D3790" t="s">
        <v>361</v>
      </c>
      <c r="E3790" t="s">
        <v>416</v>
      </c>
      <c r="F3790" t="s">
        <v>348</v>
      </c>
      <c r="G3790" t="s">
        <v>188</v>
      </c>
      <c r="H3790" t="s">
        <v>457</v>
      </c>
      <c r="I3790" t="s">
        <v>452</v>
      </c>
      <c r="K3790" t="s">
        <v>458</v>
      </c>
      <c r="L3790" t="s">
        <v>237</v>
      </c>
      <c r="M3790" t="s">
        <v>368</v>
      </c>
      <c r="N3790" t="s">
        <v>440</v>
      </c>
      <c r="O3790" t="s">
        <v>194</v>
      </c>
      <c r="P3790">
        <v>2015</v>
      </c>
      <c r="Q3790">
        <v>17.324201850000001</v>
      </c>
    </row>
    <row r="3791" spans="1:17" x14ac:dyDescent="0.25">
      <c r="A3791" t="s">
        <v>467</v>
      </c>
      <c r="B3791" t="s">
        <v>468</v>
      </c>
      <c r="C3791" t="s">
        <v>464</v>
      </c>
      <c r="D3791" t="s">
        <v>361</v>
      </c>
      <c r="E3791" t="s">
        <v>416</v>
      </c>
      <c r="F3791" t="s">
        <v>348</v>
      </c>
      <c r="G3791" t="s">
        <v>188</v>
      </c>
      <c r="H3791" t="s">
        <v>457</v>
      </c>
      <c r="I3791" t="s">
        <v>452</v>
      </c>
      <c r="K3791" t="s">
        <v>458</v>
      </c>
      <c r="L3791" t="s">
        <v>237</v>
      </c>
      <c r="M3791" t="s">
        <v>368</v>
      </c>
      <c r="N3791" t="s">
        <v>440</v>
      </c>
      <c r="O3791" t="s">
        <v>194</v>
      </c>
      <c r="P3791">
        <v>2020</v>
      </c>
      <c r="Q3791">
        <v>17.324201850000001</v>
      </c>
    </row>
    <row r="3792" spans="1:17" x14ac:dyDescent="0.25">
      <c r="A3792" t="s">
        <v>467</v>
      </c>
      <c r="B3792" t="s">
        <v>468</v>
      </c>
      <c r="C3792" t="s">
        <v>464</v>
      </c>
      <c r="D3792" t="s">
        <v>361</v>
      </c>
      <c r="E3792" t="s">
        <v>416</v>
      </c>
      <c r="F3792" t="s">
        <v>348</v>
      </c>
      <c r="G3792" t="s">
        <v>188</v>
      </c>
      <c r="H3792" t="s">
        <v>457</v>
      </c>
      <c r="I3792" t="s">
        <v>452</v>
      </c>
      <c r="K3792" t="s">
        <v>458</v>
      </c>
      <c r="L3792" t="s">
        <v>237</v>
      </c>
      <c r="M3792" t="s">
        <v>368</v>
      </c>
      <c r="N3792" t="s">
        <v>440</v>
      </c>
      <c r="O3792" t="s">
        <v>264</v>
      </c>
      <c r="P3792">
        <v>2020</v>
      </c>
      <c r="Q3792">
        <v>14.740670400000001</v>
      </c>
    </row>
    <row r="3793" spans="1:17" x14ac:dyDescent="0.25">
      <c r="A3793" t="s">
        <v>467</v>
      </c>
      <c r="B3793" t="s">
        <v>468</v>
      </c>
      <c r="C3793" t="s">
        <v>464</v>
      </c>
      <c r="D3793" t="s">
        <v>361</v>
      </c>
      <c r="E3793" t="s">
        <v>416</v>
      </c>
      <c r="F3793" t="s">
        <v>348</v>
      </c>
      <c r="G3793" t="s">
        <v>188</v>
      </c>
      <c r="H3793" t="s">
        <v>457</v>
      </c>
      <c r="I3793" t="s">
        <v>452</v>
      </c>
      <c r="K3793" t="s">
        <v>458</v>
      </c>
      <c r="L3793" t="s">
        <v>237</v>
      </c>
      <c r="M3793" t="s">
        <v>368</v>
      </c>
      <c r="N3793" t="s">
        <v>440</v>
      </c>
      <c r="O3793" t="s">
        <v>265</v>
      </c>
      <c r="P3793">
        <v>2020</v>
      </c>
      <c r="Q3793">
        <v>19.960040979999999</v>
      </c>
    </row>
    <row r="3794" spans="1:17" x14ac:dyDescent="0.25">
      <c r="A3794" t="s">
        <v>467</v>
      </c>
      <c r="B3794" t="s">
        <v>468</v>
      </c>
      <c r="C3794" t="s">
        <v>464</v>
      </c>
      <c r="D3794" t="s">
        <v>361</v>
      </c>
      <c r="E3794" t="s">
        <v>416</v>
      </c>
      <c r="F3794" t="s">
        <v>348</v>
      </c>
      <c r="G3794" t="s">
        <v>188</v>
      </c>
      <c r="H3794" t="s">
        <v>457</v>
      </c>
      <c r="I3794" t="s">
        <v>452</v>
      </c>
      <c r="K3794" t="s">
        <v>458</v>
      </c>
      <c r="L3794" t="s">
        <v>237</v>
      </c>
      <c r="M3794" t="s">
        <v>368</v>
      </c>
      <c r="N3794" t="s">
        <v>440</v>
      </c>
      <c r="O3794" t="s">
        <v>194</v>
      </c>
      <c r="P3794">
        <v>2030</v>
      </c>
      <c r="Q3794">
        <v>17.333918780000001</v>
      </c>
    </row>
    <row r="3795" spans="1:17" x14ac:dyDescent="0.25">
      <c r="A3795" t="s">
        <v>467</v>
      </c>
      <c r="B3795" t="s">
        <v>468</v>
      </c>
      <c r="C3795" t="s">
        <v>464</v>
      </c>
      <c r="D3795" t="s">
        <v>361</v>
      </c>
      <c r="E3795" t="s">
        <v>416</v>
      </c>
      <c r="F3795" t="s">
        <v>348</v>
      </c>
      <c r="G3795" t="s">
        <v>188</v>
      </c>
      <c r="H3795" t="s">
        <v>457</v>
      </c>
      <c r="I3795" t="s">
        <v>452</v>
      </c>
      <c r="K3795" t="s">
        <v>458</v>
      </c>
      <c r="L3795" t="s">
        <v>237</v>
      </c>
      <c r="M3795" t="s">
        <v>368</v>
      </c>
      <c r="N3795" t="s">
        <v>440</v>
      </c>
      <c r="O3795" t="s">
        <v>194</v>
      </c>
      <c r="P3795">
        <v>2050</v>
      </c>
      <c r="Q3795">
        <v>17.342413610000001</v>
      </c>
    </row>
    <row r="3796" spans="1:17" x14ac:dyDescent="0.25">
      <c r="A3796" t="s">
        <v>467</v>
      </c>
      <c r="B3796" t="s">
        <v>468</v>
      </c>
      <c r="C3796" t="s">
        <v>464</v>
      </c>
      <c r="D3796" t="s">
        <v>361</v>
      </c>
      <c r="E3796" t="s">
        <v>416</v>
      </c>
      <c r="F3796" t="s">
        <v>348</v>
      </c>
      <c r="G3796" t="s">
        <v>188</v>
      </c>
      <c r="H3796" t="s">
        <v>457</v>
      </c>
      <c r="I3796" t="s">
        <v>452</v>
      </c>
      <c r="K3796" t="s">
        <v>458</v>
      </c>
      <c r="L3796" t="s">
        <v>237</v>
      </c>
      <c r="M3796" t="s">
        <v>368</v>
      </c>
      <c r="N3796" t="s">
        <v>440</v>
      </c>
      <c r="O3796" t="s">
        <v>264</v>
      </c>
      <c r="P3796">
        <v>2050</v>
      </c>
      <c r="Q3796">
        <v>13.0406704</v>
      </c>
    </row>
    <row r="3797" spans="1:17" x14ac:dyDescent="0.25">
      <c r="A3797" t="s">
        <v>467</v>
      </c>
      <c r="B3797" t="s">
        <v>468</v>
      </c>
      <c r="C3797" t="s">
        <v>464</v>
      </c>
      <c r="D3797" t="s">
        <v>361</v>
      </c>
      <c r="E3797" t="s">
        <v>416</v>
      </c>
      <c r="F3797" t="s">
        <v>348</v>
      </c>
      <c r="G3797" t="s">
        <v>188</v>
      </c>
      <c r="H3797" t="s">
        <v>457</v>
      </c>
      <c r="I3797" t="s">
        <v>452</v>
      </c>
      <c r="K3797" t="s">
        <v>458</v>
      </c>
      <c r="L3797" t="s">
        <v>237</v>
      </c>
      <c r="M3797" t="s">
        <v>368</v>
      </c>
      <c r="N3797" t="s">
        <v>440</v>
      </c>
      <c r="O3797" t="s">
        <v>265</v>
      </c>
      <c r="P3797">
        <v>2050</v>
      </c>
      <c r="Q3797">
        <v>21.666097520000001</v>
      </c>
    </row>
    <row r="3798" spans="1:17" x14ac:dyDescent="0.25">
      <c r="A3798" t="s">
        <v>469</v>
      </c>
      <c r="B3798" t="s">
        <v>470</v>
      </c>
      <c r="C3798" t="s">
        <v>471</v>
      </c>
      <c r="D3798" t="s">
        <v>472</v>
      </c>
      <c r="E3798" t="s">
        <v>416</v>
      </c>
      <c r="F3798" t="s">
        <v>348</v>
      </c>
      <c r="G3798" t="s">
        <v>195</v>
      </c>
      <c r="H3798" t="s">
        <v>417</v>
      </c>
      <c r="I3798" t="s">
        <v>418</v>
      </c>
      <c r="J3798" t="s">
        <v>419</v>
      </c>
      <c r="K3798" t="s">
        <v>191</v>
      </c>
      <c r="M3798" t="s">
        <v>424</v>
      </c>
      <c r="O3798" t="s">
        <v>194</v>
      </c>
      <c r="P3798">
        <v>2015</v>
      </c>
      <c r="Q3798">
        <v>2.5847852889999998E-2</v>
      </c>
    </row>
    <row r="3799" spans="1:17" x14ac:dyDescent="0.25">
      <c r="A3799" t="s">
        <v>469</v>
      </c>
      <c r="B3799" t="s">
        <v>470</v>
      </c>
      <c r="C3799" t="s">
        <v>471</v>
      </c>
      <c r="D3799" t="s">
        <v>472</v>
      </c>
      <c r="E3799" t="s">
        <v>416</v>
      </c>
      <c r="F3799" t="s">
        <v>348</v>
      </c>
      <c r="G3799" t="s">
        <v>195</v>
      </c>
      <c r="H3799" t="s">
        <v>417</v>
      </c>
      <c r="I3799" t="s">
        <v>418</v>
      </c>
      <c r="J3799" t="s">
        <v>419</v>
      </c>
      <c r="K3799" t="s">
        <v>191</v>
      </c>
      <c r="M3799" t="s">
        <v>424</v>
      </c>
      <c r="O3799" t="s">
        <v>194</v>
      </c>
      <c r="P3799">
        <v>2020</v>
      </c>
      <c r="Q3799">
        <v>2.5847852889999998E-2</v>
      </c>
    </row>
    <row r="3800" spans="1:17" x14ac:dyDescent="0.25">
      <c r="A3800" t="s">
        <v>469</v>
      </c>
      <c r="B3800" t="s">
        <v>470</v>
      </c>
      <c r="C3800" t="s">
        <v>471</v>
      </c>
      <c r="D3800" t="s">
        <v>472</v>
      </c>
      <c r="E3800" t="s">
        <v>416</v>
      </c>
      <c r="F3800" t="s">
        <v>348</v>
      </c>
      <c r="G3800" t="s">
        <v>195</v>
      </c>
      <c r="H3800" t="s">
        <v>417</v>
      </c>
      <c r="I3800" t="s">
        <v>418</v>
      </c>
      <c r="J3800" t="s">
        <v>419</v>
      </c>
      <c r="K3800" t="s">
        <v>191</v>
      </c>
      <c r="M3800" t="s">
        <v>424</v>
      </c>
      <c r="O3800" t="s">
        <v>264</v>
      </c>
      <c r="P3800">
        <v>2020</v>
      </c>
      <c r="Q3800">
        <v>1.903301902E-2</v>
      </c>
    </row>
    <row r="3801" spans="1:17" x14ac:dyDescent="0.25">
      <c r="A3801" t="s">
        <v>469</v>
      </c>
      <c r="B3801" t="s">
        <v>470</v>
      </c>
      <c r="C3801" t="s">
        <v>471</v>
      </c>
      <c r="D3801" t="s">
        <v>472</v>
      </c>
      <c r="E3801" t="s">
        <v>416</v>
      </c>
      <c r="F3801" t="s">
        <v>348</v>
      </c>
      <c r="G3801" t="s">
        <v>195</v>
      </c>
      <c r="H3801" t="s">
        <v>417</v>
      </c>
      <c r="I3801" t="s">
        <v>418</v>
      </c>
      <c r="J3801" t="s">
        <v>419</v>
      </c>
      <c r="K3801" t="s">
        <v>191</v>
      </c>
      <c r="M3801" t="s">
        <v>424</v>
      </c>
      <c r="O3801" t="s">
        <v>265</v>
      </c>
      <c r="P3801">
        <v>2020</v>
      </c>
      <c r="Q3801">
        <v>2.772720108E-2</v>
      </c>
    </row>
    <row r="3802" spans="1:17" x14ac:dyDescent="0.25">
      <c r="A3802" t="s">
        <v>469</v>
      </c>
      <c r="B3802" t="s">
        <v>470</v>
      </c>
      <c r="C3802" t="s">
        <v>471</v>
      </c>
      <c r="D3802" t="s">
        <v>472</v>
      </c>
      <c r="E3802" t="s">
        <v>416</v>
      </c>
      <c r="F3802" t="s">
        <v>348</v>
      </c>
      <c r="G3802" t="s">
        <v>195</v>
      </c>
      <c r="H3802" t="s">
        <v>417</v>
      </c>
      <c r="I3802" t="s">
        <v>418</v>
      </c>
      <c r="J3802" t="s">
        <v>419</v>
      </c>
      <c r="K3802" t="s">
        <v>191</v>
      </c>
      <c r="M3802" t="s">
        <v>424</v>
      </c>
      <c r="O3802" t="s">
        <v>194</v>
      </c>
      <c r="P3802">
        <v>2030</v>
      </c>
      <c r="Q3802">
        <v>2.550092571E-2</v>
      </c>
    </row>
    <row r="3803" spans="1:17" x14ac:dyDescent="0.25">
      <c r="A3803" t="s">
        <v>469</v>
      </c>
      <c r="B3803" t="s">
        <v>470</v>
      </c>
      <c r="C3803" t="s">
        <v>471</v>
      </c>
      <c r="D3803" t="s">
        <v>472</v>
      </c>
      <c r="E3803" t="s">
        <v>416</v>
      </c>
      <c r="F3803" t="s">
        <v>348</v>
      </c>
      <c r="G3803" t="s">
        <v>195</v>
      </c>
      <c r="H3803" t="s">
        <v>417</v>
      </c>
      <c r="I3803" t="s">
        <v>418</v>
      </c>
      <c r="J3803" t="s">
        <v>419</v>
      </c>
      <c r="K3803" t="s">
        <v>191</v>
      </c>
      <c r="M3803" t="s">
        <v>424</v>
      </c>
      <c r="O3803" t="s">
        <v>194</v>
      </c>
      <c r="P3803">
        <v>2050</v>
      </c>
      <c r="Q3803">
        <v>2.4841728109999999E-2</v>
      </c>
    </row>
    <row r="3804" spans="1:17" x14ac:dyDescent="0.25">
      <c r="A3804" t="s">
        <v>469</v>
      </c>
      <c r="B3804" t="s">
        <v>470</v>
      </c>
      <c r="C3804" t="s">
        <v>471</v>
      </c>
      <c r="D3804" t="s">
        <v>472</v>
      </c>
      <c r="E3804" t="s">
        <v>416</v>
      </c>
      <c r="F3804" t="s">
        <v>348</v>
      </c>
      <c r="G3804" t="s">
        <v>195</v>
      </c>
      <c r="H3804" t="s">
        <v>417</v>
      </c>
      <c r="I3804" t="s">
        <v>418</v>
      </c>
      <c r="J3804" t="s">
        <v>419</v>
      </c>
      <c r="K3804" t="s">
        <v>191</v>
      </c>
      <c r="M3804" t="s">
        <v>424</v>
      </c>
      <c r="O3804" t="s">
        <v>264</v>
      </c>
      <c r="P3804">
        <v>2050</v>
      </c>
      <c r="Q3804">
        <v>1.490255477E-2</v>
      </c>
    </row>
    <row r="3805" spans="1:17" x14ac:dyDescent="0.25">
      <c r="A3805" t="s">
        <v>469</v>
      </c>
      <c r="B3805" t="s">
        <v>470</v>
      </c>
      <c r="C3805" t="s">
        <v>471</v>
      </c>
      <c r="D3805" t="s">
        <v>472</v>
      </c>
      <c r="E3805" t="s">
        <v>416</v>
      </c>
      <c r="F3805" t="s">
        <v>348</v>
      </c>
      <c r="G3805" t="s">
        <v>195</v>
      </c>
      <c r="H3805" t="s">
        <v>417</v>
      </c>
      <c r="I3805" t="s">
        <v>418</v>
      </c>
      <c r="J3805" t="s">
        <v>419</v>
      </c>
      <c r="K3805" t="s">
        <v>191</v>
      </c>
      <c r="M3805" t="s">
        <v>424</v>
      </c>
      <c r="O3805" t="s">
        <v>265</v>
      </c>
      <c r="P3805">
        <v>2050</v>
      </c>
      <c r="Q3805">
        <v>2.760768098E-2</v>
      </c>
    </row>
    <row r="3806" spans="1:17" x14ac:dyDescent="0.25">
      <c r="A3806" t="s">
        <v>469</v>
      </c>
      <c r="B3806" t="s">
        <v>470</v>
      </c>
      <c r="C3806" t="s">
        <v>471</v>
      </c>
      <c r="D3806" t="s">
        <v>472</v>
      </c>
      <c r="E3806" t="s">
        <v>416</v>
      </c>
      <c r="F3806" t="s">
        <v>348</v>
      </c>
      <c r="G3806" t="s">
        <v>195</v>
      </c>
      <c r="H3806" t="s">
        <v>200</v>
      </c>
      <c r="I3806" t="s">
        <v>201</v>
      </c>
      <c r="K3806" t="s">
        <v>202</v>
      </c>
      <c r="N3806" t="s">
        <v>206</v>
      </c>
      <c r="O3806" t="s">
        <v>194</v>
      </c>
      <c r="P3806">
        <v>2015</v>
      </c>
      <c r="Q3806">
        <v>2</v>
      </c>
    </row>
    <row r="3807" spans="1:17" x14ac:dyDescent="0.25">
      <c r="A3807" t="s">
        <v>469</v>
      </c>
      <c r="B3807" t="s">
        <v>470</v>
      </c>
      <c r="C3807" t="s">
        <v>471</v>
      </c>
      <c r="D3807" t="s">
        <v>472</v>
      </c>
      <c r="E3807" t="s">
        <v>416</v>
      </c>
      <c r="F3807" t="s">
        <v>348</v>
      </c>
      <c r="G3807" t="s">
        <v>195</v>
      </c>
      <c r="H3807" t="s">
        <v>200</v>
      </c>
      <c r="I3807" t="s">
        <v>201</v>
      </c>
      <c r="K3807" t="s">
        <v>202</v>
      </c>
      <c r="N3807" t="s">
        <v>206</v>
      </c>
      <c r="O3807" t="s">
        <v>194</v>
      </c>
      <c r="P3807">
        <v>2020</v>
      </c>
      <c r="Q3807">
        <v>2</v>
      </c>
    </row>
    <row r="3808" spans="1:17" x14ac:dyDescent="0.25">
      <c r="A3808" t="s">
        <v>469</v>
      </c>
      <c r="B3808" t="s">
        <v>470</v>
      </c>
      <c r="C3808" t="s">
        <v>471</v>
      </c>
      <c r="D3808" t="s">
        <v>472</v>
      </c>
      <c r="E3808" t="s">
        <v>416</v>
      </c>
      <c r="F3808" t="s">
        <v>348</v>
      </c>
      <c r="G3808" t="s">
        <v>195</v>
      </c>
      <c r="H3808" t="s">
        <v>200</v>
      </c>
      <c r="I3808" t="s">
        <v>201</v>
      </c>
      <c r="K3808" t="s">
        <v>202</v>
      </c>
      <c r="N3808" t="s">
        <v>206</v>
      </c>
      <c r="O3808" t="s">
        <v>264</v>
      </c>
      <c r="P3808">
        <v>2020</v>
      </c>
      <c r="Q3808">
        <v>1.5</v>
      </c>
    </row>
    <row r="3809" spans="1:17" x14ac:dyDescent="0.25">
      <c r="A3809" t="s">
        <v>469</v>
      </c>
      <c r="B3809" t="s">
        <v>470</v>
      </c>
      <c r="C3809" t="s">
        <v>471</v>
      </c>
      <c r="D3809" t="s">
        <v>472</v>
      </c>
      <c r="E3809" t="s">
        <v>416</v>
      </c>
      <c r="F3809" t="s">
        <v>348</v>
      </c>
      <c r="G3809" t="s">
        <v>195</v>
      </c>
      <c r="H3809" t="s">
        <v>200</v>
      </c>
      <c r="I3809" t="s">
        <v>201</v>
      </c>
      <c r="K3809" t="s">
        <v>202</v>
      </c>
      <c r="N3809" t="s">
        <v>206</v>
      </c>
      <c r="O3809" t="s">
        <v>265</v>
      </c>
      <c r="P3809">
        <v>2020</v>
      </c>
      <c r="Q3809">
        <v>2.5</v>
      </c>
    </row>
    <row r="3810" spans="1:17" x14ac:dyDescent="0.25">
      <c r="A3810" t="s">
        <v>469</v>
      </c>
      <c r="B3810" t="s">
        <v>470</v>
      </c>
      <c r="C3810" t="s">
        <v>471</v>
      </c>
      <c r="D3810" t="s">
        <v>472</v>
      </c>
      <c r="E3810" t="s">
        <v>416</v>
      </c>
      <c r="F3810" t="s">
        <v>348</v>
      </c>
      <c r="G3810" t="s">
        <v>195</v>
      </c>
      <c r="H3810" t="s">
        <v>200</v>
      </c>
      <c r="I3810" t="s">
        <v>201</v>
      </c>
      <c r="K3810" t="s">
        <v>202</v>
      </c>
      <c r="N3810" t="s">
        <v>206</v>
      </c>
      <c r="O3810" t="s">
        <v>194</v>
      </c>
      <c r="P3810">
        <v>2030</v>
      </c>
      <c r="Q3810">
        <v>2</v>
      </c>
    </row>
    <row r="3811" spans="1:17" x14ac:dyDescent="0.25">
      <c r="A3811" t="s">
        <v>469</v>
      </c>
      <c r="B3811" t="s">
        <v>470</v>
      </c>
      <c r="C3811" t="s">
        <v>471</v>
      </c>
      <c r="D3811" t="s">
        <v>472</v>
      </c>
      <c r="E3811" t="s">
        <v>416</v>
      </c>
      <c r="F3811" t="s">
        <v>348</v>
      </c>
      <c r="G3811" t="s">
        <v>195</v>
      </c>
      <c r="H3811" t="s">
        <v>200</v>
      </c>
      <c r="I3811" t="s">
        <v>201</v>
      </c>
      <c r="K3811" t="s">
        <v>202</v>
      </c>
      <c r="N3811" t="s">
        <v>206</v>
      </c>
      <c r="O3811" t="s">
        <v>194</v>
      </c>
      <c r="P3811">
        <v>2050</v>
      </c>
      <c r="Q3811">
        <v>2</v>
      </c>
    </row>
    <row r="3812" spans="1:17" x14ac:dyDescent="0.25">
      <c r="A3812" t="s">
        <v>469</v>
      </c>
      <c r="B3812" t="s">
        <v>470</v>
      </c>
      <c r="C3812" t="s">
        <v>471</v>
      </c>
      <c r="D3812" t="s">
        <v>472</v>
      </c>
      <c r="E3812" t="s">
        <v>416</v>
      </c>
      <c r="F3812" t="s">
        <v>348</v>
      </c>
      <c r="G3812" t="s">
        <v>195</v>
      </c>
      <c r="H3812" t="s">
        <v>200</v>
      </c>
      <c r="I3812" t="s">
        <v>201</v>
      </c>
      <c r="K3812" t="s">
        <v>202</v>
      </c>
      <c r="N3812" t="s">
        <v>206</v>
      </c>
      <c r="O3812" t="s">
        <v>264</v>
      </c>
      <c r="P3812">
        <v>2050</v>
      </c>
      <c r="Q3812">
        <v>1.5</v>
      </c>
    </row>
    <row r="3813" spans="1:17" x14ac:dyDescent="0.25">
      <c r="A3813" t="s">
        <v>469</v>
      </c>
      <c r="B3813" t="s">
        <v>470</v>
      </c>
      <c r="C3813" t="s">
        <v>471</v>
      </c>
      <c r="D3813" t="s">
        <v>472</v>
      </c>
      <c r="E3813" t="s">
        <v>416</v>
      </c>
      <c r="F3813" t="s">
        <v>348</v>
      </c>
      <c r="G3813" t="s">
        <v>195</v>
      </c>
      <c r="H3813" t="s">
        <v>200</v>
      </c>
      <c r="I3813" t="s">
        <v>201</v>
      </c>
      <c r="K3813" t="s">
        <v>202</v>
      </c>
      <c r="N3813" t="s">
        <v>206</v>
      </c>
      <c r="O3813" t="s">
        <v>265</v>
      </c>
      <c r="P3813">
        <v>2050</v>
      </c>
      <c r="Q3813">
        <v>2.5</v>
      </c>
    </row>
    <row r="3814" spans="1:17" x14ac:dyDescent="0.25">
      <c r="A3814" t="s">
        <v>469</v>
      </c>
      <c r="B3814" t="s">
        <v>470</v>
      </c>
      <c r="C3814" t="s">
        <v>471</v>
      </c>
      <c r="D3814" t="s">
        <v>472</v>
      </c>
      <c r="E3814" t="s">
        <v>416</v>
      </c>
      <c r="F3814" t="s">
        <v>348</v>
      </c>
      <c r="G3814" t="s">
        <v>195</v>
      </c>
      <c r="H3814" t="s">
        <v>352</v>
      </c>
      <c r="I3814" t="s">
        <v>135</v>
      </c>
      <c r="K3814" t="s">
        <v>191</v>
      </c>
      <c r="N3814" t="s">
        <v>206</v>
      </c>
      <c r="O3814" t="s">
        <v>194</v>
      </c>
      <c r="P3814">
        <v>2015</v>
      </c>
      <c r="Q3814">
        <v>0.01</v>
      </c>
    </row>
    <row r="3815" spans="1:17" x14ac:dyDescent="0.25">
      <c r="A3815" t="s">
        <v>469</v>
      </c>
      <c r="B3815" t="s">
        <v>470</v>
      </c>
      <c r="C3815" t="s">
        <v>471</v>
      </c>
      <c r="D3815" t="s">
        <v>472</v>
      </c>
      <c r="E3815" t="s">
        <v>416</v>
      </c>
      <c r="F3815" t="s">
        <v>348</v>
      </c>
      <c r="G3815" t="s">
        <v>195</v>
      </c>
      <c r="H3815" t="s">
        <v>352</v>
      </c>
      <c r="I3815" t="s">
        <v>135</v>
      </c>
      <c r="K3815" t="s">
        <v>191</v>
      </c>
      <c r="N3815" t="s">
        <v>206</v>
      </c>
      <c r="O3815" t="s">
        <v>194</v>
      </c>
      <c r="P3815">
        <v>2020</v>
      </c>
      <c r="Q3815">
        <v>0.01</v>
      </c>
    </row>
    <row r="3816" spans="1:17" x14ac:dyDescent="0.25">
      <c r="A3816" t="s">
        <v>469</v>
      </c>
      <c r="B3816" t="s">
        <v>470</v>
      </c>
      <c r="C3816" t="s">
        <v>471</v>
      </c>
      <c r="D3816" t="s">
        <v>472</v>
      </c>
      <c r="E3816" t="s">
        <v>416</v>
      </c>
      <c r="F3816" t="s">
        <v>348</v>
      </c>
      <c r="G3816" t="s">
        <v>195</v>
      </c>
      <c r="H3816" t="s">
        <v>352</v>
      </c>
      <c r="I3816" t="s">
        <v>135</v>
      </c>
      <c r="K3816" t="s">
        <v>191</v>
      </c>
      <c r="N3816" t="s">
        <v>206</v>
      </c>
      <c r="O3816" t="s">
        <v>264</v>
      </c>
      <c r="P3816">
        <v>2020</v>
      </c>
      <c r="Q3816">
        <v>0.01</v>
      </c>
    </row>
    <row r="3817" spans="1:17" x14ac:dyDescent="0.25">
      <c r="A3817" t="s">
        <v>469</v>
      </c>
      <c r="B3817" t="s">
        <v>470</v>
      </c>
      <c r="C3817" t="s">
        <v>471</v>
      </c>
      <c r="D3817" t="s">
        <v>472</v>
      </c>
      <c r="E3817" t="s">
        <v>416</v>
      </c>
      <c r="F3817" t="s">
        <v>348</v>
      </c>
      <c r="G3817" t="s">
        <v>195</v>
      </c>
      <c r="H3817" t="s">
        <v>352</v>
      </c>
      <c r="I3817" t="s">
        <v>135</v>
      </c>
      <c r="K3817" t="s">
        <v>191</v>
      </c>
      <c r="N3817" t="s">
        <v>206</v>
      </c>
      <c r="O3817" t="s">
        <v>265</v>
      </c>
      <c r="P3817">
        <v>2020</v>
      </c>
      <c r="Q3817">
        <v>0.01</v>
      </c>
    </row>
    <row r="3818" spans="1:17" x14ac:dyDescent="0.25">
      <c r="A3818" t="s">
        <v>469</v>
      </c>
      <c r="B3818" t="s">
        <v>470</v>
      </c>
      <c r="C3818" t="s">
        <v>471</v>
      </c>
      <c r="D3818" t="s">
        <v>472</v>
      </c>
      <c r="E3818" t="s">
        <v>416</v>
      </c>
      <c r="F3818" t="s">
        <v>348</v>
      </c>
      <c r="G3818" t="s">
        <v>195</v>
      </c>
      <c r="H3818" t="s">
        <v>352</v>
      </c>
      <c r="I3818" t="s">
        <v>135</v>
      </c>
      <c r="K3818" t="s">
        <v>191</v>
      </c>
      <c r="N3818" t="s">
        <v>206</v>
      </c>
      <c r="O3818" t="s">
        <v>194</v>
      </c>
      <c r="P3818">
        <v>2030</v>
      </c>
      <c r="Q3818">
        <v>0.01</v>
      </c>
    </row>
    <row r="3819" spans="1:17" x14ac:dyDescent="0.25">
      <c r="A3819" t="s">
        <v>469</v>
      </c>
      <c r="B3819" t="s">
        <v>470</v>
      </c>
      <c r="C3819" t="s">
        <v>471</v>
      </c>
      <c r="D3819" t="s">
        <v>472</v>
      </c>
      <c r="E3819" t="s">
        <v>416</v>
      </c>
      <c r="F3819" t="s">
        <v>348</v>
      </c>
      <c r="G3819" t="s">
        <v>195</v>
      </c>
      <c r="H3819" t="s">
        <v>352</v>
      </c>
      <c r="I3819" t="s">
        <v>135</v>
      </c>
      <c r="K3819" t="s">
        <v>191</v>
      </c>
      <c r="N3819" t="s">
        <v>206</v>
      </c>
      <c r="O3819" t="s">
        <v>194</v>
      </c>
      <c r="P3819">
        <v>2050</v>
      </c>
      <c r="Q3819">
        <v>0.01</v>
      </c>
    </row>
    <row r="3820" spans="1:17" x14ac:dyDescent="0.25">
      <c r="A3820" t="s">
        <v>469</v>
      </c>
      <c r="B3820" t="s">
        <v>470</v>
      </c>
      <c r="C3820" t="s">
        <v>471</v>
      </c>
      <c r="D3820" t="s">
        <v>472</v>
      </c>
      <c r="E3820" t="s">
        <v>416</v>
      </c>
      <c r="F3820" t="s">
        <v>348</v>
      </c>
      <c r="G3820" t="s">
        <v>195</v>
      </c>
      <c r="H3820" t="s">
        <v>352</v>
      </c>
      <c r="I3820" t="s">
        <v>135</v>
      </c>
      <c r="K3820" t="s">
        <v>191</v>
      </c>
      <c r="N3820" t="s">
        <v>206</v>
      </c>
      <c r="O3820" t="s">
        <v>264</v>
      </c>
      <c r="P3820">
        <v>2050</v>
      </c>
      <c r="Q3820">
        <v>0.01</v>
      </c>
    </row>
    <row r="3821" spans="1:17" x14ac:dyDescent="0.25">
      <c r="A3821" t="s">
        <v>469</v>
      </c>
      <c r="B3821" t="s">
        <v>470</v>
      </c>
      <c r="C3821" t="s">
        <v>471</v>
      </c>
      <c r="D3821" t="s">
        <v>472</v>
      </c>
      <c r="E3821" t="s">
        <v>416</v>
      </c>
      <c r="F3821" t="s">
        <v>348</v>
      </c>
      <c r="G3821" t="s">
        <v>195</v>
      </c>
      <c r="H3821" t="s">
        <v>352</v>
      </c>
      <c r="I3821" t="s">
        <v>135</v>
      </c>
      <c r="K3821" t="s">
        <v>191</v>
      </c>
      <c r="N3821" t="s">
        <v>206</v>
      </c>
      <c r="O3821" t="s">
        <v>265</v>
      </c>
      <c r="P3821">
        <v>2050</v>
      </c>
      <c r="Q3821">
        <v>0.01</v>
      </c>
    </row>
    <row r="3822" spans="1:17" x14ac:dyDescent="0.25">
      <c r="A3822" t="s">
        <v>469</v>
      </c>
      <c r="B3822" t="s">
        <v>470</v>
      </c>
      <c r="C3822" t="s">
        <v>471</v>
      </c>
      <c r="D3822" t="s">
        <v>472</v>
      </c>
      <c r="E3822" t="s">
        <v>416</v>
      </c>
      <c r="F3822" t="s">
        <v>348</v>
      </c>
      <c r="G3822" t="s">
        <v>195</v>
      </c>
      <c r="H3822" t="s">
        <v>473</v>
      </c>
      <c r="I3822" t="s">
        <v>213</v>
      </c>
      <c r="K3822" t="s">
        <v>474</v>
      </c>
      <c r="M3822" t="s">
        <v>420</v>
      </c>
      <c r="O3822" t="s">
        <v>194</v>
      </c>
      <c r="P3822">
        <v>2015</v>
      </c>
      <c r="Q3822">
        <v>36.949606379999999</v>
      </c>
    </row>
    <row r="3823" spans="1:17" x14ac:dyDescent="0.25">
      <c r="A3823" t="s">
        <v>469</v>
      </c>
      <c r="B3823" t="s">
        <v>470</v>
      </c>
      <c r="C3823" t="s">
        <v>471</v>
      </c>
      <c r="D3823" t="s">
        <v>472</v>
      </c>
      <c r="E3823" t="s">
        <v>416</v>
      </c>
      <c r="F3823" t="s">
        <v>348</v>
      </c>
      <c r="G3823" t="s">
        <v>195</v>
      </c>
      <c r="H3823" t="s">
        <v>473</v>
      </c>
      <c r="I3823" t="s">
        <v>213</v>
      </c>
      <c r="K3823" t="s">
        <v>474</v>
      </c>
      <c r="M3823" t="s">
        <v>420</v>
      </c>
      <c r="O3823" t="s">
        <v>194</v>
      </c>
      <c r="P3823">
        <v>2020</v>
      </c>
      <c r="Q3823">
        <v>36.949606379999999</v>
      </c>
    </row>
    <row r="3824" spans="1:17" x14ac:dyDescent="0.25">
      <c r="A3824" t="s">
        <v>469</v>
      </c>
      <c r="B3824" t="s">
        <v>470</v>
      </c>
      <c r="C3824" t="s">
        <v>471</v>
      </c>
      <c r="D3824" t="s">
        <v>472</v>
      </c>
      <c r="E3824" t="s">
        <v>416</v>
      </c>
      <c r="F3824" t="s">
        <v>348</v>
      </c>
      <c r="G3824" t="s">
        <v>195</v>
      </c>
      <c r="H3824" t="s">
        <v>473</v>
      </c>
      <c r="I3824" t="s">
        <v>213</v>
      </c>
      <c r="K3824" t="s">
        <v>474</v>
      </c>
      <c r="M3824" t="s">
        <v>420</v>
      </c>
      <c r="O3824" t="s">
        <v>264</v>
      </c>
      <c r="P3824">
        <v>2020</v>
      </c>
      <c r="Q3824">
        <v>36.264053680000004</v>
      </c>
    </row>
    <row r="3825" spans="1:17" x14ac:dyDescent="0.25">
      <c r="A3825" t="s">
        <v>469</v>
      </c>
      <c r="B3825" t="s">
        <v>470</v>
      </c>
      <c r="C3825" t="s">
        <v>471</v>
      </c>
      <c r="D3825" t="s">
        <v>472</v>
      </c>
      <c r="E3825" t="s">
        <v>416</v>
      </c>
      <c r="F3825" t="s">
        <v>348</v>
      </c>
      <c r="G3825" t="s">
        <v>195</v>
      </c>
      <c r="H3825" t="s">
        <v>473</v>
      </c>
      <c r="I3825" t="s">
        <v>213</v>
      </c>
      <c r="K3825" t="s">
        <v>474</v>
      </c>
      <c r="M3825" t="s">
        <v>420</v>
      </c>
      <c r="O3825" t="s">
        <v>265</v>
      </c>
      <c r="P3825">
        <v>2020</v>
      </c>
      <c r="Q3825">
        <v>37.916226880000004</v>
      </c>
    </row>
    <row r="3826" spans="1:17" x14ac:dyDescent="0.25">
      <c r="A3826" t="s">
        <v>469</v>
      </c>
      <c r="B3826" t="s">
        <v>470</v>
      </c>
      <c r="C3826" t="s">
        <v>471</v>
      </c>
      <c r="D3826" t="s">
        <v>472</v>
      </c>
      <c r="E3826" t="s">
        <v>416</v>
      </c>
      <c r="F3826" t="s">
        <v>348</v>
      </c>
      <c r="G3826" t="s">
        <v>195</v>
      </c>
      <c r="H3826" t="s">
        <v>473</v>
      </c>
      <c r="I3826" t="s">
        <v>213</v>
      </c>
      <c r="K3826" t="s">
        <v>474</v>
      </c>
      <c r="M3826" t="s">
        <v>420</v>
      </c>
      <c r="O3826" t="s">
        <v>194</v>
      </c>
      <c r="P3826">
        <v>2030</v>
      </c>
      <c r="Q3826">
        <v>37.037606310000001</v>
      </c>
    </row>
    <row r="3827" spans="1:17" x14ac:dyDescent="0.25">
      <c r="A3827" t="s">
        <v>469</v>
      </c>
      <c r="B3827" t="s">
        <v>470</v>
      </c>
      <c r="C3827" t="s">
        <v>471</v>
      </c>
      <c r="D3827" t="s">
        <v>472</v>
      </c>
      <c r="E3827" t="s">
        <v>416</v>
      </c>
      <c r="F3827" t="s">
        <v>348</v>
      </c>
      <c r="G3827" t="s">
        <v>195</v>
      </c>
      <c r="H3827" t="s">
        <v>473</v>
      </c>
      <c r="I3827" t="s">
        <v>213</v>
      </c>
      <c r="K3827" t="s">
        <v>474</v>
      </c>
      <c r="M3827" t="s">
        <v>420</v>
      </c>
      <c r="O3827" t="s">
        <v>194</v>
      </c>
      <c r="P3827">
        <v>2050</v>
      </c>
      <c r="Q3827">
        <v>37.214713080000003</v>
      </c>
    </row>
    <row r="3828" spans="1:17" x14ac:dyDescent="0.25">
      <c r="A3828" t="s">
        <v>469</v>
      </c>
      <c r="B3828" t="s">
        <v>470</v>
      </c>
      <c r="C3828" t="s">
        <v>471</v>
      </c>
      <c r="D3828" t="s">
        <v>472</v>
      </c>
      <c r="E3828" t="s">
        <v>416</v>
      </c>
      <c r="F3828" t="s">
        <v>348</v>
      </c>
      <c r="G3828" t="s">
        <v>195</v>
      </c>
      <c r="H3828" t="s">
        <v>473</v>
      </c>
      <c r="I3828" t="s">
        <v>213</v>
      </c>
      <c r="K3828" t="s">
        <v>474</v>
      </c>
      <c r="M3828" t="s">
        <v>420</v>
      </c>
      <c r="O3828" t="s">
        <v>264</v>
      </c>
      <c r="P3828">
        <v>2050</v>
      </c>
      <c r="Q3828">
        <v>36.264053680000004</v>
      </c>
    </row>
    <row r="3829" spans="1:17" x14ac:dyDescent="0.25">
      <c r="A3829" t="s">
        <v>469</v>
      </c>
      <c r="B3829" t="s">
        <v>470</v>
      </c>
      <c r="C3829" t="s">
        <v>471</v>
      </c>
      <c r="D3829" t="s">
        <v>472</v>
      </c>
      <c r="E3829" t="s">
        <v>416</v>
      </c>
      <c r="F3829" t="s">
        <v>348</v>
      </c>
      <c r="G3829" t="s">
        <v>195</v>
      </c>
      <c r="H3829" t="s">
        <v>473</v>
      </c>
      <c r="I3829" t="s">
        <v>213</v>
      </c>
      <c r="K3829" t="s">
        <v>474</v>
      </c>
      <c r="M3829" t="s">
        <v>420</v>
      </c>
      <c r="O3829" t="s">
        <v>265</v>
      </c>
      <c r="P3829">
        <v>2050</v>
      </c>
      <c r="Q3829">
        <v>38.080375080000003</v>
      </c>
    </row>
    <row r="3830" spans="1:17" x14ac:dyDescent="0.25">
      <c r="A3830" t="s">
        <v>469</v>
      </c>
      <c r="B3830" t="s">
        <v>470</v>
      </c>
      <c r="C3830" t="s">
        <v>471</v>
      </c>
      <c r="D3830" t="s">
        <v>472</v>
      </c>
      <c r="E3830" t="s">
        <v>416</v>
      </c>
      <c r="F3830" t="s">
        <v>348</v>
      </c>
      <c r="G3830" t="s">
        <v>195</v>
      </c>
      <c r="H3830" t="s">
        <v>354</v>
      </c>
      <c r="I3830" t="s">
        <v>136</v>
      </c>
      <c r="K3830" t="s">
        <v>275</v>
      </c>
      <c r="M3830" t="s">
        <v>192</v>
      </c>
      <c r="N3830" t="s">
        <v>206</v>
      </c>
      <c r="O3830" t="s">
        <v>194</v>
      </c>
      <c r="P3830">
        <v>2015</v>
      </c>
      <c r="Q3830">
        <v>3</v>
      </c>
    </row>
    <row r="3831" spans="1:17" x14ac:dyDescent="0.25">
      <c r="A3831" t="s">
        <v>469</v>
      </c>
      <c r="B3831" t="s">
        <v>470</v>
      </c>
      <c r="C3831" t="s">
        <v>471</v>
      </c>
      <c r="D3831" t="s">
        <v>472</v>
      </c>
      <c r="E3831" t="s">
        <v>416</v>
      </c>
      <c r="F3831" t="s">
        <v>348</v>
      </c>
      <c r="G3831" t="s">
        <v>195</v>
      </c>
      <c r="H3831" t="s">
        <v>354</v>
      </c>
      <c r="I3831" t="s">
        <v>136</v>
      </c>
      <c r="K3831" t="s">
        <v>275</v>
      </c>
      <c r="M3831" t="s">
        <v>192</v>
      </c>
      <c r="N3831" t="s">
        <v>206</v>
      </c>
      <c r="O3831" t="s">
        <v>194</v>
      </c>
      <c r="P3831">
        <v>2020</v>
      </c>
      <c r="Q3831">
        <v>2.85297015</v>
      </c>
    </row>
    <row r="3832" spans="1:17" x14ac:dyDescent="0.25">
      <c r="A3832" t="s">
        <v>469</v>
      </c>
      <c r="B3832" t="s">
        <v>470</v>
      </c>
      <c r="C3832" t="s">
        <v>471</v>
      </c>
      <c r="D3832" t="s">
        <v>472</v>
      </c>
      <c r="E3832" t="s">
        <v>416</v>
      </c>
      <c r="F3832" t="s">
        <v>348</v>
      </c>
      <c r="G3832" t="s">
        <v>195</v>
      </c>
      <c r="H3832" t="s">
        <v>354</v>
      </c>
      <c r="I3832" t="s">
        <v>136</v>
      </c>
      <c r="K3832" t="s">
        <v>275</v>
      </c>
      <c r="M3832" t="s">
        <v>192</v>
      </c>
      <c r="N3832" t="s">
        <v>206</v>
      </c>
      <c r="O3832" t="s">
        <v>264</v>
      </c>
      <c r="P3832">
        <v>2020</v>
      </c>
      <c r="Q3832">
        <v>2.425024627</v>
      </c>
    </row>
    <row r="3833" spans="1:17" x14ac:dyDescent="0.25">
      <c r="A3833" t="s">
        <v>469</v>
      </c>
      <c r="B3833" t="s">
        <v>470</v>
      </c>
      <c r="C3833" t="s">
        <v>471</v>
      </c>
      <c r="D3833" t="s">
        <v>472</v>
      </c>
      <c r="E3833" t="s">
        <v>416</v>
      </c>
      <c r="F3833" t="s">
        <v>348</v>
      </c>
      <c r="G3833" t="s">
        <v>195</v>
      </c>
      <c r="H3833" t="s">
        <v>354</v>
      </c>
      <c r="I3833" t="s">
        <v>136</v>
      </c>
      <c r="K3833" t="s">
        <v>275</v>
      </c>
      <c r="M3833" t="s">
        <v>192</v>
      </c>
      <c r="N3833" t="s">
        <v>206</v>
      </c>
      <c r="O3833" t="s">
        <v>265</v>
      </c>
      <c r="P3833">
        <v>2020</v>
      </c>
      <c r="Q3833">
        <v>3.2809156719999999</v>
      </c>
    </row>
    <row r="3834" spans="1:17" x14ac:dyDescent="0.25">
      <c r="A3834" t="s">
        <v>469</v>
      </c>
      <c r="B3834" t="s">
        <v>470</v>
      </c>
      <c r="C3834" t="s">
        <v>471</v>
      </c>
      <c r="D3834" t="s">
        <v>472</v>
      </c>
      <c r="E3834" t="s">
        <v>416</v>
      </c>
      <c r="F3834" t="s">
        <v>348</v>
      </c>
      <c r="G3834" t="s">
        <v>195</v>
      </c>
      <c r="H3834" t="s">
        <v>354</v>
      </c>
      <c r="I3834" t="s">
        <v>136</v>
      </c>
      <c r="K3834" t="s">
        <v>275</v>
      </c>
      <c r="M3834" t="s">
        <v>192</v>
      </c>
      <c r="N3834" t="s">
        <v>206</v>
      </c>
      <c r="O3834" t="s">
        <v>194</v>
      </c>
      <c r="P3834">
        <v>2030</v>
      </c>
      <c r="Q3834">
        <v>2.5801750640000001</v>
      </c>
    </row>
    <row r="3835" spans="1:17" x14ac:dyDescent="0.25">
      <c r="A3835" t="s">
        <v>469</v>
      </c>
      <c r="B3835" t="s">
        <v>470</v>
      </c>
      <c r="C3835" t="s">
        <v>471</v>
      </c>
      <c r="D3835" t="s">
        <v>472</v>
      </c>
      <c r="E3835" t="s">
        <v>416</v>
      </c>
      <c r="F3835" t="s">
        <v>348</v>
      </c>
      <c r="G3835" t="s">
        <v>195</v>
      </c>
      <c r="H3835" t="s">
        <v>354</v>
      </c>
      <c r="I3835" t="s">
        <v>136</v>
      </c>
      <c r="K3835" t="s">
        <v>275</v>
      </c>
      <c r="M3835" t="s">
        <v>192</v>
      </c>
      <c r="N3835" t="s">
        <v>206</v>
      </c>
      <c r="O3835" t="s">
        <v>194</v>
      </c>
      <c r="P3835">
        <v>2050</v>
      </c>
      <c r="Q3835">
        <v>2.1103430849999998</v>
      </c>
    </row>
    <row r="3836" spans="1:17" x14ac:dyDescent="0.25">
      <c r="A3836" t="s">
        <v>469</v>
      </c>
      <c r="B3836" t="s">
        <v>470</v>
      </c>
      <c r="C3836" t="s">
        <v>471</v>
      </c>
      <c r="D3836" t="s">
        <v>472</v>
      </c>
      <c r="E3836" t="s">
        <v>416</v>
      </c>
      <c r="F3836" t="s">
        <v>348</v>
      </c>
      <c r="G3836" t="s">
        <v>195</v>
      </c>
      <c r="H3836" t="s">
        <v>354</v>
      </c>
      <c r="I3836" t="s">
        <v>136</v>
      </c>
      <c r="K3836" t="s">
        <v>275</v>
      </c>
      <c r="M3836" t="s">
        <v>192</v>
      </c>
      <c r="N3836" t="s">
        <v>206</v>
      </c>
      <c r="O3836" t="s">
        <v>264</v>
      </c>
      <c r="P3836">
        <v>2050</v>
      </c>
      <c r="Q3836">
        <v>1.582757314</v>
      </c>
    </row>
    <row r="3837" spans="1:17" x14ac:dyDescent="0.25">
      <c r="A3837" t="s">
        <v>469</v>
      </c>
      <c r="B3837" t="s">
        <v>470</v>
      </c>
      <c r="C3837" t="s">
        <v>471</v>
      </c>
      <c r="D3837" t="s">
        <v>472</v>
      </c>
      <c r="E3837" t="s">
        <v>416</v>
      </c>
      <c r="F3837" t="s">
        <v>348</v>
      </c>
      <c r="G3837" t="s">
        <v>195</v>
      </c>
      <c r="H3837" t="s">
        <v>354</v>
      </c>
      <c r="I3837" t="s">
        <v>136</v>
      </c>
      <c r="K3837" t="s">
        <v>275</v>
      </c>
      <c r="M3837" t="s">
        <v>192</v>
      </c>
      <c r="N3837" t="s">
        <v>206</v>
      </c>
      <c r="O3837" t="s">
        <v>265</v>
      </c>
      <c r="P3837">
        <v>2050</v>
      </c>
      <c r="Q3837">
        <v>2.6379288559999998</v>
      </c>
    </row>
    <row r="3838" spans="1:17" x14ac:dyDescent="0.25">
      <c r="A3838" t="s">
        <v>469</v>
      </c>
      <c r="B3838" t="s">
        <v>470</v>
      </c>
      <c r="C3838" t="s">
        <v>471</v>
      </c>
      <c r="D3838" t="s">
        <v>472</v>
      </c>
      <c r="E3838" t="s">
        <v>416</v>
      </c>
      <c r="F3838" t="s">
        <v>348</v>
      </c>
      <c r="G3838" t="s">
        <v>195</v>
      </c>
      <c r="H3838" t="s">
        <v>475</v>
      </c>
      <c r="I3838" t="s">
        <v>277</v>
      </c>
      <c r="K3838" t="s">
        <v>476</v>
      </c>
      <c r="N3838" t="s">
        <v>206</v>
      </c>
      <c r="O3838" t="s">
        <v>194</v>
      </c>
      <c r="P3838">
        <v>2015</v>
      </c>
      <c r="Q3838">
        <v>0.54127775529649003</v>
      </c>
    </row>
    <row r="3839" spans="1:17" x14ac:dyDescent="0.25">
      <c r="A3839" t="s">
        <v>469</v>
      </c>
      <c r="B3839" t="s">
        <v>470</v>
      </c>
      <c r="C3839" t="s">
        <v>471</v>
      </c>
      <c r="D3839" t="s">
        <v>472</v>
      </c>
      <c r="E3839" t="s">
        <v>416</v>
      </c>
      <c r="F3839" t="s">
        <v>348</v>
      </c>
      <c r="G3839" t="s">
        <v>195</v>
      </c>
      <c r="H3839" t="s">
        <v>475</v>
      </c>
      <c r="I3839" t="s">
        <v>277</v>
      </c>
      <c r="K3839" t="s">
        <v>476</v>
      </c>
      <c r="N3839" t="s">
        <v>206</v>
      </c>
      <c r="O3839" t="s">
        <v>194</v>
      </c>
      <c r="P3839">
        <v>2020</v>
      </c>
      <c r="Q3839">
        <v>0.54127775529649003</v>
      </c>
    </row>
    <row r="3840" spans="1:17" x14ac:dyDescent="0.25">
      <c r="A3840" t="s">
        <v>469</v>
      </c>
      <c r="B3840" t="s">
        <v>470</v>
      </c>
      <c r="C3840" t="s">
        <v>471</v>
      </c>
      <c r="D3840" t="s">
        <v>472</v>
      </c>
      <c r="E3840" t="s">
        <v>416</v>
      </c>
      <c r="F3840" t="s">
        <v>348</v>
      </c>
      <c r="G3840" t="s">
        <v>195</v>
      </c>
      <c r="H3840" t="s">
        <v>475</v>
      </c>
      <c r="I3840" t="s">
        <v>277</v>
      </c>
      <c r="K3840" t="s">
        <v>476</v>
      </c>
      <c r="N3840" t="s">
        <v>206</v>
      </c>
      <c r="O3840" t="s">
        <v>264</v>
      </c>
      <c r="P3840">
        <v>2020</v>
      </c>
      <c r="Q3840">
        <v>0.460086092002017</v>
      </c>
    </row>
    <row r="3841" spans="1:17" x14ac:dyDescent="0.25">
      <c r="A3841" t="s">
        <v>469</v>
      </c>
      <c r="B3841" t="s">
        <v>470</v>
      </c>
      <c r="C3841" t="s">
        <v>471</v>
      </c>
      <c r="D3841" t="s">
        <v>472</v>
      </c>
      <c r="E3841" t="s">
        <v>416</v>
      </c>
      <c r="F3841" t="s">
        <v>348</v>
      </c>
      <c r="G3841" t="s">
        <v>195</v>
      </c>
      <c r="H3841" t="s">
        <v>475</v>
      </c>
      <c r="I3841" t="s">
        <v>277</v>
      </c>
      <c r="K3841" t="s">
        <v>476</v>
      </c>
      <c r="N3841" t="s">
        <v>206</v>
      </c>
      <c r="O3841" t="s">
        <v>265</v>
      </c>
      <c r="P3841">
        <v>2020</v>
      </c>
      <c r="Q3841">
        <v>0.62246941859096405</v>
      </c>
    </row>
    <row r="3842" spans="1:17" x14ac:dyDescent="0.25">
      <c r="A3842" t="s">
        <v>469</v>
      </c>
      <c r="B3842" t="s">
        <v>470</v>
      </c>
      <c r="C3842" t="s">
        <v>471</v>
      </c>
      <c r="D3842" t="s">
        <v>472</v>
      </c>
      <c r="E3842" t="s">
        <v>416</v>
      </c>
      <c r="F3842" t="s">
        <v>348</v>
      </c>
      <c r="G3842" t="s">
        <v>195</v>
      </c>
      <c r="H3842" t="s">
        <v>475</v>
      </c>
      <c r="I3842" t="s">
        <v>277</v>
      </c>
      <c r="K3842" t="s">
        <v>476</v>
      </c>
      <c r="N3842" t="s">
        <v>206</v>
      </c>
      <c r="O3842" t="s">
        <v>194</v>
      </c>
      <c r="P3842">
        <v>2030</v>
      </c>
      <c r="Q3842">
        <v>0.53999170005582597</v>
      </c>
    </row>
    <row r="3843" spans="1:17" x14ac:dyDescent="0.25">
      <c r="A3843" t="s">
        <v>469</v>
      </c>
      <c r="B3843" t="s">
        <v>470</v>
      </c>
      <c r="C3843" t="s">
        <v>471</v>
      </c>
      <c r="D3843" t="s">
        <v>472</v>
      </c>
      <c r="E3843" t="s">
        <v>416</v>
      </c>
      <c r="F3843" t="s">
        <v>348</v>
      </c>
      <c r="G3843" t="s">
        <v>195</v>
      </c>
      <c r="H3843" t="s">
        <v>475</v>
      </c>
      <c r="I3843" t="s">
        <v>277</v>
      </c>
      <c r="K3843" t="s">
        <v>476</v>
      </c>
      <c r="N3843" t="s">
        <v>206</v>
      </c>
      <c r="O3843" t="s">
        <v>194</v>
      </c>
      <c r="P3843">
        <v>2050</v>
      </c>
      <c r="Q3843">
        <v>0.53742185136000797</v>
      </c>
    </row>
    <row r="3844" spans="1:17" x14ac:dyDescent="0.25">
      <c r="A3844" t="s">
        <v>469</v>
      </c>
      <c r="B3844" t="s">
        <v>470</v>
      </c>
      <c r="C3844" t="s">
        <v>471</v>
      </c>
      <c r="D3844" t="s">
        <v>472</v>
      </c>
      <c r="E3844" t="s">
        <v>416</v>
      </c>
      <c r="F3844" t="s">
        <v>348</v>
      </c>
      <c r="G3844" t="s">
        <v>195</v>
      </c>
      <c r="H3844" t="s">
        <v>475</v>
      </c>
      <c r="I3844" t="s">
        <v>277</v>
      </c>
      <c r="K3844" t="s">
        <v>476</v>
      </c>
      <c r="N3844" t="s">
        <v>206</v>
      </c>
      <c r="O3844" t="s">
        <v>264</v>
      </c>
      <c r="P3844">
        <v>2050</v>
      </c>
      <c r="Q3844">
        <v>0.40306638852000598</v>
      </c>
    </row>
    <row r="3845" spans="1:17" x14ac:dyDescent="0.25">
      <c r="A3845" t="s">
        <v>469</v>
      </c>
      <c r="B3845" t="s">
        <v>470</v>
      </c>
      <c r="C3845" t="s">
        <v>471</v>
      </c>
      <c r="D3845" t="s">
        <v>472</v>
      </c>
      <c r="E3845" t="s">
        <v>416</v>
      </c>
      <c r="F3845" t="s">
        <v>348</v>
      </c>
      <c r="G3845" t="s">
        <v>195</v>
      </c>
      <c r="H3845" t="s">
        <v>475</v>
      </c>
      <c r="I3845" t="s">
        <v>277</v>
      </c>
      <c r="K3845" t="s">
        <v>476</v>
      </c>
      <c r="N3845" t="s">
        <v>206</v>
      </c>
      <c r="O3845" t="s">
        <v>265</v>
      </c>
      <c r="P3845">
        <v>2050</v>
      </c>
      <c r="Q3845">
        <v>0.67177731420000897</v>
      </c>
    </row>
    <row r="3846" spans="1:17" x14ac:dyDescent="0.25">
      <c r="A3846" t="s">
        <v>469</v>
      </c>
      <c r="B3846" t="s">
        <v>470</v>
      </c>
      <c r="C3846" t="s">
        <v>471</v>
      </c>
      <c r="D3846" t="s">
        <v>472</v>
      </c>
      <c r="E3846" t="s">
        <v>416</v>
      </c>
      <c r="F3846" t="s">
        <v>348</v>
      </c>
      <c r="G3846" t="s">
        <v>195</v>
      </c>
      <c r="H3846" t="s">
        <v>215</v>
      </c>
      <c r="I3846" t="s">
        <v>216</v>
      </c>
      <c r="K3846" t="s">
        <v>202</v>
      </c>
      <c r="N3846" t="s">
        <v>206</v>
      </c>
      <c r="O3846" t="s">
        <v>194</v>
      </c>
      <c r="P3846">
        <v>2015</v>
      </c>
      <c r="Q3846">
        <v>25</v>
      </c>
    </row>
    <row r="3847" spans="1:17" x14ac:dyDescent="0.25">
      <c r="A3847" t="s">
        <v>469</v>
      </c>
      <c r="B3847" t="s">
        <v>470</v>
      </c>
      <c r="C3847" t="s">
        <v>471</v>
      </c>
      <c r="D3847" t="s">
        <v>472</v>
      </c>
      <c r="E3847" t="s">
        <v>416</v>
      </c>
      <c r="F3847" t="s">
        <v>348</v>
      </c>
      <c r="G3847" t="s">
        <v>195</v>
      </c>
      <c r="H3847" t="s">
        <v>215</v>
      </c>
      <c r="I3847" t="s">
        <v>216</v>
      </c>
      <c r="K3847" t="s">
        <v>202</v>
      </c>
      <c r="N3847" t="s">
        <v>206</v>
      </c>
      <c r="O3847" t="s">
        <v>194</v>
      </c>
      <c r="P3847">
        <v>2020</v>
      </c>
      <c r="Q3847">
        <v>25</v>
      </c>
    </row>
    <row r="3848" spans="1:17" x14ac:dyDescent="0.25">
      <c r="A3848" t="s">
        <v>469</v>
      </c>
      <c r="B3848" t="s">
        <v>470</v>
      </c>
      <c r="C3848" t="s">
        <v>471</v>
      </c>
      <c r="D3848" t="s">
        <v>472</v>
      </c>
      <c r="E3848" t="s">
        <v>416</v>
      </c>
      <c r="F3848" t="s">
        <v>348</v>
      </c>
      <c r="G3848" t="s">
        <v>195</v>
      </c>
      <c r="H3848" t="s">
        <v>215</v>
      </c>
      <c r="I3848" t="s">
        <v>216</v>
      </c>
      <c r="K3848" t="s">
        <v>202</v>
      </c>
      <c r="N3848" t="s">
        <v>206</v>
      </c>
      <c r="O3848" t="s">
        <v>264</v>
      </c>
      <c r="P3848">
        <v>2020</v>
      </c>
      <c r="Q3848">
        <v>20</v>
      </c>
    </row>
    <row r="3849" spans="1:17" x14ac:dyDescent="0.25">
      <c r="A3849" t="s">
        <v>469</v>
      </c>
      <c r="B3849" t="s">
        <v>470</v>
      </c>
      <c r="C3849" t="s">
        <v>471</v>
      </c>
      <c r="D3849" t="s">
        <v>472</v>
      </c>
      <c r="E3849" t="s">
        <v>416</v>
      </c>
      <c r="F3849" t="s">
        <v>348</v>
      </c>
      <c r="G3849" t="s">
        <v>195</v>
      </c>
      <c r="H3849" t="s">
        <v>215</v>
      </c>
      <c r="I3849" t="s">
        <v>216</v>
      </c>
      <c r="K3849" t="s">
        <v>202</v>
      </c>
      <c r="N3849" t="s">
        <v>206</v>
      </c>
      <c r="O3849" t="s">
        <v>265</v>
      </c>
      <c r="P3849">
        <v>2020</v>
      </c>
      <c r="Q3849">
        <v>35</v>
      </c>
    </row>
    <row r="3850" spans="1:17" x14ac:dyDescent="0.25">
      <c r="A3850" t="s">
        <v>469</v>
      </c>
      <c r="B3850" t="s">
        <v>470</v>
      </c>
      <c r="C3850" t="s">
        <v>471</v>
      </c>
      <c r="D3850" t="s">
        <v>472</v>
      </c>
      <c r="E3850" t="s">
        <v>416</v>
      </c>
      <c r="F3850" t="s">
        <v>348</v>
      </c>
      <c r="G3850" t="s">
        <v>195</v>
      </c>
      <c r="H3850" t="s">
        <v>215</v>
      </c>
      <c r="I3850" t="s">
        <v>216</v>
      </c>
      <c r="K3850" t="s">
        <v>202</v>
      </c>
      <c r="N3850" t="s">
        <v>206</v>
      </c>
      <c r="O3850" t="s">
        <v>194</v>
      </c>
      <c r="P3850">
        <v>2030</v>
      </c>
      <c r="Q3850">
        <v>25</v>
      </c>
    </row>
    <row r="3851" spans="1:17" x14ac:dyDescent="0.25">
      <c r="A3851" t="s">
        <v>469</v>
      </c>
      <c r="B3851" t="s">
        <v>470</v>
      </c>
      <c r="C3851" t="s">
        <v>471</v>
      </c>
      <c r="D3851" t="s">
        <v>472</v>
      </c>
      <c r="E3851" t="s">
        <v>416</v>
      </c>
      <c r="F3851" t="s">
        <v>348</v>
      </c>
      <c r="G3851" t="s">
        <v>195</v>
      </c>
      <c r="H3851" t="s">
        <v>215</v>
      </c>
      <c r="I3851" t="s">
        <v>216</v>
      </c>
      <c r="K3851" t="s">
        <v>202</v>
      </c>
      <c r="N3851" t="s">
        <v>206</v>
      </c>
      <c r="O3851" t="s">
        <v>194</v>
      </c>
      <c r="P3851">
        <v>2050</v>
      </c>
      <c r="Q3851">
        <v>25</v>
      </c>
    </row>
    <row r="3852" spans="1:17" x14ac:dyDescent="0.25">
      <c r="A3852" t="s">
        <v>469</v>
      </c>
      <c r="B3852" t="s">
        <v>470</v>
      </c>
      <c r="C3852" t="s">
        <v>471</v>
      </c>
      <c r="D3852" t="s">
        <v>472</v>
      </c>
      <c r="E3852" t="s">
        <v>416</v>
      </c>
      <c r="F3852" t="s">
        <v>348</v>
      </c>
      <c r="G3852" t="s">
        <v>195</v>
      </c>
      <c r="H3852" t="s">
        <v>215</v>
      </c>
      <c r="I3852" t="s">
        <v>216</v>
      </c>
      <c r="K3852" t="s">
        <v>202</v>
      </c>
      <c r="N3852" t="s">
        <v>206</v>
      </c>
      <c r="O3852" t="s">
        <v>264</v>
      </c>
      <c r="P3852">
        <v>2050</v>
      </c>
      <c r="Q3852">
        <v>20</v>
      </c>
    </row>
    <row r="3853" spans="1:17" x14ac:dyDescent="0.25">
      <c r="A3853" t="s">
        <v>469</v>
      </c>
      <c r="B3853" t="s">
        <v>470</v>
      </c>
      <c r="C3853" t="s">
        <v>471</v>
      </c>
      <c r="D3853" t="s">
        <v>472</v>
      </c>
      <c r="E3853" t="s">
        <v>416</v>
      </c>
      <c r="F3853" t="s">
        <v>348</v>
      </c>
      <c r="G3853" t="s">
        <v>195</v>
      </c>
      <c r="H3853" t="s">
        <v>215</v>
      </c>
      <c r="I3853" t="s">
        <v>216</v>
      </c>
      <c r="K3853" t="s">
        <v>202</v>
      </c>
      <c r="N3853" t="s">
        <v>206</v>
      </c>
      <c r="O3853" t="s">
        <v>265</v>
      </c>
      <c r="P3853">
        <v>2050</v>
      </c>
      <c r="Q3853">
        <v>35</v>
      </c>
    </row>
    <row r="3854" spans="1:17" x14ac:dyDescent="0.25">
      <c r="A3854" t="s">
        <v>469</v>
      </c>
      <c r="B3854" t="s">
        <v>470</v>
      </c>
      <c r="C3854" t="s">
        <v>471</v>
      </c>
      <c r="D3854" t="s">
        <v>472</v>
      </c>
      <c r="E3854" t="s">
        <v>416</v>
      </c>
      <c r="F3854" t="s">
        <v>348</v>
      </c>
      <c r="G3854" t="s">
        <v>195</v>
      </c>
      <c r="H3854" t="s">
        <v>442</v>
      </c>
      <c r="I3854" t="s">
        <v>443</v>
      </c>
      <c r="J3854" t="s">
        <v>351</v>
      </c>
      <c r="K3854" t="s">
        <v>191</v>
      </c>
      <c r="M3854" t="s">
        <v>424</v>
      </c>
      <c r="O3854" t="s">
        <v>194</v>
      </c>
      <c r="P3854">
        <v>2015</v>
      </c>
      <c r="Q3854">
        <v>1.055703039</v>
      </c>
    </row>
    <row r="3855" spans="1:17" x14ac:dyDescent="0.25">
      <c r="A3855" t="s">
        <v>469</v>
      </c>
      <c r="B3855" t="s">
        <v>470</v>
      </c>
      <c r="C3855" t="s">
        <v>471</v>
      </c>
      <c r="D3855" t="s">
        <v>472</v>
      </c>
      <c r="E3855" t="s">
        <v>416</v>
      </c>
      <c r="F3855" t="s">
        <v>348</v>
      </c>
      <c r="G3855" t="s">
        <v>195</v>
      </c>
      <c r="H3855" t="s">
        <v>442</v>
      </c>
      <c r="I3855" t="s">
        <v>443</v>
      </c>
      <c r="J3855" t="s">
        <v>351</v>
      </c>
      <c r="K3855" t="s">
        <v>191</v>
      </c>
      <c r="M3855" t="s">
        <v>424</v>
      </c>
      <c r="O3855" t="s">
        <v>194</v>
      </c>
      <c r="P3855">
        <v>2020</v>
      </c>
      <c r="Q3855">
        <v>1.055703039</v>
      </c>
    </row>
    <row r="3856" spans="1:17" x14ac:dyDescent="0.25">
      <c r="A3856" t="s">
        <v>469</v>
      </c>
      <c r="B3856" t="s">
        <v>470</v>
      </c>
      <c r="C3856" t="s">
        <v>471</v>
      </c>
      <c r="D3856" t="s">
        <v>472</v>
      </c>
      <c r="E3856" t="s">
        <v>416</v>
      </c>
      <c r="F3856" t="s">
        <v>348</v>
      </c>
      <c r="G3856" t="s">
        <v>195</v>
      </c>
      <c r="H3856" t="s">
        <v>442</v>
      </c>
      <c r="I3856" t="s">
        <v>443</v>
      </c>
      <c r="J3856" t="s">
        <v>351</v>
      </c>
      <c r="K3856" t="s">
        <v>191</v>
      </c>
      <c r="M3856" t="s">
        <v>424</v>
      </c>
      <c r="O3856" t="s">
        <v>264</v>
      </c>
      <c r="P3856">
        <v>2020</v>
      </c>
      <c r="Q3856">
        <v>1.03</v>
      </c>
    </row>
    <row r="3857" spans="1:17" x14ac:dyDescent="0.25">
      <c r="A3857" t="s">
        <v>469</v>
      </c>
      <c r="B3857" t="s">
        <v>470</v>
      </c>
      <c r="C3857" t="s">
        <v>471</v>
      </c>
      <c r="D3857" t="s">
        <v>472</v>
      </c>
      <c r="E3857" t="s">
        <v>416</v>
      </c>
      <c r="F3857" t="s">
        <v>348</v>
      </c>
      <c r="G3857" t="s">
        <v>195</v>
      </c>
      <c r="H3857" t="s">
        <v>442</v>
      </c>
      <c r="I3857" t="s">
        <v>443</v>
      </c>
      <c r="J3857" t="s">
        <v>351</v>
      </c>
      <c r="K3857" t="s">
        <v>191</v>
      </c>
      <c r="M3857" t="s">
        <v>424</v>
      </c>
      <c r="O3857" t="s">
        <v>265</v>
      </c>
      <c r="P3857">
        <v>2020</v>
      </c>
      <c r="Q3857">
        <v>1.0900000000000001</v>
      </c>
    </row>
    <row r="3858" spans="1:17" x14ac:dyDescent="0.25">
      <c r="A3858" t="s">
        <v>469</v>
      </c>
      <c r="B3858" t="s">
        <v>470</v>
      </c>
      <c r="C3858" t="s">
        <v>471</v>
      </c>
      <c r="D3858" t="s">
        <v>472</v>
      </c>
      <c r="E3858" t="s">
        <v>416</v>
      </c>
      <c r="F3858" t="s">
        <v>348</v>
      </c>
      <c r="G3858" t="s">
        <v>195</v>
      </c>
      <c r="H3858" t="s">
        <v>442</v>
      </c>
      <c r="I3858" t="s">
        <v>443</v>
      </c>
      <c r="J3858" t="s">
        <v>351</v>
      </c>
      <c r="K3858" t="s">
        <v>191</v>
      </c>
      <c r="M3858" t="s">
        <v>424</v>
      </c>
      <c r="O3858" t="s">
        <v>194</v>
      </c>
      <c r="P3858">
        <v>2030</v>
      </c>
      <c r="Q3858">
        <v>1.058217323</v>
      </c>
    </row>
    <row r="3859" spans="1:17" x14ac:dyDescent="0.25">
      <c r="A3859" t="s">
        <v>469</v>
      </c>
      <c r="B3859" t="s">
        <v>470</v>
      </c>
      <c r="C3859" t="s">
        <v>471</v>
      </c>
      <c r="D3859" t="s">
        <v>472</v>
      </c>
      <c r="E3859" t="s">
        <v>416</v>
      </c>
      <c r="F3859" t="s">
        <v>348</v>
      </c>
      <c r="G3859" t="s">
        <v>195</v>
      </c>
      <c r="H3859" t="s">
        <v>442</v>
      </c>
      <c r="I3859" t="s">
        <v>443</v>
      </c>
      <c r="J3859" t="s">
        <v>351</v>
      </c>
      <c r="K3859" t="s">
        <v>191</v>
      </c>
      <c r="M3859" t="s">
        <v>424</v>
      </c>
      <c r="O3859" t="s">
        <v>194</v>
      </c>
      <c r="P3859">
        <v>2050</v>
      </c>
      <c r="Q3859">
        <v>1.0632775169999999</v>
      </c>
    </row>
    <row r="3860" spans="1:17" x14ac:dyDescent="0.25">
      <c r="A3860" t="s">
        <v>469</v>
      </c>
      <c r="B3860" t="s">
        <v>470</v>
      </c>
      <c r="C3860" t="s">
        <v>471</v>
      </c>
      <c r="D3860" t="s">
        <v>472</v>
      </c>
      <c r="E3860" t="s">
        <v>416</v>
      </c>
      <c r="F3860" t="s">
        <v>348</v>
      </c>
      <c r="G3860" t="s">
        <v>195</v>
      </c>
      <c r="H3860" t="s">
        <v>442</v>
      </c>
      <c r="I3860" t="s">
        <v>443</v>
      </c>
      <c r="J3860" t="s">
        <v>351</v>
      </c>
      <c r="K3860" t="s">
        <v>191</v>
      </c>
      <c r="M3860" t="s">
        <v>424</v>
      </c>
      <c r="O3860" t="s">
        <v>264</v>
      </c>
      <c r="P3860">
        <v>2050</v>
      </c>
      <c r="Q3860">
        <v>1.03</v>
      </c>
    </row>
    <row r="3861" spans="1:17" x14ac:dyDescent="0.25">
      <c r="A3861" t="s">
        <v>469</v>
      </c>
      <c r="B3861" t="s">
        <v>470</v>
      </c>
      <c r="C3861" t="s">
        <v>471</v>
      </c>
      <c r="D3861" t="s">
        <v>472</v>
      </c>
      <c r="E3861" t="s">
        <v>416</v>
      </c>
      <c r="F3861" t="s">
        <v>348</v>
      </c>
      <c r="G3861" t="s">
        <v>195</v>
      </c>
      <c r="H3861" t="s">
        <v>442</v>
      </c>
      <c r="I3861" t="s">
        <v>443</v>
      </c>
      <c r="J3861" t="s">
        <v>351</v>
      </c>
      <c r="K3861" t="s">
        <v>191</v>
      </c>
      <c r="M3861" t="s">
        <v>424</v>
      </c>
      <c r="O3861" t="s">
        <v>265</v>
      </c>
      <c r="P3861">
        <v>2050</v>
      </c>
      <c r="Q3861">
        <v>1.0900000000000001</v>
      </c>
    </row>
    <row r="3862" spans="1:17" x14ac:dyDescent="0.25">
      <c r="A3862" t="s">
        <v>469</v>
      </c>
      <c r="B3862" t="s">
        <v>470</v>
      </c>
      <c r="C3862" t="s">
        <v>471</v>
      </c>
      <c r="D3862" t="s">
        <v>472</v>
      </c>
      <c r="E3862" t="s">
        <v>416</v>
      </c>
      <c r="F3862" t="s">
        <v>348</v>
      </c>
      <c r="G3862" t="s">
        <v>195</v>
      </c>
      <c r="H3862" t="s">
        <v>444</v>
      </c>
      <c r="I3862" t="s">
        <v>443</v>
      </c>
      <c r="J3862" t="s">
        <v>209</v>
      </c>
      <c r="K3862" t="s">
        <v>191</v>
      </c>
      <c r="M3862" t="s">
        <v>424</v>
      </c>
      <c r="O3862" t="s">
        <v>194</v>
      </c>
      <c r="P3862">
        <v>2015</v>
      </c>
      <c r="Q3862">
        <v>1.055703039</v>
      </c>
    </row>
    <row r="3863" spans="1:17" x14ac:dyDescent="0.25">
      <c r="A3863" t="s">
        <v>469</v>
      </c>
      <c r="B3863" t="s">
        <v>470</v>
      </c>
      <c r="C3863" t="s">
        <v>471</v>
      </c>
      <c r="D3863" t="s">
        <v>472</v>
      </c>
      <c r="E3863" t="s">
        <v>416</v>
      </c>
      <c r="F3863" t="s">
        <v>348</v>
      </c>
      <c r="G3863" t="s">
        <v>195</v>
      </c>
      <c r="H3863" t="s">
        <v>444</v>
      </c>
      <c r="I3863" t="s">
        <v>443</v>
      </c>
      <c r="J3863" t="s">
        <v>209</v>
      </c>
      <c r="K3863" t="s">
        <v>191</v>
      </c>
      <c r="M3863" t="s">
        <v>424</v>
      </c>
      <c r="O3863" t="s">
        <v>194</v>
      </c>
      <c r="P3863">
        <v>2020</v>
      </c>
      <c r="Q3863">
        <v>1.055703039</v>
      </c>
    </row>
    <row r="3864" spans="1:17" x14ac:dyDescent="0.25">
      <c r="A3864" t="s">
        <v>469</v>
      </c>
      <c r="B3864" t="s">
        <v>470</v>
      </c>
      <c r="C3864" t="s">
        <v>471</v>
      </c>
      <c r="D3864" t="s">
        <v>472</v>
      </c>
      <c r="E3864" t="s">
        <v>416</v>
      </c>
      <c r="F3864" t="s">
        <v>348</v>
      </c>
      <c r="G3864" t="s">
        <v>195</v>
      </c>
      <c r="H3864" t="s">
        <v>444</v>
      </c>
      <c r="I3864" t="s">
        <v>443</v>
      </c>
      <c r="J3864" t="s">
        <v>209</v>
      </c>
      <c r="K3864" t="s">
        <v>191</v>
      </c>
      <c r="M3864" t="s">
        <v>424</v>
      </c>
      <c r="O3864" t="s">
        <v>264</v>
      </c>
      <c r="P3864">
        <v>2020</v>
      </c>
      <c r="Q3864">
        <v>1.03</v>
      </c>
    </row>
    <row r="3865" spans="1:17" x14ac:dyDescent="0.25">
      <c r="A3865" t="s">
        <v>469</v>
      </c>
      <c r="B3865" t="s">
        <v>470</v>
      </c>
      <c r="C3865" t="s">
        <v>471</v>
      </c>
      <c r="D3865" t="s">
        <v>472</v>
      </c>
      <c r="E3865" t="s">
        <v>416</v>
      </c>
      <c r="F3865" t="s">
        <v>348</v>
      </c>
      <c r="G3865" t="s">
        <v>195</v>
      </c>
      <c r="H3865" t="s">
        <v>444</v>
      </c>
      <c r="I3865" t="s">
        <v>443</v>
      </c>
      <c r="J3865" t="s">
        <v>209</v>
      </c>
      <c r="K3865" t="s">
        <v>191</v>
      </c>
      <c r="M3865" t="s">
        <v>424</v>
      </c>
      <c r="O3865" t="s">
        <v>265</v>
      </c>
      <c r="P3865">
        <v>2020</v>
      </c>
      <c r="Q3865">
        <v>1.0900000000000001</v>
      </c>
    </row>
    <row r="3866" spans="1:17" x14ac:dyDescent="0.25">
      <c r="A3866" t="s">
        <v>469</v>
      </c>
      <c r="B3866" t="s">
        <v>470</v>
      </c>
      <c r="C3866" t="s">
        <v>471</v>
      </c>
      <c r="D3866" t="s">
        <v>472</v>
      </c>
      <c r="E3866" t="s">
        <v>416</v>
      </c>
      <c r="F3866" t="s">
        <v>348</v>
      </c>
      <c r="G3866" t="s">
        <v>195</v>
      </c>
      <c r="H3866" t="s">
        <v>444</v>
      </c>
      <c r="I3866" t="s">
        <v>443</v>
      </c>
      <c r="J3866" t="s">
        <v>209</v>
      </c>
      <c r="K3866" t="s">
        <v>191</v>
      </c>
      <c r="M3866" t="s">
        <v>424</v>
      </c>
      <c r="O3866" t="s">
        <v>194</v>
      </c>
      <c r="P3866">
        <v>2030</v>
      </c>
      <c r="Q3866">
        <v>1.058217323</v>
      </c>
    </row>
    <row r="3867" spans="1:17" x14ac:dyDescent="0.25">
      <c r="A3867" t="s">
        <v>469</v>
      </c>
      <c r="B3867" t="s">
        <v>470</v>
      </c>
      <c r="C3867" t="s">
        <v>471</v>
      </c>
      <c r="D3867" t="s">
        <v>472</v>
      </c>
      <c r="E3867" t="s">
        <v>416</v>
      </c>
      <c r="F3867" t="s">
        <v>348</v>
      </c>
      <c r="G3867" t="s">
        <v>195</v>
      </c>
      <c r="H3867" t="s">
        <v>444</v>
      </c>
      <c r="I3867" t="s">
        <v>443</v>
      </c>
      <c r="J3867" t="s">
        <v>209</v>
      </c>
      <c r="K3867" t="s">
        <v>191</v>
      </c>
      <c r="M3867" t="s">
        <v>424</v>
      </c>
      <c r="O3867" t="s">
        <v>194</v>
      </c>
      <c r="P3867">
        <v>2050</v>
      </c>
      <c r="Q3867">
        <v>1.0632775169999999</v>
      </c>
    </row>
    <row r="3868" spans="1:17" x14ac:dyDescent="0.25">
      <c r="A3868" t="s">
        <v>469</v>
      </c>
      <c r="B3868" t="s">
        <v>470</v>
      </c>
      <c r="C3868" t="s">
        <v>471</v>
      </c>
      <c r="D3868" t="s">
        <v>472</v>
      </c>
      <c r="E3868" t="s">
        <v>416</v>
      </c>
      <c r="F3868" t="s">
        <v>348</v>
      </c>
      <c r="G3868" t="s">
        <v>195</v>
      </c>
      <c r="H3868" t="s">
        <v>444</v>
      </c>
      <c r="I3868" t="s">
        <v>443</v>
      </c>
      <c r="J3868" t="s">
        <v>209</v>
      </c>
      <c r="K3868" t="s">
        <v>191</v>
      </c>
      <c r="M3868" t="s">
        <v>424</v>
      </c>
      <c r="O3868" t="s">
        <v>264</v>
      </c>
      <c r="P3868">
        <v>2050</v>
      </c>
      <c r="Q3868">
        <v>1.03</v>
      </c>
    </row>
    <row r="3869" spans="1:17" x14ac:dyDescent="0.25">
      <c r="A3869" t="s">
        <v>469</v>
      </c>
      <c r="B3869" t="s">
        <v>470</v>
      </c>
      <c r="C3869" t="s">
        <v>471</v>
      </c>
      <c r="D3869" t="s">
        <v>472</v>
      </c>
      <c r="E3869" t="s">
        <v>416</v>
      </c>
      <c r="F3869" t="s">
        <v>348</v>
      </c>
      <c r="G3869" t="s">
        <v>195</v>
      </c>
      <c r="H3869" t="s">
        <v>444</v>
      </c>
      <c r="I3869" t="s">
        <v>443</v>
      </c>
      <c r="J3869" t="s">
        <v>209</v>
      </c>
      <c r="K3869" t="s">
        <v>191</v>
      </c>
      <c r="M3869" t="s">
        <v>424</v>
      </c>
      <c r="O3869" t="s">
        <v>265</v>
      </c>
      <c r="P3869">
        <v>2050</v>
      </c>
      <c r="Q3869">
        <v>1.0900000000000001</v>
      </c>
    </row>
    <row r="3870" spans="1:17" x14ac:dyDescent="0.25">
      <c r="A3870" t="s">
        <v>469</v>
      </c>
      <c r="B3870" t="s">
        <v>470</v>
      </c>
      <c r="C3870" t="s">
        <v>471</v>
      </c>
      <c r="D3870" t="s">
        <v>472</v>
      </c>
      <c r="E3870" t="s">
        <v>416</v>
      </c>
      <c r="F3870" t="s">
        <v>348</v>
      </c>
      <c r="G3870" t="s">
        <v>218</v>
      </c>
      <c r="H3870" t="s">
        <v>219</v>
      </c>
      <c r="I3870" t="s">
        <v>220</v>
      </c>
      <c r="K3870" t="s">
        <v>221</v>
      </c>
      <c r="N3870" t="s">
        <v>425</v>
      </c>
      <c r="O3870" t="s">
        <v>194</v>
      </c>
      <c r="P3870">
        <v>2015</v>
      </c>
      <c r="Q3870">
        <v>0.3</v>
      </c>
    </row>
    <row r="3871" spans="1:17" x14ac:dyDescent="0.25">
      <c r="A3871" t="s">
        <v>469</v>
      </c>
      <c r="B3871" t="s">
        <v>470</v>
      </c>
      <c r="C3871" t="s">
        <v>471</v>
      </c>
      <c r="D3871" t="s">
        <v>472</v>
      </c>
      <c r="E3871" t="s">
        <v>416</v>
      </c>
      <c r="F3871" t="s">
        <v>348</v>
      </c>
      <c r="G3871" t="s">
        <v>218</v>
      </c>
      <c r="H3871" t="s">
        <v>219</v>
      </c>
      <c r="I3871" t="s">
        <v>220</v>
      </c>
      <c r="K3871" t="s">
        <v>221</v>
      </c>
      <c r="N3871" t="s">
        <v>425</v>
      </c>
      <c r="O3871" t="s">
        <v>194</v>
      </c>
      <c r="P3871">
        <v>2020</v>
      </c>
      <c r="Q3871">
        <v>0.1</v>
      </c>
    </row>
    <row r="3872" spans="1:17" x14ac:dyDescent="0.25">
      <c r="A3872" t="s">
        <v>469</v>
      </c>
      <c r="B3872" t="s">
        <v>470</v>
      </c>
      <c r="C3872" t="s">
        <v>471</v>
      </c>
      <c r="D3872" t="s">
        <v>472</v>
      </c>
      <c r="E3872" t="s">
        <v>416</v>
      </c>
      <c r="F3872" t="s">
        <v>348</v>
      </c>
      <c r="G3872" t="s">
        <v>218</v>
      </c>
      <c r="H3872" t="s">
        <v>219</v>
      </c>
      <c r="I3872" t="s">
        <v>220</v>
      </c>
      <c r="K3872" t="s">
        <v>221</v>
      </c>
      <c r="N3872" t="s">
        <v>425</v>
      </c>
      <c r="O3872" t="s">
        <v>264</v>
      </c>
      <c r="P3872">
        <v>2020</v>
      </c>
      <c r="Q3872">
        <v>0</v>
      </c>
    </row>
    <row r="3873" spans="1:17" x14ac:dyDescent="0.25">
      <c r="A3873" t="s">
        <v>469</v>
      </c>
      <c r="B3873" t="s">
        <v>470</v>
      </c>
      <c r="C3873" t="s">
        <v>471</v>
      </c>
      <c r="D3873" t="s">
        <v>472</v>
      </c>
      <c r="E3873" t="s">
        <v>416</v>
      </c>
      <c r="F3873" t="s">
        <v>348</v>
      </c>
      <c r="G3873" t="s">
        <v>218</v>
      </c>
      <c r="H3873" t="s">
        <v>219</v>
      </c>
      <c r="I3873" t="s">
        <v>220</v>
      </c>
      <c r="K3873" t="s">
        <v>221</v>
      </c>
      <c r="N3873" t="s">
        <v>425</v>
      </c>
      <c r="O3873" t="s">
        <v>265</v>
      </c>
      <c r="P3873">
        <v>2020</v>
      </c>
      <c r="Q3873">
        <v>0.1</v>
      </c>
    </row>
    <row r="3874" spans="1:17" x14ac:dyDescent="0.25">
      <c r="A3874" t="s">
        <v>469</v>
      </c>
      <c r="B3874" t="s">
        <v>470</v>
      </c>
      <c r="C3874" t="s">
        <v>471</v>
      </c>
      <c r="D3874" t="s">
        <v>472</v>
      </c>
      <c r="E3874" t="s">
        <v>416</v>
      </c>
      <c r="F3874" t="s">
        <v>348</v>
      </c>
      <c r="G3874" t="s">
        <v>218</v>
      </c>
      <c r="H3874" t="s">
        <v>219</v>
      </c>
      <c r="I3874" t="s">
        <v>220</v>
      </c>
      <c r="K3874" t="s">
        <v>221</v>
      </c>
      <c r="N3874" t="s">
        <v>425</v>
      </c>
      <c r="O3874" t="s">
        <v>194</v>
      </c>
      <c r="P3874">
        <v>2030</v>
      </c>
      <c r="Q3874">
        <v>0.1</v>
      </c>
    </row>
    <row r="3875" spans="1:17" x14ac:dyDescent="0.25">
      <c r="A3875" t="s">
        <v>469</v>
      </c>
      <c r="B3875" t="s">
        <v>470</v>
      </c>
      <c r="C3875" t="s">
        <v>471</v>
      </c>
      <c r="D3875" t="s">
        <v>472</v>
      </c>
      <c r="E3875" t="s">
        <v>416</v>
      </c>
      <c r="F3875" t="s">
        <v>348</v>
      </c>
      <c r="G3875" t="s">
        <v>218</v>
      </c>
      <c r="H3875" t="s">
        <v>219</v>
      </c>
      <c r="I3875" t="s">
        <v>220</v>
      </c>
      <c r="K3875" t="s">
        <v>221</v>
      </c>
      <c r="N3875" t="s">
        <v>425</v>
      </c>
      <c r="O3875" t="s">
        <v>194</v>
      </c>
      <c r="P3875">
        <v>2050</v>
      </c>
      <c r="Q3875">
        <v>0.1</v>
      </c>
    </row>
    <row r="3876" spans="1:17" x14ac:dyDescent="0.25">
      <c r="A3876" t="s">
        <v>469</v>
      </c>
      <c r="B3876" t="s">
        <v>470</v>
      </c>
      <c r="C3876" t="s">
        <v>471</v>
      </c>
      <c r="D3876" t="s">
        <v>472</v>
      </c>
      <c r="E3876" t="s">
        <v>416</v>
      </c>
      <c r="F3876" t="s">
        <v>348</v>
      </c>
      <c r="G3876" t="s">
        <v>218</v>
      </c>
      <c r="H3876" t="s">
        <v>219</v>
      </c>
      <c r="I3876" t="s">
        <v>220</v>
      </c>
      <c r="K3876" t="s">
        <v>221</v>
      </c>
      <c r="N3876" t="s">
        <v>425</v>
      </c>
      <c r="O3876" t="s">
        <v>264</v>
      </c>
      <c r="P3876">
        <v>2050</v>
      </c>
      <c r="Q3876">
        <v>0</v>
      </c>
    </row>
    <row r="3877" spans="1:17" x14ac:dyDescent="0.25">
      <c r="A3877" t="s">
        <v>469</v>
      </c>
      <c r="B3877" t="s">
        <v>470</v>
      </c>
      <c r="C3877" t="s">
        <v>471</v>
      </c>
      <c r="D3877" t="s">
        <v>472</v>
      </c>
      <c r="E3877" t="s">
        <v>416</v>
      </c>
      <c r="F3877" t="s">
        <v>348</v>
      </c>
      <c r="G3877" t="s">
        <v>218</v>
      </c>
      <c r="H3877" t="s">
        <v>219</v>
      </c>
      <c r="I3877" t="s">
        <v>220</v>
      </c>
      <c r="K3877" t="s">
        <v>221</v>
      </c>
      <c r="N3877" t="s">
        <v>425</v>
      </c>
      <c r="O3877" t="s">
        <v>265</v>
      </c>
      <c r="P3877">
        <v>2050</v>
      </c>
      <c r="Q3877">
        <v>0.1</v>
      </c>
    </row>
    <row r="3878" spans="1:17" x14ac:dyDescent="0.25">
      <c r="A3878" t="s">
        <v>469</v>
      </c>
      <c r="B3878" t="s">
        <v>470</v>
      </c>
      <c r="C3878" t="s">
        <v>471</v>
      </c>
      <c r="D3878" t="s">
        <v>472</v>
      </c>
      <c r="E3878" t="s">
        <v>416</v>
      </c>
      <c r="F3878" t="s">
        <v>348</v>
      </c>
      <c r="G3878" t="s">
        <v>218</v>
      </c>
      <c r="H3878" t="s">
        <v>223</v>
      </c>
      <c r="I3878" t="s">
        <v>224</v>
      </c>
      <c r="K3878" t="s">
        <v>221</v>
      </c>
      <c r="M3878" t="s">
        <v>238</v>
      </c>
      <c r="N3878" t="s">
        <v>425</v>
      </c>
      <c r="O3878" t="s">
        <v>194</v>
      </c>
      <c r="P3878">
        <v>2015</v>
      </c>
      <c r="Q3878">
        <v>1.2</v>
      </c>
    </row>
    <row r="3879" spans="1:17" x14ac:dyDescent="0.25">
      <c r="A3879" t="s">
        <v>469</v>
      </c>
      <c r="B3879" t="s">
        <v>470</v>
      </c>
      <c r="C3879" t="s">
        <v>471</v>
      </c>
      <c r="D3879" t="s">
        <v>472</v>
      </c>
      <c r="E3879" t="s">
        <v>416</v>
      </c>
      <c r="F3879" t="s">
        <v>348</v>
      </c>
      <c r="G3879" t="s">
        <v>218</v>
      </c>
      <c r="H3879" t="s">
        <v>223</v>
      </c>
      <c r="I3879" t="s">
        <v>224</v>
      </c>
      <c r="K3879" t="s">
        <v>221</v>
      </c>
      <c r="M3879" t="s">
        <v>238</v>
      </c>
      <c r="N3879" t="s">
        <v>425</v>
      </c>
      <c r="O3879" t="s">
        <v>194</v>
      </c>
      <c r="P3879">
        <v>2020</v>
      </c>
      <c r="Q3879">
        <v>1</v>
      </c>
    </row>
    <row r="3880" spans="1:17" x14ac:dyDescent="0.25">
      <c r="A3880" t="s">
        <v>469</v>
      </c>
      <c r="B3880" t="s">
        <v>470</v>
      </c>
      <c r="C3880" t="s">
        <v>471</v>
      </c>
      <c r="D3880" t="s">
        <v>472</v>
      </c>
      <c r="E3880" t="s">
        <v>416</v>
      </c>
      <c r="F3880" t="s">
        <v>348</v>
      </c>
      <c r="G3880" t="s">
        <v>218</v>
      </c>
      <c r="H3880" t="s">
        <v>223</v>
      </c>
      <c r="I3880" t="s">
        <v>224</v>
      </c>
      <c r="K3880" t="s">
        <v>221</v>
      </c>
      <c r="M3880" t="s">
        <v>238</v>
      </c>
      <c r="N3880" t="s">
        <v>425</v>
      </c>
      <c r="O3880" t="s">
        <v>264</v>
      </c>
      <c r="P3880">
        <v>2020</v>
      </c>
      <c r="Q3880">
        <v>1</v>
      </c>
    </row>
    <row r="3881" spans="1:17" x14ac:dyDescent="0.25">
      <c r="A3881" t="s">
        <v>469</v>
      </c>
      <c r="B3881" t="s">
        <v>470</v>
      </c>
      <c r="C3881" t="s">
        <v>471</v>
      </c>
      <c r="D3881" t="s">
        <v>472</v>
      </c>
      <c r="E3881" t="s">
        <v>416</v>
      </c>
      <c r="F3881" t="s">
        <v>348</v>
      </c>
      <c r="G3881" t="s">
        <v>218</v>
      </c>
      <c r="H3881" t="s">
        <v>223</v>
      </c>
      <c r="I3881" t="s">
        <v>224</v>
      </c>
      <c r="K3881" t="s">
        <v>221</v>
      </c>
      <c r="M3881" t="s">
        <v>238</v>
      </c>
      <c r="N3881" t="s">
        <v>425</v>
      </c>
      <c r="O3881" t="s">
        <v>265</v>
      </c>
      <c r="P3881">
        <v>2020</v>
      </c>
      <c r="Q3881">
        <v>3</v>
      </c>
    </row>
    <row r="3882" spans="1:17" x14ac:dyDescent="0.25">
      <c r="A3882" t="s">
        <v>469</v>
      </c>
      <c r="B3882" t="s">
        <v>470</v>
      </c>
      <c r="C3882" t="s">
        <v>471</v>
      </c>
      <c r="D3882" t="s">
        <v>472</v>
      </c>
      <c r="E3882" t="s">
        <v>416</v>
      </c>
      <c r="F3882" t="s">
        <v>348</v>
      </c>
      <c r="G3882" t="s">
        <v>218</v>
      </c>
      <c r="H3882" t="s">
        <v>223</v>
      </c>
      <c r="I3882" t="s">
        <v>224</v>
      </c>
      <c r="K3882" t="s">
        <v>221</v>
      </c>
      <c r="M3882" t="s">
        <v>238</v>
      </c>
      <c r="N3882" t="s">
        <v>425</v>
      </c>
      <c r="O3882" t="s">
        <v>194</v>
      </c>
      <c r="P3882">
        <v>2030</v>
      </c>
      <c r="Q3882">
        <v>1</v>
      </c>
    </row>
    <row r="3883" spans="1:17" x14ac:dyDescent="0.25">
      <c r="A3883" t="s">
        <v>469</v>
      </c>
      <c r="B3883" t="s">
        <v>470</v>
      </c>
      <c r="C3883" t="s">
        <v>471</v>
      </c>
      <c r="D3883" t="s">
        <v>472</v>
      </c>
      <c r="E3883" t="s">
        <v>416</v>
      </c>
      <c r="F3883" t="s">
        <v>348</v>
      </c>
      <c r="G3883" t="s">
        <v>218</v>
      </c>
      <c r="H3883" t="s">
        <v>223</v>
      </c>
      <c r="I3883" t="s">
        <v>224</v>
      </c>
      <c r="K3883" t="s">
        <v>221</v>
      </c>
      <c r="M3883" t="s">
        <v>238</v>
      </c>
      <c r="N3883" t="s">
        <v>425</v>
      </c>
      <c r="O3883" t="s">
        <v>194</v>
      </c>
      <c r="P3883">
        <v>2050</v>
      </c>
      <c r="Q3883">
        <v>1</v>
      </c>
    </row>
    <row r="3884" spans="1:17" x14ac:dyDescent="0.25">
      <c r="A3884" t="s">
        <v>469</v>
      </c>
      <c r="B3884" t="s">
        <v>470</v>
      </c>
      <c r="C3884" t="s">
        <v>471</v>
      </c>
      <c r="D3884" t="s">
        <v>472</v>
      </c>
      <c r="E3884" t="s">
        <v>416</v>
      </c>
      <c r="F3884" t="s">
        <v>348</v>
      </c>
      <c r="G3884" t="s">
        <v>218</v>
      </c>
      <c r="H3884" t="s">
        <v>223</v>
      </c>
      <c r="I3884" t="s">
        <v>224</v>
      </c>
      <c r="K3884" t="s">
        <v>221</v>
      </c>
      <c r="M3884" t="s">
        <v>238</v>
      </c>
      <c r="N3884" t="s">
        <v>425</v>
      </c>
      <c r="O3884" t="s">
        <v>264</v>
      </c>
      <c r="P3884">
        <v>2050</v>
      </c>
      <c r="Q3884">
        <v>0</v>
      </c>
    </row>
    <row r="3885" spans="1:17" x14ac:dyDescent="0.25">
      <c r="A3885" t="s">
        <v>469</v>
      </c>
      <c r="B3885" t="s">
        <v>470</v>
      </c>
      <c r="C3885" t="s">
        <v>471</v>
      </c>
      <c r="D3885" t="s">
        <v>472</v>
      </c>
      <c r="E3885" t="s">
        <v>416</v>
      </c>
      <c r="F3885" t="s">
        <v>348</v>
      </c>
      <c r="G3885" t="s">
        <v>218</v>
      </c>
      <c r="H3885" t="s">
        <v>223</v>
      </c>
      <c r="I3885" t="s">
        <v>224</v>
      </c>
      <c r="K3885" t="s">
        <v>221</v>
      </c>
      <c r="M3885" t="s">
        <v>238</v>
      </c>
      <c r="N3885" t="s">
        <v>425</v>
      </c>
      <c r="O3885" t="s">
        <v>265</v>
      </c>
      <c r="P3885">
        <v>2050</v>
      </c>
      <c r="Q3885">
        <v>1</v>
      </c>
    </row>
    <row r="3886" spans="1:17" x14ac:dyDescent="0.25">
      <c r="A3886" t="s">
        <v>469</v>
      </c>
      <c r="B3886" t="s">
        <v>470</v>
      </c>
      <c r="C3886" t="s">
        <v>471</v>
      </c>
      <c r="D3886" t="s">
        <v>472</v>
      </c>
      <c r="E3886" t="s">
        <v>416</v>
      </c>
      <c r="F3886" t="s">
        <v>348</v>
      </c>
      <c r="G3886" t="s">
        <v>218</v>
      </c>
      <c r="H3886" t="s">
        <v>225</v>
      </c>
      <c r="I3886" t="s">
        <v>226</v>
      </c>
      <c r="K3886" t="s">
        <v>221</v>
      </c>
      <c r="M3886" t="s">
        <v>371</v>
      </c>
      <c r="N3886" t="s">
        <v>426</v>
      </c>
      <c r="O3886" t="s">
        <v>194</v>
      </c>
      <c r="P3886">
        <v>2015</v>
      </c>
      <c r="Q3886">
        <v>80</v>
      </c>
    </row>
    <row r="3887" spans="1:17" x14ac:dyDescent="0.25">
      <c r="A3887" t="s">
        <v>469</v>
      </c>
      <c r="B3887" t="s">
        <v>470</v>
      </c>
      <c r="C3887" t="s">
        <v>471</v>
      </c>
      <c r="D3887" t="s">
        <v>472</v>
      </c>
      <c r="E3887" t="s">
        <v>416</v>
      </c>
      <c r="F3887" t="s">
        <v>348</v>
      </c>
      <c r="G3887" t="s">
        <v>218</v>
      </c>
      <c r="H3887" t="s">
        <v>225</v>
      </c>
      <c r="I3887" t="s">
        <v>226</v>
      </c>
      <c r="K3887" t="s">
        <v>221</v>
      </c>
      <c r="M3887" t="s">
        <v>371</v>
      </c>
      <c r="N3887" t="s">
        <v>426</v>
      </c>
      <c r="O3887" t="s">
        <v>194</v>
      </c>
      <c r="P3887">
        <v>2020</v>
      </c>
      <c r="Q3887">
        <v>60</v>
      </c>
    </row>
    <row r="3888" spans="1:17" x14ac:dyDescent="0.25">
      <c r="A3888" t="s">
        <v>469</v>
      </c>
      <c r="B3888" t="s">
        <v>470</v>
      </c>
      <c r="C3888" t="s">
        <v>471</v>
      </c>
      <c r="D3888" t="s">
        <v>472</v>
      </c>
      <c r="E3888" t="s">
        <v>416</v>
      </c>
      <c r="F3888" t="s">
        <v>348</v>
      </c>
      <c r="G3888" t="s">
        <v>218</v>
      </c>
      <c r="H3888" t="s">
        <v>225</v>
      </c>
      <c r="I3888" t="s">
        <v>226</v>
      </c>
      <c r="K3888" t="s">
        <v>221</v>
      </c>
      <c r="M3888" t="s">
        <v>371</v>
      </c>
      <c r="N3888" t="s">
        <v>426</v>
      </c>
      <c r="O3888" t="s">
        <v>264</v>
      </c>
      <c r="P3888">
        <v>2020</v>
      </c>
      <c r="Q3888">
        <v>10</v>
      </c>
    </row>
    <row r="3889" spans="1:17" x14ac:dyDescent="0.25">
      <c r="A3889" t="s">
        <v>469</v>
      </c>
      <c r="B3889" t="s">
        <v>470</v>
      </c>
      <c r="C3889" t="s">
        <v>471</v>
      </c>
      <c r="D3889" t="s">
        <v>472</v>
      </c>
      <c r="E3889" t="s">
        <v>416</v>
      </c>
      <c r="F3889" t="s">
        <v>348</v>
      </c>
      <c r="G3889" t="s">
        <v>218</v>
      </c>
      <c r="H3889" t="s">
        <v>225</v>
      </c>
      <c r="I3889" t="s">
        <v>226</v>
      </c>
      <c r="K3889" t="s">
        <v>221</v>
      </c>
      <c r="M3889" t="s">
        <v>371</v>
      </c>
      <c r="N3889" t="s">
        <v>426</v>
      </c>
      <c r="O3889" t="s">
        <v>265</v>
      </c>
      <c r="P3889">
        <v>2020</v>
      </c>
      <c r="Q3889">
        <v>60</v>
      </c>
    </row>
    <row r="3890" spans="1:17" x14ac:dyDescent="0.25">
      <c r="A3890" t="s">
        <v>469</v>
      </c>
      <c r="B3890" t="s">
        <v>470</v>
      </c>
      <c r="C3890" t="s">
        <v>471</v>
      </c>
      <c r="D3890" t="s">
        <v>472</v>
      </c>
      <c r="E3890" t="s">
        <v>416</v>
      </c>
      <c r="F3890" t="s">
        <v>348</v>
      </c>
      <c r="G3890" t="s">
        <v>218</v>
      </c>
      <c r="H3890" t="s">
        <v>225</v>
      </c>
      <c r="I3890" t="s">
        <v>226</v>
      </c>
      <c r="K3890" t="s">
        <v>221</v>
      </c>
      <c r="M3890" t="s">
        <v>371</v>
      </c>
      <c r="N3890" t="s">
        <v>426</v>
      </c>
      <c r="O3890" t="s">
        <v>194</v>
      </c>
      <c r="P3890">
        <v>2030</v>
      </c>
      <c r="Q3890">
        <v>40</v>
      </c>
    </row>
    <row r="3891" spans="1:17" x14ac:dyDescent="0.25">
      <c r="A3891" t="s">
        <v>469</v>
      </c>
      <c r="B3891" t="s">
        <v>470</v>
      </c>
      <c r="C3891" t="s">
        <v>471</v>
      </c>
      <c r="D3891" t="s">
        <v>472</v>
      </c>
      <c r="E3891" t="s">
        <v>416</v>
      </c>
      <c r="F3891" t="s">
        <v>348</v>
      </c>
      <c r="G3891" t="s">
        <v>218</v>
      </c>
      <c r="H3891" t="s">
        <v>225</v>
      </c>
      <c r="I3891" t="s">
        <v>226</v>
      </c>
      <c r="K3891" t="s">
        <v>221</v>
      </c>
      <c r="M3891" t="s">
        <v>371</v>
      </c>
      <c r="N3891" t="s">
        <v>426</v>
      </c>
      <c r="O3891" t="s">
        <v>194</v>
      </c>
      <c r="P3891">
        <v>2050</v>
      </c>
      <c r="Q3891">
        <v>20</v>
      </c>
    </row>
    <row r="3892" spans="1:17" x14ac:dyDescent="0.25">
      <c r="A3892" t="s">
        <v>469</v>
      </c>
      <c r="B3892" t="s">
        <v>470</v>
      </c>
      <c r="C3892" t="s">
        <v>471</v>
      </c>
      <c r="D3892" t="s">
        <v>472</v>
      </c>
      <c r="E3892" t="s">
        <v>416</v>
      </c>
      <c r="F3892" t="s">
        <v>348</v>
      </c>
      <c r="G3892" t="s">
        <v>218</v>
      </c>
      <c r="H3892" t="s">
        <v>225</v>
      </c>
      <c r="I3892" t="s">
        <v>226</v>
      </c>
      <c r="K3892" t="s">
        <v>221</v>
      </c>
      <c r="M3892" t="s">
        <v>371</v>
      </c>
      <c r="N3892" t="s">
        <v>426</v>
      </c>
      <c r="O3892" t="s">
        <v>264</v>
      </c>
      <c r="P3892">
        <v>2050</v>
      </c>
      <c r="Q3892">
        <v>10</v>
      </c>
    </row>
    <row r="3893" spans="1:17" x14ac:dyDescent="0.25">
      <c r="A3893" t="s">
        <v>469</v>
      </c>
      <c r="B3893" t="s">
        <v>470</v>
      </c>
      <c r="C3893" t="s">
        <v>471</v>
      </c>
      <c r="D3893" t="s">
        <v>472</v>
      </c>
      <c r="E3893" t="s">
        <v>416</v>
      </c>
      <c r="F3893" t="s">
        <v>348</v>
      </c>
      <c r="G3893" t="s">
        <v>218</v>
      </c>
      <c r="H3893" t="s">
        <v>225</v>
      </c>
      <c r="I3893" t="s">
        <v>226</v>
      </c>
      <c r="K3893" t="s">
        <v>221</v>
      </c>
      <c r="M3893" t="s">
        <v>371</v>
      </c>
      <c r="N3893" t="s">
        <v>426</v>
      </c>
      <c r="O3893" t="s">
        <v>265</v>
      </c>
      <c r="P3893">
        <v>2050</v>
      </c>
      <c r="Q3893">
        <v>60</v>
      </c>
    </row>
    <row r="3894" spans="1:17" x14ac:dyDescent="0.25">
      <c r="A3894" t="s">
        <v>469</v>
      </c>
      <c r="B3894" t="s">
        <v>470</v>
      </c>
      <c r="C3894" t="s">
        <v>471</v>
      </c>
      <c r="D3894" t="s">
        <v>472</v>
      </c>
      <c r="E3894" t="s">
        <v>416</v>
      </c>
      <c r="F3894" t="s">
        <v>348</v>
      </c>
      <c r="G3894" t="s">
        <v>218</v>
      </c>
      <c r="H3894" t="s">
        <v>317</v>
      </c>
      <c r="I3894" t="s">
        <v>318</v>
      </c>
      <c r="K3894" t="s">
        <v>221</v>
      </c>
      <c r="M3894" t="s">
        <v>238</v>
      </c>
      <c r="N3894" t="s">
        <v>425</v>
      </c>
      <c r="O3894" t="s">
        <v>194</v>
      </c>
      <c r="P3894">
        <v>2015</v>
      </c>
      <c r="Q3894">
        <v>0.3</v>
      </c>
    </row>
    <row r="3895" spans="1:17" x14ac:dyDescent="0.25">
      <c r="A3895" t="s">
        <v>469</v>
      </c>
      <c r="B3895" t="s">
        <v>470</v>
      </c>
      <c r="C3895" t="s">
        <v>471</v>
      </c>
      <c r="D3895" t="s">
        <v>472</v>
      </c>
      <c r="E3895" t="s">
        <v>416</v>
      </c>
      <c r="F3895" t="s">
        <v>348</v>
      </c>
      <c r="G3895" t="s">
        <v>218</v>
      </c>
      <c r="H3895" t="s">
        <v>317</v>
      </c>
      <c r="I3895" t="s">
        <v>318</v>
      </c>
      <c r="K3895" t="s">
        <v>221</v>
      </c>
      <c r="M3895" t="s">
        <v>238</v>
      </c>
      <c r="N3895" t="s">
        <v>425</v>
      </c>
      <c r="O3895" t="s">
        <v>194</v>
      </c>
      <c r="P3895">
        <v>2020</v>
      </c>
      <c r="Q3895">
        <v>0.3</v>
      </c>
    </row>
    <row r="3896" spans="1:17" x14ac:dyDescent="0.25">
      <c r="A3896" t="s">
        <v>469</v>
      </c>
      <c r="B3896" t="s">
        <v>470</v>
      </c>
      <c r="C3896" t="s">
        <v>471</v>
      </c>
      <c r="D3896" t="s">
        <v>472</v>
      </c>
      <c r="E3896" t="s">
        <v>416</v>
      </c>
      <c r="F3896" t="s">
        <v>348</v>
      </c>
      <c r="G3896" t="s">
        <v>218</v>
      </c>
      <c r="H3896" t="s">
        <v>317</v>
      </c>
      <c r="I3896" t="s">
        <v>318</v>
      </c>
      <c r="K3896" t="s">
        <v>221</v>
      </c>
      <c r="M3896" t="s">
        <v>238</v>
      </c>
      <c r="N3896" t="s">
        <v>425</v>
      </c>
      <c r="O3896" t="s">
        <v>264</v>
      </c>
      <c r="P3896">
        <v>2020</v>
      </c>
      <c r="Q3896">
        <v>0.1</v>
      </c>
    </row>
    <row r="3897" spans="1:17" x14ac:dyDescent="0.25">
      <c r="A3897" t="s">
        <v>469</v>
      </c>
      <c r="B3897" t="s">
        <v>470</v>
      </c>
      <c r="C3897" t="s">
        <v>471</v>
      </c>
      <c r="D3897" t="s">
        <v>472</v>
      </c>
      <c r="E3897" t="s">
        <v>416</v>
      </c>
      <c r="F3897" t="s">
        <v>348</v>
      </c>
      <c r="G3897" t="s">
        <v>218</v>
      </c>
      <c r="H3897" t="s">
        <v>317</v>
      </c>
      <c r="I3897" t="s">
        <v>318</v>
      </c>
      <c r="K3897" t="s">
        <v>221</v>
      </c>
      <c r="M3897" t="s">
        <v>238</v>
      </c>
      <c r="N3897" t="s">
        <v>425</v>
      </c>
      <c r="O3897" t="s">
        <v>265</v>
      </c>
      <c r="P3897">
        <v>2020</v>
      </c>
      <c r="Q3897">
        <v>2</v>
      </c>
    </row>
    <row r="3898" spans="1:17" x14ac:dyDescent="0.25">
      <c r="A3898" t="s">
        <v>469</v>
      </c>
      <c r="B3898" t="s">
        <v>470</v>
      </c>
      <c r="C3898" t="s">
        <v>471</v>
      </c>
      <c r="D3898" t="s">
        <v>472</v>
      </c>
      <c r="E3898" t="s">
        <v>416</v>
      </c>
      <c r="F3898" t="s">
        <v>348</v>
      </c>
      <c r="G3898" t="s">
        <v>218</v>
      </c>
      <c r="H3898" t="s">
        <v>317</v>
      </c>
      <c r="I3898" t="s">
        <v>318</v>
      </c>
      <c r="K3898" t="s">
        <v>221</v>
      </c>
      <c r="M3898" t="s">
        <v>238</v>
      </c>
      <c r="N3898" t="s">
        <v>425</v>
      </c>
      <c r="O3898" t="s">
        <v>194</v>
      </c>
      <c r="P3898">
        <v>2030</v>
      </c>
      <c r="Q3898">
        <v>0.3</v>
      </c>
    </row>
    <row r="3899" spans="1:17" x14ac:dyDescent="0.25">
      <c r="A3899" t="s">
        <v>469</v>
      </c>
      <c r="B3899" t="s">
        <v>470</v>
      </c>
      <c r="C3899" t="s">
        <v>471</v>
      </c>
      <c r="D3899" t="s">
        <v>472</v>
      </c>
      <c r="E3899" t="s">
        <v>416</v>
      </c>
      <c r="F3899" t="s">
        <v>348</v>
      </c>
      <c r="G3899" t="s">
        <v>218</v>
      </c>
      <c r="H3899" t="s">
        <v>317</v>
      </c>
      <c r="I3899" t="s">
        <v>318</v>
      </c>
      <c r="K3899" t="s">
        <v>221</v>
      </c>
      <c r="M3899" t="s">
        <v>238</v>
      </c>
      <c r="N3899" t="s">
        <v>425</v>
      </c>
      <c r="O3899" t="s">
        <v>194</v>
      </c>
      <c r="P3899">
        <v>2050</v>
      </c>
      <c r="Q3899">
        <v>0.3</v>
      </c>
    </row>
    <row r="3900" spans="1:17" x14ac:dyDescent="0.25">
      <c r="A3900" t="s">
        <v>469</v>
      </c>
      <c r="B3900" t="s">
        <v>470</v>
      </c>
      <c r="C3900" t="s">
        <v>471</v>
      </c>
      <c r="D3900" t="s">
        <v>472</v>
      </c>
      <c r="E3900" t="s">
        <v>416</v>
      </c>
      <c r="F3900" t="s">
        <v>348</v>
      </c>
      <c r="G3900" t="s">
        <v>218</v>
      </c>
      <c r="H3900" t="s">
        <v>317</v>
      </c>
      <c r="I3900" t="s">
        <v>318</v>
      </c>
      <c r="K3900" t="s">
        <v>221</v>
      </c>
      <c r="M3900" t="s">
        <v>238</v>
      </c>
      <c r="N3900" t="s">
        <v>425</v>
      </c>
      <c r="O3900" t="s">
        <v>264</v>
      </c>
      <c r="P3900">
        <v>2050</v>
      </c>
      <c r="Q3900">
        <v>0.1</v>
      </c>
    </row>
    <row r="3901" spans="1:17" x14ac:dyDescent="0.25">
      <c r="A3901" t="s">
        <v>469</v>
      </c>
      <c r="B3901" t="s">
        <v>470</v>
      </c>
      <c r="C3901" t="s">
        <v>471</v>
      </c>
      <c r="D3901" t="s">
        <v>472</v>
      </c>
      <c r="E3901" t="s">
        <v>416</v>
      </c>
      <c r="F3901" t="s">
        <v>348</v>
      </c>
      <c r="G3901" t="s">
        <v>218</v>
      </c>
      <c r="H3901" t="s">
        <v>317</v>
      </c>
      <c r="I3901" t="s">
        <v>318</v>
      </c>
      <c r="K3901" t="s">
        <v>221</v>
      </c>
      <c r="M3901" t="s">
        <v>238</v>
      </c>
      <c r="N3901" t="s">
        <v>425</v>
      </c>
      <c r="O3901" t="s">
        <v>265</v>
      </c>
      <c r="P3901">
        <v>2050</v>
      </c>
      <c r="Q3901">
        <v>1</v>
      </c>
    </row>
    <row r="3902" spans="1:17" x14ac:dyDescent="0.25">
      <c r="A3902" t="s">
        <v>469</v>
      </c>
      <c r="B3902" t="s">
        <v>470</v>
      </c>
      <c r="C3902" t="s">
        <v>471</v>
      </c>
      <c r="D3902" t="s">
        <v>472</v>
      </c>
      <c r="E3902" t="s">
        <v>416</v>
      </c>
      <c r="F3902" t="s">
        <v>348</v>
      </c>
      <c r="G3902" t="s">
        <v>218</v>
      </c>
      <c r="H3902" t="s">
        <v>229</v>
      </c>
      <c r="I3902" t="s">
        <v>230</v>
      </c>
      <c r="J3902" t="s">
        <v>231</v>
      </c>
      <c r="K3902" t="s">
        <v>191</v>
      </c>
      <c r="M3902" t="s">
        <v>392</v>
      </c>
      <c r="N3902" t="s">
        <v>206</v>
      </c>
      <c r="O3902" t="s">
        <v>194</v>
      </c>
      <c r="P3902">
        <v>2015</v>
      </c>
      <c r="Q3902">
        <v>0.99792333330000005</v>
      </c>
    </row>
    <row r="3903" spans="1:17" x14ac:dyDescent="0.25">
      <c r="A3903" t="s">
        <v>469</v>
      </c>
      <c r="B3903" t="s">
        <v>470</v>
      </c>
      <c r="C3903" t="s">
        <v>471</v>
      </c>
      <c r="D3903" t="s">
        <v>472</v>
      </c>
      <c r="E3903" t="s">
        <v>416</v>
      </c>
      <c r="F3903" t="s">
        <v>348</v>
      </c>
      <c r="G3903" t="s">
        <v>218</v>
      </c>
      <c r="H3903" t="s">
        <v>229</v>
      </c>
      <c r="I3903" t="s">
        <v>230</v>
      </c>
      <c r="J3903" t="s">
        <v>231</v>
      </c>
      <c r="K3903" t="s">
        <v>191</v>
      </c>
      <c r="M3903" t="s">
        <v>392</v>
      </c>
      <c r="N3903" t="s">
        <v>206</v>
      </c>
      <c r="O3903" t="s">
        <v>194</v>
      </c>
      <c r="P3903">
        <v>2020</v>
      </c>
      <c r="Q3903">
        <v>0.99792333330000005</v>
      </c>
    </row>
    <row r="3904" spans="1:17" x14ac:dyDescent="0.25">
      <c r="A3904" t="s">
        <v>469</v>
      </c>
      <c r="B3904" t="s">
        <v>470</v>
      </c>
      <c r="C3904" t="s">
        <v>471</v>
      </c>
      <c r="D3904" t="s">
        <v>472</v>
      </c>
      <c r="E3904" t="s">
        <v>416</v>
      </c>
      <c r="F3904" t="s">
        <v>348</v>
      </c>
      <c r="G3904" t="s">
        <v>218</v>
      </c>
      <c r="H3904" t="s">
        <v>229</v>
      </c>
      <c r="I3904" t="s">
        <v>230</v>
      </c>
      <c r="J3904" t="s">
        <v>231</v>
      </c>
      <c r="K3904" t="s">
        <v>191</v>
      </c>
      <c r="M3904" t="s">
        <v>392</v>
      </c>
      <c r="N3904" t="s">
        <v>206</v>
      </c>
      <c r="O3904" t="s">
        <v>264</v>
      </c>
      <c r="P3904">
        <v>2020</v>
      </c>
      <c r="Q3904">
        <v>0.98961666670000004</v>
      </c>
    </row>
    <row r="3905" spans="1:17" x14ac:dyDescent="0.25">
      <c r="A3905" t="s">
        <v>469</v>
      </c>
      <c r="B3905" t="s">
        <v>470</v>
      </c>
      <c r="C3905" t="s">
        <v>471</v>
      </c>
      <c r="D3905" t="s">
        <v>472</v>
      </c>
      <c r="E3905" t="s">
        <v>416</v>
      </c>
      <c r="F3905" t="s">
        <v>348</v>
      </c>
      <c r="G3905" t="s">
        <v>218</v>
      </c>
      <c r="H3905" t="s">
        <v>229</v>
      </c>
      <c r="I3905" t="s">
        <v>230</v>
      </c>
      <c r="J3905" t="s">
        <v>231</v>
      </c>
      <c r="K3905" t="s">
        <v>191</v>
      </c>
      <c r="M3905" t="s">
        <v>392</v>
      </c>
      <c r="N3905" t="s">
        <v>206</v>
      </c>
      <c r="O3905" t="s">
        <v>265</v>
      </c>
      <c r="P3905">
        <v>2020</v>
      </c>
      <c r="Q3905">
        <v>0.99896166669999997</v>
      </c>
    </row>
    <row r="3906" spans="1:17" x14ac:dyDescent="0.25">
      <c r="A3906" t="s">
        <v>469</v>
      </c>
      <c r="B3906" t="s">
        <v>470</v>
      </c>
      <c r="C3906" t="s">
        <v>471</v>
      </c>
      <c r="D3906" t="s">
        <v>472</v>
      </c>
      <c r="E3906" t="s">
        <v>416</v>
      </c>
      <c r="F3906" t="s">
        <v>348</v>
      </c>
      <c r="G3906" t="s">
        <v>218</v>
      </c>
      <c r="H3906" t="s">
        <v>229</v>
      </c>
      <c r="I3906" t="s">
        <v>230</v>
      </c>
      <c r="J3906" t="s">
        <v>231</v>
      </c>
      <c r="K3906" t="s">
        <v>191</v>
      </c>
      <c r="M3906" t="s">
        <v>392</v>
      </c>
      <c r="N3906" t="s">
        <v>206</v>
      </c>
      <c r="O3906" t="s">
        <v>194</v>
      </c>
      <c r="P3906">
        <v>2030</v>
      </c>
      <c r="Q3906">
        <v>0.99792333330000005</v>
      </c>
    </row>
    <row r="3907" spans="1:17" x14ac:dyDescent="0.25">
      <c r="A3907" t="s">
        <v>469</v>
      </c>
      <c r="B3907" t="s">
        <v>470</v>
      </c>
      <c r="C3907" t="s">
        <v>471</v>
      </c>
      <c r="D3907" t="s">
        <v>472</v>
      </c>
      <c r="E3907" t="s">
        <v>416</v>
      </c>
      <c r="F3907" t="s">
        <v>348</v>
      </c>
      <c r="G3907" t="s">
        <v>218</v>
      </c>
      <c r="H3907" t="s">
        <v>229</v>
      </c>
      <c r="I3907" t="s">
        <v>230</v>
      </c>
      <c r="J3907" t="s">
        <v>231</v>
      </c>
      <c r="K3907" t="s">
        <v>191</v>
      </c>
      <c r="M3907" t="s">
        <v>392</v>
      </c>
      <c r="N3907" t="s">
        <v>206</v>
      </c>
      <c r="O3907" t="s">
        <v>194</v>
      </c>
      <c r="P3907">
        <v>2050</v>
      </c>
      <c r="Q3907">
        <v>0.99792333330000005</v>
      </c>
    </row>
    <row r="3908" spans="1:17" x14ac:dyDescent="0.25">
      <c r="A3908" t="s">
        <v>469</v>
      </c>
      <c r="B3908" t="s">
        <v>470</v>
      </c>
      <c r="C3908" t="s">
        <v>471</v>
      </c>
      <c r="D3908" t="s">
        <v>472</v>
      </c>
      <c r="E3908" t="s">
        <v>416</v>
      </c>
      <c r="F3908" t="s">
        <v>348</v>
      </c>
      <c r="G3908" t="s">
        <v>218</v>
      </c>
      <c r="H3908" t="s">
        <v>229</v>
      </c>
      <c r="I3908" t="s">
        <v>230</v>
      </c>
      <c r="J3908" t="s">
        <v>231</v>
      </c>
      <c r="K3908" t="s">
        <v>191</v>
      </c>
      <c r="M3908" t="s">
        <v>392</v>
      </c>
      <c r="N3908" t="s">
        <v>206</v>
      </c>
      <c r="O3908" t="s">
        <v>264</v>
      </c>
      <c r="P3908">
        <v>2050</v>
      </c>
      <c r="Q3908">
        <v>0.99480833329999996</v>
      </c>
    </row>
    <row r="3909" spans="1:17" x14ac:dyDescent="0.25">
      <c r="A3909" t="s">
        <v>469</v>
      </c>
      <c r="B3909" t="s">
        <v>470</v>
      </c>
      <c r="C3909" t="s">
        <v>471</v>
      </c>
      <c r="D3909" t="s">
        <v>472</v>
      </c>
      <c r="E3909" t="s">
        <v>416</v>
      </c>
      <c r="F3909" t="s">
        <v>348</v>
      </c>
      <c r="G3909" t="s">
        <v>218</v>
      </c>
      <c r="H3909" t="s">
        <v>229</v>
      </c>
      <c r="I3909" t="s">
        <v>230</v>
      </c>
      <c r="J3909" t="s">
        <v>231</v>
      </c>
      <c r="K3909" t="s">
        <v>191</v>
      </c>
      <c r="M3909" t="s">
        <v>392</v>
      </c>
      <c r="N3909" t="s">
        <v>206</v>
      </c>
      <c r="O3909" t="s">
        <v>265</v>
      </c>
      <c r="P3909">
        <v>2050</v>
      </c>
      <c r="Q3909">
        <v>0.99896166669999997</v>
      </c>
    </row>
    <row r="3910" spans="1:17" x14ac:dyDescent="0.25">
      <c r="A3910" t="s">
        <v>469</v>
      </c>
      <c r="B3910" t="s">
        <v>470</v>
      </c>
      <c r="C3910" t="s">
        <v>471</v>
      </c>
      <c r="D3910" t="s">
        <v>472</v>
      </c>
      <c r="E3910" t="s">
        <v>416</v>
      </c>
      <c r="F3910" t="s">
        <v>348</v>
      </c>
      <c r="G3910" t="s">
        <v>233</v>
      </c>
      <c r="H3910" t="s">
        <v>477</v>
      </c>
      <c r="I3910" t="s">
        <v>240</v>
      </c>
      <c r="J3910" t="s">
        <v>288</v>
      </c>
      <c r="K3910" t="s">
        <v>478</v>
      </c>
      <c r="L3910" t="s">
        <v>237</v>
      </c>
      <c r="M3910" t="s">
        <v>466</v>
      </c>
      <c r="O3910" t="s">
        <v>194</v>
      </c>
      <c r="P3910">
        <v>2015</v>
      </c>
      <c r="Q3910">
        <v>1.02392824</v>
      </c>
    </row>
    <row r="3911" spans="1:17" x14ac:dyDescent="0.25">
      <c r="A3911" t="s">
        <v>469</v>
      </c>
      <c r="B3911" t="s">
        <v>470</v>
      </c>
      <c r="C3911" t="s">
        <v>471</v>
      </c>
      <c r="D3911" t="s">
        <v>472</v>
      </c>
      <c r="E3911" t="s">
        <v>416</v>
      </c>
      <c r="F3911" t="s">
        <v>348</v>
      </c>
      <c r="G3911" t="s">
        <v>233</v>
      </c>
      <c r="H3911" t="s">
        <v>477</v>
      </c>
      <c r="I3911" t="s">
        <v>240</v>
      </c>
      <c r="J3911" t="s">
        <v>288</v>
      </c>
      <c r="K3911" t="s">
        <v>478</v>
      </c>
      <c r="L3911" t="s">
        <v>237</v>
      </c>
      <c r="M3911" t="s">
        <v>466</v>
      </c>
      <c r="O3911" t="s">
        <v>194</v>
      </c>
      <c r="P3911">
        <v>2020</v>
      </c>
      <c r="Q3911">
        <v>0.998584739</v>
      </c>
    </row>
    <row r="3912" spans="1:17" x14ac:dyDescent="0.25">
      <c r="A3912" t="s">
        <v>469</v>
      </c>
      <c r="B3912" t="s">
        <v>470</v>
      </c>
      <c r="C3912" t="s">
        <v>471</v>
      </c>
      <c r="D3912" t="s">
        <v>472</v>
      </c>
      <c r="E3912" t="s">
        <v>416</v>
      </c>
      <c r="F3912" t="s">
        <v>348</v>
      </c>
      <c r="G3912" t="s">
        <v>233</v>
      </c>
      <c r="H3912" t="s">
        <v>477</v>
      </c>
      <c r="I3912" t="s">
        <v>240</v>
      </c>
      <c r="J3912" t="s">
        <v>288</v>
      </c>
      <c r="K3912" t="s">
        <v>478</v>
      </c>
      <c r="L3912" t="s">
        <v>237</v>
      </c>
      <c r="M3912" t="s">
        <v>466</v>
      </c>
      <c r="O3912" t="s">
        <v>264</v>
      </c>
      <c r="P3912">
        <v>2020</v>
      </c>
      <c r="Q3912">
        <v>0.87033900399999997</v>
      </c>
    </row>
    <row r="3913" spans="1:17" x14ac:dyDescent="0.25">
      <c r="A3913" t="s">
        <v>469</v>
      </c>
      <c r="B3913" t="s">
        <v>470</v>
      </c>
      <c r="C3913" t="s">
        <v>471</v>
      </c>
      <c r="D3913" t="s">
        <v>472</v>
      </c>
      <c r="E3913" t="s">
        <v>416</v>
      </c>
      <c r="F3913" t="s">
        <v>348</v>
      </c>
      <c r="G3913" t="s">
        <v>233</v>
      </c>
      <c r="H3913" t="s">
        <v>477</v>
      </c>
      <c r="I3913" t="s">
        <v>240</v>
      </c>
      <c r="J3913" t="s">
        <v>288</v>
      </c>
      <c r="K3913" t="s">
        <v>478</v>
      </c>
      <c r="L3913" t="s">
        <v>237</v>
      </c>
      <c r="M3913" t="s">
        <v>466</v>
      </c>
      <c r="O3913" t="s">
        <v>265</v>
      </c>
      <c r="P3913">
        <v>2020</v>
      </c>
      <c r="Q3913">
        <v>1.233394417</v>
      </c>
    </row>
    <row r="3914" spans="1:17" x14ac:dyDescent="0.25">
      <c r="A3914" t="s">
        <v>469</v>
      </c>
      <c r="B3914" t="s">
        <v>470</v>
      </c>
      <c r="C3914" t="s">
        <v>471</v>
      </c>
      <c r="D3914" t="s">
        <v>472</v>
      </c>
      <c r="E3914" t="s">
        <v>416</v>
      </c>
      <c r="F3914" t="s">
        <v>348</v>
      </c>
      <c r="G3914" t="s">
        <v>233</v>
      </c>
      <c r="H3914" t="s">
        <v>477</v>
      </c>
      <c r="I3914" t="s">
        <v>240</v>
      </c>
      <c r="J3914" t="s">
        <v>288</v>
      </c>
      <c r="K3914" t="s">
        <v>478</v>
      </c>
      <c r="L3914" t="s">
        <v>237</v>
      </c>
      <c r="M3914" t="s">
        <v>466</v>
      </c>
      <c r="O3914" t="s">
        <v>194</v>
      </c>
      <c r="P3914">
        <v>2030</v>
      </c>
      <c r="Q3914">
        <v>1.0032516380000001</v>
      </c>
    </row>
    <row r="3915" spans="1:17" x14ac:dyDescent="0.25">
      <c r="A3915" t="s">
        <v>469</v>
      </c>
      <c r="B3915" t="s">
        <v>470</v>
      </c>
      <c r="C3915" t="s">
        <v>471</v>
      </c>
      <c r="D3915" t="s">
        <v>472</v>
      </c>
      <c r="E3915" t="s">
        <v>416</v>
      </c>
      <c r="F3915" t="s">
        <v>348</v>
      </c>
      <c r="G3915" t="s">
        <v>233</v>
      </c>
      <c r="H3915" t="s">
        <v>477</v>
      </c>
      <c r="I3915" t="s">
        <v>240</v>
      </c>
      <c r="J3915" t="s">
        <v>288</v>
      </c>
      <c r="K3915" t="s">
        <v>478</v>
      </c>
      <c r="L3915" t="s">
        <v>237</v>
      </c>
      <c r="M3915" t="s">
        <v>466</v>
      </c>
      <c r="O3915" t="s">
        <v>194</v>
      </c>
      <c r="P3915">
        <v>2050</v>
      </c>
      <c r="Q3915">
        <v>0.90852496400000005</v>
      </c>
    </row>
    <row r="3916" spans="1:17" x14ac:dyDescent="0.25">
      <c r="A3916" t="s">
        <v>469</v>
      </c>
      <c r="B3916" t="s">
        <v>470</v>
      </c>
      <c r="C3916" t="s">
        <v>471</v>
      </c>
      <c r="D3916" t="s">
        <v>472</v>
      </c>
      <c r="E3916" t="s">
        <v>416</v>
      </c>
      <c r="F3916" t="s">
        <v>348</v>
      </c>
      <c r="G3916" t="s">
        <v>233</v>
      </c>
      <c r="H3916" t="s">
        <v>477</v>
      </c>
      <c r="I3916" t="s">
        <v>240</v>
      </c>
      <c r="J3916" t="s">
        <v>288</v>
      </c>
      <c r="K3916" t="s">
        <v>478</v>
      </c>
      <c r="L3916" t="s">
        <v>237</v>
      </c>
      <c r="M3916" t="s">
        <v>466</v>
      </c>
      <c r="O3916" t="s">
        <v>264</v>
      </c>
      <c r="P3916">
        <v>2050</v>
      </c>
      <c r="Q3916">
        <v>0.70724866600000003</v>
      </c>
    </row>
    <row r="3917" spans="1:17" x14ac:dyDescent="0.25">
      <c r="A3917" t="s">
        <v>469</v>
      </c>
      <c r="B3917" t="s">
        <v>470</v>
      </c>
      <c r="C3917" t="s">
        <v>471</v>
      </c>
      <c r="D3917" t="s">
        <v>472</v>
      </c>
      <c r="E3917" t="s">
        <v>416</v>
      </c>
      <c r="F3917" t="s">
        <v>348</v>
      </c>
      <c r="G3917" t="s">
        <v>233</v>
      </c>
      <c r="H3917" t="s">
        <v>477</v>
      </c>
      <c r="I3917" t="s">
        <v>240</v>
      </c>
      <c r="J3917" t="s">
        <v>288</v>
      </c>
      <c r="K3917" t="s">
        <v>478</v>
      </c>
      <c r="L3917" t="s">
        <v>237</v>
      </c>
      <c r="M3917" t="s">
        <v>466</v>
      </c>
      <c r="O3917" t="s">
        <v>265</v>
      </c>
      <c r="P3917">
        <v>2050</v>
      </c>
      <c r="Q3917">
        <v>1.2342266660000001</v>
      </c>
    </row>
    <row r="3918" spans="1:17" x14ac:dyDescent="0.25">
      <c r="A3918" t="s">
        <v>469</v>
      </c>
      <c r="B3918" t="s">
        <v>470</v>
      </c>
      <c r="C3918" t="s">
        <v>471</v>
      </c>
      <c r="D3918" t="s">
        <v>472</v>
      </c>
      <c r="E3918" t="s">
        <v>416</v>
      </c>
      <c r="F3918" t="s">
        <v>348</v>
      </c>
      <c r="G3918" t="s">
        <v>233</v>
      </c>
      <c r="H3918" t="s">
        <v>479</v>
      </c>
      <c r="I3918" t="s">
        <v>240</v>
      </c>
      <c r="J3918" t="s">
        <v>290</v>
      </c>
      <c r="K3918" t="s">
        <v>478</v>
      </c>
      <c r="L3918" t="s">
        <v>237</v>
      </c>
      <c r="M3918" t="s">
        <v>466</v>
      </c>
      <c r="O3918" t="s">
        <v>194</v>
      </c>
      <c r="P3918">
        <v>2015</v>
      </c>
      <c r="Q3918">
        <v>0.76008042499999995</v>
      </c>
    </row>
    <row r="3919" spans="1:17" x14ac:dyDescent="0.25">
      <c r="A3919" t="s">
        <v>469</v>
      </c>
      <c r="B3919" t="s">
        <v>470</v>
      </c>
      <c r="C3919" t="s">
        <v>471</v>
      </c>
      <c r="D3919" t="s">
        <v>472</v>
      </c>
      <c r="E3919" t="s">
        <v>416</v>
      </c>
      <c r="F3919" t="s">
        <v>348</v>
      </c>
      <c r="G3919" t="s">
        <v>233</v>
      </c>
      <c r="H3919" t="s">
        <v>479</v>
      </c>
      <c r="I3919" t="s">
        <v>240</v>
      </c>
      <c r="J3919" t="s">
        <v>290</v>
      </c>
      <c r="K3919" t="s">
        <v>478</v>
      </c>
      <c r="L3919" t="s">
        <v>237</v>
      </c>
      <c r="M3919" t="s">
        <v>466</v>
      </c>
      <c r="O3919" t="s">
        <v>194</v>
      </c>
      <c r="P3919">
        <v>2020</v>
      </c>
      <c r="Q3919">
        <v>0.741267487</v>
      </c>
    </row>
    <row r="3920" spans="1:17" x14ac:dyDescent="0.25">
      <c r="A3920" t="s">
        <v>469</v>
      </c>
      <c r="B3920" t="s">
        <v>470</v>
      </c>
      <c r="C3920" t="s">
        <v>471</v>
      </c>
      <c r="D3920" t="s">
        <v>472</v>
      </c>
      <c r="E3920" t="s">
        <v>416</v>
      </c>
      <c r="F3920" t="s">
        <v>348</v>
      </c>
      <c r="G3920" t="s">
        <v>233</v>
      </c>
      <c r="H3920" t="s">
        <v>479</v>
      </c>
      <c r="I3920" t="s">
        <v>240</v>
      </c>
      <c r="J3920" t="s">
        <v>290</v>
      </c>
      <c r="K3920" t="s">
        <v>478</v>
      </c>
      <c r="L3920" t="s">
        <v>237</v>
      </c>
      <c r="M3920" t="s">
        <v>466</v>
      </c>
      <c r="O3920" t="s">
        <v>264</v>
      </c>
      <c r="P3920">
        <v>2020</v>
      </c>
      <c r="Q3920">
        <v>0.64606836199999995</v>
      </c>
    </row>
    <row r="3921" spans="1:17" x14ac:dyDescent="0.25">
      <c r="A3921" t="s">
        <v>469</v>
      </c>
      <c r="B3921" t="s">
        <v>470</v>
      </c>
      <c r="C3921" t="s">
        <v>471</v>
      </c>
      <c r="D3921" t="s">
        <v>472</v>
      </c>
      <c r="E3921" t="s">
        <v>416</v>
      </c>
      <c r="F3921" t="s">
        <v>348</v>
      </c>
      <c r="G3921" t="s">
        <v>233</v>
      </c>
      <c r="H3921" t="s">
        <v>479</v>
      </c>
      <c r="I3921" t="s">
        <v>240</v>
      </c>
      <c r="J3921" t="s">
        <v>290</v>
      </c>
      <c r="K3921" t="s">
        <v>478</v>
      </c>
      <c r="L3921" t="s">
        <v>237</v>
      </c>
      <c r="M3921" t="s">
        <v>466</v>
      </c>
      <c r="O3921" t="s">
        <v>265</v>
      </c>
      <c r="P3921">
        <v>2020</v>
      </c>
      <c r="Q3921">
        <v>0.87409248900000003</v>
      </c>
    </row>
    <row r="3922" spans="1:17" x14ac:dyDescent="0.25">
      <c r="A3922" t="s">
        <v>469</v>
      </c>
      <c r="B3922" t="s">
        <v>470</v>
      </c>
      <c r="C3922" t="s">
        <v>471</v>
      </c>
      <c r="D3922" t="s">
        <v>472</v>
      </c>
      <c r="E3922" t="s">
        <v>416</v>
      </c>
      <c r="F3922" t="s">
        <v>348</v>
      </c>
      <c r="G3922" t="s">
        <v>233</v>
      </c>
      <c r="H3922" t="s">
        <v>479</v>
      </c>
      <c r="I3922" t="s">
        <v>240</v>
      </c>
      <c r="J3922" t="s">
        <v>290</v>
      </c>
      <c r="K3922" t="s">
        <v>478</v>
      </c>
      <c r="L3922" t="s">
        <v>237</v>
      </c>
      <c r="M3922" t="s">
        <v>466</v>
      </c>
      <c r="O3922" t="s">
        <v>194</v>
      </c>
      <c r="P3922">
        <v>2030</v>
      </c>
      <c r="Q3922">
        <v>0.70335189899999995</v>
      </c>
    </row>
    <row r="3923" spans="1:17" x14ac:dyDescent="0.25">
      <c r="A3923" t="s">
        <v>469</v>
      </c>
      <c r="B3923" t="s">
        <v>470</v>
      </c>
      <c r="C3923" t="s">
        <v>471</v>
      </c>
      <c r="D3923" t="s">
        <v>472</v>
      </c>
      <c r="E3923" t="s">
        <v>416</v>
      </c>
      <c r="F3923" t="s">
        <v>348</v>
      </c>
      <c r="G3923" t="s">
        <v>233</v>
      </c>
      <c r="H3923" t="s">
        <v>479</v>
      </c>
      <c r="I3923" t="s">
        <v>240</v>
      </c>
      <c r="J3923" t="s">
        <v>290</v>
      </c>
      <c r="K3923" t="s">
        <v>478</v>
      </c>
      <c r="L3923" t="s">
        <v>237</v>
      </c>
      <c r="M3923" t="s">
        <v>466</v>
      </c>
      <c r="O3923" t="s">
        <v>194</v>
      </c>
      <c r="P3923">
        <v>2050</v>
      </c>
      <c r="Q3923">
        <v>0.63323150699999997</v>
      </c>
    </row>
    <row r="3924" spans="1:17" x14ac:dyDescent="0.25">
      <c r="A3924" t="s">
        <v>469</v>
      </c>
      <c r="B3924" t="s">
        <v>470</v>
      </c>
      <c r="C3924" t="s">
        <v>471</v>
      </c>
      <c r="D3924" t="s">
        <v>472</v>
      </c>
      <c r="E3924" t="s">
        <v>416</v>
      </c>
      <c r="F3924" t="s">
        <v>348</v>
      </c>
      <c r="G3924" t="s">
        <v>233</v>
      </c>
      <c r="H3924" t="s">
        <v>479</v>
      </c>
      <c r="I3924" t="s">
        <v>240</v>
      </c>
      <c r="J3924" t="s">
        <v>290</v>
      </c>
      <c r="K3924" t="s">
        <v>478</v>
      </c>
      <c r="L3924" t="s">
        <v>237</v>
      </c>
      <c r="M3924" t="s">
        <v>466</v>
      </c>
      <c r="O3924" t="s">
        <v>264</v>
      </c>
      <c r="P3924">
        <v>2050</v>
      </c>
      <c r="Q3924">
        <v>0.52500345800000003</v>
      </c>
    </row>
    <row r="3925" spans="1:17" x14ac:dyDescent="0.25">
      <c r="A3925" t="s">
        <v>469</v>
      </c>
      <c r="B3925" t="s">
        <v>470</v>
      </c>
      <c r="C3925" t="s">
        <v>471</v>
      </c>
      <c r="D3925" t="s">
        <v>472</v>
      </c>
      <c r="E3925" t="s">
        <v>416</v>
      </c>
      <c r="F3925" t="s">
        <v>348</v>
      </c>
      <c r="G3925" t="s">
        <v>233</v>
      </c>
      <c r="H3925" t="s">
        <v>479</v>
      </c>
      <c r="I3925" t="s">
        <v>240</v>
      </c>
      <c r="J3925" t="s">
        <v>290</v>
      </c>
      <c r="K3925" t="s">
        <v>478</v>
      </c>
      <c r="L3925" t="s">
        <v>237</v>
      </c>
      <c r="M3925" t="s">
        <v>466</v>
      </c>
      <c r="O3925" t="s">
        <v>265</v>
      </c>
      <c r="P3925">
        <v>2050</v>
      </c>
      <c r="Q3925">
        <v>0.87500576299999999</v>
      </c>
    </row>
    <row r="3926" spans="1:17" x14ac:dyDescent="0.25">
      <c r="A3926" t="s">
        <v>469</v>
      </c>
      <c r="B3926" t="s">
        <v>470</v>
      </c>
      <c r="C3926" t="s">
        <v>471</v>
      </c>
      <c r="D3926" t="s">
        <v>472</v>
      </c>
      <c r="E3926" t="s">
        <v>416</v>
      </c>
      <c r="F3926" t="s">
        <v>348</v>
      </c>
      <c r="G3926" t="s">
        <v>233</v>
      </c>
      <c r="H3926" t="s">
        <v>480</v>
      </c>
      <c r="I3926" t="s">
        <v>4</v>
      </c>
      <c r="J3926" t="s">
        <v>481</v>
      </c>
      <c r="K3926" t="s">
        <v>482</v>
      </c>
      <c r="L3926" t="s">
        <v>237</v>
      </c>
      <c r="M3926" t="s">
        <v>483</v>
      </c>
      <c r="O3926" t="s">
        <v>194</v>
      </c>
      <c r="P3926">
        <v>2015</v>
      </c>
      <c r="Q3926">
        <v>1.628414732</v>
      </c>
    </row>
    <row r="3927" spans="1:17" x14ac:dyDescent="0.25">
      <c r="A3927" t="s">
        <v>469</v>
      </c>
      <c r="B3927" t="s">
        <v>470</v>
      </c>
      <c r="C3927" t="s">
        <v>471</v>
      </c>
      <c r="D3927" t="s">
        <v>472</v>
      </c>
      <c r="E3927" t="s">
        <v>416</v>
      </c>
      <c r="F3927" t="s">
        <v>348</v>
      </c>
      <c r="G3927" t="s">
        <v>233</v>
      </c>
      <c r="H3927" t="s">
        <v>480</v>
      </c>
      <c r="I3927" t="s">
        <v>4</v>
      </c>
      <c r="J3927" t="s">
        <v>481</v>
      </c>
      <c r="K3927" t="s">
        <v>482</v>
      </c>
      <c r="L3927" t="s">
        <v>237</v>
      </c>
      <c r="M3927" t="s">
        <v>483</v>
      </c>
      <c r="O3927" t="s">
        <v>194</v>
      </c>
      <c r="P3927">
        <v>2020</v>
      </c>
      <c r="Q3927">
        <v>1.7835018490000001</v>
      </c>
    </row>
    <row r="3928" spans="1:17" x14ac:dyDescent="0.25">
      <c r="A3928" t="s">
        <v>469</v>
      </c>
      <c r="B3928" t="s">
        <v>470</v>
      </c>
      <c r="C3928" t="s">
        <v>471</v>
      </c>
      <c r="D3928" t="s">
        <v>472</v>
      </c>
      <c r="E3928" t="s">
        <v>416</v>
      </c>
      <c r="F3928" t="s">
        <v>348</v>
      </c>
      <c r="G3928" t="s">
        <v>233</v>
      </c>
      <c r="H3928" t="s">
        <v>480</v>
      </c>
      <c r="I3928" t="s">
        <v>4</v>
      </c>
      <c r="J3928" t="s">
        <v>481</v>
      </c>
      <c r="K3928" t="s">
        <v>482</v>
      </c>
      <c r="L3928" t="s">
        <v>237</v>
      </c>
      <c r="M3928" t="s">
        <v>483</v>
      </c>
      <c r="O3928" t="s">
        <v>264</v>
      </c>
      <c r="P3928">
        <v>2020</v>
      </c>
      <c r="Q3928">
        <v>1.674737498</v>
      </c>
    </row>
    <row r="3929" spans="1:17" x14ac:dyDescent="0.25">
      <c r="A3929" t="s">
        <v>469</v>
      </c>
      <c r="B3929" t="s">
        <v>470</v>
      </c>
      <c r="C3929" t="s">
        <v>471</v>
      </c>
      <c r="D3929" t="s">
        <v>472</v>
      </c>
      <c r="E3929" t="s">
        <v>416</v>
      </c>
      <c r="F3929" t="s">
        <v>348</v>
      </c>
      <c r="G3929" t="s">
        <v>233</v>
      </c>
      <c r="H3929" t="s">
        <v>480</v>
      </c>
      <c r="I3929" t="s">
        <v>4</v>
      </c>
      <c r="J3929" t="s">
        <v>481</v>
      </c>
      <c r="K3929" t="s">
        <v>482</v>
      </c>
      <c r="L3929" t="s">
        <v>237</v>
      </c>
      <c r="M3929" t="s">
        <v>483</v>
      </c>
      <c r="O3929" t="s">
        <v>265</v>
      </c>
      <c r="P3929">
        <v>2020</v>
      </c>
      <c r="Q3929">
        <v>1.818491192</v>
      </c>
    </row>
    <row r="3930" spans="1:17" x14ac:dyDescent="0.25">
      <c r="A3930" t="s">
        <v>469</v>
      </c>
      <c r="B3930" t="s">
        <v>470</v>
      </c>
      <c r="C3930" t="s">
        <v>471</v>
      </c>
      <c r="D3930" t="s">
        <v>472</v>
      </c>
      <c r="E3930" t="s">
        <v>416</v>
      </c>
      <c r="F3930" t="s">
        <v>348</v>
      </c>
      <c r="G3930" t="s">
        <v>233</v>
      </c>
      <c r="H3930" t="s">
        <v>480</v>
      </c>
      <c r="I3930" t="s">
        <v>4</v>
      </c>
      <c r="J3930" t="s">
        <v>481</v>
      </c>
      <c r="K3930" t="s">
        <v>482</v>
      </c>
      <c r="L3930" t="s">
        <v>237</v>
      </c>
      <c r="M3930" t="s">
        <v>483</v>
      </c>
      <c r="O3930" t="s">
        <v>194</v>
      </c>
      <c r="P3930">
        <v>2030</v>
      </c>
      <c r="Q3930">
        <v>2.5755934969999998</v>
      </c>
    </row>
    <row r="3931" spans="1:17" x14ac:dyDescent="0.25">
      <c r="A3931" t="s">
        <v>469</v>
      </c>
      <c r="B3931" t="s">
        <v>470</v>
      </c>
      <c r="C3931" t="s">
        <v>471</v>
      </c>
      <c r="D3931" t="s">
        <v>472</v>
      </c>
      <c r="E3931" t="s">
        <v>416</v>
      </c>
      <c r="F3931" t="s">
        <v>348</v>
      </c>
      <c r="G3931" t="s">
        <v>233</v>
      </c>
      <c r="H3931" t="s">
        <v>480</v>
      </c>
      <c r="I3931" t="s">
        <v>4</v>
      </c>
      <c r="J3931" t="s">
        <v>481</v>
      </c>
      <c r="K3931" t="s">
        <v>482</v>
      </c>
      <c r="L3931" t="s">
        <v>237</v>
      </c>
      <c r="M3931" t="s">
        <v>483</v>
      </c>
      <c r="O3931" t="s">
        <v>194</v>
      </c>
      <c r="P3931">
        <v>2050</v>
      </c>
      <c r="Q3931">
        <v>2.9064821890000001</v>
      </c>
    </row>
    <row r="3932" spans="1:17" x14ac:dyDescent="0.25">
      <c r="A3932" t="s">
        <v>469</v>
      </c>
      <c r="B3932" t="s">
        <v>470</v>
      </c>
      <c r="C3932" t="s">
        <v>471</v>
      </c>
      <c r="D3932" t="s">
        <v>472</v>
      </c>
      <c r="E3932" t="s">
        <v>416</v>
      </c>
      <c r="F3932" t="s">
        <v>348</v>
      </c>
      <c r="G3932" t="s">
        <v>233</v>
      </c>
      <c r="H3932" t="s">
        <v>480</v>
      </c>
      <c r="I3932" t="s">
        <v>4</v>
      </c>
      <c r="J3932" t="s">
        <v>481</v>
      </c>
      <c r="K3932" t="s">
        <v>482</v>
      </c>
      <c r="L3932" t="s">
        <v>237</v>
      </c>
      <c r="M3932" t="s">
        <v>483</v>
      </c>
      <c r="O3932" t="s">
        <v>264</v>
      </c>
      <c r="P3932">
        <v>2050</v>
      </c>
      <c r="Q3932">
        <v>2.7673906509999999</v>
      </c>
    </row>
    <row r="3933" spans="1:17" x14ac:dyDescent="0.25">
      <c r="A3933" t="s">
        <v>469</v>
      </c>
      <c r="B3933" t="s">
        <v>470</v>
      </c>
      <c r="C3933" t="s">
        <v>471</v>
      </c>
      <c r="D3933" t="s">
        <v>472</v>
      </c>
      <c r="E3933" t="s">
        <v>416</v>
      </c>
      <c r="F3933" t="s">
        <v>348</v>
      </c>
      <c r="G3933" t="s">
        <v>233</v>
      </c>
      <c r="H3933" t="s">
        <v>480</v>
      </c>
      <c r="I3933" t="s">
        <v>4</v>
      </c>
      <c r="J3933" t="s">
        <v>481</v>
      </c>
      <c r="K3933" t="s">
        <v>482</v>
      </c>
      <c r="L3933" t="s">
        <v>237</v>
      </c>
      <c r="M3933" t="s">
        <v>483</v>
      </c>
      <c r="O3933" t="s">
        <v>265</v>
      </c>
      <c r="P3933">
        <v>2050</v>
      </c>
      <c r="Q3933">
        <v>3.083528544</v>
      </c>
    </row>
    <row r="3934" spans="1:17" x14ac:dyDescent="0.25">
      <c r="A3934" t="s">
        <v>469</v>
      </c>
      <c r="B3934" t="s">
        <v>470</v>
      </c>
      <c r="C3934" t="s">
        <v>471</v>
      </c>
      <c r="D3934" t="s">
        <v>472</v>
      </c>
      <c r="E3934" t="s">
        <v>416</v>
      </c>
      <c r="F3934" t="s">
        <v>348</v>
      </c>
      <c r="G3934" t="s">
        <v>233</v>
      </c>
      <c r="H3934" t="s">
        <v>484</v>
      </c>
      <c r="I3934" t="s">
        <v>4</v>
      </c>
      <c r="J3934" t="s">
        <v>485</v>
      </c>
      <c r="K3934" t="s">
        <v>482</v>
      </c>
      <c r="L3934" t="s">
        <v>237</v>
      </c>
      <c r="M3934" t="s">
        <v>483</v>
      </c>
      <c r="O3934" t="s">
        <v>194</v>
      </c>
      <c r="P3934">
        <v>2015</v>
      </c>
      <c r="Q3934">
        <v>5.593846246</v>
      </c>
    </row>
    <row r="3935" spans="1:17" x14ac:dyDescent="0.25">
      <c r="A3935" t="s">
        <v>469</v>
      </c>
      <c r="B3935" t="s">
        <v>470</v>
      </c>
      <c r="C3935" t="s">
        <v>471</v>
      </c>
      <c r="D3935" t="s">
        <v>472</v>
      </c>
      <c r="E3935" t="s">
        <v>416</v>
      </c>
      <c r="F3935" t="s">
        <v>348</v>
      </c>
      <c r="G3935" t="s">
        <v>233</v>
      </c>
      <c r="H3935" t="s">
        <v>484</v>
      </c>
      <c r="I3935" t="s">
        <v>4</v>
      </c>
      <c r="J3935" t="s">
        <v>485</v>
      </c>
      <c r="K3935" t="s">
        <v>482</v>
      </c>
      <c r="L3935" t="s">
        <v>237</v>
      </c>
      <c r="M3935" t="s">
        <v>483</v>
      </c>
      <c r="O3935" t="s">
        <v>194</v>
      </c>
      <c r="P3935">
        <v>2020</v>
      </c>
      <c r="Q3935">
        <v>5.593846246</v>
      </c>
    </row>
    <row r="3936" spans="1:17" x14ac:dyDescent="0.25">
      <c r="A3936" t="s">
        <v>469</v>
      </c>
      <c r="B3936" t="s">
        <v>470</v>
      </c>
      <c r="C3936" t="s">
        <v>471</v>
      </c>
      <c r="D3936" t="s">
        <v>472</v>
      </c>
      <c r="E3936" t="s">
        <v>416</v>
      </c>
      <c r="F3936" t="s">
        <v>348</v>
      </c>
      <c r="G3936" t="s">
        <v>233</v>
      </c>
      <c r="H3936" t="s">
        <v>484</v>
      </c>
      <c r="I3936" t="s">
        <v>4</v>
      </c>
      <c r="J3936" t="s">
        <v>485</v>
      </c>
      <c r="K3936" t="s">
        <v>482</v>
      </c>
      <c r="L3936" t="s">
        <v>237</v>
      </c>
      <c r="M3936" t="s">
        <v>483</v>
      </c>
      <c r="O3936" t="s">
        <v>264</v>
      </c>
      <c r="P3936">
        <v>2020</v>
      </c>
      <c r="Q3936">
        <v>4.6408242140000002</v>
      </c>
    </row>
    <row r="3937" spans="1:17" x14ac:dyDescent="0.25">
      <c r="A3937" t="s">
        <v>469</v>
      </c>
      <c r="B3937" t="s">
        <v>470</v>
      </c>
      <c r="C3937" t="s">
        <v>471</v>
      </c>
      <c r="D3937" t="s">
        <v>472</v>
      </c>
      <c r="E3937" t="s">
        <v>416</v>
      </c>
      <c r="F3937" t="s">
        <v>348</v>
      </c>
      <c r="G3937" t="s">
        <v>233</v>
      </c>
      <c r="H3937" t="s">
        <v>484</v>
      </c>
      <c r="I3937" t="s">
        <v>4</v>
      </c>
      <c r="J3937" t="s">
        <v>485</v>
      </c>
      <c r="K3937" t="s">
        <v>482</v>
      </c>
      <c r="L3937" t="s">
        <v>237</v>
      </c>
      <c r="M3937" t="s">
        <v>483</v>
      </c>
      <c r="O3937" t="s">
        <v>265</v>
      </c>
      <c r="P3937">
        <v>2020</v>
      </c>
      <c r="Q3937">
        <v>6.565714871</v>
      </c>
    </row>
    <row r="3938" spans="1:17" x14ac:dyDescent="0.25">
      <c r="A3938" t="s">
        <v>469</v>
      </c>
      <c r="B3938" t="s">
        <v>470</v>
      </c>
      <c r="C3938" t="s">
        <v>471</v>
      </c>
      <c r="D3938" t="s">
        <v>472</v>
      </c>
      <c r="E3938" t="s">
        <v>416</v>
      </c>
      <c r="F3938" t="s">
        <v>348</v>
      </c>
      <c r="G3938" t="s">
        <v>233</v>
      </c>
      <c r="H3938" t="s">
        <v>484</v>
      </c>
      <c r="I3938" t="s">
        <v>4</v>
      </c>
      <c r="J3938" t="s">
        <v>485</v>
      </c>
      <c r="K3938" t="s">
        <v>482</v>
      </c>
      <c r="L3938" t="s">
        <v>237</v>
      </c>
      <c r="M3938" t="s">
        <v>483</v>
      </c>
      <c r="O3938" t="s">
        <v>194</v>
      </c>
      <c r="P3938">
        <v>2030</v>
      </c>
      <c r="Q3938">
        <v>5.5833567740000003</v>
      </c>
    </row>
    <row r="3939" spans="1:17" x14ac:dyDescent="0.25">
      <c r="A3939" t="s">
        <v>469</v>
      </c>
      <c r="B3939" t="s">
        <v>470</v>
      </c>
      <c r="C3939" t="s">
        <v>471</v>
      </c>
      <c r="D3939" t="s">
        <v>472</v>
      </c>
      <c r="E3939" t="s">
        <v>416</v>
      </c>
      <c r="F3939" t="s">
        <v>348</v>
      </c>
      <c r="G3939" t="s">
        <v>233</v>
      </c>
      <c r="H3939" t="s">
        <v>484</v>
      </c>
      <c r="I3939" t="s">
        <v>4</v>
      </c>
      <c r="J3939" t="s">
        <v>485</v>
      </c>
      <c r="K3939" t="s">
        <v>482</v>
      </c>
      <c r="L3939" t="s">
        <v>237</v>
      </c>
      <c r="M3939" t="s">
        <v>483</v>
      </c>
      <c r="O3939" t="s">
        <v>194</v>
      </c>
      <c r="P3939">
        <v>2050</v>
      </c>
      <c r="Q3939">
        <v>5.5623612099999997</v>
      </c>
    </row>
    <row r="3940" spans="1:17" x14ac:dyDescent="0.25">
      <c r="A3940" t="s">
        <v>469</v>
      </c>
      <c r="B3940" t="s">
        <v>470</v>
      </c>
      <c r="C3940" t="s">
        <v>471</v>
      </c>
      <c r="D3940" t="s">
        <v>472</v>
      </c>
      <c r="E3940" t="s">
        <v>416</v>
      </c>
      <c r="F3940" t="s">
        <v>348</v>
      </c>
      <c r="G3940" t="s">
        <v>233</v>
      </c>
      <c r="H3940" t="s">
        <v>484</v>
      </c>
      <c r="I3940" t="s">
        <v>4</v>
      </c>
      <c r="J3940" t="s">
        <v>485</v>
      </c>
      <c r="K3940" t="s">
        <v>482</v>
      </c>
      <c r="L3940" t="s">
        <v>237</v>
      </c>
      <c r="M3940" t="s">
        <v>483</v>
      </c>
      <c r="O3940" t="s">
        <v>264</v>
      </c>
      <c r="P3940">
        <v>2050</v>
      </c>
      <c r="Q3940">
        <v>4.0903669200000001</v>
      </c>
    </row>
    <row r="3941" spans="1:17" x14ac:dyDescent="0.25">
      <c r="A3941" t="s">
        <v>469</v>
      </c>
      <c r="B3941" t="s">
        <v>470</v>
      </c>
      <c r="C3941" t="s">
        <v>471</v>
      </c>
      <c r="D3941" t="s">
        <v>472</v>
      </c>
      <c r="E3941" t="s">
        <v>416</v>
      </c>
      <c r="F3941" t="s">
        <v>348</v>
      </c>
      <c r="G3941" t="s">
        <v>233</v>
      </c>
      <c r="H3941" t="s">
        <v>484</v>
      </c>
      <c r="I3941" t="s">
        <v>4</v>
      </c>
      <c r="J3941" t="s">
        <v>485</v>
      </c>
      <c r="K3941" t="s">
        <v>482</v>
      </c>
      <c r="L3941" t="s">
        <v>237</v>
      </c>
      <c r="M3941" t="s">
        <v>483</v>
      </c>
      <c r="O3941" t="s">
        <v>265</v>
      </c>
      <c r="P3941">
        <v>2050</v>
      </c>
      <c r="Q3941">
        <v>7.1268278790000004</v>
      </c>
    </row>
    <row r="3942" spans="1:17" x14ac:dyDescent="0.25">
      <c r="A3942" t="s">
        <v>469</v>
      </c>
      <c r="B3942" t="s">
        <v>470</v>
      </c>
      <c r="C3942" t="s">
        <v>471</v>
      </c>
      <c r="D3942" t="s">
        <v>472</v>
      </c>
      <c r="E3942" t="s">
        <v>416</v>
      </c>
      <c r="F3942" t="s">
        <v>348</v>
      </c>
      <c r="G3942" t="s">
        <v>233</v>
      </c>
      <c r="H3942" t="s">
        <v>486</v>
      </c>
      <c r="I3942" t="s">
        <v>234</v>
      </c>
      <c r="J3942" t="s">
        <v>235</v>
      </c>
      <c r="K3942" t="s">
        <v>487</v>
      </c>
      <c r="L3942" t="s">
        <v>237</v>
      </c>
      <c r="M3942" t="s">
        <v>466</v>
      </c>
      <c r="O3942" t="s">
        <v>194</v>
      </c>
      <c r="P3942">
        <v>2015</v>
      </c>
      <c r="Q3942">
        <v>80700</v>
      </c>
    </row>
    <row r="3943" spans="1:17" x14ac:dyDescent="0.25">
      <c r="A3943" t="s">
        <v>469</v>
      </c>
      <c r="B3943" t="s">
        <v>470</v>
      </c>
      <c r="C3943" t="s">
        <v>471</v>
      </c>
      <c r="D3943" t="s">
        <v>472</v>
      </c>
      <c r="E3943" t="s">
        <v>416</v>
      </c>
      <c r="F3943" t="s">
        <v>348</v>
      </c>
      <c r="G3943" t="s">
        <v>233</v>
      </c>
      <c r="H3943" t="s">
        <v>486</v>
      </c>
      <c r="I3943" t="s">
        <v>234</v>
      </c>
      <c r="J3943" t="s">
        <v>235</v>
      </c>
      <c r="K3943" t="s">
        <v>487</v>
      </c>
      <c r="L3943" t="s">
        <v>237</v>
      </c>
      <c r="M3943" t="s">
        <v>466</v>
      </c>
      <c r="O3943" t="s">
        <v>194</v>
      </c>
      <c r="P3943">
        <v>2020</v>
      </c>
      <c r="Q3943">
        <v>78000</v>
      </c>
    </row>
    <row r="3944" spans="1:17" x14ac:dyDescent="0.25">
      <c r="A3944" t="s">
        <v>469</v>
      </c>
      <c r="B3944" t="s">
        <v>470</v>
      </c>
      <c r="C3944" t="s">
        <v>471</v>
      </c>
      <c r="D3944" t="s">
        <v>472</v>
      </c>
      <c r="E3944" t="s">
        <v>416</v>
      </c>
      <c r="F3944" t="s">
        <v>348</v>
      </c>
      <c r="G3944" t="s">
        <v>233</v>
      </c>
      <c r="H3944" t="s">
        <v>486</v>
      </c>
      <c r="I3944" t="s">
        <v>234</v>
      </c>
      <c r="J3944" t="s">
        <v>235</v>
      </c>
      <c r="K3944" t="s">
        <v>487</v>
      </c>
      <c r="L3944" t="s">
        <v>237</v>
      </c>
      <c r="M3944" t="s">
        <v>466</v>
      </c>
      <c r="O3944" t="s">
        <v>264</v>
      </c>
      <c r="P3944">
        <v>2020</v>
      </c>
      <c r="Q3944">
        <v>66800</v>
      </c>
    </row>
    <row r="3945" spans="1:17" x14ac:dyDescent="0.25">
      <c r="A3945" t="s">
        <v>469</v>
      </c>
      <c r="B3945" t="s">
        <v>470</v>
      </c>
      <c r="C3945" t="s">
        <v>471</v>
      </c>
      <c r="D3945" t="s">
        <v>472</v>
      </c>
      <c r="E3945" t="s">
        <v>416</v>
      </c>
      <c r="F3945" t="s">
        <v>348</v>
      </c>
      <c r="G3945" t="s">
        <v>233</v>
      </c>
      <c r="H3945" t="s">
        <v>486</v>
      </c>
      <c r="I3945" t="s">
        <v>234</v>
      </c>
      <c r="J3945" t="s">
        <v>235</v>
      </c>
      <c r="K3945" t="s">
        <v>487</v>
      </c>
      <c r="L3945" t="s">
        <v>237</v>
      </c>
      <c r="M3945" t="s">
        <v>466</v>
      </c>
      <c r="O3945" t="s">
        <v>265</v>
      </c>
      <c r="P3945">
        <v>2020</v>
      </c>
      <c r="Q3945">
        <v>91500</v>
      </c>
    </row>
    <row r="3946" spans="1:17" x14ac:dyDescent="0.25">
      <c r="A3946" t="s">
        <v>469</v>
      </c>
      <c r="B3946" t="s">
        <v>470</v>
      </c>
      <c r="C3946" t="s">
        <v>471</v>
      </c>
      <c r="D3946" t="s">
        <v>472</v>
      </c>
      <c r="E3946" t="s">
        <v>416</v>
      </c>
      <c r="F3946" t="s">
        <v>348</v>
      </c>
      <c r="G3946" t="s">
        <v>233</v>
      </c>
      <c r="H3946" t="s">
        <v>486</v>
      </c>
      <c r="I3946" t="s">
        <v>234</v>
      </c>
      <c r="J3946" t="s">
        <v>235</v>
      </c>
      <c r="K3946" t="s">
        <v>487</v>
      </c>
      <c r="L3946" t="s">
        <v>237</v>
      </c>
      <c r="M3946" t="s">
        <v>466</v>
      </c>
      <c r="O3946" t="s">
        <v>194</v>
      </c>
      <c r="P3946">
        <v>2030</v>
      </c>
      <c r="Q3946">
        <v>73900</v>
      </c>
    </row>
    <row r="3947" spans="1:17" x14ac:dyDescent="0.25">
      <c r="A3947" t="s">
        <v>469</v>
      </c>
      <c r="B3947" t="s">
        <v>470</v>
      </c>
      <c r="C3947" t="s">
        <v>471</v>
      </c>
      <c r="D3947" t="s">
        <v>472</v>
      </c>
      <c r="E3947" t="s">
        <v>416</v>
      </c>
      <c r="F3947" t="s">
        <v>348</v>
      </c>
      <c r="G3947" t="s">
        <v>233</v>
      </c>
      <c r="H3947" t="s">
        <v>486</v>
      </c>
      <c r="I3947" t="s">
        <v>234</v>
      </c>
      <c r="J3947" t="s">
        <v>235</v>
      </c>
      <c r="K3947" t="s">
        <v>487</v>
      </c>
      <c r="L3947" t="s">
        <v>237</v>
      </c>
      <c r="M3947" t="s">
        <v>466</v>
      </c>
      <c r="O3947" t="s">
        <v>194</v>
      </c>
      <c r="P3947">
        <v>2050</v>
      </c>
      <c r="Q3947">
        <v>64700</v>
      </c>
    </row>
    <row r="3948" spans="1:17" x14ac:dyDescent="0.25">
      <c r="A3948" t="s">
        <v>469</v>
      </c>
      <c r="B3948" t="s">
        <v>470</v>
      </c>
      <c r="C3948" t="s">
        <v>471</v>
      </c>
      <c r="D3948" t="s">
        <v>472</v>
      </c>
      <c r="E3948" t="s">
        <v>416</v>
      </c>
      <c r="F3948" t="s">
        <v>348</v>
      </c>
      <c r="G3948" t="s">
        <v>233</v>
      </c>
      <c r="H3948" t="s">
        <v>486</v>
      </c>
      <c r="I3948" t="s">
        <v>234</v>
      </c>
      <c r="J3948" t="s">
        <v>235</v>
      </c>
      <c r="K3948" t="s">
        <v>487</v>
      </c>
      <c r="L3948" t="s">
        <v>237</v>
      </c>
      <c r="M3948" t="s">
        <v>466</v>
      </c>
      <c r="O3948" t="s">
        <v>264</v>
      </c>
      <c r="P3948">
        <v>2050</v>
      </c>
      <c r="Q3948">
        <v>49400</v>
      </c>
    </row>
    <row r="3949" spans="1:17" x14ac:dyDescent="0.25">
      <c r="A3949" t="s">
        <v>469</v>
      </c>
      <c r="B3949" t="s">
        <v>470</v>
      </c>
      <c r="C3949" t="s">
        <v>471</v>
      </c>
      <c r="D3949" t="s">
        <v>472</v>
      </c>
      <c r="E3949" t="s">
        <v>416</v>
      </c>
      <c r="F3949" t="s">
        <v>348</v>
      </c>
      <c r="G3949" t="s">
        <v>233</v>
      </c>
      <c r="H3949" t="s">
        <v>486</v>
      </c>
      <c r="I3949" t="s">
        <v>234</v>
      </c>
      <c r="J3949" t="s">
        <v>235</v>
      </c>
      <c r="K3949" t="s">
        <v>487</v>
      </c>
      <c r="L3949" t="s">
        <v>237</v>
      </c>
      <c r="M3949" t="s">
        <v>466</v>
      </c>
      <c r="O3949" t="s">
        <v>265</v>
      </c>
      <c r="P3949">
        <v>2050</v>
      </c>
      <c r="Q3949">
        <v>83500</v>
      </c>
    </row>
    <row r="3950" spans="1:17" x14ac:dyDescent="0.25">
      <c r="A3950" t="s">
        <v>469</v>
      </c>
      <c r="B3950" t="s">
        <v>470</v>
      </c>
      <c r="C3950" t="s">
        <v>471</v>
      </c>
      <c r="D3950" t="s">
        <v>472</v>
      </c>
      <c r="E3950" t="s">
        <v>416</v>
      </c>
      <c r="F3950" t="s">
        <v>348</v>
      </c>
      <c r="G3950" t="s">
        <v>233</v>
      </c>
      <c r="H3950" t="s">
        <v>488</v>
      </c>
      <c r="I3950" t="s">
        <v>240</v>
      </c>
      <c r="J3950" t="s">
        <v>235</v>
      </c>
      <c r="K3950" t="s">
        <v>478</v>
      </c>
      <c r="L3950" t="s">
        <v>237</v>
      </c>
      <c r="M3950" t="s">
        <v>466</v>
      </c>
      <c r="O3950" t="s">
        <v>194</v>
      </c>
      <c r="P3950">
        <v>2015</v>
      </c>
      <c r="Q3950">
        <v>1.784008665</v>
      </c>
    </row>
    <row r="3951" spans="1:17" x14ac:dyDescent="0.25">
      <c r="A3951" t="s">
        <v>469</v>
      </c>
      <c r="B3951" t="s">
        <v>470</v>
      </c>
      <c r="C3951" t="s">
        <v>471</v>
      </c>
      <c r="D3951" t="s">
        <v>472</v>
      </c>
      <c r="E3951" t="s">
        <v>416</v>
      </c>
      <c r="F3951" t="s">
        <v>348</v>
      </c>
      <c r="G3951" t="s">
        <v>233</v>
      </c>
      <c r="H3951" t="s">
        <v>488</v>
      </c>
      <c r="I3951" t="s">
        <v>240</v>
      </c>
      <c r="J3951" t="s">
        <v>235</v>
      </c>
      <c r="K3951" t="s">
        <v>478</v>
      </c>
      <c r="L3951" t="s">
        <v>237</v>
      </c>
      <c r="M3951" t="s">
        <v>466</v>
      </c>
      <c r="O3951" t="s">
        <v>194</v>
      </c>
      <c r="P3951">
        <v>2020</v>
      </c>
      <c r="Q3951">
        <v>1.739852226</v>
      </c>
    </row>
    <row r="3952" spans="1:17" x14ac:dyDescent="0.25">
      <c r="A3952" t="s">
        <v>469</v>
      </c>
      <c r="B3952" t="s">
        <v>470</v>
      </c>
      <c r="C3952" t="s">
        <v>471</v>
      </c>
      <c r="D3952" t="s">
        <v>472</v>
      </c>
      <c r="E3952" t="s">
        <v>416</v>
      </c>
      <c r="F3952" t="s">
        <v>348</v>
      </c>
      <c r="G3952" t="s">
        <v>233</v>
      </c>
      <c r="H3952" t="s">
        <v>488</v>
      </c>
      <c r="I3952" t="s">
        <v>240</v>
      </c>
      <c r="J3952" t="s">
        <v>235</v>
      </c>
      <c r="K3952" t="s">
        <v>478</v>
      </c>
      <c r="L3952" t="s">
        <v>237</v>
      </c>
      <c r="M3952" t="s">
        <v>466</v>
      </c>
      <c r="O3952" t="s">
        <v>264</v>
      </c>
      <c r="P3952">
        <v>2020</v>
      </c>
      <c r="Q3952">
        <v>1.5164073650000001</v>
      </c>
    </row>
    <row r="3953" spans="1:17" x14ac:dyDescent="0.25">
      <c r="A3953" t="s">
        <v>469</v>
      </c>
      <c r="B3953" t="s">
        <v>470</v>
      </c>
      <c r="C3953" t="s">
        <v>471</v>
      </c>
      <c r="D3953" t="s">
        <v>472</v>
      </c>
      <c r="E3953" t="s">
        <v>416</v>
      </c>
      <c r="F3953" t="s">
        <v>348</v>
      </c>
      <c r="G3953" t="s">
        <v>233</v>
      </c>
      <c r="H3953" t="s">
        <v>488</v>
      </c>
      <c r="I3953" t="s">
        <v>240</v>
      </c>
      <c r="J3953" t="s">
        <v>235</v>
      </c>
      <c r="K3953" t="s">
        <v>478</v>
      </c>
      <c r="L3953" t="s">
        <v>237</v>
      </c>
      <c r="M3953" t="s">
        <v>466</v>
      </c>
      <c r="O3953" t="s">
        <v>265</v>
      </c>
      <c r="P3953">
        <v>2020</v>
      </c>
      <c r="Q3953">
        <v>2.1074869060000001</v>
      </c>
    </row>
    <row r="3954" spans="1:17" x14ac:dyDescent="0.25">
      <c r="A3954" t="s">
        <v>469</v>
      </c>
      <c r="B3954" t="s">
        <v>470</v>
      </c>
      <c r="C3954" t="s">
        <v>471</v>
      </c>
      <c r="D3954" t="s">
        <v>472</v>
      </c>
      <c r="E3954" t="s">
        <v>416</v>
      </c>
      <c r="F3954" t="s">
        <v>348</v>
      </c>
      <c r="G3954" t="s">
        <v>233</v>
      </c>
      <c r="H3954" t="s">
        <v>488</v>
      </c>
      <c r="I3954" t="s">
        <v>240</v>
      </c>
      <c r="J3954" t="s">
        <v>235</v>
      </c>
      <c r="K3954" t="s">
        <v>478</v>
      </c>
      <c r="L3954" t="s">
        <v>237</v>
      </c>
      <c r="M3954" t="s">
        <v>466</v>
      </c>
      <c r="O3954" t="s">
        <v>194</v>
      </c>
      <c r="P3954">
        <v>2030</v>
      </c>
      <c r="Q3954">
        <v>1.7066035369999999</v>
      </c>
    </row>
    <row r="3955" spans="1:17" x14ac:dyDescent="0.25">
      <c r="A3955" t="s">
        <v>469</v>
      </c>
      <c r="B3955" t="s">
        <v>470</v>
      </c>
      <c r="C3955" t="s">
        <v>471</v>
      </c>
      <c r="D3955" t="s">
        <v>472</v>
      </c>
      <c r="E3955" t="s">
        <v>416</v>
      </c>
      <c r="F3955" t="s">
        <v>348</v>
      </c>
      <c r="G3955" t="s">
        <v>233</v>
      </c>
      <c r="H3955" t="s">
        <v>488</v>
      </c>
      <c r="I3955" t="s">
        <v>240</v>
      </c>
      <c r="J3955" t="s">
        <v>235</v>
      </c>
      <c r="K3955" t="s">
        <v>478</v>
      </c>
      <c r="L3955" t="s">
        <v>237</v>
      </c>
      <c r="M3955" t="s">
        <v>466</v>
      </c>
      <c r="O3955" t="s">
        <v>194</v>
      </c>
      <c r="P3955">
        <v>2050</v>
      </c>
      <c r="Q3955">
        <v>1.541756471</v>
      </c>
    </row>
    <row r="3956" spans="1:17" x14ac:dyDescent="0.25">
      <c r="A3956" t="s">
        <v>469</v>
      </c>
      <c r="B3956" t="s">
        <v>470</v>
      </c>
      <c r="C3956" t="s">
        <v>471</v>
      </c>
      <c r="D3956" t="s">
        <v>472</v>
      </c>
      <c r="E3956" t="s">
        <v>416</v>
      </c>
      <c r="F3956" t="s">
        <v>348</v>
      </c>
      <c r="G3956" t="s">
        <v>233</v>
      </c>
      <c r="H3956" t="s">
        <v>488</v>
      </c>
      <c r="I3956" t="s">
        <v>240</v>
      </c>
      <c r="J3956" t="s">
        <v>235</v>
      </c>
      <c r="K3956" t="s">
        <v>478</v>
      </c>
      <c r="L3956" t="s">
        <v>237</v>
      </c>
      <c r="M3956" t="s">
        <v>466</v>
      </c>
      <c r="O3956" t="s">
        <v>264</v>
      </c>
      <c r="P3956">
        <v>2050</v>
      </c>
      <c r="Q3956">
        <v>1.2322521239999999</v>
      </c>
    </row>
    <row r="3957" spans="1:17" x14ac:dyDescent="0.25">
      <c r="A3957" t="s">
        <v>469</v>
      </c>
      <c r="B3957" t="s">
        <v>470</v>
      </c>
      <c r="C3957" t="s">
        <v>471</v>
      </c>
      <c r="D3957" t="s">
        <v>472</v>
      </c>
      <c r="E3957" t="s">
        <v>416</v>
      </c>
      <c r="F3957" t="s">
        <v>348</v>
      </c>
      <c r="G3957" t="s">
        <v>233</v>
      </c>
      <c r="H3957" t="s">
        <v>488</v>
      </c>
      <c r="I3957" t="s">
        <v>240</v>
      </c>
      <c r="J3957" t="s">
        <v>235</v>
      </c>
      <c r="K3957" t="s">
        <v>478</v>
      </c>
      <c r="L3957" t="s">
        <v>237</v>
      </c>
      <c r="M3957" t="s">
        <v>466</v>
      </c>
      <c r="O3957" t="s">
        <v>265</v>
      </c>
      <c r="P3957">
        <v>2050</v>
      </c>
      <c r="Q3957">
        <v>2.10923243</v>
      </c>
    </row>
    <row r="3958" spans="1:17" x14ac:dyDescent="0.25">
      <c r="A3958" t="s">
        <v>469</v>
      </c>
      <c r="B3958" t="s">
        <v>470</v>
      </c>
      <c r="C3958" t="s">
        <v>471</v>
      </c>
      <c r="D3958" t="s">
        <v>472</v>
      </c>
      <c r="E3958" t="s">
        <v>416</v>
      </c>
      <c r="F3958" t="s">
        <v>348</v>
      </c>
      <c r="G3958" t="s">
        <v>233</v>
      </c>
      <c r="H3958" t="s">
        <v>489</v>
      </c>
      <c r="I3958" t="s">
        <v>4</v>
      </c>
      <c r="J3958" t="s">
        <v>235</v>
      </c>
      <c r="K3958" t="s">
        <v>482</v>
      </c>
      <c r="L3958" t="s">
        <v>237</v>
      </c>
      <c r="M3958" t="s">
        <v>483</v>
      </c>
      <c r="O3958" t="s">
        <v>194</v>
      </c>
      <c r="P3958">
        <v>2015</v>
      </c>
      <c r="Q3958">
        <v>7.2222609770000004</v>
      </c>
    </row>
    <row r="3959" spans="1:17" x14ac:dyDescent="0.25">
      <c r="A3959" t="s">
        <v>469</v>
      </c>
      <c r="B3959" t="s">
        <v>470</v>
      </c>
      <c r="C3959" t="s">
        <v>471</v>
      </c>
      <c r="D3959" t="s">
        <v>472</v>
      </c>
      <c r="E3959" t="s">
        <v>416</v>
      </c>
      <c r="F3959" t="s">
        <v>348</v>
      </c>
      <c r="G3959" t="s">
        <v>233</v>
      </c>
      <c r="H3959" t="s">
        <v>489</v>
      </c>
      <c r="I3959" t="s">
        <v>4</v>
      </c>
      <c r="J3959" t="s">
        <v>235</v>
      </c>
      <c r="K3959" t="s">
        <v>482</v>
      </c>
      <c r="L3959" t="s">
        <v>237</v>
      </c>
      <c r="M3959" t="s">
        <v>483</v>
      </c>
      <c r="O3959" t="s">
        <v>194</v>
      </c>
      <c r="P3959">
        <v>2020</v>
      </c>
      <c r="Q3959">
        <v>7.3773480950000003</v>
      </c>
    </row>
    <row r="3960" spans="1:17" x14ac:dyDescent="0.25">
      <c r="A3960" t="s">
        <v>469</v>
      </c>
      <c r="B3960" t="s">
        <v>470</v>
      </c>
      <c r="C3960" t="s">
        <v>471</v>
      </c>
      <c r="D3960" t="s">
        <v>472</v>
      </c>
      <c r="E3960" t="s">
        <v>416</v>
      </c>
      <c r="F3960" t="s">
        <v>348</v>
      </c>
      <c r="G3960" t="s">
        <v>233</v>
      </c>
      <c r="H3960" t="s">
        <v>489</v>
      </c>
      <c r="I3960" t="s">
        <v>4</v>
      </c>
      <c r="J3960" t="s">
        <v>235</v>
      </c>
      <c r="K3960" t="s">
        <v>482</v>
      </c>
      <c r="L3960" t="s">
        <v>237</v>
      </c>
      <c r="M3960" t="s">
        <v>483</v>
      </c>
      <c r="O3960" t="s">
        <v>264</v>
      </c>
      <c r="P3960">
        <v>2020</v>
      </c>
      <c r="Q3960">
        <v>6.315561712</v>
      </c>
    </row>
    <row r="3961" spans="1:17" x14ac:dyDescent="0.25">
      <c r="A3961" t="s">
        <v>469</v>
      </c>
      <c r="B3961" t="s">
        <v>470</v>
      </c>
      <c r="C3961" t="s">
        <v>471</v>
      </c>
      <c r="D3961" t="s">
        <v>472</v>
      </c>
      <c r="E3961" t="s">
        <v>416</v>
      </c>
      <c r="F3961" t="s">
        <v>348</v>
      </c>
      <c r="G3961" t="s">
        <v>233</v>
      </c>
      <c r="H3961" t="s">
        <v>489</v>
      </c>
      <c r="I3961" t="s">
        <v>4</v>
      </c>
      <c r="J3961" t="s">
        <v>235</v>
      </c>
      <c r="K3961" t="s">
        <v>482</v>
      </c>
      <c r="L3961" t="s">
        <v>237</v>
      </c>
      <c r="M3961" t="s">
        <v>483</v>
      </c>
      <c r="O3961" t="s">
        <v>265</v>
      </c>
      <c r="P3961">
        <v>2020</v>
      </c>
      <c r="Q3961">
        <v>8.3842060630000006</v>
      </c>
    </row>
    <row r="3962" spans="1:17" x14ac:dyDescent="0.25">
      <c r="A3962" t="s">
        <v>469</v>
      </c>
      <c r="B3962" t="s">
        <v>470</v>
      </c>
      <c r="C3962" t="s">
        <v>471</v>
      </c>
      <c r="D3962" t="s">
        <v>472</v>
      </c>
      <c r="E3962" t="s">
        <v>416</v>
      </c>
      <c r="F3962" t="s">
        <v>348</v>
      </c>
      <c r="G3962" t="s">
        <v>233</v>
      </c>
      <c r="H3962" t="s">
        <v>489</v>
      </c>
      <c r="I3962" t="s">
        <v>4</v>
      </c>
      <c r="J3962" t="s">
        <v>235</v>
      </c>
      <c r="K3962" t="s">
        <v>482</v>
      </c>
      <c r="L3962" t="s">
        <v>237</v>
      </c>
      <c r="M3962" t="s">
        <v>483</v>
      </c>
      <c r="O3962" t="s">
        <v>194</v>
      </c>
      <c r="P3962">
        <v>2030</v>
      </c>
      <c r="Q3962">
        <v>8.1589502710000001</v>
      </c>
    </row>
    <row r="3963" spans="1:17" x14ac:dyDescent="0.25">
      <c r="A3963" t="s">
        <v>469</v>
      </c>
      <c r="B3963" t="s">
        <v>470</v>
      </c>
      <c r="C3963" t="s">
        <v>471</v>
      </c>
      <c r="D3963" t="s">
        <v>472</v>
      </c>
      <c r="E3963" t="s">
        <v>416</v>
      </c>
      <c r="F3963" t="s">
        <v>348</v>
      </c>
      <c r="G3963" t="s">
        <v>233</v>
      </c>
      <c r="H3963" t="s">
        <v>489</v>
      </c>
      <c r="I3963" t="s">
        <v>4</v>
      </c>
      <c r="J3963" t="s">
        <v>235</v>
      </c>
      <c r="K3963" t="s">
        <v>482</v>
      </c>
      <c r="L3963" t="s">
        <v>237</v>
      </c>
      <c r="M3963" t="s">
        <v>483</v>
      </c>
      <c r="O3963" t="s">
        <v>194</v>
      </c>
      <c r="P3963">
        <v>2050</v>
      </c>
      <c r="Q3963">
        <v>8.4688433990000007</v>
      </c>
    </row>
    <row r="3964" spans="1:17" x14ac:dyDescent="0.25">
      <c r="A3964" t="s">
        <v>469</v>
      </c>
      <c r="B3964" t="s">
        <v>470</v>
      </c>
      <c r="C3964" t="s">
        <v>471</v>
      </c>
      <c r="D3964" t="s">
        <v>472</v>
      </c>
      <c r="E3964" t="s">
        <v>416</v>
      </c>
      <c r="F3964" t="s">
        <v>348</v>
      </c>
      <c r="G3964" t="s">
        <v>233</v>
      </c>
      <c r="H3964" t="s">
        <v>489</v>
      </c>
      <c r="I3964" t="s">
        <v>4</v>
      </c>
      <c r="J3964" t="s">
        <v>235</v>
      </c>
      <c r="K3964" t="s">
        <v>482</v>
      </c>
      <c r="L3964" t="s">
        <v>237</v>
      </c>
      <c r="M3964" t="s">
        <v>483</v>
      </c>
      <c r="O3964" t="s">
        <v>264</v>
      </c>
      <c r="P3964">
        <v>2050</v>
      </c>
      <c r="Q3964">
        <v>6.8577575709999996</v>
      </c>
    </row>
    <row r="3965" spans="1:17" x14ac:dyDescent="0.25">
      <c r="A3965" t="s">
        <v>469</v>
      </c>
      <c r="B3965" t="s">
        <v>470</v>
      </c>
      <c r="C3965" t="s">
        <v>471</v>
      </c>
      <c r="D3965" t="s">
        <v>472</v>
      </c>
      <c r="E3965" t="s">
        <v>416</v>
      </c>
      <c r="F3965" t="s">
        <v>348</v>
      </c>
      <c r="G3965" t="s">
        <v>233</v>
      </c>
      <c r="H3965" t="s">
        <v>489</v>
      </c>
      <c r="I3965" t="s">
        <v>4</v>
      </c>
      <c r="J3965" t="s">
        <v>235</v>
      </c>
      <c r="K3965" t="s">
        <v>482</v>
      </c>
      <c r="L3965" t="s">
        <v>237</v>
      </c>
      <c r="M3965" t="s">
        <v>483</v>
      </c>
      <c r="O3965" t="s">
        <v>265</v>
      </c>
      <c r="P3965">
        <v>2050</v>
      </c>
      <c r="Q3965">
        <v>10.21035642</v>
      </c>
    </row>
    <row r="3966" spans="1:17" x14ac:dyDescent="0.25">
      <c r="A3966" t="s">
        <v>469</v>
      </c>
      <c r="B3966" t="s">
        <v>470</v>
      </c>
      <c r="C3966" t="s">
        <v>471</v>
      </c>
      <c r="D3966" t="s">
        <v>472</v>
      </c>
      <c r="E3966" t="s">
        <v>416</v>
      </c>
      <c r="F3966" t="s">
        <v>348</v>
      </c>
      <c r="G3966" t="s">
        <v>243</v>
      </c>
      <c r="H3966" t="s">
        <v>356</v>
      </c>
      <c r="I3966" t="s">
        <v>298</v>
      </c>
      <c r="K3966" t="s">
        <v>78</v>
      </c>
      <c r="M3966" t="s">
        <v>316</v>
      </c>
      <c r="O3966" t="s">
        <v>194</v>
      </c>
      <c r="P3966">
        <v>2015</v>
      </c>
      <c r="Q3966">
        <v>12</v>
      </c>
    </row>
    <row r="3967" spans="1:17" x14ac:dyDescent="0.25">
      <c r="A3967" t="s">
        <v>469</v>
      </c>
      <c r="B3967" t="s">
        <v>470</v>
      </c>
      <c r="C3967" t="s">
        <v>471</v>
      </c>
      <c r="D3967" t="s">
        <v>472</v>
      </c>
      <c r="E3967" t="s">
        <v>416</v>
      </c>
      <c r="F3967" t="s">
        <v>348</v>
      </c>
      <c r="G3967" t="s">
        <v>243</v>
      </c>
      <c r="H3967" t="s">
        <v>356</v>
      </c>
      <c r="I3967" t="s">
        <v>298</v>
      </c>
      <c r="K3967" t="s">
        <v>78</v>
      </c>
      <c r="M3967" t="s">
        <v>316</v>
      </c>
      <c r="O3967" t="s">
        <v>194</v>
      </c>
      <c r="P3967">
        <v>2020</v>
      </c>
      <c r="Q3967">
        <v>12</v>
      </c>
    </row>
    <row r="3968" spans="1:17" x14ac:dyDescent="0.25">
      <c r="A3968" t="s">
        <v>469</v>
      </c>
      <c r="B3968" t="s">
        <v>470</v>
      </c>
      <c r="C3968" t="s">
        <v>471</v>
      </c>
      <c r="D3968" t="s">
        <v>472</v>
      </c>
      <c r="E3968" t="s">
        <v>416</v>
      </c>
      <c r="F3968" t="s">
        <v>348</v>
      </c>
      <c r="G3968" t="s">
        <v>243</v>
      </c>
      <c r="H3968" t="s">
        <v>356</v>
      </c>
      <c r="I3968" t="s">
        <v>298</v>
      </c>
      <c r="K3968" t="s">
        <v>78</v>
      </c>
      <c r="M3968" t="s">
        <v>316</v>
      </c>
      <c r="O3968" t="s">
        <v>264</v>
      </c>
      <c r="P3968">
        <v>2020</v>
      </c>
      <c r="Q3968">
        <v>12</v>
      </c>
    </row>
    <row r="3969" spans="1:17" x14ac:dyDescent="0.25">
      <c r="A3969" t="s">
        <v>469</v>
      </c>
      <c r="B3969" t="s">
        <v>470</v>
      </c>
      <c r="C3969" t="s">
        <v>471</v>
      </c>
      <c r="D3969" t="s">
        <v>472</v>
      </c>
      <c r="E3969" t="s">
        <v>416</v>
      </c>
      <c r="F3969" t="s">
        <v>348</v>
      </c>
      <c r="G3969" t="s">
        <v>243</v>
      </c>
      <c r="H3969" t="s">
        <v>356</v>
      </c>
      <c r="I3969" t="s">
        <v>298</v>
      </c>
      <c r="K3969" t="s">
        <v>78</v>
      </c>
      <c r="M3969" t="s">
        <v>316</v>
      </c>
      <c r="O3969" t="s">
        <v>265</v>
      </c>
      <c r="P3969">
        <v>2020</v>
      </c>
      <c r="Q3969">
        <v>12</v>
      </c>
    </row>
    <row r="3970" spans="1:17" x14ac:dyDescent="0.25">
      <c r="A3970" t="s">
        <v>469</v>
      </c>
      <c r="B3970" t="s">
        <v>470</v>
      </c>
      <c r="C3970" t="s">
        <v>471</v>
      </c>
      <c r="D3970" t="s">
        <v>472</v>
      </c>
      <c r="E3970" t="s">
        <v>416</v>
      </c>
      <c r="F3970" t="s">
        <v>348</v>
      </c>
      <c r="G3970" t="s">
        <v>243</v>
      </c>
      <c r="H3970" t="s">
        <v>356</v>
      </c>
      <c r="I3970" t="s">
        <v>298</v>
      </c>
      <c r="K3970" t="s">
        <v>78</v>
      </c>
      <c r="M3970" t="s">
        <v>316</v>
      </c>
      <c r="O3970" t="s">
        <v>194</v>
      </c>
      <c r="P3970">
        <v>2030</v>
      </c>
      <c r="Q3970">
        <v>12</v>
      </c>
    </row>
    <row r="3971" spans="1:17" x14ac:dyDescent="0.25">
      <c r="A3971" t="s">
        <v>469</v>
      </c>
      <c r="B3971" t="s">
        <v>470</v>
      </c>
      <c r="C3971" t="s">
        <v>471</v>
      </c>
      <c r="D3971" t="s">
        <v>472</v>
      </c>
      <c r="E3971" t="s">
        <v>416</v>
      </c>
      <c r="F3971" t="s">
        <v>348</v>
      </c>
      <c r="G3971" t="s">
        <v>243</v>
      </c>
      <c r="H3971" t="s">
        <v>356</v>
      </c>
      <c r="I3971" t="s">
        <v>298</v>
      </c>
      <c r="K3971" t="s">
        <v>78</v>
      </c>
      <c r="M3971" t="s">
        <v>316</v>
      </c>
      <c r="O3971" t="s">
        <v>194</v>
      </c>
      <c r="P3971">
        <v>2050</v>
      </c>
      <c r="Q3971">
        <v>12</v>
      </c>
    </row>
    <row r="3972" spans="1:17" x14ac:dyDescent="0.25">
      <c r="A3972" t="s">
        <v>469</v>
      </c>
      <c r="B3972" t="s">
        <v>470</v>
      </c>
      <c r="C3972" t="s">
        <v>471</v>
      </c>
      <c r="D3972" t="s">
        <v>472</v>
      </c>
      <c r="E3972" t="s">
        <v>416</v>
      </c>
      <c r="F3972" t="s">
        <v>348</v>
      </c>
      <c r="G3972" t="s">
        <v>243</v>
      </c>
      <c r="H3972" t="s">
        <v>356</v>
      </c>
      <c r="I3972" t="s">
        <v>298</v>
      </c>
      <c r="K3972" t="s">
        <v>78</v>
      </c>
      <c r="M3972" t="s">
        <v>316</v>
      </c>
      <c r="O3972" t="s">
        <v>264</v>
      </c>
      <c r="P3972">
        <v>2050</v>
      </c>
      <c r="Q3972">
        <v>12</v>
      </c>
    </row>
    <row r="3973" spans="1:17" x14ac:dyDescent="0.25">
      <c r="A3973" t="s">
        <v>469</v>
      </c>
      <c r="B3973" t="s">
        <v>470</v>
      </c>
      <c r="C3973" t="s">
        <v>471</v>
      </c>
      <c r="D3973" t="s">
        <v>472</v>
      </c>
      <c r="E3973" t="s">
        <v>416</v>
      </c>
      <c r="F3973" t="s">
        <v>348</v>
      </c>
      <c r="G3973" t="s">
        <v>243</v>
      </c>
      <c r="H3973" t="s">
        <v>356</v>
      </c>
      <c r="I3973" t="s">
        <v>298</v>
      </c>
      <c r="K3973" t="s">
        <v>78</v>
      </c>
      <c r="M3973" t="s">
        <v>316</v>
      </c>
      <c r="O3973" t="s">
        <v>265</v>
      </c>
      <c r="P3973">
        <v>2050</v>
      </c>
      <c r="Q3973">
        <v>12</v>
      </c>
    </row>
    <row r="3974" spans="1:17" x14ac:dyDescent="0.25">
      <c r="A3974" t="s">
        <v>469</v>
      </c>
      <c r="B3974" t="s">
        <v>470</v>
      </c>
      <c r="C3974" t="s">
        <v>471</v>
      </c>
      <c r="D3974" t="s">
        <v>472</v>
      </c>
      <c r="E3974" t="s">
        <v>416</v>
      </c>
      <c r="F3974" t="s">
        <v>348</v>
      </c>
      <c r="G3974" t="s">
        <v>243</v>
      </c>
      <c r="H3974" t="s">
        <v>244</v>
      </c>
      <c r="I3974" t="s">
        <v>245</v>
      </c>
      <c r="J3974" t="s">
        <v>246</v>
      </c>
      <c r="K3974" t="s">
        <v>191</v>
      </c>
      <c r="M3974" t="s">
        <v>316</v>
      </c>
      <c r="O3974" t="s">
        <v>194</v>
      </c>
      <c r="P3974">
        <v>2015</v>
      </c>
      <c r="Q3974">
        <v>0.7</v>
      </c>
    </row>
    <row r="3975" spans="1:17" x14ac:dyDescent="0.25">
      <c r="A3975" t="s">
        <v>469</v>
      </c>
      <c r="B3975" t="s">
        <v>470</v>
      </c>
      <c r="C3975" t="s">
        <v>471</v>
      </c>
      <c r="D3975" t="s">
        <v>472</v>
      </c>
      <c r="E3975" t="s">
        <v>416</v>
      </c>
      <c r="F3975" t="s">
        <v>348</v>
      </c>
      <c r="G3975" t="s">
        <v>243</v>
      </c>
      <c r="H3975" t="s">
        <v>244</v>
      </c>
      <c r="I3975" t="s">
        <v>245</v>
      </c>
      <c r="J3975" t="s">
        <v>246</v>
      </c>
      <c r="K3975" t="s">
        <v>191</v>
      </c>
      <c r="M3975" t="s">
        <v>316</v>
      </c>
      <c r="O3975" t="s">
        <v>194</v>
      </c>
      <c r="P3975">
        <v>2020</v>
      </c>
      <c r="Q3975">
        <v>0.7</v>
      </c>
    </row>
    <row r="3976" spans="1:17" x14ac:dyDescent="0.25">
      <c r="A3976" t="s">
        <v>469</v>
      </c>
      <c r="B3976" t="s">
        <v>470</v>
      </c>
      <c r="C3976" t="s">
        <v>471</v>
      </c>
      <c r="D3976" t="s">
        <v>472</v>
      </c>
      <c r="E3976" t="s">
        <v>416</v>
      </c>
      <c r="F3976" t="s">
        <v>348</v>
      </c>
      <c r="G3976" t="s">
        <v>243</v>
      </c>
      <c r="H3976" t="s">
        <v>244</v>
      </c>
      <c r="I3976" t="s">
        <v>245</v>
      </c>
      <c r="J3976" t="s">
        <v>246</v>
      </c>
      <c r="K3976" t="s">
        <v>191</v>
      </c>
      <c r="M3976" t="s">
        <v>316</v>
      </c>
      <c r="O3976" t="s">
        <v>264</v>
      </c>
      <c r="P3976">
        <v>2020</v>
      </c>
      <c r="Q3976">
        <v>0.7</v>
      </c>
    </row>
    <row r="3977" spans="1:17" x14ac:dyDescent="0.25">
      <c r="A3977" t="s">
        <v>469</v>
      </c>
      <c r="B3977" t="s">
        <v>470</v>
      </c>
      <c r="C3977" t="s">
        <v>471</v>
      </c>
      <c r="D3977" t="s">
        <v>472</v>
      </c>
      <c r="E3977" t="s">
        <v>416</v>
      </c>
      <c r="F3977" t="s">
        <v>348</v>
      </c>
      <c r="G3977" t="s">
        <v>243</v>
      </c>
      <c r="H3977" t="s">
        <v>244</v>
      </c>
      <c r="I3977" t="s">
        <v>245</v>
      </c>
      <c r="J3977" t="s">
        <v>246</v>
      </c>
      <c r="K3977" t="s">
        <v>191</v>
      </c>
      <c r="M3977" t="s">
        <v>316</v>
      </c>
      <c r="O3977" t="s">
        <v>265</v>
      </c>
      <c r="P3977">
        <v>2020</v>
      </c>
      <c r="Q3977">
        <v>0.7</v>
      </c>
    </row>
    <row r="3978" spans="1:17" x14ac:dyDescent="0.25">
      <c r="A3978" t="s">
        <v>469</v>
      </c>
      <c r="B3978" t="s">
        <v>470</v>
      </c>
      <c r="C3978" t="s">
        <v>471</v>
      </c>
      <c r="D3978" t="s">
        <v>472</v>
      </c>
      <c r="E3978" t="s">
        <v>416</v>
      </c>
      <c r="F3978" t="s">
        <v>348</v>
      </c>
      <c r="G3978" t="s">
        <v>243</v>
      </c>
      <c r="H3978" t="s">
        <v>244</v>
      </c>
      <c r="I3978" t="s">
        <v>245</v>
      </c>
      <c r="J3978" t="s">
        <v>246</v>
      </c>
      <c r="K3978" t="s">
        <v>191</v>
      </c>
      <c r="M3978" t="s">
        <v>316</v>
      </c>
      <c r="O3978" t="s">
        <v>194</v>
      </c>
      <c r="P3978">
        <v>2030</v>
      </c>
      <c r="Q3978">
        <v>0.7</v>
      </c>
    </row>
    <row r="3979" spans="1:17" x14ac:dyDescent="0.25">
      <c r="A3979" t="s">
        <v>469</v>
      </c>
      <c r="B3979" t="s">
        <v>470</v>
      </c>
      <c r="C3979" t="s">
        <v>471</v>
      </c>
      <c r="D3979" t="s">
        <v>472</v>
      </c>
      <c r="E3979" t="s">
        <v>416</v>
      </c>
      <c r="F3979" t="s">
        <v>348</v>
      </c>
      <c r="G3979" t="s">
        <v>243</v>
      </c>
      <c r="H3979" t="s">
        <v>244</v>
      </c>
      <c r="I3979" t="s">
        <v>245</v>
      </c>
      <c r="J3979" t="s">
        <v>246</v>
      </c>
      <c r="K3979" t="s">
        <v>191</v>
      </c>
      <c r="M3979" t="s">
        <v>316</v>
      </c>
      <c r="O3979" t="s">
        <v>194</v>
      </c>
      <c r="P3979">
        <v>2050</v>
      </c>
      <c r="Q3979">
        <v>0.7</v>
      </c>
    </row>
    <row r="3980" spans="1:17" x14ac:dyDescent="0.25">
      <c r="A3980" t="s">
        <v>469</v>
      </c>
      <c r="B3980" t="s">
        <v>470</v>
      </c>
      <c r="C3980" t="s">
        <v>471</v>
      </c>
      <c r="D3980" t="s">
        <v>472</v>
      </c>
      <c r="E3980" t="s">
        <v>416</v>
      </c>
      <c r="F3980" t="s">
        <v>348</v>
      </c>
      <c r="G3980" t="s">
        <v>243</v>
      </c>
      <c r="H3980" t="s">
        <v>244</v>
      </c>
      <c r="I3980" t="s">
        <v>245</v>
      </c>
      <c r="J3980" t="s">
        <v>246</v>
      </c>
      <c r="K3980" t="s">
        <v>191</v>
      </c>
      <c r="M3980" t="s">
        <v>316</v>
      </c>
      <c r="O3980" t="s">
        <v>264</v>
      </c>
      <c r="P3980">
        <v>2050</v>
      </c>
      <c r="Q3980">
        <v>0.7</v>
      </c>
    </row>
    <row r="3981" spans="1:17" x14ac:dyDescent="0.25">
      <c r="A3981" t="s">
        <v>469</v>
      </c>
      <c r="B3981" t="s">
        <v>470</v>
      </c>
      <c r="C3981" t="s">
        <v>471</v>
      </c>
      <c r="D3981" t="s">
        <v>472</v>
      </c>
      <c r="E3981" t="s">
        <v>416</v>
      </c>
      <c r="F3981" t="s">
        <v>348</v>
      </c>
      <c r="G3981" t="s">
        <v>243</v>
      </c>
      <c r="H3981" t="s">
        <v>244</v>
      </c>
      <c r="I3981" t="s">
        <v>245</v>
      </c>
      <c r="J3981" t="s">
        <v>246</v>
      </c>
      <c r="K3981" t="s">
        <v>191</v>
      </c>
      <c r="M3981" t="s">
        <v>316</v>
      </c>
      <c r="O3981" t="s">
        <v>265</v>
      </c>
      <c r="P3981">
        <v>2050</v>
      </c>
      <c r="Q3981">
        <v>0.7</v>
      </c>
    </row>
    <row r="3982" spans="1:17" x14ac:dyDescent="0.25">
      <c r="A3982" t="s">
        <v>469</v>
      </c>
      <c r="B3982" t="s">
        <v>470</v>
      </c>
      <c r="C3982" t="s">
        <v>471</v>
      </c>
      <c r="D3982" t="s">
        <v>472</v>
      </c>
      <c r="E3982" t="s">
        <v>416</v>
      </c>
      <c r="F3982" t="s">
        <v>348</v>
      </c>
      <c r="G3982" t="s">
        <v>243</v>
      </c>
      <c r="H3982" t="s">
        <v>248</v>
      </c>
      <c r="I3982" t="s">
        <v>249</v>
      </c>
      <c r="J3982" t="s">
        <v>250</v>
      </c>
      <c r="K3982" t="s">
        <v>191</v>
      </c>
      <c r="O3982" t="s">
        <v>194</v>
      </c>
      <c r="P3982">
        <v>2015</v>
      </c>
    </row>
    <row r="3983" spans="1:17" x14ac:dyDescent="0.25">
      <c r="A3983" t="s">
        <v>469</v>
      </c>
      <c r="B3983" t="s">
        <v>470</v>
      </c>
      <c r="C3983" t="s">
        <v>471</v>
      </c>
      <c r="D3983" t="s">
        <v>472</v>
      </c>
      <c r="E3983" t="s">
        <v>416</v>
      </c>
      <c r="F3983" t="s">
        <v>348</v>
      </c>
      <c r="G3983" t="s">
        <v>243</v>
      </c>
      <c r="H3983" t="s">
        <v>248</v>
      </c>
      <c r="I3983" t="s">
        <v>249</v>
      </c>
      <c r="J3983" t="s">
        <v>250</v>
      </c>
      <c r="K3983" t="s">
        <v>191</v>
      </c>
      <c r="O3983" t="s">
        <v>194</v>
      </c>
      <c r="P3983">
        <v>2020</v>
      </c>
    </row>
    <row r="3984" spans="1:17" x14ac:dyDescent="0.25">
      <c r="A3984" t="s">
        <v>469</v>
      </c>
      <c r="B3984" t="s">
        <v>470</v>
      </c>
      <c r="C3984" t="s">
        <v>471</v>
      </c>
      <c r="D3984" t="s">
        <v>472</v>
      </c>
      <c r="E3984" t="s">
        <v>416</v>
      </c>
      <c r="F3984" t="s">
        <v>348</v>
      </c>
      <c r="G3984" t="s">
        <v>243</v>
      </c>
      <c r="H3984" t="s">
        <v>248</v>
      </c>
      <c r="I3984" t="s">
        <v>249</v>
      </c>
      <c r="J3984" t="s">
        <v>250</v>
      </c>
      <c r="K3984" t="s">
        <v>191</v>
      </c>
      <c r="O3984" t="s">
        <v>264</v>
      </c>
      <c r="P3984">
        <v>2020</v>
      </c>
    </row>
    <row r="3985" spans="1:17" x14ac:dyDescent="0.25">
      <c r="A3985" t="s">
        <v>469</v>
      </c>
      <c r="B3985" t="s">
        <v>470</v>
      </c>
      <c r="C3985" t="s">
        <v>471</v>
      </c>
      <c r="D3985" t="s">
        <v>472</v>
      </c>
      <c r="E3985" t="s">
        <v>416</v>
      </c>
      <c r="F3985" t="s">
        <v>348</v>
      </c>
      <c r="G3985" t="s">
        <v>243</v>
      </c>
      <c r="H3985" t="s">
        <v>248</v>
      </c>
      <c r="I3985" t="s">
        <v>249</v>
      </c>
      <c r="J3985" t="s">
        <v>250</v>
      </c>
      <c r="K3985" t="s">
        <v>191</v>
      </c>
      <c r="O3985" t="s">
        <v>265</v>
      </c>
      <c r="P3985">
        <v>2020</v>
      </c>
    </row>
    <row r="3986" spans="1:17" x14ac:dyDescent="0.25">
      <c r="A3986" t="s">
        <v>469</v>
      </c>
      <c r="B3986" t="s">
        <v>470</v>
      </c>
      <c r="C3986" t="s">
        <v>471</v>
      </c>
      <c r="D3986" t="s">
        <v>472</v>
      </c>
      <c r="E3986" t="s">
        <v>416</v>
      </c>
      <c r="F3986" t="s">
        <v>348</v>
      </c>
      <c r="G3986" t="s">
        <v>243</v>
      </c>
      <c r="H3986" t="s">
        <v>248</v>
      </c>
      <c r="I3986" t="s">
        <v>249</v>
      </c>
      <c r="J3986" t="s">
        <v>250</v>
      </c>
      <c r="K3986" t="s">
        <v>191</v>
      </c>
      <c r="O3986" t="s">
        <v>194</v>
      </c>
      <c r="P3986">
        <v>2030</v>
      </c>
    </row>
    <row r="3987" spans="1:17" x14ac:dyDescent="0.25">
      <c r="A3987" t="s">
        <v>469</v>
      </c>
      <c r="B3987" t="s">
        <v>470</v>
      </c>
      <c r="C3987" t="s">
        <v>471</v>
      </c>
      <c r="D3987" t="s">
        <v>472</v>
      </c>
      <c r="E3987" t="s">
        <v>416</v>
      </c>
      <c r="F3987" t="s">
        <v>348</v>
      </c>
      <c r="G3987" t="s">
        <v>243</v>
      </c>
      <c r="H3987" t="s">
        <v>248</v>
      </c>
      <c r="I3987" t="s">
        <v>249</v>
      </c>
      <c r="J3987" t="s">
        <v>250</v>
      </c>
      <c r="K3987" t="s">
        <v>191</v>
      </c>
      <c r="O3987" t="s">
        <v>194</v>
      </c>
      <c r="P3987">
        <v>2050</v>
      </c>
    </row>
    <row r="3988" spans="1:17" x14ac:dyDescent="0.25">
      <c r="A3988" t="s">
        <v>469</v>
      </c>
      <c r="B3988" t="s">
        <v>470</v>
      </c>
      <c r="C3988" t="s">
        <v>471</v>
      </c>
      <c r="D3988" t="s">
        <v>472</v>
      </c>
      <c r="E3988" t="s">
        <v>416</v>
      </c>
      <c r="F3988" t="s">
        <v>348</v>
      </c>
      <c r="G3988" t="s">
        <v>243</v>
      </c>
      <c r="H3988" t="s">
        <v>248</v>
      </c>
      <c r="I3988" t="s">
        <v>249</v>
      </c>
      <c r="J3988" t="s">
        <v>250</v>
      </c>
      <c r="K3988" t="s">
        <v>191</v>
      </c>
      <c r="O3988" t="s">
        <v>264</v>
      </c>
      <c r="P3988">
        <v>2050</v>
      </c>
    </row>
    <row r="3989" spans="1:17" x14ac:dyDescent="0.25">
      <c r="A3989" t="s">
        <v>469</v>
      </c>
      <c r="B3989" t="s">
        <v>470</v>
      </c>
      <c r="C3989" t="s">
        <v>471</v>
      </c>
      <c r="D3989" t="s">
        <v>472</v>
      </c>
      <c r="E3989" t="s">
        <v>416</v>
      </c>
      <c r="F3989" t="s">
        <v>348</v>
      </c>
      <c r="G3989" t="s">
        <v>243</v>
      </c>
      <c r="H3989" t="s">
        <v>248</v>
      </c>
      <c r="I3989" t="s">
        <v>249</v>
      </c>
      <c r="J3989" t="s">
        <v>250</v>
      </c>
      <c r="K3989" t="s">
        <v>191</v>
      </c>
      <c r="O3989" t="s">
        <v>265</v>
      </c>
      <c r="P3989">
        <v>2050</v>
      </c>
    </row>
    <row r="3990" spans="1:17" x14ac:dyDescent="0.25">
      <c r="A3990" t="s">
        <v>469</v>
      </c>
      <c r="B3990" t="s">
        <v>470</v>
      </c>
      <c r="C3990" t="s">
        <v>471</v>
      </c>
      <c r="D3990" t="s">
        <v>472</v>
      </c>
      <c r="E3990" t="s">
        <v>416</v>
      </c>
      <c r="F3990" t="s">
        <v>348</v>
      </c>
      <c r="G3990" t="s">
        <v>243</v>
      </c>
      <c r="H3990" t="s">
        <v>253</v>
      </c>
      <c r="I3990" t="s">
        <v>254</v>
      </c>
      <c r="J3990" t="s">
        <v>255</v>
      </c>
      <c r="K3990" t="s">
        <v>191</v>
      </c>
      <c r="M3990" t="s">
        <v>316</v>
      </c>
      <c r="O3990" t="s">
        <v>194</v>
      </c>
      <c r="P3990">
        <v>2015</v>
      </c>
      <c r="Q3990">
        <v>0.01</v>
      </c>
    </row>
    <row r="3991" spans="1:17" x14ac:dyDescent="0.25">
      <c r="A3991" t="s">
        <v>469</v>
      </c>
      <c r="B3991" t="s">
        <v>470</v>
      </c>
      <c r="C3991" t="s">
        <v>471</v>
      </c>
      <c r="D3991" t="s">
        <v>472</v>
      </c>
      <c r="E3991" t="s">
        <v>416</v>
      </c>
      <c r="F3991" t="s">
        <v>348</v>
      </c>
      <c r="G3991" t="s">
        <v>243</v>
      </c>
      <c r="H3991" t="s">
        <v>253</v>
      </c>
      <c r="I3991" t="s">
        <v>254</v>
      </c>
      <c r="J3991" t="s">
        <v>255</v>
      </c>
      <c r="K3991" t="s">
        <v>191</v>
      </c>
      <c r="M3991" t="s">
        <v>316</v>
      </c>
      <c r="O3991" t="s">
        <v>194</v>
      </c>
      <c r="P3991">
        <v>2020</v>
      </c>
      <c r="Q3991">
        <v>0.01</v>
      </c>
    </row>
    <row r="3992" spans="1:17" x14ac:dyDescent="0.25">
      <c r="A3992" t="s">
        <v>469</v>
      </c>
      <c r="B3992" t="s">
        <v>470</v>
      </c>
      <c r="C3992" t="s">
        <v>471</v>
      </c>
      <c r="D3992" t="s">
        <v>472</v>
      </c>
      <c r="E3992" t="s">
        <v>416</v>
      </c>
      <c r="F3992" t="s">
        <v>348</v>
      </c>
      <c r="G3992" t="s">
        <v>243</v>
      </c>
      <c r="H3992" t="s">
        <v>253</v>
      </c>
      <c r="I3992" t="s">
        <v>254</v>
      </c>
      <c r="J3992" t="s">
        <v>255</v>
      </c>
      <c r="K3992" t="s">
        <v>191</v>
      </c>
      <c r="M3992" t="s">
        <v>316</v>
      </c>
      <c r="O3992" t="s">
        <v>264</v>
      </c>
      <c r="P3992">
        <v>2020</v>
      </c>
      <c r="Q3992">
        <v>0.01</v>
      </c>
    </row>
    <row r="3993" spans="1:17" x14ac:dyDescent="0.25">
      <c r="A3993" t="s">
        <v>469</v>
      </c>
      <c r="B3993" t="s">
        <v>470</v>
      </c>
      <c r="C3993" t="s">
        <v>471</v>
      </c>
      <c r="D3993" t="s">
        <v>472</v>
      </c>
      <c r="E3993" t="s">
        <v>416</v>
      </c>
      <c r="F3993" t="s">
        <v>348</v>
      </c>
      <c r="G3993" t="s">
        <v>243</v>
      </c>
      <c r="H3993" t="s">
        <v>253</v>
      </c>
      <c r="I3993" t="s">
        <v>254</v>
      </c>
      <c r="J3993" t="s">
        <v>255</v>
      </c>
      <c r="K3993" t="s">
        <v>191</v>
      </c>
      <c r="M3993" t="s">
        <v>316</v>
      </c>
      <c r="O3993" t="s">
        <v>265</v>
      </c>
      <c r="P3993">
        <v>2020</v>
      </c>
      <c r="Q3993">
        <v>0.01</v>
      </c>
    </row>
    <row r="3994" spans="1:17" x14ac:dyDescent="0.25">
      <c r="A3994" t="s">
        <v>469</v>
      </c>
      <c r="B3994" t="s">
        <v>470</v>
      </c>
      <c r="C3994" t="s">
        <v>471</v>
      </c>
      <c r="D3994" t="s">
        <v>472</v>
      </c>
      <c r="E3994" t="s">
        <v>416</v>
      </c>
      <c r="F3994" t="s">
        <v>348</v>
      </c>
      <c r="G3994" t="s">
        <v>243</v>
      </c>
      <c r="H3994" t="s">
        <v>253</v>
      </c>
      <c r="I3994" t="s">
        <v>254</v>
      </c>
      <c r="J3994" t="s">
        <v>255</v>
      </c>
      <c r="K3994" t="s">
        <v>191</v>
      </c>
      <c r="M3994" t="s">
        <v>316</v>
      </c>
      <c r="O3994" t="s">
        <v>194</v>
      </c>
      <c r="P3994">
        <v>2030</v>
      </c>
      <c r="Q3994">
        <v>0.01</v>
      </c>
    </row>
    <row r="3995" spans="1:17" x14ac:dyDescent="0.25">
      <c r="A3995" t="s">
        <v>469</v>
      </c>
      <c r="B3995" t="s">
        <v>470</v>
      </c>
      <c r="C3995" t="s">
        <v>471</v>
      </c>
      <c r="D3995" t="s">
        <v>472</v>
      </c>
      <c r="E3995" t="s">
        <v>416</v>
      </c>
      <c r="F3995" t="s">
        <v>348</v>
      </c>
      <c r="G3995" t="s">
        <v>243</v>
      </c>
      <c r="H3995" t="s">
        <v>253</v>
      </c>
      <c r="I3995" t="s">
        <v>254</v>
      </c>
      <c r="J3995" t="s">
        <v>255</v>
      </c>
      <c r="K3995" t="s">
        <v>191</v>
      </c>
      <c r="M3995" t="s">
        <v>316</v>
      </c>
      <c r="O3995" t="s">
        <v>194</v>
      </c>
      <c r="P3995">
        <v>2050</v>
      </c>
      <c r="Q3995">
        <v>0.01</v>
      </c>
    </row>
    <row r="3996" spans="1:17" x14ac:dyDescent="0.25">
      <c r="A3996" t="s">
        <v>469</v>
      </c>
      <c r="B3996" t="s">
        <v>470</v>
      </c>
      <c r="C3996" t="s">
        <v>471</v>
      </c>
      <c r="D3996" t="s">
        <v>472</v>
      </c>
      <c r="E3996" t="s">
        <v>416</v>
      </c>
      <c r="F3996" t="s">
        <v>348</v>
      </c>
      <c r="G3996" t="s">
        <v>243</v>
      </c>
      <c r="H3996" t="s">
        <v>253</v>
      </c>
      <c r="I3996" t="s">
        <v>254</v>
      </c>
      <c r="J3996" t="s">
        <v>255</v>
      </c>
      <c r="K3996" t="s">
        <v>191</v>
      </c>
      <c r="M3996" t="s">
        <v>316</v>
      </c>
      <c r="O3996" t="s">
        <v>264</v>
      </c>
      <c r="P3996">
        <v>2050</v>
      </c>
      <c r="Q3996">
        <v>0.01</v>
      </c>
    </row>
    <row r="3997" spans="1:17" x14ac:dyDescent="0.25">
      <c r="A3997" t="s">
        <v>469</v>
      </c>
      <c r="B3997" t="s">
        <v>470</v>
      </c>
      <c r="C3997" t="s">
        <v>471</v>
      </c>
      <c r="D3997" t="s">
        <v>472</v>
      </c>
      <c r="E3997" t="s">
        <v>416</v>
      </c>
      <c r="F3997" t="s">
        <v>348</v>
      </c>
      <c r="G3997" t="s">
        <v>243</v>
      </c>
      <c r="H3997" t="s">
        <v>253</v>
      </c>
      <c r="I3997" t="s">
        <v>254</v>
      </c>
      <c r="J3997" t="s">
        <v>255</v>
      </c>
      <c r="K3997" t="s">
        <v>191</v>
      </c>
      <c r="M3997" t="s">
        <v>316</v>
      </c>
      <c r="O3997" t="s">
        <v>265</v>
      </c>
      <c r="P3997">
        <v>2050</v>
      </c>
      <c r="Q3997">
        <v>0.01</v>
      </c>
    </row>
    <row r="3998" spans="1:17" x14ac:dyDescent="0.25">
      <c r="A3998" t="s">
        <v>469</v>
      </c>
      <c r="B3998" t="s">
        <v>470</v>
      </c>
      <c r="C3998" t="s">
        <v>471</v>
      </c>
      <c r="D3998" t="s">
        <v>472</v>
      </c>
      <c r="E3998" t="s">
        <v>416</v>
      </c>
      <c r="F3998" t="s">
        <v>348</v>
      </c>
      <c r="G3998" t="s">
        <v>243</v>
      </c>
      <c r="H3998" t="s">
        <v>357</v>
      </c>
      <c r="I3998" t="s">
        <v>306</v>
      </c>
      <c r="K3998" t="s">
        <v>78</v>
      </c>
      <c r="M3998" t="s">
        <v>316</v>
      </c>
      <c r="O3998" t="s">
        <v>194</v>
      </c>
      <c r="P3998">
        <v>2015</v>
      </c>
      <c r="Q3998">
        <v>8</v>
      </c>
    </row>
    <row r="3999" spans="1:17" x14ac:dyDescent="0.25">
      <c r="A3999" t="s">
        <v>469</v>
      </c>
      <c r="B3999" t="s">
        <v>470</v>
      </c>
      <c r="C3999" t="s">
        <v>471</v>
      </c>
      <c r="D3999" t="s">
        <v>472</v>
      </c>
      <c r="E3999" t="s">
        <v>416</v>
      </c>
      <c r="F3999" t="s">
        <v>348</v>
      </c>
      <c r="G3999" t="s">
        <v>243</v>
      </c>
      <c r="H3999" t="s">
        <v>357</v>
      </c>
      <c r="I3999" t="s">
        <v>306</v>
      </c>
      <c r="K3999" t="s">
        <v>78</v>
      </c>
      <c r="M3999" t="s">
        <v>316</v>
      </c>
      <c r="O3999" t="s">
        <v>194</v>
      </c>
      <c r="P3999">
        <v>2020</v>
      </c>
      <c r="Q3999">
        <v>8</v>
      </c>
    </row>
    <row r="4000" spans="1:17" x14ac:dyDescent="0.25">
      <c r="A4000" t="s">
        <v>469</v>
      </c>
      <c r="B4000" t="s">
        <v>470</v>
      </c>
      <c r="C4000" t="s">
        <v>471</v>
      </c>
      <c r="D4000" t="s">
        <v>472</v>
      </c>
      <c r="E4000" t="s">
        <v>416</v>
      </c>
      <c r="F4000" t="s">
        <v>348</v>
      </c>
      <c r="G4000" t="s">
        <v>243</v>
      </c>
      <c r="H4000" t="s">
        <v>357</v>
      </c>
      <c r="I4000" t="s">
        <v>306</v>
      </c>
      <c r="K4000" t="s">
        <v>78</v>
      </c>
      <c r="M4000" t="s">
        <v>316</v>
      </c>
      <c r="O4000" t="s">
        <v>264</v>
      </c>
      <c r="P4000">
        <v>2020</v>
      </c>
      <c r="Q4000">
        <v>8</v>
      </c>
    </row>
    <row r="4001" spans="1:17" x14ac:dyDescent="0.25">
      <c r="A4001" t="s">
        <v>469</v>
      </c>
      <c r="B4001" t="s">
        <v>470</v>
      </c>
      <c r="C4001" t="s">
        <v>471</v>
      </c>
      <c r="D4001" t="s">
        <v>472</v>
      </c>
      <c r="E4001" t="s">
        <v>416</v>
      </c>
      <c r="F4001" t="s">
        <v>348</v>
      </c>
      <c r="G4001" t="s">
        <v>243</v>
      </c>
      <c r="H4001" t="s">
        <v>357</v>
      </c>
      <c r="I4001" t="s">
        <v>306</v>
      </c>
      <c r="K4001" t="s">
        <v>78</v>
      </c>
      <c r="M4001" t="s">
        <v>316</v>
      </c>
      <c r="O4001" t="s">
        <v>265</v>
      </c>
      <c r="P4001">
        <v>2020</v>
      </c>
      <c r="Q4001">
        <v>8</v>
      </c>
    </row>
    <row r="4002" spans="1:17" x14ac:dyDescent="0.25">
      <c r="A4002" t="s">
        <v>469</v>
      </c>
      <c r="B4002" t="s">
        <v>470</v>
      </c>
      <c r="C4002" t="s">
        <v>471</v>
      </c>
      <c r="D4002" t="s">
        <v>472</v>
      </c>
      <c r="E4002" t="s">
        <v>416</v>
      </c>
      <c r="F4002" t="s">
        <v>348</v>
      </c>
      <c r="G4002" t="s">
        <v>243</v>
      </c>
      <c r="H4002" t="s">
        <v>357</v>
      </c>
      <c r="I4002" t="s">
        <v>306</v>
      </c>
      <c r="K4002" t="s">
        <v>78</v>
      </c>
      <c r="M4002" t="s">
        <v>316</v>
      </c>
      <c r="O4002" t="s">
        <v>194</v>
      </c>
      <c r="P4002">
        <v>2030</v>
      </c>
      <c r="Q4002">
        <v>8</v>
      </c>
    </row>
    <row r="4003" spans="1:17" x14ac:dyDescent="0.25">
      <c r="A4003" t="s">
        <v>469</v>
      </c>
      <c r="B4003" t="s">
        <v>470</v>
      </c>
      <c r="C4003" t="s">
        <v>471</v>
      </c>
      <c r="D4003" t="s">
        <v>472</v>
      </c>
      <c r="E4003" t="s">
        <v>416</v>
      </c>
      <c r="F4003" t="s">
        <v>348</v>
      </c>
      <c r="G4003" t="s">
        <v>243</v>
      </c>
      <c r="H4003" t="s">
        <v>357</v>
      </c>
      <c r="I4003" t="s">
        <v>306</v>
      </c>
      <c r="K4003" t="s">
        <v>78</v>
      </c>
      <c r="M4003" t="s">
        <v>316</v>
      </c>
      <c r="O4003" t="s">
        <v>194</v>
      </c>
      <c r="P4003">
        <v>2050</v>
      </c>
      <c r="Q4003">
        <v>8</v>
      </c>
    </row>
    <row r="4004" spans="1:17" x14ac:dyDescent="0.25">
      <c r="A4004" t="s">
        <v>469</v>
      </c>
      <c r="B4004" t="s">
        <v>470</v>
      </c>
      <c r="C4004" t="s">
        <v>471</v>
      </c>
      <c r="D4004" t="s">
        <v>472</v>
      </c>
      <c r="E4004" t="s">
        <v>416</v>
      </c>
      <c r="F4004" t="s">
        <v>348</v>
      </c>
      <c r="G4004" t="s">
        <v>243</v>
      </c>
      <c r="H4004" t="s">
        <v>357</v>
      </c>
      <c r="I4004" t="s">
        <v>306</v>
      </c>
      <c r="K4004" t="s">
        <v>78</v>
      </c>
      <c r="M4004" t="s">
        <v>316</v>
      </c>
      <c r="O4004" t="s">
        <v>264</v>
      </c>
      <c r="P4004">
        <v>2050</v>
      </c>
      <c r="Q4004">
        <v>8</v>
      </c>
    </row>
    <row r="4005" spans="1:17" x14ac:dyDescent="0.25">
      <c r="A4005" t="s">
        <v>469</v>
      </c>
      <c r="B4005" t="s">
        <v>470</v>
      </c>
      <c r="C4005" t="s">
        <v>471</v>
      </c>
      <c r="D4005" t="s">
        <v>472</v>
      </c>
      <c r="E4005" t="s">
        <v>416</v>
      </c>
      <c r="F4005" t="s">
        <v>348</v>
      </c>
      <c r="G4005" t="s">
        <v>243</v>
      </c>
      <c r="H4005" t="s">
        <v>357</v>
      </c>
      <c r="I4005" t="s">
        <v>306</v>
      </c>
      <c r="K4005" t="s">
        <v>78</v>
      </c>
      <c r="M4005" t="s">
        <v>316</v>
      </c>
      <c r="O4005" t="s">
        <v>265</v>
      </c>
      <c r="P4005">
        <v>2050</v>
      </c>
      <c r="Q4005">
        <v>8</v>
      </c>
    </row>
    <row r="4006" spans="1:17" x14ac:dyDescent="0.25">
      <c r="A4006" t="s">
        <v>469</v>
      </c>
      <c r="B4006" t="s">
        <v>470</v>
      </c>
      <c r="C4006" t="s">
        <v>471</v>
      </c>
      <c r="D4006" t="s">
        <v>472</v>
      </c>
      <c r="E4006" t="s">
        <v>416</v>
      </c>
      <c r="F4006" t="s">
        <v>348</v>
      </c>
      <c r="G4006" t="s">
        <v>188</v>
      </c>
      <c r="H4006" t="s">
        <v>429</v>
      </c>
      <c r="I4006" t="s">
        <v>240</v>
      </c>
      <c r="J4006" t="s">
        <v>288</v>
      </c>
      <c r="K4006" t="s">
        <v>430</v>
      </c>
      <c r="L4006" t="s">
        <v>237</v>
      </c>
      <c r="M4006" t="s">
        <v>427</v>
      </c>
      <c r="N4006" t="s">
        <v>206</v>
      </c>
      <c r="O4006" t="s">
        <v>194</v>
      </c>
      <c r="P4006">
        <v>2015</v>
      </c>
      <c r="Q4006">
        <v>1.080964155</v>
      </c>
    </row>
    <row r="4007" spans="1:17" x14ac:dyDescent="0.25">
      <c r="A4007" t="s">
        <v>469</v>
      </c>
      <c r="B4007" t="s">
        <v>470</v>
      </c>
      <c r="C4007" t="s">
        <v>471</v>
      </c>
      <c r="D4007" t="s">
        <v>472</v>
      </c>
      <c r="E4007" t="s">
        <v>416</v>
      </c>
      <c r="F4007" t="s">
        <v>348</v>
      </c>
      <c r="G4007" t="s">
        <v>188</v>
      </c>
      <c r="H4007" t="s">
        <v>429</v>
      </c>
      <c r="I4007" t="s">
        <v>240</v>
      </c>
      <c r="J4007" t="s">
        <v>288</v>
      </c>
      <c r="K4007" t="s">
        <v>430</v>
      </c>
      <c r="L4007" t="s">
        <v>237</v>
      </c>
      <c r="M4007" t="s">
        <v>427</v>
      </c>
      <c r="N4007" t="s">
        <v>206</v>
      </c>
      <c r="O4007" t="s">
        <v>194</v>
      </c>
      <c r="P4007">
        <v>2020</v>
      </c>
      <c r="Q4007">
        <v>1.054208944</v>
      </c>
    </row>
    <row r="4008" spans="1:17" x14ac:dyDescent="0.25">
      <c r="A4008" t="s">
        <v>469</v>
      </c>
      <c r="B4008" t="s">
        <v>470</v>
      </c>
      <c r="C4008" t="s">
        <v>471</v>
      </c>
      <c r="D4008" t="s">
        <v>472</v>
      </c>
      <c r="E4008" t="s">
        <v>416</v>
      </c>
      <c r="F4008" t="s">
        <v>348</v>
      </c>
      <c r="G4008" t="s">
        <v>188</v>
      </c>
      <c r="H4008" t="s">
        <v>429</v>
      </c>
      <c r="I4008" t="s">
        <v>240</v>
      </c>
      <c r="J4008" t="s">
        <v>288</v>
      </c>
      <c r="K4008" t="s">
        <v>430</v>
      </c>
      <c r="L4008" t="s">
        <v>237</v>
      </c>
      <c r="M4008" t="s">
        <v>427</v>
      </c>
      <c r="N4008" t="s">
        <v>206</v>
      </c>
      <c r="O4008" t="s">
        <v>264</v>
      </c>
      <c r="P4008">
        <v>2020</v>
      </c>
      <c r="Q4008">
        <v>0.91881953199999999</v>
      </c>
    </row>
    <row r="4009" spans="1:17" x14ac:dyDescent="0.25">
      <c r="A4009" t="s">
        <v>469</v>
      </c>
      <c r="B4009" t="s">
        <v>470</v>
      </c>
      <c r="C4009" t="s">
        <v>471</v>
      </c>
      <c r="D4009" t="s">
        <v>472</v>
      </c>
      <c r="E4009" t="s">
        <v>416</v>
      </c>
      <c r="F4009" t="s">
        <v>348</v>
      </c>
      <c r="G4009" t="s">
        <v>188</v>
      </c>
      <c r="H4009" t="s">
        <v>429</v>
      </c>
      <c r="I4009" t="s">
        <v>240</v>
      </c>
      <c r="J4009" t="s">
        <v>288</v>
      </c>
      <c r="K4009" t="s">
        <v>430</v>
      </c>
      <c r="L4009" t="s">
        <v>237</v>
      </c>
      <c r="M4009" t="s">
        <v>427</v>
      </c>
      <c r="N4009" t="s">
        <v>206</v>
      </c>
      <c r="O4009" t="s">
        <v>265</v>
      </c>
      <c r="P4009">
        <v>2020</v>
      </c>
      <c r="Q4009">
        <v>1.302098234</v>
      </c>
    </row>
    <row r="4010" spans="1:17" x14ac:dyDescent="0.25">
      <c r="A4010" t="s">
        <v>469</v>
      </c>
      <c r="B4010" t="s">
        <v>470</v>
      </c>
      <c r="C4010" t="s">
        <v>471</v>
      </c>
      <c r="D4010" t="s">
        <v>472</v>
      </c>
      <c r="E4010" t="s">
        <v>416</v>
      </c>
      <c r="F4010" t="s">
        <v>348</v>
      </c>
      <c r="G4010" t="s">
        <v>188</v>
      </c>
      <c r="H4010" t="s">
        <v>429</v>
      </c>
      <c r="I4010" t="s">
        <v>240</v>
      </c>
      <c r="J4010" t="s">
        <v>288</v>
      </c>
      <c r="K4010" t="s">
        <v>430</v>
      </c>
      <c r="L4010" t="s">
        <v>237</v>
      </c>
      <c r="M4010" t="s">
        <v>427</v>
      </c>
      <c r="N4010" t="s">
        <v>206</v>
      </c>
      <c r="O4010" t="s">
        <v>194</v>
      </c>
      <c r="P4010">
        <v>2030</v>
      </c>
      <c r="Q4010">
        <v>1.061658263</v>
      </c>
    </row>
    <row r="4011" spans="1:17" x14ac:dyDescent="0.25">
      <c r="A4011" t="s">
        <v>469</v>
      </c>
      <c r="B4011" t="s">
        <v>470</v>
      </c>
      <c r="C4011" t="s">
        <v>471</v>
      </c>
      <c r="D4011" t="s">
        <v>472</v>
      </c>
      <c r="E4011" t="s">
        <v>416</v>
      </c>
      <c r="F4011" t="s">
        <v>348</v>
      </c>
      <c r="G4011" t="s">
        <v>188</v>
      </c>
      <c r="H4011" t="s">
        <v>429</v>
      </c>
      <c r="I4011" t="s">
        <v>240</v>
      </c>
      <c r="J4011" t="s">
        <v>288</v>
      </c>
      <c r="K4011" t="s">
        <v>430</v>
      </c>
      <c r="L4011" t="s">
        <v>237</v>
      </c>
      <c r="M4011" t="s">
        <v>427</v>
      </c>
      <c r="N4011" t="s">
        <v>206</v>
      </c>
      <c r="O4011" t="s">
        <v>194</v>
      </c>
      <c r="P4011">
        <v>2050</v>
      </c>
      <c r="Q4011">
        <v>0.96601416699999998</v>
      </c>
    </row>
    <row r="4012" spans="1:17" x14ac:dyDescent="0.25">
      <c r="A4012" t="s">
        <v>469</v>
      </c>
      <c r="B4012" t="s">
        <v>470</v>
      </c>
      <c r="C4012" t="s">
        <v>471</v>
      </c>
      <c r="D4012" t="s">
        <v>472</v>
      </c>
      <c r="E4012" t="s">
        <v>416</v>
      </c>
      <c r="F4012" t="s">
        <v>348</v>
      </c>
      <c r="G4012" t="s">
        <v>188</v>
      </c>
      <c r="H4012" t="s">
        <v>429</v>
      </c>
      <c r="I4012" t="s">
        <v>240</v>
      </c>
      <c r="J4012" t="s">
        <v>288</v>
      </c>
      <c r="K4012" t="s">
        <v>430</v>
      </c>
      <c r="L4012" t="s">
        <v>237</v>
      </c>
      <c r="M4012" t="s">
        <v>427</v>
      </c>
      <c r="N4012" t="s">
        <v>206</v>
      </c>
      <c r="O4012" t="s">
        <v>264</v>
      </c>
      <c r="P4012">
        <v>2050</v>
      </c>
      <c r="Q4012">
        <v>0.75200160500000002</v>
      </c>
    </row>
    <row r="4013" spans="1:17" x14ac:dyDescent="0.25">
      <c r="A4013" t="s">
        <v>469</v>
      </c>
      <c r="B4013" t="s">
        <v>470</v>
      </c>
      <c r="C4013" t="s">
        <v>471</v>
      </c>
      <c r="D4013" t="s">
        <v>472</v>
      </c>
      <c r="E4013" t="s">
        <v>416</v>
      </c>
      <c r="F4013" t="s">
        <v>348</v>
      </c>
      <c r="G4013" t="s">
        <v>188</v>
      </c>
      <c r="H4013" t="s">
        <v>429</v>
      </c>
      <c r="I4013" t="s">
        <v>240</v>
      </c>
      <c r="J4013" t="s">
        <v>288</v>
      </c>
      <c r="K4013" t="s">
        <v>430</v>
      </c>
      <c r="L4013" t="s">
        <v>237</v>
      </c>
      <c r="M4013" t="s">
        <v>427</v>
      </c>
      <c r="N4013" t="s">
        <v>206</v>
      </c>
      <c r="O4013" t="s">
        <v>265</v>
      </c>
      <c r="P4013">
        <v>2050</v>
      </c>
      <c r="Q4013">
        <v>1.3123254639999999</v>
      </c>
    </row>
    <row r="4014" spans="1:17" x14ac:dyDescent="0.25">
      <c r="A4014" t="s">
        <v>469</v>
      </c>
      <c r="B4014" t="s">
        <v>470</v>
      </c>
      <c r="C4014" t="s">
        <v>471</v>
      </c>
      <c r="D4014" t="s">
        <v>472</v>
      </c>
      <c r="E4014" t="s">
        <v>416</v>
      </c>
      <c r="F4014" t="s">
        <v>348</v>
      </c>
      <c r="G4014" t="s">
        <v>188</v>
      </c>
      <c r="H4014" t="s">
        <v>431</v>
      </c>
      <c r="I4014" t="s">
        <v>240</v>
      </c>
      <c r="J4014" t="s">
        <v>290</v>
      </c>
      <c r="K4014" t="s">
        <v>430</v>
      </c>
      <c r="L4014" t="s">
        <v>237</v>
      </c>
      <c r="M4014" t="s">
        <v>380</v>
      </c>
      <c r="N4014" t="s">
        <v>206</v>
      </c>
      <c r="O4014" t="s">
        <v>194</v>
      </c>
      <c r="P4014">
        <v>2015</v>
      </c>
      <c r="Q4014">
        <v>0.80241921500000002</v>
      </c>
    </row>
    <row r="4015" spans="1:17" x14ac:dyDescent="0.25">
      <c r="A4015" t="s">
        <v>469</v>
      </c>
      <c r="B4015" t="s">
        <v>470</v>
      </c>
      <c r="C4015" t="s">
        <v>471</v>
      </c>
      <c r="D4015" t="s">
        <v>472</v>
      </c>
      <c r="E4015" t="s">
        <v>416</v>
      </c>
      <c r="F4015" t="s">
        <v>348</v>
      </c>
      <c r="G4015" t="s">
        <v>188</v>
      </c>
      <c r="H4015" t="s">
        <v>431</v>
      </c>
      <c r="I4015" t="s">
        <v>240</v>
      </c>
      <c r="J4015" t="s">
        <v>290</v>
      </c>
      <c r="K4015" t="s">
        <v>430</v>
      </c>
      <c r="L4015" t="s">
        <v>237</v>
      </c>
      <c r="M4015" t="s">
        <v>380</v>
      </c>
      <c r="N4015" t="s">
        <v>206</v>
      </c>
      <c r="O4015" t="s">
        <v>194</v>
      </c>
      <c r="P4015">
        <v>2020</v>
      </c>
      <c r="Q4015">
        <v>0.78255833900000005</v>
      </c>
    </row>
    <row r="4016" spans="1:17" x14ac:dyDescent="0.25">
      <c r="A4016" t="s">
        <v>469</v>
      </c>
      <c r="B4016" t="s">
        <v>470</v>
      </c>
      <c r="C4016" t="s">
        <v>471</v>
      </c>
      <c r="D4016" t="s">
        <v>472</v>
      </c>
      <c r="E4016" t="s">
        <v>416</v>
      </c>
      <c r="F4016" t="s">
        <v>348</v>
      </c>
      <c r="G4016" t="s">
        <v>188</v>
      </c>
      <c r="H4016" t="s">
        <v>431</v>
      </c>
      <c r="I4016" t="s">
        <v>240</v>
      </c>
      <c r="J4016" t="s">
        <v>290</v>
      </c>
      <c r="K4016" t="s">
        <v>430</v>
      </c>
      <c r="L4016" t="s">
        <v>237</v>
      </c>
      <c r="M4016" t="s">
        <v>380</v>
      </c>
      <c r="N4016" t="s">
        <v>206</v>
      </c>
      <c r="O4016" t="s">
        <v>264</v>
      </c>
      <c r="P4016">
        <v>2020</v>
      </c>
      <c r="Q4016">
        <v>0.68205633300000001</v>
      </c>
    </row>
    <row r="4017" spans="1:17" x14ac:dyDescent="0.25">
      <c r="A4017" t="s">
        <v>469</v>
      </c>
      <c r="B4017" t="s">
        <v>470</v>
      </c>
      <c r="C4017" t="s">
        <v>471</v>
      </c>
      <c r="D4017" t="s">
        <v>472</v>
      </c>
      <c r="E4017" t="s">
        <v>416</v>
      </c>
      <c r="F4017" t="s">
        <v>348</v>
      </c>
      <c r="G4017" t="s">
        <v>188</v>
      </c>
      <c r="H4017" t="s">
        <v>431</v>
      </c>
      <c r="I4017" t="s">
        <v>240</v>
      </c>
      <c r="J4017" t="s">
        <v>290</v>
      </c>
      <c r="K4017" t="s">
        <v>430</v>
      </c>
      <c r="L4017" t="s">
        <v>237</v>
      </c>
      <c r="M4017" t="s">
        <v>380</v>
      </c>
      <c r="N4017" t="s">
        <v>206</v>
      </c>
      <c r="O4017" t="s">
        <v>265</v>
      </c>
      <c r="P4017">
        <v>2020</v>
      </c>
      <c r="Q4017">
        <v>0.922782098</v>
      </c>
    </row>
    <row r="4018" spans="1:17" x14ac:dyDescent="0.25">
      <c r="A4018" t="s">
        <v>469</v>
      </c>
      <c r="B4018" t="s">
        <v>470</v>
      </c>
      <c r="C4018" t="s">
        <v>471</v>
      </c>
      <c r="D4018" t="s">
        <v>472</v>
      </c>
      <c r="E4018" t="s">
        <v>416</v>
      </c>
      <c r="F4018" t="s">
        <v>348</v>
      </c>
      <c r="G4018" t="s">
        <v>188</v>
      </c>
      <c r="H4018" t="s">
        <v>431</v>
      </c>
      <c r="I4018" t="s">
        <v>240</v>
      </c>
      <c r="J4018" t="s">
        <v>290</v>
      </c>
      <c r="K4018" t="s">
        <v>430</v>
      </c>
      <c r="L4018" t="s">
        <v>237</v>
      </c>
      <c r="M4018" t="s">
        <v>380</v>
      </c>
      <c r="N4018" t="s">
        <v>206</v>
      </c>
      <c r="O4018" t="s">
        <v>194</v>
      </c>
      <c r="P4018">
        <v>2030</v>
      </c>
      <c r="Q4018">
        <v>0.74429916399999996</v>
      </c>
    </row>
    <row r="4019" spans="1:17" x14ac:dyDescent="0.25">
      <c r="A4019" t="s">
        <v>469</v>
      </c>
      <c r="B4019" t="s">
        <v>470</v>
      </c>
      <c r="C4019" t="s">
        <v>471</v>
      </c>
      <c r="D4019" t="s">
        <v>472</v>
      </c>
      <c r="E4019" t="s">
        <v>416</v>
      </c>
      <c r="F4019" t="s">
        <v>348</v>
      </c>
      <c r="G4019" t="s">
        <v>188</v>
      </c>
      <c r="H4019" t="s">
        <v>431</v>
      </c>
      <c r="I4019" t="s">
        <v>240</v>
      </c>
      <c r="J4019" t="s">
        <v>290</v>
      </c>
      <c r="K4019" t="s">
        <v>430</v>
      </c>
      <c r="L4019" t="s">
        <v>237</v>
      </c>
      <c r="M4019" t="s">
        <v>380</v>
      </c>
      <c r="N4019" t="s">
        <v>206</v>
      </c>
      <c r="O4019" t="s">
        <v>194</v>
      </c>
      <c r="P4019">
        <v>2050</v>
      </c>
      <c r="Q4019">
        <v>0.67330082400000002</v>
      </c>
    </row>
    <row r="4020" spans="1:17" x14ac:dyDescent="0.25">
      <c r="A4020" t="s">
        <v>469</v>
      </c>
      <c r="B4020" t="s">
        <v>470</v>
      </c>
      <c r="C4020" t="s">
        <v>471</v>
      </c>
      <c r="D4020" t="s">
        <v>472</v>
      </c>
      <c r="E4020" t="s">
        <v>416</v>
      </c>
      <c r="F4020" t="s">
        <v>348</v>
      </c>
      <c r="G4020" t="s">
        <v>188</v>
      </c>
      <c r="H4020" t="s">
        <v>431</v>
      </c>
      <c r="I4020" t="s">
        <v>240</v>
      </c>
      <c r="J4020" t="s">
        <v>290</v>
      </c>
      <c r="K4020" t="s">
        <v>430</v>
      </c>
      <c r="L4020" t="s">
        <v>237</v>
      </c>
      <c r="M4020" t="s">
        <v>380</v>
      </c>
      <c r="N4020" t="s">
        <v>206</v>
      </c>
      <c r="O4020" t="s">
        <v>264</v>
      </c>
      <c r="P4020">
        <v>2050</v>
      </c>
      <c r="Q4020">
        <v>0.55822437300000005</v>
      </c>
    </row>
    <row r="4021" spans="1:17" x14ac:dyDescent="0.25">
      <c r="A4021" t="s">
        <v>469</v>
      </c>
      <c r="B4021" t="s">
        <v>470</v>
      </c>
      <c r="C4021" t="s">
        <v>471</v>
      </c>
      <c r="D4021" t="s">
        <v>472</v>
      </c>
      <c r="E4021" t="s">
        <v>416</v>
      </c>
      <c r="F4021" t="s">
        <v>348</v>
      </c>
      <c r="G4021" t="s">
        <v>188</v>
      </c>
      <c r="H4021" t="s">
        <v>431</v>
      </c>
      <c r="I4021" t="s">
        <v>240</v>
      </c>
      <c r="J4021" t="s">
        <v>290</v>
      </c>
      <c r="K4021" t="s">
        <v>430</v>
      </c>
      <c r="L4021" t="s">
        <v>237</v>
      </c>
      <c r="M4021" t="s">
        <v>380</v>
      </c>
      <c r="N4021" t="s">
        <v>206</v>
      </c>
      <c r="O4021" t="s">
        <v>265</v>
      </c>
      <c r="P4021">
        <v>2050</v>
      </c>
      <c r="Q4021">
        <v>0.93037395499999997</v>
      </c>
    </row>
    <row r="4022" spans="1:17" x14ac:dyDescent="0.25">
      <c r="A4022" t="s">
        <v>469</v>
      </c>
      <c r="B4022" t="s">
        <v>470</v>
      </c>
      <c r="C4022" t="s">
        <v>471</v>
      </c>
      <c r="D4022" t="s">
        <v>472</v>
      </c>
      <c r="E4022" t="s">
        <v>416</v>
      </c>
      <c r="F4022" t="s">
        <v>348</v>
      </c>
      <c r="G4022" t="s">
        <v>188</v>
      </c>
      <c r="H4022" t="s">
        <v>490</v>
      </c>
      <c r="I4022" t="s">
        <v>4</v>
      </c>
      <c r="J4022" t="s">
        <v>481</v>
      </c>
      <c r="K4022" t="s">
        <v>458</v>
      </c>
      <c r="L4022" t="s">
        <v>237</v>
      </c>
      <c r="M4022" t="s">
        <v>368</v>
      </c>
      <c r="N4022" t="s">
        <v>440</v>
      </c>
      <c r="O4022" t="s">
        <v>194</v>
      </c>
      <c r="P4022">
        <v>2015</v>
      </c>
      <c r="Q4022">
        <v>5.0637923569999996</v>
      </c>
    </row>
    <row r="4023" spans="1:17" x14ac:dyDescent="0.25">
      <c r="A4023" t="s">
        <v>469</v>
      </c>
      <c r="B4023" t="s">
        <v>470</v>
      </c>
      <c r="C4023" t="s">
        <v>471</v>
      </c>
      <c r="D4023" t="s">
        <v>472</v>
      </c>
      <c r="E4023" t="s">
        <v>416</v>
      </c>
      <c r="F4023" t="s">
        <v>348</v>
      </c>
      <c r="G4023" t="s">
        <v>188</v>
      </c>
      <c r="H4023" t="s">
        <v>490</v>
      </c>
      <c r="I4023" t="s">
        <v>4</v>
      </c>
      <c r="J4023" t="s">
        <v>481</v>
      </c>
      <c r="K4023" t="s">
        <v>458</v>
      </c>
      <c r="L4023" t="s">
        <v>237</v>
      </c>
      <c r="M4023" t="s">
        <v>368</v>
      </c>
      <c r="N4023" t="s">
        <v>440</v>
      </c>
      <c r="O4023" t="s">
        <v>194</v>
      </c>
      <c r="P4023">
        <v>2020</v>
      </c>
      <c r="Q4023">
        <v>5.546058296</v>
      </c>
    </row>
    <row r="4024" spans="1:17" x14ac:dyDescent="0.25">
      <c r="A4024" t="s">
        <v>469</v>
      </c>
      <c r="B4024" t="s">
        <v>470</v>
      </c>
      <c r="C4024" t="s">
        <v>471</v>
      </c>
      <c r="D4024" t="s">
        <v>472</v>
      </c>
      <c r="E4024" t="s">
        <v>416</v>
      </c>
      <c r="F4024" t="s">
        <v>348</v>
      </c>
      <c r="G4024" t="s">
        <v>188</v>
      </c>
      <c r="H4024" t="s">
        <v>490</v>
      </c>
      <c r="I4024" t="s">
        <v>4</v>
      </c>
      <c r="J4024" t="s">
        <v>481</v>
      </c>
      <c r="K4024" t="s">
        <v>458</v>
      </c>
      <c r="L4024" t="s">
        <v>237</v>
      </c>
      <c r="M4024" t="s">
        <v>368</v>
      </c>
      <c r="N4024" t="s">
        <v>440</v>
      </c>
      <c r="O4024" t="s">
        <v>264</v>
      </c>
      <c r="P4024">
        <v>2020</v>
      </c>
      <c r="Q4024">
        <v>5.3440794699999996</v>
      </c>
    </row>
    <row r="4025" spans="1:17" x14ac:dyDescent="0.25">
      <c r="A4025" t="s">
        <v>469</v>
      </c>
      <c r="B4025" t="s">
        <v>470</v>
      </c>
      <c r="C4025" t="s">
        <v>471</v>
      </c>
      <c r="D4025" t="s">
        <v>472</v>
      </c>
      <c r="E4025" t="s">
        <v>416</v>
      </c>
      <c r="F4025" t="s">
        <v>348</v>
      </c>
      <c r="G4025" t="s">
        <v>188</v>
      </c>
      <c r="H4025" t="s">
        <v>490</v>
      </c>
      <c r="I4025" t="s">
        <v>4</v>
      </c>
      <c r="J4025" t="s">
        <v>481</v>
      </c>
      <c r="K4025" t="s">
        <v>458</v>
      </c>
      <c r="L4025" t="s">
        <v>237</v>
      </c>
      <c r="M4025" t="s">
        <v>368</v>
      </c>
      <c r="N4025" t="s">
        <v>440</v>
      </c>
      <c r="O4025" t="s">
        <v>265</v>
      </c>
      <c r="P4025">
        <v>2020</v>
      </c>
      <c r="Q4025">
        <v>5.5499439979999998</v>
      </c>
    </row>
    <row r="4026" spans="1:17" x14ac:dyDescent="0.25">
      <c r="A4026" t="s">
        <v>469</v>
      </c>
      <c r="B4026" t="s">
        <v>470</v>
      </c>
      <c r="C4026" t="s">
        <v>471</v>
      </c>
      <c r="D4026" t="s">
        <v>472</v>
      </c>
      <c r="E4026" t="s">
        <v>416</v>
      </c>
      <c r="F4026" t="s">
        <v>348</v>
      </c>
      <c r="G4026" t="s">
        <v>188</v>
      </c>
      <c r="H4026" t="s">
        <v>490</v>
      </c>
      <c r="I4026" t="s">
        <v>4</v>
      </c>
      <c r="J4026" t="s">
        <v>481</v>
      </c>
      <c r="K4026" t="s">
        <v>458</v>
      </c>
      <c r="L4026" t="s">
        <v>237</v>
      </c>
      <c r="M4026" t="s">
        <v>368</v>
      </c>
      <c r="N4026" t="s">
        <v>440</v>
      </c>
      <c r="O4026" t="s">
        <v>194</v>
      </c>
      <c r="P4026">
        <v>2030</v>
      </c>
      <c r="Q4026">
        <v>8.0282572670000008</v>
      </c>
    </row>
    <row r="4027" spans="1:17" x14ac:dyDescent="0.25">
      <c r="A4027" t="s">
        <v>469</v>
      </c>
      <c r="B4027" t="s">
        <v>470</v>
      </c>
      <c r="C4027" t="s">
        <v>471</v>
      </c>
      <c r="D4027" t="s">
        <v>472</v>
      </c>
      <c r="E4027" t="s">
        <v>416</v>
      </c>
      <c r="F4027" t="s">
        <v>348</v>
      </c>
      <c r="G4027" t="s">
        <v>188</v>
      </c>
      <c r="H4027" t="s">
        <v>490</v>
      </c>
      <c r="I4027" t="s">
        <v>4</v>
      </c>
      <c r="J4027" t="s">
        <v>481</v>
      </c>
      <c r="K4027" t="s">
        <v>458</v>
      </c>
      <c r="L4027" t="s">
        <v>237</v>
      </c>
      <c r="M4027" t="s">
        <v>368</v>
      </c>
      <c r="N4027" t="s">
        <v>440</v>
      </c>
      <c r="O4027" t="s">
        <v>194</v>
      </c>
      <c r="P4027">
        <v>2050</v>
      </c>
      <c r="Q4027">
        <v>9.1029758580000006</v>
      </c>
    </row>
    <row r="4028" spans="1:17" x14ac:dyDescent="0.25">
      <c r="A4028" t="s">
        <v>469</v>
      </c>
      <c r="B4028" t="s">
        <v>470</v>
      </c>
      <c r="C4028" t="s">
        <v>471</v>
      </c>
      <c r="D4028" t="s">
        <v>472</v>
      </c>
      <c r="E4028" t="s">
        <v>416</v>
      </c>
      <c r="F4028" t="s">
        <v>348</v>
      </c>
      <c r="G4028" t="s">
        <v>188</v>
      </c>
      <c r="H4028" t="s">
        <v>490</v>
      </c>
      <c r="I4028" t="s">
        <v>4</v>
      </c>
      <c r="J4028" t="s">
        <v>481</v>
      </c>
      <c r="K4028" t="s">
        <v>458</v>
      </c>
      <c r="L4028" t="s">
        <v>237</v>
      </c>
      <c r="M4028" t="s">
        <v>368</v>
      </c>
      <c r="N4028" t="s">
        <v>440</v>
      </c>
      <c r="O4028" t="s">
        <v>264</v>
      </c>
      <c r="P4028">
        <v>2050</v>
      </c>
      <c r="Q4028">
        <v>8.8689608310000008</v>
      </c>
    </row>
    <row r="4029" spans="1:17" x14ac:dyDescent="0.25">
      <c r="A4029" t="s">
        <v>469</v>
      </c>
      <c r="B4029" t="s">
        <v>470</v>
      </c>
      <c r="C4029" t="s">
        <v>471</v>
      </c>
      <c r="D4029" t="s">
        <v>472</v>
      </c>
      <c r="E4029" t="s">
        <v>416</v>
      </c>
      <c r="F4029" t="s">
        <v>348</v>
      </c>
      <c r="G4029" t="s">
        <v>188</v>
      </c>
      <c r="H4029" t="s">
        <v>490</v>
      </c>
      <c r="I4029" t="s">
        <v>4</v>
      </c>
      <c r="J4029" t="s">
        <v>481</v>
      </c>
      <c r="K4029" t="s">
        <v>458</v>
      </c>
      <c r="L4029" t="s">
        <v>237</v>
      </c>
      <c r="M4029" t="s">
        <v>368</v>
      </c>
      <c r="N4029" t="s">
        <v>440</v>
      </c>
      <c r="O4029" t="s">
        <v>265</v>
      </c>
      <c r="P4029">
        <v>2050</v>
      </c>
      <c r="Q4029">
        <v>9.4107746060000004</v>
      </c>
    </row>
    <row r="4030" spans="1:17" x14ac:dyDescent="0.25">
      <c r="A4030" t="s">
        <v>469</v>
      </c>
      <c r="B4030" t="s">
        <v>470</v>
      </c>
      <c r="C4030" t="s">
        <v>471</v>
      </c>
      <c r="D4030" t="s">
        <v>472</v>
      </c>
      <c r="E4030" t="s">
        <v>416</v>
      </c>
      <c r="F4030" t="s">
        <v>348</v>
      </c>
      <c r="G4030" t="s">
        <v>188</v>
      </c>
      <c r="H4030" t="s">
        <v>491</v>
      </c>
      <c r="I4030" t="s">
        <v>4</v>
      </c>
      <c r="J4030" t="s">
        <v>485</v>
      </c>
      <c r="K4030" t="s">
        <v>458</v>
      </c>
      <c r="L4030" t="s">
        <v>237</v>
      </c>
      <c r="M4030" t="s">
        <v>368</v>
      </c>
      <c r="N4030" t="s">
        <v>440</v>
      </c>
      <c r="O4030" t="s">
        <v>194</v>
      </c>
      <c r="P4030">
        <v>2015</v>
      </c>
      <c r="Q4030">
        <v>17.394878169999998</v>
      </c>
    </row>
    <row r="4031" spans="1:17" x14ac:dyDescent="0.25">
      <c r="A4031" t="s">
        <v>469</v>
      </c>
      <c r="B4031" t="s">
        <v>470</v>
      </c>
      <c r="C4031" t="s">
        <v>471</v>
      </c>
      <c r="D4031" t="s">
        <v>472</v>
      </c>
      <c r="E4031" t="s">
        <v>416</v>
      </c>
      <c r="F4031" t="s">
        <v>348</v>
      </c>
      <c r="G4031" t="s">
        <v>188</v>
      </c>
      <c r="H4031" t="s">
        <v>491</v>
      </c>
      <c r="I4031" t="s">
        <v>4</v>
      </c>
      <c r="J4031" t="s">
        <v>485</v>
      </c>
      <c r="K4031" t="s">
        <v>458</v>
      </c>
      <c r="L4031" t="s">
        <v>237</v>
      </c>
      <c r="M4031" t="s">
        <v>368</v>
      </c>
      <c r="N4031" t="s">
        <v>440</v>
      </c>
      <c r="O4031" t="s">
        <v>194</v>
      </c>
      <c r="P4031">
        <v>2020</v>
      </c>
      <c r="Q4031">
        <v>17.394878169999998</v>
      </c>
    </row>
    <row r="4032" spans="1:17" x14ac:dyDescent="0.25">
      <c r="A4032" t="s">
        <v>469</v>
      </c>
      <c r="B4032" t="s">
        <v>470</v>
      </c>
      <c r="C4032" t="s">
        <v>471</v>
      </c>
      <c r="D4032" t="s">
        <v>472</v>
      </c>
      <c r="E4032" t="s">
        <v>416</v>
      </c>
      <c r="F4032" t="s">
        <v>348</v>
      </c>
      <c r="G4032" t="s">
        <v>188</v>
      </c>
      <c r="H4032" t="s">
        <v>491</v>
      </c>
      <c r="I4032" t="s">
        <v>4</v>
      </c>
      <c r="J4032" t="s">
        <v>485</v>
      </c>
      <c r="K4032" t="s">
        <v>458</v>
      </c>
      <c r="L4032" t="s">
        <v>237</v>
      </c>
      <c r="M4032" t="s">
        <v>368</v>
      </c>
      <c r="N4032" t="s">
        <v>440</v>
      </c>
      <c r="O4032" t="s">
        <v>264</v>
      </c>
      <c r="P4032">
        <v>2020</v>
      </c>
      <c r="Q4032">
        <v>14.80884822</v>
      </c>
    </row>
    <row r="4033" spans="1:17" x14ac:dyDescent="0.25">
      <c r="A4033" t="s">
        <v>469</v>
      </c>
      <c r="B4033" t="s">
        <v>470</v>
      </c>
      <c r="C4033" t="s">
        <v>471</v>
      </c>
      <c r="D4033" t="s">
        <v>472</v>
      </c>
      <c r="E4033" t="s">
        <v>416</v>
      </c>
      <c r="F4033" t="s">
        <v>348</v>
      </c>
      <c r="G4033" t="s">
        <v>188</v>
      </c>
      <c r="H4033" t="s">
        <v>491</v>
      </c>
      <c r="I4033" t="s">
        <v>4</v>
      </c>
      <c r="J4033" t="s">
        <v>485</v>
      </c>
      <c r="K4033" t="s">
        <v>458</v>
      </c>
      <c r="L4033" t="s">
        <v>237</v>
      </c>
      <c r="M4033" t="s">
        <v>368</v>
      </c>
      <c r="N4033" t="s">
        <v>440</v>
      </c>
      <c r="O4033" t="s">
        <v>265</v>
      </c>
      <c r="P4033">
        <v>2020</v>
      </c>
      <c r="Q4033">
        <v>20.038232789999999</v>
      </c>
    </row>
    <row r="4034" spans="1:17" x14ac:dyDescent="0.25">
      <c r="A4034" t="s">
        <v>469</v>
      </c>
      <c r="B4034" t="s">
        <v>470</v>
      </c>
      <c r="C4034" t="s">
        <v>471</v>
      </c>
      <c r="D4034" t="s">
        <v>472</v>
      </c>
      <c r="E4034" t="s">
        <v>416</v>
      </c>
      <c r="F4034" t="s">
        <v>348</v>
      </c>
      <c r="G4034" t="s">
        <v>188</v>
      </c>
      <c r="H4034" t="s">
        <v>491</v>
      </c>
      <c r="I4034" t="s">
        <v>4</v>
      </c>
      <c r="J4034" t="s">
        <v>485</v>
      </c>
      <c r="K4034" t="s">
        <v>458</v>
      </c>
      <c r="L4034" t="s">
        <v>237</v>
      </c>
      <c r="M4034" t="s">
        <v>368</v>
      </c>
      <c r="N4034" t="s">
        <v>440</v>
      </c>
      <c r="O4034" t="s">
        <v>194</v>
      </c>
      <c r="P4034">
        <v>2030</v>
      </c>
      <c r="Q4034">
        <v>17.403609939999999</v>
      </c>
    </row>
    <row r="4035" spans="1:17" x14ac:dyDescent="0.25">
      <c r="A4035" t="s">
        <v>469</v>
      </c>
      <c r="B4035" t="s">
        <v>470</v>
      </c>
      <c r="C4035" t="s">
        <v>471</v>
      </c>
      <c r="D4035" t="s">
        <v>472</v>
      </c>
      <c r="E4035" t="s">
        <v>416</v>
      </c>
      <c r="F4035" t="s">
        <v>348</v>
      </c>
      <c r="G4035" t="s">
        <v>188</v>
      </c>
      <c r="H4035" t="s">
        <v>491</v>
      </c>
      <c r="I4035" t="s">
        <v>4</v>
      </c>
      <c r="J4035" t="s">
        <v>485</v>
      </c>
      <c r="K4035" t="s">
        <v>458</v>
      </c>
      <c r="L4035" t="s">
        <v>237</v>
      </c>
      <c r="M4035" t="s">
        <v>368</v>
      </c>
      <c r="N4035" t="s">
        <v>440</v>
      </c>
      <c r="O4035" t="s">
        <v>194</v>
      </c>
      <c r="P4035">
        <v>2050</v>
      </c>
      <c r="Q4035">
        <v>17.421073490000001</v>
      </c>
    </row>
    <row r="4036" spans="1:17" x14ac:dyDescent="0.25">
      <c r="A4036" t="s">
        <v>469</v>
      </c>
      <c r="B4036" t="s">
        <v>470</v>
      </c>
      <c r="C4036" t="s">
        <v>471</v>
      </c>
      <c r="D4036" t="s">
        <v>472</v>
      </c>
      <c r="E4036" t="s">
        <v>416</v>
      </c>
      <c r="F4036" t="s">
        <v>348</v>
      </c>
      <c r="G4036" t="s">
        <v>188</v>
      </c>
      <c r="H4036" t="s">
        <v>491</v>
      </c>
      <c r="I4036" t="s">
        <v>4</v>
      </c>
      <c r="J4036" t="s">
        <v>485</v>
      </c>
      <c r="K4036" t="s">
        <v>458</v>
      </c>
      <c r="L4036" t="s">
        <v>237</v>
      </c>
      <c r="M4036" t="s">
        <v>368</v>
      </c>
      <c r="N4036" t="s">
        <v>440</v>
      </c>
      <c r="O4036" t="s">
        <v>264</v>
      </c>
      <c r="P4036">
        <v>2050</v>
      </c>
      <c r="Q4036">
        <v>13.10884822</v>
      </c>
    </row>
    <row r="4037" spans="1:17" x14ac:dyDescent="0.25">
      <c r="A4037" t="s">
        <v>469</v>
      </c>
      <c r="B4037" t="s">
        <v>470</v>
      </c>
      <c r="C4037" t="s">
        <v>471</v>
      </c>
      <c r="D4037" t="s">
        <v>472</v>
      </c>
      <c r="E4037" t="s">
        <v>416</v>
      </c>
      <c r="F4037" t="s">
        <v>348</v>
      </c>
      <c r="G4037" t="s">
        <v>188</v>
      </c>
      <c r="H4037" t="s">
        <v>491</v>
      </c>
      <c r="I4037" t="s">
        <v>4</v>
      </c>
      <c r="J4037" t="s">
        <v>485</v>
      </c>
      <c r="K4037" t="s">
        <v>458</v>
      </c>
      <c r="L4037" t="s">
        <v>237</v>
      </c>
      <c r="M4037" t="s">
        <v>368</v>
      </c>
      <c r="N4037" t="s">
        <v>440</v>
      </c>
      <c r="O4037" t="s">
        <v>265</v>
      </c>
      <c r="P4037">
        <v>2050</v>
      </c>
      <c r="Q4037">
        <v>21.75072158</v>
      </c>
    </row>
    <row r="4038" spans="1:17" x14ac:dyDescent="0.25">
      <c r="A4038" t="s">
        <v>469</v>
      </c>
      <c r="B4038" t="s">
        <v>470</v>
      </c>
      <c r="C4038" t="s">
        <v>471</v>
      </c>
      <c r="D4038" t="s">
        <v>472</v>
      </c>
      <c r="E4038" t="s">
        <v>416</v>
      </c>
      <c r="F4038" t="s">
        <v>348</v>
      </c>
      <c r="G4038" t="s">
        <v>188</v>
      </c>
      <c r="H4038" t="s">
        <v>432</v>
      </c>
      <c r="I4038" t="s">
        <v>433</v>
      </c>
      <c r="J4038" t="s">
        <v>434</v>
      </c>
      <c r="K4038" t="s">
        <v>191</v>
      </c>
      <c r="M4038" t="s">
        <v>435</v>
      </c>
      <c r="O4038" t="s">
        <v>194</v>
      </c>
      <c r="P4038">
        <v>2015</v>
      </c>
      <c r="Q4038">
        <v>4.1506178269999999E-2</v>
      </c>
    </row>
    <row r="4039" spans="1:17" x14ac:dyDescent="0.25">
      <c r="A4039" t="s">
        <v>469</v>
      </c>
      <c r="B4039" t="s">
        <v>470</v>
      </c>
      <c r="C4039" t="s">
        <v>471</v>
      </c>
      <c r="D4039" t="s">
        <v>472</v>
      </c>
      <c r="E4039" t="s">
        <v>416</v>
      </c>
      <c r="F4039" t="s">
        <v>348</v>
      </c>
      <c r="G4039" t="s">
        <v>188</v>
      </c>
      <c r="H4039" t="s">
        <v>432</v>
      </c>
      <c r="I4039" t="s">
        <v>433</v>
      </c>
      <c r="J4039" t="s">
        <v>434</v>
      </c>
      <c r="K4039" t="s">
        <v>191</v>
      </c>
      <c r="M4039" t="s">
        <v>435</v>
      </c>
      <c r="O4039" t="s">
        <v>194</v>
      </c>
      <c r="P4039">
        <v>2020</v>
      </c>
      <c r="Q4039">
        <v>4.1506178269999999E-2</v>
      </c>
    </row>
    <row r="4040" spans="1:17" x14ac:dyDescent="0.25">
      <c r="A4040" t="s">
        <v>469</v>
      </c>
      <c r="B4040" t="s">
        <v>470</v>
      </c>
      <c r="C4040" t="s">
        <v>471</v>
      </c>
      <c r="D4040" t="s">
        <v>472</v>
      </c>
      <c r="E4040" t="s">
        <v>416</v>
      </c>
      <c r="F4040" t="s">
        <v>348</v>
      </c>
      <c r="G4040" t="s">
        <v>188</v>
      </c>
      <c r="H4040" t="s">
        <v>432</v>
      </c>
      <c r="I4040" t="s">
        <v>433</v>
      </c>
      <c r="J4040" t="s">
        <v>434</v>
      </c>
      <c r="K4040" t="s">
        <v>191</v>
      </c>
      <c r="M4040" t="s">
        <v>435</v>
      </c>
      <c r="O4040" t="s">
        <v>264</v>
      </c>
      <c r="P4040">
        <v>2020</v>
      </c>
      <c r="Q4040">
        <v>0.01</v>
      </c>
    </row>
    <row r="4041" spans="1:17" x14ac:dyDescent="0.25">
      <c r="A4041" t="s">
        <v>469</v>
      </c>
      <c r="B4041" t="s">
        <v>470</v>
      </c>
      <c r="C4041" t="s">
        <v>471</v>
      </c>
      <c r="D4041" t="s">
        <v>472</v>
      </c>
      <c r="E4041" t="s">
        <v>416</v>
      </c>
      <c r="F4041" t="s">
        <v>348</v>
      </c>
      <c r="G4041" t="s">
        <v>188</v>
      </c>
      <c r="H4041" t="s">
        <v>432</v>
      </c>
      <c r="I4041" t="s">
        <v>433</v>
      </c>
      <c r="J4041" t="s">
        <v>434</v>
      </c>
      <c r="K4041" t="s">
        <v>191</v>
      </c>
      <c r="M4041" t="s">
        <v>435</v>
      </c>
      <c r="O4041" t="s">
        <v>265</v>
      </c>
      <c r="P4041">
        <v>2020</v>
      </c>
      <c r="Q4041">
        <v>0.06</v>
      </c>
    </row>
    <row r="4042" spans="1:17" x14ac:dyDescent="0.25">
      <c r="A4042" t="s">
        <v>469</v>
      </c>
      <c r="B4042" t="s">
        <v>470</v>
      </c>
      <c r="C4042" t="s">
        <v>471</v>
      </c>
      <c r="D4042" t="s">
        <v>472</v>
      </c>
      <c r="E4042" t="s">
        <v>416</v>
      </c>
      <c r="F4042" t="s">
        <v>348</v>
      </c>
      <c r="G4042" t="s">
        <v>188</v>
      </c>
      <c r="H4042" t="s">
        <v>432</v>
      </c>
      <c r="I4042" t="s">
        <v>433</v>
      </c>
      <c r="J4042" t="s">
        <v>434</v>
      </c>
      <c r="K4042" t="s">
        <v>191</v>
      </c>
      <c r="M4042" t="s">
        <v>435</v>
      </c>
      <c r="O4042" t="s">
        <v>194</v>
      </c>
      <c r="P4042">
        <v>2030</v>
      </c>
      <c r="Q4042">
        <v>4.0149241250000002E-2</v>
      </c>
    </row>
    <row r="4043" spans="1:17" x14ac:dyDescent="0.25">
      <c r="A4043" t="s">
        <v>469</v>
      </c>
      <c r="B4043" t="s">
        <v>470</v>
      </c>
      <c r="C4043" t="s">
        <v>471</v>
      </c>
      <c r="D4043" t="s">
        <v>472</v>
      </c>
      <c r="E4043" t="s">
        <v>416</v>
      </c>
      <c r="F4043" t="s">
        <v>348</v>
      </c>
      <c r="G4043" t="s">
        <v>188</v>
      </c>
      <c r="H4043" t="s">
        <v>432</v>
      </c>
      <c r="I4043" t="s">
        <v>433</v>
      </c>
      <c r="J4043" t="s">
        <v>434</v>
      </c>
      <c r="K4043" t="s">
        <v>191</v>
      </c>
      <c r="M4043" t="s">
        <v>435</v>
      </c>
      <c r="O4043" t="s">
        <v>194</v>
      </c>
      <c r="P4043">
        <v>2050</v>
      </c>
      <c r="Q4043">
        <v>3.7398286480000001E-2</v>
      </c>
    </row>
    <row r="4044" spans="1:17" x14ac:dyDescent="0.25">
      <c r="A4044" t="s">
        <v>469</v>
      </c>
      <c r="B4044" t="s">
        <v>470</v>
      </c>
      <c r="C4044" t="s">
        <v>471</v>
      </c>
      <c r="D4044" t="s">
        <v>472</v>
      </c>
      <c r="E4044" t="s">
        <v>416</v>
      </c>
      <c r="F4044" t="s">
        <v>348</v>
      </c>
      <c r="G4044" t="s">
        <v>188</v>
      </c>
      <c r="H4044" t="s">
        <v>432</v>
      </c>
      <c r="I4044" t="s">
        <v>433</v>
      </c>
      <c r="J4044" t="s">
        <v>434</v>
      </c>
      <c r="K4044" t="s">
        <v>191</v>
      </c>
      <c r="M4044" t="s">
        <v>435</v>
      </c>
      <c r="O4044" t="s">
        <v>264</v>
      </c>
      <c r="P4044">
        <v>2050</v>
      </c>
      <c r="Q4044">
        <v>0.01</v>
      </c>
    </row>
    <row r="4045" spans="1:17" x14ac:dyDescent="0.25">
      <c r="A4045" t="s">
        <v>469</v>
      </c>
      <c r="B4045" t="s">
        <v>470</v>
      </c>
      <c r="C4045" t="s">
        <v>471</v>
      </c>
      <c r="D4045" t="s">
        <v>472</v>
      </c>
      <c r="E4045" t="s">
        <v>416</v>
      </c>
      <c r="F4045" t="s">
        <v>348</v>
      </c>
      <c r="G4045" t="s">
        <v>188</v>
      </c>
      <c r="H4045" t="s">
        <v>432</v>
      </c>
      <c r="I4045" t="s">
        <v>433</v>
      </c>
      <c r="J4045" t="s">
        <v>434</v>
      </c>
      <c r="K4045" t="s">
        <v>191</v>
      </c>
      <c r="M4045" t="s">
        <v>435</v>
      </c>
      <c r="O4045" t="s">
        <v>265</v>
      </c>
      <c r="P4045">
        <v>2050</v>
      </c>
      <c r="Q4045">
        <v>0.06</v>
      </c>
    </row>
    <row r="4046" spans="1:17" x14ac:dyDescent="0.25">
      <c r="A4046" t="s">
        <v>469</v>
      </c>
      <c r="B4046" t="s">
        <v>470</v>
      </c>
      <c r="C4046" t="s">
        <v>471</v>
      </c>
      <c r="D4046" t="s">
        <v>472</v>
      </c>
      <c r="E4046" t="s">
        <v>416</v>
      </c>
      <c r="F4046" t="s">
        <v>348</v>
      </c>
      <c r="G4046" t="s">
        <v>188</v>
      </c>
      <c r="H4046" t="s">
        <v>436</v>
      </c>
      <c r="I4046" t="s">
        <v>436</v>
      </c>
      <c r="M4046" t="s">
        <v>437</v>
      </c>
      <c r="O4046" t="s">
        <v>194</v>
      </c>
      <c r="P4046">
        <v>2015</v>
      </c>
      <c r="Q4046">
        <v>0</v>
      </c>
    </row>
    <row r="4047" spans="1:17" x14ac:dyDescent="0.25">
      <c r="A4047" t="s">
        <v>469</v>
      </c>
      <c r="B4047" t="s">
        <v>470</v>
      </c>
      <c r="C4047" t="s">
        <v>471</v>
      </c>
      <c r="D4047" t="s">
        <v>472</v>
      </c>
      <c r="E4047" t="s">
        <v>416</v>
      </c>
      <c r="F4047" t="s">
        <v>348</v>
      </c>
      <c r="G4047" t="s">
        <v>188</v>
      </c>
      <c r="H4047" t="s">
        <v>436</v>
      </c>
      <c r="I4047" t="s">
        <v>436</v>
      </c>
      <c r="M4047" t="s">
        <v>437</v>
      </c>
      <c r="O4047" t="s">
        <v>194</v>
      </c>
      <c r="P4047">
        <v>2020</v>
      </c>
      <c r="Q4047">
        <v>0</v>
      </c>
    </row>
    <row r="4048" spans="1:17" x14ac:dyDescent="0.25">
      <c r="A4048" t="s">
        <v>469</v>
      </c>
      <c r="B4048" t="s">
        <v>470</v>
      </c>
      <c r="C4048" t="s">
        <v>471</v>
      </c>
      <c r="D4048" t="s">
        <v>472</v>
      </c>
      <c r="E4048" t="s">
        <v>416</v>
      </c>
      <c r="F4048" t="s">
        <v>348</v>
      </c>
      <c r="G4048" t="s">
        <v>188</v>
      </c>
      <c r="H4048" t="s">
        <v>436</v>
      </c>
      <c r="I4048" t="s">
        <v>436</v>
      </c>
      <c r="M4048" t="s">
        <v>437</v>
      </c>
      <c r="O4048" t="s">
        <v>264</v>
      </c>
      <c r="P4048">
        <v>2020</v>
      </c>
      <c r="Q4048">
        <v>0</v>
      </c>
    </row>
    <row r="4049" spans="1:17" x14ac:dyDescent="0.25">
      <c r="A4049" t="s">
        <v>469</v>
      </c>
      <c r="B4049" t="s">
        <v>470</v>
      </c>
      <c r="C4049" t="s">
        <v>471</v>
      </c>
      <c r="D4049" t="s">
        <v>472</v>
      </c>
      <c r="E4049" t="s">
        <v>416</v>
      </c>
      <c r="F4049" t="s">
        <v>348</v>
      </c>
      <c r="G4049" t="s">
        <v>188</v>
      </c>
      <c r="H4049" t="s">
        <v>436</v>
      </c>
      <c r="I4049" t="s">
        <v>436</v>
      </c>
      <c r="M4049" t="s">
        <v>437</v>
      </c>
      <c r="O4049" t="s">
        <v>265</v>
      </c>
      <c r="P4049">
        <v>2020</v>
      </c>
      <c r="Q4049">
        <v>1</v>
      </c>
    </row>
    <row r="4050" spans="1:17" x14ac:dyDescent="0.25">
      <c r="A4050" t="s">
        <v>469</v>
      </c>
      <c r="B4050" t="s">
        <v>470</v>
      </c>
      <c r="C4050" t="s">
        <v>471</v>
      </c>
      <c r="D4050" t="s">
        <v>472</v>
      </c>
      <c r="E4050" t="s">
        <v>416</v>
      </c>
      <c r="F4050" t="s">
        <v>348</v>
      </c>
      <c r="G4050" t="s">
        <v>188</v>
      </c>
      <c r="H4050" t="s">
        <v>436</v>
      </c>
      <c r="I4050" t="s">
        <v>436</v>
      </c>
      <c r="M4050" t="s">
        <v>437</v>
      </c>
      <c r="O4050" t="s">
        <v>194</v>
      </c>
      <c r="P4050">
        <v>2030</v>
      </c>
      <c r="Q4050">
        <v>0</v>
      </c>
    </row>
    <row r="4051" spans="1:17" x14ac:dyDescent="0.25">
      <c r="A4051" t="s">
        <v>469</v>
      </c>
      <c r="B4051" t="s">
        <v>470</v>
      </c>
      <c r="C4051" t="s">
        <v>471</v>
      </c>
      <c r="D4051" t="s">
        <v>472</v>
      </c>
      <c r="E4051" t="s">
        <v>416</v>
      </c>
      <c r="F4051" t="s">
        <v>348</v>
      </c>
      <c r="G4051" t="s">
        <v>188</v>
      </c>
      <c r="H4051" t="s">
        <v>436</v>
      </c>
      <c r="I4051" t="s">
        <v>436</v>
      </c>
      <c r="M4051" t="s">
        <v>437</v>
      </c>
      <c r="O4051" t="s">
        <v>194</v>
      </c>
      <c r="P4051">
        <v>2050</v>
      </c>
      <c r="Q4051">
        <v>0</v>
      </c>
    </row>
    <row r="4052" spans="1:17" x14ac:dyDescent="0.25">
      <c r="A4052" t="s">
        <v>469</v>
      </c>
      <c r="B4052" t="s">
        <v>470</v>
      </c>
      <c r="C4052" t="s">
        <v>471</v>
      </c>
      <c r="D4052" t="s">
        <v>472</v>
      </c>
      <c r="E4052" t="s">
        <v>416</v>
      </c>
      <c r="F4052" t="s">
        <v>348</v>
      </c>
      <c r="G4052" t="s">
        <v>188</v>
      </c>
      <c r="H4052" t="s">
        <v>436</v>
      </c>
      <c r="I4052" t="s">
        <v>436</v>
      </c>
      <c r="M4052" t="s">
        <v>437</v>
      </c>
      <c r="O4052" t="s">
        <v>264</v>
      </c>
      <c r="P4052">
        <v>2050</v>
      </c>
      <c r="Q4052">
        <v>0</v>
      </c>
    </row>
    <row r="4053" spans="1:17" x14ac:dyDescent="0.25">
      <c r="A4053" t="s">
        <v>469</v>
      </c>
      <c r="B4053" t="s">
        <v>470</v>
      </c>
      <c r="C4053" t="s">
        <v>471</v>
      </c>
      <c r="D4053" t="s">
        <v>472</v>
      </c>
      <c r="E4053" t="s">
        <v>416</v>
      </c>
      <c r="F4053" t="s">
        <v>348</v>
      </c>
      <c r="G4053" t="s">
        <v>188</v>
      </c>
      <c r="H4053" t="s">
        <v>436</v>
      </c>
      <c r="I4053" t="s">
        <v>436</v>
      </c>
      <c r="M4053" t="s">
        <v>437</v>
      </c>
      <c r="O4053" t="s">
        <v>265</v>
      </c>
      <c r="P4053">
        <v>2050</v>
      </c>
      <c r="Q4053">
        <v>1</v>
      </c>
    </row>
    <row r="4054" spans="1:17" x14ac:dyDescent="0.25">
      <c r="A4054" t="s">
        <v>469</v>
      </c>
      <c r="B4054" t="s">
        <v>470</v>
      </c>
      <c r="C4054" t="s">
        <v>471</v>
      </c>
      <c r="D4054" t="s">
        <v>472</v>
      </c>
      <c r="E4054" t="s">
        <v>416</v>
      </c>
      <c r="F4054" t="s">
        <v>348</v>
      </c>
      <c r="G4054" t="s">
        <v>188</v>
      </c>
      <c r="H4054" t="s">
        <v>338</v>
      </c>
      <c r="I4054" t="s">
        <v>234</v>
      </c>
      <c r="J4054" t="s">
        <v>235</v>
      </c>
      <c r="K4054" t="s">
        <v>325</v>
      </c>
      <c r="L4054" t="s">
        <v>237</v>
      </c>
      <c r="M4054" t="s">
        <v>379</v>
      </c>
      <c r="N4054" t="s">
        <v>206</v>
      </c>
      <c r="O4054" t="s">
        <v>194</v>
      </c>
      <c r="P4054">
        <v>2015</v>
      </c>
      <c r="Q4054">
        <v>85200</v>
      </c>
    </row>
    <row r="4055" spans="1:17" x14ac:dyDescent="0.25">
      <c r="A4055" t="s">
        <v>469</v>
      </c>
      <c r="B4055" t="s">
        <v>470</v>
      </c>
      <c r="C4055" t="s">
        <v>471</v>
      </c>
      <c r="D4055" t="s">
        <v>472</v>
      </c>
      <c r="E4055" t="s">
        <v>416</v>
      </c>
      <c r="F4055" t="s">
        <v>348</v>
      </c>
      <c r="G4055" t="s">
        <v>188</v>
      </c>
      <c r="H4055" t="s">
        <v>338</v>
      </c>
      <c r="I4055" t="s">
        <v>234</v>
      </c>
      <c r="J4055" t="s">
        <v>235</v>
      </c>
      <c r="K4055" t="s">
        <v>325</v>
      </c>
      <c r="L4055" t="s">
        <v>237</v>
      </c>
      <c r="M4055" t="s">
        <v>379</v>
      </c>
      <c r="N4055" t="s">
        <v>206</v>
      </c>
      <c r="O4055" t="s">
        <v>194</v>
      </c>
      <c r="P4055">
        <v>2020</v>
      </c>
      <c r="Q4055">
        <v>82300</v>
      </c>
    </row>
    <row r="4056" spans="1:17" x14ac:dyDescent="0.25">
      <c r="A4056" t="s">
        <v>469</v>
      </c>
      <c r="B4056" t="s">
        <v>470</v>
      </c>
      <c r="C4056" t="s">
        <v>471</v>
      </c>
      <c r="D4056" t="s">
        <v>472</v>
      </c>
      <c r="E4056" t="s">
        <v>416</v>
      </c>
      <c r="F4056" t="s">
        <v>348</v>
      </c>
      <c r="G4056" t="s">
        <v>188</v>
      </c>
      <c r="H4056" t="s">
        <v>338</v>
      </c>
      <c r="I4056" t="s">
        <v>234</v>
      </c>
      <c r="J4056" t="s">
        <v>235</v>
      </c>
      <c r="K4056" t="s">
        <v>325</v>
      </c>
      <c r="L4056" t="s">
        <v>237</v>
      </c>
      <c r="M4056" t="s">
        <v>379</v>
      </c>
      <c r="N4056" t="s">
        <v>206</v>
      </c>
      <c r="O4056" t="s">
        <v>264</v>
      </c>
      <c r="P4056">
        <v>2020</v>
      </c>
      <c r="Q4056">
        <v>70500</v>
      </c>
    </row>
    <row r="4057" spans="1:17" x14ac:dyDescent="0.25">
      <c r="A4057" t="s">
        <v>469</v>
      </c>
      <c r="B4057" t="s">
        <v>470</v>
      </c>
      <c r="C4057" t="s">
        <v>471</v>
      </c>
      <c r="D4057" t="s">
        <v>472</v>
      </c>
      <c r="E4057" t="s">
        <v>416</v>
      </c>
      <c r="F4057" t="s">
        <v>348</v>
      </c>
      <c r="G4057" t="s">
        <v>188</v>
      </c>
      <c r="H4057" t="s">
        <v>338</v>
      </c>
      <c r="I4057" t="s">
        <v>234</v>
      </c>
      <c r="J4057" t="s">
        <v>235</v>
      </c>
      <c r="K4057" t="s">
        <v>325</v>
      </c>
      <c r="L4057" t="s">
        <v>237</v>
      </c>
      <c r="M4057" t="s">
        <v>379</v>
      </c>
      <c r="N4057" t="s">
        <v>206</v>
      </c>
      <c r="O4057" t="s">
        <v>265</v>
      </c>
      <c r="P4057">
        <v>2020</v>
      </c>
      <c r="Q4057">
        <v>96600</v>
      </c>
    </row>
    <row r="4058" spans="1:17" x14ac:dyDescent="0.25">
      <c r="A4058" t="s">
        <v>469</v>
      </c>
      <c r="B4058" t="s">
        <v>470</v>
      </c>
      <c r="C4058" t="s">
        <v>471</v>
      </c>
      <c r="D4058" t="s">
        <v>472</v>
      </c>
      <c r="E4058" t="s">
        <v>416</v>
      </c>
      <c r="F4058" t="s">
        <v>348</v>
      </c>
      <c r="G4058" t="s">
        <v>188</v>
      </c>
      <c r="H4058" t="s">
        <v>338</v>
      </c>
      <c r="I4058" t="s">
        <v>234</v>
      </c>
      <c r="J4058" t="s">
        <v>235</v>
      </c>
      <c r="K4058" t="s">
        <v>325</v>
      </c>
      <c r="L4058" t="s">
        <v>237</v>
      </c>
      <c r="M4058" t="s">
        <v>379</v>
      </c>
      <c r="N4058" t="s">
        <v>206</v>
      </c>
      <c r="O4058" t="s">
        <v>194</v>
      </c>
      <c r="P4058">
        <v>2030</v>
      </c>
      <c r="Q4058">
        <v>78200</v>
      </c>
    </row>
    <row r="4059" spans="1:17" x14ac:dyDescent="0.25">
      <c r="A4059" t="s">
        <v>469</v>
      </c>
      <c r="B4059" t="s">
        <v>470</v>
      </c>
      <c r="C4059" t="s">
        <v>471</v>
      </c>
      <c r="D4059" t="s">
        <v>472</v>
      </c>
      <c r="E4059" t="s">
        <v>416</v>
      </c>
      <c r="F4059" t="s">
        <v>348</v>
      </c>
      <c r="G4059" t="s">
        <v>188</v>
      </c>
      <c r="H4059" t="s">
        <v>338</v>
      </c>
      <c r="I4059" t="s">
        <v>234</v>
      </c>
      <c r="J4059" t="s">
        <v>235</v>
      </c>
      <c r="K4059" t="s">
        <v>325</v>
      </c>
      <c r="L4059" t="s">
        <v>237</v>
      </c>
      <c r="M4059" t="s">
        <v>379</v>
      </c>
      <c r="N4059" t="s">
        <v>206</v>
      </c>
      <c r="O4059" t="s">
        <v>194</v>
      </c>
      <c r="P4059">
        <v>2050</v>
      </c>
      <c r="Q4059">
        <v>68800</v>
      </c>
    </row>
    <row r="4060" spans="1:17" x14ac:dyDescent="0.25">
      <c r="A4060" t="s">
        <v>469</v>
      </c>
      <c r="B4060" t="s">
        <v>470</v>
      </c>
      <c r="C4060" t="s">
        <v>471</v>
      </c>
      <c r="D4060" t="s">
        <v>472</v>
      </c>
      <c r="E4060" t="s">
        <v>416</v>
      </c>
      <c r="F4060" t="s">
        <v>348</v>
      </c>
      <c r="G4060" t="s">
        <v>188</v>
      </c>
      <c r="H4060" t="s">
        <v>338</v>
      </c>
      <c r="I4060" t="s">
        <v>234</v>
      </c>
      <c r="J4060" t="s">
        <v>235</v>
      </c>
      <c r="K4060" t="s">
        <v>325</v>
      </c>
      <c r="L4060" t="s">
        <v>237</v>
      </c>
      <c r="M4060" t="s">
        <v>379</v>
      </c>
      <c r="N4060" t="s">
        <v>206</v>
      </c>
      <c r="O4060" t="s">
        <v>264</v>
      </c>
      <c r="P4060">
        <v>2050</v>
      </c>
      <c r="Q4060">
        <v>52600</v>
      </c>
    </row>
    <row r="4061" spans="1:17" x14ac:dyDescent="0.25">
      <c r="A4061" t="s">
        <v>469</v>
      </c>
      <c r="B4061" t="s">
        <v>470</v>
      </c>
      <c r="C4061" t="s">
        <v>471</v>
      </c>
      <c r="D4061" t="s">
        <v>472</v>
      </c>
      <c r="E4061" t="s">
        <v>416</v>
      </c>
      <c r="F4061" t="s">
        <v>348</v>
      </c>
      <c r="G4061" t="s">
        <v>188</v>
      </c>
      <c r="H4061" t="s">
        <v>338</v>
      </c>
      <c r="I4061" t="s">
        <v>234</v>
      </c>
      <c r="J4061" t="s">
        <v>235</v>
      </c>
      <c r="K4061" t="s">
        <v>325</v>
      </c>
      <c r="L4061" t="s">
        <v>237</v>
      </c>
      <c r="M4061" t="s">
        <v>379</v>
      </c>
      <c r="N4061" t="s">
        <v>206</v>
      </c>
      <c r="O4061" t="s">
        <v>265</v>
      </c>
      <c r="P4061">
        <v>2050</v>
      </c>
      <c r="Q4061">
        <v>88800</v>
      </c>
    </row>
    <row r="4062" spans="1:17" x14ac:dyDescent="0.25">
      <c r="A4062" t="s">
        <v>469</v>
      </c>
      <c r="B4062" t="s">
        <v>470</v>
      </c>
      <c r="C4062" t="s">
        <v>471</v>
      </c>
      <c r="D4062" t="s">
        <v>472</v>
      </c>
      <c r="E4062" t="s">
        <v>416</v>
      </c>
      <c r="F4062" t="s">
        <v>348</v>
      </c>
      <c r="G4062" t="s">
        <v>188</v>
      </c>
      <c r="H4062" t="s">
        <v>438</v>
      </c>
      <c r="I4062" t="s">
        <v>234</v>
      </c>
      <c r="J4062" t="s">
        <v>235</v>
      </c>
      <c r="K4062" t="s">
        <v>439</v>
      </c>
      <c r="L4062" t="s">
        <v>237</v>
      </c>
      <c r="M4062" t="s">
        <v>379</v>
      </c>
      <c r="N4062" t="s">
        <v>440</v>
      </c>
      <c r="O4062" t="s">
        <v>194</v>
      </c>
      <c r="P4062">
        <v>2015</v>
      </c>
      <c r="Q4062">
        <v>31.353418569999999</v>
      </c>
    </row>
    <row r="4063" spans="1:17" x14ac:dyDescent="0.25">
      <c r="A4063" t="s">
        <v>469</v>
      </c>
      <c r="B4063" t="s">
        <v>470</v>
      </c>
      <c r="C4063" t="s">
        <v>471</v>
      </c>
      <c r="D4063" t="s">
        <v>472</v>
      </c>
      <c r="E4063" t="s">
        <v>416</v>
      </c>
      <c r="F4063" t="s">
        <v>348</v>
      </c>
      <c r="G4063" t="s">
        <v>188</v>
      </c>
      <c r="H4063" t="s">
        <v>438</v>
      </c>
      <c r="I4063" t="s">
        <v>234</v>
      </c>
      <c r="J4063" t="s">
        <v>235</v>
      </c>
      <c r="K4063" t="s">
        <v>439</v>
      </c>
      <c r="L4063" t="s">
        <v>237</v>
      </c>
      <c r="M4063" t="s">
        <v>379</v>
      </c>
      <c r="N4063" t="s">
        <v>440</v>
      </c>
      <c r="O4063" t="s">
        <v>194</v>
      </c>
      <c r="P4063">
        <v>2020</v>
      </c>
      <c r="Q4063">
        <v>30.30431639</v>
      </c>
    </row>
    <row r="4064" spans="1:17" x14ac:dyDescent="0.25">
      <c r="A4064" t="s">
        <v>469</v>
      </c>
      <c r="B4064" t="s">
        <v>470</v>
      </c>
      <c r="C4064" t="s">
        <v>471</v>
      </c>
      <c r="D4064" t="s">
        <v>472</v>
      </c>
      <c r="E4064" t="s">
        <v>416</v>
      </c>
      <c r="F4064" t="s">
        <v>348</v>
      </c>
      <c r="G4064" t="s">
        <v>188</v>
      </c>
      <c r="H4064" t="s">
        <v>438</v>
      </c>
      <c r="I4064" t="s">
        <v>234</v>
      </c>
      <c r="J4064" t="s">
        <v>235</v>
      </c>
      <c r="K4064" t="s">
        <v>439</v>
      </c>
      <c r="L4064" t="s">
        <v>237</v>
      </c>
      <c r="M4064" t="s">
        <v>379</v>
      </c>
      <c r="N4064" t="s">
        <v>440</v>
      </c>
      <c r="O4064" t="s">
        <v>264</v>
      </c>
      <c r="P4064">
        <v>2020</v>
      </c>
      <c r="Q4064">
        <v>25.971226699999999</v>
      </c>
    </row>
    <row r="4065" spans="1:17" x14ac:dyDescent="0.25">
      <c r="A4065" t="s">
        <v>469</v>
      </c>
      <c r="B4065" t="s">
        <v>470</v>
      </c>
      <c r="C4065" t="s">
        <v>471</v>
      </c>
      <c r="D4065" t="s">
        <v>472</v>
      </c>
      <c r="E4065" t="s">
        <v>416</v>
      </c>
      <c r="F4065" t="s">
        <v>348</v>
      </c>
      <c r="G4065" t="s">
        <v>188</v>
      </c>
      <c r="H4065" t="s">
        <v>438</v>
      </c>
      <c r="I4065" t="s">
        <v>234</v>
      </c>
      <c r="J4065" t="s">
        <v>235</v>
      </c>
      <c r="K4065" t="s">
        <v>439</v>
      </c>
      <c r="L4065" t="s">
        <v>237</v>
      </c>
      <c r="M4065" t="s">
        <v>379</v>
      </c>
      <c r="N4065" t="s">
        <v>440</v>
      </c>
      <c r="O4065" t="s">
        <v>265</v>
      </c>
      <c r="P4065">
        <v>2020</v>
      </c>
      <c r="Q4065">
        <v>35.571935689999997</v>
      </c>
    </row>
    <row r="4066" spans="1:17" x14ac:dyDescent="0.25">
      <c r="A4066" t="s">
        <v>469</v>
      </c>
      <c r="B4066" t="s">
        <v>470</v>
      </c>
      <c r="C4066" t="s">
        <v>471</v>
      </c>
      <c r="D4066" t="s">
        <v>472</v>
      </c>
      <c r="E4066" t="s">
        <v>416</v>
      </c>
      <c r="F4066" t="s">
        <v>348</v>
      </c>
      <c r="G4066" t="s">
        <v>188</v>
      </c>
      <c r="H4066" t="s">
        <v>438</v>
      </c>
      <c r="I4066" t="s">
        <v>234</v>
      </c>
      <c r="J4066" t="s">
        <v>235</v>
      </c>
      <c r="K4066" t="s">
        <v>439</v>
      </c>
      <c r="L4066" t="s">
        <v>237</v>
      </c>
      <c r="M4066" t="s">
        <v>379</v>
      </c>
      <c r="N4066" t="s">
        <v>440</v>
      </c>
      <c r="O4066" t="s">
        <v>194</v>
      </c>
      <c r="P4066">
        <v>2030</v>
      </c>
      <c r="Q4066">
        <v>28.77670938</v>
      </c>
    </row>
    <row r="4067" spans="1:17" x14ac:dyDescent="0.25">
      <c r="A4067" t="s">
        <v>469</v>
      </c>
      <c r="B4067" t="s">
        <v>470</v>
      </c>
      <c r="C4067" t="s">
        <v>471</v>
      </c>
      <c r="D4067" t="s">
        <v>472</v>
      </c>
      <c r="E4067" t="s">
        <v>416</v>
      </c>
      <c r="F4067" t="s">
        <v>348</v>
      </c>
      <c r="G4067" t="s">
        <v>188</v>
      </c>
      <c r="H4067" t="s">
        <v>438</v>
      </c>
      <c r="I4067" t="s">
        <v>234</v>
      </c>
      <c r="J4067" t="s">
        <v>235</v>
      </c>
      <c r="K4067" t="s">
        <v>439</v>
      </c>
      <c r="L4067" t="s">
        <v>237</v>
      </c>
      <c r="M4067" t="s">
        <v>379</v>
      </c>
      <c r="N4067" t="s">
        <v>440</v>
      </c>
      <c r="O4067" t="s">
        <v>194</v>
      </c>
      <c r="P4067">
        <v>2050</v>
      </c>
      <c r="Q4067">
        <v>25.340884939999999</v>
      </c>
    </row>
    <row r="4068" spans="1:17" x14ac:dyDescent="0.25">
      <c r="A4068" t="s">
        <v>469</v>
      </c>
      <c r="B4068" t="s">
        <v>470</v>
      </c>
      <c r="C4068" t="s">
        <v>471</v>
      </c>
      <c r="D4068" t="s">
        <v>472</v>
      </c>
      <c r="E4068" t="s">
        <v>416</v>
      </c>
      <c r="F4068" t="s">
        <v>348</v>
      </c>
      <c r="G4068" t="s">
        <v>188</v>
      </c>
      <c r="H4068" t="s">
        <v>438</v>
      </c>
      <c r="I4068" t="s">
        <v>234</v>
      </c>
      <c r="J4068" t="s">
        <v>235</v>
      </c>
      <c r="K4068" t="s">
        <v>439</v>
      </c>
      <c r="L4068" t="s">
        <v>237</v>
      </c>
      <c r="M4068" t="s">
        <v>379</v>
      </c>
      <c r="N4068" t="s">
        <v>440</v>
      </c>
      <c r="O4068" t="s">
        <v>264</v>
      </c>
      <c r="P4068">
        <v>2050</v>
      </c>
      <c r="Q4068">
        <v>19.35032266</v>
      </c>
    </row>
    <row r="4069" spans="1:17" x14ac:dyDescent="0.25">
      <c r="A4069" t="s">
        <v>469</v>
      </c>
      <c r="B4069" t="s">
        <v>470</v>
      </c>
      <c r="C4069" t="s">
        <v>471</v>
      </c>
      <c r="D4069" t="s">
        <v>472</v>
      </c>
      <c r="E4069" t="s">
        <v>416</v>
      </c>
      <c r="F4069" t="s">
        <v>348</v>
      </c>
      <c r="G4069" t="s">
        <v>188</v>
      </c>
      <c r="H4069" t="s">
        <v>438</v>
      </c>
      <c r="I4069" t="s">
        <v>234</v>
      </c>
      <c r="J4069" t="s">
        <v>235</v>
      </c>
      <c r="K4069" t="s">
        <v>439</v>
      </c>
      <c r="L4069" t="s">
        <v>237</v>
      </c>
      <c r="M4069" t="s">
        <v>379</v>
      </c>
      <c r="N4069" t="s">
        <v>440</v>
      </c>
      <c r="O4069" t="s">
        <v>265</v>
      </c>
      <c r="P4069">
        <v>2050</v>
      </c>
      <c r="Q4069">
        <v>32.68493144</v>
      </c>
    </row>
    <row r="4070" spans="1:17" x14ac:dyDescent="0.25">
      <c r="A4070" t="s">
        <v>469</v>
      </c>
      <c r="B4070" t="s">
        <v>470</v>
      </c>
      <c r="C4070" t="s">
        <v>471</v>
      </c>
      <c r="D4070" t="s">
        <v>472</v>
      </c>
      <c r="E4070" t="s">
        <v>416</v>
      </c>
      <c r="F4070" t="s">
        <v>348</v>
      </c>
      <c r="G4070" t="s">
        <v>188</v>
      </c>
      <c r="H4070" t="s">
        <v>441</v>
      </c>
      <c r="I4070" t="s">
        <v>441</v>
      </c>
      <c r="M4070" t="s">
        <v>437</v>
      </c>
      <c r="O4070" t="s">
        <v>194</v>
      </c>
      <c r="P4070">
        <v>2015</v>
      </c>
      <c r="Q4070">
        <v>1</v>
      </c>
    </row>
    <row r="4071" spans="1:17" x14ac:dyDescent="0.25">
      <c r="A4071" t="s">
        <v>469</v>
      </c>
      <c r="B4071" t="s">
        <v>470</v>
      </c>
      <c r="C4071" t="s">
        <v>471</v>
      </c>
      <c r="D4071" t="s">
        <v>472</v>
      </c>
      <c r="E4071" t="s">
        <v>416</v>
      </c>
      <c r="F4071" t="s">
        <v>348</v>
      </c>
      <c r="G4071" t="s">
        <v>188</v>
      </c>
      <c r="H4071" t="s">
        <v>441</v>
      </c>
      <c r="I4071" t="s">
        <v>441</v>
      </c>
      <c r="M4071" t="s">
        <v>437</v>
      </c>
      <c r="O4071" t="s">
        <v>194</v>
      </c>
      <c r="P4071">
        <v>2020</v>
      </c>
      <c r="Q4071">
        <v>1</v>
      </c>
    </row>
    <row r="4072" spans="1:17" x14ac:dyDescent="0.25">
      <c r="A4072" t="s">
        <v>469</v>
      </c>
      <c r="B4072" t="s">
        <v>470</v>
      </c>
      <c r="C4072" t="s">
        <v>471</v>
      </c>
      <c r="D4072" t="s">
        <v>472</v>
      </c>
      <c r="E4072" t="s">
        <v>416</v>
      </c>
      <c r="F4072" t="s">
        <v>348</v>
      </c>
      <c r="G4072" t="s">
        <v>188</v>
      </c>
      <c r="H4072" t="s">
        <v>441</v>
      </c>
      <c r="I4072" t="s">
        <v>441</v>
      </c>
      <c r="M4072" t="s">
        <v>437</v>
      </c>
      <c r="O4072" t="s">
        <v>264</v>
      </c>
      <c r="P4072">
        <v>2020</v>
      </c>
      <c r="Q4072">
        <v>1</v>
      </c>
    </row>
    <row r="4073" spans="1:17" x14ac:dyDescent="0.25">
      <c r="A4073" t="s">
        <v>469</v>
      </c>
      <c r="B4073" t="s">
        <v>470</v>
      </c>
      <c r="C4073" t="s">
        <v>471</v>
      </c>
      <c r="D4073" t="s">
        <v>472</v>
      </c>
      <c r="E4073" t="s">
        <v>416</v>
      </c>
      <c r="F4073" t="s">
        <v>348</v>
      </c>
      <c r="G4073" t="s">
        <v>188</v>
      </c>
      <c r="H4073" t="s">
        <v>441</v>
      </c>
      <c r="I4073" t="s">
        <v>441</v>
      </c>
      <c r="M4073" t="s">
        <v>437</v>
      </c>
      <c r="O4073" t="s">
        <v>265</v>
      </c>
      <c r="P4073">
        <v>2020</v>
      </c>
      <c r="Q4073">
        <v>1</v>
      </c>
    </row>
    <row r="4074" spans="1:17" x14ac:dyDescent="0.25">
      <c r="A4074" t="s">
        <v>469</v>
      </c>
      <c r="B4074" t="s">
        <v>470</v>
      </c>
      <c r="C4074" t="s">
        <v>471</v>
      </c>
      <c r="D4074" t="s">
        <v>472</v>
      </c>
      <c r="E4074" t="s">
        <v>416</v>
      </c>
      <c r="F4074" t="s">
        <v>348</v>
      </c>
      <c r="G4074" t="s">
        <v>188</v>
      </c>
      <c r="H4074" t="s">
        <v>441</v>
      </c>
      <c r="I4074" t="s">
        <v>441</v>
      </c>
      <c r="M4074" t="s">
        <v>437</v>
      </c>
      <c r="O4074" t="s">
        <v>194</v>
      </c>
      <c r="P4074">
        <v>2030</v>
      </c>
      <c r="Q4074">
        <v>1</v>
      </c>
    </row>
    <row r="4075" spans="1:17" x14ac:dyDescent="0.25">
      <c r="A4075" t="s">
        <v>469</v>
      </c>
      <c r="B4075" t="s">
        <v>470</v>
      </c>
      <c r="C4075" t="s">
        <v>471</v>
      </c>
      <c r="D4075" t="s">
        <v>472</v>
      </c>
      <c r="E4075" t="s">
        <v>416</v>
      </c>
      <c r="F4075" t="s">
        <v>348</v>
      </c>
      <c r="G4075" t="s">
        <v>188</v>
      </c>
      <c r="H4075" t="s">
        <v>441</v>
      </c>
      <c r="I4075" t="s">
        <v>441</v>
      </c>
      <c r="M4075" t="s">
        <v>437</v>
      </c>
      <c r="O4075" t="s">
        <v>194</v>
      </c>
      <c r="P4075">
        <v>2050</v>
      </c>
      <c r="Q4075">
        <v>1</v>
      </c>
    </row>
    <row r="4076" spans="1:17" x14ac:dyDescent="0.25">
      <c r="A4076" t="s">
        <v>469</v>
      </c>
      <c r="B4076" t="s">
        <v>470</v>
      </c>
      <c r="C4076" t="s">
        <v>471</v>
      </c>
      <c r="D4076" t="s">
        <v>472</v>
      </c>
      <c r="E4076" t="s">
        <v>416</v>
      </c>
      <c r="F4076" t="s">
        <v>348</v>
      </c>
      <c r="G4076" t="s">
        <v>188</v>
      </c>
      <c r="H4076" t="s">
        <v>441</v>
      </c>
      <c r="I4076" t="s">
        <v>441</v>
      </c>
      <c r="M4076" t="s">
        <v>437</v>
      </c>
      <c r="O4076" t="s">
        <v>264</v>
      </c>
      <c r="P4076">
        <v>2050</v>
      </c>
      <c r="Q4076">
        <v>1</v>
      </c>
    </row>
    <row r="4077" spans="1:17" x14ac:dyDescent="0.25">
      <c r="A4077" t="s">
        <v>469</v>
      </c>
      <c r="B4077" t="s">
        <v>470</v>
      </c>
      <c r="C4077" t="s">
        <v>471</v>
      </c>
      <c r="D4077" t="s">
        <v>472</v>
      </c>
      <c r="E4077" t="s">
        <v>416</v>
      </c>
      <c r="F4077" t="s">
        <v>348</v>
      </c>
      <c r="G4077" t="s">
        <v>188</v>
      </c>
      <c r="H4077" t="s">
        <v>441</v>
      </c>
      <c r="I4077" t="s">
        <v>441</v>
      </c>
      <c r="M4077" t="s">
        <v>437</v>
      </c>
      <c r="O4077" t="s">
        <v>265</v>
      </c>
      <c r="P4077">
        <v>2050</v>
      </c>
      <c r="Q4077">
        <v>1</v>
      </c>
    </row>
    <row r="4078" spans="1:17" x14ac:dyDescent="0.25">
      <c r="A4078" t="s">
        <v>469</v>
      </c>
      <c r="B4078" t="s">
        <v>470</v>
      </c>
      <c r="C4078" t="s">
        <v>471</v>
      </c>
      <c r="D4078" t="s">
        <v>472</v>
      </c>
      <c r="E4078" t="s">
        <v>416</v>
      </c>
      <c r="F4078" t="s">
        <v>348</v>
      </c>
      <c r="G4078" t="s">
        <v>188</v>
      </c>
      <c r="H4078" t="s">
        <v>445</v>
      </c>
      <c r="I4078" t="s">
        <v>446</v>
      </c>
      <c r="K4078" t="s">
        <v>447</v>
      </c>
      <c r="M4078" t="s">
        <v>420</v>
      </c>
      <c r="O4078" t="s">
        <v>194</v>
      </c>
      <c r="P4078">
        <v>2015</v>
      </c>
      <c r="Q4078">
        <v>11.88225723</v>
      </c>
    </row>
    <row r="4079" spans="1:17" x14ac:dyDescent="0.25">
      <c r="A4079" t="s">
        <v>469</v>
      </c>
      <c r="B4079" t="s">
        <v>470</v>
      </c>
      <c r="C4079" t="s">
        <v>471</v>
      </c>
      <c r="D4079" t="s">
        <v>472</v>
      </c>
      <c r="E4079" t="s">
        <v>416</v>
      </c>
      <c r="F4079" t="s">
        <v>348</v>
      </c>
      <c r="G4079" t="s">
        <v>188</v>
      </c>
      <c r="H4079" t="s">
        <v>445</v>
      </c>
      <c r="I4079" t="s">
        <v>446</v>
      </c>
      <c r="K4079" t="s">
        <v>447</v>
      </c>
      <c r="M4079" t="s">
        <v>420</v>
      </c>
      <c r="O4079" t="s">
        <v>194</v>
      </c>
      <c r="P4079">
        <v>2020</v>
      </c>
      <c r="Q4079">
        <v>11.88225723</v>
      </c>
    </row>
    <row r="4080" spans="1:17" x14ac:dyDescent="0.25">
      <c r="A4080" t="s">
        <v>469</v>
      </c>
      <c r="B4080" t="s">
        <v>470</v>
      </c>
      <c r="C4080" t="s">
        <v>471</v>
      </c>
      <c r="D4080" t="s">
        <v>472</v>
      </c>
      <c r="E4080" t="s">
        <v>416</v>
      </c>
      <c r="F4080" t="s">
        <v>348</v>
      </c>
      <c r="G4080" t="s">
        <v>188</v>
      </c>
      <c r="H4080" t="s">
        <v>445</v>
      </c>
      <c r="I4080" t="s">
        <v>446</v>
      </c>
      <c r="K4080" t="s">
        <v>447</v>
      </c>
      <c r="M4080" t="s">
        <v>420</v>
      </c>
      <c r="O4080" t="s">
        <v>264</v>
      </c>
      <c r="P4080">
        <v>2020</v>
      </c>
      <c r="Q4080">
        <v>11.88225723</v>
      </c>
    </row>
    <row r="4081" spans="1:17" x14ac:dyDescent="0.25">
      <c r="A4081" t="s">
        <v>469</v>
      </c>
      <c r="B4081" t="s">
        <v>470</v>
      </c>
      <c r="C4081" t="s">
        <v>471</v>
      </c>
      <c r="D4081" t="s">
        <v>472</v>
      </c>
      <c r="E4081" t="s">
        <v>416</v>
      </c>
      <c r="F4081" t="s">
        <v>348</v>
      </c>
      <c r="G4081" t="s">
        <v>188</v>
      </c>
      <c r="H4081" t="s">
        <v>445</v>
      </c>
      <c r="I4081" t="s">
        <v>446</v>
      </c>
      <c r="K4081" t="s">
        <v>447</v>
      </c>
      <c r="M4081" t="s">
        <v>420</v>
      </c>
      <c r="O4081" t="s">
        <v>265</v>
      </c>
      <c r="P4081">
        <v>2020</v>
      </c>
      <c r="Q4081">
        <v>11.88225723</v>
      </c>
    </row>
    <row r="4082" spans="1:17" x14ac:dyDescent="0.25">
      <c r="A4082" t="s">
        <v>469</v>
      </c>
      <c r="B4082" t="s">
        <v>470</v>
      </c>
      <c r="C4082" t="s">
        <v>471</v>
      </c>
      <c r="D4082" t="s">
        <v>472</v>
      </c>
      <c r="E4082" t="s">
        <v>416</v>
      </c>
      <c r="F4082" t="s">
        <v>348</v>
      </c>
      <c r="G4082" t="s">
        <v>188</v>
      </c>
      <c r="H4082" t="s">
        <v>445</v>
      </c>
      <c r="I4082" t="s">
        <v>446</v>
      </c>
      <c r="K4082" t="s">
        <v>447</v>
      </c>
      <c r="M4082" t="s">
        <v>420</v>
      </c>
      <c r="O4082" t="s">
        <v>194</v>
      </c>
      <c r="P4082">
        <v>2030</v>
      </c>
      <c r="Q4082">
        <v>11.88225723</v>
      </c>
    </row>
    <row r="4083" spans="1:17" x14ac:dyDescent="0.25">
      <c r="A4083" t="s">
        <v>469</v>
      </c>
      <c r="B4083" t="s">
        <v>470</v>
      </c>
      <c r="C4083" t="s">
        <v>471</v>
      </c>
      <c r="D4083" t="s">
        <v>472</v>
      </c>
      <c r="E4083" t="s">
        <v>416</v>
      </c>
      <c r="F4083" t="s">
        <v>348</v>
      </c>
      <c r="G4083" t="s">
        <v>188</v>
      </c>
      <c r="H4083" t="s">
        <v>445</v>
      </c>
      <c r="I4083" t="s">
        <v>446</v>
      </c>
      <c r="K4083" t="s">
        <v>447</v>
      </c>
      <c r="M4083" t="s">
        <v>420</v>
      </c>
      <c r="O4083" t="s">
        <v>194</v>
      </c>
      <c r="P4083">
        <v>2050</v>
      </c>
      <c r="Q4083">
        <v>11.88225723</v>
      </c>
    </row>
    <row r="4084" spans="1:17" x14ac:dyDescent="0.25">
      <c r="A4084" t="s">
        <v>469</v>
      </c>
      <c r="B4084" t="s">
        <v>470</v>
      </c>
      <c r="C4084" t="s">
        <v>471</v>
      </c>
      <c r="D4084" t="s">
        <v>472</v>
      </c>
      <c r="E4084" t="s">
        <v>416</v>
      </c>
      <c r="F4084" t="s">
        <v>348</v>
      </c>
      <c r="G4084" t="s">
        <v>188</v>
      </c>
      <c r="H4084" t="s">
        <v>445</v>
      </c>
      <c r="I4084" t="s">
        <v>446</v>
      </c>
      <c r="K4084" t="s">
        <v>447</v>
      </c>
      <c r="M4084" t="s">
        <v>420</v>
      </c>
      <c r="O4084" t="s">
        <v>264</v>
      </c>
      <c r="P4084">
        <v>2050</v>
      </c>
      <c r="Q4084">
        <v>11.88225723</v>
      </c>
    </row>
    <row r="4085" spans="1:17" x14ac:dyDescent="0.25">
      <c r="A4085" t="s">
        <v>469</v>
      </c>
      <c r="B4085" t="s">
        <v>470</v>
      </c>
      <c r="C4085" t="s">
        <v>471</v>
      </c>
      <c r="D4085" t="s">
        <v>472</v>
      </c>
      <c r="E4085" t="s">
        <v>416</v>
      </c>
      <c r="F4085" t="s">
        <v>348</v>
      </c>
      <c r="G4085" t="s">
        <v>188</v>
      </c>
      <c r="H4085" t="s">
        <v>445</v>
      </c>
      <c r="I4085" t="s">
        <v>446</v>
      </c>
      <c r="K4085" t="s">
        <v>447</v>
      </c>
      <c r="M4085" t="s">
        <v>420</v>
      </c>
      <c r="O4085" t="s">
        <v>265</v>
      </c>
      <c r="P4085">
        <v>2050</v>
      </c>
      <c r="Q4085">
        <v>11.88225723</v>
      </c>
    </row>
    <row r="4086" spans="1:17" x14ac:dyDescent="0.25">
      <c r="A4086" t="s">
        <v>469</v>
      </c>
      <c r="B4086" t="s">
        <v>470</v>
      </c>
      <c r="C4086" t="s">
        <v>471</v>
      </c>
      <c r="D4086" t="s">
        <v>472</v>
      </c>
      <c r="E4086" t="s">
        <v>416</v>
      </c>
      <c r="F4086" t="s">
        <v>348</v>
      </c>
      <c r="G4086" t="s">
        <v>188</v>
      </c>
      <c r="H4086" t="s">
        <v>448</v>
      </c>
      <c r="I4086" t="s">
        <v>240</v>
      </c>
      <c r="J4086" t="s">
        <v>235</v>
      </c>
      <c r="K4086" t="s">
        <v>430</v>
      </c>
      <c r="L4086" t="s">
        <v>237</v>
      </c>
      <c r="M4086" t="s">
        <v>427</v>
      </c>
      <c r="N4086" t="s">
        <v>206</v>
      </c>
      <c r="O4086" t="s">
        <v>194</v>
      </c>
      <c r="P4086">
        <v>2015</v>
      </c>
      <c r="Q4086">
        <v>1.88338337</v>
      </c>
    </row>
    <row r="4087" spans="1:17" x14ac:dyDescent="0.25">
      <c r="A4087" t="s">
        <v>469</v>
      </c>
      <c r="B4087" t="s">
        <v>470</v>
      </c>
      <c r="C4087" t="s">
        <v>471</v>
      </c>
      <c r="D4087" t="s">
        <v>472</v>
      </c>
      <c r="E4087" t="s">
        <v>416</v>
      </c>
      <c r="F4087" t="s">
        <v>348</v>
      </c>
      <c r="G4087" t="s">
        <v>188</v>
      </c>
      <c r="H4087" t="s">
        <v>448</v>
      </c>
      <c r="I4087" t="s">
        <v>240</v>
      </c>
      <c r="J4087" t="s">
        <v>235</v>
      </c>
      <c r="K4087" t="s">
        <v>430</v>
      </c>
      <c r="L4087" t="s">
        <v>237</v>
      </c>
      <c r="M4087" t="s">
        <v>427</v>
      </c>
      <c r="N4087" t="s">
        <v>206</v>
      </c>
      <c r="O4087" t="s">
        <v>194</v>
      </c>
      <c r="P4087">
        <v>2020</v>
      </c>
      <c r="Q4087">
        <v>1.836767284</v>
      </c>
    </row>
    <row r="4088" spans="1:17" x14ac:dyDescent="0.25">
      <c r="A4088" t="s">
        <v>469</v>
      </c>
      <c r="B4088" t="s">
        <v>470</v>
      </c>
      <c r="C4088" t="s">
        <v>471</v>
      </c>
      <c r="D4088" t="s">
        <v>472</v>
      </c>
      <c r="E4088" t="s">
        <v>416</v>
      </c>
      <c r="F4088" t="s">
        <v>348</v>
      </c>
      <c r="G4088" t="s">
        <v>188</v>
      </c>
      <c r="H4088" t="s">
        <v>448</v>
      </c>
      <c r="I4088" t="s">
        <v>240</v>
      </c>
      <c r="J4088" t="s">
        <v>235</v>
      </c>
      <c r="K4088" t="s">
        <v>430</v>
      </c>
      <c r="L4088" t="s">
        <v>237</v>
      </c>
      <c r="M4088" t="s">
        <v>427</v>
      </c>
      <c r="N4088" t="s">
        <v>206</v>
      </c>
      <c r="O4088" t="s">
        <v>264</v>
      </c>
      <c r="P4088">
        <v>2020</v>
      </c>
      <c r="Q4088">
        <v>1.6008758649999999</v>
      </c>
    </row>
    <row r="4089" spans="1:17" x14ac:dyDescent="0.25">
      <c r="A4089" t="s">
        <v>469</v>
      </c>
      <c r="B4089" t="s">
        <v>470</v>
      </c>
      <c r="C4089" t="s">
        <v>471</v>
      </c>
      <c r="D4089" t="s">
        <v>472</v>
      </c>
      <c r="E4089" t="s">
        <v>416</v>
      </c>
      <c r="F4089" t="s">
        <v>348</v>
      </c>
      <c r="G4089" t="s">
        <v>188</v>
      </c>
      <c r="H4089" t="s">
        <v>448</v>
      </c>
      <c r="I4089" t="s">
        <v>240</v>
      </c>
      <c r="J4089" t="s">
        <v>235</v>
      </c>
      <c r="K4089" t="s">
        <v>430</v>
      </c>
      <c r="L4089" t="s">
        <v>237</v>
      </c>
      <c r="M4089" t="s">
        <v>427</v>
      </c>
      <c r="N4089" t="s">
        <v>206</v>
      </c>
      <c r="O4089" t="s">
        <v>265</v>
      </c>
      <c r="P4089">
        <v>2020</v>
      </c>
      <c r="Q4089">
        <v>2.2248803320000001</v>
      </c>
    </row>
    <row r="4090" spans="1:17" x14ac:dyDescent="0.25">
      <c r="A4090" t="s">
        <v>469</v>
      </c>
      <c r="B4090" t="s">
        <v>470</v>
      </c>
      <c r="C4090" t="s">
        <v>471</v>
      </c>
      <c r="D4090" t="s">
        <v>472</v>
      </c>
      <c r="E4090" t="s">
        <v>416</v>
      </c>
      <c r="F4090" t="s">
        <v>348</v>
      </c>
      <c r="G4090" t="s">
        <v>188</v>
      </c>
      <c r="H4090" t="s">
        <v>448</v>
      </c>
      <c r="I4090" t="s">
        <v>240</v>
      </c>
      <c r="J4090" t="s">
        <v>235</v>
      </c>
      <c r="K4090" t="s">
        <v>430</v>
      </c>
      <c r="L4090" t="s">
        <v>237</v>
      </c>
      <c r="M4090" t="s">
        <v>427</v>
      </c>
      <c r="N4090" t="s">
        <v>206</v>
      </c>
      <c r="O4090" t="s">
        <v>194</v>
      </c>
      <c r="P4090">
        <v>2030</v>
      </c>
      <c r="Q4090">
        <v>1.8059574270000001</v>
      </c>
    </row>
    <row r="4091" spans="1:17" x14ac:dyDescent="0.25">
      <c r="A4091" t="s">
        <v>469</v>
      </c>
      <c r="B4091" t="s">
        <v>470</v>
      </c>
      <c r="C4091" t="s">
        <v>471</v>
      </c>
      <c r="D4091" t="s">
        <v>472</v>
      </c>
      <c r="E4091" t="s">
        <v>416</v>
      </c>
      <c r="F4091" t="s">
        <v>348</v>
      </c>
      <c r="G4091" t="s">
        <v>188</v>
      </c>
      <c r="H4091" t="s">
        <v>448</v>
      </c>
      <c r="I4091" t="s">
        <v>240</v>
      </c>
      <c r="J4091" t="s">
        <v>235</v>
      </c>
      <c r="K4091" t="s">
        <v>430</v>
      </c>
      <c r="L4091" t="s">
        <v>237</v>
      </c>
      <c r="M4091" t="s">
        <v>427</v>
      </c>
      <c r="N4091" t="s">
        <v>206</v>
      </c>
      <c r="O4091" t="s">
        <v>194</v>
      </c>
      <c r="P4091">
        <v>2050</v>
      </c>
      <c r="Q4091">
        <v>1.639314991</v>
      </c>
    </row>
    <row r="4092" spans="1:17" x14ac:dyDescent="0.25">
      <c r="A4092" t="s">
        <v>469</v>
      </c>
      <c r="B4092" t="s">
        <v>470</v>
      </c>
      <c r="C4092" t="s">
        <v>471</v>
      </c>
      <c r="D4092" t="s">
        <v>472</v>
      </c>
      <c r="E4092" t="s">
        <v>416</v>
      </c>
      <c r="F4092" t="s">
        <v>348</v>
      </c>
      <c r="G4092" t="s">
        <v>188</v>
      </c>
      <c r="H4092" t="s">
        <v>448</v>
      </c>
      <c r="I4092" t="s">
        <v>240</v>
      </c>
      <c r="J4092" t="s">
        <v>235</v>
      </c>
      <c r="K4092" t="s">
        <v>430</v>
      </c>
      <c r="L4092" t="s">
        <v>237</v>
      </c>
      <c r="M4092" t="s">
        <v>427</v>
      </c>
      <c r="N4092" t="s">
        <v>206</v>
      </c>
      <c r="O4092" t="s">
        <v>264</v>
      </c>
      <c r="P4092">
        <v>2050</v>
      </c>
      <c r="Q4092">
        <v>1.3102259780000001</v>
      </c>
    </row>
    <row r="4093" spans="1:17" x14ac:dyDescent="0.25">
      <c r="A4093" t="s">
        <v>469</v>
      </c>
      <c r="B4093" t="s">
        <v>470</v>
      </c>
      <c r="C4093" t="s">
        <v>471</v>
      </c>
      <c r="D4093" t="s">
        <v>472</v>
      </c>
      <c r="E4093" t="s">
        <v>416</v>
      </c>
      <c r="F4093" t="s">
        <v>348</v>
      </c>
      <c r="G4093" t="s">
        <v>188</v>
      </c>
      <c r="H4093" t="s">
        <v>448</v>
      </c>
      <c r="I4093" t="s">
        <v>240</v>
      </c>
      <c r="J4093" t="s">
        <v>235</v>
      </c>
      <c r="K4093" t="s">
        <v>430</v>
      </c>
      <c r="L4093" t="s">
        <v>237</v>
      </c>
      <c r="M4093" t="s">
        <v>427</v>
      </c>
      <c r="N4093" t="s">
        <v>206</v>
      </c>
      <c r="O4093" t="s">
        <v>265</v>
      </c>
      <c r="P4093">
        <v>2050</v>
      </c>
      <c r="Q4093">
        <v>2.2426994200000001</v>
      </c>
    </row>
    <row r="4094" spans="1:17" x14ac:dyDescent="0.25">
      <c r="A4094" t="s">
        <v>469</v>
      </c>
      <c r="B4094" t="s">
        <v>470</v>
      </c>
      <c r="C4094" t="s">
        <v>471</v>
      </c>
      <c r="D4094" t="s">
        <v>472</v>
      </c>
      <c r="E4094" t="s">
        <v>416</v>
      </c>
      <c r="F4094" t="s">
        <v>348</v>
      </c>
      <c r="G4094" t="s">
        <v>188</v>
      </c>
      <c r="H4094" t="s">
        <v>449</v>
      </c>
      <c r="I4094" t="s">
        <v>240</v>
      </c>
      <c r="J4094" t="s">
        <v>235</v>
      </c>
      <c r="K4094" t="s">
        <v>450</v>
      </c>
      <c r="L4094" t="s">
        <v>237</v>
      </c>
      <c r="M4094" t="s">
        <v>427</v>
      </c>
      <c r="N4094" t="s">
        <v>206</v>
      </c>
      <c r="O4094" t="s">
        <v>194</v>
      </c>
      <c r="P4094">
        <v>2015</v>
      </c>
      <c r="Q4094">
        <v>690</v>
      </c>
    </row>
    <row r="4095" spans="1:17" x14ac:dyDescent="0.25">
      <c r="A4095" t="s">
        <v>469</v>
      </c>
      <c r="B4095" t="s">
        <v>470</v>
      </c>
      <c r="C4095" t="s">
        <v>471</v>
      </c>
      <c r="D4095" t="s">
        <v>472</v>
      </c>
      <c r="E4095" t="s">
        <v>416</v>
      </c>
      <c r="F4095" t="s">
        <v>348</v>
      </c>
      <c r="G4095" t="s">
        <v>188</v>
      </c>
      <c r="H4095" t="s">
        <v>449</v>
      </c>
      <c r="I4095" t="s">
        <v>240</v>
      </c>
      <c r="J4095" t="s">
        <v>235</v>
      </c>
      <c r="K4095" t="s">
        <v>450</v>
      </c>
      <c r="L4095" t="s">
        <v>237</v>
      </c>
      <c r="M4095" t="s">
        <v>427</v>
      </c>
      <c r="N4095" t="s">
        <v>206</v>
      </c>
      <c r="O4095" t="s">
        <v>194</v>
      </c>
      <c r="P4095">
        <v>2020</v>
      </c>
      <c r="Q4095">
        <v>680</v>
      </c>
    </row>
    <row r="4096" spans="1:17" x14ac:dyDescent="0.25">
      <c r="A4096" t="s">
        <v>469</v>
      </c>
      <c r="B4096" t="s">
        <v>470</v>
      </c>
      <c r="C4096" t="s">
        <v>471</v>
      </c>
      <c r="D4096" t="s">
        <v>472</v>
      </c>
      <c r="E4096" t="s">
        <v>416</v>
      </c>
      <c r="F4096" t="s">
        <v>348</v>
      </c>
      <c r="G4096" t="s">
        <v>188</v>
      </c>
      <c r="H4096" t="s">
        <v>449</v>
      </c>
      <c r="I4096" t="s">
        <v>240</v>
      </c>
      <c r="J4096" t="s">
        <v>235</v>
      </c>
      <c r="K4096" t="s">
        <v>450</v>
      </c>
      <c r="L4096" t="s">
        <v>237</v>
      </c>
      <c r="M4096" t="s">
        <v>427</v>
      </c>
      <c r="N4096" t="s">
        <v>206</v>
      </c>
      <c r="O4096" t="s">
        <v>264</v>
      </c>
      <c r="P4096">
        <v>2020</v>
      </c>
      <c r="Q4096">
        <v>590</v>
      </c>
    </row>
    <row r="4097" spans="1:17" x14ac:dyDescent="0.25">
      <c r="A4097" t="s">
        <v>469</v>
      </c>
      <c r="B4097" t="s">
        <v>470</v>
      </c>
      <c r="C4097" t="s">
        <v>471</v>
      </c>
      <c r="D4097" t="s">
        <v>472</v>
      </c>
      <c r="E4097" t="s">
        <v>416</v>
      </c>
      <c r="F4097" t="s">
        <v>348</v>
      </c>
      <c r="G4097" t="s">
        <v>188</v>
      </c>
      <c r="H4097" t="s">
        <v>449</v>
      </c>
      <c r="I4097" t="s">
        <v>240</v>
      </c>
      <c r="J4097" t="s">
        <v>235</v>
      </c>
      <c r="K4097" t="s">
        <v>450</v>
      </c>
      <c r="L4097" t="s">
        <v>237</v>
      </c>
      <c r="M4097" t="s">
        <v>427</v>
      </c>
      <c r="N4097" t="s">
        <v>206</v>
      </c>
      <c r="O4097" t="s">
        <v>265</v>
      </c>
      <c r="P4097">
        <v>2020</v>
      </c>
      <c r="Q4097">
        <v>820</v>
      </c>
    </row>
    <row r="4098" spans="1:17" x14ac:dyDescent="0.25">
      <c r="A4098" t="s">
        <v>469</v>
      </c>
      <c r="B4098" t="s">
        <v>470</v>
      </c>
      <c r="C4098" t="s">
        <v>471</v>
      </c>
      <c r="D4098" t="s">
        <v>472</v>
      </c>
      <c r="E4098" t="s">
        <v>416</v>
      </c>
      <c r="F4098" t="s">
        <v>348</v>
      </c>
      <c r="G4098" t="s">
        <v>188</v>
      </c>
      <c r="H4098" t="s">
        <v>449</v>
      </c>
      <c r="I4098" t="s">
        <v>240</v>
      </c>
      <c r="J4098" t="s">
        <v>235</v>
      </c>
      <c r="K4098" t="s">
        <v>450</v>
      </c>
      <c r="L4098" t="s">
        <v>237</v>
      </c>
      <c r="M4098" t="s">
        <v>427</v>
      </c>
      <c r="N4098" t="s">
        <v>206</v>
      </c>
      <c r="O4098" t="s">
        <v>194</v>
      </c>
      <c r="P4098">
        <v>2030</v>
      </c>
      <c r="Q4098">
        <v>660</v>
      </c>
    </row>
    <row r="4099" spans="1:17" x14ac:dyDescent="0.25">
      <c r="A4099" t="s">
        <v>469</v>
      </c>
      <c r="B4099" t="s">
        <v>470</v>
      </c>
      <c r="C4099" t="s">
        <v>471</v>
      </c>
      <c r="D4099" t="s">
        <v>472</v>
      </c>
      <c r="E4099" t="s">
        <v>416</v>
      </c>
      <c r="F4099" t="s">
        <v>348</v>
      </c>
      <c r="G4099" t="s">
        <v>188</v>
      </c>
      <c r="H4099" t="s">
        <v>449</v>
      </c>
      <c r="I4099" t="s">
        <v>240</v>
      </c>
      <c r="J4099" t="s">
        <v>235</v>
      </c>
      <c r="K4099" t="s">
        <v>450</v>
      </c>
      <c r="L4099" t="s">
        <v>237</v>
      </c>
      <c r="M4099" t="s">
        <v>427</v>
      </c>
      <c r="N4099" t="s">
        <v>206</v>
      </c>
      <c r="O4099" t="s">
        <v>194</v>
      </c>
      <c r="P4099">
        <v>2050</v>
      </c>
      <c r="Q4099">
        <v>600</v>
      </c>
    </row>
    <row r="4100" spans="1:17" x14ac:dyDescent="0.25">
      <c r="A4100" t="s">
        <v>469</v>
      </c>
      <c r="B4100" t="s">
        <v>470</v>
      </c>
      <c r="C4100" t="s">
        <v>471</v>
      </c>
      <c r="D4100" t="s">
        <v>472</v>
      </c>
      <c r="E4100" t="s">
        <v>416</v>
      </c>
      <c r="F4100" t="s">
        <v>348</v>
      </c>
      <c r="G4100" t="s">
        <v>188</v>
      </c>
      <c r="H4100" t="s">
        <v>449</v>
      </c>
      <c r="I4100" t="s">
        <v>240</v>
      </c>
      <c r="J4100" t="s">
        <v>235</v>
      </c>
      <c r="K4100" t="s">
        <v>450</v>
      </c>
      <c r="L4100" t="s">
        <v>237</v>
      </c>
      <c r="M4100" t="s">
        <v>427</v>
      </c>
      <c r="N4100" t="s">
        <v>206</v>
      </c>
      <c r="O4100" t="s">
        <v>264</v>
      </c>
      <c r="P4100">
        <v>2050</v>
      </c>
      <c r="Q4100">
        <v>480</v>
      </c>
    </row>
    <row r="4101" spans="1:17" x14ac:dyDescent="0.25">
      <c r="A4101" t="s">
        <v>469</v>
      </c>
      <c r="B4101" t="s">
        <v>470</v>
      </c>
      <c r="C4101" t="s">
        <v>471</v>
      </c>
      <c r="D4101" t="s">
        <v>472</v>
      </c>
      <c r="E4101" t="s">
        <v>416</v>
      </c>
      <c r="F4101" t="s">
        <v>348</v>
      </c>
      <c r="G4101" t="s">
        <v>188</v>
      </c>
      <c r="H4101" t="s">
        <v>449</v>
      </c>
      <c r="I4101" t="s">
        <v>240</v>
      </c>
      <c r="J4101" t="s">
        <v>235</v>
      </c>
      <c r="K4101" t="s">
        <v>450</v>
      </c>
      <c r="L4101" t="s">
        <v>237</v>
      </c>
      <c r="M4101" t="s">
        <v>427</v>
      </c>
      <c r="N4101" t="s">
        <v>206</v>
      </c>
      <c r="O4101" t="s">
        <v>265</v>
      </c>
      <c r="P4101">
        <v>2050</v>
      </c>
      <c r="Q4101">
        <v>830</v>
      </c>
    </row>
    <row r="4102" spans="1:17" x14ac:dyDescent="0.25">
      <c r="A4102" t="s">
        <v>469</v>
      </c>
      <c r="B4102" t="s">
        <v>470</v>
      </c>
      <c r="C4102" t="s">
        <v>471</v>
      </c>
      <c r="D4102" t="s">
        <v>472</v>
      </c>
      <c r="E4102" t="s">
        <v>416</v>
      </c>
      <c r="F4102" t="s">
        <v>348</v>
      </c>
      <c r="G4102" t="s">
        <v>188</v>
      </c>
      <c r="H4102" t="s">
        <v>451</v>
      </c>
      <c r="I4102" t="s">
        <v>452</v>
      </c>
      <c r="K4102" t="s">
        <v>453</v>
      </c>
      <c r="M4102" t="s">
        <v>454</v>
      </c>
      <c r="O4102" t="s">
        <v>194</v>
      </c>
      <c r="P4102">
        <v>2015</v>
      </c>
      <c r="Q4102">
        <v>0.13405839938766101</v>
      </c>
    </row>
    <row r="4103" spans="1:17" x14ac:dyDescent="0.25">
      <c r="A4103" t="s">
        <v>469</v>
      </c>
      <c r="B4103" t="s">
        <v>470</v>
      </c>
      <c r="C4103" t="s">
        <v>471</v>
      </c>
      <c r="D4103" t="s">
        <v>472</v>
      </c>
      <c r="E4103" t="s">
        <v>416</v>
      </c>
      <c r="F4103" t="s">
        <v>348</v>
      </c>
      <c r="G4103" t="s">
        <v>188</v>
      </c>
      <c r="H4103" t="s">
        <v>451</v>
      </c>
      <c r="I4103" t="s">
        <v>452</v>
      </c>
      <c r="K4103" t="s">
        <v>453</v>
      </c>
      <c r="M4103" t="s">
        <v>454</v>
      </c>
      <c r="O4103" t="s">
        <v>194</v>
      </c>
      <c r="P4103">
        <v>2020</v>
      </c>
      <c r="Q4103">
        <v>0.13405839938766101</v>
      </c>
    </row>
    <row r="4104" spans="1:17" x14ac:dyDescent="0.25">
      <c r="A4104" t="s">
        <v>469</v>
      </c>
      <c r="B4104" t="s">
        <v>470</v>
      </c>
      <c r="C4104" t="s">
        <v>471</v>
      </c>
      <c r="D4104" t="s">
        <v>472</v>
      </c>
      <c r="E4104" t="s">
        <v>416</v>
      </c>
      <c r="F4104" t="s">
        <v>348</v>
      </c>
      <c r="G4104" t="s">
        <v>188</v>
      </c>
      <c r="H4104" t="s">
        <v>451</v>
      </c>
      <c r="I4104" t="s">
        <v>452</v>
      </c>
      <c r="K4104" t="s">
        <v>453</v>
      </c>
      <c r="M4104" t="s">
        <v>454</v>
      </c>
      <c r="O4104" t="s">
        <v>264</v>
      </c>
      <c r="P4104">
        <v>2020</v>
      </c>
      <c r="Q4104">
        <v>0.12182648007269101</v>
      </c>
    </row>
    <row r="4105" spans="1:17" x14ac:dyDescent="0.25">
      <c r="A4105" t="s">
        <v>469</v>
      </c>
      <c r="B4105" t="s">
        <v>470</v>
      </c>
      <c r="C4105" t="s">
        <v>471</v>
      </c>
      <c r="D4105" t="s">
        <v>472</v>
      </c>
      <c r="E4105" t="s">
        <v>416</v>
      </c>
      <c r="F4105" t="s">
        <v>348</v>
      </c>
      <c r="G4105" t="s">
        <v>188</v>
      </c>
      <c r="H4105" t="s">
        <v>451</v>
      </c>
      <c r="I4105" t="s">
        <v>452</v>
      </c>
      <c r="K4105" t="s">
        <v>453</v>
      </c>
      <c r="M4105" t="s">
        <v>454</v>
      </c>
      <c r="O4105" t="s">
        <v>265</v>
      </c>
      <c r="P4105">
        <v>2020</v>
      </c>
      <c r="Q4105">
        <v>0.16575164632554301</v>
      </c>
    </row>
    <row r="4106" spans="1:17" x14ac:dyDescent="0.25">
      <c r="A4106" t="s">
        <v>469</v>
      </c>
      <c r="B4106" t="s">
        <v>470</v>
      </c>
      <c r="C4106" t="s">
        <v>471</v>
      </c>
      <c r="D4106" t="s">
        <v>472</v>
      </c>
      <c r="E4106" t="s">
        <v>416</v>
      </c>
      <c r="F4106" t="s">
        <v>348</v>
      </c>
      <c r="G4106" t="s">
        <v>188</v>
      </c>
      <c r="H4106" t="s">
        <v>451</v>
      </c>
      <c r="I4106" t="s">
        <v>452</v>
      </c>
      <c r="K4106" t="s">
        <v>453</v>
      </c>
      <c r="M4106" t="s">
        <v>454</v>
      </c>
      <c r="O4106" t="s">
        <v>194</v>
      </c>
      <c r="P4106">
        <v>2030</v>
      </c>
      <c r="Q4106">
        <v>0.137022775963484</v>
      </c>
    </row>
    <row r="4107" spans="1:17" x14ac:dyDescent="0.25">
      <c r="A4107" t="s">
        <v>469</v>
      </c>
      <c r="B4107" t="s">
        <v>470</v>
      </c>
      <c r="C4107" t="s">
        <v>471</v>
      </c>
      <c r="D4107" t="s">
        <v>472</v>
      </c>
      <c r="E4107" t="s">
        <v>416</v>
      </c>
      <c r="F4107" t="s">
        <v>348</v>
      </c>
      <c r="G4107" t="s">
        <v>188</v>
      </c>
      <c r="H4107" t="s">
        <v>451</v>
      </c>
      <c r="I4107" t="s">
        <v>452</v>
      </c>
      <c r="K4107" t="s">
        <v>453</v>
      </c>
      <c r="M4107" t="s">
        <v>454</v>
      </c>
      <c r="O4107" t="s">
        <v>194</v>
      </c>
      <c r="P4107">
        <v>2050</v>
      </c>
      <c r="Q4107">
        <v>0.14295152911512901</v>
      </c>
    </row>
    <row r="4108" spans="1:17" x14ac:dyDescent="0.25">
      <c r="A4108" t="s">
        <v>469</v>
      </c>
      <c r="B4108" t="s">
        <v>470</v>
      </c>
      <c r="C4108" t="s">
        <v>471</v>
      </c>
      <c r="D4108" t="s">
        <v>472</v>
      </c>
      <c r="E4108" t="s">
        <v>416</v>
      </c>
      <c r="F4108" t="s">
        <v>348</v>
      </c>
      <c r="G4108" t="s">
        <v>188</v>
      </c>
      <c r="H4108" t="s">
        <v>451</v>
      </c>
      <c r="I4108" t="s">
        <v>452</v>
      </c>
      <c r="K4108" t="s">
        <v>453</v>
      </c>
      <c r="M4108" t="s">
        <v>454</v>
      </c>
      <c r="O4108" t="s">
        <v>264</v>
      </c>
      <c r="P4108">
        <v>2050</v>
      </c>
      <c r="Q4108">
        <v>0.12182648007269101</v>
      </c>
    </row>
    <row r="4109" spans="1:17" x14ac:dyDescent="0.25">
      <c r="A4109" t="s">
        <v>469</v>
      </c>
      <c r="B4109" t="s">
        <v>470</v>
      </c>
      <c r="C4109" t="s">
        <v>471</v>
      </c>
      <c r="D4109" t="s">
        <v>472</v>
      </c>
      <c r="E4109" t="s">
        <v>416</v>
      </c>
      <c r="F4109" t="s">
        <v>348</v>
      </c>
      <c r="G4109" t="s">
        <v>188</v>
      </c>
      <c r="H4109" t="s">
        <v>451</v>
      </c>
      <c r="I4109" t="s">
        <v>452</v>
      </c>
      <c r="K4109" t="s">
        <v>453</v>
      </c>
      <c r="M4109" t="s">
        <v>454</v>
      </c>
      <c r="O4109" t="s">
        <v>265</v>
      </c>
      <c r="P4109">
        <v>2050</v>
      </c>
      <c r="Q4109">
        <v>0.16999150190604601</v>
      </c>
    </row>
    <row r="4110" spans="1:17" x14ac:dyDescent="0.25">
      <c r="A4110" t="s">
        <v>469</v>
      </c>
      <c r="B4110" t="s">
        <v>470</v>
      </c>
      <c r="C4110" t="s">
        <v>471</v>
      </c>
      <c r="D4110" t="s">
        <v>472</v>
      </c>
      <c r="E4110" t="s">
        <v>416</v>
      </c>
      <c r="F4110" t="s">
        <v>348</v>
      </c>
      <c r="G4110" t="s">
        <v>188</v>
      </c>
      <c r="H4110" t="s">
        <v>457</v>
      </c>
      <c r="I4110" t="s">
        <v>452</v>
      </c>
      <c r="K4110" t="s">
        <v>458</v>
      </c>
      <c r="L4110" t="s">
        <v>237</v>
      </c>
      <c r="M4110" t="s">
        <v>368</v>
      </c>
      <c r="N4110" t="s">
        <v>440</v>
      </c>
      <c r="O4110" t="s">
        <v>194</v>
      </c>
      <c r="P4110">
        <v>2015</v>
      </c>
      <c r="Q4110">
        <v>22.458670529999999</v>
      </c>
    </row>
    <row r="4111" spans="1:17" x14ac:dyDescent="0.25">
      <c r="A4111" t="s">
        <v>469</v>
      </c>
      <c r="B4111" t="s">
        <v>470</v>
      </c>
      <c r="C4111" t="s">
        <v>471</v>
      </c>
      <c r="D4111" t="s">
        <v>472</v>
      </c>
      <c r="E4111" t="s">
        <v>416</v>
      </c>
      <c r="F4111" t="s">
        <v>348</v>
      </c>
      <c r="G4111" t="s">
        <v>188</v>
      </c>
      <c r="H4111" t="s">
        <v>457</v>
      </c>
      <c r="I4111" t="s">
        <v>452</v>
      </c>
      <c r="K4111" t="s">
        <v>458</v>
      </c>
      <c r="L4111" t="s">
        <v>237</v>
      </c>
      <c r="M4111" t="s">
        <v>368</v>
      </c>
      <c r="N4111" t="s">
        <v>440</v>
      </c>
      <c r="O4111" t="s">
        <v>194</v>
      </c>
      <c r="P4111">
        <v>2020</v>
      </c>
      <c r="Q4111">
        <v>22.94093647</v>
      </c>
    </row>
    <row r="4112" spans="1:17" x14ac:dyDescent="0.25">
      <c r="A4112" t="s">
        <v>469</v>
      </c>
      <c r="B4112" t="s">
        <v>470</v>
      </c>
      <c r="C4112" t="s">
        <v>471</v>
      </c>
      <c r="D4112" t="s">
        <v>472</v>
      </c>
      <c r="E4112" t="s">
        <v>416</v>
      </c>
      <c r="F4112" t="s">
        <v>348</v>
      </c>
      <c r="G4112" t="s">
        <v>188</v>
      </c>
      <c r="H4112" t="s">
        <v>457</v>
      </c>
      <c r="I4112" t="s">
        <v>452</v>
      </c>
      <c r="K4112" t="s">
        <v>458</v>
      </c>
      <c r="L4112" t="s">
        <v>237</v>
      </c>
      <c r="M4112" t="s">
        <v>368</v>
      </c>
      <c r="N4112" t="s">
        <v>440</v>
      </c>
      <c r="O4112" t="s">
        <v>264</v>
      </c>
      <c r="P4112">
        <v>2020</v>
      </c>
      <c r="Q4112">
        <v>20.152927689999999</v>
      </c>
    </row>
    <row r="4113" spans="1:17" x14ac:dyDescent="0.25">
      <c r="A4113" t="s">
        <v>469</v>
      </c>
      <c r="B4113" t="s">
        <v>470</v>
      </c>
      <c r="C4113" t="s">
        <v>471</v>
      </c>
      <c r="D4113" t="s">
        <v>472</v>
      </c>
      <c r="E4113" t="s">
        <v>416</v>
      </c>
      <c r="F4113" t="s">
        <v>348</v>
      </c>
      <c r="G4113" t="s">
        <v>188</v>
      </c>
      <c r="H4113" t="s">
        <v>457</v>
      </c>
      <c r="I4113" t="s">
        <v>452</v>
      </c>
      <c r="K4113" t="s">
        <v>458</v>
      </c>
      <c r="L4113" t="s">
        <v>237</v>
      </c>
      <c r="M4113" t="s">
        <v>368</v>
      </c>
      <c r="N4113" t="s">
        <v>440</v>
      </c>
      <c r="O4113" t="s">
        <v>265</v>
      </c>
      <c r="P4113">
        <v>2020</v>
      </c>
      <c r="Q4113">
        <v>25.588176789999999</v>
      </c>
    </row>
    <row r="4114" spans="1:17" x14ac:dyDescent="0.25">
      <c r="A4114" t="s">
        <v>469</v>
      </c>
      <c r="B4114" t="s">
        <v>470</v>
      </c>
      <c r="C4114" t="s">
        <v>471</v>
      </c>
      <c r="D4114" t="s">
        <v>472</v>
      </c>
      <c r="E4114" t="s">
        <v>416</v>
      </c>
      <c r="F4114" t="s">
        <v>348</v>
      </c>
      <c r="G4114" t="s">
        <v>188</v>
      </c>
      <c r="H4114" t="s">
        <v>457</v>
      </c>
      <c r="I4114" t="s">
        <v>452</v>
      </c>
      <c r="K4114" t="s">
        <v>458</v>
      </c>
      <c r="L4114" t="s">
        <v>237</v>
      </c>
      <c r="M4114" t="s">
        <v>368</v>
      </c>
      <c r="N4114" t="s">
        <v>440</v>
      </c>
      <c r="O4114" t="s">
        <v>194</v>
      </c>
      <c r="P4114">
        <v>2030</v>
      </c>
      <c r="Q4114">
        <v>25.43186721</v>
      </c>
    </row>
    <row r="4115" spans="1:17" x14ac:dyDescent="0.25">
      <c r="A4115" t="s">
        <v>469</v>
      </c>
      <c r="B4115" t="s">
        <v>470</v>
      </c>
      <c r="C4115" t="s">
        <v>471</v>
      </c>
      <c r="D4115" t="s">
        <v>472</v>
      </c>
      <c r="E4115" t="s">
        <v>416</v>
      </c>
      <c r="F4115" t="s">
        <v>348</v>
      </c>
      <c r="G4115" t="s">
        <v>188</v>
      </c>
      <c r="H4115" t="s">
        <v>457</v>
      </c>
      <c r="I4115" t="s">
        <v>452</v>
      </c>
      <c r="K4115" t="s">
        <v>458</v>
      </c>
      <c r="L4115" t="s">
        <v>237</v>
      </c>
      <c r="M4115" t="s">
        <v>368</v>
      </c>
      <c r="N4115" t="s">
        <v>440</v>
      </c>
      <c r="O4115" t="s">
        <v>194</v>
      </c>
      <c r="P4115">
        <v>2050</v>
      </c>
      <c r="Q4115">
        <v>26.524049349999999</v>
      </c>
    </row>
    <row r="4116" spans="1:17" x14ac:dyDescent="0.25">
      <c r="A4116" t="s">
        <v>469</v>
      </c>
      <c r="B4116" t="s">
        <v>470</v>
      </c>
      <c r="C4116" t="s">
        <v>471</v>
      </c>
      <c r="D4116" t="s">
        <v>472</v>
      </c>
      <c r="E4116" t="s">
        <v>416</v>
      </c>
      <c r="F4116" t="s">
        <v>348</v>
      </c>
      <c r="G4116" t="s">
        <v>188</v>
      </c>
      <c r="H4116" t="s">
        <v>457</v>
      </c>
      <c r="I4116" t="s">
        <v>452</v>
      </c>
      <c r="K4116" t="s">
        <v>458</v>
      </c>
      <c r="L4116" t="s">
        <v>237</v>
      </c>
      <c r="M4116" t="s">
        <v>368</v>
      </c>
      <c r="N4116" t="s">
        <v>440</v>
      </c>
      <c r="O4116" t="s">
        <v>264</v>
      </c>
      <c r="P4116">
        <v>2050</v>
      </c>
      <c r="Q4116">
        <v>21.977809050000001</v>
      </c>
    </row>
    <row r="4117" spans="1:17" x14ac:dyDescent="0.25">
      <c r="A4117" t="s">
        <v>469</v>
      </c>
      <c r="B4117" t="s">
        <v>470</v>
      </c>
      <c r="C4117" t="s">
        <v>471</v>
      </c>
      <c r="D4117" t="s">
        <v>472</v>
      </c>
      <c r="E4117" t="s">
        <v>416</v>
      </c>
      <c r="F4117" t="s">
        <v>348</v>
      </c>
      <c r="G4117" t="s">
        <v>188</v>
      </c>
      <c r="H4117" t="s">
        <v>457</v>
      </c>
      <c r="I4117" t="s">
        <v>452</v>
      </c>
      <c r="K4117" t="s">
        <v>458</v>
      </c>
      <c r="L4117" t="s">
        <v>237</v>
      </c>
      <c r="M4117" t="s">
        <v>368</v>
      </c>
      <c r="N4117" t="s">
        <v>440</v>
      </c>
      <c r="O4117" t="s">
        <v>265</v>
      </c>
      <c r="P4117">
        <v>2050</v>
      </c>
      <c r="Q4117">
        <v>31.16149618</v>
      </c>
    </row>
    <row r="4118" spans="1:17" x14ac:dyDescent="0.25">
      <c r="A4118" t="s">
        <v>469</v>
      </c>
      <c r="B4118" t="s">
        <v>470</v>
      </c>
      <c r="C4118" t="s">
        <v>471</v>
      </c>
      <c r="D4118" t="s">
        <v>472</v>
      </c>
      <c r="E4118" t="s">
        <v>416</v>
      </c>
      <c r="F4118" t="s">
        <v>348</v>
      </c>
      <c r="G4118" t="s">
        <v>188</v>
      </c>
      <c r="H4118" t="s">
        <v>339</v>
      </c>
      <c r="I4118" t="s">
        <v>4</v>
      </c>
      <c r="J4118" t="s">
        <v>235</v>
      </c>
      <c r="K4118" t="s">
        <v>328</v>
      </c>
      <c r="L4118" t="s">
        <v>237</v>
      </c>
      <c r="M4118" t="s">
        <v>368</v>
      </c>
      <c r="N4118" t="s">
        <v>206</v>
      </c>
      <c r="O4118" t="s">
        <v>194</v>
      </c>
      <c r="P4118">
        <v>2015</v>
      </c>
      <c r="Q4118">
        <v>7.62</v>
      </c>
    </row>
    <row r="4119" spans="1:17" x14ac:dyDescent="0.25">
      <c r="A4119" t="s">
        <v>469</v>
      </c>
      <c r="B4119" t="s">
        <v>470</v>
      </c>
      <c r="C4119" t="s">
        <v>471</v>
      </c>
      <c r="D4119" t="s">
        <v>472</v>
      </c>
      <c r="E4119" t="s">
        <v>416</v>
      </c>
      <c r="F4119" t="s">
        <v>348</v>
      </c>
      <c r="G4119" t="s">
        <v>188</v>
      </c>
      <c r="H4119" t="s">
        <v>339</v>
      </c>
      <c r="I4119" t="s">
        <v>4</v>
      </c>
      <c r="J4119" t="s">
        <v>235</v>
      </c>
      <c r="K4119" t="s">
        <v>328</v>
      </c>
      <c r="L4119" t="s">
        <v>237</v>
      </c>
      <c r="M4119" t="s">
        <v>368</v>
      </c>
      <c r="N4119" t="s">
        <v>206</v>
      </c>
      <c r="O4119" t="s">
        <v>194</v>
      </c>
      <c r="P4119">
        <v>2020</v>
      </c>
      <c r="Q4119">
        <v>7.79</v>
      </c>
    </row>
    <row r="4120" spans="1:17" x14ac:dyDescent="0.25">
      <c r="A4120" t="s">
        <v>469</v>
      </c>
      <c r="B4120" t="s">
        <v>470</v>
      </c>
      <c r="C4120" t="s">
        <v>471</v>
      </c>
      <c r="D4120" t="s">
        <v>472</v>
      </c>
      <c r="E4120" t="s">
        <v>416</v>
      </c>
      <c r="F4120" t="s">
        <v>348</v>
      </c>
      <c r="G4120" t="s">
        <v>188</v>
      </c>
      <c r="H4120" t="s">
        <v>339</v>
      </c>
      <c r="I4120" t="s">
        <v>4</v>
      </c>
      <c r="J4120" t="s">
        <v>235</v>
      </c>
      <c r="K4120" t="s">
        <v>328</v>
      </c>
      <c r="L4120" t="s">
        <v>237</v>
      </c>
      <c r="M4120" t="s">
        <v>368</v>
      </c>
      <c r="N4120" t="s">
        <v>206</v>
      </c>
      <c r="O4120" t="s">
        <v>264</v>
      </c>
      <c r="P4120">
        <v>2020</v>
      </c>
      <c r="Q4120">
        <v>6.84</v>
      </c>
    </row>
    <row r="4121" spans="1:17" x14ac:dyDescent="0.25">
      <c r="A4121" t="s">
        <v>469</v>
      </c>
      <c r="B4121" t="s">
        <v>470</v>
      </c>
      <c r="C4121" t="s">
        <v>471</v>
      </c>
      <c r="D4121" t="s">
        <v>472</v>
      </c>
      <c r="E4121" t="s">
        <v>416</v>
      </c>
      <c r="F4121" t="s">
        <v>348</v>
      </c>
      <c r="G4121" t="s">
        <v>188</v>
      </c>
      <c r="H4121" t="s">
        <v>339</v>
      </c>
      <c r="I4121" t="s">
        <v>4</v>
      </c>
      <c r="J4121" t="s">
        <v>235</v>
      </c>
      <c r="K4121" t="s">
        <v>328</v>
      </c>
      <c r="L4121" t="s">
        <v>237</v>
      </c>
      <c r="M4121" t="s">
        <v>368</v>
      </c>
      <c r="N4121" t="s">
        <v>206</v>
      </c>
      <c r="O4121" t="s">
        <v>265</v>
      </c>
      <c r="P4121">
        <v>2020</v>
      </c>
      <c r="Q4121">
        <v>8.69</v>
      </c>
    </row>
    <row r="4122" spans="1:17" x14ac:dyDescent="0.25">
      <c r="A4122" t="s">
        <v>469</v>
      </c>
      <c r="B4122" t="s">
        <v>470</v>
      </c>
      <c r="C4122" t="s">
        <v>471</v>
      </c>
      <c r="D4122" t="s">
        <v>472</v>
      </c>
      <c r="E4122" t="s">
        <v>416</v>
      </c>
      <c r="F4122" t="s">
        <v>348</v>
      </c>
      <c r="G4122" t="s">
        <v>188</v>
      </c>
      <c r="H4122" t="s">
        <v>339</v>
      </c>
      <c r="I4122" t="s">
        <v>4</v>
      </c>
      <c r="J4122" t="s">
        <v>235</v>
      </c>
      <c r="K4122" t="s">
        <v>328</v>
      </c>
      <c r="L4122" t="s">
        <v>237</v>
      </c>
      <c r="M4122" t="s">
        <v>368</v>
      </c>
      <c r="N4122" t="s">
        <v>206</v>
      </c>
      <c r="O4122" t="s">
        <v>194</v>
      </c>
      <c r="P4122">
        <v>2030</v>
      </c>
      <c r="Q4122">
        <v>8.6300000000000008</v>
      </c>
    </row>
    <row r="4123" spans="1:17" x14ac:dyDescent="0.25">
      <c r="A4123" t="s">
        <v>469</v>
      </c>
      <c r="B4123" t="s">
        <v>470</v>
      </c>
      <c r="C4123" t="s">
        <v>471</v>
      </c>
      <c r="D4123" t="s">
        <v>472</v>
      </c>
      <c r="E4123" t="s">
        <v>416</v>
      </c>
      <c r="F4123" t="s">
        <v>348</v>
      </c>
      <c r="G4123" t="s">
        <v>188</v>
      </c>
      <c r="H4123" t="s">
        <v>339</v>
      </c>
      <c r="I4123" t="s">
        <v>4</v>
      </c>
      <c r="J4123" t="s">
        <v>235</v>
      </c>
      <c r="K4123" t="s">
        <v>328</v>
      </c>
      <c r="L4123" t="s">
        <v>237</v>
      </c>
      <c r="M4123" t="s">
        <v>368</v>
      </c>
      <c r="N4123" t="s">
        <v>206</v>
      </c>
      <c r="O4123" t="s">
        <v>194</v>
      </c>
      <c r="P4123">
        <v>2050</v>
      </c>
      <c r="Q4123">
        <v>9</v>
      </c>
    </row>
    <row r="4124" spans="1:17" x14ac:dyDescent="0.25">
      <c r="A4124" t="s">
        <v>469</v>
      </c>
      <c r="B4124" t="s">
        <v>470</v>
      </c>
      <c r="C4124" t="s">
        <v>471</v>
      </c>
      <c r="D4124" t="s">
        <v>472</v>
      </c>
      <c r="E4124" t="s">
        <v>416</v>
      </c>
      <c r="F4124" t="s">
        <v>348</v>
      </c>
      <c r="G4124" t="s">
        <v>188</v>
      </c>
      <c r="H4124" t="s">
        <v>339</v>
      </c>
      <c r="I4124" t="s">
        <v>4</v>
      </c>
      <c r="J4124" t="s">
        <v>235</v>
      </c>
      <c r="K4124" t="s">
        <v>328</v>
      </c>
      <c r="L4124" t="s">
        <v>237</v>
      </c>
      <c r="M4124" t="s">
        <v>368</v>
      </c>
      <c r="N4124" t="s">
        <v>206</v>
      </c>
      <c r="O4124" t="s">
        <v>264</v>
      </c>
      <c r="P4124">
        <v>2050</v>
      </c>
      <c r="Q4124">
        <v>7.46</v>
      </c>
    </row>
    <row r="4125" spans="1:17" x14ac:dyDescent="0.25">
      <c r="A4125" t="s">
        <v>469</v>
      </c>
      <c r="B4125" t="s">
        <v>470</v>
      </c>
      <c r="C4125" t="s">
        <v>471</v>
      </c>
      <c r="D4125" t="s">
        <v>472</v>
      </c>
      <c r="E4125" t="s">
        <v>416</v>
      </c>
      <c r="F4125" t="s">
        <v>348</v>
      </c>
      <c r="G4125" t="s">
        <v>188</v>
      </c>
      <c r="H4125" t="s">
        <v>339</v>
      </c>
      <c r="I4125" t="s">
        <v>4</v>
      </c>
      <c r="J4125" t="s">
        <v>235</v>
      </c>
      <c r="K4125" t="s">
        <v>328</v>
      </c>
      <c r="L4125" t="s">
        <v>237</v>
      </c>
      <c r="M4125" t="s">
        <v>368</v>
      </c>
      <c r="N4125" t="s">
        <v>206</v>
      </c>
      <c r="O4125" t="s">
        <v>265</v>
      </c>
      <c r="P4125">
        <v>2050</v>
      </c>
      <c r="Q4125">
        <v>10.58</v>
      </c>
    </row>
    <row r="4126" spans="1:17" x14ac:dyDescent="0.25">
      <c r="A4126" t="s">
        <v>492</v>
      </c>
      <c r="B4126" t="s">
        <v>493</v>
      </c>
      <c r="C4126" t="s">
        <v>494</v>
      </c>
      <c r="D4126" t="s">
        <v>361</v>
      </c>
      <c r="E4126" t="s">
        <v>332</v>
      </c>
      <c r="F4126" t="s">
        <v>260</v>
      </c>
      <c r="G4126" t="s">
        <v>195</v>
      </c>
      <c r="H4126" t="s">
        <v>417</v>
      </c>
      <c r="I4126" t="s">
        <v>418</v>
      </c>
      <c r="J4126" t="s">
        <v>419</v>
      </c>
      <c r="K4126" t="s">
        <v>191</v>
      </c>
      <c r="N4126" t="s">
        <v>206</v>
      </c>
      <c r="O4126" t="s">
        <v>194</v>
      </c>
      <c r="P4126">
        <v>2015</v>
      </c>
      <c r="Q4126">
        <v>2.9624161102375E-2</v>
      </c>
    </row>
    <row r="4127" spans="1:17" x14ac:dyDescent="0.25">
      <c r="A4127" t="s">
        <v>492</v>
      </c>
      <c r="B4127" t="s">
        <v>493</v>
      </c>
      <c r="C4127" t="s">
        <v>494</v>
      </c>
      <c r="D4127" t="s">
        <v>361</v>
      </c>
      <c r="E4127" t="s">
        <v>332</v>
      </c>
      <c r="F4127" t="s">
        <v>260</v>
      </c>
      <c r="G4127" t="s">
        <v>195</v>
      </c>
      <c r="H4127" t="s">
        <v>417</v>
      </c>
      <c r="I4127" t="s">
        <v>418</v>
      </c>
      <c r="J4127" t="s">
        <v>419</v>
      </c>
      <c r="K4127" t="s">
        <v>191</v>
      </c>
      <c r="N4127" t="s">
        <v>206</v>
      </c>
      <c r="O4127" t="s">
        <v>194</v>
      </c>
      <c r="P4127">
        <v>2020</v>
      </c>
      <c r="Q4127">
        <v>2.9410232745429199E-2</v>
      </c>
    </row>
    <row r="4128" spans="1:17" x14ac:dyDescent="0.25">
      <c r="A4128" t="s">
        <v>492</v>
      </c>
      <c r="B4128" t="s">
        <v>493</v>
      </c>
      <c r="C4128" t="s">
        <v>494</v>
      </c>
      <c r="D4128" t="s">
        <v>361</v>
      </c>
      <c r="E4128" t="s">
        <v>332</v>
      </c>
      <c r="F4128" t="s">
        <v>260</v>
      </c>
      <c r="G4128" t="s">
        <v>195</v>
      </c>
      <c r="H4128" t="s">
        <v>417</v>
      </c>
      <c r="I4128" t="s">
        <v>418</v>
      </c>
      <c r="J4128" t="s">
        <v>419</v>
      </c>
      <c r="K4128" t="s">
        <v>191</v>
      </c>
      <c r="N4128" t="s">
        <v>206</v>
      </c>
      <c r="O4128" t="s">
        <v>264</v>
      </c>
      <c r="P4128">
        <v>2020</v>
      </c>
      <c r="Q4128">
        <v>2.1812946609168202E-2</v>
      </c>
    </row>
    <row r="4129" spans="1:17" x14ac:dyDescent="0.25">
      <c r="A4129" t="s">
        <v>492</v>
      </c>
      <c r="B4129" t="s">
        <v>493</v>
      </c>
      <c r="C4129" t="s">
        <v>494</v>
      </c>
      <c r="D4129" t="s">
        <v>361</v>
      </c>
      <c r="E4129" t="s">
        <v>332</v>
      </c>
      <c r="F4129" t="s">
        <v>260</v>
      </c>
      <c r="G4129" t="s">
        <v>195</v>
      </c>
      <c r="H4129" t="s">
        <v>417</v>
      </c>
      <c r="I4129" t="s">
        <v>418</v>
      </c>
      <c r="J4129" t="s">
        <v>419</v>
      </c>
      <c r="K4129" t="s">
        <v>191</v>
      </c>
      <c r="N4129" t="s">
        <v>206</v>
      </c>
      <c r="O4129" t="s">
        <v>265</v>
      </c>
      <c r="P4129">
        <v>2020</v>
      </c>
      <c r="Q4129">
        <v>3.2721008242854399E-2</v>
      </c>
    </row>
    <row r="4130" spans="1:17" x14ac:dyDescent="0.25">
      <c r="A4130" t="s">
        <v>492</v>
      </c>
      <c r="B4130" t="s">
        <v>493</v>
      </c>
      <c r="C4130" t="s">
        <v>494</v>
      </c>
      <c r="D4130" t="s">
        <v>361</v>
      </c>
      <c r="E4130" t="s">
        <v>332</v>
      </c>
      <c r="F4130" t="s">
        <v>260</v>
      </c>
      <c r="G4130" t="s">
        <v>195</v>
      </c>
      <c r="H4130" t="s">
        <v>417</v>
      </c>
      <c r="I4130" t="s">
        <v>418</v>
      </c>
      <c r="J4130" t="s">
        <v>419</v>
      </c>
      <c r="K4130" t="s">
        <v>191</v>
      </c>
      <c r="N4130" t="s">
        <v>206</v>
      </c>
      <c r="O4130" t="s">
        <v>194</v>
      </c>
      <c r="P4130">
        <v>2030</v>
      </c>
      <c r="Q4130">
        <v>2.9425508613429401E-2</v>
      </c>
    </row>
    <row r="4131" spans="1:17" x14ac:dyDescent="0.25">
      <c r="A4131" t="s">
        <v>492</v>
      </c>
      <c r="B4131" t="s">
        <v>493</v>
      </c>
      <c r="C4131" t="s">
        <v>494</v>
      </c>
      <c r="D4131" t="s">
        <v>361</v>
      </c>
      <c r="E4131" t="s">
        <v>332</v>
      </c>
      <c r="F4131" t="s">
        <v>260</v>
      </c>
      <c r="G4131" t="s">
        <v>195</v>
      </c>
      <c r="H4131" t="s">
        <v>417</v>
      </c>
      <c r="I4131" t="s">
        <v>418</v>
      </c>
      <c r="J4131" t="s">
        <v>419</v>
      </c>
      <c r="K4131" t="s">
        <v>191</v>
      </c>
      <c r="N4131" t="s">
        <v>206</v>
      </c>
      <c r="O4131" t="s">
        <v>194</v>
      </c>
      <c r="P4131">
        <v>2050</v>
      </c>
      <c r="Q4131">
        <v>2.9349687764350301E-2</v>
      </c>
    </row>
    <row r="4132" spans="1:17" x14ac:dyDescent="0.25">
      <c r="A4132" t="s">
        <v>492</v>
      </c>
      <c r="B4132" t="s">
        <v>493</v>
      </c>
      <c r="C4132" t="s">
        <v>494</v>
      </c>
      <c r="D4132" t="s">
        <v>361</v>
      </c>
      <c r="E4132" t="s">
        <v>332</v>
      </c>
      <c r="F4132" t="s">
        <v>260</v>
      </c>
      <c r="G4132" t="s">
        <v>195</v>
      </c>
      <c r="H4132" t="s">
        <v>417</v>
      </c>
      <c r="I4132" t="s">
        <v>418</v>
      </c>
      <c r="J4132" t="s">
        <v>419</v>
      </c>
      <c r="K4132" t="s">
        <v>191</v>
      </c>
      <c r="N4132" t="s">
        <v>206</v>
      </c>
      <c r="O4132" t="s">
        <v>264</v>
      </c>
      <c r="P4132">
        <v>2050</v>
      </c>
      <c r="Q4132">
        <v>1.7993206105030701E-2</v>
      </c>
    </row>
    <row r="4133" spans="1:17" x14ac:dyDescent="0.25">
      <c r="A4133" t="s">
        <v>492</v>
      </c>
      <c r="B4133" t="s">
        <v>493</v>
      </c>
      <c r="C4133" t="s">
        <v>494</v>
      </c>
      <c r="D4133" t="s">
        <v>361</v>
      </c>
      <c r="E4133" t="s">
        <v>332</v>
      </c>
      <c r="F4133" t="s">
        <v>260</v>
      </c>
      <c r="G4133" t="s">
        <v>195</v>
      </c>
      <c r="H4133" t="s">
        <v>417</v>
      </c>
      <c r="I4133" t="s">
        <v>418</v>
      </c>
      <c r="J4133" t="s">
        <v>419</v>
      </c>
      <c r="K4133" t="s">
        <v>191</v>
      </c>
      <c r="N4133" t="s">
        <v>206</v>
      </c>
      <c r="O4133" t="s">
        <v>265</v>
      </c>
      <c r="P4133">
        <v>2050</v>
      </c>
      <c r="Q4133">
        <v>3.4321459196654601E-2</v>
      </c>
    </row>
    <row r="4134" spans="1:17" x14ac:dyDescent="0.25">
      <c r="A4134" t="s">
        <v>492</v>
      </c>
      <c r="B4134" t="s">
        <v>493</v>
      </c>
      <c r="C4134" t="s">
        <v>494</v>
      </c>
      <c r="D4134" t="s">
        <v>361</v>
      </c>
      <c r="E4134" t="s">
        <v>332</v>
      </c>
      <c r="F4134" t="s">
        <v>260</v>
      </c>
      <c r="G4134" t="s">
        <v>195</v>
      </c>
      <c r="H4134" t="s">
        <v>421</v>
      </c>
      <c r="I4134" t="s">
        <v>197</v>
      </c>
      <c r="J4134" t="s">
        <v>422</v>
      </c>
      <c r="O4134" t="s">
        <v>194</v>
      </c>
      <c r="P4134">
        <v>2015</v>
      </c>
      <c r="Q4134">
        <v>0.373159344</v>
      </c>
    </row>
    <row r="4135" spans="1:17" x14ac:dyDescent="0.25">
      <c r="A4135" t="s">
        <v>492</v>
      </c>
      <c r="B4135" t="s">
        <v>493</v>
      </c>
      <c r="C4135" t="s">
        <v>494</v>
      </c>
      <c r="D4135" t="s">
        <v>361</v>
      </c>
      <c r="E4135" t="s">
        <v>332</v>
      </c>
      <c r="F4135" t="s">
        <v>260</v>
      </c>
      <c r="G4135" t="s">
        <v>195</v>
      </c>
      <c r="H4135" t="s">
        <v>421</v>
      </c>
      <c r="I4135" t="s">
        <v>197</v>
      </c>
      <c r="J4135" t="s">
        <v>422</v>
      </c>
      <c r="O4135" t="s">
        <v>194</v>
      </c>
      <c r="P4135">
        <v>2020</v>
      </c>
      <c r="Q4135">
        <v>0.37325401899999999</v>
      </c>
    </row>
    <row r="4136" spans="1:17" x14ac:dyDescent="0.25">
      <c r="A4136" t="s">
        <v>492</v>
      </c>
      <c r="B4136" t="s">
        <v>493</v>
      </c>
      <c r="C4136" t="s">
        <v>494</v>
      </c>
      <c r="D4136" t="s">
        <v>361</v>
      </c>
      <c r="E4136" t="s">
        <v>332</v>
      </c>
      <c r="F4136" t="s">
        <v>260</v>
      </c>
      <c r="G4136" t="s">
        <v>195</v>
      </c>
      <c r="H4136" t="s">
        <v>421</v>
      </c>
      <c r="I4136" t="s">
        <v>197</v>
      </c>
      <c r="J4136" t="s">
        <v>422</v>
      </c>
      <c r="O4136" t="s">
        <v>264</v>
      </c>
      <c r="P4136">
        <v>2020</v>
      </c>
      <c r="Q4136">
        <v>0.33992813500000002</v>
      </c>
    </row>
    <row r="4137" spans="1:17" x14ac:dyDescent="0.25">
      <c r="A4137" t="s">
        <v>492</v>
      </c>
      <c r="B4137" t="s">
        <v>493</v>
      </c>
      <c r="C4137" t="s">
        <v>494</v>
      </c>
      <c r="D4137" t="s">
        <v>361</v>
      </c>
      <c r="E4137" t="s">
        <v>332</v>
      </c>
      <c r="F4137" t="s">
        <v>260</v>
      </c>
      <c r="G4137" t="s">
        <v>195</v>
      </c>
      <c r="H4137" t="s">
        <v>421</v>
      </c>
      <c r="I4137" t="s">
        <v>197</v>
      </c>
      <c r="J4137" t="s">
        <v>422</v>
      </c>
      <c r="O4137" t="s">
        <v>265</v>
      </c>
      <c r="P4137">
        <v>2020</v>
      </c>
      <c r="Q4137">
        <v>0.496431014</v>
      </c>
    </row>
    <row r="4138" spans="1:17" x14ac:dyDescent="0.25">
      <c r="A4138" t="s">
        <v>492</v>
      </c>
      <c r="B4138" t="s">
        <v>493</v>
      </c>
      <c r="C4138" t="s">
        <v>494</v>
      </c>
      <c r="D4138" t="s">
        <v>361</v>
      </c>
      <c r="E4138" t="s">
        <v>332</v>
      </c>
      <c r="F4138" t="s">
        <v>260</v>
      </c>
      <c r="G4138" t="s">
        <v>195</v>
      </c>
      <c r="H4138" t="s">
        <v>421</v>
      </c>
      <c r="I4138" t="s">
        <v>197</v>
      </c>
      <c r="J4138" t="s">
        <v>422</v>
      </c>
      <c r="O4138" t="s">
        <v>194</v>
      </c>
      <c r="P4138">
        <v>2030</v>
      </c>
      <c r="Q4138">
        <v>0.37511747600000001</v>
      </c>
    </row>
    <row r="4139" spans="1:17" x14ac:dyDescent="0.25">
      <c r="A4139" t="s">
        <v>492</v>
      </c>
      <c r="B4139" t="s">
        <v>493</v>
      </c>
      <c r="C4139" t="s">
        <v>494</v>
      </c>
      <c r="D4139" t="s">
        <v>361</v>
      </c>
      <c r="E4139" t="s">
        <v>332</v>
      </c>
      <c r="F4139" t="s">
        <v>260</v>
      </c>
      <c r="G4139" t="s">
        <v>195</v>
      </c>
      <c r="H4139" t="s">
        <v>421</v>
      </c>
      <c r="I4139" t="s">
        <v>197</v>
      </c>
      <c r="J4139" t="s">
        <v>422</v>
      </c>
      <c r="O4139" t="s">
        <v>194</v>
      </c>
      <c r="P4139">
        <v>2050</v>
      </c>
      <c r="Q4139">
        <v>0.36611195899999999</v>
      </c>
    </row>
    <row r="4140" spans="1:17" x14ac:dyDescent="0.25">
      <c r="A4140" t="s">
        <v>492</v>
      </c>
      <c r="B4140" t="s">
        <v>493</v>
      </c>
      <c r="C4140" t="s">
        <v>494</v>
      </c>
      <c r="D4140" t="s">
        <v>361</v>
      </c>
      <c r="E4140" t="s">
        <v>332</v>
      </c>
      <c r="F4140" t="s">
        <v>260</v>
      </c>
      <c r="G4140" t="s">
        <v>195</v>
      </c>
      <c r="H4140" t="s">
        <v>421</v>
      </c>
      <c r="I4140" t="s">
        <v>197</v>
      </c>
      <c r="J4140" t="s">
        <v>422</v>
      </c>
      <c r="O4140" t="s">
        <v>264</v>
      </c>
      <c r="P4140">
        <v>2050</v>
      </c>
      <c r="Q4140">
        <v>0.35455484300000001</v>
      </c>
    </row>
    <row r="4141" spans="1:17" x14ac:dyDescent="0.25">
      <c r="A4141" t="s">
        <v>492</v>
      </c>
      <c r="B4141" t="s">
        <v>493</v>
      </c>
      <c r="C4141" t="s">
        <v>494</v>
      </c>
      <c r="D4141" t="s">
        <v>361</v>
      </c>
      <c r="E4141" t="s">
        <v>332</v>
      </c>
      <c r="F4141" t="s">
        <v>260</v>
      </c>
      <c r="G4141" t="s">
        <v>195</v>
      </c>
      <c r="H4141" t="s">
        <v>421</v>
      </c>
      <c r="I4141" t="s">
        <v>197</v>
      </c>
      <c r="J4141" t="s">
        <v>422</v>
      </c>
      <c r="O4141" t="s">
        <v>265</v>
      </c>
      <c r="P4141">
        <v>2050</v>
      </c>
      <c r="Q4141">
        <v>0.51030384500000003</v>
      </c>
    </row>
    <row r="4142" spans="1:17" x14ac:dyDescent="0.25">
      <c r="A4142" t="s">
        <v>492</v>
      </c>
      <c r="B4142" t="s">
        <v>493</v>
      </c>
      <c r="C4142" t="s">
        <v>494</v>
      </c>
      <c r="D4142" t="s">
        <v>361</v>
      </c>
      <c r="E4142" t="s">
        <v>332</v>
      </c>
      <c r="F4142" t="s">
        <v>260</v>
      </c>
      <c r="G4142" t="s">
        <v>195</v>
      </c>
      <c r="H4142" t="s">
        <v>200</v>
      </c>
      <c r="I4142" t="s">
        <v>201</v>
      </c>
      <c r="K4142" t="s">
        <v>202</v>
      </c>
      <c r="N4142" t="s">
        <v>206</v>
      </c>
      <c r="O4142" t="s">
        <v>194</v>
      </c>
      <c r="P4142">
        <v>2015</v>
      </c>
      <c r="Q4142">
        <v>5</v>
      </c>
    </row>
    <row r="4143" spans="1:17" x14ac:dyDescent="0.25">
      <c r="A4143" t="s">
        <v>492</v>
      </c>
      <c r="B4143" t="s">
        <v>493</v>
      </c>
      <c r="C4143" t="s">
        <v>494</v>
      </c>
      <c r="D4143" t="s">
        <v>361</v>
      </c>
      <c r="E4143" t="s">
        <v>332</v>
      </c>
      <c r="F4143" t="s">
        <v>260</v>
      </c>
      <c r="G4143" t="s">
        <v>195</v>
      </c>
      <c r="H4143" t="s">
        <v>200</v>
      </c>
      <c r="I4143" t="s">
        <v>201</v>
      </c>
      <c r="K4143" t="s">
        <v>202</v>
      </c>
      <c r="N4143" t="s">
        <v>206</v>
      </c>
      <c r="O4143" t="s">
        <v>194</v>
      </c>
      <c r="P4143">
        <v>2020</v>
      </c>
      <c r="Q4143">
        <v>5</v>
      </c>
    </row>
    <row r="4144" spans="1:17" x14ac:dyDescent="0.25">
      <c r="A4144" t="s">
        <v>492</v>
      </c>
      <c r="B4144" t="s">
        <v>493</v>
      </c>
      <c r="C4144" t="s">
        <v>494</v>
      </c>
      <c r="D4144" t="s">
        <v>361</v>
      </c>
      <c r="E4144" t="s">
        <v>332</v>
      </c>
      <c r="F4144" t="s">
        <v>260</v>
      </c>
      <c r="G4144" t="s">
        <v>195</v>
      </c>
      <c r="H4144" t="s">
        <v>200</v>
      </c>
      <c r="I4144" t="s">
        <v>201</v>
      </c>
      <c r="K4144" t="s">
        <v>202</v>
      </c>
      <c r="N4144" t="s">
        <v>206</v>
      </c>
      <c r="O4144" t="s">
        <v>264</v>
      </c>
      <c r="P4144">
        <v>2020</v>
      </c>
      <c r="Q4144">
        <v>4.5</v>
      </c>
    </row>
    <row r="4145" spans="1:17" x14ac:dyDescent="0.25">
      <c r="A4145" t="s">
        <v>492</v>
      </c>
      <c r="B4145" t="s">
        <v>493</v>
      </c>
      <c r="C4145" t="s">
        <v>494</v>
      </c>
      <c r="D4145" t="s">
        <v>361</v>
      </c>
      <c r="E4145" t="s">
        <v>332</v>
      </c>
      <c r="F4145" t="s">
        <v>260</v>
      </c>
      <c r="G4145" t="s">
        <v>195</v>
      </c>
      <c r="H4145" t="s">
        <v>200</v>
      </c>
      <c r="I4145" t="s">
        <v>201</v>
      </c>
      <c r="K4145" t="s">
        <v>202</v>
      </c>
      <c r="N4145" t="s">
        <v>206</v>
      </c>
      <c r="O4145" t="s">
        <v>265</v>
      </c>
      <c r="P4145">
        <v>2020</v>
      </c>
      <c r="Q4145">
        <v>5.5</v>
      </c>
    </row>
    <row r="4146" spans="1:17" x14ac:dyDescent="0.25">
      <c r="A4146" t="s">
        <v>492</v>
      </c>
      <c r="B4146" t="s">
        <v>493</v>
      </c>
      <c r="C4146" t="s">
        <v>494</v>
      </c>
      <c r="D4146" t="s">
        <v>361</v>
      </c>
      <c r="E4146" t="s">
        <v>332</v>
      </c>
      <c r="F4146" t="s">
        <v>260</v>
      </c>
      <c r="G4146" t="s">
        <v>195</v>
      </c>
      <c r="H4146" t="s">
        <v>200</v>
      </c>
      <c r="I4146" t="s">
        <v>201</v>
      </c>
      <c r="K4146" t="s">
        <v>202</v>
      </c>
      <c r="N4146" t="s">
        <v>206</v>
      </c>
      <c r="O4146" t="s">
        <v>194</v>
      </c>
      <c r="P4146">
        <v>2030</v>
      </c>
      <c r="Q4146">
        <v>5</v>
      </c>
    </row>
    <row r="4147" spans="1:17" x14ac:dyDescent="0.25">
      <c r="A4147" t="s">
        <v>492</v>
      </c>
      <c r="B4147" t="s">
        <v>493</v>
      </c>
      <c r="C4147" t="s">
        <v>494</v>
      </c>
      <c r="D4147" t="s">
        <v>361</v>
      </c>
      <c r="E4147" t="s">
        <v>332</v>
      </c>
      <c r="F4147" t="s">
        <v>260</v>
      </c>
      <c r="G4147" t="s">
        <v>195</v>
      </c>
      <c r="H4147" t="s">
        <v>200</v>
      </c>
      <c r="I4147" t="s">
        <v>201</v>
      </c>
      <c r="K4147" t="s">
        <v>202</v>
      </c>
      <c r="N4147" t="s">
        <v>206</v>
      </c>
      <c r="O4147" t="s">
        <v>194</v>
      </c>
      <c r="P4147">
        <v>2050</v>
      </c>
      <c r="Q4147">
        <v>5</v>
      </c>
    </row>
    <row r="4148" spans="1:17" x14ac:dyDescent="0.25">
      <c r="A4148" t="s">
        <v>492</v>
      </c>
      <c r="B4148" t="s">
        <v>493</v>
      </c>
      <c r="C4148" t="s">
        <v>494</v>
      </c>
      <c r="D4148" t="s">
        <v>361</v>
      </c>
      <c r="E4148" t="s">
        <v>332</v>
      </c>
      <c r="F4148" t="s">
        <v>260</v>
      </c>
      <c r="G4148" t="s">
        <v>195</v>
      </c>
      <c r="H4148" t="s">
        <v>200</v>
      </c>
      <c r="I4148" t="s">
        <v>201</v>
      </c>
      <c r="K4148" t="s">
        <v>202</v>
      </c>
      <c r="N4148" t="s">
        <v>206</v>
      </c>
      <c r="O4148" t="s">
        <v>264</v>
      </c>
      <c r="P4148">
        <v>2050</v>
      </c>
      <c r="Q4148">
        <v>4</v>
      </c>
    </row>
    <row r="4149" spans="1:17" x14ac:dyDescent="0.25">
      <c r="A4149" t="s">
        <v>492</v>
      </c>
      <c r="B4149" t="s">
        <v>493</v>
      </c>
      <c r="C4149" t="s">
        <v>494</v>
      </c>
      <c r="D4149" t="s">
        <v>361</v>
      </c>
      <c r="E4149" t="s">
        <v>332</v>
      </c>
      <c r="F4149" t="s">
        <v>260</v>
      </c>
      <c r="G4149" t="s">
        <v>195</v>
      </c>
      <c r="H4149" t="s">
        <v>200</v>
      </c>
      <c r="I4149" t="s">
        <v>201</v>
      </c>
      <c r="K4149" t="s">
        <v>202</v>
      </c>
      <c r="N4149" t="s">
        <v>206</v>
      </c>
      <c r="O4149" t="s">
        <v>265</v>
      </c>
      <c r="P4149">
        <v>2050</v>
      </c>
      <c r="Q4149">
        <v>5.5</v>
      </c>
    </row>
    <row r="4150" spans="1:17" x14ac:dyDescent="0.25">
      <c r="A4150" t="s">
        <v>492</v>
      </c>
      <c r="B4150" t="s">
        <v>493</v>
      </c>
      <c r="C4150" t="s">
        <v>494</v>
      </c>
      <c r="D4150" t="s">
        <v>361</v>
      </c>
      <c r="E4150" t="s">
        <v>332</v>
      </c>
      <c r="F4150" t="s">
        <v>260</v>
      </c>
      <c r="G4150" t="s">
        <v>195</v>
      </c>
      <c r="H4150" t="s">
        <v>423</v>
      </c>
      <c r="I4150" t="s">
        <v>205</v>
      </c>
      <c r="J4150" t="s">
        <v>422</v>
      </c>
      <c r="M4150" t="s">
        <v>371</v>
      </c>
      <c r="O4150" t="s">
        <v>194</v>
      </c>
      <c r="P4150">
        <v>2015</v>
      </c>
      <c r="Q4150">
        <v>1</v>
      </c>
    </row>
    <row r="4151" spans="1:17" x14ac:dyDescent="0.25">
      <c r="A4151" t="s">
        <v>492</v>
      </c>
      <c r="B4151" t="s">
        <v>493</v>
      </c>
      <c r="C4151" t="s">
        <v>494</v>
      </c>
      <c r="D4151" t="s">
        <v>361</v>
      </c>
      <c r="E4151" t="s">
        <v>332</v>
      </c>
      <c r="F4151" t="s">
        <v>260</v>
      </c>
      <c r="G4151" t="s">
        <v>195</v>
      </c>
      <c r="H4151" t="s">
        <v>423</v>
      </c>
      <c r="I4151" t="s">
        <v>205</v>
      </c>
      <c r="J4151" t="s">
        <v>422</v>
      </c>
      <c r="M4151" t="s">
        <v>371</v>
      </c>
      <c r="O4151" t="s">
        <v>194</v>
      </c>
      <c r="P4151">
        <v>2020</v>
      </c>
      <c r="Q4151">
        <v>1</v>
      </c>
    </row>
    <row r="4152" spans="1:17" x14ac:dyDescent="0.25">
      <c r="A4152" t="s">
        <v>492</v>
      </c>
      <c r="B4152" t="s">
        <v>493</v>
      </c>
      <c r="C4152" t="s">
        <v>494</v>
      </c>
      <c r="D4152" t="s">
        <v>361</v>
      </c>
      <c r="E4152" t="s">
        <v>332</v>
      </c>
      <c r="F4152" t="s">
        <v>260</v>
      </c>
      <c r="G4152" t="s">
        <v>195</v>
      </c>
      <c r="H4152" t="s">
        <v>423</v>
      </c>
      <c r="I4152" t="s">
        <v>205</v>
      </c>
      <c r="J4152" t="s">
        <v>422</v>
      </c>
      <c r="M4152" t="s">
        <v>371</v>
      </c>
      <c r="O4152" t="s">
        <v>264</v>
      </c>
      <c r="P4152">
        <v>2020</v>
      </c>
      <c r="Q4152">
        <v>1</v>
      </c>
    </row>
    <row r="4153" spans="1:17" x14ac:dyDescent="0.25">
      <c r="A4153" t="s">
        <v>492</v>
      </c>
      <c r="B4153" t="s">
        <v>493</v>
      </c>
      <c r="C4153" t="s">
        <v>494</v>
      </c>
      <c r="D4153" t="s">
        <v>361</v>
      </c>
      <c r="E4153" t="s">
        <v>332</v>
      </c>
      <c r="F4153" t="s">
        <v>260</v>
      </c>
      <c r="G4153" t="s">
        <v>195</v>
      </c>
      <c r="H4153" t="s">
        <v>423</v>
      </c>
      <c r="I4153" t="s">
        <v>205</v>
      </c>
      <c r="J4153" t="s">
        <v>422</v>
      </c>
      <c r="M4153" t="s">
        <v>371</v>
      </c>
      <c r="O4153" t="s">
        <v>265</v>
      </c>
      <c r="P4153">
        <v>2020</v>
      </c>
      <c r="Q4153">
        <v>1</v>
      </c>
    </row>
    <row r="4154" spans="1:17" x14ac:dyDescent="0.25">
      <c r="A4154" t="s">
        <v>492</v>
      </c>
      <c r="B4154" t="s">
        <v>493</v>
      </c>
      <c r="C4154" t="s">
        <v>494</v>
      </c>
      <c r="D4154" t="s">
        <v>361</v>
      </c>
      <c r="E4154" t="s">
        <v>332</v>
      </c>
      <c r="F4154" t="s">
        <v>260</v>
      </c>
      <c r="G4154" t="s">
        <v>195</v>
      </c>
      <c r="H4154" t="s">
        <v>423</v>
      </c>
      <c r="I4154" t="s">
        <v>205</v>
      </c>
      <c r="J4154" t="s">
        <v>422</v>
      </c>
      <c r="M4154" t="s">
        <v>371</v>
      </c>
      <c r="O4154" t="s">
        <v>194</v>
      </c>
      <c r="P4154">
        <v>2030</v>
      </c>
      <c r="Q4154">
        <v>1</v>
      </c>
    </row>
    <row r="4155" spans="1:17" x14ac:dyDescent="0.25">
      <c r="A4155" t="s">
        <v>492</v>
      </c>
      <c r="B4155" t="s">
        <v>493</v>
      </c>
      <c r="C4155" t="s">
        <v>494</v>
      </c>
      <c r="D4155" t="s">
        <v>361</v>
      </c>
      <c r="E4155" t="s">
        <v>332</v>
      </c>
      <c r="F4155" t="s">
        <v>260</v>
      </c>
      <c r="G4155" t="s">
        <v>195</v>
      </c>
      <c r="H4155" t="s">
        <v>423</v>
      </c>
      <c r="I4155" t="s">
        <v>205</v>
      </c>
      <c r="J4155" t="s">
        <v>422</v>
      </c>
      <c r="M4155" t="s">
        <v>371</v>
      </c>
      <c r="O4155" t="s">
        <v>194</v>
      </c>
      <c r="P4155">
        <v>2050</v>
      </c>
      <c r="Q4155">
        <v>1</v>
      </c>
    </row>
    <row r="4156" spans="1:17" x14ac:dyDescent="0.25">
      <c r="A4156" t="s">
        <v>492</v>
      </c>
      <c r="B4156" t="s">
        <v>493</v>
      </c>
      <c r="C4156" t="s">
        <v>494</v>
      </c>
      <c r="D4156" t="s">
        <v>361</v>
      </c>
      <c r="E4156" t="s">
        <v>332</v>
      </c>
      <c r="F4156" t="s">
        <v>260</v>
      </c>
      <c r="G4156" t="s">
        <v>195</v>
      </c>
      <c r="H4156" t="s">
        <v>423</v>
      </c>
      <c r="I4156" t="s">
        <v>205</v>
      </c>
      <c r="J4156" t="s">
        <v>422</v>
      </c>
      <c r="M4156" t="s">
        <v>371</v>
      </c>
      <c r="O4156" t="s">
        <v>264</v>
      </c>
      <c r="P4156">
        <v>2050</v>
      </c>
      <c r="Q4156">
        <v>1</v>
      </c>
    </row>
    <row r="4157" spans="1:17" x14ac:dyDescent="0.25">
      <c r="A4157" t="s">
        <v>492</v>
      </c>
      <c r="B4157" t="s">
        <v>493</v>
      </c>
      <c r="C4157" t="s">
        <v>494</v>
      </c>
      <c r="D4157" t="s">
        <v>361</v>
      </c>
      <c r="E4157" t="s">
        <v>332</v>
      </c>
      <c r="F4157" t="s">
        <v>260</v>
      </c>
      <c r="G4157" t="s">
        <v>195</v>
      </c>
      <c r="H4157" t="s">
        <v>423</v>
      </c>
      <c r="I4157" t="s">
        <v>205</v>
      </c>
      <c r="J4157" t="s">
        <v>422</v>
      </c>
      <c r="M4157" t="s">
        <v>371</v>
      </c>
      <c r="O4157" t="s">
        <v>265</v>
      </c>
      <c r="P4157">
        <v>2050</v>
      </c>
      <c r="Q4157">
        <v>1</v>
      </c>
    </row>
    <row r="4158" spans="1:17" x14ac:dyDescent="0.25">
      <c r="A4158" t="s">
        <v>492</v>
      </c>
      <c r="B4158" t="s">
        <v>493</v>
      </c>
      <c r="C4158" t="s">
        <v>494</v>
      </c>
      <c r="D4158" t="s">
        <v>361</v>
      </c>
      <c r="E4158" t="s">
        <v>332</v>
      </c>
      <c r="F4158" t="s">
        <v>260</v>
      </c>
      <c r="G4158" t="s">
        <v>195</v>
      </c>
      <c r="H4158" t="s">
        <v>350</v>
      </c>
      <c r="I4158" t="s">
        <v>208</v>
      </c>
      <c r="J4158" t="s">
        <v>351</v>
      </c>
      <c r="K4158" t="s">
        <v>191</v>
      </c>
      <c r="M4158" t="s">
        <v>495</v>
      </c>
      <c r="N4158" t="s">
        <v>206</v>
      </c>
      <c r="O4158" t="s">
        <v>194</v>
      </c>
      <c r="P4158">
        <v>2015</v>
      </c>
      <c r="Q4158">
        <v>0.28854683469999998</v>
      </c>
    </row>
    <row r="4159" spans="1:17" x14ac:dyDescent="0.25">
      <c r="A4159" t="s">
        <v>492</v>
      </c>
      <c r="B4159" t="s">
        <v>493</v>
      </c>
      <c r="C4159" t="s">
        <v>494</v>
      </c>
      <c r="D4159" t="s">
        <v>361</v>
      </c>
      <c r="E4159" t="s">
        <v>332</v>
      </c>
      <c r="F4159" t="s">
        <v>260</v>
      </c>
      <c r="G4159" t="s">
        <v>195</v>
      </c>
      <c r="H4159" t="s">
        <v>350</v>
      </c>
      <c r="I4159" t="s">
        <v>208</v>
      </c>
      <c r="J4159" t="s">
        <v>351</v>
      </c>
      <c r="K4159" t="s">
        <v>191</v>
      </c>
      <c r="M4159" t="s">
        <v>495</v>
      </c>
      <c r="N4159" t="s">
        <v>206</v>
      </c>
      <c r="O4159" t="s">
        <v>194</v>
      </c>
      <c r="P4159">
        <v>2020</v>
      </c>
      <c r="Q4159">
        <v>0.2891527955</v>
      </c>
    </row>
    <row r="4160" spans="1:17" x14ac:dyDescent="0.25">
      <c r="A4160" t="s">
        <v>492</v>
      </c>
      <c r="B4160" t="s">
        <v>493</v>
      </c>
      <c r="C4160" t="s">
        <v>494</v>
      </c>
      <c r="D4160" t="s">
        <v>361</v>
      </c>
      <c r="E4160" t="s">
        <v>332</v>
      </c>
      <c r="F4160" t="s">
        <v>260</v>
      </c>
      <c r="G4160" t="s">
        <v>195</v>
      </c>
      <c r="H4160" t="s">
        <v>350</v>
      </c>
      <c r="I4160" t="s">
        <v>208</v>
      </c>
      <c r="J4160" t="s">
        <v>351</v>
      </c>
      <c r="K4160" t="s">
        <v>191</v>
      </c>
      <c r="M4160" t="s">
        <v>495</v>
      </c>
      <c r="N4160" t="s">
        <v>206</v>
      </c>
      <c r="O4160" t="s">
        <v>264</v>
      </c>
      <c r="P4160">
        <v>2020</v>
      </c>
      <c r="Q4160">
        <v>0.24</v>
      </c>
    </row>
    <row r="4161" spans="1:17" x14ac:dyDescent="0.25">
      <c r="A4161" t="s">
        <v>492</v>
      </c>
      <c r="B4161" t="s">
        <v>493</v>
      </c>
      <c r="C4161" t="s">
        <v>494</v>
      </c>
      <c r="D4161" t="s">
        <v>361</v>
      </c>
      <c r="E4161" t="s">
        <v>332</v>
      </c>
      <c r="F4161" t="s">
        <v>260</v>
      </c>
      <c r="G4161" t="s">
        <v>195</v>
      </c>
      <c r="H4161" t="s">
        <v>350</v>
      </c>
      <c r="I4161" t="s">
        <v>208</v>
      </c>
      <c r="J4161" t="s">
        <v>351</v>
      </c>
      <c r="K4161" t="s">
        <v>191</v>
      </c>
      <c r="M4161" t="s">
        <v>495</v>
      </c>
      <c r="N4161" t="s">
        <v>206</v>
      </c>
      <c r="O4161" t="s">
        <v>265</v>
      </c>
      <c r="P4161">
        <v>2020</v>
      </c>
      <c r="Q4161">
        <v>0.39</v>
      </c>
    </row>
    <row r="4162" spans="1:17" x14ac:dyDescent="0.25">
      <c r="A4162" t="s">
        <v>492</v>
      </c>
      <c r="B4162" t="s">
        <v>493</v>
      </c>
      <c r="C4162" t="s">
        <v>494</v>
      </c>
      <c r="D4162" t="s">
        <v>361</v>
      </c>
      <c r="E4162" t="s">
        <v>332</v>
      </c>
      <c r="F4162" t="s">
        <v>260</v>
      </c>
      <c r="G4162" t="s">
        <v>195</v>
      </c>
      <c r="H4162" t="s">
        <v>350</v>
      </c>
      <c r="I4162" t="s">
        <v>208</v>
      </c>
      <c r="J4162" t="s">
        <v>351</v>
      </c>
      <c r="K4162" t="s">
        <v>191</v>
      </c>
      <c r="M4162" t="s">
        <v>495</v>
      </c>
      <c r="N4162" t="s">
        <v>206</v>
      </c>
      <c r="O4162" t="s">
        <v>194</v>
      </c>
      <c r="P4162">
        <v>2030</v>
      </c>
      <c r="Q4162">
        <v>0.29019508960000001</v>
      </c>
    </row>
    <row r="4163" spans="1:17" x14ac:dyDescent="0.25">
      <c r="A4163" t="s">
        <v>492</v>
      </c>
      <c r="B4163" t="s">
        <v>493</v>
      </c>
      <c r="C4163" t="s">
        <v>494</v>
      </c>
      <c r="D4163" t="s">
        <v>361</v>
      </c>
      <c r="E4163" t="s">
        <v>332</v>
      </c>
      <c r="F4163" t="s">
        <v>260</v>
      </c>
      <c r="G4163" t="s">
        <v>195</v>
      </c>
      <c r="H4163" t="s">
        <v>350</v>
      </c>
      <c r="I4163" t="s">
        <v>208</v>
      </c>
      <c r="J4163" t="s">
        <v>351</v>
      </c>
      <c r="K4163" t="s">
        <v>191</v>
      </c>
      <c r="M4163" t="s">
        <v>495</v>
      </c>
      <c r="N4163" t="s">
        <v>206</v>
      </c>
      <c r="O4163" t="s">
        <v>194</v>
      </c>
      <c r="P4163">
        <v>2050</v>
      </c>
      <c r="Q4163">
        <v>0.28513142019999999</v>
      </c>
    </row>
    <row r="4164" spans="1:17" x14ac:dyDescent="0.25">
      <c r="A4164" t="s">
        <v>492</v>
      </c>
      <c r="B4164" t="s">
        <v>493</v>
      </c>
      <c r="C4164" t="s">
        <v>494</v>
      </c>
      <c r="D4164" t="s">
        <v>361</v>
      </c>
      <c r="E4164" t="s">
        <v>332</v>
      </c>
      <c r="F4164" t="s">
        <v>260</v>
      </c>
      <c r="G4164" t="s">
        <v>195</v>
      </c>
      <c r="H4164" t="s">
        <v>350</v>
      </c>
      <c r="I4164" t="s">
        <v>208</v>
      </c>
      <c r="J4164" t="s">
        <v>351</v>
      </c>
      <c r="K4164" t="s">
        <v>191</v>
      </c>
      <c r="M4164" t="s">
        <v>495</v>
      </c>
      <c r="N4164" t="s">
        <v>206</v>
      </c>
      <c r="O4164" t="s">
        <v>264</v>
      </c>
      <c r="P4164">
        <v>2050</v>
      </c>
      <c r="Q4164">
        <v>0.26</v>
      </c>
    </row>
    <row r="4165" spans="1:17" x14ac:dyDescent="0.25">
      <c r="A4165" t="s">
        <v>492</v>
      </c>
      <c r="B4165" t="s">
        <v>493</v>
      </c>
      <c r="C4165" t="s">
        <v>494</v>
      </c>
      <c r="D4165" t="s">
        <v>361</v>
      </c>
      <c r="E4165" t="s">
        <v>332</v>
      </c>
      <c r="F4165" t="s">
        <v>260</v>
      </c>
      <c r="G4165" t="s">
        <v>195</v>
      </c>
      <c r="H4165" t="s">
        <v>350</v>
      </c>
      <c r="I4165" t="s">
        <v>208</v>
      </c>
      <c r="J4165" t="s">
        <v>351</v>
      </c>
      <c r="K4165" t="s">
        <v>191</v>
      </c>
      <c r="M4165" t="s">
        <v>495</v>
      </c>
      <c r="N4165" t="s">
        <v>206</v>
      </c>
      <c r="O4165" t="s">
        <v>265</v>
      </c>
      <c r="P4165">
        <v>2050</v>
      </c>
      <c r="Q4165">
        <v>0.4</v>
      </c>
    </row>
    <row r="4166" spans="1:17" x14ac:dyDescent="0.25">
      <c r="A4166" t="s">
        <v>492</v>
      </c>
      <c r="B4166" t="s">
        <v>493</v>
      </c>
      <c r="C4166" t="s">
        <v>494</v>
      </c>
      <c r="D4166" t="s">
        <v>361</v>
      </c>
      <c r="E4166" t="s">
        <v>332</v>
      </c>
      <c r="F4166" t="s">
        <v>260</v>
      </c>
      <c r="G4166" t="s">
        <v>195</v>
      </c>
      <c r="H4166" t="s">
        <v>207</v>
      </c>
      <c r="I4166" t="s">
        <v>208</v>
      </c>
      <c r="J4166" t="s">
        <v>209</v>
      </c>
      <c r="K4166" t="s">
        <v>191</v>
      </c>
      <c r="M4166" t="s">
        <v>495</v>
      </c>
      <c r="N4166" t="s">
        <v>206</v>
      </c>
      <c r="O4166" t="s">
        <v>194</v>
      </c>
      <c r="P4166">
        <v>2015</v>
      </c>
      <c r="Q4166">
        <v>0.3037335102</v>
      </c>
    </row>
    <row r="4167" spans="1:17" x14ac:dyDescent="0.25">
      <c r="A4167" t="s">
        <v>492</v>
      </c>
      <c r="B4167" t="s">
        <v>493</v>
      </c>
      <c r="C4167" t="s">
        <v>494</v>
      </c>
      <c r="D4167" t="s">
        <v>361</v>
      </c>
      <c r="E4167" t="s">
        <v>332</v>
      </c>
      <c r="F4167" t="s">
        <v>260</v>
      </c>
      <c r="G4167" t="s">
        <v>195</v>
      </c>
      <c r="H4167" t="s">
        <v>207</v>
      </c>
      <c r="I4167" t="s">
        <v>208</v>
      </c>
      <c r="J4167" t="s">
        <v>209</v>
      </c>
      <c r="K4167" t="s">
        <v>191</v>
      </c>
      <c r="M4167" t="s">
        <v>495</v>
      </c>
      <c r="N4167" t="s">
        <v>206</v>
      </c>
      <c r="O4167" t="s">
        <v>194</v>
      </c>
      <c r="P4167">
        <v>2020</v>
      </c>
      <c r="Q4167">
        <v>0.30437136370000001</v>
      </c>
    </row>
    <row r="4168" spans="1:17" x14ac:dyDescent="0.25">
      <c r="A4168" t="s">
        <v>492</v>
      </c>
      <c r="B4168" t="s">
        <v>493</v>
      </c>
      <c r="C4168" t="s">
        <v>494</v>
      </c>
      <c r="D4168" t="s">
        <v>361</v>
      </c>
      <c r="E4168" t="s">
        <v>332</v>
      </c>
      <c r="F4168" t="s">
        <v>260</v>
      </c>
      <c r="G4168" t="s">
        <v>195</v>
      </c>
      <c r="H4168" t="s">
        <v>207</v>
      </c>
      <c r="I4168" t="s">
        <v>208</v>
      </c>
      <c r="J4168" t="s">
        <v>209</v>
      </c>
      <c r="K4168" t="s">
        <v>191</v>
      </c>
      <c r="M4168" t="s">
        <v>495</v>
      </c>
      <c r="N4168" t="s">
        <v>206</v>
      </c>
      <c r="O4168" t="s">
        <v>264</v>
      </c>
      <c r="P4168">
        <v>2020</v>
      </c>
      <c r="Q4168">
        <v>0.27</v>
      </c>
    </row>
    <row r="4169" spans="1:17" x14ac:dyDescent="0.25">
      <c r="A4169" t="s">
        <v>492</v>
      </c>
      <c r="B4169" t="s">
        <v>493</v>
      </c>
      <c r="C4169" t="s">
        <v>494</v>
      </c>
      <c r="D4169" t="s">
        <v>361</v>
      </c>
      <c r="E4169" t="s">
        <v>332</v>
      </c>
      <c r="F4169" t="s">
        <v>260</v>
      </c>
      <c r="G4169" t="s">
        <v>195</v>
      </c>
      <c r="H4169" t="s">
        <v>207</v>
      </c>
      <c r="I4169" t="s">
        <v>208</v>
      </c>
      <c r="J4169" t="s">
        <v>209</v>
      </c>
      <c r="K4169" t="s">
        <v>191</v>
      </c>
      <c r="M4169" t="s">
        <v>495</v>
      </c>
      <c r="N4169" t="s">
        <v>206</v>
      </c>
      <c r="O4169" t="s">
        <v>265</v>
      </c>
      <c r="P4169">
        <v>2020</v>
      </c>
      <c r="Q4169">
        <v>0.41</v>
      </c>
    </row>
    <row r="4170" spans="1:17" x14ac:dyDescent="0.25">
      <c r="A4170" t="s">
        <v>492</v>
      </c>
      <c r="B4170" t="s">
        <v>493</v>
      </c>
      <c r="C4170" t="s">
        <v>494</v>
      </c>
      <c r="D4170" t="s">
        <v>361</v>
      </c>
      <c r="E4170" t="s">
        <v>332</v>
      </c>
      <c r="F4170" t="s">
        <v>260</v>
      </c>
      <c r="G4170" t="s">
        <v>195</v>
      </c>
      <c r="H4170" t="s">
        <v>207</v>
      </c>
      <c r="I4170" t="s">
        <v>208</v>
      </c>
      <c r="J4170" t="s">
        <v>209</v>
      </c>
      <c r="K4170" t="s">
        <v>191</v>
      </c>
      <c r="M4170" t="s">
        <v>495</v>
      </c>
      <c r="N4170" t="s">
        <v>206</v>
      </c>
      <c r="O4170" t="s">
        <v>194</v>
      </c>
      <c r="P4170">
        <v>2030</v>
      </c>
      <c r="Q4170">
        <v>0.30546851539999997</v>
      </c>
    </row>
    <row r="4171" spans="1:17" x14ac:dyDescent="0.25">
      <c r="A4171" t="s">
        <v>492</v>
      </c>
      <c r="B4171" t="s">
        <v>493</v>
      </c>
      <c r="C4171" t="s">
        <v>494</v>
      </c>
      <c r="D4171" t="s">
        <v>361</v>
      </c>
      <c r="E4171" t="s">
        <v>332</v>
      </c>
      <c r="F4171" t="s">
        <v>260</v>
      </c>
      <c r="G4171" t="s">
        <v>195</v>
      </c>
      <c r="H4171" t="s">
        <v>207</v>
      </c>
      <c r="I4171" t="s">
        <v>208</v>
      </c>
      <c r="J4171" t="s">
        <v>209</v>
      </c>
      <c r="K4171" t="s">
        <v>191</v>
      </c>
      <c r="M4171" t="s">
        <v>495</v>
      </c>
      <c r="N4171" t="s">
        <v>206</v>
      </c>
      <c r="O4171" t="s">
        <v>194</v>
      </c>
      <c r="P4171">
        <v>2050</v>
      </c>
      <c r="Q4171">
        <v>0.30013833699999998</v>
      </c>
    </row>
    <row r="4172" spans="1:17" x14ac:dyDescent="0.25">
      <c r="A4172" t="s">
        <v>492</v>
      </c>
      <c r="B4172" t="s">
        <v>493</v>
      </c>
      <c r="C4172" t="s">
        <v>494</v>
      </c>
      <c r="D4172" t="s">
        <v>361</v>
      </c>
      <c r="E4172" t="s">
        <v>332</v>
      </c>
      <c r="F4172" t="s">
        <v>260</v>
      </c>
      <c r="G4172" t="s">
        <v>195</v>
      </c>
      <c r="H4172" t="s">
        <v>207</v>
      </c>
      <c r="I4172" t="s">
        <v>208</v>
      </c>
      <c r="J4172" t="s">
        <v>209</v>
      </c>
      <c r="K4172" t="s">
        <v>191</v>
      </c>
      <c r="M4172" t="s">
        <v>495</v>
      </c>
      <c r="N4172" t="s">
        <v>206</v>
      </c>
      <c r="O4172" t="s">
        <v>264</v>
      </c>
      <c r="P4172">
        <v>2050</v>
      </c>
      <c r="Q4172">
        <v>0.28999999999999998</v>
      </c>
    </row>
    <row r="4173" spans="1:17" x14ac:dyDescent="0.25">
      <c r="A4173" t="s">
        <v>492</v>
      </c>
      <c r="B4173" t="s">
        <v>493</v>
      </c>
      <c r="C4173" t="s">
        <v>494</v>
      </c>
      <c r="D4173" t="s">
        <v>361</v>
      </c>
      <c r="E4173" t="s">
        <v>332</v>
      </c>
      <c r="F4173" t="s">
        <v>260</v>
      </c>
      <c r="G4173" t="s">
        <v>195</v>
      </c>
      <c r="H4173" t="s">
        <v>207</v>
      </c>
      <c r="I4173" t="s">
        <v>208</v>
      </c>
      <c r="J4173" t="s">
        <v>209</v>
      </c>
      <c r="K4173" t="s">
        <v>191</v>
      </c>
      <c r="M4173" t="s">
        <v>495</v>
      </c>
      <c r="N4173" t="s">
        <v>206</v>
      </c>
      <c r="O4173" t="s">
        <v>265</v>
      </c>
      <c r="P4173">
        <v>2050</v>
      </c>
      <c r="Q4173">
        <v>0.42</v>
      </c>
    </row>
    <row r="4174" spans="1:17" x14ac:dyDescent="0.25">
      <c r="A4174" t="s">
        <v>492</v>
      </c>
      <c r="B4174" t="s">
        <v>493</v>
      </c>
      <c r="C4174" t="s">
        <v>494</v>
      </c>
      <c r="D4174" t="s">
        <v>361</v>
      </c>
      <c r="E4174" t="s">
        <v>332</v>
      </c>
      <c r="F4174" t="s">
        <v>260</v>
      </c>
      <c r="G4174" t="s">
        <v>195</v>
      </c>
      <c r="H4174" t="s">
        <v>352</v>
      </c>
      <c r="I4174" t="s">
        <v>135</v>
      </c>
      <c r="K4174" t="s">
        <v>191</v>
      </c>
      <c r="O4174" t="s">
        <v>194</v>
      </c>
      <c r="P4174">
        <v>2015</v>
      </c>
      <c r="Q4174">
        <v>0.03</v>
      </c>
    </row>
    <row r="4175" spans="1:17" x14ac:dyDescent="0.25">
      <c r="A4175" t="s">
        <v>492</v>
      </c>
      <c r="B4175" t="s">
        <v>493</v>
      </c>
      <c r="C4175" t="s">
        <v>494</v>
      </c>
      <c r="D4175" t="s">
        <v>361</v>
      </c>
      <c r="E4175" t="s">
        <v>332</v>
      </c>
      <c r="F4175" t="s">
        <v>260</v>
      </c>
      <c r="G4175" t="s">
        <v>195</v>
      </c>
      <c r="H4175" t="s">
        <v>352</v>
      </c>
      <c r="I4175" t="s">
        <v>135</v>
      </c>
      <c r="K4175" t="s">
        <v>191</v>
      </c>
      <c r="O4175" t="s">
        <v>194</v>
      </c>
      <c r="P4175">
        <v>2020</v>
      </c>
      <c r="Q4175">
        <v>0.03</v>
      </c>
    </row>
    <row r="4176" spans="1:17" x14ac:dyDescent="0.25">
      <c r="A4176" t="s">
        <v>492</v>
      </c>
      <c r="B4176" t="s">
        <v>493</v>
      </c>
      <c r="C4176" t="s">
        <v>494</v>
      </c>
      <c r="D4176" t="s">
        <v>361</v>
      </c>
      <c r="E4176" t="s">
        <v>332</v>
      </c>
      <c r="F4176" t="s">
        <v>260</v>
      </c>
      <c r="G4176" t="s">
        <v>195</v>
      </c>
      <c r="H4176" t="s">
        <v>352</v>
      </c>
      <c r="I4176" t="s">
        <v>135</v>
      </c>
      <c r="K4176" t="s">
        <v>191</v>
      </c>
      <c r="O4176" t="s">
        <v>264</v>
      </c>
      <c r="P4176">
        <v>2020</v>
      </c>
      <c r="Q4176">
        <v>0.03</v>
      </c>
    </row>
    <row r="4177" spans="1:17" x14ac:dyDescent="0.25">
      <c r="A4177" t="s">
        <v>492</v>
      </c>
      <c r="B4177" t="s">
        <v>493</v>
      </c>
      <c r="C4177" t="s">
        <v>494</v>
      </c>
      <c r="D4177" t="s">
        <v>361</v>
      </c>
      <c r="E4177" t="s">
        <v>332</v>
      </c>
      <c r="F4177" t="s">
        <v>260</v>
      </c>
      <c r="G4177" t="s">
        <v>195</v>
      </c>
      <c r="H4177" t="s">
        <v>352</v>
      </c>
      <c r="I4177" t="s">
        <v>135</v>
      </c>
      <c r="K4177" t="s">
        <v>191</v>
      </c>
      <c r="O4177" t="s">
        <v>265</v>
      </c>
      <c r="P4177">
        <v>2020</v>
      </c>
      <c r="Q4177">
        <v>0.03</v>
      </c>
    </row>
    <row r="4178" spans="1:17" x14ac:dyDescent="0.25">
      <c r="A4178" t="s">
        <v>492</v>
      </c>
      <c r="B4178" t="s">
        <v>493</v>
      </c>
      <c r="C4178" t="s">
        <v>494</v>
      </c>
      <c r="D4178" t="s">
        <v>361</v>
      </c>
      <c r="E4178" t="s">
        <v>332</v>
      </c>
      <c r="F4178" t="s">
        <v>260</v>
      </c>
      <c r="G4178" t="s">
        <v>195</v>
      </c>
      <c r="H4178" t="s">
        <v>352</v>
      </c>
      <c r="I4178" t="s">
        <v>135</v>
      </c>
      <c r="K4178" t="s">
        <v>191</v>
      </c>
      <c r="O4178" t="s">
        <v>194</v>
      </c>
      <c r="P4178">
        <v>2030</v>
      </c>
      <c r="Q4178">
        <v>0.03</v>
      </c>
    </row>
    <row r="4179" spans="1:17" x14ac:dyDescent="0.25">
      <c r="A4179" t="s">
        <v>492</v>
      </c>
      <c r="B4179" t="s">
        <v>493</v>
      </c>
      <c r="C4179" t="s">
        <v>494</v>
      </c>
      <c r="D4179" t="s">
        <v>361</v>
      </c>
      <c r="E4179" t="s">
        <v>332</v>
      </c>
      <c r="F4179" t="s">
        <v>260</v>
      </c>
      <c r="G4179" t="s">
        <v>195</v>
      </c>
      <c r="H4179" t="s">
        <v>352</v>
      </c>
      <c r="I4179" t="s">
        <v>135</v>
      </c>
      <c r="K4179" t="s">
        <v>191</v>
      </c>
      <c r="O4179" t="s">
        <v>194</v>
      </c>
      <c r="P4179">
        <v>2050</v>
      </c>
      <c r="Q4179">
        <v>0.03</v>
      </c>
    </row>
    <row r="4180" spans="1:17" x14ac:dyDescent="0.25">
      <c r="A4180" t="s">
        <v>492</v>
      </c>
      <c r="B4180" t="s">
        <v>493</v>
      </c>
      <c r="C4180" t="s">
        <v>494</v>
      </c>
      <c r="D4180" t="s">
        <v>361</v>
      </c>
      <c r="E4180" t="s">
        <v>332</v>
      </c>
      <c r="F4180" t="s">
        <v>260</v>
      </c>
      <c r="G4180" t="s">
        <v>195</v>
      </c>
      <c r="H4180" t="s">
        <v>352</v>
      </c>
      <c r="I4180" t="s">
        <v>135</v>
      </c>
      <c r="K4180" t="s">
        <v>191</v>
      </c>
      <c r="O4180" t="s">
        <v>264</v>
      </c>
      <c r="P4180">
        <v>2050</v>
      </c>
      <c r="Q4180">
        <v>0.03</v>
      </c>
    </row>
    <row r="4181" spans="1:17" x14ac:dyDescent="0.25">
      <c r="A4181" t="s">
        <v>492</v>
      </c>
      <c r="B4181" t="s">
        <v>493</v>
      </c>
      <c r="C4181" t="s">
        <v>494</v>
      </c>
      <c r="D4181" t="s">
        <v>361</v>
      </c>
      <c r="E4181" t="s">
        <v>332</v>
      </c>
      <c r="F4181" t="s">
        <v>260</v>
      </c>
      <c r="G4181" t="s">
        <v>195</v>
      </c>
      <c r="H4181" t="s">
        <v>352</v>
      </c>
      <c r="I4181" t="s">
        <v>135</v>
      </c>
      <c r="K4181" t="s">
        <v>191</v>
      </c>
      <c r="O4181" t="s">
        <v>265</v>
      </c>
      <c r="P4181">
        <v>2050</v>
      </c>
      <c r="Q4181">
        <v>0.03</v>
      </c>
    </row>
    <row r="4182" spans="1:17" x14ac:dyDescent="0.25">
      <c r="A4182" t="s">
        <v>492</v>
      </c>
      <c r="B4182" t="s">
        <v>493</v>
      </c>
      <c r="C4182" t="s">
        <v>494</v>
      </c>
      <c r="D4182" t="s">
        <v>361</v>
      </c>
      <c r="E4182" t="s">
        <v>332</v>
      </c>
      <c r="F4182" t="s">
        <v>260</v>
      </c>
      <c r="G4182" t="s">
        <v>195</v>
      </c>
      <c r="H4182" t="s">
        <v>212</v>
      </c>
      <c r="I4182" t="s">
        <v>213</v>
      </c>
      <c r="K4182" t="s">
        <v>214</v>
      </c>
      <c r="M4182" t="s">
        <v>199</v>
      </c>
      <c r="O4182" t="s">
        <v>194</v>
      </c>
      <c r="P4182">
        <v>2015</v>
      </c>
      <c r="Q4182">
        <v>182.24010609999999</v>
      </c>
    </row>
    <row r="4183" spans="1:17" x14ac:dyDescent="0.25">
      <c r="A4183" t="s">
        <v>492</v>
      </c>
      <c r="B4183" t="s">
        <v>493</v>
      </c>
      <c r="C4183" t="s">
        <v>494</v>
      </c>
      <c r="D4183" t="s">
        <v>361</v>
      </c>
      <c r="E4183" t="s">
        <v>332</v>
      </c>
      <c r="F4183" t="s">
        <v>260</v>
      </c>
      <c r="G4183" t="s">
        <v>195</v>
      </c>
      <c r="H4183" t="s">
        <v>212</v>
      </c>
      <c r="I4183" t="s">
        <v>213</v>
      </c>
      <c r="K4183" t="s">
        <v>214</v>
      </c>
      <c r="M4183" t="s">
        <v>199</v>
      </c>
      <c r="O4183" t="s">
        <v>194</v>
      </c>
      <c r="P4183">
        <v>2020</v>
      </c>
      <c r="Q4183">
        <v>182.62281820000001</v>
      </c>
    </row>
    <row r="4184" spans="1:17" x14ac:dyDescent="0.25">
      <c r="A4184" t="s">
        <v>492</v>
      </c>
      <c r="B4184" t="s">
        <v>493</v>
      </c>
      <c r="C4184" t="s">
        <v>494</v>
      </c>
      <c r="D4184" t="s">
        <v>361</v>
      </c>
      <c r="E4184" t="s">
        <v>332</v>
      </c>
      <c r="F4184" t="s">
        <v>260</v>
      </c>
      <c r="G4184" t="s">
        <v>195</v>
      </c>
      <c r="H4184" t="s">
        <v>212</v>
      </c>
      <c r="I4184" t="s">
        <v>213</v>
      </c>
      <c r="K4184" t="s">
        <v>214</v>
      </c>
      <c r="M4184" t="s">
        <v>199</v>
      </c>
      <c r="O4184" t="s">
        <v>264</v>
      </c>
      <c r="P4184">
        <v>2020</v>
      </c>
      <c r="Q4184">
        <v>166.31738899999999</v>
      </c>
    </row>
    <row r="4185" spans="1:17" x14ac:dyDescent="0.25">
      <c r="A4185" t="s">
        <v>492</v>
      </c>
      <c r="B4185" t="s">
        <v>493</v>
      </c>
      <c r="C4185" t="s">
        <v>494</v>
      </c>
      <c r="D4185" t="s">
        <v>361</v>
      </c>
      <c r="E4185" t="s">
        <v>332</v>
      </c>
      <c r="F4185" t="s">
        <v>260</v>
      </c>
      <c r="G4185" t="s">
        <v>195</v>
      </c>
      <c r="H4185" t="s">
        <v>212</v>
      </c>
      <c r="I4185" t="s">
        <v>213</v>
      </c>
      <c r="K4185" t="s">
        <v>214</v>
      </c>
      <c r="M4185" t="s">
        <v>199</v>
      </c>
      <c r="O4185" t="s">
        <v>265</v>
      </c>
      <c r="P4185">
        <v>2020</v>
      </c>
      <c r="Q4185">
        <v>242.8898983</v>
      </c>
    </row>
    <row r="4186" spans="1:17" x14ac:dyDescent="0.25">
      <c r="A4186" t="s">
        <v>492</v>
      </c>
      <c r="B4186" t="s">
        <v>493</v>
      </c>
      <c r="C4186" t="s">
        <v>494</v>
      </c>
      <c r="D4186" t="s">
        <v>361</v>
      </c>
      <c r="E4186" t="s">
        <v>332</v>
      </c>
      <c r="F4186" t="s">
        <v>260</v>
      </c>
      <c r="G4186" t="s">
        <v>195</v>
      </c>
      <c r="H4186" t="s">
        <v>212</v>
      </c>
      <c r="I4186" t="s">
        <v>213</v>
      </c>
      <c r="K4186" t="s">
        <v>214</v>
      </c>
      <c r="M4186" t="s">
        <v>199</v>
      </c>
      <c r="O4186" t="s">
        <v>194</v>
      </c>
      <c r="P4186">
        <v>2030</v>
      </c>
      <c r="Q4186">
        <v>183.2811092</v>
      </c>
    </row>
    <row r="4187" spans="1:17" x14ac:dyDescent="0.25">
      <c r="A4187" t="s">
        <v>492</v>
      </c>
      <c r="B4187" t="s">
        <v>493</v>
      </c>
      <c r="C4187" t="s">
        <v>494</v>
      </c>
      <c r="D4187" t="s">
        <v>361</v>
      </c>
      <c r="E4187" t="s">
        <v>332</v>
      </c>
      <c r="F4187" t="s">
        <v>260</v>
      </c>
      <c r="G4187" t="s">
        <v>195</v>
      </c>
      <c r="H4187" t="s">
        <v>212</v>
      </c>
      <c r="I4187" t="s">
        <v>213</v>
      </c>
      <c r="K4187" t="s">
        <v>214</v>
      </c>
      <c r="M4187" t="s">
        <v>199</v>
      </c>
      <c r="O4187" t="s">
        <v>194</v>
      </c>
      <c r="P4187">
        <v>2050</v>
      </c>
      <c r="Q4187">
        <v>180.08300220000001</v>
      </c>
    </row>
    <row r="4188" spans="1:17" x14ac:dyDescent="0.25">
      <c r="A4188" t="s">
        <v>492</v>
      </c>
      <c r="B4188" t="s">
        <v>493</v>
      </c>
      <c r="C4188" t="s">
        <v>494</v>
      </c>
      <c r="D4188" t="s">
        <v>361</v>
      </c>
      <c r="E4188" t="s">
        <v>332</v>
      </c>
      <c r="F4188" t="s">
        <v>260</v>
      </c>
      <c r="G4188" t="s">
        <v>195</v>
      </c>
      <c r="H4188" t="s">
        <v>212</v>
      </c>
      <c r="I4188" t="s">
        <v>213</v>
      </c>
      <c r="K4188" t="s">
        <v>214</v>
      </c>
      <c r="M4188" t="s">
        <v>199</v>
      </c>
      <c r="O4188" t="s">
        <v>264</v>
      </c>
      <c r="P4188">
        <v>2050</v>
      </c>
      <c r="Q4188">
        <v>174.39829270000001</v>
      </c>
    </row>
    <row r="4189" spans="1:17" x14ac:dyDescent="0.25">
      <c r="A4189" t="s">
        <v>492</v>
      </c>
      <c r="B4189" t="s">
        <v>493</v>
      </c>
      <c r="C4189" t="s">
        <v>494</v>
      </c>
      <c r="D4189" t="s">
        <v>361</v>
      </c>
      <c r="E4189" t="s">
        <v>332</v>
      </c>
      <c r="F4189" t="s">
        <v>260</v>
      </c>
      <c r="G4189" t="s">
        <v>195</v>
      </c>
      <c r="H4189" t="s">
        <v>212</v>
      </c>
      <c r="I4189" t="s">
        <v>213</v>
      </c>
      <c r="K4189" t="s">
        <v>214</v>
      </c>
      <c r="M4189" t="s">
        <v>199</v>
      </c>
      <c r="O4189" t="s">
        <v>265</v>
      </c>
      <c r="P4189">
        <v>2050</v>
      </c>
      <c r="Q4189">
        <v>251.00804909999999</v>
      </c>
    </row>
    <row r="4190" spans="1:17" x14ac:dyDescent="0.25">
      <c r="A4190" t="s">
        <v>492</v>
      </c>
      <c r="B4190" t="s">
        <v>493</v>
      </c>
      <c r="C4190" t="s">
        <v>494</v>
      </c>
      <c r="D4190" t="s">
        <v>361</v>
      </c>
      <c r="E4190" t="s">
        <v>332</v>
      </c>
      <c r="F4190" t="s">
        <v>260</v>
      </c>
      <c r="G4190" t="s">
        <v>195</v>
      </c>
      <c r="H4190" t="s">
        <v>354</v>
      </c>
      <c r="I4190" t="s">
        <v>136</v>
      </c>
      <c r="K4190" t="s">
        <v>275</v>
      </c>
      <c r="O4190" t="s">
        <v>194</v>
      </c>
      <c r="P4190">
        <v>2015</v>
      </c>
      <c r="Q4190">
        <v>3</v>
      </c>
    </row>
    <row r="4191" spans="1:17" x14ac:dyDescent="0.25">
      <c r="A4191" t="s">
        <v>492</v>
      </c>
      <c r="B4191" t="s">
        <v>493</v>
      </c>
      <c r="C4191" t="s">
        <v>494</v>
      </c>
      <c r="D4191" t="s">
        <v>361</v>
      </c>
      <c r="E4191" t="s">
        <v>332</v>
      </c>
      <c r="F4191" t="s">
        <v>260</v>
      </c>
      <c r="G4191" t="s">
        <v>195</v>
      </c>
      <c r="H4191" t="s">
        <v>354</v>
      </c>
      <c r="I4191" t="s">
        <v>136</v>
      </c>
      <c r="K4191" t="s">
        <v>275</v>
      </c>
      <c r="O4191" t="s">
        <v>194</v>
      </c>
      <c r="P4191">
        <v>2020</v>
      </c>
      <c r="Q4191">
        <v>3</v>
      </c>
    </row>
    <row r="4192" spans="1:17" x14ac:dyDescent="0.25">
      <c r="A4192" t="s">
        <v>492</v>
      </c>
      <c r="B4192" t="s">
        <v>493</v>
      </c>
      <c r="C4192" t="s">
        <v>494</v>
      </c>
      <c r="D4192" t="s">
        <v>361</v>
      </c>
      <c r="E4192" t="s">
        <v>332</v>
      </c>
      <c r="F4192" t="s">
        <v>260</v>
      </c>
      <c r="G4192" t="s">
        <v>195</v>
      </c>
      <c r="H4192" t="s">
        <v>354</v>
      </c>
      <c r="I4192" t="s">
        <v>136</v>
      </c>
      <c r="K4192" t="s">
        <v>275</v>
      </c>
      <c r="O4192" t="s">
        <v>264</v>
      </c>
      <c r="P4192">
        <v>2020</v>
      </c>
      <c r="Q4192">
        <v>2.5499999999999998</v>
      </c>
    </row>
    <row r="4193" spans="1:17" x14ac:dyDescent="0.25">
      <c r="A4193" t="s">
        <v>492</v>
      </c>
      <c r="B4193" t="s">
        <v>493</v>
      </c>
      <c r="C4193" t="s">
        <v>494</v>
      </c>
      <c r="D4193" t="s">
        <v>361</v>
      </c>
      <c r="E4193" t="s">
        <v>332</v>
      </c>
      <c r="F4193" t="s">
        <v>260</v>
      </c>
      <c r="G4193" t="s">
        <v>195</v>
      </c>
      <c r="H4193" t="s">
        <v>354</v>
      </c>
      <c r="I4193" t="s">
        <v>136</v>
      </c>
      <c r="K4193" t="s">
        <v>275</v>
      </c>
      <c r="O4193" t="s">
        <v>265</v>
      </c>
      <c r="P4193">
        <v>2020</v>
      </c>
      <c r="Q4193">
        <v>3.45</v>
      </c>
    </row>
    <row r="4194" spans="1:17" x14ac:dyDescent="0.25">
      <c r="A4194" t="s">
        <v>492</v>
      </c>
      <c r="B4194" t="s">
        <v>493</v>
      </c>
      <c r="C4194" t="s">
        <v>494</v>
      </c>
      <c r="D4194" t="s">
        <v>361</v>
      </c>
      <c r="E4194" t="s">
        <v>332</v>
      </c>
      <c r="F4194" t="s">
        <v>260</v>
      </c>
      <c r="G4194" t="s">
        <v>195</v>
      </c>
      <c r="H4194" t="s">
        <v>354</v>
      </c>
      <c r="I4194" t="s">
        <v>136</v>
      </c>
      <c r="K4194" t="s">
        <v>275</v>
      </c>
      <c r="O4194" t="s">
        <v>194</v>
      </c>
      <c r="P4194">
        <v>2030</v>
      </c>
      <c r="Q4194">
        <v>3</v>
      </c>
    </row>
    <row r="4195" spans="1:17" x14ac:dyDescent="0.25">
      <c r="A4195" t="s">
        <v>492</v>
      </c>
      <c r="B4195" t="s">
        <v>493</v>
      </c>
      <c r="C4195" t="s">
        <v>494</v>
      </c>
      <c r="D4195" t="s">
        <v>361</v>
      </c>
      <c r="E4195" t="s">
        <v>332</v>
      </c>
      <c r="F4195" t="s">
        <v>260</v>
      </c>
      <c r="G4195" t="s">
        <v>195</v>
      </c>
      <c r="H4195" t="s">
        <v>354</v>
      </c>
      <c r="I4195" t="s">
        <v>136</v>
      </c>
      <c r="K4195" t="s">
        <v>275</v>
      </c>
      <c r="O4195" t="s">
        <v>194</v>
      </c>
      <c r="P4195">
        <v>2050</v>
      </c>
      <c r="Q4195">
        <v>3</v>
      </c>
    </row>
    <row r="4196" spans="1:17" x14ac:dyDescent="0.25">
      <c r="A4196" t="s">
        <v>492</v>
      </c>
      <c r="B4196" t="s">
        <v>493</v>
      </c>
      <c r="C4196" t="s">
        <v>494</v>
      </c>
      <c r="D4196" t="s">
        <v>361</v>
      </c>
      <c r="E4196" t="s">
        <v>332</v>
      </c>
      <c r="F4196" t="s">
        <v>260</v>
      </c>
      <c r="G4196" t="s">
        <v>195</v>
      </c>
      <c r="H4196" t="s">
        <v>354</v>
      </c>
      <c r="I4196" t="s">
        <v>136</v>
      </c>
      <c r="K4196" t="s">
        <v>275</v>
      </c>
      <c r="O4196" t="s">
        <v>264</v>
      </c>
      <c r="P4196">
        <v>2050</v>
      </c>
      <c r="Q4196">
        <v>2.25</v>
      </c>
    </row>
    <row r="4197" spans="1:17" x14ac:dyDescent="0.25">
      <c r="A4197" t="s">
        <v>492</v>
      </c>
      <c r="B4197" t="s">
        <v>493</v>
      </c>
      <c r="C4197" t="s">
        <v>494</v>
      </c>
      <c r="D4197" t="s">
        <v>361</v>
      </c>
      <c r="E4197" t="s">
        <v>332</v>
      </c>
      <c r="F4197" t="s">
        <v>260</v>
      </c>
      <c r="G4197" t="s">
        <v>195</v>
      </c>
      <c r="H4197" t="s">
        <v>354</v>
      </c>
      <c r="I4197" t="s">
        <v>136</v>
      </c>
      <c r="K4197" t="s">
        <v>275</v>
      </c>
      <c r="O4197" t="s">
        <v>265</v>
      </c>
      <c r="P4197">
        <v>2050</v>
      </c>
      <c r="Q4197">
        <v>3.75</v>
      </c>
    </row>
    <row r="4198" spans="1:17" x14ac:dyDescent="0.25">
      <c r="A4198" t="s">
        <v>492</v>
      </c>
      <c r="B4198" t="s">
        <v>493</v>
      </c>
      <c r="C4198" t="s">
        <v>494</v>
      </c>
      <c r="D4198" t="s">
        <v>361</v>
      </c>
      <c r="E4198" t="s">
        <v>332</v>
      </c>
      <c r="F4198" t="s">
        <v>260</v>
      </c>
      <c r="G4198" t="s">
        <v>195</v>
      </c>
      <c r="H4198" t="s">
        <v>355</v>
      </c>
      <c r="I4198" t="s">
        <v>277</v>
      </c>
      <c r="K4198" t="s">
        <v>278</v>
      </c>
      <c r="N4198" t="s">
        <v>206</v>
      </c>
      <c r="O4198" t="s">
        <v>194</v>
      </c>
      <c r="P4198">
        <v>2015</v>
      </c>
      <c r="Q4198">
        <v>8.2308994999999996E-2</v>
      </c>
    </row>
    <row r="4199" spans="1:17" x14ac:dyDescent="0.25">
      <c r="A4199" t="s">
        <v>492</v>
      </c>
      <c r="B4199" t="s">
        <v>493</v>
      </c>
      <c r="C4199" t="s">
        <v>494</v>
      </c>
      <c r="D4199" t="s">
        <v>361</v>
      </c>
      <c r="E4199" t="s">
        <v>332</v>
      </c>
      <c r="F4199" t="s">
        <v>260</v>
      </c>
      <c r="G4199" t="s">
        <v>195</v>
      </c>
      <c r="H4199" t="s">
        <v>355</v>
      </c>
      <c r="I4199" t="s">
        <v>277</v>
      </c>
      <c r="K4199" t="s">
        <v>278</v>
      </c>
      <c r="N4199" t="s">
        <v>206</v>
      </c>
      <c r="O4199" t="s">
        <v>194</v>
      </c>
      <c r="P4199">
        <v>2020</v>
      </c>
      <c r="Q4199">
        <v>8.2136504999999999E-2</v>
      </c>
    </row>
    <row r="4200" spans="1:17" x14ac:dyDescent="0.25">
      <c r="A4200" t="s">
        <v>492</v>
      </c>
      <c r="B4200" t="s">
        <v>493</v>
      </c>
      <c r="C4200" t="s">
        <v>494</v>
      </c>
      <c r="D4200" t="s">
        <v>361</v>
      </c>
      <c r="E4200" t="s">
        <v>332</v>
      </c>
      <c r="F4200" t="s">
        <v>260</v>
      </c>
      <c r="G4200" t="s">
        <v>195</v>
      </c>
      <c r="H4200" t="s">
        <v>355</v>
      </c>
      <c r="I4200" t="s">
        <v>277</v>
      </c>
      <c r="K4200" t="s">
        <v>278</v>
      </c>
      <c r="N4200" t="s">
        <v>206</v>
      </c>
      <c r="O4200" t="s">
        <v>264</v>
      </c>
      <c r="P4200">
        <v>2020</v>
      </c>
      <c r="Q4200">
        <v>6.9816029000000002E-2</v>
      </c>
    </row>
    <row r="4201" spans="1:17" x14ac:dyDescent="0.25">
      <c r="A4201" t="s">
        <v>492</v>
      </c>
      <c r="B4201" t="s">
        <v>493</v>
      </c>
      <c r="C4201" t="s">
        <v>494</v>
      </c>
      <c r="D4201" t="s">
        <v>361</v>
      </c>
      <c r="E4201" t="s">
        <v>332</v>
      </c>
      <c r="F4201" t="s">
        <v>260</v>
      </c>
      <c r="G4201" t="s">
        <v>195</v>
      </c>
      <c r="H4201" t="s">
        <v>355</v>
      </c>
      <c r="I4201" t="s">
        <v>277</v>
      </c>
      <c r="K4201" t="s">
        <v>278</v>
      </c>
      <c r="N4201" t="s">
        <v>206</v>
      </c>
      <c r="O4201" t="s">
        <v>265</v>
      </c>
      <c r="P4201">
        <v>2020</v>
      </c>
      <c r="Q4201">
        <v>9.4456980999999995E-2</v>
      </c>
    </row>
    <row r="4202" spans="1:17" x14ac:dyDescent="0.25">
      <c r="A4202" t="s">
        <v>492</v>
      </c>
      <c r="B4202" t="s">
        <v>493</v>
      </c>
      <c r="C4202" t="s">
        <v>494</v>
      </c>
      <c r="D4202" t="s">
        <v>361</v>
      </c>
      <c r="E4202" t="s">
        <v>332</v>
      </c>
      <c r="F4202" t="s">
        <v>260</v>
      </c>
      <c r="G4202" t="s">
        <v>195</v>
      </c>
      <c r="H4202" t="s">
        <v>355</v>
      </c>
      <c r="I4202" t="s">
        <v>277</v>
      </c>
      <c r="K4202" t="s">
        <v>278</v>
      </c>
      <c r="N4202" t="s">
        <v>206</v>
      </c>
      <c r="O4202" t="s">
        <v>194</v>
      </c>
      <c r="P4202">
        <v>2030</v>
      </c>
      <c r="Q4202">
        <v>8.1841495E-2</v>
      </c>
    </row>
    <row r="4203" spans="1:17" x14ac:dyDescent="0.25">
      <c r="A4203" t="s">
        <v>492</v>
      </c>
      <c r="B4203" t="s">
        <v>493</v>
      </c>
      <c r="C4203" t="s">
        <v>494</v>
      </c>
      <c r="D4203" t="s">
        <v>361</v>
      </c>
      <c r="E4203" t="s">
        <v>332</v>
      </c>
      <c r="F4203" t="s">
        <v>260</v>
      </c>
      <c r="G4203" t="s">
        <v>195</v>
      </c>
      <c r="H4203" t="s">
        <v>355</v>
      </c>
      <c r="I4203" t="s">
        <v>277</v>
      </c>
      <c r="K4203" t="s">
        <v>278</v>
      </c>
      <c r="N4203" t="s">
        <v>206</v>
      </c>
      <c r="O4203" t="s">
        <v>194</v>
      </c>
      <c r="P4203">
        <v>2050</v>
      </c>
      <c r="Q4203">
        <v>8.3294924000000006E-2</v>
      </c>
    </row>
    <row r="4204" spans="1:17" x14ac:dyDescent="0.25">
      <c r="A4204" t="s">
        <v>492</v>
      </c>
      <c r="B4204" t="s">
        <v>493</v>
      </c>
      <c r="C4204" t="s">
        <v>494</v>
      </c>
      <c r="D4204" t="s">
        <v>361</v>
      </c>
      <c r="E4204" t="s">
        <v>332</v>
      </c>
      <c r="F4204" t="s">
        <v>260</v>
      </c>
      <c r="G4204" t="s">
        <v>195</v>
      </c>
      <c r="H4204" t="s">
        <v>355</v>
      </c>
      <c r="I4204" t="s">
        <v>277</v>
      </c>
      <c r="K4204" t="s">
        <v>278</v>
      </c>
      <c r="N4204" t="s">
        <v>206</v>
      </c>
      <c r="O4204" t="s">
        <v>264</v>
      </c>
      <c r="P4204">
        <v>2050</v>
      </c>
      <c r="Q4204">
        <v>6.2471193000000001E-2</v>
      </c>
    </row>
    <row r="4205" spans="1:17" x14ac:dyDescent="0.25">
      <c r="A4205" t="s">
        <v>492</v>
      </c>
      <c r="B4205" t="s">
        <v>493</v>
      </c>
      <c r="C4205" t="s">
        <v>494</v>
      </c>
      <c r="D4205" t="s">
        <v>361</v>
      </c>
      <c r="E4205" t="s">
        <v>332</v>
      </c>
      <c r="F4205" t="s">
        <v>260</v>
      </c>
      <c r="G4205" t="s">
        <v>195</v>
      </c>
      <c r="H4205" t="s">
        <v>355</v>
      </c>
      <c r="I4205" t="s">
        <v>277</v>
      </c>
      <c r="K4205" t="s">
        <v>278</v>
      </c>
      <c r="N4205" t="s">
        <v>206</v>
      </c>
      <c r="O4205" t="s">
        <v>265</v>
      </c>
      <c r="P4205">
        <v>2050</v>
      </c>
      <c r="Q4205">
        <v>0.104118655</v>
      </c>
    </row>
    <row r="4206" spans="1:17" x14ac:dyDescent="0.25">
      <c r="A4206" t="s">
        <v>492</v>
      </c>
      <c r="B4206" t="s">
        <v>493</v>
      </c>
      <c r="C4206" t="s">
        <v>494</v>
      </c>
      <c r="D4206" t="s">
        <v>361</v>
      </c>
      <c r="E4206" t="s">
        <v>332</v>
      </c>
      <c r="F4206" t="s">
        <v>260</v>
      </c>
      <c r="G4206" t="s">
        <v>195</v>
      </c>
      <c r="H4206" t="s">
        <v>215</v>
      </c>
      <c r="I4206" t="s">
        <v>216</v>
      </c>
      <c r="K4206" t="s">
        <v>202</v>
      </c>
      <c r="N4206" t="s">
        <v>206</v>
      </c>
      <c r="O4206" t="s">
        <v>194</v>
      </c>
      <c r="P4206">
        <v>2015</v>
      </c>
      <c r="Q4206">
        <v>25</v>
      </c>
    </row>
    <row r="4207" spans="1:17" x14ac:dyDescent="0.25">
      <c r="A4207" t="s">
        <v>492</v>
      </c>
      <c r="B4207" t="s">
        <v>493</v>
      </c>
      <c r="C4207" t="s">
        <v>494</v>
      </c>
      <c r="D4207" t="s">
        <v>361</v>
      </c>
      <c r="E4207" t="s">
        <v>332</v>
      </c>
      <c r="F4207" t="s">
        <v>260</v>
      </c>
      <c r="G4207" t="s">
        <v>195</v>
      </c>
      <c r="H4207" t="s">
        <v>215</v>
      </c>
      <c r="I4207" t="s">
        <v>216</v>
      </c>
      <c r="K4207" t="s">
        <v>202</v>
      </c>
      <c r="N4207" t="s">
        <v>206</v>
      </c>
      <c r="O4207" t="s">
        <v>194</v>
      </c>
      <c r="P4207">
        <v>2020</v>
      </c>
      <c r="Q4207">
        <v>25</v>
      </c>
    </row>
    <row r="4208" spans="1:17" x14ac:dyDescent="0.25">
      <c r="A4208" t="s">
        <v>492</v>
      </c>
      <c r="B4208" t="s">
        <v>493</v>
      </c>
      <c r="C4208" t="s">
        <v>494</v>
      </c>
      <c r="D4208" t="s">
        <v>361</v>
      </c>
      <c r="E4208" t="s">
        <v>332</v>
      </c>
      <c r="F4208" t="s">
        <v>260</v>
      </c>
      <c r="G4208" t="s">
        <v>195</v>
      </c>
      <c r="H4208" t="s">
        <v>215</v>
      </c>
      <c r="I4208" t="s">
        <v>216</v>
      </c>
      <c r="K4208" t="s">
        <v>202</v>
      </c>
      <c r="N4208" t="s">
        <v>206</v>
      </c>
      <c r="O4208" t="s">
        <v>264</v>
      </c>
      <c r="P4208">
        <v>2020</v>
      </c>
      <c r="Q4208">
        <v>20</v>
      </c>
    </row>
    <row r="4209" spans="1:17" x14ac:dyDescent="0.25">
      <c r="A4209" t="s">
        <v>492</v>
      </c>
      <c r="B4209" t="s">
        <v>493</v>
      </c>
      <c r="C4209" t="s">
        <v>494</v>
      </c>
      <c r="D4209" t="s">
        <v>361</v>
      </c>
      <c r="E4209" t="s">
        <v>332</v>
      </c>
      <c r="F4209" t="s">
        <v>260</v>
      </c>
      <c r="G4209" t="s">
        <v>195</v>
      </c>
      <c r="H4209" t="s">
        <v>215</v>
      </c>
      <c r="I4209" t="s">
        <v>216</v>
      </c>
      <c r="K4209" t="s">
        <v>202</v>
      </c>
      <c r="N4209" t="s">
        <v>206</v>
      </c>
      <c r="O4209" t="s">
        <v>265</v>
      </c>
      <c r="P4209">
        <v>2020</v>
      </c>
      <c r="Q4209">
        <v>35</v>
      </c>
    </row>
    <row r="4210" spans="1:17" x14ac:dyDescent="0.25">
      <c r="A4210" t="s">
        <v>492</v>
      </c>
      <c r="B4210" t="s">
        <v>493</v>
      </c>
      <c r="C4210" t="s">
        <v>494</v>
      </c>
      <c r="D4210" t="s">
        <v>361</v>
      </c>
      <c r="E4210" t="s">
        <v>332</v>
      </c>
      <c r="F4210" t="s">
        <v>260</v>
      </c>
      <c r="G4210" t="s">
        <v>195</v>
      </c>
      <c r="H4210" t="s">
        <v>215</v>
      </c>
      <c r="I4210" t="s">
        <v>216</v>
      </c>
      <c r="K4210" t="s">
        <v>202</v>
      </c>
      <c r="N4210" t="s">
        <v>206</v>
      </c>
      <c r="O4210" t="s">
        <v>194</v>
      </c>
      <c r="P4210">
        <v>2030</v>
      </c>
      <c r="Q4210">
        <v>25</v>
      </c>
    </row>
    <row r="4211" spans="1:17" x14ac:dyDescent="0.25">
      <c r="A4211" t="s">
        <v>492</v>
      </c>
      <c r="B4211" t="s">
        <v>493</v>
      </c>
      <c r="C4211" t="s">
        <v>494</v>
      </c>
      <c r="D4211" t="s">
        <v>361</v>
      </c>
      <c r="E4211" t="s">
        <v>332</v>
      </c>
      <c r="F4211" t="s">
        <v>260</v>
      </c>
      <c r="G4211" t="s">
        <v>195</v>
      </c>
      <c r="H4211" t="s">
        <v>215</v>
      </c>
      <c r="I4211" t="s">
        <v>216</v>
      </c>
      <c r="K4211" t="s">
        <v>202</v>
      </c>
      <c r="N4211" t="s">
        <v>206</v>
      </c>
      <c r="O4211" t="s">
        <v>194</v>
      </c>
      <c r="P4211">
        <v>2050</v>
      </c>
      <c r="Q4211">
        <v>25</v>
      </c>
    </row>
    <row r="4212" spans="1:17" x14ac:dyDescent="0.25">
      <c r="A4212" t="s">
        <v>492</v>
      </c>
      <c r="B4212" t="s">
        <v>493</v>
      </c>
      <c r="C4212" t="s">
        <v>494</v>
      </c>
      <c r="D4212" t="s">
        <v>361</v>
      </c>
      <c r="E4212" t="s">
        <v>332</v>
      </c>
      <c r="F4212" t="s">
        <v>260</v>
      </c>
      <c r="G4212" t="s">
        <v>195</v>
      </c>
      <c r="H4212" t="s">
        <v>215</v>
      </c>
      <c r="I4212" t="s">
        <v>216</v>
      </c>
      <c r="K4212" t="s">
        <v>202</v>
      </c>
      <c r="N4212" t="s">
        <v>206</v>
      </c>
      <c r="O4212" t="s">
        <v>264</v>
      </c>
      <c r="P4212">
        <v>2050</v>
      </c>
      <c r="Q4212">
        <v>20</v>
      </c>
    </row>
    <row r="4213" spans="1:17" x14ac:dyDescent="0.25">
      <c r="A4213" t="s">
        <v>492</v>
      </c>
      <c r="B4213" t="s">
        <v>493</v>
      </c>
      <c r="C4213" t="s">
        <v>494</v>
      </c>
      <c r="D4213" t="s">
        <v>361</v>
      </c>
      <c r="E4213" t="s">
        <v>332</v>
      </c>
      <c r="F4213" t="s">
        <v>260</v>
      </c>
      <c r="G4213" t="s">
        <v>195</v>
      </c>
      <c r="H4213" t="s">
        <v>215</v>
      </c>
      <c r="I4213" t="s">
        <v>216</v>
      </c>
      <c r="K4213" t="s">
        <v>202</v>
      </c>
      <c r="N4213" t="s">
        <v>206</v>
      </c>
      <c r="O4213" t="s">
        <v>265</v>
      </c>
      <c r="P4213">
        <v>2050</v>
      </c>
      <c r="Q4213">
        <v>35</v>
      </c>
    </row>
    <row r="4214" spans="1:17" x14ac:dyDescent="0.25">
      <c r="A4214" t="s">
        <v>492</v>
      </c>
      <c r="B4214" t="s">
        <v>493</v>
      </c>
      <c r="C4214" t="s">
        <v>494</v>
      </c>
      <c r="D4214" t="s">
        <v>361</v>
      </c>
      <c r="E4214" t="s">
        <v>332</v>
      </c>
      <c r="F4214" t="s">
        <v>260</v>
      </c>
      <c r="G4214" t="s">
        <v>218</v>
      </c>
      <c r="H4214" t="s">
        <v>219</v>
      </c>
      <c r="I4214" t="s">
        <v>220</v>
      </c>
      <c r="K4214" t="s">
        <v>221</v>
      </c>
      <c r="M4214" t="s">
        <v>344</v>
      </c>
      <c r="N4214" t="s">
        <v>496</v>
      </c>
      <c r="O4214" t="s">
        <v>194</v>
      </c>
      <c r="P4214">
        <v>2015</v>
      </c>
      <c r="Q4214">
        <v>3</v>
      </c>
    </row>
    <row r="4215" spans="1:17" x14ac:dyDescent="0.25">
      <c r="A4215" t="s">
        <v>492</v>
      </c>
      <c r="B4215" t="s">
        <v>493</v>
      </c>
      <c r="C4215" t="s">
        <v>494</v>
      </c>
      <c r="D4215" t="s">
        <v>361</v>
      </c>
      <c r="E4215" t="s">
        <v>332</v>
      </c>
      <c r="F4215" t="s">
        <v>260</v>
      </c>
      <c r="G4215" t="s">
        <v>218</v>
      </c>
      <c r="H4215" t="s">
        <v>219</v>
      </c>
      <c r="I4215" t="s">
        <v>220</v>
      </c>
      <c r="K4215" t="s">
        <v>221</v>
      </c>
      <c r="M4215" t="s">
        <v>344</v>
      </c>
      <c r="N4215" t="s">
        <v>496</v>
      </c>
      <c r="O4215" t="s">
        <v>194</v>
      </c>
      <c r="P4215">
        <v>2020</v>
      </c>
      <c r="Q4215">
        <v>2</v>
      </c>
    </row>
    <row r="4216" spans="1:17" x14ac:dyDescent="0.25">
      <c r="A4216" t="s">
        <v>492</v>
      </c>
      <c r="B4216" t="s">
        <v>493</v>
      </c>
      <c r="C4216" t="s">
        <v>494</v>
      </c>
      <c r="D4216" t="s">
        <v>361</v>
      </c>
      <c r="E4216" t="s">
        <v>332</v>
      </c>
      <c r="F4216" t="s">
        <v>260</v>
      </c>
      <c r="G4216" t="s">
        <v>218</v>
      </c>
      <c r="H4216" t="s">
        <v>219</v>
      </c>
      <c r="I4216" t="s">
        <v>220</v>
      </c>
      <c r="K4216" t="s">
        <v>221</v>
      </c>
      <c r="M4216" t="s">
        <v>344</v>
      </c>
      <c r="N4216" t="s">
        <v>496</v>
      </c>
      <c r="O4216" t="s">
        <v>264</v>
      </c>
      <c r="P4216">
        <v>2020</v>
      </c>
      <c r="Q4216">
        <v>1</v>
      </c>
    </row>
    <row r="4217" spans="1:17" x14ac:dyDescent="0.25">
      <c r="A4217" t="s">
        <v>492</v>
      </c>
      <c r="B4217" t="s">
        <v>493</v>
      </c>
      <c r="C4217" t="s">
        <v>494</v>
      </c>
      <c r="D4217" t="s">
        <v>361</v>
      </c>
      <c r="E4217" t="s">
        <v>332</v>
      </c>
      <c r="F4217" t="s">
        <v>260</v>
      </c>
      <c r="G4217" t="s">
        <v>218</v>
      </c>
      <c r="H4217" t="s">
        <v>219</v>
      </c>
      <c r="I4217" t="s">
        <v>220</v>
      </c>
      <c r="K4217" t="s">
        <v>221</v>
      </c>
      <c r="M4217" t="s">
        <v>344</v>
      </c>
      <c r="N4217" t="s">
        <v>496</v>
      </c>
      <c r="O4217" t="s">
        <v>265</v>
      </c>
      <c r="P4217">
        <v>2020</v>
      </c>
      <c r="Q4217">
        <v>3</v>
      </c>
    </row>
    <row r="4218" spans="1:17" x14ac:dyDescent="0.25">
      <c r="A4218" t="s">
        <v>492</v>
      </c>
      <c r="B4218" t="s">
        <v>493</v>
      </c>
      <c r="C4218" t="s">
        <v>494</v>
      </c>
      <c r="D4218" t="s">
        <v>361</v>
      </c>
      <c r="E4218" t="s">
        <v>332</v>
      </c>
      <c r="F4218" t="s">
        <v>260</v>
      </c>
      <c r="G4218" t="s">
        <v>218</v>
      </c>
      <c r="H4218" t="s">
        <v>219</v>
      </c>
      <c r="I4218" t="s">
        <v>220</v>
      </c>
      <c r="K4218" t="s">
        <v>221</v>
      </c>
      <c r="M4218" t="s">
        <v>344</v>
      </c>
      <c r="N4218" t="s">
        <v>496</v>
      </c>
      <c r="O4218" t="s">
        <v>194</v>
      </c>
      <c r="P4218">
        <v>2030</v>
      </c>
      <c r="Q4218">
        <v>2</v>
      </c>
    </row>
    <row r="4219" spans="1:17" x14ac:dyDescent="0.25">
      <c r="A4219" t="s">
        <v>492</v>
      </c>
      <c r="B4219" t="s">
        <v>493</v>
      </c>
      <c r="C4219" t="s">
        <v>494</v>
      </c>
      <c r="D4219" t="s">
        <v>361</v>
      </c>
      <c r="E4219" t="s">
        <v>332</v>
      </c>
      <c r="F4219" t="s">
        <v>260</v>
      </c>
      <c r="G4219" t="s">
        <v>218</v>
      </c>
      <c r="H4219" t="s">
        <v>219</v>
      </c>
      <c r="I4219" t="s">
        <v>220</v>
      </c>
      <c r="K4219" t="s">
        <v>221</v>
      </c>
      <c r="M4219" t="s">
        <v>344</v>
      </c>
      <c r="N4219" t="s">
        <v>496</v>
      </c>
      <c r="O4219" t="s">
        <v>194</v>
      </c>
      <c r="P4219">
        <v>2050</v>
      </c>
      <c r="Q4219">
        <v>1</v>
      </c>
    </row>
    <row r="4220" spans="1:17" x14ac:dyDescent="0.25">
      <c r="A4220" t="s">
        <v>492</v>
      </c>
      <c r="B4220" t="s">
        <v>493</v>
      </c>
      <c r="C4220" t="s">
        <v>494</v>
      </c>
      <c r="D4220" t="s">
        <v>361</v>
      </c>
      <c r="E4220" t="s">
        <v>332</v>
      </c>
      <c r="F4220" t="s">
        <v>260</v>
      </c>
      <c r="G4220" t="s">
        <v>218</v>
      </c>
      <c r="H4220" t="s">
        <v>219</v>
      </c>
      <c r="I4220" t="s">
        <v>220</v>
      </c>
      <c r="K4220" t="s">
        <v>221</v>
      </c>
      <c r="M4220" t="s">
        <v>344</v>
      </c>
      <c r="N4220" t="s">
        <v>496</v>
      </c>
      <c r="O4220" t="s">
        <v>264</v>
      </c>
      <c r="P4220">
        <v>2050</v>
      </c>
      <c r="Q4220">
        <v>0</v>
      </c>
    </row>
    <row r="4221" spans="1:17" x14ac:dyDescent="0.25">
      <c r="A4221" t="s">
        <v>492</v>
      </c>
      <c r="B4221" t="s">
        <v>493</v>
      </c>
      <c r="C4221" t="s">
        <v>494</v>
      </c>
      <c r="D4221" t="s">
        <v>361</v>
      </c>
      <c r="E4221" t="s">
        <v>332</v>
      </c>
      <c r="F4221" t="s">
        <v>260</v>
      </c>
      <c r="G4221" t="s">
        <v>218</v>
      </c>
      <c r="H4221" t="s">
        <v>219</v>
      </c>
      <c r="I4221" t="s">
        <v>220</v>
      </c>
      <c r="K4221" t="s">
        <v>221</v>
      </c>
      <c r="M4221" t="s">
        <v>344</v>
      </c>
      <c r="N4221" t="s">
        <v>496</v>
      </c>
      <c r="O4221" t="s">
        <v>265</v>
      </c>
      <c r="P4221">
        <v>2050</v>
      </c>
      <c r="Q4221">
        <v>3</v>
      </c>
    </row>
    <row r="4222" spans="1:17" x14ac:dyDescent="0.25">
      <c r="A4222" t="s">
        <v>492</v>
      </c>
      <c r="B4222" t="s">
        <v>493</v>
      </c>
      <c r="C4222" t="s">
        <v>494</v>
      </c>
      <c r="D4222" t="s">
        <v>361</v>
      </c>
      <c r="E4222" t="s">
        <v>332</v>
      </c>
      <c r="F4222" t="s">
        <v>260</v>
      </c>
      <c r="G4222" t="s">
        <v>218</v>
      </c>
      <c r="H4222" t="s">
        <v>223</v>
      </c>
      <c r="I4222" t="s">
        <v>224</v>
      </c>
      <c r="K4222" t="s">
        <v>221</v>
      </c>
      <c r="M4222" t="s">
        <v>344</v>
      </c>
      <c r="N4222" t="s">
        <v>496</v>
      </c>
      <c r="O4222" t="s">
        <v>194</v>
      </c>
      <c r="P4222">
        <v>2015</v>
      </c>
      <c r="Q4222">
        <v>10</v>
      </c>
    </row>
    <row r="4223" spans="1:17" x14ac:dyDescent="0.25">
      <c r="A4223" t="s">
        <v>492</v>
      </c>
      <c r="B4223" t="s">
        <v>493</v>
      </c>
      <c r="C4223" t="s">
        <v>494</v>
      </c>
      <c r="D4223" t="s">
        <v>361</v>
      </c>
      <c r="E4223" t="s">
        <v>332</v>
      </c>
      <c r="F4223" t="s">
        <v>260</v>
      </c>
      <c r="G4223" t="s">
        <v>218</v>
      </c>
      <c r="H4223" t="s">
        <v>223</v>
      </c>
      <c r="I4223" t="s">
        <v>224</v>
      </c>
      <c r="K4223" t="s">
        <v>221</v>
      </c>
      <c r="M4223" t="s">
        <v>344</v>
      </c>
      <c r="N4223" t="s">
        <v>496</v>
      </c>
      <c r="O4223" t="s">
        <v>194</v>
      </c>
      <c r="P4223">
        <v>2020</v>
      </c>
      <c r="Q4223">
        <v>8</v>
      </c>
    </row>
    <row r="4224" spans="1:17" x14ac:dyDescent="0.25">
      <c r="A4224" t="s">
        <v>492</v>
      </c>
      <c r="B4224" t="s">
        <v>493</v>
      </c>
      <c r="C4224" t="s">
        <v>494</v>
      </c>
      <c r="D4224" t="s">
        <v>361</v>
      </c>
      <c r="E4224" t="s">
        <v>332</v>
      </c>
      <c r="F4224" t="s">
        <v>260</v>
      </c>
      <c r="G4224" t="s">
        <v>218</v>
      </c>
      <c r="H4224" t="s">
        <v>223</v>
      </c>
      <c r="I4224" t="s">
        <v>224</v>
      </c>
      <c r="K4224" t="s">
        <v>221</v>
      </c>
      <c r="M4224" t="s">
        <v>344</v>
      </c>
      <c r="N4224" t="s">
        <v>496</v>
      </c>
      <c r="O4224" t="s">
        <v>264</v>
      </c>
      <c r="P4224">
        <v>2020</v>
      </c>
      <c r="Q4224">
        <v>5</v>
      </c>
    </row>
    <row r="4225" spans="1:17" x14ac:dyDescent="0.25">
      <c r="A4225" t="s">
        <v>492</v>
      </c>
      <c r="B4225" t="s">
        <v>493</v>
      </c>
      <c r="C4225" t="s">
        <v>494</v>
      </c>
      <c r="D4225" t="s">
        <v>361</v>
      </c>
      <c r="E4225" t="s">
        <v>332</v>
      </c>
      <c r="F4225" t="s">
        <v>260</v>
      </c>
      <c r="G4225" t="s">
        <v>218</v>
      </c>
      <c r="H4225" t="s">
        <v>223</v>
      </c>
      <c r="I4225" t="s">
        <v>224</v>
      </c>
      <c r="K4225" t="s">
        <v>221</v>
      </c>
      <c r="M4225" t="s">
        <v>344</v>
      </c>
      <c r="N4225" t="s">
        <v>496</v>
      </c>
      <c r="O4225" t="s">
        <v>265</v>
      </c>
      <c r="P4225">
        <v>2020</v>
      </c>
      <c r="Q4225">
        <v>10</v>
      </c>
    </row>
    <row r="4226" spans="1:17" x14ac:dyDescent="0.25">
      <c r="A4226" t="s">
        <v>492</v>
      </c>
      <c r="B4226" t="s">
        <v>493</v>
      </c>
      <c r="C4226" t="s">
        <v>494</v>
      </c>
      <c r="D4226" t="s">
        <v>361</v>
      </c>
      <c r="E4226" t="s">
        <v>332</v>
      </c>
      <c r="F4226" t="s">
        <v>260</v>
      </c>
      <c r="G4226" t="s">
        <v>218</v>
      </c>
      <c r="H4226" t="s">
        <v>223</v>
      </c>
      <c r="I4226" t="s">
        <v>224</v>
      </c>
      <c r="K4226" t="s">
        <v>221</v>
      </c>
      <c r="M4226" t="s">
        <v>344</v>
      </c>
      <c r="N4226" t="s">
        <v>496</v>
      </c>
      <c r="O4226" t="s">
        <v>194</v>
      </c>
      <c r="P4226">
        <v>2030</v>
      </c>
      <c r="Q4226">
        <v>6</v>
      </c>
    </row>
    <row r="4227" spans="1:17" x14ac:dyDescent="0.25">
      <c r="A4227" t="s">
        <v>492</v>
      </c>
      <c r="B4227" t="s">
        <v>493</v>
      </c>
      <c r="C4227" t="s">
        <v>494</v>
      </c>
      <c r="D4227" t="s">
        <v>361</v>
      </c>
      <c r="E4227" t="s">
        <v>332</v>
      </c>
      <c r="F4227" t="s">
        <v>260</v>
      </c>
      <c r="G4227" t="s">
        <v>218</v>
      </c>
      <c r="H4227" t="s">
        <v>223</v>
      </c>
      <c r="I4227" t="s">
        <v>224</v>
      </c>
      <c r="K4227" t="s">
        <v>221</v>
      </c>
      <c r="M4227" t="s">
        <v>344</v>
      </c>
      <c r="N4227" t="s">
        <v>496</v>
      </c>
      <c r="O4227" t="s">
        <v>194</v>
      </c>
      <c r="P4227">
        <v>2050</v>
      </c>
      <c r="Q4227">
        <v>5</v>
      </c>
    </row>
    <row r="4228" spans="1:17" x14ac:dyDescent="0.25">
      <c r="A4228" t="s">
        <v>492</v>
      </c>
      <c r="B4228" t="s">
        <v>493</v>
      </c>
      <c r="C4228" t="s">
        <v>494</v>
      </c>
      <c r="D4228" t="s">
        <v>361</v>
      </c>
      <c r="E4228" t="s">
        <v>332</v>
      </c>
      <c r="F4228" t="s">
        <v>260</v>
      </c>
      <c r="G4228" t="s">
        <v>218</v>
      </c>
      <c r="H4228" t="s">
        <v>223</v>
      </c>
      <c r="I4228" t="s">
        <v>224</v>
      </c>
      <c r="K4228" t="s">
        <v>221</v>
      </c>
      <c r="M4228" t="s">
        <v>344</v>
      </c>
      <c r="N4228" t="s">
        <v>496</v>
      </c>
      <c r="O4228" t="s">
        <v>264</v>
      </c>
      <c r="P4228">
        <v>2050</v>
      </c>
      <c r="Q4228">
        <v>3</v>
      </c>
    </row>
    <row r="4229" spans="1:17" x14ac:dyDescent="0.25">
      <c r="A4229" t="s">
        <v>492</v>
      </c>
      <c r="B4229" t="s">
        <v>493</v>
      </c>
      <c r="C4229" t="s">
        <v>494</v>
      </c>
      <c r="D4229" t="s">
        <v>361</v>
      </c>
      <c r="E4229" t="s">
        <v>332</v>
      </c>
      <c r="F4229" t="s">
        <v>260</v>
      </c>
      <c r="G4229" t="s">
        <v>218</v>
      </c>
      <c r="H4229" t="s">
        <v>223</v>
      </c>
      <c r="I4229" t="s">
        <v>224</v>
      </c>
      <c r="K4229" t="s">
        <v>221</v>
      </c>
      <c r="M4229" t="s">
        <v>344</v>
      </c>
      <c r="N4229" t="s">
        <v>496</v>
      </c>
      <c r="O4229" t="s">
        <v>265</v>
      </c>
      <c r="P4229">
        <v>2050</v>
      </c>
      <c r="Q4229">
        <v>10</v>
      </c>
    </row>
    <row r="4230" spans="1:17" x14ac:dyDescent="0.25">
      <c r="A4230" t="s">
        <v>492</v>
      </c>
      <c r="B4230" t="s">
        <v>493</v>
      </c>
      <c r="C4230" t="s">
        <v>494</v>
      </c>
      <c r="D4230" t="s">
        <v>361</v>
      </c>
      <c r="E4230" t="s">
        <v>332</v>
      </c>
      <c r="F4230" t="s">
        <v>260</v>
      </c>
      <c r="G4230" t="s">
        <v>218</v>
      </c>
      <c r="H4230" t="s">
        <v>225</v>
      </c>
      <c r="I4230" t="s">
        <v>226</v>
      </c>
      <c r="K4230" t="s">
        <v>221</v>
      </c>
      <c r="M4230" t="s">
        <v>344</v>
      </c>
      <c r="N4230" t="s">
        <v>496</v>
      </c>
      <c r="O4230" t="s">
        <v>194</v>
      </c>
      <c r="P4230">
        <v>2015</v>
      </c>
      <c r="Q4230">
        <v>30</v>
      </c>
    </row>
    <row r="4231" spans="1:17" x14ac:dyDescent="0.25">
      <c r="A4231" t="s">
        <v>492</v>
      </c>
      <c r="B4231" t="s">
        <v>493</v>
      </c>
      <c r="C4231" t="s">
        <v>494</v>
      </c>
      <c r="D4231" t="s">
        <v>361</v>
      </c>
      <c r="E4231" t="s">
        <v>332</v>
      </c>
      <c r="F4231" t="s">
        <v>260</v>
      </c>
      <c r="G4231" t="s">
        <v>218</v>
      </c>
      <c r="H4231" t="s">
        <v>225</v>
      </c>
      <c r="I4231" t="s">
        <v>226</v>
      </c>
      <c r="K4231" t="s">
        <v>221</v>
      </c>
      <c r="M4231" t="s">
        <v>344</v>
      </c>
      <c r="N4231" t="s">
        <v>496</v>
      </c>
      <c r="O4231" t="s">
        <v>194</v>
      </c>
      <c r="P4231">
        <v>2020</v>
      </c>
      <c r="Q4231">
        <v>20</v>
      </c>
    </row>
    <row r="4232" spans="1:17" x14ac:dyDescent="0.25">
      <c r="A4232" t="s">
        <v>492</v>
      </c>
      <c r="B4232" t="s">
        <v>493</v>
      </c>
      <c r="C4232" t="s">
        <v>494</v>
      </c>
      <c r="D4232" t="s">
        <v>361</v>
      </c>
      <c r="E4232" t="s">
        <v>332</v>
      </c>
      <c r="F4232" t="s">
        <v>260</v>
      </c>
      <c r="G4232" t="s">
        <v>218</v>
      </c>
      <c r="H4232" t="s">
        <v>225</v>
      </c>
      <c r="I4232" t="s">
        <v>226</v>
      </c>
      <c r="K4232" t="s">
        <v>221</v>
      </c>
      <c r="M4232" t="s">
        <v>344</v>
      </c>
      <c r="N4232" t="s">
        <v>496</v>
      </c>
      <c r="O4232" t="s">
        <v>264</v>
      </c>
      <c r="P4232">
        <v>2020</v>
      </c>
      <c r="Q4232">
        <v>10</v>
      </c>
    </row>
    <row r="4233" spans="1:17" x14ac:dyDescent="0.25">
      <c r="A4233" t="s">
        <v>492</v>
      </c>
      <c r="B4233" t="s">
        <v>493</v>
      </c>
      <c r="C4233" t="s">
        <v>494</v>
      </c>
      <c r="D4233" t="s">
        <v>361</v>
      </c>
      <c r="E4233" t="s">
        <v>332</v>
      </c>
      <c r="F4233" t="s">
        <v>260</v>
      </c>
      <c r="G4233" t="s">
        <v>218</v>
      </c>
      <c r="H4233" t="s">
        <v>225</v>
      </c>
      <c r="I4233" t="s">
        <v>226</v>
      </c>
      <c r="K4233" t="s">
        <v>221</v>
      </c>
      <c r="M4233" t="s">
        <v>344</v>
      </c>
      <c r="N4233" t="s">
        <v>496</v>
      </c>
      <c r="O4233" t="s">
        <v>265</v>
      </c>
      <c r="P4233">
        <v>2020</v>
      </c>
      <c r="Q4233">
        <v>30</v>
      </c>
    </row>
    <row r="4234" spans="1:17" x14ac:dyDescent="0.25">
      <c r="A4234" t="s">
        <v>492</v>
      </c>
      <c r="B4234" t="s">
        <v>493</v>
      </c>
      <c r="C4234" t="s">
        <v>494</v>
      </c>
      <c r="D4234" t="s">
        <v>361</v>
      </c>
      <c r="E4234" t="s">
        <v>332</v>
      </c>
      <c r="F4234" t="s">
        <v>260</v>
      </c>
      <c r="G4234" t="s">
        <v>218</v>
      </c>
      <c r="H4234" t="s">
        <v>225</v>
      </c>
      <c r="I4234" t="s">
        <v>226</v>
      </c>
      <c r="K4234" t="s">
        <v>221</v>
      </c>
      <c r="M4234" t="s">
        <v>344</v>
      </c>
      <c r="N4234" t="s">
        <v>496</v>
      </c>
      <c r="O4234" t="s">
        <v>194</v>
      </c>
      <c r="P4234">
        <v>2030</v>
      </c>
      <c r="Q4234">
        <v>20</v>
      </c>
    </row>
    <row r="4235" spans="1:17" x14ac:dyDescent="0.25">
      <c r="A4235" t="s">
        <v>492</v>
      </c>
      <c r="B4235" t="s">
        <v>493</v>
      </c>
      <c r="C4235" t="s">
        <v>494</v>
      </c>
      <c r="D4235" t="s">
        <v>361</v>
      </c>
      <c r="E4235" t="s">
        <v>332</v>
      </c>
      <c r="F4235" t="s">
        <v>260</v>
      </c>
      <c r="G4235" t="s">
        <v>218</v>
      </c>
      <c r="H4235" t="s">
        <v>225</v>
      </c>
      <c r="I4235" t="s">
        <v>226</v>
      </c>
      <c r="K4235" t="s">
        <v>221</v>
      </c>
      <c r="M4235" t="s">
        <v>344</v>
      </c>
      <c r="N4235" t="s">
        <v>496</v>
      </c>
      <c r="O4235" t="s">
        <v>194</v>
      </c>
      <c r="P4235">
        <v>2050</v>
      </c>
      <c r="Q4235">
        <v>10</v>
      </c>
    </row>
    <row r="4236" spans="1:17" x14ac:dyDescent="0.25">
      <c r="A4236" t="s">
        <v>492</v>
      </c>
      <c r="B4236" t="s">
        <v>493</v>
      </c>
      <c r="C4236" t="s">
        <v>494</v>
      </c>
      <c r="D4236" t="s">
        <v>361</v>
      </c>
      <c r="E4236" t="s">
        <v>332</v>
      </c>
      <c r="F4236" t="s">
        <v>260</v>
      </c>
      <c r="G4236" t="s">
        <v>218</v>
      </c>
      <c r="H4236" t="s">
        <v>225</v>
      </c>
      <c r="I4236" t="s">
        <v>226</v>
      </c>
      <c r="K4236" t="s">
        <v>221</v>
      </c>
      <c r="M4236" t="s">
        <v>344</v>
      </c>
      <c r="N4236" t="s">
        <v>496</v>
      </c>
      <c r="O4236" t="s">
        <v>264</v>
      </c>
      <c r="P4236">
        <v>2050</v>
      </c>
      <c r="Q4236">
        <v>10</v>
      </c>
    </row>
    <row r="4237" spans="1:17" x14ac:dyDescent="0.25">
      <c r="A4237" t="s">
        <v>492</v>
      </c>
      <c r="B4237" t="s">
        <v>493</v>
      </c>
      <c r="C4237" t="s">
        <v>494</v>
      </c>
      <c r="D4237" t="s">
        <v>361</v>
      </c>
      <c r="E4237" t="s">
        <v>332</v>
      </c>
      <c r="F4237" t="s">
        <v>260</v>
      </c>
      <c r="G4237" t="s">
        <v>218</v>
      </c>
      <c r="H4237" t="s">
        <v>225</v>
      </c>
      <c r="I4237" t="s">
        <v>226</v>
      </c>
      <c r="K4237" t="s">
        <v>221</v>
      </c>
      <c r="M4237" t="s">
        <v>344</v>
      </c>
      <c r="N4237" t="s">
        <v>496</v>
      </c>
      <c r="O4237" t="s">
        <v>265</v>
      </c>
      <c r="P4237">
        <v>2050</v>
      </c>
      <c r="Q4237">
        <v>20</v>
      </c>
    </row>
    <row r="4238" spans="1:17" x14ac:dyDescent="0.25">
      <c r="A4238" t="s">
        <v>492</v>
      </c>
      <c r="B4238" t="s">
        <v>493</v>
      </c>
      <c r="C4238" t="s">
        <v>494</v>
      </c>
      <c r="D4238" t="s">
        <v>361</v>
      </c>
      <c r="E4238" t="s">
        <v>332</v>
      </c>
      <c r="F4238" t="s">
        <v>260</v>
      </c>
      <c r="G4238" t="s">
        <v>218</v>
      </c>
      <c r="H4238" t="s">
        <v>317</v>
      </c>
      <c r="I4238" t="s">
        <v>318</v>
      </c>
      <c r="K4238" t="s">
        <v>221</v>
      </c>
      <c r="M4238" t="s">
        <v>344</v>
      </c>
      <c r="N4238" t="s">
        <v>496</v>
      </c>
      <c r="O4238" t="s">
        <v>194</v>
      </c>
      <c r="P4238">
        <v>2015</v>
      </c>
      <c r="Q4238">
        <v>0.3</v>
      </c>
    </row>
    <row r="4239" spans="1:17" x14ac:dyDescent="0.25">
      <c r="A4239" t="s">
        <v>492</v>
      </c>
      <c r="B4239" t="s">
        <v>493</v>
      </c>
      <c r="C4239" t="s">
        <v>494</v>
      </c>
      <c r="D4239" t="s">
        <v>361</v>
      </c>
      <c r="E4239" t="s">
        <v>332</v>
      </c>
      <c r="F4239" t="s">
        <v>260</v>
      </c>
      <c r="G4239" t="s">
        <v>218</v>
      </c>
      <c r="H4239" t="s">
        <v>317</v>
      </c>
      <c r="I4239" t="s">
        <v>318</v>
      </c>
      <c r="K4239" t="s">
        <v>221</v>
      </c>
      <c r="M4239" t="s">
        <v>344</v>
      </c>
      <c r="N4239" t="s">
        <v>496</v>
      </c>
      <c r="O4239" t="s">
        <v>194</v>
      </c>
      <c r="P4239">
        <v>2020</v>
      </c>
      <c r="Q4239">
        <v>0.3</v>
      </c>
    </row>
    <row r="4240" spans="1:17" x14ac:dyDescent="0.25">
      <c r="A4240" t="s">
        <v>492</v>
      </c>
      <c r="B4240" t="s">
        <v>493</v>
      </c>
      <c r="C4240" t="s">
        <v>494</v>
      </c>
      <c r="D4240" t="s">
        <v>361</v>
      </c>
      <c r="E4240" t="s">
        <v>332</v>
      </c>
      <c r="F4240" t="s">
        <v>260</v>
      </c>
      <c r="G4240" t="s">
        <v>218</v>
      </c>
      <c r="H4240" t="s">
        <v>317</v>
      </c>
      <c r="I4240" t="s">
        <v>318</v>
      </c>
      <c r="K4240" t="s">
        <v>221</v>
      </c>
      <c r="M4240" t="s">
        <v>344</v>
      </c>
      <c r="N4240" t="s">
        <v>496</v>
      </c>
      <c r="O4240" t="s">
        <v>264</v>
      </c>
      <c r="P4240">
        <v>2020</v>
      </c>
      <c r="Q4240">
        <v>0.1</v>
      </c>
    </row>
    <row r="4241" spans="1:17" x14ac:dyDescent="0.25">
      <c r="A4241" t="s">
        <v>492</v>
      </c>
      <c r="B4241" t="s">
        <v>493</v>
      </c>
      <c r="C4241" t="s">
        <v>494</v>
      </c>
      <c r="D4241" t="s">
        <v>361</v>
      </c>
      <c r="E4241" t="s">
        <v>332</v>
      </c>
      <c r="F4241" t="s">
        <v>260</v>
      </c>
      <c r="G4241" t="s">
        <v>218</v>
      </c>
      <c r="H4241" t="s">
        <v>317</v>
      </c>
      <c r="I4241" t="s">
        <v>318</v>
      </c>
      <c r="K4241" t="s">
        <v>221</v>
      </c>
      <c r="M4241" t="s">
        <v>344</v>
      </c>
      <c r="N4241" t="s">
        <v>496</v>
      </c>
      <c r="O4241" t="s">
        <v>265</v>
      </c>
      <c r="P4241">
        <v>2020</v>
      </c>
      <c r="Q4241">
        <v>2</v>
      </c>
    </row>
    <row r="4242" spans="1:17" x14ac:dyDescent="0.25">
      <c r="A4242" t="s">
        <v>492</v>
      </c>
      <c r="B4242" t="s">
        <v>493</v>
      </c>
      <c r="C4242" t="s">
        <v>494</v>
      </c>
      <c r="D4242" t="s">
        <v>361</v>
      </c>
      <c r="E4242" t="s">
        <v>332</v>
      </c>
      <c r="F4242" t="s">
        <v>260</v>
      </c>
      <c r="G4242" t="s">
        <v>218</v>
      </c>
      <c r="H4242" t="s">
        <v>317</v>
      </c>
      <c r="I4242" t="s">
        <v>318</v>
      </c>
      <c r="K4242" t="s">
        <v>221</v>
      </c>
      <c r="M4242" t="s">
        <v>344</v>
      </c>
      <c r="N4242" t="s">
        <v>496</v>
      </c>
      <c r="O4242" t="s">
        <v>194</v>
      </c>
      <c r="P4242">
        <v>2030</v>
      </c>
      <c r="Q4242">
        <v>0.3</v>
      </c>
    </row>
    <row r="4243" spans="1:17" x14ac:dyDescent="0.25">
      <c r="A4243" t="s">
        <v>492</v>
      </c>
      <c r="B4243" t="s">
        <v>493</v>
      </c>
      <c r="C4243" t="s">
        <v>494</v>
      </c>
      <c r="D4243" t="s">
        <v>361</v>
      </c>
      <c r="E4243" t="s">
        <v>332</v>
      </c>
      <c r="F4243" t="s">
        <v>260</v>
      </c>
      <c r="G4243" t="s">
        <v>218</v>
      </c>
      <c r="H4243" t="s">
        <v>317</v>
      </c>
      <c r="I4243" t="s">
        <v>318</v>
      </c>
      <c r="K4243" t="s">
        <v>221</v>
      </c>
      <c r="M4243" t="s">
        <v>344</v>
      </c>
      <c r="N4243" t="s">
        <v>496</v>
      </c>
      <c r="O4243" t="s">
        <v>194</v>
      </c>
      <c r="P4243">
        <v>2050</v>
      </c>
      <c r="Q4243">
        <v>0.3</v>
      </c>
    </row>
    <row r="4244" spans="1:17" x14ac:dyDescent="0.25">
      <c r="A4244" t="s">
        <v>492</v>
      </c>
      <c r="B4244" t="s">
        <v>493</v>
      </c>
      <c r="C4244" t="s">
        <v>494</v>
      </c>
      <c r="D4244" t="s">
        <v>361</v>
      </c>
      <c r="E4244" t="s">
        <v>332</v>
      </c>
      <c r="F4244" t="s">
        <v>260</v>
      </c>
      <c r="G4244" t="s">
        <v>218</v>
      </c>
      <c r="H4244" t="s">
        <v>317</v>
      </c>
      <c r="I4244" t="s">
        <v>318</v>
      </c>
      <c r="K4244" t="s">
        <v>221</v>
      </c>
      <c r="M4244" t="s">
        <v>344</v>
      </c>
      <c r="N4244" t="s">
        <v>496</v>
      </c>
      <c r="O4244" t="s">
        <v>264</v>
      </c>
      <c r="P4244">
        <v>2050</v>
      </c>
      <c r="Q4244">
        <v>0.1</v>
      </c>
    </row>
    <row r="4245" spans="1:17" x14ac:dyDescent="0.25">
      <c r="A4245" t="s">
        <v>492</v>
      </c>
      <c r="B4245" t="s">
        <v>493</v>
      </c>
      <c r="C4245" t="s">
        <v>494</v>
      </c>
      <c r="D4245" t="s">
        <v>361</v>
      </c>
      <c r="E4245" t="s">
        <v>332</v>
      </c>
      <c r="F4245" t="s">
        <v>260</v>
      </c>
      <c r="G4245" t="s">
        <v>218</v>
      </c>
      <c r="H4245" t="s">
        <v>317</v>
      </c>
      <c r="I4245" t="s">
        <v>318</v>
      </c>
      <c r="K4245" t="s">
        <v>221</v>
      </c>
      <c r="M4245" t="s">
        <v>344</v>
      </c>
      <c r="N4245" t="s">
        <v>496</v>
      </c>
      <c r="O4245" t="s">
        <v>265</v>
      </c>
      <c r="P4245">
        <v>2050</v>
      </c>
      <c r="Q4245">
        <v>1</v>
      </c>
    </row>
    <row r="4246" spans="1:17" x14ac:dyDescent="0.25">
      <c r="A4246" t="s">
        <v>492</v>
      </c>
      <c r="B4246" t="s">
        <v>493</v>
      </c>
      <c r="C4246" t="s">
        <v>494</v>
      </c>
      <c r="D4246" t="s">
        <v>361</v>
      </c>
      <c r="E4246" t="s">
        <v>332</v>
      </c>
      <c r="F4246" t="s">
        <v>260</v>
      </c>
      <c r="G4246" t="s">
        <v>218</v>
      </c>
      <c r="H4246" t="s">
        <v>229</v>
      </c>
      <c r="I4246" t="s">
        <v>230</v>
      </c>
      <c r="J4246" t="s">
        <v>231</v>
      </c>
      <c r="K4246" t="s">
        <v>191</v>
      </c>
      <c r="M4246" t="s">
        <v>344</v>
      </c>
      <c r="N4246" t="s">
        <v>496</v>
      </c>
      <c r="O4246" t="s">
        <v>194</v>
      </c>
      <c r="P4246">
        <v>2015</v>
      </c>
      <c r="Q4246">
        <v>0.97970000000000002</v>
      </c>
    </row>
    <row r="4247" spans="1:17" x14ac:dyDescent="0.25">
      <c r="A4247" t="s">
        <v>492</v>
      </c>
      <c r="B4247" t="s">
        <v>493</v>
      </c>
      <c r="C4247" t="s">
        <v>494</v>
      </c>
      <c r="D4247" t="s">
        <v>361</v>
      </c>
      <c r="E4247" t="s">
        <v>332</v>
      </c>
      <c r="F4247" t="s">
        <v>260</v>
      </c>
      <c r="G4247" t="s">
        <v>218</v>
      </c>
      <c r="H4247" t="s">
        <v>229</v>
      </c>
      <c r="I4247" t="s">
        <v>230</v>
      </c>
      <c r="J4247" t="s">
        <v>231</v>
      </c>
      <c r="K4247" t="s">
        <v>191</v>
      </c>
      <c r="M4247" t="s">
        <v>344</v>
      </c>
      <c r="N4247" t="s">
        <v>496</v>
      </c>
      <c r="O4247" t="s">
        <v>194</v>
      </c>
      <c r="P4247">
        <v>2020</v>
      </c>
      <c r="Q4247">
        <v>0.97970000000000002</v>
      </c>
    </row>
    <row r="4248" spans="1:17" x14ac:dyDescent="0.25">
      <c r="A4248" t="s">
        <v>492</v>
      </c>
      <c r="B4248" t="s">
        <v>493</v>
      </c>
      <c r="C4248" t="s">
        <v>494</v>
      </c>
      <c r="D4248" t="s">
        <v>361</v>
      </c>
      <c r="E4248" t="s">
        <v>332</v>
      </c>
      <c r="F4248" t="s">
        <v>260</v>
      </c>
      <c r="G4248" t="s">
        <v>218</v>
      </c>
      <c r="H4248" t="s">
        <v>229</v>
      </c>
      <c r="I4248" t="s">
        <v>230</v>
      </c>
      <c r="J4248" t="s">
        <v>231</v>
      </c>
      <c r="K4248" t="s">
        <v>191</v>
      </c>
      <c r="M4248" t="s">
        <v>344</v>
      </c>
      <c r="N4248" t="s">
        <v>496</v>
      </c>
      <c r="O4248" t="s">
        <v>264</v>
      </c>
      <c r="P4248">
        <v>2020</v>
      </c>
      <c r="Q4248">
        <v>0.94925000000000004</v>
      </c>
    </row>
    <row r="4249" spans="1:17" x14ac:dyDescent="0.25">
      <c r="A4249" t="s">
        <v>492</v>
      </c>
      <c r="B4249" t="s">
        <v>493</v>
      </c>
      <c r="C4249" t="s">
        <v>494</v>
      </c>
      <c r="D4249" t="s">
        <v>361</v>
      </c>
      <c r="E4249" t="s">
        <v>332</v>
      </c>
      <c r="F4249" t="s">
        <v>260</v>
      </c>
      <c r="G4249" t="s">
        <v>218</v>
      </c>
      <c r="H4249" t="s">
        <v>229</v>
      </c>
      <c r="I4249" t="s">
        <v>230</v>
      </c>
      <c r="J4249" t="s">
        <v>231</v>
      </c>
      <c r="K4249" t="s">
        <v>191</v>
      </c>
      <c r="M4249" t="s">
        <v>344</v>
      </c>
      <c r="N4249" t="s">
        <v>496</v>
      </c>
      <c r="O4249" t="s">
        <v>265</v>
      </c>
      <c r="P4249">
        <v>2020</v>
      </c>
      <c r="Q4249">
        <v>0.98985000000000001</v>
      </c>
    </row>
    <row r="4250" spans="1:17" x14ac:dyDescent="0.25">
      <c r="A4250" t="s">
        <v>492</v>
      </c>
      <c r="B4250" t="s">
        <v>493</v>
      </c>
      <c r="C4250" t="s">
        <v>494</v>
      </c>
      <c r="D4250" t="s">
        <v>361</v>
      </c>
      <c r="E4250" t="s">
        <v>332</v>
      </c>
      <c r="F4250" t="s">
        <v>260</v>
      </c>
      <c r="G4250" t="s">
        <v>218</v>
      </c>
      <c r="H4250" t="s">
        <v>229</v>
      </c>
      <c r="I4250" t="s">
        <v>230</v>
      </c>
      <c r="J4250" t="s">
        <v>231</v>
      </c>
      <c r="K4250" t="s">
        <v>191</v>
      </c>
      <c r="M4250" t="s">
        <v>344</v>
      </c>
      <c r="N4250" t="s">
        <v>496</v>
      </c>
      <c r="O4250" t="s">
        <v>194</v>
      </c>
      <c r="P4250">
        <v>2030</v>
      </c>
      <c r="Q4250">
        <v>0.97970000000000002</v>
      </c>
    </row>
    <row r="4251" spans="1:17" x14ac:dyDescent="0.25">
      <c r="A4251" t="s">
        <v>492</v>
      </c>
      <c r="B4251" t="s">
        <v>493</v>
      </c>
      <c r="C4251" t="s">
        <v>494</v>
      </c>
      <c r="D4251" t="s">
        <v>361</v>
      </c>
      <c r="E4251" t="s">
        <v>332</v>
      </c>
      <c r="F4251" t="s">
        <v>260</v>
      </c>
      <c r="G4251" t="s">
        <v>218</v>
      </c>
      <c r="H4251" t="s">
        <v>229</v>
      </c>
      <c r="I4251" t="s">
        <v>230</v>
      </c>
      <c r="J4251" t="s">
        <v>231</v>
      </c>
      <c r="K4251" t="s">
        <v>191</v>
      </c>
      <c r="M4251" t="s">
        <v>344</v>
      </c>
      <c r="N4251" t="s">
        <v>496</v>
      </c>
      <c r="O4251" t="s">
        <v>194</v>
      </c>
      <c r="P4251">
        <v>2050</v>
      </c>
      <c r="Q4251">
        <v>0.97970000000000002</v>
      </c>
    </row>
    <row r="4252" spans="1:17" x14ac:dyDescent="0.25">
      <c r="A4252" t="s">
        <v>492</v>
      </c>
      <c r="B4252" t="s">
        <v>493</v>
      </c>
      <c r="C4252" t="s">
        <v>494</v>
      </c>
      <c r="D4252" t="s">
        <v>361</v>
      </c>
      <c r="E4252" t="s">
        <v>332</v>
      </c>
      <c r="F4252" t="s">
        <v>260</v>
      </c>
      <c r="G4252" t="s">
        <v>218</v>
      </c>
      <c r="H4252" t="s">
        <v>229</v>
      </c>
      <c r="I4252" t="s">
        <v>230</v>
      </c>
      <c r="J4252" t="s">
        <v>231</v>
      </c>
      <c r="K4252" t="s">
        <v>191</v>
      </c>
      <c r="M4252" t="s">
        <v>344</v>
      </c>
      <c r="N4252" t="s">
        <v>496</v>
      </c>
      <c r="O4252" t="s">
        <v>264</v>
      </c>
      <c r="P4252">
        <v>2050</v>
      </c>
      <c r="Q4252">
        <v>0.97970000000000002</v>
      </c>
    </row>
    <row r="4253" spans="1:17" x14ac:dyDescent="0.25">
      <c r="A4253" t="s">
        <v>492</v>
      </c>
      <c r="B4253" t="s">
        <v>493</v>
      </c>
      <c r="C4253" t="s">
        <v>494</v>
      </c>
      <c r="D4253" t="s">
        <v>361</v>
      </c>
      <c r="E4253" t="s">
        <v>332</v>
      </c>
      <c r="F4253" t="s">
        <v>260</v>
      </c>
      <c r="G4253" t="s">
        <v>218</v>
      </c>
      <c r="H4253" t="s">
        <v>229</v>
      </c>
      <c r="I4253" t="s">
        <v>230</v>
      </c>
      <c r="J4253" t="s">
        <v>231</v>
      </c>
      <c r="K4253" t="s">
        <v>191</v>
      </c>
      <c r="M4253" t="s">
        <v>344</v>
      </c>
      <c r="N4253" t="s">
        <v>496</v>
      </c>
      <c r="O4253" t="s">
        <v>265</v>
      </c>
      <c r="P4253">
        <v>2050</v>
      </c>
      <c r="Q4253">
        <v>0.98985000000000001</v>
      </c>
    </row>
    <row r="4254" spans="1:17" x14ac:dyDescent="0.25">
      <c r="A4254" t="s">
        <v>492</v>
      </c>
      <c r="B4254" t="s">
        <v>493</v>
      </c>
      <c r="C4254" t="s">
        <v>494</v>
      </c>
      <c r="D4254" t="s">
        <v>361</v>
      </c>
      <c r="E4254" t="s">
        <v>332</v>
      </c>
      <c r="F4254" t="s">
        <v>260</v>
      </c>
      <c r="G4254" t="s">
        <v>233</v>
      </c>
      <c r="H4254" t="s">
        <v>287</v>
      </c>
      <c r="I4254" t="s">
        <v>240</v>
      </c>
      <c r="J4254" t="s">
        <v>288</v>
      </c>
      <c r="K4254" t="s">
        <v>241</v>
      </c>
      <c r="L4254" t="s">
        <v>237</v>
      </c>
      <c r="M4254" t="s">
        <v>368</v>
      </c>
      <c r="O4254" t="s">
        <v>194</v>
      </c>
      <c r="P4254">
        <v>2015</v>
      </c>
      <c r="Q4254">
        <v>2.1875481909999999</v>
      </c>
    </row>
    <row r="4255" spans="1:17" x14ac:dyDescent="0.25">
      <c r="A4255" t="s">
        <v>492</v>
      </c>
      <c r="B4255" t="s">
        <v>493</v>
      </c>
      <c r="C4255" t="s">
        <v>494</v>
      </c>
      <c r="D4255" t="s">
        <v>361</v>
      </c>
      <c r="E4255" t="s">
        <v>332</v>
      </c>
      <c r="F4255" t="s">
        <v>260</v>
      </c>
      <c r="G4255" t="s">
        <v>233</v>
      </c>
      <c r="H4255" t="s">
        <v>287</v>
      </c>
      <c r="I4255" t="s">
        <v>240</v>
      </c>
      <c r="J4255" t="s">
        <v>288</v>
      </c>
      <c r="K4255" t="s">
        <v>241</v>
      </c>
      <c r="L4255" t="s">
        <v>237</v>
      </c>
      <c r="M4255" t="s">
        <v>368</v>
      </c>
      <c r="O4255" t="s">
        <v>194</v>
      </c>
      <c r="P4255">
        <v>2020</v>
      </c>
      <c r="Q4255">
        <v>2.1289327949999999</v>
      </c>
    </row>
    <row r="4256" spans="1:17" x14ac:dyDescent="0.25">
      <c r="A4256" t="s">
        <v>492</v>
      </c>
      <c r="B4256" t="s">
        <v>493</v>
      </c>
      <c r="C4256" t="s">
        <v>494</v>
      </c>
      <c r="D4256" t="s">
        <v>361</v>
      </c>
      <c r="E4256" t="s">
        <v>332</v>
      </c>
      <c r="F4256" t="s">
        <v>260</v>
      </c>
      <c r="G4256" t="s">
        <v>233</v>
      </c>
      <c r="H4256" t="s">
        <v>287</v>
      </c>
      <c r="I4256" t="s">
        <v>240</v>
      </c>
      <c r="J4256" t="s">
        <v>288</v>
      </c>
      <c r="K4256" t="s">
        <v>241</v>
      </c>
      <c r="L4256" t="s">
        <v>237</v>
      </c>
      <c r="M4256" t="s">
        <v>368</v>
      </c>
      <c r="O4256" t="s">
        <v>264</v>
      </c>
      <c r="P4256">
        <v>2020</v>
      </c>
      <c r="Q4256">
        <v>1.7837995449999999</v>
      </c>
    </row>
    <row r="4257" spans="1:17" x14ac:dyDescent="0.25">
      <c r="A4257" t="s">
        <v>492</v>
      </c>
      <c r="B4257" t="s">
        <v>493</v>
      </c>
      <c r="C4257" t="s">
        <v>494</v>
      </c>
      <c r="D4257" t="s">
        <v>361</v>
      </c>
      <c r="E4257" t="s">
        <v>332</v>
      </c>
      <c r="F4257" t="s">
        <v>260</v>
      </c>
      <c r="G4257" t="s">
        <v>233</v>
      </c>
      <c r="H4257" t="s">
        <v>287</v>
      </c>
      <c r="I4257" t="s">
        <v>240</v>
      </c>
      <c r="J4257" t="s">
        <v>288</v>
      </c>
      <c r="K4257" t="s">
        <v>241</v>
      </c>
      <c r="L4257" t="s">
        <v>237</v>
      </c>
      <c r="M4257" t="s">
        <v>368</v>
      </c>
      <c r="O4257" t="s">
        <v>265</v>
      </c>
      <c r="P4257">
        <v>2020</v>
      </c>
      <c r="Q4257">
        <v>2.576281115</v>
      </c>
    </row>
    <row r="4258" spans="1:17" x14ac:dyDescent="0.25">
      <c r="A4258" t="s">
        <v>492</v>
      </c>
      <c r="B4258" t="s">
        <v>493</v>
      </c>
      <c r="C4258" t="s">
        <v>494</v>
      </c>
      <c r="D4258" t="s">
        <v>361</v>
      </c>
      <c r="E4258" t="s">
        <v>332</v>
      </c>
      <c r="F4258" t="s">
        <v>260</v>
      </c>
      <c r="G4258" t="s">
        <v>233</v>
      </c>
      <c r="H4258" t="s">
        <v>287</v>
      </c>
      <c r="I4258" t="s">
        <v>240</v>
      </c>
      <c r="J4258" t="s">
        <v>288</v>
      </c>
      <c r="K4258" t="s">
        <v>241</v>
      </c>
      <c r="L4258" t="s">
        <v>237</v>
      </c>
      <c r="M4258" t="s">
        <v>368</v>
      </c>
      <c r="O4258" t="s">
        <v>194</v>
      </c>
      <c r="P4258">
        <v>2030</v>
      </c>
      <c r="Q4258">
        <v>2.0175768939999998</v>
      </c>
    </row>
    <row r="4259" spans="1:17" x14ac:dyDescent="0.25">
      <c r="A4259" t="s">
        <v>492</v>
      </c>
      <c r="B4259" t="s">
        <v>493</v>
      </c>
      <c r="C4259" t="s">
        <v>494</v>
      </c>
      <c r="D4259" t="s">
        <v>361</v>
      </c>
      <c r="E4259" t="s">
        <v>332</v>
      </c>
      <c r="F4259" t="s">
        <v>260</v>
      </c>
      <c r="G4259" t="s">
        <v>233</v>
      </c>
      <c r="H4259" t="s">
        <v>287</v>
      </c>
      <c r="I4259" t="s">
        <v>240</v>
      </c>
      <c r="J4259" t="s">
        <v>288</v>
      </c>
      <c r="K4259" t="s">
        <v>241</v>
      </c>
      <c r="L4259" t="s">
        <v>237</v>
      </c>
      <c r="M4259" t="s">
        <v>368</v>
      </c>
      <c r="O4259" t="s">
        <v>194</v>
      </c>
      <c r="P4259">
        <v>2050</v>
      </c>
      <c r="Q4259">
        <v>1.924335364</v>
      </c>
    </row>
    <row r="4260" spans="1:17" x14ac:dyDescent="0.25">
      <c r="A4260" t="s">
        <v>492</v>
      </c>
      <c r="B4260" t="s">
        <v>493</v>
      </c>
      <c r="C4260" t="s">
        <v>494</v>
      </c>
      <c r="D4260" t="s">
        <v>361</v>
      </c>
      <c r="E4260" t="s">
        <v>332</v>
      </c>
      <c r="F4260" t="s">
        <v>260</v>
      </c>
      <c r="G4260" t="s">
        <v>233</v>
      </c>
      <c r="H4260" t="s">
        <v>287</v>
      </c>
      <c r="I4260" t="s">
        <v>240</v>
      </c>
      <c r="J4260" t="s">
        <v>288</v>
      </c>
      <c r="K4260" t="s">
        <v>241</v>
      </c>
      <c r="L4260" t="s">
        <v>237</v>
      </c>
      <c r="M4260" t="s">
        <v>368</v>
      </c>
      <c r="O4260" t="s">
        <v>264</v>
      </c>
      <c r="P4260">
        <v>2050</v>
      </c>
      <c r="Q4260">
        <v>1.48052899</v>
      </c>
    </row>
    <row r="4261" spans="1:17" x14ac:dyDescent="0.25">
      <c r="A4261" t="s">
        <v>492</v>
      </c>
      <c r="B4261" t="s">
        <v>493</v>
      </c>
      <c r="C4261" t="s">
        <v>494</v>
      </c>
      <c r="D4261" t="s">
        <v>361</v>
      </c>
      <c r="E4261" t="s">
        <v>332</v>
      </c>
      <c r="F4261" t="s">
        <v>260</v>
      </c>
      <c r="G4261" t="s">
        <v>233</v>
      </c>
      <c r="H4261" t="s">
        <v>287</v>
      </c>
      <c r="I4261" t="s">
        <v>240</v>
      </c>
      <c r="J4261" t="s">
        <v>288</v>
      </c>
      <c r="K4261" t="s">
        <v>241</v>
      </c>
      <c r="L4261" t="s">
        <v>237</v>
      </c>
      <c r="M4261" t="s">
        <v>368</v>
      </c>
      <c r="O4261" t="s">
        <v>265</v>
      </c>
      <c r="P4261">
        <v>2050</v>
      </c>
      <c r="Q4261">
        <v>2.633560686</v>
      </c>
    </row>
    <row r="4262" spans="1:17" x14ac:dyDescent="0.25">
      <c r="A4262" t="s">
        <v>492</v>
      </c>
      <c r="B4262" t="s">
        <v>493</v>
      </c>
      <c r="C4262" t="s">
        <v>494</v>
      </c>
      <c r="D4262" t="s">
        <v>361</v>
      </c>
      <c r="E4262" t="s">
        <v>332</v>
      </c>
      <c r="F4262" t="s">
        <v>260</v>
      </c>
      <c r="G4262" t="s">
        <v>233</v>
      </c>
      <c r="H4262" t="s">
        <v>289</v>
      </c>
      <c r="I4262" t="s">
        <v>240</v>
      </c>
      <c r="J4262" t="s">
        <v>290</v>
      </c>
      <c r="K4262" t="s">
        <v>241</v>
      </c>
      <c r="L4262" t="s">
        <v>237</v>
      </c>
      <c r="M4262" t="s">
        <v>368</v>
      </c>
      <c r="O4262" t="s">
        <v>194</v>
      </c>
      <c r="P4262">
        <v>2015</v>
      </c>
      <c r="Q4262">
        <v>1.1902437770000001</v>
      </c>
    </row>
    <row r="4263" spans="1:17" x14ac:dyDescent="0.25">
      <c r="A4263" t="s">
        <v>492</v>
      </c>
      <c r="B4263" t="s">
        <v>493</v>
      </c>
      <c r="C4263" t="s">
        <v>494</v>
      </c>
      <c r="D4263" t="s">
        <v>361</v>
      </c>
      <c r="E4263" t="s">
        <v>332</v>
      </c>
      <c r="F4263" t="s">
        <v>260</v>
      </c>
      <c r="G4263" t="s">
        <v>233</v>
      </c>
      <c r="H4263" t="s">
        <v>289</v>
      </c>
      <c r="I4263" t="s">
        <v>240</v>
      </c>
      <c r="J4263" t="s">
        <v>290</v>
      </c>
      <c r="K4263" t="s">
        <v>241</v>
      </c>
      <c r="L4263" t="s">
        <v>237</v>
      </c>
      <c r="M4263" t="s">
        <v>368</v>
      </c>
      <c r="O4263" t="s">
        <v>194</v>
      </c>
      <c r="P4263">
        <v>2020</v>
      </c>
      <c r="Q4263">
        <v>1.1583511719999999</v>
      </c>
    </row>
    <row r="4264" spans="1:17" x14ac:dyDescent="0.25">
      <c r="A4264" t="s">
        <v>492</v>
      </c>
      <c r="B4264" t="s">
        <v>493</v>
      </c>
      <c r="C4264" t="s">
        <v>494</v>
      </c>
      <c r="D4264" t="s">
        <v>361</v>
      </c>
      <c r="E4264" t="s">
        <v>332</v>
      </c>
      <c r="F4264" t="s">
        <v>260</v>
      </c>
      <c r="G4264" t="s">
        <v>233</v>
      </c>
      <c r="H4264" t="s">
        <v>289</v>
      </c>
      <c r="I4264" t="s">
        <v>240</v>
      </c>
      <c r="J4264" t="s">
        <v>290</v>
      </c>
      <c r="K4264" t="s">
        <v>241</v>
      </c>
      <c r="L4264" t="s">
        <v>237</v>
      </c>
      <c r="M4264" t="s">
        <v>368</v>
      </c>
      <c r="O4264" t="s">
        <v>264</v>
      </c>
      <c r="P4264">
        <v>2020</v>
      </c>
      <c r="Q4264">
        <v>1.0095870339999999</v>
      </c>
    </row>
    <row r="4265" spans="1:17" x14ac:dyDescent="0.25">
      <c r="A4265" t="s">
        <v>492</v>
      </c>
      <c r="B4265" t="s">
        <v>493</v>
      </c>
      <c r="C4265" t="s">
        <v>494</v>
      </c>
      <c r="D4265" t="s">
        <v>361</v>
      </c>
      <c r="E4265" t="s">
        <v>332</v>
      </c>
      <c r="F4265" t="s">
        <v>260</v>
      </c>
      <c r="G4265" t="s">
        <v>233</v>
      </c>
      <c r="H4265" t="s">
        <v>289</v>
      </c>
      <c r="I4265" t="s">
        <v>240</v>
      </c>
      <c r="J4265" t="s">
        <v>290</v>
      </c>
      <c r="K4265" t="s">
        <v>241</v>
      </c>
      <c r="L4265" t="s">
        <v>237</v>
      </c>
      <c r="M4265" t="s">
        <v>368</v>
      </c>
      <c r="O4265" t="s">
        <v>265</v>
      </c>
      <c r="P4265">
        <v>2020</v>
      </c>
      <c r="Q4265">
        <v>1.3659118690000001</v>
      </c>
    </row>
    <row r="4266" spans="1:17" x14ac:dyDescent="0.25">
      <c r="A4266" t="s">
        <v>492</v>
      </c>
      <c r="B4266" t="s">
        <v>493</v>
      </c>
      <c r="C4266" t="s">
        <v>494</v>
      </c>
      <c r="D4266" t="s">
        <v>361</v>
      </c>
      <c r="E4266" t="s">
        <v>332</v>
      </c>
      <c r="F4266" t="s">
        <v>260</v>
      </c>
      <c r="G4266" t="s">
        <v>233</v>
      </c>
      <c r="H4266" t="s">
        <v>289</v>
      </c>
      <c r="I4266" t="s">
        <v>240</v>
      </c>
      <c r="J4266" t="s">
        <v>290</v>
      </c>
      <c r="K4266" t="s">
        <v>241</v>
      </c>
      <c r="L4266" t="s">
        <v>237</v>
      </c>
      <c r="M4266" t="s">
        <v>368</v>
      </c>
      <c r="O4266" t="s">
        <v>194</v>
      </c>
      <c r="P4266">
        <v>2030</v>
      </c>
      <c r="Q4266">
        <v>1.0977624859999999</v>
      </c>
    </row>
    <row r="4267" spans="1:17" x14ac:dyDescent="0.25">
      <c r="A4267" t="s">
        <v>492</v>
      </c>
      <c r="B4267" t="s">
        <v>493</v>
      </c>
      <c r="C4267" t="s">
        <v>494</v>
      </c>
      <c r="D4267" t="s">
        <v>361</v>
      </c>
      <c r="E4267" t="s">
        <v>332</v>
      </c>
      <c r="F4267" t="s">
        <v>260</v>
      </c>
      <c r="G4267" t="s">
        <v>233</v>
      </c>
      <c r="H4267" t="s">
        <v>289</v>
      </c>
      <c r="I4267" t="s">
        <v>240</v>
      </c>
      <c r="J4267" t="s">
        <v>290</v>
      </c>
      <c r="K4267" t="s">
        <v>241</v>
      </c>
      <c r="L4267" t="s">
        <v>237</v>
      </c>
      <c r="M4267" t="s">
        <v>368</v>
      </c>
      <c r="O4267" t="s">
        <v>194</v>
      </c>
      <c r="P4267">
        <v>2050</v>
      </c>
      <c r="Q4267">
        <v>1.010683051</v>
      </c>
    </row>
    <row r="4268" spans="1:17" x14ac:dyDescent="0.25">
      <c r="A4268" t="s">
        <v>492</v>
      </c>
      <c r="B4268" t="s">
        <v>493</v>
      </c>
      <c r="C4268" t="s">
        <v>494</v>
      </c>
      <c r="D4268" t="s">
        <v>361</v>
      </c>
      <c r="E4268" t="s">
        <v>332</v>
      </c>
      <c r="F4268" t="s">
        <v>260</v>
      </c>
      <c r="G4268" t="s">
        <v>233</v>
      </c>
      <c r="H4268" t="s">
        <v>289</v>
      </c>
      <c r="I4268" t="s">
        <v>240</v>
      </c>
      <c r="J4268" t="s">
        <v>290</v>
      </c>
      <c r="K4268" t="s">
        <v>241</v>
      </c>
      <c r="L4268" t="s">
        <v>237</v>
      </c>
      <c r="M4268" t="s">
        <v>368</v>
      </c>
      <c r="O4268" t="s">
        <v>264</v>
      </c>
      <c r="P4268">
        <v>2050</v>
      </c>
      <c r="Q4268">
        <v>0.83794329700000003</v>
      </c>
    </row>
    <row r="4269" spans="1:17" x14ac:dyDescent="0.25">
      <c r="A4269" t="s">
        <v>492</v>
      </c>
      <c r="B4269" t="s">
        <v>493</v>
      </c>
      <c r="C4269" t="s">
        <v>494</v>
      </c>
      <c r="D4269" t="s">
        <v>361</v>
      </c>
      <c r="E4269" t="s">
        <v>332</v>
      </c>
      <c r="F4269" t="s">
        <v>260</v>
      </c>
      <c r="G4269" t="s">
        <v>233</v>
      </c>
      <c r="H4269" t="s">
        <v>289</v>
      </c>
      <c r="I4269" t="s">
        <v>240</v>
      </c>
      <c r="J4269" t="s">
        <v>290</v>
      </c>
      <c r="K4269" t="s">
        <v>241</v>
      </c>
      <c r="L4269" t="s">
        <v>237</v>
      </c>
      <c r="M4269" t="s">
        <v>368</v>
      </c>
      <c r="O4269" t="s">
        <v>265</v>
      </c>
      <c r="P4269">
        <v>2050</v>
      </c>
      <c r="Q4269">
        <v>1.396572162</v>
      </c>
    </row>
    <row r="4270" spans="1:17" x14ac:dyDescent="0.25">
      <c r="A4270" t="s">
        <v>492</v>
      </c>
      <c r="B4270" t="s">
        <v>493</v>
      </c>
      <c r="C4270" t="s">
        <v>494</v>
      </c>
      <c r="D4270" t="s">
        <v>361</v>
      </c>
      <c r="E4270" t="s">
        <v>332</v>
      </c>
      <c r="F4270" t="s">
        <v>260</v>
      </c>
      <c r="G4270" t="s">
        <v>233</v>
      </c>
      <c r="H4270" t="s">
        <v>162</v>
      </c>
      <c r="I4270" t="s">
        <v>234</v>
      </c>
      <c r="J4270" t="s">
        <v>235</v>
      </c>
      <c r="K4270" t="s">
        <v>236</v>
      </c>
      <c r="L4270" t="s">
        <v>237</v>
      </c>
      <c r="O4270" t="s">
        <v>194</v>
      </c>
      <c r="P4270">
        <v>2015</v>
      </c>
      <c r="Q4270">
        <v>97000</v>
      </c>
    </row>
    <row r="4271" spans="1:17" x14ac:dyDescent="0.25">
      <c r="A4271" t="s">
        <v>492</v>
      </c>
      <c r="B4271" t="s">
        <v>493</v>
      </c>
      <c r="C4271" t="s">
        <v>494</v>
      </c>
      <c r="D4271" t="s">
        <v>361</v>
      </c>
      <c r="E4271" t="s">
        <v>332</v>
      </c>
      <c r="F4271" t="s">
        <v>260</v>
      </c>
      <c r="G4271" t="s">
        <v>233</v>
      </c>
      <c r="H4271" t="s">
        <v>162</v>
      </c>
      <c r="I4271" t="s">
        <v>234</v>
      </c>
      <c r="J4271" t="s">
        <v>235</v>
      </c>
      <c r="K4271" t="s">
        <v>236</v>
      </c>
      <c r="L4271" t="s">
        <v>237</v>
      </c>
      <c r="O4271" t="s">
        <v>194</v>
      </c>
      <c r="P4271">
        <v>2020</v>
      </c>
      <c r="Q4271">
        <v>95000</v>
      </c>
    </row>
    <row r="4272" spans="1:17" x14ac:dyDescent="0.25">
      <c r="A4272" t="s">
        <v>492</v>
      </c>
      <c r="B4272" t="s">
        <v>493</v>
      </c>
      <c r="C4272" t="s">
        <v>494</v>
      </c>
      <c r="D4272" t="s">
        <v>361</v>
      </c>
      <c r="E4272" t="s">
        <v>332</v>
      </c>
      <c r="F4272" t="s">
        <v>260</v>
      </c>
      <c r="G4272" t="s">
        <v>233</v>
      </c>
      <c r="H4272" t="s">
        <v>162</v>
      </c>
      <c r="I4272" t="s">
        <v>234</v>
      </c>
      <c r="J4272" t="s">
        <v>235</v>
      </c>
      <c r="K4272" t="s">
        <v>236</v>
      </c>
      <c r="L4272" t="s">
        <v>237</v>
      </c>
      <c r="O4272" t="s">
        <v>264</v>
      </c>
      <c r="P4272">
        <v>2020</v>
      </c>
      <c r="Q4272">
        <v>80000</v>
      </c>
    </row>
    <row r="4273" spans="1:17" x14ac:dyDescent="0.25">
      <c r="A4273" t="s">
        <v>492</v>
      </c>
      <c r="B4273" t="s">
        <v>493</v>
      </c>
      <c r="C4273" t="s">
        <v>494</v>
      </c>
      <c r="D4273" t="s">
        <v>361</v>
      </c>
      <c r="E4273" t="s">
        <v>332</v>
      </c>
      <c r="F4273" t="s">
        <v>260</v>
      </c>
      <c r="G4273" t="s">
        <v>233</v>
      </c>
      <c r="H4273" t="s">
        <v>162</v>
      </c>
      <c r="I4273" t="s">
        <v>234</v>
      </c>
      <c r="J4273" t="s">
        <v>235</v>
      </c>
      <c r="K4273" t="s">
        <v>236</v>
      </c>
      <c r="L4273" t="s">
        <v>237</v>
      </c>
      <c r="O4273" t="s">
        <v>265</v>
      </c>
      <c r="P4273">
        <v>2020</v>
      </c>
      <c r="Q4273">
        <v>111000</v>
      </c>
    </row>
    <row r="4274" spans="1:17" x14ac:dyDescent="0.25">
      <c r="A4274" t="s">
        <v>492</v>
      </c>
      <c r="B4274" t="s">
        <v>493</v>
      </c>
      <c r="C4274" t="s">
        <v>494</v>
      </c>
      <c r="D4274" t="s">
        <v>361</v>
      </c>
      <c r="E4274" t="s">
        <v>332</v>
      </c>
      <c r="F4274" t="s">
        <v>260</v>
      </c>
      <c r="G4274" t="s">
        <v>233</v>
      </c>
      <c r="H4274" t="s">
        <v>162</v>
      </c>
      <c r="I4274" t="s">
        <v>234</v>
      </c>
      <c r="J4274" t="s">
        <v>235</v>
      </c>
      <c r="K4274" t="s">
        <v>236</v>
      </c>
      <c r="L4274" t="s">
        <v>237</v>
      </c>
      <c r="O4274" t="s">
        <v>194</v>
      </c>
      <c r="P4274">
        <v>2030</v>
      </c>
      <c r="Q4274">
        <v>89000</v>
      </c>
    </row>
    <row r="4275" spans="1:17" x14ac:dyDescent="0.25">
      <c r="A4275" t="s">
        <v>492</v>
      </c>
      <c r="B4275" t="s">
        <v>493</v>
      </c>
      <c r="C4275" t="s">
        <v>494</v>
      </c>
      <c r="D4275" t="s">
        <v>361</v>
      </c>
      <c r="E4275" t="s">
        <v>332</v>
      </c>
      <c r="F4275" t="s">
        <v>260</v>
      </c>
      <c r="G4275" t="s">
        <v>233</v>
      </c>
      <c r="H4275" t="s">
        <v>162</v>
      </c>
      <c r="I4275" t="s">
        <v>234</v>
      </c>
      <c r="J4275" t="s">
        <v>235</v>
      </c>
      <c r="K4275" t="s">
        <v>236</v>
      </c>
      <c r="L4275" t="s">
        <v>237</v>
      </c>
      <c r="O4275" t="s">
        <v>194</v>
      </c>
      <c r="P4275">
        <v>2050</v>
      </c>
      <c r="Q4275">
        <v>84000</v>
      </c>
    </row>
    <row r="4276" spans="1:17" x14ac:dyDescent="0.25">
      <c r="A4276" t="s">
        <v>492</v>
      </c>
      <c r="B4276" t="s">
        <v>493</v>
      </c>
      <c r="C4276" t="s">
        <v>494</v>
      </c>
      <c r="D4276" t="s">
        <v>361</v>
      </c>
      <c r="E4276" t="s">
        <v>332</v>
      </c>
      <c r="F4276" t="s">
        <v>260</v>
      </c>
      <c r="G4276" t="s">
        <v>233</v>
      </c>
      <c r="H4276" t="s">
        <v>162</v>
      </c>
      <c r="I4276" t="s">
        <v>234</v>
      </c>
      <c r="J4276" t="s">
        <v>235</v>
      </c>
      <c r="K4276" t="s">
        <v>236</v>
      </c>
      <c r="L4276" t="s">
        <v>237</v>
      </c>
      <c r="O4276" t="s">
        <v>264</v>
      </c>
      <c r="P4276">
        <v>2050</v>
      </c>
      <c r="Q4276">
        <v>64000</v>
      </c>
    </row>
    <row r="4277" spans="1:17" x14ac:dyDescent="0.25">
      <c r="A4277" t="s">
        <v>492</v>
      </c>
      <c r="B4277" t="s">
        <v>493</v>
      </c>
      <c r="C4277" t="s">
        <v>494</v>
      </c>
      <c r="D4277" t="s">
        <v>361</v>
      </c>
      <c r="E4277" t="s">
        <v>332</v>
      </c>
      <c r="F4277" t="s">
        <v>260</v>
      </c>
      <c r="G4277" t="s">
        <v>233</v>
      </c>
      <c r="H4277" t="s">
        <v>162</v>
      </c>
      <c r="I4277" t="s">
        <v>234</v>
      </c>
      <c r="J4277" t="s">
        <v>235</v>
      </c>
      <c r="K4277" t="s">
        <v>236</v>
      </c>
      <c r="L4277" t="s">
        <v>237</v>
      </c>
      <c r="O4277" t="s">
        <v>265</v>
      </c>
      <c r="P4277">
        <v>2050</v>
      </c>
      <c r="Q4277">
        <v>110000</v>
      </c>
    </row>
    <row r="4278" spans="1:17" x14ac:dyDescent="0.25">
      <c r="A4278" t="s">
        <v>492</v>
      </c>
      <c r="B4278" t="s">
        <v>493</v>
      </c>
      <c r="C4278" t="s">
        <v>494</v>
      </c>
      <c r="D4278" t="s">
        <v>361</v>
      </c>
      <c r="E4278" t="s">
        <v>332</v>
      </c>
      <c r="F4278" t="s">
        <v>260</v>
      </c>
      <c r="G4278" t="s">
        <v>233</v>
      </c>
      <c r="H4278" t="s">
        <v>163</v>
      </c>
      <c r="I4278" t="s">
        <v>240</v>
      </c>
      <c r="J4278" t="s">
        <v>235</v>
      </c>
      <c r="K4278" t="s">
        <v>241</v>
      </c>
      <c r="L4278" t="s">
        <v>237</v>
      </c>
      <c r="M4278" t="s">
        <v>497</v>
      </c>
      <c r="N4278" t="s">
        <v>206</v>
      </c>
      <c r="O4278" t="s">
        <v>194</v>
      </c>
      <c r="P4278">
        <v>2015</v>
      </c>
      <c r="Q4278">
        <v>3.3777919679999999</v>
      </c>
    </row>
    <row r="4279" spans="1:17" x14ac:dyDescent="0.25">
      <c r="A4279" t="s">
        <v>492</v>
      </c>
      <c r="B4279" t="s">
        <v>493</v>
      </c>
      <c r="C4279" t="s">
        <v>494</v>
      </c>
      <c r="D4279" t="s">
        <v>361</v>
      </c>
      <c r="E4279" t="s">
        <v>332</v>
      </c>
      <c r="F4279" t="s">
        <v>260</v>
      </c>
      <c r="G4279" t="s">
        <v>233</v>
      </c>
      <c r="H4279" t="s">
        <v>163</v>
      </c>
      <c r="I4279" t="s">
        <v>240</v>
      </c>
      <c r="J4279" t="s">
        <v>235</v>
      </c>
      <c r="K4279" t="s">
        <v>241</v>
      </c>
      <c r="L4279" t="s">
        <v>237</v>
      </c>
      <c r="M4279" t="s">
        <v>497</v>
      </c>
      <c r="N4279" t="s">
        <v>206</v>
      </c>
      <c r="O4279" t="s">
        <v>194</v>
      </c>
      <c r="P4279">
        <v>2020</v>
      </c>
      <c r="Q4279">
        <v>3.287283967</v>
      </c>
    </row>
    <row r="4280" spans="1:17" x14ac:dyDescent="0.25">
      <c r="A4280" t="s">
        <v>492</v>
      </c>
      <c r="B4280" t="s">
        <v>493</v>
      </c>
      <c r="C4280" t="s">
        <v>494</v>
      </c>
      <c r="D4280" t="s">
        <v>361</v>
      </c>
      <c r="E4280" t="s">
        <v>332</v>
      </c>
      <c r="F4280" t="s">
        <v>260</v>
      </c>
      <c r="G4280" t="s">
        <v>233</v>
      </c>
      <c r="H4280" t="s">
        <v>163</v>
      </c>
      <c r="I4280" t="s">
        <v>240</v>
      </c>
      <c r="J4280" t="s">
        <v>235</v>
      </c>
      <c r="K4280" t="s">
        <v>241</v>
      </c>
      <c r="L4280" t="s">
        <v>237</v>
      </c>
      <c r="M4280" t="s">
        <v>497</v>
      </c>
      <c r="N4280" t="s">
        <v>206</v>
      </c>
      <c r="O4280" t="s">
        <v>264</v>
      </c>
      <c r="P4280">
        <v>2020</v>
      </c>
      <c r="Q4280">
        <v>2.7933865779999998</v>
      </c>
    </row>
    <row r="4281" spans="1:17" x14ac:dyDescent="0.25">
      <c r="A4281" t="s">
        <v>492</v>
      </c>
      <c r="B4281" t="s">
        <v>493</v>
      </c>
      <c r="C4281" t="s">
        <v>494</v>
      </c>
      <c r="D4281" t="s">
        <v>361</v>
      </c>
      <c r="E4281" t="s">
        <v>332</v>
      </c>
      <c r="F4281" t="s">
        <v>260</v>
      </c>
      <c r="G4281" t="s">
        <v>233</v>
      </c>
      <c r="H4281" t="s">
        <v>163</v>
      </c>
      <c r="I4281" t="s">
        <v>240</v>
      </c>
      <c r="J4281" t="s">
        <v>235</v>
      </c>
      <c r="K4281" t="s">
        <v>241</v>
      </c>
      <c r="L4281" t="s">
        <v>237</v>
      </c>
      <c r="M4281" t="s">
        <v>497</v>
      </c>
      <c r="N4281" t="s">
        <v>206</v>
      </c>
      <c r="O4281" t="s">
        <v>265</v>
      </c>
      <c r="P4281">
        <v>2020</v>
      </c>
      <c r="Q4281">
        <v>3.9421929840000001</v>
      </c>
    </row>
    <row r="4282" spans="1:17" x14ac:dyDescent="0.25">
      <c r="A4282" t="s">
        <v>492</v>
      </c>
      <c r="B4282" t="s">
        <v>493</v>
      </c>
      <c r="C4282" t="s">
        <v>494</v>
      </c>
      <c r="D4282" t="s">
        <v>361</v>
      </c>
      <c r="E4282" t="s">
        <v>332</v>
      </c>
      <c r="F4282" t="s">
        <v>260</v>
      </c>
      <c r="G4282" t="s">
        <v>233</v>
      </c>
      <c r="H4282" t="s">
        <v>163</v>
      </c>
      <c r="I4282" t="s">
        <v>240</v>
      </c>
      <c r="J4282" t="s">
        <v>235</v>
      </c>
      <c r="K4282" t="s">
        <v>241</v>
      </c>
      <c r="L4282" t="s">
        <v>237</v>
      </c>
      <c r="M4282" t="s">
        <v>497</v>
      </c>
      <c r="N4282" t="s">
        <v>206</v>
      </c>
      <c r="O4282" t="s">
        <v>194</v>
      </c>
      <c r="P4282">
        <v>2030</v>
      </c>
      <c r="Q4282">
        <v>3.11533938</v>
      </c>
    </row>
    <row r="4283" spans="1:17" x14ac:dyDescent="0.25">
      <c r="A4283" t="s">
        <v>492</v>
      </c>
      <c r="B4283" t="s">
        <v>493</v>
      </c>
      <c r="C4283" t="s">
        <v>494</v>
      </c>
      <c r="D4283" t="s">
        <v>361</v>
      </c>
      <c r="E4283" t="s">
        <v>332</v>
      </c>
      <c r="F4283" t="s">
        <v>260</v>
      </c>
      <c r="G4283" t="s">
        <v>233</v>
      </c>
      <c r="H4283" t="s">
        <v>163</v>
      </c>
      <c r="I4283" t="s">
        <v>240</v>
      </c>
      <c r="J4283" t="s">
        <v>235</v>
      </c>
      <c r="K4283" t="s">
        <v>241</v>
      </c>
      <c r="L4283" t="s">
        <v>237</v>
      </c>
      <c r="M4283" t="s">
        <v>497</v>
      </c>
      <c r="N4283" t="s">
        <v>206</v>
      </c>
      <c r="O4283" t="s">
        <v>194</v>
      </c>
      <c r="P4283">
        <v>2050</v>
      </c>
      <c r="Q4283">
        <v>2.935018415</v>
      </c>
    </row>
    <row r="4284" spans="1:17" x14ac:dyDescent="0.25">
      <c r="A4284" t="s">
        <v>492</v>
      </c>
      <c r="B4284" t="s">
        <v>493</v>
      </c>
      <c r="C4284" t="s">
        <v>494</v>
      </c>
      <c r="D4284" t="s">
        <v>361</v>
      </c>
      <c r="E4284" t="s">
        <v>332</v>
      </c>
      <c r="F4284" t="s">
        <v>260</v>
      </c>
      <c r="G4284" t="s">
        <v>233</v>
      </c>
      <c r="H4284" t="s">
        <v>163</v>
      </c>
      <c r="I4284" t="s">
        <v>240</v>
      </c>
      <c r="J4284" t="s">
        <v>235</v>
      </c>
      <c r="K4284" t="s">
        <v>241</v>
      </c>
      <c r="L4284" t="s">
        <v>237</v>
      </c>
      <c r="M4284" t="s">
        <v>497</v>
      </c>
      <c r="N4284" t="s">
        <v>206</v>
      </c>
      <c r="O4284" t="s">
        <v>264</v>
      </c>
      <c r="P4284">
        <v>2050</v>
      </c>
      <c r="Q4284">
        <v>2.3184722880000002</v>
      </c>
    </row>
    <row r="4285" spans="1:17" x14ac:dyDescent="0.25">
      <c r="A4285" t="s">
        <v>492</v>
      </c>
      <c r="B4285" t="s">
        <v>493</v>
      </c>
      <c r="C4285" t="s">
        <v>494</v>
      </c>
      <c r="D4285" t="s">
        <v>361</v>
      </c>
      <c r="E4285" t="s">
        <v>332</v>
      </c>
      <c r="F4285" t="s">
        <v>260</v>
      </c>
      <c r="G4285" t="s">
        <v>233</v>
      </c>
      <c r="H4285" t="s">
        <v>163</v>
      </c>
      <c r="I4285" t="s">
        <v>240</v>
      </c>
      <c r="J4285" t="s">
        <v>235</v>
      </c>
      <c r="K4285" t="s">
        <v>241</v>
      </c>
      <c r="L4285" t="s">
        <v>237</v>
      </c>
      <c r="M4285" t="s">
        <v>497</v>
      </c>
      <c r="N4285" t="s">
        <v>206</v>
      </c>
      <c r="O4285" t="s">
        <v>265</v>
      </c>
      <c r="P4285">
        <v>2050</v>
      </c>
      <c r="Q4285">
        <v>4.030132848</v>
      </c>
    </row>
    <row r="4286" spans="1:17" x14ac:dyDescent="0.25">
      <c r="A4286" t="s">
        <v>492</v>
      </c>
      <c r="B4286" t="s">
        <v>493</v>
      </c>
      <c r="C4286" t="s">
        <v>494</v>
      </c>
      <c r="D4286" t="s">
        <v>361</v>
      </c>
      <c r="E4286" t="s">
        <v>332</v>
      </c>
      <c r="F4286" t="s">
        <v>260</v>
      </c>
      <c r="G4286" t="s">
        <v>233</v>
      </c>
      <c r="H4286" t="s">
        <v>164</v>
      </c>
      <c r="I4286" t="s">
        <v>4</v>
      </c>
      <c r="J4286" t="s">
        <v>235</v>
      </c>
      <c r="K4286" t="s">
        <v>242</v>
      </c>
      <c r="L4286" t="s">
        <v>237</v>
      </c>
      <c r="M4286" t="s">
        <v>379</v>
      </c>
      <c r="O4286" t="s">
        <v>194</v>
      </c>
      <c r="P4286">
        <v>2015</v>
      </c>
      <c r="Q4286">
        <v>4.3892922509999996</v>
      </c>
    </row>
    <row r="4287" spans="1:17" x14ac:dyDescent="0.25">
      <c r="A4287" t="s">
        <v>492</v>
      </c>
      <c r="B4287" t="s">
        <v>493</v>
      </c>
      <c r="C4287" t="s">
        <v>494</v>
      </c>
      <c r="D4287" t="s">
        <v>361</v>
      </c>
      <c r="E4287" t="s">
        <v>332</v>
      </c>
      <c r="F4287" t="s">
        <v>260</v>
      </c>
      <c r="G4287" t="s">
        <v>233</v>
      </c>
      <c r="H4287" t="s">
        <v>164</v>
      </c>
      <c r="I4287" t="s">
        <v>4</v>
      </c>
      <c r="J4287" t="s">
        <v>235</v>
      </c>
      <c r="K4287" t="s">
        <v>242</v>
      </c>
      <c r="L4287" t="s">
        <v>237</v>
      </c>
      <c r="M4287" t="s">
        <v>379</v>
      </c>
      <c r="O4287" t="s">
        <v>194</v>
      </c>
      <c r="P4287">
        <v>2020</v>
      </c>
      <c r="Q4287">
        <v>4.3872041900000003</v>
      </c>
    </row>
    <row r="4288" spans="1:17" x14ac:dyDescent="0.25">
      <c r="A4288" t="s">
        <v>492</v>
      </c>
      <c r="B4288" t="s">
        <v>493</v>
      </c>
      <c r="C4288" t="s">
        <v>494</v>
      </c>
      <c r="D4288" t="s">
        <v>361</v>
      </c>
      <c r="E4288" t="s">
        <v>332</v>
      </c>
      <c r="F4288" t="s">
        <v>260</v>
      </c>
      <c r="G4288" t="s">
        <v>233</v>
      </c>
      <c r="H4288" t="s">
        <v>164</v>
      </c>
      <c r="I4288" t="s">
        <v>4</v>
      </c>
      <c r="J4288" t="s">
        <v>235</v>
      </c>
      <c r="K4288" t="s">
        <v>242</v>
      </c>
      <c r="L4288" t="s">
        <v>237</v>
      </c>
      <c r="M4288" t="s">
        <v>379</v>
      </c>
      <c r="O4288" t="s">
        <v>264</v>
      </c>
      <c r="P4288">
        <v>2020</v>
      </c>
      <c r="Q4288">
        <v>3.1052633680000001</v>
      </c>
    </row>
    <row r="4289" spans="1:17" x14ac:dyDescent="0.25">
      <c r="A4289" t="s">
        <v>492</v>
      </c>
      <c r="B4289" t="s">
        <v>493</v>
      </c>
      <c r="C4289" t="s">
        <v>494</v>
      </c>
      <c r="D4289" t="s">
        <v>361</v>
      </c>
      <c r="E4289" t="s">
        <v>332</v>
      </c>
      <c r="F4289" t="s">
        <v>260</v>
      </c>
      <c r="G4289" t="s">
        <v>233</v>
      </c>
      <c r="H4289" t="s">
        <v>164</v>
      </c>
      <c r="I4289" t="s">
        <v>4</v>
      </c>
      <c r="J4289" t="s">
        <v>235</v>
      </c>
      <c r="K4289" t="s">
        <v>242</v>
      </c>
      <c r="L4289" t="s">
        <v>237</v>
      </c>
      <c r="M4289" t="s">
        <v>379</v>
      </c>
      <c r="O4289" t="s">
        <v>265</v>
      </c>
      <c r="P4289">
        <v>2020</v>
      </c>
      <c r="Q4289">
        <v>4.9344748039999997</v>
      </c>
    </row>
    <row r="4290" spans="1:17" x14ac:dyDescent="0.25">
      <c r="A4290" t="s">
        <v>492</v>
      </c>
      <c r="B4290" t="s">
        <v>493</v>
      </c>
      <c r="C4290" t="s">
        <v>494</v>
      </c>
      <c r="D4290" t="s">
        <v>361</v>
      </c>
      <c r="E4290" t="s">
        <v>332</v>
      </c>
      <c r="F4290" t="s">
        <v>260</v>
      </c>
      <c r="G4290" t="s">
        <v>233</v>
      </c>
      <c r="H4290" t="s">
        <v>164</v>
      </c>
      <c r="I4290" t="s">
        <v>4</v>
      </c>
      <c r="J4290" t="s">
        <v>235</v>
      </c>
      <c r="K4290" t="s">
        <v>242</v>
      </c>
      <c r="L4290" t="s">
        <v>237</v>
      </c>
      <c r="M4290" t="s">
        <v>379</v>
      </c>
      <c r="O4290" t="s">
        <v>194</v>
      </c>
      <c r="P4290">
        <v>2030</v>
      </c>
      <c r="Q4290">
        <v>4.3711785909999996</v>
      </c>
    </row>
    <row r="4291" spans="1:17" x14ac:dyDescent="0.25">
      <c r="A4291" t="s">
        <v>492</v>
      </c>
      <c r="B4291" t="s">
        <v>493</v>
      </c>
      <c r="C4291" t="s">
        <v>494</v>
      </c>
      <c r="D4291" t="s">
        <v>361</v>
      </c>
      <c r="E4291" t="s">
        <v>332</v>
      </c>
      <c r="F4291" t="s">
        <v>260</v>
      </c>
      <c r="G4291" t="s">
        <v>233</v>
      </c>
      <c r="H4291" t="s">
        <v>164</v>
      </c>
      <c r="I4291" t="s">
        <v>4</v>
      </c>
      <c r="J4291" t="s">
        <v>235</v>
      </c>
      <c r="K4291" t="s">
        <v>242</v>
      </c>
      <c r="L4291" t="s">
        <v>237</v>
      </c>
      <c r="M4291" t="s">
        <v>379</v>
      </c>
      <c r="O4291" t="s">
        <v>194</v>
      </c>
      <c r="P4291">
        <v>2050</v>
      </c>
      <c r="Q4291">
        <v>4.4501571630000001</v>
      </c>
    </row>
    <row r="4292" spans="1:17" x14ac:dyDescent="0.25">
      <c r="A4292" t="s">
        <v>492</v>
      </c>
      <c r="B4292" t="s">
        <v>493</v>
      </c>
      <c r="C4292" t="s">
        <v>494</v>
      </c>
      <c r="D4292" t="s">
        <v>361</v>
      </c>
      <c r="E4292" t="s">
        <v>332</v>
      </c>
      <c r="F4292" t="s">
        <v>260</v>
      </c>
      <c r="G4292" t="s">
        <v>233</v>
      </c>
      <c r="H4292" t="s">
        <v>164</v>
      </c>
      <c r="I4292" t="s">
        <v>4</v>
      </c>
      <c r="J4292" t="s">
        <v>235</v>
      </c>
      <c r="K4292" t="s">
        <v>242</v>
      </c>
      <c r="L4292" t="s">
        <v>237</v>
      </c>
      <c r="M4292" t="s">
        <v>379</v>
      </c>
      <c r="O4292" t="s">
        <v>264</v>
      </c>
      <c r="P4292">
        <v>2050</v>
      </c>
      <c r="Q4292">
        <v>2.77858122</v>
      </c>
    </row>
    <row r="4293" spans="1:17" x14ac:dyDescent="0.25">
      <c r="A4293" t="s">
        <v>492</v>
      </c>
      <c r="B4293" t="s">
        <v>493</v>
      </c>
      <c r="C4293" t="s">
        <v>494</v>
      </c>
      <c r="D4293" t="s">
        <v>361</v>
      </c>
      <c r="E4293" t="s">
        <v>332</v>
      </c>
      <c r="F4293" t="s">
        <v>260</v>
      </c>
      <c r="G4293" t="s">
        <v>233</v>
      </c>
      <c r="H4293" t="s">
        <v>164</v>
      </c>
      <c r="I4293" t="s">
        <v>4</v>
      </c>
      <c r="J4293" t="s">
        <v>235</v>
      </c>
      <c r="K4293" t="s">
        <v>242</v>
      </c>
      <c r="L4293" t="s">
        <v>237</v>
      </c>
      <c r="M4293" t="s">
        <v>379</v>
      </c>
      <c r="O4293" t="s">
        <v>265</v>
      </c>
      <c r="P4293">
        <v>2050</v>
      </c>
      <c r="Q4293">
        <v>5.3744559450000002</v>
      </c>
    </row>
    <row r="4294" spans="1:17" x14ac:dyDescent="0.25">
      <c r="A4294" t="s">
        <v>492</v>
      </c>
      <c r="B4294" t="s">
        <v>493</v>
      </c>
      <c r="C4294" t="s">
        <v>494</v>
      </c>
      <c r="D4294" t="s">
        <v>361</v>
      </c>
      <c r="E4294" t="s">
        <v>332</v>
      </c>
      <c r="F4294" t="s">
        <v>260</v>
      </c>
      <c r="G4294" t="s">
        <v>243</v>
      </c>
      <c r="H4294" t="s">
        <v>356</v>
      </c>
      <c r="I4294" t="s">
        <v>298</v>
      </c>
      <c r="K4294" t="s">
        <v>78</v>
      </c>
      <c r="N4294" t="s">
        <v>206</v>
      </c>
      <c r="O4294" t="s">
        <v>194</v>
      </c>
      <c r="P4294">
        <v>2015</v>
      </c>
      <c r="Q4294">
        <v>12</v>
      </c>
    </row>
    <row r="4295" spans="1:17" x14ac:dyDescent="0.25">
      <c r="A4295" t="s">
        <v>492</v>
      </c>
      <c r="B4295" t="s">
        <v>493</v>
      </c>
      <c r="C4295" t="s">
        <v>494</v>
      </c>
      <c r="D4295" t="s">
        <v>361</v>
      </c>
      <c r="E4295" t="s">
        <v>332</v>
      </c>
      <c r="F4295" t="s">
        <v>260</v>
      </c>
      <c r="G4295" t="s">
        <v>243</v>
      </c>
      <c r="H4295" t="s">
        <v>356</v>
      </c>
      <c r="I4295" t="s">
        <v>298</v>
      </c>
      <c r="K4295" t="s">
        <v>78</v>
      </c>
      <c r="N4295" t="s">
        <v>206</v>
      </c>
      <c r="O4295" t="s">
        <v>194</v>
      </c>
      <c r="P4295">
        <v>2020</v>
      </c>
      <c r="Q4295">
        <v>12</v>
      </c>
    </row>
    <row r="4296" spans="1:17" x14ac:dyDescent="0.25">
      <c r="A4296" t="s">
        <v>492</v>
      </c>
      <c r="B4296" t="s">
        <v>493</v>
      </c>
      <c r="C4296" t="s">
        <v>494</v>
      </c>
      <c r="D4296" t="s">
        <v>361</v>
      </c>
      <c r="E4296" t="s">
        <v>332</v>
      </c>
      <c r="F4296" t="s">
        <v>260</v>
      </c>
      <c r="G4296" t="s">
        <v>243</v>
      </c>
      <c r="H4296" t="s">
        <v>356</v>
      </c>
      <c r="I4296" t="s">
        <v>298</v>
      </c>
      <c r="K4296" t="s">
        <v>78</v>
      </c>
      <c r="N4296" t="s">
        <v>206</v>
      </c>
      <c r="O4296" t="s">
        <v>264</v>
      </c>
      <c r="P4296">
        <v>2020</v>
      </c>
      <c r="Q4296">
        <v>12</v>
      </c>
    </row>
    <row r="4297" spans="1:17" x14ac:dyDescent="0.25">
      <c r="A4297" t="s">
        <v>492</v>
      </c>
      <c r="B4297" t="s">
        <v>493</v>
      </c>
      <c r="C4297" t="s">
        <v>494</v>
      </c>
      <c r="D4297" t="s">
        <v>361</v>
      </c>
      <c r="E4297" t="s">
        <v>332</v>
      </c>
      <c r="F4297" t="s">
        <v>260</v>
      </c>
      <c r="G4297" t="s">
        <v>243</v>
      </c>
      <c r="H4297" t="s">
        <v>356</v>
      </c>
      <c r="I4297" t="s">
        <v>298</v>
      </c>
      <c r="K4297" t="s">
        <v>78</v>
      </c>
      <c r="N4297" t="s">
        <v>206</v>
      </c>
      <c r="O4297" t="s">
        <v>265</v>
      </c>
      <c r="P4297">
        <v>2020</v>
      </c>
      <c r="Q4297">
        <v>12</v>
      </c>
    </row>
    <row r="4298" spans="1:17" x14ac:dyDescent="0.25">
      <c r="A4298" t="s">
        <v>492</v>
      </c>
      <c r="B4298" t="s">
        <v>493</v>
      </c>
      <c r="C4298" t="s">
        <v>494</v>
      </c>
      <c r="D4298" t="s">
        <v>361</v>
      </c>
      <c r="E4298" t="s">
        <v>332</v>
      </c>
      <c r="F4298" t="s">
        <v>260</v>
      </c>
      <c r="G4298" t="s">
        <v>243</v>
      </c>
      <c r="H4298" t="s">
        <v>356</v>
      </c>
      <c r="I4298" t="s">
        <v>298</v>
      </c>
      <c r="K4298" t="s">
        <v>78</v>
      </c>
      <c r="N4298" t="s">
        <v>206</v>
      </c>
      <c r="O4298" t="s">
        <v>194</v>
      </c>
      <c r="P4298">
        <v>2030</v>
      </c>
      <c r="Q4298">
        <v>12</v>
      </c>
    </row>
    <row r="4299" spans="1:17" x14ac:dyDescent="0.25">
      <c r="A4299" t="s">
        <v>492</v>
      </c>
      <c r="B4299" t="s">
        <v>493</v>
      </c>
      <c r="C4299" t="s">
        <v>494</v>
      </c>
      <c r="D4299" t="s">
        <v>361</v>
      </c>
      <c r="E4299" t="s">
        <v>332</v>
      </c>
      <c r="F4299" t="s">
        <v>260</v>
      </c>
      <c r="G4299" t="s">
        <v>243</v>
      </c>
      <c r="H4299" t="s">
        <v>356</v>
      </c>
      <c r="I4299" t="s">
        <v>298</v>
      </c>
      <c r="K4299" t="s">
        <v>78</v>
      </c>
      <c r="N4299" t="s">
        <v>206</v>
      </c>
      <c r="O4299" t="s">
        <v>194</v>
      </c>
      <c r="P4299">
        <v>2050</v>
      </c>
      <c r="Q4299">
        <v>12</v>
      </c>
    </row>
    <row r="4300" spans="1:17" x14ac:dyDescent="0.25">
      <c r="A4300" t="s">
        <v>492</v>
      </c>
      <c r="B4300" t="s">
        <v>493</v>
      </c>
      <c r="C4300" t="s">
        <v>494</v>
      </c>
      <c r="D4300" t="s">
        <v>361</v>
      </c>
      <c r="E4300" t="s">
        <v>332</v>
      </c>
      <c r="F4300" t="s">
        <v>260</v>
      </c>
      <c r="G4300" t="s">
        <v>243</v>
      </c>
      <c r="H4300" t="s">
        <v>356</v>
      </c>
      <c r="I4300" t="s">
        <v>298</v>
      </c>
      <c r="K4300" t="s">
        <v>78</v>
      </c>
      <c r="N4300" t="s">
        <v>206</v>
      </c>
      <c r="O4300" t="s">
        <v>264</v>
      </c>
      <c r="P4300">
        <v>2050</v>
      </c>
      <c r="Q4300">
        <v>12</v>
      </c>
    </row>
    <row r="4301" spans="1:17" x14ac:dyDescent="0.25">
      <c r="A4301" t="s">
        <v>492</v>
      </c>
      <c r="B4301" t="s">
        <v>493</v>
      </c>
      <c r="C4301" t="s">
        <v>494</v>
      </c>
      <c r="D4301" t="s">
        <v>361</v>
      </c>
      <c r="E4301" t="s">
        <v>332</v>
      </c>
      <c r="F4301" t="s">
        <v>260</v>
      </c>
      <c r="G4301" t="s">
        <v>243</v>
      </c>
      <c r="H4301" t="s">
        <v>356</v>
      </c>
      <c r="I4301" t="s">
        <v>298</v>
      </c>
      <c r="K4301" t="s">
        <v>78</v>
      </c>
      <c r="N4301" t="s">
        <v>206</v>
      </c>
      <c r="O4301" t="s">
        <v>265</v>
      </c>
      <c r="P4301">
        <v>2050</v>
      </c>
      <c r="Q4301">
        <v>12</v>
      </c>
    </row>
    <row r="4302" spans="1:17" x14ac:dyDescent="0.25">
      <c r="A4302" t="s">
        <v>492</v>
      </c>
      <c r="B4302" t="s">
        <v>493</v>
      </c>
      <c r="C4302" t="s">
        <v>494</v>
      </c>
      <c r="D4302" t="s">
        <v>361</v>
      </c>
      <c r="E4302" t="s">
        <v>332</v>
      </c>
      <c r="F4302" t="s">
        <v>260</v>
      </c>
      <c r="G4302" t="s">
        <v>243</v>
      </c>
      <c r="H4302" t="s">
        <v>244</v>
      </c>
      <c r="I4302" t="s">
        <v>245</v>
      </c>
      <c r="J4302" t="s">
        <v>246</v>
      </c>
      <c r="K4302" t="s">
        <v>191</v>
      </c>
      <c r="O4302" t="s">
        <v>194</v>
      </c>
      <c r="P4302">
        <v>2015</v>
      </c>
      <c r="Q4302">
        <v>0.45</v>
      </c>
    </row>
    <row r="4303" spans="1:17" x14ac:dyDescent="0.25">
      <c r="A4303" t="s">
        <v>492</v>
      </c>
      <c r="B4303" t="s">
        <v>493</v>
      </c>
      <c r="C4303" t="s">
        <v>494</v>
      </c>
      <c r="D4303" t="s">
        <v>361</v>
      </c>
      <c r="E4303" t="s">
        <v>332</v>
      </c>
      <c r="F4303" t="s">
        <v>260</v>
      </c>
      <c r="G4303" t="s">
        <v>243</v>
      </c>
      <c r="H4303" t="s">
        <v>244</v>
      </c>
      <c r="I4303" t="s">
        <v>245</v>
      </c>
      <c r="J4303" t="s">
        <v>246</v>
      </c>
      <c r="K4303" t="s">
        <v>191</v>
      </c>
      <c r="O4303" t="s">
        <v>194</v>
      </c>
      <c r="P4303">
        <v>2020</v>
      </c>
      <c r="Q4303">
        <v>0.45</v>
      </c>
    </row>
    <row r="4304" spans="1:17" x14ac:dyDescent="0.25">
      <c r="A4304" t="s">
        <v>492</v>
      </c>
      <c r="B4304" t="s">
        <v>493</v>
      </c>
      <c r="C4304" t="s">
        <v>494</v>
      </c>
      <c r="D4304" t="s">
        <v>361</v>
      </c>
      <c r="E4304" t="s">
        <v>332</v>
      </c>
      <c r="F4304" t="s">
        <v>260</v>
      </c>
      <c r="G4304" t="s">
        <v>243</v>
      </c>
      <c r="H4304" t="s">
        <v>244</v>
      </c>
      <c r="I4304" t="s">
        <v>245</v>
      </c>
      <c r="J4304" t="s">
        <v>246</v>
      </c>
      <c r="K4304" t="s">
        <v>191</v>
      </c>
      <c r="O4304" t="s">
        <v>264</v>
      </c>
      <c r="P4304">
        <v>2020</v>
      </c>
      <c r="Q4304">
        <v>0.45</v>
      </c>
    </row>
    <row r="4305" spans="1:17" x14ac:dyDescent="0.25">
      <c r="A4305" t="s">
        <v>492</v>
      </c>
      <c r="B4305" t="s">
        <v>493</v>
      </c>
      <c r="C4305" t="s">
        <v>494</v>
      </c>
      <c r="D4305" t="s">
        <v>361</v>
      </c>
      <c r="E4305" t="s">
        <v>332</v>
      </c>
      <c r="F4305" t="s">
        <v>260</v>
      </c>
      <c r="G4305" t="s">
        <v>243</v>
      </c>
      <c r="H4305" t="s">
        <v>244</v>
      </c>
      <c r="I4305" t="s">
        <v>245</v>
      </c>
      <c r="J4305" t="s">
        <v>246</v>
      </c>
      <c r="K4305" t="s">
        <v>191</v>
      </c>
      <c r="O4305" t="s">
        <v>265</v>
      </c>
      <c r="P4305">
        <v>2020</v>
      </c>
      <c r="Q4305">
        <v>0.45</v>
      </c>
    </row>
    <row r="4306" spans="1:17" x14ac:dyDescent="0.25">
      <c r="A4306" t="s">
        <v>492</v>
      </c>
      <c r="B4306" t="s">
        <v>493</v>
      </c>
      <c r="C4306" t="s">
        <v>494</v>
      </c>
      <c r="D4306" t="s">
        <v>361</v>
      </c>
      <c r="E4306" t="s">
        <v>332</v>
      </c>
      <c r="F4306" t="s">
        <v>260</v>
      </c>
      <c r="G4306" t="s">
        <v>243</v>
      </c>
      <c r="H4306" t="s">
        <v>244</v>
      </c>
      <c r="I4306" t="s">
        <v>245</v>
      </c>
      <c r="J4306" t="s">
        <v>246</v>
      </c>
      <c r="K4306" t="s">
        <v>191</v>
      </c>
      <c r="O4306" t="s">
        <v>194</v>
      </c>
      <c r="P4306">
        <v>2030</v>
      </c>
      <c r="Q4306">
        <v>0.45</v>
      </c>
    </row>
    <row r="4307" spans="1:17" x14ac:dyDescent="0.25">
      <c r="A4307" t="s">
        <v>492</v>
      </c>
      <c r="B4307" t="s">
        <v>493</v>
      </c>
      <c r="C4307" t="s">
        <v>494</v>
      </c>
      <c r="D4307" t="s">
        <v>361</v>
      </c>
      <c r="E4307" t="s">
        <v>332</v>
      </c>
      <c r="F4307" t="s">
        <v>260</v>
      </c>
      <c r="G4307" t="s">
        <v>243</v>
      </c>
      <c r="H4307" t="s">
        <v>244</v>
      </c>
      <c r="I4307" t="s">
        <v>245</v>
      </c>
      <c r="J4307" t="s">
        <v>246</v>
      </c>
      <c r="K4307" t="s">
        <v>191</v>
      </c>
      <c r="O4307" t="s">
        <v>194</v>
      </c>
      <c r="P4307">
        <v>2050</v>
      </c>
      <c r="Q4307">
        <v>0.45</v>
      </c>
    </row>
    <row r="4308" spans="1:17" x14ac:dyDescent="0.25">
      <c r="A4308" t="s">
        <v>492</v>
      </c>
      <c r="B4308" t="s">
        <v>493</v>
      </c>
      <c r="C4308" t="s">
        <v>494</v>
      </c>
      <c r="D4308" t="s">
        <v>361</v>
      </c>
      <c r="E4308" t="s">
        <v>332</v>
      </c>
      <c r="F4308" t="s">
        <v>260</v>
      </c>
      <c r="G4308" t="s">
        <v>243</v>
      </c>
      <c r="H4308" t="s">
        <v>244</v>
      </c>
      <c r="I4308" t="s">
        <v>245</v>
      </c>
      <c r="J4308" t="s">
        <v>246</v>
      </c>
      <c r="K4308" t="s">
        <v>191</v>
      </c>
      <c r="O4308" t="s">
        <v>264</v>
      </c>
      <c r="P4308">
        <v>2050</v>
      </c>
      <c r="Q4308">
        <v>0.45</v>
      </c>
    </row>
    <row r="4309" spans="1:17" x14ac:dyDescent="0.25">
      <c r="A4309" t="s">
        <v>492</v>
      </c>
      <c r="B4309" t="s">
        <v>493</v>
      </c>
      <c r="C4309" t="s">
        <v>494</v>
      </c>
      <c r="D4309" t="s">
        <v>361</v>
      </c>
      <c r="E4309" t="s">
        <v>332</v>
      </c>
      <c r="F4309" t="s">
        <v>260</v>
      </c>
      <c r="G4309" t="s">
        <v>243</v>
      </c>
      <c r="H4309" t="s">
        <v>244</v>
      </c>
      <c r="I4309" t="s">
        <v>245</v>
      </c>
      <c r="J4309" t="s">
        <v>246</v>
      </c>
      <c r="K4309" t="s">
        <v>191</v>
      </c>
      <c r="O4309" t="s">
        <v>265</v>
      </c>
      <c r="P4309">
        <v>2050</v>
      </c>
      <c r="Q4309">
        <v>0.45</v>
      </c>
    </row>
    <row r="4310" spans="1:17" x14ac:dyDescent="0.25">
      <c r="A4310" t="s">
        <v>492</v>
      </c>
      <c r="B4310" t="s">
        <v>493</v>
      </c>
      <c r="C4310" t="s">
        <v>494</v>
      </c>
      <c r="D4310" t="s">
        <v>361</v>
      </c>
      <c r="E4310" t="s">
        <v>332</v>
      </c>
      <c r="F4310" t="s">
        <v>260</v>
      </c>
      <c r="G4310" t="s">
        <v>243</v>
      </c>
      <c r="H4310" t="s">
        <v>248</v>
      </c>
      <c r="I4310" t="s">
        <v>249</v>
      </c>
      <c r="J4310" t="s">
        <v>250</v>
      </c>
      <c r="K4310" t="s">
        <v>191</v>
      </c>
      <c r="O4310" t="s">
        <v>194</v>
      </c>
      <c r="P4310">
        <v>2015</v>
      </c>
      <c r="Q4310">
        <v>0.02</v>
      </c>
    </row>
    <row r="4311" spans="1:17" x14ac:dyDescent="0.25">
      <c r="A4311" t="s">
        <v>492</v>
      </c>
      <c r="B4311" t="s">
        <v>493</v>
      </c>
      <c r="C4311" t="s">
        <v>494</v>
      </c>
      <c r="D4311" t="s">
        <v>361</v>
      </c>
      <c r="E4311" t="s">
        <v>332</v>
      </c>
      <c r="F4311" t="s">
        <v>260</v>
      </c>
      <c r="G4311" t="s">
        <v>243</v>
      </c>
      <c r="H4311" t="s">
        <v>248</v>
      </c>
      <c r="I4311" t="s">
        <v>249</v>
      </c>
      <c r="J4311" t="s">
        <v>250</v>
      </c>
      <c r="K4311" t="s">
        <v>191</v>
      </c>
      <c r="O4311" t="s">
        <v>194</v>
      </c>
      <c r="P4311">
        <v>2020</v>
      </c>
      <c r="Q4311">
        <v>0.02</v>
      </c>
    </row>
    <row r="4312" spans="1:17" x14ac:dyDescent="0.25">
      <c r="A4312" t="s">
        <v>492</v>
      </c>
      <c r="B4312" t="s">
        <v>493</v>
      </c>
      <c r="C4312" t="s">
        <v>494</v>
      </c>
      <c r="D4312" t="s">
        <v>361</v>
      </c>
      <c r="E4312" t="s">
        <v>332</v>
      </c>
      <c r="F4312" t="s">
        <v>260</v>
      </c>
      <c r="G4312" t="s">
        <v>243</v>
      </c>
      <c r="H4312" t="s">
        <v>248</v>
      </c>
      <c r="I4312" t="s">
        <v>249</v>
      </c>
      <c r="J4312" t="s">
        <v>250</v>
      </c>
      <c r="K4312" t="s">
        <v>191</v>
      </c>
      <c r="O4312" t="s">
        <v>264</v>
      </c>
      <c r="P4312">
        <v>2020</v>
      </c>
      <c r="Q4312">
        <v>0.02</v>
      </c>
    </row>
    <row r="4313" spans="1:17" x14ac:dyDescent="0.25">
      <c r="A4313" t="s">
        <v>492</v>
      </c>
      <c r="B4313" t="s">
        <v>493</v>
      </c>
      <c r="C4313" t="s">
        <v>494</v>
      </c>
      <c r="D4313" t="s">
        <v>361</v>
      </c>
      <c r="E4313" t="s">
        <v>332</v>
      </c>
      <c r="F4313" t="s">
        <v>260</v>
      </c>
      <c r="G4313" t="s">
        <v>243</v>
      </c>
      <c r="H4313" t="s">
        <v>248</v>
      </c>
      <c r="I4313" t="s">
        <v>249</v>
      </c>
      <c r="J4313" t="s">
        <v>250</v>
      </c>
      <c r="K4313" t="s">
        <v>191</v>
      </c>
      <c r="O4313" t="s">
        <v>265</v>
      </c>
      <c r="P4313">
        <v>2020</v>
      </c>
      <c r="Q4313">
        <v>0.02</v>
      </c>
    </row>
    <row r="4314" spans="1:17" x14ac:dyDescent="0.25">
      <c r="A4314" t="s">
        <v>492</v>
      </c>
      <c r="B4314" t="s">
        <v>493</v>
      </c>
      <c r="C4314" t="s">
        <v>494</v>
      </c>
      <c r="D4314" t="s">
        <v>361</v>
      </c>
      <c r="E4314" t="s">
        <v>332</v>
      </c>
      <c r="F4314" t="s">
        <v>260</v>
      </c>
      <c r="G4314" t="s">
        <v>243</v>
      </c>
      <c r="H4314" t="s">
        <v>248</v>
      </c>
      <c r="I4314" t="s">
        <v>249</v>
      </c>
      <c r="J4314" t="s">
        <v>250</v>
      </c>
      <c r="K4314" t="s">
        <v>191</v>
      </c>
      <c r="O4314" t="s">
        <v>194</v>
      </c>
      <c r="P4314">
        <v>2030</v>
      </c>
      <c r="Q4314">
        <v>0.02</v>
      </c>
    </row>
    <row r="4315" spans="1:17" x14ac:dyDescent="0.25">
      <c r="A4315" t="s">
        <v>492</v>
      </c>
      <c r="B4315" t="s">
        <v>493</v>
      </c>
      <c r="C4315" t="s">
        <v>494</v>
      </c>
      <c r="D4315" t="s">
        <v>361</v>
      </c>
      <c r="E4315" t="s">
        <v>332</v>
      </c>
      <c r="F4315" t="s">
        <v>260</v>
      </c>
      <c r="G4315" t="s">
        <v>243</v>
      </c>
      <c r="H4315" t="s">
        <v>248</v>
      </c>
      <c r="I4315" t="s">
        <v>249</v>
      </c>
      <c r="J4315" t="s">
        <v>250</v>
      </c>
      <c r="K4315" t="s">
        <v>191</v>
      </c>
      <c r="O4315" t="s">
        <v>194</v>
      </c>
      <c r="P4315">
        <v>2050</v>
      </c>
      <c r="Q4315">
        <v>0.02</v>
      </c>
    </row>
    <row r="4316" spans="1:17" x14ac:dyDescent="0.25">
      <c r="A4316" t="s">
        <v>492</v>
      </c>
      <c r="B4316" t="s">
        <v>493</v>
      </c>
      <c r="C4316" t="s">
        <v>494</v>
      </c>
      <c r="D4316" t="s">
        <v>361</v>
      </c>
      <c r="E4316" t="s">
        <v>332</v>
      </c>
      <c r="F4316" t="s">
        <v>260</v>
      </c>
      <c r="G4316" t="s">
        <v>243</v>
      </c>
      <c r="H4316" t="s">
        <v>248</v>
      </c>
      <c r="I4316" t="s">
        <v>249</v>
      </c>
      <c r="J4316" t="s">
        <v>250</v>
      </c>
      <c r="K4316" t="s">
        <v>191</v>
      </c>
      <c r="O4316" t="s">
        <v>264</v>
      </c>
      <c r="P4316">
        <v>2050</v>
      </c>
      <c r="Q4316">
        <v>0.02</v>
      </c>
    </row>
    <row r="4317" spans="1:17" x14ac:dyDescent="0.25">
      <c r="A4317" t="s">
        <v>492</v>
      </c>
      <c r="B4317" t="s">
        <v>493</v>
      </c>
      <c r="C4317" t="s">
        <v>494</v>
      </c>
      <c r="D4317" t="s">
        <v>361</v>
      </c>
      <c r="E4317" t="s">
        <v>332</v>
      </c>
      <c r="F4317" t="s">
        <v>260</v>
      </c>
      <c r="G4317" t="s">
        <v>243</v>
      </c>
      <c r="H4317" t="s">
        <v>248</v>
      </c>
      <c r="I4317" t="s">
        <v>249</v>
      </c>
      <c r="J4317" t="s">
        <v>250</v>
      </c>
      <c r="K4317" t="s">
        <v>191</v>
      </c>
      <c r="O4317" t="s">
        <v>265</v>
      </c>
      <c r="P4317">
        <v>2050</v>
      </c>
      <c r="Q4317">
        <v>0.02</v>
      </c>
    </row>
    <row r="4318" spans="1:17" x14ac:dyDescent="0.25">
      <c r="A4318" t="s">
        <v>492</v>
      </c>
      <c r="B4318" t="s">
        <v>493</v>
      </c>
      <c r="C4318" t="s">
        <v>494</v>
      </c>
      <c r="D4318" t="s">
        <v>361</v>
      </c>
      <c r="E4318" t="s">
        <v>332</v>
      </c>
      <c r="F4318" t="s">
        <v>260</v>
      </c>
      <c r="G4318" t="s">
        <v>243</v>
      </c>
      <c r="H4318" t="s">
        <v>253</v>
      </c>
      <c r="I4318" t="s">
        <v>254</v>
      </c>
      <c r="J4318" t="s">
        <v>255</v>
      </c>
      <c r="K4318" t="s">
        <v>191</v>
      </c>
      <c r="M4318" t="s">
        <v>251</v>
      </c>
      <c r="N4318" t="s">
        <v>206</v>
      </c>
      <c r="O4318" t="s">
        <v>194</v>
      </c>
      <c r="P4318">
        <v>2015</v>
      </c>
      <c r="Q4318">
        <v>0.04</v>
      </c>
    </row>
    <row r="4319" spans="1:17" x14ac:dyDescent="0.25">
      <c r="A4319" t="s">
        <v>492</v>
      </c>
      <c r="B4319" t="s">
        <v>493</v>
      </c>
      <c r="C4319" t="s">
        <v>494</v>
      </c>
      <c r="D4319" t="s">
        <v>361</v>
      </c>
      <c r="E4319" t="s">
        <v>332</v>
      </c>
      <c r="F4319" t="s">
        <v>260</v>
      </c>
      <c r="G4319" t="s">
        <v>243</v>
      </c>
      <c r="H4319" t="s">
        <v>253</v>
      </c>
      <c r="I4319" t="s">
        <v>254</v>
      </c>
      <c r="J4319" t="s">
        <v>255</v>
      </c>
      <c r="K4319" t="s">
        <v>191</v>
      </c>
      <c r="M4319" t="s">
        <v>251</v>
      </c>
      <c r="N4319" t="s">
        <v>206</v>
      </c>
      <c r="O4319" t="s">
        <v>194</v>
      </c>
      <c r="P4319">
        <v>2020</v>
      </c>
      <c r="Q4319">
        <v>0.04</v>
      </c>
    </row>
    <row r="4320" spans="1:17" x14ac:dyDescent="0.25">
      <c r="A4320" t="s">
        <v>492</v>
      </c>
      <c r="B4320" t="s">
        <v>493</v>
      </c>
      <c r="C4320" t="s">
        <v>494</v>
      </c>
      <c r="D4320" t="s">
        <v>361</v>
      </c>
      <c r="E4320" t="s">
        <v>332</v>
      </c>
      <c r="F4320" t="s">
        <v>260</v>
      </c>
      <c r="G4320" t="s">
        <v>243</v>
      </c>
      <c r="H4320" t="s">
        <v>253</v>
      </c>
      <c r="I4320" t="s">
        <v>254</v>
      </c>
      <c r="J4320" t="s">
        <v>255</v>
      </c>
      <c r="K4320" t="s">
        <v>191</v>
      </c>
      <c r="M4320" t="s">
        <v>251</v>
      </c>
      <c r="N4320" t="s">
        <v>206</v>
      </c>
      <c r="O4320" t="s">
        <v>264</v>
      </c>
      <c r="P4320">
        <v>2020</v>
      </c>
      <c r="Q4320">
        <v>0.04</v>
      </c>
    </row>
    <row r="4321" spans="1:17" x14ac:dyDescent="0.25">
      <c r="A4321" t="s">
        <v>492</v>
      </c>
      <c r="B4321" t="s">
        <v>493</v>
      </c>
      <c r="C4321" t="s">
        <v>494</v>
      </c>
      <c r="D4321" t="s">
        <v>361</v>
      </c>
      <c r="E4321" t="s">
        <v>332</v>
      </c>
      <c r="F4321" t="s">
        <v>260</v>
      </c>
      <c r="G4321" t="s">
        <v>243</v>
      </c>
      <c r="H4321" t="s">
        <v>253</v>
      </c>
      <c r="I4321" t="s">
        <v>254</v>
      </c>
      <c r="J4321" t="s">
        <v>255</v>
      </c>
      <c r="K4321" t="s">
        <v>191</v>
      </c>
      <c r="M4321" t="s">
        <v>251</v>
      </c>
      <c r="N4321" t="s">
        <v>206</v>
      </c>
      <c r="O4321" t="s">
        <v>265</v>
      </c>
      <c r="P4321">
        <v>2020</v>
      </c>
      <c r="Q4321">
        <v>0.04</v>
      </c>
    </row>
    <row r="4322" spans="1:17" x14ac:dyDescent="0.25">
      <c r="A4322" t="s">
        <v>492</v>
      </c>
      <c r="B4322" t="s">
        <v>493</v>
      </c>
      <c r="C4322" t="s">
        <v>494</v>
      </c>
      <c r="D4322" t="s">
        <v>361</v>
      </c>
      <c r="E4322" t="s">
        <v>332</v>
      </c>
      <c r="F4322" t="s">
        <v>260</v>
      </c>
      <c r="G4322" t="s">
        <v>243</v>
      </c>
      <c r="H4322" t="s">
        <v>253</v>
      </c>
      <c r="I4322" t="s">
        <v>254</v>
      </c>
      <c r="J4322" t="s">
        <v>255</v>
      </c>
      <c r="K4322" t="s">
        <v>191</v>
      </c>
      <c r="M4322" t="s">
        <v>251</v>
      </c>
      <c r="N4322" t="s">
        <v>206</v>
      </c>
      <c r="O4322" t="s">
        <v>194</v>
      </c>
      <c r="P4322">
        <v>2030</v>
      </c>
      <c r="Q4322">
        <v>0.04</v>
      </c>
    </row>
    <row r="4323" spans="1:17" x14ac:dyDescent="0.25">
      <c r="A4323" t="s">
        <v>492</v>
      </c>
      <c r="B4323" t="s">
        <v>493</v>
      </c>
      <c r="C4323" t="s">
        <v>494</v>
      </c>
      <c r="D4323" t="s">
        <v>361</v>
      </c>
      <c r="E4323" t="s">
        <v>332</v>
      </c>
      <c r="F4323" t="s">
        <v>260</v>
      </c>
      <c r="G4323" t="s">
        <v>243</v>
      </c>
      <c r="H4323" t="s">
        <v>253</v>
      </c>
      <c r="I4323" t="s">
        <v>254</v>
      </c>
      <c r="J4323" t="s">
        <v>255</v>
      </c>
      <c r="K4323" t="s">
        <v>191</v>
      </c>
      <c r="M4323" t="s">
        <v>251</v>
      </c>
      <c r="N4323" t="s">
        <v>206</v>
      </c>
      <c r="O4323" t="s">
        <v>194</v>
      </c>
      <c r="P4323">
        <v>2050</v>
      </c>
      <c r="Q4323">
        <v>0.04</v>
      </c>
    </row>
    <row r="4324" spans="1:17" x14ac:dyDescent="0.25">
      <c r="A4324" t="s">
        <v>492</v>
      </c>
      <c r="B4324" t="s">
        <v>493</v>
      </c>
      <c r="C4324" t="s">
        <v>494</v>
      </c>
      <c r="D4324" t="s">
        <v>361</v>
      </c>
      <c r="E4324" t="s">
        <v>332</v>
      </c>
      <c r="F4324" t="s">
        <v>260</v>
      </c>
      <c r="G4324" t="s">
        <v>243</v>
      </c>
      <c r="H4324" t="s">
        <v>253</v>
      </c>
      <c r="I4324" t="s">
        <v>254</v>
      </c>
      <c r="J4324" t="s">
        <v>255</v>
      </c>
      <c r="K4324" t="s">
        <v>191</v>
      </c>
      <c r="M4324" t="s">
        <v>251</v>
      </c>
      <c r="N4324" t="s">
        <v>206</v>
      </c>
      <c r="O4324" t="s">
        <v>264</v>
      </c>
      <c r="P4324">
        <v>2050</v>
      </c>
      <c r="Q4324">
        <v>0.04</v>
      </c>
    </row>
    <row r="4325" spans="1:17" x14ac:dyDescent="0.25">
      <c r="A4325" t="s">
        <v>492</v>
      </c>
      <c r="B4325" t="s">
        <v>493</v>
      </c>
      <c r="C4325" t="s">
        <v>494</v>
      </c>
      <c r="D4325" t="s">
        <v>361</v>
      </c>
      <c r="E4325" t="s">
        <v>332</v>
      </c>
      <c r="F4325" t="s">
        <v>260</v>
      </c>
      <c r="G4325" t="s">
        <v>243</v>
      </c>
      <c r="H4325" t="s">
        <v>253</v>
      </c>
      <c r="I4325" t="s">
        <v>254</v>
      </c>
      <c r="J4325" t="s">
        <v>255</v>
      </c>
      <c r="K4325" t="s">
        <v>191</v>
      </c>
      <c r="M4325" t="s">
        <v>251</v>
      </c>
      <c r="N4325" t="s">
        <v>206</v>
      </c>
      <c r="O4325" t="s">
        <v>265</v>
      </c>
      <c r="P4325">
        <v>2050</v>
      </c>
      <c r="Q4325">
        <v>0.04</v>
      </c>
    </row>
    <row r="4326" spans="1:17" x14ac:dyDescent="0.25">
      <c r="A4326" t="s">
        <v>492</v>
      </c>
      <c r="B4326" t="s">
        <v>493</v>
      </c>
      <c r="C4326" t="s">
        <v>494</v>
      </c>
      <c r="D4326" t="s">
        <v>361</v>
      </c>
      <c r="E4326" t="s">
        <v>332</v>
      </c>
      <c r="F4326" t="s">
        <v>260</v>
      </c>
      <c r="G4326" t="s">
        <v>243</v>
      </c>
      <c r="H4326" t="s">
        <v>357</v>
      </c>
      <c r="I4326" t="s">
        <v>306</v>
      </c>
      <c r="K4326" t="s">
        <v>78</v>
      </c>
      <c r="M4326" t="s">
        <v>498</v>
      </c>
      <c r="N4326" t="s">
        <v>206</v>
      </c>
      <c r="O4326" t="s">
        <v>194</v>
      </c>
      <c r="P4326">
        <v>2015</v>
      </c>
      <c r="Q4326">
        <v>2</v>
      </c>
    </row>
    <row r="4327" spans="1:17" x14ac:dyDescent="0.25">
      <c r="A4327" t="s">
        <v>492</v>
      </c>
      <c r="B4327" t="s">
        <v>493</v>
      </c>
      <c r="C4327" t="s">
        <v>494</v>
      </c>
      <c r="D4327" t="s">
        <v>361</v>
      </c>
      <c r="E4327" t="s">
        <v>332</v>
      </c>
      <c r="F4327" t="s">
        <v>260</v>
      </c>
      <c r="G4327" t="s">
        <v>243</v>
      </c>
      <c r="H4327" t="s">
        <v>357</v>
      </c>
      <c r="I4327" t="s">
        <v>306</v>
      </c>
      <c r="K4327" t="s">
        <v>78</v>
      </c>
      <c r="M4327" t="s">
        <v>498</v>
      </c>
      <c r="N4327" t="s">
        <v>206</v>
      </c>
      <c r="O4327" t="s">
        <v>194</v>
      </c>
      <c r="P4327">
        <v>2020</v>
      </c>
      <c r="Q4327">
        <v>2</v>
      </c>
    </row>
    <row r="4328" spans="1:17" x14ac:dyDescent="0.25">
      <c r="A4328" t="s">
        <v>492</v>
      </c>
      <c r="B4328" t="s">
        <v>493</v>
      </c>
      <c r="C4328" t="s">
        <v>494</v>
      </c>
      <c r="D4328" t="s">
        <v>361</v>
      </c>
      <c r="E4328" t="s">
        <v>332</v>
      </c>
      <c r="F4328" t="s">
        <v>260</v>
      </c>
      <c r="G4328" t="s">
        <v>243</v>
      </c>
      <c r="H4328" t="s">
        <v>357</v>
      </c>
      <c r="I4328" t="s">
        <v>306</v>
      </c>
      <c r="K4328" t="s">
        <v>78</v>
      </c>
      <c r="M4328" t="s">
        <v>498</v>
      </c>
      <c r="N4328" t="s">
        <v>206</v>
      </c>
      <c r="O4328" t="s">
        <v>264</v>
      </c>
      <c r="P4328">
        <v>2020</v>
      </c>
      <c r="Q4328">
        <v>2</v>
      </c>
    </row>
    <row r="4329" spans="1:17" x14ac:dyDescent="0.25">
      <c r="A4329" t="s">
        <v>492</v>
      </c>
      <c r="B4329" t="s">
        <v>493</v>
      </c>
      <c r="C4329" t="s">
        <v>494</v>
      </c>
      <c r="D4329" t="s">
        <v>361</v>
      </c>
      <c r="E4329" t="s">
        <v>332</v>
      </c>
      <c r="F4329" t="s">
        <v>260</v>
      </c>
      <c r="G4329" t="s">
        <v>243</v>
      </c>
      <c r="H4329" t="s">
        <v>357</v>
      </c>
      <c r="I4329" t="s">
        <v>306</v>
      </c>
      <c r="K4329" t="s">
        <v>78</v>
      </c>
      <c r="M4329" t="s">
        <v>498</v>
      </c>
      <c r="N4329" t="s">
        <v>206</v>
      </c>
      <c r="O4329" t="s">
        <v>265</v>
      </c>
      <c r="P4329">
        <v>2020</v>
      </c>
      <c r="Q4329">
        <v>2</v>
      </c>
    </row>
    <row r="4330" spans="1:17" x14ac:dyDescent="0.25">
      <c r="A4330" t="s">
        <v>492</v>
      </c>
      <c r="B4330" t="s">
        <v>493</v>
      </c>
      <c r="C4330" t="s">
        <v>494</v>
      </c>
      <c r="D4330" t="s">
        <v>361</v>
      </c>
      <c r="E4330" t="s">
        <v>332</v>
      </c>
      <c r="F4330" t="s">
        <v>260</v>
      </c>
      <c r="G4330" t="s">
        <v>243</v>
      </c>
      <c r="H4330" t="s">
        <v>357</v>
      </c>
      <c r="I4330" t="s">
        <v>306</v>
      </c>
      <c r="K4330" t="s">
        <v>78</v>
      </c>
      <c r="M4330" t="s">
        <v>498</v>
      </c>
      <c r="N4330" t="s">
        <v>206</v>
      </c>
      <c r="O4330" t="s">
        <v>194</v>
      </c>
      <c r="P4330">
        <v>2030</v>
      </c>
      <c r="Q4330">
        <v>2</v>
      </c>
    </row>
    <row r="4331" spans="1:17" x14ac:dyDescent="0.25">
      <c r="A4331" t="s">
        <v>492</v>
      </c>
      <c r="B4331" t="s">
        <v>493</v>
      </c>
      <c r="C4331" t="s">
        <v>494</v>
      </c>
      <c r="D4331" t="s">
        <v>361</v>
      </c>
      <c r="E4331" t="s">
        <v>332</v>
      </c>
      <c r="F4331" t="s">
        <v>260</v>
      </c>
      <c r="G4331" t="s">
        <v>243</v>
      </c>
      <c r="H4331" t="s">
        <v>357</v>
      </c>
      <c r="I4331" t="s">
        <v>306</v>
      </c>
      <c r="K4331" t="s">
        <v>78</v>
      </c>
      <c r="M4331" t="s">
        <v>498</v>
      </c>
      <c r="N4331" t="s">
        <v>206</v>
      </c>
      <c r="O4331" t="s">
        <v>194</v>
      </c>
      <c r="P4331">
        <v>2050</v>
      </c>
      <c r="Q4331">
        <v>2</v>
      </c>
    </row>
    <row r="4332" spans="1:17" x14ac:dyDescent="0.25">
      <c r="A4332" t="s">
        <v>492</v>
      </c>
      <c r="B4332" t="s">
        <v>493</v>
      </c>
      <c r="C4332" t="s">
        <v>494</v>
      </c>
      <c r="D4332" t="s">
        <v>361</v>
      </c>
      <c r="E4332" t="s">
        <v>332</v>
      </c>
      <c r="F4332" t="s">
        <v>260</v>
      </c>
      <c r="G4332" t="s">
        <v>243</v>
      </c>
      <c r="H4332" t="s">
        <v>357</v>
      </c>
      <c r="I4332" t="s">
        <v>306</v>
      </c>
      <c r="K4332" t="s">
        <v>78</v>
      </c>
      <c r="M4332" t="s">
        <v>498</v>
      </c>
      <c r="N4332" t="s">
        <v>206</v>
      </c>
      <c r="O4332" t="s">
        <v>264</v>
      </c>
      <c r="P4332">
        <v>2050</v>
      </c>
      <c r="Q4332">
        <v>2</v>
      </c>
    </row>
    <row r="4333" spans="1:17" x14ac:dyDescent="0.25">
      <c r="A4333" t="s">
        <v>492</v>
      </c>
      <c r="B4333" t="s">
        <v>493</v>
      </c>
      <c r="C4333" t="s">
        <v>494</v>
      </c>
      <c r="D4333" t="s">
        <v>361</v>
      </c>
      <c r="E4333" t="s">
        <v>332</v>
      </c>
      <c r="F4333" t="s">
        <v>260</v>
      </c>
      <c r="G4333" t="s">
        <v>243</v>
      </c>
      <c r="H4333" t="s">
        <v>357</v>
      </c>
      <c r="I4333" t="s">
        <v>306</v>
      </c>
      <c r="K4333" t="s">
        <v>78</v>
      </c>
      <c r="M4333" t="s">
        <v>498</v>
      </c>
      <c r="N4333" t="s">
        <v>206</v>
      </c>
      <c r="O4333" t="s">
        <v>265</v>
      </c>
      <c r="P4333">
        <v>2050</v>
      </c>
      <c r="Q4333">
        <v>2</v>
      </c>
    </row>
    <row r="4334" spans="1:17" x14ac:dyDescent="0.25">
      <c r="A4334" t="s">
        <v>492</v>
      </c>
      <c r="B4334" t="s">
        <v>493</v>
      </c>
      <c r="C4334" t="s">
        <v>494</v>
      </c>
      <c r="D4334" t="s">
        <v>361</v>
      </c>
      <c r="E4334" t="s">
        <v>332</v>
      </c>
      <c r="F4334" t="s">
        <v>260</v>
      </c>
      <c r="G4334" t="s">
        <v>188</v>
      </c>
      <c r="H4334" t="s">
        <v>429</v>
      </c>
      <c r="I4334" t="s">
        <v>240</v>
      </c>
      <c r="J4334" t="s">
        <v>288</v>
      </c>
      <c r="K4334" t="s">
        <v>430</v>
      </c>
      <c r="L4334" t="s">
        <v>237</v>
      </c>
      <c r="M4334" t="s">
        <v>368</v>
      </c>
      <c r="O4334" t="s">
        <v>194</v>
      </c>
      <c r="P4334">
        <v>2015</v>
      </c>
      <c r="Q4334">
        <v>0.66443169099999999</v>
      </c>
    </row>
    <row r="4335" spans="1:17" x14ac:dyDescent="0.25">
      <c r="A4335" t="s">
        <v>492</v>
      </c>
      <c r="B4335" t="s">
        <v>493</v>
      </c>
      <c r="C4335" t="s">
        <v>494</v>
      </c>
      <c r="D4335" t="s">
        <v>361</v>
      </c>
      <c r="E4335" t="s">
        <v>332</v>
      </c>
      <c r="F4335" t="s">
        <v>260</v>
      </c>
      <c r="G4335" t="s">
        <v>188</v>
      </c>
      <c r="H4335" t="s">
        <v>429</v>
      </c>
      <c r="I4335" t="s">
        <v>240</v>
      </c>
      <c r="J4335" t="s">
        <v>288</v>
      </c>
      <c r="K4335" t="s">
        <v>430</v>
      </c>
      <c r="L4335" t="s">
        <v>237</v>
      </c>
      <c r="M4335" t="s">
        <v>368</v>
      </c>
      <c r="O4335" t="s">
        <v>194</v>
      </c>
      <c r="P4335">
        <v>2020</v>
      </c>
      <c r="Q4335">
        <v>0.64798617800000002</v>
      </c>
    </row>
    <row r="4336" spans="1:17" x14ac:dyDescent="0.25">
      <c r="A4336" t="s">
        <v>492</v>
      </c>
      <c r="B4336" t="s">
        <v>493</v>
      </c>
      <c r="C4336" t="s">
        <v>494</v>
      </c>
      <c r="D4336" t="s">
        <v>361</v>
      </c>
      <c r="E4336" t="s">
        <v>332</v>
      </c>
      <c r="F4336" t="s">
        <v>260</v>
      </c>
      <c r="G4336" t="s">
        <v>188</v>
      </c>
      <c r="H4336" t="s">
        <v>429</v>
      </c>
      <c r="I4336" t="s">
        <v>240</v>
      </c>
      <c r="J4336" t="s">
        <v>288</v>
      </c>
      <c r="K4336" t="s">
        <v>430</v>
      </c>
      <c r="L4336" t="s">
        <v>237</v>
      </c>
      <c r="M4336" t="s">
        <v>368</v>
      </c>
      <c r="O4336" t="s">
        <v>264</v>
      </c>
      <c r="P4336">
        <v>2020</v>
      </c>
      <c r="Q4336">
        <v>0.54293749999999996</v>
      </c>
    </row>
    <row r="4337" spans="1:17" x14ac:dyDescent="0.25">
      <c r="A4337" t="s">
        <v>492</v>
      </c>
      <c r="B4337" t="s">
        <v>493</v>
      </c>
      <c r="C4337" t="s">
        <v>494</v>
      </c>
      <c r="D4337" t="s">
        <v>361</v>
      </c>
      <c r="E4337" t="s">
        <v>332</v>
      </c>
      <c r="F4337" t="s">
        <v>260</v>
      </c>
      <c r="G4337" t="s">
        <v>188</v>
      </c>
      <c r="H4337" t="s">
        <v>429</v>
      </c>
      <c r="I4337" t="s">
        <v>240</v>
      </c>
      <c r="J4337" t="s">
        <v>288</v>
      </c>
      <c r="K4337" t="s">
        <v>430</v>
      </c>
      <c r="L4337" t="s">
        <v>237</v>
      </c>
      <c r="M4337" t="s">
        <v>368</v>
      </c>
      <c r="O4337" t="s">
        <v>265</v>
      </c>
      <c r="P4337">
        <v>2020</v>
      </c>
      <c r="Q4337">
        <v>0.78414619600000002</v>
      </c>
    </row>
    <row r="4338" spans="1:17" x14ac:dyDescent="0.25">
      <c r="A4338" t="s">
        <v>492</v>
      </c>
      <c r="B4338" t="s">
        <v>493</v>
      </c>
      <c r="C4338" t="s">
        <v>494</v>
      </c>
      <c r="D4338" t="s">
        <v>361</v>
      </c>
      <c r="E4338" t="s">
        <v>332</v>
      </c>
      <c r="F4338" t="s">
        <v>260</v>
      </c>
      <c r="G4338" t="s">
        <v>188</v>
      </c>
      <c r="H4338" t="s">
        <v>429</v>
      </c>
      <c r="I4338" t="s">
        <v>240</v>
      </c>
      <c r="J4338" t="s">
        <v>288</v>
      </c>
      <c r="K4338" t="s">
        <v>430</v>
      </c>
      <c r="L4338" t="s">
        <v>237</v>
      </c>
      <c r="M4338" t="s">
        <v>368</v>
      </c>
      <c r="O4338" t="s">
        <v>194</v>
      </c>
      <c r="P4338">
        <v>2030</v>
      </c>
      <c r="Q4338">
        <v>0.61630621799999996</v>
      </c>
    </row>
    <row r="4339" spans="1:17" x14ac:dyDescent="0.25">
      <c r="A4339" t="s">
        <v>492</v>
      </c>
      <c r="B4339" t="s">
        <v>493</v>
      </c>
      <c r="C4339" t="s">
        <v>494</v>
      </c>
      <c r="D4339" t="s">
        <v>361</v>
      </c>
      <c r="E4339" t="s">
        <v>332</v>
      </c>
      <c r="F4339" t="s">
        <v>260</v>
      </c>
      <c r="G4339" t="s">
        <v>188</v>
      </c>
      <c r="H4339" t="s">
        <v>429</v>
      </c>
      <c r="I4339" t="s">
        <v>240</v>
      </c>
      <c r="J4339" t="s">
        <v>288</v>
      </c>
      <c r="K4339" t="s">
        <v>430</v>
      </c>
      <c r="L4339" t="s">
        <v>237</v>
      </c>
      <c r="M4339" t="s">
        <v>368</v>
      </c>
      <c r="O4339" t="s">
        <v>194</v>
      </c>
      <c r="P4339">
        <v>2050</v>
      </c>
      <c r="Q4339">
        <v>0.57756681600000004</v>
      </c>
    </row>
    <row r="4340" spans="1:17" x14ac:dyDescent="0.25">
      <c r="A4340" t="s">
        <v>492</v>
      </c>
      <c r="B4340" t="s">
        <v>493</v>
      </c>
      <c r="C4340" t="s">
        <v>494</v>
      </c>
      <c r="D4340" t="s">
        <v>361</v>
      </c>
      <c r="E4340" t="s">
        <v>332</v>
      </c>
      <c r="F4340" t="s">
        <v>260</v>
      </c>
      <c r="G4340" t="s">
        <v>188</v>
      </c>
      <c r="H4340" t="s">
        <v>429</v>
      </c>
      <c r="I4340" t="s">
        <v>240</v>
      </c>
      <c r="J4340" t="s">
        <v>288</v>
      </c>
      <c r="K4340" t="s">
        <v>430</v>
      </c>
      <c r="L4340" t="s">
        <v>237</v>
      </c>
      <c r="M4340" t="s">
        <v>368</v>
      </c>
      <c r="O4340" t="s">
        <v>264</v>
      </c>
      <c r="P4340">
        <v>2050</v>
      </c>
      <c r="Q4340">
        <v>0.44436350899999999</v>
      </c>
    </row>
    <row r="4341" spans="1:17" x14ac:dyDescent="0.25">
      <c r="A4341" t="s">
        <v>492</v>
      </c>
      <c r="B4341" t="s">
        <v>493</v>
      </c>
      <c r="C4341" t="s">
        <v>494</v>
      </c>
      <c r="D4341" t="s">
        <v>361</v>
      </c>
      <c r="E4341" t="s">
        <v>332</v>
      </c>
      <c r="F4341" t="s">
        <v>260</v>
      </c>
      <c r="G4341" t="s">
        <v>188</v>
      </c>
      <c r="H4341" t="s">
        <v>429</v>
      </c>
      <c r="I4341" t="s">
        <v>240</v>
      </c>
      <c r="J4341" t="s">
        <v>288</v>
      </c>
      <c r="K4341" t="s">
        <v>430</v>
      </c>
      <c r="L4341" t="s">
        <v>237</v>
      </c>
      <c r="M4341" t="s">
        <v>368</v>
      </c>
      <c r="O4341" t="s">
        <v>265</v>
      </c>
      <c r="P4341">
        <v>2050</v>
      </c>
      <c r="Q4341">
        <v>0.79043252500000005</v>
      </c>
    </row>
    <row r="4342" spans="1:17" x14ac:dyDescent="0.25">
      <c r="A4342" t="s">
        <v>492</v>
      </c>
      <c r="B4342" t="s">
        <v>493</v>
      </c>
      <c r="C4342" t="s">
        <v>494</v>
      </c>
      <c r="D4342" t="s">
        <v>361</v>
      </c>
      <c r="E4342" t="s">
        <v>332</v>
      </c>
      <c r="F4342" t="s">
        <v>260</v>
      </c>
      <c r="G4342" t="s">
        <v>188</v>
      </c>
      <c r="H4342" t="s">
        <v>431</v>
      </c>
      <c r="I4342" t="s">
        <v>240</v>
      </c>
      <c r="J4342" t="s">
        <v>290</v>
      </c>
      <c r="K4342" t="s">
        <v>430</v>
      </c>
      <c r="L4342" t="s">
        <v>237</v>
      </c>
      <c r="M4342" t="s">
        <v>368</v>
      </c>
      <c r="O4342" t="s">
        <v>194</v>
      </c>
      <c r="P4342">
        <v>2015</v>
      </c>
      <c r="Q4342">
        <v>0.36151692000000002</v>
      </c>
    </row>
    <row r="4343" spans="1:17" x14ac:dyDescent="0.25">
      <c r="A4343" t="s">
        <v>492</v>
      </c>
      <c r="B4343" t="s">
        <v>493</v>
      </c>
      <c r="C4343" t="s">
        <v>494</v>
      </c>
      <c r="D4343" t="s">
        <v>361</v>
      </c>
      <c r="E4343" t="s">
        <v>332</v>
      </c>
      <c r="F4343" t="s">
        <v>260</v>
      </c>
      <c r="G4343" t="s">
        <v>188</v>
      </c>
      <c r="H4343" t="s">
        <v>431</v>
      </c>
      <c r="I4343" t="s">
        <v>240</v>
      </c>
      <c r="J4343" t="s">
        <v>290</v>
      </c>
      <c r="K4343" t="s">
        <v>430</v>
      </c>
      <c r="L4343" t="s">
        <v>237</v>
      </c>
      <c r="M4343" t="s">
        <v>368</v>
      </c>
      <c r="O4343" t="s">
        <v>194</v>
      </c>
      <c r="P4343">
        <v>2020</v>
      </c>
      <c r="Q4343">
        <v>0.352568926</v>
      </c>
    </row>
    <row r="4344" spans="1:17" x14ac:dyDescent="0.25">
      <c r="A4344" t="s">
        <v>492</v>
      </c>
      <c r="B4344" t="s">
        <v>493</v>
      </c>
      <c r="C4344" t="s">
        <v>494</v>
      </c>
      <c r="D4344" t="s">
        <v>361</v>
      </c>
      <c r="E4344" t="s">
        <v>332</v>
      </c>
      <c r="F4344" t="s">
        <v>260</v>
      </c>
      <c r="G4344" t="s">
        <v>188</v>
      </c>
      <c r="H4344" t="s">
        <v>431</v>
      </c>
      <c r="I4344" t="s">
        <v>240</v>
      </c>
      <c r="J4344" t="s">
        <v>290</v>
      </c>
      <c r="K4344" t="s">
        <v>430</v>
      </c>
      <c r="L4344" t="s">
        <v>237</v>
      </c>
      <c r="M4344" t="s">
        <v>368</v>
      </c>
      <c r="O4344" t="s">
        <v>264</v>
      </c>
      <c r="P4344">
        <v>2020</v>
      </c>
      <c r="Q4344">
        <v>0.307289382</v>
      </c>
    </row>
    <row r="4345" spans="1:17" x14ac:dyDescent="0.25">
      <c r="A4345" t="s">
        <v>492</v>
      </c>
      <c r="B4345" t="s">
        <v>493</v>
      </c>
      <c r="C4345" t="s">
        <v>494</v>
      </c>
      <c r="D4345" t="s">
        <v>361</v>
      </c>
      <c r="E4345" t="s">
        <v>332</v>
      </c>
      <c r="F4345" t="s">
        <v>260</v>
      </c>
      <c r="G4345" t="s">
        <v>188</v>
      </c>
      <c r="H4345" t="s">
        <v>431</v>
      </c>
      <c r="I4345" t="s">
        <v>240</v>
      </c>
      <c r="J4345" t="s">
        <v>290</v>
      </c>
      <c r="K4345" t="s">
        <v>430</v>
      </c>
      <c r="L4345" t="s">
        <v>237</v>
      </c>
      <c r="M4345" t="s">
        <v>368</v>
      </c>
      <c r="O4345" t="s">
        <v>265</v>
      </c>
      <c r="P4345">
        <v>2020</v>
      </c>
      <c r="Q4345">
        <v>0.41574445799999998</v>
      </c>
    </row>
    <row r="4346" spans="1:17" x14ac:dyDescent="0.25">
      <c r="A4346" t="s">
        <v>492</v>
      </c>
      <c r="B4346" t="s">
        <v>493</v>
      </c>
      <c r="C4346" t="s">
        <v>494</v>
      </c>
      <c r="D4346" t="s">
        <v>361</v>
      </c>
      <c r="E4346" t="s">
        <v>332</v>
      </c>
      <c r="F4346" t="s">
        <v>260</v>
      </c>
      <c r="G4346" t="s">
        <v>188</v>
      </c>
      <c r="H4346" t="s">
        <v>431</v>
      </c>
      <c r="I4346" t="s">
        <v>240</v>
      </c>
      <c r="J4346" t="s">
        <v>290</v>
      </c>
      <c r="K4346" t="s">
        <v>430</v>
      </c>
      <c r="L4346" t="s">
        <v>237</v>
      </c>
      <c r="M4346" t="s">
        <v>368</v>
      </c>
      <c r="O4346" t="s">
        <v>194</v>
      </c>
      <c r="P4346">
        <v>2030</v>
      </c>
      <c r="Q4346">
        <v>0.335331877</v>
      </c>
    </row>
    <row r="4347" spans="1:17" x14ac:dyDescent="0.25">
      <c r="A4347" t="s">
        <v>492</v>
      </c>
      <c r="B4347" t="s">
        <v>493</v>
      </c>
      <c r="C4347" t="s">
        <v>494</v>
      </c>
      <c r="D4347" t="s">
        <v>361</v>
      </c>
      <c r="E4347" t="s">
        <v>332</v>
      </c>
      <c r="F4347" t="s">
        <v>260</v>
      </c>
      <c r="G4347" t="s">
        <v>188</v>
      </c>
      <c r="H4347" t="s">
        <v>431</v>
      </c>
      <c r="I4347" t="s">
        <v>240</v>
      </c>
      <c r="J4347" t="s">
        <v>290</v>
      </c>
      <c r="K4347" t="s">
        <v>430</v>
      </c>
      <c r="L4347" t="s">
        <v>237</v>
      </c>
      <c r="M4347" t="s">
        <v>368</v>
      </c>
      <c r="O4347" t="s">
        <v>194</v>
      </c>
      <c r="P4347">
        <v>2050</v>
      </c>
      <c r="Q4347">
        <v>0.30334473000000001</v>
      </c>
    </row>
    <row r="4348" spans="1:17" x14ac:dyDescent="0.25">
      <c r="A4348" t="s">
        <v>492</v>
      </c>
      <c r="B4348" t="s">
        <v>493</v>
      </c>
      <c r="C4348" t="s">
        <v>494</v>
      </c>
      <c r="D4348" t="s">
        <v>361</v>
      </c>
      <c r="E4348" t="s">
        <v>332</v>
      </c>
      <c r="F4348" t="s">
        <v>260</v>
      </c>
      <c r="G4348" t="s">
        <v>188</v>
      </c>
      <c r="H4348" t="s">
        <v>431</v>
      </c>
      <c r="I4348" t="s">
        <v>240</v>
      </c>
      <c r="J4348" t="s">
        <v>290</v>
      </c>
      <c r="K4348" t="s">
        <v>430</v>
      </c>
      <c r="L4348" t="s">
        <v>237</v>
      </c>
      <c r="M4348" t="s">
        <v>368</v>
      </c>
      <c r="O4348" t="s">
        <v>264</v>
      </c>
      <c r="P4348">
        <v>2050</v>
      </c>
      <c r="Q4348">
        <v>0.25149890800000002</v>
      </c>
    </row>
    <row r="4349" spans="1:17" x14ac:dyDescent="0.25">
      <c r="A4349" t="s">
        <v>492</v>
      </c>
      <c r="B4349" t="s">
        <v>493</v>
      </c>
      <c r="C4349" t="s">
        <v>494</v>
      </c>
      <c r="D4349" t="s">
        <v>361</v>
      </c>
      <c r="E4349" t="s">
        <v>332</v>
      </c>
      <c r="F4349" t="s">
        <v>260</v>
      </c>
      <c r="G4349" t="s">
        <v>188</v>
      </c>
      <c r="H4349" t="s">
        <v>431</v>
      </c>
      <c r="I4349" t="s">
        <v>240</v>
      </c>
      <c r="J4349" t="s">
        <v>290</v>
      </c>
      <c r="K4349" t="s">
        <v>430</v>
      </c>
      <c r="L4349" t="s">
        <v>237</v>
      </c>
      <c r="M4349" t="s">
        <v>368</v>
      </c>
      <c r="O4349" t="s">
        <v>265</v>
      </c>
      <c r="P4349">
        <v>2050</v>
      </c>
      <c r="Q4349">
        <v>0.41916484599999998</v>
      </c>
    </row>
    <row r="4350" spans="1:17" x14ac:dyDescent="0.25">
      <c r="A4350" t="s">
        <v>492</v>
      </c>
      <c r="B4350" t="s">
        <v>493</v>
      </c>
      <c r="C4350" t="s">
        <v>494</v>
      </c>
      <c r="D4350" t="s">
        <v>361</v>
      </c>
      <c r="E4350" t="s">
        <v>332</v>
      </c>
      <c r="F4350" t="s">
        <v>260</v>
      </c>
      <c r="G4350" t="s">
        <v>188</v>
      </c>
      <c r="H4350" t="s">
        <v>432</v>
      </c>
      <c r="I4350" t="s">
        <v>433</v>
      </c>
      <c r="J4350" t="s">
        <v>434</v>
      </c>
      <c r="K4350" t="s">
        <v>191</v>
      </c>
      <c r="M4350" t="s">
        <v>210</v>
      </c>
      <c r="N4350" t="s">
        <v>206</v>
      </c>
      <c r="O4350" t="s">
        <v>194</v>
      </c>
      <c r="P4350">
        <v>2015</v>
      </c>
      <c r="Q4350">
        <v>1.943163316E-2</v>
      </c>
    </row>
    <row r="4351" spans="1:17" x14ac:dyDescent="0.25">
      <c r="A4351" t="s">
        <v>492</v>
      </c>
      <c r="B4351" t="s">
        <v>493</v>
      </c>
      <c r="C4351" t="s">
        <v>494</v>
      </c>
      <c r="D4351" t="s">
        <v>361</v>
      </c>
      <c r="E4351" t="s">
        <v>332</v>
      </c>
      <c r="F4351" t="s">
        <v>260</v>
      </c>
      <c r="G4351" t="s">
        <v>188</v>
      </c>
      <c r="H4351" t="s">
        <v>432</v>
      </c>
      <c r="I4351" t="s">
        <v>433</v>
      </c>
      <c r="J4351" t="s">
        <v>434</v>
      </c>
      <c r="K4351" t="s">
        <v>191</v>
      </c>
      <c r="M4351" t="s">
        <v>210</v>
      </c>
      <c r="N4351" t="s">
        <v>206</v>
      </c>
      <c r="O4351" t="s">
        <v>194</v>
      </c>
      <c r="P4351">
        <v>2020</v>
      </c>
      <c r="Q4351">
        <v>1.8690807050000001E-2</v>
      </c>
    </row>
    <row r="4352" spans="1:17" x14ac:dyDescent="0.25">
      <c r="A4352" t="s">
        <v>492</v>
      </c>
      <c r="B4352" t="s">
        <v>493</v>
      </c>
      <c r="C4352" t="s">
        <v>494</v>
      </c>
      <c r="D4352" t="s">
        <v>361</v>
      </c>
      <c r="E4352" t="s">
        <v>332</v>
      </c>
      <c r="F4352" t="s">
        <v>260</v>
      </c>
      <c r="G4352" t="s">
        <v>188</v>
      </c>
      <c r="H4352" t="s">
        <v>432</v>
      </c>
      <c r="I4352" t="s">
        <v>433</v>
      </c>
      <c r="J4352" t="s">
        <v>434</v>
      </c>
      <c r="K4352" t="s">
        <v>191</v>
      </c>
      <c r="M4352" t="s">
        <v>210</v>
      </c>
      <c r="N4352" t="s">
        <v>206</v>
      </c>
      <c r="O4352" t="s">
        <v>264</v>
      </c>
      <c r="P4352">
        <v>2020</v>
      </c>
      <c r="Q4352">
        <v>0.01</v>
      </c>
    </row>
    <row r="4353" spans="1:17" x14ac:dyDescent="0.25">
      <c r="A4353" t="s">
        <v>492</v>
      </c>
      <c r="B4353" t="s">
        <v>493</v>
      </c>
      <c r="C4353" t="s">
        <v>494</v>
      </c>
      <c r="D4353" t="s">
        <v>361</v>
      </c>
      <c r="E4353" t="s">
        <v>332</v>
      </c>
      <c r="F4353" t="s">
        <v>260</v>
      </c>
      <c r="G4353" t="s">
        <v>188</v>
      </c>
      <c r="H4353" t="s">
        <v>432</v>
      </c>
      <c r="I4353" t="s">
        <v>433</v>
      </c>
      <c r="J4353" t="s">
        <v>434</v>
      </c>
      <c r="K4353" t="s">
        <v>191</v>
      </c>
      <c r="M4353" t="s">
        <v>210</v>
      </c>
      <c r="N4353" t="s">
        <v>206</v>
      </c>
      <c r="O4353" t="s">
        <v>265</v>
      </c>
      <c r="P4353">
        <v>2020</v>
      </c>
      <c r="Q4353">
        <v>0.28000000000000003</v>
      </c>
    </row>
    <row r="4354" spans="1:17" x14ac:dyDescent="0.25">
      <c r="A4354" t="s">
        <v>492</v>
      </c>
      <c r="B4354" t="s">
        <v>493</v>
      </c>
      <c r="C4354" t="s">
        <v>494</v>
      </c>
      <c r="D4354" t="s">
        <v>361</v>
      </c>
      <c r="E4354" t="s">
        <v>332</v>
      </c>
      <c r="F4354" t="s">
        <v>260</v>
      </c>
      <c r="G4354" t="s">
        <v>188</v>
      </c>
      <c r="H4354" t="s">
        <v>432</v>
      </c>
      <c r="I4354" t="s">
        <v>433</v>
      </c>
      <c r="J4354" t="s">
        <v>434</v>
      </c>
      <c r="K4354" t="s">
        <v>191</v>
      </c>
      <c r="M4354" t="s">
        <v>210</v>
      </c>
      <c r="N4354" t="s">
        <v>206</v>
      </c>
      <c r="O4354" t="s">
        <v>194</v>
      </c>
      <c r="P4354">
        <v>2030</v>
      </c>
      <c r="Q4354">
        <v>1.8688741589999999E-2</v>
      </c>
    </row>
    <row r="4355" spans="1:17" x14ac:dyDescent="0.25">
      <c r="A4355" t="s">
        <v>492</v>
      </c>
      <c r="B4355" t="s">
        <v>493</v>
      </c>
      <c r="C4355" t="s">
        <v>494</v>
      </c>
      <c r="D4355" t="s">
        <v>361</v>
      </c>
      <c r="E4355" t="s">
        <v>332</v>
      </c>
      <c r="F4355" t="s">
        <v>260</v>
      </c>
      <c r="G4355" t="s">
        <v>188</v>
      </c>
      <c r="H4355" t="s">
        <v>432</v>
      </c>
      <c r="I4355" t="s">
        <v>433</v>
      </c>
      <c r="J4355" t="s">
        <v>434</v>
      </c>
      <c r="K4355" t="s">
        <v>191</v>
      </c>
      <c r="M4355" t="s">
        <v>210</v>
      </c>
      <c r="N4355" t="s">
        <v>206</v>
      </c>
      <c r="O4355" t="s">
        <v>194</v>
      </c>
      <c r="P4355">
        <v>2050</v>
      </c>
      <c r="Q4355">
        <v>1.8699187999999999E-2</v>
      </c>
    </row>
    <row r="4356" spans="1:17" x14ac:dyDescent="0.25">
      <c r="A4356" t="s">
        <v>492</v>
      </c>
      <c r="B4356" t="s">
        <v>493</v>
      </c>
      <c r="C4356" t="s">
        <v>494</v>
      </c>
      <c r="D4356" t="s">
        <v>361</v>
      </c>
      <c r="E4356" t="s">
        <v>332</v>
      </c>
      <c r="F4356" t="s">
        <v>260</v>
      </c>
      <c r="G4356" t="s">
        <v>188</v>
      </c>
      <c r="H4356" t="s">
        <v>432</v>
      </c>
      <c r="I4356" t="s">
        <v>433</v>
      </c>
      <c r="J4356" t="s">
        <v>434</v>
      </c>
      <c r="K4356" t="s">
        <v>191</v>
      </c>
      <c r="M4356" t="s">
        <v>210</v>
      </c>
      <c r="N4356" t="s">
        <v>206</v>
      </c>
      <c r="O4356" t="s">
        <v>264</v>
      </c>
      <c r="P4356">
        <v>2050</v>
      </c>
      <c r="Q4356">
        <v>0.01</v>
      </c>
    </row>
    <row r="4357" spans="1:17" x14ac:dyDescent="0.25">
      <c r="A4357" t="s">
        <v>492</v>
      </c>
      <c r="B4357" t="s">
        <v>493</v>
      </c>
      <c r="C4357" t="s">
        <v>494</v>
      </c>
      <c r="D4357" t="s">
        <v>361</v>
      </c>
      <c r="E4357" t="s">
        <v>332</v>
      </c>
      <c r="F4357" t="s">
        <v>260</v>
      </c>
      <c r="G4357" t="s">
        <v>188</v>
      </c>
      <c r="H4357" t="s">
        <v>432</v>
      </c>
      <c r="I4357" t="s">
        <v>433</v>
      </c>
      <c r="J4357" t="s">
        <v>434</v>
      </c>
      <c r="K4357" t="s">
        <v>191</v>
      </c>
      <c r="M4357" t="s">
        <v>210</v>
      </c>
      <c r="N4357" t="s">
        <v>206</v>
      </c>
      <c r="O4357" t="s">
        <v>265</v>
      </c>
      <c r="P4357">
        <v>2050</v>
      </c>
      <c r="Q4357">
        <v>0.28000000000000003</v>
      </c>
    </row>
    <row r="4358" spans="1:17" x14ac:dyDescent="0.25">
      <c r="A4358" t="s">
        <v>492</v>
      </c>
      <c r="B4358" t="s">
        <v>493</v>
      </c>
      <c r="C4358" t="s">
        <v>494</v>
      </c>
      <c r="D4358" t="s">
        <v>361</v>
      </c>
      <c r="E4358" t="s">
        <v>332</v>
      </c>
      <c r="F4358" t="s">
        <v>260</v>
      </c>
      <c r="G4358" t="s">
        <v>188</v>
      </c>
      <c r="H4358" t="s">
        <v>436</v>
      </c>
      <c r="I4358" t="s">
        <v>436</v>
      </c>
      <c r="M4358" t="s">
        <v>395</v>
      </c>
      <c r="O4358" t="s">
        <v>194</v>
      </c>
      <c r="P4358">
        <v>2015</v>
      </c>
      <c r="Q4358">
        <v>1</v>
      </c>
    </row>
    <row r="4359" spans="1:17" x14ac:dyDescent="0.25">
      <c r="A4359" t="s">
        <v>492</v>
      </c>
      <c r="B4359" t="s">
        <v>493</v>
      </c>
      <c r="C4359" t="s">
        <v>494</v>
      </c>
      <c r="D4359" t="s">
        <v>361</v>
      </c>
      <c r="E4359" t="s">
        <v>332</v>
      </c>
      <c r="F4359" t="s">
        <v>260</v>
      </c>
      <c r="G4359" t="s">
        <v>188</v>
      </c>
      <c r="H4359" t="s">
        <v>436</v>
      </c>
      <c r="I4359" t="s">
        <v>436</v>
      </c>
      <c r="M4359" t="s">
        <v>395</v>
      </c>
      <c r="O4359" t="s">
        <v>194</v>
      </c>
      <c r="P4359">
        <v>2020</v>
      </c>
      <c r="Q4359">
        <v>1</v>
      </c>
    </row>
    <row r="4360" spans="1:17" x14ac:dyDescent="0.25">
      <c r="A4360" t="s">
        <v>492</v>
      </c>
      <c r="B4360" t="s">
        <v>493</v>
      </c>
      <c r="C4360" t="s">
        <v>494</v>
      </c>
      <c r="D4360" t="s">
        <v>361</v>
      </c>
      <c r="E4360" t="s">
        <v>332</v>
      </c>
      <c r="F4360" t="s">
        <v>260</v>
      </c>
      <c r="G4360" t="s">
        <v>188</v>
      </c>
      <c r="H4360" t="s">
        <v>436</v>
      </c>
      <c r="I4360" t="s">
        <v>436</v>
      </c>
      <c r="M4360" t="s">
        <v>395</v>
      </c>
      <c r="O4360" t="s">
        <v>264</v>
      </c>
      <c r="P4360">
        <v>2020</v>
      </c>
      <c r="Q4360">
        <v>0</v>
      </c>
    </row>
    <row r="4361" spans="1:17" x14ac:dyDescent="0.25">
      <c r="A4361" t="s">
        <v>492</v>
      </c>
      <c r="B4361" t="s">
        <v>493</v>
      </c>
      <c r="C4361" t="s">
        <v>494</v>
      </c>
      <c r="D4361" t="s">
        <v>361</v>
      </c>
      <c r="E4361" t="s">
        <v>332</v>
      </c>
      <c r="F4361" t="s">
        <v>260</v>
      </c>
      <c r="G4361" t="s">
        <v>188</v>
      </c>
      <c r="H4361" t="s">
        <v>436</v>
      </c>
      <c r="I4361" t="s">
        <v>436</v>
      </c>
      <c r="M4361" t="s">
        <v>395</v>
      </c>
      <c r="O4361" t="s">
        <v>265</v>
      </c>
      <c r="P4361">
        <v>2020</v>
      </c>
      <c r="Q4361">
        <v>1</v>
      </c>
    </row>
    <row r="4362" spans="1:17" x14ac:dyDescent="0.25">
      <c r="A4362" t="s">
        <v>492</v>
      </c>
      <c r="B4362" t="s">
        <v>493</v>
      </c>
      <c r="C4362" t="s">
        <v>494</v>
      </c>
      <c r="D4362" t="s">
        <v>361</v>
      </c>
      <c r="E4362" t="s">
        <v>332</v>
      </c>
      <c r="F4362" t="s">
        <v>260</v>
      </c>
      <c r="G4362" t="s">
        <v>188</v>
      </c>
      <c r="H4362" t="s">
        <v>436</v>
      </c>
      <c r="I4362" t="s">
        <v>436</v>
      </c>
      <c r="M4362" t="s">
        <v>395</v>
      </c>
      <c r="O4362" t="s">
        <v>194</v>
      </c>
      <c r="P4362">
        <v>2030</v>
      </c>
      <c r="Q4362">
        <v>1</v>
      </c>
    </row>
    <row r="4363" spans="1:17" x14ac:dyDescent="0.25">
      <c r="A4363" t="s">
        <v>492</v>
      </c>
      <c r="B4363" t="s">
        <v>493</v>
      </c>
      <c r="C4363" t="s">
        <v>494</v>
      </c>
      <c r="D4363" t="s">
        <v>361</v>
      </c>
      <c r="E4363" t="s">
        <v>332</v>
      </c>
      <c r="F4363" t="s">
        <v>260</v>
      </c>
      <c r="G4363" t="s">
        <v>188</v>
      </c>
      <c r="H4363" t="s">
        <v>436</v>
      </c>
      <c r="I4363" t="s">
        <v>436</v>
      </c>
      <c r="M4363" t="s">
        <v>395</v>
      </c>
      <c r="O4363" t="s">
        <v>194</v>
      </c>
      <c r="P4363">
        <v>2050</v>
      </c>
      <c r="Q4363">
        <v>1</v>
      </c>
    </row>
    <row r="4364" spans="1:17" x14ac:dyDescent="0.25">
      <c r="A4364" t="s">
        <v>492</v>
      </c>
      <c r="B4364" t="s">
        <v>493</v>
      </c>
      <c r="C4364" t="s">
        <v>494</v>
      </c>
      <c r="D4364" t="s">
        <v>361</v>
      </c>
      <c r="E4364" t="s">
        <v>332</v>
      </c>
      <c r="F4364" t="s">
        <v>260</v>
      </c>
      <c r="G4364" t="s">
        <v>188</v>
      </c>
      <c r="H4364" t="s">
        <v>436</v>
      </c>
      <c r="I4364" t="s">
        <v>436</v>
      </c>
      <c r="M4364" t="s">
        <v>395</v>
      </c>
      <c r="O4364" t="s">
        <v>264</v>
      </c>
      <c r="P4364">
        <v>2050</v>
      </c>
      <c r="Q4364">
        <v>0</v>
      </c>
    </row>
    <row r="4365" spans="1:17" x14ac:dyDescent="0.25">
      <c r="A4365" t="s">
        <v>492</v>
      </c>
      <c r="B4365" t="s">
        <v>493</v>
      </c>
      <c r="C4365" t="s">
        <v>494</v>
      </c>
      <c r="D4365" t="s">
        <v>361</v>
      </c>
      <c r="E4365" t="s">
        <v>332</v>
      </c>
      <c r="F4365" t="s">
        <v>260</v>
      </c>
      <c r="G4365" t="s">
        <v>188</v>
      </c>
      <c r="H4365" t="s">
        <v>436</v>
      </c>
      <c r="I4365" t="s">
        <v>436</v>
      </c>
      <c r="M4365" t="s">
        <v>395</v>
      </c>
      <c r="O4365" t="s">
        <v>265</v>
      </c>
      <c r="P4365">
        <v>2050</v>
      </c>
      <c r="Q4365">
        <v>1</v>
      </c>
    </row>
    <row r="4366" spans="1:17" x14ac:dyDescent="0.25">
      <c r="A4366" t="s">
        <v>492</v>
      </c>
      <c r="B4366" t="s">
        <v>493</v>
      </c>
      <c r="C4366" t="s">
        <v>494</v>
      </c>
      <c r="D4366" t="s">
        <v>361</v>
      </c>
      <c r="E4366" t="s">
        <v>332</v>
      </c>
      <c r="F4366" t="s">
        <v>260</v>
      </c>
      <c r="G4366" t="s">
        <v>188</v>
      </c>
      <c r="H4366" t="s">
        <v>338</v>
      </c>
      <c r="I4366" t="s">
        <v>234</v>
      </c>
      <c r="J4366" t="s">
        <v>235</v>
      </c>
      <c r="K4366" t="s">
        <v>325</v>
      </c>
      <c r="L4366" t="s">
        <v>237</v>
      </c>
      <c r="O4366" t="s">
        <v>194</v>
      </c>
      <c r="P4366">
        <v>2015</v>
      </c>
      <c r="Q4366">
        <v>29500</v>
      </c>
    </row>
    <row r="4367" spans="1:17" x14ac:dyDescent="0.25">
      <c r="A4367" t="s">
        <v>492</v>
      </c>
      <c r="B4367" t="s">
        <v>493</v>
      </c>
      <c r="C4367" t="s">
        <v>494</v>
      </c>
      <c r="D4367" t="s">
        <v>361</v>
      </c>
      <c r="E4367" t="s">
        <v>332</v>
      </c>
      <c r="F4367" t="s">
        <v>260</v>
      </c>
      <c r="G4367" t="s">
        <v>188</v>
      </c>
      <c r="H4367" t="s">
        <v>338</v>
      </c>
      <c r="I4367" t="s">
        <v>234</v>
      </c>
      <c r="J4367" t="s">
        <v>235</v>
      </c>
      <c r="K4367" t="s">
        <v>325</v>
      </c>
      <c r="L4367" t="s">
        <v>237</v>
      </c>
      <c r="O4367" t="s">
        <v>194</v>
      </c>
      <c r="P4367">
        <v>2020</v>
      </c>
      <c r="Q4367">
        <v>28800</v>
      </c>
    </row>
    <row r="4368" spans="1:17" x14ac:dyDescent="0.25">
      <c r="A4368" t="s">
        <v>492</v>
      </c>
      <c r="B4368" t="s">
        <v>493</v>
      </c>
      <c r="C4368" t="s">
        <v>494</v>
      </c>
      <c r="D4368" t="s">
        <v>361</v>
      </c>
      <c r="E4368" t="s">
        <v>332</v>
      </c>
      <c r="F4368" t="s">
        <v>260</v>
      </c>
      <c r="G4368" t="s">
        <v>188</v>
      </c>
      <c r="H4368" t="s">
        <v>338</v>
      </c>
      <c r="I4368" t="s">
        <v>234</v>
      </c>
      <c r="J4368" t="s">
        <v>235</v>
      </c>
      <c r="K4368" t="s">
        <v>325</v>
      </c>
      <c r="L4368" t="s">
        <v>237</v>
      </c>
      <c r="O4368" t="s">
        <v>264</v>
      </c>
      <c r="P4368">
        <v>2020</v>
      </c>
      <c r="Q4368">
        <v>24300</v>
      </c>
    </row>
    <row r="4369" spans="1:17" x14ac:dyDescent="0.25">
      <c r="A4369" t="s">
        <v>492</v>
      </c>
      <c r="B4369" t="s">
        <v>493</v>
      </c>
      <c r="C4369" t="s">
        <v>494</v>
      </c>
      <c r="D4369" t="s">
        <v>361</v>
      </c>
      <c r="E4369" t="s">
        <v>332</v>
      </c>
      <c r="F4369" t="s">
        <v>260</v>
      </c>
      <c r="G4369" t="s">
        <v>188</v>
      </c>
      <c r="H4369" t="s">
        <v>338</v>
      </c>
      <c r="I4369" t="s">
        <v>234</v>
      </c>
      <c r="J4369" t="s">
        <v>235</v>
      </c>
      <c r="K4369" t="s">
        <v>325</v>
      </c>
      <c r="L4369" t="s">
        <v>237</v>
      </c>
      <c r="O4369" t="s">
        <v>265</v>
      </c>
      <c r="P4369">
        <v>2020</v>
      </c>
      <c r="Q4369">
        <v>33900</v>
      </c>
    </row>
    <row r="4370" spans="1:17" x14ac:dyDescent="0.25">
      <c r="A4370" t="s">
        <v>492</v>
      </c>
      <c r="B4370" t="s">
        <v>493</v>
      </c>
      <c r="C4370" t="s">
        <v>494</v>
      </c>
      <c r="D4370" t="s">
        <v>361</v>
      </c>
      <c r="E4370" t="s">
        <v>332</v>
      </c>
      <c r="F4370" t="s">
        <v>260</v>
      </c>
      <c r="G4370" t="s">
        <v>188</v>
      </c>
      <c r="H4370" t="s">
        <v>338</v>
      </c>
      <c r="I4370" t="s">
        <v>234</v>
      </c>
      <c r="J4370" t="s">
        <v>235</v>
      </c>
      <c r="K4370" t="s">
        <v>325</v>
      </c>
      <c r="L4370" t="s">
        <v>237</v>
      </c>
      <c r="O4370" t="s">
        <v>194</v>
      </c>
      <c r="P4370">
        <v>2030</v>
      </c>
      <c r="Q4370">
        <v>27300</v>
      </c>
    </row>
    <row r="4371" spans="1:17" x14ac:dyDescent="0.25">
      <c r="A4371" t="s">
        <v>492</v>
      </c>
      <c r="B4371" t="s">
        <v>493</v>
      </c>
      <c r="C4371" t="s">
        <v>494</v>
      </c>
      <c r="D4371" t="s">
        <v>361</v>
      </c>
      <c r="E4371" t="s">
        <v>332</v>
      </c>
      <c r="F4371" t="s">
        <v>260</v>
      </c>
      <c r="G4371" t="s">
        <v>188</v>
      </c>
      <c r="H4371" t="s">
        <v>338</v>
      </c>
      <c r="I4371" t="s">
        <v>234</v>
      </c>
      <c r="J4371" t="s">
        <v>235</v>
      </c>
      <c r="K4371" t="s">
        <v>325</v>
      </c>
      <c r="L4371" t="s">
        <v>237</v>
      </c>
      <c r="O4371" t="s">
        <v>194</v>
      </c>
      <c r="P4371">
        <v>2050</v>
      </c>
      <c r="Q4371">
        <v>25100</v>
      </c>
    </row>
    <row r="4372" spans="1:17" x14ac:dyDescent="0.25">
      <c r="A4372" t="s">
        <v>492</v>
      </c>
      <c r="B4372" t="s">
        <v>493</v>
      </c>
      <c r="C4372" t="s">
        <v>494</v>
      </c>
      <c r="D4372" t="s">
        <v>361</v>
      </c>
      <c r="E4372" t="s">
        <v>332</v>
      </c>
      <c r="F4372" t="s">
        <v>260</v>
      </c>
      <c r="G4372" t="s">
        <v>188</v>
      </c>
      <c r="H4372" t="s">
        <v>338</v>
      </c>
      <c r="I4372" t="s">
        <v>234</v>
      </c>
      <c r="J4372" t="s">
        <v>235</v>
      </c>
      <c r="K4372" t="s">
        <v>325</v>
      </c>
      <c r="L4372" t="s">
        <v>237</v>
      </c>
      <c r="O4372" t="s">
        <v>264</v>
      </c>
      <c r="P4372">
        <v>2050</v>
      </c>
      <c r="Q4372">
        <v>19100</v>
      </c>
    </row>
    <row r="4373" spans="1:17" x14ac:dyDescent="0.25">
      <c r="A4373" t="s">
        <v>492</v>
      </c>
      <c r="B4373" t="s">
        <v>493</v>
      </c>
      <c r="C4373" t="s">
        <v>494</v>
      </c>
      <c r="D4373" t="s">
        <v>361</v>
      </c>
      <c r="E4373" t="s">
        <v>332</v>
      </c>
      <c r="F4373" t="s">
        <v>260</v>
      </c>
      <c r="G4373" t="s">
        <v>188</v>
      </c>
      <c r="H4373" t="s">
        <v>338</v>
      </c>
      <c r="I4373" t="s">
        <v>234</v>
      </c>
      <c r="J4373" t="s">
        <v>235</v>
      </c>
      <c r="K4373" t="s">
        <v>325</v>
      </c>
      <c r="L4373" t="s">
        <v>237</v>
      </c>
      <c r="O4373" t="s">
        <v>265</v>
      </c>
      <c r="P4373">
        <v>2050</v>
      </c>
      <c r="Q4373">
        <v>32900</v>
      </c>
    </row>
    <row r="4374" spans="1:17" x14ac:dyDescent="0.25">
      <c r="A4374" t="s">
        <v>492</v>
      </c>
      <c r="B4374" t="s">
        <v>493</v>
      </c>
      <c r="C4374" t="s">
        <v>494</v>
      </c>
      <c r="D4374" t="s">
        <v>361</v>
      </c>
      <c r="E4374" t="s">
        <v>332</v>
      </c>
      <c r="F4374" t="s">
        <v>260</v>
      </c>
      <c r="G4374" t="s">
        <v>188</v>
      </c>
      <c r="H4374" t="s">
        <v>441</v>
      </c>
      <c r="I4374" t="s">
        <v>441</v>
      </c>
      <c r="M4374" t="s">
        <v>395</v>
      </c>
      <c r="O4374" t="s">
        <v>194</v>
      </c>
      <c r="P4374">
        <v>2015</v>
      </c>
      <c r="Q4374">
        <v>1</v>
      </c>
    </row>
    <row r="4375" spans="1:17" x14ac:dyDescent="0.25">
      <c r="A4375" t="s">
        <v>492</v>
      </c>
      <c r="B4375" t="s">
        <v>493</v>
      </c>
      <c r="C4375" t="s">
        <v>494</v>
      </c>
      <c r="D4375" t="s">
        <v>361</v>
      </c>
      <c r="E4375" t="s">
        <v>332</v>
      </c>
      <c r="F4375" t="s">
        <v>260</v>
      </c>
      <c r="G4375" t="s">
        <v>188</v>
      </c>
      <c r="H4375" t="s">
        <v>441</v>
      </c>
      <c r="I4375" t="s">
        <v>441</v>
      </c>
      <c r="M4375" t="s">
        <v>395</v>
      </c>
      <c r="O4375" t="s">
        <v>194</v>
      </c>
      <c r="P4375">
        <v>2020</v>
      </c>
      <c r="Q4375">
        <v>1</v>
      </c>
    </row>
    <row r="4376" spans="1:17" x14ac:dyDescent="0.25">
      <c r="A4376" t="s">
        <v>492</v>
      </c>
      <c r="B4376" t="s">
        <v>493</v>
      </c>
      <c r="C4376" t="s">
        <v>494</v>
      </c>
      <c r="D4376" t="s">
        <v>361</v>
      </c>
      <c r="E4376" t="s">
        <v>332</v>
      </c>
      <c r="F4376" t="s">
        <v>260</v>
      </c>
      <c r="G4376" t="s">
        <v>188</v>
      </c>
      <c r="H4376" t="s">
        <v>441</v>
      </c>
      <c r="I4376" t="s">
        <v>441</v>
      </c>
      <c r="M4376" t="s">
        <v>395</v>
      </c>
      <c r="O4376" t="s">
        <v>264</v>
      </c>
      <c r="P4376">
        <v>2020</v>
      </c>
      <c r="Q4376">
        <v>0</v>
      </c>
    </row>
    <row r="4377" spans="1:17" x14ac:dyDescent="0.25">
      <c r="A4377" t="s">
        <v>492</v>
      </c>
      <c r="B4377" t="s">
        <v>493</v>
      </c>
      <c r="C4377" t="s">
        <v>494</v>
      </c>
      <c r="D4377" t="s">
        <v>361</v>
      </c>
      <c r="E4377" t="s">
        <v>332</v>
      </c>
      <c r="F4377" t="s">
        <v>260</v>
      </c>
      <c r="G4377" t="s">
        <v>188</v>
      </c>
      <c r="H4377" t="s">
        <v>441</v>
      </c>
      <c r="I4377" t="s">
        <v>441</v>
      </c>
      <c r="M4377" t="s">
        <v>395</v>
      </c>
      <c r="O4377" t="s">
        <v>265</v>
      </c>
      <c r="P4377">
        <v>2020</v>
      </c>
      <c r="Q4377">
        <v>1</v>
      </c>
    </row>
    <row r="4378" spans="1:17" x14ac:dyDescent="0.25">
      <c r="A4378" t="s">
        <v>492</v>
      </c>
      <c r="B4378" t="s">
        <v>493</v>
      </c>
      <c r="C4378" t="s">
        <v>494</v>
      </c>
      <c r="D4378" t="s">
        <v>361</v>
      </c>
      <c r="E4378" t="s">
        <v>332</v>
      </c>
      <c r="F4378" t="s">
        <v>260</v>
      </c>
      <c r="G4378" t="s">
        <v>188</v>
      </c>
      <c r="H4378" t="s">
        <v>441</v>
      </c>
      <c r="I4378" t="s">
        <v>441</v>
      </c>
      <c r="M4378" t="s">
        <v>395</v>
      </c>
      <c r="O4378" t="s">
        <v>194</v>
      </c>
      <c r="P4378">
        <v>2030</v>
      </c>
      <c r="Q4378">
        <v>1</v>
      </c>
    </row>
    <row r="4379" spans="1:17" x14ac:dyDescent="0.25">
      <c r="A4379" t="s">
        <v>492</v>
      </c>
      <c r="B4379" t="s">
        <v>493</v>
      </c>
      <c r="C4379" t="s">
        <v>494</v>
      </c>
      <c r="D4379" t="s">
        <v>361</v>
      </c>
      <c r="E4379" t="s">
        <v>332</v>
      </c>
      <c r="F4379" t="s">
        <v>260</v>
      </c>
      <c r="G4379" t="s">
        <v>188</v>
      </c>
      <c r="H4379" t="s">
        <v>441</v>
      </c>
      <c r="I4379" t="s">
        <v>441</v>
      </c>
      <c r="M4379" t="s">
        <v>395</v>
      </c>
      <c r="O4379" t="s">
        <v>194</v>
      </c>
      <c r="P4379">
        <v>2050</v>
      </c>
      <c r="Q4379">
        <v>1</v>
      </c>
    </row>
    <row r="4380" spans="1:17" x14ac:dyDescent="0.25">
      <c r="A4380" t="s">
        <v>492</v>
      </c>
      <c r="B4380" t="s">
        <v>493</v>
      </c>
      <c r="C4380" t="s">
        <v>494</v>
      </c>
      <c r="D4380" t="s">
        <v>361</v>
      </c>
      <c r="E4380" t="s">
        <v>332</v>
      </c>
      <c r="F4380" t="s">
        <v>260</v>
      </c>
      <c r="G4380" t="s">
        <v>188</v>
      </c>
      <c r="H4380" t="s">
        <v>441</v>
      </c>
      <c r="I4380" t="s">
        <v>441</v>
      </c>
      <c r="M4380" t="s">
        <v>395</v>
      </c>
      <c r="O4380" t="s">
        <v>264</v>
      </c>
      <c r="P4380">
        <v>2050</v>
      </c>
      <c r="Q4380">
        <v>0</v>
      </c>
    </row>
    <row r="4381" spans="1:17" x14ac:dyDescent="0.25">
      <c r="A4381" t="s">
        <v>492</v>
      </c>
      <c r="B4381" t="s">
        <v>493</v>
      </c>
      <c r="C4381" t="s">
        <v>494</v>
      </c>
      <c r="D4381" t="s">
        <v>361</v>
      </c>
      <c r="E4381" t="s">
        <v>332</v>
      </c>
      <c r="F4381" t="s">
        <v>260</v>
      </c>
      <c r="G4381" t="s">
        <v>188</v>
      </c>
      <c r="H4381" t="s">
        <v>441</v>
      </c>
      <c r="I4381" t="s">
        <v>441</v>
      </c>
      <c r="M4381" t="s">
        <v>395</v>
      </c>
      <c r="O4381" t="s">
        <v>265</v>
      </c>
      <c r="P4381">
        <v>2050</v>
      </c>
      <c r="Q4381">
        <v>1</v>
      </c>
    </row>
    <row r="4382" spans="1:17" x14ac:dyDescent="0.25">
      <c r="A4382" t="s">
        <v>492</v>
      </c>
      <c r="B4382" t="s">
        <v>493</v>
      </c>
      <c r="C4382" t="s">
        <v>494</v>
      </c>
      <c r="D4382" t="s">
        <v>361</v>
      </c>
      <c r="E4382" t="s">
        <v>332</v>
      </c>
      <c r="F4382" t="s">
        <v>260</v>
      </c>
      <c r="G4382" t="s">
        <v>188</v>
      </c>
      <c r="H4382" t="s">
        <v>499</v>
      </c>
      <c r="I4382" t="s">
        <v>500</v>
      </c>
      <c r="K4382" t="s">
        <v>501</v>
      </c>
      <c r="L4382" t="s">
        <v>237</v>
      </c>
      <c r="M4382" t="s">
        <v>368</v>
      </c>
      <c r="O4382" t="s">
        <v>194</v>
      </c>
      <c r="P4382">
        <v>2015</v>
      </c>
      <c r="Q4382">
        <v>0.01</v>
      </c>
    </row>
    <row r="4383" spans="1:17" x14ac:dyDescent="0.25">
      <c r="A4383" t="s">
        <v>492</v>
      </c>
      <c r="B4383" t="s">
        <v>493</v>
      </c>
      <c r="C4383" t="s">
        <v>494</v>
      </c>
      <c r="D4383" t="s">
        <v>361</v>
      </c>
      <c r="E4383" t="s">
        <v>332</v>
      </c>
      <c r="F4383" t="s">
        <v>260</v>
      </c>
      <c r="G4383" t="s">
        <v>188</v>
      </c>
      <c r="H4383" t="s">
        <v>499</v>
      </c>
      <c r="I4383" t="s">
        <v>500</v>
      </c>
      <c r="K4383" t="s">
        <v>501</v>
      </c>
      <c r="L4383" t="s">
        <v>237</v>
      </c>
      <c r="M4383" t="s">
        <v>368</v>
      </c>
      <c r="O4383" t="s">
        <v>194</v>
      </c>
      <c r="P4383">
        <v>2020</v>
      </c>
      <c r="Q4383">
        <v>9.7524880000000001E-3</v>
      </c>
    </row>
    <row r="4384" spans="1:17" x14ac:dyDescent="0.25">
      <c r="A4384" t="s">
        <v>492</v>
      </c>
      <c r="B4384" t="s">
        <v>493</v>
      </c>
      <c r="C4384" t="s">
        <v>494</v>
      </c>
      <c r="D4384" t="s">
        <v>361</v>
      </c>
      <c r="E4384" t="s">
        <v>332</v>
      </c>
      <c r="F4384" t="s">
        <v>260</v>
      </c>
      <c r="G4384" t="s">
        <v>188</v>
      </c>
      <c r="H4384" t="s">
        <v>499</v>
      </c>
      <c r="I4384" t="s">
        <v>500</v>
      </c>
      <c r="K4384" t="s">
        <v>501</v>
      </c>
      <c r="L4384" t="s">
        <v>237</v>
      </c>
      <c r="M4384" t="s">
        <v>368</v>
      </c>
      <c r="O4384" t="s">
        <v>264</v>
      </c>
      <c r="P4384">
        <v>2020</v>
      </c>
      <c r="Q4384">
        <v>8.5000000000000006E-3</v>
      </c>
    </row>
    <row r="4385" spans="1:17" x14ac:dyDescent="0.25">
      <c r="A4385" t="s">
        <v>492</v>
      </c>
      <c r="B4385" t="s">
        <v>493</v>
      </c>
      <c r="C4385" t="s">
        <v>494</v>
      </c>
      <c r="D4385" t="s">
        <v>361</v>
      </c>
      <c r="E4385" t="s">
        <v>332</v>
      </c>
      <c r="F4385" t="s">
        <v>260</v>
      </c>
      <c r="G4385" t="s">
        <v>188</v>
      </c>
      <c r="H4385" t="s">
        <v>499</v>
      </c>
      <c r="I4385" t="s">
        <v>500</v>
      </c>
      <c r="K4385" t="s">
        <v>501</v>
      </c>
      <c r="L4385" t="s">
        <v>237</v>
      </c>
      <c r="M4385" t="s">
        <v>368</v>
      </c>
      <c r="O4385" t="s">
        <v>265</v>
      </c>
      <c r="P4385">
        <v>2020</v>
      </c>
      <c r="Q4385">
        <v>1.15E-2</v>
      </c>
    </row>
    <row r="4386" spans="1:17" x14ac:dyDescent="0.25">
      <c r="A4386" t="s">
        <v>492</v>
      </c>
      <c r="B4386" t="s">
        <v>493</v>
      </c>
      <c r="C4386" t="s">
        <v>494</v>
      </c>
      <c r="D4386" t="s">
        <v>361</v>
      </c>
      <c r="E4386" t="s">
        <v>332</v>
      </c>
      <c r="F4386" t="s">
        <v>260</v>
      </c>
      <c r="G4386" t="s">
        <v>188</v>
      </c>
      <c r="H4386" t="s">
        <v>499</v>
      </c>
      <c r="I4386" t="s">
        <v>500</v>
      </c>
      <c r="K4386" t="s">
        <v>501</v>
      </c>
      <c r="L4386" t="s">
        <v>237</v>
      </c>
      <c r="M4386" t="s">
        <v>368</v>
      </c>
      <c r="O4386" t="s">
        <v>194</v>
      </c>
      <c r="P4386">
        <v>2030</v>
      </c>
      <c r="Q4386">
        <v>9.2756899999999996E-3</v>
      </c>
    </row>
    <row r="4387" spans="1:17" x14ac:dyDescent="0.25">
      <c r="A4387" t="s">
        <v>492</v>
      </c>
      <c r="B4387" t="s">
        <v>493</v>
      </c>
      <c r="C4387" t="s">
        <v>494</v>
      </c>
      <c r="D4387" t="s">
        <v>361</v>
      </c>
      <c r="E4387" t="s">
        <v>332</v>
      </c>
      <c r="F4387" t="s">
        <v>260</v>
      </c>
      <c r="G4387" t="s">
        <v>188</v>
      </c>
      <c r="H4387" t="s">
        <v>499</v>
      </c>
      <c r="I4387" t="s">
        <v>500</v>
      </c>
      <c r="K4387" t="s">
        <v>501</v>
      </c>
      <c r="L4387" t="s">
        <v>237</v>
      </c>
      <c r="M4387" t="s">
        <v>368</v>
      </c>
      <c r="O4387" t="s">
        <v>194</v>
      </c>
      <c r="P4387">
        <v>2050</v>
      </c>
      <c r="Q4387">
        <v>8.3908860000000002E-3</v>
      </c>
    </row>
    <row r="4388" spans="1:17" x14ac:dyDescent="0.25">
      <c r="A4388" t="s">
        <v>492</v>
      </c>
      <c r="B4388" t="s">
        <v>493</v>
      </c>
      <c r="C4388" t="s">
        <v>494</v>
      </c>
      <c r="D4388" t="s">
        <v>361</v>
      </c>
      <c r="E4388" t="s">
        <v>332</v>
      </c>
      <c r="F4388" t="s">
        <v>260</v>
      </c>
      <c r="G4388" t="s">
        <v>188</v>
      </c>
      <c r="H4388" t="s">
        <v>499</v>
      </c>
      <c r="I4388" t="s">
        <v>500</v>
      </c>
      <c r="K4388" t="s">
        <v>501</v>
      </c>
      <c r="L4388" t="s">
        <v>237</v>
      </c>
      <c r="M4388" t="s">
        <v>368</v>
      </c>
      <c r="O4388" t="s">
        <v>264</v>
      </c>
      <c r="P4388">
        <v>2050</v>
      </c>
      <c r="Q4388">
        <v>6.956767E-3</v>
      </c>
    </row>
    <row r="4389" spans="1:17" x14ac:dyDescent="0.25">
      <c r="A4389" t="s">
        <v>492</v>
      </c>
      <c r="B4389" t="s">
        <v>493</v>
      </c>
      <c r="C4389" t="s">
        <v>494</v>
      </c>
      <c r="D4389" t="s">
        <v>361</v>
      </c>
      <c r="E4389" t="s">
        <v>332</v>
      </c>
      <c r="F4389" t="s">
        <v>260</v>
      </c>
      <c r="G4389" t="s">
        <v>188</v>
      </c>
      <c r="H4389" t="s">
        <v>499</v>
      </c>
      <c r="I4389" t="s">
        <v>500</v>
      </c>
      <c r="K4389" t="s">
        <v>501</v>
      </c>
      <c r="L4389" t="s">
        <v>237</v>
      </c>
      <c r="M4389" t="s">
        <v>368</v>
      </c>
      <c r="O4389" t="s">
        <v>265</v>
      </c>
      <c r="P4389">
        <v>2050</v>
      </c>
      <c r="Q4389">
        <v>1.1594612000000001E-2</v>
      </c>
    </row>
    <row r="4390" spans="1:17" x14ac:dyDescent="0.25">
      <c r="A4390" t="s">
        <v>492</v>
      </c>
      <c r="B4390" t="s">
        <v>493</v>
      </c>
      <c r="C4390" t="s">
        <v>494</v>
      </c>
      <c r="D4390" t="s">
        <v>361</v>
      </c>
      <c r="E4390" t="s">
        <v>332</v>
      </c>
      <c r="F4390" t="s">
        <v>260</v>
      </c>
      <c r="G4390" t="s">
        <v>188</v>
      </c>
      <c r="H4390" t="s">
        <v>442</v>
      </c>
      <c r="I4390" t="s">
        <v>443</v>
      </c>
      <c r="J4390" t="s">
        <v>351</v>
      </c>
      <c r="K4390" t="s">
        <v>191</v>
      </c>
      <c r="M4390" t="s">
        <v>502</v>
      </c>
      <c r="N4390" t="s">
        <v>206</v>
      </c>
      <c r="O4390" t="s">
        <v>194</v>
      </c>
      <c r="P4390">
        <v>2015</v>
      </c>
      <c r="Q4390">
        <v>0.82913791510000001</v>
      </c>
    </row>
    <row r="4391" spans="1:17" x14ac:dyDescent="0.25">
      <c r="A4391" t="s">
        <v>492</v>
      </c>
      <c r="B4391" t="s">
        <v>493</v>
      </c>
      <c r="C4391" t="s">
        <v>494</v>
      </c>
      <c r="D4391" t="s">
        <v>361</v>
      </c>
      <c r="E4391" t="s">
        <v>332</v>
      </c>
      <c r="F4391" t="s">
        <v>260</v>
      </c>
      <c r="G4391" t="s">
        <v>188</v>
      </c>
      <c r="H4391" t="s">
        <v>442</v>
      </c>
      <c r="I4391" t="s">
        <v>443</v>
      </c>
      <c r="J4391" t="s">
        <v>351</v>
      </c>
      <c r="K4391" t="s">
        <v>191</v>
      </c>
      <c r="M4391" t="s">
        <v>502</v>
      </c>
      <c r="N4391" t="s">
        <v>206</v>
      </c>
      <c r="O4391" t="s">
        <v>194</v>
      </c>
      <c r="P4391">
        <v>2020</v>
      </c>
      <c r="Q4391">
        <v>0.83067224809999995</v>
      </c>
    </row>
    <row r="4392" spans="1:17" x14ac:dyDescent="0.25">
      <c r="A4392" t="s">
        <v>492</v>
      </c>
      <c r="B4392" t="s">
        <v>493</v>
      </c>
      <c r="C4392" t="s">
        <v>494</v>
      </c>
      <c r="D4392" t="s">
        <v>361</v>
      </c>
      <c r="E4392" t="s">
        <v>332</v>
      </c>
      <c r="F4392" t="s">
        <v>260</v>
      </c>
      <c r="G4392" t="s">
        <v>188</v>
      </c>
      <c r="H4392" t="s">
        <v>442</v>
      </c>
      <c r="I4392" t="s">
        <v>443</v>
      </c>
      <c r="J4392" t="s">
        <v>351</v>
      </c>
      <c r="K4392" t="s">
        <v>191</v>
      </c>
      <c r="M4392" t="s">
        <v>502</v>
      </c>
      <c r="N4392" t="s">
        <v>206</v>
      </c>
      <c r="O4392" t="s">
        <v>264</v>
      </c>
      <c r="P4392">
        <v>2020</v>
      </c>
      <c r="Q4392">
        <v>0.47</v>
      </c>
    </row>
    <row r="4393" spans="1:17" x14ac:dyDescent="0.25">
      <c r="A4393" t="s">
        <v>492</v>
      </c>
      <c r="B4393" t="s">
        <v>493</v>
      </c>
      <c r="C4393" t="s">
        <v>494</v>
      </c>
      <c r="D4393" t="s">
        <v>361</v>
      </c>
      <c r="E4393" t="s">
        <v>332</v>
      </c>
      <c r="F4393" t="s">
        <v>260</v>
      </c>
      <c r="G4393" t="s">
        <v>188</v>
      </c>
      <c r="H4393" t="s">
        <v>442</v>
      </c>
      <c r="I4393" t="s">
        <v>443</v>
      </c>
      <c r="J4393" t="s">
        <v>351</v>
      </c>
      <c r="K4393" t="s">
        <v>191</v>
      </c>
      <c r="M4393" t="s">
        <v>502</v>
      </c>
      <c r="N4393" t="s">
        <v>206</v>
      </c>
      <c r="O4393" t="s">
        <v>265</v>
      </c>
      <c r="P4393">
        <v>2020</v>
      </c>
      <c r="Q4393">
        <v>0.87</v>
      </c>
    </row>
    <row r="4394" spans="1:17" x14ac:dyDescent="0.25">
      <c r="A4394" t="s">
        <v>492</v>
      </c>
      <c r="B4394" t="s">
        <v>493</v>
      </c>
      <c r="C4394" t="s">
        <v>494</v>
      </c>
      <c r="D4394" t="s">
        <v>361</v>
      </c>
      <c r="E4394" t="s">
        <v>332</v>
      </c>
      <c r="F4394" t="s">
        <v>260</v>
      </c>
      <c r="G4394" t="s">
        <v>188</v>
      </c>
      <c r="H4394" t="s">
        <v>442</v>
      </c>
      <c r="I4394" t="s">
        <v>443</v>
      </c>
      <c r="J4394" t="s">
        <v>351</v>
      </c>
      <c r="K4394" t="s">
        <v>191</v>
      </c>
      <c r="M4394" t="s">
        <v>502</v>
      </c>
      <c r="N4394" t="s">
        <v>206</v>
      </c>
      <c r="O4394" t="s">
        <v>194</v>
      </c>
      <c r="P4394">
        <v>2030</v>
      </c>
      <c r="Q4394">
        <v>0.82960103019999998</v>
      </c>
    </row>
    <row r="4395" spans="1:17" x14ac:dyDescent="0.25">
      <c r="A4395" t="s">
        <v>492</v>
      </c>
      <c r="B4395" t="s">
        <v>493</v>
      </c>
      <c r="C4395" t="s">
        <v>494</v>
      </c>
      <c r="D4395" t="s">
        <v>361</v>
      </c>
      <c r="E4395" t="s">
        <v>332</v>
      </c>
      <c r="F4395" t="s">
        <v>260</v>
      </c>
      <c r="G4395" t="s">
        <v>188</v>
      </c>
      <c r="H4395" t="s">
        <v>442</v>
      </c>
      <c r="I4395" t="s">
        <v>443</v>
      </c>
      <c r="J4395" t="s">
        <v>351</v>
      </c>
      <c r="K4395" t="s">
        <v>191</v>
      </c>
      <c r="M4395" t="s">
        <v>502</v>
      </c>
      <c r="N4395" t="s">
        <v>206</v>
      </c>
      <c r="O4395" t="s">
        <v>194</v>
      </c>
      <c r="P4395">
        <v>2050</v>
      </c>
      <c r="Q4395">
        <v>0.83480624299999995</v>
      </c>
    </row>
    <row r="4396" spans="1:17" x14ac:dyDescent="0.25">
      <c r="A4396" t="s">
        <v>492</v>
      </c>
      <c r="B4396" t="s">
        <v>493</v>
      </c>
      <c r="C4396" t="s">
        <v>494</v>
      </c>
      <c r="D4396" t="s">
        <v>361</v>
      </c>
      <c r="E4396" t="s">
        <v>332</v>
      </c>
      <c r="F4396" t="s">
        <v>260</v>
      </c>
      <c r="G4396" t="s">
        <v>188</v>
      </c>
      <c r="H4396" t="s">
        <v>442</v>
      </c>
      <c r="I4396" t="s">
        <v>443</v>
      </c>
      <c r="J4396" t="s">
        <v>351</v>
      </c>
      <c r="K4396" t="s">
        <v>191</v>
      </c>
      <c r="M4396" t="s">
        <v>502</v>
      </c>
      <c r="N4396" t="s">
        <v>206</v>
      </c>
      <c r="O4396" t="s">
        <v>264</v>
      </c>
      <c r="P4396">
        <v>2050</v>
      </c>
      <c r="Q4396">
        <v>0.46</v>
      </c>
    </row>
    <row r="4397" spans="1:17" x14ac:dyDescent="0.25">
      <c r="A4397" t="s">
        <v>492</v>
      </c>
      <c r="B4397" t="s">
        <v>493</v>
      </c>
      <c r="C4397" t="s">
        <v>494</v>
      </c>
      <c r="D4397" t="s">
        <v>361</v>
      </c>
      <c r="E4397" t="s">
        <v>332</v>
      </c>
      <c r="F4397" t="s">
        <v>260</v>
      </c>
      <c r="G4397" t="s">
        <v>188</v>
      </c>
      <c r="H4397" t="s">
        <v>442</v>
      </c>
      <c r="I4397" t="s">
        <v>443</v>
      </c>
      <c r="J4397" t="s">
        <v>351</v>
      </c>
      <c r="K4397" t="s">
        <v>191</v>
      </c>
      <c r="M4397" t="s">
        <v>502</v>
      </c>
      <c r="N4397" t="s">
        <v>206</v>
      </c>
      <c r="O4397" t="s">
        <v>265</v>
      </c>
      <c r="P4397">
        <v>2050</v>
      </c>
      <c r="Q4397">
        <v>0.85</v>
      </c>
    </row>
    <row r="4398" spans="1:17" x14ac:dyDescent="0.25">
      <c r="A4398" t="s">
        <v>492</v>
      </c>
      <c r="B4398" t="s">
        <v>493</v>
      </c>
      <c r="C4398" t="s">
        <v>494</v>
      </c>
      <c r="D4398" t="s">
        <v>361</v>
      </c>
      <c r="E4398" t="s">
        <v>332</v>
      </c>
      <c r="F4398" t="s">
        <v>260</v>
      </c>
      <c r="G4398" t="s">
        <v>188</v>
      </c>
      <c r="H4398" t="s">
        <v>444</v>
      </c>
      <c r="I4398" t="s">
        <v>443</v>
      </c>
      <c r="J4398" t="s">
        <v>209</v>
      </c>
      <c r="K4398" t="s">
        <v>191</v>
      </c>
      <c r="M4398" t="s">
        <v>502</v>
      </c>
      <c r="N4398" t="s">
        <v>206</v>
      </c>
      <c r="O4398" t="s">
        <v>194</v>
      </c>
      <c r="P4398">
        <v>2015</v>
      </c>
      <c r="Q4398">
        <v>0.81395123960000004</v>
      </c>
    </row>
    <row r="4399" spans="1:17" x14ac:dyDescent="0.25">
      <c r="A4399" t="s">
        <v>492</v>
      </c>
      <c r="B4399" t="s">
        <v>493</v>
      </c>
      <c r="C4399" t="s">
        <v>494</v>
      </c>
      <c r="D4399" t="s">
        <v>361</v>
      </c>
      <c r="E4399" t="s">
        <v>332</v>
      </c>
      <c r="F4399" t="s">
        <v>260</v>
      </c>
      <c r="G4399" t="s">
        <v>188</v>
      </c>
      <c r="H4399" t="s">
        <v>444</v>
      </c>
      <c r="I4399" t="s">
        <v>443</v>
      </c>
      <c r="J4399" t="s">
        <v>209</v>
      </c>
      <c r="K4399" t="s">
        <v>191</v>
      </c>
      <c r="M4399" t="s">
        <v>502</v>
      </c>
      <c r="N4399" t="s">
        <v>206</v>
      </c>
      <c r="O4399" t="s">
        <v>194</v>
      </c>
      <c r="P4399">
        <v>2020</v>
      </c>
      <c r="Q4399">
        <v>0.81545367989999995</v>
      </c>
    </row>
    <row r="4400" spans="1:17" x14ac:dyDescent="0.25">
      <c r="A4400" t="s">
        <v>492</v>
      </c>
      <c r="B4400" t="s">
        <v>493</v>
      </c>
      <c r="C4400" t="s">
        <v>494</v>
      </c>
      <c r="D4400" t="s">
        <v>361</v>
      </c>
      <c r="E4400" t="s">
        <v>332</v>
      </c>
      <c r="F4400" t="s">
        <v>260</v>
      </c>
      <c r="G4400" t="s">
        <v>188</v>
      </c>
      <c r="H4400" t="s">
        <v>444</v>
      </c>
      <c r="I4400" t="s">
        <v>443</v>
      </c>
      <c r="J4400" t="s">
        <v>209</v>
      </c>
      <c r="K4400" t="s">
        <v>191</v>
      </c>
      <c r="M4400" t="s">
        <v>502</v>
      </c>
      <c r="N4400" t="s">
        <v>206</v>
      </c>
      <c r="O4400" t="s">
        <v>264</v>
      </c>
      <c r="P4400">
        <v>2020</v>
      </c>
      <c r="Q4400">
        <v>0.44</v>
      </c>
    </row>
    <row r="4401" spans="1:17" x14ac:dyDescent="0.25">
      <c r="A4401" t="s">
        <v>492</v>
      </c>
      <c r="B4401" t="s">
        <v>493</v>
      </c>
      <c r="C4401" t="s">
        <v>494</v>
      </c>
      <c r="D4401" t="s">
        <v>361</v>
      </c>
      <c r="E4401" t="s">
        <v>332</v>
      </c>
      <c r="F4401" t="s">
        <v>260</v>
      </c>
      <c r="G4401" t="s">
        <v>188</v>
      </c>
      <c r="H4401" t="s">
        <v>444</v>
      </c>
      <c r="I4401" t="s">
        <v>443</v>
      </c>
      <c r="J4401" t="s">
        <v>209</v>
      </c>
      <c r="K4401" t="s">
        <v>191</v>
      </c>
      <c r="M4401" t="s">
        <v>502</v>
      </c>
      <c r="N4401" t="s">
        <v>206</v>
      </c>
      <c r="O4401" t="s">
        <v>265</v>
      </c>
      <c r="P4401">
        <v>2020</v>
      </c>
      <c r="Q4401">
        <v>0.85</v>
      </c>
    </row>
    <row r="4402" spans="1:17" x14ac:dyDescent="0.25">
      <c r="A4402" t="s">
        <v>492</v>
      </c>
      <c r="B4402" t="s">
        <v>493</v>
      </c>
      <c r="C4402" t="s">
        <v>494</v>
      </c>
      <c r="D4402" t="s">
        <v>361</v>
      </c>
      <c r="E4402" t="s">
        <v>332</v>
      </c>
      <c r="F4402" t="s">
        <v>260</v>
      </c>
      <c r="G4402" t="s">
        <v>188</v>
      </c>
      <c r="H4402" t="s">
        <v>444</v>
      </c>
      <c r="I4402" t="s">
        <v>443</v>
      </c>
      <c r="J4402" t="s">
        <v>209</v>
      </c>
      <c r="K4402" t="s">
        <v>191</v>
      </c>
      <c r="M4402" t="s">
        <v>502</v>
      </c>
      <c r="N4402" t="s">
        <v>206</v>
      </c>
      <c r="O4402" t="s">
        <v>194</v>
      </c>
      <c r="P4402">
        <v>2030</v>
      </c>
      <c r="Q4402">
        <v>0.81432760439999996</v>
      </c>
    </row>
    <row r="4403" spans="1:17" x14ac:dyDescent="0.25">
      <c r="A4403" t="s">
        <v>492</v>
      </c>
      <c r="B4403" t="s">
        <v>493</v>
      </c>
      <c r="C4403" t="s">
        <v>494</v>
      </c>
      <c r="D4403" t="s">
        <v>361</v>
      </c>
      <c r="E4403" t="s">
        <v>332</v>
      </c>
      <c r="F4403" t="s">
        <v>260</v>
      </c>
      <c r="G4403" t="s">
        <v>188</v>
      </c>
      <c r="H4403" t="s">
        <v>444</v>
      </c>
      <c r="I4403" t="s">
        <v>443</v>
      </c>
      <c r="J4403" t="s">
        <v>209</v>
      </c>
      <c r="K4403" t="s">
        <v>191</v>
      </c>
      <c r="M4403" t="s">
        <v>502</v>
      </c>
      <c r="N4403" t="s">
        <v>206</v>
      </c>
      <c r="O4403" t="s">
        <v>194</v>
      </c>
      <c r="P4403">
        <v>2050</v>
      </c>
      <c r="Q4403">
        <v>0.81979932619999996</v>
      </c>
    </row>
    <row r="4404" spans="1:17" x14ac:dyDescent="0.25">
      <c r="A4404" t="s">
        <v>492</v>
      </c>
      <c r="B4404" t="s">
        <v>493</v>
      </c>
      <c r="C4404" t="s">
        <v>494</v>
      </c>
      <c r="D4404" t="s">
        <v>361</v>
      </c>
      <c r="E4404" t="s">
        <v>332</v>
      </c>
      <c r="F4404" t="s">
        <v>260</v>
      </c>
      <c r="G4404" t="s">
        <v>188</v>
      </c>
      <c r="H4404" t="s">
        <v>444</v>
      </c>
      <c r="I4404" t="s">
        <v>443</v>
      </c>
      <c r="J4404" t="s">
        <v>209</v>
      </c>
      <c r="K4404" t="s">
        <v>191</v>
      </c>
      <c r="M4404" t="s">
        <v>502</v>
      </c>
      <c r="N4404" t="s">
        <v>206</v>
      </c>
      <c r="O4404" t="s">
        <v>264</v>
      </c>
      <c r="P4404">
        <v>2050</v>
      </c>
      <c r="Q4404">
        <v>0.43</v>
      </c>
    </row>
    <row r="4405" spans="1:17" x14ac:dyDescent="0.25">
      <c r="A4405" t="s">
        <v>492</v>
      </c>
      <c r="B4405" t="s">
        <v>493</v>
      </c>
      <c r="C4405" t="s">
        <v>494</v>
      </c>
      <c r="D4405" t="s">
        <v>361</v>
      </c>
      <c r="E4405" t="s">
        <v>332</v>
      </c>
      <c r="F4405" t="s">
        <v>260</v>
      </c>
      <c r="G4405" t="s">
        <v>188</v>
      </c>
      <c r="H4405" t="s">
        <v>444</v>
      </c>
      <c r="I4405" t="s">
        <v>443</v>
      </c>
      <c r="J4405" t="s">
        <v>209</v>
      </c>
      <c r="K4405" t="s">
        <v>191</v>
      </c>
      <c r="M4405" t="s">
        <v>502</v>
      </c>
      <c r="N4405" t="s">
        <v>206</v>
      </c>
      <c r="O4405" t="s">
        <v>265</v>
      </c>
      <c r="P4405">
        <v>2050</v>
      </c>
      <c r="Q4405">
        <v>0.83</v>
      </c>
    </row>
    <row r="4406" spans="1:17" x14ac:dyDescent="0.25">
      <c r="A4406" t="s">
        <v>492</v>
      </c>
      <c r="B4406" t="s">
        <v>493</v>
      </c>
      <c r="C4406" t="s">
        <v>494</v>
      </c>
      <c r="D4406" t="s">
        <v>361</v>
      </c>
      <c r="E4406" t="s">
        <v>332</v>
      </c>
      <c r="F4406" t="s">
        <v>260</v>
      </c>
      <c r="G4406" t="s">
        <v>188</v>
      </c>
      <c r="H4406" t="s">
        <v>448</v>
      </c>
      <c r="I4406" t="s">
        <v>240</v>
      </c>
      <c r="J4406" t="s">
        <v>235</v>
      </c>
      <c r="K4406" t="s">
        <v>430</v>
      </c>
      <c r="L4406" t="s">
        <v>237</v>
      </c>
      <c r="M4406" t="s">
        <v>497</v>
      </c>
      <c r="N4406" t="s">
        <v>206</v>
      </c>
      <c r="O4406" t="s">
        <v>194</v>
      </c>
      <c r="P4406">
        <v>2015</v>
      </c>
      <c r="Q4406">
        <v>1.025948611</v>
      </c>
    </row>
    <row r="4407" spans="1:17" x14ac:dyDescent="0.25">
      <c r="A4407" t="s">
        <v>492</v>
      </c>
      <c r="B4407" t="s">
        <v>493</v>
      </c>
      <c r="C4407" t="s">
        <v>494</v>
      </c>
      <c r="D4407" t="s">
        <v>361</v>
      </c>
      <c r="E4407" t="s">
        <v>332</v>
      </c>
      <c r="F4407" t="s">
        <v>260</v>
      </c>
      <c r="G4407" t="s">
        <v>188</v>
      </c>
      <c r="H4407" t="s">
        <v>448</v>
      </c>
      <c r="I4407" t="s">
        <v>240</v>
      </c>
      <c r="J4407" t="s">
        <v>235</v>
      </c>
      <c r="K4407" t="s">
        <v>430</v>
      </c>
      <c r="L4407" t="s">
        <v>237</v>
      </c>
      <c r="M4407" t="s">
        <v>497</v>
      </c>
      <c r="N4407" t="s">
        <v>206</v>
      </c>
      <c r="O4407" t="s">
        <v>194</v>
      </c>
      <c r="P4407">
        <v>2020</v>
      </c>
      <c r="Q4407">
        <v>1.000555104</v>
      </c>
    </row>
    <row r="4408" spans="1:17" x14ac:dyDescent="0.25">
      <c r="A4408" t="s">
        <v>492</v>
      </c>
      <c r="B4408" t="s">
        <v>493</v>
      </c>
      <c r="C4408" t="s">
        <v>494</v>
      </c>
      <c r="D4408" t="s">
        <v>361</v>
      </c>
      <c r="E4408" t="s">
        <v>332</v>
      </c>
      <c r="F4408" t="s">
        <v>260</v>
      </c>
      <c r="G4408" t="s">
        <v>188</v>
      </c>
      <c r="H4408" t="s">
        <v>448</v>
      </c>
      <c r="I4408" t="s">
        <v>240</v>
      </c>
      <c r="J4408" t="s">
        <v>235</v>
      </c>
      <c r="K4408" t="s">
        <v>430</v>
      </c>
      <c r="L4408" t="s">
        <v>237</v>
      </c>
      <c r="M4408" t="s">
        <v>497</v>
      </c>
      <c r="N4408" t="s">
        <v>206</v>
      </c>
      <c r="O4408" t="s">
        <v>264</v>
      </c>
      <c r="P4408">
        <v>2020</v>
      </c>
      <c r="Q4408">
        <v>0.85022688199999996</v>
      </c>
    </row>
    <row r="4409" spans="1:17" x14ac:dyDescent="0.25">
      <c r="A4409" t="s">
        <v>492</v>
      </c>
      <c r="B4409" t="s">
        <v>493</v>
      </c>
      <c r="C4409" t="s">
        <v>494</v>
      </c>
      <c r="D4409" t="s">
        <v>361</v>
      </c>
      <c r="E4409" t="s">
        <v>332</v>
      </c>
      <c r="F4409" t="s">
        <v>260</v>
      </c>
      <c r="G4409" t="s">
        <v>188</v>
      </c>
      <c r="H4409" t="s">
        <v>448</v>
      </c>
      <c r="I4409" t="s">
        <v>240</v>
      </c>
      <c r="J4409" t="s">
        <v>235</v>
      </c>
      <c r="K4409" t="s">
        <v>430</v>
      </c>
      <c r="L4409" t="s">
        <v>237</v>
      </c>
      <c r="M4409" t="s">
        <v>497</v>
      </c>
      <c r="N4409" t="s">
        <v>206</v>
      </c>
      <c r="O4409" t="s">
        <v>265</v>
      </c>
      <c r="P4409">
        <v>2020</v>
      </c>
      <c r="Q4409">
        <v>1.1998906549999999</v>
      </c>
    </row>
    <row r="4410" spans="1:17" x14ac:dyDescent="0.25">
      <c r="A4410" t="s">
        <v>492</v>
      </c>
      <c r="B4410" t="s">
        <v>493</v>
      </c>
      <c r="C4410" t="s">
        <v>494</v>
      </c>
      <c r="D4410" t="s">
        <v>361</v>
      </c>
      <c r="E4410" t="s">
        <v>332</v>
      </c>
      <c r="F4410" t="s">
        <v>260</v>
      </c>
      <c r="G4410" t="s">
        <v>188</v>
      </c>
      <c r="H4410" t="s">
        <v>448</v>
      </c>
      <c r="I4410" t="s">
        <v>240</v>
      </c>
      <c r="J4410" t="s">
        <v>235</v>
      </c>
      <c r="K4410" t="s">
        <v>430</v>
      </c>
      <c r="L4410" t="s">
        <v>237</v>
      </c>
      <c r="M4410" t="s">
        <v>497</v>
      </c>
      <c r="N4410" t="s">
        <v>206</v>
      </c>
      <c r="O4410" t="s">
        <v>194</v>
      </c>
      <c r="P4410">
        <v>2030</v>
      </c>
      <c r="Q4410">
        <v>0.95163809499999996</v>
      </c>
    </row>
    <row r="4411" spans="1:17" x14ac:dyDescent="0.25">
      <c r="A4411" t="s">
        <v>492</v>
      </c>
      <c r="B4411" t="s">
        <v>493</v>
      </c>
      <c r="C4411" t="s">
        <v>494</v>
      </c>
      <c r="D4411" t="s">
        <v>361</v>
      </c>
      <c r="E4411" t="s">
        <v>332</v>
      </c>
      <c r="F4411" t="s">
        <v>260</v>
      </c>
      <c r="G4411" t="s">
        <v>188</v>
      </c>
      <c r="H4411" t="s">
        <v>448</v>
      </c>
      <c r="I4411" t="s">
        <v>240</v>
      </c>
      <c r="J4411" t="s">
        <v>235</v>
      </c>
      <c r="K4411" t="s">
        <v>430</v>
      </c>
      <c r="L4411" t="s">
        <v>237</v>
      </c>
      <c r="M4411" t="s">
        <v>497</v>
      </c>
      <c r="N4411" t="s">
        <v>206</v>
      </c>
      <c r="O4411" t="s">
        <v>194</v>
      </c>
      <c r="P4411">
        <v>2050</v>
      </c>
      <c r="Q4411">
        <v>0.88091154599999999</v>
      </c>
    </row>
    <row r="4412" spans="1:17" x14ac:dyDescent="0.25">
      <c r="A4412" t="s">
        <v>492</v>
      </c>
      <c r="B4412" t="s">
        <v>493</v>
      </c>
      <c r="C4412" t="s">
        <v>494</v>
      </c>
      <c r="D4412" t="s">
        <v>361</v>
      </c>
      <c r="E4412" t="s">
        <v>332</v>
      </c>
      <c r="F4412" t="s">
        <v>260</v>
      </c>
      <c r="G4412" t="s">
        <v>188</v>
      </c>
      <c r="H4412" t="s">
        <v>448</v>
      </c>
      <c r="I4412" t="s">
        <v>240</v>
      </c>
      <c r="J4412" t="s">
        <v>235</v>
      </c>
      <c r="K4412" t="s">
        <v>430</v>
      </c>
      <c r="L4412" t="s">
        <v>237</v>
      </c>
      <c r="M4412" t="s">
        <v>497</v>
      </c>
      <c r="N4412" t="s">
        <v>206</v>
      </c>
      <c r="O4412" t="s">
        <v>264</v>
      </c>
      <c r="P4412">
        <v>2050</v>
      </c>
      <c r="Q4412">
        <v>0.69586241699999996</v>
      </c>
    </row>
    <row r="4413" spans="1:17" x14ac:dyDescent="0.25">
      <c r="A4413" t="s">
        <v>492</v>
      </c>
      <c r="B4413" t="s">
        <v>493</v>
      </c>
      <c r="C4413" t="s">
        <v>494</v>
      </c>
      <c r="D4413" t="s">
        <v>361</v>
      </c>
      <c r="E4413" t="s">
        <v>332</v>
      </c>
      <c r="F4413" t="s">
        <v>260</v>
      </c>
      <c r="G4413" t="s">
        <v>188</v>
      </c>
      <c r="H4413" t="s">
        <v>448</v>
      </c>
      <c r="I4413" t="s">
        <v>240</v>
      </c>
      <c r="J4413" t="s">
        <v>235</v>
      </c>
      <c r="K4413" t="s">
        <v>430</v>
      </c>
      <c r="L4413" t="s">
        <v>237</v>
      </c>
      <c r="M4413" t="s">
        <v>497</v>
      </c>
      <c r="N4413" t="s">
        <v>206</v>
      </c>
      <c r="O4413" t="s">
        <v>265</v>
      </c>
      <c r="P4413">
        <v>2050</v>
      </c>
      <c r="Q4413">
        <v>1.2095973710000001</v>
      </c>
    </row>
    <row r="4414" spans="1:17" x14ac:dyDescent="0.25">
      <c r="A4414" t="s">
        <v>492</v>
      </c>
      <c r="B4414" t="s">
        <v>493</v>
      </c>
      <c r="C4414" t="s">
        <v>494</v>
      </c>
      <c r="D4414" t="s">
        <v>361</v>
      </c>
      <c r="E4414" t="s">
        <v>332</v>
      </c>
      <c r="F4414" t="s">
        <v>260</v>
      </c>
      <c r="G4414" t="s">
        <v>188</v>
      </c>
      <c r="H4414" t="s">
        <v>451</v>
      </c>
      <c r="I4414" t="s">
        <v>452</v>
      </c>
      <c r="K4414" t="s">
        <v>453</v>
      </c>
      <c r="M4414" t="s">
        <v>503</v>
      </c>
      <c r="O4414" t="s">
        <v>194</v>
      </c>
      <c r="P4414">
        <v>2015</v>
      </c>
      <c r="Q4414">
        <v>0.221322005774297</v>
      </c>
    </row>
    <row r="4415" spans="1:17" x14ac:dyDescent="0.25">
      <c r="A4415" t="s">
        <v>492</v>
      </c>
      <c r="B4415" t="s">
        <v>493</v>
      </c>
      <c r="C4415" t="s">
        <v>494</v>
      </c>
      <c r="D4415" t="s">
        <v>361</v>
      </c>
      <c r="E4415" t="s">
        <v>332</v>
      </c>
      <c r="F4415" t="s">
        <v>260</v>
      </c>
      <c r="G4415" t="s">
        <v>188</v>
      </c>
      <c r="H4415" t="s">
        <v>451</v>
      </c>
      <c r="I4415" t="s">
        <v>452</v>
      </c>
      <c r="K4415" t="s">
        <v>453</v>
      </c>
      <c r="M4415" t="s">
        <v>503</v>
      </c>
      <c r="O4415" t="s">
        <v>194</v>
      </c>
      <c r="P4415">
        <v>2020</v>
      </c>
      <c r="Q4415">
        <v>0.221322005774297</v>
      </c>
    </row>
    <row r="4416" spans="1:17" x14ac:dyDescent="0.25">
      <c r="A4416" t="s">
        <v>492</v>
      </c>
      <c r="B4416" t="s">
        <v>493</v>
      </c>
      <c r="C4416" t="s">
        <v>494</v>
      </c>
      <c r="D4416" t="s">
        <v>361</v>
      </c>
      <c r="E4416" t="s">
        <v>332</v>
      </c>
      <c r="F4416" t="s">
        <v>260</v>
      </c>
      <c r="G4416" t="s">
        <v>188</v>
      </c>
      <c r="H4416" t="s">
        <v>451</v>
      </c>
      <c r="I4416" t="s">
        <v>452</v>
      </c>
      <c r="K4416" t="s">
        <v>453</v>
      </c>
      <c r="M4416" t="s">
        <v>503</v>
      </c>
      <c r="O4416" t="s">
        <v>264</v>
      </c>
      <c r="P4416">
        <v>2020</v>
      </c>
      <c r="Q4416">
        <v>0</v>
      </c>
    </row>
    <row r="4417" spans="1:17" x14ac:dyDescent="0.25">
      <c r="A4417" t="s">
        <v>492</v>
      </c>
      <c r="B4417" t="s">
        <v>493</v>
      </c>
      <c r="C4417" t="s">
        <v>494</v>
      </c>
      <c r="D4417" t="s">
        <v>361</v>
      </c>
      <c r="E4417" t="s">
        <v>332</v>
      </c>
      <c r="F4417" t="s">
        <v>260</v>
      </c>
      <c r="G4417" t="s">
        <v>188</v>
      </c>
      <c r="H4417" t="s">
        <v>451</v>
      </c>
      <c r="I4417" t="s">
        <v>452</v>
      </c>
      <c r="K4417" t="s">
        <v>453</v>
      </c>
      <c r="M4417" t="s">
        <v>503</v>
      </c>
      <c r="O4417" t="s">
        <v>265</v>
      </c>
      <c r="P4417">
        <v>2020</v>
      </c>
      <c r="Q4417">
        <v>0.22326793877343901</v>
      </c>
    </row>
    <row r="4418" spans="1:17" x14ac:dyDescent="0.25">
      <c r="A4418" t="s">
        <v>492</v>
      </c>
      <c r="B4418" t="s">
        <v>493</v>
      </c>
      <c r="C4418" t="s">
        <v>494</v>
      </c>
      <c r="D4418" t="s">
        <v>361</v>
      </c>
      <c r="E4418" t="s">
        <v>332</v>
      </c>
      <c r="F4418" t="s">
        <v>260</v>
      </c>
      <c r="G4418" t="s">
        <v>188</v>
      </c>
      <c r="H4418" t="s">
        <v>451</v>
      </c>
      <c r="I4418" t="s">
        <v>452</v>
      </c>
      <c r="K4418" t="s">
        <v>453</v>
      </c>
      <c r="M4418" t="s">
        <v>503</v>
      </c>
      <c r="O4418" t="s">
        <v>194</v>
      </c>
      <c r="P4418">
        <v>2030</v>
      </c>
      <c r="Q4418">
        <v>0.22123763291350801</v>
      </c>
    </row>
    <row r="4419" spans="1:17" x14ac:dyDescent="0.25">
      <c r="A4419" t="s">
        <v>492</v>
      </c>
      <c r="B4419" t="s">
        <v>493</v>
      </c>
      <c r="C4419" t="s">
        <v>494</v>
      </c>
      <c r="D4419" t="s">
        <v>361</v>
      </c>
      <c r="E4419" t="s">
        <v>332</v>
      </c>
      <c r="F4419" t="s">
        <v>260</v>
      </c>
      <c r="G4419" t="s">
        <v>188</v>
      </c>
      <c r="H4419" t="s">
        <v>451</v>
      </c>
      <c r="I4419" t="s">
        <v>452</v>
      </c>
      <c r="K4419" t="s">
        <v>453</v>
      </c>
      <c r="M4419" t="s">
        <v>503</v>
      </c>
      <c r="O4419" t="s">
        <v>194</v>
      </c>
      <c r="P4419">
        <v>2050</v>
      </c>
      <c r="Q4419">
        <v>0.22165540678243401</v>
      </c>
    </row>
    <row r="4420" spans="1:17" x14ac:dyDescent="0.25">
      <c r="A4420" t="s">
        <v>492</v>
      </c>
      <c r="B4420" t="s">
        <v>493</v>
      </c>
      <c r="C4420" t="s">
        <v>494</v>
      </c>
      <c r="D4420" t="s">
        <v>361</v>
      </c>
      <c r="E4420" t="s">
        <v>332</v>
      </c>
      <c r="F4420" t="s">
        <v>260</v>
      </c>
      <c r="G4420" t="s">
        <v>188</v>
      </c>
      <c r="H4420" t="s">
        <v>451</v>
      </c>
      <c r="I4420" t="s">
        <v>452</v>
      </c>
      <c r="K4420" t="s">
        <v>453</v>
      </c>
      <c r="M4420" t="s">
        <v>503</v>
      </c>
      <c r="O4420" t="s">
        <v>264</v>
      </c>
      <c r="P4420">
        <v>2050</v>
      </c>
      <c r="Q4420">
        <v>0</v>
      </c>
    </row>
    <row r="4421" spans="1:17" x14ac:dyDescent="0.25">
      <c r="A4421" t="s">
        <v>492</v>
      </c>
      <c r="B4421" t="s">
        <v>493</v>
      </c>
      <c r="C4421" t="s">
        <v>494</v>
      </c>
      <c r="D4421" t="s">
        <v>361</v>
      </c>
      <c r="E4421" t="s">
        <v>332</v>
      </c>
      <c r="F4421" t="s">
        <v>260</v>
      </c>
      <c r="G4421" t="s">
        <v>188</v>
      </c>
      <c r="H4421" t="s">
        <v>451</v>
      </c>
      <c r="I4421" t="s">
        <v>452</v>
      </c>
      <c r="K4421" t="s">
        <v>453</v>
      </c>
      <c r="M4421" t="s">
        <v>503</v>
      </c>
      <c r="O4421" t="s">
        <v>265</v>
      </c>
      <c r="P4421">
        <v>2050</v>
      </c>
      <c r="Q4421">
        <v>0.223240883846028</v>
      </c>
    </row>
    <row r="4422" spans="1:17" x14ac:dyDescent="0.25">
      <c r="A4422" t="s">
        <v>492</v>
      </c>
      <c r="B4422" t="s">
        <v>493</v>
      </c>
      <c r="C4422" t="s">
        <v>494</v>
      </c>
      <c r="D4422" t="s">
        <v>361</v>
      </c>
      <c r="E4422" t="s">
        <v>332</v>
      </c>
      <c r="F4422" t="s">
        <v>260</v>
      </c>
      <c r="G4422" t="s">
        <v>188</v>
      </c>
      <c r="H4422" t="s">
        <v>455</v>
      </c>
      <c r="I4422" t="s">
        <v>455</v>
      </c>
      <c r="M4422" t="s">
        <v>380</v>
      </c>
      <c r="O4422" t="s">
        <v>194</v>
      </c>
      <c r="P4422">
        <v>2015</v>
      </c>
      <c r="Q4422">
        <v>0</v>
      </c>
    </row>
    <row r="4423" spans="1:17" x14ac:dyDescent="0.25">
      <c r="A4423" t="s">
        <v>492</v>
      </c>
      <c r="B4423" t="s">
        <v>493</v>
      </c>
      <c r="C4423" t="s">
        <v>494</v>
      </c>
      <c r="D4423" t="s">
        <v>361</v>
      </c>
      <c r="E4423" t="s">
        <v>332</v>
      </c>
      <c r="F4423" t="s">
        <v>260</v>
      </c>
      <c r="G4423" t="s">
        <v>188</v>
      </c>
      <c r="H4423" t="s">
        <v>455</v>
      </c>
      <c r="I4423" t="s">
        <v>455</v>
      </c>
      <c r="M4423" t="s">
        <v>380</v>
      </c>
      <c r="O4423" t="s">
        <v>194</v>
      </c>
      <c r="P4423">
        <v>2020</v>
      </c>
      <c r="Q4423">
        <v>0</v>
      </c>
    </row>
    <row r="4424" spans="1:17" x14ac:dyDescent="0.25">
      <c r="A4424" t="s">
        <v>492</v>
      </c>
      <c r="B4424" t="s">
        <v>493</v>
      </c>
      <c r="C4424" t="s">
        <v>494</v>
      </c>
      <c r="D4424" t="s">
        <v>361</v>
      </c>
      <c r="E4424" t="s">
        <v>332</v>
      </c>
      <c r="F4424" t="s">
        <v>260</v>
      </c>
      <c r="G4424" t="s">
        <v>188</v>
      </c>
      <c r="H4424" t="s">
        <v>455</v>
      </c>
      <c r="I4424" t="s">
        <v>455</v>
      </c>
      <c r="M4424" t="s">
        <v>380</v>
      </c>
      <c r="O4424" t="s">
        <v>264</v>
      </c>
      <c r="P4424">
        <v>2020</v>
      </c>
      <c r="Q4424">
        <v>0</v>
      </c>
    </row>
    <row r="4425" spans="1:17" x14ac:dyDescent="0.25">
      <c r="A4425" t="s">
        <v>492</v>
      </c>
      <c r="B4425" t="s">
        <v>493</v>
      </c>
      <c r="C4425" t="s">
        <v>494</v>
      </c>
      <c r="D4425" t="s">
        <v>361</v>
      </c>
      <c r="E4425" t="s">
        <v>332</v>
      </c>
      <c r="F4425" t="s">
        <v>260</v>
      </c>
      <c r="G4425" t="s">
        <v>188</v>
      </c>
      <c r="H4425" t="s">
        <v>455</v>
      </c>
      <c r="I4425" t="s">
        <v>455</v>
      </c>
      <c r="M4425" t="s">
        <v>380</v>
      </c>
      <c r="O4425" t="s">
        <v>265</v>
      </c>
      <c r="P4425">
        <v>2020</v>
      </c>
      <c r="Q4425">
        <v>1</v>
      </c>
    </row>
    <row r="4426" spans="1:17" x14ac:dyDescent="0.25">
      <c r="A4426" t="s">
        <v>492</v>
      </c>
      <c r="B4426" t="s">
        <v>493</v>
      </c>
      <c r="C4426" t="s">
        <v>494</v>
      </c>
      <c r="D4426" t="s">
        <v>361</v>
      </c>
      <c r="E4426" t="s">
        <v>332</v>
      </c>
      <c r="F4426" t="s">
        <v>260</v>
      </c>
      <c r="G4426" t="s">
        <v>188</v>
      </c>
      <c r="H4426" t="s">
        <v>455</v>
      </c>
      <c r="I4426" t="s">
        <v>455</v>
      </c>
      <c r="M4426" t="s">
        <v>380</v>
      </c>
      <c r="O4426" t="s">
        <v>194</v>
      </c>
      <c r="P4426">
        <v>2030</v>
      </c>
      <c r="Q4426">
        <v>0</v>
      </c>
    </row>
    <row r="4427" spans="1:17" x14ac:dyDescent="0.25">
      <c r="A4427" t="s">
        <v>492</v>
      </c>
      <c r="B4427" t="s">
        <v>493</v>
      </c>
      <c r="C4427" t="s">
        <v>494</v>
      </c>
      <c r="D4427" t="s">
        <v>361</v>
      </c>
      <c r="E4427" t="s">
        <v>332</v>
      </c>
      <c r="F4427" t="s">
        <v>260</v>
      </c>
      <c r="G4427" t="s">
        <v>188</v>
      </c>
      <c r="H4427" t="s">
        <v>455</v>
      </c>
      <c r="I4427" t="s">
        <v>455</v>
      </c>
      <c r="M4427" t="s">
        <v>380</v>
      </c>
      <c r="O4427" t="s">
        <v>194</v>
      </c>
      <c r="P4427">
        <v>2050</v>
      </c>
      <c r="Q4427">
        <v>0</v>
      </c>
    </row>
    <row r="4428" spans="1:17" x14ac:dyDescent="0.25">
      <c r="A4428" t="s">
        <v>492</v>
      </c>
      <c r="B4428" t="s">
        <v>493</v>
      </c>
      <c r="C4428" t="s">
        <v>494</v>
      </c>
      <c r="D4428" t="s">
        <v>361</v>
      </c>
      <c r="E4428" t="s">
        <v>332</v>
      </c>
      <c r="F4428" t="s">
        <v>260</v>
      </c>
      <c r="G4428" t="s">
        <v>188</v>
      </c>
      <c r="H4428" t="s">
        <v>455</v>
      </c>
      <c r="I4428" t="s">
        <v>455</v>
      </c>
      <c r="M4428" t="s">
        <v>380</v>
      </c>
      <c r="O4428" t="s">
        <v>264</v>
      </c>
      <c r="P4428">
        <v>2050</v>
      </c>
      <c r="Q4428">
        <v>0</v>
      </c>
    </row>
    <row r="4429" spans="1:17" x14ac:dyDescent="0.25">
      <c r="A4429" t="s">
        <v>492</v>
      </c>
      <c r="B4429" t="s">
        <v>493</v>
      </c>
      <c r="C4429" t="s">
        <v>494</v>
      </c>
      <c r="D4429" t="s">
        <v>361</v>
      </c>
      <c r="E4429" t="s">
        <v>332</v>
      </c>
      <c r="F4429" t="s">
        <v>260</v>
      </c>
      <c r="G4429" t="s">
        <v>188</v>
      </c>
      <c r="H4429" t="s">
        <v>455</v>
      </c>
      <c r="I4429" t="s">
        <v>455</v>
      </c>
      <c r="M4429" t="s">
        <v>380</v>
      </c>
      <c r="O4429" t="s">
        <v>265</v>
      </c>
      <c r="P4429">
        <v>2050</v>
      </c>
      <c r="Q4429">
        <v>1</v>
      </c>
    </row>
    <row r="4430" spans="1:17" x14ac:dyDescent="0.25">
      <c r="A4430" t="s">
        <v>492</v>
      </c>
      <c r="B4430" t="s">
        <v>493</v>
      </c>
      <c r="C4430" t="s">
        <v>494</v>
      </c>
      <c r="D4430" t="s">
        <v>361</v>
      </c>
      <c r="E4430" t="s">
        <v>332</v>
      </c>
      <c r="F4430" t="s">
        <v>260</v>
      </c>
      <c r="G4430" t="s">
        <v>188</v>
      </c>
      <c r="H4430" t="s">
        <v>339</v>
      </c>
      <c r="I4430" t="s">
        <v>4</v>
      </c>
      <c r="J4430" t="s">
        <v>235</v>
      </c>
      <c r="K4430" t="s">
        <v>328</v>
      </c>
      <c r="L4430" t="s">
        <v>237</v>
      </c>
      <c r="M4430" t="s">
        <v>379</v>
      </c>
      <c r="O4430" t="s">
        <v>194</v>
      </c>
      <c r="P4430">
        <v>2015</v>
      </c>
      <c r="Q4430">
        <v>1.33</v>
      </c>
    </row>
    <row r="4431" spans="1:17" x14ac:dyDescent="0.25">
      <c r="A4431" t="s">
        <v>492</v>
      </c>
      <c r="B4431" t="s">
        <v>493</v>
      </c>
      <c r="C4431" t="s">
        <v>494</v>
      </c>
      <c r="D4431" t="s">
        <v>361</v>
      </c>
      <c r="E4431" t="s">
        <v>332</v>
      </c>
      <c r="F4431" t="s">
        <v>260</v>
      </c>
      <c r="G4431" t="s">
        <v>188</v>
      </c>
      <c r="H4431" t="s">
        <v>339</v>
      </c>
      <c r="I4431" t="s">
        <v>4</v>
      </c>
      <c r="J4431" t="s">
        <v>235</v>
      </c>
      <c r="K4431" t="s">
        <v>328</v>
      </c>
      <c r="L4431" t="s">
        <v>237</v>
      </c>
      <c r="M4431" t="s">
        <v>379</v>
      </c>
      <c r="O4431" t="s">
        <v>194</v>
      </c>
      <c r="P4431">
        <v>2020</v>
      </c>
      <c r="Q4431">
        <v>1.34</v>
      </c>
    </row>
    <row r="4432" spans="1:17" x14ac:dyDescent="0.25">
      <c r="A4432" t="s">
        <v>492</v>
      </c>
      <c r="B4432" t="s">
        <v>493</v>
      </c>
      <c r="C4432" t="s">
        <v>494</v>
      </c>
      <c r="D4432" t="s">
        <v>361</v>
      </c>
      <c r="E4432" t="s">
        <v>332</v>
      </c>
      <c r="F4432" t="s">
        <v>260</v>
      </c>
      <c r="G4432" t="s">
        <v>188</v>
      </c>
      <c r="H4432" t="s">
        <v>339</v>
      </c>
      <c r="I4432" t="s">
        <v>4</v>
      </c>
      <c r="J4432" t="s">
        <v>235</v>
      </c>
      <c r="K4432" t="s">
        <v>328</v>
      </c>
      <c r="L4432" t="s">
        <v>237</v>
      </c>
      <c r="M4432" t="s">
        <v>379</v>
      </c>
      <c r="O4432" t="s">
        <v>264</v>
      </c>
      <c r="P4432">
        <v>2020</v>
      </c>
      <c r="Q4432">
        <v>0.95</v>
      </c>
    </row>
    <row r="4433" spans="1:17" x14ac:dyDescent="0.25">
      <c r="A4433" t="s">
        <v>492</v>
      </c>
      <c r="B4433" t="s">
        <v>493</v>
      </c>
      <c r="C4433" t="s">
        <v>494</v>
      </c>
      <c r="D4433" t="s">
        <v>361</v>
      </c>
      <c r="E4433" t="s">
        <v>332</v>
      </c>
      <c r="F4433" t="s">
        <v>260</v>
      </c>
      <c r="G4433" t="s">
        <v>188</v>
      </c>
      <c r="H4433" t="s">
        <v>339</v>
      </c>
      <c r="I4433" t="s">
        <v>4</v>
      </c>
      <c r="J4433" t="s">
        <v>235</v>
      </c>
      <c r="K4433" t="s">
        <v>328</v>
      </c>
      <c r="L4433" t="s">
        <v>237</v>
      </c>
      <c r="M4433" t="s">
        <v>379</v>
      </c>
      <c r="O4433" t="s">
        <v>265</v>
      </c>
      <c r="P4433">
        <v>2020</v>
      </c>
      <c r="Q4433">
        <v>1.5</v>
      </c>
    </row>
    <row r="4434" spans="1:17" x14ac:dyDescent="0.25">
      <c r="A4434" t="s">
        <v>492</v>
      </c>
      <c r="B4434" t="s">
        <v>493</v>
      </c>
      <c r="C4434" t="s">
        <v>494</v>
      </c>
      <c r="D4434" t="s">
        <v>361</v>
      </c>
      <c r="E4434" t="s">
        <v>332</v>
      </c>
      <c r="F4434" t="s">
        <v>260</v>
      </c>
      <c r="G4434" t="s">
        <v>188</v>
      </c>
      <c r="H4434" t="s">
        <v>339</v>
      </c>
      <c r="I4434" t="s">
        <v>4</v>
      </c>
      <c r="J4434" t="s">
        <v>235</v>
      </c>
      <c r="K4434" t="s">
        <v>328</v>
      </c>
      <c r="L4434" t="s">
        <v>237</v>
      </c>
      <c r="M4434" t="s">
        <v>379</v>
      </c>
      <c r="O4434" t="s">
        <v>194</v>
      </c>
      <c r="P4434">
        <v>2030</v>
      </c>
      <c r="Q4434">
        <v>1.34</v>
      </c>
    </row>
    <row r="4435" spans="1:17" x14ac:dyDescent="0.25">
      <c r="A4435" t="s">
        <v>492</v>
      </c>
      <c r="B4435" t="s">
        <v>493</v>
      </c>
      <c r="C4435" t="s">
        <v>494</v>
      </c>
      <c r="D4435" t="s">
        <v>361</v>
      </c>
      <c r="E4435" t="s">
        <v>332</v>
      </c>
      <c r="F4435" t="s">
        <v>260</v>
      </c>
      <c r="G4435" t="s">
        <v>188</v>
      </c>
      <c r="H4435" t="s">
        <v>339</v>
      </c>
      <c r="I4435" t="s">
        <v>4</v>
      </c>
      <c r="J4435" t="s">
        <v>235</v>
      </c>
      <c r="K4435" t="s">
        <v>328</v>
      </c>
      <c r="L4435" t="s">
        <v>237</v>
      </c>
      <c r="M4435" t="s">
        <v>379</v>
      </c>
      <c r="O4435" t="s">
        <v>194</v>
      </c>
      <c r="P4435">
        <v>2050</v>
      </c>
      <c r="Q4435">
        <v>1.34</v>
      </c>
    </row>
    <row r="4436" spans="1:17" x14ac:dyDescent="0.25">
      <c r="A4436" t="s">
        <v>492</v>
      </c>
      <c r="B4436" t="s">
        <v>493</v>
      </c>
      <c r="C4436" t="s">
        <v>494</v>
      </c>
      <c r="D4436" t="s">
        <v>361</v>
      </c>
      <c r="E4436" t="s">
        <v>332</v>
      </c>
      <c r="F4436" t="s">
        <v>260</v>
      </c>
      <c r="G4436" t="s">
        <v>188</v>
      </c>
      <c r="H4436" t="s">
        <v>339</v>
      </c>
      <c r="I4436" t="s">
        <v>4</v>
      </c>
      <c r="J4436" t="s">
        <v>235</v>
      </c>
      <c r="K4436" t="s">
        <v>328</v>
      </c>
      <c r="L4436" t="s">
        <v>237</v>
      </c>
      <c r="M4436" t="s">
        <v>379</v>
      </c>
      <c r="O4436" t="s">
        <v>264</v>
      </c>
      <c r="P4436">
        <v>2050</v>
      </c>
      <c r="Q4436">
        <v>0.83</v>
      </c>
    </row>
    <row r="4437" spans="1:17" x14ac:dyDescent="0.25">
      <c r="A4437" t="s">
        <v>492</v>
      </c>
      <c r="B4437" t="s">
        <v>493</v>
      </c>
      <c r="C4437" t="s">
        <v>494</v>
      </c>
      <c r="D4437" t="s">
        <v>361</v>
      </c>
      <c r="E4437" t="s">
        <v>332</v>
      </c>
      <c r="F4437" t="s">
        <v>260</v>
      </c>
      <c r="G4437" t="s">
        <v>188</v>
      </c>
      <c r="H4437" t="s">
        <v>339</v>
      </c>
      <c r="I4437" t="s">
        <v>4</v>
      </c>
      <c r="J4437" t="s">
        <v>235</v>
      </c>
      <c r="K4437" t="s">
        <v>328</v>
      </c>
      <c r="L4437" t="s">
        <v>237</v>
      </c>
      <c r="M4437" t="s">
        <v>379</v>
      </c>
      <c r="O4437" t="s">
        <v>265</v>
      </c>
      <c r="P4437">
        <v>2050</v>
      </c>
      <c r="Q4437">
        <v>1.61</v>
      </c>
    </row>
    <row r="4438" spans="1:17" x14ac:dyDescent="0.25">
      <c r="A4438" t="s">
        <v>504</v>
      </c>
      <c r="B4438" t="s">
        <v>505</v>
      </c>
      <c r="C4438" t="s">
        <v>506</v>
      </c>
      <c r="D4438" t="s">
        <v>361</v>
      </c>
      <c r="E4438" t="s">
        <v>332</v>
      </c>
      <c r="F4438" t="s">
        <v>260</v>
      </c>
      <c r="G4438" t="s">
        <v>195</v>
      </c>
      <c r="H4438" t="s">
        <v>417</v>
      </c>
      <c r="I4438" t="s">
        <v>418</v>
      </c>
      <c r="J4438" t="s">
        <v>419</v>
      </c>
      <c r="K4438" t="s">
        <v>191</v>
      </c>
      <c r="N4438" t="s">
        <v>206</v>
      </c>
      <c r="O4438" t="s">
        <v>194</v>
      </c>
      <c r="P4438">
        <v>2015</v>
      </c>
      <c r="Q4438">
        <v>2.9781014509070301E-2</v>
      </c>
    </row>
    <row r="4439" spans="1:17" x14ac:dyDescent="0.25">
      <c r="A4439" t="s">
        <v>504</v>
      </c>
      <c r="B4439" t="s">
        <v>505</v>
      </c>
      <c r="C4439" t="s">
        <v>506</v>
      </c>
      <c r="D4439" t="s">
        <v>361</v>
      </c>
      <c r="E4439" t="s">
        <v>332</v>
      </c>
      <c r="F4439" t="s">
        <v>260</v>
      </c>
      <c r="G4439" t="s">
        <v>195</v>
      </c>
      <c r="H4439" t="s">
        <v>417</v>
      </c>
      <c r="I4439" t="s">
        <v>418</v>
      </c>
      <c r="J4439" t="s">
        <v>419</v>
      </c>
      <c r="K4439" t="s">
        <v>191</v>
      </c>
      <c r="N4439" t="s">
        <v>206</v>
      </c>
      <c r="O4439" t="s">
        <v>194</v>
      </c>
      <c r="P4439">
        <v>2020</v>
      </c>
      <c r="Q4439">
        <v>2.9563028968173199E-2</v>
      </c>
    </row>
    <row r="4440" spans="1:17" x14ac:dyDescent="0.25">
      <c r="A4440" t="s">
        <v>504</v>
      </c>
      <c r="B4440" t="s">
        <v>505</v>
      </c>
      <c r="C4440" t="s">
        <v>506</v>
      </c>
      <c r="D4440" t="s">
        <v>361</v>
      </c>
      <c r="E4440" t="s">
        <v>332</v>
      </c>
      <c r="F4440" t="s">
        <v>260</v>
      </c>
      <c r="G4440" t="s">
        <v>195</v>
      </c>
      <c r="H4440" t="s">
        <v>417</v>
      </c>
      <c r="I4440" t="s">
        <v>418</v>
      </c>
      <c r="J4440" t="s">
        <v>419</v>
      </c>
      <c r="K4440" t="s">
        <v>191</v>
      </c>
      <c r="N4440" t="s">
        <v>206</v>
      </c>
      <c r="O4440" t="s">
        <v>264</v>
      </c>
      <c r="P4440">
        <v>2020</v>
      </c>
      <c r="Q4440">
        <v>2.2016932867637399E-2</v>
      </c>
    </row>
    <row r="4441" spans="1:17" x14ac:dyDescent="0.25">
      <c r="A4441" t="s">
        <v>504</v>
      </c>
      <c r="B4441" t="s">
        <v>505</v>
      </c>
      <c r="C4441" t="s">
        <v>506</v>
      </c>
      <c r="D4441" t="s">
        <v>361</v>
      </c>
      <c r="E4441" t="s">
        <v>332</v>
      </c>
      <c r="F4441" t="s">
        <v>260</v>
      </c>
      <c r="G4441" t="s">
        <v>195</v>
      </c>
      <c r="H4441" t="s">
        <v>417</v>
      </c>
      <c r="I4441" t="s">
        <v>418</v>
      </c>
      <c r="J4441" t="s">
        <v>419</v>
      </c>
      <c r="K4441" t="s">
        <v>191</v>
      </c>
      <c r="N4441" t="s">
        <v>206</v>
      </c>
      <c r="O4441" t="s">
        <v>265</v>
      </c>
      <c r="P4441">
        <v>2020</v>
      </c>
      <c r="Q4441">
        <v>3.2888694772460501E-2</v>
      </c>
    </row>
    <row r="4442" spans="1:17" x14ac:dyDescent="0.25">
      <c r="A4442" t="s">
        <v>504</v>
      </c>
      <c r="B4442" t="s">
        <v>505</v>
      </c>
      <c r="C4442" t="s">
        <v>506</v>
      </c>
      <c r="D4442" t="s">
        <v>361</v>
      </c>
      <c r="E4442" t="s">
        <v>332</v>
      </c>
      <c r="F4442" t="s">
        <v>260</v>
      </c>
      <c r="G4442" t="s">
        <v>195</v>
      </c>
      <c r="H4442" t="s">
        <v>417</v>
      </c>
      <c r="I4442" t="s">
        <v>418</v>
      </c>
      <c r="J4442" t="s">
        <v>419</v>
      </c>
      <c r="K4442" t="s">
        <v>191</v>
      </c>
      <c r="N4442" t="s">
        <v>206</v>
      </c>
      <c r="O4442" t="s">
        <v>194</v>
      </c>
      <c r="P4442">
        <v>2030</v>
      </c>
      <c r="Q4442">
        <v>2.9578414430468401E-2</v>
      </c>
    </row>
    <row r="4443" spans="1:17" x14ac:dyDescent="0.25">
      <c r="A4443" t="s">
        <v>504</v>
      </c>
      <c r="B4443" t="s">
        <v>505</v>
      </c>
      <c r="C4443" t="s">
        <v>506</v>
      </c>
      <c r="D4443" t="s">
        <v>361</v>
      </c>
      <c r="E4443" t="s">
        <v>332</v>
      </c>
      <c r="F4443" t="s">
        <v>260</v>
      </c>
      <c r="G4443" t="s">
        <v>195</v>
      </c>
      <c r="H4443" t="s">
        <v>417</v>
      </c>
      <c r="I4443" t="s">
        <v>418</v>
      </c>
      <c r="J4443" t="s">
        <v>419</v>
      </c>
      <c r="K4443" t="s">
        <v>191</v>
      </c>
      <c r="N4443" t="s">
        <v>206</v>
      </c>
      <c r="O4443" t="s">
        <v>194</v>
      </c>
      <c r="P4443">
        <v>2050</v>
      </c>
      <c r="Q4443">
        <v>2.95018917938282E-2</v>
      </c>
    </row>
    <row r="4444" spans="1:17" x14ac:dyDescent="0.25">
      <c r="A4444" t="s">
        <v>504</v>
      </c>
      <c r="B4444" t="s">
        <v>505</v>
      </c>
      <c r="C4444" t="s">
        <v>506</v>
      </c>
      <c r="D4444" t="s">
        <v>361</v>
      </c>
      <c r="E4444" t="s">
        <v>332</v>
      </c>
      <c r="F4444" t="s">
        <v>260</v>
      </c>
      <c r="G4444" t="s">
        <v>195</v>
      </c>
      <c r="H4444" t="s">
        <v>417</v>
      </c>
      <c r="I4444" t="s">
        <v>418</v>
      </c>
      <c r="J4444" t="s">
        <v>419</v>
      </c>
      <c r="K4444" t="s">
        <v>191</v>
      </c>
      <c r="N4444" t="s">
        <v>206</v>
      </c>
      <c r="O4444" t="s">
        <v>264</v>
      </c>
      <c r="P4444">
        <v>2050</v>
      </c>
      <c r="Q4444">
        <v>1.8155519459284099E-2</v>
      </c>
    </row>
    <row r="4445" spans="1:17" x14ac:dyDescent="0.25">
      <c r="A4445" t="s">
        <v>504</v>
      </c>
      <c r="B4445" t="s">
        <v>505</v>
      </c>
      <c r="C4445" t="s">
        <v>506</v>
      </c>
      <c r="D4445" t="s">
        <v>361</v>
      </c>
      <c r="E4445" t="s">
        <v>332</v>
      </c>
      <c r="F4445" t="s">
        <v>260</v>
      </c>
      <c r="G4445" t="s">
        <v>195</v>
      </c>
      <c r="H4445" t="s">
        <v>417</v>
      </c>
      <c r="I4445" t="s">
        <v>418</v>
      </c>
      <c r="J4445" t="s">
        <v>419</v>
      </c>
      <c r="K4445" t="s">
        <v>191</v>
      </c>
      <c r="N4445" t="s">
        <v>206</v>
      </c>
      <c r="O4445" t="s">
        <v>265</v>
      </c>
      <c r="P4445">
        <v>2050</v>
      </c>
      <c r="Q4445">
        <v>3.4487581204180801E-2</v>
      </c>
    </row>
    <row r="4446" spans="1:17" x14ac:dyDescent="0.25">
      <c r="A4446" t="s">
        <v>504</v>
      </c>
      <c r="B4446" t="s">
        <v>505</v>
      </c>
      <c r="C4446" t="s">
        <v>506</v>
      </c>
      <c r="D4446" t="s">
        <v>361</v>
      </c>
      <c r="E4446" t="s">
        <v>332</v>
      </c>
      <c r="F4446" t="s">
        <v>260</v>
      </c>
      <c r="G4446" t="s">
        <v>195</v>
      </c>
      <c r="H4446" t="s">
        <v>196</v>
      </c>
      <c r="I4446" t="s">
        <v>197</v>
      </c>
      <c r="J4446" t="s">
        <v>198</v>
      </c>
      <c r="O4446" t="s">
        <v>194</v>
      </c>
      <c r="P4446">
        <v>2015</v>
      </c>
      <c r="Q4446">
        <v>0.34938897200000002</v>
      </c>
    </row>
    <row r="4447" spans="1:17" x14ac:dyDescent="0.25">
      <c r="A4447" t="s">
        <v>504</v>
      </c>
      <c r="B4447" t="s">
        <v>505</v>
      </c>
      <c r="C4447" t="s">
        <v>506</v>
      </c>
      <c r="D4447" t="s">
        <v>361</v>
      </c>
      <c r="E4447" t="s">
        <v>332</v>
      </c>
      <c r="F4447" t="s">
        <v>260</v>
      </c>
      <c r="G4447" t="s">
        <v>195</v>
      </c>
      <c r="H4447" t="s">
        <v>196</v>
      </c>
      <c r="I4447" t="s">
        <v>197</v>
      </c>
      <c r="J4447" t="s">
        <v>198</v>
      </c>
      <c r="O4447" t="s">
        <v>194</v>
      </c>
      <c r="P4447">
        <v>2020</v>
      </c>
      <c r="Q4447">
        <v>0.34887739299999998</v>
      </c>
    </row>
    <row r="4448" spans="1:17" x14ac:dyDescent="0.25">
      <c r="A4448" t="s">
        <v>504</v>
      </c>
      <c r="B4448" t="s">
        <v>505</v>
      </c>
      <c r="C4448" t="s">
        <v>506</v>
      </c>
      <c r="D4448" t="s">
        <v>361</v>
      </c>
      <c r="E4448" t="s">
        <v>332</v>
      </c>
      <c r="F4448" t="s">
        <v>260</v>
      </c>
      <c r="G4448" t="s">
        <v>195</v>
      </c>
      <c r="H4448" t="s">
        <v>196</v>
      </c>
      <c r="I4448" t="s">
        <v>197</v>
      </c>
      <c r="J4448" t="s">
        <v>198</v>
      </c>
      <c r="O4448" t="s">
        <v>264</v>
      </c>
      <c r="P4448">
        <v>2020</v>
      </c>
      <c r="Q4448">
        <v>0.31567396599999997</v>
      </c>
    </row>
    <row r="4449" spans="1:17" x14ac:dyDescent="0.25">
      <c r="A4449" t="s">
        <v>504</v>
      </c>
      <c r="B4449" t="s">
        <v>505</v>
      </c>
      <c r="C4449" t="s">
        <v>506</v>
      </c>
      <c r="D4449" t="s">
        <v>361</v>
      </c>
      <c r="E4449" t="s">
        <v>332</v>
      </c>
      <c r="F4449" t="s">
        <v>260</v>
      </c>
      <c r="G4449" t="s">
        <v>195</v>
      </c>
      <c r="H4449" t="s">
        <v>196</v>
      </c>
      <c r="I4449" t="s">
        <v>197</v>
      </c>
      <c r="J4449" t="s">
        <v>198</v>
      </c>
      <c r="O4449" t="s">
        <v>265</v>
      </c>
      <c r="P4449">
        <v>2020</v>
      </c>
      <c r="Q4449">
        <v>0.47288655499999999</v>
      </c>
    </row>
    <row r="4450" spans="1:17" x14ac:dyDescent="0.25">
      <c r="A4450" t="s">
        <v>504</v>
      </c>
      <c r="B4450" t="s">
        <v>505</v>
      </c>
      <c r="C4450" t="s">
        <v>506</v>
      </c>
      <c r="D4450" t="s">
        <v>361</v>
      </c>
      <c r="E4450" t="s">
        <v>332</v>
      </c>
      <c r="F4450" t="s">
        <v>260</v>
      </c>
      <c r="G4450" t="s">
        <v>195</v>
      </c>
      <c r="H4450" t="s">
        <v>196</v>
      </c>
      <c r="I4450" t="s">
        <v>197</v>
      </c>
      <c r="J4450" t="s">
        <v>198</v>
      </c>
      <c r="O4450" t="s">
        <v>194</v>
      </c>
      <c r="P4450">
        <v>2030</v>
      </c>
      <c r="Q4450">
        <v>0.350626777</v>
      </c>
    </row>
    <row r="4451" spans="1:17" x14ac:dyDescent="0.25">
      <c r="A4451" t="s">
        <v>504</v>
      </c>
      <c r="B4451" t="s">
        <v>505</v>
      </c>
      <c r="C4451" t="s">
        <v>506</v>
      </c>
      <c r="D4451" t="s">
        <v>361</v>
      </c>
      <c r="E4451" t="s">
        <v>332</v>
      </c>
      <c r="F4451" t="s">
        <v>260</v>
      </c>
      <c r="G4451" t="s">
        <v>195</v>
      </c>
      <c r="H4451" t="s">
        <v>196</v>
      </c>
      <c r="I4451" t="s">
        <v>197</v>
      </c>
      <c r="J4451" t="s">
        <v>198</v>
      </c>
      <c r="O4451" t="s">
        <v>194</v>
      </c>
      <c r="P4451">
        <v>2050</v>
      </c>
      <c r="Q4451">
        <v>0.34230726099999997</v>
      </c>
    </row>
    <row r="4452" spans="1:17" x14ac:dyDescent="0.25">
      <c r="A4452" t="s">
        <v>504</v>
      </c>
      <c r="B4452" t="s">
        <v>505</v>
      </c>
      <c r="C4452" t="s">
        <v>506</v>
      </c>
      <c r="D4452" t="s">
        <v>361</v>
      </c>
      <c r="E4452" t="s">
        <v>332</v>
      </c>
      <c r="F4452" t="s">
        <v>260</v>
      </c>
      <c r="G4452" t="s">
        <v>195</v>
      </c>
      <c r="H4452" t="s">
        <v>196</v>
      </c>
      <c r="I4452" t="s">
        <v>197</v>
      </c>
      <c r="J4452" t="s">
        <v>198</v>
      </c>
      <c r="O4452" t="s">
        <v>264</v>
      </c>
      <c r="P4452">
        <v>2050</v>
      </c>
      <c r="Q4452">
        <v>0.33149640000000002</v>
      </c>
    </row>
    <row r="4453" spans="1:17" x14ac:dyDescent="0.25">
      <c r="A4453" t="s">
        <v>504</v>
      </c>
      <c r="B4453" t="s">
        <v>505</v>
      </c>
      <c r="C4453" t="s">
        <v>506</v>
      </c>
      <c r="D4453" t="s">
        <v>361</v>
      </c>
      <c r="E4453" t="s">
        <v>332</v>
      </c>
      <c r="F4453" t="s">
        <v>260</v>
      </c>
      <c r="G4453" t="s">
        <v>195</v>
      </c>
      <c r="H4453" t="s">
        <v>196</v>
      </c>
      <c r="I4453" t="s">
        <v>197</v>
      </c>
      <c r="J4453" t="s">
        <v>198</v>
      </c>
      <c r="O4453" t="s">
        <v>265</v>
      </c>
      <c r="P4453">
        <v>2050</v>
      </c>
      <c r="Q4453">
        <v>0.48798155300000001</v>
      </c>
    </row>
    <row r="4454" spans="1:17" x14ac:dyDescent="0.25">
      <c r="A4454" t="s">
        <v>504</v>
      </c>
      <c r="B4454" t="s">
        <v>505</v>
      </c>
      <c r="C4454" t="s">
        <v>506</v>
      </c>
      <c r="D4454" t="s">
        <v>361</v>
      </c>
      <c r="E4454" t="s">
        <v>332</v>
      </c>
      <c r="F4454" t="s">
        <v>260</v>
      </c>
      <c r="G4454" t="s">
        <v>195</v>
      </c>
      <c r="H4454" t="s">
        <v>200</v>
      </c>
      <c r="I4454" t="s">
        <v>201</v>
      </c>
      <c r="K4454" t="s">
        <v>202</v>
      </c>
      <c r="N4454" t="s">
        <v>206</v>
      </c>
      <c r="O4454" t="s">
        <v>194</v>
      </c>
      <c r="P4454">
        <v>2015</v>
      </c>
      <c r="Q4454">
        <v>5</v>
      </c>
    </row>
    <row r="4455" spans="1:17" x14ac:dyDescent="0.25">
      <c r="A4455" t="s">
        <v>504</v>
      </c>
      <c r="B4455" t="s">
        <v>505</v>
      </c>
      <c r="C4455" t="s">
        <v>506</v>
      </c>
      <c r="D4455" t="s">
        <v>361</v>
      </c>
      <c r="E4455" t="s">
        <v>332</v>
      </c>
      <c r="F4455" t="s">
        <v>260</v>
      </c>
      <c r="G4455" t="s">
        <v>195</v>
      </c>
      <c r="H4455" t="s">
        <v>200</v>
      </c>
      <c r="I4455" t="s">
        <v>201</v>
      </c>
      <c r="K4455" t="s">
        <v>202</v>
      </c>
      <c r="N4455" t="s">
        <v>206</v>
      </c>
      <c r="O4455" t="s">
        <v>194</v>
      </c>
      <c r="P4455">
        <v>2020</v>
      </c>
      <c r="Q4455">
        <v>5</v>
      </c>
    </row>
    <row r="4456" spans="1:17" x14ac:dyDescent="0.25">
      <c r="A4456" t="s">
        <v>504</v>
      </c>
      <c r="B4456" t="s">
        <v>505</v>
      </c>
      <c r="C4456" t="s">
        <v>506</v>
      </c>
      <c r="D4456" t="s">
        <v>361</v>
      </c>
      <c r="E4456" t="s">
        <v>332</v>
      </c>
      <c r="F4456" t="s">
        <v>260</v>
      </c>
      <c r="G4456" t="s">
        <v>195</v>
      </c>
      <c r="H4456" t="s">
        <v>200</v>
      </c>
      <c r="I4456" t="s">
        <v>201</v>
      </c>
      <c r="K4456" t="s">
        <v>202</v>
      </c>
      <c r="N4456" t="s">
        <v>206</v>
      </c>
      <c r="O4456" t="s">
        <v>264</v>
      </c>
      <c r="P4456">
        <v>2020</v>
      </c>
      <c r="Q4456">
        <v>4.5</v>
      </c>
    </row>
    <row r="4457" spans="1:17" x14ac:dyDescent="0.25">
      <c r="A4457" t="s">
        <v>504</v>
      </c>
      <c r="B4457" t="s">
        <v>505</v>
      </c>
      <c r="C4457" t="s">
        <v>506</v>
      </c>
      <c r="D4457" t="s">
        <v>361</v>
      </c>
      <c r="E4457" t="s">
        <v>332</v>
      </c>
      <c r="F4457" t="s">
        <v>260</v>
      </c>
      <c r="G4457" t="s">
        <v>195</v>
      </c>
      <c r="H4457" t="s">
        <v>200</v>
      </c>
      <c r="I4457" t="s">
        <v>201</v>
      </c>
      <c r="K4457" t="s">
        <v>202</v>
      </c>
      <c r="N4457" t="s">
        <v>206</v>
      </c>
      <c r="O4457" t="s">
        <v>265</v>
      </c>
      <c r="P4457">
        <v>2020</v>
      </c>
      <c r="Q4457">
        <v>5.5</v>
      </c>
    </row>
    <row r="4458" spans="1:17" x14ac:dyDescent="0.25">
      <c r="A4458" t="s">
        <v>504</v>
      </c>
      <c r="B4458" t="s">
        <v>505</v>
      </c>
      <c r="C4458" t="s">
        <v>506</v>
      </c>
      <c r="D4458" t="s">
        <v>361</v>
      </c>
      <c r="E4458" t="s">
        <v>332</v>
      </c>
      <c r="F4458" t="s">
        <v>260</v>
      </c>
      <c r="G4458" t="s">
        <v>195</v>
      </c>
      <c r="H4458" t="s">
        <v>200</v>
      </c>
      <c r="I4458" t="s">
        <v>201</v>
      </c>
      <c r="K4458" t="s">
        <v>202</v>
      </c>
      <c r="N4458" t="s">
        <v>206</v>
      </c>
      <c r="O4458" t="s">
        <v>194</v>
      </c>
      <c r="P4458">
        <v>2030</v>
      </c>
      <c r="Q4458">
        <v>5</v>
      </c>
    </row>
    <row r="4459" spans="1:17" x14ac:dyDescent="0.25">
      <c r="A4459" t="s">
        <v>504</v>
      </c>
      <c r="B4459" t="s">
        <v>505</v>
      </c>
      <c r="C4459" t="s">
        <v>506</v>
      </c>
      <c r="D4459" t="s">
        <v>361</v>
      </c>
      <c r="E4459" t="s">
        <v>332</v>
      </c>
      <c r="F4459" t="s">
        <v>260</v>
      </c>
      <c r="G4459" t="s">
        <v>195</v>
      </c>
      <c r="H4459" t="s">
        <v>200</v>
      </c>
      <c r="I4459" t="s">
        <v>201</v>
      </c>
      <c r="K4459" t="s">
        <v>202</v>
      </c>
      <c r="N4459" t="s">
        <v>206</v>
      </c>
      <c r="O4459" t="s">
        <v>194</v>
      </c>
      <c r="P4459">
        <v>2050</v>
      </c>
      <c r="Q4459">
        <v>5</v>
      </c>
    </row>
    <row r="4460" spans="1:17" x14ac:dyDescent="0.25">
      <c r="A4460" t="s">
        <v>504</v>
      </c>
      <c r="B4460" t="s">
        <v>505</v>
      </c>
      <c r="C4460" t="s">
        <v>506</v>
      </c>
      <c r="D4460" t="s">
        <v>361</v>
      </c>
      <c r="E4460" t="s">
        <v>332</v>
      </c>
      <c r="F4460" t="s">
        <v>260</v>
      </c>
      <c r="G4460" t="s">
        <v>195</v>
      </c>
      <c r="H4460" t="s">
        <v>200</v>
      </c>
      <c r="I4460" t="s">
        <v>201</v>
      </c>
      <c r="K4460" t="s">
        <v>202</v>
      </c>
      <c r="N4460" t="s">
        <v>206</v>
      </c>
      <c r="O4460" t="s">
        <v>264</v>
      </c>
      <c r="P4460">
        <v>2050</v>
      </c>
      <c r="Q4460">
        <v>4</v>
      </c>
    </row>
    <row r="4461" spans="1:17" x14ac:dyDescent="0.25">
      <c r="A4461" t="s">
        <v>504</v>
      </c>
      <c r="B4461" t="s">
        <v>505</v>
      </c>
      <c r="C4461" t="s">
        <v>506</v>
      </c>
      <c r="D4461" t="s">
        <v>361</v>
      </c>
      <c r="E4461" t="s">
        <v>332</v>
      </c>
      <c r="F4461" t="s">
        <v>260</v>
      </c>
      <c r="G4461" t="s">
        <v>195</v>
      </c>
      <c r="H4461" t="s">
        <v>200</v>
      </c>
      <c r="I4461" t="s">
        <v>201</v>
      </c>
      <c r="K4461" t="s">
        <v>202</v>
      </c>
      <c r="N4461" t="s">
        <v>206</v>
      </c>
      <c r="O4461" t="s">
        <v>265</v>
      </c>
      <c r="P4461">
        <v>2050</v>
      </c>
      <c r="Q4461">
        <v>5.5</v>
      </c>
    </row>
    <row r="4462" spans="1:17" x14ac:dyDescent="0.25">
      <c r="A4462" t="s">
        <v>504</v>
      </c>
      <c r="B4462" t="s">
        <v>505</v>
      </c>
      <c r="C4462" t="s">
        <v>506</v>
      </c>
      <c r="D4462" t="s">
        <v>361</v>
      </c>
      <c r="E4462" t="s">
        <v>332</v>
      </c>
      <c r="F4462" t="s">
        <v>260</v>
      </c>
      <c r="G4462" t="s">
        <v>195</v>
      </c>
      <c r="H4462" t="s">
        <v>204</v>
      </c>
      <c r="I4462" t="s">
        <v>205</v>
      </c>
      <c r="J4462" t="s">
        <v>198</v>
      </c>
      <c r="M4462" t="s">
        <v>371</v>
      </c>
      <c r="O4462" t="s">
        <v>194</v>
      </c>
      <c r="P4462">
        <v>2015</v>
      </c>
      <c r="Q4462">
        <v>1</v>
      </c>
    </row>
    <row r="4463" spans="1:17" x14ac:dyDescent="0.25">
      <c r="A4463" t="s">
        <v>504</v>
      </c>
      <c r="B4463" t="s">
        <v>505</v>
      </c>
      <c r="C4463" t="s">
        <v>506</v>
      </c>
      <c r="D4463" t="s">
        <v>361</v>
      </c>
      <c r="E4463" t="s">
        <v>332</v>
      </c>
      <c r="F4463" t="s">
        <v>260</v>
      </c>
      <c r="G4463" t="s">
        <v>195</v>
      </c>
      <c r="H4463" t="s">
        <v>204</v>
      </c>
      <c r="I4463" t="s">
        <v>205</v>
      </c>
      <c r="J4463" t="s">
        <v>198</v>
      </c>
      <c r="M4463" t="s">
        <v>371</v>
      </c>
      <c r="O4463" t="s">
        <v>194</v>
      </c>
      <c r="P4463">
        <v>2020</v>
      </c>
      <c r="Q4463">
        <v>1</v>
      </c>
    </row>
    <row r="4464" spans="1:17" x14ac:dyDescent="0.25">
      <c r="A4464" t="s">
        <v>504</v>
      </c>
      <c r="B4464" t="s">
        <v>505</v>
      </c>
      <c r="C4464" t="s">
        <v>506</v>
      </c>
      <c r="D4464" t="s">
        <v>361</v>
      </c>
      <c r="E4464" t="s">
        <v>332</v>
      </c>
      <c r="F4464" t="s">
        <v>260</v>
      </c>
      <c r="G4464" t="s">
        <v>195</v>
      </c>
      <c r="H4464" t="s">
        <v>204</v>
      </c>
      <c r="I4464" t="s">
        <v>205</v>
      </c>
      <c r="J4464" t="s">
        <v>198</v>
      </c>
      <c r="M4464" t="s">
        <v>371</v>
      </c>
      <c r="O4464" t="s">
        <v>264</v>
      </c>
      <c r="P4464">
        <v>2020</v>
      </c>
      <c r="Q4464">
        <v>1</v>
      </c>
    </row>
    <row r="4465" spans="1:17" x14ac:dyDescent="0.25">
      <c r="A4465" t="s">
        <v>504</v>
      </c>
      <c r="B4465" t="s">
        <v>505</v>
      </c>
      <c r="C4465" t="s">
        <v>506</v>
      </c>
      <c r="D4465" t="s">
        <v>361</v>
      </c>
      <c r="E4465" t="s">
        <v>332</v>
      </c>
      <c r="F4465" t="s">
        <v>260</v>
      </c>
      <c r="G4465" t="s">
        <v>195</v>
      </c>
      <c r="H4465" t="s">
        <v>204</v>
      </c>
      <c r="I4465" t="s">
        <v>205</v>
      </c>
      <c r="J4465" t="s">
        <v>198</v>
      </c>
      <c r="M4465" t="s">
        <v>371</v>
      </c>
      <c r="O4465" t="s">
        <v>265</v>
      </c>
      <c r="P4465">
        <v>2020</v>
      </c>
      <c r="Q4465">
        <v>1</v>
      </c>
    </row>
    <row r="4466" spans="1:17" x14ac:dyDescent="0.25">
      <c r="A4466" t="s">
        <v>504</v>
      </c>
      <c r="B4466" t="s">
        <v>505</v>
      </c>
      <c r="C4466" t="s">
        <v>506</v>
      </c>
      <c r="D4466" t="s">
        <v>361</v>
      </c>
      <c r="E4466" t="s">
        <v>332</v>
      </c>
      <c r="F4466" t="s">
        <v>260</v>
      </c>
      <c r="G4466" t="s">
        <v>195</v>
      </c>
      <c r="H4466" t="s">
        <v>204</v>
      </c>
      <c r="I4466" t="s">
        <v>205</v>
      </c>
      <c r="J4466" t="s">
        <v>198</v>
      </c>
      <c r="M4466" t="s">
        <v>371</v>
      </c>
      <c r="O4466" t="s">
        <v>194</v>
      </c>
      <c r="P4466">
        <v>2030</v>
      </c>
      <c r="Q4466">
        <v>1</v>
      </c>
    </row>
    <row r="4467" spans="1:17" x14ac:dyDescent="0.25">
      <c r="A4467" t="s">
        <v>504</v>
      </c>
      <c r="B4467" t="s">
        <v>505</v>
      </c>
      <c r="C4467" t="s">
        <v>506</v>
      </c>
      <c r="D4467" t="s">
        <v>361</v>
      </c>
      <c r="E4467" t="s">
        <v>332</v>
      </c>
      <c r="F4467" t="s">
        <v>260</v>
      </c>
      <c r="G4467" t="s">
        <v>195</v>
      </c>
      <c r="H4467" t="s">
        <v>204</v>
      </c>
      <c r="I4467" t="s">
        <v>205</v>
      </c>
      <c r="J4467" t="s">
        <v>198</v>
      </c>
      <c r="M4467" t="s">
        <v>371</v>
      </c>
      <c r="O4467" t="s">
        <v>194</v>
      </c>
      <c r="P4467">
        <v>2050</v>
      </c>
      <c r="Q4467">
        <v>1</v>
      </c>
    </row>
    <row r="4468" spans="1:17" x14ac:dyDescent="0.25">
      <c r="A4468" t="s">
        <v>504</v>
      </c>
      <c r="B4468" t="s">
        <v>505</v>
      </c>
      <c r="C4468" t="s">
        <v>506</v>
      </c>
      <c r="D4468" t="s">
        <v>361</v>
      </c>
      <c r="E4468" t="s">
        <v>332</v>
      </c>
      <c r="F4468" t="s">
        <v>260</v>
      </c>
      <c r="G4468" t="s">
        <v>195</v>
      </c>
      <c r="H4468" t="s">
        <v>204</v>
      </c>
      <c r="I4468" t="s">
        <v>205</v>
      </c>
      <c r="J4468" t="s">
        <v>198</v>
      </c>
      <c r="M4468" t="s">
        <v>371</v>
      </c>
      <c r="O4468" t="s">
        <v>264</v>
      </c>
      <c r="P4468">
        <v>2050</v>
      </c>
      <c r="Q4468">
        <v>1</v>
      </c>
    </row>
    <row r="4469" spans="1:17" x14ac:dyDescent="0.25">
      <c r="A4469" t="s">
        <v>504</v>
      </c>
      <c r="B4469" t="s">
        <v>505</v>
      </c>
      <c r="C4469" t="s">
        <v>506</v>
      </c>
      <c r="D4469" t="s">
        <v>361</v>
      </c>
      <c r="E4469" t="s">
        <v>332</v>
      </c>
      <c r="F4469" t="s">
        <v>260</v>
      </c>
      <c r="G4469" t="s">
        <v>195</v>
      </c>
      <c r="H4469" t="s">
        <v>204</v>
      </c>
      <c r="I4469" t="s">
        <v>205</v>
      </c>
      <c r="J4469" t="s">
        <v>198</v>
      </c>
      <c r="M4469" t="s">
        <v>371</v>
      </c>
      <c r="O4469" t="s">
        <v>265</v>
      </c>
      <c r="P4469">
        <v>2050</v>
      </c>
      <c r="Q4469">
        <v>1</v>
      </c>
    </row>
    <row r="4470" spans="1:17" x14ac:dyDescent="0.25">
      <c r="A4470" t="s">
        <v>504</v>
      </c>
      <c r="B4470" t="s">
        <v>505</v>
      </c>
      <c r="C4470" t="s">
        <v>506</v>
      </c>
      <c r="D4470" t="s">
        <v>361</v>
      </c>
      <c r="E4470" t="s">
        <v>332</v>
      </c>
      <c r="F4470" t="s">
        <v>260</v>
      </c>
      <c r="G4470" t="s">
        <v>195</v>
      </c>
      <c r="H4470" t="s">
        <v>350</v>
      </c>
      <c r="I4470" t="s">
        <v>208</v>
      </c>
      <c r="J4470" t="s">
        <v>351</v>
      </c>
      <c r="K4470" t="s">
        <v>191</v>
      </c>
      <c r="M4470" t="s">
        <v>495</v>
      </c>
      <c r="N4470" t="s">
        <v>206</v>
      </c>
      <c r="O4470" t="s">
        <v>194</v>
      </c>
      <c r="P4470">
        <v>2015</v>
      </c>
      <c r="Q4470">
        <v>0.26842139139999999</v>
      </c>
    </row>
    <row r="4471" spans="1:17" x14ac:dyDescent="0.25">
      <c r="A4471" t="s">
        <v>504</v>
      </c>
      <c r="B4471" t="s">
        <v>505</v>
      </c>
      <c r="C4471" t="s">
        <v>506</v>
      </c>
      <c r="D4471" t="s">
        <v>361</v>
      </c>
      <c r="E4471" t="s">
        <v>332</v>
      </c>
      <c r="F4471" t="s">
        <v>260</v>
      </c>
      <c r="G4471" t="s">
        <v>195</v>
      </c>
      <c r="H4471" t="s">
        <v>350</v>
      </c>
      <c r="I4471" t="s">
        <v>208</v>
      </c>
      <c r="J4471" t="s">
        <v>351</v>
      </c>
      <c r="K4471" t="s">
        <v>191</v>
      </c>
      <c r="M4471" t="s">
        <v>495</v>
      </c>
      <c r="N4471" t="s">
        <v>206</v>
      </c>
      <c r="O4471" t="s">
        <v>194</v>
      </c>
      <c r="P4471">
        <v>2020</v>
      </c>
      <c r="Q4471">
        <v>0.2689172769</v>
      </c>
    </row>
    <row r="4472" spans="1:17" x14ac:dyDescent="0.25">
      <c r="A4472" t="s">
        <v>504</v>
      </c>
      <c r="B4472" t="s">
        <v>505</v>
      </c>
      <c r="C4472" t="s">
        <v>506</v>
      </c>
      <c r="D4472" t="s">
        <v>361</v>
      </c>
      <c r="E4472" t="s">
        <v>332</v>
      </c>
      <c r="F4472" t="s">
        <v>260</v>
      </c>
      <c r="G4472" t="s">
        <v>195</v>
      </c>
      <c r="H4472" t="s">
        <v>350</v>
      </c>
      <c r="I4472" t="s">
        <v>208</v>
      </c>
      <c r="J4472" t="s">
        <v>351</v>
      </c>
      <c r="K4472" t="s">
        <v>191</v>
      </c>
      <c r="M4472" t="s">
        <v>495</v>
      </c>
      <c r="N4472" t="s">
        <v>206</v>
      </c>
      <c r="O4472" t="s">
        <v>264</v>
      </c>
      <c r="P4472">
        <v>2020</v>
      </c>
      <c r="Q4472">
        <v>0.23</v>
      </c>
    </row>
    <row r="4473" spans="1:17" x14ac:dyDescent="0.25">
      <c r="A4473" t="s">
        <v>504</v>
      </c>
      <c r="B4473" t="s">
        <v>505</v>
      </c>
      <c r="C4473" t="s">
        <v>506</v>
      </c>
      <c r="D4473" t="s">
        <v>361</v>
      </c>
      <c r="E4473" t="s">
        <v>332</v>
      </c>
      <c r="F4473" t="s">
        <v>260</v>
      </c>
      <c r="G4473" t="s">
        <v>195</v>
      </c>
      <c r="H4473" t="s">
        <v>350</v>
      </c>
      <c r="I4473" t="s">
        <v>208</v>
      </c>
      <c r="J4473" t="s">
        <v>351</v>
      </c>
      <c r="K4473" t="s">
        <v>191</v>
      </c>
      <c r="M4473" t="s">
        <v>495</v>
      </c>
      <c r="N4473" t="s">
        <v>206</v>
      </c>
      <c r="O4473" t="s">
        <v>265</v>
      </c>
      <c r="P4473">
        <v>2020</v>
      </c>
      <c r="Q4473">
        <v>0.37</v>
      </c>
    </row>
    <row r="4474" spans="1:17" x14ac:dyDescent="0.25">
      <c r="A4474" t="s">
        <v>504</v>
      </c>
      <c r="B4474" t="s">
        <v>505</v>
      </c>
      <c r="C4474" t="s">
        <v>506</v>
      </c>
      <c r="D4474" t="s">
        <v>361</v>
      </c>
      <c r="E4474" t="s">
        <v>332</v>
      </c>
      <c r="F4474" t="s">
        <v>260</v>
      </c>
      <c r="G4474" t="s">
        <v>195</v>
      </c>
      <c r="H4474" t="s">
        <v>350</v>
      </c>
      <c r="I4474" t="s">
        <v>208</v>
      </c>
      <c r="J4474" t="s">
        <v>351</v>
      </c>
      <c r="K4474" t="s">
        <v>191</v>
      </c>
      <c r="M4474" t="s">
        <v>495</v>
      </c>
      <c r="N4474" t="s">
        <v>206</v>
      </c>
      <c r="O4474" t="s">
        <v>194</v>
      </c>
      <c r="P4474">
        <v>2030</v>
      </c>
      <c r="Q4474">
        <v>0.26990869369999998</v>
      </c>
    </row>
    <row r="4475" spans="1:17" x14ac:dyDescent="0.25">
      <c r="A4475" t="s">
        <v>504</v>
      </c>
      <c r="B4475" t="s">
        <v>505</v>
      </c>
      <c r="C4475" t="s">
        <v>506</v>
      </c>
      <c r="D4475" t="s">
        <v>361</v>
      </c>
      <c r="E4475" t="s">
        <v>332</v>
      </c>
      <c r="F4475" t="s">
        <v>260</v>
      </c>
      <c r="G4475" t="s">
        <v>195</v>
      </c>
      <c r="H4475" t="s">
        <v>350</v>
      </c>
      <c r="I4475" t="s">
        <v>208</v>
      </c>
      <c r="J4475" t="s">
        <v>351</v>
      </c>
      <c r="K4475" t="s">
        <v>191</v>
      </c>
      <c r="M4475" t="s">
        <v>495</v>
      </c>
      <c r="N4475" t="s">
        <v>206</v>
      </c>
      <c r="O4475" t="s">
        <v>194</v>
      </c>
      <c r="P4475">
        <v>2050</v>
      </c>
      <c r="Q4475">
        <v>0.26517081739999998</v>
      </c>
    </row>
    <row r="4476" spans="1:17" x14ac:dyDescent="0.25">
      <c r="A4476" t="s">
        <v>504</v>
      </c>
      <c r="B4476" t="s">
        <v>505</v>
      </c>
      <c r="C4476" t="s">
        <v>506</v>
      </c>
      <c r="D4476" t="s">
        <v>361</v>
      </c>
      <c r="E4476" t="s">
        <v>332</v>
      </c>
      <c r="F4476" t="s">
        <v>260</v>
      </c>
      <c r="G4476" t="s">
        <v>195</v>
      </c>
      <c r="H4476" t="s">
        <v>350</v>
      </c>
      <c r="I4476" t="s">
        <v>208</v>
      </c>
      <c r="J4476" t="s">
        <v>351</v>
      </c>
      <c r="K4476" t="s">
        <v>191</v>
      </c>
      <c r="M4476" t="s">
        <v>495</v>
      </c>
      <c r="N4476" t="s">
        <v>206</v>
      </c>
      <c r="O4476" t="s">
        <v>264</v>
      </c>
      <c r="P4476">
        <v>2050</v>
      </c>
      <c r="Q4476">
        <v>0.24</v>
      </c>
    </row>
    <row r="4477" spans="1:17" x14ac:dyDescent="0.25">
      <c r="A4477" t="s">
        <v>504</v>
      </c>
      <c r="B4477" t="s">
        <v>505</v>
      </c>
      <c r="C4477" t="s">
        <v>506</v>
      </c>
      <c r="D4477" t="s">
        <v>361</v>
      </c>
      <c r="E4477" t="s">
        <v>332</v>
      </c>
      <c r="F4477" t="s">
        <v>260</v>
      </c>
      <c r="G4477" t="s">
        <v>195</v>
      </c>
      <c r="H4477" t="s">
        <v>350</v>
      </c>
      <c r="I4477" t="s">
        <v>208</v>
      </c>
      <c r="J4477" t="s">
        <v>351</v>
      </c>
      <c r="K4477" t="s">
        <v>191</v>
      </c>
      <c r="M4477" t="s">
        <v>495</v>
      </c>
      <c r="N4477" t="s">
        <v>206</v>
      </c>
      <c r="O4477" t="s">
        <v>265</v>
      </c>
      <c r="P4477">
        <v>2050</v>
      </c>
      <c r="Q4477">
        <v>0.38</v>
      </c>
    </row>
    <row r="4478" spans="1:17" x14ac:dyDescent="0.25">
      <c r="A4478" t="s">
        <v>504</v>
      </c>
      <c r="B4478" t="s">
        <v>505</v>
      </c>
      <c r="C4478" t="s">
        <v>506</v>
      </c>
      <c r="D4478" t="s">
        <v>361</v>
      </c>
      <c r="E4478" t="s">
        <v>332</v>
      </c>
      <c r="F4478" t="s">
        <v>260</v>
      </c>
      <c r="G4478" t="s">
        <v>195</v>
      </c>
      <c r="H4478" t="s">
        <v>207</v>
      </c>
      <c r="I4478" t="s">
        <v>208</v>
      </c>
      <c r="J4478" t="s">
        <v>209</v>
      </c>
      <c r="K4478" t="s">
        <v>191</v>
      </c>
      <c r="M4478" t="s">
        <v>495</v>
      </c>
      <c r="N4478" t="s">
        <v>206</v>
      </c>
      <c r="O4478" t="s">
        <v>194</v>
      </c>
      <c r="P4478">
        <v>2015</v>
      </c>
      <c r="Q4478">
        <v>0.282548833</v>
      </c>
    </row>
    <row r="4479" spans="1:17" x14ac:dyDescent="0.25">
      <c r="A4479" t="s">
        <v>504</v>
      </c>
      <c r="B4479" t="s">
        <v>505</v>
      </c>
      <c r="C4479" t="s">
        <v>506</v>
      </c>
      <c r="D4479" t="s">
        <v>361</v>
      </c>
      <c r="E4479" t="s">
        <v>332</v>
      </c>
      <c r="F4479" t="s">
        <v>260</v>
      </c>
      <c r="G4479" t="s">
        <v>195</v>
      </c>
      <c r="H4479" t="s">
        <v>207</v>
      </c>
      <c r="I4479" t="s">
        <v>208</v>
      </c>
      <c r="J4479" t="s">
        <v>209</v>
      </c>
      <c r="K4479" t="s">
        <v>191</v>
      </c>
      <c r="M4479" t="s">
        <v>495</v>
      </c>
      <c r="N4479" t="s">
        <v>206</v>
      </c>
      <c r="O4479" t="s">
        <v>194</v>
      </c>
      <c r="P4479">
        <v>2020</v>
      </c>
      <c r="Q4479">
        <v>0.28307081779999999</v>
      </c>
    </row>
    <row r="4480" spans="1:17" x14ac:dyDescent="0.25">
      <c r="A4480" t="s">
        <v>504</v>
      </c>
      <c r="B4480" t="s">
        <v>505</v>
      </c>
      <c r="C4480" t="s">
        <v>506</v>
      </c>
      <c r="D4480" t="s">
        <v>361</v>
      </c>
      <c r="E4480" t="s">
        <v>332</v>
      </c>
      <c r="F4480" t="s">
        <v>260</v>
      </c>
      <c r="G4480" t="s">
        <v>195</v>
      </c>
      <c r="H4480" t="s">
        <v>207</v>
      </c>
      <c r="I4480" t="s">
        <v>208</v>
      </c>
      <c r="J4480" t="s">
        <v>209</v>
      </c>
      <c r="K4480" t="s">
        <v>191</v>
      </c>
      <c r="M4480" t="s">
        <v>495</v>
      </c>
      <c r="N4480" t="s">
        <v>206</v>
      </c>
      <c r="O4480" t="s">
        <v>264</v>
      </c>
      <c r="P4480">
        <v>2020</v>
      </c>
      <c r="Q4480">
        <v>0.25</v>
      </c>
    </row>
    <row r="4481" spans="1:17" x14ac:dyDescent="0.25">
      <c r="A4481" t="s">
        <v>504</v>
      </c>
      <c r="B4481" t="s">
        <v>505</v>
      </c>
      <c r="C4481" t="s">
        <v>506</v>
      </c>
      <c r="D4481" t="s">
        <v>361</v>
      </c>
      <c r="E4481" t="s">
        <v>332</v>
      </c>
      <c r="F4481" t="s">
        <v>260</v>
      </c>
      <c r="G4481" t="s">
        <v>195</v>
      </c>
      <c r="H4481" t="s">
        <v>207</v>
      </c>
      <c r="I4481" t="s">
        <v>208</v>
      </c>
      <c r="J4481" t="s">
        <v>209</v>
      </c>
      <c r="K4481" t="s">
        <v>191</v>
      </c>
      <c r="M4481" t="s">
        <v>495</v>
      </c>
      <c r="N4481" t="s">
        <v>206</v>
      </c>
      <c r="O4481" t="s">
        <v>265</v>
      </c>
      <c r="P4481">
        <v>2020</v>
      </c>
      <c r="Q4481">
        <v>0.39</v>
      </c>
    </row>
    <row r="4482" spans="1:17" x14ac:dyDescent="0.25">
      <c r="A4482" t="s">
        <v>504</v>
      </c>
      <c r="B4482" t="s">
        <v>505</v>
      </c>
      <c r="C4482" t="s">
        <v>506</v>
      </c>
      <c r="D4482" t="s">
        <v>361</v>
      </c>
      <c r="E4482" t="s">
        <v>332</v>
      </c>
      <c r="F4482" t="s">
        <v>260</v>
      </c>
      <c r="G4482" t="s">
        <v>195</v>
      </c>
      <c r="H4482" t="s">
        <v>207</v>
      </c>
      <c r="I4482" t="s">
        <v>208</v>
      </c>
      <c r="J4482" t="s">
        <v>209</v>
      </c>
      <c r="K4482" t="s">
        <v>191</v>
      </c>
      <c r="M4482" t="s">
        <v>495</v>
      </c>
      <c r="N4482" t="s">
        <v>206</v>
      </c>
      <c r="O4482" t="s">
        <v>194</v>
      </c>
      <c r="P4482">
        <v>2030</v>
      </c>
      <c r="Q4482">
        <v>0.28411441440000001</v>
      </c>
    </row>
    <row r="4483" spans="1:17" x14ac:dyDescent="0.25">
      <c r="A4483" t="s">
        <v>504</v>
      </c>
      <c r="B4483" t="s">
        <v>505</v>
      </c>
      <c r="C4483" t="s">
        <v>506</v>
      </c>
      <c r="D4483" t="s">
        <v>361</v>
      </c>
      <c r="E4483" t="s">
        <v>332</v>
      </c>
      <c r="F4483" t="s">
        <v>260</v>
      </c>
      <c r="G4483" t="s">
        <v>195</v>
      </c>
      <c r="H4483" t="s">
        <v>207</v>
      </c>
      <c r="I4483" t="s">
        <v>208</v>
      </c>
      <c r="J4483" t="s">
        <v>209</v>
      </c>
      <c r="K4483" t="s">
        <v>191</v>
      </c>
      <c r="M4483" t="s">
        <v>495</v>
      </c>
      <c r="N4483" t="s">
        <v>206</v>
      </c>
      <c r="O4483" t="s">
        <v>194</v>
      </c>
      <c r="P4483">
        <v>2050</v>
      </c>
      <c r="Q4483">
        <v>0.27912717619999999</v>
      </c>
    </row>
    <row r="4484" spans="1:17" x14ac:dyDescent="0.25">
      <c r="A4484" t="s">
        <v>504</v>
      </c>
      <c r="B4484" t="s">
        <v>505</v>
      </c>
      <c r="C4484" t="s">
        <v>506</v>
      </c>
      <c r="D4484" t="s">
        <v>361</v>
      </c>
      <c r="E4484" t="s">
        <v>332</v>
      </c>
      <c r="F4484" t="s">
        <v>260</v>
      </c>
      <c r="G4484" t="s">
        <v>195</v>
      </c>
      <c r="H4484" t="s">
        <v>207</v>
      </c>
      <c r="I4484" t="s">
        <v>208</v>
      </c>
      <c r="J4484" t="s">
        <v>209</v>
      </c>
      <c r="K4484" t="s">
        <v>191</v>
      </c>
      <c r="M4484" t="s">
        <v>495</v>
      </c>
      <c r="N4484" t="s">
        <v>206</v>
      </c>
      <c r="O4484" t="s">
        <v>264</v>
      </c>
      <c r="P4484">
        <v>2050</v>
      </c>
      <c r="Q4484">
        <v>0.27</v>
      </c>
    </row>
    <row r="4485" spans="1:17" x14ac:dyDescent="0.25">
      <c r="A4485" t="s">
        <v>504</v>
      </c>
      <c r="B4485" t="s">
        <v>505</v>
      </c>
      <c r="C4485" t="s">
        <v>506</v>
      </c>
      <c r="D4485" t="s">
        <v>361</v>
      </c>
      <c r="E4485" t="s">
        <v>332</v>
      </c>
      <c r="F4485" t="s">
        <v>260</v>
      </c>
      <c r="G4485" t="s">
        <v>195</v>
      </c>
      <c r="H4485" t="s">
        <v>207</v>
      </c>
      <c r="I4485" t="s">
        <v>208</v>
      </c>
      <c r="J4485" t="s">
        <v>209</v>
      </c>
      <c r="K4485" t="s">
        <v>191</v>
      </c>
      <c r="M4485" t="s">
        <v>495</v>
      </c>
      <c r="N4485" t="s">
        <v>206</v>
      </c>
      <c r="O4485" t="s">
        <v>265</v>
      </c>
      <c r="P4485">
        <v>2050</v>
      </c>
      <c r="Q4485">
        <v>0.4</v>
      </c>
    </row>
    <row r="4486" spans="1:17" x14ac:dyDescent="0.25">
      <c r="A4486" t="s">
        <v>504</v>
      </c>
      <c r="B4486" t="s">
        <v>505</v>
      </c>
      <c r="C4486" t="s">
        <v>506</v>
      </c>
      <c r="D4486" t="s">
        <v>361</v>
      </c>
      <c r="E4486" t="s">
        <v>332</v>
      </c>
      <c r="F4486" t="s">
        <v>260</v>
      </c>
      <c r="G4486" t="s">
        <v>195</v>
      </c>
      <c r="H4486" t="s">
        <v>352</v>
      </c>
      <c r="I4486" t="s">
        <v>135</v>
      </c>
      <c r="K4486" t="s">
        <v>191</v>
      </c>
      <c r="O4486" t="s">
        <v>194</v>
      </c>
      <c r="P4486">
        <v>2015</v>
      </c>
      <c r="Q4486">
        <v>0.03</v>
      </c>
    </row>
    <row r="4487" spans="1:17" x14ac:dyDescent="0.25">
      <c r="A4487" t="s">
        <v>504</v>
      </c>
      <c r="B4487" t="s">
        <v>505</v>
      </c>
      <c r="C4487" t="s">
        <v>506</v>
      </c>
      <c r="D4487" t="s">
        <v>361</v>
      </c>
      <c r="E4487" t="s">
        <v>332</v>
      </c>
      <c r="F4487" t="s">
        <v>260</v>
      </c>
      <c r="G4487" t="s">
        <v>195</v>
      </c>
      <c r="H4487" t="s">
        <v>352</v>
      </c>
      <c r="I4487" t="s">
        <v>135</v>
      </c>
      <c r="K4487" t="s">
        <v>191</v>
      </c>
      <c r="O4487" t="s">
        <v>194</v>
      </c>
      <c r="P4487">
        <v>2020</v>
      </c>
      <c r="Q4487">
        <v>0.03</v>
      </c>
    </row>
    <row r="4488" spans="1:17" x14ac:dyDescent="0.25">
      <c r="A4488" t="s">
        <v>504</v>
      </c>
      <c r="B4488" t="s">
        <v>505</v>
      </c>
      <c r="C4488" t="s">
        <v>506</v>
      </c>
      <c r="D4488" t="s">
        <v>361</v>
      </c>
      <c r="E4488" t="s">
        <v>332</v>
      </c>
      <c r="F4488" t="s">
        <v>260</v>
      </c>
      <c r="G4488" t="s">
        <v>195</v>
      </c>
      <c r="H4488" t="s">
        <v>352</v>
      </c>
      <c r="I4488" t="s">
        <v>135</v>
      </c>
      <c r="K4488" t="s">
        <v>191</v>
      </c>
      <c r="O4488" t="s">
        <v>264</v>
      </c>
      <c r="P4488">
        <v>2020</v>
      </c>
      <c r="Q4488">
        <v>0.03</v>
      </c>
    </row>
    <row r="4489" spans="1:17" x14ac:dyDescent="0.25">
      <c r="A4489" t="s">
        <v>504</v>
      </c>
      <c r="B4489" t="s">
        <v>505</v>
      </c>
      <c r="C4489" t="s">
        <v>506</v>
      </c>
      <c r="D4489" t="s">
        <v>361</v>
      </c>
      <c r="E4489" t="s">
        <v>332</v>
      </c>
      <c r="F4489" t="s">
        <v>260</v>
      </c>
      <c r="G4489" t="s">
        <v>195</v>
      </c>
      <c r="H4489" t="s">
        <v>352</v>
      </c>
      <c r="I4489" t="s">
        <v>135</v>
      </c>
      <c r="K4489" t="s">
        <v>191</v>
      </c>
      <c r="O4489" t="s">
        <v>265</v>
      </c>
      <c r="P4489">
        <v>2020</v>
      </c>
      <c r="Q4489">
        <v>0.03</v>
      </c>
    </row>
    <row r="4490" spans="1:17" x14ac:dyDescent="0.25">
      <c r="A4490" t="s">
        <v>504</v>
      </c>
      <c r="B4490" t="s">
        <v>505</v>
      </c>
      <c r="C4490" t="s">
        <v>506</v>
      </c>
      <c r="D4490" t="s">
        <v>361</v>
      </c>
      <c r="E4490" t="s">
        <v>332</v>
      </c>
      <c r="F4490" t="s">
        <v>260</v>
      </c>
      <c r="G4490" t="s">
        <v>195</v>
      </c>
      <c r="H4490" t="s">
        <v>352</v>
      </c>
      <c r="I4490" t="s">
        <v>135</v>
      </c>
      <c r="K4490" t="s">
        <v>191</v>
      </c>
      <c r="O4490" t="s">
        <v>194</v>
      </c>
      <c r="P4490">
        <v>2030</v>
      </c>
      <c r="Q4490">
        <v>0.03</v>
      </c>
    </row>
    <row r="4491" spans="1:17" x14ac:dyDescent="0.25">
      <c r="A4491" t="s">
        <v>504</v>
      </c>
      <c r="B4491" t="s">
        <v>505</v>
      </c>
      <c r="C4491" t="s">
        <v>506</v>
      </c>
      <c r="D4491" t="s">
        <v>361</v>
      </c>
      <c r="E4491" t="s">
        <v>332</v>
      </c>
      <c r="F4491" t="s">
        <v>260</v>
      </c>
      <c r="G4491" t="s">
        <v>195</v>
      </c>
      <c r="H4491" t="s">
        <v>352</v>
      </c>
      <c r="I4491" t="s">
        <v>135</v>
      </c>
      <c r="K4491" t="s">
        <v>191</v>
      </c>
      <c r="O4491" t="s">
        <v>194</v>
      </c>
      <c r="P4491">
        <v>2050</v>
      </c>
      <c r="Q4491">
        <v>0.03</v>
      </c>
    </row>
    <row r="4492" spans="1:17" x14ac:dyDescent="0.25">
      <c r="A4492" t="s">
        <v>504</v>
      </c>
      <c r="B4492" t="s">
        <v>505</v>
      </c>
      <c r="C4492" t="s">
        <v>506</v>
      </c>
      <c r="D4492" t="s">
        <v>361</v>
      </c>
      <c r="E4492" t="s">
        <v>332</v>
      </c>
      <c r="F4492" t="s">
        <v>260</v>
      </c>
      <c r="G4492" t="s">
        <v>195</v>
      </c>
      <c r="H4492" t="s">
        <v>352</v>
      </c>
      <c r="I4492" t="s">
        <v>135</v>
      </c>
      <c r="K4492" t="s">
        <v>191</v>
      </c>
      <c r="O4492" t="s">
        <v>264</v>
      </c>
      <c r="P4492">
        <v>2050</v>
      </c>
      <c r="Q4492">
        <v>0.03</v>
      </c>
    </row>
    <row r="4493" spans="1:17" x14ac:dyDescent="0.25">
      <c r="A4493" t="s">
        <v>504</v>
      </c>
      <c r="B4493" t="s">
        <v>505</v>
      </c>
      <c r="C4493" t="s">
        <v>506</v>
      </c>
      <c r="D4493" t="s">
        <v>361</v>
      </c>
      <c r="E4493" t="s">
        <v>332</v>
      </c>
      <c r="F4493" t="s">
        <v>260</v>
      </c>
      <c r="G4493" t="s">
        <v>195</v>
      </c>
      <c r="H4493" t="s">
        <v>352</v>
      </c>
      <c r="I4493" t="s">
        <v>135</v>
      </c>
      <c r="K4493" t="s">
        <v>191</v>
      </c>
      <c r="O4493" t="s">
        <v>265</v>
      </c>
      <c r="P4493">
        <v>2050</v>
      </c>
      <c r="Q4493">
        <v>0.03</v>
      </c>
    </row>
    <row r="4494" spans="1:17" x14ac:dyDescent="0.25">
      <c r="A4494" t="s">
        <v>504</v>
      </c>
      <c r="B4494" t="s">
        <v>505</v>
      </c>
      <c r="C4494" t="s">
        <v>506</v>
      </c>
      <c r="D4494" t="s">
        <v>361</v>
      </c>
      <c r="E4494" t="s">
        <v>332</v>
      </c>
      <c r="F4494" t="s">
        <v>260</v>
      </c>
      <c r="G4494" t="s">
        <v>195</v>
      </c>
      <c r="H4494" t="s">
        <v>212</v>
      </c>
      <c r="I4494" t="s">
        <v>213</v>
      </c>
      <c r="K4494" t="s">
        <v>214</v>
      </c>
      <c r="M4494" t="s">
        <v>199</v>
      </c>
      <c r="O4494" t="s">
        <v>194</v>
      </c>
      <c r="P4494">
        <v>2015</v>
      </c>
      <c r="Q4494">
        <v>169.52929979999999</v>
      </c>
    </row>
    <row r="4495" spans="1:17" x14ac:dyDescent="0.25">
      <c r="A4495" t="s">
        <v>504</v>
      </c>
      <c r="B4495" t="s">
        <v>505</v>
      </c>
      <c r="C4495" t="s">
        <v>506</v>
      </c>
      <c r="D4495" t="s">
        <v>361</v>
      </c>
      <c r="E4495" t="s">
        <v>332</v>
      </c>
      <c r="F4495" t="s">
        <v>260</v>
      </c>
      <c r="G4495" t="s">
        <v>195</v>
      </c>
      <c r="H4495" t="s">
        <v>212</v>
      </c>
      <c r="I4495" t="s">
        <v>213</v>
      </c>
      <c r="K4495" t="s">
        <v>214</v>
      </c>
      <c r="M4495" t="s">
        <v>199</v>
      </c>
      <c r="O4495" t="s">
        <v>194</v>
      </c>
      <c r="P4495">
        <v>2020</v>
      </c>
      <c r="Q4495">
        <v>169.84249070000001</v>
      </c>
    </row>
    <row r="4496" spans="1:17" x14ac:dyDescent="0.25">
      <c r="A4496" t="s">
        <v>504</v>
      </c>
      <c r="B4496" t="s">
        <v>505</v>
      </c>
      <c r="C4496" t="s">
        <v>506</v>
      </c>
      <c r="D4496" t="s">
        <v>361</v>
      </c>
      <c r="E4496" t="s">
        <v>332</v>
      </c>
      <c r="F4496" t="s">
        <v>260</v>
      </c>
      <c r="G4496" t="s">
        <v>195</v>
      </c>
      <c r="H4496" t="s">
        <v>212</v>
      </c>
      <c r="I4496" t="s">
        <v>213</v>
      </c>
      <c r="K4496" t="s">
        <v>214</v>
      </c>
      <c r="M4496" t="s">
        <v>199</v>
      </c>
      <c r="O4496" t="s">
        <v>264</v>
      </c>
      <c r="P4496">
        <v>2020</v>
      </c>
      <c r="Q4496">
        <v>153.67820800000001</v>
      </c>
    </row>
    <row r="4497" spans="1:17" x14ac:dyDescent="0.25">
      <c r="A4497" t="s">
        <v>504</v>
      </c>
      <c r="B4497" t="s">
        <v>505</v>
      </c>
      <c r="C4497" t="s">
        <v>506</v>
      </c>
      <c r="D4497" t="s">
        <v>361</v>
      </c>
      <c r="E4497" t="s">
        <v>332</v>
      </c>
      <c r="F4497" t="s">
        <v>260</v>
      </c>
      <c r="G4497" t="s">
        <v>195</v>
      </c>
      <c r="H4497" t="s">
        <v>212</v>
      </c>
      <c r="I4497" t="s">
        <v>213</v>
      </c>
      <c r="K4497" t="s">
        <v>214</v>
      </c>
      <c r="M4497" t="s">
        <v>199</v>
      </c>
      <c r="O4497" t="s">
        <v>265</v>
      </c>
      <c r="P4497">
        <v>2020</v>
      </c>
      <c r="Q4497">
        <v>230.21334100000001</v>
      </c>
    </row>
    <row r="4498" spans="1:17" x14ac:dyDescent="0.25">
      <c r="A4498" t="s">
        <v>504</v>
      </c>
      <c r="B4498" t="s">
        <v>505</v>
      </c>
      <c r="C4498" t="s">
        <v>506</v>
      </c>
      <c r="D4498" t="s">
        <v>361</v>
      </c>
      <c r="E4498" t="s">
        <v>332</v>
      </c>
      <c r="F4498" t="s">
        <v>260</v>
      </c>
      <c r="G4498" t="s">
        <v>195</v>
      </c>
      <c r="H4498" t="s">
        <v>212</v>
      </c>
      <c r="I4498" t="s">
        <v>213</v>
      </c>
      <c r="K4498" t="s">
        <v>214</v>
      </c>
      <c r="M4498" t="s">
        <v>199</v>
      </c>
      <c r="O4498" t="s">
        <v>194</v>
      </c>
      <c r="P4498">
        <v>2030</v>
      </c>
      <c r="Q4498">
        <v>170.46864859999999</v>
      </c>
    </row>
    <row r="4499" spans="1:17" x14ac:dyDescent="0.25">
      <c r="A4499" t="s">
        <v>504</v>
      </c>
      <c r="B4499" t="s">
        <v>505</v>
      </c>
      <c r="C4499" t="s">
        <v>506</v>
      </c>
      <c r="D4499" t="s">
        <v>361</v>
      </c>
      <c r="E4499" t="s">
        <v>332</v>
      </c>
      <c r="F4499" t="s">
        <v>260</v>
      </c>
      <c r="G4499" t="s">
        <v>195</v>
      </c>
      <c r="H4499" t="s">
        <v>212</v>
      </c>
      <c r="I4499" t="s">
        <v>213</v>
      </c>
      <c r="K4499" t="s">
        <v>214</v>
      </c>
      <c r="M4499" t="s">
        <v>199</v>
      </c>
      <c r="O4499" t="s">
        <v>194</v>
      </c>
      <c r="P4499">
        <v>2050</v>
      </c>
      <c r="Q4499">
        <v>167.47630570000001</v>
      </c>
    </row>
    <row r="4500" spans="1:17" x14ac:dyDescent="0.25">
      <c r="A4500" t="s">
        <v>504</v>
      </c>
      <c r="B4500" t="s">
        <v>505</v>
      </c>
      <c r="C4500" t="s">
        <v>506</v>
      </c>
      <c r="D4500" t="s">
        <v>361</v>
      </c>
      <c r="E4500" t="s">
        <v>332</v>
      </c>
      <c r="F4500" t="s">
        <v>260</v>
      </c>
      <c r="G4500" t="s">
        <v>195</v>
      </c>
      <c r="H4500" t="s">
        <v>212</v>
      </c>
      <c r="I4500" t="s">
        <v>213</v>
      </c>
      <c r="K4500" t="s">
        <v>214</v>
      </c>
      <c r="M4500" t="s">
        <v>199</v>
      </c>
      <c r="O4500" t="s">
        <v>264</v>
      </c>
      <c r="P4500">
        <v>2050</v>
      </c>
      <c r="Q4500">
        <v>162.18701379999999</v>
      </c>
    </row>
    <row r="4501" spans="1:17" x14ac:dyDescent="0.25">
      <c r="A4501" t="s">
        <v>504</v>
      </c>
      <c r="B4501" t="s">
        <v>505</v>
      </c>
      <c r="C4501" t="s">
        <v>506</v>
      </c>
      <c r="D4501" t="s">
        <v>361</v>
      </c>
      <c r="E4501" t="s">
        <v>332</v>
      </c>
      <c r="F4501" t="s">
        <v>260</v>
      </c>
      <c r="G4501" t="s">
        <v>195</v>
      </c>
      <c r="H4501" t="s">
        <v>212</v>
      </c>
      <c r="I4501" t="s">
        <v>213</v>
      </c>
      <c r="K4501" t="s">
        <v>214</v>
      </c>
      <c r="M4501" t="s">
        <v>199</v>
      </c>
      <c r="O4501" t="s">
        <v>265</v>
      </c>
      <c r="P4501">
        <v>2050</v>
      </c>
      <c r="Q4501">
        <v>238.74850799999999</v>
      </c>
    </row>
    <row r="4502" spans="1:17" x14ac:dyDescent="0.25">
      <c r="A4502" t="s">
        <v>504</v>
      </c>
      <c r="B4502" t="s">
        <v>505</v>
      </c>
      <c r="C4502" t="s">
        <v>506</v>
      </c>
      <c r="D4502" t="s">
        <v>361</v>
      </c>
      <c r="E4502" t="s">
        <v>332</v>
      </c>
      <c r="F4502" t="s">
        <v>260</v>
      </c>
      <c r="G4502" t="s">
        <v>195</v>
      </c>
      <c r="H4502" t="s">
        <v>354</v>
      </c>
      <c r="I4502" t="s">
        <v>136</v>
      </c>
      <c r="K4502" t="s">
        <v>275</v>
      </c>
      <c r="O4502" t="s">
        <v>194</v>
      </c>
      <c r="P4502">
        <v>2015</v>
      </c>
      <c r="Q4502">
        <v>3</v>
      </c>
    </row>
    <row r="4503" spans="1:17" x14ac:dyDescent="0.25">
      <c r="A4503" t="s">
        <v>504</v>
      </c>
      <c r="B4503" t="s">
        <v>505</v>
      </c>
      <c r="C4503" t="s">
        <v>506</v>
      </c>
      <c r="D4503" t="s">
        <v>361</v>
      </c>
      <c r="E4503" t="s">
        <v>332</v>
      </c>
      <c r="F4503" t="s">
        <v>260</v>
      </c>
      <c r="G4503" t="s">
        <v>195</v>
      </c>
      <c r="H4503" t="s">
        <v>354</v>
      </c>
      <c r="I4503" t="s">
        <v>136</v>
      </c>
      <c r="K4503" t="s">
        <v>275</v>
      </c>
      <c r="O4503" t="s">
        <v>194</v>
      </c>
      <c r="P4503">
        <v>2020</v>
      </c>
      <c r="Q4503">
        <v>3</v>
      </c>
    </row>
    <row r="4504" spans="1:17" x14ac:dyDescent="0.25">
      <c r="A4504" t="s">
        <v>504</v>
      </c>
      <c r="B4504" t="s">
        <v>505</v>
      </c>
      <c r="C4504" t="s">
        <v>506</v>
      </c>
      <c r="D4504" t="s">
        <v>361</v>
      </c>
      <c r="E4504" t="s">
        <v>332</v>
      </c>
      <c r="F4504" t="s">
        <v>260</v>
      </c>
      <c r="G4504" t="s">
        <v>195</v>
      </c>
      <c r="H4504" t="s">
        <v>354</v>
      </c>
      <c r="I4504" t="s">
        <v>136</v>
      </c>
      <c r="K4504" t="s">
        <v>275</v>
      </c>
      <c r="O4504" t="s">
        <v>264</v>
      </c>
      <c r="P4504">
        <v>2020</v>
      </c>
      <c r="Q4504">
        <v>2.5499999999999998</v>
      </c>
    </row>
    <row r="4505" spans="1:17" x14ac:dyDescent="0.25">
      <c r="A4505" t="s">
        <v>504</v>
      </c>
      <c r="B4505" t="s">
        <v>505</v>
      </c>
      <c r="C4505" t="s">
        <v>506</v>
      </c>
      <c r="D4505" t="s">
        <v>361</v>
      </c>
      <c r="E4505" t="s">
        <v>332</v>
      </c>
      <c r="F4505" t="s">
        <v>260</v>
      </c>
      <c r="G4505" t="s">
        <v>195</v>
      </c>
      <c r="H4505" t="s">
        <v>354</v>
      </c>
      <c r="I4505" t="s">
        <v>136</v>
      </c>
      <c r="K4505" t="s">
        <v>275</v>
      </c>
      <c r="O4505" t="s">
        <v>265</v>
      </c>
      <c r="P4505">
        <v>2020</v>
      </c>
      <c r="Q4505">
        <v>3.45</v>
      </c>
    </row>
    <row r="4506" spans="1:17" x14ac:dyDescent="0.25">
      <c r="A4506" t="s">
        <v>504</v>
      </c>
      <c r="B4506" t="s">
        <v>505</v>
      </c>
      <c r="C4506" t="s">
        <v>506</v>
      </c>
      <c r="D4506" t="s">
        <v>361</v>
      </c>
      <c r="E4506" t="s">
        <v>332</v>
      </c>
      <c r="F4506" t="s">
        <v>260</v>
      </c>
      <c r="G4506" t="s">
        <v>195</v>
      </c>
      <c r="H4506" t="s">
        <v>354</v>
      </c>
      <c r="I4506" t="s">
        <v>136</v>
      </c>
      <c r="K4506" t="s">
        <v>275</v>
      </c>
      <c r="O4506" t="s">
        <v>194</v>
      </c>
      <c r="P4506">
        <v>2030</v>
      </c>
      <c r="Q4506">
        <v>3</v>
      </c>
    </row>
    <row r="4507" spans="1:17" x14ac:dyDescent="0.25">
      <c r="A4507" t="s">
        <v>504</v>
      </c>
      <c r="B4507" t="s">
        <v>505</v>
      </c>
      <c r="C4507" t="s">
        <v>506</v>
      </c>
      <c r="D4507" t="s">
        <v>361</v>
      </c>
      <c r="E4507" t="s">
        <v>332</v>
      </c>
      <c r="F4507" t="s">
        <v>260</v>
      </c>
      <c r="G4507" t="s">
        <v>195</v>
      </c>
      <c r="H4507" t="s">
        <v>354</v>
      </c>
      <c r="I4507" t="s">
        <v>136</v>
      </c>
      <c r="K4507" t="s">
        <v>275</v>
      </c>
      <c r="O4507" t="s">
        <v>194</v>
      </c>
      <c r="P4507">
        <v>2050</v>
      </c>
      <c r="Q4507">
        <v>3</v>
      </c>
    </row>
    <row r="4508" spans="1:17" x14ac:dyDescent="0.25">
      <c r="A4508" t="s">
        <v>504</v>
      </c>
      <c r="B4508" t="s">
        <v>505</v>
      </c>
      <c r="C4508" t="s">
        <v>506</v>
      </c>
      <c r="D4508" t="s">
        <v>361</v>
      </c>
      <c r="E4508" t="s">
        <v>332</v>
      </c>
      <c r="F4508" t="s">
        <v>260</v>
      </c>
      <c r="G4508" t="s">
        <v>195</v>
      </c>
      <c r="H4508" t="s">
        <v>354</v>
      </c>
      <c r="I4508" t="s">
        <v>136</v>
      </c>
      <c r="K4508" t="s">
        <v>275</v>
      </c>
      <c r="O4508" t="s">
        <v>264</v>
      </c>
      <c r="P4508">
        <v>2050</v>
      </c>
      <c r="Q4508">
        <v>2.25</v>
      </c>
    </row>
    <row r="4509" spans="1:17" x14ac:dyDescent="0.25">
      <c r="A4509" t="s">
        <v>504</v>
      </c>
      <c r="B4509" t="s">
        <v>505</v>
      </c>
      <c r="C4509" t="s">
        <v>506</v>
      </c>
      <c r="D4509" t="s">
        <v>361</v>
      </c>
      <c r="E4509" t="s">
        <v>332</v>
      </c>
      <c r="F4509" t="s">
        <v>260</v>
      </c>
      <c r="G4509" t="s">
        <v>195</v>
      </c>
      <c r="H4509" t="s">
        <v>354</v>
      </c>
      <c r="I4509" t="s">
        <v>136</v>
      </c>
      <c r="K4509" t="s">
        <v>275</v>
      </c>
      <c r="O4509" t="s">
        <v>265</v>
      </c>
      <c r="P4509">
        <v>2050</v>
      </c>
      <c r="Q4509">
        <v>3.75</v>
      </c>
    </row>
    <row r="4510" spans="1:17" x14ac:dyDescent="0.25">
      <c r="A4510" t="s">
        <v>504</v>
      </c>
      <c r="B4510" t="s">
        <v>505</v>
      </c>
      <c r="C4510" t="s">
        <v>506</v>
      </c>
      <c r="D4510" t="s">
        <v>361</v>
      </c>
      <c r="E4510" t="s">
        <v>332</v>
      </c>
      <c r="F4510" t="s">
        <v>260</v>
      </c>
      <c r="G4510" t="s">
        <v>195</v>
      </c>
      <c r="H4510" t="s">
        <v>355</v>
      </c>
      <c r="I4510" t="s">
        <v>277</v>
      </c>
      <c r="K4510" t="s">
        <v>278</v>
      </c>
      <c r="N4510" t="s">
        <v>206</v>
      </c>
      <c r="O4510" t="s">
        <v>194</v>
      </c>
      <c r="P4510">
        <v>2015</v>
      </c>
      <c r="Q4510">
        <v>8.8480279999999994E-2</v>
      </c>
    </row>
    <row r="4511" spans="1:17" x14ac:dyDescent="0.25">
      <c r="A4511" t="s">
        <v>504</v>
      </c>
      <c r="B4511" t="s">
        <v>505</v>
      </c>
      <c r="C4511" t="s">
        <v>506</v>
      </c>
      <c r="D4511" t="s">
        <v>361</v>
      </c>
      <c r="E4511" t="s">
        <v>332</v>
      </c>
      <c r="F4511" t="s">
        <v>260</v>
      </c>
      <c r="G4511" t="s">
        <v>195</v>
      </c>
      <c r="H4511" t="s">
        <v>355</v>
      </c>
      <c r="I4511" t="s">
        <v>277</v>
      </c>
      <c r="K4511" t="s">
        <v>278</v>
      </c>
      <c r="N4511" t="s">
        <v>206</v>
      </c>
      <c r="O4511" t="s">
        <v>194</v>
      </c>
      <c r="P4511">
        <v>2020</v>
      </c>
      <c r="Q4511">
        <v>8.8317121999999998E-2</v>
      </c>
    </row>
    <row r="4512" spans="1:17" x14ac:dyDescent="0.25">
      <c r="A4512" t="s">
        <v>504</v>
      </c>
      <c r="B4512" t="s">
        <v>505</v>
      </c>
      <c r="C4512" t="s">
        <v>506</v>
      </c>
      <c r="D4512" t="s">
        <v>361</v>
      </c>
      <c r="E4512" t="s">
        <v>332</v>
      </c>
      <c r="F4512" t="s">
        <v>260</v>
      </c>
      <c r="G4512" t="s">
        <v>195</v>
      </c>
      <c r="H4512" t="s">
        <v>355</v>
      </c>
      <c r="I4512" t="s">
        <v>277</v>
      </c>
      <c r="K4512" t="s">
        <v>278</v>
      </c>
      <c r="N4512" t="s">
        <v>206</v>
      </c>
      <c r="O4512" t="s">
        <v>264</v>
      </c>
      <c r="P4512">
        <v>2020</v>
      </c>
      <c r="Q4512">
        <v>7.5069553999999997E-2</v>
      </c>
    </row>
    <row r="4513" spans="1:17" x14ac:dyDescent="0.25">
      <c r="A4513" t="s">
        <v>504</v>
      </c>
      <c r="B4513" t="s">
        <v>505</v>
      </c>
      <c r="C4513" t="s">
        <v>506</v>
      </c>
      <c r="D4513" t="s">
        <v>361</v>
      </c>
      <c r="E4513" t="s">
        <v>332</v>
      </c>
      <c r="F4513" t="s">
        <v>260</v>
      </c>
      <c r="G4513" t="s">
        <v>195</v>
      </c>
      <c r="H4513" t="s">
        <v>355</v>
      </c>
      <c r="I4513" t="s">
        <v>277</v>
      </c>
      <c r="K4513" t="s">
        <v>278</v>
      </c>
      <c r="N4513" t="s">
        <v>206</v>
      </c>
      <c r="O4513" t="s">
        <v>265</v>
      </c>
      <c r="P4513">
        <v>2020</v>
      </c>
      <c r="Q4513">
        <v>0.10156469</v>
      </c>
    </row>
    <row r="4514" spans="1:17" x14ac:dyDescent="0.25">
      <c r="A4514" t="s">
        <v>504</v>
      </c>
      <c r="B4514" t="s">
        <v>505</v>
      </c>
      <c r="C4514" t="s">
        <v>506</v>
      </c>
      <c r="D4514" t="s">
        <v>361</v>
      </c>
      <c r="E4514" t="s">
        <v>332</v>
      </c>
      <c r="F4514" t="s">
        <v>260</v>
      </c>
      <c r="G4514" t="s">
        <v>195</v>
      </c>
      <c r="H4514" t="s">
        <v>355</v>
      </c>
      <c r="I4514" t="s">
        <v>277</v>
      </c>
      <c r="K4514" t="s">
        <v>278</v>
      </c>
      <c r="N4514" t="s">
        <v>206</v>
      </c>
      <c r="O4514" t="s">
        <v>194</v>
      </c>
      <c r="P4514">
        <v>2030</v>
      </c>
      <c r="Q4514">
        <v>8.7992719999999996E-2</v>
      </c>
    </row>
    <row r="4515" spans="1:17" x14ac:dyDescent="0.25">
      <c r="A4515" t="s">
        <v>504</v>
      </c>
      <c r="B4515" t="s">
        <v>505</v>
      </c>
      <c r="C4515" t="s">
        <v>506</v>
      </c>
      <c r="D4515" t="s">
        <v>361</v>
      </c>
      <c r="E4515" t="s">
        <v>332</v>
      </c>
      <c r="F4515" t="s">
        <v>260</v>
      </c>
      <c r="G4515" t="s">
        <v>195</v>
      </c>
      <c r="H4515" t="s">
        <v>355</v>
      </c>
      <c r="I4515" t="s">
        <v>277</v>
      </c>
      <c r="K4515" t="s">
        <v>278</v>
      </c>
      <c r="N4515" t="s">
        <v>206</v>
      </c>
      <c r="O4515" t="s">
        <v>194</v>
      </c>
      <c r="P4515">
        <v>2050</v>
      </c>
      <c r="Q4515">
        <v>8.9564908999999998E-2</v>
      </c>
    </row>
    <row r="4516" spans="1:17" x14ac:dyDescent="0.25">
      <c r="A4516" t="s">
        <v>504</v>
      </c>
      <c r="B4516" t="s">
        <v>505</v>
      </c>
      <c r="C4516" t="s">
        <v>506</v>
      </c>
      <c r="D4516" t="s">
        <v>361</v>
      </c>
      <c r="E4516" t="s">
        <v>332</v>
      </c>
      <c r="F4516" t="s">
        <v>260</v>
      </c>
      <c r="G4516" t="s">
        <v>195</v>
      </c>
      <c r="H4516" t="s">
        <v>355</v>
      </c>
      <c r="I4516" t="s">
        <v>277</v>
      </c>
      <c r="K4516" t="s">
        <v>278</v>
      </c>
      <c r="N4516" t="s">
        <v>206</v>
      </c>
      <c r="O4516" t="s">
        <v>264</v>
      </c>
      <c r="P4516">
        <v>2050</v>
      </c>
      <c r="Q4516">
        <v>6.7173680999999999E-2</v>
      </c>
    </row>
    <row r="4517" spans="1:17" x14ac:dyDescent="0.25">
      <c r="A4517" t="s">
        <v>504</v>
      </c>
      <c r="B4517" t="s">
        <v>505</v>
      </c>
      <c r="C4517" t="s">
        <v>506</v>
      </c>
      <c r="D4517" t="s">
        <v>361</v>
      </c>
      <c r="E4517" t="s">
        <v>332</v>
      </c>
      <c r="F4517" t="s">
        <v>260</v>
      </c>
      <c r="G4517" t="s">
        <v>195</v>
      </c>
      <c r="H4517" t="s">
        <v>355</v>
      </c>
      <c r="I4517" t="s">
        <v>277</v>
      </c>
      <c r="K4517" t="s">
        <v>278</v>
      </c>
      <c r="N4517" t="s">
        <v>206</v>
      </c>
      <c r="O4517" t="s">
        <v>265</v>
      </c>
      <c r="P4517">
        <v>2050</v>
      </c>
      <c r="Q4517">
        <v>0.111956136</v>
      </c>
    </row>
    <row r="4518" spans="1:17" x14ac:dyDescent="0.25">
      <c r="A4518" t="s">
        <v>504</v>
      </c>
      <c r="B4518" t="s">
        <v>505</v>
      </c>
      <c r="C4518" t="s">
        <v>506</v>
      </c>
      <c r="D4518" t="s">
        <v>361</v>
      </c>
      <c r="E4518" t="s">
        <v>332</v>
      </c>
      <c r="F4518" t="s">
        <v>260</v>
      </c>
      <c r="G4518" t="s">
        <v>195</v>
      </c>
      <c r="H4518" t="s">
        <v>215</v>
      </c>
      <c r="I4518" t="s">
        <v>216</v>
      </c>
      <c r="K4518" t="s">
        <v>202</v>
      </c>
      <c r="N4518" t="s">
        <v>206</v>
      </c>
      <c r="O4518" t="s">
        <v>194</v>
      </c>
      <c r="P4518">
        <v>2015</v>
      </c>
      <c r="Q4518">
        <v>25</v>
      </c>
    </row>
    <row r="4519" spans="1:17" x14ac:dyDescent="0.25">
      <c r="A4519" t="s">
        <v>504</v>
      </c>
      <c r="B4519" t="s">
        <v>505</v>
      </c>
      <c r="C4519" t="s">
        <v>506</v>
      </c>
      <c r="D4519" t="s">
        <v>361</v>
      </c>
      <c r="E4519" t="s">
        <v>332</v>
      </c>
      <c r="F4519" t="s">
        <v>260</v>
      </c>
      <c r="G4519" t="s">
        <v>195</v>
      </c>
      <c r="H4519" t="s">
        <v>215</v>
      </c>
      <c r="I4519" t="s">
        <v>216</v>
      </c>
      <c r="K4519" t="s">
        <v>202</v>
      </c>
      <c r="N4519" t="s">
        <v>206</v>
      </c>
      <c r="O4519" t="s">
        <v>194</v>
      </c>
      <c r="P4519">
        <v>2020</v>
      </c>
      <c r="Q4519">
        <v>25</v>
      </c>
    </row>
    <row r="4520" spans="1:17" x14ac:dyDescent="0.25">
      <c r="A4520" t="s">
        <v>504</v>
      </c>
      <c r="B4520" t="s">
        <v>505</v>
      </c>
      <c r="C4520" t="s">
        <v>506</v>
      </c>
      <c r="D4520" t="s">
        <v>361</v>
      </c>
      <c r="E4520" t="s">
        <v>332</v>
      </c>
      <c r="F4520" t="s">
        <v>260</v>
      </c>
      <c r="G4520" t="s">
        <v>195</v>
      </c>
      <c r="H4520" t="s">
        <v>215</v>
      </c>
      <c r="I4520" t="s">
        <v>216</v>
      </c>
      <c r="K4520" t="s">
        <v>202</v>
      </c>
      <c r="N4520" t="s">
        <v>206</v>
      </c>
      <c r="O4520" t="s">
        <v>264</v>
      </c>
      <c r="P4520">
        <v>2020</v>
      </c>
      <c r="Q4520">
        <v>20</v>
      </c>
    </row>
    <row r="4521" spans="1:17" x14ac:dyDescent="0.25">
      <c r="A4521" t="s">
        <v>504</v>
      </c>
      <c r="B4521" t="s">
        <v>505</v>
      </c>
      <c r="C4521" t="s">
        <v>506</v>
      </c>
      <c r="D4521" t="s">
        <v>361</v>
      </c>
      <c r="E4521" t="s">
        <v>332</v>
      </c>
      <c r="F4521" t="s">
        <v>260</v>
      </c>
      <c r="G4521" t="s">
        <v>195</v>
      </c>
      <c r="H4521" t="s">
        <v>215</v>
      </c>
      <c r="I4521" t="s">
        <v>216</v>
      </c>
      <c r="K4521" t="s">
        <v>202</v>
      </c>
      <c r="N4521" t="s">
        <v>206</v>
      </c>
      <c r="O4521" t="s">
        <v>265</v>
      </c>
      <c r="P4521">
        <v>2020</v>
      </c>
      <c r="Q4521">
        <v>35</v>
      </c>
    </row>
    <row r="4522" spans="1:17" x14ac:dyDescent="0.25">
      <c r="A4522" t="s">
        <v>504</v>
      </c>
      <c r="B4522" t="s">
        <v>505</v>
      </c>
      <c r="C4522" t="s">
        <v>506</v>
      </c>
      <c r="D4522" t="s">
        <v>361</v>
      </c>
      <c r="E4522" t="s">
        <v>332</v>
      </c>
      <c r="F4522" t="s">
        <v>260</v>
      </c>
      <c r="G4522" t="s">
        <v>195</v>
      </c>
      <c r="H4522" t="s">
        <v>215</v>
      </c>
      <c r="I4522" t="s">
        <v>216</v>
      </c>
      <c r="K4522" t="s">
        <v>202</v>
      </c>
      <c r="N4522" t="s">
        <v>206</v>
      </c>
      <c r="O4522" t="s">
        <v>194</v>
      </c>
      <c r="P4522">
        <v>2030</v>
      </c>
      <c r="Q4522">
        <v>25</v>
      </c>
    </row>
    <row r="4523" spans="1:17" x14ac:dyDescent="0.25">
      <c r="A4523" t="s">
        <v>504</v>
      </c>
      <c r="B4523" t="s">
        <v>505</v>
      </c>
      <c r="C4523" t="s">
        <v>506</v>
      </c>
      <c r="D4523" t="s">
        <v>361</v>
      </c>
      <c r="E4523" t="s">
        <v>332</v>
      </c>
      <c r="F4523" t="s">
        <v>260</v>
      </c>
      <c r="G4523" t="s">
        <v>195</v>
      </c>
      <c r="H4523" t="s">
        <v>215</v>
      </c>
      <c r="I4523" t="s">
        <v>216</v>
      </c>
      <c r="K4523" t="s">
        <v>202</v>
      </c>
      <c r="N4523" t="s">
        <v>206</v>
      </c>
      <c r="O4523" t="s">
        <v>194</v>
      </c>
      <c r="P4523">
        <v>2050</v>
      </c>
      <c r="Q4523">
        <v>25</v>
      </c>
    </row>
    <row r="4524" spans="1:17" x14ac:dyDescent="0.25">
      <c r="A4524" t="s">
        <v>504</v>
      </c>
      <c r="B4524" t="s">
        <v>505</v>
      </c>
      <c r="C4524" t="s">
        <v>506</v>
      </c>
      <c r="D4524" t="s">
        <v>361</v>
      </c>
      <c r="E4524" t="s">
        <v>332</v>
      </c>
      <c r="F4524" t="s">
        <v>260</v>
      </c>
      <c r="G4524" t="s">
        <v>195</v>
      </c>
      <c r="H4524" t="s">
        <v>215</v>
      </c>
      <c r="I4524" t="s">
        <v>216</v>
      </c>
      <c r="K4524" t="s">
        <v>202</v>
      </c>
      <c r="N4524" t="s">
        <v>206</v>
      </c>
      <c r="O4524" t="s">
        <v>264</v>
      </c>
      <c r="P4524">
        <v>2050</v>
      </c>
      <c r="Q4524">
        <v>20</v>
      </c>
    </row>
    <row r="4525" spans="1:17" x14ac:dyDescent="0.25">
      <c r="A4525" t="s">
        <v>504</v>
      </c>
      <c r="B4525" t="s">
        <v>505</v>
      </c>
      <c r="C4525" t="s">
        <v>506</v>
      </c>
      <c r="D4525" t="s">
        <v>361</v>
      </c>
      <c r="E4525" t="s">
        <v>332</v>
      </c>
      <c r="F4525" t="s">
        <v>260</v>
      </c>
      <c r="G4525" t="s">
        <v>195</v>
      </c>
      <c r="H4525" t="s">
        <v>215</v>
      </c>
      <c r="I4525" t="s">
        <v>216</v>
      </c>
      <c r="K4525" t="s">
        <v>202</v>
      </c>
      <c r="N4525" t="s">
        <v>206</v>
      </c>
      <c r="O4525" t="s">
        <v>265</v>
      </c>
      <c r="P4525">
        <v>2050</v>
      </c>
      <c r="Q4525">
        <v>35</v>
      </c>
    </row>
    <row r="4526" spans="1:17" x14ac:dyDescent="0.25">
      <c r="A4526" t="s">
        <v>504</v>
      </c>
      <c r="B4526" t="s">
        <v>505</v>
      </c>
      <c r="C4526" t="s">
        <v>506</v>
      </c>
      <c r="D4526" t="s">
        <v>361</v>
      </c>
      <c r="E4526" t="s">
        <v>332</v>
      </c>
      <c r="F4526" t="s">
        <v>260</v>
      </c>
      <c r="G4526" t="s">
        <v>218</v>
      </c>
      <c r="H4526" t="s">
        <v>219</v>
      </c>
      <c r="I4526" t="s">
        <v>220</v>
      </c>
      <c r="K4526" t="s">
        <v>221</v>
      </c>
      <c r="M4526" t="s">
        <v>344</v>
      </c>
      <c r="N4526" t="s">
        <v>496</v>
      </c>
      <c r="O4526" t="s">
        <v>194</v>
      </c>
      <c r="P4526">
        <v>2015</v>
      </c>
      <c r="Q4526">
        <v>3</v>
      </c>
    </row>
    <row r="4527" spans="1:17" x14ac:dyDescent="0.25">
      <c r="A4527" t="s">
        <v>504</v>
      </c>
      <c r="B4527" t="s">
        <v>505</v>
      </c>
      <c r="C4527" t="s">
        <v>506</v>
      </c>
      <c r="D4527" t="s">
        <v>361</v>
      </c>
      <c r="E4527" t="s">
        <v>332</v>
      </c>
      <c r="F4527" t="s">
        <v>260</v>
      </c>
      <c r="G4527" t="s">
        <v>218</v>
      </c>
      <c r="H4527" t="s">
        <v>219</v>
      </c>
      <c r="I4527" t="s">
        <v>220</v>
      </c>
      <c r="K4527" t="s">
        <v>221</v>
      </c>
      <c r="M4527" t="s">
        <v>344</v>
      </c>
      <c r="N4527" t="s">
        <v>496</v>
      </c>
      <c r="O4527" t="s">
        <v>194</v>
      </c>
      <c r="P4527">
        <v>2020</v>
      </c>
      <c r="Q4527">
        <v>2</v>
      </c>
    </row>
    <row r="4528" spans="1:17" x14ac:dyDescent="0.25">
      <c r="A4528" t="s">
        <v>504</v>
      </c>
      <c r="B4528" t="s">
        <v>505</v>
      </c>
      <c r="C4528" t="s">
        <v>506</v>
      </c>
      <c r="D4528" t="s">
        <v>361</v>
      </c>
      <c r="E4528" t="s">
        <v>332</v>
      </c>
      <c r="F4528" t="s">
        <v>260</v>
      </c>
      <c r="G4528" t="s">
        <v>218</v>
      </c>
      <c r="H4528" t="s">
        <v>219</v>
      </c>
      <c r="I4528" t="s">
        <v>220</v>
      </c>
      <c r="K4528" t="s">
        <v>221</v>
      </c>
      <c r="M4528" t="s">
        <v>344</v>
      </c>
      <c r="N4528" t="s">
        <v>496</v>
      </c>
      <c r="O4528" t="s">
        <v>264</v>
      </c>
      <c r="P4528">
        <v>2020</v>
      </c>
      <c r="Q4528">
        <v>1</v>
      </c>
    </row>
    <row r="4529" spans="1:17" x14ac:dyDescent="0.25">
      <c r="A4529" t="s">
        <v>504</v>
      </c>
      <c r="B4529" t="s">
        <v>505</v>
      </c>
      <c r="C4529" t="s">
        <v>506</v>
      </c>
      <c r="D4529" t="s">
        <v>361</v>
      </c>
      <c r="E4529" t="s">
        <v>332</v>
      </c>
      <c r="F4529" t="s">
        <v>260</v>
      </c>
      <c r="G4529" t="s">
        <v>218</v>
      </c>
      <c r="H4529" t="s">
        <v>219</v>
      </c>
      <c r="I4529" t="s">
        <v>220</v>
      </c>
      <c r="K4529" t="s">
        <v>221</v>
      </c>
      <c r="M4529" t="s">
        <v>344</v>
      </c>
      <c r="N4529" t="s">
        <v>496</v>
      </c>
      <c r="O4529" t="s">
        <v>265</v>
      </c>
      <c r="P4529">
        <v>2020</v>
      </c>
      <c r="Q4529">
        <v>3</v>
      </c>
    </row>
    <row r="4530" spans="1:17" x14ac:dyDescent="0.25">
      <c r="A4530" t="s">
        <v>504</v>
      </c>
      <c r="B4530" t="s">
        <v>505</v>
      </c>
      <c r="C4530" t="s">
        <v>506</v>
      </c>
      <c r="D4530" t="s">
        <v>361</v>
      </c>
      <c r="E4530" t="s">
        <v>332</v>
      </c>
      <c r="F4530" t="s">
        <v>260</v>
      </c>
      <c r="G4530" t="s">
        <v>218</v>
      </c>
      <c r="H4530" t="s">
        <v>219</v>
      </c>
      <c r="I4530" t="s">
        <v>220</v>
      </c>
      <c r="K4530" t="s">
        <v>221</v>
      </c>
      <c r="M4530" t="s">
        <v>344</v>
      </c>
      <c r="N4530" t="s">
        <v>496</v>
      </c>
      <c r="O4530" t="s">
        <v>194</v>
      </c>
      <c r="P4530">
        <v>2030</v>
      </c>
      <c r="Q4530">
        <v>2</v>
      </c>
    </row>
    <row r="4531" spans="1:17" x14ac:dyDescent="0.25">
      <c r="A4531" t="s">
        <v>504</v>
      </c>
      <c r="B4531" t="s">
        <v>505</v>
      </c>
      <c r="C4531" t="s">
        <v>506</v>
      </c>
      <c r="D4531" t="s">
        <v>361</v>
      </c>
      <c r="E4531" t="s">
        <v>332</v>
      </c>
      <c r="F4531" t="s">
        <v>260</v>
      </c>
      <c r="G4531" t="s">
        <v>218</v>
      </c>
      <c r="H4531" t="s">
        <v>219</v>
      </c>
      <c r="I4531" t="s">
        <v>220</v>
      </c>
      <c r="K4531" t="s">
        <v>221</v>
      </c>
      <c r="M4531" t="s">
        <v>344</v>
      </c>
      <c r="N4531" t="s">
        <v>496</v>
      </c>
      <c r="O4531" t="s">
        <v>194</v>
      </c>
      <c r="P4531">
        <v>2050</v>
      </c>
      <c r="Q4531">
        <v>1</v>
      </c>
    </row>
    <row r="4532" spans="1:17" x14ac:dyDescent="0.25">
      <c r="A4532" t="s">
        <v>504</v>
      </c>
      <c r="B4532" t="s">
        <v>505</v>
      </c>
      <c r="C4532" t="s">
        <v>506</v>
      </c>
      <c r="D4532" t="s">
        <v>361</v>
      </c>
      <c r="E4532" t="s">
        <v>332</v>
      </c>
      <c r="F4532" t="s">
        <v>260</v>
      </c>
      <c r="G4532" t="s">
        <v>218</v>
      </c>
      <c r="H4532" t="s">
        <v>219</v>
      </c>
      <c r="I4532" t="s">
        <v>220</v>
      </c>
      <c r="K4532" t="s">
        <v>221</v>
      </c>
      <c r="M4532" t="s">
        <v>344</v>
      </c>
      <c r="N4532" t="s">
        <v>496</v>
      </c>
      <c r="O4532" t="s">
        <v>264</v>
      </c>
      <c r="P4532">
        <v>2050</v>
      </c>
      <c r="Q4532">
        <v>0</v>
      </c>
    </row>
    <row r="4533" spans="1:17" x14ac:dyDescent="0.25">
      <c r="A4533" t="s">
        <v>504</v>
      </c>
      <c r="B4533" t="s">
        <v>505</v>
      </c>
      <c r="C4533" t="s">
        <v>506</v>
      </c>
      <c r="D4533" t="s">
        <v>361</v>
      </c>
      <c r="E4533" t="s">
        <v>332</v>
      </c>
      <c r="F4533" t="s">
        <v>260</v>
      </c>
      <c r="G4533" t="s">
        <v>218</v>
      </c>
      <c r="H4533" t="s">
        <v>219</v>
      </c>
      <c r="I4533" t="s">
        <v>220</v>
      </c>
      <c r="K4533" t="s">
        <v>221</v>
      </c>
      <c r="M4533" t="s">
        <v>344</v>
      </c>
      <c r="N4533" t="s">
        <v>496</v>
      </c>
      <c r="O4533" t="s">
        <v>265</v>
      </c>
      <c r="P4533">
        <v>2050</v>
      </c>
      <c r="Q4533">
        <v>3</v>
      </c>
    </row>
    <row r="4534" spans="1:17" x14ac:dyDescent="0.25">
      <c r="A4534" t="s">
        <v>504</v>
      </c>
      <c r="B4534" t="s">
        <v>505</v>
      </c>
      <c r="C4534" t="s">
        <v>506</v>
      </c>
      <c r="D4534" t="s">
        <v>361</v>
      </c>
      <c r="E4534" t="s">
        <v>332</v>
      </c>
      <c r="F4534" t="s">
        <v>260</v>
      </c>
      <c r="G4534" t="s">
        <v>218</v>
      </c>
      <c r="H4534" t="s">
        <v>223</v>
      </c>
      <c r="I4534" t="s">
        <v>224</v>
      </c>
      <c r="K4534" t="s">
        <v>221</v>
      </c>
      <c r="M4534" t="s">
        <v>344</v>
      </c>
      <c r="N4534" t="s">
        <v>496</v>
      </c>
      <c r="O4534" t="s">
        <v>194</v>
      </c>
      <c r="P4534">
        <v>2015</v>
      </c>
      <c r="Q4534">
        <v>10</v>
      </c>
    </row>
    <row r="4535" spans="1:17" x14ac:dyDescent="0.25">
      <c r="A4535" t="s">
        <v>504</v>
      </c>
      <c r="B4535" t="s">
        <v>505</v>
      </c>
      <c r="C4535" t="s">
        <v>506</v>
      </c>
      <c r="D4535" t="s">
        <v>361</v>
      </c>
      <c r="E4535" t="s">
        <v>332</v>
      </c>
      <c r="F4535" t="s">
        <v>260</v>
      </c>
      <c r="G4535" t="s">
        <v>218</v>
      </c>
      <c r="H4535" t="s">
        <v>223</v>
      </c>
      <c r="I4535" t="s">
        <v>224</v>
      </c>
      <c r="K4535" t="s">
        <v>221</v>
      </c>
      <c r="M4535" t="s">
        <v>344</v>
      </c>
      <c r="N4535" t="s">
        <v>496</v>
      </c>
      <c r="O4535" t="s">
        <v>194</v>
      </c>
      <c r="P4535">
        <v>2020</v>
      </c>
      <c r="Q4535">
        <v>8</v>
      </c>
    </row>
    <row r="4536" spans="1:17" x14ac:dyDescent="0.25">
      <c r="A4536" t="s">
        <v>504</v>
      </c>
      <c r="B4536" t="s">
        <v>505</v>
      </c>
      <c r="C4536" t="s">
        <v>506</v>
      </c>
      <c r="D4536" t="s">
        <v>361</v>
      </c>
      <c r="E4536" t="s">
        <v>332</v>
      </c>
      <c r="F4536" t="s">
        <v>260</v>
      </c>
      <c r="G4536" t="s">
        <v>218</v>
      </c>
      <c r="H4536" t="s">
        <v>223</v>
      </c>
      <c r="I4536" t="s">
        <v>224</v>
      </c>
      <c r="K4536" t="s">
        <v>221</v>
      </c>
      <c r="M4536" t="s">
        <v>344</v>
      </c>
      <c r="N4536" t="s">
        <v>496</v>
      </c>
      <c r="O4536" t="s">
        <v>264</v>
      </c>
      <c r="P4536">
        <v>2020</v>
      </c>
      <c r="Q4536">
        <v>5</v>
      </c>
    </row>
    <row r="4537" spans="1:17" x14ac:dyDescent="0.25">
      <c r="A4537" t="s">
        <v>504</v>
      </c>
      <c r="B4537" t="s">
        <v>505</v>
      </c>
      <c r="C4537" t="s">
        <v>506</v>
      </c>
      <c r="D4537" t="s">
        <v>361</v>
      </c>
      <c r="E4537" t="s">
        <v>332</v>
      </c>
      <c r="F4537" t="s">
        <v>260</v>
      </c>
      <c r="G4537" t="s">
        <v>218</v>
      </c>
      <c r="H4537" t="s">
        <v>223</v>
      </c>
      <c r="I4537" t="s">
        <v>224</v>
      </c>
      <c r="K4537" t="s">
        <v>221</v>
      </c>
      <c r="M4537" t="s">
        <v>344</v>
      </c>
      <c r="N4537" t="s">
        <v>496</v>
      </c>
      <c r="O4537" t="s">
        <v>265</v>
      </c>
      <c r="P4537">
        <v>2020</v>
      </c>
      <c r="Q4537">
        <v>10</v>
      </c>
    </row>
    <row r="4538" spans="1:17" x14ac:dyDescent="0.25">
      <c r="A4538" t="s">
        <v>504</v>
      </c>
      <c r="B4538" t="s">
        <v>505</v>
      </c>
      <c r="C4538" t="s">
        <v>506</v>
      </c>
      <c r="D4538" t="s">
        <v>361</v>
      </c>
      <c r="E4538" t="s">
        <v>332</v>
      </c>
      <c r="F4538" t="s">
        <v>260</v>
      </c>
      <c r="G4538" t="s">
        <v>218</v>
      </c>
      <c r="H4538" t="s">
        <v>223</v>
      </c>
      <c r="I4538" t="s">
        <v>224</v>
      </c>
      <c r="K4538" t="s">
        <v>221</v>
      </c>
      <c r="M4538" t="s">
        <v>344</v>
      </c>
      <c r="N4538" t="s">
        <v>496</v>
      </c>
      <c r="O4538" t="s">
        <v>194</v>
      </c>
      <c r="P4538">
        <v>2030</v>
      </c>
      <c r="Q4538">
        <v>6</v>
      </c>
    </row>
    <row r="4539" spans="1:17" x14ac:dyDescent="0.25">
      <c r="A4539" t="s">
        <v>504</v>
      </c>
      <c r="B4539" t="s">
        <v>505</v>
      </c>
      <c r="C4539" t="s">
        <v>506</v>
      </c>
      <c r="D4539" t="s">
        <v>361</v>
      </c>
      <c r="E4539" t="s">
        <v>332</v>
      </c>
      <c r="F4539" t="s">
        <v>260</v>
      </c>
      <c r="G4539" t="s">
        <v>218</v>
      </c>
      <c r="H4539" t="s">
        <v>223</v>
      </c>
      <c r="I4539" t="s">
        <v>224</v>
      </c>
      <c r="K4539" t="s">
        <v>221</v>
      </c>
      <c r="M4539" t="s">
        <v>344</v>
      </c>
      <c r="N4539" t="s">
        <v>496</v>
      </c>
      <c r="O4539" t="s">
        <v>194</v>
      </c>
      <c r="P4539">
        <v>2050</v>
      </c>
      <c r="Q4539">
        <v>5</v>
      </c>
    </row>
    <row r="4540" spans="1:17" x14ac:dyDescent="0.25">
      <c r="A4540" t="s">
        <v>504</v>
      </c>
      <c r="B4540" t="s">
        <v>505</v>
      </c>
      <c r="C4540" t="s">
        <v>506</v>
      </c>
      <c r="D4540" t="s">
        <v>361</v>
      </c>
      <c r="E4540" t="s">
        <v>332</v>
      </c>
      <c r="F4540" t="s">
        <v>260</v>
      </c>
      <c r="G4540" t="s">
        <v>218</v>
      </c>
      <c r="H4540" t="s">
        <v>223</v>
      </c>
      <c r="I4540" t="s">
        <v>224</v>
      </c>
      <c r="K4540" t="s">
        <v>221</v>
      </c>
      <c r="M4540" t="s">
        <v>344</v>
      </c>
      <c r="N4540" t="s">
        <v>496</v>
      </c>
      <c r="O4540" t="s">
        <v>264</v>
      </c>
      <c r="P4540">
        <v>2050</v>
      </c>
      <c r="Q4540">
        <v>3</v>
      </c>
    </row>
    <row r="4541" spans="1:17" x14ac:dyDescent="0.25">
      <c r="A4541" t="s">
        <v>504</v>
      </c>
      <c r="B4541" t="s">
        <v>505</v>
      </c>
      <c r="C4541" t="s">
        <v>506</v>
      </c>
      <c r="D4541" t="s">
        <v>361</v>
      </c>
      <c r="E4541" t="s">
        <v>332</v>
      </c>
      <c r="F4541" t="s">
        <v>260</v>
      </c>
      <c r="G4541" t="s">
        <v>218</v>
      </c>
      <c r="H4541" t="s">
        <v>223</v>
      </c>
      <c r="I4541" t="s">
        <v>224</v>
      </c>
      <c r="K4541" t="s">
        <v>221</v>
      </c>
      <c r="M4541" t="s">
        <v>344</v>
      </c>
      <c r="N4541" t="s">
        <v>496</v>
      </c>
      <c r="O4541" t="s">
        <v>265</v>
      </c>
      <c r="P4541">
        <v>2050</v>
      </c>
      <c r="Q4541">
        <v>10</v>
      </c>
    </row>
    <row r="4542" spans="1:17" x14ac:dyDescent="0.25">
      <c r="A4542" t="s">
        <v>504</v>
      </c>
      <c r="B4542" t="s">
        <v>505</v>
      </c>
      <c r="C4542" t="s">
        <v>506</v>
      </c>
      <c r="D4542" t="s">
        <v>361</v>
      </c>
      <c r="E4542" t="s">
        <v>332</v>
      </c>
      <c r="F4542" t="s">
        <v>260</v>
      </c>
      <c r="G4542" t="s">
        <v>218</v>
      </c>
      <c r="H4542" t="s">
        <v>225</v>
      </c>
      <c r="I4542" t="s">
        <v>226</v>
      </c>
      <c r="K4542" t="s">
        <v>221</v>
      </c>
      <c r="M4542" t="s">
        <v>344</v>
      </c>
      <c r="N4542" t="s">
        <v>496</v>
      </c>
      <c r="O4542" t="s">
        <v>194</v>
      </c>
      <c r="P4542">
        <v>2015</v>
      </c>
      <c r="Q4542">
        <v>30</v>
      </c>
    </row>
    <row r="4543" spans="1:17" x14ac:dyDescent="0.25">
      <c r="A4543" t="s">
        <v>504</v>
      </c>
      <c r="B4543" t="s">
        <v>505</v>
      </c>
      <c r="C4543" t="s">
        <v>506</v>
      </c>
      <c r="D4543" t="s">
        <v>361</v>
      </c>
      <c r="E4543" t="s">
        <v>332</v>
      </c>
      <c r="F4543" t="s">
        <v>260</v>
      </c>
      <c r="G4543" t="s">
        <v>218</v>
      </c>
      <c r="H4543" t="s">
        <v>225</v>
      </c>
      <c r="I4543" t="s">
        <v>226</v>
      </c>
      <c r="K4543" t="s">
        <v>221</v>
      </c>
      <c r="M4543" t="s">
        <v>344</v>
      </c>
      <c r="N4543" t="s">
        <v>496</v>
      </c>
      <c r="O4543" t="s">
        <v>194</v>
      </c>
      <c r="P4543">
        <v>2020</v>
      </c>
      <c r="Q4543">
        <v>20</v>
      </c>
    </row>
    <row r="4544" spans="1:17" x14ac:dyDescent="0.25">
      <c r="A4544" t="s">
        <v>504</v>
      </c>
      <c r="B4544" t="s">
        <v>505</v>
      </c>
      <c r="C4544" t="s">
        <v>506</v>
      </c>
      <c r="D4544" t="s">
        <v>361</v>
      </c>
      <c r="E4544" t="s">
        <v>332</v>
      </c>
      <c r="F4544" t="s">
        <v>260</v>
      </c>
      <c r="G4544" t="s">
        <v>218</v>
      </c>
      <c r="H4544" t="s">
        <v>225</v>
      </c>
      <c r="I4544" t="s">
        <v>226</v>
      </c>
      <c r="K4544" t="s">
        <v>221</v>
      </c>
      <c r="M4544" t="s">
        <v>344</v>
      </c>
      <c r="N4544" t="s">
        <v>496</v>
      </c>
      <c r="O4544" t="s">
        <v>264</v>
      </c>
      <c r="P4544">
        <v>2020</v>
      </c>
      <c r="Q4544">
        <v>10</v>
      </c>
    </row>
    <row r="4545" spans="1:17" x14ac:dyDescent="0.25">
      <c r="A4545" t="s">
        <v>504</v>
      </c>
      <c r="B4545" t="s">
        <v>505</v>
      </c>
      <c r="C4545" t="s">
        <v>506</v>
      </c>
      <c r="D4545" t="s">
        <v>361</v>
      </c>
      <c r="E4545" t="s">
        <v>332</v>
      </c>
      <c r="F4545" t="s">
        <v>260</v>
      </c>
      <c r="G4545" t="s">
        <v>218</v>
      </c>
      <c r="H4545" t="s">
        <v>225</v>
      </c>
      <c r="I4545" t="s">
        <v>226</v>
      </c>
      <c r="K4545" t="s">
        <v>221</v>
      </c>
      <c r="M4545" t="s">
        <v>344</v>
      </c>
      <c r="N4545" t="s">
        <v>496</v>
      </c>
      <c r="O4545" t="s">
        <v>265</v>
      </c>
      <c r="P4545">
        <v>2020</v>
      </c>
      <c r="Q4545">
        <v>30</v>
      </c>
    </row>
    <row r="4546" spans="1:17" x14ac:dyDescent="0.25">
      <c r="A4546" t="s">
        <v>504</v>
      </c>
      <c r="B4546" t="s">
        <v>505</v>
      </c>
      <c r="C4546" t="s">
        <v>506</v>
      </c>
      <c r="D4546" t="s">
        <v>361</v>
      </c>
      <c r="E4546" t="s">
        <v>332</v>
      </c>
      <c r="F4546" t="s">
        <v>260</v>
      </c>
      <c r="G4546" t="s">
        <v>218</v>
      </c>
      <c r="H4546" t="s">
        <v>225</v>
      </c>
      <c r="I4546" t="s">
        <v>226</v>
      </c>
      <c r="K4546" t="s">
        <v>221</v>
      </c>
      <c r="M4546" t="s">
        <v>344</v>
      </c>
      <c r="N4546" t="s">
        <v>496</v>
      </c>
      <c r="O4546" t="s">
        <v>194</v>
      </c>
      <c r="P4546">
        <v>2030</v>
      </c>
      <c r="Q4546">
        <v>20</v>
      </c>
    </row>
    <row r="4547" spans="1:17" x14ac:dyDescent="0.25">
      <c r="A4547" t="s">
        <v>504</v>
      </c>
      <c r="B4547" t="s">
        <v>505</v>
      </c>
      <c r="C4547" t="s">
        <v>506</v>
      </c>
      <c r="D4547" t="s">
        <v>361</v>
      </c>
      <c r="E4547" t="s">
        <v>332</v>
      </c>
      <c r="F4547" t="s">
        <v>260</v>
      </c>
      <c r="G4547" t="s">
        <v>218</v>
      </c>
      <c r="H4547" t="s">
        <v>225</v>
      </c>
      <c r="I4547" t="s">
        <v>226</v>
      </c>
      <c r="K4547" t="s">
        <v>221</v>
      </c>
      <c r="M4547" t="s">
        <v>344</v>
      </c>
      <c r="N4547" t="s">
        <v>496</v>
      </c>
      <c r="O4547" t="s">
        <v>194</v>
      </c>
      <c r="P4547">
        <v>2050</v>
      </c>
      <c r="Q4547">
        <v>10</v>
      </c>
    </row>
    <row r="4548" spans="1:17" x14ac:dyDescent="0.25">
      <c r="A4548" t="s">
        <v>504</v>
      </c>
      <c r="B4548" t="s">
        <v>505</v>
      </c>
      <c r="C4548" t="s">
        <v>506</v>
      </c>
      <c r="D4548" t="s">
        <v>361</v>
      </c>
      <c r="E4548" t="s">
        <v>332</v>
      </c>
      <c r="F4548" t="s">
        <v>260</v>
      </c>
      <c r="G4548" t="s">
        <v>218</v>
      </c>
      <c r="H4548" t="s">
        <v>225</v>
      </c>
      <c r="I4548" t="s">
        <v>226</v>
      </c>
      <c r="K4548" t="s">
        <v>221</v>
      </c>
      <c r="M4548" t="s">
        <v>344</v>
      </c>
      <c r="N4548" t="s">
        <v>496</v>
      </c>
      <c r="O4548" t="s">
        <v>264</v>
      </c>
      <c r="P4548">
        <v>2050</v>
      </c>
      <c r="Q4548">
        <v>10</v>
      </c>
    </row>
    <row r="4549" spans="1:17" x14ac:dyDescent="0.25">
      <c r="A4549" t="s">
        <v>504</v>
      </c>
      <c r="B4549" t="s">
        <v>505</v>
      </c>
      <c r="C4549" t="s">
        <v>506</v>
      </c>
      <c r="D4549" t="s">
        <v>361</v>
      </c>
      <c r="E4549" t="s">
        <v>332</v>
      </c>
      <c r="F4549" t="s">
        <v>260</v>
      </c>
      <c r="G4549" t="s">
        <v>218</v>
      </c>
      <c r="H4549" t="s">
        <v>225</v>
      </c>
      <c r="I4549" t="s">
        <v>226</v>
      </c>
      <c r="K4549" t="s">
        <v>221</v>
      </c>
      <c r="M4549" t="s">
        <v>344</v>
      </c>
      <c r="N4549" t="s">
        <v>496</v>
      </c>
      <c r="O4549" t="s">
        <v>265</v>
      </c>
      <c r="P4549">
        <v>2050</v>
      </c>
      <c r="Q4549">
        <v>20</v>
      </c>
    </row>
    <row r="4550" spans="1:17" x14ac:dyDescent="0.25">
      <c r="A4550" t="s">
        <v>504</v>
      </c>
      <c r="B4550" t="s">
        <v>505</v>
      </c>
      <c r="C4550" t="s">
        <v>506</v>
      </c>
      <c r="D4550" t="s">
        <v>361</v>
      </c>
      <c r="E4550" t="s">
        <v>332</v>
      </c>
      <c r="F4550" t="s">
        <v>260</v>
      </c>
      <c r="G4550" t="s">
        <v>218</v>
      </c>
      <c r="H4550" t="s">
        <v>317</v>
      </c>
      <c r="I4550" t="s">
        <v>318</v>
      </c>
      <c r="K4550" t="s">
        <v>221</v>
      </c>
      <c r="M4550" t="s">
        <v>344</v>
      </c>
      <c r="N4550" t="s">
        <v>496</v>
      </c>
      <c r="O4550" t="s">
        <v>194</v>
      </c>
      <c r="P4550">
        <v>2015</v>
      </c>
      <c r="Q4550">
        <v>0.3</v>
      </c>
    </row>
    <row r="4551" spans="1:17" x14ac:dyDescent="0.25">
      <c r="A4551" t="s">
        <v>504</v>
      </c>
      <c r="B4551" t="s">
        <v>505</v>
      </c>
      <c r="C4551" t="s">
        <v>506</v>
      </c>
      <c r="D4551" t="s">
        <v>361</v>
      </c>
      <c r="E4551" t="s">
        <v>332</v>
      </c>
      <c r="F4551" t="s">
        <v>260</v>
      </c>
      <c r="G4551" t="s">
        <v>218</v>
      </c>
      <c r="H4551" t="s">
        <v>317</v>
      </c>
      <c r="I4551" t="s">
        <v>318</v>
      </c>
      <c r="K4551" t="s">
        <v>221</v>
      </c>
      <c r="M4551" t="s">
        <v>344</v>
      </c>
      <c r="N4551" t="s">
        <v>496</v>
      </c>
      <c r="O4551" t="s">
        <v>194</v>
      </c>
      <c r="P4551">
        <v>2020</v>
      </c>
      <c r="Q4551">
        <v>0.3</v>
      </c>
    </row>
    <row r="4552" spans="1:17" x14ac:dyDescent="0.25">
      <c r="A4552" t="s">
        <v>504</v>
      </c>
      <c r="B4552" t="s">
        <v>505</v>
      </c>
      <c r="C4552" t="s">
        <v>506</v>
      </c>
      <c r="D4552" t="s">
        <v>361</v>
      </c>
      <c r="E4552" t="s">
        <v>332</v>
      </c>
      <c r="F4552" t="s">
        <v>260</v>
      </c>
      <c r="G4552" t="s">
        <v>218</v>
      </c>
      <c r="H4552" t="s">
        <v>317</v>
      </c>
      <c r="I4552" t="s">
        <v>318</v>
      </c>
      <c r="K4552" t="s">
        <v>221</v>
      </c>
      <c r="M4552" t="s">
        <v>344</v>
      </c>
      <c r="N4552" t="s">
        <v>496</v>
      </c>
      <c r="O4552" t="s">
        <v>264</v>
      </c>
      <c r="P4552">
        <v>2020</v>
      </c>
      <c r="Q4552">
        <v>0.1</v>
      </c>
    </row>
    <row r="4553" spans="1:17" x14ac:dyDescent="0.25">
      <c r="A4553" t="s">
        <v>504</v>
      </c>
      <c r="B4553" t="s">
        <v>505</v>
      </c>
      <c r="C4553" t="s">
        <v>506</v>
      </c>
      <c r="D4553" t="s">
        <v>361</v>
      </c>
      <c r="E4553" t="s">
        <v>332</v>
      </c>
      <c r="F4553" t="s">
        <v>260</v>
      </c>
      <c r="G4553" t="s">
        <v>218</v>
      </c>
      <c r="H4553" t="s">
        <v>317</v>
      </c>
      <c r="I4553" t="s">
        <v>318</v>
      </c>
      <c r="K4553" t="s">
        <v>221</v>
      </c>
      <c r="M4553" t="s">
        <v>344</v>
      </c>
      <c r="N4553" t="s">
        <v>496</v>
      </c>
      <c r="O4553" t="s">
        <v>265</v>
      </c>
      <c r="P4553">
        <v>2020</v>
      </c>
      <c r="Q4553">
        <v>2</v>
      </c>
    </row>
    <row r="4554" spans="1:17" x14ac:dyDescent="0.25">
      <c r="A4554" t="s">
        <v>504</v>
      </c>
      <c r="B4554" t="s">
        <v>505</v>
      </c>
      <c r="C4554" t="s">
        <v>506</v>
      </c>
      <c r="D4554" t="s">
        <v>361</v>
      </c>
      <c r="E4554" t="s">
        <v>332</v>
      </c>
      <c r="F4554" t="s">
        <v>260</v>
      </c>
      <c r="G4554" t="s">
        <v>218</v>
      </c>
      <c r="H4554" t="s">
        <v>317</v>
      </c>
      <c r="I4554" t="s">
        <v>318</v>
      </c>
      <c r="K4554" t="s">
        <v>221</v>
      </c>
      <c r="M4554" t="s">
        <v>344</v>
      </c>
      <c r="N4554" t="s">
        <v>496</v>
      </c>
      <c r="O4554" t="s">
        <v>194</v>
      </c>
      <c r="P4554">
        <v>2030</v>
      </c>
      <c r="Q4554">
        <v>0.3</v>
      </c>
    </row>
    <row r="4555" spans="1:17" x14ac:dyDescent="0.25">
      <c r="A4555" t="s">
        <v>504</v>
      </c>
      <c r="B4555" t="s">
        <v>505</v>
      </c>
      <c r="C4555" t="s">
        <v>506</v>
      </c>
      <c r="D4555" t="s">
        <v>361</v>
      </c>
      <c r="E4555" t="s">
        <v>332</v>
      </c>
      <c r="F4555" t="s">
        <v>260</v>
      </c>
      <c r="G4555" t="s">
        <v>218</v>
      </c>
      <c r="H4555" t="s">
        <v>317</v>
      </c>
      <c r="I4555" t="s">
        <v>318</v>
      </c>
      <c r="K4555" t="s">
        <v>221</v>
      </c>
      <c r="M4555" t="s">
        <v>344</v>
      </c>
      <c r="N4555" t="s">
        <v>496</v>
      </c>
      <c r="O4555" t="s">
        <v>194</v>
      </c>
      <c r="P4555">
        <v>2050</v>
      </c>
      <c r="Q4555">
        <v>0.3</v>
      </c>
    </row>
    <row r="4556" spans="1:17" x14ac:dyDescent="0.25">
      <c r="A4556" t="s">
        <v>504</v>
      </c>
      <c r="B4556" t="s">
        <v>505</v>
      </c>
      <c r="C4556" t="s">
        <v>506</v>
      </c>
      <c r="D4556" t="s">
        <v>361</v>
      </c>
      <c r="E4556" t="s">
        <v>332</v>
      </c>
      <c r="F4556" t="s">
        <v>260</v>
      </c>
      <c r="G4556" t="s">
        <v>218</v>
      </c>
      <c r="H4556" t="s">
        <v>317</v>
      </c>
      <c r="I4556" t="s">
        <v>318</v>
      </c>
      <c r="K4556" t="s">
        <v>221</v>
      </c>
      <c r="M4556" t="s">
        <v>344</v>
      </c>
      <c r="N4556" t="s">
        <v>496</v>
      </c>
      <c r="O4556" t="s">
        <v>264</v>
      </c>
      <c r="P4556">
        <v>2050</v>
      </c>
      <c r="Q4556">
        <v>0.1</v>
      </c>
    </row>
    <row r="4557" spans="1:17" x14ac:dyDescent="0.25">
      <c r="A4557" t="s">
        <v>504</v>
      </c>
      <c r="B4557" t="s">
        <v>505</v>
      </c>
      <c r="C4557" t="s">
        <v>506</v>
      </c>
      <c r="D4557" t="s">
        <v>361</v>
      </c>
      <c r="E4557" t="s">
        <v>332</v>
      </c>
      <c r="F4557" t="s">
        <v>260</v>
      </c>
      <c r="G4557" t="s">
        <v>218</v>
      </c>
      <c r="H4557" t="s">
        <v>317</v>
      </c>
      <c r="I4557" t="s">
        <v>318</v>
      </c>
      <c r="K4557" t="s">
        <v>221</v>
      </c>
      <c r="M4557" t="s">
        <v>344</v>
      </c>
      <c r="N4557" t="s">
        <v>496</v>
      </c>
      <c r="O4557" t="s">
        <v>265</v>
      </c>
      <c r="P4557">
        <v>2050</v>
      </c>
      <c r="Q4557">
        <v>1</v>
      </c>
    </row>
    <row r="4558" spans="1:17" x14ac:dyDescent="0.25">
      <c r="A4558" t="s">
        <v>504</v>
      </c>
      <c r="B4558" t="s">
        <v>505</v>
      </c>
      <c r="C4558" t="s">
        <v>506</v>
      </c>
      <c r="D4558" t="s">
        <v>361</v>
      </c>
      <c r="E4558" t="s">
        <v>332</v>
      </c>
      <c r="F4558" t="s">
        <v>260</v>
      </c>
      <c r="G4558" t="s">
        <v>218</v>
      </c>
      <c r="H4558" t="s">
        <v>229</v>
      </c>
      <c r="I4558" t="s">
        <v>230</v>
      </c>
      <c r="J4558" t="s">
        <v>231</v>
      </c>
      <c r="K4558" t="s">
        <v>191</v>
      </c>
      <c r="M4558" t="s">
        <v>344</v>
      </c>
      <c r="N4558" t="s">
        <v>496</v>
      </c>
      <c r="O4558" t="s">
        <v>194</v>
      </c>
      <c r="P4558">
        <v>2015</v>
      </c>
      <c r="Q4558">
        <v>0.97970000000000002</v>
      </c>
    </row>
    <row r="4559" spans="1:17" x14ac:dyDescent="0.25">
      <c r="A4559" t="s">
        <v>504</v>
      </c>
      <c r="B4559" t="s">
        <v>505</v>
      </c>
      <c r="C4559" t="s">
        <v>506</v>
      </c>
      <c r="D4559" t="s">
        <v>361</v>
      </c>
      <c r="E4559" t="s">
        <v>332</v>
      </c>
      <c r="F4559" t="s">
        <v>260</v>
      </c>
      <c r="G4559" t="s">
        <v>218</v>
      </c>
      <c r="H4559" t="s">
        <v>229</v>
      </c>
      <c r="I4559" t="s">
        <v>230</v>
      </c>
      <c r="J4559" t="s">
        <v>231</v>
      </c>
      <c r="K4559" t="s">
        <v>191</v>
      </c>
      <c r="M4559" t="s">
        <v>344</v>
      </c>
      <c r="N4559" t="s">
        <v>496</v>
      </c>
      <c r="O4559" t="s">
        <v>194</v>
      </c>
      <c r="P4559">
        <v>2020</v>
      </c>
      <c r="Q4559">
        <v>0.97970000000000002</v>
      </c>
    </row>
    <row r="4560" spans="1:17" x14ac:dyDescent="0.25">
      <c r="A4560" t="s">
        <v>504</v>
      </c>
      <c r="B4560" t="s">
        <v>505</v>
      </c>
      <c r="C4560" t="s">
        <v>506</v>
      </c>
      <c r="D4560" t="s">
        <v>361</v>
      </c>
      <c r="E4560" t="s">
        <v>332</v>
      </c>
      <c r="F4560" t="s">
        <v>260</v>
      </c>
      <c r="G4560" t="s">
        <v>218</v>
      </c>
      <c r="H4560" t="s">
        <v>229</v>
      </c>
      <c r="I4560" t="s">
        <v>230</v>
      </c>
      <c r="J4560" t="s">
        <v>231</v>
      </c>
      <c r="K4560" t="s">
        <v>191</v>
      </c>
      <c r="M4560" t="s">
        <v>344</v>
      </c>
      <c r="N4560" t="s">
        <v>496</v>
      </c>
      <c r="O4560" t="s">
        <v>264</v>
      </c>
      <c r="P4560">
        <v>2020</v>
      </c>
      <c r="Q4560">
        <v>0.94925000000000004</v>
      </c>
    </row>
    <row r="4561" spans="1:17" x14ac:dyDescent="0.25">
      <c r="A4561" t="s">
        <v>504</v>
      </c>
      <c r="B4561" t="s">
        <v>505</v>
      </c>
      <c r="C4561" t="s">
        <v>506</v>
      </c>
      <c r="D4561" t="s">
        <v>361</v>
      </c>
      <c r="E4561" t="s">
        <v>332</v>
      </c>
      <c r="F4561" t="s">
        <v>260</v>
      </c>
      <c r="G4561" t="s">
        <v>218</v>
      </c>
      <c r="H4561" t="s">
        <v>229</v>
      </c>
      <c r="I4561" t="s">
        <v>230</v>
      </c>
      <c r="J4561" t="s">
        <v>231</v>
      </c>
      <c r="K4561" t="s">
        <v>191</v>
      </c>
      <c r="M4561" t="s">
        <v>344</v>
      </c>
      <c r="N4561" t="s">
        <v>496</v>
      </c>
      <c r="O4561" t="s">
        <v>265</v>
      </c>
      <c r="P4561">
        <v>2020</v>
      </c>
      <c r="Q4561">
        <v>0.98985000000000001</v>
      </c>
    </row>
    <row r="4562" spans="1:17" x14ac:dyDescent="0.25">
      <c r="A4562" t="s">
        <v>504</v>
      </c>
      <c r="B4562" t="s">
        <v>505</v>
      </c>
      <c r="C4562" t="s">
        <v>506</v>
      </c>
      <c r="D4562" t="s">
        <v>361</v>
      </c>
      <c r="E4562" t="s">
        <v>332</v>
      </c>
      <c r="F4562" t="s">
        <v>260</v>
      </c>
      <c r="G4562" t="s">
        <v>218</v>
      </c>
      <c r="H4562" t="s">
        <v>229</v>
      </c>
      <c r="I4562" t="s">
        <v>230</v>
      </c>
      <c r="J4562" t="s">
        <v>231</v>
      </c>
      <c r="K4562" t="s">
        <v>191</v>
      </c>
      <c r="M4562" t="s">
        <v>344</v>
      </c>
      <c r="N4562" t="s">
        <v>496</v>
      </c>
      <c r="O4562" t="s">
        <v>194</v>
      </c>
      <c r="P4562">
        <v>2030</v>
      </c>
      <c r="Q4562">
        <v>0.97970000000000002</v>
      </c>
    </row>
    <row r="4563" spans="1:17" x14ac:dyDescent="0.25">
      <c r="A4563" t="s">
        <v>504</v>
      </c>
      <c r="B4563" t="s">
        <v>505</v>
      </c>
      <c r="C4563" t="s">
        <v>506</v>
      </c>
      <c r="D4563" t="s">
        <v>361</v>
      </c>
      <c r="E4563" t="s">
        <v>332</v>
      </c>
      <c r="F4563" t="s">
        <v>260</v>
      </c>
      <c r="G4563" t="s">
        <v>218</v>
      </c>
      <c r="H4563" t="s">
        <v>229</v>
      </c>
      <c r="I4563" t="s">
        <v>230</v>
      </c>
      <c r="J4563" t="s">
        <v>231</v>
      </c>
      <c r="K4563" t="s">
        <v>191</v>
      </c>
      <c r="M4563" t="s">
        <v>344</v>
      </c>
      <c r="N4563" t="s">
        <v>496</v>
      </c>
      <c r="O4563" t="s">
        <v>194</v>
      </c>
      <c r="P4563">
        <v>2050</v>
      </c>
      <c r="Q4563">
        <v>0.97970000000000002</v>
      </c>
    </row>
    <row r="4564" spans="1:17" x14ac:dyDescent="0.25">
      <c r="A4564" t="s">
        <v>504</v>
      </c>
      <c r="B4564" t="s">
        <v>505</v>
      </c>
      <c r="C4564" t="s">
        <v>506</v>
      </c>
      <c r="D4564" t="s">
        <v>361</v>
      </c>
      <c r="E4564" t="s">
        <v>332</v>
      </c>
      <c r="F4564" t="s">
        <v>260</v>
      </c>
      <c r="G4564" t="s">
        <v>218</v>
      </c>
      <c r="H4564" t="s">
        <v>229</v>
      </c>
      <c r="I4564" t="s">
        <v>230</v>
      </c>
      <c r="J4564" t="s">
        <v>231</v>
      </c>
      <c r="K4564" t="s">
        <v>191</v>
      </c>
      <c r="M4564" t="s">
        <v>344</v>
      </c>
      <c r="N4564" t="s">
        <v>496</v>
      </c>
      <c r="O4564" t="s">
        <v>264</v>
      </c>
      <c r="P4564">
        <v>2050</v>
      </c>
      <c r="Q4564">
        <v>0.97970000000000002</v>
      </c>
    </row>
    <row r="4565" spans="1:17" x14ac:dyDescent="0.25">
      <c r="A4565" t="s">
        <v>504</v>
      </c>
      <c r="B4565" t="s">
        <v>505</v>
      </c>
      <c r="C4565" t="s">
        <v>506</v>
      </c>
      <c r="D4565" t="s">
        <v>361</v>
      </c>
      <c r="E4565" t="s">
        <v>332</v>
      </c>
      <c r="F4565" t="s">
        <v>260</v>
      </c>
      <c r="G4565" t="s">
        <v>218</v>
      </c>
      <c r="H4565" t="s">
        <v>229</v>
      </c>
      <c r="I4565" t="s">
        <v>230</v>
      </c>
      <c r="J4565" t="s">
        <v>231</v>
      </c>
      <c r="K4565" t="s">
        <v>191</v>
      </c>
      <c r="M4565" t="s">
        <v>344</v>
      </c>
      <c r="N4565" t="s">
        <v>496</v>
      </c>
      <c r="O4565" t="s">
        <v>265</v>
      </c>
      <c r="P4565">
        <v>2050</v>
      </c>
      <c r="Q4565">
        <v>0.98985000000000001</v>
      </c>
    </row>
    <row r="4566" spans="1:17" x14ac:dyDescent="0.25">
      <c r="A4566" t="s">
        <v>504</v>
      </c>
      <c r="B4566" t="s">
        <v>505</v>
      </c>
      <c r="C4566" t="s">
        <v>506</v>
      </c>
      <c r="D4566" t="s">
        <v>361</v>
      </c>
      <c r="E4566" t="s">
        <v>332</v>
      </c>
      <c r="F4566" t="s">
        <v>260</v>
      </c>
      <c r="G4566" t="s">
        <v>233</v>
      </c>
      <c r="H4566" t="s">
        <v>287</v>
      </c>
      <c r="I4566" t="s">
        <v>240</v>
      </c>
      <c r="J4566" t="s">
        <v>288</v>
      </c>
      <c r="K4566" t="s">
        <v>241</v>
      </c>
      <c r="L4566" t="s">
        <v>237</v>
      </c>
      <c r="M4566" t="s">
        <v>368</v>
      </c>
      <c r="O4566" t="s">
        <v>194</v>
      </c>
      <c r="P4566">
        <v>2015</v>
      </c>
      <c r="Q4566">
        <v>2.3515640950000001</v>
      </c>
    </row>
    <row r="4567" spans="1:17" x14ac:dyDescent="0.25">
      <c r="A4567" t="s">
        <v>504</v>
      </c>
      <c r="B4567" t="s">
        <v>505</v>
      </c>
      <c r="C4567" t="s">
        <v>506</v>
      </c>
      <c r="D4567" t="s">
        <v>361</v>
      </c>
      <c r="E4567" t="s">
        <v>332</v>
      </c>
      <c r="F4567" t="s">
        <v>260</v>
      </c>
      <c r="G4567" t="s">
        <v>233</v>
      </c>
      <c r="H4567" t="s">
        <v>287</v>
      </c>
      <c r="I4567" t="s">
        <v>240</v>
      </c>
      <c r="J4567" t="s">
        <v>288</v>
      </c>
      <c r="K4567" t="s">
        <v>241</v>
      </c>
      <c r="L4567" t="s">
        <v>237</v>
      </c>
      <c r="M4567" t="s">
        <v>368</v>
      </c>
      <c r="O4567" t="s">
        <v>194</v>
      </c>
      <c r="P4567">
        <v>2020</v>
      </c>
      <c r="Q4567">
        <v>2.2891309780000002</v>
      </c>
    </row>
    <row r="4568" spans="1:17" x14ac:dyDescent="0.25">
      <c r="A4568" t="s">
        <v>504</v>
      </c>
      <c r="B4568" t="s">
        <v>505</v>
      </c>
      <c r="C4568" t="s">
        <v>506</v>
      </c>
      <c r="D4568" t="s">
        <v>361</v>
      </c>
      <c r="E4568" t="s">
        <v>332</v>
      </c>
      <c r="F4568" t="s">
        <v>260</v>
      </c>
      <c r="G4568" t="s">
        <v>233</v>
      </c>
      <c r="H4568" t="s">
        <v>287</v>
      </c>
      <c r="I4568" t="s">
        <v>240</v>
      </c>
      <c r="J4568" t="s">
        <v>288</v>
      </c>
      <c r="K4568" t="s">
        <v>241</v>
      </c>
      <c r="L4568" t="s">
        <v>237</v>
      </c>
      <c r="M4568" t="s">
        <v>368</v>
      </c>
      <c r="O4568" t="s">
        <v>264</v>
      </c>
      <c r="P4568">
        <v>2020</v>
      </c>
      <c r="Q4568">
        <v>1.9180271010000001</v>
      </c>
    </row>
    <row r="4569" spans="1:17" x14ac:dyDescent="0.25">
      <c r="A4569" t="s">
        <v>504</v>
      </c>
      <c r="B4569" t="s">
        <v>505</v>
      </c>
      <c r="C4569" t="s">
        <v>506</v>
      </c>
      <c r="D4569" t="s">
        <v>361</v>
      </c>
      <c r="E4569" t="s">
        <v>332</v>
      </c>
      <c r="F4569" t="s">
        <v>260</v>
      </c>
      <c r="G4569" t="s">
        <v>233</v>
      </c>
      <c r="H4569" t="s">
        <v>287</v>
      </c>
      <c r="I4569" t="s">
        <v>240</v>
      </c>
      <c r="J4569" t="s">
        <v>288</v>
      </c>
      <c r="K4569" t="s">
        <v>241</v>
      </c>
      <c r="L4569" t="s">
        <v>237</v>
      </c>
      <c r="M4569" t="s">
        <v>368</v>
      </c>
      <c r="O4569" t="s">
        <v>265</v>
      </c>
      <c r="P4569">
        <v>2020</v>
      </c>
      <c r="Q4569">
        <v>2.7701414170000001</v>
      </c>
    </row>
    <row r="4570" spans="1:17" x14ac:dyDescent="0.25">
      <c r="A4570" t="s">
        <v>504</v>
      </c>
      <c r="B4570" t="s">
        <v>505</v>
      </c>
      <c r="C4570" t="s">
        <v>506</v>
      </c>
      <c r="D4570" t="s">
        <v>361</v>
      </c>
      <c r="E4570" t="s">
        <v>332</v>
      </c>
      <c r="F4570" t="s">
        <v>260</v>
      </c>
      <c r="G4570" t="s">
        <v>233</v>
      </c>
      <c r="H4570" t="s">
        <v>287</v>
      </c>
      <c r="I4570" t="s">
        <v>240</v>
      </c>
      <c r="J4570" t="s">
        <v>288</v>
      </c>
      <c r="K4570" t="s">
        <v>241</v>
      </c>
      <c r="L4570" t="s">
        <v>237</v>
      </c>
      <c r="M4570" t="s">
        <v>368</v>
      </c>
      <c r="O4570" t="s">
        <v>194</v>
      </c>
      <c r="P4570">
        <v>2030</v>
      </c>
      <c r="Q4570">
        <v>2.16921841</v>
      </c>
    </row>
    <row r="4571" spans="1:17" x14ac:dyDescent="0.25">
      <c r="A4571" t="s">
        <v>504</v>
      </c>
      <c r="B4571" t="s">
        <v>505</v>
      </c>
      <c r="C4571" t="s">
        <v>506</v>
      </c>
      <c r="D4571" t="s">
        <v>361</v>
      </c>
      <c r="E4571" t="s">
        <v>332</v>
      </c>
      <c r="F4571" t="s">
        <v>260</v>
      </c>
      <c r="G4571" t="s">
        <v>233</v>
      </c>
      <c r="H4571" t="s">
        <v>287</v>
      </c>
      <c r="I4571" t="s">
        <v>240</v>
      </c>
      <c r="J4571" t="s">
        <v>288</v>
      </c>
      <c r="K4571" t="s">
        <v>241</v>
      </c>
      <c r="L4571" t="s">
        <v>237</v>
      </c>
      <c r="M4571" t="s">
        <v>368</v>
      </c>
      <c r="O4571" t="s">
        <v>194</v>
      </c>
      <c r="P4571">
        <v>2050</v>
      </c>
      <c r="Q4571">
        <v>2.0691887609999999</v>
      </c>
    </row>
    <row r="4572" spans="1:17" x14ac:dyDescent="0.25">
      <c r="A4572" t="s">
        <v>504</v>
      </c>
      <c r="B4572" t="s">
        <v>505</v>
      </c>
      <c r="C4572" t="s">
        <v>506</v>
      </c>
      <c r="D4572" t="s">
        <v>361</v>
      </c>
      <c r="E4572" t="s">
        <v>332</v>
      </c>
      <c r="F4572" t="s">
        <v>260</v>
      </c>
      <c r="G4572" t="s">
        <v>233</v>
      </c>
      <c r="H4572" t="s">
        <v>287</v>
      </c>
      <c r="I4572" t="s">
        <v>240</v>
      </c>
      <c r="J4572" t="s">
        <v>288</v>
      </c>
      <c r="K4572" t="s">
        <v>241</v>
      </c>
      <c r="L4572" t="s">
        <v>237</v>
      </c>
      <c r="M4572" t="s">
        <v>368</v>
      </c>
      <c r="O4572" t="s">
        <v>264</v>
      </c>
      <c r="P4572">
        <v>2050</v>
      </c>
      <c r="Q4572">
        <v>1.591975081</v>
      </c>
    </row>
    <row r="4573" spans="1:17" x14ac:dyDescent="0.25">
      <c r="A4573" t="s">
        <v>504</v>
      </c>
      <c r="B4573" t="s">
        <v>505</v>
      </c>
      <c r="C4573" t="s">
        <v>506</v>
      </c>
      <c r="D4573" t="s">
        <v>361</v>
      </c>
      <c r="E4573" t="s">
        <v>332</v>
      </c>
      <c r="F4573" t="s">
        <v>260</v>
      </c>
      <c r="G4573" t="s">
        <v>233</v>
      </c>
      <c r="H4573" t="s">
        <v>287</v>
      </c>
      <c r="I4573" t="s">
        <v>240</v>
      </c>
      <c r="J4573" t="s">
        <v>288</v>
      </c>
      <c r="K4573" t="s">
        <v>241</v>
      </c>
      <c r="L4573" t="s">
        <v>237</v>
      </c>
      <c r="M4573" t="s">
        <v>368</v>
      </c>
      <c r="O4573" t="s">
        <v>265</v>
      </c>
      <c r="P4573">
        <v>2050</v>
      </c>
      <c r="Q4573">
        <v>2.8318006699999998</v>
      </c>
    </row>
    <row r="4574" spans="1:17" x14ac:dyDescent="0.25">
      <c r="A4574" t="s">
        <v>504</v>
      </c>
      <c r="B4574" t="s">
        <v>505</v>
      </c>
      <c r="C4574" t="s">
        <v>506</v>
      </c>
      <c r="D4574" t="s">
        <v>361</v>
      </c>
      <c r="E4574" t="s">
        <v>332</v>
      </c>
      <c r="F4574" t="s">
        <v>260</v>
      </c>
      <c r="G4574" t="s">
        <v>233</v>
      </c>
      <c r="H4574" t="s">
        <v>289</v>
      </c>
      <c r="I4574" t="s">
        <v>240</v>
      </c>
      <c r="J4574" t="s">
        <v>290</v>
      </c>
      <c r="K4574" t="s">
        <v>241</v>
      </c>
      <c r="L4574" t="s">
        <v>237</v>
      </c>
      <c r="M4574" t="s">
        <v>368</v>
      </c>
      <c r="O4574" t="s">
        <v>194</v>
      </c>
      <c r="P4574">
        <v>2015</v>
      </c>
      <c r="Q4574">
        <v>1.27948474</v>
      </c>
    </row>
    <row r="4575" spans="1:17" x14ac:dyDescent="0.25">
      <c r="A4575" t="s">
        <v>504</v>
      </c>
      <c r="B4575" t="s">
        <v>505</v>
      </c>
      <c r="C4575" t="s">
        <v>506</v>
      </c>
      <c r="D4575" t="s">
        <v>361</v>
      </c>
      <c r="E4575" t="s">
        <v>332</v>
      </c>
      <c r="F4575" t="s">
        <v>260</v>
      </c>
      <c r="G4575" t="s">
        <v>233</v>
      </c>
      <c r="H4575" t="s">
        <v>289</v>
      </c>
      <c r="I4575" t="s">
        <v>240</v>
      </c>
      <c r="J4575" t="s">
        <v>290</v>
      </c>
      <c r="K4575" t="s">
        <v>241</v>
      </c>
      <c r="L4575" t="s">
        <v>237</v>
      </c>
      <c r="M4575" t="s">
        <v>368</v>
      </c>
      <c r="O4575" t="s">
        <v>194</v>
      </c>
      <c r="P4575">
        <v>2020</v>
      </c>
      <c r="Q4575">
        <v>1.2455149160000001</v>
      </c>
    </row>
    <row r="4576" spans="1:17" x14ac:dyDescent="0.25">
      <c r="A4576" t="s">
        <v>504</v>
      </c>
      <c r="B4576" t="s">
        <v>505</v>
      </c>
      <c r="C4576" t="s">
        <v>506</v>
      </c>
      <c r="D4576" t="s">
        <v>361</v>
      </c>
      <c r="E4576" t="s">
        <v>332</v>
      </c>
      <c r="F4576" t="s">
        <v>260</v>
      </c>
      <c r="G4576" t="s">
        <v>233</v>
      </c>
      <c r="H4576" t="s">
        <v>289</v>
      </c>
      <c r="I4576" t="s">
        <v>240</v>
      </c>
      <c r="J4576" t="s">
        <v>290</v>
      </c>
      <c r="K4576" t="s">
        <v>241</v>
      </c>
      <c r="L4576" t="s">
        <v>237</v>
      </c>
      <c r="M4576" t="s">
        <v>368</v>
      </c>
      <c r="O4576" t="s">
        <v>264</v>
      </c>
      <c r="P4576">
        <v>2020</v>
      </c>
      <c r="Q4576">
        <v>1.0855565570000001</v>
      </c>
    </row>
    <row r="4577" spans="1:17" x14ac:dyDescent="0.25">
      <c r="A4577" t="s">
        <v>504</v>
      </c>
      <c r="B4577" t="s">
        <v>505</v>
      </c>
      <c r="C4577" t="s">
        <v>506</v>
      </c>
      <c r="D4577" t="s">
        <v>361</v>
      </c>
      <c r="E4577" t="s">
        <v>332</v>
      </c>
      <c r="F4577" t="s">
        <v>260</v>
      </c>
      <c r="G4577" t="s">
        <v>233</v>
      </c>
      <c r="H4577" t="s">
        <v>289</v>
      </c>
      <c r="I4577" t="s">
        <v>240</v>
      </c>
      <c r="J4577" t="s">
        <v>290</v>
      </c>
      <c r="K4577" t="s">
        <v>241</v>
      </c>
      <c r="L4577" t="s">
        <v>237</v>
      </c>
      <c r="M4577" t="s">
        <v>368</v>
      </c>
      <c r="O4577" t="s">
        <v>265</v>
      </c>
      <c r="P4577">
        <v>2020</v>
      </c>
      <c r="Q4577">
        <v>1.4686941650000001</v>
      </c>
    </row>
    <row r="4578" spans="1:17" x14ac:dyDescent="0.25">
      <c r="A4578" t="s">
        <v>504</v>
      </c>
      <c r="B4578" t="s">
        <v>505</v>
      </c>
      <c r="C4578" t="s">
        <v>506</v>
      </c>
      <c r="D4578" t="s">
        <v>361</v>
      </c>
      <c r="E4578" t="s">
        <v>332</v>
      </c>
      <c r="F4578" t="s">
        <v>260</v>
      </c>
      <c r="G4578" t="s">
        <v>233</v>
      </c>
      <c r="H4578" t="s">
        <v>289</v>
      </c>
      <c r="I4578" t="s">
        <v>240</v>
      </c>
      <c r="J4578" t="s">
        <v>290</v>
      </c>
      <c r="K4578" t="s">
        <v>241</v>
      </c>
      <c r="L4578" t="s">
        <v>237</v>
      </c>
      <c r="M4578" t="s">
        <v>368</v>
      </c>
      <c r="O4578" t="s">
        <v>194</v>
      </c>
      <c r="P4578">
        <v>2030</v>
      </c>
      <c r="Q4578">
        <v>1.1802705529999999</v>
      </c>
    </row>
    <row r="4579" spans="1:17" x14ac:dyDescent="0.25">
      <c r="A4579" t="s">
        <v>504</v>
      </c>
      <c r="B4579" t="s">
        <v>505</v>
      </c>
      <c r="C4579" t="s">
        <v>506</v>
      </c>
      <c r="D4579" t="s">
        <v>361</v>
      </c>
      <c r="E4579" t="s">
        <v>332</v>
      </c>
      <c r="F4579" t="s">
        <v>260</v>
      </c>
      <c r="G4579" t="s">
        <v>233</v>
      </c>
      <c r="H4579" t="s">
        <v>289</v>
      </c>
      <c r="I4579" t="s">
        <v>240</v>
      </c>
      <c r="J4579" t="s">
        <v>290</v>
      </c>
      <c r="K4579" t="s">
        <v>241</v>
      </c>
      <c r="L4579" t="s">
        <v>237</v>
      </c>
      <c r="M4579" t="s">
        <v>368</v>
      </c>
      <c r="O4579" t="s">
        <v>194</v>
      </c>
      <c r="P4579">
        <v>2050</v>
      </c>
      <c r="Q4579">
        <v>1.0867617199999999</v>
      </c>
    </row>
    <row r="4580" spans="1:17" x14ac:dyDescent="0.25">
      <c r="A4580" t="s">
        <v>504</v>
      </c>
      <c r="B4580" t="s">
        <v>505</v>
      </c>
      <c r="C4580" t="s">
        <v>506</v>
      </c>
      <c r="D4580" t="s">
        <v>361</v>
      </c>
      <c r="E4580" t="s">
        <v>332</v>
      </c>
      <c r="F4580" t="s">
        <v>260</v>
      </c>
      <c r="G4580" t="s">
        <v>233</v>
      </c>
      <c r="H4580" t="s">
        <v>289</v>
      </c>
      <c r="I4580" t="s">
        <v>240</v>
      </c>
      <c r="J4580" t="s">
        <v>290</v>
      </c>
      <c r="K4580" t="s">
        <v>241</v>
      </c>
      <c r="L4580" t="s">
        <v>237</v>
      </c>
      <c r="M4580" t="s">
        <v>368</v>
      </c>
      <c r="O4580" t="s">
        <v>264</v>
      </c>
      <c r="P4580">
        <v>2050</v>
      </c>
      <c r="Q4580">
        <v>0.90101906600000004</v>
      </c>
    </row>
    <row r="4581" spans="1:17" x14ac:dyDescent="0.25">
      <c r="A4581" t="s">
        <v>504</v>
      </c>
      <c r="B4581" t="s">
        <v>505</v>
      </c>
      <c r="C4581" t="s">
        <v>506</v>
      </c>
      <c r="D4581" t="s">
        <v>361</v>
      </c>
      <c r="E4581" t="s">
        <v>332</v>
      </c>
      <c r="F4581" t="s">
        <v>260</v>
      </c>
      <c r="G4581" t="s">
        <v>233</v>
      </c>
      <c r="H4581" t="s">
        <v>289</v>
      </c>
      <c r="I4581" t="s">
        <v>240</v>
      </c>
      <c r="J4581" t="s">
        <v>290</v>
      </c>
      <c r="K4581" t="s">
        <v>241</v>
      </c>
      <c r="L4581" t="s">
        <v>237</v>
      </c>
      <c r="M4581" t="s">
        <v>368</v>
      </c>
      <c r="O4581" t="s">
        <v>265</v>
      </c>
      <c r="P4581">
        <v>2050</v>
      </c>
      <c r="Q4581">
        <v>1.5016984440000001</v>
      </c>
    </row>
    <row r="4582" spans="1:17" x14ac:dyDescent="0.25">
      <c r="A4582" t="s">
        <v>504</v>
      </c>
      <c r="B4582" t="s">
        <v>505</v>
      </c>
      <c r="C4582" t="s">
        <v>506</v>
      </c>
      <c r="D4582" t="s">
        <v>361</v>
      </c>
      <c r="E4582" t="s">
        <v>332</v>
      </c>
      <c r="F4582" t="s">
        <v>260</v>
      </c>
      <c r="G4582" t="s">
        <v>233</v>
      </c>
      <c r="H4582" t="s">
        <v>162</v>
      </c>
      <c r="I4582" t="s">
        <v>234</v>
      </c>
      <c r="J4582" t="s">
        <v>235</v>
      </c>
      <c r="K4582" t="s">
        <v>236</v>
      </c>
      <c r="L4582" t="s">
        <v>237</v>
      </c>
      <c r="O4582" t="s">
        <v>194</v>
      </c>
      <c r="P4582">
        <v>2015</v>
      </c>
      <c r="Q4582">
        <v>105000</v>
      </c>
    </row>
    <row r="4583" spans="1:17" x14ac:dyDescent="0.25">
      <c r="A4583" t="s">
        <v>504</v>
      </c>
      <c r="B4583" t="s">
        <v>505</v>
      </c>
      <c r="C4583" t="s">
        <v>506</v>
      </c>
      <c r="D4583" t="s">
        <v>361</v>
      </c>
      <c r="E4583" t="s">
        <v>332</v>
      </c>
      <c r="F4583" t="s">
        <v>260</v>
      </c>
      <c r="G4583" t="s">
        <v>233</v>
      </c>
      <c r="H4583" t="s">
        <v>162</v>
      </c>
      <c r="I4583" t="s">
        <v>234</v>
      </c>
      <c r="J4583" t="s">
        <v>235</v>
      </c>
      <c r="K4583" t="s">
        <v>236</v>
      </c>
      <c r="L4583" t="s">
        <v>237</v>
      </c>
      <c r="O4583" t="s">
        <v>194</v>
      </c>
      <c r="P4583">
        <v>2020</v>
      </c>
      <c r="Q4583">
        <v>102000</v>
      </c>
    </row>
    <row r="4584" spans="1:17" x14ac:dyDescent="0.25">
      <c r="A4584" t="s">
        <v>504</v>
      </c>
      <c r="B4584" t="s">
        <v>505</v>
      </c>
      <c r="C4584" t="s">
        <v>506</v>
      </c>
      <c r="D4584" t="s">
        <v>361</v>
      </c>
      <c r="E4584" t="s">
        <v>332</v>
      </c>
      <c r="F4584" t="s">
        <v>260</v>
      </c>
      <c r="G4584" t="s">
        <v>233</v>
      </c>
      <c r="H4584" t="s">
        <v>162</v>
      </c>
      <c r="I4584" t="s">
        <v>234</v>
      </c>
      <c r="J4584" t="s">
        <v>235</v>
      </c>
      <c r="K4584" t="s">
        <v>236</v>
      </c>
      <c r="L4584" t="s">
        <v>237</v>
      </c>
      <c r="O4584" t="s">
        <v>264</v>
      </c>
      <c r="P4584">
        <v>2020</v>
      </c>
      <c r="Q4584">
        <v>86000</v>
      </c>
    </row>
    <row r="4585" spans="1:17" x14ac:dyDescent="0.25">
      <c r="A4585" t="s">
        <v>504</v>
      </c>
      <c r="B4585" t="s">
        <v>505</v>
      </c>
      <c r="C4585" t="s">
        <v>506</v>
      </c>
      <c r="D4585" t="s">
        <v>361</v>
      </c>
      <c r="E4585" t="s">
        <v>332</v>
      </c>
      <c r="F4585" t="s">
        <v>260</v>
      </c>
      <c r="G4585" t="s">
        <v>233</v>
      </c>
      <c r="H4585" t="s">
        <v>162</v>
      </c>
      <c r="I4585" t="s">
        <v>234</v>
      </c>
      <c r="J4585" t="s">
        <v>235</v>
      </c>
      <c r="K4585" t="s">
        <v>236</v>
      </c>
      <c r="L4585" t="s">
        <v>237</v>
      </c>
      <c r="O4585" t="s">
        <v>265</v>
      </c>
      <c r="P4585">
        <v>2020</v>
      </c>
      <c r="Q4585">
        <v>120000</v>
      </c>
    </row>
    <row r="4586" spans="1:17" x14ac:dyDescent="0.25">
      <c r="A4586" t="s">
        <v>504</v>
      </c>
      <c r="B4586" t="s">
        <v>505</v>
      </c>
      <c r="C4586" t="s">
        <v>506</v>
      </c>
      <c r="D4586" t="s">
        <v>361</v>
      </c>
      <c r="E4586" t="s">
        <v>332</v>
      </c>
      <c r="F4586" t="s">
        <v>260</v>
      </c>
      <c r="G4586" t="s">
        <v>233</v>
      </c>
      <c r="H4586" t="s">
        <v>162</v>
      </c>
      <c r="I4586" t="s">
        <v>234</v>
      </c>
      <c r="J4586" t="s">
        <v>235</v>
      </c>
      <c r="K4586" t="s">
        <v>236</v>
      </c>
      <c r="L4586" t="s">
        <v>237</v>
      </c>
      <c r="O4586" t="s">
        <v>194</v>
      </c>
      <c r="P4586">
        <v>2030</v>
      </c>
      <c r="Q4586">
        <v>96000</v>
      </c>
    </row>
    <row r="4587" spans="1:17" x14ac:dyDescent="0.25">
      <c r="A4587" t="s">
        <v>504</v>
      </c>
      <c r="B4587" t="s">
        <v>505</v>
      </c>
      <c r="C4587" t="s">
        <v>506</v>
      </c>
      <c r="D4587" t="s">
        <v>361</v>
      </c>
      <c r="E4587" t="s">
        <v>332</v>
      </c>
      <c r="F4587" t="s">
        <v>260</v>
      </c>
      <c r="G4587" t="s">
        <v>233</v>
      </c>
      <c r="H4587" t="s">
        <v>162</v>
      </c>
      <c r="I4587" t="s">
        <v>234</v>
      </c>
      <c r="J4587" t="s">
        <v>235</v>
      </c>
      <c r="K4587" t="s">
        <v>236</v>
      </c>
      <c r="L4587" t="s">
        <v>237</v>
      </c>
      <c r="O4587" t="s">
        <v>194</v>
      </c>
      <c r="P4587">
        <v>2050</v>
      </c>
      <c r="Q4587">
        <v>90000</v>
      </c>
    </row>
    <row r="4588" spans="1:17" x14ac:dyDescent="0.25">
      <c r="A4588" t="s">
        <v>504</v>
      </c>
      <c r="B4588" t="s">
        <v>505</v>
      </c>
      <c r="C4588" t="s">
        <v>506</v>
      </c>
      <c r="D4588" t="s">
        <v>361</v>
      </c>
      <c r="E4588" t="s">
        <v>332</v>
      </c>
      <c r="F4588" t="s">
        <v>260</v>
      </c>
      <c r="G4588" t="s">
        <v>233</v>
      </c>
      <c r="H4588" t="s">
        <v>162</v>
      </c>
      <c r="I4588" t="s">
        <v>234</v>
      </c>
      <c r="J4588" t="s">
        <v>235</v>
      </c>
      <c r="K4588" t="s">
        <v>236</v>
      </c>
      <c r="L4588" t="s">
        <v>237</v>
      </c>
      <c r="O4588" t="s">
        <v>264</v>
      </c>
      <c r="P4588">
        <v>2050</v>
      </c>
      <c r="Q4588">
        <v>69000</v>
      </c>
    </row>
    <row r="4589" spans="1:17" x14ac:dyDescent="0.25">
      <c r="A4589" t="s">
        <v>504</v>
      </c>
      <c r="B4589" t="s">
        <v>505</v>
      </c>
      <c r="C4589" t="s">
        <v>506</v>
      </c>
      <c r="D4589" t="s">
        <v>361</v>
      </c>
      <c r="E4589" t="s">
        <v>332</v>
      </c>
      <c r="F4589" t="s">
        <v>260</v>
      </c>
      <c r="G4589" t="s">
        <v>233</v>
      </c>
      <c r="H4589" t="s">
        <v>162</v>
      </c>
      <c r="I4589" t="s">
        <v>234</v>
      </c>
      <c r="J4589" t="s">
        <v>235</v>
      </c>
      <c r="K4589" t="s">
        <v>236</v>
      </c>
      <c r="L4589" t="s">
        <v>237</v>
      </c>
      <c r="O4589" t="s">
        <v>265</v>
      </c>
      <c r="P4589">
        <v>2050</v>
      </c>
      <c r="Q4589">
        <v>118000</v>
      </c>
    </row>
    <row r="4590" spans="1:17" x14ac:dyDescent="0.25">
      <c r="A4590" t="s">
        <v>504</v>
      </c>
      <c r="B4590" t="s">
        <v>505</v>
      </c>
      <c r="C4590" t="s">
        <v>506</v>
      </c>
      <c r="D4590" t="s">
        <v>361</v>
      </c>
      <c r="E4590" t="s">
        <v>332</v>
      </c>
      <c r="F4590" t="s">
        <v>260</v>
      </c>
      <c r="G4590" t="s">
        <v>233</v>
      </c>
      <c r="H4590" t="s">
        <v>163</v>
      </c>
      <c r="I4590" t="s">
        <v>240</v>
      </c>
      <c r="J4590" t="s">
        <v>235</v>
      </c>
      <c r="K4590" t="s">
        <v>241</v>
      </c>
      <c r="L4590" t="s">
        <v>237</v>
      </c>
      <c r="M4590" t="s">
        <v>497</v>
      </c>
      <c r="N4590" t="s">
        <v>206</v>
      </c>
      <c r="O4590" t="s">
        <v>194</v>
      </c>
      <c r="P4590">
        <v>2015</v>
      </c>
      <c r="Q4590">
        <v>3.6310488360000002</v>
      </c>
    </row>
    <row r="4591" spans="1:17" x14ac:dyDescent="0.25">
      <c r="A4591" t="s">
        <v>504</v>
      </c>
      <c r="B4591" t="s">
        <v>505</v>
      </c>
      <c r="C4591" t="s">
        <v>506</v>
      </c>
      <c r="D4591" t="s">
        <v>361</v>
      </c>
      <c r="E4591" t="s">
        <v>332</v>
      </c>
      <c r="F4591" t="s">
        <v>260</v>
      </c>
      <c r="G4591" t="s">
        <v>233</v>
      </c>
      <c r="H4591" t="s">
        <v>163</v>
      </c>
      <c r="I4591" t="s">
        <v>240</v>
      </c>
      <c r="J4591" t="s">
        <v>235</v>
      </c>
      <c r="K4591" t="s">
        <v>241</v>
      </c>
      <c r="L4591" t="s">
        <v>237</v>
      </c>
      <c r="M4591" t="s">
        <v>497</v>
      </c>
      <c r="N4591" t="s">
        <v>206</v>
      </c>
      <c r="O4591" t="s">
        <v>194</v>
      </c>
      <c r="P4591">
        <v>2020</v>
      </c>
      <c r="Q4591">
        <v>3.5346458940000001</v>
      </c>
    </row>
    <row r="4592" spans="1:17" x14ac:dyDescent="0.25">
      <c r="A4592" t="s">
        <v>504</v>
      </c>
      <c r="B4592" t="s">
        <v>505</v>
      </c>
      <c r="C4592" t="s">
        <v>506</v>
      </c>
      <c r="D4592" t="s">
        <v>361</v>
      </c>
      <c r="E4592" t="s">
        <v>332</v>
      </c>
      <c r="F4592" t="s">
        <v>260</v>
      </c>
      <c r="G4592" t="s">
        <v>233</v>
      </c>
      <c r="H4592" t="s">
        <v>163</v>
      </c>
      <c r="I4592" t="s">
        <v>240</v>
      </c>
      <c r="J4592" t="s">
        <v>235</v>
      </c>
      <c r="K4592" t="s">
        <v>241</v>
      </c>
      <c r="L4592" t="s">
        <v>237</v>
      </c>
      <c r="M4592" t="s">
        <v>497</v>
      </c>
      <c r="N4592" t="s">
        <v>206</v>
      </c>
      <c r="O4592" t="s">
        <v>264</v>
      </c>
      <c r="P4592">
        <v>2020</v>
      </c>
      <c r="Q4592">
        <v>3.0035836570000001</v>
      </c>
    </row>
    <row r="4593" spans="1:17" x14ac:dyDescent="0.25">
      <c r="A4593" t="s">
        <v>504</v>
      </c>
      <c r="B4593" t="s">
        <v>505</v>
      </c>
      <c r="C4593" t="s">
        <v>506</v>
      </c>
      <c r="D4593" t="s">
        <v>361</v>
      </c>
      <c r="E4593" t="s">
        <v>332</v>
      </c>
      <c r="F4593" t="s">
        <v>260</v>
      </c>
      <c r="G4593" t="s">
        <v>233</v>
      </c>
      <c r="H4593" t="s">
        <v>163</v>
      </c>
      <c r="I4593" t="s">
        <v>240</v>
      </c>
      <c r="J4593" t="s">
        <v>235</v>
      </c>
      <c r="K4593" t="s">
        <v>241</v>
      </c>
      <c r="L4593" t="s">
        <v>237</v>
      </c>
      <c r="M4593" t="s">
        <v>497</v>
      </c>
      <c r="N4593" t="s">
        <v>206</v>
      </c>
      <c r="O4593" t="s">
        <v>265</v>
      </c>
      <c r="P4593">
        <v>2020</v>
      </c>
      <c r="Q4593">
        <v>4.2388355820000001</v>
      </c>
    </row>
    <row r="4594" spans="1:17" x14ac:dyDescent="0.25">
      <c r="A4594" t="s">
        <v>504</v>
      </c>
      <c r="B4594" t="s">
        <v>505</v>
      </c>
      <c r="C4594" t="s">
        <v>506</v>
      </c>
      <c r="D4594" t="s">
        <v>361</v>
      </c>
      <c r="E4594" t="s">
        <v>332</v>
      </c>
      <c r="F4594" t="s">
        <v>260</v>
      </c>
      <c r="G4594" t="s">
        <v>233</v>
      </c>
      <c r="H4594" t="s">
        <v>163</v>
      </c>
      <c r="I4594" t="s">
        <v>240</v>
      </c>
      <c r="J4594" t="s">
        <v>235</v>
      </c>
      <c r="K4594" t="s">
        <v>241</v>
      </c>
      <c r="L4594" t="s">
        <v>237</v>
      </c>
      <c r="M4594" t="s">
        <v>497</v>
      </c>
      <c r="N4594" t="s">
        <v>206</v>
      </c>
      <c r="O4594" t="s">
        <v>194</v>
      </c>
      <c r="P4594">
        <v>2030</v>
      </c>
      <c r="Q4594">
        <v>3.3494889630000002</v>
      </c>
    </row>
    <row r="4595" spans="1:17" x14ac:dyDescent="0.25">
      <c r="A4595" t="s">
        <v>504</v>
      </c>
      <c r="B4595" t="s">
        <v>505</v>
      </c>
      <c r="C4595" t="s">
        <v>506</v>
      </c>
      <c r="D4595" t="s">
        <v>361</v>
      </c>
      <c r="E4595" t="s">
        <v>332</v>
      </c>
      <c r="F4595" t="s">
        <v>260</v>
      </c>
      <c r="G4595" t="s">
        <v>233</v>
      </c>
      <c r="H4595" t="s">
        <v>163</v>
      </c>
      <c r="I4595" t="s">
        <v>240</v>
      </c>
      <c r="J4595" t="s">
        <v>235</v>
      </c>
      <c r="K4595" t="s">
        <v>241</v>
      </c>
      <c r="L4595" t="s">
        <v>237</v>
      </c>
      <c r="M4595" t="s">
        <v>497</v>
      </c>
      <c r="N4595" t="s">
        <v>206</v>
      </c>
      <c r="O4595" t="s">
        <v>194</v>
      </c>
      <c r="P4595">
        <v>2050</v>
      </c>
      <c r="Q4595">
        <v>3.1559504820000002</v>
      </c>
    </row>
    <row r="4596" spans="1:17" x14ac:dyDescent="0.25">
      <c r="A4596" t="s">
        <v>504</v>
      </c>
      <c r="B4596" t="s">
        <v>505</v>
      </c>
      <c r="C4596" t="s">
        <v>506</v>
      </c>
      <c r="D4596" t="s">
        <v>361</v>
      </c>
      <c r="E4596" t="s">
        <v>332</v>
      </c>
      <c r="F4596" t="s">
        <v>260</v>
      </c>
      <c r="G4596" t="s">
        <v>233</v>
      </c>
      <c r="H4596" t="s">
        <v>163</v>
      </c>
      <c r="I4596" t="s">
        <v>240</v>
      </c>
      <c r="J4596" t="s">
        <v>235</v>
      </c>
      <c r="K4596" t="s">
        <v>241</v>
      </c>
      <c r="L4596" t="s">
        <v>237</v>
      </c>
      <c r="M4596" t="s">
        <v>497</v>
      </c>
      <c r="N4596" t="s">
        <v>206</v>
      </c>
      <c r="O4596" t="s">
        <v>264</v>
      </c>
      <c r="P4596">
        <v>2050</v>
      </c>
      <c r="Q4596">
        <v>2.4929941480000002</v>
      </c>
    </row>
    <row r="4597" spans="1:17" x14ac:dyDescent="0.25">
      <c r="A4597" t="s">
        <v>504</v>
      </c>
      <c r="B4597" t="s">
        <v>505</v>
      </c>
      <c r="C4597" t="s">
        <v>506</v>
      </c>
      <c r="D4597" t="s">
        <v>361</v>
      </c>
      <c r="E4597" t="s">
        <v>332</v>
      </c>
      <c r="F4597" t="s">
        <v>260</v>
      </c>
      <c r="G4597" t="s">
        <v>233</v>
      </c>
      <c r="H4597" t="s">
        <v>163</v>
      </c>
      <c r="I4597" t="s">
        <v>240</v>
      </c>
      <c r="J4597" t="s">
        <v>235</v>
      </c>
      <c r="K4597" t="s">
        <v>241</v>
      </c>
      <c r="L4597" t="s">
        <v>237</v>
      </c>
      <c r="M4597" t="s">
        <v>497</v>
      </c>
      <c r="N4597" t="s">
        <v>206</v>
      </c>
      <c r="O4597" t="s">
        <v>265</v>
      </c>
      <c r="P4597">
        <v>2050</v>
      </c>
      <c r="Q4597">
        <v>4.3334991140000003</v>
      </c>
    </row>
    <row r="4598" spans="1:17" x14ac:dyDescent="0.25">
      <c r="A4598" t="s">
        <v>504</v>
      </c>
      <c r="B4598" t="s">
        <v>505</v>
      </c>
      <c r="C4598" t="s">
        <v>506</v>
      </c>
      <c r="D4598" t="s">
        <v>361</v>
      </c>
      <c r="E4598" t="s">
        <v>332</v>
      </c>
      <c r="F4598" t="s">
        <v>260</v>
      </c>
      <c r="G4598" t="s">
        <v>233</v>
      </c>
      <c r="H4598" t="s">
        <v>164</v>
      </c>
      <c r="I4598" t="s">
        <v>4</v>
      </c>
      <c r="J4598" t="s">
        <v>235</v>
      </c>
      <c r="K4598" t="s">
        <v>242</v>
      </c>
      <c r="L4598" t="s">
        <v>237</v>
      </c>
      <c r="M4598" t="s">
        <v>379</v>
      </c>
      <c r="O4598" t="s">
        <v>194</v>
      </c>
      <c r="P4598">
        <v>2015</v>
      </c>
      <c r="Q4598">
        <v>4.597667671</v>
      </c>
    </row>
    <row r="4599" spans="1:17" x14ac:dyDescent="0.25">
      <c r="A4599" t="s">
        <v>504</v>
      </c>
      <c r="B4599" t="s">
        <v>505</v>
      </c>
      <c r="C4599" t="s">
        <v>506</v>
      </c>
      <c r="D4599" t="s">
        <v>361</v>
      </c>
      <c r="E4599" t="s">
        <v>332</v>
      </c>
      <c r="F4599" t="s">
        <v>260</v>
      </c>
      <c r="G4599" t="s">
        <v>233</v>
      </c>
      <c r="H4599" t="s">
        <v>164</v>
      </c>
      <c r="I4599" t="s">
        <v>4</v>
      </c>
      <c r="J4599" t="s">
        <v>235</v>
      </c>
      <c r="K4599" t="s">
        <v>242</v>
      </c>
      <c r="L4599" t="s">
        <v>237</v>
      </c>
      <c r="M4599" t="s">
        <v>379</v>
      </c>
      <c r="O4599" t="s">
        <v>194</v>
      </c>
      <c r="P4599">
        <v>2020</v>
      </c>
      <c r="Q4599">
        <v>4.6014694440000001</v>
      </c>
    </row>
    <row r="4600" spans="1:17" x14ac:dyDescent="0.25">
      <c r="A4600" t="s">
        <v>504</v>
      </c>
      <c r="B4600" t="s">
        <v>505</v>
      </c>
      <c r="C4600" t="s">
        <v>506</v>
      </c>
      <c r="D4600" t="s">
        <v>361</v>
      </c>
      <c r="E4600" t="s">
        <v>332</v>
      </c>
      <c r="F4600" t="s">
        <v>260</v>
      </c>
      <c r="G4600" t="s">
        <v>233</v>
      </c>
      <c r="H4600" t="s">
        <v>164</v>
      </c>
      <c r="I4600" t="s">
        <v>4</v>
      </c>
      <c r="J4600" t="s">
        <v>235</v>
      </c>
      <c r="K4600" t="s">
        <v>242</v>
      </c>
      <c r="L4600" t="s">
        <v>237</v>
      </c>
      <c r="M4600" t="s">
        <v>379</v>
      </c>
      <c r="O4600" t="s">
        <v>264</v>
      </c>
      <c r="P4600">
        <v>2020</v>
      </c>
      <c r="Q4600">
        <v>3.3389285879999999</v>
      </c>
    </row>
    <row r="4601" spans="1:17" x14ac:dyDescent="0.25">
      <c r="A4601" t="s">
        <v>504</v>
      </c>
      <c r="B4601" t="s">
        <v>505</v>
      </c>
      <c r="C4601" t="s">
        <v>506</v>
      </c>
      <c r="D4601" t="s">
        <v>361</v>
      </c>
      <c r="E4601" t="s">
        <v>332</v>
      </c>
      <c r="F4601" t="s">
        <v>260</v>
      </c>
      <c r="G4601" t="s">
        <v>233</v>
      </c>
      <c r="H4601" t="s">
        <v>164</v>
      </c>
      <c r="I4601" t="s">
        <v>4</v>
      </c>
      <c r="J4601" t="s">
        <v>235</v>
      </c>
      <c r="K4601" t="s">
        <v>242</v>
      </c>
      <c r="L4601" t="s">
        <v>237</v>
      </c>
      <c r="M4601" t="s">
        <v>379</v>
      </c>
      <c r="O4601" t="s">
        <v>265</v>
      </c>
      <c r="P4601">
        <v>2020</v>
      </c>
      <c r="Q4601">
        <v>5.1899211410000001</v>
      </c>
    </row>
    <row r="4602" spans="1:17" x14ac:dyDescent="0.25">
      <c r="A4602" t="s">
        <v>504</v>
      </c>
      <c r="B4602" t="s">
        <v>505</v>
      </c>
      <c r="C4602" t="s">
        <v>506</v>
      </c>
      <c r="D4602" t="s">
        <v>361</v>
      </c>
      <c r="E4602" t="s">
        <v>332</v>
      </c>
      <c r="F4602" t="s">
        <v>260</v>
      </c>
      <c r="G4602" t="s">
        <v>233</v>
      </c>
      <c r="H4602" t="s">
        <v>164</v>
      </c>
      <c r="I4602" t="s">
        <v>4</v>
      </c>
      <c r="J4602" t="s">
        <v>235</v>
      </c>
      <c r="K4602" t="s">
        <v>242</v>
      </c>
      <c r="L4602" t="s">
        <v>237</v>
      </c>
      <c r="M4602" t="s">
        <v>379</v>
      </c>
      <c r="O4602" t="s">
        <v>194</v>
      </c>
      <c r="P4602">
        <v>2030</v>
      </c>
      <c r="Q4602">
        <v>4.5842793080000002</v>
      </c>
    </row>
    <row r="4603" spans="1:17" x14ac:dyDescent="0.25">
      <c r="A4603" t="s">
        <v>504</v>
      </c>
      <c r="B4603" t="s">
        <v>505</v>
      </c>
      <c r="C4603" t="s">
        <v>506</v>
      </c>
      <c r="D4603" t="s">
        <v>361</v>
      </c>
      <c r="E4603" t="s">
        <v>332</v>
      </c>
      <c r="F4603" t="s">
        <v>260</v>
      </c>
      <c r="G4603" t="s">
        <v>233</v>
      </c>
      <c r="H4603" t="s">
        <v>164</v>
      </c>
      <c r="I4603" t="s">
        <v>4</v>
      </c>
      <c r="J4603" t="s">
        <v>235</v>
      </c>
      <c r="K4603" t="s">
        <v>242</v>
      </c>
      <c r="L4603" t="s">
        <v>237</v>
      </c>
      <c r="M4603" t="s">
        <v>379</v>
      </c>
      <c r="O4603" t="s">
        <v>194</v>
      </c>
      <c r="P4603">
        <v>2050</v>
      </c>
      <c r="Q4603">
        <v>4.6676399780000004</v>
      </c>
    </row>
    <row r="4604" spans="1:17" x14ac:dyDescent="0.25">
      <c r="A4604" t="s">
        <v>504</v>
      </c>
      <c r="B4604" t="s">
        <v>505</v>
      </c>
      <c r="C4604" t="s">
        <v>506</v>
      </c>
      <c r="D4604" t="s">
        <v>361</v>
      </c>
      <c r="E4604" t="s">
        <v>332</v>
      </c>
      <c r="F4604" t="s">
        <v>260</v>
      </c>
      <c r="G4604" t="s">
        <v>233</v>
      </c>
      <c r="H4604" t="s">
        <v>164</v>
      </c>
      <c r="I4604" t="s">
        <v>4</v>
      </c>
      <c r="J4604" t="s">
        <v>235</v>
      </c>
      <c r="K4604" t="s">
        <v>242</v>
      </c>
      <c r="L4604" t="s">
        <v>237</v>
      </c>
      <c r="M4604" t="s">
        <v>379</v>
      </c>
      <c r="O4604" t="s">
        <v>264</v>
      </c>
      <c r="P4604">
        <v>2050</v>
      </c>
      <c r="Q4604">
        <v>2.9877375530000001</v>
      </c>
    </row>
    <row r="4605" spans="1:17" x14ac:dyDescent="0.25">
      <c r="A4605" t="s">
        <v>504</v>
      </c>
      <c r="B4605" t="s">
        <v>505</v>
      </c>
      <c r="C4605" t="s">
        <v>506</v>
      </c>
      <c r="D4605" t="s">
        <v>361</v>
      </c>
      <c r="E4605" t="s">
        <v>332</v>
      </c>
      <c r="F4605" t="s">
        <v>260</v>
      </c>
      <c r="G4605" t="s">
        <v>233</v>
      </c>
      <c r="H4605" t="s">
        <v>164</v>
      </c>
      <c r="I4605" t="s">
        <v>4</v>
      </c>
      <c r="J4605" t="s">
        <v>235</v>
      </c>
      <c r="K4605" t="s">
        <v>242</v>
      </c>
      <c r="L4605" t="s">
        <v>237</v>
      </c>
      <c r="M4605" t="s">
        <v>379</v>
      </c>
      <c r="O4605" t="s">
        <v>265</v>
      </c>
      <c r="P4605">
        <v>2050</v>
      </c>
      <c r="Q4605">
        <v>5.6615148959999999</v>
      </c>
    </row>
    <row r="4606" spans="1:17" x14ac:dyDescent="0.25">
      <c r="A4606" t="s">
        <v>504</v>
      </c>
      <c r="B4606" t="s">
        <v>505</v>
      </c>
      <c r="C4606" t="s">
        <v>506</v>
      </c>
      <c r="D4606" t="s">
        <v>361</v>
      </c>
      <c r="E4606" t="s">
        <v>332</v>
      </c>
      <c r="F4606" t="s">
        <v>260</v>
      </c>
      <c r="G4606" t="s">
        <v>243</v>
      </c>
      <c r="H4606" t="s">
        <v>356</v>
      </c>
      <c r="I4606" t="s">
        <v>298</v>
      </c>
      <c r="K4606" t="s">
        <v>78</v>
      </c>
      <c r="N4606" t="s">
        <v>206</v>
      </c>
      <c r="O4606" t="s">
        <v>194</v>
      </c>
      <c r="P4606">
        <v>2015</v>
      </c>
      <c r="Q4606">
        <v>12</v>
      </c>
    </row>
    <row r="4607" spans="1:17" x14ac:dyDescent="0.25">
      <c r="A4607" t="s">
        <v>504</v>
      </c>
      <c r="B4607" t="s">
        <v>505</v>
      </c>
      <c r="C4607" t="s">
        <v>506</v>
      </c>
      <c r="D4607" t="s">
        <v>361</v>
      </c>
      <c r="E4607" t="s">
        <v>332</v>
      </c>
      <c r="F4607" t="s">
        <v>260</v>
      </c>
      <c r="G4607" t="s">
        <v>243</v>
      </c>
      <c r="H4607" t="s">
        <v>356</v>
      </c>
      <c r="I4607" t="s">
        <v>298</v>
      </c>
      <c r="K4607" t="s">
        <v>78</v>
      </c>
      <c r="N4607" t="s">
        <v>206</v>
      </c>
      <c r="O4607" t="s">
        <v>194</v>
      </c>
      <c r="P4607">
        <v>2020</v>
      </c>
      <c r="Q4607">
        <v>12</v>
      </c>
    </row>
    <row r="4608" spans="1:17" x14ac:dyDescent="0.25">
      <c r="A4608" t="s">
        <v>504</v>
      </c>
      <c r="B4608" t="s">
        <v>505</v>
      </c>
      <c r="C4608" t="s">
        <v>506</v>
      </c>
      <c r="D4608" t="s">
        <v>361</v>
      </c>
      <c r="E4608" t="s">
        <v>332</v>
      </c>
      <c r="F4608" t="s">
        <v>260</v>
      </c>
      <c r="G4608" t="s">
        <v>243</v>
      </c>
      <c r="H4608" t="s">
        <v>356</v>
      </c>
      <c r="I4608" t="s">
        <v>298</v>
      </c>
      <c r="K4608" t="s">
        <v>78</v>
      </c>
      <c r="N4608" t="s">
        <v>206</v>
      </c>
      <c r="O4608" t="s">
        <v>264</v>
      </c>
      <c r="P4608">
        <v>2020</v>
      </c>
      <c r="Q4608">
        <v>12</v>
      </c>
    </row>
    <row r="4609" spans="1:17" x14ac:dyDescent="0.25">
      <c r="A4609" t="s">
        <v>504</v>
      </c>
      <c r="B4609" t="s">
        <v>505</v>
      </c>
      <c r="C4609" t="s">
        <v>506</v>
      </c>
      <c r="D4609" t="s">
        <v>361</v>
      </c>
      <c r="E4609" t="s">
        <v>332</v>
      </c>
      <c r="F4609" t="s">
        <v>260</v>
      </c>
      <c r="G4609" t="s">
        <v>243</v>
      </c>
      <c r="H4609" t="s">
        <v>356</v>
      </c>
      <c r="I4609" t="s">
        <v>298</v>
      </c>
      <c r="K4609" t="s">
        <v>78</v>
      </c>
      <c r="N4609" t="s">
        <v>206</v>
      </c>
      <c r="O4609" t="s">
        <v>265</v>
      </c>
      <c r="P4609">
        <v>2020</v>
      </c>
      <c r="Q4609">
        <v>12</v>
      </c>
    </row>
    <row r="4610" spans="1:17" x14ac:dyDescent="0.25">
      <c r="A4610" t="s">
        <v>504</v>
      </c>
      <c r="B4610" t="s">
        <v>505</v>
      </c>
      <c r="C4610" t="s">
        <v>506</v>
      </c>
      <c r="D4610" t="s">
        <v>361</v>
      </c>
      <c r="E4610" t="s">
        <v>332</v>
      </c>
      <c r="F4610" t="s">
        <v>260</v>
      </c>
      <c r="G4610" t="s">
        <v>243</v>
      </c>
      <c r="H4610" t="s">
        <v>356</v>
      </c>
      <c r="I4610" t="s">
        <v>298</v>
      </c>
      <c r="K4610" t="s">
        <v>78</v>
      </c>
      <c r="N4610" t="s">
        <v>206</v>
      </c>
      <c r="O4610" t="s">
        <v>194</v>
      </c>
      <c r="P4610">
        <v>2030</v>
      </c>
      <c r="Q4610">
        <v>12</v>
      </c>
    </row>
    <row r="4611" spans="1:17" x14ac:dyDescent="0.25">
      <c r="A4611" t="s">
        <v>504</v>
      </c>
      <c r="B4611" t="s">
        <v>505</v>
      </c>
      <c r="C4611" t="s">
        <v>506</v>
      </c>
      <c r="D4611" t="s">
        <v>361</v>
      </c>
      <c r="E4611" t="s">
        <v>332</v>
      </c>
      <c r="F4611" t="s">
        <v>260</v>
      </c>
      <c r="G4611" t="s">
        <v>243</v>
      </c>
      <c r="H4611" t="s">
        <v>356</v>
      </c>
      <c r="I4611" t="s">
        <v>298</v>
      </c>
      <c r="K4611" t="s">
        <v>78</v>
      </c>
      <c r="N4611" t="s">
        <v>206</v>
      </c>
      <c r="O4611" t="s">
        <v>194</v>
      </c>
      <c r="P4611">
        <v>2050</v>
      </c>
      <c r="Q4611">
        <v>12</v>
      </c>
    </row>
    <row r="4612" spans="1:17" x14ac:dyDescent="0.25">
      <c r="A4612" t="s">
        <v>504</v>
      </c>
      <c r="B4612" t="s">
        <v>505</v>
      </c>
      <c r="C4612" t="s">
        <v>506</v>
      </c>
      <c r="D4612" t="s">
        <v>361</v>
      </c>
      <c r="E4612" t="s">
        <v>332</v>
      </c>
      <c r="F4612" t="s">
        <v>260</v>
      </c>
      <c r="G4612" t="s">
        <v>243</v>
      </c>
      <c r="H4612" t="s">
        <v>356</v>
      </c>
      <c r="I4612" t="s">
        <v>298</v>
      </c>
      <c r="K4612" t="s">
        <v>78</v>
      </c>
      <c r="N4612" t="s">
        <v>206</v>
      </c>
      <c r="O4612" t="s">
        <v>264</v>
      </c>
      <c r="P4612">
        <v>2050</v>
      </c>
      <c r="Q4612">
        <v>12</v>
      </c>
    </row>
    <row r="4613" spans="1:17" x14ac:dyDescent="0.25">
      <c r="A4613" t="s">
        <v>504</v>
      </c>
      <c r="B4613" t="s">
        <v>505</v>
      </c>
      <c r="C4613" t="s">
        <v>506</v>
      </c>
      <c r="D4613" t="s">
        <v>361</v>
      </c>
      <c r="E4613" t="s">
        <v>332</v>
      </c>
      <c r="F4613" t="s">
        <v>260</v>
      </c>
      <c r="G4613" t="s">
        <v>243</v>
      </c>
      <c r="H4613" t="s">
        <v>356</v>
      </c>
      <c r="I4613" t="s">
        <v>298</v>
      </c>
      <c r="K4613" t="s">
        <v>78</v>
      </c>
      <c r="N4613" t="s">
        <v>206</v>
      </c>
      <c r="O4613" t="s">
        <v>265</v>
      </c>
      <c r="P4613">
        <v>2050</v>
      </c>
      <c r="Q4613">
        <v>12</v>
      </c>
    </row>
    <row r="4614" spans="1:17" x14ac:dyDescent="0.25">
      <c r="A4614" t="s">
        <v>504</v>
      </c>
      <c r="B4614" t="s">
        <v>505</v>
      </c>
      <c r="C4614" t="s">
        <v>506</v>
      </c>
      <c r="D4614" t="s">
        <v>361</v>
      </c>
      <c r="E4614" t="s">
        <v>332</v>
      </c>
      <c r="F4614" t="s">
        <v>260</v>
      </c>
      <c r="G4614" t="s">
        <v>243</v>
      </c>
      <c r="H4614" t="s">
        <v>244</v>
      </c>
      <c r="I4614" t="s">
        <v>245</v>
      </c>
      <c r="J4614" t="s">
        <v>246</v>
      </c>
      <c r="K4614" t="s">
        <v>191</v>
      </c>
      <c r="O4614" t="s">
        <v>194</v>
      </c>
      <c r="P4614">
        <v>2015</v>
      </c>
      <c r="Q4614">
        <v>0.45</v>
      </c>
    </row>
    <row r="4615" spans="1:17" x14ac:dyDescent="0.25">
      <c r="A4615" t="s">
        <v>504</v>
      </c>
      <c r="B4615" t="s">
        <v>505</v>
      </c>
      <c r="C4615" t="s">
        <v>506</v>
      </c>
      <c r="D4615" t="s">
        <v>361</v>
      </c>
      <c r="E4615" t="s">
        <v>332</v>
      </c>
      <c r="F4615" t="s">
        <v>260</v>
      </c>
      <c r="G4615" t="s">
        <v>243</v>
      </c>
      <c r="H4615" t="s">
        <v>244</v>
      </c>
      <c r="I4615" t="s">
        <v>245</v>
      </c>
      <c r="J4615" t="s">
        <v>246</v>
      </c>
      <c r="K4615" t="s">
        <v>191</v>
      </c>
      <c r="O4615" t="s">
        <v>194</v>
      </c>
      <c r="P4615">
        <v>2020</v>
      </c>
      <c r="Q4615">
        <v>0.45</v>
      </c>
    </row>
    <row r="4616" spans="1:17" x14ac:dyDescent="0.25">
      <c r="A4616" t="s">
        <v>504</v>
      </c>
      <c r="B4616" t="s">
        <v>505</v>
      </c>
      <c r="C4616" t="s">
        <v>506</v>
      </c>
      <c r="D4616" t="s">
        <v>361</v>
      </c>
      <c r="E4616" t="s">
        <v>332</v>
      </c>
      <c r="F4616" t="s">
        <v>260</v>
      </c>
      <c r="G4616" t="s">
        <v>243</v>
      </c>
      <c r="H4616" t="s">
        <v>244</v>
      </c>
      <c r="I4616" t="s">
        <v>245</v>
      </c>
      <c r="J4616" t="s">
        <v>246</v>
      </c>
      <c r="K4616" t="s">
        <v>191</v>
      </c>
      <c r="O4616" t="s">
        <v>264</v>
      </c>
      <c r="P4616">
        <v>2020</v>
      </c>
      <c r="Q4616">
        <v>0.45</v>
      </c>
    </row>
    <row r="4617" spans="1:17" x14ac:dyDescent="0.25">
      <c r="A4617" t="s">
        <v>504</v>
      </c>
      <c r="B4617" t="s">
        <v>505</v>
      </c>
      <c r="C4617" t="s">
        <v>506</v>
      </c>
      <c r="D4617" t="s">
        <v>361</v>
      </c>
      <c r="E4617" t="s">
        <v>332</v>
      </c>
      <c r="F4617" t="s">
        <v>260</v>
      </c>
      <c r="G4617" t="s">
        <v>243</v>
      </c>
      <c r="H4617" t="s">
        <v>244</v>
      </c>
      <c r="I4617" t="s">
        <v>245</v>
      </c>
      <c r="J4617" t="s">
        <v>246</v>
      </c>
      <c r="K4617" t="s">
        <v>191</v>
      </c>
      <c r="O4617" t="s">
        <v>265</v>
      </c>
      <c r="P4617">
        <v>2020</v>
      </c>
      <c r="Q4617">
        <v>0.45</v>
      </c>
    </row>
    <row r="4618" spans="1:17" x14ac:dyDescent="0.25">
      <c r="A4618" t="s">
        <v>504</v>
      </c>
      <c r="B4618" t="s">
        <v>505</v>
      </c>
      <c r="C4618" t="s">
        <v>506</v>
      </c>
      <c r="D4618" t="s">
        <v>361</v>
      </c>
      <c r="E4618" t="s">
        <v>332</v>
      </c>
      <c r="F4618" t="s">
        <v>260</v>
      </c>
      <c r="G4618" t="s">
        <v>243</v>
      </c>
      <c r="H4618" t="s">
        <v>244</v>
      </c>
      <c r="I4618" t="s">
        <v>245</v>
      </c>
      <c r="J4618" t="s">
        <v>246</v>
      </c>
      <c r="K4618" t="s">
        <v>191</v>
      </c>
      <c r="O4618" t="s">
        <v>194</v>
      </c>
      <c r="P4618">
        <v>2030</v>
      </c>
      <c r="Q4618">
        <v>0.45</v>
      </c>
    </row>
    <row r="4619" spans="1:17" x14ac:dyDescent="0.25">
      <c r="A4619" t="s">
        <v>504</v>
      </c>
      <c r="B4619" t="s">
        <v>505</v>
      </c>
      <c r="C4619" t="s">
        <v>506</v>
      </c>
      <c r="D4619" t="s">
        <v>361</v>
      </c>
      <c r="E4619" t="s">
        <v>332</v>
      </c>
      <c r="F4619" t="s">
        <v>260</v>
      </c>
      <c r="G4619" t="s">
        <v>243</v>
      </c>
      <c r="H4619" t="s">
        <v>244</v>
      </c>
      <c r="I4619" t="s">
        <v>245</v>
      </c>
      <c r="J4619" t="s">
        <v>246</v>
      </c>
      <c r="K4619" t="s">
        <v>191</v>
      </c>
      <c r="O4619" t="s">
        <v>194</v>
      </c>
      <c r="P4619">
        <v>2050</v>
      </c>
      <c r="Q4619">
        <v>0.45</v>
      </c>
    </row>
    <row r="4620" spans="1:17" x14ac:dyDescent="0.25">
      <c r="A4620" t="s">
        <v>504</v>
      </c>
      <c r="B4620" t="s">
        <v>505</v>
      </c>
      <c r="C4620" t="s">
        <v>506</v>
      </c>
      <c r="D4620" t="s">
        <v>361</v>
      </c>
      <c r="E4620" t="s">
        <v>332</v>
      </c>
      <c r="F4620" t="s">
        <v>260</v>
      </c>
      <c r="G4620" t="s">
        <v>243</v>
      </c>
      <c r="H4620" t="s">
        <v>244</v>
      </c>
      <c r="I4620" t="s">
        <v>245</v>
      </c>
      <c r="J4620" t="s">
        <v>246</v>
      </c>
      <c r="K4620" t="s">
        <v>191</v>
      </c>
      <c r="O4620" t="s">
        <v>264</v>
      </c>
      <c r="P4620">
        <v>2050</v>
      </c>
      <c r="Q4620">
        <v>0.45</v>
      </c>
    </row>
    <row r="4621" spans="1:17" x14ac:dyDescent="0.25">
      <c r="A4621" t="s">
        <v>504</v>
      </c>
      <c r="B4621" t="s">
        <v>505</v>
      </c>
      <c r="C4621" t="s">
        <v>506</v>
      </c>
      <c r="D4621" t="s">
        <v>361</v>
      </c>
      <c r="E4621" t="s">
        <v>332</v>
      </c>
      <c r="F4621" t="s">
        <v>260</v>
      </c>
      <c r="G4621" t="s">
        <v>243</v>
      </c>
      <c r="H4621" t="s">
        <v>244</v>
      </c>
      <c r="I4621" t="s">
        <v>245</v>
      </c>
      <c r="J4621" t="s">
        <v>246</v>
      </c>
      <c r="K4621" t="s">
        <v>191</v>
      </c>
      <c r="O4621" t="s">
        <v>265</v>
      </c>
      <c r="P4621">
        <v>2050</v>
      </c>
      <c r="Q4621">
        <v>0.45</v>
      </c>
    </row>
    <row r="4622" spans="1:17" x14ac:dyDescent="0.25">
      <c r="A4622" t="s">
        <v>504</v>
      </c>
      <c r="B4622" t="s">
        <v>505</v>
      </c>
      <c r="C4622" t="s">
        <v>506</v>
      </c>
      <c r="D4622" t="s">
        <v>361</v>
      </c>
      <c r="E4622" t="s">
        <v>332</v>
      </c>
      <c r="F4622" t="s">
        <v>260</v>
      </c>
      <c r="G4622" t="s">
        <v>243</v>
      </c>
      <c r="H4622" t="s">
        <v>248</v>
      </c>
      <c r="I4622" t="s">
        <v>249</v>
      </c>
      <c r="J4622" t="s">
        <v>250</v>
      </c>
      <c r="K4622" t="s">
        <v>191</v>
      </c>
      <c r="O4622" t="s">
        <v>194</v>
      </c>
      <c r="P4622">
        <v>2015</v>
      </c>
      <c r="Q4622">
        <v>0.02</v>
      </c>
    </row>
    <row r="4623" spans="1:17" x14ac:dyDescent="0.25">
      <c r="A4623" t="s">
        <v>504</v>
      </c>
      <c r="B4623" t="s">
        <v>505</v>
      </c>
      <c r="C4623" t="s">
        <v>506</v>
      </c>
      <c r="D4623" t="s">
        <v>361</v>
      </c>
      <c r="E4623" t="s">
        <v>332</v>
      </c>
      <c r="F4623" t="s">
        <v>260</v>
      </c>
      <c r="G4623" t="s">
        <v>243</v>
      </c>
      <c r="H4623" t="s">
        <v>248</v>
      </c>
      <c r="I4623" t="s">
        <v>249</v>
      </c>
      <c r="J4623" t="s">
        <v>250</v>
      </c>
      <c r="K4623" t="s">
        <v>191</v>
      </c>
      <c r="O4623" t="s">
        <v>194</v>
      </c>
      <c r="P4623">
        <v>2020</v>
      </c>
      <c r="Q4623">
        <v>0.02</v>
      </c>
    </row>
    <row r="4624" spans="1:17" x14ac:dyDescent="0.25">
      <c r="A4624" t="s">
        <v>504</v>
      </c>
      <c r="B4624" t="s">
        <v>505</v>
      </c>
      <c r="C4624" t="s">
        <v>506</v>
      </c>
      <c r="D4624" t="s">
        <v>361</v>
      </c>
      <c r="E4624" t="s">
        <v>332</v>
      </c>
      <c r="F4624" t="s">
        <v>260</v>
      </c>
      <c r="G4624" t="s">
        <v>243</v>
      </c>
      <c r="H4624" t="s">
        <v>248</v>
      </c>
      <c r="I4624" t="s">
        <v>249</v>
      </c>
      <c r="J4624" t="s">
        <v>250</v>
      </c>
      <c r="K4624" t="s">
        <v>191</v>
      </c>
      <c r="O4624" t="s">
        <v>264</v>
      </c>
      <c r="P4624">
        <v>2020</v>
      </c>
      <c r="Q4624">
        <v>0.02</v>
      </c>
    </row>
    <row r="4625" spans="1:17" x14ac:dyDescent="0.25">
      <c r="A4625" t="s">
        <v>504</v>
      </c>
      <c r="B4625" t="s">
        <v>505</v>
      </c>
      <c r="C4625" t="s">
        <v>506</v>
      </c>
      <c r="D4625" t="s">
        <v>361</v>
      </c>
      <c r="E4625" t="s">
        <v>332</v>
      </c>
      <c r="F4625" t="s">
        <v>260</v>
      </c>
      <c r="G4625" t="s">
        <v>243</v>
      </c>
      <c r="H4625" t="s">
        <v>248</v>
      </c>
      <c r="I4625" t="s">
        <v>249</v>
      </c>
      <c r="J4625" t="s">
        <v>250</v>
      </c>
      <c r="K4625" t="s">
        <v>191</v>
      </c>
      <c r="O4625" t="s">
        <v>265</v>
      </c>
      <c r="P4625">
        <v>2020</v>
      </c>
      <c r="Q4625">
        <v>0.02</v>
      </c>
    </row>
    <row r="4626" spans="1:17" x14ac:dyDescent="0.25">
      <c r="A4626" t="s">
        <v>504</v>
      </c>
      <c r="B4626" t="s">
        <v>505</v>
      </c>
      <c r="C4626" t="s">
        <v>506</v>
      </c>
      <c r="D4626" t="s">
        <v>361</v>
      </c>
      <c r="E4626" t="s">
        <v>332</v>
      </c>
      <c r="F4626" t="s">
        <v>260</v>
      </c>
      <c r="G4626" t="s">
        <v>243</v>
      </c>
      <c r="H4626" t="s">
        <v>248</v>
      </c>
      <c r="I4626" t="s">
        <v>249</v>
      </c>
      <c r="J4626" t="s">
        <v>250</v>
      </c>
      <c r="K4626" t="s">
        <v>191</v>
      </c>
      <c r="O4626" t="s">
        <v>194</v>
      </c>
      <c r="P4626">
        <v>2030</v>
      </c>
      <c r="Q4626">
        <v>0.02</v>
      </c>
    </row>
    <row r="4627" spans="1:17" x14ac:dyDescent="0.25">
      <c r="A4627" t="s">
        <v>504</v>
      </c>
      <c r="B4627" t="s">
        <v>505</v>
      </c>
      <c r="C4627" t="s">
        <v>506</v>
      </c>
      <c r="D4627" t="s">
        <v>361</v>
      </c>
      <c r="E4627" t="s">
        <v>332</v>
      </c>
      <c r="F4627" t="s">
        <v>260</v>
      </c>
      <c r="G4627" t="s">
        <v>243</v>
      </c>
      <c r="H4627" t="s">
        <v>248</v>
      </c>
      <c r="I4627" t="s">
        <v>249</v>
      </c>
      <c r="J4627" t="s">
        <v>250</v>
      </c>
      <c r="K4627" t="s">
        <v>191</v>
      </c>
      <c r="O4627" t="s">
        <v>194</v>
      </c>
      <c r="P4627">
        <v>2050</v>
      </c>
      <c r="Q4627">
        <v>0.02</v>
      </c>
    </row>
    <row r="4628" spans="1:17" x14ac:dyDescent="0.25">
      <c r="A4628" t="s">
        <v>504</v>
      </c>
      <c r="B4628" t="s">
        <v>505</v>
      </c>
      <c r="C4628" t="s">
        <v>506</v>
      </c>
      <c r="D4628" t="s">
        <v>361</v>
      </c>
      <c r="E4628" t="s">
        <v>332</v>
      </c>
      <c r="F4628" t="s">
        <v>260</v>
      </c>
      <c r="G4628" t="s">
        <v>243</v>
      </c>
      <c r="H4628" t="s">
        <v>248</v>
      </c>
      <c r="I4628" t="s">
        <v>249</v>
      </c>
      <c r="J4628" t="s">
        <v>250</v>
      </c>
      <c r="K4628" t="s">
        <v>191</v>
      </c>
      <c r="O4628" t="s">
        <v>264</v>
      </c>
      <c r="P4628">
        <v>2050</v>
      </c>
      <c r="Q4628">
        <v>0.02</v>
      </c>
    </row>
    <row r="4629" spans="1:17" x14ac:dyDescent="0.25">
      <c r="A4629" t="s">
        <v>504</v>
      </c>
      <c r="B4629" t="s">
        <v>505</v>
      </c>
      <c r="C4629" t="s">
        <v>506</v>
      </c>
      <c r="D4629" t="s">
        <v>361</v>
      </c>
      <c r="E4629" t="s">
        <v>332</v>
      </c>
      <c r="F4629" t="s">
        <v>260</v>
      </c>
      <c r="G4629" t="s">
        <v>243</v>
      </c>
      <c r="H4629" t="s">
        <v>248</v>
      </c>
      <c r="I4629" t="s">
        <v>249</v>
      </c>
      <c r="J4629" t="s">
        <v>250</v>
      </c>
      <c r="K4629" t="s">
        <v>191</v>
      </c>
      <c r="O4629" t="s">
        <v>265</v>
      </c>
      <c r="P4629">
        <v>2050</v>
      </c>
      <c r="Q4629">
        <v>0.02</v>
      </c>
    </row>
    <row r="4630" spans="1:17" x14ac:dyDescent="0.25">
      <c r="A4630" t="s">
        <v>504</v>
      </c>
      <c r="B4630" t="s">
        <v>505</v>
      </c>
      <c r="C4630" t="s">
        <v>506</v>
      </c>
      <c r="D4630" t="s">
        <v>361</v>
      </c>
      <c r="E4630" t="s">
        <v>332</v>
      </c>
      <c r="F4630" t="s">
        <v>260</v>
      </c>
      <c r="G4630" t="s">
        <v>243</v>
      </c>
      <c r="H4630" t="s">
        <v>253</v>
      </c>
      <c r="I4630" t="s">
        <v>254</v>
      </c>
      <c r="J4630" t="s">
        <v>255</v>
      </c>
      <c r="K4630" t="s">
        <v>191</v>
      </c>
      <c r="M4630" t="s">
        <v>251</v>
      </c>
      <c r="N4630" t="s">
        <v>206</v>
      </c>
      <c r="O4630" t="s">
        <v>194</v>
      </c>
      <c r="P4630">
        <v>2015</v>
      </c>
      <c r="Q4630">
        <v>0.04</v>
      </c>
    </row>
    <row r="4631" spans="1:17" x14ac:dyDescent="0.25">
      <c r="A4631" t="s">
        <v>504</v>
      </c>
      <c r="B4631" t="s">
        <v>505</v>
      </c>
      <c r="C4631" t="s">
        <v>506</v>
      </c>
      <c r="D4631" t="s">
        <v>361</v>
      </c>
      <c r="E4631" t="s">
        <v>332</v>
      </c>
      <c r="F4631" t="s">
        <v>260</v>
      </c>
      <c r="G4631" t="s">
        <v>243</v>
      </c>
      <c r="H4631" t="s">
        <v>253</v>
      </c>
      <c r="I4631" t="s">
        <v>254</v>
      </c>
      <c r="J4631" t="s">
        <v>255</v>
      </c>
      <c r="K4631" t="s">
        <v>191</v>
      </c>
      <c r="M4631" t="s">
        <v>251</v>
      </c>
      <c r="N4631" t="s">
        <v>206</v>
      </c>
      <c r="O4631" t="s">
        <v>194</v>
      </c>
      <c r="P4631">
        <v>2020</v>
      </c>
      <c r="Q4631">
        <v>0.04</v>
      </c>
    </row>
    <row r="4632" spans="1:17" x14ac:dyDescent="0.25">
      <c r="A4632" t="s">
        <v>504</v>
      </c>
      <c r="B4632" t="s">
        <v>505</v>
      </c>
      <c r="C4632" t="s">
        <v>506</v>
      </c>
      <c r="D4632" t="s">
        <v>361</v>
      </c>
      <c r="E4632" t="s">
        <v>332</v>
      </c>
      <c r="F4632" t="s">
        <v>260</v>
      </c>
      <c r="G4632" t="s">
        <v>243</v>
      </c>
      <c r="H4632" t="s">
        <v>253</v>
      </c>
      <c r="I4632" t="s">
        <v>254</v>
      </c>
      <c r="J4632" t="s">
        <v>255</v>
      </c>
      <c r="K4632" t="s">
        <v>191</v>
      </c>
      <c r="M4632" t="s">
        <v>251</v>
      </c>
      <c r="N4632" t="s">
        <v>206</v>
      </c>
      <c r="O4632" t="s">
        <v>264</v>
      </c>
      <c r="P4632">
        <v>2020</v>
      </c>
      <c r="Q4632">
        <v>0.04</v>
      </c>
    </row>
    <row r="4633" spans="1:17" x14ac:dyDescent="0.25">
      <c r="A4633" t="s">
        <v>504</v>
      </c>
      <c r="B4633" t="s">
        <v>505</v>
      </c>
      <c r="C4633" t="s">
        <v>506</v>
      </c>
      <c r="D4633" t="s">
        <v>361</v>
      </c>
      <c r="E4633" t="s">
        <v>332</v>
      </c>
      <c r="F4633" t="s">
        <v>260</v>
      </c>
      <c r="G4633" t="s">
        <v>243</v>
      </c>
      <c r="H4633" t="s">
        <v>253</v>
      </c>
      <c r="I4633" t="s">
        <v>254</v>
      </c>
      <c r="J4633" t="s">
        <v>255</v>
      </c>
      <c r="K4633" t="s">
        <v>191</v>
      </c>
      <c r="M4633" t="s">
        <v>251</v>
      </c>
      <c r="N4633" t="s">
        <v>206</v>
      </c>
      <c r="O4633" t="s">
        <v>265</v>
      </c>
      <c r="P4633">
        <v>2020</v>
      </c>
      <c r="Q4633">
        <v>0.04</v>
      </c>
    </row>
    <row r="4634" spans="1:17" x14ac:dyDescent="0.25">
      <c r="A4634" t="s">
        <v>504</v>
      </c>
      <c r="B4634" t="s">
        <v>505</v>
      </c>
      <c r="C4634" t="s">
        <v>506</v>
      </c>
      <c r="D4634" t="s">
        <v>361</v>
      </c>
      <c r="E4634" t="s">
        <v>332</v>
      </c>
      <c r="F4634" t="s">
        <v>260</v>
      </c>
      <c r="G4634" t="s">
        <v>243</v>
      </c>
      <c r="H4634" t="s">
        <v>253</v>
      </c>
      <c r="I4634" t="s">
        <v>254</v>
      </c>
      <c r="J4634" t="s">
        <v>255</v>
      </c>
      <c r="K4634" t="s">
        <v>191</v>
      </c>
      <c r="M4634" t="s">
        <v>251</v>
      </c>
      <c r="N4634" t="s">
        <v>206</v>
      </c>
      <c r="O4634" t="s">
        <v>194</v>
      </c>
      <c r="P4634">
        <v>2030</v>
      </c>
      <c r="Q4634">
        <v>0.04</v>
      </c>
    </row>
    <row r="4635" spans="1:17" x14ac:dyDescent="0.25">
      <c r="A4635" t="s">
        <v>504</v>
      </c>
      <c r="B4635" t="s">
        <v>505</v>
      </c>
      <c r="C4635" t="s">
        <v>506</v>
      </c>
      <c r="D4635" t="s">
        <v>361</v>
      </c>
      <c r="E4635" t="s">
        <v>332</v>
      </c>
      <c r="F4635" t="s">
        <v>260</v>
      </c>
      <c r="G4635" t="s">
        <v>243</v>
      </c>
      <c r="H4635" t="s">
        <v>253</v>
      </c>
      <c r="I4635" t="s">
        <v>254</v>
      </c>
      <c r="J4635" t="s">
        <v>255</v>
      </c>
      <c r="K4635" t="s">
        <v>191</v>
      </c>
      <c r="M4635" t="s">
        <v>251</v>
      </c>
      <c r="N4635" t="s">
        <v>206</v>
      </c>
      <c r="O4635" t="s">
        <v>194</v>
      </c>
      <c r="P4635">
        <v>2050</v>
      </c>
      <c r="Q4635">
        <v>0.04</v>
      </c>
    </row>
    <row r="4636" spans="1:17" x14ac:dyDescent="0.25">
      <c r="A4636" t="s">
        <v>504</v>
      </c>
      <c r="B4636" t="s">
        <v>505</v>
      </c>
      <c r="C4636" t="s">
        <v>506</v>
      </c>
      <c r="D4636" t="s">
        <v>361</v>
      </c>
      <c r="E4636" t="s">
        <v>332</v>
      </c>
      <c r="F4636" t="s">
        <v>260</v>
      </c>
      <c r="G4636" t="s">
        <v>243</v>
      </c>
      <c r="H4636" t="s">
        <v>253</v>
      </c>
      <c r="I4636" t="s">
        <v>254</v>
      </c>
      <c r="J4636" t="s">
        <v>255</v>
      </c>
      <c r="K4636" t="s">
        <v>191</v>
      </c>
      <c r="M4636" t="s">
        <v>251</v>
      </c>
      <c r="N4636" t="s">
        <v>206</v>
      </c>
      <c r="O4636" t="s">
        <v>264</v>
      </c>
      <c r="P4636">
        <v>2050</v>
      </c>
      <c r="Q4636">
        <v>0.04</v>
      </c>
    </row>
    <row r="4637" spans="1:17" x14ac:dyDescent="0.25">
      <c r="A4637" t="s">
        <v>504</v>
      </c>
      <c r="B4637" t="s">
        <v>505</v>
      </c>
      <c r="C4637" t="s">
        <v>506</v>
      </c>
      <c r="D4637" t="s">
        <v>361</v>
      </c>
      <c r="E4637" t="s">
        <v>332</v>
      </c>
      <c r="F4637" t="s">
        <v>260</v>
      </c>
      <c r="G4637" t="s">
        <v>243</v>
      </c>
      <c r="H4637" t="s">
        <v>253</v>
      </c>
      <c r="I4637" t="s">
        <v>254</v>
      </c>
      <c r="J4637" t="s">
        <v>255</v>
      </c>
      <c r="K4637" t="s">
        <v>191</v>
      </c>
      <c r="M4637" t="s">
        <v>251</v>
      </c>
      <c r="N4637" t="s">
        <v>206</v>
      </c>
      <c r="O4637" t="s">
        <v>265</v>
      </c>
      <c r="P4637">
        <v>2050</v>
      </c>
      <c r="Q4637">
        <v>0.04</v>
      </c>
    </row>
    <row r="4638" spans="1:17" x14ac:dyDescent="0.25">
      <c r="A4638" t="s">
        <v>504</v>
      </c>
      <c r="B4638" t="s">
        <v>505</v>
      </c>
      <c r="C4638" t="s">
        <v>506</v>
      </c>
      <c r="D4638" t="s">
        <v>361</v>
      </c>
      <c r="E4638" t="s">
        <v>332</v>
      </c>
      <c r="F4638" t="s">
        <v>260</v>
      </c>
      <c r="G4638" t="s">
        <v>243</v>
      </c>
      <c r="H4638" t="s">
        <v>357</v>
      </c>
      <c r="I4638" t="s">
        <v>306</v>
      </c>
      <c r="K4638" t="s">
        <v>78</v>
      </c>
      <c r="M4638" t="s">
        <v>498</v>
      </c>
      <c r="N4638" t="s">
        <v>206</v>
      </c>
      <c r="O4638" t="s">
        <v>194</v>
      </c>
      <c r="P4638">
        <v>2015</v>
      </c>
      <c r="Q4638">
        <v>2</v>
      </c>
    </row>
    <row r="4639" spans="1:17" x14ac:dyDescent="0.25">
      <c r="A4639" t="s">
        <v>504</v>
      </c>
      <c r="B4639" t="s">
        <v>505</v>
      </c>
      <c r="C4639" t="s">
        <v>506</v>
      </c>
      <c r="D4639" t="s">
        <v>361</v>
      </c>
      <c r="E4639" t="s">
        <v>332</v>
      </c>
      <c r="F4639" t="s">
        <v>260</v>
      </c>
      <c r="G4639" t="s">
        <v>243</v>
      </c>
      <c r="H4639" t="s">
        <v>357</v>
      </c>
      <c r="I4639" t="s">
        <v>306</v>
      </c>
      <c r="K4639" t="s">
        <v>78</v>
      </c>
      <c r="M4639" t="s">
        <v>498</v>
      </c>
      <c r="N4639" t="s">
        <v>206</v>
      </c>
      <c r="O4639" t="s">
        <v>194</v>
      </c>
      <c r="P4639">
        <v>2020</v>
      </c>
      <c r="Q4639">
        <v>2</v>
      </c>
    </row>
    <row r="4640" spans="1:17" x14ac:dyDescent="0.25">
      <c r="A4640" t="s">
        <v>504</v>
      </c>
      <c r="B4640" t="s">
        <v>505</v>
      </c>
      <c r="C4640" t="s">
        <v>506</v>
      </c>
      <c r="D4640" t="s">
        <v>361</v>
      </c>
      <c r="E4640" t="s">
        <v>332</v>
      </c>
      <c r="F4640" t="s">
        <v>260</v>
      </c>
      <c r="G4640" t="s">
        <v>243</v>
      </c>
      <c r="H4640" t="s">
        <v>357</v>
      </c>
      <c r="I4640" t="s">
        <v>306</v>
      </c>
      <c r="K4640" t="s">
        <v>78</v>
      </c>
      <c r="M4640" t="s">
        <v>498</v>
      </c>
      <c r="N4640" t="s">
        <v>206</v>
      </c>
      <c r="O4640" t="s">
        <v>264</v>
      </c>
      <c r="P4640">
        <v>2020</v>
      </c>
      <c r="Q4640">
        <v>2</v>
      </c>
    </row>
    <row r="4641" spans="1:17" x14ac:dyDescent="0.25">
      <c r="A4641" t="s">
        <v>504</v>
      </c>
      <c r="B4641" t="s">
        <v>505</v>
      </c>
      <c r="C4641" t="s">
        <v>506</v>
      </c>
      <c r="D4641" t="s">
        <v>361</v>
      </c>
      <c r="E4641" t="s">
        <v>332</v>
      </c>
      <c r="F4641" t="s">
        <v>260</v>
      </c>
      <c r="G4641" t="s">
        <v>243</v>
      </c>
      <c r="H4641" t="s">
        <v>357</v>
      </c>
      <c r="I4641" t="s">
        <v>306</v>
      </c>
      <c r="K4641" t="s">
        <v>78</v>
      </c>
      <c r="M4641" t="s">
        <v>498</v>
      </c>
      <c r="N4641" t="s">
        <v>206</v>
      </c>
      <c r="O4641" t="s">
        <v>265</v>
      </c>
      <c r="P4641">
        <v>2020</v>
      </c>
      <c r="Q4641">
        <v>2</v>
      </c>
    </row>
    <row r="4642" spans="1:17" x14ac:dyDescent="0.25">
      <c r="A4642" t="s">
        <v>504</v>
      </c>
      <c r="B4642" t="s">
        <v>505</v>
      </c>
      <c r="C4642" t="s">
        <v>506</v>
      </c>
      <c r="D4642" t="s">
        <v>361</v>
      </c>
      <c r="E4642" t="s">
        <v>332</v>
      </c>
      <c r="F4642" t="s">
        <v>260</v>
      </c>
      <c r="G4642" t="s">
        <v>243</v>
      </c>
      <c r="H4642" t="s">
        <v>357</v>
      </c>
      <c r="I4642" t="s">
        <v>306</v>
      </c>
      <c r="K4642" t="s">
        <v>78</v>
      </c>
      <c r="M4642" t="s">
        <v>498</v>
      </c>
      <c r="N4642" t="s">
        <v>206</v>
      </c>
      <c r="O4642" t="s">
        <v>194</v>
      </c>
      <c r="P4642">
        <v>2030</v>
      </c>
      <c r="Q4642">
        <v>2</v>
      </c>
    </row>
    <row r="4643" spans="1:17" x14ac:dyDescent="0.25">
      <c r="A4643" t="s">
        <v>504</v>
      </c>
      <c r="B4643" t="s">
        <v>505</v>
      </c>
      <c r="C4643" t="s">
        <v>506</v>
      </c>
      <c r="D4643" t="s">
        <v>361</v>
      </c>
      <c r="E4643" t="s">
        <v>332</v>
      </c>
      <c r="F4643" t="s">
        <v>260</v>
      </c>
      <c r="G4643" t="s">
        <v>243</v>
      </c>
      <c r="H4643" t="s">
        <v>357</v>
      </c>
      <c r="I4643" t="s">
        <v>306</v>
      </c>
      <c r="K4643" t="s">
        <v>78</v>
      </c>
      <c r="M4643" t="s">
        <v>498</v>
      </c>
      <c r="N4643" t="s">
        <v>206</v>
      </c>
      <c r="O4643" t="s">
        <v>194</v>
      </c>
      <c r="P4643">
        <v>2050</v>
      </c>
      <c r="Q4643">
        <v>2</v>
      </c>
    </row>
    <row r="4644" spans="1:17" x14ac:dyDescent="0.25">
      <c r="A4644" t="s">
        <v>504</v>
      </c>
      <c r="B4644" t="s">
        <v>505</v>
      </c>
      <c r="C4644" t="s">
        <v>506</v>
      </c>
      <c r="D4644" t="s">
        <v>361</v>
      </c>
      <c r="E4644" t="s">
        <v>332</v>
      </c>
      <c r="F4644" t="s">
        <v>260</v>
      </c>
      <c r="G4644" t="s">
        <v>243</v>
      </c>
      <c r="H4644" t="s">
        <v>357</v>
      </c>
      <c r="I4644" t="s">
        <v>306</v>
      </c>
      <c r="K4644" t="s">
        <v>78</v>
      </c>
      <c r="M4644" t="s">
        <v>498</v>
      </c>
      <c r="N4644" t="s">
        <v>206</v>
      </c>
      <c r="O4644" t="s">
        <v>264</v>
      </c>
      <c r="P4644">
        <v>2050</v>
      </c>
      <c r="Q4644">
        <v>2</v>
      </c>
    </row>
    <row r="4645" spans="1:17" x14ac:dyDescent="0.25">
      <c r="A4645" t="s">
        <v>504</v>
      </c>
      <c r="B4645" t="s">
        <v>505</v>
      </c>
      <c r="C4645" t="s">
        <v>506</v>
      </c>
      <c r="D4645" t="s">
        <v>361</v>
      </c>
      <c r="E4645" t="s">
        <v>332</v>
      </c>
      <c r="F4645" t="s">
        <v>260</v>
      </c>
      <c r="G4645" t="s">
        <v>243</v>
      </c>
      <c r="H4645" t="s">
        <v>357</v>
      </c>
      <c r="I4645" t="s">
        <v>306</v>
      </c>
      <c r="K4645" t="s">
        <v>78</v>
      </c>
      <c r="M4645" t="s">
        <v>498</v>
      </c>
      <c r="N4645" t="s">
        <v>206</v>
      </c>
      <c r="O4645" t="s">
        <v>265</v>
      </c>
      <c r="P4645">
        <v>2050</v>
      </c>
      <c r="Q4645">
        <v>2</v>
      </c>
    </row>
    <row r="4646" spans="1:17" x14ac:dyDescent="0.25">
      <c r="A4646" t="s">
        <v>504</v>
      </c>
      <c r="B4646" t="s">
        <v>505</v>
      </c>
      <c r="C4646" t="s">
        <v>506</v>
      </c>
      <c r="D4646" t="s">
        <v>361</v>
      </c>
      <c r="E4646" t="s">
        <v>332</v>
      </c>
      <c r="F4646" t="s">
        <v>260</v>
      </c>
      <c r="G4646" t="s">
        <v>188</v>
      </c>
      <c r="H4646" t="s">
        <v>429</v>
      </c>
      <c r="I4646" t="s">
        <v>240</v>
      </c>
      <c r="J4646" t="s">
        <v>288</v>
      </c>
      <c r="K4646" t="s">
        <v>430</v>
      </c>
      <c r="L4646" t="s">
        <v>237</v>
      </c>
      <c r="M4646" t="s">
        <v>368</v>
      </c>
      <c r="O4646" t="s">
        <v>194</v>
      </c>
      <c r="P4646">
        <v>2015</v>
      </c>
      <c r="Q4646">
        <v>0.66443169099999999</v>
      </c>
    </row>
    <row r="4647" spans="1:17" x14ac:dyDescent="0.25">
      <c r="A4647" t="s">
        <v>504</v>
      </c>
      <c r="B4647" t="s">
        <v>505</v>
      </c>
      <c r="C4647" t="s">
        <v>506</v>
      </c>
      <c r="D4647" t="s">
        <v>361</v>
      </c>
      <c r="E4647" t="s">
        <v>332</v>
      </c>
      <c r="F4647" t="s">
        <v>260</v>
      </c>
      <c r="G4647" t="s">
        <v>188</v>
      </c>
      <c r="H4647" t="s">
        <v>429</v>
      </c>
      <c r="I4647" t="s">
        <v>240</v>
      </c>
      <c r="J4647" t="s">
        <v>288</v>
      </c>
      <c r="K4647" t="s">
        <v>430</v>
      </c>
      <c r="L4647" t="s">
        <v>237</v>
      </c>
      <c r="M4647" t="s">
        <v>368</v>
      </c>
      <c r="O4647" t="s">
        <v>194</v>
      </c>
      <c r="P4647">
        <v>2020</v>
      </c>
      <c r="Q4647">
        <v>0.64798617800000002</v>
      </c>
    </row>
    <row r="4648" spans="1:17" x14ac:dyDescent="0.25">
      <c r="A4648" t="s">
        <v>504</v>
      </c>
      <c r="B4648" t="s">
        <v>505</v>
      </c>
      <c r="C4648" t="s">
        <v>506</v>
      </c>
      <c r="D4648" t="s">
        <v>361</v>
      </c>
      <c r="E4648" t="s">
        <v>332</v>
      </c>
      <c r="F4648" t="s">
        <v>260</v>
      </c>
      <c r="G4648" t="s">
        <v>188</v>
      </c>
      <c r="H4648" t="s">
        <v>429</v>
      </c>
      <c r="I4648" t="s">
        <v>240</v>
      </c>
      <c r="J4648" t="s">
        <v>288</v>
      </c>
      <c r="K4648" t="s">
        <v>430</v>
      </c>
      <c r="L4648" t="s">
        <v>237</v>
      </c>
      <c r="M4648" t="s">
        <v>368</v>
      </c>
      <c r="O4648" t="s">
        <v>264</v>
      </c>
      <c r="P4648">
        <v>2020</v>
      </c>
      <c r="Q4648">
        <v>0.54293749999999996</v>
      </c>
    </row>
    <row r="4649" spans="1:17" x14ac:dyDescent="0.25">
      <c r="A4649" t="s">
        <v>504</v>
      </c>
      <c r="B4649" t="s">
        <v>505</v>
      </c>
      <c r="C4649" t="s">
        <v>506</v>
      </c>
      <c r="D4649" t="s">
        <v>361</v>
      </c>
      <c r="E4649" t="s">
        <v>332</v>
      </c>
      <c r="F4649" t="s">
        <v>260</v>
      </c>
      <c r="G4649" t="s">
        <v>188</v>
      </c>
      <c r="H4649" t="s">
        <v>429</v>
      </c>
      <c r="I4649" t="s">
        <v>240</v>
      </c>
      <c r="J4649" t="s">
        <v>288</v>
      </c>
      <c r="K4649" t="s">
        <v>430</v>
      </c>
      <c r="L4649" t="s">
        <v>237</v>
      </c>
      <c r="M4649" t="s">
        <v>368</v>
      </c>
      <c r="O4649" t="s">
        <v>265</v>
      </c>
      <c r="P4649">
        <v>2020</v>
      </c>
      <c r="Q4649">
        <v>0.78414619600000002</v>
      </c>
    </row>
    <row r="4650" spans="1:17" x14ac:dyDescent="0.25">
      <c r="A4650" t="s">
        <v>504</v>
      </c>
      <c r="B4650" t="s">
        <v>505</v>
      </c>
      <c r="C4650" t="s">
        <v>506</v>
      </c>
      <c r="D4650" t="s">
        <v>361</v>
      </c>
      <c r="E4650" t="s">
        <v>332</v>
      </c>
      <c r="F4650" t="s">
        <v>260</v>
      </c>
      <c r="G4650" t="s">
        <v>188</v>
      </c>
      <c r="H4650" t="s">
        <v>429</v>
      </c>
      <c r="I4650" t="s">
        <v>240</v>
      </c>
      <c r="J4650" t="s">
        <v>288</v>
      </c>
      <c r="K4650" t="s">
        <v>430</v>
      </c>
      <c r="L4650" t="s">
        <v>237</v>
      </c>
      <c r="M4650" t="s">
        <v>368</v>
      </c>
      <c r="O4650" t="s">
        <v>194</v>
      </c>
      <c r="P4650">
        <v>2030</v>
      </c>
      <c r="Q4650">
        <v>0.61630621799999996</v>
      </c>
    </row>
    <row r="4651" spans="1:17" x14ac:dyDescent="0.25">
      <c r="A4651" t="s">
        <v>504</v>
      </c>
      <c r="B4651" t="s">
        <v>505</v>
      </c>
      <c r="C4651" t="s">
        <v>506</v>
      </c>
      <c r="D4651" t="s">
        <v>361</v>
      </c>
      <c r="E4651" t="s">
        <v>332</v>
      </c>
      <c r="F4651" t="s">
        <v>260</v>
      </c>
      <c r="G4651" t="s">
        <v>188</v>
      </c>
      <c r="H4651" t="s">
        <v>429</v>
      </c>
      <c r="I4651" t="s">
        <v>240</v>
      </c>
      <c r="J4651" t="s">
        <v>288</v>
      </c>
      <c r="K4651" t="s">
        <v>430</v>
      </c>
      <c r="L4651" t="s">
        <v>237</v>
      </c>
      <c r="M4651" t="s">
        <v>368</v>
      </c>
      <c r="O4651" t="s">
        <v>194</v>
      </c>
      <c r="P4651">
        <v>2050</v>
      </c>
      <c r="Q4651">
        <v>0.57756681600000004</v>
      </c>
    </row>
    <row r="4652" spans="1:17" x14ac:dyDescent="0.25">
      <c r="A4652" t="s">
        <v>504</v>
      </c>
      <c r="B4652" t="s">
        <v>505</v>
      </c>
      <c r="C4652" t="s">
        <v>506</v>
      </c>
      <c r="D4652" t="s">
        <v>361</v>
      </c>
      <c r="E4652" t="s">
        <v>332</v>
      </c>
      <c r="F4652" t="s">
        <v>260</v>
      </c>
      <c r="G4652" t="s">
        <v>188</v>
      </c>
      <c r="H4652" t="s">
        <v>429</v>
      </c>
      <c r="I4652" t="s">
        <v>240</v>
      </c>
      <c r="J4652" t="s">
        <v>288</v>
      </c>
      <c r="K4652" t="s">
        <v>430</v>
      </c>
      <c r="L4652" t="s">
        <v>237</v>
      </c>
      <c r="M4652" t="s">
        <v>368</v>
      </c>
      <c r="O4652" t="s">
        <v>264</v>
      </c>
      <c r="P4652">
        <v>2050</v>
      </c>
      <c r="Q4652">
        <v>0.44436350899999999</v>
      </c>
    </row>
    <row r="4653" spans="1:17" x14ac:dyDescent="0.25">
      <c r="A4653" t="s">
        <v>504</v>
      </c>
      <c r="B4653" t="s">
        <v>505</v>
      </c>
      <c r="C4653" t="s">
        <v>506</v>
      </c>
      <c r="D4653" t="s">
        <v>361</v>
      </c>
      <c r="E4653" t="s">
        <v>332</v>
      </c>
      <c r="F4653" t="s">
        <v>260</v>
      </c>
      <c r="G4653" t="s">
        <v>188</v>
      </c>
      <c r="H4653" t="s">
        <v>429</v>
      </c>
      <c r="I4653" t="s">
        <v>240</v>
      </c>
      <c r="J4653" t="s">
        <v>288</v>
      </c>
      <c r="K4653" t="s">
        <v>430</v>
      </c>
      <c r="L4653" t="s">
        <v>237</v>
      </c>
      <c r="M4653" t="s">
        <v>368</v>
      </c>
      <c r="O4653" t="s">
        <v>265</v>
      </c>
      <c r="P4653">
        <v>2050</v>
      </c>
      <c r="Q4653">
        <v>0.79043252500000005</v>
      </c>
    </row>
    <row r="4654" spans="1:17" x14ac:dyDescent="0.25">
      <c r="A4654" t="s">
        <v>504</v>
      </c>
      <c r="B4654" t="s">
        <v>505</v>
      </c>
      <c r="C4654" t="s">
        <v>506</v>
      </c>
      <c r="D4654" t="s">
        <v>361</v>
      </c>
      <c r="E4654" t="s">
        <v>332</v>
      </c>
      <c r="F4654" t="s">
        <v>260</v>
      </c>
      <c r="G4654" t="s">
        <v>188</v>
      </c>
      <c r="H4654" t="s">
        <v>431</v>
      </c>
      <c r="I4654" t="s">
        <v>240</v>
      </c>
      <c r="J4654" t="s">
        <v>290</v>
      </c>
      <c r="K4654" t="s">
        <v>430</v>
      </c>
      <c r="L4654" t="s">
        <v>237</v>
      </c>
      <c r="M4654" t="s">
        <v>368</v>
      </c>
      <c r="O4654" t="s">
        <v>194</v>
      </c>
      <c r="P4654">
        <v>2015</v>
      </c>
      <c r="Q4654">
        <v>0.36151692000000002</v>
      </c>
    </row>
    <row r="4655" spans="1:17" x14ac:dyDescent="0.25">
      <c r="A4655" t="s">
        <v>504</v>
      </c>
      <c r="B4655" t="s">
        <v>505</v>
      </c>
      <c r="C4655" t="s">
        <v>506</v>
      </c>
      <c r="D4655" t="s">
        <v>361</v>
      </c>
      <c r="E4655" t="s">
        <v>332</v>
      </c>
      <c r="F4655" t="s">
        <v>260</v>
      </c>
      <c r="G4655" t="s">
        <v>188</v>
      </c>
      <c r="H4655" t="s">
        <v>431</v>
      </c>
      <c r="I4655" t="s">
        <v>240</v>
      </c>
      <c r="J4655" t="s">
        <v>290</v>
      </c>
      <c r="K4655" t="s">
        <v>430</v>
      </c>
      <c r="L4655" t="s">
        <v>237</v>
      </c>
      <c r="M4655" t="s">
        <v>368</v>
      </c>
      <c r="O4655" t="s">
        <v>194</v>
      </c>
      <c r="P4655">
        <v>2020</v>
      </c>
      <c r="Q4655">
        <v>0.352568926</v>
      </c>
    </row>
    <row r="4656" spans="1:17" x14ac:dyDescent="0.25">
      <c r="A4656" t="s">
        <v>504</v>
      </c>
      <c r="B4656" t="s">
        <v>505</v>
      </c>
      <c r="C4656" t="s">
        <v>506</v>
      </c>
      <c r="D4656" t="s">
        <v>361</v>
      </c>
      <c r="E4656" t="s">
        <v>332</v>
      </c>
      <c r="F4656" t="s">
        <v>260</v>
      </c>
      <c r="G4656" t="s">
        <v>188</v>
      </c>
      <c r="H4656" t="s">
        <v>431</v>
      </c>
      <c r="I4656" t="s">
        <v>240</v>
      </c>
      <c r="J4656" t="s">
        <v>290</v>
      </c>
      <c r="K4656" t="s">
        <v>430</v>
      </c>
      <c r="L4656" t="s">
        <v>237</v>
      </c>
      <c r="M4656" t="s">
        <v>368</v>
      </c>
      <c r="O4656" t="s">
        <v>264</v>
      </c>
      <c r="P4656">
        <v>2020</v>
      </c>
      <c r="Q4656">
        <v>0.307289382</v>
      </c>
    </row>
    <row r="4657" spans="1:17" x14ac:dyDescent="0.25">
      <c r="A4657" t="s">
        <v>504</v>
      </c>
      <c r="B4657" t="s">
        <v>505</v>
      </c>
      <c r="C4657" t="s">
        <v>506</v>
      </c>
      <c r="D4657" t="s">
        <v>361</v>
      </c>
      <c r="E4657" t="s">
        <v>332</v>
      </c>
      <c r="F4657" t="s">
        <v>260</v>
      </c>
      <c r="G4657" t="s">
        <v>188</v>
      </c>
      <c r="H4657" t="s">
        <v>431</v>
      </c>
      <c r="I4657" t="s">
        <v>240</v>
      </c>
      <c r="J4657" t="s">
        <v>290</v>
      </c>
      <c r="K4657" t="s">
        <v>430</v>
      </c>
      <c r="L4657" t="s">
        <v>237</v>
      </c>
      <c r="M4657" t="s">
        <v>368</v>
      </c>
      <c r="O4657" t="s">
        <v>265</v>
      </c>
      <c r="P4657">
        <v>2020</v>
      </c>
      <c r="Q4657">
        <v>0.41574445799999998</v>
      </c>
    </row>
    <row r="4658" spans="1:17" x14ac:dyDescent="0.25">
      <c r="A4658" t="s">
        <v>504</v>
      </c>
      <c r="B4658" t="s">
        <v>505</v>
      </c>
      <c r="C4658" t="s">
        <v>506</v>
      </c>
      <c r="D4658" t="s">
        <v>361</v>
      </c>
      <c r="E4658" t="s">
        <v>332</v>
      </c>
      <c r="F4658" t="s">
        <v>260</v>
      </c>
      <c r="G4658" t="s">
        <v>188</v>
      </c>
      <c r="H4658" t="s">
        <v>431</v>
      </c>
      <c r="I4658" t="s">
        <v>240</v>
      </c>
      <c r="J4658" t="s">
        <v>290</v>
      </c>
      <c r="K4658" t="s">
        <v>430</v>
      </c>
      <c r="L4658" t="s">
        <v>237</v>
      </c>
      <c r="M4658" t="s">
        <v>368</v>
      </c>
      <c r="O4658" t="s">
        <v>194</v>
      </c>
      <c r="P4658">
        <v>2030</v>
      </c>
      <c r="Q4658">
        <v>0.335331877</v>
      </c>
    </row>
    <row r="4659" spans="1:17" x14ac:dyDescent="0.25">
      <c r="A4659" t="s">
        <v>504</v>
      </c>
      <c r="B4659" t="s">
        <v>505</v>
      </c>
      <c r="C4659" t="s">
        <v>506</v>
      </c>
      <c r="D4659" t="s">
        <v>361</v>
      </c>
      <c r="E4659" t="s">
        <v>332</v>
      </c>
      <c r="F4659" t="s">
        <v>260</v>
      </c>
      <c r="G4659" t="s">
        <v>188</v>
      </c>
      <c r="H4659" t="s">
        <v>431</v>
      </c>
      <c r="I4659" t="s">
        <v>240</v>
      </c>
      <c r="J4659" t="s">
        <v>290</v>
      </c>
      <c r="K4659" t="s">
        <v>430</v>
      </c>
      <c r="L4659" t="s">
        <v>237</v>
      </c>
      <c r="M4659" t="s">
        <v>368</v>
      </c>
      <c r="O4659" t="s">
        <v>194</v>
      </c>
      <c r="P4659">
        <v>2050</v>
      </c>
      <c r="Q4659">
        <v>0.30334473000000001</v>
      </c>
    </row>
    <row r="4660" spans="1:17" x14ac:dyDescent="0.25">
      <c r="A4660" t="s">
        <v>504</v>
      </c>
      <c r="B4660" t="s">
        <v>505</v>
      </c>
      <c r="C4660" t="s">
        <v>506</v>
      </c>
      <c r="D4660" t="s">
        <v>361</v>
      </c>
      <c r="E4660" t="s">
        <v>332</v>
      </c>
      <c r="F4660" t="s">
        <v>260</v>
      </c>
      <c r="G4660" t="s">
        <v>188</v>
      </c>
      <c r="H4660" t="s">
        <v>431</v>
      </c>
      <c r="I4660" t="s">
        <v>240</v>
      </c>
      <c r="J4660" t="s">
        <v>290</v>
      </c>
      <c r="K4660" t="s">
        <v>430</v>
      </c>
      <c r="L4660" t="s">
        <v>237</v>
      </c>
      <c r="M4660" t="s">
        <v>368</v>
      </c>
      <c r="O4660" t="s">
        <v>264</v>
      </c>
      <c r="P4660">
        <v>2050</v>
      </c>
      <c r="Q4660">
        <v>0.25149890800000002</v>
      </c>
    </row>
    <row r="4661" spans="1:17" x14ac:dyDescent="0.25">
      <c r="A4661" t="s">
        <v>504</v>
      </c>
      <c r="B4661" t="s">
        <v>505</v>
      </c>
      <c r="C4661" t="s">
        <v>506</v>
      </c>
      <c r="D4661" t="s">
        <v>361</v>
      </c>
      <c r="E4661" t="s">
        <v>332</v>
      </c>
      <c r="F4661" t="s">
        <v>260</v>
      </c>
      <c r="G4661" t="s">
        <v>188</v>
      </c>
      <c r="H4661" t="s">
        <v>431</v>
      </c>
      <c r="I4661" t="s">
        <v>240</v>
      </c>
      <c r="J4661" t="s">
        <v>290</v>
      </c>
      <c r="K4661" t="s">
        <v>430</v>
      </c>
      <c r="L4661" t="s">
        <v>237</v>
      </c>
      <c r="M4661" t="s">
        <v>368</v>
      </c>
      <c r="O4661" t="s">
        <v>265</v>
      </c>
      <c r="P4661">
        <v>2050</v>
      </c>
      <c r="Q4661">
        <v>0.41916484599999998</v>
      </c>
    </row>
    <row r="4662" spans="1:17" x14ac:dyDescent="0.25">
      <c r="A4662" t="s">
        <v>504</v>
      </c>
      <c r="B4662" t="s">
        <v>505</v>
      </c>
      <c r="C4662" t="s">
        <v>506</v>
      </c>
      <c r="D4662" t="s">
        <v>361</v>
      </c>
      <c r="E4662" t="s">
        <v>332</v>
      </c>
      <c r="F4662" t="s">
        <v>260</v>
      </c>
      <c r="G4662" t="s">
        <v>188</v>
      </c>
      <c r="H4662" t="s">
        <v>432</v>
      </c>
      <c r="I4662" t="s">
        <v>433</v>
      </c>
      <c r="J4662" t="s">
        <v>434</v>
      </c>
      <c r="K4662" t="s">
        <v>191</v>
      </c>
      <c r="M4662" t="s">
        <v>210</v>
      </c>
      <c r="N4662" t="s">
        <v>206</v>
      </c>
      <c r="O4662" t="s">
        <v>194</v>
      </c>
      <c r="P4662">
        <v>2015</v>
      </c>
      <c r="Q4662">
        <v>4.6395090110000002E-2</v>
      </c>
    </row>
    <row r="4663" spans="1:17" x14ac:dyDescent="0.25">
      <c r="A4663" t="s">
        <v>504</v>
      </c>
      <c r="B4663" t="s">
        <v>505</v>
      </c>
      <c r="C4663" t="s">
        <v>506</v>
      </c>
      <c r="D4663" t="s">
        <v>361</v>
      </c>
      <c r="E4663" t="s">
        <v>332</v>
      </c>
      <c r="F4663" t="s">
        <v>260</v>
      </c>
      <c r="G4663" t="s">
        <v>188</v>
      </c>
      <c r="H4663" t="s">
        <v>432</v>
      </c>
      <c r="I4663" t="s">
        <v>433</v>
      </c>
      <c r="J4663" t="s">
        <v>434</v>
      </c>
      <c r="K4663" t="s">
        <v>191</v>
      </c>
      <c r="M4663" t="s">
        <v>210</v>
      </c>
      <c r="N4663" t="s">
        <v>206</v>
      </c>
      <c r="O4663" t="s">
        <v>194</v>
      </c>
      <c r="P4663">
        <v>2020</v>
      </c>
      <c r="Q4663">
        <v>4.4623752349999997E-2</v>
      </c>
    </row>
    <row r="4664" spans="1:17" x14ac:dyDescent="0.25">
      <c r="A4664" t="s">
        <v>504</v>
      </c>
      <c r="B4664" t="s">
        <v>505</v>
      </c>
      <c r="C4664" t="s">
        <v>506</v>
      </c>
      <c r="D4664" t="s">
        <v>361</v>
      </c>
      <c r="E4664" t="s">
        <v>332</v>
      </c>
      <c r="F4664" t="s">
        <v>260</v>
      </c>
      <c r="G4664" t="s">
        <v>188</v>
      </c>
      <c r="H4664" t="s">
        <v>432</v>
      </c>
      <c r="I4664" t="s">
        <v>433</v>
      </c>
      <c r="J4664" t="s">
        <v>434</v>
      </c>
      <c r="K4664" t="s">
        <v>191</v>
      </c>
      <c r="M4664" t="s">
        <v>210</v>
      </c>
      <c r="N4664" t="s">
        <v>206</v>
      </c>
      <c r="O4664" t="s">
        <v>264</v>
      </c>
      <c r="P4664">
        <v>2020</v>
      </c>
      <c r="Q4664">
        <v>0.04</v>
      </c>
    </row>
    <row r="4665" spans="1:17" x14ac:dyDescent="0.25">
      <c r="A4665" t="s">
        <v>504</v>
      </c>
      <c r="B4665" t="s">
        <v>505</v>
      </c>
      <c r="C4665" t="s">
        <v>506</v>
      </c>
      <c r="D4665" t="s">
        <v>361</v>
      </c>
      <c r="E4665" t="s">
        <v>332</v>
      </c>
      <c r="F4665" t="s">
        <v>260</v>
      </c>
      <c r="G4665" t="s">
        <v>188</v>
      </c>
      <c r="H4665" t="s">
        <v>432</v>
      </c>
      <c r="I4665" t="s">
        <v>433</v>
      </c>
      <c r="J4665" t="s">
        <v>434</v>
      </c>
      <c r="K4665" t="s">
        <v>191</v>
      </c>
      <c r="M4665" t="s">
        <v>210</v>
      </c>
      <c r="N4665" t="s">
        <v>206</v>
      </c>
      <c r="O4665" t="s">
        <v>265</v>
      </c>
      <c r="P4665">
        <v>2020</v>
      </c>
      <c r="Q4665">
        <v>0.28000000000000003</v>
      </c>
    </row>
    <row r="4666" spans="1:17" x14ac:dyDescent="0.25">
      <c r="A4666" t="s">
        <v>504</v>
      </c>
      <c r="B4666" t="s">
        <v>505</v>
      </c>
      <c r="C4666" t="s">
        <v>506</v>
      </c>
      <c r="D4666" t="s">
        <v>361</v>
      </c>
      <c r="E4666" t="s">
        <v>332</v>
      </c>
      <c r="F4666" t="s">
        <v>260</v>
      </c>
      <c r="G4666" t="s">
        <v>188</v>
      </c>
      <c r="H4666" t="s">
        <v>432</v>
      </c>
      <c r="I4666" t="s">
        <v>433</v>
      </c>
      <c r="J4666" t="s">
        <v>434</v>
      </c>
      <c r="K4666" t="s">
        <v>191</v>
      </c>
      <c r="M4666" t="s">
        <v>210</v>
      </c>
      <c r="N4666" t="s">
        <v>206</v>
      </c>
      <c r="O4666" t="s">
        <v>194</v>
      </c>
      <c r="P4666">
        <v>2030</v>
      </c>
      <c r="Q4666">
        <v>4.4619621429999999E-2</v>
      </c>
    </row>
    <row r="4667" spans="1:17" x14ac:dyDescent="0.25">
      <c r="A4667" t="s">
        <v>504</v>
      </c>
      <c r="B4667" t="s">
        <v>505</v>
      </c>
      <c r="C4667" t="s">
        <v>506</v>
      </c>
      <c r="D4667" t="s">
        <v>361</v>
      </c>
      <c r="E4667" t="s">
        <v>332</v>
      </c>
      <c r="F4667" t="s">
        <v>260</v>
      </c>
      <c r="G4667" t="s">
        <v>188</v>
      </c>
      <c r="H4667" t="s">
        <v>432</v>
      </c>
      <c r="I4667" t="s">
        <v>433</v>
      </c>
      <c r="J4667" t="s">
        <v>434</v>
      </c>
      <c r="K4667" t="s">
        <v>191</v>
      </c>
      <c r="M4667" t="s">
        <v>210</v>
      </c>
      <c r="N4667" t="s">
        <v>206</v>
      </c>
      <c r="O4667" t="s">
        <v>194</v>
      </c>
      <c r="P4667">
        <v>2050</v>
      </c>
      <c r="Q4667">
        <v>4.4640514270000001E-2</v>
      </c>
    </row>
    <row r="4668" spans="1:17" x14ac:dyDescent="0.25">
      <c r="A4668" t="s">
        <v>504</v>
      </c>
      <c r="B4668" t="s">
        <v>505</v>
      </c>
      <c r="C4668" t="s">
        <v>506</v>
      </c>
      <c r="D4668" t="s">
        <v>361</v>
      </c>
      <c r="E4668" t="s">
        <v>332</v>
      </c>
      <c r="F4668" t="s">
        <v>260</v>
      </c>
      <c r="G4668" t="s">
        <v>188</v>
      </c>
      <c r="H4668" t="s">
        <v>432</v>
      </c>
      <c r="I4668" t="s">
        <v>433</v>
      </c>
      <c r="J4668" t="s">
        <v>434</v>
      </c>
      <c r="K4668" t="s">
        <v>191</v>
      </c>
      <c r="M4668" t="s">
        <v>210</v>
      </c>
      <c r="N4668" t="s">
        <v>206</v>
      </c>
      <c r="O4668" t="s">
        <v>264</v>
      </c>
      <c r="P4668">
        <v>2050</v>
      </c>
      <c r="Q4668">
        <v>0.04</v>
      </c>
    </row>
    <row r="4669" spans="1:17" x14ac:dyDescent="0.25">
      <c r="A4669" t="s">
        <v>504</v>
      </c>
      <c r="B4669" t="s">
        <v>505</v>
      </c>
      <c r="C4669" t="s">
        <v>506</v>
      </c>
      <c r="D4669" t="s">
        <v>361</v>
      </c>
      <c r="E4669" t="s">
        <v>332</v>
      </c>
      <c r="F4669" t="s">
        <v>260</v>
      </c>
      <c r="G4669" t="s">
        <v>188</v>
      </c>
      <c r="H4669" t="s">
        <v>432</v>
      </c>
      <c r="I4669" t="s">
        <v>433</v>
      </c>
      <c r="J4669" t="s">
        <v>434</v>
      </c>
      <c r="K4669" t="s">
        <v>191</v>
      </c>
      <c r="M4669" t="s">
        <v>210</v>
      </c>
      <c r="N4669" t="s">
        <v>206</v>
      </c>
      <c r="O4669" t="s">
        <v>265</v>
      </c>
      <c r="P4669">
        <v>2050</v>
      </c>
      <c r="Q4669">
        <v>0.28000000000000003</v>
      </c>
    </row>
    <row r="4670" spans="1:17" x14ac:dyDescent="0.25">
      <c r="A4670" t="s">
        <v>504</v>
      </c>
      <c r="B4670" t="s">
        <v>505</v>
      </c>
      <c r="C4670" t="s">
        <v>506</v>
      </c>
      <c r="D4670" t="s">
        <v>361</v>
      </c>
      <c r="E4670" t="s">
        <v>332</v>
      </c>
      <c r="F4670" t="s">
        <v>260</v>
      </c>
      <c r="G4670" t="s">
        <v>188</v>
      </c>
      <c r="H4670" t="s">
        <v>436</v>
      </c>
      <c r="I4670" t="s">
        <v>436</v>
      </c>
      <c r="M4670" t="s">
        <v>395</v>
      </c>
      <c r="O4670" t="s">
        <v>194</v>
      </c>
      <c r="P4670">
        <v>2015</v>
      </c>
      <c r="Q4670">
        <v>1</v>
      </c>
    </row>
    <row r="4671" spans="1:17" x14ac:dyDescent="0.25">
      <c r="A4671" t="s">
        <v>504</v>
      </c>
      <c r="B4671" t="s">
        <v>505</v>
      </c>
      <c r="C4671" t="s">
        <v>506</v>
      </c>
      <c r="D4671" t="s">
        <v>361</v>
      </c>
      <c r="E4671" t="s">
        <v>332</v>
      </c>
      <c r="F4671" t="s">
        <v>260</v>
      </c>
      <c r="G4671" t="s">
        <v>188</v>
      </c>
      <c r="H4671" t="s">
        <v>436</v>
      </c>
      <c r="I4671" t="s">
        <v>436</v>
      </c>
      <c r="M4671" t="s">
        <v>395</v>
      </c>
      <c r="O4671" t="s">
        <v>194</v>
      </c>
      <c r="P4671">
        <v>2020</v>
      </c>
      <c r="Q4671">
        <v>1</v>
      </c>
    </row>
    <row r="4672" spans="1:17" x14ac:dyDescent="0.25">
      <c r="A4672" t="s">
        <v>504</v>
      </c>
      <c r="B4672" t="s">
        <v>505</v>
      </c>
      <c r="C4672" t="s">
        <v>506</v>
      </c>
      <c r="D4672" t="s">
        <v>361</v>
      </c>
      <c r="E4672" t="s">
        <v>332</v>
      </c>
      <c r="F4672" t="s">
        <v>260</v>
      </c>
      <c r="G4672" t="s">
        <v>188</v>
      </c>
      <c r="H4672" t="s">
        <v>436</v>
      </c>
      <c r="I4672" t="s">
        <v>436</v>
      </c>
      <c r="M4672" t="s">
        <v>395</v>
      </c>
      <c r="O4672" t="s">
        <v>264</v>
      </c>
      <c r="P4672">
        <v>2020</v>
      </c>
      <c r="Q4672">
        <v>0</v>
      </c>
    </row>
    <row r="4673" spans="1:17" x14ac:dyDescent="0.25">
      <c r="A4673" t="s">
        <v>504</v>
      </c>
      <c r="B4673" t="s">
        <v>505</v>
      </c>
      <c r="C4673" t="s">
        <v>506</v>
      </c>
      <c r="D4673" t="s">
        <v>361</v>
      </c>
      <c r="E4673" t="s">
        <v>332</v>
      </c>
      <c r="F4673" t="s">
        <v>260</v>
      </c>
      <c r="G4673" t="s">
        <v>188</v>
      </c>
      <c r="H4673" t="s">
        <v>436</v>
      </c>
      <c r="I4673" t="s">
        <v>436</v>
      </c>
      <c r="M4673" t="s">
        <v>395</v>
      </c>
      <c r="O4673" t="s">
        <v>265</v>
      </c>
      <c r="P4673">
        <v>2020</v>
      </c>
      <c r="Q4673">
        <v>1</v>
      </c>
    </row>
    <row r="4674" spans="1:17" x14ac:dyDescent="0.25">
      <c r="A4674" t="s">
        <v>504</v>
      </c>
      <c r="B4674" t="s">
        <v>505</v>
      </c>
      <c r="C4674" t="s">
        <v>506</v>
      </c>
      <c r="D4674" t="s">
        <v>361</v>
      </c>
      <c r="E4674" t="s">
        <v>332</v>
      </c>
      <c r="F4674" t="s">
        <v>260</v>
      </c>
      <c r="G4674" t="s">
        <v>188</v>
      </c>
      <c r="H4674" t="s">
        <v>436</v>
      </c>
      <c r="I4674" t="s">
        <v>436</v>
      </c>
      <c r="M4674" t="s">
        <v>395</v>
      </c>
      <c r="O4674" t="s">
        <v>194</v>
      </c>
      <c r="P4674">
        <v>2030</v>
      </c>
      <c r="Q4674">
        <v>1</v>
      </c>
    </row>
    <row r="4675" spans="1:17" x14ac:dyDescent="0.25">
      <c r="A4675" t="s">
        <v>504</v>
      </c>
      <c r="B4675" t="s">
        <v>505</v>
      </c>
      <c r="C4675" t="s">
        <v>506</v>
      </c>
      <c r="D4675" t="s">
        <v>361</v>
      </c>
      <c r="E4675" t="s">
        <v>332</v>
      </c>
      <c r="F4675" t="s">
        <v>260</v>
      </c>
      <c r="G4675" t="s">
        <v>188</v>
      </c>
      <c r="H4675" t="s">
        <v>436</v>
      </c>
      <c r="I4675" t="s">
        <v>436</v>
      </c>
      <c r="M4675" t="s">
        <v>395</v>
      </c>
      <c r="O4675" t="s">
        <v>194</v>
      </c>
      <c r="P4675">
        <v>2050</v>
      </c>
      <c r="Q4675">
        <v>1</v>
      </c>
    </row>
    <row r="4676" spans="1:17" x14ac:dyDescent="0.25">
      <c r="A4676" t="s">
        <v>504</v>
      </c>
      <c r="B4676" t="s">
        <v>505</v>
      </c>
      <c r="C4676" t="s">
        <v>506</v>
      </c>
      <c r="D4676" t="s">
        <v>361</v>
      </c>
      <c r="E4676" t="s">
        <v>332</v>
      </c>
      <c r="F4676" t="s">
        <v>260</v>
      </c>
      <c r="G4676" t="s">
        <v>188</v>
      </c>
      <c r="H4676" t="s">
        <v>436</v>
      </c>
      <c r="I4676" t="s">
        <v>436</v>
      </c>
      <c r="M4676" t="s">
        <v>395</v>
      </c>
      <c r="O4676" t="s">
        <v>264</v>
      </c>
      <c r="P4676">
        <v>2050</v>
      </c>
      <c r="Q4676">
        <v>0</v>
      </c>
    </row>
    <row r="4677" spans="1:17" x14ac:dyDescent="0.25">
      <c r="A4677" t="s">
        <v>504</v>
      </c>
      <c r="B4677" t="s">
        <v>505</v>
      </c>
      <c r="C4677" t="s">
        <v>506</v>
      </c>
      <c r="D4677" t="s">
        <v>361</v>
      </c>
      <c r="E4677" t="s">
        <v>332</v>
      </c>
      <c r="F4677" t="s">
        <v>260</v>
      </c>
      <c r="G4677" t="s">
        <v>188</v>
      </c>
      <c r="H4677" t="s">
        <v>436</v>
      </c>
      <c r="I4677" t="s">
        <v>436</v>
      </c>
      <c r="M4677" t="s">
        <v>395</v>
      </c>
      <c r="O4677" t="s">
        <v>265</v>
      </c>
      <c r="P4677">
        <v>2050</v>
      </c>
      <c r="Q4677">
        <v>1</v>
      </c>
    </row>
    <row r="4678" spans="1:17" x14ac:dyDescent="0.25">
      <c r="A4678" t="s">
        <v>504</v>
      </c>
      <c r="B4678" t="s">
        <v>505</v>
      </c>
      <c r="C4678" t="s">
        <v>506</v>
      </c>
      <c r="D4678" t="s">
        <v>361</v>
      </c>
      <c r="E4678" t="s">
        <v>332</v>
      </c>
      <c r="F4678" t="s">
        <v>260</v>
      </c>
      <c r="G4678" t="s">
        <v>188</v>
      </c>
      <c r="H4678" t="s">
        <v>338</v>
      </c>
      <c r="I4678" t="s">
        <v>234</v>
      </c>
      <c r="J4678" t="s">
        <v>235</v>
      </c>
      <c r="K4678" t="s">
        <v>325</v>
      </c>
      <c r="L4678" t="s">
        <v>237</v>
      </c>
      <c r="O4678" t="s">
        <v>194</v>
      </c>
      <c r="P4678">
        <v>2015</v>
      </c>
      <c r="Q4678">
        <v>29500</v>
      </c>
    </row>
    <row r="4679" spans="1:17" x14ac:dyDescent="0.25">
      <c r="A4679" t="s">
        <v>504</v>
      </c>
      <c r="B4679" t="s">
        <v>505</v>
      </c>
      <c r="C4679" t="s">
        <v>506</v>
      </c>
      <c r="D4679" t="s">
        <v>361</v>
      </c>
      <c r="E4679" t="s">
        <v>332</v>
      </c>
      <c r="F4679" t="s">
        <v>260</v>
      </c>
      <c r="G4679" t="s">
        <v>188</v>
      </c>
      <c r="H4679" t="s">
        <v>338</v>
      </c>
      <c r="I4679" t="s">
        <v>234</v>
      </c>
      <c r="J4679" t="s">
        <v>235</v>
      </c>
      <c r="K4679" t="s">
        <v>325</v>
      </c>
      <c r="L4679" t="s">
        <v>237</v>
      </c>
      <c r="O4679" t="s">
        <v>194</v>
      </c>
      <c r="P4679">
        <v>2020</v>
      </c>
      <c r="Q4679">
        <v>28800</v>
      </c>
    </row>
    <row r="4680" spans="1:17" x14ac:dyDescent="0.25">
      <c r="A4680" t="s">
        <v>504</v>
      </c>
      <c r="B4680" t="s">
        <v>505</v>
      </c>
      <c r="C4680" t="s">
        <v>506</v>
      </c>
      <c r="D4680" t="s">
        <v>361</v>
      </c>
      <c r="E4680" t="s">
        <v>332</v>
      </c>
      <c r="F4680" t="s">
        <v>260</v>
      </c>
      <c r="G4680" t="s">
        <v>188</v>
      </c>
      <c r="H4680" t="s">
        <v>338</v>
      </c>
      <c r="I4680" t="s">
        <v>234</v>
      </c>
      <c r="J4680" t="s">
        <v>235</v>
      </c>
      <c r="K4680" t="s">
        <v>325</v>
      </c>
      <c r="L4680" t="s">
        <v>237</v>
      </c>
      <c r="O4680" t="s">
        <v>264</v>
      </c>
      <c r="P4680">
        <v>2020</v>
      </c>
      <c r="Q4680">
        <v>24300</v>
      </c>
    </row>
    <row r="4681" spans="1:17" x14ac:dyDescent="0.25">
      <c r="A4681" t="s">
        <v>504</v>
      </c>
      <c r="B4681" t="s">
        <v>505</v>
      </c>
      <c r="C4681" t="s">
        <v>506</v>
      </c>
      <c r="D4681" t="s">
        <v>361</v>
      </c>
      <c r="E4681" t="s">
        <v>332</v>
      </c>
      <c r="F4681" t="s">
        <v>260</v>
      </c>
      <c r="G4681" t="s">
        <v>188</v>
      </c>
      <c r="H4681" t="s">
        <v>338</v>
      </c>
      <c r="I4681" t="s">
        <v>234</v>
      </c>
      <c r="J4681" t="s">
        <v>235</v>
      </c>
      <c r="K4681" t="s">
        <v>325</v>
      </c>
      <c r="L4681" t="s">
        <v>237</v>
      </c>
      <c r="O4681" t="s">
        <v>265</v>
      </c>
      <c r="P4681">
        <v>2020</v>
      </c>
      <c r="Q4681">
        <v>33900</v>
      </c>
    </row>
    <row r="4682" spans="1:17" x14ac:dyDescent="0.25">
      <c r="A4682" t="s">
        <v>504</v>
      </c>
      <c r="B4682" t="s">
        <v>505</v>
      </c>
      <c r="C4682" t="s">
        <v>506</v>
      </c>
      <c r="D4682" t="s">
        <v>361</v>
      </c>
      <c r="E4682" t="s">
        <v>332</v>
      </c>
      <c r="F4682" t="s">
        <v>260</v>
      </c>
      <c r="G4682" t="s">
        <v>188</v>
      </c>
      <c r="H4682" t="s">
        <v>338</v>
      </c>
      <c r="I4682" t="s">
        <v>234</v>
      </c>
      <c r="J4682" t="s">
        <v>235</v>
      </c>
      <c r="K4682" t="s">
        <v>325</v>
      </c>
      <c r="L4682" t="s">
        <v>237</v>
      </c>
      <c r="O4682" t="s">
        <v>194</v>
      </c>
      <c r="P4682">
        <v>2030</v>
      </c>
      <c r="Q4682">
        <v>27300</v>
      </c>
    </row>
    <row r="4683" spans="1:17" x14ac:dyDescent="0.25">
      <c r="A4683" t="s">
        <v>504</v>
      </c>
      <c r="B4683" t="s">
        <v>505</v>
      </c>
      <c r="C4683" t="s">
        <v>506</v>
      </c>
      <c r="D4683" t="s">
        <v>361</v>
      </c>
      <c r="E4683" t="s">
        <v>332</v>
      </c>
      <c r="F4683" t="s">
        <v>260</v>
      </c>
      <c r="G4683" t="s">
        <v>188</v>
      </c>
      <c r="H4683" t="s">
        <v>338</v>
      </c>
      <c r="I4683" t="s">
        <v>234</v>
      </c>
      <c r="J4683" t="s">
        <v>235</v>
      </c>
      <c r="K4683" t="s">
        <v>325</v>
      </c>
      <c r="L4683" t="s">
        <v>237</v>
      </c>
      <c r="O4683" t="s">
        <v>194</v>
      </c>
      <c r="P4683">
        <v>2050</v>
      </c>
      <c r="Q4683">
        <v>25100</v>
      </c>
    </row>
    <row r="4684" spans="1:17" x14ac:dyDescent="0.25">
      <c r="A4684" t="s">
        <v>504</v>
      </c>
      <c r="B4684" t="s">
        <v>505</v>
      </c>
      <c r="C4684" t="s">
        <v>506</v>
      </c>
      <c r="D4684" t="s">
        <v>361</v>
      </c>
      <c r="E4684" t="s">
        <v>332</v>
      </c>
      <c r="F4684" t="s">
        <v>260</v>
      </c>
      <c r="G4684" t="s">
        <v>188</v>
      </c>
      <c r="H4684" t="s">
        <v>338</v>
      </c>
      <c r="I4684" t="s">
        <v>234</v>
      </c>
      <c r="J4684" t="s">
        <v>235</v>
      </c>
      <c r="K4684" t="s">
        <v>325</v>
      </c>
      <c r="L4684" t="s">
        <v>237</v>
      </c>
      <c r="O4684" t="s">
        <v>264</v>
      </c>
      <c r="P4684">
        <v>2050</v>
      </c>
      <c r="Q4684">
        <v>19100</v>
      </c>
    </row>
    <row r="4685" spans="1:17" x14ac:dyDescent="0.25">
      <c r="A4685" t="s">
        <v>504</v>
      </c>
      <c r="B4685" t="s">
        <v>505</v>
      </c>
      <c r="C4685" t="s">
        <v>506</v>
      </c>
      <c r="D4685" t="s">
        <v>361</v>
      </c>
      <c r="E4685" t="s">
        <v>332</v>
      </c>
      <c r="F4685" t="s">
        <v>260</v>
      </c>
      <c r="G4685" t="s">
        <v>188</v>
      </c>
      <c r="H4685" t="s">
        <v>338</v>
      </c>
      <c r="I4685" t="s">
        <v>234</v>
      </c>
      <c r="J4685" t="s">
        <v>235</v>
      </c>
      <c r="K4685" t="s">
        <v>325</v>
      </c>
      <c r="L4685" t="s">
        <v>237</v>
      </c>
      <c r="O4685" t="s">
        <v>265</v>
      </c>
      <c r="P4685">
        <v>2050</v>
      </c>
      <c r="Q4685">
        <v>32900</v>
      </c>
    </row>
    <row r="4686" spans="1:17" x14ac:dyDescent="0.25">
      <c r="A4686" t="s">
        <v>504</v>
      </c>
      <c r="B4686" t="s">
        <v>505</v>
      </c>
      <c r="C4686" t="s">
        <v>506</v>
      </c>
      <c r="D4686" t="s">
        <v>361</v>
      </c>
      <c r="E4686" t="s">
        <v>332</v>
      </c>
      <c r="F4686" t="s">
        <v>260</v>
      </c>
      <c r="G4686" t="s">
        <v>188</v>
      </c>
      <c r="H4686" t="s">
        <v>441</v>
      </c>
      <c r="I4686" t="s">
        <v>441</v>
      </c>
      <c r="M4686" t="s">
        <v>395</v>
      </c>
      <c r="O4686" t="s">
        <v>194</v>
      </c>
      <c r="P4686">
        <v>2015</v>
      </c>
      <c r="Q4686">
        <v>1</v>
      </c>
    </row>
    <row r="4687" spans="1:17" x14ac:dyDescent="0.25">
      <c r="A4687" t="s">
        <v>504</v>
      </c>
      <c r="B4687" t="s">
        <v>505</v>
      </c>
      <c r="C4687" t="s">
        <v>506</v>
      </c>
      <c r="D4687" t="s">
        <v>361</v>
      </c>
      <c r="E4687" t="s">
        <v>332</v>
      </c>
      <c r="F4687" t="s">
        <v>260</v>
      </c>
      <c r="G4687" t="s">
        <v>188</v>
      </c>
      <c r="H4687" t="s">
        <v>441</v>
      </c>
      <c r="I4687" t="s">
        <v>441</v>
      </c>
      <c r="M4687" t="s">
        <v>395</v>
      </c>
      <c r="O4687" t="s">
        <v>194</v>
      </c>
      <c r="P4687">
        <v>2020</v>
      </c>
      <c r="Q4687">
        <v>1</v>
      </c>
    </row>
    <row r="4688" spans="1:17" x14ac:dyDescent="0.25">
      <c r="A4688" t="s">
        <v>504</v>
      </c>
      <c r="B4688" t="s">
        <v>505</v>
      </c>
      <c r="C4688" t="s">
        <v>506</v>
      </c>
      <c r="D4688" t="s">
        <v>361</v>
      </c>
      <c r="E4688" t="s">
        <v>332</v>
      </c>
      <c r="F4688" t="s">
        <v>260</v>
      </c>
      <c r="G4688" t="s">
        <v>188</v>
      </c>
      <c r="H4688" t="s">
        <v>441</v>
      </c>
      <c r="I4688" t="s">
        <v>441</v>
      </c>
      <c r="M4688" t="s">
        <v>395</v>
      </c>
      <c r="O4688" t="s">
        <v>264</v>
      </c>
      <c r="P4688">
        <v>2020</v>
      </c>
      <c r="Q4688">
        <v>0</v>
      </c>
    </row>
    <row r="4689" spans="1:17" x14ac:dyDescent="0.25">
      <c r="A4689" t="s">
        <v>504</v>
      </c>
      <c r="B4689" t="s">
        <v>505</v>
      </c>
      <c r="C4689" t="s">
        <v>506</v>
      </c>
      <c r="D4689" t="s">
        <v>361</v>
      </c>
      <c r="E4689" t="s">
        <v>332</v>
      </c>
      <c r="F4689" t="s">
        <v>260</v>
      </c>
      <c r="G4689" t="s">
        <v>188</v>
      </c>
      <c r="H4689" t="s">
        <v>441</v>
      </c>
      <c r="I4689" t="s">
        <v>441</v>
      </c>
      <c r="M4689" t="s">
        <v>395</v>
      </c>
      <c r="O4689" t="s">
        <v>265</v>
      </c>
      <c r="P4689">
        <v>2020</v>
      </c>
      <c r="Q4689">
        <v>1</v>
      </c>
    </row>
    <row r="4690" spans="1:17" x14ac:dyDescent="0.25">
      <c r="A4690" t="s">
        <v>504</v>
      </c>
      <c r="B4690" t="s">
        <v>505</v>
      </c>
      <c r="C4690" t="s">
        <v>506</v>
      </c>
      <c r="D4690" t="s">
        <v>361</v>
      </c>
      <c r="E4690" t="s">
        <v>332</v>
      </c>
      <c r="F4690" t="s">
        <v>260</v>
      </c>
      <c r="G4690" t="s">
        <v>188</v>
      </c>
      <c r="H4690" t="s">
        <v>441</v>
      </c>
      <c r="I4690" t="s">
        <v>441</v>
      </c>
      <c r="M4690" t="s">
        <v>395</v>
      </c>
      <c r="O4690" t="s">
        <v>194</v>
      </c>
      <c r="P4690">
        <v>2030</v>
      </c>
      <c r="Q4690">
        <v>1</v>
      </c>
    </row>
    <row r="4691" spans="1:17" x14ac:dyDescent="0.25">
      <c r="A4691" t="s">
        <v>504</v>
      </c>
      <c r="B4691" t="s">
        <v>505</v>
      </c>
      <c r="C4691" t="s">
        <v>506</v>
      </c>
      <c r="D4691" t="s">
        <v>361</v>
      </c>
      <c r="E4691" t="s">
        <v>332</v>
      </c>
      <c r="F4691" t="s">
        <v>260</v>
      </c>
      <c r="G4691" t="s">
        <v>188</v>
      </c>
      <c r="H4691" t="s">
        <v>441</v>
      </c>
      <c r="I4691" t="s">
        <v>441</v>
      </c>
      <c r="M4691" t="s">
        <v>395</v>
      </c>
      <c r="O4691" t="s">
        <v>194</v>
      </c>
      <c r="P4691">
        <v>2050</v>
      </c>
      <c r="Q4691">
        <v>1</v>
      </c>
    </row>
    <row r="4692" spans="1:17" x14ac:dyDescent="0.25">
      <c r="A4692" t="s">
        <v>504</v>
      </c>
      <c r="B4692" t="s">
        <v>505</v>
      </c>
      <c r="C4692" t="s">
        <v>506</v>
      </c>
      <c r="D4692" t="s">
        <v>361</v>
      </c>
      <c r="E4692" t="s">
        <v>332</v>
      </c>
      <c r="F4692" t="s">
        <v>260</v>
      </c>
      <c r="G4692" t="s">
        <v>188</v>
      </c>
      <c r="H4692" t="s">
        <v>441</v>
      </c>
      <c r="I4692" t="s">
        <v>441</v>
      </c>
      <c r="M4692" t="s">
        <v>395</v>
      </c>
      <c r="O4692" t="s">
        <v>264</v>
      </c>
      <c r="P4692">
        <v>2050</v>
      </c>
      <c r="Q4692">
        <v>0</v>
      </c>
    </row>
    <row r="4693" spans="1:17" x14ac:dyDescent="0.25">
      <c r="A4693" t="s">
        <v>504</v>
      </c>
      <c r="B4693" t="s">
        <v>505</v>
      </c>
      <c r="C4693" t="s">
        <v>506</v>
      </c>
      <c r="D4693" t="s">
        <v>361</v>
      </c>
      <c r="E4693" t="s">
        <v>332</v>
      </c>
      <c r="F4693" t="s">
        <v>260</v>
      </c>
      <c r="G4693" t="s">
        <v>188</v>
      </c>
      <c r="H4693" t="s">
        <v>441</v>
      </c>
      <c r="I4693" t="s">
        <v>441</v>
      </c>
      <c r="M4693" t="s">
        <v>395</v>
      </c>
      <c r="O4693" t="s">
        <v>265</v>
      </c>
      <c r="P4693">
        <v>2050</v>
      </c>
      <c r="Q4693">
        <v>1</v>
      </c>
    </row>
    <row r="4694" spans="1:17" x14ac:dyDescent="0.25">
      <c r="A4694" t="s">
        <v>504</v>
      </c>
      <c r="B4694" t="s">
        <v>505</v>
      </c>
      <c r="C4694" t="s">
        <v>506</v>
      </c>
      <c r="D4694" t="s">
        <v>361</v>
      </c>
      <c r="E4694" t="s">
        <v>332</v>
      </c>
      <c r="F4694" t="s">
        <v>260</v>
      </c>
      <c r="G4694" t="s">
        <v>188</v>
      </c>
      <c r="H4694" t="s">
        <v>499</v>
      </c>
      <c r="I4694" t="s">
        <v>500</v>
      </c>
      <c r="K4694" t="s">
        <v>501</v>
      </c>
      <c r="L4694" t="s">
        <v>237</v>
      </c>
      <c r="M4694" t="s">
        <v>368</v>
      </c>
      <c r="O4694" t="s">
        <v>194</v>
      </c>
      <c r="P4694">
        <v>2015</v>
      </c>
      <c r="Q4694">
        <v>0.01</v>
      </c>
    </row>
    <row r="4695" spans="1:17" x14ac:dyDescent="0.25">
      <c r="A4695" t="s">
        <v>504</v>
      </c>
      <c r="B4695" t="s">
        <v>505</v>
      </c>
      <c r="C4695" t="s">
        <v>506</v>
      </c>
      <c r="D4695" t="s">
        <v>361</v>
      </c>
      <c r="E4695" t="s">
        <v>332</v>
      </c>
      <c r="F4695" t="s">
        <v>260</v>
      </c>
      <c r="G4695" t="s">
        <v>188</v>
      </c>
      <c r="H4695" t="s">
        <v>499</v>
      </c>
      <c r="I4695" t="s">
        <v>500</v>
      </c>
      <c r="K4695" t="s">
        <v>501</v>
      </c>
      <c r="L4695" t="s">
        <v>237</v>
      </c>
      <c r="M4695" t="s">
        <v>368</v>
      </c>
      <c r="O4695" t="s">
        <v>194</v>
      </c>
      <c r="P4695">
        <v>2020</v>
      </c>
      <c r="Q4695">
        <v>9.7524880000000001E-3</v>
      </c>
    </row>
    <row r="4696" spans="1:17" x14ac:dyDescent="0.25">
      <c r="A4696" t="s">
        <v>504</v>
      </c>
      <c r="B4696" t="s">
        <v>505</v>
      </c>
      <c r="C4696" t="s">
        <v>506</v>
      </c>
      <c r="D4696" t="s">
        <v>361</v>
      </c>
      <c r="E4696" t="s">
        <v>332</v>
      </c>
      <c r="F4696" t="s">
        <v>260</v>
      </c>
      <c r="G4696" t="s">
        <v>188</v>
      </c>
      <c r="H4696" t="s">
        <v>499</v>
      </c>
      <c r="I4696" t="s">
        <v>500</v>
      </c>
      <c r="K4696" t="s">
        <v>501</v>
      </c>
      <c r="L4696" t="s">
        <v>237</v>
      </c>
      <c r="M4696" t="s">
        <v>368</v>
      </c>
      <c r="O4696" t="s">
        <v>264</v>
      </c>
      <c r="P4696">
        <v>2020</v>
      </c>
      <c r="Q4696">
        <v>8.5000000000000006E-3</v>
      </c>
    </row>
    <row r="4697" spans="1:17" x14ac:dyDescent="0.25">
      <c r="A4697" t="s">
        <v>504</v>
      </c>
      <c r="B4697" t="s">
        <v>505</v>
      </c>
      <c r="C4697" t="s">
        <v>506</v>
      </c>
      <c r="D4697" t="s">
        <v>361</v>
      </c>
      <c r="E4697" t="s">
        <v>332</v>
      </c>
      <c r="F4697" t="s">
        <v>260</v>
      </c>
      <c r="G4697" t="s">
        <v>188</v>
      </c>
      <c r="H4697" t="s">
        <v>499</v>
      </c>
      <c r="I4697" t="s">
        <v>500</v>
      </c>
      <c r="K4697" t="s">
        <v>501</v>
      </c>
      <c r="L4697" t="s">
        <v>237</v>
      </c>
      <c r="M4697" t="s">
        <v>368</v>
      </c>
      <c r="O4697" t="s">
        <v>265</v>
      </c>
      <c r="P4697">
        <v>2020</v>
      </c>
      <c r="Q4697">
        <v>1.15E-2</v>
      </c>
    </row>
    <row r="4698" spans="1:17" x14ac:dyDescent="0.25">
      <c r="A4698" t="s">
        <v>504</v>
      </c>
      <c r="B4698" t="s">
        <v>505</v>
      </c>
      <c r="C4698" t="s">
        <v>506</v>
      </c>
      <c r="D4698" t="s">
        <v>361</v>
      </c>
      <c r="E4698" t="s">
        <v>332</v>
      </c>
      <c r="F4698" t="s">
        <v>260</v>
      </c>
      <c r="G4698" t="s">
        <v>188</v>
      </c>
      <c r="H4698" t="s">
        <v>499</v>
      </c>
      <c r="I4698" t="s">
        <v>500</v>
      </c>
      <c r="K4698" t="s">
        <v>501</v>
      </c>
      <c r="L4698" t="s">
        <v>237</v>
      </c>
      <c r="M4698" t="s">
        <v>368</v>
      </c>
      <c r="O4698" t="s">
        <v>194</v>
      </c>
      <c r="P4698">
        <v>2030</v>
      </c>
      <c r="Q4698">
        <v>9.2756899999999996E-3</v>
      </c>
    </row>
    <row r="4699" spans="1:17" x14ac:dyDescent="0.25">
      <c r="A4699" t="s">
        <v>504</v>
      </c>
      <c r="B4699" t="s">
        <v>505</v>
      </c>
      <c r="C4699" t="s">
        <v>506</v>
      </c>
      <c r="D4699" t="s">
        <v>361</v>
      </c>
      <c r="E4699" t="s">
        <v>332</v>
      </c>
      <c r="F4699" t="s">
        <v>260</v>
      </c>
      <c r="G4699" t="s">
        <v>188</v>
      </c>
      <c r="H4699" t="s">
        <v>499</v>
      </c>
      <c r="I4699" t="s">
        <v>500</v>
      </c>
      <c r="K4699" t="s">
        <v>501</v>
      </c>
      <c r="L4699" t="s">
        <v>237</v>
      </c>
      <c r="M4699" t="s">
        <v>368</v>
      </c>
      <c r="O4699" t="s">
        <v>194</v>
      </c>
      <c r="P4699">
        <v>2050</v>
      </c>
      <c r="Q4699">
        <v>8.3908860000000002E-3</v>
      </c>
    </row>
    <row r="4700" spans="1:17" x14ac:dyDescent="0.25">
      <c r="A4700" t="s">
        <v>504</v>
      </c>
      <c r="B4700" t="s">
        <v>505</v>
      </c>
      <c r="C4700" t="s">
        <v>506</v>
      </c>
      <c r="D4700" t="s">
        <v>361</v>
      </c>
      <c r="E4700" t="s">
        <v>332</v>
      </c>
      <c r="F4700" t="s">
        <v>260</v>
      </c>
      <c r="G4700" t="s">
        <v>188</v>
      </c>
      <c r="H4700" t="s">
        <v>499</v>
      </c>
      <c r="I4700" t="s">
        <v>500</v>
      </c>
      <c r="K4700" t="s">
        <v>501</v>
      </c>
      <c r="L4700" t="s">
        <v>237</v>
      </c>
      <c r="M4700" t="s">
        <v>368</v>
      </c>
      <c r="O4700" t="s">
        <v>264</v>
      </c>
      <c r="P4700">
        <v>2050</v>
      </c>
      <c r="Q4700">
        <v>6.956767E-3</v>
      </c>
    </row>
    <row r="4701" spans="1:17" x14ac:dyDescent="0.25">
      <c r="A4701" t="s">
        <v>504</v>
      </c>
      <c r="B4701" t="s">
        <v>505</v>
      </c>
      <c r="C4701" t="s">
        <v>506</v>
      </c>
      <c r="D4701" t="s">
        <v>361</v>
      </c>
      <c r="E4701" t="s">
        <v>332</v>
      </c>
      <c r="F4701" t="s">
        <v>260</v>
      </c>
      <c r="G4701" t="s">
        <v>188</v>
      </c>
      <c r="H4701" t="s">
        <v>499</v>
      </c>
      <c r="I4701" t="s">
        <v>500</v>
      </c>
      <c r="K4701" t="s">
        <v>501</v>
      </c>
      <c r="L4701" t="s">
        <v>237</v>
      </c>
      <c r="M4701" t="s">
        <v>368</v>
      </c>
      <c r="O4701" t="s">
        <v>265</v>
      </c>
      <c r="P4701">
        <v>2050</v>
      </c>
      <c r="Q4701">
        <v>1.1594612000000001E-2</v>
      </c>
    </row>
    <row r="4702" spans="1:17" x14ac:dyDescent="0.25">
      <c r="A4702" t="s">
        <v>504</v>
      </c>
      <c r="B4702" t="s">
        <v>505</v>
      </c>
      <c r="C4702" t="s">
        <v>506</v>
      </c>
      <c r="D4702" t="s">
        <v>361</v>
      </c>
      <c r="E4702" t="s">
        <v>332</v>
      </c>
      <c r="F4702" t="s">
        <v>260</v>
      </c>
      <c r="G4702" t="s">
        <v>188</v>
      </c>
      <c r="H4702" t="s">
        <v>442</v>
      </c>
      <c r="I4702" t="s">
        <v>443</v>
      </c>
      <c r="J4702" t="s">
        <v>351</v>
      </c>
      <c r="K4702" t="s">
        <v>191</v>
      </c>
      <c r="M4702" t="s">
        <v>502</v>
      </c>
      <c r="N4702" t="s">
        <v>206</v>
      </c>
      <c r="O4702" t="s">
        <v>194</v>
      </c>
      <c r="P4702">
        <v>2015</v>
      </c>
      <c r="Q4702">
        <v>0.82282163549999998</v>
      </c>
    </row>
    <row r="4703" spans="1:17" x14ac:dyDescent="0.25">
      <c r="A4703" t="s">
        <v>504</v>
      </c>
      <c r="B4703" t="s">
        <v>505</v>
      </c>
      <c r="C4703" t="s">
        <v>506</v>
      </c>
      <c r="D4703" t="s">
        <v>361</v>
      </c>
      <c r="E4703" t="s">
        <v>332</v>
      </c>
      <c r="F4703" t="s">
        <v>260</v>
      </c>
      <c r="G4703" t="s">
        <v>188</v>
      </c>
      <c r="H4703" t="s">
        <v>442</v>
      </c>
      <c r="I4703" t="s">
        <v>443</v>
      </c>
      <c r="J4703" t="s">
        <v>351</v>
      </c>
      <c r="K4703" t="s">
        <v>191</v>
      </c>
      <c r="M4703" t="s">
        <v>502</v>
      </c>
      <c r="N4703" t="s">
        <v>206</v>
      </c>
      <c r="O4703" t="s">
        <v>194</v>
      </c>
      <c r="P4703">
        <v>2020</v>
      </c>
      <c r="Q4703">
        <v>0.82552975289999997</v>
      </c>
    </row>
    <row r="4704" spans="1:17" x14ac:dyDescent="0.25">
      <c r="A4704" t="s">
        <v>504</v>
      </c>
      <c r="B4704" t="s">
        <v>505</v>
      </c>
      <c r="C4704" t="s">
        <v>506</v>
      </c>
      <c r="D4704" t="s">
        <v>361</v>
      </c>
      <c r="E4704" t="s">
        <v>332</v>
      </c>
      <c r="F4704" t="s">
        <v>260</v>
      </c>
      <c r="G4704" t="s">
        <v>188</v>
      </c>
      <c r="H4704" t="s">
        <v>442</v>
      </c>
      <c r="I4704" t="s">
        <v>443</v>
      </c>
      <c r="J4704" t="s">
        <v>351</v>
      </c>
      <c r="K4704" t="s">
        <v>191</v>
      </c>
      <c r="M4704" t="s">
        <v>502</v>
      </c>
      <c r="N4704" t="s">
        <v>206</v>
      </c>
      <c r="O4704" t="s">
        <v>264</v>
      </c>
      <c r="P4704">
        <v>2020</v>
      </c>
      <c r="Q4704">
        <v>0.48</v>
      </c>
    </row>
    <row r="4705" spans="1:17" x14ac:dyDescent="0.25">
      <c r="A4705" t="s">
        <v>504</v>
      </c>
      <c r="B4705" t="s">
        <v>505</v>
      </c>
      <c r="C4705" t="s">
        <v>506</v>
      </c>
      <c r="D4705" t="s">
        <v>361</v>
      </c>
      <c r="E4705" t="s">
        <v>332</v>
      </c>
      <c r="F4705" t="s">
        <v>260</v>
      </c>
      <c r="G4705" t="s">
        <v>188</v>
      </c>
      <c r="H4705" t="s">
        <v>442</v>
      </c>
      <c r="I4705" t="s">
        <v>443</v>
      </c>
      <c r="J4705" t="s">
        <v>351</v>
      </c>
      <c r="K4705" t="s">
        <v>191</v>
      </c>
      <c r="M4705" t="s">
        <v>502</v>
      </c>
      <c r="N4705" t="s">
        <v>206</v>
      </c>
      <c r="O4705" t="s">
        <v>265</v>
      </c>
      <c r="P4705">
        <v>2020</v>
      </c>
      <c r="Q4705">
        <v>0.86</v>
      </c>
    </row>
    <row r="4706" spans="1:17" x14ac:dyDescent="0.25">
      <c r="A4706" t="s">
        <v>504</v>
      </c>
      <c r="B4706" t="s">
        <v>505</v>
      </c>
      <c r="C4706" t="s">
        <v>506</v>
      </c>
      <c r="D4706" t="s">
        <v>361</v>
      </c>
      <c r="E4706" t="s">
        <v>332</v>
      </c>
      <c r="F4706" t="s">
        <v>260</v>
      </c>
      <c r="G4706" t="s">
        <v>188</v>
      </c>
      <c r="H4706" t="s">
        <v>442</v>
      </c>
      <c r="I4706" t="s">
        <v>443</v>
      </c>
      <c r="J4706" t="s">
        <v>351</v>
      </c>
      <c r="K4706" t="s">
        <v>191</v>
      </c>
      <c r="M4706" t="s">
        <v>502</v>
      </c>
      <c r="N4706" t="s">
        <v>206</v>
      </c>
      <c r="O4706" t="s">
        <v>194</v>
      </c>
      <c r="P4706">
        <v>2030</v>
      </c>
      <c r="Q4706">
        <v>0.82451010440000005</v>
      </c>
    </row>
    <row r="4707" spans="1:17" x14ac:dyDescent="0.25">
      <c r="A4707" t="s">
        <v>504</v>
      </c>
      <c r="B4707" t="s">
        <v>505</v>
      </c>
      <c r="C4707" t="s">
        <v>506</v>
      </c>
      <c r="D4707" t="s">
        <v>361</v>
      </c>
      <c r="E4707" t="s">
        <v>332</v>
      </c>
      <c r="F4707" t="s">
        <v>260</v>
      </c>
      <c r="G4707" t="s">
        <v>188</v>
      </c>
      <c r="H4707" t="s">
        <v>442</v>
      </c>
      <c r="I4707" t="s">
        <v>443</v>
      </c>
      <c r="J4707" t="s">
        <v>351</v>
      </c>
      <c r="K4707" t="s">
        <v>191</v>
      </c>
      <c r="M4707" t="s">
        <v>502</v>
      </c>
      <c r="N4707" t="s">
        <v>206</v>
      </c>
      <c r="O4707" t="s">
        <v>194</v>
      </c>
      <c r="P4707">
        <v>2050</v>
      </c>
      <c r="Q4707">
        <v>0.82938509230000002</v>
      </c>
    </row>
    <row r="4708" spans="1:17" x14ac:dyDescent="0.25">
      <c r="A4708" t="s">
        <v>504</v>
      </c>
      <c r="B4708" t="s">
        <v>505</v>
      </c>
      <c r="C4708" t="s">
        <v>506</v>
      </c>
      <c r="D4708" t="s">
        <v>361</v>
      </c>
      <c r="E4708" t="s">
        <v>332</v>
      </c>
      <c r="F4708" t="s">
        <v>260</v>
      </c>
      <c r="G4708" t="s">
        <v>188</v>
      </c>
      <c r="H4708" t="s">
        <v>442</v>
      </c>
      <c r="I4708" t="s">
        <v>443</v>
      </c>
      <c r="J4708" t="s">
        <v>351</v>
      </c>
      <c r="K4708" t="s">
        <v>191</v>
      </c>
      <c r="M4708" t="s">
        <v>502</v>
      </c>
      <c r="N4708" t="s">
        <v>206</v>
      </c>
      <c r="O4708" t="s">
        <v>264</v>
      </c>
      <c r="P4708">
        <v>2050</v>
      </c>
      <c r="Q4708">
        <v>0.48</v>
      </c>
    </row>
    <row r="4709" spans="1:17" x14ac:dyDescent="0.25">
      <c r="A4709" t="s">
        <v>504</v>
      </c>
      <c r="B4709" t="s">
        <v>505</v>
      </c>
      <c r="C4709" t="s">
        <v>506</v>
      </c>
      <c r="D4709" t="s">
        <v>361</v>
      </c>
      <c r="E4709" t="s">
        <v>332</v>
      </c>
      <c r="F4709" t="s">
        <v>260</v>
      </c>
      <c r="G4709" t="s">
        <v>188</v>
      </c>
      <c r="H4709" t="s">
        <v>442</v>
      </c>
      <c r="I4709" t="s">
        <v>443</v>
      </c>
      <c r="J4709" t="s">
        <v>351</v>
      </c>
      <c r="K4709" t="s">
        <v>191</v>
      </c>
      <c r="M4709" t="s">
        <v>502</v>
      </c>
      <c r="N4709" t="s">
        <v>206</v>
      </c>
      <c r="O4709" t="s">
        <v>265</v>
      </c>
      <c r="P4709">
        <v>2050</v>
      </c>
      <c r="Q4709">
        <v>0.85</v>
      </c>
    </row>
    <row r="4710" spans="1:17" x14ac:dyDescent="0.25">
      <c r="A4710" t="s">
        <v>504</v>
      </c>
      <c r="B4710" t="s">
        <v>505</v>
      </c>
      <c r="C4710" t="s">
        <v>506</v>
      </c>
      <c r="D4710" t="s">
        <v>361</v>
      </c>
      <c r="E4710" t="s">
        <v>332</v>
      </c>
      <c r="F4710" t="s">
        <v>260</v>
      </c>
      <c r="G4710" t="s">
        <v>188</v>
      </c>
      <c r="H4710" t="s">
        <v>444</v>
      </c>
      <c r="I4710" t="s">
        <v>443</v>
      </c>
      <c r="J4710" t="s">
        <v>209</v>
      </c>
      <c r="K4710" t="s">
        <v>191</v>
      </c>
      <c r="M4710" t="s">
        <v>502</v>
      </c>
      <c r="N4710" t="s">
        <v>206</v>
      </c>
      <c r="O4710" t="s">
        <v>194</v>
      </c>
      <c r="P4710">
        <v>2015</v>
      </c>
      <c r="Q4710">
        <v>0.80869419389999997</v>
      </c>
    </row>
    <row r="4711" spans="1:17" x14ac:dyDescent="0.25">
      <c r="A4711" t="s">
        <v>504</v>
      </c>
      <c r="B4711" t="s">
        <v>505</v>
      </c>
      <c r="C4711" t="s">
        <v>506</v>
      </c>
      <c r="D4711" t="s">
        <v>361</v>
      </c>
      <c r="E4711" t="s">
        <v>332</v>
      </c>
      <c r="F4711" t="s">
        <v>260</v>
      </c>
      <c r="G4711" t="s">
        <v>188</v>
      </c>
      <c r="H4711" t="s">
        <v>444</v>
      </c>
      <c r="I4711" t="s">
        <v>443</v>
      </c>
      <c r="J4711" t="s">
        <v>209</v>
      </c>
      <c r="K4711" t="s">
        <v>191</v>
      </c>
      <c r="M4711" t="s">
        <v>502</v>
      </c>
      <c r="N4711" t="s">
        <v>206</v>
      </c>
      <c r="O4711" t="s">
        <v>194</v>
      </c>
      <c r="P4711">
        <v>2020</v>
      </c>
      <c r="Q4711">
        <v>0.81137621199999999</v>
      </c>
    </row>
    <row r="4712" spans="1:17" x14ac:dyDescent="0.25">
      <c r="A4712" t="s">
        <v>504</v>
      </c>
      <c r="B4712" t="s">
        <v>505</v>
      </c>
      <c r="C4712" t="s">
        <v>506</v>
      </c>
      <c r="D4712" t="s">
        <v>361</v>
      </c>
      <c r="E4712" t="s">
        <v>332</v>
      </c>
      <c r="F4712" t="s">
        <v>260</v>
      </c>
      <c r="G4712" t="s">
        <v>188</v>
      </c>
      <c r="H4712" t="s">
        <v>444</v>
      </c>
      <c r="I4712" t="s">
        <v>443</v>
      </c>
      <c r="J4712" t="s">
        <v>209</v>
      </c>
      <c r="K4712" t="s">
        <v>191</v>
      </c>
      <c r="M4712" t="s">
        <v>502</v>
      </c>
      <c r="N4712" t="s">
        <v>206</v>
      </c>
      <c r="O4712" t="s">
        <v>264</v>
      </c>
      <c r="P4712">
        <v>2020</v>
      </c>
      <c r="Q4712">
        <v>0.46</v>
      </c>
    </row>
    <row r="4713" spans="1:17" x14ac:dyDescent="0.25">
      <c r="A4713" t="s">
        <v>504</v>
      </c>
      <c r="B4713" t="s">
        <v>505</v>
      </c>
      <c r="C4713" t="s">
        <v>506</v>
      </c>
      <c r="D4713" t="s">
        <v>361</v>
      </c>
      <c r="E4713" t="s">
        <v>332</v>
      </c>
      <c r="F4713" t="s">
        <v>260</v>
      </c>
      <c r="G4713" t="s">
        <v>188</v>
      </c>
      <c r="H4713" t="s">
        <v>444</v>
      </c>
      <c r="I4713" t="s">
        <v>443</v>
      </c>
      <c r="J4713" t="s">
        <v>209</v>
      </c>
      <c r="K4713" t="s">
        <v>191</v>
      </c>
      <c r="M4713" t="s">
        <v>502</v>
      </c>
      <c r="N4713" t="s">
        <v>206</v>
      </c>
      <c r="O4713" t="s">
        <v>265</v>
      </c>
      <c r="P4713">
        <v>2020</v>
      </c>
      <c r="Q4713">
        <v>0.84</v>
      </c>
    </row>
    <row r="4714" spans="1:17" x14ac:dyDescent="0.25">
      <c r="A4714" t="s">
        <v>504</v>
      </c>
      <c r="B4714" t="s">
        <v>505</v>
      </c>
      <c r="C4714" t="s">
        <v>506</v>
      </c>
      <c r="D4714" t="s">
        <v>361</v>
      </c>
      <c r="E4714" t="s">
        <v>332</v>
      </c>
      <c r="F4714" t="s">
        <v>260</v>
      </c>
      <c r="G4714" t="s">
        <v>188</v>
      </c>
      <c r="H4714" t="s">
        <v>444</v>
      </c>
      <c r="I4714" t="s">
        <v>443</v>
      </c>
      <c r="J4714" t="s">
        <v>209</v>
      </c>
      <c r="K4714" t="s">
        <v>191</v>
      </c>
      <c r="M4714" t="s">
        <v>502</v>
      </c>
      <c r="N4714" t="s">
        <v>206</v>
      </c>
      <c r="O4714" t="s">
        <v>194</v>
      </c>
      <c r="P4714">
        <v>2030</v>
      </c>
      <c r="Q4714">
        <v>0.81030438370000002</v>
      </c>
    </row>
    <row r="4715" spans="1:17" x14ac:dyDescent="0.25">
      <c r="A4715" t="s">
        <v>504</v>
      </c>
      <c r="B4715" t="s">
        <v>505</v>
      </c>
      <c r="C4715" t="s">
        <v>506</v>
      </c>
      <c r="D4715" t="s">
        <v>361</v>
      </c>
      <c r="E4715" t="s">
        <v>332</v>
      </c>
      <c r="F4715" t="s">
        <v>260</v>
      </c>
      <c r="G4715" t="s">
        <v>188</v>
      </c>
      <c r="H4715" t="s">
        <v>444</v>
      </c>
      <c r="I4715" t="s">
        <v>443</v>
      </c>
      <c r="J4715" t="s">
        <v>209</v>
      </c>
      <c r="K4715" t="s">
        <v>191</v>
      </c>
      <c r="M4715" t="s">
        <v>502</v>
      </c>
      <c r="N4715" t="s">
        <v>206</v>
      </c>
      <c r="O4715" t="s">
        <v>194</v>
      </c>
      <c r="P4715">
        <v>2050</v>
      </c>
      <c r="Q4715">
        <v>0.8154287335</v>
      </c>
    </row>
    <row r="4716" spans="1:17" x14ac:dyDescent="0.25">
      <c r="A4716" t="s">
        <v>504</v>
      </c>
      <c r="B4716" t="s">
        <v>505</v>
      </c>
      <c r="C4716" t="s">
        <v>506</v>
      </c>
      <c r="D4716" t="s">
        <v>361</v>
      </c>
      <c r="E4716" t="s">
        <v>332</v>
      </c>
      <c r="F4716" t="s">
        <v>260</v>
      </c>
      <c r="G4716" t="s">
        <v>188</v>
      </c>
      <c r="H4716" t="s">
        <v>444</v>
      </c>
      <c r="I4716" t="s">
        <v>443</v>
      </c>
      <c r="J4716" t="s">
        <v>209</v>
      </c>
      <c r="K4716" t="s">
        <v>191</v>
      </c>
      <c r="M4716" t="s">
        <v>502</v>
      </c>
      <c r="N4716" t="s">
        <v>206</v>
      </c>
      <c r="O4716" t="s">
        <v>264</v>
      </c>
      <c r="P4716">
        <v>2050</v>
      </c>
      <c r="Q4716">
        <v>0.45</v>
      </c>
    </row>
    <row r="4717" spans="1:17" x14ac:dyDescent="0.25">
      <c r="A4717" t="s">
        <v>504</v>
      </c>
      <c r="B4717" t="s">
        <v>505</v>
      </c>
      <c r="C4717" t="s">
        <v>506</v>
      </c>
      <c r="D4717" t="s">
        <v>361</v>
      </c>
      <c r="E4717" t="s">
        <v>332</v>
      </c>
      <c r="F4717" t="s">
        <v>260</v>
      </c>
      <c r="G4717" t="s">
        <v>188</v>
      </c>
      <c r="H4717" t="s">
        <v>444</v>
      </c>
      <c r="I4717" t="s">
        <v>443</v>
      </c>
      <c r="J4717" t="s">
        <v>209</v>
      </c>
      <c r="K4717" t="s">
        <v>191</v>
      </c>
      <c r="M4717" t="s">
        <v>502</v>
      </c>
      <c r="N4717" t="s">
        <v>206</v>
      </c>
      <c r="O4717" t="s">
        <v>265</v>
      </c>
      <c r="P4717">
        <v>2050</v>
      </c>
      <c r="Q4717">
        <v>0.83</v>
      </c>
    </row>
    <row r="4718" spans="1:17" x14ac:dyDescent="0.25">
      <c r="A4718" t="s">
        <v>504</v>
      </c>
      <c r="B4718" t="s">
        <v>505</v>
      </c>
      <c r="C4718" t="s">
        <v>506</v>
      </c>
      <c r="D4718" t="s">
        <v>361</v>
      </c>
      <c r="E4718" t="s">
        <v>332</v>
      </c>
      <c r="F4718" t="s">
        <v>260</v>
      </c>
      <c r="G4718" t="s">
        <v>188</v>
      </c>
      <c r="H4718" t="s">
        <v>448</v>
      </c>
      <c r="I4718" t="s">
        <v>240</v>
      </c>
      <c r="J4718" t="s">
        <v>235</v>
      </c>
      <c r="K4718" t="s">
        <v>430</v>
      </c>
      <c r="L4718" t="s">
        <v>237</v>
      </c>
      <c r="M4718" t="s">
        <v>497</v>
      </c>
      <c r="N4718" t="s">
        <v>206</v>
      </c>
      <c r="O4718" t="s">
        <v>194</v>
      </c>
      <c r="P4718">
        <v>2015</v>
      </c>
      <c r="Q4718">
        <v>1.025948611</v>
      </c>
    </row>
    <row r="4719" spans="1:17" x14ac:dyDescent="0.25">
      <c r="A4719" t="s">
        <v>504</v>
      </c>
      <c r="B4719" t="s">
        <v>505</v>
      </c>
      <c r="C4719" t="s">
        <v>506</v>
      </c>
      <c r="D4719" t="s">
        <v>361</v>
      </c>
      <c r="E4719" t="s">
        <v>332</v>
      </c>
      <c r="F4719" t="s">
        <v>260</v>
      </c>
      <c r="G4719" t="s">
        <v>188</v>
      </c>
      <c r="H4719" t="s">
        <v>448</v>
      </c>
      <c r="I4719" t="s">
        <v>240</v>
      </c>
      <c r="J4719" t="s">
        <v>235</v>
      </c>
      <c r="K4719" t="s">
        <v>430</v>
      </c>
      <c r="L4719" t="s">
        <v>237</v>
      </c>
      <c r="M4719" t="s">
        <v>497</v>
      </c>
      <c r="N4719" t="s">
        <v>206</v>
      </c>
      <c r="O4719" t="s">
        <v>194</v>
      </c>
      <c r="P4719">
        <v>2020</v>
      </c>
      <c r="Q4719">
        <v>1.000555104</v>
      </c>
    </row>
    <row r="4720" spans="1:17" x14ac:dyDescent="0.25">
      <c r="A4720" t="s">
        <v>504</v>
      </c>
      <c r="B4720" t="s">
        <v>505</v>
      </c>
      <c r="C4720" t="s">
        <v>506</v>
      </c>
      <c r="D4720" t="s">
        <v>361</v>
      </c>
      <c r="E4720" t="s">
        <v>332</v>
      </c>
      <c r="F4720" t="s">
        <v>260</v>
      </c>
      <c r="G4720" t="s">
        <v>188</v>
      </c>
      <c r="H4720" t="s">
        <v>448</v>
      </c>
      <c r="I4720" t="s">
        <v>240</v>
      </c>
      <c r="J4720" t="s">
        <v>235</v>
      </c>
      <c r="K4720" t="s">
        <v>430</v>
      </c>
      <c r="L4720" t="s">
        <v>237</v>
      </c>
      <c r="M4720" t="s">
        <v>497</v>
      </c>
      <c r="N4720" t="s">
        <v>206</v>
      </c>
      <c r="O4720" t="s">
        <v>264</v>
      </c>
      <c r="P4720">
        <v>2020</v>
      </c>
      <c r="Q4720">
        <v>0.85022688199999996</v>
      </c>
    </row>
    <row r="4721" spans="1:17" x14ac:dyDescent="0.25">
      <c r="A4721" t="s">
        <v>504</v>
      </c>
      <c r="B4721" t="s">
        <v>505</v>
      </c>
      <c r="C4721" t="s">
        <v>506</v>
      </c>
      <c r="D4721" t="s">
        <v>361</v>
      </c>
      <c r="E4721" t="s">
        <v>332</v>
      </c>
      <c r="F4721" t="s">
        <v>260</v>
      </c>
      <c r="G4721" t="s">
        <v>188</v>
      </c>
      <c r="H4721" t="s">
        <v>448</v>
      </c>
      <c r="I4721" t="s">
        <v>240</v>
      </c>
      <c r="J4721" t="s">
        <v>235</v>
      </c>
      <c r="K4721" t="s">
        <v>430</v>
      </c>
      <c r="L4721" t="s">
        <v>237</v>
      </c>
      <c r="M4721" t="s">
        <v>497</v>
      </c>
      <c r="N4721" t="s">
        <v>206</v>
      </c>
      <c r="O4721" t="s">
        <v>265</v>
      </c>
      <c r="P4721">
        <v>2020</v>
      </c>
      <c r="Q4721">
        <v>1.1998906549999999</v>
      </c>
    </row>
    <row r="4722" spans="1:17" x14ac:dyDescent="0.25">
      <c r="A4722" t="s">
        <v>504</v>
      </c>
      <c r="B4722" t="s">
        <v>505</v>
      </c>
      <c r="C4722" t="s">
        <v>506</v>
      </c>
      <c r="D4722" t="s">
        <v>361</v>
      </c>
      <c r="E4722" t="s">
        <v>332</v>
      </c>
      <c r="F4722" t="s">
        <v>260</v>
      </c>
      <c r="G4722" t="s">
        <v>188</v>
      </c>
      <c r="H4722" t="s">
        <v>448</v>
      </c>
      <c r="I4722" t="s">
        <v>240</v>
      </c>
      <c r="J4722" t="s">
        <v>235</v>
      </c>
      <c r="K4722" t="s">
        <v>430</v>
      </c>
      <c r="L4722" t="s">
        <v>237</v>
      </c>
      <c r="M4722" t="s">
        <v>497</v>
      </c>
      <c r="N4722" t="s">
        <v>206</v>
      </c>
      <c r="O4722" t="s">
        <v>194</v>
      </c>
      <c r="P4722">
        <v>2030</v>
      </c>
      <c r="Q4722">
        <v>0.95163809499999996</v>
      </c>
    </row>
    <row r="4723" spans="1:17" x14ac:dyDescent="0.25">
      <c r="A4723" t="s">
        <v>504</v>
      </c>
      <c r="B4723" t="s">
        <v>505</v>
      </c>
      <c r="C4723" t="s">
        <v>506</v>
      </c>
      <c r="D4723" t="s">
        <v>361</v>
      </c>
      <c r="E4723" t="s">
        <v>332</v>
      </c>
      <c r="F4723" t="s">
        <v>260</v>
      </c>
      <c r="G4723" t="s">
        <v>188</v>
      </c>
      <c r="H4723" t="s">
        <v>448</v>
      </c>
      <c r="I4723" t="s">
        <v>240</v>
      </c>
      <c r="J4723" t="s">
        <v>235</v>
      </c>
      <c r="K4723" t="s">
        <v>430</v>
      </c>
      <c r="L4723" t="s">
        <v>237</v>
      </c>
      <c r="M4723" t="s">
        <v>497</v>
      </c>
      <c r="N4723" t="s">
        <v>206</v>
      </c>
      <c r="O4723" t="s">
        <v>194</v>
      </c>
      <c r="P4723">
        <v>2050</v>
      </c>
      <c r="Q4723">
        <v>0.88091154599999999</v>
      </c>
    </row>
    <row r="4724" spans="1:17" x14ac:dyDescent="0.25">
      <c r="A4724" t="s">
        <v>504</v>
      </c>
      <c r="B4724" t="s">
        <v>505</v>
      </c>
      <c r="C4724" t="s">
        <v>506</v>
      </c>
      <c r="D4724" t="s">
        <v>361</v>
      </c>
      <c r="E4724" t="s">
        <v>332</v>
      </c>
      <c r="F4724" t="s">
        <v>260</v>
      </c>
      <c r="G4724" t="s">
        <v>188</v>
      </c>
      <c r="H4724" t="s">
        <v>448</v>
      </c>
      <c r="I4724" t="s">
        <v>240</v>
      </c>
      <c r="J4724" t="s">
        <v>235</v>
      </c>
      <c r="K4724" t="s">
        <v>430</v>
      </c>
      <c r="L4724" t="s">
        <v>237</v>
      </c>
      <c r="M4724" t="s">
        <v>497</v>
      </c>
      <c r="N4724" t="s">
        <v>206</v>
      </c>
      <c r="O4724" t="s">
        <v>264</v>
      </c>
      <c r="P4724">
        <v>2050</v>
      </c>
      <c r="Q4724">
        <v>0.69586241699999996</v>
      </c>
    </row>
    <row r="4725" spans="1:17" x14ac:dyDescent="0.25">
      <c r="A4725" t="s">
        <v>504</v>
      </c>
      <c r="B4725" t="s">
        <v>505</v>
      </c>
      <c r="C4725" t="s">
        <v>506</v>
      </c>
      <c r="D4725" t="s">
        <v>361</v>
      </c>
      <c r="E4725" t="s">
        <v>332</v>
      </c>
      <c r="F4725" t="s">
        <v>260</v>
      </c>
      <c r="G4725" t="s">
        <v>188</v>
      </c>
      <c r="H4725" t="s">
        <v>448</v>
      </c>
      <c r="I4725" t="s">
        <v>240</v>
      </c>
      <c r="J4725" t="s">
        <v>235</v>
      </c>
      <c r="K4725" t="s">
        <v>430</v>
      </c>
      <c r="L4725" t="s">
        <v>237</v>
      </c>
      <c r="M4725" t="s">
        <v>497</v>
      </c>
      <c r="N4725" t="s">
        <v>206</v>
      </c>
      <c r="O4725" t="s">
        <v>265</v>
      </c>
      <c r="P4725">
        <v>2050</v>
      </c>
      <c r="Q4725">
        <v>1.2095973710000001</v>
      </c>
    </row>
    <row r="4726" spans="1:17" x14ac:dyDescent="0.25">
      <c r="A4726" t="s">
        <v>504</v>
      </c>
      <c r="B4726" t="s">
        <v>505</v>
      </c>
      <c r="C4726" t="s">
        <v>506</v>
      </c>
      <c r="D4726" t="s">
        <v>361</v>
      </c>
      <c r="E4726" t="s">
        <v>332</v>
      </c>
      <c r="F4726" t="s">
        <v>260</v>
      </c>
      <c r="G4726" t="s">
        <v>188</v>
      </c>
      <c r="H4726" t="s">
        <v>451</v>
      </c>
      <c r="I4726" t="s">
        <v>452</v>
      </c>
      <c r="K4726" t="s">
        <v>453</v>
      </c>
      <c r="M4726" t="s">
        <v>503</v>
      </c>
      <c r="O4726" t="s">
        <v>194</v>
      </c>
      <c r="P4726">
        <v>2015</v>
      </c>
      <c r="Q4726">
        <v>0.18721249810833701</v>
      </c>
    </row>
    <row r="4727" spans="1:17" x14ac:dyDescent="0.25">
      <c r="A4727" t="s">
        <v>504</v>
      </c>
      <c r="B4727" t="s">
        <v>505</v>
      </c>
      <c r="C4727" t="s">
        <v>506</v>
      </c>
      <c r="D4727" t="s">
        <v>361</v>
      </c>
      <c r="E4727" t="s">
        <v>332</v>
      </c>
      <c r="F4727" t="s">
        <v>260</v>
      </c>
      <c r="G4727" t="s">
        <v>188</v>
      </c>
      <c r="H4727" t="s">
        <v>451</v>
      </c>
      <c r="I4727" t="s">
        <v>452</v>
      </c>
      <c r="K4727" t="s">
        <v>453</v>
      </c>
      <c r="M4727" t="s">
        <v>503</v>
      </c>
      <c r="O4727" t="s">
        <v>194</v>
      </c>
      <c r="P4727">
        <v>2020</v>
      </c>
      <c r="Q4727">
        <v>0.18721249810833701</v>
      </c>
    </row>
    <row r="4728" spans="1:17" x14ac:dyDescent="0.25">
      <c r="A4728" t="s">
        <v>504</v>
      </c>
      <c r="B4728" t="s">
        <v>505</v>
      </c>
      <c r="C4728" t="s">
        <v>506</v>
      </c>
      <c r="D4728" t="s">
        <v>361</v>
      </c>
      <c r="E4728" t="s">
        <v>332</v>
      </c>
      <c r="F4728" t="s">
        <v>260</v>
      </c>
      <c r="G4728" t="s">
        <v>188</v>
      </c>
      <c r="H4728" t="s">
        <v>451</v>
      </c>
      <c r="I4728" t="s">
        <v>452</v>
      </c>
      <c r="K4728" t="s">
        <v>453</v>
      </c>
      <c r="M4728" t="s">
        <v>503</v>
      </c>
      <c r="O4728" t="s">
        <v>264</v>
      </c>
      <c r="P4728">
        <v>2020</v>
      </c>
      <c r="Q4728">
        <v>0</v>
      </c>
    </row>
    <row r="4729" spans="1:17" x14ac:dyDescent="0.25">
      <c r="A4729" t="s">
        <v>504</v>
      </c>
      <c r="B4729" t="s">
        <v>505</v>
      </c>
      <c r="C4729" t="s">
        <v>506</v>
      </c>
      <c r="D4729" t="s">
        <v>361</v>
      </c>
      <c r="E4729" t="s">
        <v>332</v>
      </c>
      <c r="F4729" t="s">
        <v>260</v>
      </c>
      <c r="G4729" t="s">
        <v>188</v>
      </c>
      <c r="H4729" t="s">
        <v>451</v>
      </c>
      <c r="I4729" t="s">
        <v>452</v>
      </c>
      <c r="K4729" t="s">
        <v>453</v>
      </c>
      <c r="M4729" t="s">
        <v>503</v>
      </c>
      <c r="O4729" t="s">
        <v>265</v>
      </c>
      <c r="P4729">
        <v>2020</v>
      </c>
      <c r="Q4729">
        <v>0.19047033524847801</v>
      </c>
    </row>
    <row r="4730" spans="1:17" x14ac:dyDescent="0.25">
      <c r="A4730" t="s">
        <v>504</v>
      </c>
      <c r="B4730" t="s">
        <v>505</v>
      </c>
      <c r="C4730" t="s">
        <v>506</v>
      </c>
      <c r="D4730" t="s">
        <v>361</v>
      </c>
      <c r="E4730" t="s">
        <v>332</v>
      </c>
      <c r="F4730" t="s">
        <v>260</v>
      </c>
      <c r="G4730" t="s">
        <v>188</v>
      </c>
      <c r="H4730" t="s">
        <v>451</v>
      </c>
      <c r="I4730" t="s">
        <v>452</v>
      </c>
      <c r="K4730" t="s">
        <v>453</v>
      </c>
      <c r="M4730" t="s">
        <v>503</v>
      </c>
      <c r="O4730" t="s">
        <v>194</v>
      </c>
      <c r="P4730">
        <v>2030</v>
      </c>
      <c r="Q4730">
        <v>0.18712812524754799</v>
      </c>
    </row>
    <row r="4731" spans="1:17" x14ac:dyDescent="0.25">
      <c r="A4731" t="s">
        <v>504</v>
      </c>
      <c r="B4731" t="s">
        <v>505</v>
      </c>
      <c r="C4731" t="s">
        <v>506</v>
      </c>
      <c r="D4731" t="s">
        <v>361</v>
      </c>
      <c r="E4731" t="s">
        <v>332</v>
      </c>
      <c r="F4731" t="s">
        <v>260</v>
      </c>
      <c r="G4731" t="s">
        <v>188</v>
      </c>
      <c r="H4731" t="s">
        <v>451</v>
      </c>
      <c r="I4731" t="s">
        <v>452</v>
      </c>
      <c r="K4731" t="s">
        <v>453</v>
      </c>
      <c r="M4731" t="s">
        <v>503</v>
      </c>
      <c r="O4731" t="s">
        <v>194</v>
      </c>
      <c r="P4731">
        <v>2050</v>
      </c>
      <c r="Q4731">
        <v>0.18754589911647401</v>
      </c>
    </row>
    <row r="4732" spans="1:17" x14ac:dyDescent="0.25">
      <c r="A4732" t="s">
        <v>504</v>
      </c>
      <c r="B4732" t="s">
        <v>505</v>
      </c>
      <c r="C4732" t="s">
        <v>506</v>
      </c>
      <c r="D4732" t="s">
        <v>361</v>
      </c>
      <c r="E4732" t="s">
        <v>332</v>
      </c>
      <c r="F4732" t="s">
        <v>260</v>
      </c>
      <c r="G4732" t="s">
        <v>188</v>
      </c>
      <c r="H4732" t="s">
        <v>451</v>
      </c>
      <c r="I4732" t="s">
        <v>452</v>
      </c>
      <c r="K4732" t="s">
        <v>453</v>
      </c>
      <c r="M4732" t="s">
        <v>503</v>
      </c>
      <c r="O4732" t="s">
        <v>264</v>
      </c>
      <c r="P4732">
        <v>2050</v>
      </c>
      <c r="Q4732">
        <v>0</v>
      </c>
    </row>
    <row r="4733" spans="1:17" x14ac:dyDescent="0.25">
      <c r="A4733" t="s">
        <v>504</v>
      </c>
      <c r="B4733" t="s">
        <v>505</v>
      </c>
      <c r="C4733" t="s">
        <v>506</v>
      </c>
      <c r="D4733" t="s">
        <v>361</v>
      </c>
      <c r="E4733" t="s">
        <v>332</v>
      </c>
      <c r="F4733" t="s">
        <v>260</v>
      </c>
      <c r="G4733" t="s">
        <v>188</v>
      </c>
      <c r="H4733" t="s">
        <v>451</v>
      </c>
      <c r="I4733" t="s">
        <v>452</v>
      </c>
      <c r="K4733" t="s">
        <v>453</v>
      </c>
      <c r="M4733" t="s">
        <v>503</v>
      </c>
      <c r="O4733" t="s">
        <v>265</v>
      </c>
      <c r="P4733">
        <v>2050</v>
      </c>
      <c r="Q4733">
        <v>0.190443280321067</v>
      </c>
    </row>
    <row r="4734" spans="1:17" x14ac:dyDescent="0.25">
      <c r="A4734" t="s">
        <v>504</v>
      </c>
      <c r="B4734" t="s">
        <v>505</v>
      </c>
      <c r="C4734" t="s">
        <v>506</v>
      </c>
      <c r="D4734" t="s">
        <v>361</v>
      </c>
      <c r="E4734" t="s">
        <v>332</v>
      </c>
      <c r="F4734" t="s">
        <v>260</v>
      </c>
      <c r="G4734" t="s">
        <v>188</v>
      </c>
      <c r="H4734" t="s">
        <v>455</v>
      </c>
      <c r="I4734" t="s">
        <v>455</v>
      </c>
      <c r="M4734" t="s">
        <v>380</v>
      </c>
      <c r="O4734" t="s">
        <v>194</v>
      </c>
      <c r="P4734">
        <v>2015</v>
      </c>
      <c r="Q4734">
        <v>0</v>
      </c>
    </row>
    <row r="4735" spans="1:17" x14ac:dyDescent="0.25">
      <c r="A4735" t="s">
        <v>504</v>
      </c>
      <c r="B4735" t="s">
        <v>505</v>
      </c>
      <c r="C4735" t="s">
        <v>506</v>
      </c>
      <c r="D4735" t="s">
        <v>361</v>
      </c>
      <c r="E4735" t="s">
        <v>332</v>
      </c>
      <c r="F4735" t="s">
        <v>260</v>
      </c>
      <c r="G4735" t="s">
        <v>188</v>
      </c>
      <c r="H4735" t="s">
        <v>455</v>
      </c>
      <c r="I4735" t="s">
        <v>455</v>
      </c>
      <c r="M4735" t="s">
        <v>380</v>
      </c>
      <c r="O4735" t="s">
        <v>194</v>
      </c>
      <c r="P4735">
        <v>2020</v>
      </c>
      <c r="Q4735">
        <v>0</v>
      </c>
    </row>
    <row r="4736" spans="1:17" x14ac:dyDescent="0.25">
      <c r="A4736" t="s">
        <v>504</v>
      </c>
      <c r="B4736" t="s">
        <v>505</v>
      </c>
      <c r="C4736" t="s">
        <v>506</v>
      </c>
      <c r="D4736" t="s">
        <v>361</v>
      </c>
      <c r="E4736" t="s">
        <v>332</v>
      </c>
      <c r="F4736" t="s">
        <v>260</v>
      </c>
      <c r="G4736" t="s">
        <v>188</v>
      </c>
      <c r="H4736" t="s">
        <v>455</v>
      </c>
      <c r="I4736" t="s">
        <v>455</v>
      </c>
      <c r="M4736" t="s">
        <v>380</v>
      </c>
      <c r="O4736" t="s">
        <v>264</v>
      </c>
      <c r="P4736">
        <v>2020</v>
      </c>
      <c r="Q4736">
        <v>0</v>
      </c>
    </row>
    <row r="4737" spans="1:17" x14ac:dyDescent="0.25">
      <c r="A4737" t="s">
        <v>504</v>
      </c>
      <c r="B4737" t="s">
        <v>505</v>
      </c>
      <c r="C4737" t="s">
        <v>506</v>
      </c>
      <c r="D4737" t="s">
        <v>361</v>
      </c>
      <c r="E4737" t="s">
        <v>332</v>
      </c>
      <c r="F4737" t="s">
        <v>260</v>
      </c>
      <c r="G4737" t="s">
        <v>188</v>
      </c>
      <c r="H4737" t="s">
        <v>455</v>
      </c>
      <c r="I4737" t="s">
        <v>455</v>
      </c>
      <c r="M4737" t="s">
        <v>380</v>
      </c>
      <c r="O4737" t="s">
        <v>265</v>
      </c>
      <c r="P4737">
        <v>2020</v>
      </c>
      <c r="Q4737">
        <v>1</v>
      </c>
    </row>
    <row r="4738" spans="1:17" x14ac:dyDescent="0.25">
      <c r="A4738" t="s">
        <v>504</v>
      </c>
      <c r="B4738" t="s">
        <v>505</v>
      </c>
      <c r="C4738" t="s">
        <v>506</v>
      </c>
      <c r="D4738" t="s">
        <v>361</v>
      </c>
      <c r="E4738" t="s">
        <v>332</v>
      </c>
      <c r="F4738" t="s">
        <v>260</v>
      </c>
      <c r="G4738" t="s">
        <v>188</v>
      </c>
      <c r="H4738" t="s">
        <v>455</v>
      </c>
      <c r="I4738" t="s">
        <v>455</v>
      </c>
      <c r="M4738" t="s">
        <v>380</v>
      </c>
      <c r="O4738" t="s">
        <v>194</v>
      </c>
      <c r="P4738">
        <v>2030</v>
      </c>
      <c r="Q4738">
        <v>0</v>
      </c>
    </row>
    <row r="4739" spans="1:17" x14ac:dyDescent="0.25">
      <c r="A4739" t="s">
        <v>504</v>
      </c>
      <c r="B4739" t="s">
        <v>505</v>
      </c>
      <c r="C4739" t="s">
        <v>506</v>
      </c>
      <c r="D4739" t="s">
        <v>361</v>
      </c>
      <c r="E4739" t="s">
        <v>332</v>
      </c>
      <c r="F4739" t="s">
        <v>260</v>
      </c>
      <c r="G4739" t="s">
        <v>188</v>
      </c>
      <c r="H4739" t="s">
        <v>455</v>
      </c>
      <c r="I4739" t="s">
        <v>455</v>
      </c>
      <c r="M4739" t="s">
        <v>380</v>
      </c>
      <c r="O4739" t="s">
        <v>194</v>
      </c>
      <c r="P4739">
        <v>2050</v>
      </c>
      <c r="Q4739">
        <v>0</v>
      </c>
    </row>
    <row r="4740" spans="1:17" x14ac:dyDescent="0.25">
      <c r="A4740" t="s">
        <v>504</v>
      </c>
      <c r="B4740" t="s">
        <v>505</v>
      </c>
      <c r="C4740" t="s">
        <v>506</v>
      </c>
      <c r="D4740" t="s">
        <v>361</v>
      </c>
      <c r="E4740" t="s">
        <v>332</v>
      </c>
      <c r="F4740" t="s">
        <v>260</v>
      </c>
      <c r="G4740" t="s">
        <v>188</v>
      </c>
      <c r="H4740" t="s">
        <v>455</v>
      </c>
      <c r="I4740" t="s">
        <v>455</v>
      </c>
      <c r="M4740" t="s">
        <v>380</v>
      </c>
      <c r="O4740" t="s">
        <v>264</v>
      </c>
      <c r="P4740">
        <v>2050</v>
      </c>
      <c r="Q4740">
        <v>0</v>
      </c>
    </row>
    <row r="4741" spans="1:17" x14ac:dyDescent="0.25">
      <c r="A4741" t="s">
        <v>504</v>
      </c>
      <c r="B4741" t="s">
        <v>505</v>
      </c>
      <c r="C4741" t="s">
        <v>506</v>
      </c>
      <c r="D4741" t="s">
        <v>361</v>
      </c>
      <c r="E4741" t="s">
        <v>332</v>
      </c>
      <c r="F4741" t="s">
        <v>260</v>
      </c>
      <c r="G4741" t="s">
        <v>188</v>
      </c>
      <c r="H4741" t="s">
        <v>455</v>
      </c>
      <c r="I4741" t="s">
        <v>455</v>
      </c>
      <c r="M4741" t="s">
        <v>380</v>
      </c>
      <c r="O4741" t="s">
        <v>265</v>
      </c>
      <c r="P4741">
        <v>2050</v>
      </c>
      <c r="Q4741">
        <v>1</v>
      </c>
    </row>
    <row r="4742" spans="1:17" x14ac:dyDescent="0.25">
      <c r="A4742" t="s">
        <v>504</v>
      </c>
      <c r="B4742" t="s">
        <v>505</v>
      </c>
      <c r="C4742" t="s">
        <v>506</v>
      </c>
      <c r="D4742" t="s">
        <v>361</v>
      </c>
      <c r="E4742" t="s">
        <v>332</v>
      </c>
      <c r="F4742" t="s">
        <v>260</v>
      </c>
      <c r="G4742" t="s">
        <v>188</v>
      </c>
      <c r="H4742" t="s">
        <v>339</v>
      </c>
      <c r="I4742" t="s">
        <v>4</v>
      </c>
      <c r="J4742" t="s">
        <v>235</v>
      </c>
      <c r="K4742" t="s">
        <v>328</v>
      </c>
      <c r="L4742" t="s">
        <v>237</v>
      </c>
      <c r="M4742" t="s">
        <v>379</v>
      </c>
      <c r="O4742" t="s">
        <v>194</v>
      </c>
      <c r="P4742">
        <v>2015</v>
      </c>
      <c r="Q4742">
        <v>1.3</v>
      </c>
    </row>
    <row r="4743" spans="1:17" x14ac:dyDescent="0.25">
      <c r="A4743" t="s">
        <v>504</v>
      </c>
      <c r="B4743" t="s">
        <v>505</v>
      </c>
      <c r="C4743" t="s">
        <v>506</v>
      </c>
      <c r="D4743" t="s">
        <v>361</v>
      </c>
      <c r="E4743" t="s">
        <v>332</v>
      </c>
      <c r="F4743" t="s">
        <v>260</v>
      </c>
      <c r="G4743" t="s">
        <v>188</v>
      </c>
      <c r="H4743" t="s">
        <v>339</v>
      </c>
      <c r="I4743" t="s">
        <v>4</v>
      </c>
      <c r="J4743" t="s">
        <v>235</v>
      </c>
      <c r="K4743" t="s">
        <v>328</v>
      </c>
      <c r="L4743" t="s">
        <v>237</v>
      </c>
      <c r="M4743" t="s">
        <v>379</v>
      </c>
      <c r="O4743" t="s">
        <v>194</v>
      </c>
      <c r="P4743">
        <v>2020</v>
      </c>
      <c r="Q4743">
        <v>1.3</v>
      </c>
    </row>
    <row r="4744" spans="1:17" x14ac:dyDescent="0.25">
      <c r="A4744" t="s">
        <v>504</v>
      </c>
      <c r="B4744" t="s">
        <v>505</v>
      </c>
      <c r="C4744" t="s">
        <v>506</v>
      </c>
      <c r="D4744" t="s">
        <v>361</v>
      </c>
      <c r="E4744" t="s">
        <v>332</v>
      </c>
      <c r="F4744" t="s">
        <v>260</v>
      </c>
      <c r="G4744" t="s">
        <v>188</v>
      </c>
      <c r="H4744" t="s">
        <v>339</v>
      </c>
      <c r="I4744" t="s">
        <v>4</v>
      </c>
      <c r="J4744" t="s">
        <v>235</v>
      </c>
      <c r="K4744" t="s">
        <v>328</v>
      </c>
      <c r="L4744" t="s">
        <v>237</v>
      </c>
      <c r="M4744" t="s">
        <v>379</v>
      </c>
      <c r="O4744" t="s">
        <v>264</v>
      </c>
      <c r="P4744">
        <v>2020</v>
      </c>
      <c r="Q4744">
        <v>0.95</v>
      </c>
    </row>
    <row r="4745" spans="1:17" x14ac:dyDescent="0.25">
      <c r="A4745" t="s">
        <v>504</v>
      </c>
      <c r="B4745" t="s">
        <v>505</v>
      </c>
      <c r="C4745" t="s">
        <v>506</v>
      </c>
      <c r="D4745" t="s">
        <v>361</v>
      </c>
      <c r="E4745" t="s">
        <v>332</v>
      </c>
      <c r="F4745" t="s">
        <v>260</v>
      </c>
      <c r="G4745" t="s">
        <v>188</v>
      </c>
      <c r="H4745" t="s">
        <v>339</v>
      </c>
      <c r="I4745" t="s">
        <v>4</v>
      </c>
      <c r="J4745" t="s">
        <v>235</v>
      </c>
      <c r="K4745" t="s">
        <v>328</v>
      </c>
      <c r="L4745" t="s">
        <v>237</v>
      </c>
      <c r="M4745" t="s">
        <v>379</v>
      </c>
      <c r="O4745" t="s">
        <v>265</v>
      </c>
      <c r="P4745">
        <v>2020</v>
      </c>
      <c r="Q4745">
        <v>1.47</v>
      </c>
    </row>
    <row r="4746" spans="1:17" x14ac:dyDescent="0.25">
      <c r="A4746" t="s">
        <v>504</v>
      </c>
      <c r="B4746" t="s">
        <v>505</v>
      </c>
      <c r="C4746" t="s">
        <v>506</v>
      </c>
      <c r="D4746" t="s">
        <v>361</v>
      </c>
      <c r="E4746" t="s">
        <v>332</v>
      </c>
      <c r="F4746" t="s">
        <v>260</v>
      </c>
      <c r="G4746" t="s">
        <v>188</v>
      </c>
      <c r="H4746" t="s">
        <v>339</v>
      </c>
      <c r="I4746" t="s">
        <v>4</v>
      </c>
      <c r="J4746" t="s">
        <v>235</v>
      </c>
      <c r="K4746" t="s">
        <v>328</v>
      </c>
      <c r="L4746" t="s">
        <v>237</v>
      </c>
      <c r="M4746" t="s">
        <v>379</v>
      </c>
      <c r="O4746" t="s">
        <v>194</v>
      </c>
      <c r="P4746">
        <v>2030</v>
      </c>
      <c r="Q4746">
        <v>1.3</v>
      </c>
    </row>
    <row r="4747" spans="1:17" x14ac:dyDescent="0.25">
      <c r="A4747" t="s">
        <v>504</v>
      </c>
      <c r="B4747" t="s">
        <v>505</v>
      </c>
      <c r="C4747" t="s">
        <v>506</v>
      </c>
      <c r="D4747" t="s">
        <v>361</v>
      </c>
      <c r="E4747" t="s">
        <v>332</v>
      </c>
      <c r="F4747" t="s">
        <v>260</v>
      </c>
      <c r="G4747" t="s">
        <v>188</v>
      </c>
      <c r="H4747" t="s">
        <v>339</v>
      </c>
      <c r="I4747" t="s">
        <v>4</v>
      </c>
      <c r="J4747" t="s">
        <v>235</v>
      </c>
      <c r="K4747" t="s">
        <v>328</v>
      </c>
      <c r="L4747" t="s">
        <v>237</v>
      </c>
      <c r="M4747" t="s">
        <v>379</v>
      </c>
      <c r="O4747" t="s">
        <v>194</v>
      </c>
      <c r="P4747">
        <v>2050</v>
      </c>
      <c r="Q4747">
        <v>1.3</v>
      </c>
    </row>
    <row r="4748" spans="1:17" x14ac:dyDescent="0.25">
      <c r="A4748" t="s">
        <v>504</v>
      </c>
      <c r="B4748" t="s">
        <v>505</v>
      </c>
      <c r="C4748" t="s">
        <v>506</v>
      </c>
      <c r="D4748" t="s">
        <v>361</v>
      </c>
      <c r="E4748" t="s">
        <v>332</v>
      </c>
      <c r="F4748" t="s">
        <v>260</v>
      </c>
      <c r="G4748" t="s">
        <v>188</v>
      </c>
      <c r="H4748" t="s">
        <v>339</v>
      </c>
      <c r="I4748" t="s">
        <v>4</v>
      </c>
      <c r="J4748" t="s">
        <v>235</v>
      </c>
      <c r="K4748" t="s">
        <v>328</v>
      </c>
      <c r="L4748" t="s">
        <v>237</v>
      </c>
      <c r="M4748" t="s">
        <v>379</v>
      </c>
      <c r="O4748" t="s">
        <v>264</v>
      </c>
      <c r="P4748">
        <v>2050</v>
      </c>
      <c r="Q4748">
        <v>0.83</v>
      </c>
    </row>
    <row r="4749" spans="1:17" x14ac:dyDescent="0.25">
      <c r="A4749" t="s">
        <v>504</v>
      </c>
      <c r="B4749" t="s">
        <v>505</v>
      </c>
      <c r="C4749" t="s">
        <v>506</v>
      </c>
      <c r="D4749" t="s">
        <v>361</v>
      </c>
      <c r="E4749" t="s">
        <v>332</v>
      </c>
      <c r="F4749" t="s">
        <v>260</v>
      </c>
      <c r="G4749" t="s">
        <v>188</v>
      </c>
      <c r="H4749" t="s">
        <v>339</v>
      </c>
      <c r="I4749" t="s">
        <v>4</v>
      </c>
      <c r="J4749" t="s">
        <v>235</v>
      </c>
      <c r="K4749" t="s">
        <v>328</v>
      </c>
      <c r="L4749" t="s">
        <v>237</v>
      </c>
      <c r="M4749" t="s">
        <v>379</v>
      </c>
      <c r="O4749" t="s">
        <v>265</v>
      </c>
      <c r="P4749">
        <v>2050</v>
      </c>
      <c r="Q4749">
        <v>1.58</v>
      </c>
    </row>
    <row r="4750" spans="1:17" x14ac:dyDescent="0.25">
      <c r="A4750" t="s">
        <v>507</v>
      </c>
      <c r="B4750" t="s">
        <v>508</v>
      </c>
      <c r="C4750" t="s">
        <v>509</v>
      </c>
      <c r="D4750" t="s">
        <v>361</v>
      </c>
      <c r="E4750" t="s">
        <v>332</v>
      </c>
      <c r="F4750" t="s">
        <v>187</v>
      </c>
      <c r="G4750" t="s">
        <v>195</v>
      </c>
      <c r="H4750" t="s">
        <v>417</v>
      </c>
      <c r="I4750" t="s">
        <v>418</v>
      </c>
      <c r="J4750" t="s">
        <v>419</v>
      </c>
      <c r="K4750" t="s">
        <v>191</v>
      </c>
      <c r="N4750" t="s">
        <v>206</v>
      </c>
      <c r="O4750" t="s">
        <v>194</v>
      </c>
      <c r="P4750">
        <v>2015</v>
      </c>
      <c r="Q4750">
        <v>2.9611081583048801E-2</v>
      </c>
    </row>
    <row r="4751" spans="1:17" x14ac:dyDescent="0.25">
      <c r="A4751" t="s">
        <v>507</v>
      </c>
      <c r="B4751" t="s">
        <v>508</v>
      </c>
      <c r="C4751" t="s">
        <v>509</v>
      </c>
      <c r="D4751" t="s">
        <v>361</v>
      </c>
      <c r="E4751" t="s">
        <v>332</v>
      </c>
      <c r="F4751" t="s">
        <v>187</v>
      </c>
      <c r="G4751" t="s">
        <v>195</v>
      </c>
      <c r="H4751" t="s">
        <v>417</v>
      </c>
      <c r="I4751" t="s">
        <v>418</v>
      </c>
      <c r="J4751" t="s">
        <v>419</v>
      </c>
      <c r="K4751" t="s">
        <v>191</v>
      </c>
      <c r="N4751" t="s">
        <v>206</v>
      </c>
      <c r="O4751" t="s">
        <v>194</v>
      </c>
      <c r="P4751">
        <v>2020</v>
      </c>
      <c r="Q4751">
        <v>2.9611081584546398E-2</v>
      </c>
    </row>
    <row r="4752" spans="1:17" x14ac:dyDescent="0.25">
      <c r="A4752" t="s">
        <v>507</v>
      </c>
      <c r="B4752" t="s">
        <v>508</v>
      </c>
      <c r="C4752" t="s">
        <v>509</v>
      </c>
      <c r="D4752" t="s">
        <v>361</v>
      </c>
      <c r="E4752" t="s">
        <v>332</v>
      </c>
      <c r="F4752" t="s">
        <v>187</v>
      </c>
      <c r="G4752" t="s">
        <v>195</v>
      </c>
      <c r="H4752" t="s">
        <v>417</v>
      </c>
      <c r="I4752" t="s">
        <v>418</v>
      </c>
      <c r="J4752" t="s">
        <v>419</v>
      </c>
      <c r="K4752" t="s">
        <v>191</v>
      </c>
      <c r="N4752" t="s">
        <v>206</v>
      </c>
      <c r="O4752" t="s">
        <v>264</v>
      </c>
      <c r="P4752">
        <v>2020</v>
      </c>
      <c r="Q4752">
        <v>2.1853055727919599E-2</v>
      </c>
    </row>
    <row r="4753" spans="1:17" x14ac:dyDescent="0.25">
      <c r="A4753" t="s">
        <v>507</v>
      </c>
      <c r="B4753" t="s">
        <v>508</v>
      </c>
      <c r="C4753" t="s">
        <v>509</v>
      </c>
      <c r="D4753" t="s">
        <v>361</v>
      </c>
      <c r="E4753" t="s">
        <v>332</v>
      </c>
      <c r="F4753" t="s">
        <v>187</v>
      </c>
      <c r="G4753" t="s">
        <v>195</v>
      </c>
      <c r="H4753" t="s">
        <v>417</v>
      </c>
      <c r="I4753" t="s">
        <v>418</v>
      </c>
      <c r="J4753" t="s">
        <v>419</v>
      </c>
      <c r="K4753" t="s">
        <v>191</v>
      </c>
      <c r="N4753" t="s">
        <v>206</v>
      </c>
      <c r="O4753" t="s">
        <v>265</v>
      </c>
      <c r="P4753">
        <v>2020</v>
      </c>
      <c r="Q4753">
        <v>3.2706733223557799E-2</v>
      </c>
    </row>
    <row r="4754" spans="1:17" x14ac:dyDescent="0.25">
      <c r="A4754" t="s">
        <v>507</v>
      </c>
      <c r="B4754" t="s">
        <v>508</v>
      </c>
      <c r="C4754" t="s">
        <v>509</v>
      </c>
      <c r="D4754" t="s">
        <v>361</v>
      </c>
      <c r="E4754" t="s">
        <v>332</v>
      </c>
      <c r="F4754" t="s">
        <v>187</v>
      </c>
      <c r="G4754" t="s">
        <v>195</v>
      </c>
      <c r="H4754" t="s">
        <v>417</v>
      </c>
      <c r="I4754" t="s">
        <v>418</v>
      </c>
      <c r="J4754" t="s">
        <v>419</v>
      </c>
      <c r="K4754" t="s">
        <v>191</v>
      </c>
      <c r="N4754" t="s">
        <v>206</v>
      </c>
      <c r="O4754" t="s">
        <v>194</v>
      </c>
      <c r="P4754">
        <v>2030</v>
      </c>
      <c r="Q4754">
        <v>2.9626820588381699E-2</v>
      </c>
    </row>
    <row r="4755" spans="1:17" x14ac:dyDescent="0.25">
      <c r="A4755" t="s">
        <v>507</v>
      </c>
      <c r="B4755" t="s">
        <v>508</v>
      </c>
      <c r="C4755" t="s">
        <v>509</v>
      </c>
      <c r="D4755" t="s">
        <v>361</v>
      </c>
      <c r="E4755" t="s">
        <v>332</v>
      </c>
      <c r="F4755" t="s">
        <v>187</v>
      </c>
      <c r="G4755" t="s">
        <v>195</v>
      </c>
      <c r="H4755" t="s">
        <v>417</v>
      </c>
      <c r="I4755" t="s">
        <v>418</v>
      </c>
      <c r="J4755" t="s">
        <v>419</v>
      </c>
      <c r="K4755" t="s">
        <v>191</v>
      </c>
      <c r="N4755" t="s">
        <v>206</v>
      </c>
      <c r="O4755" t="s">
        <v>194</v>
      </c>
      <c r="P4755">
        <v>2050</v>
      </c>
      <c r="Q4755">
        <v>2.9548499965428798E-2</v>
      </c>
    </row>
    <row r="4756" spans="1:17" x14ac:dyDescent="0.25">
      <c r="A4756" t="s">
        <v>507</v>
      </c>
      <c r="B4756" t="s">
        <v>508</v>
      </c>
      <c r="C4756" t="s">
        <v>509</v>
      </c>
      <c r="D4756" t="s">
        <v>361</v>
      </c>
      <c r="E4756" t="s">
        <v>332</v>
      </c>
      <c r="F4756" t="s">
        <v>187</v>
      </c>
      <c r="G4756" t="s">
        <v>195</v>
      </c>
      <c r="H4756" t="s">
        <v>417</v>
      </c>
      <c r="I4756" t="s">
        <v>418</v>
      </c>
      <c r="J4756" t="s">
        <v>419</v>
      </c>
      <c r="K4756" t="s">
        <v>191</v>
      </c>
      <c r="N4756" t="s">
        <v>206</v>
      </c>
      <c r="O4756" t="s">
        <v>264</v>
      </c>
      <c r="P4756">
        <v>2050</v>
      </c>
      <c r="Q4756">
        <v>1.7985169318766901E-2</v>
      </c>
    </row>
    <row r="4757" spans="1:17" x14ac:dyDescent="0.25">
      <c r="A4757" t="s">
        <v>507</v>
      </c>
      <c r="B4757" t="s">
        <v>508</v>
      </c>
      <c r="C4757" t="s">
        <v>509</v>
      </c>
      <c r="D4757" t="s">
        <v>361</v>
      </c>
      <c r="E4757" t="s">
        <v>332</v>
      </c>
      <c r="F4757" t="s">
        <v>187</v>
      </c>
      <c r="G4757" t="s">
        <v>195</v>
      </c>
      <c r="H4757" t="s">
        <v>417</v>
      </c>
      <c r="I4757" t="s">
        <v>418</v>
      </c>
      <c r="J4757" t="s">
        <v>419</v>
      </c>
      <c r="K4757" t="s">
        <v>191</v>
      </c>
      <c r="N4757" t="s">
        <v>206</v>
      </c>
      <c r="O4757" t="s">
        <v>265</v>
      </c>
      <c r="P4757">
        <v>2050</v>
      </c>
      <c r="Q4757">
        <v>3.4305073379579797E-2</v>
      </c>
    </row>
    <row r="4758" spans="1:17" x14ac:dyDescent="0.25">
      <c r="A4758" t="s">
        <v>507</v>
      </c>
      <c r="B4758" t="s">
        <v>508</v>
      </c>
      <c r="C4758" t="s">
        <v>509</v>
      </c>
      <c r="D4758" t="s">
        <v>361</v>
      </c>
      <c r="E4758" t="s">
        <v>332</v>
      </c>
      <c r="F4758" t="s">
        <v>187</v>
      </c>
      <c r="G4758" t="s">
        <v>195</v>
      </c>
      <c r="H4758" t="s">
        <v>421</v>
      </c>
      <c r="I4758" t="s">
        <v>197</v>
      </c>
      <c r="J4758" t="s">
        <v>422</v>
      </c>
      <c r="O4758" t="s">
        <v>194</v>
      </c>
      <c r="P4758">
        <v>2015</v>
      </c>
      <c r="Q4758">
        <v>0.36575444899999998</v>
      </c>
    </row>
    <row r="4759" spans="1:17" x14ac:dyDescent="0.25">
      <c r="A4759" t="s">
        <v>507</v>
      </c>
      <c r="B4759" t="s">
        <v>508</v>
      </c>
      <c r="C4759" t="s">
        <v>509</v>
      </c>
      <c r="D4759" t="s">
        <v>361</v>
      </c>
      <c r="E4759" t="s">
        <v>332</v>
      </c>
      <c r="F4759" t="s">
        <v>187</v>
      </c>
      <c r="G4759" t="s">
        <v>195</v>
      </c>
      <c r="H4759" t="s">
        <v>421</v>
      </c>
      <c r="I4759" t="s">
        <v>197</v>
      </c>
      <c r="J4759" t="s">
        <v>422</v>
      </c>
      <c r="O4759" t="s">
        <v>194</v>
      </c>
      <c r="P4759">
        <v>2020</v>
      </c>
      <c r="Q4759">
        <v>0.36575444800000001</v>
      </c>
    </row>
    <row r="4760" spans="1:17" x14ac:dyDescent="0.25">
      <c r="A4760" t="s">
        <v>507</v>
      </c>
      <c r="B4760" t="s">
        <v>508</v>
      </c>
      <c r="C4760" t="s">
        <v>509</v>
      </c>
      <c r="D4760" t="s">
        <v>361</v>
      </c>
      <c r="E4760" t="s">
        <v>332</v>
      </c>
      <c r="F4760" t="s">
        <v>187</v>
      </c>
      <c r="G4760" t="s">
        <v>195</v>
      </c>
      <c r="H4760" t="s">
        <v>421</v>
      </c>
      <c r="I4760" t="s">
        <v>197</v>
      </c>
      <c r="J4760" t="s">
        <v>422</v>
      </c>
      <c r="O4760" t="s">
        <v>264</v>
      </c>
      <c r="P4760">
        <v>2020</v>
      </c>
      <c r="Q4760">
        <v>0.34109812</v>
      </c>
    </row>
    <row r="4761" spans="1:17" x14ac:dyDescent="0.25">
      <c r="A4761" t="s">
        <v>507</v>
      </c>
      <c r="B4761" t="s">
        <v>508</v>
      </c>
      <c r="C4761" t="s">
        <v>509</v>
      </c>
      <c r="D4761" t="s">
        <v>361</v>
      </c>
      <c r="E4761" t="s">
        <v>332</v>
      </c>
      <c r="F4761" t="s">
        <v>187</v>
      </c>
      <c r="G4761" t="s">
        <v>195</v>
      </c>
      <c r="H4761" t="s">
        <v>421</v>
      </c>
      <c r="I4761" t="s">
        <v>197</v>
      </c>
      <c r="J4761" t="s">
        <v>422</v>
      </c>
      <c r="O4761" t="s">
        <v>265</v>
      </c>
      <c r="P4761">
        <v>2020</v>
      </c>
      <c r="Q4761">
        <v>0.489047962</v>
      </c>
    </row>
    <row r="4762" spans="1:17" x14ac:dyDescent="0.25">
      <c r="A4762" t="s">
        <v>507</v>
      </c>
      <c r="B4762" t="s">
        <v>508</v>
      </c>
      <c r="C4762" t="s">
        <v>509</v>
      </c>
      <c r="D4762" t="s">
        <v>361</v>
      </c>
      <c r="E4762" t="s">
        <v>332</v>
      </c>
      <c r="F4762" t="s">
        <v>187</v>
      </c>
      <c r="G4762" t="s">
        <v>195</v>
      </c>
      <c r="H4762" t="s">
        <v>421</v>
      </c>
      <c r="I4762" t="s">
        <v>197</v>
      </c>
      <c r="J4762" t="s">
        <v>422</v>
      </c>
      <c r="O4762" t="s">
        <v>194</v>
      </c>
      <c r="P4762">
        <v>2030</v>
      </c>
      <c r="Q4762">
        <v>0.36767928599999999</v>
      </c>
    </row>
    <row r="4763" spans="1:17" x14ac:dyDescent="0.25">
      <c r="A4763" t="s">
        <v>507</v>
      </c>
      <c r="B4763" t="s">
        <v>508</v>
      </c>
      <c r="C4763" t="s">
        <v>509</v>
      </c>
      <c r="D4763" t="s">
        <v>361</v>
      </c>
      <c r="E4763" t="s">
        <v>332</v>
      </c>
      <c r="F4763" t="s">
        <v>187</v>
      </c>
      <c r="G4763" t="s">
        <v>195</v>
      </c>
      <c r="H4763" t="s">
        <v>421</v>
      </c>
      <c r="I4763" t="s">
        <v>197</v>
      </c>
      <c r="J4763" t="s">
        <v>422</v>
      </c>
      <c r="O4763" t="s">
        <v>194</v>
      </c>
      <c r="P4763">
        <v>2050</v>
      </c>
      <c r="Q4763">
        <v>0.35852039299999999</v>
      </c>
    </row>
    <row r="4764" spans="1:17" x14ac:dyDescent="0.25">
      <c r="A4764" t="s">
        <v>507</v>
      </c>
      <c r="B4764" t="s">
        <v>508</v>
      </c>
      <c r="C4764" t="s">
        <v>509</v>
      </c>
      <c r="D4764" t="s">
        <v>361</v>
      </c>
      <c r="E4764" t="s">
        <v>332</v>
      </c>
      <c r="F4764" t="s">
        <v>187</v>
      </c>
      <c r="G4764" t="s">
        <v>195</v>
      </c>
      <c r="H4764" t="s">
        <v>421</v>
      </c>
      <c r="I4764" t="s">
        <v>197</v>
      </c>
      <c r="J4764" t="s">
        <v>422</v>
      </c>
      <c r="O4764" t="s">
        <v>264</v>
      </c>
      <c r="P4764">
        <v>2050</v>
      </c>
      <c r="Q4764">
        <v>0.34794606900000002</v>
      </c>
    </row>
    <row r="4765" spans="1:17" x14ac:dyDescent="0.25">
      <c r="A4765" t="s">
        <v>507</v>
      </c>
      <c r="B4765" t="s">
        <v>508</v>
      </c>
      <c r="C4765" t="s">
        <v>509</v>
      </c>
      <c r="D4765" t="s">
        <v>361</v>
      </c>
      <c r="E4765" t="s">
        <v>332</v>
      </c>
      <c r="F4765" t="s">
        <v>187</v>
      </c>
      <c r="G4765" t="s">
        <v>195</v>
      </c>
      <c r="H4765" t="s">
        <v>421</v>
      </c>
      <c r="I4765" t="s">
        <v>197</v>
      </c>
      <c r="J4765" t="s">
        <v>422</v>
      </c>
      <c r="O4765" t="s">
        <v>265</v>
      </c>
      <c r="P4765">
        <v>2050</v>
      </c>
      <c r="Q4765">
        <v>0.50088522400000002</v>
      </c>
    </row>
    <row r="4766" spans="1:17" x14ac:dyDescent="0.25">
      <c r="A4766" t="s">
        <v>507</v>
      </c>
      <c r="B4766" t="s">
        <v>508</v>
      </c>
      <c r="C4766" t="s">
        <v>509</v>
      </c>
      <c r="D4766" t="s">
        <v>361</v>
      </c>
      <c r="E4766" t="s">
        <v>332</v>
      </c>
      <c r="F4766" t="s">
        <v>187</v>
      </c>
      <c r="G4766" t="s">
        <v>195</v>
      </c>
      <c r="H4766" t="s">
        <v>200</v>
      </c>
      <c r="I4766" t="s">
        <v>201</v>
      </c>
      <c r="K4766" t="s">
        <v>202</v>
      </c>
      <c r="N4766" t="s">
        <v>206</v>
      </c>
      <c r="O4766" t="s">
        <v>194</v>
      </c>
      <c r="P4766">
        <v>2015</v>
      </c>
      <c r="Q4766">
        <v>2.5</v>
      </c>
    </row>
    <row r="4767" spans="1:17" x14ac:dyDescent="0.25">
      <c r="A4767" t="s">
        <v>507</v>
      </c>
      <c r="B4767" t="s">
        <v>508</v>
      </c>
      <c r="C4767" t="s">
        <v>509</v>
      </c>
      <c r="D4767" t="s">
        <v>361</v>
      </c>
      <c r="E4767" t="s">
        <v>332</v>
      </c>
      <c r="F4767" t="s">
        <v>187</v>
      </c>
      <c r="G4767" t="s">
        <v>195</v>
      </c>
      <c r="H4767" t="s">
        <v>200</v>
      </c>
      <c r="I4767" t="s">
        <v>201</v>
      </c>
      <c r="K4767" t="s">
        <v>202</v>
      </c>
      <c r="N4767" t="s">
        <v>206</v>
      </c>
      <c r="O4767" t="s">
        <v>194</v>
      </c>
      <c r="P4767">
        <v>2020</v>
      </c>
      <c r="Q4767">
        <v>2.5</v>
      </c>
    </row>
    <row r="4768" spans="1:17" x14ac:dyDescent="0.25">
      <c r="A4768" t="s">
        <v>507</v>
      </c>
      <c r="B4768" t="s">
        <v>508</v>
      </c>
      <c r="C4768" t="s">
        <v>509</v>
      </c>
      <c r="D4768" t="s">
        <v>361</v>
      </c>
      <c r="E4768" t="s">
        <v>332</v>
      </c>
      <c r="F4768" t="s">
        <v>187</v>
      </c>
      <c r="G4768" t="s">
        <v>195</v>
      </c>
      <c r="H4768" t="s">
        <v>200</v>
      </c>
      <c r="I4768" t="s">
        <v>201</v>
      </c>
      <c r="K4768" t="s">
        <v>202</v>
      </c>
      <c r="N4768" t="s">
        <v>206</v>
      </c>
      <c r="O4768" t="s">
        <v>264</v>
      </c>
      <c r="P4768">
        <v>2020</v>
      </c>
      <c r="Q4768">
        <v>2</v>
      </c>
    </row>
    <row r="4769" spans="1:17" x14ac:dyDescent="0.25">
      <c r="A4769" t="s">
        <v>507</v>
      </c>
      <c r="B4769" t="s">
        <v>508</v>
      </c>
      <c r="C4769" t="s">
        <v>509</v>
      </c>
      <c r="D4769" t="s">
        <v>361</v>
      </c>
      <c r="E4769" t="s">
        <v>332</v>
      </c>
      <c r="F4769" t="s">
        <v>187</v>
      </c>
      <c r="G4769" t="s">
        <v>195</v>
      </c>
      <c r="H4769" t="s">
        <v>200</v>
      </c>
      <c r="I4769" t="s">
        <v>201</v>
      </c>
      <c r="K4769" t="s">
        <v>202</v>
      </c>
      <c r="N4769" t="s">
        <v>206</v>
      </c>
      <c r="O4769" t="s">
        <v>265</v>
      </c>
      <c r="P4769">
        <v>2020</v>
      </c>
      <c r="Q4769">
        <v>3</v>
      </c>
    </row>
    <row r="4770" spans="1:17" x14ac:dyDescent="0.25">
      <c r="A4770" t="s">
        <v>507</v>
      </c>
      <c r="B4770" t="s">
        <v>508</v>
      </c>
      <c r="C4770" t="s">
        <v>509</v>
      </c>
      <c r="D4770" t="s">
        <v>361</v>
      </c>
      <c r="E4770" t="s">
        <v>332</v>
      </c>
      <c r="F4770" t="s">
        <v>187</v>
      </c>
      <c r="G4770" t="s">
        <v>195</v>
      </c>
      <c r="H4770" t="s">
        <v>200</v>
      </c>
      <c r="I4770" t="s">
        <v>201</v>
      </c>
      <c r="K4770" t="s">
        <v>202</v>
      </c>
      <c r="N4770" t="s">
        <v>206</v>
      </c>
      <c r="O4770" t="s">
        <v>194</v>
      </c>
      <c r="P4770">
        <v>2030</v>
      </c>
      <c r="Q4770">
        <v>2.5</v>
      </c>
    </row>
    <row r="4771" spans="1:17" x14ac:dyDescent="0.25">
      <c r="A4771" t="s">
        <v>507</v>
      </c>
      <c r="B4771" t="s">
        <v>508</v>
      </c>
      <c r="C4771" t="s">
        <v>509</v>
      </c>
      <c r="D4771" t="s">
        <v>361</v>
      </c>
      <c r="E4771" t="s">
        <v>332</v>
      </c>
      <c r="F4771" t="s">
        <v>187</v>
      </c>
      <c r="G4771" t="s">
        <v>195</v>
      </c>
      <c r="H4771" t="s">
        <v>200</v>
      </c>
      <c r="I4771" t="s">
        <v>201</v>
      </c>
      <c r="K4771" t="s">
        <v>202</v>
      </c>
      <c r="N4771" t="s">
        <v>206</v>
      </c>
      <c r="O4771" t="s">
        <v>194</v>
      </c>
      <c r="P4771">
        <v>2050</v>
      </c>
      <c r="Q4771">
        <v>2.5</v>
      </c>
    </row>
    <row r="4772" spans="1:17" x14ac:dyDescent="0.25">
      <c r="A4772" t="s">
        <v>507</v>
      </c>
      <c r="B4772" t="s">
        <v>508</v>
      </c>
      <c r="C4772" t="s">
        <v>509</v>
      </c>
      <c r="D4772" t="s">
        <v>361</v>
      </c>
      <c r="E4772" t="s">
        <v>332</v>
      </c>
      <c r="F4772" t="s">
        <v>187</v>
      </c>
      <c r="G4772" t="s">
        <v>195</v>
      </c>
      <c r="H4772" t="s">
        <v>200</v>
      </c>
      <c r="I4772" t="s">
        <v>201</v>
      </c>
      <c r="K4772" t="s">
        <v>202</v>
      </c>
      <c r="N4772" t="s">
        <v>206</v>
      </c>
      <c r="O4772" t="s">
        <v>264</v>
      </c>
      <c r="P4772">
        <v>2050</v>
      </c>
      <c r="Q4772">
        <v>1.5</v>
      </c>
    </row>
    <row r="4773" spans="1:17" x14ac:dyDescent="0.25">
      <c r="A4773" t="s">
        <v>507</v>
      </c>
      <c r="B4773" t="s">
        <v>508</v>
      </c>
      <c r="C4773" t="s">
        <v>509</v>
      </c>
      <c r="D4773" t="s">
        <v>361</v>
      </c>
      <c r="E4773" t="s">
        <v>332</v>
      </c>
      <c r="F4773" t="s">
        <v>187</v>
      </c>
      <c r="G4773" t="s">
        <v>195</v>
      </c>
      <c r="H4773" t="s">
        <v>200</v>
      </c>
      <c r="I4773" t="s">
        <v>201</v>
      </c>
      <c r="K4773" t="s">
        <v>202</v>
      </c>
      <c r="N4773" t="s">
        <v>206</v>
      </c>
      <c r="O4773" t="s">
        <v>265</v>
      </c>
      <c r="P4773">
        <v>2050</v>
      </c>
      <c r="Q4773">
        <v>3</v>
      </c>
    </row>
    <row r="4774" spans="1:17" x14ac:dyDescent="0.25">
      <c r="A4774" t="s">
        <v>507</v>
      </c>
      <c r="B4774" t="s">
        <v>508</v>
      </c>
      <c r="C4774" t="s">
        <v>509</v>
      </c>
      <c r="D4774" t="s">
        <v>361</v>
      </c>
      <c r="E4774" t="s">
        <v>332</v>
      </c>
      <c r="F4774" t="s">
        <v>187</v>
      </c>
      <c r="G4774" t="s">
        <v>195</v>
      </c>
      <c r="H4774" t="s">
        <v>423</v>
      </c>
      <c r="I4774" t="s">
        <v>205</v>
      </c>
      <c r="J4774" t="s">
        <v>422</v>
      </c>
      <c r="M4774" t="s">
        <v>371</v>
      </c>
      <c r="O4774" t="s">
        <v>194</v>
      </c>
      <c r="P4774">
        <v>2015</v>
      </c>
      <c r="Q4774">
        <v>1</v>
      </c>
    </row>
    <row r="4775" spans="1:17" x14ac:dyDescent="0.25">
      <c r="A4775" t="s">
        <v>507</v>
      </c>
      <c r="B4775" t="s">
        <v>508</v>
      </c>
      <c r="C4775" t="s">
        <v>509</v>
      </c>
      <c r="D4775" t="s">
        <v>361</v>
      </c>
      <c r="E4775" t="s">
        <v>332</v>
      </c>
      <c r="F4775" t="s">
        <v>187</v>
      </c>
      <c r="G4775" t="s">
        <v>195</v>
      </c>
      <c r="H4775" t="s">
        <v>423</v>
      </c>
      <c r="I4775" t="s">
        <v>205</v>
      </c>
      <c r="J4775" t="s">
        <v>422</v>
      </c>
      <c r="M4775" t="s">
        <v>371</v>
      </c>
      <c r="O4775" t="s">
        <v>194</v>
      </c>
      <c r="P4775">
        <v>2020</v>
      </c>
      <c r="Q4775">
        <v>1</v>
      </c>
    </row>
    <row r="4776" spans="1:17" x14ac:dyDescent="0.25">
      <c r="A4776" t="s">
        <v>507</v>
      </c>
      <c r="B4776" t="s">
        <v>508</v>
      </c>
      <c r="C4776" t="s">
        <v>509</v>
      </c>
      <c r="D4776" t="s">
        <v>361</v>
      </c>
      <c r="E4776" t="s">
        <v>332</v>
      </c>
      <c r="F4776" t="s">
        <v>187</v>
      </c>
      <c r="G4776" t="s">
        <v>195</v>
      </c>
      <c r="H4776" t="s">
        <v>423</v>
      </c>
      <c r="I4776" t="s">
        <v>205</v>
      </c>
      <c r="J4776" t="s">
        <v>422</v>
      </c>
      <c r="M4776" t="s">
        <v>371</v>
      </c>
      <c r="O4776" t="s">
        <v>264</v>
      </c>
      <c r="P4776">
        <v>2020</v>
      </c>
      <c r="Q4776">
        <v>1</v>
      </c>
    </row>
    <row r="4777" spans="1:17" x14ac:dyDescent="0.25">
      <c r="A4777" t="s">
        <v>507</v>
      </c>
      <c r="B4777" t="s">
        <v>508</v>
      </c>
      <c r="C4777" t="s">
        <v>509</v>
      </c>
      <c r="D4777" t="s">
        <v>361</v>
      </c>
      <c r="E4777" t="s">
        <v>332</v>
      </c>
      <c r="F4777" t="s">
        <v>187</v>
      </c>
      <c r="G4777" t="s">
        <v>195</v>
      </c>
      <c r="H4777" t="s">
        <v>423</v>
      </c>
      <c r="I4777" t="s">
        <v>205</v>
      </c>
      <c r="J4777" t="s">
        <v>422</v>
      </c>
      <c r="M4777" t="s">
        <v>371</v>
      </c>
      <c r="O4777" t="s">
        <v>265</v>
      </c>
      <c r="P4777">
        <v>2020</v>
      </c>
      <c r="Q4777">
        <v>1</v>
      </c>
    </row>
    <row r="4778" spans="1:17" x14ac:dyDescent="0.25">
      <c r="A4778" t="s">
        <v>507</v>
      </c>
      <c r="B4778" t="s">
        <v>508</v>
      </c>
      <c r="C4778" t="s">
        <v>509</v>
      </c>
      <c r="D4778" t="s">
        <v>361</v>
      </c>
      <c r="E4778" t="s">
        <v>332</v>
      </c>
      <c r="F4778" t="s">
        <v>187</v>
      </c>
      <c r="G4778" t="s">
        <v>195</v>
      </c>
      <c r="H4778" t="s">
        <v>423</v>
      </c>
      <c r="I4778" t="s">
        <v>205</v>
      </c>
      <c r="J4778" t="s">
        <v>422</v>
      </c>
      <c r="M4778" t="s">
        <v>371</v>
      </c>
      <c r="O4778" t="s">
        <v>194</v>
      </c>
      <c r="P4778">
        <v>2030</v>
      </c>
      <c r="Q4778">
        <v>1</v>
      </c>
    </row>
    <row r="4779" spans="1:17" x14ac:dyDescent="0.25">
      <c r="A4779" t="s">
        <v>507</v>
      </c>
      <c r="B4779" t="s">
        <v>508</v>
      </c>
      <c r="C4779" t="s">
        <v>509</v>
      </c>
      <c r="D4779" t="s">
        <v>361</v>
      </c>
      <c r="E4779" t="s">
        <v>332</v>
      </c>
      <c r="F4779" t="s">
        <v>187</v>
      </c>
      <c r="G4779" t="s">
        <v>195</v>
      </c>
      <c r="H4779" t="s">
        <v>423</v>
      </c>
      <c r="I4779" t="s">
        <v>205</v>
      </c>
      <c r="J4779" t="s">
        <v>422</v>
      </c>
      <c r="M4779" t="s">
        <v>371</v>
      </c>
      <c r="O4779" t="s">
        <v>194</v>
      </c>
      <c r="P4779">
        <v>2050</v>
      </c>
      <c r="Q4779">
        <v>1</v>
      </c>
    </row>
    <row r="4780" spans="1:17" x14ac:dyDescent="0.25">
      <c r="A4780" t="s">
        <v>507</v>
      </c>
      <c r="B4780" t="s">
        <v>508</v>
      </c>
      <c r="C4780" t="s">
        <v>509</v>
      </c>
      <c r="D4780" t="s">
        <v>361</v>
      </c>
      <c r="E4780" t="s">
        <v>332</v>
      </c>
      <c r="F4780" t="s">
        <v>187</v>
      </c>
      <c r="G4780" t="s">
        <v>195</v>
      </c>
      <c r="H4780" t="s">
        <v>423</v>
      </c>
      <c r="I4780" t="s">
        <v>205</v>
      </c>
      <c r="J4780" t="s">
        <v>422</v>
      </c>
      <c r="M4780" t="s">
        <v>371</v>
      </c>
      <c r="O4780" t="s">
        <v>264</v>
      </c>
      <c r="P4780">
        <v>2050</v>
      </c>
      <c r="Q4780">
        <v>1</v>
      </c>
    </row>
    <row r="4781" spans="1:17" x14ac:dyDescent="0.25">
      <c r="A4781" t="s">
        <v>507</v>
      </c>
      <c r="B4781" t="s">
        <v>508</v>
      </c>
      <c r="C4781" t="s">
        <v>509</v>
      </c>
      <c r="D4781" t="s">
        <v>361</v>
      </c>
      <c r="E4781" t="s">
        <v>332</v>
      </c>
      <c r="F4781" t="s">
        <v>187</v>
      </c>
      <c r="G4781" t="s">
        <v>195</v>
      </c>
      <c r="H4781" t="s">
        <v>423</v>
      </c>
      <c r="I4781" t="s">
        <v>205</v>
      </c>
      <c r="J4781" t="s">
        <v>422</v>
      </c>
      <c r="M4781" t="s">
        <v>371</v>
      </c>
      <c r="O4781" t="s">
        <v>265</v>
      </c>
      <c r="P4781">
        <v>2050</v>
      </c>
      <c r="Q4781">
        <v>1</v>
      </c>
    </row>
    <row r="4782" spans="1:17" x14ac:dyDescent="0.25">
      <c r="A4782" t="s">
        <v>507</v>
      </c>
      <c r="B4782" t="s">
        <v>508</v>
      </c>
      <c r="C4782" t="s">
        <v>509</v>
      </c>
      <c r="D4782" t="s">
        <v>361</v>
      </c>
      <c r="E4782" t="s">
        <v>332</v>
      </c>
      <c r="F4782" t="s">
        <v>187</v>
      </c>
      <c r="G4782" t="s">
        <v>195</v>
      </c>
      <c r="H4782" t="s">
        <v>350</v>
      </c>
      <c r="I4782" t="s">
        <v>208</v>
      </c>
      <c r="J4782" t="s">
        <v>351</v>
      </c>
      <c r="K4782" t="s">
        <v>191</v>
      </c>
      <c r="M4782" t="s">
        <v>510</v>
      </c>
      <c r="N4782" t="s">
        <v>206</v>
      </c>
      <c r="O4782" t="s">
        <v>194</v>
      </c>
      <c r="P4782">
        <v>2015</v>
      </c>
      <c r="Q4782">
        <v>0.28227225909999998</v>
      </c>
    </row>
    <row r="4783" spans="1:17" x14ac:dyDescent="0.25">
      <c r="A4783" t="s">
        <v>507</v>
      </c>
      <c r="B4783" t="s">
        <v>508</v>
      </c>
      <c r="C4783" t="s">
        <v>509</v>
      </c>
      <c r="D4783" t="s">
        <v>361</v>
      </c>
      <c r="E4783" t="s">
        <v>332</v>
      </c>
      <c r="F4783" t="s">
        <v>187</v>
      </c>
      <c r="G4783" t="s">
        <v>195</v>
      </c>
      <c r="H4783" t="s">
        <v>350</v>
      </c>
      <c r="I4783" t="s">
        <v>208</v>
      </c>
      <c r="J4783" t="s">
        <v>351</v>
      </c>
      <c r="K4783" t="s">
        <v>191</v>
      </c>
      <c r="M4783" t="s">
        <v>510</v>
      </c>
      <c r="N4783" t="s">
        <v>206</v>
      </c>
      <c r="O4783" t="s">
        <v>194</v>
      </c>
      <c r="P4783">
        <v>2020</v>
      </c>
      <c r="Q4783">
        <v>0.28227225839999998</v>
      </c>
    </row>
    <row r="4784" spans="1:17" x14ac:dyDescent="0.25">
      <c r="A4784" t="s">
        <v>507</v>
      </c>
      <c r="B4784" t="s">
        <v>508</v>
      </c>
      <c r="C4784" t="s">
        <v>509</v>
      </c>
      <c r="D4784" t="s">
        <v>361</v>
      </c>
      <c r="E4784" t="s">
        <v>332</v>
      </c>
      <c r="F4784" t="s">
        <v>187</v>
      </c>
      <c r="G4784" t="s">
        <v>195</v>
      </c>
      <c r="H4784" t="s">
        <v>350</v>
      </c>
      <c r="I4784" t="s">
        <v>208</v>
      </c>
      <c r="J4784" t="s">
        <v>351</v>
      </c>
      <c r="K4784" t="s">
        <v>191</v>
      </c>
      <c r="M4784" t="s">
        <v>510</v>
      </c>
      <c r="N4784" t="s">
        <v>206</v>
      </c>
      <c r="O4784" t="s">
        <v>264</v>
      </c>
      <c r="P4784">
        <v>2020</v>
      </c>
      <c r="Q4784">
        <v>0.24</v>
      </c>
    </row>
    <row r="4785" spans="1:17" x14ac:dyDescent="0.25">
      <c r="A4785" t="s">
        <v>507</v>
      </c>
      <c r="B4785" t="s">
        <v>508</v>
      </c>
      <c r="C4785" t="s">
        <v>509</v>
      </c>
      <c r="D4785" t="s">
        <v>361</v>
      </c>
      <c r="E4785" t="s">
        <v>332</v>
      </c>
      <c r="F4785" t="s">
        <v>187</v>
      </c>
      <c r="G4785" t="s">
        <v>195</v>
      </c>
      <c r="H4785" t="s">
        <v>350</v>
      </c>
      <c r="I4785" t="s">
        <v>208</v>
      </c>
      <c r="J4785" t="s">
        <v>351</v>
      </c>
      <c r="K4785" t="s">
        <v>191</v>
      </c>
      <c r="M4785" t="s">
        <v>510</v>
      </c>
      <c r="N4785" t="s">
        <v>206</v>
      </c>
      <c r="O4785" t="s">
        <v>265</v>
      </c>
      <c r="P4785">
        <v>2020</v>
      </c>
      <c r="Q4785">
        <v>0.38</v>
      </c>
    </row>
    <row r="4786" spans="1:17" x14ac:dyDescent="0.25">
      <c r="A4786" t="s">
        <v>507</v>
      </c>
      <c r="B4786" t="s">
        <v>508</v>
      </c>
      <c r="C4786" t="s">
        <v>509</v>
      </c>
      <c r="D4786" t="s">
        <v>361</v>
      </c>
      <c r="E4786" t="s">
        <v>332</v>
      </c>
      <c r="F4786" t="s">
        <v>187</v>
      </c>
      <c r="G4786" t="s">
        <v>195</v>
      </c>
      <c r="H4786" t="s">
        <v>350</v>
      </c>
      <c r="I4786" t="s">
        <v>208</v>
      </c>
      <c r="J4786" t="s">
        <v>351</v>
      </c>
      <c r="K4786" t="s">
        <v>191</v>
      </c>
      <c r="M4786" t="s">
        <v>510</v>
      </c>
      <c r="N4786" t="s">
        <v>206</v>
      </c>
      <c r="O4786" t="s">
        <v>194</v>
      </c>
      <c r="P4786">
        <v>2030</v>
      </c>
      <c r="Q4786">
        <v>0.28334639</v>
      </c>
    </row>
    <row r="4787" spans="1:17" x14ac:dyDescent="0.25">
      <c r="A4787" t="s">
        <v>507</v>
      </c>
      <c r="B4787" t="s">
        <v>508</v>
      </c>
      <c r="C4787" t="s">
        <v>509</v>
      </c>
      <c r="D4787" t="s">
        <v>361</v>
      </c>
      <c r="E4787" t="s">
        <v>332</v>
      </c>
      <c r="F4787" t="s">
        <v>187</v>
      </c>
      <c r="G4787" t="s">
        <v>195</v>
      </c>
      <c r="H4787" t="s">
        <v>350</v>
      </c>
      <c r="I4787" t="s">
        <v>208</v>
      </c>
      <c r="J4787" t="s">
        <v>351</v>
      </c>
      <c r="K4787" t="s">
        <v>191</v>
      </c>
      <c r="M4787" t="s">
        <v>510</v>
      </c>
      <c r="N4787" t="s">
        <v>206</v>
      </c>
      <c r="O4787" t="s">
        <v>194</v>
      </c>
      <c r="P4787">
        <v>2050</v>
      </c>
      <c r="Q4787">
        <v>0.27820790540000001</v>
      </c>
    </row>
    <row r="4788" spans="1:17" x14ac:dyDescent="0.25">
      <c r="A4788" t="s">
        <v>507</v>
      </c>
      <c r="B4788" t="s">
        <v>508</v>
      </c>
      <c r="C4788" t="s">
        <v>509</v>
      </c>
      <c r="D4788" t="s">
        <v>361</v>
      </c>
      <c r="E4788" t="s">
        <v>332</v>
      </c>
      <c r="F4788" t="s">
        <v>187</v>
      </c>
      <c r="G4788" t="s">
        <v>195</v>
      </c>
      <c r="H4788" t="s">
        <v>350</v>
      </c>
      <c r="I4788" t="s">
        <v>208</v>
      </c>
      <c r="J4788" t="s">
        <v>351</v>
      </c>
      <c r="K4788" t="s">
        <v>191</v>
      </c>
      <c r="M4788" t="s">
        <v>510</v>
      </c>
      <c r="N4788" t="s">
        <v>206</v>
      </c>
      <c r="O4788" t="s">
        <v>264</v>
      </c>
      <c r="P4788">
        <v>2050</v>
      </c>
      <c r="Q4788">
        <v>0.25</v>
      </c>
    </row>
    <row r="4789" spans="1:17" x14ac:dyDescent="0.25">
      <c r="A4789" t="s">
        <v>507</v>
      </c>
      <c r="B4789" t="s">
        <v>508</v>
      </c>
      <c r="C4789" t="s">
        <v>509</v>
      </c>
      <c r="D4789" t="s">
        <v>361</v>
      </c>
      <c r="E4789" t="s">
        <v>332</v>
      </c>
      <c r="F4789" t="s">
        <v>187</v>
      </c>
      <c r="G4789" t="s">
        <v>195</v>
      </c>
      <c r="H4789" t="s">
        <v>350</v>
      </c>
      <c r="I4789" t="s">
        <v>208</v>
      </c>
      <c r="J4789" t="s">
        <v>351</v>
      </c>
      <c r="K4789" t="s">
        <v>191</v>
      </c>
      <c r="M4789" t="s">
        <v>510</v>
      </c>
      <c r="N4789" t="s">
        <v>206</v>
      </c>
      <c r="O4789" t="s">
        <v>265</v>
      </c>
      <c r="P4789">
        <v>2050</v>
      </c>
      <c r="Q4789">
        <v>0.39</v>
      </c>
    </row>
    <row r="4790" spans="1:17" x14ac:dyDescent="0.25">
      <c r="A4790" t="s">
        <v>507</v>
      </c>
      <c r="B4790" t="s">
        <v>508</v>
      </c>
      <c r="C4790" t="s">
        <v>509</v>
      </c>
      <c r="D4790" t="s">
        <v>361</v>
      </c>
      <c r="E4790" t="s">
        <v>332</v>
      </c>
      <c r="F4790" t="s">
        <v>187</v>
      </c>
      <c r="G4790" t="s">
        <v>195</v>
      </c>
      <c r="H4790" t="s">
        <v>207</v>
      </c>
      <c r="I4790" t="s">
        <v>208</v>
      </c>
      <c r="J4790" t="s">
        <v>209</v>
      </c>
      <c r="K4790" t="s">
        <v>191</v>
      </c>
      <c r="M4790" t="s">
        <v>510</v>
      </c>
      <c r="N4790" t="s">
        <v>206</v>
      </c>
      <c r="O4790" t="s">
        <v>194</v>
      </c>
      <c r="P4790">
        <v>2015</v>
      </c>
      <c r="Q4790">
        <v>0.2971286937</v>
      </c>
    </row>
    <row r="4791" spans="1:17" x14ac:dyDescent="0.25">
      <c r="A4791" t="s">
        <v>507</v>
      </c>
      <c r="B4791" t="s">
        <v>508</v>
      </c>
      <c r="C4791" t="s">
        <v>509</v>
      </c>
      <c r="D4791" t="s">
        <v>361</v>
      </c>
      <c r="E4791" t="s">
        <v>332</v>
      </c>
      <c r="F4791" t="s">
        <v>187</v>
      </c>
      <c r="G4791" t="s">
        <v>195</v>
      </c>
      <c r="H4791" t="s">
        <v>207</v>
      </c>
      <c r="I4791" t="s">
        <v>208</v>
      </c>
      <c r="J4791" t="s">
        <v>209</v>
      </c>
      <c r="K4791" t="s">
        <v>191</v>
      </c>
      <c r="M4791" t="s">
        <v>510</v>
      </c>
      <c r="N4791" t="s">
        <v>206</v>
      </c>
      <c r="O4791" t="s">
        <v>194</v>
      </c>
      <c r="P4791">
        <v>2020</v>
      </c>
      <c r="Q4791">
        <v>0.297128693</v>
      </c>
    </row>
    <row r="4792" spans="1:17" x14ac:dyDescent="0.25">
      <c r="A4792" t="s">
        <v>507</v>
      </c>
      <c r="B4792" t="s">
        <v>508</v>
      </c>
      <c r="C4792" t="s">
        <v>509</v>
      </c>
      <c r="D4792" t="s">
        <v>361</v>
      </c>
      <c r="E4792" t="s">
        <v>332</v>
      </c>
      <c r="F4792" t="s">
        <v>187</v>
      </c>
      <c r="G4792" t="s">
        <v>195</v>
      </c>
      <c r="H4792" t="s">
        <v>207</v>
      </c>
      <c r="I4792" t="s">
        <v>208</v>
      </c>
      <c r="J4792" t="s">
        <v>209</v>
      </c>
      <c r="K4792" t="s">
        <v>191</v>
      </c>
      <c r="M4792" t="s">
        <v>510</v>
      </c>
      <c r="N4792" t="s">
        <v>206</v>
      </c>
      <c r="O4792" t="s">
        <v>264</v>
      </c>
      <c r="P4792">
        <v>2020</v>
      </c>
      <c r="Q4792">
        <v>0.27</v>
      </c>
    </row>
    <row r="4793" spans="1:17" x14ac:dyDescent="0.25">
      <c r="A4793" t="s">
        <v>507</v>
      </c>
      <c r="B4793" t="s">
        <v>508</v>
      </c>
      <c r="C4793" t="s">
        <v>509</v>
      </c>
      <c r="D4793" t="s">
        <v>361</v>
      </c>
      <c r="E4793" t="s">
        <v>332</v>
      </c>
      <c r="F4793" t="s">
        <v>187</v>
      </c>
      <c r="G4793" t="s">
        <v>195</v>
      </c>
      <c r="H4793" t="s">
        <v>207</v>
      </c>
      <c r="I4793" t="s">
        <v>208</v>
      </c>
      <c r="J4793" t="s">
        <v>209</v>
      </c>
      <c r="K4793" t="s">
        <v>191</v>
      </c>
      <c r="M4793" t="s">
        <v>510</v>
      </c>
      <c r="N4793" t="s">
        <v>206</v>
      </c>
      <c r="O4793" t="s">
        <v>265</v>
      </c>
      <c r="P4793">
        <v>2020</v>
      </c>
      <c r="Q4793">
        <v>0.4</v>
      </c>
    </row>
    <row r="4794" spans="1:17" x14ac:dyDescent="0.25">
      <c r="A4794" t="s">
        <v>507</v>
      </c>
      <c r="B4794" t="s">
        <v>508</v>
      </c>
      <c r="C4794" t="s">
        <v>509</v>
      </c>
      <c r="D4794" t="s">
        <v>361</v>
      </c>
      <c r="E4794" t="s">
        <v>332</v>
      </c>
      <c r="F4794" t="s">
        <v>187</v>
      </c>
      <c r="G4794" t="s">
        <v>195</v>
      </c>
      <c r="H4794" t="s">
        <v>207</v>
      </c>
      <c r="I4794" t="s">
        <v>208</v>
      </c>
      <c r="J4794" t="s">
        <v>209</v>
      </c>
      <c r="K4794" t="s">
        <v>191</v>
      </c>
      <c r="M4794" t="s">
        <v>510</v>
      </c>
      <c r="N4794" t="s">
        <v>206</v>
      </c>
      <c r="O4794" t="s">
        <v>194</v>
      </c>
      <c r="P4794">
        <v>2030</v>
      </c>
      <c r="Q4794">
        <v>0.29825935780000001</v>
      </c>
    </row>
    <row r="4795" spans="1:17" x14ac:dyDescent="0.25">
      <c r="A4795" t="s">
        <v>507</v>
      </c>
      <c r="B4795" t="s">
        <v>508</v>
      </c>
      <c r="C4795" t="s">
        <v>509</v>
      </c>
      <c r="D4795" t="s">
        <v>361</v>
      </c>
      <c r="E4795" t="s">
        <v>332</v>
      </c>
      <c r="F4795" t="s">
        <v>187</v>
      </c>
      <c r="G4795" t="s">
        <v>195</v>
      </c>
      <c r="H4795" t="s">
        <v>207</v>
      </c>
      <c r="I4795" t="s">
        <v>208</v>
      </c>
      <c r="J4795" t="s">
        <v>209</v>
      </c>
      <c r="K4795" t="s">
        <v>191</v>
      </c>
      <c r="M4795" t="s">
        <v>510</v>
      </c>
      <c r="N4795" t="s">
        <v>206</v>
      </c>
      <c r="O4795" t="s">
        <v>194</v>
      </c>
      <c r="P4795">
        <v>2050</v>
      </c>
      <c r="Q4795">
        <v>0.29285042680000001</v>
      </c>
    </row>
    <row r="4796" spans="1:17" x14ac:dyDescent="0.25">
      <c r="A4796" t="s">
        <v>507</v>
      </c>
      <c r="B4796" t="s">
        <v>508</v>
      </c>
      <c r="C4796" t="s">
        <v>509</v>
      </c>
      <c r="D4796" t="s">
        <v>361</v>
      </c>
      <c r="E4796" t="s">
        <v>332</v>
      </c>
      <c r="F4796" t="s">
        <v>187</v>
      </c>
      <c r="G4796" t="s">
        <v>195</v>
      </c>
      <c r="H4796" t="s">
        <v>207</v>
      </c>
      <c r="I4796" t="s">
        <v>208</v>
      </c>
      <c r="J4796" t="s">
        <v>209</v>
      </c>
      <c r="K4796" t="s">
        <v>191</v>
      </c>
      <c r="M4796" t="s">
        <v>510</v>
      </c>
      <c r="N4796" t="s">
        <v>206</v>
      </c>
      <c r="O4796" t="s">
        <v>264</v>
      </c>
      <c r="P4796">
        <v>2050</v>
      </c>
      <c r="Q4796">
        <v>0.28000000000000003</v>
      </c>
    </row>
    <row r="4797" spans="1:17" x14ac:dyDescent="0.25">
      <c r="A4797" t="s">
        <v>507</v>
      </c>
      <c r="B4797" t="s">
        <v>508</v>
      </c>
      <c r="C4797" t="s">
        <v>509</v>
      </c>
      <c r="D4797" t="s">
        <v>361</v>
      </c>
      <c r="E4797" t="s">
        <v>332</v>
      </c>
      <c r="F4797" t="s">
        <v>187</v>
      </c>
      <c r="G4797" t="s">
        <v>195</v>
      </c>
      <c r="H4797" t="s">
        <v>207</v>
      </c>
      <c r="I4797" t="s">
        <v>208</v>
      </c>
      <c r="J4797" t="s">
        <v>209</v>
      </c>
      <c r="K4797" t="s">
        <v>191</v>
      </c>
      <c r="M4797" t="s">
        <v>510</v>
      </c>
      <c r="N4797" t="s">
        <v>206</v>
      </c>
      <c r="O4797" t="s">
        <v>265</v>
      </c>
      <c r="P4797">
        <v>2050</v>
      </c>
      <c r="Q4797">
        <v>0.41</v>
      </c>
    </row>
    <row r="4798" spans="1:17" x14ac:dyDescent="0.25">
      <c r="A4798" t="s">
        <v>507</v>
      </c>
      <c r="B4798" t="s">
        <v>508</v>
      </c>
      <c r="C4798" t="s">
        <v>509</v>
      </c>
      <c r="D4798" t="s">
        <v>361</v>
      </c>
      <c r="E4798" t="s">
        <v>332</v>
      </c>
      <c r="F4798" t="s">
        <v>187</v>
      </c>
      <c r="G4798" t="s">
        <v>195</v>
      </c>
      <c r="H4798" t="s">
        <v>352</v>
      </c>
      <c r="I4798" t="s">
        <v>135</v>
      </c>
      <c r="K4798" t="s">
        <v>191</v>
      </c>
      <c r="O4798" t="s">
        <v>194</v>
      </c>
      <c r="P4798">
        <v>2015</v>
      </c>
      <c r="Q4798">
        <v>0.03</v>
      </c>
    </row>
    <row r="4799" spans="1:17" x14ac:dyDescent="0.25">
      <c r="A4799" t="s">
        <v>507</v>
      </c>
      <c r="B4799" t="s">
        <v>508</v>
      </c>
      <c r="C4799" t="s">
        <v>509</v>
      </c>
      <c r="D4799" t="s">
        <v>361</v>
      </c>
      <c r="E4799" t="s">
        <v>332</v>
      </c>
      <c r="F4799" t="s">
        <v>187</v>
      </c>
      <c r="G4799" t="s">
        <v>195</v>
      </c>
      <c r="H4799" t="s">
        <v>352</v>
      </c>
      <c r="I4799" t="s">
        <v>135</v>
      </c>
      <c r="K4799" t="s">
        <v>191</v>
      </c>
      <c r="O4799" t="s">
        <v>194</v>
      </c>
      <c r="P4799">
        <v>2020</v>
      </c>
      <c r="Q4799">
        <v>0.03</v>
      </c>
    </row>
    <row r="4800" spans="1:17" x14ac:dyDescent="0.25">
      <c r="A4800" t="s">
        <v>507</v>
      </c>
      <c r="B4800" t="s">
        <v>508</v>
      </c>
      <c r="C4800" t="s">
        <v>509</v>
      </c>
      <c r="D4800" t="s">
        <v>361</v>
      </c>
      <c r="E4800" t="s">
        <v>332</v>
      </c>
      <c r="F4800" t="s">
        <v>187</v>
      </c>
      <c r="G4800" t="s">
        <v>195</v>
      </c>
      <c r="H4800" t="s">
        <v>352</v>
      </c>
      <c r="I4800" t="s">
        <v>135</v>
      </c>
      <c r="K4800" t="s">
        <v>191</v>
      </c>
      <c r="O4800" t="s">
        <v>264</v>
      </c>
      <c r="P4800">
        <v>2020</v>
      </c>
      <c r="Q4800">
        <v>0.03</v>
      </c>
    </row>
    <row r="4801" spans="1:17" x14ac:dyDescent="0.25">
      <c r="A4801" t="s">
        <v>507</v>
      </c>
      <c r="B4801" t="s">
        <v>508</v>
      </c>
      <c r="C4801" t="s">
        <v>509</v>
      </c>
      <c r="D4801" t="s">
        <v>361</v>
      </c>
      <c r="E4801" t="s">
        <v>332</v>
      </c>
      <c r="F4801" t="s">
        <v>187</v>
      </c>
      <c r="G4801" t="s">
        <v>195</v>
      </c>
      <c r="H4801" t="s">
        <v>352</v>
      </c>
      <c r="I4801" t="s">
        <v>135</v>
      </c>
      <c r="K4801" t="s">
        <v>191</v>
      </c>
      <c r="O4801" t="s">
        <v>265</v>
      </c>
      <c r="P4801">
        <v>2020</v>
      </c>
      <c r="Q4801">
        <v>0.03</v>
      </c>
    </row>
    <row r="4802" spans="1:17" x14ac:dyDescent="0.25">
      <c r="A4802" t="s">
        <v>507</v>
      </c>
      <c r="B4802" t="s">
        <v>508</v>
      </c>
      <c r="C4802" t="s">
        <v>509</v>
      </c>
      <c r="D4802" t="s">
        <v>361</v>
      </c>
      <c r="E4802" t="s">
        <v>332</v>
      </c>
      <c r="F4802" t="s">
        <v>187</v>
      </c>
      <c r="G4802" t="s">
        <v>195</v>
      </c>
      <c r="H4802" t="s">
        <v>352</v>
      </c>
      <c r="I4802" t="s">
        <v>135</v>
      </c>
      <c r="K4802" t="s">
        <v>191</v>
      </c>
      <c r="O4802" t="s">
        <v>194</v>
      </c>
      <c r="P4802">
        <v>2030</v>
      </c>
      <c r="Q4802">
        <v>0.03</v>
      </c>
    </row>
    <row r="4803" spans="1:17" x14ac:dyDescent="0.25">
      <c r="A4803" t="s">
        <v>507</v>
      </c>
      <c r="B4803" t="s">
        <v>508</v>
      </c>
      <c r="C4803" t="s">
        <v>509</v>
      </c>
      <c r="D4803" t="s">
        <v>361</v>
      </c>
      <c r="E4803" t="s">
        <v>332</v>
      </c>
      <c r="F4803" t="s">
        <v>187</v>
      </c>
      <c r="G4803" t="s">
        <v>195</v>
      </c>
      <c r="H4803" t="s">
        <v>352</v>
      </c>
      <c r="I4803" t="s">
        <v>135</v>
      </c>
      <c r="K4803" t="s">
        <v>191</v>
      </c>
      <c r="O4803" t="s">
        <v>194</v>
      </c>
      <c r="P4803">
        <v>2050</v>
      </c>
      <c r="Q4803">
        <v>0.03</v>
      </c>
    </row>
    <row r="4804" spans="1:17" x14ac:dyDescent="0.25">
      <c r="A4804" t="s">
        <v>507</v>
      </c>
      <c r="B4804" t="s">
        <v>508</v>
      </c>
      <c r="C4804" t="s">
        <v>509</v>
      </c>
      <c r="D4804" t="s">
        <v>361</v>
      </c>
      <c r="E4804" t="s">
        <v>332</v>
      </c>
      <c r="F4804" t="s">
        <v>187</v>
      </c>
      <c r="G4804" t="s">
        <v>195</v>
      </c>
      <c r="H4804" t="s">
        <v>352</v>
      </c>
      <c r="I4804" t="s">
        <v>135</v>
      </c>
      <c r="K4804" t="s">
        <v>191</v>
      </c>
      <c r="O4804" t="s">
        <v>264</v>
      </c>
      <c r="P4804">
        <v>2050</v>
      </c>
      <c r="Q4804">
        <v>0.03</v>
      </c>
    </row>
    <row r="4805" spans="1:17" x14ac:dyDescent="0.25">
      <c r="A4805" t="s">
        <v>507</v>
      </c>
      <c r="B4805" t="s">
        <v>508</v>
      </c>
      <c r="C4805" t="s">
        <v>509</v>
      </c>
      <c r="D4805" t="s">
        <v>361</v>
      </c>
      <c r="E4805" t="s">
        <v>332</v>
      </c>
      <c r="F4805" t="s">
        <v>187</v>
      </c>
      <c r="G4805" t="s">
        <v>195</v>
      </c>
      <c r="H4805" t="s">
        <v>352</v>
      </c>
      <c r="I4805" t="s">
        <v>135</v>
      </c>
      <c r="K4805" t="s">
        <v>191</v>
      </c>
      <c r="O4805" t="s">
        <v>265</v>
      </c>
      <c r="P4805">
        <v>2050</v>
      </c>
      <c r="Q4805">
        <v>0.03</v>
      </c>
    </row>
    <row r="4806" spans="1:17" x14ac:dyDescent="0.25">
      <c r="A4806" t="s">
        <v>507</v>
      </c>
      <c r="B4806" t="s">
        <v>508</v>
      </c>
      <c r="C4806" t="s">
        <v>509</v>
      </c>
      <c r="D4806" t="s">
        <v>361</v>
      </c>
      <c r="E4806" t="s">
        <v>332</v>
      </c>
      <c r="F4806" t="s">
        <v>187</v>
      </c>
      <c r="G4806" t="s">
        <v>195</v>
      </c>
      <c r="H4806" t="s">
        <v>212</v>
      </c>
      <c r="I4806" t="s">
        <v>213</v>
      </c>
      <c r="K4806" t="s">
        <v>214</v>
      </c>
      <c r="M4806" t="s">
        <v>199</v>
      </c>
      <c r="O4806" t="s">
        <v>194</v>
      </c>
      <c r="P4806">
        <v>2015</v>
      </c>
      <c r="Q4806">
        <v>23.7702955</v>
      </c>
    </row>
    <row r="4807" spans="1:17" x14ac:dyDescent="0.25">
      <c r="A4807" t="s">
        <v>507</v>
      </c>
      <c r="B4807" t="s">
        <v>508</v>
      </c>
      <c r="C4807" t="s">
        <v>509</v>
      </c>
      <c r="D4807" t="s">
        <v>361</v>
      </c>
      <c r="E4807" t="s">
        <v>332</v>
      </c>
      <c r="F4807" t="s">
        <v>187</v>
      </c>
      <c r="G4807" t="s">
        <v>195</v>
      </c>
      <c r="H4807" t="s">
        <v>212</v>
      </c>
      <c r="I4807" t="s">
        <v>213</v>
      </c>
      <c r="K4807" t="s">
        <v>214</v>
      </c>
      <c r="M4807" t="s">
        <v>199</v>
      </c>
      <c r="O4807" t="s">
        <v>194</v>
      </c>
      <c r="P4807">
        <v>2020</v>
      </c>
      <c r="Q4807">
        <v>23.770295440000002</v>
      </c>
    </row>
    <row r="4808" spans="1:17" x14ac:dyDescent="0.25">
      <c r="A4808" t="s">
        <v>507</v>
      </c>
      <c r="B4808" t="s">
        <v>508</v>
      </c>
      <c r="C4808" t="s">
        <v>509</v>
      </c>
      <c r="D4808" t="s">
        <v>361</v>
      </c>
      <c r="E4808" t="s">
        <v>332</v>
      </c>
      <c r="F4808" t="s">
        <v>187</v>
      </c>
      <c r="G4808" t="s">
        <v>195</v>
      </c>
      <c r="H4808" t="s">
        <v>212</v>
      </c>
      <c r="I4808" t="s">
        <v>213</v>
      </c>
      <c r="K4808" t="s">
        <v>214</v>
      </c>
      <c r="M4808" t="s">
        <v>199</v>
      </c>
      <c r="O4808" t="s">
        <v>264</v>
      </c>
      <c r="P4808">
        <v>2020</v>
      </c>
      <c r="Q4808">
        <v>22.167886490000001</v>
      </c>
    </row>
    <row r="4809" spans="1:17" x14ac:dyDescent="0.25">
      <c r="A4809" t="s">
        <v>507</v>
      </c>
      <c r="B4809" t="s">
        <v>508</v>
      </c>
      <c r="C4809" t="s">
        <v>509</v>
      </c>
      <c r="D4809" t="s">
        <v>361</v>
      </c>
      <c r="E4809" t="s">
        <v>332</v>
      </c>
      <c r="F4809" t="s">
        <v>187</v>
      </c>
      <c r="G4809" t="s">
        <v>195</v>
      </c>
      <c r="H4809" t="s">
        <v>212</v>
      </c>
      <c r="I4809" t="s">
        <v>213</v>
      </c>
      <c r="K4809" t="s">
        <v>214</v>
      </c>
      <c r="M4809" t="s">
        <v>199</v>
      </c>
      <c r="O4809" t="s">
        <v>265</v>
      </c>
      <c r="P4809">
        <v>2020</v>
      </c>
      <c r="Q4809">
        <v>31.783111869999999</v>
      </c>
    </row>
    <row r="4810" spans="1:17" x14ac:dyDescent="0.25">
      <c r="A4810" t="s">
        <v>507</v>
      </c>
      <c r="B4810" t="s">
        <v>508</v>
      </c>
      <c r="C4810" t="s">
        <v>509</v>
      </c>
      <c r="D4810" t="s">
        <v>361</v>
      </c>
      <c r="E4810" t="s">
        <v>332</v>
      </c>
      <c r="F4810" t="s">
        <v>187</v>
      </c>
      <c r="G4810" t="s">
        <v>195</v>
      </c>
      <c r="H4810" t="s">
        <v>212</v>
      </c>
      <c r="I4810" t="s">
        <v>213</v>
      </c>
      <c r="K4810" t="s">
        <v>214</v>
      </c>
      <c r="M4810" t="s">
        <v>199</v>
      </c>
      <c r="O4810" t="s">
        <v>194</v>
      </c>
      <c r="P4810">
        <v>2030</v>
      </c>
      <c r="Q4810">
        <v>23.86074863</v>
      </c>
    </row>
    <row r="4811" spans="1:17" x14ac:dyDescent="0.25">
      <c r="A4811" t="s">
        <v>507</v>
      </c>
      <c r="B4811" t="s">
        <v>508</v>
      </c>
      <c r="C4811" t="s">
        <v>509</v>
      </c>
      <c r="D4811" t="s">
        <v>361</v>
      </c>
      <c r="E4811" t="s">
        <v>332</v>
      </c>
      <c r="F4811" t="s">
        <v>187</v>
      </c>
      <c r="G4811" t="s">
        <v>195</v>
      </c>
      <c r="H4811" t="s">
        <v>212</v>
      </c>
      <c r="I4811" t="s">
        <v>213</v>
      </c>
      <c r="K4811" t="s">
        <v>214</v>
      </c>
      <c r="M4811" t="s">
        <v>199</v>
      </c>
      <c r="O4811" t="s">
        <v>194</v>
      </c>
      <c r="P4811">
        <v>2050</v>
      </c>
      <c r="Q4811">
        <v>23.428034140000001</v>
      </c>
    </row>
    <row r="4812" spans="1:17" x14ac:dyDescent="0.25">
      <c r="A4812" t="s">
        <v>507</v>
      </c>
      <c r="B4812" t="s">
        <v>508</v>
      </c>
      <c r="C4812" t="s">
        <v>509</v>
      </c>
      <c r="D4812" t="s">
        <v>361</v>
      </c>
      <c r="E4812" t="s">
        <v>332</v>
      </c>
      <c r="F4812" t="s">
        <v>187</v>
      </c>
      <c r="G4812" t="s">
        <v>195</v>
      </c>
      <c r="H4812" t="s">
        <v>212</v>
      </c>
      <c r="I4812" t="s">
        <v>213</v>
      </c>
      <c r="K4812" t="s">
        <v>214</v>
      </c>
      <c r="M4812" t="s">
        <v>199</v>
      </c>
      <c r="O4812" t="s">
        <v>264</v>
      </c>
      <c r="P4812">
        <v>2050</v>
      </c>
      <c r="Q4812">
        <v>22.737039639999999</v>
      </c>
    </row>
    <row r="4813" spans="1:17" x14ac:dyDescent="0.25">
      <c r="A4813" t="s">
        <v>507</v>
      </c>
      <c r="B4813" t="s">
        <v>508</v>
      </c>
      <c r="C4813" t="s">
        <v>509</v>
      </c>
      <c r="D4813" t="s">
        <v>361</v>
      </c>
      <c r="E4813" t="s">
        <v>332</v>
      </c>
      <c r="F4813" t="s">
        <v>187</v>
      </c>
      <c r="G4813" t="s">
        <v>195</v>
      </c>
      <c r="H4813" t="s">
        <v>212</v>
      </c>
      <c r="I4813" t="s">
        <v>213</v>
      </c>
      <c r="K4813" t="s">
        <v>214</v>
      </c>
      <c r="M4813" t="s">
        <v>199</v>
      </c>
      <c r="O4813" t="s">
        <v>265</v>
      </c>
      <c r="P4813">
        <v>2050</v>
      </c>
      <c r="Q4813">
        <v>32.73107014</v>
      </c>
    </row>
    <row r="4814" spans="1:17" x14ac:dyDescent="0.25">
      <c r="A4814" t="s">
        <v>507</v>
      </c>
      <c r="B4814" t="s">
        <v>508</v>
      </c>
      <c r="C4814" t="s">
        <v>509</v>
      </c>
      <c r="D4814" t="s">
        <v>361</v>
      </c>
      <c r="E4814" t="s">
        <v>332</v>
      </c>
      <c r="F4814" t="s">
        <v>187</v>
      </c>
      <c r="G4814" t="s">
        <v>195</v>
      </c>
      <c r="H4814" t="s">
        <v>354</v>
      </c>
      <c r="I4814" t="s">
        <v>136</v>
      </c>
      <c r="K4814" t="s">
        <v>275</v>
      </c>
      <c r="O4814" t="s">
        <v>194</v>
      </c>
      <c r="P4814">
        <v>2015</v>
      </c>
      <c r="Q4814">
        <v>3</v>
      </c>
    </row>
    <row r="4815" spans="1:17" x14ac:dyDescent="0.25">
      <c r="A4815" t="s">
        <v>507</v>
      </c>
      <c r="B4815" t="s">
        <v>508</v>
      </c>
      <c r="C4815" t="s">
        <v>509</v>
      </c>
      <c r="D4815" t="s">
        <v>361</v>
      </c>
      <c r="E4815" t="s">
        <v>332</v>
      </c>
      <c r="F4815" t="s">
        <v>187</v>
      </c>
      <c r="G4815" t="s">
        <v>195</v>
      </c>
      <c r="H4815" t="s">
        <v>354</v>
      </c>
      <c r="I4815" t="s">
        <v>136</v>
      </c>
      <c r="K4815" t="s">
        <v>275</v>
      </c>
      <c r="O4815" t="s">
        <v>194</v>
      </c>
      <c r="P4815">
        <v>2020</v>
      </c>
      <c r="Q4815">
        <v>3</v>
      </c>
    </row>
    <row r="4816" spans="1:17" x14ac:dyDescent="0.25">
      <c r="A4816" t="s">
        <v>507</v>
      </c>
      <c r="B4816" t="s">
        <v>508</v>
      </c>
      <c r="C4816" t="s">
        <v>509</v>
      </c>
      <c r="D4816" t="s">
        <v>361</v>
      </c>
      <c r="E4816" t="s">
        <v>332</v>
      </c>
      <c r="F4816" t="s">
        <v>187</v>
      </c>
      <c r="G4816" t="s">
        <v>195</v>
      </c>
      <c r="H4816" t="s">
        <v>354</v>
      </c>
      <c r="I4816" t="s">
        <v>136</v>
      </c>
      <c r="K4816" t="s">
        <v>275</v>
      </c>
      <c r="O4816" t="s">
        <v>264</v>
      </c>
      <c r="P4816">
        <v>2020</v>
      </c>
      <c r="Q4816">
        <v>2.5499999999999998</v>
      </c>
    </row>
    <row r="4817" spans="1:17" x14ac:dyDescent="0.25">
      <c r="A4817" t="s">
        <v>507</v>
      </c>
      <c r="B4817" t="s">
        <v>508</v>
      </c>
      <c r="C4817" t="s">
        <v>509</v>
      </c>
      <c r="D4817" t="s">
        <v>361</v>
      </c>
      <c r="E4817" t="s">
        <v>332</v>
      </c>
      <c r="F4817" t="s">
        <v>187</v>
      </c>
      <c r="G4817" t="s">
        <v>195</v>
      </c>
      <c r="H4817" t="s">
        <v>354</v>
      </c>
      <c r="I4817" t="s">
        <v>136</v>
      </c>
      <c r="K4817" t="s">
        <v>275</v>
      </c>
      <c r="O4817" t="s">
        <v>265</v>
      </c>
      <c r="P4817">
        <v>2020</v>
      </c>
      <c r="Q4817">
        <v>3.45</v>
      </c>
    </row>
    <row r="4818" spans="1:17" x14ac:dyDescent="0.25">
      <c r="A4818" t="s">
        <v>507</v>
      </c>
      <c r="B4818" t="s">
        <v>508</v>
      </c>
      <c r="C4818" t="s">
        <v>509</v>
      </c>
      <c r="D4818" t="s">
        <v>361</v>
      </c>
      <c r="E4818" t="s">
        <v>332</v>
      </c>
      <c r="F4818" t="s">
        <v>187</v>
      </c>
      <c r="G4818" t="s">
        <v>195</v>
      </c>
      <c r="H4818" t="s">
        <v>354</v>
      </c>
      <c r="I4818" t="s">
        <v>136</v>
      </c>
      <c r="K4818" t="s">
        <v>275</v>
      </c>
      <c r="O4818" t="s">
        <v>194</v>
      </c>
      <c r="P4818">
        <v>2030</v>
      </c>
      <c r="Q4818">
        <v>3</v>
      </c>
    </row>
    <row r="4819" spans="1:17" x14ac:dyDescent="0.25">
      <c r="A4819" t="s">
        <v>507</v>
      </c>
      <c r="B4819" t="s">
        <v>508</v>
      </c>
      <c r="C4819" t="s">
        <v>509</v>
      </c>
      <c r="D4819" t="s">
        <v>361</v>
      </c>
      <c r="E4819" t="s">
        <v>332</v>
      </c>
      <c r="F4819" t="s">
        <v>187</v>
      </c>
      <c r="G4819" t="s">
        <v>195</v>
      </c>
      <c r="H4819" t="s">
        <v>354</v>
      </c>
      <c r="I4819" t="s">
        <v>136</v>
      </c>
      <c r="K4819" t="s">
        <v>275</v>
      </c>
      <c r="O4819" t="s">
        <v>194</v>
      </c>
      <c r="P4819">
        <v>2050</v>
      </c>
      <c r="Q4819">
        <v>3</v>
      </c>
    </row>
    <row r="4820" spans="1:17" x14ac:dyDescent="0.25">
      <c r="A4820" t="s">
        <v>507</v>
      </c>
      <c r="B4820" t="s">
        <v>508</v>
      </c>
      <c r="C4820" t="s">
        <v>509</v>
      </c>
      <c r="D4820" t="s">
        <v>361</v>
      </c>
      <c r="E4820" t="s">
        <v>332</v>
      </c>
      <c r="F4820" t="s">
        <v>187</v>
      </c>
      <c r="G4820" t="s">
        <v>195</v>
      </c>
      <c r="H4820" t="s">
        <v>354</v>
      </c>
      <c r="I4820" t="s">
        <v>136</v>
      </c>
      <c r="K4820" t="s">
        <v>275</v>
      </c>
      <c r="O4820" t="s">
        <v>264</v>
      </c>
      <c r="P4820">
        <v>2050</v>
      </c>
      <c r="Q4820">
        <v>2.25</v>
      </c>
    </row>
    <row r="4821" spans="1:17" x14ac:dyDescent="0.25">
      <c r="A4821" t="s">
        <v>507</v>
      </c>
      <c r="B4821" t="s">
        <v>508</v>
      </c>
      <c r="C4821" t="s">
        <v>509</v>
      </c>
      <c r="D4821" t="s">
        <v>361</v>
      </c>
      <c r="E4821" t="s">
        <v>332</v>
      </c>
      <c r="F4821" t="s">
        <v>187</v>
      </c>
      <c r="G4821" t="s">
        <v>195</v>
      </c>
      <c r="H4821" t="s">
        <v>354</v>
      </c>
      <c r="I4821" t="s">
        <v>136</v>
      </c>
      <c r="K4821" t="s">
        <v>275</v>
      </c>
      <c r="O4821" t="s">
        <v>265</v>
      </c>
      <c r="P4821">
        <v>2050</v>
      </c>
      <c r="Q4821">
        <v>3.75</v>
      </c>
    </row>
    <row r="4822" spans="1:17" x14ac:dyDescent="0.25">
      <c r="A4822" t="s">
        <v>507</v>
      </c>
      <c r="B4822" t="s">
        <v>508</v>
      </c>
      <c r="C4822" t="s">
        <v>509</v>
      </c>
      <c r="D4822" t="s">
        <v>361</v>
      </c>
      <c r="E4822" t="s">
        <v>332</v>
      </c>
      <c r="F4822" t="s">
        <v>187</v>
      </c>
      <c r="G4822" t="s">
        <v>195</v>
      </c>
      <c r="H4822" t="s">
        <v>355</v>
      </c>
      <c r="I4822" t="s">
        <v>277</v>
      </c>
      <c r="K4822" t="s">
        <v>278</v>
      </c>
      <c r="O4822" t="s">
        <v>194</v>
      </c>
      <c r="P4822">
        <v>2015</v>
      </c>
      <c r="Q4822">
        <v>0.21034656500000001</v>
      </c>
    </row>
    <row r="4823" spans="1:17" x14ac:dyDescent="0.25">
      <c r="A4823" t="s">
        <v>507</v>
      </c>
      <c r="B4823" t="s">
        <v>508</v>
      </c>
      <c r="C4823" t="s">
        <v>509</v>
      </c>
      <c r="D4823" t="s">
        <v>361</v>
      </c>
      <c r="E4823" t="s">
        <v>332</v>
      </c>
      <c r="F4823" t="s">
        <v>187</v>
      </c>
      <c r="G4823" t="s">
        <v>195</v>
      </c>
      <c r="H4823" t="s">
        <v>355</v>
      </c>
      <c r="I4823" t="s">
        <v>277</v>
      </c>
      <c r="K4823" t="s">
        <v>278</v>
      </c>
      <c r="O4823" t="s">
        <v>194</v>
      </c>
      <c r="P4823">
        <v>2020</v>
      </c>
      <c r="Q4823">
        <v>0.21034656500000001</v>
      </c>
    </row>
    <row r="4824" spans="1:17" x14ac:dyDescent="0.25">
      <c r="A4824" t="s">
        <v>507</v>
      </c>
      <c r="B4824" t="s">
        <v>508</v>
      </c>
      <c r="C4824" t="s">
        <v>509</v>
      </c>
      <c r="D4824" t="s">
        <v>361</v>
      </c>
      <c r="E4824" t="s">
        <v>332</v>
      </c>
      <c r="F4824" t="s">
        <v>187</v>
      </c>
      <c r="G4824" t="s">
        <v>195</v>
      </c>
      <c r="H4824" t="s">
        <v>355</v>
      </c>
      <c r="I4824" t="s">
        <v>277</v>
      </c>
      <c r="K4824" t="s">
        <v>278</v>
      </c>
      <c r="O4824" t="s">
        <v>264</v>
      </c>
      <c r="P4824">
        <v>2020</v>
      </c>
      <c r="Q4824">
        <v>0.17879458000000001</v>
      </c>
    </row>
    <row r="4825" spans="1:17" x14ac:dyDescent="0.25">
      <c r="A4825" t="s">
        <v>507</v>
      </c>
      <c r="B4825" t="s">
        <v>508</v>
      </c>
      <c r="C4825" t="s">
        <v>509</v>
      </c>
      <c r="D4825" t="s">
        <v>361</v>
      </c>
      <c r="E4825" t="s">
        <v>332</v>
      </c>
      <c r="F4825" t="s">
        <v>187</v>
      </c>
      <c r="G4825" t="s">
        <v>195</v>
      </c>
      <c r="H4825" t="s">
        <v>355</v>
      </c>
      <c r="I4825" t="s">
        <v>277</v>
      </c>
      <c r="K4825" t="s">
        <v>278</v>
      </c>
      <c r="O4825" t="s">
        <v>265</v>
      </c>
      <c r="P4825">
        <v>2020</v>
      </c>
      <c r="Q4825">
        <v>0.24189854999999999</v>
      </c>
    </row>
    <row r="4826" spans="1:17" x14ac:dyDescent="0.25">
      <c r="A4826" t="s">
        <v>507</v>
      </c>
      <c r="B4826" t="s">
        <v>508</v>
      </c>
      <c r="C4826" t="s">
        <v>509</v>
      </c>
      <c r="D4826" t="s">
        <v>361</v>
      </c>
      <c r="E4826" t="s">
        <v>332</v>
      </c>
      <c r="F4826" t="s">
        <v>187</v>
      </c>
      <c r="G4826" t="s">
        <v>195</v>
      </c>
      <c r="H4826" t="s">
        <v>355</v>
      </c>
      <c r="I4826" t="s">
        <v>277</v>
      </c>
      <c r="K4826" t="s">
        <v>278</v>
      </c>
      <c r="O4826" t="s">
        <v>194</v>
      </c>
      <c r="P4826">
        <v>2030</v>
      </c>
      <c r="Q4826">
        <v>0.20954916700000001</v>
      </c>
    </row>
    <row r="4827" spans="1:17" x14ac:dyDescent="0.25">
      <c r="A4827" t="s">
        <v>507</v>
      </c>
      <c r="B4827" t="s">
        <v>508</v>
      </c>
      <c r="C4827" t="s">
        <v>509</v>
      </c>
      <c r="D4827" t="s">
        <v>361</v>
      </c>
      <c r="E4827" t="s">
        <v>332</v>
      </c>
      <c r="F4827" t="s">
        <v>187</v>
      </c>
      <c r="G4827" t="s">
        <v>195</v>
      </c>
      <c r="H4827" t="s">
        <v>355</v>
      </c>
      <c r="I4827" t="s">
        <v>277</v>
      </c>
      <c r="K4827" t="s">
        <v>278</v>
      </c>
      <c r="O4827" t="s">
        <v>194</v>
      </c>
      <c r="P4827">
        <v>2050</v>
      </c>
      <c r="Q4827">
        <v>0.213419529</v>
      </c>
    </row>
    <row r="4828" spans="1:17" x14ac:dyDescent="0.25">
      <c r="A4828" t="s">
        <v>507</v>
      </c>
      <c r="B4828" t="s">
        <v>508</v>
      </c>
      <c r="C4828" t="s">
        <v>509</v>
      </c>
      <c r="D4828" t="s">
        <v>361</v>
      </c>
      <c r="E4828" t="s">
        <v>332</v>
      </c>
      <c r="F4828" t="s">
        <v>187</v>
      </c>
      <c r="G4828" t="s">
        <v>195</v>
      </c>
      <c r="H4828" t="s">
        <v>355</v>
      </c>
      <c r="I4828" t="s">
        <v>277</v>
      </c>
      <c r="K4828" t="s">
        <v>278</v>
      </c>
      <c r="O4828" t="s">
        <v>264</v>
      </c>
      <c r="P4828">
        <v>2050</v>
      </c>
      <c r="Q4828">
        <v>0.160064646</v>
      </c>
    </row>
    <row r="4829" spans="1:17" x14ac:dyDescent="0.25">
      <c r="A4829" t="s">
        <v>507</v>
      </c>
      <c r="B4829" t="s">
        <v>508</v>
      </c>
      <c r="C4829" t="s">
        <v>509</v>
      </c>
      <c r="D4829" t="s">
        <v>361</v>
      </c>
      <c r="E4829" t="s">
        <v>332</v>
      </c>
      <c r="F4829" t="s">
        <v>187</v>
      </c>
      <c r="G4829" t="s">
        <v>195</v>
      </c>
      <c r="H4829" t="s">
        <v>355</v>
      </c>
      <c r="I4829" t="s">
        <v>277</v>
      </c>
      <c r="K4829" t="s">
        <v>278</v>
      </c>
      <c r="O4829" t="s">
        <v>265</v>
      </c>
      <c r="P4829">
        <v>2050</v>
      </c>
      <c r="Q4829">
        <v>0.26677441099999999</v>
      </c>
    </row>
    <row r="4830" spans="1:17" x14ac:dyDescent="0.25">
      <c r="A4830" t="s">
        <v>507</v>
      </c>
      <c r="B4830" t="s">
        <v>508</v>
      </c>
      <c r="C4830" t="s">
        <v>509</v>
      </c>
      <c r="D4830" t="s">
        <v>361</v>
      </c>
      <c r="E4830" t="s">
        <v>332</v>
      </c>
      <c r="F4830" t="s">
        <v>187</v>
      </c>
      <c r="G4830" t="s">
        <v>195</v>
      </c>
      <c r="H4830" t="s">
        <v>215</v>
      </c>
      <c r="I4830" t="s">
        <v>216</v>
      </c>
      <c r="K4830" t="s">
        <v>202</v>
      </c>
      <c r="N4830" t="s">
        <v>206</v>
      </c>
      <c r="O4830" t="s">
        <v>194</v>
      </c>
      <c r="P4830">
        <v>2015</v>
      </c>
      <c r="Q4830">
        <v>25</v>
      </c>
    </row>
    <row r="4831" spans="1:17" x14ac:dyDescent="0.25">
      <c r="A4831" t="s">
        <v>507</v>
      </c>
      <c r="B4831" t="s">
        <v>508</v>
      </c>
      <c r="C4831" t="s">
        <v>509</v>
      </c>
      <c r="D4831" t="s">
        <v>361</v>
      </c>
      <c r="E4831" t="s">
        <v>332</v>
      </c>
      <c r="F4831" t="s">
        <v>187</v>
      </c>
      <c r="G4831" t="s">
        <v>195</v>
      </c>
      <c r="H4831" t="s">
        <v>215</v>
      </c>
      <c r="I4831" t="s">
        <v>216</v>
      </c>
      <c r="K4831" t="s">
        <v>202</v>
      </c>
      <c r="N4831" t="s">
        <v>206</v>
      </c>
      <c r="O4831" t="s">
        <v>194</v>
      </c>
      <c r="P4831">
        <v>2020</v>
      </c>
      <c r="Q4831">
        <v>25</v>
      </c>
    </row>
    <row r="4832" spans="1:17" x14ac:dyDescent="0.25">
      <c r="A4832" t="s">
        <v>507</v>
      </c>
      <c r="B4832" t="s">
        <v>508</v>
      </c>
      <c r="C4832" t="s">
        <v>509</v>
      </c>
      <c r="D4832" t="s">
        <v>361</v>
      </c>
      <c r="E4832" t="s">
        <v>332</v>
      </c>
      <c r="F4832" t="s">
        <v>187</v>
      </c>
      <c r="G4832" t="s">
        <v>195</v>
      </c>
      <c r="H4832" t="s">
        <v>215</v>
      </c>
      <c r="I4832" t="s">
        <v>216</v>
      </c>
      <c r="K4832" t="s">
        <v>202</v>
      </c>
      <c r="N4832" t="s">
        <v>206</v>
      </c>
      <c r="O4832" t="s">
        <v>264</v>
      </c>
      <c r="P4832">
        <v>2020</v>
      </c>
      <c r="Q4832">
        <v>20</v>
      </c>
    </row>
    <row r="4833" spans="1:17" x14ac:dyDescent="0.25">
      <c r="A4833" t="s">
        <v>507</v>
      </c>
      <c r="B4833" t="s">
        <v>508</v>
      </c>
      <c r="C4833" t="s">
        <v>509</v>
      </c>
      <c r="D4833" t="s">
        <v>361</v>
      </c>
      <c r="E4833" t="s">
        <v>332</v>
      </c>
      <c r="F4833" t="s">
        <v>187</v>
      </c>
      <c r="G4833" t="s">
        <v>195</v>
      </c>
      <c r="H4833" t="s">
        <v>215</v>
      </c>
      <c r="I4833" t="s">
        <v>216</v>
      </c>
      <c r="K4833" t="s">
        <v>202</v>
      </c>
      <c r="N4833" t="s">
        <v>206</v>
      </c>
      <c r="O4833" t="s">
        <v>265</v>
      </c>
      <c r="P4833">
        <v>2020</v>
      </c>
      <c r="Q4833">
        <v>35</v>
      </c>
    </row>
    <row r="4834" spans="1:17" x14ac:dyDescent="0.25">
      <c r="A4834" t="s">
        <v>507</v>
      </c>
      <c r="B4834" t="s">
        <v>508</v>
      </c>
      <c r="C4834" t="s">
        <v>509</v>
      </c>
      <c r="D4834" t="s">
        <v>361</v>
      </c>
      <c r="E4834" t="s">
        <v>332</v>
      </c>
      <c r="F4834" t="s">
        <v>187</v>
      </c>
      <c r="G4834" t="s">
        <v>195</v>
      </c>
      <c r="H4834" t="s">
        <v>215</v>
      </c>
      <c r="I4834" t="s">
        <v>216</v>
      </c>
      <c r="K4834" t="s">
        <v>202</v>
      </c>
      <c r="N4834" t="s">
        <v>206</v>
      </c>
      <c r="O4834" t="s">
        <v>194</v>
      </c>
      <c r="P4834">
        <v>2030</v>
      </c>
      <c r="Q4834">
        <v>25</v>
      </c>
    </row>
    <row r="4835" spans="1:17" x14ac:dyDescent="0.25">
      <c r="A4835" t="s">
        <v>507</v>
      </c>
      <c r="B4835" t="s">
        <v>508</v>
      </c>
      <c r="C4835" t="s">
        <v>509</v>
      </c>
      <c r="D4835" t="s">
        <v>361</v>
      </c>
      <c r="E4835" t="s">
        <v>332</v>
      </c>
      <c r="F4835" t="s">
        <v>187</v>
      </c>
      <c r="G4835" t="s">
        <v>195</v>
      </c>
      <c r="H4835" t="s">
        <v>215</v>
      </c>
      <c r="I4835" t="s">
        <v>216</v>
      </c>
      <c r="K4835" t="s">
        <v>202</v>
      </c>
      <c r="N4835" t="s">
        <v>206</v>
      </c>
      <c r="O4835" t="s">
        <v>194</v>
      </c>
      <c r="P4835">
        <v>2050</v>
      </c>
      <c r="Q4835">
        <v>25</v>
      </c>
    </row>
    <row r="4836" spans="1:17" x14ac:dyDescent="0.25">
      <c r="A4836" t="s">
        <v>507</v>
      </c>
      <c r="B4836" t="s">
        <v>508</v>
      </c>
      <c r="C4836" t="s">
        <v>509</v>
      </c>
      <c r="D4836" t="s">
        <v>361</v>
      </c>
      <c r="E4836" t="s">
        <v>332</v>
      </c>
      <c r="F4836" t="s">
        <v>187</v>
      </c>
      <c r="G4836" t="s">
        <v>195</v>
      </c>
      <c r="H4836" t="s">
        <v>215</v>
      </c>
      <c r="I4836" t="s">
        <v>216</v>
      </c>
      <c r="K4836" t="s">
        <v>202</v>
      </c>
      <c r="N4836" t="s">
        <v>206</v>
      </c>
      <c r="O4836" t="s">
        <v>264</v>
      </c>
      <c r="P4836">
        <v>2050</v>
      </c>
      <c r="Q4836">
        <v>20</v>
      </c>
    </row>
    <row r="4837" spans="1:17" x14ac:dyDescent="0.25">
      <c r="A4837" t="s">
        <v>507</v>
      </c>
      <c r="B4837" t="s">
        <v>508</v>
      </c>
      <c r="C4837" t="s">
        <v>509</v>
      </c>
      <c r="D4837" t="s">
        <v>361</v>
      </c>
      <c r="E4837" t="s">
        <v>332</v>
      </c>
      <c r="F4837" t="s">
        <v>187</v>
      </c>
      <c r="G4837" t="s">
        <v>195</v>
      </c>
      <c r="H4837" t="s">
        <v>215</v>
      </c>
      <c r="I4837" t="s">
        <v>216</v>
      </c>
      <c r="K4837" t="s">
        <v>202</v>
      </c>
      <c r="N4837" t="s">
        <v>206</v>
      </c>
      <c r="O4837" t="s">
        <v>265</v>
      </c>
      <c r="P4837">
        <v>2050</v>
      </c>
      <c r="Q4837">
        <v>35</v>
      </c>
    </row>
    <row r="4838" spans="1:17" x14ac:dyDescent="0.25">
      <c r="A4838" t="s">
        <v>507</v>
      </c>
      <c r="B4838" t="s">
        <v>508</v>
      </c>
      <c r="C4838" t="s">
        <v>509</v>
      </c>
      <c r="D4838" t="s">
        <v>361</v>
      </c>
      <c r="E4838" t="s">
        <v>332</v>
      </c>
      <c r="F4838" t="s">
        <v>187</v>
      </c>
      <c r="G4838" t="s">
        <v>218</v>
      </c>
      <c r="H4838" t="s">
        <v>219</v>
      </c>
      <c r="I4838" t="s">
        <v>220</v>
      </c>
      <c r="K4838" t="s">
        <v>221</v>
      </c>
      <c r="M4838" t="s">
        <v>344</v>
      </c>
      <c r="N4838" t="s">
        <v>496</v>
      </c>
      <c r="O4838" t="s">
        <v>194</v>
      </c>
      <c r="P4838">
        <v>2015</v>
      </c>
      <c r="Q4838">
        <v>3</v>
      </c>
    </row>
    <row r="4839" spans="1:17" x14ac:dyDescent="0.25">
      <c r="A4839" t="s">
        <v>507</v>
      </c>
      <c r="B4839" t="s">
        <v>508</v>
      </c>
      <c r="C4839" t="s">
        <v>509</v>
      </c>
      <c r="D4839" t="s">
        <v>361</v>
      </c>
      <c r="E4839" t="s">
        <v>332</v>
      </c>
      <c r="F4839" t="s">
        <v>187</v>
      </c>
      <c r="G4839" t="s">
        <v>218</v>
      </c>
      <c r="H4839" t="s">
        <v>219</v>
      </c>
      <c r="I4839" t="s">
        <v>220</v>
      </c>
      <c r="K4839" t="s">
        <v>221</v>
      </c>
      <c r="M4839" t="s">
        <v>344</v>
      </c>
      <c r="N4839" t="s">
        <v>496</v>
      </c>
      <c r="O4839" t="s">
        <v>194</v>
      </c>
      <c r="P4839">
        <v>2020</v>
      </c>
      <c r="Q4839">
        <v>2</v>
      </c>
    </row>
    <row r="4840" spans="1:17" x14ac:dyDescent="0.25">
      <c r="A4840" t="s">
        <v>507</v>
      </c>
      <c r="B4840" t="s">
        <v>508</v>
      </c>
      <c r="C4840" t="s">
        <v>509</v>
      </c>
      <c r="D4840" t="s">
        <v>361</v>
      </c>
      <c r="E4840" t="s">
        <v>332</v>
      </c>
      <c r="F4840" t="s">
        <v>187</v>
      </c>
      <c r="G4840" t="s">
        <v>218</v>
      </c>
      <c r="H4840" t="s">
        <v>219</v>
      </c>
      <c r="I4840" t="s">
        <v>220</v>
      </c>
      <c r="K4840" t="s">
        <v>221</v>
      </c>
      <c r="M4840" t="s">
        <v>344</v>
      </c>
      <c r="N4840" t="s">
        <v>496</v>
      </c>
      <c r="O4840" t="s">
        <v>264</v>
      </c>
      <c r="P4840">
        <v>2020</v>
      </c>
      <c r="Q4840">
        <v>1</v>
      </c>
    </row>
    <row r="4841" spans="1:17" x14ac:dyDescent="0.25">
      <c r="A4841" t="s">
        <v>507</v>
      </c>
      <c r="B4841" t="s">
        <v>508</v>
      </c>
      <c r="C4841" t="s">
        <v>509</v>
      </c>
      <c r="D4841" t="s">
        <v>361</v>
      </c>
      <c r="E4841" t="s">
        <v>332</v>
      </c>
      <c r="F4841" t="s">
        <v>187</v>
      </c>
      <c r="G4841" t="s">
        <v>218</v>
      </c>
      <c r="H4841" t="s">
        <v>219</v>
      </c>
      <c r="I4841" t="s">
        <v>220</v>
      </c>
      <c r="K4841" t="s">
        <v>221</v>
      </c>
      <c r="M4841" t="s">
        <v>344</v>
      </c>
      <c r="N4841" t="s">
        <v>496</v>
      </c>
      <c r="O4841" t="s">
        <v>265</v>
      </c>
      <c r="P4841">
        <v>2020</v>
      </c>
      <c r="Q4841">
        <v>3</v>
      </c>
    </row>
    <row r="4842" spans="1:17" x14ac:dyDescent="0.25">
      <c r="A4842" t="s">
        <v>507</v>
      </c>
      <c r="B4842" t="s">
        <v>508</v>
      </c>
      <c r="C4842" t="s">
        <v>509</v>
      </c>
      <c r="D4842" t="s">
        <v>361</v>
      </c>
      <c r="E4842" t="s">
        <v>332</v>
      </c>
      <c r="F4842" t="s">
        <v>187</v>
      </c>
      <c r="G4842" t="s">
        <v>218</v>
      </c>
      <c r="H4842" t="s">
        <v>219</v>
      </c>
      <c r="I4842" t="s">
        <v>220</v>
      </c>
      <c r="K4842" t="s">
        <v>221</v>
      </c>
      <c r="M4842" t="s">
        <v>344</v>
      </c>
      <c r="N4842" t="s">
        <v>496</v>
      </c>
      <c r="O4842" t="s">
        <v>194</v>
      </c>
      <c r="P4842">
        <v>2030</v>
      </c>
      <c r="Q4842">
        <v>2</v>
      </c>
    </row>
    <row r="4843" spans="1:17" x14ac:dyDescent="0.25">
      <c r="A4843" t="s">
        <v>507</v>
      </c>
      <c r="B4843" t="s">
        <v>508</v>
      </c>
      <c r="C4843" t="s">
        <v>509</v>
      </c>
      <c r="D4843" t="s">
        <v>361</v>
      </c>
      <c r="E4843" t="s">
        <v>332</v>
      </c>
      <c r="F4843" t="s">
        <v>187</v>
      </c>
      <c r="G4843" t="s">
        <v>218</v>
      </c>
      <c r="H4843" t="s">
        <v>219</v>
      </c>
      <c r="I4843" t="s">
        <v>220</v>
      </c>
      <c r="K4843" t="s">
        <v>221</v>
      </c>
      <c r="M4843" t="s">
        <v>344</v>
      </c>
      <c r="N4843" t="s">
        <v>496</v>
      </c>
      <c r="O4843" t="s">
        <v>194</v>
      </c>
      <c r="P4843">
        <v>2050</v>
      </c>
      <c r="Q4843">
        <v>1</v>
      </c>
    </row>
    <row r="4844" spans="1:17" x14ac:dyDescent="0.25">
      <c r="A4844" t="s">
        <v>507</v>
      </c>
      <c r="B4844" t="s">
        <v>508</v>
      </c>
      <c r="C4844" t="s">
        <v>509</v>
      </c>
      <c r="D4844" t="s">
        <v>361</v>
      </c>
      <c r="E4844" t="s">
        <v>332</v>
      </c>
      <c r="F4844" t="s">
        <v>187</v>
      </c>
      <c r="G4844" t="s">
        <v>218</v>
      </c>
      <c r="H4844" t="s">
        <v>219</v>
      </c>
      <c r="I4844" t="s">
        <v>220</v>
      </c>
      <c r="K4844" t="s">
        <v>221</v>
      </c>
      <c r="M4844" t="s">
        <v>344</v>
      </c>
      <c r="N4844" t="s">
        <v>496</v>
      </c>
      <c r="O4844" t="s">
        <v>264</v>
      </c>
      <c r="P4844">
        <v>2050</v>
      </c>
      <c r="Q4844">
        <v>0</v>
      </c>
    </row>
    <row r="4845" spans="1:17" x14ac:dyDescent="0.25">
      <c r="A4845" t="s">
        <v>507</v>
      </c>
      <c r="B4845" t="s">
        <v>508</v>
      </c>
      <c r="C4845" t="s">
        <v>509</v>
      </c>
      <c r="D4845" t="s">
        <v>361</v>
      </c>
      <c r="E4845" t="s">
        <v>332</v>
      </c>
      <c r="F4845" t="s">
        <v>187</v>
      </c>
      <c r="G4845" t="s">
        <v>218</v>
      </c>
      <c r="H4845" t="s">
        <v>219</v>
      </c>
      <c r="I4845" t="s">
        <v>220</v>
      </c>
      <c r="K4845" t="s">
        <v>221</v>
      </c>
      <c r="M4845" t="s">
        <v>344</v>
      </c>
      <c r="N4845" t="s">
        <v>496</v>
      </c>
      <c r="O4845" t="s">
        <v>265</v>
      </c>
      <c r="P4845">
        <v>2050</v>
      </c>
      <c r="Q4845">
        <v>3</v>
      </c>
    </row>
    <row r="4846" spans="1:17" x14ac:dyDescent="0.25">
      <c r="A4846" t="s">
        <v>507</v>
      </c>
      <c r="B4846" t="s">
        <v>508</v>
      </c>
      <c r="C4846" t="s">
        <v>509</v>
      </c>
      <c r="D4846" t="s">
        <v>361</v>
      </c>
      <c r="E4846" t="s">
        <v>332</v>
      </c>
      <c r="F4846" t="s">
        <v>187</v>
      </c>
      <c r="G4846" t="s">
        <v>218</v>
      </c>
      <c r="H4846" t="s">
        <v>223</v>
      </c>
      <c r="I4846" t="s">
        <v>224</v>
      </c>
      <c r="K4846" t="s">
        <v>221</v>
      </c>
      <c r="M4846" t="s">
        <v>344</v>
      </c>
      <c r="N4846" t="s">
        <v>496</v>
      </c>
      <c r="O4846" t="s">
        <v>194</v>
      </c>
      <c r="P4846">
        <v>2015</v>
      </c>
      <c r="Q4846">
        <v>1.2</v>
      </c>
    </row>
    <row r="4847" spans="1:17" x14ac:dyDescent="0.25">
      <c r="A4847" t="s">
        <v>507</v>
      </c>
      <c r="B4847" t="s">
        <v>508</v>
      </c>
      <c r="C4847" t="s">
        <v>509</v>
      </c>
      <c r="D4847" t="s">
        <v>361</v>
      </c>
      <c r="E4847" t="s">
        <v>332</v>
      </c>
      <c r="F4847" t="s">
        <v>187</v>
      </c>
      <c r="G4847" t="s">
        <v>218</v>
      </c>
      <c r="H4847" t="s">
        <v>223</v>
      </c>
      <c r="I4847" t="s">
        <v>224</v>
      </c>
      <c r="K4847" t="s">
        <v>221</v>
      </c>
      <c r="M4847" t="s">
        <v>344</v>
      </c>
      <c r="N4847" t="s">
        <v>496</v>
      </c>
      <c r="O4847" t="s">
        <v>194</v>
      </c>
      <c r="P4847">
        <v>2020</v>
      </c>
      <c r="Q4847">
        <v>1</v>
      </c>
    </row>
    <row r="4848" spans="1:17" x14ac:dyDescent="0.25">
      <c r="A4848" t="s">
        <v>507</v>
      </c>
      <c r="B4848" t="s">
        <v>508</v>
      </c>
      <c r="C4848" t="s">
        <v>509</v>
      </c>
      <c r="D4848" t="s">
        <v>361</v>
      </c>
      <c r="E4848" t="s">
        <v>332</v>
      </c>
      <c r="F4848" t="s">
        <v>187</v>
      </c>
      <c r="G4848" t="s">
        <v>218</v>
      </c>
      <c r="H4848" t="s">
        <v>223</v>
      </c>
      <c r="I4848" t="s">
        <v>224</v>
      </c>
      <c r="K4848" t="s">
        <v>221</v>
      </c>
      <c r="M4848" t="s">
        <v>344</v>
      </c>
      <c r="N4848" t="s">
        <v>496</v>
      </c>
      <c r="O4848" t="s">
        <v>264</v>
      </c>
      <c r="P4848">
        <v>2020</v>
      </c>
      <c r="Q4848">
        <v>1</v>
      </c>
    </row>
    <row r="4849" spans="1:17" x14ac:dyDescent="0.25">
      <c r="A4849" t="s">
        <v>507</v>
      </c>
      <c r="B4849" t="s">
        <v>508</v>
      </c>
      <c r="C4849" t="s">
        <v>509</v>
      </c>
      <c r="D4849" t="s">
        <v>361</v>
      </c>
      <c r="E4849" t="s">
        <v>332</v>
      </c>
      <c r="F4849" t="s">
        <v>187</v>
      </c>
      <c r="G4849" t="s">
        <v>218</v>
      </c>
      <c r="H4849" t="s">
        <v>223</v>
      </c>
      <c r="I4849" t="s">
        <v>224</v>
      </c>
      <c r="K4849" t="s">
        <v>221</v>
      </c>
      <c r="M4849" t="s">
        <v>344</v>
      </c>
      <c r="N4849" t="s">
        <v>496</v>
      </c>
      <c r="O4849" t="s">
        <v>265</v>
      </c>
      <c r="P4849">
        <v>2020</v>
      </c>
      <c r="Q4849">
        <v>3</v>
      </c>
    </row>
    <row r="4850" spans="1:17" x14ac:dyDescent="0.25">
      <c r="A4850" t="s">
        <v>507</v>
      </c>
      <c r="B4850" t="s">
        <v>508</v>
      </c>
      <c r="C4850" t="s">
        <v>509</v>
      </c>
      <c r="D4850" t="s">
        <v>361</v>
      </c>
      <c r="E4850" t="s">
        <v>332</v>
      </c>
      <c r="F4850" t="s">
        <v>187</v>
      </c>
      <c r="G4850" t="s">
        <v>218</v>
      </c>
      <c r="H4850" t="s">
        <v>223</v>
      </c>
      <c r="I4850" t="s">
        <v>224</v>
      </c>
      <c r="K4850" t="s">
        <v>221</v>
      </c>
      <c r="M4850" t="s">
        <v>344</v>
      </c>
      <c r="N4850" t="s">
        <v>496</v>
      </c>
      <c r="O4850" t="s">
        <v>194</v>
      </c>
      <c r="P4850">
        <v>2030</v>
      </c>
      <c r="Q4850">
        <v>1</v>
      </c>
    </row>
    <row r="4851" spans="1:17" x14ac:dyDescent="0.25">
      <c r="A4851" t="s">
        <v>507</v>
      </c>
      <c r="B4851" t="s">
        <v>508</v>
      </c>
      <c r="C4851" t="s">
        <v>509</v>
      </c>
      <c r="D4851" t="s">
        <v>361</v>
      </c>
      <c r="E4851" t="s">
        <v>332</v>
      </c>
      <c r="F4851" t="s">
        <v>187</v>
      </c>
      <c r="G4851" t="s">
        <v>218</v>
      </c>
      <c r="H4851" t="s">
        <v>223</v>
      </c>
      <c r="I4851" t="s">
        <v>224</v>
      </c>
      <c r="K4851" t="s">
        <v>221</v>
      </c>
      <c r="M4851" t="s">
        <v>344</v>
      </c>
      <c r="N4851" t="s">
        <v>496</v>
      </c>
      <c r="O4851" t="s">
        <v>194</v>
      </c>
      <c r="P4851">
        <v>2050</v>
      </c>
      <c r="Q4851">
        <v>1</v>
      </c>
    </row>
    <row r="4852" spans="1:17" x14ac:dyDescent="0.25">
      <c r="A4852" t="s">
        <v>507</v>
      </c>
      <c r="B4852" t="s">
        <v>508</v>
      </c>
      <c r="C4852" t="s">
        <v>509</v>
      </c>
      <c r="D4852" t="s">
        <v>361</v>
      </c>
      <c r="E4852" t="s">
        <v>332</v>
      </c>
      <c r="F4852" t="s">
        <v>187</v>
      </c>
      <c r="G4852" t="s">
        <v>218</v>
      </c>
      <c r="H4852" t="s">
        <v>223</v>
      </c>
      <c r="I4852" t="s">
        <v>224</v>
      </c>
      <c r="K4852" t="s">
        <v>221</v>
      </c>
      <c r="M4852" t="s">
        <v>344</v>
      </c>
      <c r="N4852" t="s">
        <v>496</v>
      </c>
      <c r="O4852" t="s">
        <v>264</v>
      </c>
      <c r="P4852">
        <v>2050</v>
      </c>
      <c r="Q4852">
        <v>0</v>
      </c>
    </row>
    <row r="4853" spans="1:17" x14ac:dyDescent="0.25">
      <c r="A4853" t="s">
        <v>507</v>
      </c>
      <c r="B4853" t="s">
        <v>508</v>
      </c>
      <c r="C4853" t="s">
        <v>509</v>
      </c>
      <c r="D4853" t="s">
        <v>361</v>
      </c>
      <c r="E4853" t="s">
        <v>332</v>
      </c>
      <c r="F4853" t="s">
        <v>187</v>
      </c>
      <c r="G4853" t="s">
        <v>218</v>
      </c>
      <c r="H4853" t="s">
        <v>223</v>
      </c>
      <c r="I4853" t="s">
        <v>224</v>
      </c>
      <c r="K4853" t="s">
        <v>221</v>
      </c>
      <c r="M4853" t="s">
        <v>344</v>
      </c>
      <c r="N4853" t="s">
        <v>496</v>
      </c>
      <c r="O4853" t="s">
        <v>265</v>
      </c>
      <c r="P4853">
        <v>2050</v>
      </c>
      <c r="Q4853">
        <v>1</v>
      </c>
    </row>
    <row r="4854" spans="1:17" x14ac:dyDescent="0.25">
      <c r="A4854" t="s">
        <v>507</v>
      </c>
      <c r="B4854" t="s">
        <v>508</v>
      </c>
      <c r="C4854" t="s">
        <v>509</v>
      </c>
      <c r="D4854" t="s">
        <v>361</v>
      </c>
      <c r="E4854" t="s">
        <v>332</v>
      </c>
      <c r="F4854" t="s">
        <v>187</v>
      </c>
      <c r="G4854" t="s">
        <v>218</v>
      </c>
      <c r="H4854" t="s">
        <v>225</v>
      </c>
      <c r="I4854" t="s">
        <v>226</v>
      </c>
      <c r="K4854" t="s">
        <v>221</v>
      </c>
      <c r="M4854" t="s">
        <v>344</v>
      </c>
      <c r="N4854" t="s">
        <v>496</v>
      </c>
      <c r="O4854" t="s">
        <v>194</v>
      </c>
      <c r="P4854">
        <v>2015</v>
      </c>
      <c r="Q4854">
        <v>90</v>
      </c>
    </row>
    <row r="4855" spans="1:17" x14ac:dyDescent="0.25">
      <c r="A4855" t="s">
        <v>507</v>
      </c>
      <c r="B4855" t="s">
        <v>508</v>
      </c>
      <c r="C4855" t="s">
        <v>509</v>
      </c>
      <c r="D4855" t="s">
        <v>361</v>
      </c>
      <c r="E4855" t="s">
        <v>332</v>
      </c>
      <c r="F4855" t="s">
        <v>187</v>
      </c>
      <c r="G4855" t="s">
        <v>218</v>
      </c>
      <c r="H4855" t="s">
        <v>225</v>
      </c>
      <c r="I4855" t="s">
        <v>226</v>
      </c>
      <c r="K4855" t="s">
        <v>221</v>
      </c>
      <c r="M4855" t="s">
        <v>344</v>
      </c>
      <c r="N4855" t="s">
        <v>496</v>
      </c>
      <c r="O4855" t="s">
        <v>194</v>
      </c>
      <c r="P4855">
        <v>2020</v>
      </c>
      <c r="Q4855">
        <v>60</v>
      </c>
    </row>
    <row r="4856" spans="1:17" x14ac:dyDescent="0.25">
      <c r="A4856" t="s">
        <v>507</v>
      </c>
      <c r="B4856" t="s">
        <v>508</v>
      </c>
      <c r="C4856" t="s">
        <v>509</v>
      </c>
      <c r="D4856" t="s">
        <v>361</v>
      </c>
      <c r="E4856" t="s">
        <v>332</v>
      </c>
      <c r="F4856" t="s">
        <v>187</v>
      </c>
      <c r="G4856" t="s">
        <v>218</v>
      </c>
      <c r="H4856" t="s">
        <v>225</v>
      </c>
      <c r="I4856" t="s">
        <v>226</v>
      </c>
      <c r="K4856" t="s">
        <v>221</v>
      </c>
      <c r="M4856" t="s">
        <v>344</v>
      </c>
      <c r="N4856" t="s">
        <v>496</v>
      </c>
      <c r="O4856" t="s">
        <v>264</v>
      </c>
      <c r="P4856">
        <v>2020</v>
      </c>
      <c r="Q4856">
        <v>40</v>
      </c>
    </row>
    <row r="4857" spans="1:17" x14ac:dyDescent="0.25">
      <c r="A4857" t="s">
        <v>507</v>
      </c>
      <c r="B4857" t="s">
        <v>508</v>
      </c>
      <c r="C4857" t="s">
        <v>509</v>
      </c>
      <c r="D4857" t="s">
        <v>361</v>
      </c>
      <c r="E4857" t="s">
        <v>332</v>
      </c>
      <c r="F4857" t="s">
        <v>187</v>
      </c>
      <c r="G4857" t="s">
        <v>218</v>
      </c>
      <c r="H4857" t="s">
        <v>225</v>
      </c>
      <c r="I4857" t="s">
        <v>226</v>
      </c>
      <c r="K4857" t="s">
        <v>221</v>
      </c>
      <c r="M4857" t="s">
        <v>344</v>
      </c>
      <c r="N4857" t="s">
        <v>496</v>
      </c>
      <c r="O4857" t="s">
        <v>265</v>
      </c>
      <c r="P4857">
        <v>2020</v>
      </c>
      <c r="Q4857">
        <v>60</v>
      </c>
    </row>
    <row r="4858" spans="1:17" x14ac:dyDescent="0.25">
      <c r="A4858" t="s">
        <v>507</v>
      </c>
      <c r="B4858" t="s">
        <v>508</v>
      </c>
      <c r="C4858" t="s">
        <v>509</v>
      </c>
      <c r="D4858" t="s">
        <v>361</v>
      </c>
      <c r="E4858" t="s">
        <v>332</v>
      </c>
      <c r="F4858" t="s">
        <v>187</v>
      </c>
      <c r="G4858" t="s">
        <v>218</v>
      </c>
      <c r="H4858" t="s">
        <v>225</v>
      </c>
      <c r="I4858" t="s">
        <v>226</v>
      </c>
      <c r="K4858" t="s">
        <v>221</v>
      </c>
      <c r="M4858" t="s">
        <v>344</v>
      </c>
      <c r="N4858" t="s">
        <v>496</v>
      </c>
      <c r="O4858" t="s">
        <v>194</v>
      </c>
      <c r="P4858">
        <v>2030</v>
      </c>
      <c r="Q4858">
        <v>40</v>
      </c>
    </row>
    <row r="4859" spans="1:17" x14ac:dyDescent="0.25">
      <c r="A4859" t="s">
        <v>507</v>
      </c>
      <c r="B4859" t="s">
        <v>508</v>
      </c>
      <c r="C4859" t="s">
        <v>509</v>
      </c>
      <c r="D4859" t="s">
        <v>361</v>
      </c>
      <c r="E4859" t="s">
        <v>332</v>
      </c>
      <c r="F4859" t="s">
        <v>187</v>
      </c>
      <c r="G4859" t="s">
        <v>218</v>
      </c>
      <c r="H4859" t="s">
        <v>225</v>
      </c>
      <c r="I4859" t="s">
        <v>226</v>
      </c>
      <c r="K4859" t="s">
        <v>221</v>
      </c>
      <c r="M4859" t="s">
        <v>344</v>
      </c>
      <c r="N4859" t="s">
        <v>496</v>
      </c>
      <c r="O4859" t="s">
        <v>194</v>
      </c>
      <c r="P4859">
        <v>2050</v>
      </c>
      <c r="Q4859">
        <v>20</v>
      </c>
    </row>
    <row r="4860" spans="1:17" x14ac:dyDescent="0.25">
      <c r="A4860" t="s">
        <v>507</v>
      </c>
      <c r="B4860" t="s">
        <v>508</v>
      </c>
      <c r="C4860" t="s">
        <v>509</v>
      </c>
      <c r="D4860" t="s">
        <v>361</v>
      </c>
      <c r="E4860" t="s">
        <v>332</v>
      </c>
      <c r="F4860" t="s">
        <v>187</v>
      </c>
      <c r="G4860" t="s">
        <v>218</v>
      </c>
      <c r="H4860" t="s">
        <v>225</v>
      </c>
      <c r="I4860" t="s">
        <v>226</v>
      </c>
      <c r="K4860" t="s">
        <v>221</v>
      </c>
      <c r="M4860" t="s">
        <v>344</v>
      </c>
      <c r="N4860" t="s">
        <v>496</v>
      </c>
      <c r="O4860" t="s">
        <v>264</v>
      </c>
      <c r="P4860">
        <v>2050</v>
      </c>
      <c r="Q4860">
        <v>20</v>
      </c>
    </row>
    <row r="4861" spans="1:17" x14ac:dyDescent="0.25">
      <c r="A4861" t="s">
        <v>507</v>
      </c>
      <c r="B4861" t="s">
        <v>508</v>
      </c>
      <c r="C4861" t="s">
        <v>509</v>
      </c>
      <c r="D4861" t="s">
        <v>361</v>
      </c>
      <c r="E4861" t="s">
        <v>332</v>
      </c>
      <c r="F4861" t="s">
        <v>187</v>
      </c>
      <c r="G4861" t="s">
        <v>218</v>
      </c>
      <c r="H4861" t="s">
        <v>225</v>
      </c>
      <c r="I4861" t="s">
        <v>226</v>
      </c>
      <c r="K4861" t="s">
        <v>221</v>
      </c>
      <c r="M4861" t="s">
        <v>344</v>
      </c>
      <c r="N4861" t="s">
        <v>496</v>
      </c>
      <c r="O4861" t="s">
        <v>265</v>
      </c>
      <c r="P4861">
        <v>2050</v>
      </c>
      <c r="Q4861">
        <v>40</v>
      </c>
    </row>
    <row r="4862" spans="1:17" x14ac:dyDescent="0.25">
      <c r="A4862" t="s">
        <v>507</v>
      </c>
      <c r="B4862" t="s">
        <v>508</v>
      </c>
      <c r="C4862" t="s">
        <v>509</v>
      </c>
      <c r="D4862" t="s">
        <v>361</v>
      </c>
      <c r="E4862" t="s">
        <v>332</v>
      </c>
      <c r="F4862" t="s">
        <v>187</v>
      </c>
      <c r="G4862" t="s">
        <v>218</v>
      </c>
      <c r="H4862" t="s">
        <v>317</v>
      </c>
      <c r="I4862" t="s">
        <v>318</v>
      </c>
      <c r="K4862" t="s">
        <v>221</v>
      </c>
      <c r="M4862" t="s">
        <v>344</v>
      </c>
      <c r="N4862" t="s">
        <v>496</v>
      </c>
      <c r="O4862" t="s">
        <v>194</v>
      </c>
      <c r="P4862">
        <v>2015</v>
      </c>
      <c r="Q4862">
        <v>2</v>
      </c>
    </row>
    <row r="4863" spans="1:17" x14ac:dyDescent="0.25">
      <c r="A4863" t="s">
        <v>507</v>
      </c>
      <c r="B4863" t="s">
        <v>508</v>
      </c>
      <c r="C4863" t="s">
        <v>509</v>
      </c>
      <c r="D4863" t="s">
        <v>361</v>
      </c>
      <c r="E4863" t="s">
        <v>332</v>
      </c>
      <c r="F4863" t="s">
        <v>187</v>
      </c>
      <c r="G4863" t="s">
        <v>218</v>
      </c>
      <c r="H4863" t="s">
        <v>317</v>
      </c>
      <c r="I4863" t="s">
        <v>318</v>
      </c>
      <c r="K4863" t="s">
        <v>221</v>
      </c>
      <c r="M4863" t="s">
        <v>344</v>
      </c>
      <c r="N4863" t="s">
        <v>496</v>
      </c>
      <c r="O4863" t="s">
        <v>194</v>
      </c>
      <c r="P4863">
        <v>2020</v>
      </c>
      <c r="Q4863">
        <v>0.3</v>
      </c>
    </row>
    <row r="4864" spans="1:17" x14ac:dyDescent="0.25">
      <c r="A4864" t="s">
        <v>507</v>
      </c>
      <c r="B4864" t="s">
        <v>508</v>
      </c>
      <c r="C4864" t="s">
        <v>509</v>
      </c>
      <c r="D4864" t="s">
        <v>361</v>
      </c>
      <c r="E4864" t="s">
        <v>332</v>
      </c>
      <c r="F4864" t="s">
        <v>187</v>
      </c>
      <c r="G4864" t="s">
        <v>218</v>
      </c>
      <c r="H4864" t="s">
        <v>317</v>
      </c>
      <c r="I4864" t="s">
        <v>318</v>
      </c>
      <c r="K4864" t="s">
        <v>221</v>
      </c>
      <c r="M4864" t="s">
        <v>344</v>
      </c>
      <c r="N4864" t="s">
        <v>496</v>
      </c>
      <c r="O4864" t="s">
        <v>264</v>
      </c>
      <c r="P4864">
        <v>2020</v>
      </c>
      <c r="Q4864">
        <v>0.1</v>
      </c>
    </row>
    <row r="4865" spans="1:17" x14ac:dyDescent="0.25">
      <c r="A4865" t="s">
        <v>507</v>
      </c>
      <c r="B4865" t="s">
        <v>508</v>
      </c>
      <c r="C4865" t="s">
        <v>509</v>
      </c>
      <c r="D4865" t="s">
        <v>361</v>
      </c>
      <c r="E4865" t="s">
        <v>332</v>
      </c>
      <c r="F4865" t="s">
        <v>187</v>
      </c>
      <c r="G4865" t="s">
        <v>218</v>
      </c>
      <c r="H4865" t="s">
        <v>317</v>
      </c>
      <c r="I4865" t="s">
        <v>318</v>
      </c>
      <c r="K4865" t="s">
        <v>221</v>
      </c>
      <c r="M4865" t="s">
        <v>344</v>
      </c>
      <c r="N4865" t="s">
        <v>496</v>
      </c>
      <c r="O4865" t="s">
        <v>265</v>
      </c>
      <c r="P4865">
        <v>2020</v>
      </c>
      <c r="Q4865">
        <v>2</v>
      </c>
    </row>
    <row r="4866" spans="1:17" x14ac:dyDescent="0.25">
      <c r="A4866" t="s">
        <v>507</v>
      </c>
      <c r="B4866" t="s">
        <v>508</v>
      </c>
      <c r="C4866" t="s">
        <v>509</v>
      </c>
      <c r="D4866" t="s">
        <v>361</v>
      </c>
      <c r="E4866" t="s">
        <v>332</v>
      </c>
      <c r="F4866" t="s">
        <v>187</v>
      </c>
      <c r="G4866" t="s">
        <v>218</v>
      </c>
      <c r="H4866" t="s">
        <v>317</v>
      </c>
      <c r="I4866" t="s">
        <v>318</v>
      </c>
      <c r="K4866" t="s">
        <v>221</v>
      </c>
      <c r="M4866" t="s">
        <v>344</v>
      </c>
      <c r="N4866" t="s">
        <v>496</v>
      </c>
      <c r="O4866" t="s">
        <v>194</v>
      </c>
      <c r="P4866">
        <v>2030</v>
      </c>
      <c r="Q4866">
        <v>0.3</v>
      </c>
    </row>
    <row r="4867" spans="1:17" x14ac:dyDescent="0.25">
      <c r="A4867" t="s">
        <v>507</v>
      </c>
      <c r="B4867" t="s">
        <v>508</v>
      </c>
      <c r="C4867" t="s">
        <v>509</v>
      </c>
      <c r="D4867" t="s">
        <v>361</v>
      </c>
      <c r="E4867" t="s">
        <v>332</v>
      </c>
      <c r="F4867" t="s">
        <v>187</v>
      </c>
      <c r="G4867" t="s">
        <v>218</v>
      </c>
      <c r="H4867" t="s">
        <v>317</v>
      </c>
      <c r="I4867" t="s">
        <v>318</v>
      </c>
      <c r="K4867" t="s">
        <v>221</v>
      </c>
      <c r="M4867" t="s">
        <v>344</v>
      </c>
      <c r="N4867" t="s">
        <v>496</v>
      </c>
      <c r="O4867" t="s">
        <v>194</v>
      </c>
      <c r="P4867">
        <v>2050</v>
      </c>
      <c r="Q4867">
        <v>0.3</v>
      </c>
    </row>
    <row r="4868" spans="1:17" x14ac:dyDescent="0.25">
      <c r="A4868" t="s">
        <v>507</v>
      </c>
      <c r="B4868" t="s">
        <v>508</v>
      </c>
      <c r="C4868" t="s">
        <v>509</v>
      </c>
      <c r="D4868" t="s">
        <v>361</v>
      </c>
      <c r="E4868" t="s">
        <v>332</v>
      </c>
      <c r="F4868" t="s">
        <v>187</v>
      </c>
      <c r="G4868" t="s">
        <v>218</v>
      </c>
      <c r="H4868" t="s">
        <v>317</v>
      </c>
      <c r="I4868" t="s">
        <v>318</v>
      </c>
      <c r="K4868" t="s">
        <v>221</v>
      </c>
      <c r="M4868" t="s">
        <v>344</v>
      </c>
      <c r="N4868" t="s">
        <v>496</v>
      </c>
      <c r="O4868" t="s">
        <v>264</v>
      </c>
      <c r="P4868">
        <v>2050</v>
      </c>
      <c r="Q4868">
        <v>0.1</v>
      </c>
    </row>
    <row r="4869" spans="1:17" x14ac:dyDescent="0.25">
      <c r="A4869" t="s">
        <v>507</v>
      </c>
      <c r="B4869" t="s">
        <v>508</v>
      </c>
      <c r="C4869" t="s">
        <v>509</v>
      </c>
      <c r="D4869" t="s">
        <v>361</v>
      </c>
      <c r="E4869" t="s">
        <v>332</v>
      </c>
      <c r="F4869" t="s">
        <v>187</v>
      </c>
      <c r="G4869" t="s">
        <v>218</v>
      </c>
      <c r="H4869" t="s">
        <v>317</v>
      </c>
      <c r="I4869" t="s">
        <v>318</v>
      </c>
      <c r="K4869" t="s">
        <v>221</v>
      </c>
      <c r="M4869" t="s">
        <v>344</v>
      </c>
      <c r="N4869" t="s">
        <v>496</v>
      </c>
      <c r="O4869" t="s">
        <v>265</v>
      </c>
      <c r="P4869">
        <v>2050</v>
      </c>
      <c r="Q4869">
        <v>1</v>
      </c>
    </row>
    <row r="4870" spans="1:17" x14ac:dyDescent="0.25">
      <c r="A4870" t="s">
        <v>507</v>
      </c>
      <c r="B4870" t="s">
        <v>508</v>
      </c>
      <c r="C4870" t="s">
        <v>509</v>
      </c>
      <c r="D4870" t="s">
        <v>361</v>
      </c>
      <c r="E4870" t="s">
        <v>332</v>
      </c>
      <c r="F4870" t="s">
        <v>187</v>
      </c>
      <c r="G4870" t="s">
        <v>218</v>
      </c>
      <c r="H4870" t="s">
        <v>229</v>
      </c>
      <c r="I4870" t="s">
        <v>230</v>
      </c>
      <c r="J4870" t="s">
        <v>231</v>
      </c>
      <c r="K4870" t="s">
        <v>191</v>
      </c>
      <c r="M4870" t="s">
        <v>344</v>
      </c>
      <c r="N4870" t="s">
        <v>496</v>
      </c>
      <c r="O4870" t="s">
        <v>194</v>
      </c>
      <c r="P4870">
        <v>2015</v>
      </c>
      <c r="Q4870">
        <v>0.97970000000000002</v>
      </c>
    </row>
    <row r="4871" spans="1:17" x14ac:dyDescent="0.25">
      <c r="A4871" t="s">
        <v>507</v>
      </c>
      <c r="B4871" t="s">
        <v>508</v>
      </c>
      <c r="C4871" t="s">
        <v>509</v>
      </c>
      <c r="D4871" t="s">
        <v>361</v>
      </c>
      <c r="E4871" t="s">
        <v>332</v>
      </c>
      <c r="F4871" t="s">
        <v>187</v>
      </c>
      <c r="G4871" t="s">
        <v>218</v>
      </c>
      <c r="H4871" t="s">
        <v>229</v>
      </c>
      <c r="I4871" t="s">
        <v>230</v>
      </c>
      <c r="J4871" t="s">
        <v>231</v>
      </c>
      <c r="K4871" t="s">
        <v>191</v>
      </c>
      <c r="M4871" t="s">
        <v>344</v>
      </c>
      <c r="N4871" t="s">
        <v>496</v>
      </c>
      <c r="O4871" t="s">
        <v>194</v>
      </c>
      <c r="P4871">
        <v>2020</v>
      </c>
      <c r="Q4871">
        <v>0.97970000000000002</v>
      </c>
    </row>
    <row r="4872" spans="1:17" x14ac:dyDescent="0.25">
      <c r="A4872" t="s">
        <v>507</v>
      </c>
      <c r="B4872" t="s">
        <v>508</v>
      </c>
      <c r="C4872" t="s">
        <v>509</v>
      </c>
      <c r="D4872" t="s">
        <v>361</v>
      </c>
      <c r="E4872" t="s">
        <v>332</v>
      </c>
      <c r="F4872" t="s">
        <v>187</v>
      </c>
      <c r="G4872" t="s">
        <v>218</v>
      </c>
      <c r="H4872" t="s">
        <v>229</v>
      </c>
      <c r="I4872" t="s">
        <v>230</v>
      </c>
      <c r="J4872" t="s">
        <v>231</v>
      </c>
      <c r="K4872" t="s">
        <v>191</v>
      </c>
      <c r="M4872" t="s">
        <v>344</v>
      </c>
      <c r="N4872" t="s">
        <v>496</v>
      </c>
      <c r="O4872" t="s">
        <v>264</v>
      </c>
      <c r="P4872">
        <v>2020</v>
      </c>
      <c r="Q4872">
        <v>0.94925000000000004</v>
      </c>
    </row>
    <row r="4873" spans="1:17" x14ac:dyDescent="0.25">
      <c r="A4873" t="s">
        <v>507</v>
      </c>
      <c r="B4873" t="s">
        <v>508</v>
      </c>
      <c r="C4873" t="s">
        <v>509</v>
      </c>
      <c r="D4873" t="s">
        <v>361</v>
      </c>
      <c r="E4873" t="s">
        <v>332</v>
      </c>
      <c r="F4873" t="s">
        <v>187</v>
      </c>
      <c r="G4873" t="s">
        <v>218</v>
      </c>
      <c r="H4873" t="s">
        <v>229</v>
      </c>
      <c r="I4873" t="s">
        <v>230</v>
      </c>
      <c r="J4873" t="s">
        <v>231</v>
      </c>
      <c r="K4873" t="s">
        <v>191</v>
      </c>
      <c r="M4873" t="s">
        <v>344</v>
      </c>
      <c r="N4873" t="s">
        <v>496</v>
      </c>
      <c r="O4873" t="s">
        <v>265</v>
      </c>
      <c r="P4873">
        <v>2020</v>
      </c>
      <c r="Q4873">
        <v>0.98985000000000001</v>
      </c>
    </row>
    <row r="4874" spans="1:17" x14ac:dyDescent="0.25">
      <c r="A4874" t="s">
        <v>507</v>
      </c>
      <c r="B4874" t="s">
        <v>508</v>
      </c>
      <c r="C4874" t="s">
        <v>509</v>
      </c>
      <c r="D4874" t="s">
        <v>361</v>
      </c>
      <c r="E4874" t="s">
        <v>332</v>
      </c>
      <c r="F4874" t="s">
        <v>187</v>
      </c>
      <c r="G4874" t="s">
        <v>218</v>
      </c>
      <c r="H4874" t="s">
        <v>229</v>
      </c>
      <c r="I4874" t="s">
        <v>230</v>
      </c>
      <c r="J4874" t="s">
        <v>231</v>
      </c>
      <c r="K4874" t="s">
        <v>191</v>
      </c>
      <c r="M4874" t="s">
        <v>344</v>
      </c>
      <c r="N4874" t="s">
        <v>496</v>
      </c>
      <c r="O4874" t="s">
        <v>194</v>
      </c>
      <c r="P4874">
        <v>2030</v>
      </c>
      <c r="Q4874">
        <v>0.97970000000000002</v>
      </c>
    </row>
    <row r="4875" spans="1:17" x14ac:dyDescent="0.25">
      <c r="A4875" t="s">
        <v>507</v>
      </c>
      <c r="B4875" t="s">
        <v>508</v>
      </c>
      <c r="C4875" t="s">
        <v>509</v>
      </c>
      <c r="D4875" t="s">
        <v>361</v>
      </c>
      <c r="E4875" t="s">
        <v>332</v>
      </c>
      <c r="F4875" t="s">
        <v>187</v>
      </c>
      <c r="G4875" t="s">
        <v>218</v>
      </c>
      <c r="H4875" t="s">
        <v>229</v>
      </c>
      <c r="I4875" t="s">
        <v>230</v>
      </c>
      <c r="J4875" t="s">
        <v>231</v>
      </c>
      <c r="K4875" t="s">
        <v>191</v>
      </c>
      <c r="M4875" t="s">
        <v>344</v>
      </c>
      <c r="N4875" t="s">
        <v>496</v>
      </c>
      <c r="O4875" t="s">
        <v>194</v>
      </c>
      <c r="P4875">
        <v>2050</v>
      </c>
      <c r="Q4875">
        <v>0.97970000000000002</v>
      </c>
    </row>
    <row r="4876" spans="1:17" x14ac:dyDescent="0.25">
      <c r="A4876" t="s">
        <v>507</v>
      </c>
      <c r="B4876" t="s">
        <v>508</v>
      </c>
      <c r="C4876" t="s">
        <v>509</v>
      </c>
      <c r="D4876" t="s">
        <v>361</v>
      </c>
      <c r="E4876" t="s">
        <v>332</v>
      </c>
      <c r="F4876" t="s">
        <v>187</v>
      </c>
      <c r="G4876" t="s">
        <v>218</v>
      </c>
      <c r="H4876" t="s">
        <v>229</v>
      </c>
      <c r="I4876" t="s">
        <v>230</v>
      </c>
      <c r="J4876" t="s">
        <v>231</v>
      </c>
      <c r="K4876" t="s">
        <v>191</v>
      </c>
      <c r="M4876" t="s">
        <v>344</v>
      </c>
      <c r="N4876" t="s">
        <v>496</v>
      </c>
      <c r="O4876" t="s">
        <v>264</v>
      </c>
      <c r="P4876">
        <v>2050</v>
      </c>
      <c r="Q4876">
        <v>0.97970000000000002</v>
      </c>
    </row>
    <row r="4877" spans="1:17" x14ac:dyDescent="0.25">
      <c r="A4877" t="s">
        <v>507</v>
      </c>
      <c r="B4877" t="s">
        <v>508</v>
      </c>
      <c r="C4877" t="s">
        <v>509</v>
      </c>
      <c r="D4877" t="s">
        <v>361</v>
      </c>
      <c r="E4877" t="s">
        <v>332</v>
      </c>
      <c r="F4877" t="s">
        <v>187</v>
      </c>
      <c r="G4877" t="s">
        <v>218</v>
      </c>
      <c r="H4877" t="s">
        <v>229</v>
      </c>
      <c r="I4877" t="s">
        <v>230</v>
      </c>
      <c r="J4877" t="s">
        <v>231</v>
      </c>
      <c r="K4877" t="s">
        <v>191</v>
      </c>
      <c r="M4877" t="s">
        <v>344</v>
      </c>
      <c r="N4877" t="s">
        <v>496</v>
      </c>
      <c r="O4877" t="s">
        <v>265</v>
      </c>
      <c r="P4877">
        <v>2050</v>
      </c>
      <c r="Q4877">
        <v>0.98985000000000001</v>
      </c>
    </row>
    <row r="4878" spans="1:17" x14ac:dyDescent="0.25">
      <c r="A4878" t="s">
        <v>507</v>
      </c>
      <c r="B4878" t="s">
        <v>508</v>
      </c>
      <c r="C4878" t="s">
        <v>509</v>
      </c>
      <c r="D4878" t="s">
        <v>361</v>
      </c>
      <c r="E4878" t="s">
        <v>332</v>
      </c>
      <c r="F4878" t="s">
        <v>187</v>
      </c>
      <c r="G4878" t="s">
        <v>233</v>
      </c>
      <c r="H4878" t="s">
        <v>287</v>
      </c>
      <c r="I4878" t="s">
        <v>240</v>
      </c>
      <c r="J4878" t="s">
        <v>288</v>
      </c>
      <c r="K4878" t="s">
        <v>241</v>
      </c>
      <c r="L4878" t="s">
        <v>237</v>
      </c>
      <c r="M4878" t="s">
        <v>368</v>
      </c>
      <c r="O4878" t="s">
        <v>194</v>
      </c>
      <c r="P4878">
        <v>2015</v>
      </c>
      <c r="Q4878">
        <v>2.4330787140000001</v>
      </c>
    </row>
    <row r="4879" spans="1:17" x14ac:dyDescent="0.25">
      <c r="A4879" t="s">
        <v>507</v>
      </c>
      <c r="B4879" t="s">
        <v>508</v>
      </c>
      <c r="C4879" t="s">
        <v>509</v>
      </c>
      <c r="D4879" t="s">
        <v>361</v>
      </c>
      <c r="E4879" t="s">
        <v>332</v>
      </c>
      <c r="F4879" t="s">
        <v>187</v>
      </c>
      <c r="G4879" t="s">
        <v>233</v>
      </c>
      <c r="H4879" t="s">
        <v>287</v>
      </c>
      <c r="I4879" t="s">
        <v>240</v>
      </c>
      <c r="J4879" t="s">
        <v>288</v>
      </c>
      <c r="K4879" t="s">
        <v>241</v>
      </c>
      <c r="L4879" t="s">
        <v>237</v>
      </c>
      <c r="M4879" t="s">
        <v>368</v>
      </c>
      <c r="O4879" t="s">
        <v>194</v>
      </c>
      <c r="P4879">
        <v>2020</v>
      </c>
      <c r="Q4879">
        <v>2.3728569880000001</v>
      </c>
    </row>
    <row r="4880" spans="1:17" x14ac:dyDescent="0.25">
      <c r="A4880" t="s">
        <v>507</v>
      </c>
      <c r="B4880" t="s">
        <v>508</v>
      </c>
      <c r="C4880" t="s">
        <v>509</v>
      </c>
      <c r="D4880" t="s">
        <v>361</v>
      </c>
      <c r="E4880" t="s">
        <v>332</v>
      </c>
      <c r="F4880" t="s">
        <v>187</v>
      </c>
      <c r="G4880" t="s">
        <v>233</v>
      </c>
      <c r="H4880" t="s">
        <v>287</v>
      </c>
      <c r="I4880" t="s">
        <v>240</v>
      </c>
      <c r="J4880" t="s">
        <v>288</v>
      </c>
      <c r="K4880" t="s">
        <v>241</v>
      </c>
      <c r="L4880" t="s">
        <v>237</v>
      </c>
      <c r="M4880" t="s">
        <v>368</v>
      </c>
      <c r="O4880" t="s">
        <v>264</v>
      </c>
      <c r="P4880">
        <v>2020</v>
      </c>
      <c r="Q4880">
        <v>1.9465365969999999</v>
      </c>
    </row>
    <row r="4881" spans="1:17" x14ac:dyDescent="0.25">
      <c r="A4881" t="s">
        <v>507</v>
      </c>
      <c r="B4881" t="s">
        <v>508</v>
      </c>
      <c r="C4881" t="s">
        <v>509</v>
      </c>
      <c r="D4881" t="s">
        <v>361</v>
      </c>
      <c r="E4881" t="s">
        <v>332</v>
      </c>
      <c r="F4881" t="s">
        <v>187</v>
      </c>
      <c r="G4881" t="s">
        <v>233</v>
      </c>
      <c r="H4881" t="s">
        <v>287</v>
      </c>
      <c r="I4881" t="s">
        <v>240</v>
      </c>
      <c r="J4881" t="s">
        <v>288</v>
      </c>
      <c r="K4881" t="s">
        <v>241</v>
      </c>
      <c r="L4881" t="s">
        <v>237</v>
      </c>
      <c r="M4881" t="s">
        <v>368</v>
      </c>
      <c r="O4881" t="s">
        <v>265</v>
      </c>
      <c r="P4881">
        <v>2020</v>
      </c>
      <c r="Q4881">
        <v>2.798040528</v>
      </c>
    </row>
    <row r="4882" spans="1:17" x14ac:dyDescent="0.25">
      <c r="A4882" t="s">
        <v>507</v>
      </c>
      <c r="B4882" t="s">
        <v>508</v>
      </c>
      <c r="C4882" t="s">
        <v>509</v>
      </c>
      <c r="D4882" t="s">
        <v>361</v>
      </c>
      <c r="E4882" t="s">
        <v>332</v>
      </c>
      <c r="F4882" t="s">
        <v>187</v>
      </c>
      <c r="G4882" t="s">
        <v>233</v>
      </c>
      <c r="H4882" t="s">
        <v>287</v>
      </c>
      <c r="I4882" t="s">
        <v>240</v>
      </c>
      <c r="J4882" t="s">
        <v>288</v>
      </c>
      <c r="K4882" t="s">
        <v>241</v>
      </c>
      <c r="L4882" t="s">
        <v>237</v>
      </c>
      <c r="M4882" t="s">
        <v>368</v>
      </c>
      <c r="O4882" t="s">
        <v>194</v>
      </c>
      <c r="P4882">
        <v>2030</v>
      </c>
      <c r="Q4882">
        <v>2.248292883</v>
      </c>
    </row>
    <row r="4883" spans="1:17" x14ac:dyDescent="0.25">
      <c r="A4883" t="s">
        <v>507</v>
      </c>
      <c r="B4883" t="s">
        <v>508</v>
      </c>
      <c r="C4883" t="s">
        <v>509</v>
      </c>
      <c r="D4883" t="s">
        <v>361</v>
      </c>
      <c r="E4883" t="s">
        <v>332</v>
      </c>
      <c r="F4883" t="s">
        <v>187</v>
      </c>
      <c r="G4883" t="s">
        <v>233</v>
      </c>
      <c r="H4883" t="s">
        <v>287</v>
      </c>
      <c r="I4883" t="s">
        <v>240</v>
      </c>
      <c r="J4883" t="s">
        <v>288</v>
      </c>
      <c r="K4883" t="s">
        <v>241</v>
      </c>
      <c r="L4883" t="s">
        <v>237</v>
      </c>
      <c r="M4883" t="s">
        <v>368</v>
      </c>
      <c r="O4883" t="s">
        <v>194</v>
      </c>
      <c r="P4883">
        <v>2050</v>
      </c>
      <c r="Q4883">
        <v>2.173835392</v>
      </c>
    </row>
    <row r="4884" spans="1:17" x14ac:dyDescent="0.25">
      <c r="A4884" t="s">
        <v>507</v>
      </c>
      <c r="B4884" t="s">
        <v>508</v>
      </c>
      <c r="C4884" t="s">
        <v>509</v>
      </c>
      <c r="D4884" t="s">
        <v>361</v>
      </c>
      <c r="E4884" t="s">
        <v>332</v>
      </c>
      <c r="F4884" t="s">
        <v>187</v>
      </c>
      <c r="G4884" t="s">
        <v>233</v>
      </c>
      <c r="H4884" t="s">
        <v>287</v>
      </c>
      <c r="I4884" t="s">
        <v>240</v>
      </c>
      <c r="J4884" t="s">
        <v>288</v>
      </c>
      <c r="K4884" t="s">
        <v>241</v>
      </c>
      <c r="L4884" t="s">
        <v>237</v>
      </c>
      <c r="M4884" t="s">
        <v>368</v>
      </c>
      <c r="O4884" t="s">
        <v>264</v>
      </c>
      <c r="P4884">
        <v>2050</v>
      </c>
      <c r="Q4884">
        <v>1.6164037659999999</v>
      </c>
    </row>
    <row r="4885" spans="1:17" x14ac:dyDescent="0.25">
      <c r="A4885" t="s">
        <v>507</v>
      </c>
      <c r="B4885" t="s">
        <v>508</v>
      </c>
      <c r="C4885" t="s">
        <v>509</v>
      </c>
      <c r="D4885" t="s">
        <v>361</v>
      </c>
      <c r="E4885" t="s">
        <v>332</v>
      </c>
      <c r="F4885" t="s">
        <v>187</v>
      </c>
      <c r="G4885" t="s">
        <v>233</v>
      </c>
      <c r="H4885" t="s">
        <v>287</v>
      </c>
      <c r="I4885" t="s">
        <v>240</v>
      </c>
      <c r="J4885" t="s">
        <v>288</v>
      </c>
      <c r="K4885" t="s">
        <v>241</v>
      </c>
      <c r="L4885" t="s">
        <v>237</v>
      </c>
      <c r="M4885" t="s">
        <v>368</v>
      </c>
      <c r="O4885" t="s">
        <v>265</v>
      </c>
      <c r="P4885">
        <v>2050</v>
      </c>
      <c r="Q4885">
        <v>2.9647147820000002</v>
      </c>
    </row>
    <row r="4886" spans="1:17" x14ac:dyDescent="0.25">
      <c r="A4886" t="s">
        <v>507</v>
      </c>
      <c r="B4886" t="s">
        <v>508</v>
      </c>
      <c r="C4886" t="s">
        <v>509</v>
      </c>
      <c r="D4886" t="s">
        <v>361</v>
      </c>
      <c r="E4886" t="s">
        <v>332</v>
      </c>
      <c r="F4886" t="s">
        <v>187</v>
      </c>
      <c r="G4886" t="s">
        <v>233</v>
      </c>
      <c r="H4886" t="s">
        <v>289</v>
      </c>
      <c r="I4886" t="s">
        <v>240</v>
      </c>
      <c r="J4886" t="s">
        <v>290</v>
      </c>
      <c r="K4886" t="s">
        <v>241</v>
      </c>
      <c r="L4886" t="s">
        <v>237</v>
      </c>
      <c r="M4886" t="s">
        <v>368</v>
      </c>
      <c r="O4886" t="s">
        <v>194</v>
      </c>
      <c r="P4886">
        <v>2015</v>
      </c>
      <c r="Q4886">
        <v>1.2000271520000001</v>
      </c>
    </row>
    <row r="4887" spans="1:17" x14ac:dyDescent="0.25">
      <c r="A4887" t="s">
        <v>507</v>
      </c>
      <c r="B4887" t="s">
        <v>508</v>
      </c>
      <c r="C4887" t="s">
        <v>509</v>
      </c>
      <c r="D4887" t="s">
        <v>361</v>
      </c>
      <c r="E4887" t="s">
        <v>332</v>
      </c>
      <c r="F4887" t="s">
        <v>187</v>
      </c>
      <c r="G4887" t="s">
        <v>233</v>
      </c>
      <c r="H4887" t="s">
        <v>289</v>
      </c>
      <c r="I4887" t="s">
        <v>240</v>
      </c>
      <c r="J4887" t="s">
        <v>290</v>
      </c>
      <c r="K4887" t="s">
        <v>241</v>
      </c>
      <c r="L4887" t="s">
        <v>237</v>
      </c>
      <c r="M4887" t="s">
        <v>368</v>
      </c>
      <c r="O4887" t="s">
        <v>194</v>
      </c>
      <c r="P4887">
        <v>2020</v>
      </c>
      <c r="Q4887">
        <v>1.170324986</v>
      </c>
    </row>
    <row r="4888" spans="1:17" x14ac:dyDescent="0.25">
      <c r="A4888" t="s">
        <v>507</v>
      </c>
      <c r="B4888" t="s">
        <v>508</v>
      </c>
      <c r="C4888" t="s">
        <v>509</v>
      </c>
      <c r="D4888" t="s">
        <v>361</v>
      </c>
      <c r="E4888" t="s">
        <v>332</v>
      </c>
      <c r="F4888" t="s">
        <v>187</v>
      </c>
      <c r="G4888" t="s">
        <v>233</v>
      </c>
      <c r="H4888" t="s">
        <v>289</v>
      </c>
      <c r="I4888" t="s">
        <v>240</v>
      </c>
      <c r="J4888" t="s">
        <v>290</v>
      </c>
      <c r="K4888" t="s">
        <v>241</v>
      </c>
      <c r="L4888" t="s">
        <v>237</v>
      </c>
      <c r="M4888" t="s">
        <v>368</v>
      </c>
      <c r="O4888" t="s">
        <v>264</v>
      </c>
      <c r="P4888">
        <v>2020</v>
      </c>
      <c r="Q4888">
        <v>1.0200230809999999</v>
      </c>
    </row>
    <row r="4889" spans="1:17" x14ac:dyDescent="0.25">
      <c r="A4889" t="s">
        <v>507</v>
      </c>
      <c r="B4889" t="s">
        <v>508</v>
      </c>
      <c r="C4889" t="s">
        <v>509</v>
      </c>
      <c r="D4889" t="s">
        <v>361</v>
      </c>
      <c r="E4889" t="s">
        <v>332</v>
      </c>
      <c r="F4889" t="s">
        <v>187</v>
      </c>
      <c r="G4889" t="s">
        <v>233</v>
      </c>
      <c r="H4889" t="s">
        <v>289</v>
      </c>
      <c r="I4889" t="s">
        <v>240</v>
      </c>
      <c r="J4889" t="s">
        <v>290</v>
      </c>
      <c r="K4889" t="s">
        <v>241</v>
      </c>
      <c r="L4889" t="s">
        <v>237</v>
      </c>
      <c r="M4889" t="s">
        <v>368</v>
      </c>
      <c r="O4889" t="s">
        <v>265</v>
      </c>
      <c r="P4889">
        <v>2020</v>
      </c>
      <c r="Q4889">
        <v>1.380031228</v>
      </c>
    </row>
    <row r="4890" spans="1:17" x14ac:dyDescent="0.25">
      <c r="A4890" t="s">
        <v>507</v>
      </c>
      <c r="B4890" t="s">
        <v>508</v>
      </c>
      <c r="C4890" t="s">
        <v>509</v>
      </c>
      <c r="D4890" t="s">
        <v>361</v>
      </c>
      <c r="E4890" t="s">
        <v>332</v>
      </c>
      <c r="F4890" t="s">
        <v>187</v>
      </c>
      <c r="G4890" t="s">
        <v>233</v>
      </c>
      <c r="H4890" t="s">
        <v>289</v>
      </c>
      <c r="I4890" t="s">
        <v>240</v>
      </c>
      <c r="J4890" t="s">
        <v>290</v>
      </c>
      <c r="K4890" t="s">
        <v>241</v>
      </c>
      <c r="L4890" t="s">
        <v>237</v>
      </c>
      <c r="M4890" t="s">
        <v>368</v>
      </c>
      <c r="O4890" t="s">
        <v>194</v>
      </c>
      <c r="P4890">
        <v>2030</v>
      </c>
      <c r="Q4890">
        <v>1.108888294</v>
      </c>
    </row>
    <row r="4891" spans="1:17" x14ac:dyDescent="0.25">
      <c r="A4891" t="s">
        <v>507</v>
      </c>
      <c r="B4891" t="s">
        <v>508</v>
      </c>
      <c r="C4891" t="s">
        <v>509</v>
      </c>
      <c r="D4891" t="s">
        <v>361</v>
      </c>
      <c r="E4891" t="s">
        <v>332</v>
      </c>
      <c r="F4891" t="s">
        <v>187</v>
      </c>
      <c r="G4891" t="s">
        <v>233</v>
      </c>
      <c r="H4891" t="s">
        <v>289</v>
      </c>
      <c r="I4891" t="s">
        <v>240</v>
      </c>
      <c r="J4891" t="s">
        <v>290</v>
      </c>
      <c r="K4891" t="s">
        <v>241</v>
      </c>
      <c r="L4891" t="s">
        <v>237</v>
      </c>
      <c r="M4891" t="s">
        <v>368</v>
      </c>
      <c r="O4891" t="s">
        <v>194</v>
      </c>
      <c r="P4891">
        <v>2050</v>
      </c>
      <c r="Q4891">
        <v>1.0216393939999999</v>
      </c>
    </row>
    <row r="4892" spans="1:17" x14ac:dyDescent="0.25">
      <c r="A4892" t="s">
        <v>507</v>
      </c>
      <c r="B4892" t="s">
        <v>508</v>
      </c>
      <c r="C4892" t="s">
        <v>509</v>
      </c>
      <c r="D4892" t="s">
        <v>361</v>
      </c>
      <c r="E4892" t="s">
        <v>332</v>
      </c>
      <c r="F4892" t="s">
        <v>187</v>
      </c>
      <c r="G4892" t="s">
        <v>233</v>
      </c>
      <c r="H4892" t="s">
        <v>289</v>
      </c>
      <c r="I4892" t="s">
        <v>240</v>
      </c>
      <c r="J4892" t="s">
        <v>290</v>
      </c>
      <c r="K4892" t="s">
        <v>241</v>
      </c>
      <c r="L4892" t="s">
        <v>237</v>
      </c>
      <c r="M4892" t="s">
        <v>368</v>
      </c>
      <c r="O4892" t="s">
        <v>264</v>
      </c>
      <c r="P4892">
        <v>2050</v>
      </c>
      <c r="Q4892">
        <v>0.84702704900000003</v>
      </c>
    </row>
    <row r="4893" spans="1:17" x14ac:dyDescent="0.25">
      <c r="A4893" t="s">
        <v>507</v>
      </c>
      <c r="B4893" t="s">
        <v>508</v>
      </c>
      <c r="C4893" t="s">
        <v>509</v>
      </c>
      <c r="D4893" t="s">
        <v>361</v>
      </c>
      <c r="E4893" t="s">
        <v>332</v>
      </c>
      <c r="F4893" t="s">
        <v>187</v>
      </c>
      <c r="G4893" t="s">
        <v>233</v>
      </c>
      <c r="H4893" t="s">
        <v>289</v>
      </c>
      <c r="I4893" t="s">
        <v>240</v>
      </c>
      <c r="J4893" t="s">
        <v>290</v>
      </c>
      <c r="K4893" t="s">
        <v>241</v>
      </c>
      <c r="L4893" t="s">
        <v>237</v>
      </c>
      <c r="M4893" t="s">
        <v>368</v>
      </c>
      <c r="O4893" t="s">
        <v>265</v>
      </c>
      <c r="P4893">
        <v>2050</v>
      </c>
      <c r="Q4893">
        <v>1.411711749</v>
      </c>
    </row>
    <row r="4894" spans="1:17" x14ac:dyDescent="0.25">
      <c r="A4894" t="s">
        <v>507</v>
      </c>
      <c r="B4894" t="s">
        <v>508</v>
      </c>
      <c r="C4894" t="s">
        <v>509</v>
      </c>
      <c r="D4894" t="s">
        <v>361</v>
      </c>
      <c r="E4894" t="s">
        <v>332</v>
      </c>
      <c r="F4894" t="s">
        <v>187</v>
      </c>
      <c r="G4894" t="s">
        <v>233</v>
      </c>
      <c r="H4894" t="s">
        <v>162</v>
      </c>
      <c r="I4894" t="s">
        <v>234</v>
      </c>
      <c r="J4894" t="s">
        <v>235</v>
      </c>
      <c r="K4894" t="s">
        <v>236</v>
      </c>
      <c r="L4894" t="s">
        <v>237</v>
      </c>
      <c r="O4894" t="s">
        <v>194</v>
      </c>
      <c r="P4894">
        <v>2015</v>
      </c>
      <c r="Q4894">
        <v>154000</v>
      </c>
    </row>
    <row r="4895" spans="1:17" x14ac:dyDescent="0.25">
      <c r="A4895" t="s">
        <v>507</v>
      </c>
      <c r="B4895" t="s">
        <v>508</v>
      </c>
      <c r="C4895" t="s">
        <v>509</v>
      </c>
      <c r="D4895" t="s">
        <v>361</v>
      </c>
      <c r="E4895" t="s">
        <v>332</v>
      </c>
      <c r="F4895" t="s">
        <v>187</v>
      </c>
      <c r="G4895" t="s">
        <v>233</v>
      </c>
      <c r="H4895" t="s">
        <v>162</v>
      </c>
      <c r="I4895" t="s">
        <v>234</v>
      </c>
      <c r="J4895" t="s">
        <v>235</v>
      </c>
      <c r="K4895" t="s">
        <v>236</v>
      </c>
      <c r="L4895" t="s">
        <v>237</v>
      </c>
      <c r="O4895" t="s">
        <v>194</v>
      </c>
      <c r="P4895">
        <v>2020</v>
      </c>
      <c r="Q4895">
        <v>149000</v>
      </c>
    </row>
    <row r="4896" spans="1:17" x14ac:dyDescent="0.25">
      <c r="A4896" t="s">
        <v>507</v>
      </c>
      <c r="B4896" t="s">
        <v>508</v>
      </c>
      <c r="C4896" t="s">
        <v>509</v>
      </c>
      <c r="D4896" t="s">
        <v>361</v>
      </c>
      <c r="E4896" t="s">
        <v>332</v>
      </c>
      <c r="F4896" t="s">
        <v>187</v>
      </c>
      <c r="G4896" t="s">
        <v>233</v>
      </c>
      <c r="H4896" t="s">
        <v>162</v>
      </c>
      <c r="I4896" t="s">
        <v>234</v>
      </c>
      <c r="J4896" t="s">
        <v>235</v>
      </c>
      <c r="K4896" t="s">
        <v>236</v>
      </c>
      <c r="L4896" t="s">
        <v>237</v>
      </c>
      <c r="O4896" t="s">
        <v>264</v>
      </c>
      <c r="P4896">
        <v>2020</v>
      </c>
      <c r="Q4896">
        <v>126000</v>
      </c>
    </row>
    <row r="4897" spans="1:17" x14ac:dyDescent="0.25">
      <c r="A4897" t="s">
        <v>507</v>
      </c>
      <c r="B4897" t="s">
        <v>508</v>
      </c>
      <c r="C4897" t="s">
        <v>509</v>
      </c>
      <c r="D4897" t="s">
        <v>361</v>
      </c>
      <c r="E4897" t="s">
        <v>332</v>
      </c>
      <c r="F4897" t="s">
        <v>187</v>
      </c>
      <c r="G4897" t="s">
        <v>233</v>
      </c>
      <c r="H4897" t="s">
        <v>162</v>
      </c>
      <c r="I4897" t="s">
        <v>234</v>
      </c>
      <c r="J4897" t="s">
        <v>235</v>
      </c>
      <c r="K4897" t="s">
        <v>236</v>
      </c>
      <c r="L4897" t="s">
        <v>237</v>
      </c>
      <c r="O4897" t="s">
        <v>265</v>
      </c>
      <c r="P4897">
        <v>2020</v>
      </c>
      <c r="Q4897">
        <v>173000</v>
      </c>
    </row>
    <row r="4898" spans="1:17" x14ac:dyDescent="0.25">
      <c r="A4898" t="s">
        <v>507</v>
      </c>
      <c r="B4898" t="s">
        <v>508</v>
      </c>
      <c r="C4898" t="s">
        <v>509</v>
      </c>
      <c r="D4898" t="s">
        <v>361</v>
      </c>
      <c r="E4898" t="s">
        <v>332</v>
      </c>
      <c r="F4898" t="s">
        <v>187</v>
      </c>
      <c r="G4898" t="s">
        <v>233</v>
      </c>
      <c r="H4898" t="s">
        <v>162</v>
      </c>
      <c r="I4898" t="s">
        <v>234</v>
      </c>
      <c r="J4898" t="s">
        <v>235</v>
      </c>
      <c r="K4898" t="s">
        <v>236</v>
      </c>
      <c r="L4898" t="s">
        <v>237</v>
      </c>
      <c r="O4898" t="s">
        <v>194</v>
      </c>
      <c r="P4898">
        <v>2030</v>
      </c>
      <c r="Q4898">
        <v>140000</v>
      </c>
    </row>
    <row r="4899" spans="1:17" x14ac:dyDescent="0.25">
      <c r="A4899" t="s">
        <v>507</v>
      </c>
      <c r="B4899" t="s">
        <v>508</v>
      </c>
      <c r="C4899" t="s">
        <v>509</v>
      </c>
      <c r="D4899" t="s">
        <v>361</v>
      </c>
      <c r="E4899" t="s">
        <v>332</v>
      </c>
      <c r="F4899" t="s">
        <v>187</v>
      </c>
      <c r="G4899" t="s">
        <v>233</v>
      </c>
      <c r="H4899" t="s">
        <v>162</v>
      </c>
      <c r="I4899" t="s">
        <v>234</v>
      </c>
      <c r="J4899" t="s">
        <v>235</v>
      </c>
      <c r="K4899" t="s">
        <v>236</v>
      </c>
      <c r="L4899" t="s">
        <v>237</v>
      </c>
      <c r="O4899" t="s">
        <v>194</v>
      </c>
      <c r="P4899">
        <v>2050</v>
      </c>
      <c r="Q4899">
        <v>129000</v>
      </c>
    </row>
    <row r="4900" spans="1:17" x14ac:dyDescent="0.25">
      <c r="A4900" t="s">
        <v>507</v>
      </c>
      <c r="B4900" t="s">
        <v>508</v>
      </c>
      <c r="C4900" t="s">
        <v>509</v>
      </c>
      <c r="D4900" t="s">
        <v>361</v>
      </c>
      <c r="E4900" t="s">
        <v>332</v>
      </c>
      <c r="F4900" t="s">
        <v>187</v>
      </c>
      <c r="G4900" t="s">
        <v>233</v>
      </c>
      <c r="H4900" t="s">
        <v>162</v>
      </c>
      <c r="I4900" t="s">
        <v>234</v>
      </c>
      <c r="J4900" t="s">
        <v>235</v>
      </c>
      <c r="K4900" t="s">
        <v>236</v>
      </c>
      <c r="L4900" t="s">
        <v>237</v>
      </c>
      <c r="O4900" t="s">
        <v>264</v>
      </c>
      <c r="P4900">
        <v>2050</v>
      </c>
      <c r="Q4900">
        <v>97000</v>
      </c>
    </row>
    <row r="4901" spans="1:17" x14ac:dyDescent="0.25">
      <c r="A4901" t="s">
        <v>507</v>
      </c>
      <c r="B4901" t="s">
        <v>508</v>
      </c>
      <c r="C4901" t="s">
        <v>509</v>
      </c>
      <c r="D4901" t="s">
        <v>361</v>
      </c>
      <c r="E4901" t="s">
        <v>332</v>
      </c>
      <c r="F4901" t="s">
        <v>187</v>
      </c>
      <c r="G4901" t="s">
        <v>233</v>
      </c>
      <c r="H4901" t="s">
        <v>162</v>
      </c>
      <c r="I4901" t="s">
        <v>234</v>
      </c>
      <c r="J4901" t="s">
        <v>235</v>
      </c>
      <c r="K4901" t="s">
        <v>236</v>
      </c>
      <c r="L4901" t="s">
        <v>237</v>
      </c>
      <c r="O4901" t="s">
        <v>265</v>
      </c>
      <c r="P4901">
        <v>2050</v>
      </c>
      <c r="Q4901">
        <v>167000</v>
      </c>
    </row>
    <row r="4902" spans="1:17" x14ac:dyDescent="0.25">
      <c r="A4902" t="s">
        <v>507</v>
      </c>
      <c r="B4902" t="s">
        <v>508</v>
      </c>
      <c r="C4902" t="s">
        <v>509</v>
      </c>
      <c r="D4902" t="s">
        <v>361</v>
      </c>
      <c r="E4902" t="s">
        <v>332</v>
      </c>
      <c r="F4902" t="s">
        <v>187</v>
      </c>
      <c r="G4902" t="s">
        <v>233</v>
      </c>
      <c r="H4902" t="s">
        <v>163</v>
      </c>
      <c r="I4902" t="s">
        <v>240</v>
      </c>
      <c r="J4902" t="s">
        <v>235</v>
      </c>
      <c r="K4902" t="s">
        <v>241</v>
      </c>
      <c r="L4902" t="s">
        <v>237</v>
      </c>
      <c r="M4902" t="s">
        <v>497</v>
      </c>
      <c r="N4902" t="s">
        <v>206</v>
      </c>
      <c r="O4902" t="s">
        <v>194</v>
      </c>
      <c r="P4902">
        <v>2015</v>
      </c>
      <c r="Q4902">
        <v>3.6331058650000001</v>
      </c>
    </row>
    <row r="4903" spans="1:17" x14ac:dyDescent="0.25">
      <c r="A4903" t="s">
        <v>507</v>
      </c>
      <c r="B4903" t="s">
        <v>508</v>
      </c>
      <c r="C4903" t="s">
        <v>509</v>
      </c>
      <c r="D4903" t="s">
        <v>361</v>
      </c>
      <c r="E4903" t="s">
        <v>332</v>
      </c>
      <c r="F4903" t="s">
        <v>187</v>
      </c>
      <c r="G4903" t="s">
        <v>233</v>
      </c>
      <c r="H4903" t="s">
        <v>163</v>
      </c>
      <c r="I4903" t="s">
        <v>240</v>
      </c>
      <c r="J4903" t="s">
        <v>235</v>
      </c>
      <c r="K4903" t="s">
        <v>241</v>
      </c>
      <c r="L4903" t="s">
        <v>237</v>
      </c>
      <c r="M4903" t="s">
        <v>497</v>
      </c>
      <c r="N4903" t="s">
        <v>206</v>
      </c>
      <c r="O4903" t="s">
        <v>194</v>
      </c>
      <c r="P4903">
        <v>2020</v>
      </c>
      <c r="Q4903">
        <v>3.5431819739999999</v>
      </c>
    </row>
    <row r="4904" spans="1:17" x14ac:dyDescent="0.25">
      <c r="A4904" t="s">
        <v>507</v>
      </c>
      <c r="B4904" t="s">
        <v>508</v>
      </c>
      <c r="C4904" t="s">
        <v>509</v>
      </c>
      <c r="D4904" t="s">
        <v>361</v>
      </c>
      <c r="E4904" t="s">
        <v>332</v>
      </c>
      <c r="F4904" t="s">
        <v>187</v>
      </c>
      <c r="G4904" t="s">
        <v>233</v>
      </c>
      <c r="H4904" t="s">
        <v>163</v>
      </c>
      <c r="I4904" t="s">
        <v>240</v>
      </c>
      <c r="J4904" t="s">
        <v>235</v>
      </c>
      <c r="K4904" t="s">
        <v>241</v>
      </c>
      <c r="L4904" t="s">
        <v>237</v>
      </c>
      <c r="M4904" t="s">
        <v>497</v>
      </c>
      <c r="N4904" t="s">
        <v>206</v>
      </c>
      <c r="O4904" t="s">
        <v>264</v>
      </c>
      <c r="P4904">
        <v>2020</v>
      </c>
      <c r="Q4904">
        <v>2.9665596779999999</v>
      </c>
    </row>
    <row r="4905" spans="1:17" x14ac:dyDescent="0.25">
      <c r="A4905" t="s">
        <v>507</v>
      </c>
      <c r="B4905" t="s">
        <v>508</v>
      </c>
      <c r="C4905" t="s">
        <v>509</v>
      </c>
      <c r="D4905" t="s">
        <v>361</v>
      </c>
      <c r="E4905" t="s">
        <v>332</v>
      </c>
      <c r="F4905" t="s">
        <v>187</v>
      </c>
      <c r="G4905" t="s">
        <v>233</v>
      </c>
      <c r="H4905" t="s">
        <v>163</v>
      </c>
      <c r="I4905" t="s">
        <v>240</v>
      </c>
      <c r="J4905" t="s">
        <v>235</v>
      </c>
      <c r="K4905" t="s">
        <v>241</v>
      </c>
      <c r="L4905" t="s">
        <v>237</v>
      </c>
      <c r="M4905" t="s">
        <v>497</v>
      </c>
      <c r="N4905" t="s">
        <v>206</v>
      </c>
      <c r="O4905" t="s">
        <v>265</v>
      </c>
      <c r="P4905">
        <v>2020</v>
      </c>
      <c r="Q4905">
        <v>4.1780717550000004</v>
      </c>
    </row>
    <row r="4906" spans="1:17" x14ac:dyDescent="0.25">
      <c r="A4906" t="s">
        <v>507</v>
      </c>
      <c r="B4906" t="s">
        <v>508</v>
      </c>
      <c r="C4906" t="s">
        <v>509</v>
      </c>
      <c r="D4906" t="s">
        <v>361</v>
      </c>
      <c r="E4906" t="s">
        <v>332</v>
      </c>
      <c r="F4906" t="s">
        <v>187</v>
      </c>
      <c r="G4906" t="s">
        <v>233</v>
      </c>
      <c r="H4906" t="s">
        <v>163</v>
      </c>
      <c r="I4906" t="s">
        <v>240</v>
      </c>
      <c r="J4906" t="s">
        <v>235</v>
      </c>
      <c r="K4906" t="s">
        <v>241</v>
      </c>
      <c r="L4906" t="s">
        <v>237</v>
      </c>
      <c r="M4906" t="s">
        <v>497</v>
      </c>
      <c r="N4906" t="s">
        <v>206</v>
      </c>
      <c r="O4906" t="s">
        <v>194</v>
      </c>
      <c r="P4906">
        <v>2030</v>
      </c>
      <c r="Q4906">
        <v>3.3571811760000001</v>
      </c>
    </row>
    <row r="4907" spans="1:17" x14ac:dyDescent="0.25">
      <c r="A4907" t="s">
        <v>507</v>
      </c>
      <c r="B4907" t="s">
        <v>508</v>
      </c>
      <c r="C4907" t="s">
        <v>509</v>
      </c>
      <c r="D4907" t="s">
        <v>361</v>
      </c>
      <c r="E4907" t="s">
        <v>332</v>
      </c>
      <c r="F4907" t="s">
        <v>187</v>
      </c>
      <c r="G4907" t="s">
        <v>233</v>
      </c>
      <c r="H4907" t="s">
        <v>163</v>
      </c>
      <c r="I4907" t="s">
        <v>240</v>
      </c>
      <c r="J4907" t="s">
        <v>235</v>
      </c>
      <c r="K4907" t="s">
        <v>241</v>
      </c>
      <c r="L4907" t="s">
        <v>237</v>
      </c>
      <c r="M4907" t="s">
        <v>497</v>
      </c>
      <c r="N4907" t="s">
        <v>206</v>
      </c>
      <c r="O4907" t="s">
        <v>194</v>
      </c>
      <c r="P4907">
        <v>2050</v>
      </c>
      <c r="Q4907">
        <v>3.1954747860000001</v>
      </c>
    </row>
    <row r="4908" spans="1:17" x14ac:dyDescent="0.25">
      <c r="A4908" t="s">
        <v>507</v>
      </c>
      <c r="B4908" t="s">
        <v>508</v>
      </c>
      <c r="C4908" t="s">
        <v>509</v>
      </c>
      <c r="D4908" t="s">
        <v>361</v>
      </c>
      <c r="E4908" t="s">
        <v>332</v>
      </c>
      <c r="F4908" t="s">
        <v>187</v>
      </c>
      <c r="G4908" t="s">
        <v>233</v>
      </c>
      <c r="H4908" t="s">
        <v>163</v>
      </c>
      <c r="I4908" t="s">
        <v>240</v>
      </c>
      <c r="J4908" t="s">
        <v>235</v>
      </c>
      <c r="K4908" t="s">
        <v>241</v>
      </c>
      <c r="L4908" t="s">
        <v>237</v>
      </c>
      <c r="M4908" t="s">
        <v>497</v>
      </c>
      <c r="N4908" t="s">
        <v>206</v>
      </c>
      <c r="O4908" t="s">
        <v>264</v>
      </c>
      <c r="P4908">
        <v>2050</v>
      </c>
      <c r="Q4908">
        <v>2.4634308150000002</v>
      </c>
    </row>
    <row r="4909" spans="1:17" x14ac:dyDescent="0.25">
      <c r="A4909" t="s">
        <v>507</v>
      </c>
      <c r="B4909" t="s">
        <v>508</v>
      </c>
      <c r="C4909" t="s">
        <v>509</v>
      </c>
      <c r="D4909" t="s">
        <v>361</v>
      </c>
      <c r="E4909" t="s">
        <v>332</v>
      </c>
      <c r="F4909" t="s">
        <v>187</v>
      </c>
      <c r="G4909" t="s">
        <v>233</v>
      </c>
      <c r="H4909" t="s">
        <v>163</v>
      </c>
      <c r="I4909" t="s">
        <v>240</v>
      </c>
      <c r="J4909" t="s">
        <v>235</v>
      </c>
      <c r="K4909" t="s">
        <v>241</v>
      </c>
      <c r="L4909" t="s">
        <v>237</v>
      </c>
      <c r="M4909" t="s">
        <v>497</v>
      </c>
      <c r="N4909" t="s">
        <v>206</v>
      </c>
      <c r="O4909" t="s">
        <v>265</v>
      </c>
      <c r="P4909">
        <v>2050</v>
      </c>
      <c r="Q4909">
        <v>4.3764265309999999</v>
      </c>
    </row>
    <row r="4910" spans="1:17" x14ac:dyDescent="0.25">
      <c r="A4910" t="s">
        <v>507</v>
      </c>
      <c r="B4910" t="s">
        <v>508</v>
      </c>
      <c r="C4910" t="s">
        <v>509</v>
      </c>
      <c r="D4910" t="s">
        <v>361</v>
      </c>
      <c r="E4910" t="s">
        <v>332</v>
      </c>
      <c r="F4910" t="s">
        <v>187</v>
      </c>
      <c r="G4910" t="s">
        <v>233</v>
      </c>
      <c r="H4910" t="s">
        <v>164</v>
      </c>
      <c r="I4910" t="s">
        <v>4</v>
      </c>
      <c r="J4910" t="s">
        <v>235</v>
      </c>
      <c r="K4910" t="s">
        <v>242</v>
      </c>
      <c r="L4910" t="s">
        <v>237</v>
      </c>
      <c r="M4910" t="s">
        <v>379</v>
      </c>
      <c r="O4910" t="s">
        <v>194</v>
      </c>
      <c r="P4910">
        <v>2015</v>
      </c>
      <c r="Q4910">
        <v>4.4871701359999996</v>
      </c>
    </row>
    <row r="4911" spans="1:17" x14ac:dyDescent="0.25">
      <c r="A4911" t="s">
        <v>507</v>
      </c>
      <c r="B4911" t="s">
        <v>508</v>
      </c>
      <c r="C4911" t="s">
        <v>509</v>
      </c>
      <c r="D4911" t="s">
        <v>361</v>
      </c>
      <c r="E4911" t="s">
        <v>332</v>
      </c>
      <c r="F4911" t="s">
        <v>187</v>
      </c>
      <c r="G4911" t="s">
        <v>233</v>
      </c>
      <c r="H4911" t="s">
        <v>164</v>
      </c>
      <c r="I4911" t="s">
        <v>4</v>
      </c>
      <c r="J4911" t="s">
        <v>235</v>
      </c>
      <c r="K4911" t="s">
        <v>242</v>
      </c>
      <c r="L4911" t="s">
        <v>237</v>
      </c>
      <c r="M4911" t="s">
        <v>379</v>
      </c>
      <c r="O4911" t="s">
        <v>194</v>
      </c>
      <c r="P4911">
        <v>2020</v>
      </c>
      <c r="Q4911">
        <v>4.4871701469999996</v>
      </c>
    </row>
    <row r="4912" spans="1:17" x14ac:dyDescent="0.25">
      <c r="A4912" t="s">
        <v>507</v>
      </c>
      <c r="B4912" t="s">
        <v>508</v>
      </c>
      <c r="C4912" t="s">
        <v>509</v>
      </c>
      <c r="D4912" t="s">
        <v>361</v>
      </c>
      <c r="E4912" t="s">
        <v>332</v>
      </c>
      <c r="F4912" t="s">
        <v>187</v>
      </c>
      <c r="G4912" t="s">
        <v>233</v>
      </c>
      <c r="H4912" t="s">
        <v>164</v>
      </c>
      <c r="I4912" t="s">
        <v>4</v>
      </c>
      <c r="J4912" t="s">
        <v>235</v>
      </c>
      <c r="K4912" t="s">
        <v>242</v>
      </c>
      <c r="L4912" t="s">
        <v>237</v>
      </c>
      <c r="M4912" t="s">
        <v>379</v>
      </c>
      <c r="O4912" t="s">
        <v>264</v>
      </c>
      <c r="P4912">
        <v>2020</v>
      </c>
      <c r="Q4912">
        <v>3.180955822</v>
      </c>
    </row>
    <row r="4913" spans="1:17" x14ac:dyDescent="0.25">
      <c r="A4913" t="s">
        <v>507</v>
      </c>
      <c r="B4913" t="s">
        <v>508</v>
      </c>
      <c r="C4913" t="s">
        <v>509</v>
      </c>
      <c r="D4913" t="s">
        <v>361</v>
      </c>
      <c r="E4913" t="s">
        <v>332</v>
      </c>
      <c r="F4913" t="s">
        <v>187</v>
      </c>
      <c r="G4913" t="s">
        <v>233</v>
      </c>
      <c r="H4913" t="s">
        <v>164</v>
      </c>
      <c r="I4913" t="s">
        <v>4</v>
      </c>
      <c r="J4913" t="s">
        <v>235</v>
      </c>
      <c r="K4913" t="s">
        <v>242</v>
      </c>
      <c r="L4913" t="s">
        <v>237</v>
      </c>
      <c r="M4913" t="s">
        <v>379</v>
      </c>
      <c r="O4913" t="s">
        <v>265</v>
      </c>
      <c r="P4913">
        <v>2020</v>
      </c>
      <c r="Q4913">
        <v>5.0550644169999996</v>
      </c>
    </row>
    <row r="4914" spans="1:17" x14ac:dyDescent="0.25">
      <c r="A4914" t="s">
        <v>507</v>
      </c>
      <c r="B4914" t="s">
        <v>508</v>
      </c>
      <c r="C4914" t="s">
        <v>509</v>
      </c>
      <c r="D4914" t="s">
        <v>361</v>
      </c>
      <c r="E4914" t="s">
        <v>332</v>
      </c>
      <c r="F4914" t="s">
        <v>187</v>
      </c>
      <c r="G4914" t="s">
        <v>233</v>
      </c>
      <c r="H4914" t="s">
        <v>164</v>
      </c>
      <c r="I4914" t="s">
        <v>4</v>
      </c>
      <c r="J4914" t="s">
        <v>235</v>
      </c>
      <c r="K4914" t="s">
        <v>242</v>
      </c>
      <c r="L4914" t="s">
        <v>237</v>
      </c>
      <c r="M4914" t="s">
        <v>379</v>
      </c>
      <c r="O4914" t="s">
        <v>194</v>
      </c>
      <c r="P4914">
        <v>2030</v>
      </c>
      <c r="Q4914">
        <v>4.4698769489999997</v>
      </c>
    </row>
    <row r="4915" spans="1:17" x14ac:dyDescent="0.25">
      <c r="A4915" t="s">
        <v>507</v>
      </c>
      <c r="B4915" t="s">
        <v>508</v>
      </c>
      <c r="C4915" t="s">
        <v>509</v>
      </c>
      <c r="D4915" t="s">
        <v>361</v>
      </c>
      <c r="E4915" t="s">
        <v>332</v>
      </c>
      <c r="F4915" t="s">
        <v>187</v>
      </c>
      <c r="G4915" t="s">
        <v>233</v>
      </c>
      <c r="H4915" t="s">
        <v>164</v>
      </c>
      <c r="I4915" t="s">
        <v>4</v>
      </c>
      <c r="J4915" t="s">
        <v>235</v>
      </c>
      <c r="K4915" t="s">
        <v>242</v>
      </c>
      <c r="L4915" t="s">
        <v>237</v>
      </c>
      <c r="M4915" t="s">
        <v>379</v>
      </c>
      <c r="O4915" t="s">
        <v>194</v>
      </c>
      <c r="P4915">
        <v>2050</v>
      </c>
      <c r="Q4915">
        <v>4.5538619049999998</v>
      </c>
    </row>
    <row r="4916" spans="1:17" x14ac:dyDescent="0.25">
      <c r="A4916" t="s">
        <v>507</v>
      </c>
      <c r="B4916" t="s">
        <v>508</v>
      </c>
      <c r="C4916" t="s">
        <v>509</v>
      </c>
      <c r="D4916" t="s">
        <v>361</v>
      </c>
      <c r="E4916" t="s">
        <v>332</v>
      </c>
      <c r="F4916" t="s">
        <v>187</v>
      </c>
      <c r="G4916" t="s">
        <v>233</v>
      </c>
      <c r="H4916" t="s">
        <v>164</v>
      </c>
      <c r="I4916" t="s">
        <v>4</v>
      </c>
      <c r="J4916" t="s">
        <v>235</v>
      </c>
      <c r="K4916" t="s">
        <v>242</v>
      </c>
      <c r="L4916" t="s">
        <v>237</v>
      </c>
      <c r="M4916" t="s">
        <v>379</v>
      </c>
      <c r="O4916" t="s">
        <v>264</v>
      </c>
      <c r="P4916">
        <v>2050</v>
      </c>
      <c r="Q4916">
        <v>2.84772932</v>
      </c>
    </row>
    <row r="4917" spans="1:17" x14ac:dyDescent="0.25">
      <c r="A4917" t="s">
        <v>507</v>
      </c>
      <c r="B4917" t="s">
        <v>508</v>
      </c>
      <c r="C4917" t="s">
        <v>509</v>
      </c>
      <c r="D4917" t="s">
        <v>361</v>
      </c>
      <c r="E4917" t="s">
        <v>332</v>
      </c>
      <c r="F4917" t="s">
        <v>187</v>
      </c>
      <c r="G4917" t="s">
        <v>233</v>
      </c>
      <c r="H4917" t="s">
        <v>164</v>
      </c>
      <c r="I4917" t="s">
        <v>4</v>
      </c>
      <c r="J4917" t="s">
        <v>235</v>
      </c>
      <c r="K4917" t="s">
        <v>242</v>
      </c>
      <c r="L4917" t="s">
        <v>237</v>
      </c>
      <c r="M4917" t="s">
        <v>379</v>
      </c>
      <c r="O4917" t="s">
        <v>265</v>
      </c>
      <c r="P4917">
        <v>2050</v>
      </c>
      <c r="Q4917">
        <v>5.50851896</v>
      </c>
    </row>
    <row r="4918" spans="1:17" x14ac:dyDescent="0.25">
      <c r="A4918" t="s">
        <v>507</v>
      </c>
      <c r="B4918" t="s">
        <v>508</v>
      </c>
      <c r="C4918" t="s">
        <v>509</v>
      </c>
      <c r="D4918" t="s">
        <v>361</v>
      </c>
      <c r="E4918" t="s">
        <v>332</v>
      </c>
      <c r="F4918" t="s">
        <v>187</v>
      </c>
      <c r="G4918" t="s">
        <v>243</v>
      </c>
      <c r="H4918" t="s">
        <v>356</v>
      </c>
      <c r="I4918" t="s">
        <v>298</v>
      </c>
      <c r="K4918" t="s">
        <v>78</v>
      </c>
      <c r="N4918" t="s">
        <v>206</v>
      </c>
      <c r="O4918" t="s">
        <v>194</v>
      </c>
      <c r="P4918">
        <v>2015</v>
      </c>
      <c r="Q4918">
        <v>8</v>
      </c>
    </row>
    <row r="4919" spans="1:17" x14ac:dyDescent="0.25">
      <c r="A4919" t="s">
        <v>507</v>
      </c>
      <c r="B4919" t="s">
        <v>508</v>
      </c>
      <c r="C4919" t="s">
        <v>509</v>
      </c>
      <c r="D4919" t="s">
        <v>361</v>
      </c>
      <c r="E4919" t="s">
        <v>332</v>
      </c>
      <c r="F4919" t="s">
        <v>187</v>
      </c>
      <c r="G4919" t="s">
        <v>243</v>
      </c>
      <c r="H4919" t="s">
        <v>356</v>
      </c>
      <c r="I4919" t="s">
        <v>298</v>
      </c>
      <c r="K4919" t="s">
        <v>78</v>
      </c>
      <c r="N4919" t="s">
        <v>206</v>
      </c>
      <c r="O4919" t="s">
        <v>194</v>
      </c>
      <c r="P4919">
        <v>2020</v>
      </c>
      <c r="Q4919">
        <v>8</v>
      </c>
    </row>
    <row r="4920" spans="1:17" x14ac:dyDescent="0.25">
      <c r="A4920" t="s">
        <v>507</v>
      </c>
      <c r="B4920" t="s">
        <v>508</v>
      </c>
      <c r="C4920" t="s">
        <v>509</v>
      </c>
      <c r="D4920" t="s">
        <v>361</v>
      </c>
      <c r="E4920" t="s">
        <v>332</v>
      </c>
      <c r="F4920" t="s">
        <v>187</v>
      </c>
      <c r="G4920" t="s">
        <v>243</v>
      </c>
      <c r="H4920" t="s">
        <v>356</v>
      </c>
      <c r="I4920" t="s">
        <v>298</v>
      </c>
      <c r="K4920" t="s">
        <v>78</v>
      </c>
      <c r="N4920" t="s">
        <v>206</v>
      </c>
      <c r="O4920" t="s">
        <v>264</v>
      </c>
      <c r="P4920">
        <v>2020</v>
      </c>
      <c r="Q4920">
        <v>8</v>
      </c>
    </row>
    <row r="4921" spans="1:17" x14ac:dyDescent="0.25">
      <c r="A4921" t="s">
        <v>507</v>
      </c>
      <c r="B4921" t="s">
        <v>508</v>
      </c>
      <c r="C4921" t="s">
        <v>509</v>
      </c>
      <c r="D4921" t="s">
        <v>361</v>
      </c>
      <c r="E4921" t="s">
        <v>332</v>
      </c>
      <c r="F4921" t="s">
        <v>187</v>
      </c>
      <c r="G4921" t="s">
        <v>243</v>
      </c>
      <c r="H4921" t="s">
        <v>356</v>
      </c>
      <c r="I4921" t="s">
        <v>298</v>
      </c>
      <c r="K4921" t="s">
        <v>78</v>
      </c>
      <c r="N4921" t="s">
        <v>206</v>
      </c>
      <c r="O4921" t="s">
        <v>265</v>
      </c>
      <c r="P4921">
        <v>2020</v>
      </c>
      <c r="Q4921">
        <v>8</v>
      </c>
    </row>
    <row r="4922" spans="1:17" x14ac:dyDescent="0.25">
      <c r="A4922" t="s">
        <v>507</v>
      </c>
      <c r="B4922" t="s">
        <v>508</v>
      </c>
      <c r="C4922" t="s">
        <v>509</v>
      </c>
      <c r="D4922" t="s">
        <v>361</v>
      </c>
      <c r="E4922" t="s">
        <v>332</v>
      </c>
      <c r="F4922" t="s">
        <v>187</v>
      </c>
      <c r="G4922" t="s">
        <v>243</v>
      </c>
      <c r="H4922" t="s">
        <v>356</v>
      </c>
      <c r="I4922" t="s">
        <v>298</v>
      </c>
      <c r="K4922" t="s">
        <v>78</v>
      </c>
      <c r="N4922" t="s">
        <v>206</v>
      </c>
      <c r="O4922" t="s">
        <v>194</v>
      </c>
      <c r="P4922">
        <v>2030</v>
      </c>
      <c r="Q4922">
        <v>8</v>
      </c>
    </row>
    <row r="4923" spans="1:17" x14ac:dyDescent="0.25">
      <c r="A4923" t="s">
        <v>507</v>
      </c>
      <c r="B4923" t="s">
        <v>508</v>
      </c>
      <c r="C4923" t="s">
        <v>509</v>
      </c>
      <c r="D4923" t="s">
        <v>361</v>
      </c>
      <c r="E4923" t="s">
        <v>332</v>
      </c>
      <c r="F4923" t="s">
        <v>187</v>
      </c>
      <c r="G4923" t="s">
        <v>243</v>
      </c>
      <c r="H4923" t="s">
        <v>356</v>
      </c>
      <c r="I4923" t="s">
        <v>298</v>
      </c>
      <c r="K4923" t="s">
        <v>78</v>
      </c>
      <c r="N4923" t="s">
        <v>206</v>
      </c>
      <c r="O4923" t="s">
        <v>194</v>
      </c>
      <c r="P4923">
        <v>2050</v>
      </c>
      <c r="Q4923">
        <v>8</v>
      </c>
    </row>
    <row r="4924" spans="1:17" x14ac:dyDescent="0.25">
      <c r="A4924" t="s">
        <v>507</v>
      </c>
      <c r="B4924" t="s">
        <v>508</v>
      </c>
      <c r="C4924" t="s">
        <v>509</v>
      </c>
      <c r="D4924" t="s">
        <v>361</v>
      </c>
      <c r="E4924" t="s">
        <v>332</v>
      </c>
      <c r="F4924" t="s">
        <v>187</v>
      </c>
      <c r="G4924" t="s">
        <v>243</v>
      </c>
      <c r="H4924" t="s">
        <v>356</v>
      </c>
      <c r="I4924" t="s">
        <v>298</v>
      </c>
      <c r="K4924" t="s">
        <v>78</v>
      </c>
      <c r="N4924" t="s">
        <v>206</v>
      </c>
      <c r="O4924" t="s">
        <v>264</v>
      </c>
      <c r="P4924">
        <v>2050</v>
      </c>
      <c r="Q4924">
        <v>8</v>
      </c>
    </row>
    <row r="4925" spans="1:17" x14ac:dyDescent="0.25">
      <c r="A4925" t="s">
        <v>507</v>
      </c>
      <c r="B4925" t="s">
        <v>508</v>
      </c>
      <c r="C4925" t="s">
        <v>509</v>
      </c>
      <c r="D4925" t="s">
        <v>361</v>
      </c>
      <c r="E4925" t="s">
        <v>332</v>
      </c>
      <c r="F4925" t="s">
        <v>187</v>
      </c>
      <c r="G4925" t="s">
        <v>243</v>
      </c>
      <c r="H4925" t="s">
        <v>356</v>
      </c>
      <c r="I4925" t="s">
        <v>298</v>
      </c>
      <c r="K4925" t="s">
        <v>78</v>
      </c>
      <c r="N4925" t="s">
        <v>206</v>
      </c>
      <c r="O4925" t="s">
        <v>265</v>
      </c>
      <c r="P4925">
        <v>2050</v>
      </c>
      <c r="Q4925">
        <v>8</v>
      </c>
    </row>
    <row r="4926" spans="1:17" x14ac:dyDescent="0.25">
      <c r="A4926" t="s">
        <v>507</v>
      </c>
      <c r="B4926" t="s">
        <v>508</v>
      </c>
      <c r="C4926" t="s">
        <v>509</v>
      </c>
      <c r="D4926" t="s">
        <v>361</v>
      </c>
      <c r="E4926" t="s">
        <v>332</v>
      </c>
      <c r="F4926" t="s">
        <v>187</v>
      </c>
      <c r="G4926" t="s">
        <v>243</v>
      </c>
      <c r="H4926" t="s">
        <v>244</v>
      </c>
      <c r="I4926" t="s">
        <v>245</v>
      </c>
      <c r="J4926" t="s">
        <v>246</v>
      </c>
      <c r="K4926" t="s">
        <v>191</v>
      </c>
      <c r="O4926" t="s">
        <v>194</v>
      </c>
      <c r="P4926">
        <v>2015</v>
      </c>
      <c r="Q4926">
        <v>0.2</v>
      </c>
    </row>
    <row r="4927" spans="1:17" x14ac:dyDescent="0.25">
      <c r="A4927" t="s">
        <v>507</v>
      </c>
      <c r="B4927" t="s">
        <v>508</v>
      </c>
      <c r="C4927" t="s">
        <v>509</v>
      </c>
      <c r="D4927" t="s">
        <v>361</v>
      </c>
      <c r="E4927" t="s">
        <v>332</v>
      </c>
      <c r="F4927" t="s">
        <v>187</v>
      </c>
      <c r="G4927" t="s">
        <v>243</v>
      </c>
      <c r="H4927" t="s">
        <v>244</v>
      </c>
      <c r="I4927" t="s">
        <v>245</v>
      </c>
      <c r="J4927" t="s">
        <v>246</v>
      </c>
      <c r="K4927" t="s">
        <v>191</v>
      </c>
      <c r="O4927" t="s">
        <v>194</v>
      </c>
      <c r="P4927">
        <v>2020</v>
      </c>
      <c r="Q4927">
        <v>0.2</v>
      </c>
    </row>
    <row r="4928" spans="1:17" x14ac:dyDescent="0.25">
      <c r="A4928" t="s">
        <v>507</v>
      </c>
      <c r="B4928" t="s">
        <v>508</v>
      </c>
      <c r="C4928" t="s">
        <v>509</v>
      </c>
      <c r="D4928" t="s">
        <v>361</v>
      </c>
      <c r="E4928" t="s">
        <v>332</v>
      </c>
      <c r="F4928" t="s">
        <v>187</v>
      </c>
      <c r="G4928" t="s">
        <v>243</v>
      </c>
      <c r="H4928" t="s">
        <v>244</v>
      </c>
      <c r="I4928" t="s">
        <v>245</v>
      </c>
      <c r="J4928" t="s">
        <v>246</v>
      </c>
      <c r="K4928" t="s">
        <v>191</v>
      </c>
      <c r="O4928" t="s">
        <v>264</v>
      </c>
      <c r="P4928">
        <v>2020</v>
      </c>
      <c r="Q4928">
        <v>0.2</v>
      </c>
    </row>
    <row r="4929" spans="1:17" x14ac:dyDescent="0.25">
      <c r="A4929" t="s">
        <v>507</v>
      </c>
      <c r="B4929" t="s">
        <v>508</v>
      </c>
      <c r="C4929" t="s">
        <v>509</v>
      </c>
      <c r="D4929" t="s">
        <v>361</v>
      </c>
      <c r="E4929" t="s">
        <v>332</v>
      </c>
      <c r="F4929" t="s">
        <v>187</v>
      </c>
      <c r="G4929" t="s">
        <v>243</v>
      </c>
      <c r="H4929" t="s">
        <v>244</v>
      </c>
      <c r="I4929" t="s">
        <v>245</v>
      </c>
      <c r="J4929" t="s">
        <v>246</v>
      </c>
      <c r="K4929" t="s">
        <v>191</v>
      </c>
      <c r="O4929" t="s">
        <v>265</v>
      </c>
      <c r="P4929">
        <v>2020</v>
      </c>
      <c r="Q4929">
        <v>0.2</v>
      </c>
    </row>
    <row r="4930" spans="1:17" x14ac:dyDescent="0.25">
      <c r="A4930" t="s">
        <v>507</v>
      </c>
      <c r="B4930" t="s">
        <v>508</v>
      </c>
      <c r="C4930" t="s">
        <v>509</v>
      </c>
      <c r="D4930" t="s">
        <v>361</v>
      </c>
      <c r="E4930" t="s">
        <v>332</v>
      </c>
      <c r="F4930" t="s">
        <v>187</v>
      </c>
      <c r="G4930" t="s">
        <v>243</v>
      </c>
      <c r="H4930" t="s">
        <v>244</v>
      </c>
      <c r="I4930" t="s">
        <v>245</v>
      </c>
      <c r="J4930" t="s">
        <v>246</v>
      </c>
      <c r="K4930" t="s">
        <v>191</v>
      </c>
      <c r="O4930" t="s">
        <v>194</v>
      </c>
      <c r="P4930">
        <v>2030</v>
      </c>
      <c r="Q4930">
        <v>0.2</v>
      </c>
    </row>
    <row r="4931" spans="1:17" x14ac:dyDescent="0.25">
      <c r="A4931" t="s">
        <v>507</v>
      </c>
      <c r="B4931" t="s">
        <v>508</v>
      </c>
      <c r="C4931" t="s">
        <v>509</v>
      </c>
      <c r="D4931" t="s">
        <v>361</v>
      </c>
      <c r="E4931" t="s">
        <v>332</v>
      </c>
      <c r="F4931" t="s">
        <v>187</v>
      </c>
      <c r="G4931" t="s">
        <v>243</v>
      </c>
      <c r="H4931" t="s">
        <v>244</v>
      </c>
      <c r="I4931" t="s">
        <v>245</v>
      </c>
      <c r="J4931" t="s">
        <v>246</v>
      </c>
      <c r="K4931" t="s">
        <v>191</v>
      </c>
      <c r="O4931" t="s">
        <v>194</v>
      </c>
      <c r="P4931">
        <v>2050</v>
      </c>
      <c r="Q4931">
        <v>0.2</v>
      </c>
    </row>
    <row r="4932" spans="1:17" x14ac:dyDescent="0.25">
      <c r="A4932" t="s">
        <v>507</v>
      </c>
      <c r="B4932" t="s">
        <v>508</v>
      </c>
      <c r="C4932" t="s">
        <v>509</v>
      </c>
      <c r="D4932" t="s">
        <v>361</v>
      </c>
      <c r="E4932" t="s">
        <v>332</v>
      </c>
      <c r="F4932" t="s">
        <v>187</v>
      </c>
      <c r="G4932" t="s">
        <v>243</v>
      </c>
      <c r="H4932" t="s">
        <v>244</v>
      </c>
      <c r="I4932" t="s">
        <v>245</v>
      </c>
      <c r="J4932" t="s">
        <v>246</v>
      </c>
      <c r="K4932" t="s">
        <v>191</v>
      </c>
      <c r="O4932" t="s">
        <v>264</v>
      </c>
      <c r="P4932">
        <v>2050</v>
      </c>
      <c r="Q4932">
        <v>0.2</v>
      </c>
    </row>
    <row r="4933" spans="1:17" x14ac:dyDescent="0.25">
      <c r="A4933" t="s">
        <v>507</v>
      </c>
      <c r="B4933" t="s">
        <v>508</v>
      </c>
      <c r="C4933" t="s">
        <v>509</v>
      </c>
      <c r="D4933" t="s">
        <v>361</v>
      </c>
      <c r="E4933" t="s">
        <v>332</v>
      </c>
      <c r="F4933" t="s">
        <v>187</v>
      </c>
      <c r="G4933" t="s">
        <v>243</v>
      </c>
      <c r="H4933" t="s">
        <v>244</v>
      </c>
      <c r="I4933" t="s">
        <v>245</v>
      </c>
      <c r="J4933" t="s">
        <v>246</v>
      </c>
      <c r="K4933" t="s">
        <v>191</v>
      </c>
      <c r="O4933" t="s">
        <v>265</v>
      </c>
      <c r="P4933">
        <v>2050</v>
      </c>
      <c r="Q4933">
        <v>0.2</v>
      </c>
    </row>
    <row r="4934" spans="1:17" x14ac:dyDescent="0.25">
      <c r="A4934" t="s">
        <v>507</v>
      </c>
      <c r="B4934" t="s">
        <v>508</v>
      </c>
      <c r="C4934" t="s">
        <v>509</v>
      </c>
      <c r="D4934" t="s">
        <v>361</v>
      </c>
      <c r="E4934" t="s">
        <v>332</v>
      </c>
      <c r="F4934" t="s">
        <v>187</v>
      </c>
      <c r="G4934" t="s">
        <v>243</v>
      </c>
      <c r="H4934" t="s">
        <v>248</v>
      </c>
      <c r="I4934" t="s">
        <v>249</v>
      </c>
      <c r="J4934" t="s">
        <v>250</v>
      </c>
      <c r="K4934" t="s">
        <v>191</v>
      </c>
      <c r="O4934" t="s">
        <v>194</v>
      </c>
      <c r="P4934">
        <v>2015</v>
      </c>
    </row>
    <row r="4935" spans="1:17" x14ac:dyDescent="0.25">
      <c r="A4935" t="s">
        <v>507</v>
      </c>
      <c r="B4935" t="s">
        <v>508</v>
      </c>
      <c r="C4935" t="s">
        <v>509</v>
      </c>
      <c r="D4935" t="s">
        <v>361</v>
      </c>
      <c r="E4935" t="s">
        <v>332</v>
      </c>
      <c r="F4935" t="s">
        <v>187</v>
      </c>
      <c r="G4935" t="s">
        <v>243</v>
      </c>
      <c r="H4935" t="s">
        <v>248</v>
      </c>
      <c r="I4935" t="s">
        <v>249</v>
      </c>
      <c r="J4935" t="s">
        <v>250</v>
      </c>
      <c r="K4935" t="s">
        <v>191</v>
      </c>
      <c r="O4935" t="s">
        <v>194</v>
      </c>
      <c r="P4935">
        <v>2020</v>
      </c>
    </row>
    <row r="4936" spans="1:17" x14ac:dyDescent="0.25">
      <c r="A4936" t="s">
        <v>507</v>
      </c>
      <c r="B4936" t="s">
        <v>508</v>
      </c>
      <c r="C4936" t="s">
        <v>509</v>
      </c>
      <c r="D4936" t="s">
        <v>361</v>
      </c>
      <c r="E4936" t="s">
        <v>332</v>
      </c>
      <c r="F4936" t="s">
        <v>187</v>
      </c>
      <c r="G4936" t="s">
        <v>243</v>
      </c>
      <c r="H4936" t="s">
        <v>248</v>
      </c>
      <c r="I4936" t="s">
        <v>249</v>
      </c>
      <c r="J4936" t="s">
        <v>250</v>
      </c>
      <c r="K4936" t="s">
        <v>191</v>
      </c>
      <c r="O4936" t="s">
        <v>264</v>
      </c>
      <c r="P4936">
        <v>2020</v>
      </c>
    </row>
    <row r="4937" spans="1:17" x14ac:dyDescent="0.25">
      <c r="A4937" t="s">
        <v>507</v>
      </c>
      <c r="B4937" t="s">
        <v>508</v>
      </c>
      <c r="C4937" t="s">
        <v>509</v>
      </c>
      <c r="D4937" t="s">
        <v>361</v>
      </c>
      <c r="E4937" t="s">
        <v>332</v>
      </c>
      <c r="F4937" t="s">
        <v>187</v>
      </c>
      <c r="G4937" t="s">
        <v>243</v>
      </c>
      <c r="H4937" t="s">
        <v>248</v>
      </c>
      <c r="I4937" t="s">
        <v>249</v>
      </c>
      <c r="J4937" t="s">
        <v>250</v>
      </c>
      <c r="K4937" t="s">
        <v>191</v>
      </c>
      <c r="O4937" t="s">
        <v>265</v>
      </c>
      <c r="P4937">
        <v>2020</v>
      </c>
    </row>
    <row r="4938" spans="1:17" x14ac:dyDescent="0.25">
      <c r="A4938" t="s">
        <v>507</v>
      </c>
      <c r="B4938" t="s">
        <v>508</v>
      </c>
      <c r="C4938" t="s">
        <v>509</v>
      </c>
      <c r="D4938" t="s">
        <v>361</v>
      </c>
      <c r="E4938" t="s">
        <v>332</v>
      </c>
      <c r="F4938" t="s">
        <v>187</v>
      </c>
      <c r="G4938" t="s">
        <v>243</v>
      </c>
      <c r="H4938" t="s">
        <v>248</v>
      </c>
      <c r="I4938" t="s">
        <v>249</v>
      </c>
      <c r="J4938" t="s">
        <v>250</v>
      </c>
      <c r="K4938" t="s">
        <v>191</v>
      </c>
      <c r="O4938" t="s">
        <v>194</v>
      </c>
      <c r="P4938">
        <v>2030</v>
      </c>
    </row>
    <row r="4939" spans="1:17" x14ac:dyDescent="0.25">
      <c r="A4939" t="s">
        <v>507</v>
      </c>
      <c r="B4939" t="s">
        <v>508</v>
      </c>
      <c r="C4939" t="s">
        <v>509</v>
      </c>
      <c r="D4939" t="s">
        <v>361</v>
      </c>
      <c r="E4939" t="s">
        <v>332</v>
      </c>
      <c r="F4939" t="s">
        <v>187</v>
      </c>
      <c r="G4939" t="s">
        <v>243</v>
      </c>
      <c r="H4939" t="s">
        <v>248</v>
      </c>
      <c r="I4939" t="s">
        <v>249</v>
      </c>
      <c r="J4939" t="s">
        <v>250</v>
      </c>
      <c r="K4939" t="s">
        <v>191</v>
      </c>
      <c r="O4939" t="s">
        <v>194</v>
      </c>
      <c r="P4939">
        <v>2050</v>
      </c>
    </row>
    <row r="4940" spans="1:17" x14ac:dyDescent="0.25">
      <c r="A4940" t="s">
        <v>507</v>
      </c>
      <c r="B4940" t="s">
        <v>508</v>
      </c>
      <c r="C4940" t="s">
        <v>509</v>
      </c>
      <c r="D4940" t="s">
        <v>361</v>
      </c>
      <c r="E4940" t="s">
        <v>332</v>
      </c>
      <c r="F4940" t="s">
        <v>187</v>
      </c>
      <c r="G4940" t="s">
        <v>243</v>
      </c>
      <c r="H4940" t="s">
        <v>248</v>
      </c>
      <c r="I4940" t="s">
        <v>249</v>
      </c>
      <c r="J4940" t="s">
        <v>250</v>
      </c>
      <c r="K4940" t="s">
        <v>191</v>
      </c>
      <c r="O4940" t="s">
        <v>264</v>
      </c>
      <c r="P4940">
        <v>2050</v>
      </c>
    </row>
    <row r="4941" spans="1:17" x14ac:dyDescent="0.25">
      <c r="A4941" t="s">
        <v>507</v>
      </c>
      <c r="B4941" t="s">
        <v>508</v>
      </c>
      <c r="C4941" t="s">
        <v>509</v>
      </c>
      <c r="D4941" t="s">
        <v>361</v>
      </c>
      <c r="E4941" t="s">
        <v>332</v>
      </c>
      <c r="F4941" t="s">
        <v>187</v>
      </c>
      <c r="G4941" t="s">
        <v>243</v>
      </c>
      <c r="H4941" t="s">
        <v>248</v>
      </c>
      <c r="I4941" t="s">
        <v>249</v>
      </c>
      <c r="J4941" t="s">
        <v>250</v>
      </c>
      <c r="K4941" t="s">
        <v>191</v>
      </c>
      <c r="O4941" t="s">
        <v>265</v>
      </c>
      <c r="P4941">
        <v>2050</v>
      </c>
    </row>
    <row r="4942" spans="1:17" x14ac:dyDescent="0.25">
      <c r="A4942" t="s">
        <v>507</v>
      </c>
      <c r="B4942" t="s">
        <v>508</v>
      </c>
      <c r="C4942" t="s">
        <v>509</v>
      </c>
      <c r="D4942" t="s">
        <v>361</v>
      </c>
      <c r="E4942" t="s">
        <v>332</v>
      </c>
      <c r="F4942" t="s">
        <v>187</v>
      </c>
      <c r="G4942" t="s">
        <v>243</v>
      </c>
      <c r="H4942" t="s">
        <v>253</v>
      </c>
      <c r="I4942" t="s">
        <v>254</v>
      </c>
      <c r="J4942" t="s">
        <v>255</v>
      </c>
      <c r="K4942" t="s">
        <v>191</v>
      </c>
      <c r="M4942" t="s">
        <v>251</v>
      </c>
      <c r="N4942" t="s">
        <v>206</v>
      </c>
      <c r="O4942" t="s">
        <v>194</v>
      </c>
      <c r="P4942">
        <v>2015</v>
      </c>
      <c r="Q4942">
        <v>0.04</v>
      </c>
    </row>
    <row r="4943" spans="1:17" x14ac:dyDescent="0.25">
      <c r="A4943" t="s">
        <v>507</v>
      </c>
      <c r="B4943" t="s">
        <v>508</v>
      </c>
      <c r="C4943" t="s">
        <v>509</v>
      </c>
      <c r="D4943" t="s">
        <v>361</v>
      </c>
      <c r="E4943" t="s">
        <v>332</v>
      </c>
      <c r="F4943" t="s">
        <v>187</v>
      </c>
      <c r="G4943" t="s">
        <v>243</v>
      </c>
      <c r="H4943" t="s">
        <v>253</v>
      </c>
      <c r="I4943" t="s">
        <v>254</v>
      </c>
      <c r="J4943" t="s">
        <v>255</v>
      </c>
      <c r="K4943" t="s">
        <v>191</v>
      </c>
      <c r="M4943" t="s">
        <v>251</v>
      </c>
      <c r="N4943" t="s">
        <v>206</v>
      </c>
      <c r="O4943" t="s">
        <v>194</v>
      </c>
      <c r="P4943">
        <v>2020</v>
      </c>
      <c r="Q4943">
        <v>0.04</v>
      </c>
    </row>
    <row r="4944" spans="1:17" x14ac:dyDescent="0.25">
      <c r="A4944" t="s">
        <v>507</v>
      </c>
      <c r="B4944" t="s">
        <v>508</v>
      </c>
      <c r="C4944" t="s">
        <v>509</v>
      </c>
      <c r="D4944" t="s">
        <v>361</v>
      </c>
      <c r="E4944" t="s">
        <v>332</v>
      </c>
      <c r="F4944" t="s">
        <v>187</v>
      </c>
      <c r="G4944" t="s">
        <v>243</v>
      </c>
      <c r="H4944" t="s">
        <v>253</v>
      </c>
      <c r="I4944" t="s">
        <v>254</v>
      </c>
      <c r="J4944" t="s">
        <v>255</v>
      </c>
      <c r="K4944" t="s">
        <v>191</v>
      </c>
      <c r="M4944" t="s">
        <v>251</v>
      </c>
      <c r="N4944" t="s">
        <v>206</v>
      </c>
      <c r="O4944" t="s">
        <v>264</v>
      </c>
      <c r="P4944">
        <v>2020</v>
      </c>
      <c r="Q4944">
        <v>0.04</v>
      </c>
    </row>
    <row r="4945" spans="1:17" x14ac:dyDescent="0.25">
      <c r="A4945" t="s">
        <v>507</v>
      </c>
      <c r="B4945" t="s">
        <v>508</v>
      </c>
      <c r="C4945" t="s">
        <v>509</v>
      </c>
      <c r="D4945" t="s">
        <v>361</v>
      </c>
      <c r="E4945" t="s">
        <v>332</v>
      </c>
      <c r="F4945" t="s">
        <v>187</v>
      </c>
      <c r="G4945" t="s">
        <v>243</v>
      </c>
      <c r="H4945" t="s">
        <v>253</v>
      </c>
      <c r="I4945" t="s">
        <v>254</v>
      </c>
      <c r="J4945" t="s">
        <v>255</v>
      </c>
      <c r="K4945" t="s">
        <v>191</v>
      </c>
      <c r="M4945" t="s">
        <v>251</v>
      </c>
      <c r="N4945" t="s">
        <v>206</v>
      </c>
      <c r="O4945" t="s">
        <v>265</v>
      </c>
      <c r="P4945">
        <v>2020</v>
      </c>
      <c r="Q4945">
        <v>0.04</v>
      </c>
    </row>
    <row r="4946" spans="1:17" x14ac:dyDescent="0.25">
      <c r="A4946" t="s">
        <v>507</v>
      </c>
      <c r="B4946" t="s">
        <v>508</v>
      </c>
      <c r="C4946" t="s">
        <v>509</v>
      </c>
      <c r="D4946" t="s">
        <v>361</v>
      </c>
      <c r="E4946" t="s">
        <v>332</v>
      </c>
      <c r="F4946" t="s">
        <v>187</v>
      </c>
      <c r="G4946" t="s">
        <v>243</v>
      </c>
      <c r="H4946" t="s">
        <v>253</v>
      </c>
      <c r="I4946" t="s">
        <v>254</v>
      </c>
      <c r="J4946" t="s">
        <v>255</v>
      </c>
      <c r="K4946" t="s">
        <v>191</v>
      </c>
      <c r="M4946" t="s">
        <v>251</v>
      </c>
      <c r="N4946" t="s">
        <v>206</v>
      </c>
      <c r="O4946" t="s">
        <v>194</v>
      </c>
      <c r="P4946">
        <v>2030</v>
      </c>
      <c r="Q4946">
        <v>0.04</v>
      </c>
    </row>
    <row r="4947" spans="1:17" x14ac:dyDescent="0.25">
      <c r="A4947" t="s">
        <v>507</v>
      </c>
      <c r="B4947" t="s">
        <v>508</v>
      </c>
      <c r="C4947" t="s">
        <v>509</v>
      </c>
      <c r="D4947" t="s">
        <v>361</v>
      </c>
      <c r="E4947" t="s">
        <v>332</v>
      </c>
      <c r="F4947" t="s">
        <v>187</v>
      </c>
      <c r="G4947" t="s">
        <v>243</v>
      </c>
      <c r="H4947" t="s">
        <v>253</v>
      </c>
      <c r="I4947" t="s">
        <v>254</v>
      </c>
      <c r="J4947" t="s">
        <v>255</v>
      </c>
      <c r="K4947" t="s">
        <v>191</v>
      </c>
      <c r="M4947" t="s">
        <v>251</v>
      </c>
      <c r="N4947" t="s">
        <v>206</v>
      </c>
      <c r="O4947" t="s">
        <v>194</v>
      </c>
      <c r="P4947">
        <v>2050</v>
      </c>
      <c r="Q4947">
        <v>0.04</v>
      </c>
    </row>
    <row r="4948" spans="1:17" x14ac:dyDescent="0.25">
      <c r="A4948" t="s">
        <v>507</v>
      </c>
      <c r="B4948" t="s">
        <v>508</v>
      </c>
      <c r="C4948" t="s">
        <v>509</v>
      </c>
      <c r="D4948" t="s">
        <v>361</v>
      </c>
      <c r="E4948" t="s">
        <v>332</v>
      </c>
      <c r="F4948" t="s">
        <v>187</v>
      </c>
      <c r="G4948" t="s">
        <v>243</v>
      </c>
      <c r="H4948" t="s">
        <v>253</v>
      </c>
      <c r="I4948" t="s">
        <v>254</v>
      </c>
      <c r="J4948" t="s">
        <v>255</v>
      </c>
      <c r="K4948" t="s">
        <v>191</v>
      </c>
      <c r="M4948" t="s">
        <v>251</v>
      </c>
      <c r="N4948" t="s">
        <v>206</v>
      </c>
      <c r="O4948" t="s">
        <v>264</v>
      </c>
      <c r="P4948">
        <v>2050</v>
      </c>
      <c r="Q4948">
        <v>0.04</v>
      </c>
    </row>
    <row r="4949" spans="1:17" x14ac:dyDescent="0.25">
      <c r="A4949" t="s">
        <v>507</v>
      </c>
      <c r="B4949" t="s">
        <v>508</v>
      </c>
      <c r="C4949" t="s">
        <v>509</v>
      </c>
      <c r="D4949" t="s">
        <v>361</v>
      </c>
      <c r="E4949" t="s">
        <v>332</v>
      </c>
      <c r="F4949" t="s">
        <v>187</v>
      </c>
      <c r="G4949" t="s">
        <v>243</v>
      </c>
      <c r="H4949" t="s">
        <v>253</v>
      </c>
      <c r="I4949" t="s">
        <v>254</v>
      </c>
      <c r="J4949" t="s">
        <v>255</v>
      </c>
      <c r="K4949" t="s">
        <v>191</v>
      </c>
      <c r="M4949" t="s">
        <v>251</v>
      </c>
      <c r="N4949" t="s">
        <v>206</v>
      </c>
      <c r="O4949" t="s">
        <v>265</v>
      </c>
      <c r="P4949">
        <v>2050</v>
      </c>
      <c r="Q4949">
        <v>0.04</v>
      </c>
    </row>
    <row r="4950" spans="1:17" x14ac:dyDescent="0.25">
      <c r="A4950" t="s">
        <v>507</v>
      </c>
      <c r="B4950" t="s">
        <v>508</v>
      </c>
      <c r="C4950" t="s">
        <v>509</v>
      </c>
      <c r="D4950" t="s">
        <v>361</v>
      </c>
      <c r="E4950" t="s">
        <v>332</v>
      </c>
      <c r="F4950" t="s">
        <v>187</v>
      </c>
      <c r="G4950" t="s">
        <v>243</v>
      </c>
      <c r="H4950" t="s">
        <v>357</v>
      </c>
      <c r="I4950" t="s">
        <v>306</v>
      </c>
      <c r="K4950" t="s">
        <v>78</v>
      </c>
      <c r="M4950" t="s">
        <v>498</v>
      </c>
      <c r="N4950" t="s">
        <v>206</v>
      </c>
      <c r="O4950" t="s">
        <v>194</v>
      </c>
      <c r="P4950">
        <v>2015</v>
      </c>
      <c r="Q4950">
        <v>2</v>
      </c>
    </row>
    <row r="4951" spans="1:17" x14ac:dyDescent="0.25">
      <c r="A4951" t="s">
        <v>507</v>
      </c>
      <c r="B4951" t="s">
        <v>508</v>
      </c>
      <c r="C4951" t="s">
        <v>509</v>
      </c>
      <c r="D4951" t="s">
        <v>361</v>
      </c>
      <c r="E4951" t="s">
        <v>332</v>
      </c>
      <c r="F4951" t="s">
        <v>187</v>
      </c>
      <c r="G4951" t="s">
        <v>243</v>
      </c>
      <c r="H4951" t="s">
        <v>357</v>
      </c>
      <c r="I4951" t="s">
        <v>306</v>
      </c>
      <c r="K4951" t="s">
        <v>78</v>
      </c>
      <c r="M4951" t="s">
        <v>498</v>
      </c>
      <c r="N4951" t="s">
        <v>206</v>
      </c>
      <c r="O4951" t="s">
        <v>194</v>
      </c>
      <c r="P4951">
        <v>2020</v>
      </c>
      <c r="Q4951">
        <v>2</v>
      </c>
    </row>
    <row r="4952" spans="1:17" x14ac:dyDescent="0.25">
      <c r="A4952" t="s">
        <v>507</v>
      </c>
      <c r="B4952" t="s">
        <v>508</v>
      </c>
      <c r="C4952" t="s">
        <v>509</v>
      </c>
      <c r="D4952" t="s">
        <v>361</v>
      </c>
      <c r="E4952" t="s">
        <v>332</v>
      </c>
      <c r="F4952" t="s">
        <v>187</v>
      </c>
      <c r="G4952" t="s">
        <v>243</v>
      </c>
      <c r="H4952" t="s">
        <v>357</v>
      </c>
      <c r="I4952" t="s">
        <v>306</v>
      </c>
      <c r="K4952" t="s">
        <v>78</v>
      </c>
      <c r="M4952" t="s">
        <v>498</v>
      </c>
      <c r="N4952" t="s">
        <v>206</v>
      </c>
      <c r="O4952" t="s">
        <v>264</v>
      </c>
      <c r="P4952">
        <v>2020</v>
      </c>
      <c r="Q4952">
        <v>2</v>
      </c>
    </row>
    <row r="4953" spans="1:17" x14ac:dyDescent="0.25">
      <c r="A4953" t="s">
        <v>507</v>
      </c>
      <c r="B4953" t="s">
        <v>508</v>
      </c>
      <c r="C4953" t="s">
        <v>509</v>
      </c>
      <c r="D4953" t="s">
        <v>361</v>
      </c>
      <c r="E4953" t="s">
        <v>332</v>
      </c>
      <c r="F4953" t="s">
        <v>187</v>
      </c>
      <c r="G4953" t="s">
        <v>243</v>
      </c>
      <c r="H4953" t="s">
        <v>357</v>
      </c>
      <c r="I4953" t="s">
        <v>306</v>
      </c>
      <c r="K4953" t="s">
        <v>78</v>
      </c>
      <c r="M4953" t="s">
        <v>498</v>
      </c>
      <c r="N4953" t="s">
        <v>206</v>
      </c>
      <c r="O4953" t="s">
        <v>265</v>
      </c>
      <c r="P4953">
        <v>2020</v>
      </c>
      <c r="Q4953">
        <v>2</v>
      </c>
    </row>
    <row r="4954" spans="1:17" x14ac:dyDescent="0.25">
      <c r="A4954" t="s">
        <v>507</v>
      </c>
      <c r="B4954" t="s">
        <v>508</v>
      </c>
      <c r="C4954" t="s">
        <v>509</v>
      </c>
      <c r="D4954" t="s">
        <v>361</v>
      </c>
      <c r="E4954" t="s">
        <v>332</v>
      </c>
      <c r="F4954" t="s">
        <v>187</v>
      </c>
      <c r="G4954" t="s">
        <v>243</v>
      </c>
      <c r="H4954" t="s">
        <v>357</v>
      </c>
      <c r="I4954" t="s">
        <v>306</v>
      </c>
      <c r="K4954" t="s">
        <v>78</v>
      </c>
      <c r="M4954" t="s">
        <v>498</v>
      </c>
      <c r="N4954" t="s">
        <v>206</v>
      </c>
      <c r="O4954" t="s">
        <v>194</v>
      </c>
      <c r="P4954">
        <v>2030</v>
      </c>
      <c r="Q4954">
        <v>2</v>
      </c>
    </row>
    <row r="4955" spans="1:17" x14ac:dyDescent="0.25">
      <c r="A4955" t="s">
        <v>507</v>
      </c>
      <c r="B4955" t="s">
        <v>508</v>
      </c>
      <c r="C4955" t="s">
        <v>509</v>
      </c>
      <c r="D4955" t="s">
        <v>361</v>
      </c>
      <c r="E4955" t="s">
        <v>332</v>
      </c>
      <c r="F4955" t="s">
        <v>187</v>
      </c>
      <c r="G4955" t="s">
        <v>243</v>
      </c>
      <c r="H4955" t="s">
        <v>357</v>
      </c>
      <c r="I4955" t="s">
        <v>306</v>
      </c>
      <c r="K4955" t="s">
        <v>78</v>
      </c>
      <c r="M4955" t="s">
        <v>498</v>
      </c>
      <c r="N4955" t="s">
        <v>206</v>
      </c>
      <c r="O4955" t="s">
        <v>194</v>
      </c>
      <c r="P4955">
        <v>2050</v>
      </c>
      <c r="Q4955">
        <v>2</v>
      </c>
    </row>
    <row r="4956" spans="1:17" x14ac:dyDescent="0.25">
      <c r="A4956" t="s">
        <v>507</v>
      </c>
      <c r="B4956" t="s">
        <v>508</v>
      </c>
      <c r="C4956" t="s">
        <v>509</v>
      </c>
      <c r="D4956" t="s">
        <v>361</v>
      </c>
      <c r="E4956" t="s">
        <v>332</v>
      </c>
      <c r="F4956" t="s">
        <v>187</v>
      </c>
      <c r="G4956" t="s">
        <v>243</v>
      </c>
      <c r="H4956" t="s">
        <v>357</v>
      </c>
      <c r="I4956" t="s">
        <v>306</v>
      </c>
      <c r="K4956" t="s">
        <v>78</v>
      </c>
      <c r="M4956" t="s">
        <v>498</v>
      </c>
      <c r="N4956" t="s">
        <v>206</v>
      </c>
      <c r="O4956" t="s">
        <v>264</v>
      </c>
      <c r="P4956">
        <v>2050</v>
      </c>
      <c r="Q4956">
        <v>2</v>
      </c>
    </row>
    <row r="4957" spans="1:17" x14ac:dyDescent="0.25">
      <c r="A4957" t="s">
        <v>507</v>
      </c>
      <c r="B4957" t="s">
        <v>508</v>
      </c>
      <c r="C4957" t="s">
        <v>509</v>
      </c>
      <c r="D4957" t="s">
        <v>361</v>
      </c>
      <c r="E4957" t="s">
        <v>332</v>
      </c>
      <c r="F4957" t="s">
        <v>187</v>
      </c>
      <c r="G4957" t="s">
        <v>243</v>
      </c>
      <c r="H4957" t="s">
        <v>357</v>
      </c>
      <c r="I4957" t="s">
        <v>306</v>
      </c>
      <c r="K4957" t="s">
        <v>78</v>
      </c>
      <c r="M4957" t="s">
        <v>498</v>
      </c>
      <c r="N4957" t="s">
        <v>206</v>
      </c>
      <c r="O4957" t="s">
        <v>265</v>
      </c>
      <c r="P4957">
        <v>2050</v>
      </c>
      <c r="Q4957">
        <v>2</v>
      </c>
    </row>
    <row r="4958" spans="1:17" x14ac:dyDescent="0.25">
      <c r="A4958" t="s">
        <v>507</v>
      </c>
      <c r="B4958" t="s">
        <v>508</v>
      </c>
      <c r="C4958" t="s">
        <v>509</v>
      </c>
      <c r="D4958" t="s">
        <v>361</v>
      </c>
      <c r="E4958" t="s">
        <v>332</v>
      </c>
      <c r="F4958" t="s">
        <v>187</v>
      </c>
      <c r="G4958" t="s">
        <v>188</v>
      </c>
      <c r="H4958" t="s">
        <v>429</v>
      </c>
      <c r="I4958" t="s">
        <v>240</v>
      </c>
      <c r="J4958" t="s">
        <v>288</v>
      </c>
      <c r="K4958" t="s">
        <v>430</v>
      </c>
      <c r="L4958" t="s">
        <v>237</v>
      </c>
      <c r="M4958" t="s">
        <v>368</v>
      </c>
      <c r="O4958" t="s">
        <v>194</v>
      </c>
      <c r="P4958">
        <v>2015</v>
      </c>
      <c r="Q4958">
        <v>0.72293750000000001</v>
      </c>
    </row>
    <row r="4959" spans="1:17" x14ac:dyDescent="0.25">
      <c r="A4959" t="s">
        <v>507</v>
      </c>
      <c r="B4959" t="s">
        <v>508</v>
      </c>
      <c r="C4959" t="s">
        <v>509</v>
      </c>
      <c r="D4959" t="s">
        <v>361</v>
      </c>
      <c r="E4959" t="s">
        <v>332</v>
      </c>
      <c r="F4959" t="s">
        <v>187</v>
      </c>
      <c r="G4959" t="s">
        <v>188</v>
      </c>
      <c r="H4959" t="s">
        <v>429</v>
      </c>
      <c r="I4959" t="s">
        <v>240</v>
      </c>
      <c r="J4959" t="s">
        <v>288</v>
      </c>
      <c r="K4959" t="s">
        <v>430</v>
      </c>
      <c r="L4959" t="s">
        <v>237</v>
      </c>
      <c r="M4959" t="s">
        <v>368</v>
      </c>
      <c r="O4959" t="s">
        <v>194</v>
      </c>
      <c r="P4959">
        <v>2020</v>
      </c>
      <c r="Q4959">
        <v>0.70504389499999998</v>
      </c>
    </row>
    <row r="4960" spans="1:17" x14ac:dyDescent="0.25">
      <c r="A4960" t="s">
        <v>507</v>
      </c>
      <c r="B4960" t="s">
        <v>508</v>
      </c>
      <c r="C4960" t="s">
        <v>509</v>
      </c>
      <c r="D4960" t="s">
        <v>361</v>
      </c>
      <c r="E4960" t="s">
        <v>332</v>
      </c>
      <c r="F4960" t="s">
        <v>187</v>
      </c>
      <c r="G4960" t="s">
        <v>188</v>
      </c>
      <c r="H4960" t="s">
        <v>429</v>
      </c>
      <c r="I4960" t="s">
        <v>240</v>
      </c>
      <c r="J4960" t="s">
        <v>288</v>
      </c>
      <c r="K4960" t="s">
        <v>430</v>
      </c>
      <c r="L4960" t="s">
        <v>237</v>
      </c>
      <c r="M4960" t="s">
        <v>368</v>
      </c>
      <c r="O4960" t="s">
        <v>264</v>
      </c>
      <c r="P4960">
        <v>2020</v>
      </c>
      <c r="Q4960">
        <v>0.57837187499999998</v>
      </c>
    </row>
    <row r="4961" spans="1:17" x14ac:dyDescent="0.25">
      <c r="A4961" t="s">
        <v>507</v>
      </c>
      <c r="B4961" t="s">
        <v>508</v>
      </c>
      <c r="C4961" t="s">
        <v>509</v>
      </c>
      <c r="D4961" t="s">
        <v>361</v>
      </c>
      <c r="E4961" t="s">
        <v>332</v>
      </c>
      <c r="F4961" t="s">
        <v>187</v>
      </c>
      <c r="G4961" t="s">
        <v>188</v>
      </c>
      <c r="H4961" t="s">
        <v>429</v>
      </c>
      <c r="I4961" t="s">
        <v>240</v>
      </c>
      <c r="J4961" t="s">
        <v>288</v>
      </c>
      <c r="K4961" t="s">
        <v>430</v>
      </c>
      <c r="L4961" t="s">
        <v>237</v>
      </c>
      <c r="M4961" t="s">
        <v>368</v>
      </c>
      <c r="O4961" t="s">
        <v>265</v>
      </c>
      <c r="P4961">
        <v>2020</v>
      </c>
      <c r="Q4961">
        <v>0.83137812499999997</v>
      </c>
    </row>
    <row r="4962" spans="1:17" x14ac:dyDescent="0.25">
      <c r="A4962" t="s">
        <v>507</v>
      </c>
      <c r="B4962" t="s">
        <v>508</v>
      </c>
      <c r="C4962" t="s">
        <v>509</v>
      </c>
      <c r="D4962" t="s">
        <v>361</v>
      </c>
      <c r="E4962" t="s">
        <v>332</v>
      </c>
      <c r="F4962" t="s">
        <v>187</v>
      </c>
      <c r="G4962" t="s">
        <v>188</v>
      </c>
      <c r="H4962" t="s">
        <v>429</v>
      </c>
      <c r="I4962" t="s">
        <v>240</v>
      </c>
      <c r="J4962" t="s">
        <v>288</v>
      </c>
      <c r="K4962" t="s">
        <v>430</v>
      </c>
      <c r="L4962" t="s">
        <v>237</v>
      </c>
      <c r="M4962" t="s">
        <v>368</v>
      </c>
      <c r="O4962" t="s">
        <v>194</v>
      </c>
      <c r="P4962">
        <v>2030</v>
      </c>
      <c r="Q4962">
        <v>0.67057439100000005</v>
      </c>
    </row>
    <row r="4963" spans="1:17" x14ac:dyDescent="0.25">
      <c r="A4963" t="s">
        <v>507</v>
      </c>
      <c r="B4963" t="s">
        <v>508</v>
      </c>
      <c r="C4963" t="s">
        <v>509</v>
      </c>
      <c r="D4963" t="s">
        <v>361</v>
      </c>
      <c r="E4963" t="s">
        <v>332</v>
      </c>
      <c r="F4963" t="s">
        <v>187</v>
      </c>
      <c r="G4963" t="s">
        <v>188</v>
      </c>
      <c r="H4963" t="s">
        <v>429</v>
      </c>
      <c r="I4963" t="s">
        <v>240</v>
      </c>
      <c r="J4963" t="s">
        <v>288</v>
      </c>
      <c r="K4963" t="s">
        <v>430</v>
      </c>
      <c r="L4963" t="s">
        <v>237</v>
      </c>
      <c r="M4963" t="s">
        <v>368</v>
      </c>
      <c r="O4963" t="s">
        <v>194</v>
      </c>
      <c r="P4963">
        <v>2050</v>
      </c>
      <c r="Q4963">
        <v>0.63660862200000001</v>
      </c>
    </row>
    <row r="4964" spans="1:17" x14ac:dyDescent="0.25">
      <c r="A4964" t="s">
        <v>507</v>
      </c>
      <c r="B4964" t="s">
        <v>508</v>
      </c>
      <c r="C4964" t="s">
        <v>509</v>
      </c>
      <c r="D4964" t="s">
        <v>361</v>
      </c>
      <c r="E4964" t="s">
        <v>332</v>
      </c>
      <c r="F4964" t="s">
        <v>187</v>
      </c>
      <c r="G4964" t="s">
        <v>188</v>
      </c>
      <c r="H4964" t="s">
        <v>429</v>
      </c>
      <c r="I4964" t="s">
        <v>240</v>
      </c>
      <c r="J4964" t="s">
        <v>288</v>
      </c>
      <c r="K4964" t="s">
        <v>430</v>
      </c>
      <c r="L4964" t="s">
        <v>237</v>
      </c>
      <c r="M4964" t="s">
        <v>368</v>
      </c>
      <c r="O4964" t="s">
        <v>264</v>
      </c>
      <c r="P4964">
        <v>2050</v>
      </c>
      <c r="Q4964">
        <v>0.47336453299999998</v>
      </c>
    </row>
    <row r="4965" spans="1:17" x14ac:dyDescent="0.25">
      <c r="A4965" t="s">
        <v>507</v>
      </c>
      <c r="B4965" t="s">
        <v>508</v>
      </c>
      <c r="C4965" t="s">
        <v>509</v>
      </c>
      <c r="D4965" t="s">
        <v>361</v>
      </c>
      <c r="E4965" t="s">
        <v>332</v>
      </c>
      <c r="F4965" t="s">
        <v>187</v>
      </c>
      <c r="G4965" t="s">
        <v>188</v>
      </c>
      <c r="H4965" t="s">
        <v>429</v>
      </c>
      <c r="I4965" t="s">
        <v>240</v>
      </c>
      <c r="J4965" t="s">
        <v>288</v>
      </c>
      <c r="K4965" t="s">
        <v>430</v>
      </c>
      <c r="L4965" t="s">
        <v>237</v>
      </c>
      <c r="M4965" t="s">
        <v>368</v>
      </c>
      <c r="O4965" t="s">
        <v>265</v>
      </c>
      <c r="P4965">
        <v>2050</v>
      </c>
      <c r="Q4965">
        <v>0.86821798900000002</v>
      </c>
    </row>
    <row r="4966" spans="1:17" x14ac:dyDescent="0.25">
      <c r="A4966" t="s">
        <v>507</v>
      </c>
      <c r="B4966" t="s">
        <v>508</v>
      </c>
      <c r="C4966" t="s">
        <v>509</v>
      </c>
      <c r="D4966" t="s">
        <v>361</v>
      </c>
      <c r="E4966" t="s">
        <v>332</v>
      </c>
      <c r="F4966" t="s">
        <v>187</v>
      </c>
      <c r="G4966" t="s">
        <v>188</v>
      </c>
      <c r="H4966" t="s">
        <v>431</v>
      </c>
      <c r="I4966" t="s">
        <v>240</v>
      </c>
      <c r="J4966" t="s">
        <v>290</v>
      </c>
      <c r="K4966" t="s">
        <v>430</v>
      </c>
      <c r="L4966" t="s">
        <v>237</v>
      </c>
      <c r="M4966" t="s">
        <v>368</v>
      </c>
      <c r="O4966" t="s">
        <v>194</v>
      </c>
      <c r="P4966">
        <v>2015</v>
      </c>
      <c r="Q4966">
        <v>0.3565625</v>
      </c>
    </row>
    <row r="4967" spans="1:17" x14ac:dyDescent="0.25">
      <c r="A4967" t="s">
        <v>507</v>
      </c>
      <c r="B4967" t="s">
        <v>508</v>
      </c>
      <c r="C4967" t="s">
        <v>509</v>
      </c>
      <c r="D4967" t="s">
        <v>361</v>
      </c>
      <c r="E4967" t="s">
        <v>332</v>
      </c>
      <c r="F4967" t="s">
        <v>187</v>
      </c>
      <c r="G4967" t="s">
        <v>188</v>
      </c>
      <c r="H4967" t="s">
        <v>431</v>
      </c>
      <c r="I4967" t="s">
        <v>240</v>
      </c>
      <c r="J4967" t="s">
        <v>290</v>
      </c>
      <c r="K4967" t="s">
        <v>430</v>
      </c>
      <c r="L4967" t="s">
        <v>237</v>
      </c>
      <c r="M4967" t="s">
        <v>368</v>
      </c>
      <c r="O4967" t="s">
        <v>194</v>
      </c>
      <c r="P4967">
        <v>2020</v>
      </c>
      <c r="Q4967">
        <v>0.347737134</v>
      </c>
    </row>
    <row r="4968" spans="1:17" x14ac:dyDescent="0.25">
      <c r="A4968" t="s">
        <v>507</v>
      </c>
      <c r="B4968" t="s">
        <v>508</v>
      </c>
      <c r="C4968" t="s">
        <v>509</v>
      </c>
      <c r="D4968" t="s">
        <v>361</v>
      </c>
      <c r="E4968" t="s">
        <v>332</v>
      </c>
      <c r="F4968" t="s">
        <v>187</v>
      </c>
      <c r="G4968" t="s">
        <v>188</v>
      </c>
      <c r="H4968" t="s">
        <v>431</v>
      </c>
      <c r="I4968" t="s">
        <v>240</v>
      </c>
      <c r="J4968" t="s">
        <v>290</v>
      </c>
      <c r="K4968" t="s">
        <v>430</v>
      </c>
      <c r="L4968" t="s">
        <v>237</v>
      </c>
      <c r="M4968" t="s">
        <v>368</v>
      </c>
      <c r="O4968" t="s">
        <v>264</v>
      </c>
      <c r="P4968">
        <v>2020</v>
      </c>
      <c r="Q4968">
        <v>0.30307812499999998</v>
      </c>
    </row>
    <row r="4969" spans="1:17" x14ac:dyDescent="0.25">
      <c r="A4969" t="s">
        <v>507</v>
      </c>
      <c r="B4969" t="s">
        <v>508</v>
      </c>
      <c r="C4969" t="s">
        <v>509</v>
      </c>
      <c r="D4969" t="s">
        <v>361</v>
      </c>
      <c r="E4969" t="s">
        <v>332</v>
      </c>
      <c r="F4969" t="s">
        <v>187</v>
      </c>
      <c r="G4969" t="s">
        <v>188</v>
      </c>
      <c r="H4969" t="s">
        <v>431</v>
      </c>
      <c r="I4969" t="s">
        <v>240</v>
      </c>
      <c r="J4969" t="s">
        <v>290</v>
      </c>
      <c r="K4969" t="s">
        <v>430</v>
      </c>
      <c r="L4969" t="s">
        <v>237</v>
      </c>
      <c r="M4969" t="s">
        <v>368</v>
      </c>
      <c r="O4969" t="s">
        <v>265</v>
      </c>
      <c r="P4969">
        <v>2020</v>
      </c>
      <c r="Q4969">
        <v>0.41004687499999998</v>
      </c>
    </row>
    <row r="4970" spans="1:17" x14ac:dyDescent="0.25">
      <c r="A4970" t="s">
        <v>507</v>
      </c>
      <c r="B4970" t="s">
        <v>508</v>
      </c>
      <c r="C4970" t="s">
        <v>509</v>
      </c>
      <c r="D4970" t="s">
        <v>361</v>
      </c>
      <c r="E4970" t="s">
        <v>332</v>
      </c>
      <c r="F4970" t="s">
        <v>187</v>
      </c>
      <c r="G4970" t="s">
        <v>188</v>
      </c>
      <c r="H4970" t="s">
        <v>431</v>
      </c>
      <c r="I4970" t="s">
        <v>240</v>
      </c>
      <c r="J4970" t="s">
        <v>290</v>
      </c>
      <c r="K4970" t="s">
        <v>430</v>
      </c>
      <c r="L4970" t="s">
        <v>237</v>
      </c>
      <c r="M4970" t="s">
        <v>368</v>
      </c>
      <c r="O4970" t="s">
        <v>194</v>
      </c>
      <c r="P4970">
        <v>2030</v>
      </c>
      <c r="Q4970">
        <v>0.33073630999999998</v>
      </c>
    </row>
    <row r="4971" spans="1:17" x14ac:dyDescent="0.25">
      <c r="A4971" t="s">
        <v>507</v>
      </c>
      <c r="B4971" t="s">
        <v>508</v>
      </c>
      <c r="C4971" t="s">
        <v>509</v>
      </c>
      <c r="D4971" t="s">
        <v>361</v>
      </c>
      <c r="E4971" t="s">
        <v>332</v>
      </c>
      <c r="F4971" t="s">
        <v>187</v>
      </c>
      <c r="G4971" t="s">
        <v>188</v>
      </c>
      <c r="H4971" t="s">
        <v>431</v>
      </c>
      <c r="I4971" t="s">
        <v>240</v>
      </c>
      <c r="J4971" t="s">
        <v>290</v>
      </c>
      <c r="K4971" t="s">
        <v>430</v>
      </c>
      <c r="L4971" t="s">
        <v>237</v>
      </c>
      <c r="M4971" t="s">
        <v>368</v>
      </c>
      <c r="O4971" t="s">
        <v>194</v>
      </c>
      <c r="P4971">
        <v>2050</v>
      </c>
      <c r="Q4971">
        <v>0.29918753300000001</v>
      </c>
    </row>
    <row r="4972" spans="1:17" x14ac:dyDescent="0.25">
      <c r="A4972" t="s">
        <v>507</v>
      </c>
      <c r="B4972" t="s">
        <v>508</v>
      </c>
      <c r="C4972" t="s">
        <v>509</v>
      </c>
      <c r="D4972" t="s">
        <v>361</v>
      </c>
      <c r="E4972" t="s">
        <v>332</v>
      </c>
      <c r="F4972" t="s">
        <v>187</v>
      </c>
      <c r="G4972" t="s">
        <v>188</v>
      </c>
      <c r="H4972" t="s">
        <v>431</v>
      </c>
      <c r="I4972" t="s">
        <v>240</v>
      </c>
      <c r="J4972" t="s">
        <v>290</v>
      </c>
      <c r="K4972" t="s">
        <v>430</v>
      </c>
      <c r="L4972" t="s">
        <v>237</v>
      </c>
      <c r="M4972" t="s">
        <v>368</v>
      </c>
      <c r="O4972" t="s">
        <v>264</v>
      </c>
      <c r="P4972">
        <v>2050</v>
      </c>
      <c r="Q4972">
        <v>0.24805223300000001</v>
      </c>
    </row>
    <row r="4973" spans="1:17" x14ac:dyDescent="0.25">
      <c r="A4973" t="s">
        <v>507</v>
      </c>
      <c r="B4973" t="s">
        <v>508</v>
      </c>
      <c r="C4973" t="s">
        <v>509</v>
      </c>
      <c r="D4973" t="s">
        <v>361</v>
      </c>
      <c r="E4973" t="s">
        <v>332</v>
      </c>
      <c r="F4973" t="s">
        <v>187</v>
      </c>
      <c r="G4973" t="s">
        <v>188</v>
      </c>
      <c r="H4973" t="s">
        <v>431</v>
      </c>
      <c r="I4973" t="s">
        <v>240</v>
      </c>
      <c r="J4973" t="s">
        <v>290</v>
      </c>
      <c r="K4973" t="s">
        <v>430</v>
      </c>
      <c r="L4973" t="s">
        <v>237</v>
      </c>
      <c r="M4973" t="s">
        <v>368</v>
      </c>
      <c r="O4973" t="s">
        <v>265</v>
      </c>
      <c r="P4973">
        <v>2050</v>
      </c>
      <c r="Q4973">
        <v>0.41342038800000003</v>
      </c>
    </row>
    <row r="4974" spans="1:17" x14ac:dyDescent="0.25">
      <c r="A4974" t="s">
        <v>507</v>
      </c>
      <c r="B4974" t="s">
        <v>508</v>
      </c>
      <c r="C4974" t="s">
        <v>509</v>
      </c>
      <c r="D4974" t="s">
        <v>361</v>
      </c>
      <c r="E4974" t="s">
        <v>332</v>
      </c>
      <c r="F4974" t="s">
        <v>187</v>
      </c>
      <c r="G4974" t="s">
        <v>188</v>
      </c>
      <c r="H4974" t="s">
        <v>432</v>
      </c>
      <c r="I4974" t="s">
        <v>433</v>
      </c>
      <c r="J4974" t="s">
        <v>434</v>
      </c>
      <c r="K4974" t="s">
        <v>191</v>
      </c>
      <c r="M4974" t="s">
        <v>210</v>
      </c>
      <c r="N4974" t="s">
        <v>206</v>
      </c>
      <c r="O4974" t="s">
        <v>194</v>
      </c>
      <c r="P4974">
        <v>2015</v>
      </c>
      <c r="Q4974">
        <v>1.943163316E-2</v>
      </c>
    </row>
    <row r="4975" spans="1:17" x14ac:dyDescent="0.25">
      <c r="A4975" t="s">
        <v>507</v>
      </c>
      <c r="B4975" t="s">
        <v>508</v>
      </c>
      <c r="C4975" t="s">
        <v>509</v>
      </c>
      <c r="D4975" t="s">
        <v>361</v>
      </c>
      <c r="E4975" t="s">
        <v>332</v>
      </c>
      <c r="F4975" t="s">
        <v>187</v>
      </c>
      <c r="G4975" t="s">
        <v>188</v>
      </c>
      <c r="H4975" t="s">
        <v>432</v>
      </c>
      <c r="I4975" t="s">
        <v>433</v>
      </c>
      <c r="J4975" t="s">
        <v>434</v>
      </c>
      <c r="K4975" t="s">
        <v>191</v>
      </c>
      <c r="M4975" t="s">
        <v>210</v>
      </c>
      <c r="N4975" t="s">
        <v>206</v>
      </c>
      <c r="O4975" t="s">
        <v>194</v>
      </c>
      <c r="P4975">
        <v>2020</v>
      </c>
      <c r="Q4975">
        <v>1.943163316E-2</v>
      </c>
    </row>
    <row r="4976" spans="1:17" x14ac:dyDescent="0.25">
      <c r="A4976" t="s">
        <v>507</v>
      </c>
      <c r="B4976" t="s">
        <v>508</v>
      </c>
      <c r="C4976" t="s">
        <v>509</v>
      </c>
      <c r="D4976" t="s">
        <v>361</v>
      </c>
      <c r="E4976" t="s">
        <v>332</v>
      </c>
      <c r="F4976" t="s">
        <v>187</v>
      </c>
      <c r="G4976" t="s">
        <v>188</v>
      </c>
      <c r="H4976" t="s">
        <v>432</v>
      </c>
      <c r="I4976" t="s">
        <v>433</v>
      </c>
      <c r="J4976" t="s">
        <v>434</v>
      </c>
      <c r="K4976" t="s">
        <v>191</v>
      </c>
      <c r="M4976" t="s">
        <v>210</v>
      </c>
      <c r="N4976" t="s">
        <v>206</v>
      </c>
      <c r="O4976" t="s">
        <v>264</v>
      </c>
      <c r="P4976">
        <v>2020</v>
      </c>
      <c r="Q4976">
        <v>0.01</v>
      </c>
    </row>
    <row r="4977" spans="1:17" x14ac:dyDescent="0.25">
      <c r="A4977" t="s">
        <v>507</v>
      </c>
      <c r="B4977" t="s">
        <v>508</v>
      </c>
      <c r="C4977" t="s">
        <v>509</v>
      </c>
      <c r="D4977" t="s">
        <v>361</v>
      </c>
      <c r="E4977" t="s">
        <v>332</v>
      </c>
      <c r="F4977" t="s">
        <v>187</v>
      </c>
      <c r="G4977" t="s">
        <v>188</v>
      </c>
      <c r="H4977" t="s">
        <v>432</v>
      </c>
      <c r="I4977" t="s">
        <v>433</v>
      </c>
      <c r="J4977" t="s">
        <v>434</v>
      </c>
      <c r="K4977" t="s">
        <v>191</v>
      </c>
      <c r="M4977" t="s">
        <v>210</v>
      </c>
      <c r="N4977" t="s">
        <v>206</v>
      </c>
      <c r="O4977" t="s">
        <v>265</v>
      </c>
      <c r="P4977">
        <v>2020</v>
      </c>
      <c r="Q4977">
        <v>0.26</v>
      </c>
    </row>
    <row r="4978" spans="1:17" x14ac:dyDescent="0.25">
      <c r="A4978" t="s">
        <v>507</v>
      </c>
      <c r="B4978" t="s">
        <v>508</v>
      </c>
      <c r="C4978" t="s">
        <v>509</v>
      </c>
      <c r="D4978" t="s">
        <v>361</v>
      </c>
      <c r="E4978" t="s">
        <v>332</v>
      </c>
      <c r="F4978" t="s">
        <v>187</v>
      </c>
      <c r="G4978" t="s">
        <v>188</v>
      </c>
      <c r="H4978" t="s">
        <v>432</v>
      </c>
      <c r="I4978" t="s">
        <v>433</v>
      </c>
      <c r="J4978" t="s">
        <v>434</v>
      </c>
      <c r="K4978" t="s">
        <v>191</v>
      </c>
      <c r="M4978" t="s">
        <v>210</v>
      </c>
      <c r="N4978" t="s">
        <v>206</v>
      </c>
      <c r="O4978" t="s">
        <v>194</v>
      </c>
      <c r="P4978">
        <v>2030</v>
      </c>
      <c r="Q4978">
        <v>1.9429532959999999E-2</v>
      </c>
    </row>
    <row r="4979" spans="1:17" x14ac:dyDescent="0.25">
      <c r="A4979" t="s">
        <v>507</v>
      </c>
      <c r="B4979" t="s">
        <v>508</v>
      </c>
      <c r="C4979" t="s">
        <v>509</v>
      </c>
      <c r="D4979" t="s">
        <v>361</v>
      </c>
      <c r="E4979" t="s">
        <v>332</v>
      </c>
      <c r="F4979" t="s">
        <v>187</v>
      </c>
      <c r="G4979" t="s">
        <v>188</v>
      </c>
      <c r="H4979" t="s">
        <v>432</v>
      </c>
      <c r="I4979" t="s">
        <v>433</v>
      </c>
      <c r="J4979" t="s">
        <v>434</v>
      </c>
      <c r="K4979" t="s">
        <v>191</v>
      </c>
      <c r="M4979" t="s">
        <v>210</v>
      </c>
      <c r="N4979" t="s">
        <v>206</v>
      </c>
      <c r="O4979" t="s">
        <v>194</v>
      </c>
      <c r="P4979">
        <v>2050</v>
      </c>
      <c r="Q4979">
        <v>1.944016116E-2</v>
      </c>
    </row>
    <row r="4980" spans="1:17" x14ac:dyDescent="0.25">
      <c r="A4980" t="s">
        <v>507</v>
      </c>
      <c r="B4980" t="s">
        <v>508</v>
      </c>
      <c r="C4980" t="s">
        <v>509</v>
      </c>
      <c r="D4980" t="s">
        <v>361</v>
      </c>
      <c r="E4980" t="s">
        <v>332</v>
      </c>
      <c r="F4980" t="s">
        <v>187</v>
      </c>
      <c r="G4980" t="s">
        <v>188</v>
      </c>
      <c r="H4980" t="s">
        <v>432</v>
      </c>
      <c r="I4980" t="s">
        <v>433</v>
      </c>
      <c r="J4980" t="s">
        <v>434</v>
      </c>
      <c r="K4980" t="s">
        <v>191</v>
      </c>
      <c r="M4980" t="s">
        <v>210</v>
      </c>
      <c r="N4980" t="s">
        <v>206</v>
      </c>
      <c r="O4980" t="s">
        <v>264</v>
      </c>
      <c r="P4980">
        <v>2050</v>
      </c>
      <c r="Q4980">
        <v>0.01</v>
      </c>
    </row>
    <row r="4981" spans="1:17" x14ac:dyDescent="0.25">
      <c r="A4981" t="s">
        <v>507</v>
      </c>
      <c r="B4981" t="s">
        <v>508</v>
      </c>
      <c r="C4981" t="s">
        <v>509</v>
      </c>
      <c r="D4981" t="s">
        <v>361</v>
      </c>
      <c r="E4981" t="s">
        <v>332</v>
      </c>
      <c r="F4981" t="s">
        <v>187</v>
      </c>
      <c r="G4981" t="s">
        <v>188</v>
      </c>
      <c r="H4981" t="s">
        <v>432</v>
      </c>
      <c r="I4981" t="s">
        <v>433</v>
      </c>
      <c r="J4981" t="s">
        <v>434</v>
      </c>
      <c r="K4981" t="s">
        <v>191</v>
      </c>
      <c r="M4981" t="s">
        <v>210</v>
      </c>
      <c r="N4981" t="s">
        <v>206</v>
      </c>
      <c r="O4981" t="s">
        <v>265</v>
      </c>
      <c r="P4981">
        <v>2050</v>
      </c>
      <c r="Q4981">
        <v>0.28000000000000003</v>
      </c>
    </row>
    <row r="4982" spans="1:17" x14ac:dyDescent="0.25">
      <c r="A4982" t="s">
        <v>507</v>
      </c>
      <c r="B4982" t="s">
        <v>508</v>
      </c>
      <c r="C4982" t="s">
        <v>509</v>
      </c>
      <c r="D4982" t="s">
        <v>361</v>
      </c>
      <c r="E4982" t="s">
        <v>332</v>
      </c>
      <c r="F4982" t="s">
        <v>187</v>
      </c>
      <c r="G4982" t="s">
        <v>188</v>
      </c>
      <c r="H4982" t="s">
        <v>436</v>
      </c>
      <c r="I4982" t="s">
        <v>436</v>
      </c>
      <c r="M4982" t="s">
        <v>395</v>
      </c>
      <c r="O4982" t="s">
        <v>194</v>
      </c>
      <c r="P4982">
        <v>2015</v>
      </c>
      <c r="Q4982">
        <v>1</v>
      </c>
    </row>
    <row r="4983" spans="1:17" x14ac:dyDescent="0.25">
      <c r="A4983" t="s">
        <v>507</v>
      </c>
      <c r="B4983" t="s">
        <v>508</v>
      </c>
      <c r="C4983" t="s">
        <v>509</v>
      </c>
      <c r="D4983" t="s">
        <v>361</v>
      </c>
      <c r="E4983" t="s">
        <v>332</v>
      </c>
      <c r="F4983" t="s">
        <v>187</v>
      </c>
      <c r="G4983" t="s">
        <v>188</v>
      </c>
      <c r="H4983" t="s">
        <v>436</v>
      </c>
      <c r="I4983" t="s">
        <v>436</v>
      </c>
      <c r="M4983" t="s">
        <v>395</v>
      </c>
      <c r="O4983" t="s">
        <v>194</v>
      </c>
      <c r="P4983">
        <v>2020</v>
      </c>
      <c r="Q4983">
        <v>1</v>
      </c>
    </row>
    <row r="4984" spans="1:17" x14ac:dyDescent="0.25">
      <c r="A4984" t="s">
        <v>507</v>
      </c>
      <c r="B4984" t="s">
        <v>508</v>
      </c>
      <c r="C4984" t="s">
        <v>509</v>
      </c>
      <c r="D4984" t="s">
        <v>361</v>
      </c>
      <c r="E4984" t="s">
        <v>332</v>
      </c>
      <c r="F4984" t="s">
        <v>187</v>
      </c>
      <c r="G4984" t="s">
        <v>188</v>
      </c>
      <c r="H4984" t="s">
        <v>436</v>
      </c>
      <c r="I4984" t="s">
        <v>436</v>
      </c>
      <c r="M4984" t="s">
        <v>395</v>
      </c>
      <c r="O4984" t="s">
        <v>264</v>
      </c>
      <c r="P4984">
        <v>2020</v>
      </c>
      <c r="Q4984">
        <v>0</v>
      </c>
    </row>
    <row r="4985" spans="1:17" x14ac:dyDescent="0.25">
      <c r="A4985" t="s">
        <v>507</v>
      </c>
      <c r="B4985" t="s">
        <v>508</v>
      </c>
      <c r="C4985" t="s">
        <v>509</v>
      </c>
      <c r="D4985" t="s">
        <v>361</v>
      </c>
      <c r="E4985" t="s">
        <v>332</v>
      </c>
      <c r="F4985" t="s">
        <v>187</v>
      </c>
      <c r="G4985" t="s">
        <v>188</v>
      </c>
      <c r="H4985" t="s">
        <v>436</v>
      </c>
      <c r="I4985" t="s">
        <v>436</v>
      </c>
      <c r="M4985" t="s">
        <v>395</v>
      </c>
      <c r="O4985" t="s">
        <v>265</v>
      </c>
      <c r="P4985">
        <v>2020</v>
      </c>
      <c r="Q4985">
        <v>1</v>
      </c>
    </row>
    <row r="4986" spans="1:17" x14ac:dyDescent="0.25">
      <c r="A4986" t="s">
        <v>507</v>
      </c>
      <c r="B4986" t="s">
        <v>508</v>
      </c>
      <c r="C4986" t="s">
        <v>509</v>
      </c>
      <c r="D4986" t="s">
        <v>361</v>
      </c>
      <c r="E4986" t="s">
        <v>332</v>
      </c>
      <c r="F4986" t="s">
        <v>187</v>
      </c>
      <c r="G4986" t="s">
        <v>188</v>
      </c>
      <c r="H4986" t="s">
        <v>436</v>
      </c>
      <c r="I4986" t="s">
        <v>436</v>
      </c>
      <c r="M4986" t="s">
        <v>395</v>
      </c>
      <c r="O4986" t="s">
        <v>194</v>
      </c>
      <c r="P4986">
        <v>2030</v>
      </c>
      <c r="Q4986">
        <v>1</v>
      </c>
    </row>
    <row r="4987" spans="1:17" x14ac:dyDescent="0.25">
      <c r="A4987" t="s">
        <v>507</v>
      </c>
      <c r="B4987" t="s">
        <v>508</v>
      </c>
      <c r="C4987" t="s">
        <v>509</v>
      </c>
      <c r="D4987" t="s">
        <v>361</v>
      </c>
      <c r="E4987" t="s">
        <v>332</v>
      </c>
      <c r="F4987" t="s">
        <v>187</v>
      </c>
      <c r="G4987" t="s">
        <v>188</v>
      </c>
      <c r="H4987" t="s">
        <v>436</v>
      </c>
      <c r="I4987" t="s">
        <v>436</v>
      </c>
      <c r="M4987" t="s">
        <v>395</v>
      </c>
      <c r="O4987" t="s">
        <v>194</v>
      </c>
      <c r="P4987">
        <v>2050</v>
      </c>
      <c r="Q4987">
        <v>1</v>
      </c>
    </row>
    <row r="4988" spans="1:17" x14ac:dyDescent="0.25">
      <c r="A4988" t="s">
        <v>507</v>
      </c>
      <c r="B4988" t="s">
        <v>508</v>
      </c>
      <c r="C4988" t="s">
        <v>509</v>
      </c>
      <c r="D4988" t="s">
        <v>361</v>
      </c>
      <c r="E4988" t="s">
        <v>332</v>
      </c>
      <c r="F4988" t="s">
        <v>187</v>
      </c>
      <c r="G4988" t="s">
        <v>188</v>
      </c>
      <c r="H4988" t="s">
        <v>436</v>
      </c>
      <c r="I4988" t="s">
        <v>436</v>
      </c>
      <c r="M4988" t="s">
        <v>395</v>
      </c>
      <c r="O4988" t="s">
        <v>264</v>
      </c>
      <c r="P4988">
        <v>2050</v>
      </c>
      <c r="Q4988">
        <v>0</v>
      </c>
    </row>
    <row r="4989" spans="1:17" x14ac:dyDescent="0.25">
      <c r="A4989" t="s">
        <v>507</v>
      </c>
      <c r="B4989" t="s">
        <v>508</v>
      </c>
      <c r="C4989" t="s">
        <v>509</v>
      </c>
      <c r="D4989" t="s">
        <v>361</v>
      </c>
      <c r="E4989" t="s">
        <v>332</v>
      </c>
      <c r="F4989" t="s">
        <v>187</v>
      </c>
      <c r="G4989" t="s">
        <v>188</v>
      </c>
      <c r="H4989" t="s">
        <v>436</v>
      </c>
      <c r="I4989" t="s">
        <v>436</v>
      </c>
      <c r="M4989" t="s">
        <v>395</v>
      </c>
      <c r="O4989" t="s">
        <v>265</v>
      </c>
      <c r="P4989">
        <v>2050</v>
      </c>
      <c r="Q4989">
        <v>1</v>
      </c>
    </row>
    <row r="4990" spans="1:17" x14ac:dyDescent="0.25">
      <c r="A4990" t="s">
        <v>507</v>
      </c>
      <c r="B4990" t="s">
        <v>508</v>
      </c>
      <c r="C4990" t="s">
        <v>509</v>
      </c>
      <c r="D4990" t="s">
        <v>361</v>
      </c>
      <c r="E4990" t="s">
        <v>332</v>
      </c>
      <c r="F4990" t="s">
        <v>187</v>
      </c>
      <c r="G4990" t="s">
        <v>188</v>
      </c>
      <c r="H4990" t="s">
        <v>338</v>
      </c>
      <c r="I4990" t="s">
        <v>234</v>
      </c>
      <c r="J4990" t="s">
        <v>235</v>
      </c>
      <c r="K4990" t="s">
        <v>325</v>
      </c>
      <c r="L4990" t="s">
        <v>237</v>
      </c>
      <c r="O4990" t="s">
        <v>194</v>
      </c>
      <c r="P4990">
        <v>2015</v>
      </c>
      <c r="Q4990">
        <v>45800</v>
      </c>
    </row>
    <row r="4991" spans="1:17" x14ac:dyDescent="0.25">
      <c r="A4991" t="s">
        <v>507</v>
      </c>
      <c r="B4991" t="s">
        <v>508</v>
      </c>
      <c r="C4991" t="s">
        <v>509</v>
      </c>
      <c r="D4991" t="s">
        <v>361</v>
      </c>
      <c r="E4991" t="s">
        <v>332</v>
      </c>
      <c r="F4991" t="s">
        <v>187</v>
      </c>
      <c r="G4991" t="s">
        <v>188</v>
      </c>
      <c r="H4991" t="s">
        <v>338</v>
      </c>
      <c r="I4991" t="s">
        <v>234</v>
      </c>
      <c r="J4991" t="s">
        <v>235</v>
      </c>
      <c r="K4991" t="s">
        <v>325</v>
      </c>
      <c r="L4991" t="s">
        <v>237</v>
      </c>
      <c r="O4991" t="s">
        <v>194</v>
      </c>
      <c r="P4991">
        <v>2020</v>
      </c>
      <c r="Q4991">
        <v>44400</v>
      </c>
    </row>
    <row r="4992" spans="1:17" x14ac:dyDescent="0.25">
      <c r="A4992" t="s">
        <v>507</v>
      </c>
      <c r="B4992" t="s">
        <v>508</v>
      </c>
      <c r="C4992" t="s">
        <v>509</v>
      </c>
      <c r="D4992" t="s">
        <v>361</v>
      </c>
      <c r="E4992" t="s">
        <v>332</v>
      </c>
      <c r="F4992" t="s">
        <v>187</v>
      </c>
      <c r="G4992" t="s">
        <v>188</v>
      </c>
      <c r="H4992" t="s">
        <v>338</v>
      </c>
      <c r="I4992" t="s">
        <v>234</v>
      </c>
      <c r="J4992" t="s">
        <v>235</v>
      </c>
      <c r="K4992" t="s">
        <v>325</v>
      </c>
      <c r="L4992" t="s">
        <v>237</v>
      </c>
      <c r="O4992" t="s">
        <v>264</v>
      </c>
      <c r="P4992">
        <v>2020</v>
      </c>
      <c r="Q4992">
        <v>37300</v>
      </c>
    </row>
    <row r="4993" spans="1:17" x14ac:dyDescent="0.25">
      <c r="A4993" t="s">
        <v>507</v>
      </c>
      <c r="B4993" t="s">
        <v>508</v>
      </c>
      <c r="C4993" t="s">
        <v>509</v>
      </c>
      <c r="D4993" t="s">
        <v>361</v>
      </c>
      <c r="E4993" t="s">
        <v>332</v>
      </c>
      <c r="F4993" t="s">
        <v>187</v>
      </c>
      <c r="G4993" t="s">
        <v>188</v>
      </c>
      <c r="H4993" t="s">
        <v>338</v>
      </c>
      <c r="I4993" t="s">
        <v>234</v>
      </c>
      <c r="J4993" t="s">
        <v>235</v>
      </c>
      <c r="K4993" t="s">
        <v>325</v>
      </c>
      <c r="L4993" t="s">
        <v>237</v>
      </c>
      <c r="O4993" t="s">
        <v>265</v>
      </c>
      <c r="P4993">
        <v>2020</v>
      </c>
      <c r="Q4993">
        <v>51500</v>
      </c>
    </row>
    <row r="4994" spans="1:17" x14ac:dyDescent="0.25">
      <c r="A4994" t="s">
        <v>507</v>
      </c>
      <c r="B4994" t="s">
        <v>508</v>
      </c>
      <c r="C4994" t="s">
        <v>509</v>
      </c>
      <c r="D4994" t="s">
        <v>361</v>
      </c>
      <c r="E4994" t="s">
        <v>332</v>
      </c>
      <c r="F4994" t="s">
        <v>187</v>
      </c>
      <c r="G4994" t="s">
        <v>188</v>
      </c>
      <c r="H4994" t="s">
        <v>338</v>
      </c>
      <c r="I4994" t="s">
        <v>234</v>
      </c>
      <c r="J4994" t="s">
        <v>235</v>
      </c>
      <c r="K4994" t="s">
        <v>325</v>
      </c>
      <c r="L4994" t="s">
        <v>237</v>
      </c>
      <c r="O4994" t="s">
        <v>194</v>
      </c>
      <c r="P4994">
        <v>2030</v>
      </c>
      <c r="Q4994">
        <v>41800</v>
      </c>
    </row>
    <row r="4995" spans="1:17" x14ac:dyDescent="0.25">
      <c r="A4995" t="s">
        <v>507</v>
      </c>
      <c r="B4995" t="s">
        <v>508</v>
      </c>
      <c r="C4995" t="s">
        <v>509</v>
      </c>
      <c r="D4995" t="s">
        <v>361</v>
      </c>
      <c r="E4995" t="s">
        <v>332</v>
      </c>
      <c r="F4995" t="s">
        <v>187</v>
      </c>
      <c r="G4995" t="s">
        <v>188</v>
      </c>
      <c r="H4995" t="s">
        <v>338</v>
      </c>
      <c r="I4995" t="s">
        <v>234</v>
      </c>
      <c r="J4995" t="s">
        <v>235</v>
      </c>
      <c r="K4995" t="s">
        <v>325</v>
      </c>
      <c r="L4995" t="s">
        <v>237</v>
      </c>
      <c r="O4995" t="s">
        <v>194</v>
      </c>
      <c r="P4995">
        <v>2050</v>
      </c>
      <c r="Q4995">
        <v>37800</v>
      </c>
    </row>
    <row r="4996" spans="1:17" x14ac:dyDescent="0.25">
      <c r="A4996" t="s">
        <v>507</v>
      </c>
      <c r="B4996" t="s">
        <v>508</v>
      </c>
      <c r="C4996" t="s">
        <v>509</v>
      </c>
      <c r="D4996" t="s">
        <v>361</v>
      </c>
      <c r="E4996" t="s">
        <v>332</v>
      </c>
      <c r="F4996" t="s">
        <v>187</v>
      </c>
      <c r="G4996" t="s">
        <v>188</v>
      </c>
      <c r="H4996" t="s">
        <v>338</v>
      </c>
      <c r="I4996" t="s">
        <v>234</v>
      </c>
      <c r="J4996" t="s">
        <v>235</v>
      </c>
      <c r="K4996" t="s">
        <v>325</v>
      </c>
      <c r="L4996" t="s">
        <v>237</v>
      </c>
      <c r="O4996" t="s">
        <v>264</v>
      </c>
      <c r="P4996">
        <v>2050</v>
      </c>
      <c r="Q4996">
        <v>28300</v>
      </c>
    </row>
    <row r="4997" spans="1:17" x14ac:dyDescent="0.25">
      <c r="A4997" t="s">
        <v>507</v>
      </c>
      <c r="B4997" t="s">
        <v>508</v>
      </c>
      <c r="C4997" t="s">
        <v>509</v>
      </c>
      <c r="D4997" t="s">
        <v>361</v>
      </c>
      <c r="E4997" t="s">
        <v>332</v>
      </c>
      <c r="F4997" t="s">
        <v>187</v>
      </c>
      <c r="G4997" t="s">
        <v>188</v>
      </c>
      <c r="H4997" t="s">
        <v>338</v>
      </c>
      <c r="I4997" t="s">
        <v>234</v>
      </c>
      <c r="J4997" t="s">
        <v>235</v>
      </c>
      <c r="K4997" t="s">
        <v>325</v>
      </c>
      <c r="L4997" t="s">
        <v>237</v>
      </c>
      <c r="O4997" t="s">
        <v>265</v>
      </c>
      <c r="P4997">
        <v>2050</v>
      </c>
      <c r="Q4997">
        <v>48800</v>
      </c>
    </row>
    <row r="4998" spans="1:17" x14ac:dyDescent="0.25">
      <c r="A4998" t="s">
        <v>507</v>
      </c>
      <c r="B4998" t="s">
        <v>508</v>
      </c>
      <c r="C4998" t="s">
        <v>509</v>
      </c>
      <c r="D4998" t="s">
        <v>361</v>
      </c>
      <c r="E4998" t="s">
        <v>332</v>
      </c>
      <c r="F4998" t="s">
        <v>187</v>
      </c>
      <c r="G4998" t="s">
        <v>188</v>
      </c>
      <c r="H4998" t="s">
        <v>441</v>
      </c>
      <c r="I4998" t="s">
        <v>441</v>
      </c>
      <c r="M4998" t="s">
        <v>395</v>
      </c>
      <c r="O4998" t="s">
        <v>194</v>
      </c>
      <c r="P4998">
        <v>2015</v>
      </c>
      <c r="Q4998">
        <v>1</v>
      </c>
    </row>
    <row r="4999" spans="1:17" x14ac:dyDescent="0.25">
      <c r="A4999" t="s">
        <v>507</v>
      </c>
      <c r="B4999" t="s">
        <v>508</v>
      </c>
      <c r="C4999" t="s">
        <v>509</v>
      </c>
      <c r="D4999" t="s">
        <v>361</v>
      </c>
      <c r="E4999" t="s">
        <v>332</v>
      </c>
      <c r="F4999" t="s">
        <v>187</v>
      </c>
      <c r="G4999" t="s">
        <v>188</v>
      </c>
      <c r="H4999" t="s">
        <v>441</v>
      </c>
      <c r="I4999" t="s">
        <v>441</v>
      </c>
      <c r="M4999" t="s">
        <v>395</v>
      </c>
      <c r="O4999" t="s">
        <v>194</v>
      </c>
      <c r="P4999">
        <v>2020</v>
      </c>
      <c r="Q4999">
        <v>1</v>
      </c>
    </row>
    <row r="5000" spans="1:17" x14ac:dyDescent="0.25">
      <c r="A5000" t="s">
        <v>507</v>
      </c>
      <c r="B5000" t="s">
        <v>508</v>
      </c>
      <c r="C5000" t="s">
        <v>509</v>
      </c>
      <c r="D5000" t="s">
        <v>361</v>
      </c>
      <c r="E5000" t="s">
        <v>332</v>
      </c>
      <c r="F5000" t="s">
        <v>187</v>
      </c>
      <c r="G5000" t="s">
        <v>188</v>
      </c>
      <c r="H5000" t="s">
        <v>441</v>
      </c>
      <c r="I5000" t="s">
        <v>441</v>
      </c>
      <c r="M5000" t="s">
        <v>395</v>
      </c>
      <c r="O5000" t="s">
        <v>264</v>
      </c>
      <c r="P5000">
        <v>2020</v>
      </c>
      <c r="Q5000">
        <v>0</v>
      </c>
    </row>
    <row r="5001" spans="1:17" x14ac:dyDescent="0.25">
      <c r="A5001" t="s">
        <v>507</v>
      </c>
      <c r="B5001" t="s">
        <v>508</v>
      </c>
      <c r="C5001" t="s">
        <v>509</v>
      </c>
      <c r="D5001" t="s">
        <v>361</v>
      </c>
      <c r="E5001" t="s">
        <v>332</v>
      </c>
      <c r="F5001" t="s">
        <v>187</v>
      </c>
      <c r="G5001" t="s">
        <v>188</v>
      </c>
      <c r="H5001" t="s">
        <v>441</v>
      </c>
      <c r="I5001" t="s">
        <v>441</v>
      </c>
      <c r="M5001" t="s">
        <v>395</v>
      </c>
      <c r="O5001" t="s">
        <v>265</v>
      </c>
      <c r="P5001">
        <v>2020</v>
      </c>
      <c r="Q5001">
        <v>1</v>
      </c>
    </row>
    <row r="5002" spans="1:17" x14ac:dyDescent="0.25">
      <c r="A5002" t="s">
        <v>507</v>
      </c>
      <c r="B5002" t="s">
        <v>508</v>
      </c>
      <c r="C5002" t="s">
        <v>509</v>
      </c>
      <c r="D5002" t="s">
        <v>361</v>
      </c>
      <c r="E5002" t="s">
        <v>332</v>
      </c>
      <c r="F5002" t="s">
        <v>187</v>
      </c>
      <c r="G5002" t="s">
        <v>188</v>
      </c>
      <c r="H5002" t="s">
        <v>441</v>
      </c>
      <c r="I5002" t="s">
        <v>441</v>
      </c>
      <c r="M5002" t="s">
        <v>395</v>
      </c>
      <c r="O5002" t="s">
        <v>194</v>
      </c>
      <c r="P5002">
        <v>2030</v>
      </c>
      <c r="Q5002">
        <v>1</v>
      </c>
    </row>
    <row r="5003" spans="1:17" x14ac:dyDescent="0.25">
      <c r="A5003" t="s">
        <v>507</v>
      </c>
      <c r="B5003" t="s">
        <v>508</v>
      </c>
      <c r="C5003" t="s">
        <v>509</v>
      </c>
      <c r="D5003" t="s">
        <v>361</v>
      </c>
      <c r="E5003" t="s">
        <v>332</v>
      </c>
      <c r="F5003" t="s">
        <v>187</v>
      </c>
      <c r="G5003" t="s">
        <v>188</v>
      </c>
      <c r="H5003" t="s">
        <v>441</v>
      </c>
      <c r="I5003" t="s">
        <v>441</v>
      </c>
      <c r="M5003" t="s">
        <v>395</v>
      </c>
      <c r="O5003" t="s">
        <v>194</v>
      </c>
      <c r="P5003">
        <v>2050</v>
      </c>
      <c r="Q5003">
        <v>1</v>
      </c>
    </row>
    <row r="5004" spans="1:17" x14ac:dyDescent="0.25">
      <c r="A5004" t="s">
        <v>507</v>
      </c>
      <c r="B5004" t="s">
        <v>508</v>
      </c>
      <c r="C5004" t="s">
        <v>509</v>
      </c>
      <c r="D5004" t="s">
        <v>361</v>
      </c>
      <c r="E5004" t="s">
        <v>332</v>
      </c>
      <c r="F5004" t="s">
        <v>187</v>
      </c>
      <c r="G5004" t="s">
        <v>188</v>
      </c>
      <c r="H5004" t="s">
        <v>441</v>
      </c>
      <c r="I5004" t="s">
        <v>441</v>
      </c>
      <c r="M5004" t="s">
        <v>395</v>
      </c>
      <c r="O5004" t="s">
        <v>264</v>
      </c>
      <c r="P5004">
        <v>2050</v>
      </c>
      <c r="Q5004">
        <v>0</v>
      </c>
    </row>
    <row r="5005" spans="1:17" x14ac:dyDescent="0.25">
      <c r="A5005" t="s">
        <v>507</v>
      </c>
      <c r="B5005" t="s">
        <v>508</v>
      </c>
      <c r="C5005" t="s">
        <v>509</v>
      </c>
      <c r="D5005" t="s">
        <v>361</v>
      </c>
      <c r="E5005" t="s">
        <v>332</v>
      </c>
      <c r="F5005" t="s">
        <v>187</v>
      </c>
      <c r="G5005" t="s">
        <v>188</v>
      </c>
      <c r="H5005" t="s">
        <v>441</v>
      </c>
      <c r="I5005" t="s">
        <v>441</v>
      </c>
      <c r="M5005" t="s">
        <v>395</v>
      </c>
      <c r="O5005" t="s">
        <v>265</v>
      </c>
      <c r="P5005">
        <v>2050</v>
      </c>
      <c r="Q5005">
        <v>1</v>
      </c>
    </row>
    <row r="5006" spans="1:17" x14ac:dyDescent="0.25">
      <c r="A5006" t="s">
        <v>507</v>
      </c>
      <c r="B5006" t="s">
        <v>508</v>
      </c>
      <c r="C5006" t="s">
        <v>509</v>
      </c>
      <c r="D5006" t="s">
        <v>361</v>
      </c>
      <c r="E5006" t="s">
        <v>332</v>
      </c>
      <c r="F5006" t="s">
        <v>187</v>
      </c>
      <c r="G5006" t="s">
        <v>188</v>
      </c>
      <c r="H5006" t="s">
        <v>499</v>
      </c>
      <c r="I5006" t="s">
        <v>500</v>
      </c>
      <c r="K5006" t="s">
        <v>501</v>
      </c>
      <c r="L5006" t="s">
        <v>237</v>
      </c>
      <c r="M5006" t="s">
        <v>368</v>
      </c>
      <c r="O5006" t="s">
        <v>194</v>
      </c>
      <c r="P5006">
        <v>2015</v>
      </c>
      <c r="Q5006">
        <v>1.4999999999999999E-2</v>
      </c>
    </row>
    <row r="5007" spans="1:17" x14ac:dyDescent="0.25">
      <c r="A5007" t="s">
        <v>507</v>
      </c>
      <c r="B5007" t="s">
        <v>508</v>
      </c>
      <c r="C5007" t="s">
        <v>509</v>
      </c>
      <c r="D5007" t="s">
        <v>361</v>
      </c>
      <c r="E5007" t="s">
        <v>332</v>
      </c>
      <c r="F5007" t="s">
        <v>187</v>
      </c>
      <c r="G5007" t="s">
        <v>188</v>
      </c>
      <c r="H5007" t="s">
        <v>499</v>
      </c>
      <c r="I5007" t="s">
        <v>500</v>
      </c>
      <c r="K5007" t="s">
        <v>501</v>
      </c>
      <c r="L5007" t="s">
        <v>237</v>
      </c>
      <c r="M5007" t="s">
        <v>368</v>
      </c>
      <c r="O5007" t="s">
        <v>194</v>
      </c>
      <c r="P5007">
        <v>2020</v>
      </c>
      <c r="Q5007">
        <v>1.4628731000000001E-2</v>
      </c>
    </row>
    <row r="5008" spans="1:17" x14ac:dyDescent="0.25">
      <c r="A5008" t="s">
        <v>507</v>
      </c>
      <c r="B5008" t="s">
        <v>508</v>
      </c>
      <c r="C5008" t="s">
        <v>509</v>
      </c>
      <c r="D5008" t="s">
        <v>361</v>
      </c>
      <c r="E5008" t="s">
        <v>332</v>
      </c>
      <c r="F5008" t="s">
        <v>187</v>
      </c>
      <c r="G5008" t="s">
        <v>188</v>
      </c>
      <c r="H5008" t="s">
        <v>499</v>
      </c>
      <c r="I5008" t="s">
        <v>500</v>
      </c>
      <c r="K5008" t="s">
        <v>501</v>
      </c>
      <c r="L5008" t="s">
        <v>237</v>
      </c>
      <c r="M5008" t="s">
        <v>368</v>
      </c>
      <c r="O5008" t="s">
        <v>264</v>
      </c>
      <c r="P5008">
        <v>2020</v>
      </c>
      <c r="Q5008">
        <v>1.2749999999999999E-2</v>
      </c>
    </row>
    <row r="5009" spans="1:17" x14ac:dyDescent="0.25">
      <c r="A5009" t="s">
        <v>507</v>
      </c>
      <c r="B5009" t="s">
        <v>508</v>
      </c>
      <c r="C5009" t="s">
        <v>509</v>
      </c>
      <c r="D5009" t="s">
        <v>361</v>
      </c>
      <c r="E5009" t="s">
        <v>332</v>
      </c>
      <c r="F5009" t="s">
        <v>187</v>
      </c>
      <c r="G5009" t="s">
        <v>188</v>
      </c>
      <c r="H5009" t="s">
        <v>499</v>
      </c>
      <c r="I5009" t="s">
        <v>500</v>
      </c>
      <c r="K5009" t="s">
        <v>501</v>
      </c>
      <c r="L5009" t="s">
        <v>237</v>
      </c>
      <c r="M5009" t="s">
        <v>368</v>
      </c>
      <c r="O5009" t="s">
        <v>265</v>
      </c>
      <c r="P5009">
        <v>2020</v>
      </c>
      <c r="Q5009">
        <v>1.7250000000000001E-2</v>
      </c>
    </row>
    <row r="5010" spans="1:17" x14ac:dyDescent="0.25">
      <c r="A5010" t="s">
        <v>507</v>
      </c>
      <c r="B5010" t="s">
        <v>508</v>
      </c>
      <c r="C5010" t="s">
        <v>509</v>
      </c>
      <c r="D5010" t="s">
        <v>361</v>
      </c>
      <c r="E5010" t="s">
        <v>332</v>
      </c>
      <c r="F5010" t="s">
        <v>187</v>
      </c>
      <c r="G5010" t="s">
        <v>188</v>
      </c>
      <c r="H5010" t="s">
        <v>499</v>
      </c>
      <c r="I5010" t="s">
        <v>500</v>
      </c>
      <c r="K5010" t="s">
        <v>501</v>
      </c>
      <c r="L5010" t="s">
        <v>237</v>
      </c>
      <c r="M5010" t="s">
        <v>368</v>
      </c>
      <c r="O5010" t="s">
        <v>194</v>
      </c>
      <c r="P5010">
        <v>2030</v>
      </c>
      <c r="Q5010">
        <v>1.3913534999999999E-2</v>
      </c>
    </row>
    <row r="5011" spans="1:17" x14ac:dyDescent="0.25">
      <c r="A5011" t="s">
        <v>507</v>
      </c>
      <c r="B5011" t="s">
        <v>508</v>
      </c>
      <c r="C5011" t="s">
        <v>509</v>
      </c>
      <c r="D5011" t="s">
        <v>361</v>
      </c>
      <c r="E5011" t="s">
        <v>332</v>
      </c>
      <c r="F5011" t="s">
        <v>187</v>
      </c>
      <c r="G5011" t="s">
        <v>188</v>
      </c>
      <c r="H5011" t="s">
        <v>499</v>
      </c>
      <c r="I5011" t="s">
        <v>500</v>
      </c>
      <c r="K5011" t="s">
        <v>501</v>
      </c>
      <c r="L5011" t="s">
        <v>237</v>
      </c>
      <c r="M5011" t="s">
        <v>368</v>
      </c>
      <c r="O5011" t="s">
        <v>194</v>
      </c>
      <c r="P5011">
        <v>2050</v>
      </c>
      <c r="Q5011">
        <v>1.2586329E-2</v>
      </c>
    </row>
    <row r="5012" spans="1:17" x14ac:dyDescent="0.25">
      <c r="A5012" t="s">
        <v>507</v>
      </c>
      <c r="B5012" t="s">
        <v>508</v>
      </c>
      <c r="C5012" t="s">
        <v>509</v>
      </c>
      <c r="D5012" t="s">
        <v>361</v>
      </c>
      <c r="E5012" t="s">
        <v>332</v>
      </c>
      <c r="F5012" t="s">
        <v>187</v>
      </c>
      <c r="G5012" t="s">
        <v>188</v>
      </c>
      <c r="H5012" t="s">
        <v>499</v>
      </c>
      <c r="I5012" t="s">
        <v>500</v>
      </c>
      <c r="K5012" t="s">
        <v>501</v>
      </c>
      <c r="L5012" t="s">
        <v>237</v>
      </c>
      <c r="M5012" t="s">
        <v>368</v>
      </c>
      <c r="O5012" t="s">
        <v>264</v>
      </c>
      <c r="P5012">
        <v>2050</v>
      </c>
      <c r="Q5012">
        <v>1.0435151E-2</v>
      </c>
    </row>
    <row r="5013" spans="1:17" x14ac:dyDescent="0.25">
      <c r="A5013" t="s">
        <v>507</v>
      </c>
      <c r="B5013" t="s">
        <v>508</v>
      </c>
      <c r="C5013" t="s">
        <v>509</v>
      </c>
      <c r="D5013" t="s">
        <v>361</v>
      </c>
      <c r="E5013" t="s">
        <v>332</v>
      </c>
      <c r="F5013" t="s">
        <v>187</v>
      </c>
      <c r="G5013" t="s">
        <v>188</v>
      </c>
      <c r="H5013" t="s">
        <v>499</v>
      </c>
      <c r="I5013" t="s">
        <v>500</v>
      </c>
      <c r="K5013" t="s">
        <v>501</v>
      </c>
      <c r="L5013" t="s">
        <v>237</v>
      </c>
      <c r="M5013" t="s">
        <v>368</v>
      </c>
      <c r="O5013" t="s">
        <v>265</v>
      </c>
      <c r="P5013">
        <v>2050</v>
      </c>
      <c r="Q5013">
        <v>1.7391917999999999E-2</v>
      </c>
    </row>
    <row r="5014" spans="1:17" x14ac:dyDescent="0.25">
      <c r="A5014" t="s">
        <v>507</v>
      </c>
      <c r="B5014" t="s">
        <v>508</v>
      </c>
      <c r="C5014" t="s">
        <v>509</v>
      </c>
      <c r="D5014" t="s">
        <v>361</v>
      </c>
      <c r="E5014" t="s">
        <v>332</v>
      </c>
      <c r="F5014" t="s">
        <v>187</v>
      </c>
      <c r="G5014" t="s">
        <v>188</v>
      </c>
      <c r="H5014" t="s">
        <v>442</v>
      </c>
      <c r="I5014" t="s">
        <v>443</v>
      </c>
      <c r="J5014" t="s">
        <v>351</v>
      </c>
      <c r="K5014" t="s">
        <v>191</v>
      </c>
      <c r="M5014" t="s">
        <v>502</v>
      </c>
      <c r="N5014" t="s">
        <v>206</v>
      </c>
      <c r="O5014" t="s">
        <v>194</v>
      </c>
      <c r="P5014">
        <v>2015</v>
      </c>
      <c r="Q5014">
        <v>0.82722848969999996</v>
      </c>
    </row>
    <row r="5015" spans="1:17" x14ac:dyDescent="0.25">
      <c r="A5015" t="s">
        <v>507</v>
      </c>
      <c r="B5015" t="s">
        <v>508</v>
      </c>
      <c r="C5015" t="s">
        <v>509</v>
      </c>
      <c r="D5015" t="s">
        <v>361</v>
      </c>
      <c r="E5015" t="s">
        <v>332</v>
      </c>
      <c r="F5015" t="s">
        <v>187</v>
      </c>
      <c r="G5015" t="s">
        <v>188</v>
      </c>
      <c r="H5015" t="s">
        <v>442</v>
      </c>
      <c r="I5015" t="s">
        <v>443</v>
      </c>
      <c r="J5015" t="s">
        <v>351</v>
      </c>
      <c r="K5015" t="s">
        <v>191</v>
      </c>
      <c r="M5015" t="s">
        <v>502</v>
      </c>
      <c r="N5015" t="s">
        <v>206</v>
      </c>
      <c r="O5015" t="s">
        <v>194</v>
      </c>
      <c r="P5015">
        <v>2020</v>
      </c>
      <c r="Q5015">
        <v>0.82722849040000002</v>
      </c>
    </row>
    <row r="5016" spans="1:17" x14ac:dyDescent="0.25">
      <c r="A5016" t="s">
        <v>507</v>
      </c>
      <c r="B5016" t="s">
        <v>508</v>
      </c>
      <c r="C5016" t="s">
        <v>509</v>
      </c>
      <c r="D5016" t="s">
        <v>361</v>
      </c>
      <c r="E5016" t="s">
        <v>332</v>
      </c>
      <c r="F5016" t="s">
        <v>187</v>
      </c>
      <c r="G5016" t="s">
        <v>188</v>
      </c>
      <c r="H5016" t="s">
        <v>442</v>
      </c>
      <c r="I5016" t="s">
        <v>443</v>
      </c>
      <c r="J5016" t="s">
        <v>351</v>
      </c>
      <c r="K5016" t="s">
        <v>191</v>
      </c>
      <c r="M5016" t="s">
        <v>502</v>
      </c>
      <c r="N5016" t="s">
        <v>206</v>
      </c>
      <c r="O5016" t="s">
        <v>264</v>
      </c>
      <c r="P5016">
        <v>2020</v>
      </c>
      <c r="Q5016">
        <v>0.49</v>
      </c>
    </row>
    <row r="5017" spans="1:17" x14ac:dyDescent="0.25">
      <c r="A5017" t="s">
        <v>507</v>
      </c>
      <c r="B5017" t="s">
        <v>508</v>
      </c>
      <c r="C5017" t="s">
        <v>509</v>
      </c>
      <c r="D5017" t="s">
        <v>361</v>
      </c>
      <c r="E5017" t="s">
        <v>332</v>
      </c>
      <c r="F5017" t="s">
        <v>187</v>
      </c>
      <c r="G5017" t="s">
        <v>188</v>
      </c>
      <c r="H5017" t="s">
        <v>442</v>
      </c>
      <c r="I5017" t="s">
        <v>443</v>
      </c>
      <c r="J5017" t="s">
        <v>351</v>
      </c>
      <c r="K5017" t="s">
        <v>191</v>
      </c>
      <c r="M5017" t="s">
        <v>502</v>
      </c>
      <c r="N5017" t="s">
        <v>206</v>
      </c>
      <c r="O5017" t="s">
        <v>265</v>
      </c>
      <c r="P5017">
        <v>2020</v>
      </c>
      <c r="Q5017">
        <v>0.86</v>
      </c>
    </row>
    <row r="5018" spans="1:17" x14ac:dyDescent="0.25">
      <c r="A5018" t="s">
        <v>507</v>
      </c>
      <c r="B5018" t="s">
        <v>508</v>
      </c>
      <c r="C5018" t="s">
        <v>509</v>
      </c>
      <c r="D5018" t="s">
        <v>361</v>
      </c>
      <c r="E5018" t="s">
        <v>332</v>
      </c>
      <c r="F5018" t="s">
        <v>187</v>
      </c>
      <c r="G5018" t="s">
        <v>188</v>
      </c>
      <c r="H5018" t="s">
        <v>442</v>
      </c>
      <c r="I5018" t="s">
        <v>443</v>
      </c>
      <c r="J5018" t="s">
        <v>351</v>
      </c>
      <c r="K5018" t="s">
        <v>191</v>
      </c>
      <c r="M5018" t="s">
        <v>502</v>
      </c>
      <c r="N5018" t="s">
        <v>206</v>
      </c>
      <c r="O5018" t="s">
        <v>194</v>
      </c>
      <c r="P5018">
        <v>2030</v>
      </c>
      <c r="Q5018">
        <v>0.82610731380000002</v>
      </c>
    </row>
    <row r="5019" spans="1:17" x14ac:dyDescent="0.25">
      <c r="A5019" t="s">
        <v>507</v>
      </c>
      <c r="B5019" t="s">
        <v>508</v>
      </c>
      <c r="C5019" t="s">
        <v>509</v>
      </c>
      <c r="D5019" t="s">
        <v>361</v>
      </c>
      <c r="E5019" t="s">
        <v>332</v>
      </c>
      <c r="F5019" t="s">
        <v>187</v>
      </c>
      <c r="G5019" t="s">
        <v>188</v>
      </c>
      <c r="H5019" t="s">
        <v>442</v>
      </c>
      <c r="I5019" t="s">
        <v>443</v>
      </c>
      <c r="J5019" t="s">
        <v>351</v>
      </c>
      <c r="K5019" t="s">
        <v>191</v>
      </c>
      <c r="M5019" t="s">
        <v>502</v>
      </c>
      <c r="N5019" t="s">
        <v>206</v>
      </c>
      <c r="O5019" t="s">
        <v>194</v>
      </c>
      <c r="P5019">
        <v>2050</v>
      </c>
      <c r="Q5019">
        <v>0.83147311899999998</v>
      </c>
    </row>
    <row r="5020" spans="1:17" x14ac:dyDescent="0.25">
      <c r="A5020" t="s">
        <v>507</v>
      </c>
      <c r="B5020" t="s">
        <v>508</v>
      </c>
      <c r="C5020" t="s">
        <v>509</v>
      </c>
      <c r="D5020" t="s">
        <v>361</v>
      </c>
      <c r="E5020" t="s">
        <v>332</v>
      </c>
      <c r="F5020" t="s">
        <v>187</v>
      </c>
      <c r="G5020" t="s">
        <v>188</v>
      </c>
      <c r="H5020" t="s">
        <v>442</v>
      </c>
      <c r="I5020" t="s">
        <v>443</v>
      </c>
      <c r="J5020" t="s">
        <v>351</v>
      </c>
      <c r="K5020" t="s">
        <v>191</v>
      </c>
      <c r="M5020" t="s">
        <v>502</v>
      </c>
      <c r="N5020" t="s">
        <v>206</v>
      </c>
      <c r="O5020" t="s">
        <v>264</v>
      </c>
      <c r="P5020">
        <v>2050</v>
      </c>
      <c r="Q5020">
        <v>0.46</v>
      </c>
    </row>
    <row r="5021" spans="1:17" x14ac:dyDescent="0.25">
      <c r="A5021" t="s">
        <v>507</v>
      </c>
      <c r="B5021" t="s">
        <v>508</v>
      </c>
      <c r="C5021" t="s">
        <v>509</v>
      </c>
      <c r="D5021" t="s">
        <v>361</v>
      </c>
      <c r="E5021" t="s">
        <v>332</v>
      </c>
      <c r="F5021" t="s">
        <v>187</v>
      </c>
      <c r="G5021" t="s">
        <v>188</v>
      </c>
      <c r="H5021" t="s">
        <v>442</v>
      </c>
      <c r="I5021" t="s">
        <v>443</v>
      </c>
      <c r="J5021" t="s">
        <v>351</v>
      </c>
      <c r="K5021" t="s">
        <v>191</v>
      </c>
      <c r="M5021" t="s">
        <v>502</v>
      </c>
      <c r="N5021" t="s">
        <v>206</v>
      </c>
      <c r="O5021" t="s">
        <v>265</v>
      </c>
      <c r="P5021">
        <v>2050</v>
      </c>
      <c r="Q5021">
        <v>0.85</v>
      </c>
    </row>
    <row r="5022" spans="1:17" x14ac:dyDescent="0.25">
      <c r="A5022" t="s">
        <v>507</v>
      </c>
      <c r="B5022" t="s">
        <v>508</v>
      </c>
      <c r="C5022" t="s">
        <v>509</v>
      </c>
      <c r="D5022" t="s">
        <v>361</v>
      </c>
      <c r="E5022" t="s">
        <v>332</v>
      </c>
      <c r="F5022" t="s">
        <v>187</v>
      </c>
      <c r="G5022" t="s">
        <v>188</v>
      </c>
      <c r="H5022" t="s">
        <v>444</v>
      </c>
      <c r="I5022" t="s">
        <v>443</v>
      </c>
      <c r="J5022" t="s">
        <v>209</v>
      </c>
      <c r="K5022" t="s">
        <v>191</v>
      </c>
      <c r="M5022" t="s">
        <v>502</v>
      </c>
      <c r="N5022" t="s">
        <v>206</v>
      </c>
      <c r="O5022" t="s">
        <v>194</v>
      </c>
      <c r="P5022">
        <v>2015</v>
      </c>
      <c r="Q5022">
        <v>0.81237205499999998</v>
      </c>
    </row>
    <row r="5023" spans="1:17" x14ac:dyDescent="0.25">
      <c r="A5023" t="s">
        <v>507</v>
      </c>
      <c r="B5023" t="s">
        <v>508</v>
      </c>
      <c r="C5023" t="s">
        <v>509</v>
      </c>
      <c r="D5023" t="s">
        <v>361</v>
      </c>
      <c r="E5023" t="s">
        <v>332</v>
      </c>
      <c r="F5023" t="s">
        <v>187</v>
      </c>
      <c r="G5023" t="s">
        <v>188</v>
      </c>
      <c r="H5023" t="s">
        <v>444</v>
      </c>
      <c r="I5023" t="s">
        <v>443</v>
      </c>
      <c r="J5023" t="s">
        <v>209</v>
      </c>
      <c r="K5023" t="s">
        <v>191</v>
      </c>
      <c r="M5023" t="s">
        <v>502</v>
      </c>
      <c r="N5023" t="s">
        <v>206</v>
      </c>
      <c r="O5023" t="s">
        <v>194</v>
      </c>
      <c r="P5023">
        <v>2020</v>
      </c>
      <c r="Q5023">
        <v>0.81237205570000004</v>
      </c>
    </row>
    <row r="5024" spans="1:17" x14ac:dyDescent="0.25">
      <c r="A5024" t="s">
        <v>507</v>
      </c>
      <c r="B5024" t="s">
        <v>508</v>
      </c>
      <c r="C5024" t="s">
        <v>509</v>
      </c>
      <c r="D5024" t="s">
        <v>361</v>
      </c>
      <c r="E5024" t="s">
        <v>332</v>
      </c>
      <c r="F5024" t="s">
        <v>187</v>
      </c>
      <c r="G5024" t="s">
        <v>188</v>
      </c>
      <c r="H5024" t="s">
        <v>444</v>
      </c>
      <c r="I5024" t="s">
        <v>443</v>
      </c>
      <c r="J5024" t="s">
        <v>209</v>
      </c>
      <c r="K5024" t="s">
        <v>191</v>
      </c>
      <c r="M5024" t="s">
        <v>502</v>
      </c>
      <c r="N5024" t="s">
        <v>206</v>
      </c>
      <c r="O5024" t="s">
        <v>264</v>
      </c>
      <c r="P5024">
        <v>2020</v>
      </c>
      <c r="Q5024">
        <v>0.46</v>
      </c>
    </row>
    <row r="5025" spans="1:17" x14ac:dyDescent="0.25">
      <c r="A5025" t="s">
        <v>507</v>
      </c>
      <c r="B5025" t="s">
        <v>508</v>
      </c>
      <c r="C5025" t="s">
        <v>509</v>
      </c>
      <c r="D5025" t="s">
        <v>361</v>
      </c>
      <c r="E5025" t="s">
        <v>332</v>
      </c>
      <c r="F5025" t="s">
        <v>187</v>
      </c>
      <c r="G5025" t="s">
        <v>188</v>
      </c>
      <c r="H5025" t="s">
        <v>444</v>
      </c>
      <c r="I5025" t="s">
        <v>443</v>
      </c>
      <c r="J5025" t="s">
        <v>209</v>
      </c>
      <c r="K5025" t="s">
        <v>191</v>
      </c>
      <c r="M5025" t="s">
        <v>502</v>
      </c>
      <c r="N5025" t="s">
        <v>206</v>
      </c>
      <c r="O5025" t="s">
        <v>265</v>
      </c>
      <c r="P5025">
        <v>2020</v>
      </c>
      <c r="Q5025">
        <v>0.84</v>
      </c>
    </row>
    <row r="5026" spans="1:17" x14ac:dyDescent="0.25">
      <c r="A5026" t="s">
        <v>507</v>
      </c>
      <c r="B5026" t="s">
        <v>508</v>
      </c>
      <c r="C5026" t="s">
        <v>509</v>
      </c>
      <c r="D5026" t="s">
        <v>361</v>
      </c>
      <c r="E5026" t="s">
        <v>332</v>
      </c>
      <c r="F5026" t="s">
        <v>187</v>
      </c>
      <c r="G5026" t="s">
        <v>188</v>
      </c>
      <c r="H5026" t="s">
        <v>444</v>
      </c>
      <c r="I5026" t="s">
        <v>443</v>
      </c>
      <c r="J5026" t="s">
        <v>209</v>
      </c>
      <c r="K5026" t="s">
        <v>191</v>
      </c>
      <c r="M5026" t="s">
        <v>502</v>
      </c>
      <c r="N5026" t="s">
        <v>206</v>
      </c>
      <c r="O5026" t="s">
        <v>194</v>
      </c>
      <c r="P5026">
        <v>2030</v>
      </c>
      <c r="Q5026">
        <v>0.81119434589999995</v>
      </c>
    </row>
    <row r="5027" spans="1:17" x14ac:dyDescent="0.25">
      <c r="A5027" t="s">
        <v>507</v>
      </c>
      <c r="B5027" t="s">
        <v>508</v>
      </c>
      <c r="C5027" t="s">
        <v>509</v>
      </c>
      <c r="D5027" t="s">
        <v>361</v>
      </c>
      <c r="E5027" t="s">
        <v>332</v>
      </c>
      <c r="F5027" t="s">
        <v>187</v>
      </c>
      <c r="G5027" t="s">
        <v>188</v>
      </c>
      <c r="H5027" t="s">
        <v>444</v>
      </c>
      <c r="I5027" t="s">
        <v>443</v>
      </c>
      <c r="J5027" t="s">
        <v>209</v>
      </c>
      <c r="K5027" t="s">
        <v>191</v>
      </c>
      <c r="M5027" t="s">
        <v>502</v>
      </c>
      <c r="N5027" t="s">
        <v>206</v>
      </c>
      <c r="O5027" t="s">
        <v>194</v>
      </c>
      <c r="P5027">
        <v>2050</v>
      </c>
      <c r="Q5027">
        <v>0.81683059769999999</v>
      </c>
    </row>
    <row r="5028" spans="1:17" x14ac:dyDescent="0.25">
      <c r="A5028" t="s">
        <v>507</v>
      </c>
      <c r="B5028" t="s">
        <v>508</v>
      </c>
      <c r="C5028" t="s">
        <v>509</v>
      </c>
      <c r="D5028" t="s">
        <v>361</v>
      </c>
      <c r="E5028" t="s">
        <v>332</v>
      </c>
      <c r="F5028" t="s">
        <v>187</v>
      </c>
      <c r="G5028" t="s">
        <v>188</v>
      </c>
      <c r="H5028" t="s">
        <v>444</v>
      </c>
      <c r="I5028" t="s">
        <v>443</v>
      </c>
      <c r="J5028" t="s">
        <v>209</v>
      </c>
      <c r="K5028" t="s">
        <v>191</v>
      </c>
      <c r="M5028" t="s">
        <v>502</v>
      </c>
      <c r="N5028" t="s">
        <v>206</v>
      </c>
      <c r="O5028" t="s">
        <v>264</v>
      </c>
      <c r="P5028">
        <v>2050</v>
      </c>
      <c r="Q5028">
        <v>0.43</v>
      </c>
    </row>
    <row r="5029" spans="1:17" x14ac:dyDescent="0.25">
      <c r="A5029" t="s">
        <v>507</v>
      </c>
      <c r="B5029" t="s">
        <v>508</v>
      </c>
      <c r="C5029" t="s">
        <v>509</v>
      </c>
      <c r="D5029" t="s">
        <v>361</v>
      </c>
      <c r="E5029" t="s">
        <v>332</v>
      </c>
      <c r="F5029" t="s">
        <v>187</v>
      </c>
      <c r="G5029" t="s">
        <v>188</v>
      </c>
      <c r="H5029" t="s">
        <v>444</v>
      </c>
      <c r="I5029" t="s">
        <v>443</v>
      </c>
      <c r="J5029" t="s">
        <v>209</v>
      </c>
      <c r="K5029" t="s">
        <v>191</v>
      </c>
      <c r="M5029" t="s">
        <v>502</v>
      </c>
      <c r="N5029" t="s">
        <v>206</v>
      </c>
      <c r="O5029" t="s">
        <v>265</v>
      </c>
      <c r="P5029">
        <v>2050</v>
      </c>
      <c r="Q5029">
        <v>0.83</v>
      </c>
    </row>
    <row r="5030" spans="1:17" x14ac:dyDescent="0.25">
      <c r="A5030" t="s">
        <v>507</v>
      </c>
      <c r="B5030" t="s">
        <v>508</v>
      </c>
      <c r="C5030" t="s">
        <v>509</v>
      </c>
      <c r="D5030" t="s">
        <v>361</v>
      </c>
      <c r="E5030" t="s">
        <v>332</v>
      </c>
      <c r="F5030" t="s">
        <v>187</v>
      </c>
      <c r="G5030" t="s">
        <v>188</v>
      </c>
      <c r="H5030" t="s">
        <v>448</v>
      </c>
      <c r="I5030" t="s">
        <v>240</v>
      </c>
      <c r="J5030" t="s">
        <v>235</v>
      </c>
      <c r="K5030" t="s">
        <v>430</v>
      </c>
      <c r="L5030" t="s">
        <v>237</v>
      </c>
      <c r="M5030" t="s">
        <v>497</v>
      </c>
      <c r="N5030" t="s">
        <v>206</v>
      </c>
      <c r="O5030" t="s">
        <v>194</v>
      </c>
      <c r="P5030">
        <v>2015</v>
      </c>
      <c r="Q5030">
        <v>1.0794999999999999</v>
      </c>
    </row>
    <row r="5031" spans="1:17" x14ac:dyDescent="0.25">
      <c r="A5031" t="s">
        <v>507</v>
      </c>
      <c r="B5031" t="s">
        <v>508</v>
      </c>
      <c r="C5031" t="s">
        <v>509</v>
      </c>
      <c r="D5031" t="s">
        <v>361</v>
      </c>
      <c r="E5031" t="s">
        <v>332</v>
      </c>
      <c r="F5031" t="s">
        <v>187</v>
      </c>
      <c r="G5031" t="s">
        <v>188</v>
      </c>
      <c r="H5031" t="s">
        <v>448</v>
      </c>
      <c r="I5031" t="s">
        <v>240</v>
      </c>
      <c r="J5031" t="s">
        <v>235</v>
      </c>
      <c r="K5031" t="s">
        <v>430</v>
      </c>
      <c r="L5031" t="s">
        <v>237</v>
      </c>
      <c r="M5031" t="s">
        <v>497</v>
      </c>
      <c r="N5031" t="s">
        <v>206</v>
      </c>
      <c r="O5031" t="s">
        <v>194</v>
      </c>
      <c r="P5031">
        <v>2020</v>
      </c>
      <c r="Q5031">
        <v>1.0527810289999999</v>
      </c>
    </row>
    <row r="5032" spans="1:17" x14ac:dyDescent="0.25">
      <c r="A5032" t="s">
        <v>507</v>
      </c>
      <c r="B5032" t="s">
        <v>508</v>
      </c>
      <c r="C5032" t="s">
        <v>509</v>
      </c>
      <c r="D5032" t="s">
        <v>361</v>
      </c>
      <c r="E5032" t="s">
        <v>332</v>
      </c>
      <c r="F5032" t="s">
        <v>187</v>
      </c>
      <c r="G5032" t="s">
        <v>188</v>
      </c>
      <c r="H5032" t="s">
        <v>448</v>
      </c>
      <c r="I5032" t="s">
        <v>240</v>
      </c>
      <c r="J5032" t="s">
        <v>235</v>
      </c>
      <c r="K5032" t="s">
        <v>430</v>
      </c>
      <c r="L5032" t="s">
        <v>237</v>
      </c>
      <c r="M5032" t="s">
        <v>497</v>
      </c>
      <c r="N5032" t="s">
        <v>206</v>
      </c>
      <c r="O5032" t="s">
        <v>264</v>
      </c>
      <c r="P5032">
        <v>2020</v>
      </c>
      <c r="Q5032">
        <v>0.88144999999999996</v>
      </c>
    </row>
    <row r="5033" spans="1:17" x14ac:dyDescent="0.25">
      <c r="A5033" t="s">
        <v>507</v>
      </c>
      <c r="B5033" t="s">
        <v>508</v>
      </c>
      <c r="C5033" t="s">
        <v>509</v>
      </c>
      <c r="D5033" t="s">
        <v>361</v>
      </c>
      <c r="E5033" t="s">
        <v>332</v>
      </c>
      <c r="F5033" t="s">
        <v>187</v>
      </c>
      <c r="G5033" t="s">
        <v>188</v>
      </c>
      <c r="H5033" t="s">
        <v>448</v>
      </c>
      <c r="I5033" t="s">
        <v>240</v>
      </c>
      <c r="J5033" t="s">
        <v>235</v>
      </c>
      <c r="K5033" t="s">
        <v>430</v>
      </c>
      <c r="L5033" t="s">
        <v>237</v>
      </c>
      <c r="M5033" t="s">
        <v>497</v>
      </c>
      <c r="N5033" t="s">
        <v>206</v>
      </c>
      <c r="O5033" t="s">
        <v>265</v>
      </c>
      <c r="P5033">
        <v>2020</v>
      </c>
      <c r="Q5033">
        <v>1.241425</v>
      </c>
    </row>
    <row r="5034" spans="1:17" x14ac:dyDescent="0.25">
      <c r="A5034" t="s">
        <v>507</v>
      </c>
      <c r="B5034" t="s">
        <v>508</v>
      </c>
      <c r="C5034" t="s">
        <v>509</v>
      </c>
      <c r="D5034" t="s">
        <v>361</v>
      </c>
      <c r="E5034" t="s">
        <v>332</v>
      </c>
      <c r="F5034" t="s">
        <v>187</v>
      </c>
      <c r="G5034" t="s">
        <v>188</v>
      </c>
      <c r="H5034" t="s">
        <v>448</v>
      </c>
      <c r="I5034" t="s">
        <v>240</v>
      </c>
      <c r="J5034" t="s">
        <v>235</v>
      </c>
      <c r="K5034" t="s">
        <v>430</v>
      </c>
      <c r="L5034" t="s">
        <v>237</v>
      </c>
      <c r="M5034" t="s">
        <v>497</v>
      </c>
      <c r="N5034" t="s">
        <v>206</v>
      </c>
      <c r="O5034" t="s">
        <v>194</v>
      </c>
      <c r="P5034">
        <v>2030</v>
      </c>
      <c r="Q5034">
        <v>1.0013107020000001</v>
      </c>
    </row>
    <row r="5035" spans="1:17" x14ac:dyDescent="0.25">
      <c r="A5035" t="s">
        <v>507</v>
      </c>
      <c r="B5035" t="s">
        <v>508</v>
      </c>
      <c r="C5035" t="s">
        <v>509</v>
      </c>
      <c r="D5035" t="s">
        <v>361</v>
      </c>
      <c r="E5035" t="s">
        <v>332</v>
      </c>
      <c r="F5035" t="s">
        <v>187</v>
      </c>
      <c r="G5035" t="s">
        <v>188</v>
      </c>
      <c r="H5035" t="s">
        <v>448</v>
      </c>
      <c r="I5035" t="s">
        <v>240</v>
      </c>
      <c r="J5035" t="s">
        <v>235</v>
      </c>
      <c r="K5035" t="s">
        <v>430</v>
      </c>
      <c r="L5035" t="s">
        <v>237</v>
      </c>
      <c r="M5035" t="s">
        <v>497</v>
      </c>
      <c r="N5035" t="s">
        <v>206</v>
      </c>
      <c r="O5035" t="s">
        <v>194</v>
      </c>
      <c r="P5035">
        <v>2050</v>
      </c>
      <c r="Q5035">
        <v>0.93579615500000002</v>
      </c>
    </row>
    <row r="5036" spans="1:17" x14ac:dyDescent="0.25">
      <c r="A5036" t="s">
        <v>507</v>
      </c>
      <c r="B5036" t="s">
        <v>508</v>
      </c>
      <c r="C5036" t="s">
        <v>509</v>
      </c>
      <c r="D5036" t="s">
        <v>361</v>
      </c>
      <c r="E5036" t="s">
        <v>332</v>
      </c>
      <c r="F5036" t="s">
        <v>187</v>
      </c>
      <c r="G5036" t="s">
        <v>188</v>
      </c>
      <c r="H5036" t="s">
        <v>448</v>
      </c>
      <c r="I5036" t="s">
        <v>240</v>
      </c>
      <c r="J5036" t="s">
        <v>235</v>
      </c>
      <c r="K5036" t="s">
        <v>430</v>
      </c>
      <c r="L5036" t="s">
        <v>237</v>
      </c>
      <c r="M5036" t="s">
        <v>497</v>
      </c>
      <c r="N5036" t="s">
        <v>206</v>
      </c>
      <c r="O5036" t="s">
        <v>264</v>
      </c>
      <c r="P5036">
        <v>2050</v>
      </c>
      <c r="Q5036">
        <v>0.72141676499999996</v>
      </c>
    </row>
    <row r="5037" spans="1:17" x14ac:dyDescent="0.25">
      <c r="A5037" t="s">
        <v>507</v>
      </c>
      <c r="B5037" t="s">
        <v>508</v>
      </c>
      <c r="C5037" t="s">
        <v>509</v>
      </c>
      <c r="D5037" t="s">
        <v>361</v>
      </c>
      <c r="E5037" t="s">
        <v>332</v>
      </c>
      <c r="F5037" t="s">
        <v>187</v>
      </c>
      <c r="G5037" t="s">
        <v>188</v>
      </c>
      <c r="H5037" t="s">
        <v>448</v>
      </c>
      <c r="I5037" t="s">
        <v>240</v>
      </c>
      <c r="J5037" t="s">
        <v>235</v>
      </c>
      <c r="K5037" t="s">
        <v>430</v>
      </c>
      <c r="L5037" t="s">
        <v>237</v>
      </c>
      <c r="M5037" t="s">
        <v>497</v>
      </c>
      <c r="N5037" t="s">
        <v>206</v>
      </c>
      <c r="O5037" t="s">
        <v>265</v>
      </c>
      <c r="P5037">
        <v>2050</v>
      </c>
      <c r="Q5037">
        <v>1.2816383769999999</v>
      </c>
    </row>
    <row r="5038" spans="1:17" x14ac:dyDescent="0.25">
      <c r="A5038" t="s">
        <v>507</v>
      </c>
      <c r="B5038" t="s">
        <v>508</v>
      </c>
      <c r="C5038" t="s">
        <v>509</v>
      </c>
      <c r="D5038" t="s">
        <v>361</v>
      </c>
      <c r="E5038" t="s">
        <v>332</v>
      </c>
      <c r="F5038" t="s">
        <v>187</v>
      </c>
      <c r="G5038" t="s">
        <v>188</v>
      </c>
      <c r="H5038" t="s">
        <v>451</v>
      </c>
      <c r="I5038" t="s">
        <v>452</v>
      </c>
      <c r="K5038" t="s">
        <v>453</v>
      </c>
      <c r="M5038" t="s">
        <v>503</v>
      </c>
      <c r="O5038" t="s">
        <v>194</v>
      </c>
      <c r="P5038">
        <v>2015</v>
      </c>
      <c r="Q5038">
        <v>0.221322005774297</v>
      </c>
    </row>
    <row r="5039" spans="1:17" x14ac:dyDescent="0.25">
      <c r="A5039" t="s">
        <v>507</v>
      </c>
      <c r="B5039" t="s">
        <v>508</v>
      </c>
      <c r="C5039" t="s">
        <v>509</v>
      </c>
      <c r="D5039" t="s">
        <v>361</v>
      </c>
      <c r="E5039" t="s">
        <v>332</v>
      </c>
      <c r="F5039" t="s">
        <v>187</v>
      </c>
      <c r="G5039" t="s">
        <v>188</v>
      </c>
      <c r="H5039" t="s">
        <v>451</v>
      </c>
      <c r="I5039" t="s">
        <v>452</v>
      </c>
      <c r="K5039" t="s">
        <v>453</v>
      </c>
      <c r="M5039" t="s">
        <v>503</v>
      </c>
      <c r="O5039" t="s">
        <v>194</v>
      </c>
      <c r="P5039">
        <v>2020</v>
      </c>
      <c r="Q5039">
        <v>0.221322005774297</v>
      </c>
    </row>
    <row r="5040" spans="1:17" x14ac:dyDescent="0.25">
      <c r="A5040" t="s">
        <v>507</v>
      </c>
      <c r="B5040" t="s">
        <v>508</v>
      </c>
      <c r="C5040" t="s">
        <v>509</v>
      </c>
      <c r="D5040" t="s">
        <v>361</v>
      </c>
      <c r="E5040" t="s">
        <v>332</v>
      </c>
      <c r="F5040" t="s">
        <v>187</v>
      </c>
      <c r="G5040" t="s">
        <v>188</v>
      </c>
      <c r="H5040" t="s">
        <v>451</v>
      </c>
      <c r="I5040" t="s">
        <v>452</v>
      </c>
      <c r="K5040" t="s">
        <v>453</v>
      </c>
      <c r="M5040" t="s">
        <v>503</v>
      </c>
      <c r="O5040" t="s">
        <v>264</v>
      </c>
      <c r="P5040">
        <v>2020</v>
      </c>
      <c r="Q5040">
        <v>0</v>
      </c>
    </row>
    <row r="5041" spans="1:17" x14ac:dyDescent="0.25">
      <c r="A5041" t="s">
        <v>507</v>
      </c>
      <c r="B5041" t="s">
        <v>508</v>
      </c>
      <c r="C5041" t="s">
        <v>509</v>
      </c>
      <c r="D5041" t="s">
        <v>361</v>
      </c>
      <c r="E5041" t="s">
        <v>332</v>
      </c>
      <c r="F5041" t="s">
        <v>187</v>
      </c>
      <c r="G5041" t="s">
        <v>188</v>
      </c>
      <c r="H5041" t="s">
        <v>451</v>
      </c>
      <c r="I5041" t="s">
        <v>452</v>
      </c>
      <c r="K5041" t="s">
        <v>453</v>
      </c>
      <c r="M5041" t="s">
        <v>503</v>
      </c>
      <c r="O5041" t="s">
        <v>265</v>
      </c>
      <c r="P5041">
        <v>2020</v>
      </c>
      <c r="Q5041">
        <v>0.22326793877343901</v>
      </c>
    </row>
    <row r="5042" spans="1:17" x14ac:dyDescent="0.25">
      <c r="A5042" t="s">
        <v>507</v>
      </c>
      <c r="B5042" t="s">
        <v>508</v>
      </c>
      <c r="C5042" t="s">
        <v>509</v>
      </c>
      <c r="D5042" t="s">
        <v>361</v>
      </c>
      <c r="E5042" t="s">
        <v>332</v>
      </c>
      <c r="F5042" t="s">
        <v>187</v>
      </c>
      <c r="G5042" t="s">
        <v>188</v>
      </c>
      <c r="H5042" t="s">
        <v>451</v>
      </c>
      <c r="I5042" t="s">
        <v>452</v>
      </c>
      <c r="K5042" t="s">
        <v>453</v>
      </c>
      <c r="M5042" t="s">
        <v>503</v>
      </c>
      <c r="O5042" t="s">
        <v>194</v>
      </c>
      <c r="P5042">
        <v>2030</v>
      </c>
      <c r="Q5042">
        <v>0.22123763291350801</v>
      </c>
    </row>
    <row r="5043" spans="1:17" x14ac:dyDescent="0.25">
      <c r="A5043" t="s">
        <v>507</v>
      </c>
      <c r="B5043" t="s">
        <v>508</v>
      </c>
      <c r="C5043" t="s">
        <v>509</v>
      </c>
      <c r="D5043" t="s">
        <v>361</v>
      </c>
      <c r="E5043" t="s">
        <v>332</v>
      </c>
      <c r="F5043" t="s">
        <v>187</v>
      </c>
      <c r="G5043" t="s">
        <v>188</v>
      </c>
      <c r="H5043" t="s">
        <v>451</v>
      </c>
      <c r="I5043" t="s">
        <v>452</v>
      </c>
      <c r="K5043" t="s">
        <v>453</v>
      </c>
      <c r="M5043" t="s">
        <v>503</v>
      </c>
      <c r="O5043" t="s">
        <v>194</v>
      </c>
      <c r="P5043">
        <v>2050</v>
      </c>
      <c r="Q5043">
        <v>0.22165540678243401</v>
      </c>
    </row>
    <row r="5044" spans="1:17" x14ac:dyDescent="0.25">
      <c r="A5044" t="s">
        <v>507</v>
      </c>
      <c r="B5044" t="s">
        <v>508</v>
      </c>
      <c r="C5044" t="s">
        <v>509</v>
      </c>
      <c r="D5044" t="s">
        <v>361</v>
      </c>
      <c r="E5044" t="s">
        <v>332</v>
      </c>
      <c r="F5044" t="s">
        <v>187</v>
      </c>
      <c r="G5044" t="s">
        <v>188</v>
      </c>
      <c r="H5044" t="s">
        <v>451</v>
      </c>
      <c r="I5044" t="s">
        <v>452</v>
      </c>
      <c r="K5044" t="s">
        <v>453</v>
      </c>
      <c r="M5044" t="s">
        <v>503</v>
      </c>
      <c r="O5044" t="s">
        <v>264</v>
      </c>
      <c r="P5044">
        <v>2050</v>
      </c>
      <c r="Q5044">
        <v>0</v>
      </c>
    </row>
    <row r="5045" spans="1:17" x14ac:dyDescent="0.25">
      <c r="A5045" t="s">
        <v>507</v>
      </c>
      <c r="B5045" t="s">
        <v>508</v>
      </c>
      <c r="C5045" t="s">
        <v>509</v>
      </c>
      <c r="D5045" t="s">
        <v>361</v>
      </c>
      <c r="E5045" t="s">
        <v>332</v>
      </c>
      <c r="F5045" t="s">
        <v>187</v>
      </c>
      <c r="G5045" t="s">
        <v>188</v>
      </c>
      <c r="H5045" t="s">
        <v>451</v>
      </c>
      <c r="I5045" t="s">
        <v>452</v>
      </c>
      <c r="K5045" t="s">
        <v>453</v>
      </c>
      <c r="M5045" t="s">
        <v>503</v>
      </c>
      <c r="O5045" t="s">
        <v>265</v>
      </c>
      <c r="P5045">
        <v>2050</v>
      </c>
      <c r="Q5045">
        <v>0.223240883846028</v>
      </c>
    </row>
    <row r="5046" spans="1:17" x14ac:dyDescent="0.25">
      <c r="A5046" t="s">
        <v>507</v>
      </c>
      <c r="B5046" t="s">
        <v>508</v>
      </c>
      <c r="C5046" t="s">
        <v>509</v>
      </c>
      <c r="D5046" t="s">
        <v>361</v>
      </c>
      <c r="E5046" t="s">
        <v>332</v>
      </c>
      <c r="F5046" t="s">
        <v>187</v>
      </c>
      <c r="G5046" t="s">
        <v>188</v>
      </c>
      <c r="H5046" t="s">
        <v>455</v>
      </c>
      <c r="I5046" t="s">
        <v>455</v>
      </c>
      <c r="M5046" t="s">
        <v>380</v>
      </c>
      <c r="O5046" t="s">
        <v>194</v>
      </c>
      <c r="P5046">
        <v>2015</v>
      </c>
      <c r="Q5046">
        <v>0</v>
      </c>
    </row>
    <row r="5047" spans="1:17" x14ac:dyDescent="0.25">
      <c r="A5047" t="s">
        <v>507</v>
      </c>
      <c r="B5047" t="s">
        <v>508</v>
      </c>
      <c r="C5047" t="s">
        <v>509</v>
      </c>
      <c r="D5047" t="s">
        <v>361</v>
      </c>
      <c r="E5047" t="s">
        <v>332</v>
      </c>
      <c r="F5047" t="s">
        <v>187</v>
      </c>
      <c r="G5047" t="s">
        <v>188</v>
      </c>
      <c r="H5047" t="s">
        <v>455</v>
      </c>
      <c r="I5047" t="s">
        <v>455</v>
      </c>
      <c r="M5047" t="s">
        <v>380</v>
      </c>
      <c r="O5047" t="s">
        <v>194</v>
      </c>
      <c r="P5047">
        <v>2020</v>
      </c>
      <c r="Q5047">
        <v>0</v>
      </c>
    </row>
    <row r="5048" spans="1:17" x14ac:dyDescent="0.25">
      <c r="A5048" t="s">
        <v>507</v>
      </c>
      <c r="B5048" t="s">
        <v>508</v>
      </c>
      <c r="C5048" t="s">
        <v>509</v>
      </c>
      <c r="D5048" t="s">
        <v>361</v>
      </c>
      <c r="E5048" t="s">
        <v>332</v>
      </c>
      <c r="F5048" t="s">
        <v>187</v>
      </c>
      <c r="G5048" t="s">
        <v>188</v>
      </c>
      <c r="H5048" t="s">
        <v>455</v>
      </c>
      <c r="I5048" t="s">
        <v>455</v>
      </c>
      <c r="M5048" t="s">
        <v>380</v>
      </c>
      <c r="O5048" t="s">
        <v>264</v>
      </c>
      <c r="P5048">
        <v>2020</v>
      </c>
      <c r="Q5048">
        <v>0</v>
      </c>
    </row>
    <row r="5049" spans="1:17" x14ac:dyDescent="0.25">
      <c r="A5049" t="s">
        <v>507</v>
      </c>
      <c r="B5049" t="s">
        <v>508</v>
      </c>
      <c r="C5049" t="s">
        <v>509</v>
      </c>
      <c r="D5049" t="s">
        <v>361</v>
      </c>
      <c r="E5049" t="s">
        <v>332</v>
      </c>
      <c r="F5049" t="s">
        <v>187</v>
      </c>
      <c r="G5049" t="s">
        <v>188</v>
      </c>
      <c r="H5049" t="s">
        <v>455</v>
      </c>
      <c r="I5049" t="s">
        <v>455</v>
      </c>
      <c r="M5049" t="s">
        <v>380</v>
      </c>
      <c r="O5049" t="s">
        <v>265</v>
      </c>
      <c r="P5049">
        <v>2020</v>
      </c>
      <c r="Q5049">
        <v>1</v>
      </c>
    </row>
    <row r="5050" spans="1:17" x14ac:dyDescent="0.25">
      <c r="A5050" t="s">
        <v>507</v>
      </c>
      <c r="B5050" t="s">
        <v>508</v>
      </c>
      <c r="C5050" t="s">
        <v>509</v>
      </c>
      <c r="D5050" t="s">
        <v>361</v>
      </c>
      <c r="E5050" t="s">
        <v>332</v>
      </c>
      <c r="F5050" t="s">
        <v>187</v>
      </c>
      <c r="G5050" t="s">
        <v>188</v>
      </c>
      <c r="H5050" t="s">
        <v>455</v>
      </c>
      <c r="I5050" t="s">
        <v>455</v>
      </c>
      <c r="M5050" t="s">
        <v>380</v>
      </c>
      <c r="O5050" t="s">
        <v>194</v>
      </c>
      <c r="P5050">
        <v>2030</v>
      </c>
      <c r="Q5050">
        <v>0</v>
      </c>
    </row>
    <row r="5051" spans="1:17" x14ac:dyDescent="0.25">
      <c r="A5051" t="s">
        <v>507</v>
      </c>
      <c r="B5051" t="s">
        <v>508</v>
      </c>
      <c r="C5051" t="s">
        <v>509</v>
      </c>
      <c r="D5051" t="s">
        <v>361</v>
      </c>
      <c r="E5051" t="s">
        <v>332</v>
      </c>
      <c r="F5051" t="s">
        <v>187</v>
      </c>
      <c r="G5051" t="s">
        <v>188</v>
      </c>
      <c r="H5051" t="s">
        <v>455</v>
      </c>
      <c r="I5051" t="s">
        <v>455</v>
      </c>
      <c r="M5051" t="s">
        <v>380</v>
      </c>
      <c r="O5051" t="s">
        <v>194</v>
      </c>
      <c r="P5051">
        <v>2050</v>
      </c>
      <c r="Q5051">
        <v>0</v>
      </c>
    </row>
    <row r="5052" spans="1:17" x14ac:dyDescent="0.25">
      <c r="A5052" t="s">
        <v>507</v>
      </c>
      <c r="B5052" t="s">
        <v>508</v>
      </c>
      <c r="C5052" t="s">
        <v>509</v>
      </c>
      <c r="D5052" t="s">
        <v>361</v>
      </c>
      <c r="E5052" t="s">
        <v>332</v>
      </c>
      <c r="F5052" t="s">
        <v>187</v>
      </c>
      <c r="G5052" t="s">
        <v>188</v>
      </c>
      <c r="H5052" t="s">
        <v>455</v>
      </c>
      <c r="I5052" t="s">
        <v>455</v>
      </c>
      <c r="M5052" t="s">
        <v>380</v>
      </c>
      <c r="O5052" t="s">
        <v>264</v>
      </c>
      <c r="P5052">
        <v>2050</v>
      </c>
      <c r="Q5052">
        <v>0</v>
      </c>
    </row>
    <row r="5053" spans="1:17" x14ac:dyDescent="0.25">
      <c r="A5053" t="s">
        <v>507</v>
      </c>
      <c r="B5053" t="s">
        <v>508</v>
      </c>
      <c r="C5053" t="s">
        <v>509</v>
      </c>
      <c r="D5053" t="s">
        <v>361</v>
      </c>
      <c r="E5053" t="s">
        <v>332</v>
      </c>
      <c r="F5053" t="s">
        <v>187</v>
      </c>
      <c r="G5053" t="s">
        <v>188</v>
      </c>
      <c r="H5053" t="s">
        <v>455</v>
      </c>
      <c r="I5053" t="s">
        <v>455</v>
      </c>
      <c r="M5053" t="s">
        <v>380</v>
      </c>
      <c r="O5053" t="s">
        <v>265</v>
      </c>
      <c r="P5053">
        <v>2050</v>
      </c>
      <c r="Q5053">
        <v>1</v>
      </c>
    </row>
    <row r="5054" spans="1:17" x14ac:dyDescent="0.25">
      <c r="A5054" t="s">
        <v>507</v>
      </c>
      <c r="B5054" t="s">
        <v>508</v>
      </c>
      <c r="C5054" t="s">
        <v>509</v>
      </c>
      <c r="D5054" t="s">
        <v>361</v>
      </c>
      <c r="E5054" t="s">
        <v>332</v>
      </c>
      <c r="F5054" t="s">
        <v>187</v>
      </c>
      <c r="G5054" t="s">
        <v>188</v>
      </c>
      <c r="H5054" t="s">
        <v>339</v>
      </c>
      <c r="I5054" t="s">
        <v>4</v>
      </c>
      <c r="J5054" t="s">
        <v>235</v>
      </c>
      <c r="K5054" t="s">
        <v>328</v>
      </c>
      <c r="L5054" t="s">
        <v>237</v>
      </c>
      <c r="M5054" t="s">
        <v>379</v>
      </c>
      <c r="O5054" t="s">
        <v>194</v>
      </c>
      <c r="P5054">
        <v>2015</v>
      </c>
      <c r="Q5054">
        <v>1.33</v>
      </c>
    </row>
    <row r="5055" spans="1:17" x14ac:dyDescent="0.25">
      <c r="A5055" t="s">
        <v>507</v>
      </c>
      <c r="B5055" t="s">
        <v>508</v>
      </c>
      <c r="C5055" t="s">
        <v>509</v>
      </c>
      <c r="D5055" t="s">
        <v>361</v>
      </c>
      <c r="E5055" t="s">
        <v>332</v>
      </c>
      <c r="F5055" t="s">
        <v>187</v>
      </c>
      <c r="G5055" t="s">
        <v>188</v>
      </c>
      <c r="H5055" t="s">
        <v>339</v>
      </c>
      <c r="I5055" t="s">
        <v>4</v>
      </c>
      <c r="J5055" t="s">
        <v>235</v>
      </c>
      <c r="K5055" t="s">
        <v>328</v>
      </c>
      <c r="L5055" t="s">
        <v>237</v>
      </c>
      <c r="M5055" t="s">
        <v>379</v>
      </c>
      <c r="O5055" t="s">
        <v>194</v>
      </c>
      <c r="P5055">
        <v>2020</v>
      </c>
      <c r="Q5055">
        <v>1.33</v>
      </c>
    </row>
    <row r="5056" spans="1:17" x14ac:dyDescent="0.25">
      <c r="A5056" t="s">
        <v>507</v>
      </c>
      <c r="B5056" t="s">
        <v>508</v>
      </c>
      <c r="C5056" t="s">
        <v>509</v>
      </c>
      <c r="D5056" t="s">
        <v>361</v>
      </c>
      <c r="E5056" t="s">
        <v>332</v>
      </c>
      <c r="F5056" t="s">
        <v>187</v>
      </c>
      <c r="G5056" t="s">
        <v>188</v>
      </c>
      <c r="H5056" t="s">
        <v>339</v>
      </c>
      <c r="I5056" t="s">
        <v>4</v>
      </c>
      <c r="J5056" t="s">
        <v>235</v>
      </c>
      <c r="K5056" t="s">
        <v>328</v>
      </c>
      <c r="L5056" t="s">
        <v>237</v>
      </c>
      <c r="M5056" t="s">
        <v>379</v>
      </c>
      <c r="O5056" t="s">
        <v>264</v>
      </c>
      <c r="P5056">
        <v>2020</v>
      </c>
      <c r="Q5056">
        <v>0.95</v>
      </c>
    </row>
    <row r="5057" spans="1:17" x14ac:dyDescent="0.25">
      <c r="A5057" t="s">
        <v>507</v>
      </c>
      <c r="B5057" t="s">
        <v>508</v>
      </c>
      <c r="C5057" t="s">
        <v>509</v>
      </c>
      <c r="D5057" t="s">
        <v>361</v>
      </c>
      <c r="E5057" t="s">
        <v>332</v>
      </c>
      <c r="F5057" t="s">
        <v>187</v>
      </c>
      <c r="G5057" t="s">
        <v>188</v>
      </c>
      <c r="H5057" t="s">
        <v>339</v>
      </c>
      <c r="I5057" t="s">
        <v>4</v>
      </c>
      <c r="J5057" t="s">
        <v>235</v>
      </c>
      <c r="K5057" t="s">
        <v>328</v>
      </c>
      <c r="L5057" t="s">
        <v>237</v>
      </c>
      <c r="M5057" t="s">
        <v>379</v>
      </c>
      <c r="O5057" t="s">
        <v>265</v>
      </c>
      <c r="P5057">
        <v>2020</v>
      </c>
      <c r="Q5057">
        <v>1.5</v>
      </c>
    </row>
    <row r="5058" spans="1:17" x14ac:dyDescent="0.25">
      <c r="A5058" t="s">
        <v>507</v>
      </c>
      <c r="B5058" t="s">
        <v>508</v>
      </c>
      <c r="C5058" t="s">
        <v>509</v>
      </c>
      <c r="D5058" t="s">
        <v>361</v>
      </c>
      <c r="E5058" t="s">
        <v>332</v>
      </c>
      <c r="F5058" t="s">
        <v>187</v>
      </c>
      <c r="G5058" t="s">
        <v>188</v>
      </c>
      <c r="H5058" t="s">
        <v>339</v>
      </c>
      <c r="I5058" t="s">
        <v>4</v>
      </c>
      <c r="J5058" t="s">
        <v>235</v>
      </c>
      <c r="K5058" t="s">
        <v>328</v>
      </c>
      <c r="L5058" t="s">
        <v>237</v>
      </c>
      <c r="M5058" t="s">
        <v>379</v>
      </c>
      <c r="O5058" t="s">
        <v>194</v>
      </c>
      <c r="P5058">
        <v>2030</v>
      </c>
      <c r="Q5058">
        <v>1.33</v>
      </c>
    </row>
    <row r="5059" spans="1:17" x14ac:dyDescent="0.25">
      <c r="A5059" t="s">
        <v>507</v>
      </c>
      <c r="B5059" t="s">
        <v>508</v>
      </c>
      <c r="C5059" t="s">
        <v>509</v>
      </c>
      <c r="D5059" t="s">
        <v>361</v>
      </c>
      <c r="E5059" t="s">
        <v>332</v>
      </c>
      <c r="F5059" t="s">
        <v>187</v>
      </c>
      <c r="G5059" t="s">
        <v>188</v>
      </c>
      <c r="H5059" t="s">
        <v>339</v>
      </c>
      <c r="I5059" t="s">
        <v>4</v>
      </c>
      <c r="J5059" t="s">
        <v>235</v>
      </c>
      <c r="K5059" t="s">
        <v>328</v>
      </c>
      <c r="L5059" t="s">
        <v>237</v>
      </c>
      <c r="M5059" t="s">
        <v>379</v>
      </c>
      <c r="O5059" t="s">
        <v>194</v>
      </c>
      <c r="P5059">
        <v>2050</v>
      </c>
      <c r="Q5059">
        <v>1.33</v>
      </c>
    </row>
    <row r="5060" spans="1:17" x14ac:dyDescent="0.25">
      <c r="A5060" t="s">
        <v>507</v>
      </c>
      <c r="B5060" t="s">
        <v>508</v>
      </c>
      <c r="C5060" t="s">
        <v>509</v>
      </c>
      <c r="D5060" t="s">
        <v>361</v>
      </c>
      <c r="E5060" t="s">
        <v>332</v>
      </c>
      <c r="F5060" t="s">
        <v>187</v>
      </c>
      <c r="G5060" t="s">
        <v>188</v>
      </c>
      <c r="H5060" t="s">
        <v>339</v>
      </c>
      <c r="I5060" t="s">
        <v>4</v>
      </c>
      <c r="J5060" t="s">
        <v>235</v>
      </c>
      <c r="K5060" t="s">
        <v>328</v>
      </c>
      <c r="L5060" t="s">
        <v>237</v>
      </c>
      <c r="M5060" t="s">
        <v>379</v>
      </c>
      <c r="O5060" t="s">
        <v>264</v>
      </c>
      <c r="P5060">
        <v>2050</v>
      </c>
      <c r="Q5060">
        <v>0.83</v>
      </c>
    </row>
    <row r="5061" spans="1:17" x14ac:dyDescent="0.25">
      <c r="A5061" t="s">
        <v>507</v>
      </c>
      <c r="B5061" t="s">
        <v>508</v>
      </c>
      <c r="C5061" t="s">
        <v>509</v>
      </c>
      <c r="D5061" t="s">
        <v>361</v>
      </c>
      <c r="E5061" t="s">
        <v>332</v>
      </c>
      <c r="F5061" t="s">
        <v>187</v>
      </c>
      <c r="G5061" t="s">
        <v>188</v>
      </c>
      <c r="H5061" t="s">
        <v>339</v>
      </c>
      <c r="I5061" t="s">
        <v>4</v>
      </c>
      <c r="J5061" t="s">
        <v>235</v>
      </c>
      <c r="K5061" t="s">
        <v>328</v>
      </c>
      <c r="L5061" t="s">
        <v>237</v>
      </c>
      <c r="M5061" t="s">
        <v>379</v>
      </c>
      <c r="O5061" t="s">
        <v>265</v>
      </c>
      <c r="P5061">
        <v>2050</v>
      </c>
      <c r="Q5061">
        <v>1.61</v>
      </c>
    </row>
    <row r="5062" spans="1:17" x14ac:dyDescent="0.25">
      <c r="A5062" t="s">
        <v>511</v>
      </c>
      <c r="B5062" t="s">
        <v>512</v>
      </c>
      <c r="C5062" t="s">
        <v>509</v>
      </c>
      <c r="D5062" t="s">
        <v>361</v>
      </c>
      <c r="E5062" t="s">
        <v>332</v>
      </c>
      <c r="F5062" t="s">
        <v>348</v>
      </c>
      <c r="G5062" t="s">
        <v>195</v>
      </c>
      <c r="H5062" t="s">
        <v>417</v>
      </c>
      <c r="I5062" t="s">
        <v>418</v>
      </c>
      <c r="J5062" t="s">
        <v>419</v>
      </c>
      <c r="K5062" t="s">
        <v>191</v>
      </c>
      <c r="N5062" t="s">
        <v>206</v>
      </c>
      <c r="O5062" t="s">
        <v>194</v>
      </c>
      <c r="P5062">
        <v>2015</v>
      </c>
      <c r="Q5062">
        <v>2.7339527996379499E-2</v>
      </c>
    </row>
    <row r="5063" spans="1:17" x14ac:dyDescent="0.25">
      <c r="A5063" t="s">
        <v>511</v>
      </c>
      <c r="B5063" t="s">
        <v>512</v>
      </c>
      <c r="C5063" t="s">
        <v>509</v>
      </c>
      <c r="D5063" t="s">
        <v>361</v>
      </c>
      <c r="E5063" t="s">
        <v>332</v>
      </c>
      <c r="F5063" t="s">
        <v>348</v>
      </c>
      <c r="G5063" t="s">
        <v>195</v>
      </c>
      <c r="H5063" t="s">
        <v>417</v>
      </c>
      <c r="I5063" t="s">
        <v>418</v>
      </c>
      <c r="J5063" t="s">
        <v>419</v>
      </c>
      <c r="K5063" t="s">
        <v>191</v>
      </c>
      <c r="N5063" t="s">
        <v>206</v>
      </c>
      <c r="O5063" t="s">
        <v>194</v>
      </c>
      <c r="P5063">
        <v>2020</v>
      </c>
      <c r="Q5063">
        <v>2.7339527996379499E-2</v>
      </c>
    </row>
    <row r="5064" spans="1:17" x14ac:dyDescent="0.25">
      <c r="A5064" t="s">
        <v>511</v>
      </c>
      <c r="B5064" t="s">
        <v>512</v>
      </c>
      <c r="C5064" t="s">
        <v>509</v>
      </c>
      <c r="D5064" t="s">
        <v>361</v>
      </c>
      <c r="E5064" t="s">
        <v>332</v>
      </c>
      <c r="F5064" t="s">
        <v>348</v>
      </c>
      <c r="G5064" t="s">
        <v>195</v>
      </c>
      <c r="H5064" t="s">
        <v>417</v>
      </c>
      <c r="I5064" t="s">
        <v>418</v>
      </c>
      <c r="J5064" t="s">
        <v>419</v>
      </c>
      <c r="K5064" t="s">
        <v>191</v>
      </c>
      <c r="N5064" t="s">
        <v>206</v>
      </c>
      <c r="O5064" t="s">
        <v>264</v>
      </c>
      <c r="P5064">
        <v>2020</v>
      </c>
      <c r="Q5064">
        <v>2.0804321558095799E-2</v>
      </c>
    </row>
    <row r="5065" spans="1:17" x14ac:dyDescent="0.25">
      <c r="A5065" t="s">
        <v>511</v>
      </c>
      <c r="B5065" t="s">
        <v>512</v>
      </c>
      <c r="C5065" t="s">
        <v>509</v>
      </c>
      <c r="D5065" t="s">
        <v>361</v>
      </c>
      <c r="E5065" t="s">
        <v>332</v>
      </c>
      <c r="F5065" t="s">
        <v>348</v>
      </c>
      <c r="G5065" t="s">
        <v>195</v>
      </c>
      <c r="H5065" t="s">
        <v>417</v>
      </c>
      <c r="I5065" t="s">
        <v>418</v>
      </c>
      <c r="J5065" t="s">
        <v>419</v>
      </c>
      <c r="K5065" t="s">
        <v>191</v>
      </c>
      <c r="N5065" t="s">
        <v>206</v>
      </c>
      <c r="O5065" t="s">
        <v>265</v>
      </c>
      <c r="P5065">
        <v>2020</v>
      </c>
      <c r="Q5065">
        <v>2.9893534096364201E-2</v>
      </c>
    </row>
    <row r="5066" spans="1:17" x14ac:dyDescent="0.25">
      <c r="A5066" t="s">
        <v>511</v>
      </c>
      <c r="B5066" t="s">
        <v>512</v>
      </c>
      <c r="C5066" t="s">
        <v>509</v>
      </c>
      <c r="D5066" t="s">
        <v>361</v>
      </c>
      <c r="E5066" t="s">
        <v>332</v>
      </c>
      <c r="F5066" t="s">
        <v>348</v>
      </c>
      <c r="G5066" t="s">
        <v>195</v>
      </c>
      <c r="H5066" t="s">
        <v>417</v>
      </c>
      <c r="I5066" t="s">
        <v>418</v>
      </c>
      <c r="J5066" t="s">
        <v>419</v>
      </c>
      <c r="K5066" t="s">
        <v>191</v>
      </c>
      <c r="N5066" t="s">
        <v>206</v>
      </c>
      <c r="O5066" t="s">
        <v>194</v>
      </c>
      <c r="P5066">
        <v>2030</v>
      </c>
      <c r="Q5066">
        <v>2.73498269572615E-2</v>
      </c>
    </row>
    <row r="5067" spans="1:17" x14ac:dyDescent="0.25">
      <c r="A5067" t="s">
        <v>511</v>
      </c>
      <c r="B5067" t="s">
        <v>512</v>
      </c>
      <c r="C5067" t="s">
        <v>509</v>
      </c>
      <c r="D5067" t="s">
        <v>361</v>
      </c>
      <c r="E5067" t="s">
        <v>332</v>
      </c>
      <c r="F5067" t="s">
        <v>348</v>
      </c>
      <c r="G5067" t="s">
        <v>195</v>
      </c>
      <c r="H5067" t="s">
        <v>417</v>
      </c>
      <c r="I5067" t="s">
        <v>418</v>
      </c>
      <c r="J5067" t="s">
        <v>419</v>
      </c>
      <c r="K5067" t="s">
        <v>191</v>
      </c>
      <c r="N5067" t="s">
        <v>206</v>
      </c>
      <c r="O5067" t="s">
        <v>194</v>
      </c>
      <c r="P5067">
        <v>2050</v>
      </c>
      <c r="Q5067">
        <v>2.7298830761191099E-2</v>
      </c>
    </row>
    <row r="5068" spans="1:17" x14ac:dyDescent="0.25">
      <c r="A5068" t="s">
        <v>511</v>
      </c>
      <c r="B5068" t="s">
        <v>512</v>
      </c>
      <c r="C5068" t="s">
        <v>509</v>
      </c>
      <c r="D5068" t="s">
        <v>361</v>
      </c>
      <c r="E5068" t="s">
        <v>332</v>
      </c>
      <c r="F5068" t="s">
        <v>348</v>
      </c>
      <c r="G5068" t="s">
        <v>195</v>
      </c>
      <c r="H5068" t="s">
        <v>417</v>
      </c>
      <c r="I5068" t="s">
        <v>418</v>
      </c>
      <c r="J5068" t="s">
        <v>419</v>
      </c>
      <c r="K5068" t="s">
        <v>191</v>
      </c>
      <c r="N5068" t="s">
        <v>206</v>
      </c>
      <c r="O5068" t="s">
        <v>264</v>
      </c>
      <c r="P5068">
        <v>2050</v>
      </c>
      <c r="Q5068">
        <v>1.6611537201935301E-2</v>
      </c>
    </row>
    <row r="5069" spans="1:17" x14ac:dyDescent="0.25">
      <c r="A5069" t="s">
        <v>511</v>
      </c>
      <c r="B5069" t="s">
        <v>512</v>
      </c>
      <c r="C5069" t="s">
        <v>509</v>
      </c>
      <c r="D5069" t="s">
        <v>361</v>
      </c>
      <c r="E5069" t="s">
        <v>332</v>
      </c>
      <c r="F5069" t="s">
        <v>348</v>
      </c>
      <c r="G5069" t="s">
        <v>195</v>
      </c>
      <c r="H5069" t="s">
        <v>417</v>
      </c>
      <c r="I5069" t="s">
        <v>418</v>
      </c>
      <c r="J5069" t="s">
        <v>419</v>
      </c>
      <c r="K5069" t="s">
        <v>191</v>
      </c>
      <c r="N5069" t="s">
        <v>206</v>
      </c>
      <c r="O5069" t="s">
        <v>265</v>
      </c>
      <c r="P5069">
        <v>2050</v>
      </c>
      <c r="Q5069">
        <v>2.98994202046238E-2</v>
      </c>
    </row>
    <row r="5070" spans="1:17" x14ac:dyDescent="0.25">
      <c r="A5070" t="s">
        <v>511</v>
      </c>
      <c r="B5070" t="s">
        <v>512</v>
      </c>
      <c r="C5070" t="s">
        <v>509</v>
      </c>
      <c r="D5070" t="s">
        <v>361</v>
      </c>
      <c r="E5070" t="s">
        <v>332</v>
      </c>
      <c r="F5070" t="s">
        <v>348</v>
      </c>
      <c r="G5070" t="s">
        <v>195</v>
      </c>
      <c r="H5070" t="s">
        <v>421</v>
      </c>
      <c r="I5070" t="s">
        <v>197</v>
      </c>
      <c r="J5070" t="s">
        <v>422</v>
      </c>
      <c r="O5070" t="s">
        <v>194</v>
      </c>
      <c r="P5070">
        <v>2015</v>
      </c>
      <c r="Q5070">
        <v>0.151834316</v>
      </c>
    </row>
    <row r="5071" spans="1:17" x14ac:dyDescent="0.25">
      <c r="A5071" t="s">
        <v>511</v>
      </c>
      <c r="B5071" t="s">
        <v>512</v>
      </c>
      <c r="C5071" t="s">
        <v>509</v>
      </c>
      <c r="D5071" t="s">
        <v>361</v>
      </c>
      <c r="E5071" t="s">
        <v>332</v>
      </c>
      <c r="F5071" t="s">
        <v>348</v>
      </c>
      <c r="G5071" t="s">
        <v>195</v>
      </c>
      <c r="H5071" t="s">
        <v>421</v>
      </c>
      <c r="I5071" t="s">
        <v>197</v>
      </c>
      <c r="J5071" t="s">
        <v>422</v>
      </c>
      <c r="O5071" t="s">
        <v>194</v>
      </c>
      <c r="P5071">
        <v>2020</v>
      </c>
      <c r="Q5071">
        <v>0.151834316</v>
      </c>
    </row>
    <row r="5072" spans="1:17" x14ac:dyDescent="0.25">
      <c r="A5072" t="s">
        <v>511</v>
      </c>
      <c r="B5072" t="s">
        <v>512</v>
      </c>
      <c r="C5072" t="s">
        <v>509</v>
      </c>
      <c r="D5072" t="s">
        <v>361</v>
      </c>
      <c r="E5072" t="s">
        <v>332</v>
      </c>
      <c r="F5072" t="s">
        <v>348</v>
      </c>
      <c r="G5072" t="s">
        <v>195</v>
      </c>
      <c r="H5072" t="s">
        <v>421</v>
      </c>
      <c r="I5072" t="s">
        <v>197</v>
      </c>
      <c r="J5072" t="s">
        <v>422</v>
      </c>
      <c r="O5072" t="s">
        <v>264</v>
      </c>
      <c r="P5072">
        <v>2020</v>
      </c>
      <c r="Q5072">
        <v>0.14733579799999999</v>
      </c>
    </row>
    <row r="5073" spans="1:17" x14ac:dyDescent="0.25">
      <c r="A5073" t="s">
        <v>511</v>
      </c>
      <c r="B5073" t="s">
        <v>512</v>
      </c>
      <c r="C5073" t="s">
        <v>509</v>
      </c>
      <c r="D5073" t="s">
        <v>361</v>
      </c>
      <c r="E5073" t="s">
        <v>332</v>
      </c>
      <c r="F5073" t="s">
        <v>348</v>
      </c>
      <c r="G5073" t="s">
        <v>195</v>
      </c>
      <c r="H5073" t="s">
        <v>421</v>
      </c>
      <c r="I5073" t="s">
        <v>197</v>
      </c>
      <c r="J5073" t="s">
        <v>422</v>
      </c>
      <c r="O5073" t="s">
        <v>265</v>
      </c>
      <c r="P5073">
        <v>2020</v>
      </c>
      <c r="Q5073">
        <v>0.15400402299999999</v>
      </c>
    </row>
    <row r="5074" spans="1:17" x14ac:dyDescent="0.25">
      <c r="A5074" t="s">
        <v>511</v>
      </c>
      <c r="B5074" t="s">
        <v>512</v>
      </c>
      <c r="C5074" t="s">
        <v>509</v>
      </c>
      <c r="D5074" t="s">
        <v>361</v>
      </c>
      <c r="E5074" t="s">
        <v>332</v>
      </c>
      <c r="F5074" t="s">
        <v>348</v>
      </c>
      <c r="G5074" t="s">
        <v>195</v>
      </c>
      <c r="H5074" t="s">
        <v>421</v>
      </c>
      <c r="I5074" t="s">
        <v>197</v>
      </c>
      <c r="J5074" t="s">
        <v>422</v>
      </c>
      <c r="O5074" t="s">
        <v>194</v>
      </c>
      <c r="P5074">
        <v>2030</v>
      </c>
      <c r="Q5074">
        <v>0.15253303100000001</v>
      </c>
    </row>
    <row r="5075" spans="1:17" x14ac:dyDescent="0.25">
      <c r="A5075" t="s">
        <v>511</v>
      </c>
      <c r="B5075" t="s">
        <v>512</v>
      </c>
      <c r="C5075" t="s">
        <v>509</v>
      </c>
      <c r="D5075" t="s">
        <v>361</v>
      </c>
      <c r="E5075" t="s">
        <v>332</v>
      </c>
      <c r="F5075" t="s">
        <v>348</v>
      </c>
      <c r="G5075" t="s">
        <v>195</v>
      </c>
      <c r="H5075" t="s">
        <v>421</v>
      </c>
      <c r="I5075" t="s">
        <v>197</v>
      </c>
      <c r="J5075" t="s">
        <v>422</v>
      </c>
      <c r="O5075" t="s">
        <v>194</v>
      </c>
      <c r="P5075">
        <v>2050</v>
      </c>
      <c r="Q5075">
        <v>0.14908195499999999</v>
      </c>
    </row>
    <row r="5076" spans="1:17" x14ac:dyDescent="0.25">
      <c r="A5076" t="s">
        <v>511</v>
      </c>
      <c r="B5076" t="s">
        <v>512</v>
      </c>
      <c r="C5076" t="s">
        <v>509</v>
      </c>
      <c r="D5076" t="s">
        <v>361</v>
      </c>
      <c r="E5076" t="s">
        <v>332</v>
      </c>
      <c r="F5076" t="s">
        <v>348</v>
      </c>
      <c r="G5076" t="s">
        <v>195</v>
      </c>
      <c r="H5076" t="s">
        <v>421</v>
      </c>
      <c r="I5076" t="s">
        <v>197</v>
      </c>
      <c r="J5076" t="s">
        <v>422</v>
      </c>
      <c r="O5076" t="s">
        <v>264</v>
      </c>
      <c r="P5076">
        <v>2050</v>
      </c>
      <c r="Q5076">
        <v>0.14386459700000001</v>
      </c>
    </row>
    <row r="5077" spans="1:17" x14ac:dyDescent="0.25">
      <c r="A5077" t="s">
        <v>511</v>
      </c>
      <c r="B5077" t="s">
        <v>512</v>
      </c>
      <c r="C5077" t="s">
        <v>509</v>
      </c>
      <c r="D5077" t="s">
        <v>361</v>
      </c>
      <c r="E5077" t="s">
        <v>332</v>
      </c>
      <c r="F5077" t="s">
        <v>348</v>
      </c>
      <c r="G5077" t="s">
        <v>195</v>
      </c>
      <c r="H5077" t="s">
        <v>421</v>
      </c>
      <c r="I5077" t="s">
        <v>197</v>
      </c>
      <c r="J5077" t="s">
        <v>422</v>
      </c>
      <c r="O5077" t="s">
        <v>265</v>
      </c>
      <c r="P5077">
        <v>2050</v>
      </c>
      <c r="Q5077">
        <v>0.15381313899999999</v>
      </c>
    </row>
    <row r="5078" spans="1:17" x14ac:dyDescent="0.25">
      <c r="A5078" t="s">
        <v>511</v>
      </c>
      <c r="B5078" t="s">
        <v>512</v>
      </c>
      <c r="C5078" t="s">
        <v>509</v>
      </c>
      <c r="D5078" t="s">
        <v>361</v>
      </c>
      <c r="E5078" t="s">
        <v>332</v>
      </c>
      <c r="F5078" t="s">
        <v>348</v>
      </c>
      <c r="G5078" t="s">
        <v>195</v>
      </c>
      <c r="H5078" t="s">
        <v>200</v>
      </c>
      <c r="I5078" t="s">
        <v>201</v>
      </c>
      <c r="K5078" t="s">
        <v>202</v>
      </c>
      <c r="N5078" t="s">
        <v>206</v>
      </c>
      <c r="O5078" t="s">
        <v>194</v>
      </c>
      <c r="P5078">
        <v>2015</v>
      </c>
      <c r="Q5078">
        <v>1</v>
      </c>
    </row>
    <row r="5079" spans="1:17" x14ac:dyDescent="0.25">
      <c r="A5079" t="s">
        <v>511</v>
      </c>
      <c r="B5079" t="s">
        <v>512</v>
      </c>
      <c r="C5079" t="s">
        <v>509</v>
      </c>
      <c r="D5079" t="s">
        <v>361</v>
      </c>
      <c r="E5079" t="s">
        <v>332</v>
      </c>
      <c r="F5079" t="s">
        <v>348</v>
      </c>
      <c r="G5079" t="s">
        <v>195</v>
      </c>
      <c r="H5079" t="s">
        <v>200</v>
      </c>
      <c r="I5079" t="s">
        <v>201</v>
      </c>
      <c r="K5079" t="s">
        <v>202</v>
      </c>
      <c r="N5079" t="s">
        <v>206</v>
      </c>
      <c r="O5079" t="s">
        <v>194</v>
      </c>
      <c r="P5079">
        <v>2020</v>
      </c>
      <c r="Q5079">
        <v>1</v>
      </c>
    </row>
    <row r="5080" spans="1:17" x14ac:dyDescent="0.25">
      <c r="A5080" t="s">
        <v>511</v>
      </c>
      <c r="B5080" t="s">
        <v>512</v>
      </c>
      <c r="C5080" t="s">
        <v>509</v>
      </c>
      <c r="D5080" t="s">
        <v>361</v>
      </c>
      <c r="E5080" t="s">
        <v>332</v>
      </c>
      <c r="F5080" t="s">
        <v>348</v>
      </c>
      <c r="G5080" t="s">
        <v>195</v>
      </c>
      <c r="H5080" t="s">
        <v>200</v>
      </c>
      <c r="I5080" t="s">
        <v>201</v>
      </c>
      <c r="K5080" t="s">
        <v>202</v>
      </c>
      <c r="N5080" t="s">
        <v>206</v>
      </c>
      <c r="O5080" t="s">
        <v>264</v>
      </c>
      <c r="P5080">
        <v>2020</v>
      </c>
      <c r="Q5080">
        <v>0.5</v>
      </c>
    </row>
    <row r="5081" spans="1:17" x14ac:dyDescent="0.25">
      <c r="A5081" t="s">
        <v>511</v>
      </c>
      <c r="B5081" t="s">
        <v>512</v>
      </c>
      <c r="C5081" t="s">
        <v>509</v>
      </c>
      <c r="D5081" t="s">
        <v>361</v>
      </c>
      <c r="E5081" t="s">
        <v>332</v>
      </c>
      <c r="F5081" t="s">
        <v>348</v>
      </c>
      <c r="G5081" t="s">
        <v>195</v>
      </c>
      <c r="H5081" t="s">
        <v>200</v>
      </c>
      <c r="I5081" t="s">
        <v>201</v>
      </c>
      <c r="K5081" t="s">
        <v>202</v>
      </c>
      <c r="N5081" t="s">
        <v>206</v>
      </c>
      <c r="O5081" t="s">
        <v>265</v>
      </c>
      <c r="P5081">
        <v>2020</v>
      </c>
      <c r="Q5081">
        <v>1.5</v>
      </c>
    </row>
    <row r="5082" spans="1:17" x14ac:dyDescent="0.25">
      <c r="A5082" t="s">
        <v>511</v>
      </c>
      <c r="B5082" t="s">
        <v>512</v>
      </c>
      <c r="C5082" t="s">
        <v>509</v>
      </c>
      <c r="D5082" t="s">
        <v>361</v>
      </c>
      <c r="E5082" t="s">
        <v>332</v>
      </c>
      <c r="F5082" t="s">
        <v>348</v>
      </c>
      <c r="G5082" t="s">
        <v>195</v>
      </c>
      <c r="H5082" t="s">
        <v>200</v>
      </c>
      <c r="I5082" t="s">
        <v>201</v>
      </c>
      <c r="K5082" t="s">
        <v>202</v>
      </c>
      <c r="N5082" t="s">
        <v>206</v>
      </c>
      <c r="O5082" t="s">
        <v>194</v>
      </c>
      <c r="P5082">
        <v>2030</v>
      </c>
      <c r="Q5082">
        <v>1</v>
      </c>
    </row>
    <row r="5083" spans="1:17" x14ac:dyDescent="0.25">
      <c r="A5083" t="s">
        <v>511</v>
      </c>
      <c r="B5083" t="s">
        <v>512</v>
      </c>
      <c r="C5083" t="s">
        <v>509</v>
      </c>
      <c r="D5083" t="s">
        <v>361</v>
      </c>
      <c r="E5083" t="s">
        <v>332</v>
      </c>
      <c r="F5083" t="s">
        <v>348</v>
      </c>
      <c r="G5083" t="s">
        <v>195</v>
      </c>
      <c r="H5083" t="s">
        <v>200</v>
      </c>
      <c r="I5083" t="s">
        <v>201</v>
      </c>
      <c r="K5083" t="s">
        <v>202</v>
      </c>
      <c r="N5083" t="s">
        <v>206</v>
      </c>
      <c r="O5083" t="s">
        <v>194</v>
      </c>
      <c r="P5083">
        <v>2050</v>
      </c>
      <c r="Q5083">
        <v>1</v>
      </c>
    </row>
    <row r="5084" spans="1:17" x14ac:dyDescent="0.25">
      <c r="A5084" t="s">
        <v>511</v>
      </c>
      <c r="B5084" t="s">
        <v>512</v>
      </c>
      <c r="C5084" t="s">
        <v>509</v>
      </c>
      <c r="D5084" t="s">
        <v>361</v>
      </c>
      <c r="E5084" t="s">
        <v>332</v>
      </c>
      <c r="F5084" t="s">
        <v>348</v>
      </c>
      <c r="G5084" t="s">
        <v>195</v>
      </c>
      <c r="H5084" t="s">
        <v>200</v>
      </c>
      <c r="I5084" t="s">
        <v>201</v>
      </c>
      <c r="K5084" t="s">
        <v>202</v>
      </c>
      <c r="N5084" t="s">
        <v>206</v>
      </c>
      <c r="O5084" t="s">
        <v>264</v>
      </c>
      <c r="P5084">
        <v>2050</v>
      </c>
      <c r="Q5084">
        <v>0.5</v>
      </c>
    </row>
    <row r="5085" spans="1:17" x14ac:dyDescent="0.25">
      <c r="A5085" t="s">
        <v>511</v>
      </c>
      <c r="B5085" t="s">
        <v>512</v>
      </c>
      <c r="C5085" t="s">
        <v>509</v>
      </c>
      <c r="D5085" t="s">
        <v>361</v>
      </c>
      <c r="E5085" t="s">
        <v>332</v>
      </c>
      <c r="F5085" t="s">
        <v>348</v>
      </c>
      <c r="G5085" t="s">
        <v>195</v>
      </c>
      <c r="H5085" t="s">
        <v>200</v>
      </c>
      <c r="I5085" t="s">
        <v>201</v>
      </c>
      <c r="K5085" t="s">
        <v>202</v>
      </c>
      <c r="N5085" t="s">
        <v>206</v>
      </c>
      <c r="O5085" t="s">
        <v>265</v>
      </c>
      <c r="P5085">
        <v>2050</v>
      </c>
      <c r="Q5085">
        <v>1.5</v>
      </c>
    </row>
    <row r="5086" spans="1:17" x14ac:dyDescent="0.25">
      <c r="A5086" t="s">
        <v>511</v>
      </c>
      <c r="B5086" t="s">
        <v>512</v>
      </c>
      <c r="C5086" t="s">
        <v>509</v>
      </c>
      <c r="D5086" t="s">
        <v>361</v>
      </c>
      <c r="E5086" t="s">
        <v>332</v>
      </c>
      <c r="F5086" t="s">
        <v>348</v>
      </c>
      <c r="G5086" t="s">
        <v>195</v>
      </c>
      <c r="H5086" t="s">
        <v>423</v>
      </c>
      <c r="I5086" t="s">
        <v>205</v>
      </c>
      <c r="J5086" t="s">
        <v>422</v>
      </c>
      <c r="M5086" t="s">
        <v>371</v>
      </c>
      <c r="O5086" t="s">
        <v>194</v>
      </c>
      <c r="P5086">
        <v>2015</v>
      </c>
      <c r="Q5086">
        <v>1</v>
      </c>
    </row>
    <row r="5087" spans="1:17" x14ac:dyDescent="0.25">
      <c r="A5087" t="s">
        <v>511</v>
      </c>
      <c r="B5087" t="s">
        <v>512</v>
      </c>
      <c r="C5087" t="s">
        <v>509</v>
      </c>
      <c r="D5087" t="s">
        <v>361</v>
      </c>
      <c r="E5087" t="s">
        <v>332</v>
      </c>
      <c r="F5087" t="s">
        <v>348</v>
      </c>
      <c r="G5087" t="s">
        <v>195</v>
      </c>
      <c r="H5087" t="s">
        <v>423</v>
      </c>
      <c r="I5087" t="s">
        <v>205</v>
      </c>
      <c r="J5087" t="s">
        <v>422</v>
      </c>
      <c r="M5087" t="s">
        <v>371</v>
      </c>
      <c r="O5087" t="s">
        <v>194</v>
      </c>
      <c r="P5087">
        <v>2020</v>
      </c>
      <c r="Q5087">
        <v>1</v>
      </c>
    </row>
    <row r="5088" spans="1:17" x14ac:dyDescent="0.25">
      <c r="A5088" t="s">
        <v>511</v>
      </c>
      <c r="B5088" t="s">
        <v>512</v>
      </c>
      <c r="C5088" t="s">
        <v>509</v>
      </c>
      <c r="D5088" t="s">
        <v>361</v>
      </c>
      <c r="E5088" t="s">
        <v>332</v>
      </c>
      <c r="F5088" t="s">
        <v>348</v>
      </c>
      <c r="G5088" t="s">
        <v>195</v>
      </c>
      <c r="H5088" t="s">
        <v>423</v>
      </c>
      <c r="I5088" t="s">
        <v>205</v>
      </c>
      <c r="J5088" t="s">
        <v>422</v>
      </c>
      <c r="M5088" t="s">
        <v>371</v>
      </c>
      <c r="O5088" t="s">
        <v>264</v>
      </c>
      <c r="P5088">
        <v>2020</v>
      </c>
      <c r="Q5088">
        <v>1</v>
      </c>
    </row>
    <row r="5089" spans="1:17" x14ac:dyDescent="0.25">
      <c r="A5089" t="s">
        <v>511</v>
      </c>
      <c r="B5089" t="s">
        <v>512</v>
      </c>
      <c r="C5089" t="s">
        <v>509</v>
      </c>
      <c r="D5089" t="s">
        <v>361</v>
      </c>
      <c r="E5089" t="s">
        <v>332</v>
      </c>
      <c r="F5089" t="s">
        <v>348</v>
      </c>
      <c r="G5089" t="s">
        <v>195</v>
      </c>
      <c r="H5089" t="s">
        <v>423</v>
      </c>
      <c r="I5089" t="s">
        <v>205</v>
      </c>
      <c r="J5089" t="s">
        <v>422</v>
      </c>
      <c r="M5089" t="s">
        <v>371</v>
      </c>
      <c r="O5089" t="s">
        <v>265</v>
      </c>
      <c r="P5089">
        <v>2020</v>
      </c>
      <c r="Q5089">
        <v>1</v>
      </c>
    </row>
    <row r="5090" spans="1:17" x14ac:dyDescent="0.25">
      <c r="A5090" t="s">
        <v>511</v>
      </c>
      <c r="B5090" t="s">
        <v>512</v>
      </c>
      <c r="C5090" t="s">
        <v>509</v>
      </c>
      <c r="D5090" t="s">
        <v>361</v>
      </c>
      <c r="E5090" t="s">
        <v>332</v>
      </c>
      <c r="F5090" t="s">
        <v>348</v>
      </c>
      <c r="G5090" t="s">
        <v>195</v>
      </c>
      <c r="H5090" t="s">
        <v>423</v>
      </c>
      <c r="I5090" t="s">
        <v>205</v>
      </c>
      <c r="J5090" t="s">
        <v>422</v>
      </c>
      <c r="M5090" t="s">
        <v>371</v>
      </c>
      <c r="O5090" t="s">
        <v>194</v>
      </c>
      <c r="P5090">
        <v>2030</v>
      </c>
      <c r="Q5090">
        <v>1</v>
      </c>
    </row>
    <row r="5091" spans="1:17" x14ac:dyDescent="0.25">
      <c r="A5091" t="s">
        <v>511</v>
      </c>
      <c r="B5091" t="s">
        <v>512</v>
      </c>
      <c r="C5091" t="s">
        <v>509</v>
      </c>
      <c r="D5091" t="s">
        <v>361</v>
      </c>
      <c r="E5091" t="s">
        <v>332</v>
      </c>
      <c r="F5091" t="s">
        <v>348</v>
      </c>
      <c r="G5091" t="s">
        <v>195</v>
      </c>
      <c r="H5091" t="s">
        <v>423</v>
      </c>
      <c r="I5091" t="s">
        <v>205</v>
      </c>
      <c r="J5091" t="s">
        <v>422</v>
      </c>
      <c r="M5091" t="s">
        <v>371</v>
      </c>
      <c r="O5091" t="s">
        <v>194</v>
      </c>
      <c r="P5091">
        <v>2050</v>
      </c>
      <c r="Q5091">
        <v>1</v>
      </c>
    </row>
    <row r="5092" spans="1:17" x14ac:dyDescent="0.25">
      <c r="A5092" t="s">
        <v>511</v>
      </c>
      <c r="B5092" t="s">
        <v>512</v>
      </c>
      <c r="C5092" t="s">
        <v>509</v>
      </c>
      <c r="D5092" t="s">
        <v>361</v>
      </c>
      <c r="E5092" t="s">
        <v>332</v>
      </c>
      <c r="F5092" t="s">
        <v>348</v>
      </c>
      <c r="G5092" t="s">
        <v>195</v>
      </c>
      <c r="H5092" t="s">
        <v>423</v>
      </c>
      <c r="I5092" t="s">
        <v>205</v>
      </c>
      <c r="J5092" t="s">
        <v>422</v>
      </c>
      <c r="M5092" t="s">
        <v>371</v>
      </c>
      <c r="O5092" t="s">
        <v>264</v>
      </c>
      <c r="P5092">
        <v>2050</v>
      </c>
      <c r="Q5092">
        <v>1</v>
      </c>
    </row>
    <row r="5093" spans="1:17" x14ac:dyDescent="0.25">
      <c r="A5093" t="s">
        <v>511</v>
      </c>
      <c r="B5093" t="s">
        <v>512</v>
      </c>
      <c r="C5093" t="s">
        <v>509</v>
      </c>
      <c r="D5093" t="s">
        <v>361</v>
      </c>
      <c r="E5093" t="s">
        <v>332</v>
      </c>
      <c r="F5093" t="s">
        <v>348</v>
      </c>
      <c r="G5093" t="s">
        <v>195</v>
      </c>
      <c r="H5093" t="s">
        <v>423</v>
      </c>
      <c r="I5093" t="s">
        <v>205</v>
      </c>
      <c r="J5093" t="s">
        <v>422</v>
      </c>
      <c r="M5093" t="s">
        <v>371</v>
      </c>
      <c r="O5093" t="s">
        <v>265</v>
      </c>
      <c r="P5093">
        <v>2050</v>
      </c>
      <c r="Q5093">
        <v>1</v>
      </c>
    </row>
    <row r="5094" spans="1:17" x14ac:dyDescent="0.25">
      <c r="A5094" t="s">
        <v>511</v>
      </c>
      <c r="B5094" t="s">
        <v>512</v>
      </c>
      <c r="C5094" t="s">
        <v>509</v>
      </c>
      <c r="D5094" t="s">
        <v>361</v>
      </c>
      <c r="E5094" t="s">
        <v>332</v>
      </c>
      <c r="F5094" t="s">
        <v>348</v>
      </c>
      <c r="G5094" t="s">
        <v>195</v>
      </c>
      <c r="H5094" t="s">
        <v>350</v>
      </c>
      <c r="I5094" t="s">
        <v>208</v>
      </c>
      <c r="J5094" t="s">
        <v>351</v>
      </c>
      <c r="K5094" t="s">
        <v>191</v>
      </c>
      <c r="M5094" t="s">
        <v>495</v>
      </c>
      <c r="N5094" t="s">
        <v>206</v>
      </c>
      <c r="O5094" t="s">
        <v>194</v>
      </c>
      <c r="P5094">
        <v>2015</v>
      </c>
      <c r="Q5094">
        <v>0.13931618740000001</v>
      </c>
    </row>
    <row r="5095" spans="1:17" x14ac:dyDescent="0.25">
      <c r="A5095" t="s">
        <v>511</v>
      </c>
      <c r="B5095" t="s">
        <v>512</v>
      </c>
      <c r="C5095" t="s">
        <v>509</v>
      </c>
      <c r="D5095" t="s">
        <v>361</v>
      </c>
      <c r="E5095" t="s">
        <v>332</v>
      </c>
      <c r="F5095" t="s">
        <v>348</v>
      </c>
      <c r="G5095" t="s">
        <v>195</v>
      </c>
      <c r="H5095" t="s">
        <v>350</v>
      </c>
      <c r="I5095" t="s">
        <v>208</v>
      </c>
      <c r="J5095" t="s">
        <v>351</v>
      </c>
      <c r="K5095" t="s">
        <v>191</v>
      </c>
      <c r="M5095" t="s">
        <v>495</v>
      </c>
      <c r="N5095" t="s">
        <v>206</v>
      </c>
      <c r="O5095" t="s">
        <v>194</v>
      </c>
      <c r="P5095">
        <v>2020</v>
      </c>
      <c r="Q5095">
        <v>0.13931618740000001</v>
      </c>
    </row>
    <row r="5096" spans="1:17" x14ac:dyDescent="0.25">
      <c r="A5096" t="s">
        <v>511</v>
      </c>
      <c r="B5096" t="s">
        <v>512</v>
      </c>
      <c r="C5096" t="s">
        <v>509</v>
      </c>
      <c r="D5096" t="s">
        <v>361</v>
      </c>
      <c r="E5096" t="s">
        <v>332</v>
      </c>
      <c r="F5096" t="s">
        <v>348</v>
      </c>
      <c r="G5096" t="s">
        <v>195</v>
      </c>
      <c r="H5096" t="s">
        <v>350</v>
      </c>
      <c r="I5096" t="s">
        <v>208</v>
      </c>
      <c r="J5096" t="s">
        <v>351</v>
      </c>
      <c r="K5096" t="s">
        <v>191</v>
      </c>
      <c r="M5096" t="s">
        <v>495</v>
      </c>
      <c r="N5096" t="s">
        <v>206</v>
      </c>
      <c r="O5096" t="s">
        <v>264</v>
      </c>
      <c r="P5096">
        <v>2020</v>
      </c>
      <c r="Q5096">
        <v>0.12</v>
      </c>
    </row>
    <row r="5097" spans="1:17" x14ac:dyDescent="0.25">
      <c r="A5097" t="s">
        <v>511</v>
      </c>
      <c r="B5097" t="s">
        <v>512</v>
      </c>
      <c r="C5097" t="s">
        <v>509</v>
      </c>
      <c r="D5097" t="s">
        <v>361</v>
      </c>
      <c r="E5097" t="s">
        <v>332</v>
      </c>
      <c r="F5097" t="s">
        <v>348</v>
      </c>
      <c r="G5097" t="s">
        <v>195</v>
      </c>
      <c r="H5097" t="s">
        <v>350</v>
      </c>
      <c r="I5097" t="s">
        <v>208</v>
      </c>
      <c r="J5097" t="s">
        <v>351</v>
      </c>
      <c r="K5097" t="s">
        <v>191</v>
      </c>
      <c r="M5097" t="s">
        <v>495</v>
      </c>
      <c r="N5097" t="s">
        <v>206</v>
      </c>
      <c r="O5097" t="s">
        <v>265</v>
      </c>
      <c r="P5097">
        <v>2020</v>
      </c>
      <c r="Q5097">
        <v>0.15</v>
      </c>
    </row>
    <row r="5098" spans="1:17" x14ac:dyDescent="0.25">
      <c r="A5098" t="s">
        <v>511</v>
      </c>
      <c r="B5098" t="s">
        <v>512</v>
      </c>
      <c r="C5098" t="s">
        <v>509</v>
      </c>
      <c r="D5098" t="s">
        <v>361</v>
      </c>
      <c r="E5098" t="s">
        <v>332</v>
      </c>
      <c r="F5098" t="s">
        <v>348</v>
      </c>
      <c r="G5098" t="s">
        <v>195</v>
      </c>
      <c r="H5098" t="s">
        <v>350</v>
      </c>
      <c r="I5098" t="s">
        <v>208</v>
      </c>
      <c r="J5098" t="s">
        <v>351</v>
      </c>
      <c r="K5098" t="s">
        <v>191</v>
      </c>
      <c r="M5098" t="s">
        <v>495</v>
      </c>
      <c r="N5098" t="s">
        <v>206</v>
      </c>
      <c r="O5098" t="s">
        <v>194</v>
      </c>
      <c r="P5098">
        <v>2030</v>
      </c>
      <c r="Q5098">
        <v>0.1398693064</v>
      </c>
    </row>
    <row r="5099" spans="1:17" x14ac:dyDescent="0.25">
      <c r="A5099" t="s">
        <v>511</v>
      </c>
      <c r="B5099" t="s">
        <v>512</v>
      </c>
      <c r="C5099" t="s">
        <v>509</v>
      </c>
      <c r="D5099" t="s">
        <v>361</v>
      </c>
      <c r="E5099" t="s">
        <v>332</v>
      </c>
      <c r="F5099" t="s">
        <v>348</v>
      </c>
      <c r="G5099" t="s">
        <v>195</v>
      </c>
      <c r="H5099" t="s">
        <v>350</v>
      </c>
      <c r="I5099" t="s">
        <v>208</v>
      </c>
      <c r="J5099" t="s">
        <v>351</v>
      </c>
      <c r="K5099" t="s">
        <v>191</v>
      </c>
      <c r="M5099" t="s">
        <v>495</v>
      </c>
      <c r="N5099" t="s">
        <v>206</v>
      </c>
      <c r="O5099" t="s">
        <v>194</v>
      </c>
      <c r="P5099">
        <v>2050</v>
      </c>
      <c r="Q5099">
        <v>0.1371305273</v>
      </c>
    </row>
    <row r="5100" spans="1:17" x14ac:dyDescent="0.25">
      <c r="A5100" t="s">
        <v>511</v>
      </c>
      <c r="B5100" t="s">
        <v>512</v>
      </c>
      <c r="C5100" t="s">
        <v>509</v>
      </c>
      <c r="D5100" t="s">
        <v>361</v>
      </c>
      <c r="E5100" t="s">
        <v>332</v>
      </c>
      <c r="F5100" t="s">
        <v>348</v>
      </c>
      <c r="G5100" t="s">
        <v>195</v>
      </c>
      <c r="H5100" t="s">
        <v>350</v>
      </c>
      <c r="I5100" t="s">
        <v>208</v>
      </c>
      <c r="J5100" t="s">
        <v>351</v>
      </c>
      <c r="K5100" t="s">
        <v>191</v>
      </c>
      <c r="M5100" t="s">
        <v>495</v>
      </c>
      <c r="N5100" t="s">
        <v>206</v>
      </c>
      <c r="O5100" t="s">
        <v>264</v>
      </c>
      <c r="P5100">
        <v>2050</v>
      </c>
      <c r="Q5100">
        <v>0.12</v>
      </c>
    </row>
    <row r="5101" spans="1:17" x14ac:dyDescent="0.25">
      <c r="A5101" t="s">
        <v>511</v>
      </c>
      <c r="B5101" t="s">
        <v>512</v>
      </c>
      <c r="C5101" t="s">
        <v>509</v>
      </c>
      <c r="D5101" t="s">
        <v>361</v>
      </c>
      <c r="E5101" t="s">
        <v>332</v>
      </c>
      <c r="F5101" t="s">
        <v>348</v>
      </c>
      <c r="G5101" t="s">
        <v>195</v>
      </c>
      <c r="H5101" t="s">
        <v>350</v>
      </c>
      <c r="I5101" t="s">
        <v>208</v>
      </c>
      <c r="J5101" t="s">
        <v>351</v>
      </c>
      <c r="K5101" t="s">
        <v>191</v>
      </c>
      <c r="M5101" t="s">
        <v>495</v>
      </c>
      <c r="N5101" t="s">
        <v>206</v>
      </c>
      <c r="O5101" t="s">
        <v>265</v>
      </c>
      <c r="P5101">
        <v>2050</v>
      </c>
      <c r="Q5101">
        <v>0.15</v>
      </c>
    </row>
    <row r="5102" spans="1:17" x14ac:dyDescent="0.25">
      <c r="A5102" t="s">
        <v>511</v>
      </c>
      <c r="B5102" t="s">
        <v>512</v>
      </c>
      <c r="C5102" t="s">
        <v>509</v>
      </c>
      <c r="D5102" t="s">
        <v>361</v>
      </c>
      <c r="E5102" t="s">
        <v>332</v>
      </c>
      <c r="F5102" t="s">
        <v>348</v>
      </c>
      <c r="G5102" t="s">
        <v>195</v>
      </c>
      <c r="H5102" t="s">
        <v>207</v>
      </c>
      <c r="I5102" t="s">
        <v>208</v>
      </c>
      <c r="J5102" t="s">
        <v>209</v>
      </c>
      <c r="K5102" t="s">
        <v>191</v>
      </c>
      <c r="M5102" t="s">
        <v>495</v>
      </c>
      <c r="N5102" t="s">
        <v>206</v>
      </c>
      <c r="O5102" t="s">
        <v>194</v>
      </c>
      <c r="P5102">
        <v>2015</v>
      </c>
      <c r="Q5102">
        <v>0.14664861830000001</v>
      </c>
    </row>
    <row r="5103" spans="1:17" x14ac:dyDescent="0.25">
      <c r="A5103" t="s">
        <v>511</v>
      </c>
      <c r="B5103" t="s">
        <v>512</v>
      </c>
      <c r="C5103" t="s">
        <v>509</v>
      </c>
      <c r="D5103" t="s">
        <v>361</v>
      </c>
      <c r="E5103" t="s">
        <v>332</v>
      </c>
      <c r="F5103" t="s">
        <v>348</v>
      </c>
      <c r="G5103" t="s">
        <v>195</v>
      </c>
      <c r="H5103" t="s">
        <v>207</v>
      </c>
      <c r="I5103" t="s">
        <v>208</v>
      </c>
      <c r="J5103" t="s">
        <v>209</v>
      </c>
      <c r="K5103" t="s">
        <v>191</v>
      </c>
      <c r="M5103" t="s">
        <v>495</v>
      </c>
      <c r="N5103" t="s">
        <v>206</v>
      </c>
      <c r="O5103" t="s">
        <v>194</v>
      </c>
      <c r="P5103">
        <v>2020</v>
      </c>
      <c r="Q5103">
        <v>0.14664861830000001</v>
      </c>
    </row>
    <row r="5104" spans="1:17" x14ac:dyDescent="0.25">
      <c r="A5104" t="s">
        <v>511</v>
      </c>
      <c r="B5104" t="s">
        <v>512</v>
      </c>
      <c r="C5104" t="s">
        <v>509</v>
      </c>
      <c r="D5104" t="s">
        <v>361</v>
      </c>
      <c r="E5104" t="s">
        <v>332</v>
      </c>
      <c r="F5104" t="s">
        <v>348</v>
      </c>
      <c r="G5104" t="s">
        <v>195</v>
      </c>
      <c r="H5104" t="s">
        <v>207</v>
      </c>
      <c r="I5104" t="s">
        <v>208</v>
      </c>
      <c r="J5104" t="s">
        <v>209</v>
      </c>
      <c r="K5104" t="s">
        <v>191</v>
      </c>
      <c r="M5104" t="s">
        <v>495</v>
      </c>
      <c r="N5104" t="s">
        <v>206</v>
      </c>
      <c r="O5104" t="s">
        <v>264</v>
      </c>
      <c r="P5104">
        <v>2020</v>
      </c>
      <c r="Q5104">
        <v>0.14000000000000001</v>
      </c>
    </row>
    <row r="5105" spans="1:17" x14ac:dyDescent="0.25">
      <c r="A5105" t="s">
        <v>511</v>
      </c>
      <c r="B5105" t="s">
        <v>512</v>
      </c>
      <c r="C5105" t="s">
        <v>509</v>
      </c>
      <c r="D5105" t="s">
        <v>361</v>
      </c>
      <c r="E5105" t="s">
        <v>332</v>
      </c>
      <c r="F5105" t="s">
        <v>348</v>
      </c>
      <c r="G5105" t="s">
        <v>195</v>
      </c>
      <c r="H5105" t="s">
        <v>207</v>
      </c>
      <c r="I5105" t="s">
        <v>208</v>
      </c>
      <c r="J5105" t="s">
        <v>209</v>
      </c>
      <c r="K5105" t="s">
        <v>191</v>
      </c>
      <c r="M5105" t="s">
        <v>495</v>
      </c>
      <c r="N5105" t="s">
        <v>206</v>
      </c>
      <c r="O5105" t="s">
        <v>265</v>
      </c>
      <c r="P5105">
        <v>2020</v>
      </c>
      <c r="Q5105">
        <v>0.15</v>
      </c>
    </row>
    <row r="5106" spans="1:17" x14ac:dyDescent="0.25">
      <c r="A5106" t="s">
        <v>511</v>
      </c>
      <c r="B5106" t="s">
        <v>512</v>
      </c>
      <c r="C5106" t="s">
        <v>509</v>
      </c>
      <c r="D5106" t="s">
        <v>361</v>
      </c>
      <c r="E5106" t="s">
        <v>332</v>
      </c>
      <c r="F5106" t="s">
        <v>348</v>
      </c>
      <c r="G5106" t="s">
        <v>195</v>
      </c>
      <c r="H5106" t="s">
        <v>207</v>
      </c>
      <c r="I5106" t="s">
        <v>208</v>
      </c>
      <c r="J5106" t="s">
        <v>209</v>
      </c>
      <c r="K5106" t="s">
        <v>191</v>
      </c>
      <c r="M5106" t="s">
        <v>495</v>
      </c>
      <c r="N5106" t="s">
        <v>206</v>
      </c>
      <c r="O5106" t="s">
        <v>194</v>
      </c>
      <c r="P5106">
        <v>2030</v>
      </c>
      <c r="Q5106">
        <v>0.14723084880000001</v>
      </c>
    </row>
    <row r="5107" spans="1:17" x14ac:dyDescent="0.25">
      <c r="A5107" t="s">
        <v>511</v>
      </c>
      <c r="B5107" t="s">
        <v>512</v>
      </c>
      <c r="C5107" t="s">
        <v>509</v>
      </c>
      <c r="D5107" t="s">
        <v>361</v>
      </c>
      <c r="E5107" t="s">
        <v>332</v>
      </c>
      <c r="F5107" t="s">
        <v>348</v>
      </c>
      <c r="G5107" t="s">
        <v>195</v>
      </c>
      <c r="H5107" t="s">
        <v>207</v>
      </c>
      <c r="I5107" t="s">
        <v>208</v>
      </c>
      <c r="J5107" t="s">
        <v>209</v>
      </c>
      <c r="K5107" t="s">
        <v>191</v>
      </c>
      <c r="M5107" t="s">
        <v>495</v>
      </c>
      <c r="N5107" t="s">
        <v>206</v>
      </c>
      <c r="O5107" t="s">
        <v>194</v>
      </c>
      <c r="P5107">
        <v>2050</v>
      </c>
      <c r="Q5107">
        <v>0.1443479235</v>
      </c>
    </row>
    <row r="5108" spans="1:17" x14ac:dyDescent="0.25">
      <c r="A5108" t="s">
        <v>511</v>
      </c>
      <c r="B5108" t="s">
        <v>512</v>
      </c>
      <c r="C5108" t="s">
        <v>509</v>
      </c>
      <c r="D5108" t="s">
        <v>361</v>
      </c>
      <c r="E5108" t="s">
        <v>332</v>
      </c>
      <c r="F5108" t="s">
        <v>348</v>
      </c>
      <c r="G5108" t="s">
        <v>195</v>
      </c>
      <c r="H5108" t="s">
        <v>207</v>
      </c>
      <c r="I5108" t="s">
        <v>208</v>
      </c>
      <c r="J5108" t="s">
        <v>209</v>
      </c>
      <c r="K5108" t="s">
        <v>191</v>
      </c>
      <c r="M5108" t="s">
        <v>495</v>
      </c>
      <c r="N5108" t="s">
        <v>206</v>
      </c>
      <c r="O5108" t="s">
        <v>264</v>
      </c>
      <c r="P5108">
        <v>2050</v>
      </c>
      <c r="Q5108">
        <v>0.13</v>
      </c>
    </row>
    <row r="5109" spans="1:17" x14ac:dyDescent="0.25">
      <c r="A5109" t="s">
        <v>511</v>
      </c>
      <c r="B5109" t="s">
        <v>512</v>
      </c>
      <c r="C5109" t="s">
        <v>509</v>
      </c>
      <c r="D5109" t="s">
        <v>361</v>
      </c>
      <c r="E5109" t="s">
        <v>332</v>
      </c>
      <c r="F5109" t="s">
        <v>348</v>
      </c>
      <c r="G5109" t="s">
        <v>195</v>
      </c>
      <c r="H5109" t="s">
        <v>207</v>
      </c>
      <c r="I5109" t="s">
        <v>208</v>
      </c>
      <c r="J5109" t="s">
        <v>209</v>
      </c>
      <c r="K5109" t="s">
        <v>191</v>
      </c>
      <c r="M5109" t="s">
        <v>495</v>
      </c>
      <c r="N5109" t="s">
        <v>206</v>
      </c>
      <c r="O5109" t="s">
        <v>265</v>
      </c>
      <c r="P5109">
        <v>2050</v>
      </c>
      <c r="Q5109">
        <v>0.15</v>
      </c>
    </row>
    <row r="5110" spans="1:17" x14ac:dyDescent="0.25">
      <c r="A5110" t="s">
        <v>511</v>
      </c>
      <c r="B5110" t="s">
        <v>512</v>
      </c>
      <c r="C5110" t="s">
        <v>509</v>
      </c>
      <c r="D5110" t="s">
        <v>361</v>
      </c>
      <c r="E5110" t="s">
        <v>332</v>
      </c>
      <c r="F5110" t="s">
        <v>348</v>
      </c>
      <c r="G5110" t="s">
        <v>195</v>
      </c>
      <c r="H5110" t="s">
        <v>352</v>
      </c>
      <c r="I5110" t="s">
        <v>135</v>
      </c>
      <c r="K5110" t="s">
        <v>191</v>
      </c>
      <c r="O5110" t="s">
        <v>194</v>
      </c>
      <c r="P5110">
        <v>2015</v>
      </c>
      <c r="Q5110">
        <v>0.03</v>
      </c>
    </row>
    <row r="5111" spans="1:17" x14ac:dyDescent="0.25">
      <c r="A5111" t="s">
        <v>511</v>
      </c>
      <c r="B5111" t="s">
        <v>512</v>
      </c>
      <c r="C5111" t="s">
        <v>509</v>
      </c>
      <c r="D5111" t="s">
        <v>361</v>
      </c>
      <c r="E5111" t="s">
        <v>332</v>
      </c>
      <c r="F5111" t="s">
        <v>348</v>
      </c>
      <c r="G5111" t="s">
        <v>195</v>
      </c>
      <c r="H5111" t="s">
        <v>352</v>
      </c>
      <c r="I5111" t="s">
        <v>135</v>
      </c>
      <c r="K5111" t="s">
        <v>191</v>
      </c>
      <c r="O5111" t="s">
        <v>194</v>
      </c>
      <c r="P5111">
        <v>2020</v>
      </c>
      <c r="Q5111">
        <v>0.03</v>
      </c>
    </row>
    <row r="5112" spans="1:17" x14ac:dyDescent="0.25">
      <c r="A5112" t="s">
        <v>511</v>
      </c>
      <c r="B5112" t="s">
        <v>512</v>
      </c>
      <c r="C5112" t="s">
        <v>509</v>
      </c>
      <c r="D5112" t="s">
        <v>361</v>
      </c>
      <c r="E5112" t="s">
        <v>332</v>
      </c>
      <c r="F5112" t="s">
        <v>348</v>
      </c>
      <c r="G5112" t="s">
        <v>195</v>
      </c>
      <c r="H5112" t="s">
        <v>352</v>
      </c>
      <c r="I5112" t="s">
        <v>135</v>
      </c>
      <c r="K5112" t="s">
        <v>191</v>
      </c>
      <c r="O5112" t="s">
        <v>264</v>
      </c>
      <c r="P5112">
        <v>2020</v>
      </c>
      <c r="Q5112">
        <v>0.03</v>
      </c>
    </row>
    <row r="5113" spans="1:17" x14ac:dyDescent="0.25">
      <c r="A5113" t="s">
        <v>511</v>
      </c>
      <c r="B5113" t="s">
        <v>512</v>
      </c>
      <c r="C5113" t="s">
        <v>509</v>
      </c>
      <c r="D5113" t="s">
        <v>361</v>
      </c>
      <c r="E5113" t="s">
        <v>332</v>
      </c>
      <c r="F5113" t="s">
        <v>348</v>
      </c>
      <c r="G5113" t="s">
        <v>195</v>
      </c>
      <c r="H5113" t="s">
        <v>352</v>
      </c>
      <c r="I5113" t="s">
        <v>135</v>
      </c>
      <c r="K5113" t="s">
        <v>191</v>
      </c>
      <c r="O5113" t="s">
        <v>265</v>
      </c>
      <c r="P5113">
        <v>2020</v>
      </c>
      <c r="Q5113">
        <v>0.03</v>
      </c>
    </row>
    <row r="5114" spans="1:17" x14ac:dyDescent="0.25">
      <c r="A5114" t="s">
        <v>511</v>
      </c>
      <c r="B5114" t="s">
        <v>512</v>
      </c>
      <c r="C5114" t="s">
        <v>509</v>
      </c>
      <c r="D5114" t="s">
        <v>361</v>
      </c>
      <c r="E5114" t="s">
        <v>332</v>
      </c>
      <c r="F5114" t="s">
        <v>348</v>
      </c>
      <c r="G5114" t="s">
        <v>195</v>
      </c>
      <c r="H5114" t="s">
        <v>352</v>
      </c>
      <c r="I5114" t="s">
        <v>135</v>
      </c>
      <c r="K5114" t="s">
        <v>191</v>
      </c>
      <c r="O5114" t="s">
        <v>194</v>
      </c>
      <c r="P5114">
        <v>2030</v>
      </c>
      <c r="Q5114">
        <v>0.03</v>
      </c>
    </row>
    <row r="5115" spans="1:17" x14ac:dyDescent="0.25">
      <c r="A5115" t="s">
        <v>511</v>
      </c>
      <c r="B5115" t="s">
        <v>512</v>
      </c>
      <c r="C5115" t="s">
        <v>509</v>
      </c>
      <c r="D5115" t="s">
        <v>361</v>
      </c>
      <c r="E5115" t="s">
        <v>332</v>
      </c>
      <c r="F5115" t="s">
        <v>348</v>
      </c>
      <c r="G5115" t="s">
        <v>195</v>
      </c>
      <c r="H5115" t="s">
        <v>352</v>
      </c>
      <c r="I5115" t="s">
        <v>135</v>
      </c>
      <c r="K5115" t="s">
        <v>191</v>
      </c>
      <c r="O5115" t="s">
        <v>194</v>
      </c>
      <c r="P5115">
        <v>2050</v>
      </c>
      <c r="Q5115">
        <v>0.03</v>
      </c>
    </row>
    <row r="5116" spans="1:17" x14ac:dyDescent="0.25">
      <c r="A5116" t="s">
        <v>511</v>
      </c>
      <c r="B5116" t="s">
        <v>512</v>
      </c>
      <c r="C5116" t="s">
        <v>509</v>
      </c>
      <c r="D5116" t="s">
        <v>361</v>
      </c>
      <c r="E5116" t="s">
        <v>332</v>
      </c>
      <c r="F5116" t="s">
        <v>348</v>
      </c>
      <c r="G5116" t="s">
        <v>195</v>
      </c>
      <c r="H5116" t="s">
        <v>352</v>
      </c>
      <c r="I5116" t="s">
        <v>135</v>
      </c>
      <c r="K5116" t="s">
        <v>191</v>
      </c>
      <c r="O5116" t="s">
        <v>264</v>
      </c>
      <c r="P5116">
        <v>2050</v>
      </c>
      <c r="Q5116">
        <v>0.03</v>
      </c>
    </row>
    <row r="5117" spans="1:17" x14ac:dyDescent="0.25">
      <c r="A5117" t="s">
        <v>511</v>
      </c>
      <c r="B5117" t="s">
        <v>512</v>
      </c>
      <c r="C5117" t="s">
        <v>509</v>
      </c>
      <c r="D5117" t="s">
        <v>361</v>
      </c>
      <c r="E5117" t="s">
        <v>332</v>
      </c>
      <c r="F5117" t="s">
        <v>348</v>
      </c>
      <c r="G5117" t="s">
        <v>195</v>
      </c>
      <c r="H5117" t="s">
        <v>352</v>
      </c>
      <c r="I5117" t="s">
        <v>135</v>
      </c>
      <c r="K5117" t="s">
        <v>191</v>
      </c>
      <c r="O5117" t="s">
        <v>265</v>
      </c>
      <c r="P5117">
        <v>2050</v>
      </c>
      <c r="Q5117">
        <v>0.03</v>
      </c>
    </row>
    <row r="5118" spans="1:17" x14ac:dyDescent="0.25">
      <c r="A5118" t="s">
        <v>511</v>
      </c>
      <c r="B5118" t="s">
        <v>512</v>
      </c>
      <c r="C5118" t="s">
        <v>509</v>
      </c>
      <c r="D5118" t="s">
        <v>361</v>
      </c>
      <c r="E5118" t="s">
        <v>332</v>
      </c>
      <c r="F5118" t="s">
        <v>348</v>
      </c>
      <c r="G5118" t="s">
        <v>195</v>
      </c>
      <c r="H5118" t="s">
        <v>212</v>
      </c>
      <c r="I5118" t="s">
        <v>213</v>
      </c>
      <c r="K5118" t="s">
        <v>214</v>
      </c>
      <c r="M5118" t="s">
        <v>199</v>
      </c>
      <c r="O5118" t="s">
        <v>194</v>
      </c>
      <c r="P5118">
        <v>2015</v>
      </c>
      <c r="Q5118">
        <v>2.9329723649999999</v>
      </c>
    </row>
    <row r="5119" spans="1:17" x14ac:dyDescent="0.25">
      <c r="A5119" t="s">
        <v>511</v>
      </c>
      <c r="B5119" t="s">
        <v>512</v>
      </c>
      <c r="C5119" t="s">
        <v>509</v>
      </c>
      <c r="D5119" t="s">
        <v>361</v>
      </c>
      <c r="E5119" t="s">
        <v>332</v>
      </c>
      <c r="F5119" t="s">
        <v>348</v>
      </c>
      <c r="G5119" t="s">
        <v>195</v>
      </c>
      <c r="H5119" t="s">
        <v>212</v>
      </c>
      <c r="I5119" t="s">
        <v>213</v>
      </c>
      <c r="K5119" t="s">
        <v>214</v>
      </c>
      <c r="M5119" t="s">
        <v>199</v>
      </c>
      <c r="O5119" t="s">
        <v>194</v>
      </c>
      <c r="P5119">
        <v>2020</v>
      </c>
      <c r="Q5119">
        <v>2.9329723649999999</v>
      </c>
    </row>
    <row r="5120" spans="1:17" x14ac:dyDescent="0.25">
      <c r="A5120" t="s">
        <v>511</v>
      </c>
      <c r="B5120" t="s">
        <v>512</v>
      </c>
      <c r="C5120" t="s">
        <v>509</v>
      </c>
      <c r="D5120" t="s">
        <v>361</v>
      </c>
      <c r="E5120" t="s">
        <v>332</v>
      </c>
      <c r="F5120" t="s">
        <v>348</v>
      </c>
      <c r="G5120" t="s">
        <v>195</v>
      </c>
      <c r="H5120" t="s">
        <v>212</v>
      </c>
      <c r="I5120" t="s">
        <v>213</v>
      </c>
      <c r="K5120" t="s">
        <v>214</v>
      </c>
      <c r="M5120" t="s">
        <v>199</v>
      </c>
      <c r="O5120" t="s">
        <v>264</v>
      </c>
      <c r="P5120">
        <v>2020</v>
      </c>
      <c r="Q5120">
        <v>2.846074824</v>
      </c>
    </row>
    <row r="5121" spans="1:17" x14ac:dyDescent="0.25">
      <c r="A5121" t="s">
        <v>511</v>
      </c>
      <c r="B5121" t="s">
        <v>512</v>
      </c>
      <c r="C5121" t="s">
        <v>509</v>
      </c>
      <c r="D5121" t="s">
        <v>361</v>
      </c>
      <c r="E5121" t="s">
        <v>332</v>
      </c>
      <c r="F5121" t="s">
        <v>348</v>
      </c>
      <c r="G5121" t="s">
        <v>195</v>
      </c>
      <c r="H5121" t="s">
        <v>212</v>
      </c>
      <c r="I5121" t="s">
        <v>213</v>
      </c>
      <c r="K5121" t="s">
        <v>214</v>
      </c>
      <c r="M5121" t="s">
        <v>199</v>
      </c>
      <c r="O5121" t="s">
        <v>265</v>
      </c>
      <c r="P5121">
        <v>2020</v>
      </c>
      <c r="Q5121">
        <v>2.9748844409999999</v>
      </c>
    </row>
    <row r="5122" spans="1:17" x14ac:dyDescent="0.25">
      <c r="A5122" t="s">
        <v>511</v>
      </c>
      <c r="B5122" t="s">
        <v>512</v>
      </c>
      <c r="C5122" t="s">
        <v>509</v>
      </c>
      <c r="D5122" t="s">
        <v>361</v>
      </c>
      <c r="E5122" t="s">
        <v>332</v>
      </c>
      <c r="F5122" t="s">
        <v>348</v>
      </c>
      <c r="G5122" t="s">
        <v>195</v>
      </c>
      <c r="H5122" t="s">
        <v>212</v>
      </c>
      <c r="I5122" t="s">
        <v>213</v>
      </c>
      <c r="K5122" t="s">
        <v>214</v>
      </c>
      <c r="M5122" t="s">
        <v>199</v>
      </c>
      <c r="O5122" t="s">
        <v>194</v>
      </c>
      <c r="P5122">
        <v>2030</v>
      </c>
      <c r="Q5122">
        <v>2.9446169769999999</v>
      </c>
    </row>
    <row r="5123" spans="1:17" x14ac:dyDescent="0.25">
      <c r="A5123" t="s">
        <v>511</v>
      </c>
      <c r="B5123" t="s">
        <v>512</v>
      </c>
      <c r="C5123" t="s">
        <v>509</v>
      </c>
      <c r="D5123" t="s">
        <v>361</v>
      </c>
      <c r="E5123" t="s">
        <v>332</v>
      </c>
      <c r="F5123" t="s">
        <v>348</v>
      </c>
      <c r="G5123" t="s">
        <v>195</v>
      </c>
      <c r="H5123" t="s">
        <v>212</v>
      </c>
      <c r="I5123" t="s">
        <v>213</v>
      </c>
      <c r="K5123" t="s">
        <v>214</v>
      </c>
      <c r="M5123" t="s">
        <v>199</v>
      </c>
      <c r="O5123" t="s">
        <v>194</v>
      </c>
      <c r="P5123">
        <v>2050</v>
      </c>
      <c r="Q5123">
        <v>2.8869584690000001</v>
      </c>
    </row>
    <row r="5124" spans="1:17" x14ac:dyDescent="0.25">
      <c r="A5124" t="s">
        <v>511</v>
      </c>
      <c r="B5124" t="s">
        <v>512</v>
      </c>
      <c r="C5124" t="s">
        <v>509</v>
      </c>
      <c r="D5124" t="s">
        <v>361</v>
      </c>
      <c r="E5124" t="s">
        <v>332</v>
      </c>
      <c r="F5124" t="s">
        <v>348</v>
      </c>
      <c r="G5124" t="s">
        <v>195</v>
      </c>
      <c r="H5124" t="s">
        <v>212</v>
      </c>
      <c r="I5124" t="s">
        <v>213</v>
      </c>
      <c r="K5124" t="s">
        <v>214</v>
      </c>
      <c r="M5124" t="s">
        <v>199</v>
      </c>
      <c r="O5124" t="s">
        <v>264</v>
      </c>
      <c r="P5124">
        <v>2050</v>
      </c>
      <c r="Q5124">
        <v>2.78592482</v>
      </c>
    </row>
    <row r="5125" spans="1:17" x14ac:dyDescent="0.25">
      <c r="A5125" t="s">
        <v>511</v>
      </c>
      <c r="B5125" t="s">
        <v>512</v>
      </c>
      <c r="C5125" t="s">
        <v>509</v>
      </c>
      <c r="D5125" t="s">
        <v>361</v>
      </c>
      <c r="E5125" t="s">
        <v>332</v>
      </c>
      <c r="F5125" t="s">
        <v>348</v>
      </c>
      <c r="G5125" t="s">
        <v>195</v>
      </c>
      <c r="H5125" t="s">
        <v>212</v>
      </c>
      <c r="I5125" t="s">
        <v>213</v>
      </c>
      <c r="K5125" t="s">
        <v>214</v>
      </c>
      <c r="M5125" t="s">
        <v>199</v>
      </c>
      <c r="O5125" t="s">
        <v>265</v>
      </c>
      <c r="P5125">
        <v>2050</v>
      </c>
      <c r="Q5125">
        <v>2.9785774209999998</v>
      </c>
    </row>
    <row r="5126" spans="1:17" x14ac:dyDescent="0.25">
      <c r="A5126" t="s">
        <v>511</v>
      </c>
      <c r="B5126" t="s">
        <v>512</v>
      </c>
      <c r="C5126" t="s">
        <v>509</v>
      </c>
      <c r="D5126" t="s">
        <v>361</v>
      </c>
      <c r="E5126" t="s">
        <v>332</v>
      </c>
      <c r="F5126" t="s">
        <v>348</v>
      </c>
      <c r="G5126" t="s">
        <v>195</v>
      </c>
      <c r="H5126" t="s">
        <v>354</v>
      </c>
      <c r="I5126" t="s">
        <v>136</v>
      </c>
      <c r="K5126" t="s">
        <v>275</v>
      </c>
      <c r="O5126" t="s">
        <v>194</v>
      </c>
      <c r="P5126">
        <v>2015</v>
      </c>
      <c r="Q5126">
        <v>3</v>
      </c>
    </row>
    <row r="5127" spans="1:17" x14ac:dyDescent="0.25">
      <c r="A5127" t="s">
        <v>511</v>
      </c>
      <c r="B5127" t="s">
        <v>512</v>
      </c>
      <c r="C5127" t="s">
        <v>509</v>
      </c>
      <c r="D5127" t="s">
        <v>361</v>
      </c>
      <c r="E5127" t="s">
        <v>332</v>
      </c>
      <c r="F5127" t="s">
        <v>348</v>
      </c>
      <c r="G5127" t="s">
        <v>195</v>
      </c>
      <c r="H5127" t="s">
        <v>354</v>
      </c>
      <c r="I5127" t="s">
        <v>136</v>
      </c>
      <c r="K5127" t="s">
        <v>275</v>
      </c>
      <c r="O5127" t="s">
        <v>194</v>
      </c>
      <c r="P5127">
        <v>2020</v>
      </c>
      <c r="Q5127">
        <v>3</v>
      </c>
    </row>
    <row r="5128" spans="1:17" x14ac:dyDescent="0.25">
      <c r="A5128" t="s">
        <v>511</v>
      </c>
      <c r="B5128" t="s">
        <v>512</v>
      </c>
      <c r="C5128" t="s">
        <v>509</v>
      </c>
      <c r="D5128" t="s">
        <v>361</v>
      </c>
      <c r="E5128" t="s">
        <v>332</v>
      </c>
      <c r="F5128" t="s">
        <v>348</v>
      </c>
      <c r="G5128" t="s">
        <v>195</v>
      </c>
      <c r="H5128" t="s">
        <v>354</v>
      </c>
      <c r="I5128" t="s">
        <v>136</v>
      </c>
      <c r="K5128" t="s">
        <v>275</v>
      </c>
      <c r="O5128" t="s">
        <v>264</v>
      </c>
      <c r="P5128">
        <v>2020</v>
      </c>
      <c r="Q5128">
        <v>2.5499999999999998</v>
      </c>
    </row>
    <row r="5129" spans="1:17" x14ac:dyDescent="0.25">
      <c r="A5129" t="s">
        <v>511</v>
      </c>
      <c r="B5129" t="s">
        <v>512</v>
      </c>
      <c r="C5129" t="s">
        <v>509</v>
      </c>
      <c r="D5129" t="s">
        <v>361</v>
      </c>
      <c r="E5129" t="s">
        <v>332</v>
      </c>
      <c r="F5129" t="s">
        <v>348</v>
      </c>
      <c r="G5129" t="s">
        <v>195</v>
      </c>
      <c r="H5129" t="s">
        <v>354</v>
      </c>
      <c r="I5129" t="s">
        <v>136</v>
      </c>
      <c r="K5129" t="s">
        <v>275</v>
      </c>
      <c r="O5129" t="s">
        <v>265</v>
      </c>
      <c r="P5129">
        <v>2020</v>
      </c>
      <c r="Q5129">
        <v>3.45</v>
      </c>
    </row>
    <row r="5130" spans="1:17" x14ac:dyDescent="0.25">
      <c r="A5130" t="s">
        <v>511</v>
      </c>
      <c r="B5130" t="s">
        <v>512</v>
      </c>
      <c r="C5130" t="s">
        <v>509</v>
      </c>
      <c r="D5130" t="s">
        <v>361</v>
      </c>
      <c r="E5130" t="s">
        <v>332</v>
      </c>
      <c r="F5130" t="s">
        <v>348</v>
      </c>
      <c r="G5130" t="s">
        <v>195</v>
      </c>
      <c r="H5130" t="s">
        <v>354</v>
      </c>
      <c r="I5130" t="s">
        <v>136</v>
      </c>
      <c r="K5130" t="s">
        <v>275</v>
      </c>
      <c r="O5130" t="s">
        <v>194</v>
      </c>
      <c r="P5130">
        <v>2030</v>
      </c>
      <c r="Q5130">
        <v>3</v>
      </c>
    </row>
    <row r="5131" spans="1:17" x14ac:dyDescent="0.25">
      <c r="A5131" t="s">
        <v>511</v>
      </c>
      <c r="B5131" t="s">
        <v>512</v>
      </c>
      <c r="C5131" t="s">
        <v>509</v>
      </c>
      <c r="D5131" t="s">
        <v>361</v>
      </c>
      <c r="E5131" t="s">
        <v>332</v>
      </c>
      <c r="F5131" t="s">
        <v>348</v>
      </c>
      <c r="G5131" t="s">
        <v>195</v>
      </c>
      <c r="H5131" t="s">
        <v>354</v>
      </c>
      <c r="I5131" t="s">
        <v>136</v>
      </c>
      <c r="K5131" t="s">
        <v>275</v>
      </c>
      <c r="O5131" t="s">
        <v>194</v>
      </c>
      <c r="P5131">
        <v>2050</v>
      </c>
      <c r="Q5131">
        <v>3</v>
      </c>
    </row>
    <row r="5132" spans="1:17" x14ac:dyDescent="0.25">
      <c r="A5132" t="s">
        <v>511</v>
      </c>
      <c r="B5132" t="s">
        <v>512</v>
      </c>
      <c r="C5132" t="s">
        <v>509</v>
      </c>
      <c r="D5132" t="s">
        <v>361</v>
      </c>
      <c r="E5132" t="s">
        <v>332</v>
      </c>
      <c r="F5132" t="s">
        <v>348</v>
      </c>
      <c r="G5132" t="s">
        <v>195</v>
      </c>
      <c r="H5132" t="s">
        <v>354</v>
      </c>
      <c r="I5132" t="s">
        <v>136</v>
      </c>
      <c r="K5132" t="s">
        <v>275</v>
      </c>
      <c r="O5132" t="s">
        <v>264</v>
      </c>
      <c r="P5132">
        <v>2050</v>
      </c>
      <c r="Q5132">
        <v>2.25</v>
      </c>
    </row>
    <row r="5133" spans="1:17" x14ac:dyDescent="0.25">
      <c r="A5133" t="s">
        <v>511</v>
      </c>
      <c r="B5133" t="s">
        <v>512</v>
      </c>
      <c r="C5133" t="s">
        <v>509</v>
      </c>
      <c r="D5133" t="s">
        <v>361</v>
      </c>
      <c r="E5133" t="s">
        <v>332</v>
      </c>
      <c r="F5133" t="s">
        <v>348</v>
      </c>
      <c r="G5133" t="s">
        <v>195</v>
      </c>
      <c r="H5133" t="s">
        <v>354</v>
      </c>
      <c r="I5133" t="s">
        <v>136</v>
      </c>
      <c r="K5133" t="s">
        <v>275</v>
      </c>
      <c r="O5133" t="s">
        <v>265</v>
      </c>
      <c r="P5133">
        <v>2050</v>
      </c>
      <c r="Q5133">
        <v>3.75</v>
      </c>
    </row>
    <row r="5134" spans="1:17" x14ac:dyDescent="0.25">
      <c r="A5134" t="s">
        <v>511</v>
      </c>
      <c r="B5134" t="s">
        <v>512</v>
      </c>
      <c r="C5134" t="s">
        <v>509</v>
      </c>
      <c r="D5134" t="s">
        <v>361</v>
      </c>
      <c r="E5134" t="s">
        <v>332</v>
      </c>
      <c r="F5134" t="s">
        <v>348</v>
      </c>
      <c r="G5134" t="s">
        <v>195</v>
      </c>
      <c r="H5134" t="s">
        <v>355</v>
      </c>
      <c r="I5134" t="s">
        <v>277</v>
      </c>
      <c r="K5134" t="s">
        <v>278</v>
      </c>
      <c r="O5134" t="s">
        <v>194</v>
      </c>
      <c r="P5134">
        <v>2015</v>
      </c>
      <c r="Q5134">
        <v>0.68190209499999999</v>
      </c>
    </row>
    <row r="5135" spans="1:17" x14ac:dyDescent="0.25">
      <c r="A5135" t="s">
        <v>511</v>
      </c>
      <c r="B5135" t="s">
        <v>512</v>
      </c>
      <c r="C5135" t="s">
        <v>509</v>
      </c>
      <c r="D5135" t="s">
        <v>361</v>
      </c>
      <c r="E5135" t="s">
        <v>332</v>
      </c>
      <c r="F5135" t="s">
        <v>348</v>
      </c>
      <c r="G5135" t="s">
        <v>195</v>
      </c>
      <c r="H5135" t="s">
        <v>355</v>
      </c>
      <c r="I5135" t="s">
        <v>277</v>
      </c>
      <c r="K5135" t="s">
        <v>278</v>
      </c>
      <c r="O5135" t="s">
        <v>194</v>
      </c>
      <c r="P5135">
        <v>2020</v>
      </c>
      <c r="Q5135">
        <v>0.68190209499999999</v>
      </c>
    </row>
    <row r="5136" spans="1:17" x14ac:dyDescent="0.25">
      <c r="A5136" t="s">
        <v>511</v>
      </c>
      <c r="B5136" t="s">
        <v>512</v>
      </c>
      <c r="C5136" t="s">
        <v>509</v>
      </c>
      <c r="D5136" t="s">
        <v>361</v>
      </c>
      <c r="E5136" t="s">
        <v>332</v>
      </c>
      <c r="F5136" t="s">
        <v>348</v>
      </c>
      <c r="G5136" t="s">
        <v>195</v>
      </c>
      <c r="H5136" t="s">
        <v>355</v>
      </c>
      <c r="I5136" t="s">
        <v>277</v>
      </c>
      <c r="K5136" t="s">
        <v>278</v>
      </c>
      <c r="O5136" t="s">
        <v>264</v>
      </c>
      <c r="P5136">
        <v>2020</v>
      </c>
      <c r="Q5136">
        <v>0.57961678100000003</v>
      </c>
    </row>
    <row r="5137" spans="1:17" x14ac:dyDescent="0.25">
      <c r="A5137" t="s">
        <v>511</v>
      </c>
      <c r="B5137" t="s">
        <v>512</v>
      </c>
      <c r="C5137" t="s">
        <v>509</v>
      </c>
      <c r="D5137" t="s">
        <v>361</v>
      </c>
      <c r="E5137" t="s">
        <v>332</v>
      </c>
      <c r="F5137" t="s">
        <v>348</v>
      </c>
      <c r="G5137" t="s">
        <v>195</v>
      </c>
      <c r="H5137" t="s">
        <v>355</v>
      </c>
      <c r="I5137" t="s">
        <v>277</v>
      </c>
      <c r="K5137" t="s">
        <v>278</v>
      </c>
      <c r="O5137" t="s">
        <v>265</v>
      </c>
      <c r="P5137">
        <v>2020</v>
      </c>
      <c r="Q5137">
        <v>0.78418740899999995</v>
      </c>
    </row>
    <row r="5138" spans="1:17" x14ac:dyDescent="0.25">
      <c r="A5138" t="s">
        <v>511</v>
      </c>
      <c r="B5138" t="s">
        <v>512</v>
      </c>
      <c r="C5138" t="s">
        <v>509</v>
      </c>
      <c r="D5138" t="s">
        <v>361</v>
      </c>
      <c r="E5138" t="s">
        <v>332</v>
      </c>
      <c r="F5138" t="s">
        <v>348</v>
      </c>
      <c r="G5138" t="s">
        <v>195</v>
      </c>
      <c r="H5138" t="s">
        <v>355</v>
      </c>
      <c r="I5138" t="s">
        <v>277</v>
      </c>
      <c r="K5138" t="s">
        <v>278</v>
      </c>
      <c r="O5138" t="s">
        <v>194</v>
      </c>
      <c r="P5138">
        <v>2030</v>
      </c>
      <c r="Q5138">
        <v>0.67920548400000003</v>
      </c>
    </row>
    <row r="5139" spans="1:17" x14ac:dyDescent="0.25">
      <c r="A5139" t="s">
        <v>511</v>
      </c>
      <c r="B5139" t="s">
        <v>512</v>
      </c>
      <c r="C5139" t="s">
        <v>509</v>
      </c>
      <c r="D5139" t="s">
        <v>361</v>
      </c>
      <c r="E5139" t="s">
        <v>332</v>
      </c>
      <c r="F5139" t="s">
        <v>348</v>
      </c>
      <c r="G5139" t="s">
        <v>195</v>
      </c>
      <c r="H5139" t="s">
        <v>355</v>
      </c>
      <c r="I5139" t="s">
        <v>277</v>
      </c>
      <c r="K5139" t="s">
        <v>278</v>
      </c>
      <c r="O5139" t="s">
        <v>194</v>
      </c>
      <c r="P5139">
        <v>2050</v>
      </c>
      <c r="Q5139">
        <v>0.69277061699999998</v>
      </c>
    </row>
    <row r="5140" spans="1:17" x14ac:dyDescent="0.25">
      <c r="A5140" t="s">
        <v>511</v>
      </c>
      <c r="B5140" t="s">
        <v>512</v>
      </c>
      <c r="C5140" t="s">
        <v>509</v>
      </c>
      <c r="D5140" t="s">
        <v>361</v>
      </c>
      <c r="E5140" t="s">
        <v>332</v>
      </c>
      <c r="F5140" t="s">
        <v>348</v>
      </c>
      <c r="G5140" t="s">
        <v>195</v>
      </c>
      <c r="H5140" t="s">
        <v>355</v>
      </c>
      <c r="I5140" t="s">
        <v>277</v>
      </c>
      <c r="K5140" t="s">
        <v>278</v>
      </c>
      <c r="O5140" t="s">
        <v>264</v>
      </c>
      <c r="P5140">
        <v>2050</v>
      </c>
      <c r="Q5140">
        <v>0.51957796300000003</v>
      </c>
    </row>
    <row r="5141" spans="1:17" x14ac:dyDescent="0.25">
      <c r="A5141" t="s">
        <v>511</v>
      </c>
      <c r="B5141" t="s">
        <v>512</v>
      </c>
      <c r="C5141" t="s">
        <v>509</v>
      </c>
      <c r="D5141" t="s">
        <v>361</v>
      </c>
      <c r="E5141" t="s">
        <v>332</v>
      </c>
      <c r="F5141" t="s">
        <v>348</v>
      </c>
      <c r="G5141" t="s">
        <v>195</v>
      </c>
      <c r="H5141" t="s">
        <v>355</v>
      </c>
      <c r="I5141" t="s">
        <v>277</v>
      </c>
      <c r="K5141" t="s">
        <v>278</v>
      </c>
      <c r="O5141" t="s">
        <v>265</v>
      </c>
      <c r="P5141">
        <v>2050</v>
      </c>
      <c r="Q5141">
        <v>0.86596327100000003</v>
      </c>
    </row>
    <row r="5142" spans="1:17" x14ac:dyDescent="0.25">
      <c r="A5142" t="s">
        <v>511</v>
      </c>
      <c r="B5142" t="s">
        <v>512</v>
      </c>
      <c r="C5142" t="s">
        <v>509</v>
      </c>
      <c r="D5142" t="s">
        <v>361</v>
      </c>
      <c r="E5142" t="s">
        <v>332</v>
      </c>
      <c r="F5142" t="s">
        <v>348</v>
      </c>
      <c r="G5142" t="s">
        <v>195</v>
      </c>
      <c r="H5142" t="s">
        <v>215</v>
      </c>
      <c r="I5142" t="s">
        <v>216</v>
      </c>
      <c r="K5142" t="s">
        <v>202</v>
      </c>
      <c r="N5142" t="s">
        <v>206</v>
      </c>
      <c r="O5142" t="s">
        <v>194</v>
      </c>
      <c r="P5142">
        <v>2015</v>
      </c>
      <c r="Q5142">
        <v>25</v>
      </c>
    </row>
    <row r="5143" spans="1:17" x14ac:dyDescent="0.25">
      <c r="A5143" t="s">
        <v>511</v>
      </c>
      <c r="B5143" t="s">
        <v>512</v>
      </c>
      <c r="C5143" t="s">
        <v>509</v>
      </c>
      <c r="D5143" t="s">
        <v>361</v>
      </c>
      <c r="E5143" t="s">
        <v>332</v>
      </c>
      <c r="F5143" t="s">
        <v>348</v>
      </c>
      <c r="G5143" t="s">
        <v>195</v>
      </c>
      <c r="H5143" t="s">
        <v>215</v>
      </c>
      <c r="I5143" t="s">
        <v>216</v>
      </c>
      <c r="K5143" t="s">
        <v>202</v>
      </c>
      <c r="N5143" t="s">
        <v>206</v>
      </c>
      <c r="O5143" t="s">
        <v>194</v>
      </c>
      <c r="P5143">
        <v>2020</v>
      </c>
      <c r="Q5143">
        <v>25</v>
      </c>
    </row>
    <row r="5144" spans="1:17" x14ac:dyDescent="0.25">
      <c r="A5144" t="s">
        <v>511</v>
      </c>
      <c r="B5144" t="s">
        <v>512</v>
      </c>
      <c r="C5144" t="s">
        <v>509</v>
      </c>
      <c r="D5144" t="s">
        <v>361</v>
      </c>
      <c r="E5144" t="s">
        <v>332</v>
      </c>
      <c r="F5144" t="s">
        <v>348</v>
      </c>
      <c r="G5144" t="s">
        <v>195</v>
      </c>
      <c r="H5144" t="s">
        <v>215</v>
      </c>
      <c r="I5144" t="s">
        <v>216</v>
      </c>
      <c r="K5144" t="s">
        <v>202</v>
      </c>
      <c r="N5144" t="s">
        <v>206</v>
      </c>
      <c r="O5144" t="s">
        <v>264</v>
      </c>
      <c r="P5144">
        <v>2020</v>
      </c>
      <c r="Q5144">
        <v>20</v>
      </c>
    </row>
    <row r="5145" spans="1:17" x14ac:dyDescent="0.25">
      <c r="A5145" t="s">
        <v>511</v>
      </c>
      <c r="B5145" t="s">
        <v>512</v>
      </c>
      <c r="C5145" t="s">
        <v>509</v>
      </c>
      <c r="D5145" t="s">
        <v>361</v>
      </c>
      <c r="E5145" t="s">
        <v>332</v>
      </c>
      <c r="F5145" t="s">
        <v>348</v>
      </c>
      <c r="G5145" t="s">
        <v>195</v>
      </c>
      <c r="H5145" t="s">
        <v>215</v>
      </c>
      <c r="I5145" t="s">
        <v>216</v>
      </c>
      <c r="K5145" t="s">
        <v>202</v>
      </c>
      <c r="N5145" t="s">
        <v>206</v>
      </c>
      <c r="O5145" t="s">
        <v>265</v>
      </c>
      <c r="P5145">
        <v>2020</v>
      </c>
      <c r="Q5145">
        <v>35</v>
      </c>
    </row>
    <row r="5146" spans="1:17" x14ac:dyDescent="0.25">
      <c r="A5146" t="s">
        <v>511</v>
      </c>
      <c r="B5146" t="s">
        <v>512</v>
      </c>
      <c r="C5146" t="s">
        <v>509</v>
      </c>
      <c r="D5146" t="s">
        <v>361</v>
      </c>
      <c r="E5146" t="s">
        <v>332</v>
      </c>
      <c r="F5146" t="s">
        <v>348</v>
      </c>
      <c r="G5146" t="s">
        <v>195</v>
      </c>
      <c r="H5146" t="s">
        <v>215</v>
      </c>
      <c r="I5146" t="s">
        <v>216</v>
      </c>
      <c r="K5146" t="s">
        <v>202</v>
      </c>
      <c r="N5146" t="s">
        <v>206</v>
      </c>
      <c r="O5146" t="s">
        <v>194</v>
      </c>
      <c r="P5146">
        <v>2030</v>
      </c>
      <c r="Q5146">
        <v>25</v>
      </c>
    </row>
    <row r="5147" spans="1:17" x14ac:dyDescent="0.25">
      <c r="A5147" t="s">
        <v>511</v>
      </c>
      <c r="B5147" t="s">
        <v>512</v>
      </c>
      <c r="C5147" t="s">
        <v>509</v>
      </c>
      <c r="D5147" t="s">
        <v>361</v>
      </c>
      <c r="E5147" t="s">
        <v>332</v>
      </c>
      <c r="F5147" t="s">
        <v>348</v>
      </c>
      <c r="G5147" t="s">
        <v>195</v>
      </c>
      <c r="H5147" t="s">
        <v>215</v>
      </c>
      <c r="I5147" t="s">
        <v>216</v>
      </c>
      <c r="K5147" t="s">
        <v>202</v>
      </c>
      <c r="N5147" t="s">
        <v>206</v>
      </c>
      <c r="O5147" t="s">
        <v>194</v>
      </c>
      <c r="P5147">
        <v>2050</v>
      </c>
      <c r="Q5147">
        <v>25</v>
      </c>
    </row>
    <row r="5148" spans="1:17" x14ac:dyDescent="0.25">
      <c r="A5148" t="s">
        <v>511</v>
      </c>
      <c r="B5148" t="s">
        <v>512</v>
      </c>
      <c r="C5148" t="s">
        <v>509</v>
      </c>
      <c r="D5148" t="s">
        <v>361</v>
      </c>
      <c r="E5148" t="s">
        <v>332</v>
      </c>
      <c r="F5148" t="s">
        <v>348</v>
      </c>
      <c r="G5148" t="s">
        <v>195</v>
      </c>
      <c r="H5148" t="s">
        <v>215</v>
      </c>
      <c r="I5148" t="s">
        <v>216</v>
      </c>
      <c r="K5148" t="s">
        <v>202</v>
      </c>
      <c r="N5148" t="s">
        <v>206</v>
      </c>
      <c r="O5148" t="s">
        <v>264</v>
      </c>
      <c r="P5148">
        <v>2050</v>
      </c>
      <c r="Q5148">
        <v>20</v>
      </c>
    </row>
    <row r="5149" spans="1:17" x14ac:dyDescent="0.25">
      <c r="A5149" t="s">
        <v>511</v>
      </c>
      <c r="B5149" t="s">
        <v>512</v>
      </c>
      <c r="C5149" t="s">
        <v>509</v>
      </c>
      <c r="D5149" t="s">
        <v>361</v>
      </c>
      <c r="E5149" t="s">
        <v>332</v>
      </c>
      <c r="F5149" t="s">
        <v>348</v>
      </c>
      <c r="G5149" t="s">
        <v>195</v>
      </c>
      <c r="H5149" t="s">
        <v>215</v>
      </c>
      <c r="I5149" t="s">
        <v>216</v>
      </c>
      <c r="K5149" t="s">
        <v>202</v>
      </c>
      <c r="N5149" t="s">
        <v>206</v>
      </c>
      <c r="O5149" t="s">
        <v>265</v>
      </c>
      <c r="P5149">
        <v>2050</v>
      </c>
      <c r="Q5149">
        <v>35</v>
      </c>
    </row>
    <row r="5150" spans="1:17" x14ac:dyDescent="0.25">
      <c r="A5150" t="s">
        <v>511</v>
      </c>
      <c r="B5150" t="s">
        <v>512</v>
      </c>
      <c r="C5150" t="s">
        <v>509</v>
      </c>
      <c r="D5150" t="s">
        <v>361</v>
      </c>
      <c r="E5150" t="s">
        <v>332</v>
      </c>
      <c r="F5150" t="s">
        <v>348</v>
      </c>
      <c r="G5150" t="s">
        <v>218</v>
      </c>
      <c r="H5150" t="s">
        <v>219</v>
      </c>
      <c r="I5150" t="s">
        <v>220</v>
      </c>
      <c r="K5150" t="s">
        <v>221</v>
      </c>
      <c r="M5150" t="s">
        <v>344</v>
      </c>
      <c r="N5150" t="s">
        <v>513</v>
      </c>
      <c r="O5150" t="s">
        <v>194</v>
      </c>
      <c r="P5150">
        <v>2015</v>
      </c>
      <c r="Q5150">
        <v>20</v>
      </c>
    </row>
    <row r="5151" spans="1:17" x14ac:dyDescent="0.25">
      <c r="A5151" t="s">
        <v>511</v>
      </c>
      <c r="B5151" t="s">
        <v>512</v>
      </c>
      <c r="C5151" t="s">
        <v>509</v>
      </c>
      <c r="D5151" t="s">
        <v>361</v>
      </c>
      <c r="E5151" t="s">
        <v>332</v>
      </c>
      <c r="F5151" t="s">
        <v>348</v>
      </c>
      <c r="G5151" t="s">
        <v>218</v>
      </c>
      <c r="H5151" t="s">
        <v>219</v>
      </c>
      <c r="I5151" t="s">
        <v>220</v>
      </c>
      <c r="K5151" t="s">
        <v>221</v>
      </c>
      <c r="M5151" t="s">
        <v>344</v>
      </c>
      <c r="N5151" t="s">
        <v>513</v>
      </c>
      <c r="O5151" t="s">
        <v>194</v>
      </c>
      <c r="P5151">
        <v>2020</v>
      </c>
      <c r="Q5151">
        <v>10</v>
      </c>
    </row>
    <row r="5152" spans="1:17" x14ac:dyDescent="0.25">
      <c r="A5152" t="s">
        <v>511</v>
      </c>
      <c r="B5152" t="s">
        <v>512</v>
      </c>
      <c r="C5152" t="s">
        <v>509</v>
      </c>
      <c r="D5152" t="s">
        <v>361</v>
      </c>
      <c r="E5152" t="s">
        <v>332</v>
      </c>
      <c r="F5152" t="s">
        <v>348</v>
      </c>
      <c r="G5152" t="s">
        <v>218</v>
      </c>
      <c r="H5152" t="s">
        <v>219</v>
      </c>
      <c r="I5152" t="s">
        <v>220</v>
      </c>
      <c r="K5152" t="s">
        <v>221</v>
      </c>
      <c r="M5152" t="s">
        <v>344</v>
      </c>
      <c r="N5152" t="s">
        <v>513</v>
      </c>
      <c r="O5152" t="s">
        <v>264</v>
      </c>
      <c r="P5152">
        <v>2020</v>
      </c>
      <c r="Q5152">
        <v>4</v>
      </c>
    </row>
    <row r="5153" spans="1:17" x14ac:dyDescent="0.25">
      <c r="A5153" t="s">
        <v>511</v>
      </c>
      <c r="B5153" t="s">
        <v>512</v>
      </c>
      <c r="C5153" t="s">
        <v>509</v>
      </c>
      <c r="D5153" t="s">
        <v>361</v>
      </c>
      <c r="E5153" t="s">
        <v>332</v>
      </c>
      <c r="F5153" t="s">
        <v>348</v>
      </c>
      <c r="G5153" t="s">
        <v>218</v>
      </c>
      <c r="H5153" t="s">
        <v>219</v>
      </c>
      <c r="I5153" t="s">
        <v>220</v>
      </c>
      <c r="K5153" t="s">
        <v>221</v>
      </c>
      <c r="M5153" t="s">
        <v>344</v>
      </c>
      <c r="N5153" t="s">
        <v>513</v>
      </c>
      <c r="O5153" t="s">
        <v>265</v>
      </c>
      <c r="P5153">
        <v>2020</v>
      </c>
      <c r="Q5153">
        <v>16</v>
      </c>
    </row>
    <row r="5154" spans="1:17" x14ac:dyDescent="0.25">
      <c r="A5154" t="s">
        <v>511</v>
      </c>
      <c r="B5154" t="s">
        <v>512</v>
      </c>
      <c r="C5154" t="s">
        <v>509</v>
      </c>
      <c r="D5154" t="s">
        <v>361</v>
      </c>
      <c r="E5154" t="s">
        <v>332</v>
      </c>
      <c r="F5154" t="s">
        <v>348</v>
      </c>
      <c r="G5154" t="s">
        <v>218</v>
      </c>
      <c r="H5154" t="s">
        <v>219</v>
      </c>
      <c r="I5154" t="s">
        <v>220</v>
      </c>
      <c r="K5154" t="s">
        <v>221</v>
      </c>
      <c r="M5154" t="s">
        <v>344</v>
      </c>
      <c r="N5154" t="s">
        <v>513</v>
      </c>
      <c r="O5154" t="s">
        <v>194</v>
      </c>
      <c r="P5154">
        <v>2030</v>
      </c>
      <c r="Q5154">
        <v>8</v>
      </c>
    </row>
    <row r="5155" spans="1:17" x14ac:dyDescent="0.25">
      <c r="A5155" t="s">
        <v>511</v>
      </c>
      <c r="B5155" t="s">
        <v>512</v>
      </c>
      <c r="C5155" t="s">
        <v>509</v>
      </c>
      <c r="D5155" t="s">
        <v>361</v>
      </c>
      <c r="E5155" t="s">
        <v>332</v>
      </c>
      <c r="F5155" t="s">
        <v>348</v>
      </c>
      <c r="G5155" t="s">
        <v>218</v>
      </c>
      <c r="H5155" t="s">
        <v>219</v>
      </c>
      <c r="I5155" t="s">
        <v>220</v>
      </c>
      <c r="K5155" t="s">
        <v>221</v>
      </c>
      <c r="M5155" t="s">
        <v>344</v>
      </c>
      <c r="N5155" t="s">
        <v>513</v>
      </c>
      <c r="O5155" t="s">
        <v>194</v>
      </c>
      <c r="P5155">
        <v>2050</v>
      </c>
      <c r="Q5155">
        <v>4</v>
      </c>
    </row>
    <row r="5156" spans="1:17" x14ac:dyDescent="0.25">
      <c r="A5156" t="s">
        <v>511</v>
      </c>
      <c r="B5156" t="s">
        <v>512</v>
      </c>
      <c r="C5156" t="s">
        <v>509</v>
      </c>
      <c r="D5156" t="s">
        <v>361</v>
      </c>
      <c r="E5156" t="s">
        <v>332</v>
      </c>
      <c r="F5156" t="s">
        <v>348</v>
      </c>
      <c r="G5156" t="s">
        <v>218</v>
      </c>
      <c r="H5156" t="s">
        <v>219</v>
      </c>
      <c r="I5156" t="s">
        <v>220</v>
      </c>
      <c r="K5156" t="s">
        <v>221</v>
      </c>
      <c r="M5156" t="s">
        <v>344</v>
      </c>
      <c r="N5156" t="s">
        <v>513</v>
      </c>
      <c r="O5156" t="s">
        <v>264</v>
      </c>
      <c r="P5156">
        <v>2050</v>
      </c>
      <c r="Q5156">
        <v>2</v>
      </c>
    </row>
    <row r="5157" spans="1:17" x14ac:dyDescent="0.25">
      <c r="A5157" t="s">
        <v>511</v>
      </c>
      <c r="B5157" t="s">
        <v>512</v>
      </c>
      <c r="C5157" t="s">
        <v>509</v>
      </c>
      <c r="D5157" t="s">
        <v>361</v>
      </c>
      <c r="E5157" t="s">
        <v>332</v>
      </c>
      <c r="F5157" t="s">
        <v>348</v>
      </c>
      <c r="G5157" t="s">
        <v>218</v>
      </c>
      <c r="H5157" t="s">
        <v>219</v>
      </c>
      <c r="I5157" t="s">
        <v>220</v>
      </c>
      <c r="K5157" t="s">
        <v>221</v>
      </c>
      <c r="M5157" t="s">
        <v>344</v>
      </c>
      <c r="N5157" t="s">
        <v>513</v>
      </c>
      <c r="O5157" t="s">
        <v>265</v>
      </c>
      <c r="P5157">
        <v>2050</v>
      </c>
      <c r="Q5157">
        <v>16</v>
      </c>
    </row>
    <row r="5158" spans="1:17" x14ac:dyDescent="0.25">
      <c r="A5158" t="s">
        <v>511</v>
      </c>
      <c r="B5158" t="s">
        <v>512</v>
      </c>
      <c r="C5158" t="s">
        <v>509</v>
      </c>
      <c r="D5158" t="s">
        <v>361</v>
      </c>
      <c r="E5158" t="s">
        <v>332</v>
      </c>
      <c r="F5158" t="s">
        <v>348</v>
      </c>
      <c r="G5158" t="s">
        <v>218</v>
      </c>
      <c r="H5158" t="s">
        <v>223</v>
      </c>
      <c r="I5158" t="s">
        <v>224</v>
      </c>
      <c r="K5158" t="s">
        <v>221</v>
      </c>
      <c r="M5158" t="s">
        <v>344</v>
      </c>
      <c r="N5158" t="s">
        <v>513</v>
      </c>
      <c r="O5158" t="s">
        <v>194</v>
      </c>
      <c r="P5158">
        <v>2015</v>
      </c>
      <c r="Q5158">
        <v>1.2</v>
      </c>
    </row>
    <row r="5159" spans="1:17" x14ac:dyDescent="0.25">
      <c r="A5159" t="s">
        <v>511</v>
      </c>
      <c r="B5159" t="s">
        <v>512</v>
      </c>
      <c r="C5159" t="s">
        <v>509</v>
      </c>
      <c r="D5159" t="s">
        <v>361</v>
      </c>
      <c r="E5159" t="s">
        <v>332</v>
      </c>
      <c r="F5159" t="s">
        <v>348</v>
      </c>
      <c r="G5159" t="s">
        <v>218</v>
      </c>
      <c r="H5159" t="s">
        <v>223</v>
      </c>
      <c r="I5159" t="s">
        <v>224</v>
      </c>
      <c r="K5159" t="s">
        <v>221</v>
      </c>
      <c r="M5159" t="s">
        <v>344</v>
      </c>
      <c r="N5159" t="s">
        <v>513</v>
      </c>
      <c r="O5159" t="s">
        <v>194</v>
      </c>
      <c r="P5159">
        <v>2020</v>
      </c>
      <c r="Q5159">
        <v>1</v>
      </c>
    </row>
    <row r="5160" spans="1:17" x14ac:dyDescent="0.25">
      <c r="A5160" t="s">
        <v>511</v>
      </c>
      <c r="B5160" t="s">
        <v>512</v>
      </c>
      <c r="C5160" t="s">
        <v>509</v>
      </c>
      <c r="D5160" t="s">
        <v>361</v>
      </c>
      <c r="E5160" t="s">
        <v>332</v>
      </c>
      <c r="F5160" t="s">
        <v>348</v>
      </c>
      <c r="G5160" t="s">
        <v>218</v>
      </c>
      <c r="H5160" t="s">
        <v>223</v>
      </c>
      <c r="I5160" t="s">
        <v>224</v>
      </c>
      <c r="K5160" t="s">
        <v>221</v>
      </c>
      <c r="M5160" t="s">
        <v>344</v>
      </c>
      <c r="N5160" t="s">
        <v>513</v>
      </c>
      <c r="O5160" t="s">
        <v>264</v>
      </c>
      <c r="P5160">
        <v>2020</v>
      </c>
      <c r="Q5160">
        <v>1</v>
      </c>
    </row>
    <row r="5161" spans="1:17" x14ac:dyDescent="0.25">
      <c r="A5161" t="s">
        <v>511</v>
      </c>
      <c r="B5161" t="s">
        <v>512</v>
      </c>
      <c r="C5161" t="s">
        <v>509</v>
      </c>
      <c r="D5161" t="s">
        <v>361</v>
      </c>
      <c r="E5161" t="s">
        <v>332</v>
      </c>
      <c r="F5161" t="s">
        <v>348</v>
      </c>
      <c r="G5161" t="s">
        <v>218</v>
      </c>
      <c r="H5161" t="s">
        <v>223</v>
      </c>
      <c r="I5161" t="s">
        <v>224</v>
      </c>
      <c r="K5161" t="s">
        <v>221</v>
      </c>
      <c r="M5161" t="s">
        <v>344</v>
      </c>
      <c r="N5161" t="s">
        <v>513</v>
      </c>
      <c r="O5161" t="s">
        <v>265</v>
      </c>
      <c r="P5161">
        <v>2020</v>
      </c>
      <c r="Q5161">
        <v>3</v>
      </c>
    </row>
    <row r="5162" spans="1:17" x14ac:dyDescent="0.25">
      <c r="A5162" t="s">
        <v>511</v>
      </c>
      <c r="B5162" t="s">
        <v>512</v>
      </c>
      <c r="C5162" t="s">
        <v>509</v>
      </c>
      <c r="D5162" t="s">
        <v>361</v>
      </c>
      <c r="E5162" t="s">
        <v>332</v>
      </c>
      <c r="F5162" t="s">
        <v>348</v>
      </c>
      <c r="G5162" t="s">
        <v>218</v>
      </c>
      <c r="H5162" t="s">
        <v>223</v>
      </c>
      <c r="I5162" t="s">
        <v>224</v>
      </c>
      <c r="K5162" t="s">
        <v>221</v>
      </c>
      <c r="M5162" t="s">
        <v>344</v>
      </c>
      <c r="N5162" t="s">
        <v>513</v>
      </c>
      <c r="O5162" t="s">
        <v>194</v>
      </c>
      <c r="P5162">
        <v>2030</v>
      </c>
      <c r="Q5162">
        <v>1</v>
      </c>
    </row>
    <row r="5163" spans="1:17" x14ac:dyDescent="0.25">
      <c r="A5163" t="s">
        <v>511</v>
      </c>
      <c r="B5163" t="s">
        <v>512</v>
      </c>
      <c r="C5163" t="s">
        <v>509</v>
      </c>
      <c r="D5163" t="s">
        <v>361</v>
      </c>
      <c r="E5163" t="s">
        <v>332</v>
      </c>
      <c r="F5163" t="s">
        <v>348</v>
      </c>
      <c r="G5163" t="s">
        <v>218</v>
      </c>
      <c r="H5163" t="s">
        <v>223</v>
      </c>
      <c r="I5163" t="s">
        <v>224</v>
      </c>
      <c r="K5163" t="s">
        <v>221</v>
      </c>
      <c r="M5163" t="s">
        <v>344</v>
      </c>
      <c r="N5163" t="s">
        <v>513</v>
      </c>
      <c r="O5163" t="s">
        <v>194</v>
      </c>
      <c r="P5163">
        <v>2050</v>
      </c>
      <c r="Q5163">
        <v>1</v>
      </c>
    </row>
    <row r="5164" spans="1:17" x14ac:dyDescent="0.25">
      <c r="A5164" t="s">
        <v>511</v>
      </c>
      <c r="B5164" t="s">
        <v>512</v>
      </c>
      <c r="C5164" t="s">
        <v>509</v>
      </c>
      <c r="D5164" t="s">
        <v>361</v>
      </c>
      <c r="E5164" t="s">
        <v>332</v>
      </c>
      <c r="F5164" t="s">
        <v>348</v>
      </c>
      <c r="G5164" t="s">
        <v>218</v>
      </c>
      <c r="H5164" t="s">
        <v>223</v>
      </c>
      <c r="I5164" t="s">
        <v>224</v>
      </c>
      <c r="K5164" t="s">
        <v>221</v>
      </c>
      <c r="M5164" t="s">
        <v>344</v>
      </c>
      <c r="N5164" t="s">
        <v>513</v>
      </c>
      <c r="O5164" t="s">
        <v>264</v>
      </c>
      <c r="P5164">
        <v>2050</v>
      </c>
      <c r="Q5164">
        <v>0</v>
      </c>
    </row>
    <row r="5165" spans="1:17" x14ac:dyDescent="0.25">
      <c r="A5165" t="s">
        <v>511</v>
      </c>
      <c r="B5165" t="s">
        <v>512</v>
      </c>
      <c r="C5165" t="s">
        <v>509</v>
      </c>
      <c r="D5165" t="s">
        <v>361</v>
      </c>
      <c r="E5165" t="s">
        <v>332</v>
      </c>
      <c r="F5165" t="s">
        <v>348</v>
      </c>
      <c r="G5165" t="s">
        <v>218</v>
      </c>
      <c r="H5165" t="s">
        <v>223</v>
      </c>
      <c r="I5165" t="s">
        <v>224</v>
      </c>
      <c r="K5165" t="s">
        <v>221</v>
      </c>
      <c r="M5165" t="s">
        <v>344</v>
      </c>
      <c r="N5165" t="s">
        <v>513</v>
      </c>
      <c r="O5165" t="s">
        <v>265</v>
      </c>
      <c r="P5165">
        <v>2050</v>
      </c>
      <c r="Q5165">
        <v>1</v>
      </c>
    </row>
    <row r="5166" spans="1:17" x14ac:dyDescent="0.25">
      <c r="A5166" t="s">
        <v>511</v>
      </c>
      <c r="B5166" t="s">
        <v>512</v>
      </c>
      <c r="C5166" t="s">
        <v>509</v>
      </c>
      <c r="D5166" t="s">
        <v>361</v>
      </c>
      <c r="E5166" t="s">
        <v>332</v>
      </c>
      <c r="F5166" t="s">
        <v>348</v>
      </c>
      <c r="G5166" t="s">
        <v>218</v>
      </c>
      <c r="H5166" t="s">
        <v>225</v>
      </c>
      <c r="I5166" t="s">
        <v>226</v>
      </c>
      <c r="K5166" t="s">
        <v>221</v>
      </c>
      <c r="M5166" t="s">
        <v>344</v>
      </c>
      <c r="N5166" t="s">
        <v>513</v>
      </c>
      <c r="O5166" t="s">
        <v>194</v>
      </c>
      <c r="P5166">
        <v>2015</v>
      </c>
      <c r="Q5166">
        <v>90</v>
      </c>
    </row>
    <row r="5167" spans="1:17" x14ac:dyDescent="0.25">
      <c r="A5167" t="s">
        <v>511</v>
      </c>
      <c r="B5167" t="s">
        <v>512</v>
      </c>
      <c r="C5167" t="s">
        <v>509</v>
      </c>
      <c r="D5167" t="s">
        <v>361</v>
      </c>
      <c r="E5167" t="s">
        <v>332</v>
      </c>
      <c r="F5167" t="s">
        <v>348</v>
      </c>
      <c r="G5167" t="s">
        <v>218</v>
      </c>
      <c r="H5167" t="s">
        <v>225</v>
      </c>
      <c r="I5167" t="s">
        <v>226</v>
      </c>
      <c r="K5167" t="s">
        <v>221</v>
      </c>
      <c r="M5167" t="s">
        <v>344</v>
      </c>
      <c r="N5167" t="s">
        <v>513</v>
      </c>
      <c r="O5167" t="s">
        <v>194</v>
      </c>
      <c r="P5167">
        <v>2020</v>
      </c>
      <c r="Q5167">
        <v>60</v>
      </c>
    </row>
    <row r="5168" spans="1:17" x14ac:dyDescent="0.25">
      <c r="A5168" t="s">
        <v>511</v>
      </c>
      <c r="B5168" t="s">
        <v>512</v>
      </c>
      <c r="C5168" t="s">
        <v>509</v>
      </c>
      <c r="D5168" t="s">
        <v>361</v>
      </c>
      <c r="E5168" t="s">
        <v>332</v>
      </c>
      <c r="F5168" t="s">
        <v>348</v>
      </c>
      <c r="G5168" t="s">
        <v>218</v>
      </c>
      <c r="H5168" t="s">
        <v>225</v>
      </c>
      <c r="I5168" t="s">
        <v>226</v>
      </c>
      <c r="K5168" t="s">
        <v>221</v>
      </c>
      <c r="M5168" t="s">
        <v>344</v>
      </c>
      <c r="N5168" t="s">
        <v>513</v>
      </c>
      <c r="O5168" t="s">
        <v>264</v>
      </c>
      <c r="P5168">
        <v>2020</v>
      </c>
      <c r="Q5168">
        <v>40</v>
      </c>
    </row>
    <row r="5169" spans="1:17" x14ac:dyDescent="0.25">
      <c r="A5169" t="s">
        <v>511</v>
      </c>
      <c r="B5169" t="s">
        <v>512</v>
      </c>
      <c r="C5169" t="s">
        <v>509</v>
      </c>
      <c r="D5169" t="s">
        <v>361</v>
      </c>
      <c r="E5169" t="s">
        <v>332</v>
      </c>
      <c r="F5169" t="s">
        <v>348</v>
      </c>
      <c r="G5169" t="s">
        <v>218</v>
      </c>
      <c r="H5169" t="s">
        <v>225</v>
      </c>
      <c r="I5169" t="s">
        <v>226</v>
      </c>
      <c r="K5169" t="s">
        <v>221</v>
      </c>
      <c r="M5169" t="s">
        <v>344</v>
      </c>
      <c r="N5169" t="s">
        <v>513</v>
      </c>
      <c r="O5169" t="s">
        <v>265</v>
      </c>
      <c r="P5169">
        <v>2020</v>
      </c>
      <c r="Q5169">
        <v>80</v>
      </c>
    </row>
    <row r="5170" spans="1:17" x14ac:dyDescent="0.25">
      <c r="A5170" t="s">
        <v>511</v>
      </c>
      <c r="B5170" t="s">
        <v>512</v>
      </c>
      <c r="C5170" t="s">
        <v>509</v>
      </c>
      <c r="D5170" t="s">
        <v>361</v>
      </c>
      <c r="E5170" t="s">
        <v>332</v>
      </c>
      <c r="F5170" t="s">
        <v>348</v>
      </c>
      <c r="G5170" t="s">
        <v>218</v>
      </c>
      <c r="H5170" t="s">
        <v>225</v>
      </c>
      <c r="I5170" t="s">
        <v>226</v>
      </c>
      <c r="K5170" t="s">
        <v>221</v>
      </c>
      <c r="M5170" t="s">
        <v>344</v>
      </c>
      <c r="N5170" t="s">
        <v>513</v>
      </c>
      <c r="O5170" t="s">
        <v>194</v>
      </c>
      <c r="P5170">
        <v>2030</v>
      </c>
      <c r="Q5170">
        <v>40</v>
      </c>
    </row>
    <row r="5171" spans="1:17" x14ac:dyDescent="0.25">
      <c r="A5171" t="s">
        <v>511</v>
      </c>
      <c r="B5171" t="s">
        <v>512</v>
      </c>
      <c r="C5171" t="s">
        <v>509</v>
      </c>
      <c r="D5171" t="s">
        <v>361</v>
      </c>
      <c r="E5171" t="s">
        <v>332</v>
      </c>
      <c r="F5171" t="s">
        <v>348</v>
      </c>
      <c r="G5171" t="s">
        <v>218</v>
      </c>
      <c r="H5171" t="s">
        <v>225</v>
      </c>
      <c r="I5171" t="s">
        <v>226</v>
      </c>
      <c r="K5171" t="s">
        <v>221</v>
      </c>
      <c r="M5171" t="s">
        <v>344</v>
      </c>
      <c r="N5171" t="s">
        <v>513</v>
      </c>
      <c r="O5171" t="s">
        <v>194</v>
      </c>
      <c r="P5171">
        <v>2050</v>
      </c>
      <c r="Q5171">
        <v>30</v>
      </c>
    </row>
    <row r="5172" spans="1:17" x14ac:dyDescent="0.25">
      <c r="A5172" t="s">
        <v>511</v>
      </c>
      <c r="B5172" t="s">
        <v>512</v>
      </c>
      <c r="C5172" t="s">
        <v>509</v>
      </c>
      <c r="D5172" t="s">
        <v>361</v>
      </c>
      <c r="E5172" t="s">
        <v>332</v>
      </c>
      <c r="F5172" t="s">
        <v>348</v>
      </c>
      <c r="G5172" t="s">
        <v>218</v>
      </c>
      <c r="H5172" t="s">
        <v>225</v>
      </c>
      <c r="I5172" t="s">
        <v>226</v>
      </c>
      <c r="K5172" t="s">
        <v>221</v>
      </c>
      <c r="M5172" t="s">
        <v>344</v>
      </c>
      <c r="N5172" t="s">
        <v>513</v>
      </c>
      <c r="O5172" t="s">
        <v>264</v>
      </c>
      <c r="P5172">
        <v>2050</v>
      </c>
      <c r="Q5172">
        <v>20</v>
      </c>
    </row>
    <row r="5173" spans="1:17" x14ac:dyDescent="0.25">
      <c r="A5173" t="s">
        <v>511</v>
      </c>
      <c r="B5173" t="s">
        <v>512</v>
      </c>
      <c r="C5173" t="s">
        <v>509</v>
      </c>
      <c r="D5173" t="s">
        <v>361</v>
      </c>
      <c r="E5173" t="s">
        <v>332</v>
      </c>
      <c r="F5173" t="s">
        <v>348</v>
      </c>
      <c r="G5173" t="s">
        <v>218</v>
      </c>
      <c r="H5173" t="s">
        <v>225</v>
      </c>
      <c r="I5173" t="s">
        <v>226</v>
      </c>
      <c r="K5173" t="s">
        <v>221</v>
      </c>
      <c r="M5173" t="s">
        <v>344</v>
      </c>
      <c r="N5173" t="s">
        <v>513</v>
      </c>
      <c r="O5173" t="s">
        <v>265</v>
      </c>
      <c r="P5173">
        <v>2050</v>
      </c>
      <c r="Q5173">
        <v>40</v>
      </c>
    </row>
    <row r="5174" spans="1:17" x14ac:dyDescent="0.25">
      <c r="A5174" t="s">
        <v>511</v>
      </c>
      <c r="B5174" t="s">
        <v>512</v>
      </c>
      <c r="C5174" t="s">
        <v>509</v>
      </c>
      <c r="D5174" t="s">
        <v>361</v>
      </c>
      <c r="E5174" t="s">
        <v>332</v>
      </c>
      <c r="F5174" t="s">
        <v>348</v>
      </c>
      <c r="G5174" t="s">
        <v>218</v>
      </c>
      <c r="H5174" t="s">
        <v>317</v>
      </c>
      <c r="I5174" t="s">
        <v>318</v>
      </c>
      <c r="K5174" t="s">
        <v>221</v>
      </c>
      <c r="M5174" t="s">
        <v>344</v>
      </c>
      <c r="N5174" t="s">
        <v>513</v>
      </c>
      <c r="O5174" t="s">
        <v>194</v>
      </c>
      <c r="P5174">
        <v>2015</v>
      </c>
      <c r="Q5174">
        <v>2</v>
      </c>
    </row>
    <row r="5175" spans="1:17" x14ac:dyDescent="0.25">
      <c r="A5175" t="s">
        <v>511</v>
      </c>
      <c r="B5175" t="s">
        <v>512</v>
      </c>
      <c r="C5175" t="s">
        <v>509</v>
      </c>
      <c r="D5175" t="s">
        <v>361</v>
      </c>
      <c r="E5175" t="s">
        <v>332</v>
      </c>
      <c r="F5175" t="s">
        <v>348</v>
      </c>
      <c r="G5175" t="s">
        <v>218</v>
      </c>
      <c r="H5175" t="s">
        <v>317</v>
      </c>
      <c r="I5175" t="s">
        <v>318</v>
      </c>
      <c r="K5175" t="s">
        <v>221</v>
      </c>
      <c r="M5175" t="s">
        <v>344</v>
      </c>
      <c r="N5175" t="s">
        <v>513</v>
      </c>
      <c r="O5175" t="s">
        <v>194</v>
      </c>
      <c r="P5175">
        <v>2020</v>
      </c>
      <c r="Q5175">
        <v>0.3</v>
      </c>
    </row>
    <row r="5176" spans="1:17" x14ac:dyDescent="0.25">
      <c r="A5176" t="s">
        <v>511</v>
      </c>
      <c r="B5176" t="s">
        <v>512</v>
      </c>
      <c r="C5176" t="s">
        <v>509</v>
      </c>
      <c r="D5176" t="s">
        <v>361</v>
      </c>
      <c r="E5176" t="s">
        <v>332</v>
      </c>
      <c r="F5176" t="s">
        <v>348</v>
      </c>
      <c r="G5176" t="s">
        <v>218</v>
      </c>
      <c r="H5176" t="s">
        <v>317</v>
      </c>
      <c r="I5176" t="s">
        <v>318</v>
      </c>
      <c r="K5176" t="s">
        <v>221</v>
      </c>
      <c r="M5176" t="s">
        <v>344</v>
      </c>
      <c r="N5176" t="s">
        <v>513</v>
      </c>
      <c r="O5176" t="s">
        <v>264</v>
      </c>
      <c r="P5176">
        <v>2020</v>
      </c>
      <c r="Q5176">
        <v>0.1</v>
      </c>
    </row>
    <row r="5177" spans="1:17" x14ac:dyDescent="0.25">
      <c r="A5177" t="s">
        <v>511</v>
      </c>
      <c r="B5177" t="s">
        <v>512</v>
      </c>
      <c r="C5177" t="s">
        <v>509</v>
      </c>
      <c r="D5177" t="s">
        <v>361</v>
      </c>
      <c r="E5177" t="s">
        <v>332</v>
      </c>
      <c r="F5177" t="s">
        <v>348</v>
      </c>
      <c r="G5177" t="s">
        <v>218</v>
      </c>
      <c r="H5177" t="s">
        <v>317</v>
      </c>
      <c r="I5177" t="s">
        <v>318</v>
      </c>
      <c r="K5177" t="s">
        <v>221</v>
      </c>
      <c r="M5177" t="s">
        <v>344</v>
      </c>
      <c r="N5177" t="s">
        <v>513</v>
      </c>
      <c r="O5177" t="s">
        <v>265</v>
      </c>
      <c r="P5177">
        <v>2020</v>
      </c>
      <c r="Q5177">
        <v>2</v>
      </c>
    </row>
    <row r="5178" spans="1:17" x14ac:dyDescent="0.25">
      <c r="A5178" t="s">
        <v>511</v>
      </c>
      <c r="B5178" t="s">
        <v>512</v>
      </c>
      <c r="C5178" t="s">
        <v>509</v>
      </c>
      <c r="D5178" t="s">
        <v>361</v>
      </c>
      <c r="E5178" t="s">
        <v>332</v>
      </c>
      <c r="F5178" t="s">
        <v>348</v>
      </c>
      <c r="G5178" t="s">
        <v>218</v>
      </c>
      <c r="H5178" t="s">
        <v>317</v>
      </c>
      <c r="I5178" t="s">
        <v>318</v>
      </c>
      <c r="K5178" t="s">
        <v>221</v>
      </c>
      <c r="M5178" t="s">
        <v>344</v>
      </c>
      <c r="N5178" t="s">
        <v>513</v>
      </c>
      <c r="O5178" t="s">
        <v>194</v>
      </c>
      <c r="P5178">
        <v>2030</v>
      </c>
      <c r="Q5178">
        <v>0.3</v>
      </c>
    </row>
    <row r="5179" spans="1:17" x14ac:dyDescent="0.25">
      <c r="A5179" t="s">
        <v>511</v>
      </c>
      <c r="B5179" t="s">
        <v>512</v>
      </c>
      <c r="C5179" t="s">
        <v>509</v>
      </c>
      <c r="D5179" t="s">
        <v>361</v>
      </c>
      <c r="E5179" t="s">
        <v>332</v>
      </c>
      <c r="F5179" t="s">
        <v>348</v>
      </c>
      <c r="G5179" t="s">
        <v>218</v>
      </c>
      <c r="H5179" t="s">
        <v>317</v>
      </c>
      <c r="I5179" t="s">
        <v>318</v>
      </c>
      <c r="K5179" t="s">
        <v>221</v>
      </c>
      <c r="M5179" t="s">
        <v>344</v>
      </c>
      <c r="N5179" t="s">
        <v>513</v>
      </c>
      <c r="O5179" t="s">
        <v>194</v>
      </c>
      <c r="P5179">
        <v>2050</v>
      </c>
      <c r="Q5179">
        <v>0.3</v>
      </c>
    </row>
    <row r="5180" spans="1:17" x14ac:dyDescent="0.25">
      <c r="A5180" t="s">
        <v>511</v>
      </c>
      <c r="B5180" t="s">
        <v>512</v>
      </c>
      <c r="C5180" t="s">
        <v>509</v>
      </c>
      <c r="D5180" t="s">
        <v>361</v>
      </c>
      <c r="E5180" t="s">
        <v>332</v>
      </c>
      <c r="F5180" t="s">
        <v>348</v>
      </c>
      <c r="G5180" t="s">
        <v>218</v>
      </c>
      <c r="H5180" t="s">
        <v>317</v>
      </c>
      <c r="I5180" t="s">
        <v>318</v>
      </c>
      <c r="K5180" t="s">
        <v>221</v>
      </c>
      <c r="M5180" t="s">
        <v>344</v>
      </c>
      <c r="N5180" t="s">
        <v>513</v>
      </c>
      <c r="O5180" t="s">
        <v>264</v>
      </c>
      <c r="P5180">
        <v>2050</v>
      </c>
      <c r="Q5180">
        <v>0.1</v>
      </c>
    </row>
    <row r="5181" spans="1:17" x14ac:dyDescent="0.25">
      <c r="A5181" t="s">
        <v>511</v>
      </c>
      <c r="B5181" t="s">
        <v>512</v>
      </c>
      <c r="C5181" t="s">
        <v>509</v>
      </c>
      <c r="D5181" t="s">
        <v>361</v>
      </c>
      <c r="E5181" t="s">
        <v>332</v>
      </c>
      <c r="F5181" t="s">
        <v>348</v>
      </c>
      <c r="G5181" t="s">
        <v>218</v>
      </c>
      <c r="H5181" t="s">
        <v>317</v>
      </c>
      <c r="I5181" t="s">
        <v>318</v>
      </c>
      <c r="K5181" t="s">
        <v>221</v>
      </c>
      <c r="M5181" t="s">
        <v>344</v>
      </c>
      <c r="N5181" t="s">
        <v>513</v>
      </c>
      <c r="O5181" t="s">
        <v>265</v>
      </c>
      <c r="P5181">
        <v>2050</v>
      </c>
      <c r="Q5181">
        <v>1</v>
      </c>
    </row>
    <row r="5182" spans="1:17" x14ac:dyDescent="0.25">
      <c r="A5182" t="s">
        <v>511</v>
      </c>
      <c r="B5182" t="s">
        <v>512</v>
      </c>
      <c r="C5182" t="s">
        <v>509</v>
      </c>
      <c r="D5182" t="s">
        <v>361</v>
      </c>
      <c r="E5182" t="s">
        <v>332</v>
      </c>
      <c r="F5182" t="s">
        <v>348</v>
      </c>
      <c r="G5182" t="s">
        <v>218</v>
      </c>
      <c r="H5182" t="s">
        <v>229</v>
      </c>
      <c r="I5182" t="s">
        <v>230</v>
      </c>
      <c r="J5182" t="s">
        <v>231</v>
      </c>
      <c r="K5182" t="s">
        <v>191</v>
      </c>
      <c r="M5182" t="s">
        <v>344</v>
      </c>
      <c r="N5182" t="s">
        <v>513</v>
      </c>
      <c r="O5182" t="s">
        <v>194</v>
      </c>
      <c r="P5182">
        <v>2015</v>
      </c>
      <c r="Q5182">
        <v>0.97970000000000002</v>
      </c>
    </row>
    <row r="5183" spans="1:17" x14ac:dyDescent="0.25">
      <c r="A5183" t="s">
        <v>511</v>
      </c>
      <c r="B5183" t="s">
        <v>512</v>
      </c>
      <c r="C5183" t="s">
        <v>509</v>
      </c>
      <c r="D5183" t="s">
        <v>361</v>
      </c>
      <c r="E5183" t="s">
        <v>332</v>
      </c>
      <c r="F5183" t="s">
        <v>348</v>
      </c>
      <c r="G5183" t="s">
        <v>218</v>
      </c>
      <c r="H5183" t="s">
        <v>229</v>
      </c>
      <c r="I5183" t="s">
        <v>230</v>
      </c>
      <c r="J5183" t="s">
        <v>231</v>
      </c>
      <c r="K5183" t="s">
        <v>191</v>
      </c>
      <c r="M5183" t="s">
        <v>344</v>
      </c>
      <c r="N5183" t="s">
        <v>513</v>
      </c>
      <c r="O5183" t="s">
        <v>194</v>
      </c>
      <c r="P5183">
        <v>2020</v>
      </c>
      <c r="Q5183">
        <v>0.97970000000000002</v>
      </c>
    </row>
    <row r="5184" spans="1:17" x14ac:dyDescent="0.25">
      <c r="A5184" t="s">
        <v>511</v>
      </c>
      <c r="B5184" t="s">
        <v>512</v>
      </c>
      <c r="C5184" t="s">
        <v>509</v>
      </c>
      <c r="D5184" t="s">
        <v>361</v>
      </c>
      <c r="E5184" t="s">
        <v>332</v>
      </c>
      <c r="F5184" t="s">
        <v>348</v>
      </c>
      <c r="G5184" t="s">
        <v>218</v>
      </c>
      <c r="H5184" t="s">
        <v>229</v>
      </c>
      <c r="I5184" t="s">
        <v>230</v>
      </c>
      <c r="J5184" t="s">
        <v>231</v>
      </c>
      <c r="K5184" t="s">
        <v>191</v>
      </c>
      <c r="M5184" t="s">
        <v>344</v>
      </c>
      <c r="N5184" t="s">
        <v>513</v>
      </c>
      <c r="O5184" t="s">
        <v>264</v>
      </c>
      <c r="P5184">
        <v>2020</v>
      </c>
      <c r="Q5184">
        <v>0.94925000000000004</v>
      </c>
    </row>
    <row r="5185" spans="1:17" x14ac:dyDescent="0.25">
      <c r="A5185" t="s">
        <v>511</v>
      </c>
      <c r="B5185" t="s">
        <v>512</v>
      </c>
      <c r="C5185" t="s">
        <v>509</v>
      </c>
      <c r="D5185" t="s">
        <v>361</v>
      </c>
      <c r="E5185" t="s">
        <v>332</v>
      </c>
      <c r="F5185" t="s">
        <v>348</v>
      </c>
      <c r="G5185" t="s">
        <v>218</v>
      </c>
      <c r="H5185" t="s">
        <v>229</v>
      </c>
      <c r="I5185" t="s">
        <v>230</v>
      </c>
      <c r="J5185" t="s">
        <v>231</v>
      </c>
      <c r="K5185" t="s">
        <v>191</v>
      </c>
      <c r="M5185" t="s">
        <v>344</v>
      </c>
      <c r="N5185" t="s">
        <v>513</v>
      </c>
      <c r="O5185" t="s">
        <v>265</v>
      </c>
      <c r="P5185">
        <v>2020</v>
      </c>
      <c r="Q5185">
        <v>0.98985000000000001</v>
      </c>
    </row>
    <row r="5186" spans="1:17" x14ac:dyDescent="0.25">
      <c r="A5186" t="s">
        <v>511</v>
      </c>
      <c r="B5186" t="s">
        <v>512</v>
      </c>
      <c r="C5186" t="s">
        <v>509</v>
      </c>
      <c r="D5186" t="s">
        <v>361</v>
      </c>
      <c r="E5186" t="s">
        <v>332</v>
      </c>
      <c r="F5186" t="s">
        <v>348</v>
      </c>
      <c r="G5186" t="s">
        <v>218</v>
      </c>
      <c r="H5186" t="s">
        <v>229</v>
      </c>
      <c r="I5186" t="s">
        <v>230</v>
      </c>
      <c r="J5186" t="s">
        <v>231</v>
      </c>
      <c r="K5186" t="s">
        <v>191</v>
      </c>
      <c r="M5186" t="s">
        <v>344</v>
      </c>
      <c r="N5186" t="s">
        <v>513</v>
      </c>
      <c r="O5186" t="s">
        <v>194</v>
      </c>
      <c r="P5186">
        <v>2030</v>
      </c>
      <c r="Q5186">
        <v>0.97970000000000002</v>
      </c>
    </row>
    <row r="5187" spans="1:17" x14ac:dyDescent="0.25">
      <c r="A5187" t="s">
        <v>511</v>
      </c>
      <c r="B5187" t="s">
        <v>512</v>
      </c>
      <c r="C5187" t="s">
        <v>509</v>
      </c>
      <c r="D5187" t="s">
        <v>361</v>
      </c>
      <c r="E5187" t="s">
        <v>332</v>
      </c>
      <c r="F5187" t="s">
        <v>348</v>
      </c>
      <c r="G5187" t="s">
        <v>218</v>
      </c>
      <c r="H5187" t="s">
        <v>229</v>
      </c>
      <c r="I5187" t="s">
        <v>230</v>
      </c>
      <c r="J5187" t="s">
        <v>231</v>
      </c>
      <c r="K5187" t="s">
        <v>191</v>
      </c>
      <c r="M5187" t="s">
        <v>344</v>
      </c>
      <c r="N5187" t="s">
        <v>513</v>
      </c>
      <c r="O5187" t="s">
        <v>194</v>
      </c>
      <c r="P5187">
        <v>2050</v>
      </c>
      <c r="Q5187">
        <v>0.97970000000000002</v>
      </c>
    </row>
    <row r="5188" spans="1:17" x14ac:dyDescent="0.25">
      <c r="A5188" t="s">
        <v>511</v>
      </c>
      <c r="B5188" t="s">
        <v>512</v>
      </c>
      <c r="C5188" t="s">
        <v>509</v>
      </c>
      <c r="D5188" t="s">
        <v>361</v>
      </c>
      <c r="E5188" t="s">
        <v>332</v>
      </c>
      <c r="F5188" t="s">
        <v>348</v>
      </c>
      <c r="G5188" t="s">
        <v>218</v>
      </c>
      <c r="H5188" t="s">
        <v>229</v>
      </c>
      <c r="I5188" t="s">
        <v>230</v>
      </c>
      <c r="J5188" t="s">
        <v>231</v>
      </c>
      <c r="K5188" t="s">
        <v>191</v>
      </c>
      <c r="M5188" t="s">
        <v>344</v>
      </c>
      <c r="N5188" t="s">
        <v>513</v>
      </c>
      <c r="O5188" t="s">
        <v>264</v>
      </c>
      <c r="P5188">
        <v>2050</v>
      </c>
      <c r="Q5188">
        <v>0.97970000000000002</v>
      </c>
    </row>
    <row r="5189" spans="1:17" x14ac:dyDescent="0.25">
      <c r="A5189" t="s">
        <v>511</v>
      </c>
      <c r="B5189" t="s">
        <v>512</v>
      </c>
      <c r="C5189" t="s">
        <v>509</v>
      </c>
      <c r="D5189" t="s">
        <v>361</v>
      </c>
      <c r="E5189" t="s">
        <v>332</v>
      </c>
      <c r="F5189" t="s">
        <v>348</v>
      </c>
      <c r="G5189" t="s">
        <v>218</v>
      </c>
      <c r="H5189" t="s">
        <v>229</v>
      </c>
      <c r="I5189" t="s">
        <v>230</v>
      </c>
      <c r="J5189" t="s">
        <v>231</v>
      </c>
      <c r="K5189" t="s">
        <v>191</v>
      </c>
      <c r="M5189" t="s">
        <v>344</v>
      </c>
      <c r="N5189" t="s">
        <v>513</v>
      </c>
      <c r="O5189" t="s">
        <v>265</v>
      </c>
      <c r="P5189">
        <v>2050</v>
      </c>
      <c r="Q5189">
        <v>0.98985000000000001</v>
      </c>
    </row>
    <row r="5190" spans="1:17" x14ac:dyDescent="0.25">
      <c r="A5190" t="s">
        <v>511</v>
      </c>
      <c r="B5190" t="s">
        <v>512</v>
      </c>
      <c r="C5190" t="s">
        <v>509</v>
      </c>
      <c r="D5190" t="s">
        <v>361</v>
      </c>
      <c r="E5190" t="s">
        <v>332</v>
      </c>
      <c r="F5190" t="s">
        <v>348</v>
      </c>
      <c r="G5190" t="s">
        <v>233</v>
      </c>
      <c r="H5190" t="s">
        <v>287</v>
      </c>
      <c r="I5190" t="s">
        <v>240</v>
      </c>
      <c r="J5190" t="s">
        <v>288</v>
      </c>
      <c r="K5190" t="s">
        <v>241</v>
      </c>
      <c r="L5190" t="s">
        <v>237</v>
      </c>
      <c r="M5190" t="s">
        <v>368</v>
      </c>
      <c r="O5190" t="s">
        <v>194</v>
      </c>
      <c r="P5190">
        <v>2015</v>
      </c>
      <c r="Q5190">
        <v>4.023222359</v>
      </c>
    </row>
    <row r="5191" spans="1:17" x14ac:dyDescent="0.25">
      <c r="A5191" t="s">
        <v>511</v>
      </c>
      <c r="B5191" t="s">
        <v>512</v>
      </c>
      <c r="C5191" t="s">
        <v>509</v>
      </c>
      <c r="D5191" t="s">
        <v>361</v>
      </c>
      <c r="E5191" t="s">
        <v>332</v>
      </c>
      <c r="F5191" t="s">
        <v>348</v>
      </c>
      <c r="G5191" t="s">
        <v>233</v>
      </c>
      <c r="H5191" t="s">
        <v>287</v>
      </c>
      <c r="I5191" t="s">
        <v>240</v>
      </c>
      <c r="J5191" t="s">
        <v>288</v>
      </c>
      <c r="K5191" t="s">
        <v>241</v>
      </c>
      <c r="L5191" t="s">
        <v>237</v>
      </c>
      <c r="M5191" t="s">
        <v>368</v>
      </c>
      <c r="O5191" t="s">
        <v>194</v>
      </c>
      <c r="P5191">
        <v>2020</v>
      </c>
      <c r="Q5191">
        <v>3.92364259</v>
      </c>
    </row>
    <row r="5192" spans="1:17" x14ac:dyDescent="0.25">
      <c r="A5192" t="s">
        <v>511</v>
      </c>
      <c r="B5192" t="s">
        <v>512</v>
      </c>
      <c r="C5192" t="s">
        <v>509</v>
      </c>
      <c r="D5192" t="s">
        <v>361</v>
      </c>
      <c r="E5192" t="s">
        <v>332</v>
      </c>
      <c r="F5192" t="s">
        <v>348</v>
      </c>
      <c r="G5192" t="s">
        <v>233</v>
      </c>
      <c r="H5192" t="s">
        <v>287</v>
      </c>
      <c r="I5192" t="s">
        <v>240</v>
      </c>
      <c r="J5192" t="s">
        <v>288</v>
      </c>
      <c r="K5192" t="s">
        <v>241</v>
      </c>
      <c r="L5192" t="s">
        <v>237</v>
      </c>
      <c r="M5192" t="s">
        <v>368</v>
      </c>
      <c r="O5192" t="s">
        <v>264</v>
      </c>
      <c r="P5192">
        <v>2020</v>
      </c>
      <c r="Q5192">
        <v>3.4197390059999999</v>
      </c>
    </row>
    <row r="5193" spans="1:17" x14ac:dyDescent="0.25">
      <c r="A5193" t="s">
        <v>511</v>
      </c>
      <c r="B5193" t="s">
        <v>512</v>
      </c>
      <c r="C5193" t="s">
        <v>509</v>
      </c>
      <c r="D5193" t="s">
        <v>361</v>
      </c>
      <c r="E5193" t="s">
        <v>332</v>
      </c>
      <c r="F5193" t="s">
        <v>348</v>
      </c>
      <c r="G5193" t="s">
        <v>233</v>
      </c>
      <c r="H5193" t="s">
        <v>287</v>
      </c>
      <c r="I5193" t="s">
        <v>240</v>
      </c>
      <c r="J5193" t="s">
        <v>288</v>
      </c>
      <c r="K5193" t="s">
        <v>241</v>
      </c>
      <c r="L5193" t="s">
        <v>237</v>
      </c>
      <c r="M5193" t="s">
        <v>368</v>
      </c>
      <c r="O5193" t="s">
        <v>265</v>
      </c>
      <c r="P5193">
        <v>2020</v>
      </c>
      <c r="Q5193">
        <v>4.6267057129999998</v>
      </c>
    </row>
    <row r="5194" spans="1:17" x14ac:dyDescent="0.25">
      <c r="A5194" t="s">
        <v>511</v>
      </c>
      <c r="B5194" t="s">
        <v>512</v>
      </c>
      <c r="C5194" t="s">
        <v>509</v>
      </c>
      <c r="D5194" t="s">
        <v>361</v>
      </c>
      <c r="E5194" t="s">
        <v>332</v>
      </c>
      <c r="F5194" t="s">
        <v>348</v>
      </c>
      <c r="G5194" t="s">
        <v>233</v>
      </c>
      <c r="H5194" t="s">
        <v>287</v>
      </c>
      <c r="I5194" t="s">
        <v>240</v>
      </c>
      <c r="J5194" t="s">
        <v>288</v>
      </c>
      <c r="K5194" t="s">
        <v>241</v>
      </c>
      <c r="L5194" t="s">
        <v>237</v>
      </c>
      <c r="M5194" t="s">
        <v>368</v>
      </c>
      <c r="O5194" t="s">
        <v>194</v>
      </c>
      <c r="P5194">
        <v>2030</v>
      </c>
      <c r="Q5194">
        <v>3.7170585909999998</v>
      </c>
    </row>
    <row r="5195" spans="1:17" x14ac:dyDescent="0.25">
      <c r="A5195" t="s">
        <v>511</v>
      </c>
      <c r="B5195" t="s">
        <v>512</v>
      </c>
      <c r="C5195" t="s">
        <v>509</v>
      </c>
      <c r="D5195" t="s">
        <v>361</v>
      </c>
      <c r="E5195" t="s">
        <v>332</v>
      </c>
      <c r="F5195" t="s">
        <v>348</v>
      </c>
      <c r="G5195" t="s">
        <v>233</v>
      </c>
      <c r="H5195" t="s">
        <v>287</v>
      </c>
      <c r="I5195" t="s">
        <v>240</v>
      </c>
      <c r="J5195" t="s">
        <v>288</v>
      </c>
      <c r="K5195" t="s">
        <v>241</v>
      </c>
      <c r="L5195" t="s">
        <v>237</v>
      </c>
      <c r="M5195" t="s">
        <v>368</v>
      </c>
      <c r="O5195" t="s">
        <v>194</v>
      </c>
      <c r="P5195">
        <v>2050</v>
      </c>
      <c r="Q5195">
        <v>3.7038809050000001</v>
      </c>
    </row>
    <row r="5196" spans="1:17" x14ac:dyDescent="0.25">
      <c r="A5196" t="s">
        <v>511</v>
      </c>
      <c r="B5196" t="s">
        <v>512</v>
      </c>
      <c r="C5196" t="s">
        <v>509</v>
      </c>
      <c r="D5196" t="s">
        <v>361</v>
      </c>
      <c r="E5196" t="s">
        <v>332</v>
      </c>
      <c r="F5196" t="s">
        <v>348</v>
      </c>
      <c r="G5196" t="s">
        <v>233</v>
      </c>
      <c r="H5196" t="s">
        <v>287</v>
      </c>
      <c r="I5196" t="s">
        <v>240</v>
      </c>
      <c r="J5196" t="s">
        <v>288</v>
      </c>
      <c r="K5196" t="s">
        <v>241</v>
      </c>
      <c r="L5196" t="s">
        <v>237</v>
      </c>
      <c r="M5196" t="s">
        <v>368</v>
      </c>
      <c r="O5196" t="s">
        <v>264</v>
      </c>
      <c r="P5196">
        <v>2050</v>
      </c>
      <c r="Q5196">
        <v>2.8434719309999998</v>
      </c>
    </row>
    <row r="5197" spans="1:17" x14ac:dyDescent="0.25">
      <c r="A5197" t="s">
        <v>511</v>
      </c>
      <c r="B5197" t="s">
        <v>512</v>
      </c>
      <c r="C5197" t="s">
        <v>509</v>
      </c>
      <c r="D5197" t="s">
        <v>361</v>
      </c>
      <c r="E5197" t="s">
        <v>332</v>
      </c>
      <c r="F5197" t="s">
        <v>348</v>
      </c>
      <c r="G5197" t="s">
        <v>233</v>
      </c>
      <c r="H5197" t="s">
        <v>287</v>
      </c>
      <c r="I5197" t="s">
        <v>240</v>
      </c>
      <c r="J5197" t="s">
        <v>288</v>
      </c>
      <c r="K5197" t="s">
        <v>241</v>
      </c>
      <c r="L5197" t="s">
        <v>237</v>
      </c>
      <c r="M5197" t="s">
        <v>368</v>
      </c>
      <c r="O5197" t="s">
        <v>265</v>
      </c>
      <c r="P5197">
        <v>2050</v>
      </c>
      <c r="Q5197">
        <v>5.0133547780000001</v>
      </c>
    </row>
    <row r="5198" spans="1:17" x14ac:dyDescent="0.25">
      <c r="A5198" t="s">
        <v>511</v>
      </c>
      <c r="B5198" t="s">
        <v>512</v>
      </c>
      <c r="C5198" t="s">
        <v>509</v>
      </c>
      <c r="D5198" t="s">
        <v>361</v>
      </c>
      <c r="E5198" t="s">
        <v>332</v>
      </c>
      <c r="F5198" t="s">
        <v>348</v>
      </c>
      <c r="G5198" t="s">
        <v>233</v>
      </c>
      <c r="H5198" t="s">
        <v>289</v>
      </c>
      <c r="I5198" t="s">
        <v>240</v>
      </c>
      <c r="J5198" t="s">
        <v>290</v>
      </c>
      <c r="K5198" t="s">
        <v>241</v>
      </c>
      <c r="L5198" t="s">
        <v>237</v>
      </c>
      <c r="M5198" t="s">
        <v>368</v>
      </c>
      <c r="O5198" t="s">
        <v>194</v>
      </c>
      <c r="P5198">
        <v>2015</v>
      </c>
      <c r="Q5198">
        <v>2.4548475409999999</v>
      </c>
    </row>
    <row r="5199" spans="1:17" x14ac:dyDescent="0.25">
      <c r="A5199" t="s">
        <v>511</v>
      </c>
      <c r="B5199" t="s">
        <v>512</v>
      </c>
      <c r="C5199" t="s">
        <v>509</v>
      </c>
      <c r="D5199" t="s">
        <v>361</v>
      </c>
      <c r="E5199" t="s">
        <v>332</v>
      </c>
      <c r="F5199" t="s">
        <v>348</v>
      </c>
      <c r="G5199" t="s">
        <v>233</v>
      </c>
      <c r="H5199" t="s">
        <v>289</v>
      </c>
      <c r="I5199" t="s">
        <v>240</v>
      </c>
      <c r="J5199" t="s">
        <v>290</v>
      </c>
      <c r="K5199" t="s">
        <v>241</v>
      </c>
      <c r="L5199" t="s">
        <v>237</v>
      </c>
      <c r="M5199" t="s">
        <v>368</v>
      </c>
      <c r="O5199" t="s">
        <v>194</v>
      </c>
      <c r="P5199">
        <v>2020</v>
      </c>
      <c r="Q5199">
        <v>2.3940870040000002</v>
      </c>
    </row>
    <row r="5200" spans="1:17" x14ac:dyDescent="0.25">
      <c r="A5200" t="s">
        <v>511</v>
      </c>
      <c r="B5200" t="s">
        <v>512</v>
      </c>
      <c r="C5200" t="s">
        <v>509</v>
      </c>
      <c r="D5200" t="s">
        <v>361</v>
      </c>
      <c r="E5200" t="s">
        <v>332</v>
      </c>
      <c r="F5200" t="s">
        <v>348</v>
      </c>
      <c r="G5200" t="s">
        <v>233</v>
      </c>
      <c r="H5200" t="s">
        <v>289</v>
      </c>
      <c r="I5200" t="s">
        <v>240</v>
      </c>
      <c r="J5200" t="s">
        <v>290</v>
      </c>
      <c r="K5200" t="s">
        <v>241</v>
      </c>
      <c r="L5200" t="s">
        <v>237</v>
      </c>
      <c r="M5200" t="s">
        <v>368</v>
      </c>
      <c r="O5200" t="s">
        <v>264</v>
      </c>
      <c r="P5200">
        <v>2020</v>
      </c>
      <c r="Q5200">
        <v>2.0866204100000001</v>
      </c>
    </row>
    <row r="5201" spans="1:17" x14ac:dyDescent="0.25">
      <c r="A5201" t="s">
        <v>511</v>
      </c>
      <c r="B5201" t="s">
        <v>512</v>
      </c>
      <c r="C5201" t="s">
        <v>509</v>
      </c>
      <c r="D5201" t="s">
        <v>361</v>
      </c>
      <c r="E5201" t="s">
        <v>332</v>
      </c>
      <c r="F5201" t="s">
        <v>348</v>
      </c>
      <c r="G5201" t="s">
        <v>233</v>
      </c>
      <c r="H5201" t="s">
        <v>289</v>
      </c>
      <c r="I5201" t="s">
        <v>240</v>
      </c>
      <c r="J5201" t="s">
        <v>290</v>
      </c>
      <c r="K5201" t="s">
        <v>241</v>
      </c>
      <c r="L5201" t="s">
        <v>237</v>
      </c>
      <c r="M5201" t="s">
        <v>368</v>
      </c>
      <c r="O5201" t="s">
        <v>265</v>
      </c>
      <c r="P5201">
        <v>2020</v>
      </c>
      <c r="Q5201">
        <v>2.8230746729999998</v>
      </c>
    </row>
    <row r="5202" spans="1:17" x14ac:dyDescent="0.25">
      <c r="A5202" t="s">
        <v>511</v>
      </c>
      <c r="B5202" t="s">
        <v>512</v>
      </c>
      <c r="C5202" t="s">
        <v>509</v>
      </c>
      <c r="D5202" t="s">
        <v>361</v>
      </c>
      <c r="E5202" t="s">
        <v>332</v>
      </c>
      <c r="F5202" t="s">
        <v>348</v>
      </c>
      <c r="G5202" t="s">
        <v>233</v>
      </c>
      <c r="H5202" t="s">
        <v>289</v>
      </c>
      <c r="I5202" t="s">
        <v>240</v>
      </c>
      <c r="J5202" t="s">
        <v>290</v>
      </c>
      <c r="K5202" t="s">
        <v>241</v>
      </c>
      <c r="L5202" t="s">
        <v>237</v>
      </c>
      <c r="M5202" t="s">
        <v>368</v>
      </c>
      <c r="O5202" t="s">
        <v>194</v>
      </c>
      <c r="P5202">
        <v>2030</v>
      </c>
      <c r="Q5202">
        <v>2.2680357510000002</v>
      </c>
    </row>
    <row r="5203" spans="1:17" x14ac:dyDescent="0.25">
      <c r="A5203" t="s">
        <v>511</v>
      </c>
      <c r="B5203" t="s">
        <v>512</v>
      </c>
      <c r="C5203" t="s">
        <v>509</v>
      </c>
      <c r="D5203" t="s">
        <v>361</v>
      </c>
      <c r="E5203" t="s">
        <v>332</v>
      </c>
      <c r="F5203" t="s">
        <v>348</v>
      </c>
      <c r="G5203" t="s">
        <v>233</v>
      </c>
      <c r="H5203" t="s">
        <v>289</v>
      </c>
      <c r="I5203" t="s">
        <v>240</v>
      </c>
      <c r="J5203" t="s">
        <v>290</v>
      </c>
      <c r="K5203" t="s">
        <v>241</v>
      </c>
      <c r="L5203" t="s">
        <v>237</v>
      </c>
      <c r="M5203" t="s">
        <v>368</v>
      </c>
      <c r="O5203" t="s">
        <v>194</v>
      </c>
      <c r="P5203">
        <v>2050</v>
      </c>
      <c r="Q5203">
        <v>2.0926653640000001</v>
      </c>
    </row>
    <row r="5204" spans="1:17" x14ac:dyDescent="0.25">
      <c r="A5204" t="s">
        <v>511</v>
      </c>
      <c r="B5204" t="s">
        <v>512</v>
      </c>
      <c r="C5204" t="s">
        <v>509</v>
      </c>
      <c r="D5204" t="s">
        <v>361</v>
      </c>
      <c r="E5204" t="s">
        <v>332</v>
      </c>
      <c r="F5204" t="s">
        <v>348</v>
      </c>
      <c r="G5204" t="s">
        <v>233</v>
      </c>
      <c r="H5204" t="s">
        <v>289</v>
      </c>
      <c r="I5204" t="s">
        <v>240</v>
      </c>
      <c r="J5204" t="s">
        <v>290</v>
      </c>
      <c r="K5204" t="s">
        <v>241</v>
      </c>
      <c r="L5204" t="s">
        <v>237</v>
      </c>
      <c r="M5204" t="s">
        <v>368</v>
      </c>
      <c r="O5204" t="s">
        <v>264</v>
      </c>
      <c r="P5204">
        <v>2050</v>
      </c>
      <c r="Q5204">
        <v>1.734999822</v>
      </c>
    </row>
    <row r="5205" spans="1:17" x14ac:dyDescent="0.25">
      <c r="A5205" t="s">
        <v>511</v>
      </c>
      <c r="B5205" t="s">
        <v>512</v>
      </c>
      <c r="C5205" t="s">
        <v>509</v>
      </c>
      <c r="D5205" t="s">
        <v>361</v>
      </c>
      <c r="E5205" t="s">
        <v>332</v>
      </c>
      <c r="F5205" t="s">
        <v>348</v>
      </c>
      <c r="G5205" t="s">
        <v>233</v>
      </c>
      <c r="H5205" t="s">
        <v>289</v>
      </c>
      <c r="I5205" t="s">
        <v>240</v>
      </c>
      <c r="J5205" t="s">
        <v>290</v>
      </c>
      <c r="K5205" t="s">
        <v>241</v>
      </c>
      <c r="L5205" t="s">
        <v>237</v>
      </c>
      <c r="M5205" t="s">
        <v>368</v>
      </c>
      <c r="O5205" t="s">
        <v>265</v>
      </c>
      <c r="P5205">
        <v>2050</v>
      </c>
      <c r="Q5205">
        <v>2.8916663709999999</v>
      </c>
    </row>
    <row r="5206" spans="1:17" x14ac:dyDescent="0.25">
      <c r="A5206" t="s">
        <v>511</v>
      </c>
      <c r="B5206" t="s">
        <v>512</v>
      </c>
      <c r="C5206" t="s">
        <v>509</v>
      </c>
      <c r="D5206" t="s">
        <v>361</v>
      </c>
      <c r="E5206" t="s">
        <v>332</v>
      </c>
      <c r="F5206" t="s">
        <v>348</v>
      </c>
      <c r="G5206" t="s">
        <v>233</v>
      </c>
      <c r="H5206" t="s">
        <v>162</v>
      </c>
      <c r="I5206" t="s">
        <v>234</v>
      </c>
      <c r="J5206" t="s">
        <v>235</v>
      </c>
      <c r="K5206" t="s">
        <v>236</v>
      </c>
      <c r="L5206" t="s">
        <v>237</v>
      </c>
      <c r="O5206" t="s">
        <v>194</v>
      </c>
      <c r="P5206">
        <v>2015</v>
      </c>
      <c r="Q5206">
        <v>285000</v>
      </c>
    </row>
    <row r="5207" spans="1:17" x14ac:dyDescent="0.25">
      <c r="A5207" t="s">
        <v>511</v>
      </c>
      <c r="B5207" t="s">
        <v>512</v>
      </c>
      <c r="C5207" t="s">
        <v>509</v>
      </c>
      <c r="D5207" t="s">
        <v>361</v>
      </c>
      <c r="E5207" t="s">
        <v>332</v>
      </c>
      <c r="F5207" t="s">
        <v>348</v>
      </c>
      <c r="G5207" t="s">
        <v>233</v>
      </c>
      <c r="H5207" t="s">
        <v>162</v>
      </c>
      <c r="I5207" t="s">
        <v>234</v>
      </c>
      <c r="J5207" t="s">
        <v>235</v>
      </c>
      <c r="K5207" t="s">
        <v>236</v>
      </c>
      <c r="L5207" t="s">
        <v>237</v>
      </c>
      <c r="O5207" t="s">
        <v>194</v>
      </c>
      <c r="P5207">
        <v>2020</v>
      </c>
      <c r="Q5207">
        <v>281000</v>
      </c>
    </row>
    <row r="5208" spans="1:17" x14ac:dyDescent="0.25">
      <c r="A5208" t="s">
        <v>511</v>
      </c>
      <c r="B5208" t="s">
        <v>512</v>
      </c>
      <c r="C5208" t="s">
        <v>509</v>
      </c>
      <c r="D5208" t="s">
        <v>361</v>
      </c>
      <c r="E5208" t="s">
        <v>332</v>
      </c>
      <c r="F5208" t="s">
        <v>348</v>
      </c>
      <c r="G5208" t="s">
        <v>233</v>
      </c>
      <c r="H5208" t="s">
        <v>162</v>
      </c>
      <c r="I5208" t="s">
        <v>234</v>
      </c>
      <c r="J5208" t="s">
        <v>235</v>
      </c>
      <c r="K5208" t="s">
        <v>236</v>
      </c>
      <c r="L5208" t="s">
        <v>237</v>
      </c>
      <c r="O5208" t="s">
        <v>264</v>
      </c>
      <c r="P5208">
        <v>2020</v>
      </c>
      <c r="Q5208">
        <v>241000</v>
      </c>
    </row>
    <row r="5209" spans="1:17" x14ac:dyDescent="0.25">
      <c r="A5209" t="s">
        <v>511</v>
      </c>
      <c r="B5209" t="s">
        <v>512</v>
      </c>
      <c r="C5209" t="s">
        <v>509</v>
      </c>
      <c r="D5209" t="s">
        <v>361</v>
      </c>
      <c r="E5209" t="s">
        <v>332</v>
      </c>
      <c r="F5209" t="s">
        <v>348</v>
      </c>
      <c r="G5209" t="s">
        <v>233</v>
      </c>
      <c r="H5209" t="s">
        <v>162</v>
      </c>
      <c r="I5209" t="s">
        <v>234</v>
      </c>
      <c r="J5209" t="s">
        <v>235</v>
      </c>
      <c r="K5209" t="s">
        <v>236</v>
      </c>
      <c r="L5209" t="s">
        <v>237</v>
      </c>
      <c r="O5209" t="s">
        <v>265</v>
      </c>
      <c r="P5209">
        <v>2020</v>
      </c>
      <c r="Q5209">
        <v>326000</v>
      </c>
    </row>
    <row r="5210" spans="1:17" x14ac:dyDescent="0.25">
      <c r="A5210" t="s">
        <v>511</v>
      </c>
      <c r="B5210" t="s">
        <v>512</v>
      </c>
      <c r="C5210" t="s">
        <v>509</v>
      </c>
      <c r="D5210" t="s">
        <v>361</v>
      </c>
      <c r="E5210" t="s">
        <v>332</v>
      </c>
      <c r="F5210" t="s">
        <v>348</v>
      </c>
      <c r="G5210" t="s">
        <v>233</v>
      </c>
      <c r="H5210" t="s">
        <v>162</v>
      </c>
      <c r="I5210" t="s">
        <v>234</v>
      </c>
      <c r="J5210" t="s">
        <v>235</v>
      </c>
      <c r="K5210" t="s">
        <v>236</v>
      </c>
      <c r="L5210" t="s">
        <v>237</v>
      </c>
      <c r="O5210" t="s">
        <v>194</v>
      </c>
      <c r="P5210">
        <v>2030</v>
      </c>
      <c r="Q5210">
        <v>273000</v>
      </c>
    </row>
    <row r="5211" spans="1:17" x14ac:dyDescent="0.25">
      <c r="A5211" t="s">
        <v>511</v>
      </c>
      <c r="B5211" t="s">
        <v>512</v>
      </c>
      <c r="C5211" t="s">
        <v>509</v>
      </c>
      <c r="D5211" t="s">
        <v>361</v>
      </c>
      <c r="E5211" t="s">
        <v>332</v>
      </c>
      <c r="F5211" t="s">
        <v>348</v>
      </c>
      <c r="G5211" t="s">
        <v>233</v>
      </c>
      <c r="H5211" t="s">
        <v>162</v>
      </c>
      <c r="I5211" t="s">
        <v>234</v>
      </c>
      <c r="J5211" t="s">
        <v>235</v>
      </c>
      <c r="K5211" t="s">
        <v>236</v>
      </c>
      <c r="L5211" t="s">
        <v>237</v>
      </c>
      <c r="O5211" t="s">
        <v>194</v>
      </c>
      <c r="P5211">
        <v>2050</v>
      </c>
      <c r="Q5211">
        <v>270000</v>
      </c>
    </row>
    <row r="5212" spans="1:17" x14ac:dyDescent="0.25">
      <c r="A5212" t="s">
        <v>511</v>
      </c>
      <c r="B5212" t="s">
        <v>512</v>
      </c>
      <c r="C5212" t="s">
        <v>509</v>
      </c>
      <c r="D5212" t="s">
        <v>361</v>
      </c>
      <c r="E5212" t="s">
        <v>332</v>
      </c>
      <c r="F5212" t="s">
        <v>348</v>
      </c>
      <c r="G5212" t="s">
        <v>233</v>
      </c>
      <c r="H5212" t="s">
        <v>162</v>
      </c>
      <c r="I5212" t="s">
        <v>234</v>
      </c>
      <c r="J5212" t="s">
        <v>235</v>
      </c>
      <c r="K5212" t="s">
        <v>236</v>
      </c>
      <c r="L5212" t="s">
        <v>237</v>
      </c>
      <c r="O5212" t="s">
        <v>264</v>
      </c>
      <c r="P5212">
        <v>2050</v>
      </c>
      <c r="Q5212">
        <v>205000</v>
      </c>
    </row>
    <row r="5213" spans="1:17" x14ac:dyDescent="0.25">
      <c r="A5213" t="s">
        <v>511</v>
      </c>
      <c r="B5213" t="s">
        <v>512</v>
      </c>
      <c r="C5213" t="s">
        <v>509</v>
      </c>
      <c r="D5213" t="s">
        <v>361</v>
      </c>
      <c r="E5213" t="s">
        <v>332</v>
      </c>
      <c r="F5213" t="s">
        <v>348</v>
      </c>
      <c r="G5213" t="s">
        <v>233</v>
      </c>
      <c r="H5213" t="s">
        <v>162</v>
      </c>
      <c r="I5213" t="s">
        <v>234</v>
      </c>
      <c r="J5213" t="s">
        <v>235</v>
      </c>
      <c r="K5213" t="s">
        <v>236</v>
      </c>
      <c r="L5213" t="s">
        <v>237</v>
      </c>
      <c r="O5213" t="s">
        <v>265</v>
      </c>
      <c r="P5213">
        <v>2050</v>
      </c>
      <c r="Q5213">
        <v>347000</v>
      </c>
    </row>
    <row r="5214" spans="1:17" x14ac:dyDescent="0.25">
      <c r="A5214" t="s">
        <v>511</v>
      </c>
      <c r="B5214" t="s">
        <v>512</v>
      </c>
      <c r="C5214" t="s">
        <v>509</v>
      </c>
      <c r="D5214" t="s">
        <v>361</v>
      </c>
      <c r="E5214" t="s">
        <v>332</v>
      </c>
      <c r="F5214" t="s">
        <v>348</v>
      </c>
      <c r="G5214" t="s">
        <v>233</v>
      </c>
      <c r="H5214" t="s">
        <v>163</v>
      </c>
      <c r="I5214" t="s">
        <v>240</v>
      </c>
      <c r="J5214" t="s">
        <v>235</v>
      </c>
      <c r="K5214" t="s">
        <v>241</v>
      </c>
      <c r="L5214" t="s">
        <v>237</v>
      </c>
      <c r="M5214" t="s">
        <v>514</v>
      </c>
      <c r="N5214" t="s">
        <v>206</v>
      </c>
      <c r="O5214" t="s">
        <v>194</v>
      </c>
      <c r="P5214">
        <v>2015</v>
      </c>
      <c r="Q5214">
        <v>6.4780699009999996</v>
      </c>
    </row>
    <row r="5215" spans="1:17" x14ac:dyDescent="0.25">
      <c r="A5215" t="s">
        <v>511</v>
      </c>
      <c r="B5215" t="s">
        <v>512</v>
      </c>
      <c r="C5215" t="s">
        <v>509</v>
      </c>
      <c r="D5215" t="s">
        <v>361</v>
      </c>
      <c r="E5215" t="s">
        <v>332</v>
      </c>
      <c r="F5215" t="s">
        <v>348</v>
      </c>
      <c r="G5215" t="s">
        <v>233</v>
      </c>
      <c r="H5215" t="s">
        <v>163</v>
      </c>
      <c r="I5215" t="s">
        <v>240</v>
      </c>
      <c r="J5215" t="s">
        <v>235</v>
      </c>
      <c r="K5215" t="s">
        <v>241</v>
      </c>
      <c r="L5215" t="s">
        <v>237</v>
      </c>
      <c r="M5215" t="s">
        <v>514</v>
      </c>
      <c r="N5215" t="s">
        <v>206</v>
      </c>
      <c r="O5215" t="s">
        <v>194</v>
      </c>
      <c r="P5215">
        <v>2020</v>
      </c>
      <c r="Q5215">
        <v>6.3177295930000001</v>
      </c>
    </row>
    <row r="5216" spans="1:17" x14ac:dyDescent="0.25">
      <c r="A5216" t="s">
        <v>511</v>
      </c>
      <c r="B5216" t="s">
        <v>512</v>
      </c>
      <c r="C5216" t="s">
        <v>509</v>
      </c>
      <c r="D5216" t="s">
        <v>361</v>
      </c>
      <c r="E5216" t="s">
        <v>332</v>
      </c>
      <c r="F5216" t="s">
        <v>348</v>
      </c>
      <c r="G5216" t="s">
        <v>233</v>
      </c>
      <c r="H5216" t="s">
        <v>163</v>
      </c>
      <c r="I5216" t="s">
        <v>240</v>
      </c>
      <c r="J5216" t="s">
        <v>235</v>
      </c>
      <c r="K5216" t="s">
        <v>241</v>
      </c>
      <c r="L5216" t="s">
        <v>237</v>
      </c>
      <c r="M5216" t="s">
        <v>514</v>
      </c>
      <c r="N5216" t="s">
        <v>206</v>
      </c>
      <c r="O5216" t="s">
        <v>264</v>
      </c>
      <c r="P5216">
        <v>2020</v>
      </c>
      <c r="Q5216">
        <v>5.5063594159999996</v>
      </c>
    </row>
    <row r="5217" spans="1:17" x14ac:dyDescent="0.25">
      <c r="A5217" t="s">
        <v>511</v>
      </c>
      <c r="B5217" t="s">
        <v>512</v>
      </c>
      <c r="C5217" t="s">
        <v>509</v>
      </c>
      <c r="D5217" t="s">
        <v>361</v>
      </c>
      <c r="E5217" t="s">
        <v>332</v>
      </c>
      <c r="F5217" t="s">
        <v>348</v>
      </c>
      <c r="G5217" t="s">
        <v>233</v>
      </c>
      <c r="H5217" t="s">
        <v>163</v>
      </c>
      <c r="I5217" t="s">
        <v>240</v>
      </c>
      <c r="J5217" t="s">
        <v>235</v>
      </c>
      <c r="K5217" t="s">
        <v>241</v>
      </c>
      <c r="L5217" t="s">
        <v>237</v>
      </c>
      <c r="M5217" t="s">
        <v>514</v>
      </c>
      <c r="N5217" t="s">
        <v>206</v>
      </c>
      <c r="O5217" t="s">
        <v>265</v>
      </c>
      <c r="P5217">
        <v>2020</v>
      </c>
      <c r="Q5217">
        <v>7.4497803859999996</v>
      </c>
    </row>
    <row r="5218" spans="1:17" x14ac:dyDescent="0.25">
      <c r="A5218" t="s">
        <v>511</v>
      </c>
      <c r="B5218" t="s">
        <v>512</v>
      </c>
      <c r="C5218" t="s">
        <v>509</v>
      </c>
      <c r="D5218" t="s">
        <v>361</v>
      </c>
      <c r="E5218" t="s">
        <v>332</v>
      </c>
      <c r="F5218" t="s">
        <v>348</v>
      </c>
      <c r="G5218" t="s">
        <v>233</v>
      </c>
      <c r="H5218" t="s">
        <v>163</v>
      </c>
      <c r="I5218" t="s">
        <v>240</v>
      </c>
      <c r="J5218" t="s">
        <v>235</v>
      </c>
      <c r="K5218" t="s">
        <v>241</v>
      </c>
      <c r="L5218" t="s">
        <v>237</v>
      </c>
      <c r="M5218" t="s">
        <v>514</v>
      </c>
      <c r="N5218" t="s">
        <v>206</v>
      </c>
      <c r="O5218" t="s">
        <v>194</v>
      </c>
      <c r="P5218">
        <v>2030</v>
      </c>
      <c r="Q5218">
        <v>5.985094342</v>
      </c>
    </row>
    <row r="5219" spans="1:17" x14ac:dyDescent="0.25">
      <c r="A5219" t="s">
        <v>511</v>
      </c>
      <c r="B5219" t="s">
        <v>512</v>
      </c>
      <c r="C5219" t="s">
        <v>509</v>
      </c>
      <c r="D5219" t="s">
        <v>361</v>
      </c>
      <c r="E5219" t="s">
        <v>332</v>
      </c>
      <c r="F5219" t="s">
        <v>348</v>
      </c>
      <c r="G5219" t="s">
        <v>233</v>
      </c>
      <c r="H5219" t="s">
        <v>163</v>
      </c>
      <c r="I5219" t="s">
        <v>240</v>
      </c>
      <c r="J5219" t="s">
        <v>235</v>
      </c>
      <c r="K5219" t="s">
        <v>241</v>
      </c>
      <c r="L5219" t="s">
        <v>237</v>
      </c>
      <c r="M5219" t="s">
        <v>514</v>
      </c>
      <c r="N5219" t="s">
        <v>206</v>
      </c>
      <c r="O5219" t="s">
        <v>194</v>
      </c>
      <c r="P5219">
        <v>2050</v>
      </c>
      <c r="Q5219">
        <v>5.7965462690000003</v>
      </c>
    </row>
    <row r="5220" spans="1:17" x14ac:dyDescent="0.25">
      <c r="A5220" t="s">
        <v>511</v>
      </c>
      <c r="B5220" t="s">
        <v>512</v>
      </c>
      <c r="C5220" t="s">
        <v>509</v>
      </c>
      <c r="D5220" t="s">
        <v>361</v>
      </c>
      <c r="E5220" t="s">
        <v>332</v>
      </c>
      <c r="F5220" t="s">
        <v>348</v>
      </c>
      <c r="G5220" t="s">
        <v>233</v>
      </c>
      <c r="H5220" t="s">
        <v>163</v>
      </c>
      <c r="I5220" t="s">
        <v>240</v>
      </c>
      <c r="J5220" t="s">
        <v>235</v>
      </c>
      <c r="K5220" t="s">
        <v>241</v>
      </c>
      <c r="L5220" t="s">
        <v>237</v>
      </c>
      <c r="M5220" t="s">
        <v>514</v>
      </c>
      <c r="N5220" t="s">
        <v>206</v>
      </c>
      <c r="O5220" t="s">
        <v>264</v>
      </c>
      <c r="P5220">
        <v>2050</v>
      </c>
      <c r="Q5220">
        <v>4.5784717539999997</v>
      </c>
    </row>
    <row r="5221" spans="1:17" x14ac:dyDescent="0.25">
      <c r="A5221" t="s">
        <v>511</v>
      </c>
      <c r="B5221" t="s">
        <v>512</v>
      </c>
      <c r="C5221" t="s">
        <v>509</v>
      </c>
      <c r="D5221" t="s">
        <v>361</v>
      </c>
      <c r="E5221" t="s">
        <v>332</v>
      </c>
      <c r="F5221" t="s">
        <v>348</v>
      </c>
      <c r="G5221" t="s">
        <v>233</v>
      </c>
      <c r="H5221" t="s">
        <v>163</v>
      </c>
      <c r="I5221" t="s">
        <v>240</v>
      </c>
      <c r="J5221" t="s">
        <v>235</v>
      </c>
      <c r="K5221" t="s">
        <v>241</v>
      </c>
      <c r="L5221" t="s">
        <v>237</v>
      </c>
      <c r="M5221" t="s">
        <v>514</v>
      </c>
      <c r="N5221" t="s">
        <v>206</v>
      </c>
      <c r="O5221" t="s">
        <v>265</v>
      </c>
      <c r="P5221">
        <v>2050</v>
      </c>
      <c r="Q5221">
        <v>7.9050211490000004</v>
      </c>
    </row>
    <row r="5222" spans="1:17" x14ac:dyDescent="0.25">
      <c r="A5222" t="s">
        <v>511</v>
      </c>
      <c r="B5222" t="s">
        <v>512</v>
      </c>
      <c r="C5222" t="s">
        <v>509</v>
      </c>
      <c r="D5222" t="s">
        <v>361</v>
      </c>
      <c r="E5222" t="s">
        <v>332</v>
      </c>
      <c r="F5222" t="s">
        <v>348</v>
      </c>
      <c r="G5222" t="s">
        <v>233</v>
      </c>
      <c r="H5222" t="s">
        <v>164</v>
      </c>
      <c r="I5222" t="s">
        <v>4</v>
      </c>
      <c r="J5222" t="s">
        <v>235</v>
      </c>
      <c r="K5222" t="s">
        <v>242</v>
      </c>
      <c r="L5222" t="s">
        <v>237</v>
      </c>
      <c r="M5222" t="s">
        <v>379</v>
      </c>
      <c r="O5222" t="s">
        <v>194</v>
      </c>
      <c r="P5222">
        <v>2015</v>
      </c>
      <c r="Q5222">
        <v>9.2612284799999998</v>
      </c>
    </row>
    <row r="5223" spans="1:17" x14ac:dyDescent="0.25">
      <c r="A5223" t="s">
        <v>511</v>
      </c>
      <c r="B5223" t="s">
        <v>512</v>
      </c>
      <c r="C5223" t="s">
        <v>509</v>
      </c>
      <c r="D5223" t="s">
        <v>361</v>
      </c>
      <c r="E5223" t="s">
        <v>332</v>
      </c>
      <c r="F5223" t="s">
        <v>348</v>
      </c>
      <c r="G5223" t="s">
        <v>233</v>
      </c>
      <c r="H5223" t="s">
        <v>164</v>
      </c>
      <c r="I5223" t="s">
        <v>4</v>
      </c>
      <c r="J5223" t="s">
        <v>235</v>
      </c>
      <c r="K5223" t="s">
        <v>242</v>
      </c>
      <c r="L5223" t="s">
        <v>237</v>
      </c>
      <c r="M5223" t="s">
        <v>379</v>
      </c>
      <c r="O5223" t="s">
        <v>194</v>
      </c>
      <c r="P5223">
        <v>2020</v>
      </c>
      <c r="Q5223">
        <v>9.2612284799999998</v>
      </c>
    </row>
    <row r="5224" spans="1:17" x14ac:dyDescent="0.25">
      <c r="A5224" t="s">
        <v>511</v>
      </c>
      <c r="B5224" t="s">
        <v>512</v>
      </c>
      <c r="C5224" t="s">
        <v>509</v>
      </c>
      <c r="D5224" t="s">
        <v>361</v>
      </c>
      <c r="E5224" t="s">
        <v>332</v>
      </c>
      <c r="F5224" t="s">
        <v>348</v>
      </c>
      <c r="G5224" t="s">
        <v>233</v>
      </c>
      <c r="H5224" t="s">
        <v>164</v>
      </c>
      <c r="I5224" t="s">
        <v>4</v>
      </c>
      <c r="J5224" t="s">
        <v>235</v>
      </c>
      <c r="K5224" t="s">
        <v>242</v>
      </c>
      <c r="L5224" t="s">
        <v>237</v>
      </c>
      <c r="M5224" t="s">
        <v>379</v>
      </c>
      <c r="O5224" t="s">
        <v>264</v>
      </c>
      <c r="P5224">
        <v>2020</v>
      </c>
      <c r="Q5224">
        <v>6.4450197840000003</v>
      </c>
    </row>
    <row r="5225" spans="1:17" x14ac:dyDescent="0.25">
      <c r="A5225" t="s">
        <v>511</v>
      </c>
      <c r="B5225" t="s">
        <v>512</v>
      </c>
      <c r="C5225" t="s">
        <v>509</v>
      </c>
      <c r="D5225" t="s">
        <v>361</v>
      </c>
      <c r="E5225" t="s">
        <v>332</v>
      </c>
      <c r="F5225" t="s">
        <v>348</v>
      </c>
      <c r="G5225" t="s">
        <v>233</v>
      </c>
      <c r="H5225" t="s">
        <v>164</v>
      </c>
      <c r="I5225" t="s">
        <v>4</v>
      </c>
      <c r="J5225" t="s">
        <v>235</v>
      </c>
      <c r="K5225" t="s">
        <v>242</v>
      </c>
      <c r="L5225" t="s">
        <v>237</v>
      </c>
      <c r="M5225" t="s">
        <v>379</v>
      </c>
      <c r="O5225" t="s">
        <v>265</v>
      </c>
      <c r="P5225">
        <v>2020</v>
      </c>
      <c r="Q5225">
        <v>10.41373024</v>
      </c>
    </row>
    <row r="5226" spans="1:17" x14ac:dyDescent="0.25">
      <c r="A5226" t="s">
        <v>511</v>
      </c>
      <c r="B5226" t="s">
        <v>512</v>
      </c>
      <c r="C5226" t="s">
        <v>509</v>
      </c>
      <c r="D5226" t="s">
        <v>361</v>
      </c>
      <c r="E5226" t="s">
        <v>332</v>
      </c>
      <c r="F5226" t="s">
        <v>348</v>
      </c>
      <c r="G5226" t="s">
        <v>233</v>
      </c>
      <c r="H5226" t="s">
        <v>164</v>
      </c>
      <c r="I5226" t="s">
        <v>4</v>
      </c>
      <c r="J5226" t="s">
        <v>235</v>
      </c>
      <c r="K5226" t="s">
        <v>242</v>
      </c>
      <c r="L5226" t="s">
        <v>237</v>
      </c>
      <c r="M5226" t="s">
        <v>379</v>
      </c>
      <c r="O5226" t="s">
        <v>194</v>
      </c>
      <c r="P5226">
        <v>2030</v>
      </c>
      <c r="Q5226">
        <v>9.2246045629999998</v>
      </c>
    </row>
    <row r="5227" spans="1:17" x14ac:dyDescent="0.25">
      <c r="A5227" t="s">
        <v>511</v>
      </c>
      <c r="B5227" t="s">
        <v>512</v>
      </c>
      <c r="C5227" t="s">
        <v>509</v>
      </c>
      <c r="D5227" t="s">
        <v>361</v>
      </c>
      <c r="E5227" t="s">
        <v>332</v>
      </c>
      <c r="F5227" t="s">
        <v>348</v>
      </c>
      <c r="G5227" t="s">
        <v>233</v>
      </c>
      <c r="H5227" t="s">
        <v>164</v>
      </c>
      <c r="I5227" t="s">
        <v>4</v>
      </c>
      <c r="J5227" t="s">
        <v>235</v>
      </c>
      <c r="K5227" t="s">
        <v>242</v>
      </c>
      <c r="L5227" t="s">
        <v>237</v>
      </c>
      <c r="M5227" t="s">
        <v>379</v>
      </c>
      <c r="O5227" t="s">
        <v>194</v>
      </c>
      <c r="P5227">
        <v>2050</v>
      </c>
      <c r="Q5227">
        <v>9.4088389180000007</v>
      </c>
    </row>
    <row r="5228" spans="1:17" x14ac:dyDescent="0.25">
      <c r="A5228" t="s">
        <v>511</v>
      </c>
      <c r="B5228" t="s">
        <v>512</v>
      </c>
      <c r="C5228" t="s">
        <v>509</v>
      </c>
      <c r="D5228" t="s">
        <v>361</v>
      </c>
      <c r="E5228" t="s">
        <v>332</v>
      </c>
      <c r="F5228" t="s">
        <v>348</v>
      </c>
      <c r="G5228" t="s">
        <v>233</v>
      </c>
      <c r="H5228" t="s">
        <v>164</v>
      </c>
      <c r="I5228" t="s">
        <v>4</v>
      </c>
      <c r="J5228" t="s">
        <v>235</v>
      </c>
      <c r="K5228" t="s">
        <v>242</v>
      </c>
      <c r="L5228" t="s">
        <v>237</v>
      </c>
      <c r="M5228" t="s">
        <v>379</v>
      </c>
      <c r="O5228" t="s">
        <v>264</v>
      </c>
      <c r="P5228">
        <v>2050</v>
      </c>
      <c r="Q5228">
        <v>5.7774211539999998</v>
      </c>
    </row>
    <row r="5229" spans="1:17" x14ac:dyDescent="0.25">
      <c r="A5229" t="s">
        <v>511</v>
      </c>
      <c r="B5229" t="s">
        <v>512</v>
      </c>
      <c r="C5229" t="s">
        <v>509</v>
      </c>
      <c r="D5229" t="s">
        <v>361</v>
      </c>
      <c r="E5229" t="s">
        <v>332</v>
      </c>
      <c r="F5229" t="s">
        <v>348</v>
      </c>
      <c r="G5229" t="s">
        <v>233</v>
      </c>
      <c r="H5229" t="s">
        <v>164</v>
      </c>
      <c r="I5229" t="s">
        <v>4</v>
      </c>
      <c r="J5229" t="s">
        <v>235</v>
      </c>
      <c r="K5229" t="s">
        <v>242</v>
      </c>
      <c r="L5229" t="s">
        <v>237</v>
      </c>
      <c r="M5229" t="s">
        <v>379</v>
      </c>
      <c r="O5229" t="s">
        <v>265</v>
      </c>
      <c r="P5229">
        <v>2050</v>
      </c>
      <c r="Q5229">
        <v>11.350032690000001</v>
      </c>
    </row>
    <row r="5230" spans="1:17" x14ac:dyDescent="0.25">
      <c r="A5230" t="s">
        <v>511</v>
      </c>
      <c r="B5230" t="s">
        <v>512</v>
      </c>
      <c r="C5230" t="s">
        <v>509</v>
      </c>
      <c r="D5230" t="s">
        <v>361</v>
      </c>
      <c r="E5230" t="s">
        <v>332</v>
      </c>
      <c r="F5230" t="s">
        <v>348</v>
      </c>
      <c r="G5230" t="s">
        <v>243</v>
      </c>
      <c r="H5230" t="s">
        <v>356</v>
      </c>
      <c r="I5230" t="s">
        <v>298</v>
      </c>
      <c r="K5230" t="s">
        <v>78</v>
      </c>
      <c r="N5230" t="s">
        <v>206</v>
      </c>
      <c r="O5230" t="s">
        <v>194</v>
      </c>
      <c r="P5230">
        <v>2015</v>
      </c>
      <c r="Q5230">
        <v>0.5</v>
      </c>
    </row>
    <row r="5231" spans="1:17" x14ac:dyDescent="0.25">
      <c r="A5231" t="s">
        <v>511</v>
      </c>
      <c r="B5231" t="s">
        <v>512</v>
      </c>
      <c r="C5231" t="s">
        <v>509</v>
      </c>
      <c r="D5231" t="s">
        <v>361</v>
      </c>
      <c r="E5231" t="s">
        <v>332</v>
      </c>
      <c r="F5231" t="s">
        <v>348</v>
      </c>
      <c r="G5231" t="s">
        <v>243</v>
      </c>
      <c r="H5231" t="s">
        <v>356</v>
      </c>
      <c r="I5231" t="s">
        <v>298</v>
      </c>
      <c r="K5231" t="s">
        <v>78</v>
      </c>
      <c r="N5231" t="s">
        <v>206</v>
      </c>
      <c r="O5231" t="s">
        <v>194</v>
      </c>
      <c r="P5231">
        <v>2020</v>
      </c>
      <c r="Q5231">
        <v>0.5</v>
      </c>
    </row>
    <row r="5232" spans="1:17" x14ac:dyDescent="0.25">
      <c r="A5232" t="s">
        <v>511</v>
      </c>
      <c r="B5232" t="s">
        <v>512</v>
      </c>
      <c r="C5232" t="s">
        <v>509</v>
      </c>
      <c r="D5232" t="s">
        <v>361</v>
      </c>
      <c r="E5232" t="s">
        <v>332</v>
      </c>
      <c r="F5232" t="s">
        <v>348</v>
      </c>
      <c r="G5232" t="s">
        <v>243</v>
      </c>
      <c r="H5232" t="s">
        <v>356</v>
      </c>
      <c r="I5232" t="s">
        <v>298</v>
      </c>
      <c r="K5232" t="s">
        <v>78</v>
      </c>
      <c r="N5232" t="s">
        <v>206</v>
      </c>
      <c r="O5232" t="s">
        <v>264</v>
      </c>
      <c r="P5232">
        <v>2020</v>
      </c>
      <c r="Q5232">
        <v>0.5</v>
      </c>
    </row>
    <row r="5233" spans="1:17" x14ac:dyDescent="0.25">
      <c r="A5233" t="s">
        <v>511</v>
      </c>
      <c r="B5233" t="s">
        <v>512</v>
      </c>
      <c r="C5233" t="s">
        <v>509</v>
      </c>
      <c r="D5233" t="s">
        <v>361</v>
      </c>
      <c r="E5233" t="s">
        <v>332</v>
      </c>
      <c r="F5233" t="s">
        <v>348</v>
      </c>
      <c r="G5233" t="s">
        <v>243</v>
      </c>
      <c r="H5233" t="s">
        <v>356</v>
      </c>
      <c r="I5233" t="s">
        <v>298</v>
      </c>
      <c r="K5233" t="s">
        <v>78</v>
      </c>
      <c r="N5233" t="s">
        <v>206</v>
      </c>
      <c r="O5233" t="s">
        <v>265</v>
      </c>
      <c r="P5233">
        <v>2020</v>
      </c>
      <c r="Q5233">
        <v>0.5</v>
      </c>
    </row>
    <row r="5234" spans="1:17" x14ac:dyDescent="0.25">
      <c r="A5234" t="s">
        <v>511</v>
      </c>
      <c r="B5234" t="s">
        <v>512</v>
      </c>
      <c r="C5234" t="s">
        <v>509</v>
      </c>
      <c r="D5234" t="s">
        <v>361</v>
      </c>
      <c r="E5234" t="s">
        <v>332</v>
      </c>
      <c r="F5234" t="s">
        <v>348</v>
      </c>
      <c r="G5234" t="s">
        <v>243</v>
      </c>
      <c r="H5234" t="s">
        <v>356</v>
      </c>
      <c r="I5234" t="s">
        <v>298</v>
      </c>
      <c r="K5234" t="s">
        <v>78</v>
      </c>
      <c r="N5234" t="s">
        <v>206</v>
      </c>
      <c r="O5234" t="s">
        <v>194</v>
      </c>
      <c r="P5234">
        <v>2030</v>
      </c>
      <c r="Q5234">
        <v>0.5</v>
      </c>
    </row>
    <row r="5235" spans="1:17" x14ac:dyDescent="0.25">
      <c r="A5235" t="s">
        <v>511</v>
      </c>
      <c r="B5235" t="s">
        <v>512</v>
      </c>
      <c r="C5235" t="s">
        <v>509</v>
      </c>
      <c r="D5235" t="s">
        <v>361</v>
      </c>
      <c r="E5235" t="s">
        <v>332</v>
      </c>
      <c r="F5235" t="s">
        <v>348</v>
      </c>
      <c r="G5235" t="s">
        <v>243</v>
      </c>
      <c r="H5235" t="s">
        <v>356</v>
      </c>
      <c r="I5235" t="s">
        <v>298</v>
      </c>
      <c r="K5235" t="s">
        <v>78</v>
      </c>
      <c r="N5235" t="s">
        <v>206</v>
      </c>
      <c r="O5235" t="s">
        <v>194</v>
      </c>
      <c r="P5235">
        <v>2050</v>
      </c>
      <c r="Q5235">
        <v>0.5</v>
      </c>
    </row>
    <row r="5236" spans="1:17" x14ac:dyDescent="0.25">
      <c r="A5236" t="s">
        <v>511</v>
      </c>
      <c r="B5236" t="s">
        <v>512</v>
      </c>
      <c r="C5236" t="s">
        <v>509</v>
      </c>
      <c r="D5236" t="s">
        <v>361</v>
      </c>
      <c r="E5236" t="s">
        <v>332</v>
      </c>
      <c r="F5236" t="s">
        <v>348</v>
      </c>
      <c r="G5236" t="s">
        <v>243</v>
      </c>
      <c r="H5236" t="s">
        <v>356</v>
      </c>
      <c r="I5236" t="s">
        <v>298</v>
      </c>
      <c r="K5236" t="s">
        <v>78</v>
      </c>
      <c r="N5236" t="s">
        <v>206</v>
      </c>
      <c r="O5236" t="s">
        <v>264</v>
      </c>
      <c r="P5236">
        <v>2050</v>
      </c>
      <c r="Q5236">
        <v>0.5</v>
      </c>
    </row>
    <row r="5237" spans="1:17" x14ac:dyDescent="0.25">
      <c r="A5237" t="s">
        <v>511</v>
      </c>
      <c r="B5237" t="s">
        <v>512</v>
      </c>
      <c r="C5237" t="s">
        <v>509</v>
      </c>
      <c r="D5237" t="s">
        <v>361</v>
      </c>
      <c r="E5237" t="s">
        <v>332</v>
      </c>
      <c r="F5237" t="s">
        <v>348</v>
      </c>
      <c r="G5237" t="s">
        <v>243</v>
      </c>
      <c r="H5237" t="s">
        <v>356</v>
      </c>
      <c r="I5237" t="s">
        <v>298</v>
      </c>
      <c r="K5237" t="s">
        <v>78</v>
      </c>
      <c r="N5237" t="s">
        <v>206</v>
      </c>
      <c r="O5237" t="s">
        <v>265</v>
      </c>
      <c r="P5237">
        <v>2050</v>
      </c>
      <c r="Q5237">
        <v>0.5</v>
      </c>
    </row>
    <row r="5238" spans="1:17" x14ac:dyDescent="0.25">
      <c r="A5238" t="s">
        <v>511</v>
      </c>
      <c r="B5238" t="s">
        <v>512</v>
      </c>
      <c r="C5238" t="s">
        <v>509</v>
      </c>
      <c r="D5238" t="s">
        <v>361</v>
      </c>
      <c r="E5238" t="s">
        <v>332</v>
      </c>
      <c r="F5238" t="s">
        <v>348</v>
      </c>
      <c r="G5238" t="s">
        <v>243</v>
      </c>
      <c r="H5238" t="s">
        <v>244</v>
      </c>
      <c r="I5238" t="s">
        <v>245</v>
      </c>
      <c r="J5238" t="s">
        <v>246</v>
      </c>
      <c r="K5238" t="s">
        <v>191</v>
      </c>
      <c r="M5238" t="s">
        <v>251</v>
      </c>
      <c r="N5238" t="s">
        <v>206</v>
      </c>
      <c r="O5238" t="s">
        <v>194</v>
      </c>
      <c r="P5238">
        <v>2015</v>
      </c>
      <c r="Q5238">
        <v>0.2</v>
      </c>
    </row>
    <row r="5239" spans="1:17" x14ac:dyDescent="0.25">
      <c r="A5239" t="s">
        <v>511</v>
      </c>
      <c r="B5239" t="s">
        <v>512</v>
      </c>
      <c r="C5239" t="s">
        <v>509</v>
      </c>
      <c r="D5239" t="s">
        <v>361</v>
      </c>
      <c r="E5239" t="s">
        <v>332</v>
      </c>
      <c r="F5239" t="s">
        <v>348</v>
      </c>
      <c r="G5239" t="s">
        <v>243</v>
      </c>
      <c r="H5239" t="s">
        <v>244</v>
      </c>
      <c r="I5239" t="s">
        <v>245</v>
      </c>
      <c r="J5239" t="s">
        <v>246</v>
      </c>
      <c r="K5239" t="s">
        <v>191</v>
      </c>
      <c r="M5239" t="s">
        <v>251</v>
      </c>
      <c r="N5239" t="s">
        <v>206</v>
      </c>
      <c r="O5239" t="s">
        <v>194</v>
      </c>
      <c r="P5239">
        <v>2020</v>
      </c>
      <c r="Q5239">
        <v>0.2</v>
      </c>
    </row>
    <row r="5240" spans="1:17" x14ac:dyDescent="0.25">
      <c r="A5240" t="s">
        <v>511</v>
      </c>
      <c r="B5240" t="s">
        <v>512</v>
      </c>
      <c r="C5240" t="s">
        <v>509</v>
      </c>
      <c r="D5240" t="s">
        <v>361</v>
      </c>
      <c r="E5240" t="s">
        <v>332</v>
      </c>
      <c r="F5240" t="s">
        <v>348</v>
      </c>
      <c r="G5240" t="s">
        <v>243</v>
      </c>
      <c r="H5240" t="s">
        <v>244</v>
      </c>
      <c r="I5240" t="s">
        <v>245</v>
      </c>
      <c r="J5240" t="s">
        <v>246</v>
      </c>
      <c r="K5240" t="s">
        <v>191</v>
      </c>
      <c r="M5240" t="s">
        <v>251</v>
      </c>
      <c r="N5240" t="s">
        <v>206</v>
      </c>
      <c r="O5240" t="s">
        <v>264</v>
      </c>
      <c r="P5240">
        <v>2020</v>
      </c>
      <c r="Q5240">
        <v>0.2</v>
      </c>
    </row>
    <row r="5241" spans="1:17" x14ac:dyDescent="0.25">
      <c r="A5241" t="s">
        <v>511</v>
      </c>
      <c r="B5241" t="s">
        <v>512</v>
      </c>
      <c r="C5241" t="s">
        <v>509</v>
      </c>
      <c r="D5241" t="s">
        <v>361</v>
      </c>
      <c r="E5241" t="s">
        <v>332</v>
      </c>
      <c r="F5241" t="s">
        <v>348</v>
      </c>
      <c r="G5241" t="s">
        <v>243</v>
      </c>
      <c r="H5241" t="s">
        <v>244</v>
      </c>
      <c r="I5241" t="s">
        <v>245</v>
      </c>
      <c r="J5241" t="s">
        <v>246</v>
      </c>
      <c r="K5241" t="s">
        <v>191</v>
      </c>
      <c r="M5241" t="s">
        <v>251</v>
      </c>
      <c r="N5241" t="s">
        <v>206</v>
      </c>
      <c r="O5241" t="s">
        <v>265</v>
      </c>
      <c r="P5241">
        <v>2020</v>
      </c>
      <c r="Q5241">
        <v>0.2</v>
      </c>
    </row>
    <row r="5242" spans="1:17" x14ac:dyDescent="0.25">
      <c r="A5242" t="s">
        <v>511</v>
      </c>
      <c r="B5242" t="s">
        <v>512</v>
      </c>
      <c r="C5242" t="s">
        <v>509</v>
      </c>
      <c r="D5242" t="s">
        <v>361</v>
      </c>
      <c r="E5242" t="s">
        <v>332</v>
      </c>
      <c r="F5242" t="s">
        <v>348</v>
      </c>
      <c r="G5242" t="s">
        <v>243</v>
      </c>
      <c r="H5242" t="s">
        <v>244</v>
      </c>
      <c r="I5242" t="s">
        <v>245</v>
      </c>
      <c r="J5242" t="s">
        <v>246</v>
      </c>
      <c r="K5242" t="s">
        <v>191</v>
      </c>
      <c r="M5242" t="s">
        <v>251</v>
      </c>
      <c r="N5242" t="s">
        <v>206</v>
      </c>
      <c r="O5242" t="s">
        <v>194</v>
      </c>
      <c r="P5242">
        <v>2030</v>
      </c>
      <c r="Q5242">
        <v>0.2</v>
      </c>
    </row>
    <row r="5243" spans="1:17" x14ac:dyDescent="0.25">
      <c r="A5243" t="s">
        <v>511</v>
      </c>
      <c r="B5243" t="s">
        <v>512</v>
      </c>
      <c r="C5243" t="s">
        <v>509</v>
      </c>
      <c r="D5243" t="s">
        <v>361</v>
      </c>
      <c r="E5243" t="s">
        <v>332</v>
      </c>
      <c r="F5243" t="s">
        <v>348</v>
      </c>
      <c r="G5243" t="s">
        <v>243</v>
      </c>
      <c r="H5243" t="s">
        <v>244</v>
      </c>
      <c r="I5243" t="s">
        <v>245</v>
      </c>
      <c r="J5243" t="s">
        <v>246</v>
      </c>
      <c r="K5243" t="s">
        <v>191</v>
      </c>
      <c r="M5243" t="s">
        <v>251</v>
      </c>
      <c r="N5243" t="s">
        <v>206</v>
      </c>
      <c r="O5243" t="s">
        <v>194</v>
      </c>
      <c r="P5243">
        <v>2050</v>
      </c>
      <c r="Q5243">
        <v>0.2</v>
      </c>
    </row>
    <row r="5244" spans="1:17" x14ac:dyDescent="0.25">
      <c r="A5244" t="s">
        <v>511</v>
      </c>
      <c r="B5244" t="s">
        <v>512</v>
      </c>
      <c r="C5244" t="s">
        <v>509</v>
      </c>
      <c r="D5244" t="s">
        <v>361</v>
      </c>
      <c r="E5244" t="s">
        <v>332</v>
      </c>
      <c r="F5244" t="s">
        <v>348</v>
      </c>
      <c r="G5244" t="s">
        <v>243</v>
      </c>
      <c r="H5244" t="s">
        <v>244</v>
      </c>
      <c r="I5244" t="s">
        <v>245</v>
      </c>
      <c r="J5244" t="s">
        <v>246</v>
      </c>
      <c r="K5244" t="s">
        <v>191</v>
      </c>
      <c r="M5244" t="s">
        <v>251</v>
      </c>
      <c r="N5244" t="s">
        <v>206</v>
      </c>
      <c r="O5244" t="s">
        <v>264</v>
      </c>
      <c r="P5244">
        <v>2050</v>
      </c>
      <c r="Q5244">
        <v>0.2</v>
      </c>
    </row>
    <row r="5245" spans="1:17" x14ac:dyDescent="0.25">
      <c r="A5245" t="s">
        <v>511</v>
      </c>
      <c r="B5245" t="s">
        <v>512</v>
      </c>
      <c r="C5245" t="s">
        <v>509</v>
      </c>
      <c r="D5245" t="s">
        <v>361</v>
      </c>
      <c r="E5245" t="s">
        <v>332</v>
      </c>
      <c r="F5245" t="s">
        <v>348</v>
      </c>
      <c r="G5245" t="s">
        <v>243</v>
      </c>
      <c r="H5245" t="s">
        <v>244</v>
      </c>
      <c r="I5245" t="s">
        <v>245</v>
      </c>
      <c r="J5245" t="s">
        <v>246</v>
      </c>
      <c r="K5245" t="s">
        <v>191</v>
      </c>
      <c r="M5245" t="s">
        <v>251</v>
      </c>
      <c r="N5245" t="s">
        <v>206</v>
      </c>
      <c r="O5245" t="s">
        <v>265</v>
      </c>
      <c r="P5245">
        <v>2050</v>
      </c>
      <c r="Q5245">
        <v>0.2</v>
      </c>
    </row>
    <row r="5246" spans="1:17" x14ac:dyDescent="0.25">
      <c r="A5246" t="s">
        <v>511</v>
      </c>
      <c r="B5246" t="s">
        <v>512</v>
      </c>
      <c r="C5246" t="s">
        <v>509</v>
      </c>
      <c r="D5246" t="s">
        <v>361</v>
      </c>
      <c r="E5246" t="s">
        <v>332</v>
      </c>
      <c r="F5246" t="s">
        <v>348</v>
      </c>
      <c r="G5246" t="s">
        <v>243</v>
      </c>
      <c r="H5246" t="s">
        <v>248</v>
      </c>
      <c r="I5246" t="s">
        <v>249</v>
      </c>
      <c r="J5246" t="s">
        <v>250</v>
      </c>
      <c r="K5246" t="s">
        <v>191</v>
      </c>
      <c r="O5246" t="s">
        <v>194</v>
      </c>
      <c r="P5246">
        <v>2015</v>
      </c>
    </row>
    <row r="5247" spans="1:17" x14ac:dyDescent="0.25">
      <c r="A5247" t="s">
        <v>511</v>
      </c>
      <c r="B5247" t="s">
        <v>512</v>
      </c>
      <c r="C5247" t="s">
        <v>509</v>
      </c>
      <c r="D5247" t="s">
        <v>361</v>
      </c>
      <c r="E5247" t="s">
        <v>332</v>
      </c>
      <c r="F5247" t="s">
        <v>348</v>
      </c>
      <c r="G5247" t="s">
        <v>243</v>
      </c>
      <c r="H5247" t="s">
        <v>248</v>
      </c>
      <c r="I5247" t="s">
        <v>249</v>
      </c>
      <c r="J5247" t="s">
        <v>250</v>
      </c>
      <c r="K5247" t="s">
        <v>191</v>
      </c>
      <c r="O5247" t="s">
        <v>194</v>
      </c>
      <c r="P5247">
        <v>2020</v>
      </c>
    </row>
    <row r="5248" spans="1:17" x14ac:dyDescent="0.25">
      <c r="A5248" t="s">
        <v>511</v>
      </c>
      <c r="B5248" t="s">
        <v>512</v>
      </c>
      <c r="C5248" t="s">
        <v>509</v>
      </c>
      <c r="D5248" t="s">
        <v>361</v>
      </c>
      <c r="E5248" t="s">
        <v>332</v>
      </c>
      <c r="F5248" t="s">
        <v>348</v>
      </c>
      <c r="G5248" t="s">
        <v>243</v>
      </c>
      <c r="H5248" t="s">
        <v>248</v>
      </c>
      <c r="I5248" t="s">
        <v>249</v>
      </c>
      <c r="J5248" t="s">
        <v>250</v>
      </c>
      <c r="K5248" t="s">
        <v>191</v>
      </c>
      <c r="O5248" t="s">
        <v>264</v>
      </c>
      <c r="P5248">
        <v>2020</v>
      </c>
    </row>
    <row r="5249" spans="1:17" x14ac:dyDescent="0.25">
      <c r="A5249" t="s">
        <v>511</v>
      </c>
      <c r="B5249" t="s">
        <v>512</v>
      </c>
      <c r="C5249" t="s">
        <v>509</v>
      </c>
      <c r="D5249" t="s">
        <v>361</v>
      </c>
      <c r="E5249" t="s">
        <v>332</v>
      </c>
      <c r="F5249" t="s">
        <v>348</v>
      </c>
      <c r="G5249" t="s">
        <v>243</v>
      </c>
      <c r="H5249" t="s">
        <v>248</v>
      </c>
      <c r="I5249" t="s">
        <v>249</v>
      </c>
      <c r="J5249" t="s">
        <v>250</v>
      </c>
      <c r="K5249" t="s">
        <v>191</v>
      </c>
      <c r="O5249" t="s">
        <v>265</v>
      </c>
      <c r="P5249">
        <v>2020</v>
      </c>
    </row>
    <row r="5250" spans="1:17" x14ac:dyDescent="0.25">
      <c r="A5250" t="s">
        <v>511</v>
      </c>
      <c r="B5250" t="s">
        <v>512</v>
      </c>
      <c r="C5250" t="s">
        <v>509</v>
      </c>
      <c r="D5250" t="s">
        <v>361</v>
      </c>
      <c r="E5250" t="s">
        <v>332</v>
      </c>
      <c r="F5250" t="s">
        <v>348</v>
      </c>
      <c r="G5250" t="s">
        <v>243</v>
      </c>
      <c r="H5250" t="s">
        <v>248</v>
      </c>
      <c r="I5250" t="s">
        <v>249</v>
      </c>
      <c r="J5250" t="s">
        <v>250</v>
      </c>
      <c r="K5250" t="s">
        <v>191</v>
      </c>
      <c r="O5250" t="s">
        <v>194</v>
      </c>
      <c r="P5250">
        <v>2030</v>
      </c>
    </row>
    <row r="5251" spans="1:17" x14ac:dyDescent="0.25">
      <c r="A5251" t="s">
        <v>511</v>
      </c>
      <c r="B5251" t="s">
        <v>512</v>
      </c>
      <c r="C5251" t="s">
        <v>509</v>
      </c>
      <c r="D5251" t="s">
        <v>361</v>
      </c>
      <c r="E5251" t="s">
        <v>332</v>
      </c>
      <c r="F5251" t="s">
        <v>348</v>
      </c>
      <c r="G5251" t="s">
        <v>243</v>
      </c>
      <c r="H5251" t="s">
        <v>248</v>
      </c>
      <c r="I5251" t="s">
        <v>249</v>
      </c>
      <c r="J5251" t="s">
        <v>250</v>
      </c>
      <c r="K5251" t="s">
        <v>191</v>
      </c>
      <c r="O5251" t="s">
        <v>194</v>
      </c>
      <c r="P5251">
        <v>2050</v>
      </c>
    </row>
    <row r="5252" spans="1:17" x14ac:dyDescent="0.25">
      <c r="A5252" t="s">
        <v>511</v>
      </c>
      <c r="B5252" t="s">
        <v>512</v>
      </c>
      <c r="C5252" t="s">
        <v>509</v>
      </c>
      <c r="D5252" t="s">
        <v>361</v>
      </c>
      <c r="E5252" t="s">
        <v>332</v>
      </c>
      <c r="F5252" t="s">
        <v>348</v>
      </c>
      <c r="G5252" t="s">
        <v>243</v>
      </c>
      <c r="H5252" t="s">
        <v>248</v>
      </c>
      <c r="I5252" t="s">
        <v>249</v>
      </c>
      <c r="J5252" t="s">
        <v>250</v>
      </c>
      <c r="K5252" t="s">
        <v>191</v>
      </c>
      <c r="O5252" t="s">
        <v>264</v>
      </c>
      <c r="P5252">
        <v>2050</v>
      </c>
    </row>
    <row r="5253" spans="1:17" x14ac:dyDescent="0.25">
      <c r="A5253" t="s">
        <v>511</v>
      </c>
      <c r="B5253" t="s">
        <v>512</v>
      </c>
      <c r="C5253" t="s">
        <v>509</v>
      </c>
      <c r="D5253" t="s">
        <v>361</v>
      </c>
      <c r="E5253" t="s">
        <v>332</v>
      </c>
      <c r="F5253" t="s">
        <v>348</v>
      </c>
      <c r="G5253" t="s">
        <v>243</v>
      </c>
      <c r="H5253" t="s">
        <v>248</v>
      </c>
      <c r="I5253" t="s">
        <v>249</v>
      </c>
      <c r="J5253" t="s">
        <v>250</v>
      </c>
      <c r="K5253" t="s">
        <v>191</v>
      </c>
      <c r="O5253" t="s">
        <v>265</v>
      </c>
      <c r="P5253">
        <v>2050</v>
      </c>
    </row>
    <row r="5254" spans="1:17" x14ac:dyDescent="0.25">
      <c r="A5254" t="s">
        <v>511</v>
      </c>
      <c r="B5254" t="s">
        <v>512</v>
      </c>
      <c r="C5254" t="s">
        <v>509</v>
      </c>
      <c r="D5254" t="s">
        <v>361</v>
      </c>
      <c r="E5254" t="s">
        <v>332</v>
      </c>
      <c r="F5254" t="s">
        <v>348</v>
      </c>
      <c r="G5254" t="s">
        <v>243</v>
      </c>
      <c r="H5254" t="s">
        <v>253</v>
      </c>
      <c r="I5254" t="s">
        <v>254</v>
      </c>
      <c r="J5254" t="s">
        <v>255</v>
      </c>
      <c r="K5254" t="s">
        <v>191</v>
      </c>
      <c r="M5254" t="s">
        <v>251</v>
      </c>
      <c r="N5254" t="s">
        <v>206</v>
      </c>
      <c r="O5254" t="s">
        <v>194</v>
      </c>
      <c r="P5254">
        <v>2015</v>
      </c>
      <c r="Q5254">
        <v>0.1</v>
      </c>
    </row>
    <row r="5255" spans="1:17" x14ac:dyDescent="0.25">
      <c r="A5255" t="s">
        <v>511</v>
      </c>
      <c r="B5255" t="s">
        <v>512</v>
      </c>
      <c r="C5255" t="s">
        <v>509</v>
      </c>
      <c r="D5255" t="s">
        <v>361</v>
      </c>
      <c r="E5255" t="s">
        <v>332</v>
      </c>
      <c r="F5255" t="s">
        <v>348</v>
      </c>
      <c r="G5255" t="s">
        <v>243</v>
      </c>
      <c r="H5255" t="s">
        <v>253</v>
      </c>
      <c r="I5255" t="s">
        <v>254</v>
      </c>
      <c r="J5255" t="s">
        <v>255</v>
      </c>
      <c r="K5255" t="s">
        <v>191</v>
      </c>
      <c r="M5255" t="s">
        <v>251</v>
      </c>
      <c r="N5255" t="s">
        <v>206</v>
      </c>
      <c r="O5255" t="s">
        <v>194</v>
      </c>
      <c r="P5255">
        <v>2020</v>
      </c>
      <c r="Q5255">
        <v>0.1</v>
      </c>
    </row>
    <row r="5256" spans="1:17" x14ac:dyDescent="0.25">
      <c r="A5256" t="s">
        <v>511</v>
      </c>
      <c r="B5256" t="s">
        <v>512</v>
      </c>
      <c r="C5256" t="s">
        <v>509</v>
      </c>
      <c r="D5256" t="s">
        <v>361</v>
      </c>
      <c r="E5256" t="s">
        <v>332</v>
      </c>
      <c r="F5256" t="s">
        <v>348</v>
      </c>
      <c r="G5256" t="s">
        <v>243</v>
      </c>
      <c r="H5256" t="s">
        <v>253</v>
      </c>
      <c r="I5256" t="s">
        <v>254</v>
      </c>
      <c r="J5256" t="s">
        <v>255</v>
      </c>
      <c r="K5256" t="s">
        <v>191</v>
      </c>
      <c r="M5256" t="s">
        <v>251</v>
      </c>
      <c r="N5256" t="s">
        <v>206</v>
      </c>
      <c r="O5256" t="s">
        <v>264</v>
      </c>
      <c r="P5256">
        <v>2020</v>
      </c>
      <c r="Q5256">
        <v>0.1</v>
      </c>
    </row>
    <row r="5257" spans="1:17" x14ac:dyDescent="0.25">
      <c r="A5257" t="s">
        <v>511</v>
      </c>
      <c r="B5257" t="s">
        <v>512</v>
      </c>
      <c r="C5257" t="s">
        <v>509</v>
      </c>
      <c r="D5257" t="s">
        <v>361</v>
      </c>
      <c r="E5257" t="s">
        <v>332</v>
      </c>
      <c r="F5257" t="s">
        <v>348</v>
      </c>
      <c r="G5257" t="s">
        <v>243</v>
      </c>
      <c r="H5257" t="s">
        <v>253</v>
      </c>
      <c r="I5257" t="s">
        <v>254</v>
      </c>
      <c r="J5257" t="s">
        <v>255</v>
      </c>
      <c r="K5257" t="s">
        <v>191</v>
      </c>
      <c r="M5257" t="s">
        <v>251</v>
      </c>
      <c r="N5257" t="s">
        <v>206</v>
      </c>
      <c r="O5257" t="s">
        <v>265</v>
      </c>
      <c r="P5257">
        <v>2020</v>
      </c>
      <c r="Q5257">
        <v>0.1</v>
      </c>
    </row>
    <row r="5258" spans="1:17" x14ac:dyDescent="0.25">
      <c r="A5258" t="s">
        <v>511</v>
      </c>
      <c r="B5258" t="s">
        <v>512</v>
      </c>
      <c r="C5258" t="s">
        <v>509</v>
      </c>
      <c r="D5258" t="s">
        <v>361</v>
      </c>
      <c r="E5258" t="s">
        <v>332</v>
      </c>
      <c r="F5258" t="s">
        <v>348</v>
      </c>
      <c r="G5258" t="s">
        <v>243</v>
      </c>
      <c r="H5258" t="s">
        <v>253</v>
      </c>
      <c r="I5258" t="s">
        <v>254</v>
      </c>
      <c r="J5258" t="s">
        <v>255</v>
      </c>
      <c r="K5258" t="s">
        <v>191</v>
      </c>
      <c r="M5258" t="s">
        <v>251</v>
      </c>
      <c r="N5258" t="s">
        <v>206</v>
      </c>
      <c r="O5258" t="s">
        <v>194</v>
      </c>
      <c r="P5258">
        <v>2030</v>
      </c>
      <c r="Q5258">
        <v>0.1</v>
      </c>
    </row>
    <row r="5259" spans="1:17" x14ac:dyDescent="0.25">
      <c r="A5259" t="s">
        <v>511</v>
      </c>
      <c r="B5259" t="s">
        <v>512</v>
      </c>
      <c r="C5259" t="s">
        <v>509</v>
      </c>
      <c r="D5259" t="s">
        <v>361</v>
      </c>
      <c r="E5259" t="s">
        <v>332</v>
      </c>
      <c r="F5259" t="s">
        <v>348</v>
      </c>
      <c r="G5259" t="s">
        <v>243</v>
      </c>
      <c r="H5259" t="s">
        <v>253</v>
      </c>
      <c r="I5259" t="s">
        <v>254</v>
      </c>
      <c r="J5259" t="s">
        <v>255</v>
      </c>
      <c r="K5259" t="s">
        <v>191</v>
      </c>
      <c r="M5259" t="s">
        <v>251</v>
      </c>
      <c r="N5259" t="s">
        <v>206</v>
      </c>
      <c r="O5259" t="s">
        <v>194</v>
      </c>
      <c r="P5259">
        <v>2050</v>
      </c>
      <c r="Q5259">
        <v>0.1</v>
      </c>
    </row>
    <row r="5260" spans="1:17" x14ac:dyDescent="0.25">
      <c r="A5260" t="s">
        <v>511</v>
      </c>
      <c r="B5260" t="s">
        <v>512</v>
      </c>
      <c r="C5260" t="s">
        <v>509</v>
      </c>
      <c r="D5260" t="s">
        <v>361</v>
      </c>
      <c r="E5260" t="s">
        <v>332</v>
      </c>
      <c r="F5260" t="s">
        <v>348</v>
      </c>
      <c r="G5260" t="s">
        <v>243</v>
      </c>
      <c r="H5260" t="s">
        <v>253</v>
      </c>
      <c r="I5260" t="s">
        <v>254</v>
      </c>
      <c r="J5260" t="s">
        <v>255</v>
      </c>
      <c r="K5260" t="s">
        <v>191</v>
      </c>
      <c r="M5260" t="s">
        <v>251</v>
      </c>
      <c r="N5260" t="s">
        <v>206</v>
      </c>
      <c r="O5260" t="s">
        <v>264</v>
      </c>
      <c r="P5260">
        <v>2050</v>
      </c>
      <c r="Q5260">
        <v>0.1</v>
      </c>
    </row>
    <row r="5261" spans="1:17" x14ac:dyDescent="0.25">
      <c r="A5261" t="s">
        <v>511</v>
      </c>
      <c r="B5261" t="s">
        <v>512</v>
      </c>
      <c r="C5261" t="s">
        <v>509</v>
      </c>
      <c r="D5261" t="s">
        <v>361</v>
      </c>
      <c r="E5261" t="s">
        <v>332</v>
      </c>
      <c r="F5261" t="s">
        <v>348</v>
      </c>
      <c r="G5261" t="s">
        <v>243</v>
      </c>
      <c r="H5261" t="s">
        <v>253</v>
      </c>
      <c r="I5261" t="s">
        <v>254</v>
      </c>
      <c r="J5261" t="s">
        <v>255</v>
      </c>
      <c r="K5261" t="s">
        <v>191</v>
      </c>
      <c r="M5261" t="s">
        <v>251</v>
      </c>
      <c r="N5261" t="s">
        <v>206</v>
      </c>
      <c r="O5261" t="s">
        <v>265</v>
      </c>
      <c r="P5261">
        <v>2050</v>
      </c>
      <c r="Q5261">
        <v>0.1</v>
      </c>
    </row>
    <row r="5262" spans="1:17" x14ac:dyDescent="0.25">
      <c r="A5262" t="s">
        <v>511</v>
      </c>
      <c r="B5262" t="s">
        <v>512</v>
      </c>
      <c r="C5262" t="s">
        <v>509</v>
      </c>
      <c r="D5262" t="s">
        <v>361</v>
      </c>
      <c r="E5262" t="s">
        <v>332</v>
      </c>
      <c r="F5262" t="s">
        <v>348</v>
      </c>
      <c r="G5262" t="s">
        <v>243</v>
      </c>
      <c r="H5262" t="s">
        <v>357</v>
      </c>
      <c r="I5262" t="s">
        <v>306</v>
      </c>
      <c r="K5262" t="s">
        <v>78</v>
      </c>
      <c r="M5262" t="s">
        <v>316</v>
      </c>
      <c r="N5262" t="s">
        <v>206</v>
      </c>
      <c r="O5262" t="s">
        <v>194</v>
      </c>
      <c r="P5262">
        <v>2015</v>
      </c>
      <c r="Q5262">
        <v>0.25</v>
      </c>
    </row>
    <row r="5263" spans="1:17" x14ac:dyDescent="0.25">
      <c r="A5263" t="s">
        <v>511</v>
      </c>
      <c r="B5263" t="s">
        <v>512</v>
      </c>
      <c r="C5263" t="s">
        <v>509</v>
      </c>
      <c r="D5263" t="s">
        <v>361</v>
      </c>
      <c r="E5263" t="s">
        <v>332</v>
      </c>
      <c r="F5263" t="s">
        <v>348</v>
      </c>
      <c r="G5263" t="s">
        <v>243</v>
      </c>
      <c r="H5263" t="s">
        <v>357</v>
      </c>
      <c r="I5263" t="s">
        <v>306</v>
      </c>
      <c r="K5263" t="s">
        <v>78</v>
      </c>
      <c r="M5263" t="s">
        <v>316</v>
      </c>
      <c r="N5263" t="s">
        <v>206</v>
      </c>
      <c r="O5263" t="s">
        <v>194</v>
      </c>
      <c r="P5263">
        <v>2020</v>
      </c>
      <c r="Q5263">
        <v>0.25</v>
      </c>
    </row>
    <row r="5264" spans="1:17" x14ac:dyDescent="0.25">
      <c r="A5264" t="s">
        <v>511</v>
      </c>
      <c r="B5264" t="s">
        <v>512</v>
      </c>
      <c r="C5264" t="s">
        <v>509</v>
      </c>
      <c r="D5264" t="s">
        <v>361</v>
      </c>
      <c r="E5264" t="s">
        <v>332</v>
      </c>
      <c r="F5264" t="s">
        <v>348</v>
      </c>
      <c r="G5264" t="s">
        <v>243</v>
      </c>
      <c r="H5264" t="s">
        <v>357</v>
      </c>
      <c r="I5264" t="s">
        <v>306</v>
      </c>
      <c r="K5264" t="s">
        <v>78</v>
      </c>
      <c r="M5264" t="s">
        <v>316</v>
      </c>
      <c r="N5264" t="s">
        <v>206</v>
      </c>
      <c r="O5264" t="s">
        <v>264</v>
      </c>
      <c r="P5264">
        <v>2020</v>
      </c>
      <c r="Q5264">
        <v>0.25</v>
      </c>
    </row>
    <row r="5265" spans="1:17" x14ac:dyDescent="0.25">
      <c r="A5265" t="s">
        <v>511</v>
      </c>
      <c r="B5265" t="s">
        <v>512</v>
      </c>
      <c r="C5265" t="s">
        <v>509</v>
      </c>
      <c r="D5265" t="s">
        <v>361</v>
      </c>
      <c r="E5265" t="s">
        <v>332</v>
      </c>
      <c r="F5265" t="s">
        <v>348</v>
      </c>
      <c r="G5265" t="s">
        <v>243</v>
      </c>
      <c r="H5265" t="s">
        <v>357</v>
      </c>
      <c r="I5265" t="s">
        <v>306</v>
      </c>
      <c r="K5265" t="s">
        <v>78</v>
      </c>
      <c r="M5265" t="s">
        <v>316</v>
      </c>
      <c r="N5265" t="s">
        <v>206</v>
      </c>
      <c r="O5265" t="s">
        <v>265</v>
      </c>
      <c r="P5265">
        <v>2020</v>
      </c>
      <c r="Q5265">
        <v>0.25</v>
      </c>
    </row>
    <row r="5266" spans="1:17" x14ac:dyDescent="0.25">
      <c r="A5266" t="s">
        <v>511</v>
      </c>
      <c r="B5266" t="s">
        <v>512</v>
      </c>
      <c r="C5266" t="s">
        <v>509</v>
      </c>
      <c r="D5266" t="s">
        <v>361</v>
      </c>
      <c r="E5266" t="s">
        <v>332</v>
      </c>
      <c r="F5266" t="s">
        <v>348</v>
      </c>
      <c r="G5266" t="s">
        <v>243</v>
      </c>
      <c r="H5266" t="s">
        <v>357</v>
      </c>
      <c r="I5266" t="s">
        <v>306</v>
      </c>
      <c r="K5266" t="s">
        <v>78</v>
      </c>
      <c r="M5266" t="s">
        <v>316</v>
      </c>
      <c r="N5266" t="s">
        <v>206</v>
      </c>
      <c r="O5266" t="s">
        <v>194</v>
      </c>
      <c r="P5266">
        <v>2030</v>
      </c>
      <c r="Q5266">
        <v>0.25</v>
      </c>
    </row>
    <row r="5267" spans="1:17" x14ac:dyDescent="0.25">
      <c r="A5267" t="s">
        <v>511</v>
      </c>
      <c r="B5267" t="s">
        <v>512</v>
      </c>
      <c r="C5267" t="s">
        <v>509</v>
      </c>
      <c r="D5267" t="s">
        <v>361</v>
      </c>
      <c r="E5267" t="s">
        <v>332</v>
      </c>
      <c r="F5267" t="s">
        <v>348</v>
      </c>
      <c r="G5267" t="s">
        <v>243</v>
      </c>
      <c r="H5267" t="s">
        <v>357</v>
      </c>
      <c r="I5267" t="s">
        <v>306</v>
      </c>
      <c r="K5267" t="s">
        <v>78</v>
      </c>
      <c r="M5267" t="s">
        <v>316</v>
      </c>
      <c r="N5267" t="s">
        <v>206</v>
      </c>
      <c r="O5267" t="s">
        <v>194</v>
      </c>
      <c r="P5267">
        <v>2050</v>
      </c>
      <c r="Q5267">
        <v>0.25</v>
      </c>
    </row>
    <row r="5268" spans="1:17" x14ac:dyDescent="0.25">
      <c r="A5268" t="s">
        <v>511</v>
      </c>
      <c r="B5268" t="s">
        <v>512</v>
      </c>
      <c r="C5268" t="s">
        <v>509</v>
      </c>
      <c r="D5268" t="s">
        <v>361</v>
      </c>
      <c r="E5268" t="s">
        <v>332</v>
      </c>
      <c r="F5268" t="s">
        <v>348</v>
      </c>
      <c r="G5268" t="s">
        <v>243</v>
      </c>
      <c r="H5268" t="s">
        <v>357</v>
      </c>
      <c r="I5268" t="s">
        <v>306</v>
      </c>
      <c r="K5268" t="s">
        <v>78</v>
      </c>
      <c r="M5268" t="s">
        <v>316</v>
      </c>
      <c r="N5268" t="s">
        <v>206</v>
      </c>
      <c r="O5268" t="s">
        <v>264</v>
      </c>
      <c r="P5268">
        <v>2050</v>
      </c>
      <c r="Q5268">
        <v>0.25</v>
      </c>
    </row>
    <row r="5269" spans="1:17" x14ac:dyDescent="0.25">
      <c r="A5269" t="s">
        <v>511</v>
      </c>
      <c r="B5269" t="s">
        <v>512</v>
      </c>
      <c r="C5269" t="s">
        <v>509</v>
      </c>
      <c r="D5269" t="s">
        <v>361</v>
      </c>
      <c r="E5269" t="s">
        <v>332</v>
      </c>
      <c r="F5269" t="s">
        <v>348</v>
      </c>
      <c r="G5269" t="s">
        <v>243</v>
      </c>
      <c r="H5269" t="s">
        <v>357</v>
      </c>
      <c r="I5269" t="s">
        <v>306</v>
      </c>
      <c r="K5269" t="s">
        <v>78</v>
      </c>
      <c r="M5269" t="s">
        <v>316</v>
      </c>
      <c r="N5269" t="s">
        <v>206</v>
      </c>
      <c r="O5269" t="s">
        <v>265</v>
      </c>
      <c r="P5269">
        <v>2050</v>
      </c>
      <c r="Q5269">
        <v>0.25</v>
      </c>
    </row>
    <row r="5270" spans="1:17" x14ac:dyDescent="0.25">
      <c r="A5270" t="s">
        <v>511</v>
      </c>
      <c r="B5270" t="s">
        <v>512</v>
      </c>
      <c r="C5270" t="s">
        <v>509</v>
      </c>
      <c r="D5270" t="s">
        <v>361</v>
      </c>
      <c r="E5270" t="s">
        <v>332</v>
      </c>
      <c r="F5270" t="s">
        <v>348</v>
      </c>
      <c r="G5270" t="s">
        <v>188</v>
      </c>
      <c r="H5270" t="s">
        <v>429</v>
      </c>
      <c r="I5270" t="s">
        <v>240</v>
      </c>
      <c r="J5270" t="s">
        <v>288</v>
      </c>
      <c r="K5270" t="s">
        <v>430</v>
      </c>
      <c r="L5270" t="s">
        <v>237</v>
      </c>
      <c r="M5270" t="s">
        <v>368</v>
      </c>
      <c r="O5270" t="s">
        <v>194</v>
      </c>
      <c r="P5270">
        <v>2015</v>
      </c>
      <c r="Q5270">
        <v>0.59</v>
      </c>
    </row>
    <row r="5271" spans="1:17" x14ac:dyDescent="0.25">
      <c r="A5271" t="s">
        <v>511</v>
      </c>
      <c r="B5271" t="s">
        <v>512</v>
      </c>
      <c r="C5271" t="s">
        <v>509</v>
      </c>
      <c r="D5271" t="s">
        <v>361</v>
      </c>
      <c r="E5271" t="s">
        <v>332</v>
      </c>
      <c r="F5271" t="s">
        <v>348</v>
      </c>
      <c r="G5271" t="s">
        <v>188</v>
      </c>
      <c r="H5271" t="s">
        <v>429</v>
      </c>
      <c r="I5271" t="s">
        <v>240</v>
      </c>
      <c r="J5271" t="s">
        <v>288</v>
      </c>
      <c r="K5271" t="s">
        <v>430</v>
      </c>
      <c r="L5271" t="s">
        <v>237</v>
      </c>
      <c r="M5271" t="s">
        <v>368</v>
      </c>
      <c r="O5271" t="s">
        <v>194</v>
      </c>
      <c r="P5271">
        <v>2020</v>
      </c>
      <c r="Q5271">
        <v>0.57539676399999995</v>
      </c>
    </row>
    <row r="5272" spans="1:17" x14ac:dyDescent="0.25">
      <c r="A5272" t="s">
        <v>511</v>
      </c>
      <c r="B5272" t="s">
        <v>512</v>
      </c>
      <c r="C5272" t="s">
        <v>509</v>
      </c>
      <c r="D5272" t="s">
        <v>361</v>
      </c>
      <c r="E5272" t="s">
        <v>332</v>
      </c>
      <c r="F5272" t="s">
        <v>348</v>
      </c>
      <c r="G5272" t="s">
        <v>188</v>
      </c>
      <c r="H5272" t="s">
        <v>429</v>
      </c>
      <c r="I5272" t="s">
        <v>240</v>
      </c>
      <c r="J5272" t="s">
        <v>288</v>
      </c>
      <c r="K5272" t="s">
        <v>430</v>
      </c>
      <c r="L5272" t="s">
        <v>237</v>
      </c>
      <c r="M5272" t="s">
        <v>368</v>
      </c>
      <c r="O5272" t="s">
        <v>264</v>
      </c>
      <c r="P5272">
        <v>2020</v>
      </c>
      <c r="Q5272">
        <v>0.50149999999999995</v>
      </c>
    </row>
    <row r="5273" spans="1:17" x14ac:dyDescent="0.25">
      <c r="A5273" t="s">
        <v>511</v>
      </c>
      <c r="B5273" t="s">
        <v>512</v>
      </c>
      <c r="C5273" t="s">
        <v>509</v>
      </c>
      <c r="D5273" t="s">
        <v>361</v>
      </c>
      <c r="E5273" t="s">
        <v>332</v>
      </c>
      <c r="F5273" t="s">
        <v>348</v>
      </c>
      <c r="G5273" t="s">
        <v>188</v>
      </c>
      <c r="H5273" t="s">
        <v>429</v>
      </c>
      <c r="I5273" t="s">
        <v>240</v>
      </c>
      <c r="J5273" t="s">
        <v>288</v>
      </c>
      <c r="K5273" t="s">
        <v>430</v>
      </c>
      <c r="L5273" t="s">
        <v>237</v>
      </c>
      <c r="M5273" t="s">
        <v>368</v>
      </c>
      <c r="O5273" t="s">
        <v>265</v>
      </c>
      <c r="P5273">
        <v>2020</v>
      </c>
      <c r="Q5273">
        <v>0.67849999999999999</v>
      </c>
    </row>
    <row r="5274" spans="1:17" x14ac:dyDescent="0.25">
      <c r="A5274" t="s">
        <v>511</v>
      </c>
      <c r="B5274" t="s">
        <v>512</v>
      </c>
      <c r="C5274" t="s">
        <v>509</v>
      </c>
      <c r="D5274" t="s">
        <v>361</v>
      </c>
      <c r="E5274" t="s">
        <v>332</v>
      </c>
      <c r="F5274" t="s">
        <v>348</v>
      </c>
      <c r="G5274" t="s">
        <v>188</v>
      </c>
      <c r="H5274" t="s">
        <v>429</v>
      </c>
      <c r="I5274" t="s">
        <v>240</v>
      </c>
      <c r="J5274" t="s">
        <v>288</v>
      </c>
      <c r="K5274" t="s">
        <v>430</v>
      </c>
      <c r="L5274" t="s">
        <v>237</v>
      </c>
      <c r="M5274" t="s">
        <v>368</v>
      </c>
      <c r="O5274" t="s">
        <v>194</v>
      </c>
      <c r="P5274">
        <v>2030</v>
      </c>
      <c r="Q5274">
        <v>0.54726569199999997</v>
      </c>
    </row>
    <row r="5275" spans="1:17" x14ac:dyDescent="0.25">
      <c r="A5275" t="s">
        <v>511</v>
      </c>
      <c r="B5275" t="s">
        <v>512</v>
      </c>
      <c r="C5275" t="s">
        <v>509</v>
      </c>
      <c r="D5275" t="s">
        <v>361</v>
      </c>
      <c r="E5275" t="s">
        <v>332</v>
      </c>
      <c r="F5275" t="s">
        <v>348</v>
      </c>
      <c r="G5275" t="s">
        <v>188</v>
      </c>
      <c r="H5275" t="s">
        <v>429</v>
      </c>
      <c r="I5275" t="s">
        <v>240</v>
      </c>
      <c r="J5275" t="s">
        <v>288</v>
      </c>
      <c r="K5275" t="s">
        <v>430</v>
      </c>
      <c r="L5275" t="s">
        <v>237</v>
      </c>
      <c r="M5275" t="s">
        <v>368</v>
      </c>
      <c r="O5275" t="s">
        <v>194</v>
      </c>
      <c r="P5275">
        <v>2050</v>
      </c>
      <c r="Q5275">
        <v>0.53464751700000002</v>
      </c>
    </row>
    <row r="5276" spans="1:17" x14ac:dyDescent="0.25">
      <c r="A5276" t="s">
        <v>511</v>
      </c>
      <c r="B5276" t="s">
        <v>512</v>
      </c>
      <c r="C5276" t="s">
        <v>509</v>
      </c>
      <c r="D5276" t="s">
        <v>361</v>
      </c>
      <c r="E5276" t="s">
        <v>332</v>
      </c>
      <c r="F5276" t="s">
        <v>348</v>
      </c>
      <c r="G5276" t="s">
        <v>188</v>
      </c>
      <c r="H5276" t="s">
        <v>429</v>
      </c>
      <c r="I5276" t="s">
        <v>240</v>
      </c>
      <c r="J5276" t="s">
        <v>288</v>
      </c>
      <c r="K5276" t="s">
        <v>430</v>
      </c>
      <c r="L5276" t="s">
        <v>237</v>
      </c>
      <c r="M5276" t="s">
        <v>368</v>
      </c>
      <c r="O5276" t="s">
        <v>264</v>
      </c>
      <c r="P5276">
        <v>2050</v>
      </c>
      <c r="Q5276">
        <v>0.41044926900000001</v>
      </c>
    </row>
    <row r="5277" spans="1:17" x14ac:dyDescent="0.25">
      <c r="A5277" t="s">
        <v>511</v>
      </c>
      <c r="B5277" t="s">
        <v>512</v>
      </c>
      <c r="C5277" t="s">
        <v>509</v>
      </c>
      <c r="D5277" t="s">
        <v>361</v>
      </c>
      <c r="E5277" t="s">
        <v>332</v>
      </c>
      <c r="F5277" t="s">
        <v>348</v>
      </c>
      <c r="G5277" t="s">
        <v>188</v>
      </c>
      <c r="H5277" t="s">
        <v>429</v>
      </c>
      <c r="I5277" t="s">
        <v>240</v>
      </c>
      <c r="J5277" t="s">
        <v>288</v>
      </c>
      <c r="K5277" t="s">
        <v>430</v>
      </c>
      <c r="L5277" t="s">
        <v>237</v>
      </c>
      <c r="M5277" t="s">
        <v>368</v>
      </c>
      <c r="O5277" t="s">
        <v>265</v>
      </c>
      <c r="P5277">
        <v>2050</v>
      </c>
      <c r="Q5277">
        <v>0.72366735199999999</v>
      </c>
    </row>
    <row r="5278" spans="1:17" x14ac:dyDescent="0.25">
      <c r="A5278" t="s">
        <v>511</v>
      </c>
      <c r="B5278" t="s">
        <v>512</v>
      </c>
      <c r="C5278" t="s">
        <v>509</v>
      </c>
      <c r="D5278" t="s">
        <v>361</v>
      </c>
      <c r="E5278" t="s">
        <v>332</v>
      </c>
      <c r="F5278" t="s">
        <v>348</v>
      </c>
      <c r="G5278" t="s">
        <v>188</v>
      </c>
      <c r="H5278" t="s">
        <v>431</v>
      </c>
      <c r="I5278" t="s">
        <v>240</v>
      </c>
      <c r="J5278" t="s">
        <v>290</v>
      </c>
      <c r="K5278" t="s">
        <v>430</v>
      </c>
      <c r="L5278" t="s">
        <v>237</v>
      </c>
      <c r="M5278" t="s">
        <v>368</v>
      </c>
      <c r="O5278" t="s">
        <v>194</v>
      </c>
      <c r="P5278">
        <v>2015</v>
      </c>
      <c r="Q5278">
        <v>0.36</v>
      </c>
    </row>
    <row r="5279" spans="1:17" x14ac:dyDescent="0.25">
      <c r="A5279" t="s">
        <v>511</v>
      </c>
      <c r="B5279" t="s">
        <v>512</v>
      </c>
      <c r="C5279" t="s">
        <v>509</v>
      </c>
      <c r="D5279" t="s">
        <v>361</v>
      </c>
      <c r="E5279" t="s">
        <v>332</v>
      </c>
      <c r="F5279" t="s">
        <v>348</v>
      </c>
      <c r="G5279" t="s">
        <v>188</v>
      </c>
      <c r="H5279" t="s">
        <v>431</v>
      </c>
      <c r="I5279" t="s">
        <v>240</v>
      </c>
      <c r="J5279" t="s">
        <v>290</v>
      </c>
      <c r="K5279" t="s">
        <v>430</v>
      </c>
      <c r="L5279" t="s">
        <v>237</v>
      </c>
      <c r="M5279" t="s">
        <v>368</v>
      </c>
      <c r="O5279" t="s">
        <v>194</v>
      </c>
      <c r="P5279">
        <v>2020</v>
      </c>
      <c r="Q5279">
        <v>0.351089551</v>
      </c>
    </row>
    <row r="5280" spans="1:17" x14ac:dyDescent="0.25">
      <c r="A5280" t="s">
        <v>511</v>
      </c>
      <c r="B5280" t="s">
        <v>512</v>
      </c>
      <c r="C5280" t="s">
        <v>509</v>
      </c>
      <c r="D5280" t="s">
        <v>361</v>
      </c>
      <c r="E5280" t="s">
        <v>332</v>
      </c>
      <c r="F5280" t="s">
        <v>348</v>
      </c>
      <c r="G5280" t="s">
        <v>188</v>
      </c>
      <c r="H5280" t="s">
        <v>431</v>
      </c>
      <c r="I5280" t="s">
        <v>240</v>
      </c>
      <c r="J5280" t="s">
        <v>290</v>
      </c>
      <c r="K5280" t="s">
        <v>430</v>
      </c>
      <c r="L5280" t="s">
        <v>237</v>
      </c>
      <c r="M5280" t="s">
        <v>368</v>
      </c>
      <c r="O5280" t="s">
        <v>264</v>
      </c>
      <c r="P5280">
        <v>2020</v>
      </c>
      <c r="Q5280">
        <v>0.30599999999999999</v>
      </c>
    </row>
    <row r="5281" spans="1:17" x14ac:dyDescent="0.25">
      <c r="A5281" t="s">
        <v>511</v>
      </c>
      <c r="B5281" t="s">
        <v>512</v>
      </c>
      <c r="C5281" t="s">
        <v>509</v>
      </c>
      <c r="D5281" t="s">
        <v>361</v>
      </c>
      <c r="E5281" t="s">
        <v>332</v>
      </c>
      <c r="F5281" t="s">
        <v>348</v>
      </c>
      <c r="G5281" t="s">
        <v>188</v>
      </c>
      <c r="H5281" t="s">
        <v>431</v>
      </c>
      <c r="I5281" t="s">
        <v>240</v>
      </c>
      <c r="J5281" t="s">
        <v>290</v>
      </c>
      <c r="K5281" t="s">
        <v>430</v>
      </c>
      <c r="L5281" t="s">
        <v>237</v>
      </c>
      <c r="M5281" t="s">
        <v>368</v>
      </c>
      <c r="O5281" t="s">
        <v>265</v>
      </c>
      <c r="P5281">
        <v>2020</v>
      </c>
      <c r="Q5281">
        <v>0.41399999999999998</v>
      </c>
    </row>
    <row r="5282" spans="1:17" x14ac:dyDescent="0.25">
      <c r="A5282" t="s">
        <v>511</v>
      </c>
      <c r="B5282" t="s">
        <v>512</v>
      </c>
      <c r="C5282" t="s">
        <v>509</v>
      </c>
      <c r="D5282" t="s">
        <v>361</v>
      </c>
      <c r="E5282" t="s">
        <v>332</v>
      </c>
      <c r="F5282" t="s">
        <v>348</v>
      </c>
      <c r="G5282" t="s">
        <v>188</v>
      </c>
      <c r="H5282" t="s">
        <v>431</v>
      </c>
      <c r="I5282" t="s">
        <v>240</v>
      </c>
      <c r="J5282" t="s">
        <v>290</v>
      </c>
      <c r="K5282" t="s">
        <v>430</v>
      </c>
      <c r="L5282" t="s">
        <v>237</v>
      </c>
      <c r="M5282" t="s">
        <v>368</v>
      </c>
      <c r="O5282" t="s">
        <v>194</v>
      </c>
      <c r="P5282">
        <v>2030</v>
      </c>
      <c r="Q5282">
        <v>0.33392482899999998</v>
      </c>
    </row>
    <row r="5283" spans="1:17" x14ac:dyDescent="0.25">
      <c r="A5283" t="s">
        <v>511</v>
      </c>
      <c r="B5283" t="s">
        <v>512</v>
      </c>
      <c r="C5283" t="s">
        <v>509</v>
      </c>
      <c r="D5283" t="s">
        <v>361</v>
      </c>
      <c r="E5283" t="s">
        <v>332</v>
      </c>
      <c r="F5283" t="s">
        <v>348</v>
      </c>
      <c r="G5283" t="s">
        <v>188</v>
      </c>
      <c r="H5283" t="s">
        <v>431</v>
      </c>
      <c r="I5283" t="s">
        <v>240</v>
      </c>
      <c r="J5283" t="s">
        <v>290</v>
      </c>
      <c r="K5283" t="s">
        <v>430</v>
      </c>
      <c r="L5283" t="s">
        <v>237</v>
      </c>
      <c r="M5283" t="s">
        <v>368</v>
      </c>
      <c r="O5283" t="s">
        <v>194</v>
      </c>
      <c r="P5283">
        <v>2050</v>
      </c>
      <c r="Q5283">
        <v>0.3020719</v>
      </c>
    </row>
    <row r="5284" spans="1:17" x14ac:dyDescent="0.25">
      <c r="A5284" t="s">
        <v>511</v>
      </c>
      <c r="B5284" t="s">
        <v>512</v>
      </c>
      <c r="C5284" t="s">
        <v>509</v>
      </c>
      <c r="D5284" t="s">
        <v>361</v>
      </c>
      <c r="E5284" t="s">
        <v>332</v>
      </c>
      <c r="F5284" t="s">
        <v>348</v>
      </c>
      <c r="G5284" t="s">
        <v>188</v>
      </c>
      <c r="H5284" t="s">
        <v>431</v>
      </c>
      <c r="I5284" t="s">
        <v>240</v>
      </c>
      <c r="J5284" t="s">
        <v>290</v>
      </c>
      <c r="K5284" t="s">
        <v>430</v>
      </c>
      <c r="L5284" t="s">
        <v>237</v>
      </c>
      <c r="M5284" t="s">
        <v>368</v>
      </c>
      <c r="O5284" t="s">
        <v>264</v>
      </c>
      <c r="P5284">
        <v>2050</v>
      </c>
      <c r="Q5284">
        <v>0.25044362199999998</v>
      </c>
    </row>
    <row r="5285" spans="1:17" x14ac:dyDescent="0.25">
      <c r="A5285" t="s">
        <v>511</v>
      </c>
      <c r="B5285" t="s">
        <v>512</v>
      </c>
      <c r="C5285" t="s">
        <v>509</v>
      </c>
      <c r="D5285" t="s">
        <v>361</v>
      </c>
      <c r="E5285" t="s">
        <v>332</v>
      </c>
      <c r="F5285" t="s">
        <v>348</v>
      </c>
      <c r="G5285" t="s">
        <v>188</v>
      </c>
      <c r="H5285" t="s">
        <v>431</v>
      </c>
      <c r="I5285" t="s">
        <v>240</v>
      </c>
      <c r="J5285" t="s">
        <v>290</v>
      </c>
      <c r="K5285" t="s">
        <v>430</v>
      </c>
      <c r="L5285" t="s">
        <v>237</v>
      </c>
      <c r="M5285" t="s">
        <v>368</v>
      </c>
      <c r="O5285" t="s">
        <v>265</v>
      </c>
      <c r="P5285">
        <v>2050</v>
      </c>
      <c r="Q5285">
        <v>0.41740603599999998</v>
      </c>
    </row>
    <row r="5286" spans="1:17" x14ac:dyDescent="0.25">
      <c r="A5286" t="s">
        <v>511</v>
      </c>
      <c r="B5286" t="s">
        <v>512</v>
      </c>
      <c r="C5286" t="s">
        <v>509</v>
      </c>
      <c r="D5286" t="s">
        <v>361</v>
      </c>
      <c r="E5286" t="s">
        <v>332</v>
      </c>
      <c r="F5286" t="s">
        <v>348</v>
      </c>
      <c r="G5286" t="s">
        <v>188</v>
      </c>
      <c r="H5286" t="s">
        <v>432</v>
      </c>
      <c r="I5286" t="s">
        <v>433</v>
      </c>
      <c r="J5286" t="s">
        <v>434</v>
      </c>
      <c r="K5286" t="s">
        <v>191</v>
      </c>
      <c r="M5286" t="s">
        <v>210</v>
      </c>
      <c r="N5286" t="s">
        <v>206</v>
      </c>
      <c r="O5286" t="s">
        <v>194</v>
      </c>
      <c r="P5286">
        <v>2015</v>
      </c>
      <c r="Q5286">
        <v>1.943163316E-2</v>
      </c>
    </row>
    <row r="5287" spans="1:17" x14ac:dyDescent="0.25">
      <c r="A5287" t="s">
        <v>511</v>
      </c>
      <c r="B5287" t="s">
        <v>512</v>
      </c>
      <c r="C5287" t="s">
        <v>509</v>
      </c>
      <c r="D5287" t="s">
        <v>361</v>
      </c>
      <c r="E5287" t="s">
        <v>332</v>
      </c>
      <c r="F5287" t="s">
        <v>348</v>
      </c>
      <c r="G5287" t="s">
        <v>188</v>
      </c>
      <c r="H5287" t="s">
        <v>432</v>
      </c>
      <c r="I5287" t="s">
        <v>433</v>
      </c>
      <c r="J5287" t="s">
        <v>434</v>
      </c>
      <c r="K5287" t="s">
        <v>191</v>
      </c>
      <c r="M5287" t="s">
        <v>210</v>
      </c>
      <c r="N5287" t="s">
        <v>206</v>
      </c>
      <c r="O5287" t="s">
        <v>194</v>
      </c>
      <c r="P5287">
        <v>2020</v>
      </c>
      <c r="Q5287">
        <v>1.943163316E-2</v>
      </c>
    </row>
    <row r="5288" spans="1:17" x14ac:dyDescent="0.25">
      <c r="A5288" t="s">
        <v>511</v>
      </c>
      <c r="B5288" t="s">
        <v>512</v>
      </c>
      <c r="C5288" t="s">
        <v>509</v>
      </c>
      <c r="D5288" t="s">
        <v>361</v>
      </c>
      <c r="E5288" t="s">
        <v>332</v>
      </c>
      <c r="F5288" t="s">
        <v>348</v>
      </c>
      <c r="G5288" t="s">
        <v>188</v>
      </c>
      <c r="H5288" t="s">
        <v>432</v>
      </c>
      <c r="I5288" t="s">
        <v>433</v>
      </c>
      <c r="J5288" t="s">
        <v>434</v>
      </c>
      <c r="K5288" t="s">
        <v>191</v>
      </c>
      <c r="M5288" t="s">
        <v>210</v>
      </c>
      <c r="N5288" t="s">
        <v>206</v>
      </c>
      <c r="O5288" t="s">
        <v>264</v>
      </c>
      <c r="P5288">
        <v>2020</v>
      </c>
      <c r="Q5288">
        <v>0.01</v>
      </c>
    </row>
    <row r="5289" spans="1:17" x14ac:dyDescent="0.25">
      <c r="A5289" t="s">
        <v>511</v>
      </c>
      <c r="B5289" t="s">
        <v>512</v>
      </c>
      <c r="C5289" t="s">
        <v>509</v>
      </c>
      <c r="D5289" t="s">
        <v>361</v>
      </c>
      <c r="E5289" t="s">
        <v>332</v>
      </c>
      <c r="F5289" t="s">
        <v>348</v>
      </c>
      <c r="G5289" t="s">
        <v>188</v>
      </c>
      <c r="H5289" t="s">
        <v>432</v>
      </c>
      <c r="I5289" t="s">
        <v>433</v>
      </c>
      <c r="J5289" t="s">
        <v>434</v>
      </c>
      <c r="K5289" t="s">
        <v>191</v>
      </c>
      <c r="M5289" t="s">
        <v>210</v>
      </c>
      <c r="N5289" t="s">
        <v>206</v>
      </c>
      <c r="O5289" t="s">
        <v>265</v>
      </c>
      <c r="P5289">
        <v>2020</v>
      </c>
      <c r="Q5289">
        <v>0.26</v>
      </c>
    </row>
    <row r="5290" spans="1:17" x14ac:dyDescent="0.25">
      <c r="A5290" t="s">
        <v>511</v>
      </c>
      <c r="B5290" t="s">
        <v>512</v>
      </c>
      <c r="C5290" t="s">
        <v>509</v>
      </c>
      <c r="D5290" t="s">
        <v>361</v>
      </c>
      <c r="E5290" t="s">
        <v>332</v>
      </c>
      <c r="F5290" t="s">
        <v>348</v>
      </c>
      <c r="G5290" t="s">
        <v>188</v>
      </c>
      <c r="H5290" t="s">
        <v>432</v>
      </c>
      <c r="I5290" t="s">
        <v>433</v>
      </c>
      <c r="J5290" t="s">
        <v>434</v>
      </c>
      <c r="K5290" t="s">
        <v>191</v>
      </c>
      <c r="M5290" t="s">
        <v>210</v>
      </c>
      <c r="N5290" t="s">
        <v>206</v>
      </c>
      <c r="O5290" t="s">
        <v>194</v>
      </c>
      <c r="P5290">
        <v>2030</v>
      </c>
      <c r="Q5290">
        <v>1.9429532959999999E-2</v>
      </c>
    </row>
    <row r="5291" spans="1:17" x14ac:dyDescent="0.25">
      <c r="A5291" t="s">
        <v>511</v>
      </c>
      <c r="B5291" t="s">
        <v>512</v>
      </c>
      <c r="C5291" t="s">
        <v>509</v>
      </c>
      <c r="D5291" t="s">
        <v>361</v>
      </c>
      <c r="E5291" t="s">
        <v>332</v>
      </c>
      <c r="F5291" t="s">
        <v>348</v>
      </c>
      <c r="G5291" t="s">
        <v>188</v>
      </c>
      <c r="H5291" t="s">
        <v>432</v>
      </c>
      <c r="I5291" t="s">
        <v>433</v>
      </c>
      <c r="J5291" t="s">
        <v>434</v>
      </c>
      <c r="K5291" t="s">
        <v>191</v>
      </c>
      <c r="M5291" t="s">
        <v>210</v>
      </c>
      <c r="N5291" t="s">
        <v>206</v>
      </c>
      <c r="O5291" t="s">
        <v>194</v>
      </c>
      <c r="P5291">
        <v>2050</v>
      </c>
      <c r="Q5291">
        <v>1.944016116E-2</v>
      </c>
    </row>
    <row r="5292" spans="1:17" x14ac:dyDescent="0.25">
      <c r="A5292" t="s">
        <v>511</v>
      </c>
      <c r="B5292" t="s">
        <v>512</v>
      </c>
      <c r="C5292" t="s">
        <v>509</v>
      </c>
      <c r="D5292" t="s">
        <v>361</v>
      </c>
      <c r="E5292" t="s">
        <v>332</v>
      </c>
      <c r="F5292" t="s">
        <v>348</v>
      </c>
      <c r="G5292" t="s">
        <v>188</v>
      </c>
      <c r="H5292" t="s">
        <v>432</v>
      </c>
      <c r="I5292" t="s">
        <v>433</v>
      </c>
      <c r="J5292" t="s">
        <v>434</v>
      </c>
      <c r="K5292" t="s">
        <v>191</v>
      </c>
      <c r="M5292" t="s">
        <v>210</v>
      </c>
      <c r="N5292" t="s">
        <v>206</v>
      </c>
      <c r="O5292" t="s">
        <v>264</v>
      </c>
      <c r="P5292">
        <v>2050</v>
      </c>
      <c r="Q5292">
        <v>0.01</v>
      </c>
    </row>
    <row r="5293" spans="1:17" x14ac:dyDescent="0.25">
      <c r="A5293" t="s">
        <v>511</v>
      </c>
      <c r="B5293" t="s">
        <v>512</v>
      </c>
      <c r="C5293" t="s">
        <v>509</v>
      </c>
      <c r="D5293" t="s">
        <v>361</v>
      </c>
      <c r="E5293" t="s">
        <v>332</v>
      </c>
      <c r="F5293" t="s">
        <v>348</v>
      </c>
      <c r="G5293" t="s">
        <v>188</v>
      </c>
      <c r="H5293" t="s">
        <v>432</v>
      </c>
      <c r="I5293" t="s">
        <v>433</v>
      </c>
      <c r="J5293" t="s">
        <v>434</v>
      </c>
      <c r="K5293" t="s">
        <v>191</v>
      </c>
      <c r="M5293" t="s">
        <v>210</v>
      </c>
      <c r="N5293" t="s">
        <v>206</v>
      </c>
      <c r="O5293" t="s">
        <v>265</v>
      </c>
      <c r="P5293">
        <v>2050</v>
      </c>
      <c r="Q5293">
        <v>0.28000000000000003</v>
      </c>
    </row>
    <row r="5294" spans="1:17" x14ac:dyDescent="0.25">
      <c r="A5294" t="s">
        <v>511</v>
      </c>
      <c r="B5294" t="s">
        <v>512</v>
      </c>
      <c r="C5294" t="s">
        <v>509</v>
      </c>
      <c r="D5294" t="s">
        <v>361</v>
      </c>
      <c r="E5294" t="s">
        <v>332</v>
      </c>
      <c r="F5294" t="s">
        <v>348</v>
      </c>
      <c r="G5294" t="s">
        <v>188</v>
      </c>
      <c r="H5294" t="s">
        <v>436</v>
      </c>
      <c r="I5294" t="s">
        <v>436</v>
      </c>
      <c r="M5294" t="s">
        <v>395</v>
      </c>
      <c r="O5294" t="s">
        <v>194</v>
      </c>
      <c r="P5294">
        <v>2015</v>
      </c>
      <c r="Q5294">
        <v>1</v>
      </c>
    </row>
    <row r="5295" spans="1:17" x14ac:dyDescent="0.25">
      <c r="A5295" t="s">
        <v>511</v>
      </c>
      <c r="B5295" t="s">
        <v>512</v>
      </c>
      <c r="C5295" t="s">
        <v>509</v>
      </c>
      <c r="D5295" t="s">
        <v>361</v>
      </c>
      <c r="E5295" t="s">
        <v>332</v>
      </c>
      <c r="F5295" t="s">
        <v>348</v>
      </c>
      <c r="G5295" t="s">
        <v>188</v>
      </c>
      <c r="H5295" t="s">
        <v>436</v>
      </c>
      <c r="I5295" t="s">
        <v>436</v>
      </c>
      <c r="M5295" t="s">
        <v>395</v>
      </c>
      <c r="O5295" t="s">
        <v>194</v>
      </c>
      <c r="P5295">
        <v>2020</v>
      </c>
      <c r="Q5295">
        <v>1</v>
      </c>
    </row>
    <row r="5296" spans="1:17" x14ac:dyDescent="0.25">
      <c r="A5296" t="s">
        <v>511</v>
      </c>
      <c r="B5296" t="s">
        <v>512</v>
      </c>
      <c r="C5296" t="s">
        <v>509</v>
      </c>
      <c r="D5296" t="s">
        <v>361</v>
      </c>
      <c r="E5296" t="s">
        <v>332</v>
      </c>
      <c r="F5296" t="s">
        <v>348</v>
      </c>
      <c r="G5296" t="s">
        <v>188</v>
      </c>
      <c r="H5296" t="s">
        <v>436</v>
      </c>
      <c r="I5296" t="s">
        <v>436</v>
      </c>
      <c r="M5296" t="s">
        <v>395</v>
      </c>
      <c r="O5296" t="s">
        <v>264</v>
      </c>
      <c r="P5296">
        <v>2020</v>
      </c>
      <c r="Q5296">
        <v>0</v>
      </c>
    </row>
    <row r="5297" spans="1:17" x14ac:dyDescent="0.25">
      <c r="A5297" t="s">
        <v>511</v>
      </c>
      <c r="B5297" t="s">
        <v>512</v>
      </c>
      <c r="C5297" t="s">
        <v>509</v>
      </c>
      <c r="D5297" t="s">
        <v>361</v>
      </c>
      <c r="E5297" t="s">
        <v>332</v>
      </c>
      <c r="F5297" t="s">
        <v>348</v>
      </c>
      <c r="G5297" t="s">
        <v>188</v>
      </c>
      <c r="H5297" t="s">
        <v>436</v>
      </c>
      <c r="I5297" t="s">
        <v>436</v>
      </c>
      <c r="M5297" t="s">
        <v>395</v>
      </c>
      <c r="O5297" t="s">
        <v>265</v>
      </c>
      <c r="P5297">
        <v>2020</v>
      </c>
      <c r="Q5297">
        <v>1</v>
      </c>
    </row>
    <row r="5298" spans="1:17" x14ac:dyDescent="0.25">
      <c r="A5298" t="s">
        <v>511</v>
      </c>
      <c r="B5298" t="s">
        <v>512</v>
      </c>
      <c r="C5298" t="s">
        <v>509</v>
      </c>
      <c r="D5298" t="s">
        <v>361</v>
      </c>
      <c r="E5298" t="s">
        <v>332</v>
      </c>
      <c r="F5298" t="s">
        <v>348</v>
      </c>
      <c r="G5298" t="s">
        <v>188</v>
      </c>
      <c r="H5298" t="s">
        <v>436</v>
      </c>
      <c r="I5298" t="s">
        <v>436</v>
      </c>
      <c r="M5298" t="s">
        <v>395</v>
      </c>
      <c r="O5298" t="s">
        <v>194</v>
      </c>
      <c r="P5298">
        <v>2030</v>
      </c>
      <c r="Q5298">
        <v>1</v>
      </c>
    </row>
    <row r="5299" spans="1:17" x14ac:dyDescent="0.25">
      <c r="A5299" t="s">
        <v>511</v>
      </c>
      <c r="B5299" t="s">
        <v>512</v>
      </c>
      <c r="C5299" t="s">
        <v>509</v>
      </c>
      <c r="D5299" t="s">
        <v>361</v>
      </c>
      <c r="E5299" t="s">
        <v>332</v>
      </c>
      <c r="F5299" t="s">
        <v>348</v>
      </c>
      <c r="G5299" t="s">
        <v>188</v>
      </c>
      <c r="H5299" t="s">
        <v>436</v>
      </c>
      <c r="I5299" t="s">
        <v>436</v>
      </c>
      <c r="M5299" t="s">
        <v>395</v>
      </c>
      <c r="O5299" t="s">
        <v>194</v>
      </c>
      <c r="P5299">
        <v>2050</v>
      </c>
      <c r="Q5299">
        <v>1</v>
      </c>
    </row>
    <row r="5300" spans="1:17" x14ac:dyDescent="0.25">
      <c r="A5300" t="s">
        <v>511</v>
      </c>
      <c r="B5300" t="s">
        <v>512</v>
      </c>
      <c r="C5300" t="s">
        <v>509</v>
      </c>
      <c r="D5300" t="s">
        <v>361</v>
      </c>
      <c r="E5300" t="s">
        <v>332</v>
      </c>
      <c r="F5300" t="s">
        <v>348</v>
      </c>
      <c r="G5300" t="s">
        <v>188</v>
      </c>
      <c r="H5300" t="s">
        <v>436</v>
      </c>
      <c r="I5300" t="s">
        <v>436</v>
      </c>
      <c r="M5300" t="s">
        <v>395</v>
      </c>
      <c r="O5300" t="s">
        <v>264</v>
      </c>
      <c r="P5300">
        <v>2050</v>
      </c>
      <c r="Q5300">
        <v>0</v>
      </c>
    </row>
    <row r="5301" spans="1:17" x14ac:dyDescent="0.25">
      <c r="A5301" t="s">
        <v>511</v>
      </c>
      <c r="B5301" t="s">
        <v>512</v>
      </c>
      <c r="C5301" t="s">
        <v>509</v>
      </c>
      <c r="D5301" t="s">
        <v>361</v>
      </c>
      <c r="E5301" t="s">
        <v>332</v>
      </c>
      <c r="F5301" t="s">
        <v>348</v>
      </c>
      <c r="G5301" t="s">
        <v>188</v>
      </c>
      <c r="H5301" t="s">
        <v>436</v>
      </c>
      <c r="I5301" t="s">
        <v>436</v>
      </c>
      <c r="M5301" t="s">
        <v>395</v>
      </c>
      <c r="O5301" t="s">
        <v>265</v>
      </c>
      <c r="P5301">
        <v>2050</v>
      </c>
      <c r="Q5301">
        <v>1</v>
      </c>
    </row>
    <row r="5302" spans="1:17" x14ac:dyDescent="0.25">
      <c r="A5302" t="s">
        <v>511</v>
      </c>
      <c r="B5302" t="s">
        <v>512</v>
      </c>
      <c r="C5302" t="s">
        <v>509</v>
      </c>
      <c r="D5302" t="s">
        <v>361</v>
      </c>
      <c r="E5302" t="s">
        <v>332</v>
      </c>
      <c r="F5302" t="s">
        <v>348</v>
      </c>
      <c r="G5302" t="s">
        <v>188</v>
      </c>
      <c r="H5302" t="s">
        <v>338</v>
      </c>
      <c r="I5302" t="s">
        <v>234</v>
      </c>
      <c r="J5302" t="s">
        <v>235</v>
      </c>
      <c r="K5302" t="s">
        <v>325</v>
      </c>
      <c r="L5302" t="s">
        <v>237</v>
      </c>
      <c r="O5302" t="s">
        <v>194</v>
      </c>
      <c r="P5302">
        <v>2015</v>
      </c>
      <c r="Q5302">
        <v>41800</v>
      </c>
    </row>
    <row r="5303" spans="1:17" x14ac:dyDescent="0.25">
      <c r="A5303" t="s">
        <v>511</v>
      </c>
      <c r="B5303" t="s">
        <v>512</v>
      </c>
      <c r="C5303" t="s">
        <v>509</v>
      </c>
      <c r="D5303" t="s">
        <v>361</v>
      </c>
      <c r="E5303" t="s">
        <v>332</v>
      </c>
      <c r="F5303" t="s">
        <v>348</v>
      </c>
      <c r="G5303" t="s">
        <v>188</v>
      </c>
      <c r="H5303" t="s">
        <v>338</v>
      </c>
      <c r="I5303" t="s">
        <v>234</v>
      </c>
      <c r="J5303" t="s">
        <v>235</v>
      </c>
      <c r="K5303" t="s">
        <v>325</v>
      </c>
      <c r="L5303" t="s">
        <v>237</v>
      </c>
      <c r="O5303" t="s">
        <v>194</v>
      </c>
      <c r="P5303">
        <v>2020</v>
      </c>
      <c r="Q5303">
        <v>41200</v>
      </c>
    </row>
    <row r="5304" spans="1:17" x14ac:dyDescent="0.25">
      <c r="A5304" t="s">
        <v>511</v>
      </c>
      <c r="B5304" t="s">
        <v>512</v>
      </c>
      <c r="C5304" t="s">
        <v>509</v>
      </c>
      <c r="D5304" t="s">
        <v>361</v>
      </c>
      <c r="E5304" t="s">
        <v>332</v>
      </c>
      <c r="F5304" t="s">
        <v>348</v>
      </c>
      <c r="G5304" t="s">
        <v>188</v>
      </c>
      <c r="H5304" t="s">
        <v>338</v>
      </c>
      <c r="I5304" t="s">
        <v>234</v>
      </c>
      <c r="J5304" t="s">
        <v>235</v>
      </c>
      <c r="K5304" t="s">
        <v>325</v>
      </c>
      <c r="L5304" t="s">
        <v>237</v>
      </c>
      <c r="O5304" t="s">
        <v>264</v>
      </c>
      <c r="P5304">
        <v>2020</v>
      </c>
      <c r="Q5304">
        <v>35300</v>
      </c>
    </row>
    <row r="5305" spans="1:17" x14ac:dyDescent="0.25">
      <c r="A5305" t="s">
        <v>511</v>
      </c>
      <c r="B5305" t="s">
        <v>512</v>
      </c>
      <c r="C5305" t="s">
        <v>509</v>
      </c>
      <c r="D5305" t="s">
        <v>361</v>
      </c>
      <c r="E5305" t="s">
        <v>332</v>
      </c>
      <c r="F5305" t="s">
        <v>348</v>
      </c>
      <c r="G5305" t="s">
        <v>188</v>
      </c>
      <c r="H5305" t="s">
        <v>338</v>
      </c>
      <c r="I5305" t="s">
        <v>234</v>
      </c>
      <c r="J5305" t="s">
        <v>235</v>
      </c>
      <c r="K5305" t="s">
        <v>325</v>
      </c>
      <c r="L5305" t="s">
        <v>237</v>
      </c>
      <c r="O5305" t="s">
        <v>265</v>
      </c>
      <c r="P5305">
        <v>2020</v>
      </c>
      <c r="Q5305">
        <v>47800</v>
      </c>
    </row>
    <row r="5306" spans="1:17" x14ac:dyDescent="0.25">
      <c r="A5306" t="s">
        <v>511</v>
      </c>
      <c r="B5306" t="s">
        <v>512</v>
      </c>
      <c r="C5306" t="s">
        <v>509</v>
      </c>
      <c r="D5306" t="s">
        <v>361</v>
      </c>
      <c r="E5306" t="s">
        <v>332</v>
      </c>
      <c r="F5306" t="s">
        <v>348</v>
      </c>
      <c r="G5306" t="s">
        <v>188</v>
      </c>
      <c r="H5306" t="s">
        <v>338</v>
      </c>
      <c r="I5306" t="s">
        <v>234</v>
      </c>
      <c r="J5306" t="s">
        <v>235</v>
      </c>
      <c r="K5306" t="s">
        <v>325</v>
      </c>
      <c r="L5306" t="s">
        <v>237</v>
      </c>
      <c r="O5306" t="s">
        <v>194</v>
      </c>
      <c r="P5306">
        <v>2030</v>
      </c>
      <c r="Q5306">
        <v>40200</v>
      </c>
    </row>
    <row r="5307" spans="1:17" x14ac:dyDescent="0.25">
      <c r="A5307" t="s">
        <v>511</v>
      </c>
      <c r="B5307" t="s">
        <v>512</v>
      </c>
      <c r="C5307" t="s">
        <v>509</v>
      </c>
      <c r="D5307" t="s">
        <v>361</v>
      </c>
      <c r="E5307" t="s">
        <v>332</v>
      </c>
      <c r="F5307" t="s">
        <v>348</v>
      </c>
      <c r="G5307" t="s">
        <v>188</v>
      </c>
      <c r="H5307" t="s">
        <v>338</v>
      </c>
      <c r="I5307" t="s">
        <v>234</v>
      </c>
      <c r="J5307" t="s">
        <v>235</v>
      </c>
      <c r="K5307" t="s">
        <v>325</v>
      </c>
      <c r="L5307" t="s">
        <v>237</v>
      </c>
      <c r="O5307" t="s">
        <v>194</v>
      </c>
      <c r="P5307">
        <v>2050</v>
      </c>
      <c r="Q5307">
        <v>39000</v>
      </c>
    </row>
    <row r="5308" spans="1:17" x14ac:dyDescent="0.25">
      <c r="A5308" t="s">
        <v>511</v>
      </c>
      <c r="B5308" t="s">
        <v>512</v>
      </c>
      <c r="C5308" t="s">
        <v>509</v>
      </c>
      <c r="D5308" t="s">
        <v>361</v>
      </c>
      <c r="E5308" t="s">
        <v>332</v>
      </c>
      <c r="F5308" t="s">
        <v>348</v>
      </c>
      <c r="G5308" t="s">
        <v>188</v>
      </c>
      <c r="H5308" t="s">
        <v>338</v>
      </c>
      <c r="I5308" t="s">
        <v>234</v>
      </c>
      <c r="J5308" t="s">
        <v>235</v>
      </c>
      <c r="K5308" t="s">
        <v>325</v>
      </c>
      <c r="L5308" t="s">
        <v>237</v>
      </c>
      <c r="O5308" t="s">
        <v>264</v>
      </c>
      <c r="P5308">
        <v>2050</v>
      </c>
      <c r="Q5308">
        <v>29600</v>
      </c>
    </row>
    <row r="5309" spans="1:17" x14ac:dyDescent="0.25">
      <c r="A5309" t="s">
        <v>511</v>
      </c>
      <c r="B5309" t="s">
        <v>512</v>
      </c>
      <c r="C5309" t="s">
        <v>509</v>
      </c>
      <c r="D5309" t="s">
        <v>361</v>
      </c>
      <c r="E5309" t="s">
        <v>332</v>
      </c>
      <c r="F5309" t="s">
        <v>348</v>
      </c>
      <c r="G5309" t="s">
        <v>188</v>
      </c>
      <c r="H5309" t="s">
        <v>338</v>
      </c>
      <c r="I5309" t="s">
        <v>234</v>
      </c>
      <c r="J5309" t="s">
        <v>235</v>
      </c>
      <c r="K5309" t="s">
        <v>325</v>
      </c>
      <c r="L5309" t="s">
        <v>237</v>
      </c>
      <c r="O5309" t="s">
        <v>265</v>
      </c>
      <c r="P5309">
        <v>2050</v>
      </c>
      <c r="Q5309">
        <v>50100</v>
      </c>
    </row>
    <row r="5310" spans="1:17" x14ac:dyDescent="0.25">
      <c r="A5310" t="s">
        <v>511</v>
      </c>
      <c r="B5310" t="s">
        <v>512</v>
      </c>
      <c r="C5310" t="s">
        <v>509</v>
      </c>
      <c r="D5310" t="s">
        <v>361</v>
      </c>
      <c r="E5310" t="s">
        <v>332</v>
      </c>
      <c r="F5310" t="s">
        <v>348</v>
      </c>
      <c r="G5310" t="s">
        <v>188</v>
      </c>
      <c r="H5310" t="s">
        <v>441</v>
      </c>
      <c r="I5310" t="s">
        <v>441</v>
      </c>
      <c r="M5310" t="s">
        <v>395</v>
      </c>
      <c r="O5310" t="s">
        <v>194</v>
      </c>
      <c r="P5310">
        <v>2015</v>
      </c>
      <c r="Q5310">
        <v>1</v>
      </c>
    </row>
    <row r="5311" spans="1:17" x14ac:dyDescent="0.25">
      <c r="A5311" t="s">
        <v>511</v>
      </c>
      <c r="B5311" t="s">
        <v>512</v>
      </c>
      <c r="C5311" t="s">
        <v>509</v>
      </c>
      <c r="D5311" t="s">
        <v>361</v>
      </c>
      <c r="E5311" t="s">
        <v>332</v>
      </c>
      <c r="F5311" t="s">
        <v>348</v>
      </c>
      <c r="G5311" t="s">
        <v>188</v>
      </c>
      <c r="H5311" t="s">
        <v>441</v>
      </c>
      <c r="I5311" t="s">
        <v>441</v>
      </c>
      <c r="M5311" t="s">
        <v>395</v>
      </c>
      <c r="O5311" t="s">
        <v>194</v>
      </c>
      <c r="P5311">
        <v>2020</v>
      </c>
      <c r="Q5311">
        <v>1</v>
      </c>
    </row>
    <row r="5312" spans="1:17" x14ac:dyDescent="0.25">
      <c r="A5312" t="s">
        <v>511</v>
      </c>
      <c r="B5312" t="s">
        <v>512</v>
      </c>
      <c r="C5312" t="s">
        <v>509</v>
      </c>
      <c r="D5312" t="s">
        <v>361</v>
      </c>
      <c r="E5312" t="s">
        <v>332</v>
      </c>
      <c r="F5312" t="s">
        <v>348</v>
      </c>
      <c r="G5312" t="s">
        <v>188</v>
      </c>
      <c r="H5312" t="s">
        <v>441</v>
      </c>
      <c r="I5312" t="s">
        <v>441</v>
      </c>
      <c r="M5312" t="s">
        <v>395</v>
      </c>
      <c r="O5312" t="s">
        <v>264</v>
      </c>
      <c r="P5312">
        <v>2020</v>
      </c>
      <c r="Q5312">
        <v>0</v>
      </c>
    </row>
    <row r="5313" spans="1:17" x14ac:dyDescent="0.25">
      <c r="A5313" t="s">
        <v>511</v>
      </c>
      <c r="B5313" t="s">
        <v>512</v>
      </c>
      <c r="C5313" t="s">
        <v>509</v>
      </c>
      <c r="D5313" t="s">
        <v>361</v>
      </c>
      <c r="E5313" t="s">
        <v>332</v>
      </c>
      <c r="F5313" t="s">
        <v>348</v>
      </c>
      <c r="G5313" t="s">
        <v>188</v>
      </c>
      <c r="H5313" t="s">
        <v>441</v>
      </c>
      <c r="I5313" t="s">
        <v>441</v>
      </c>
      <c r="M5313" t="s">
        <v>395</v>
      </c>
      <c r="O5313" t="s">
        <v>265</v>
      </c>
      <c r="P5313">
        <v>2020</v>
      </c>
      <c r="Q5313">
        <v>1</v>
      </c>
    </row>
    <row r="5314" spans="1:17" x14ac:dyDescent="0.25">
      <c r="A5314" t="s">
        <v>511</v>
      </c>
      <c r="B5314" t="s">
        <v>512</v>
      </c>
      <c r="C5314" t="s">
        <v>509</v>
      </c>
      <c r="D5314" t="s">
        <v>361</v>
      </c>
      <c r="E5314" t="s">
        <v>332</v>
      </c>
      <c r="F5314" t="s">
        <v>348</v>
      </c>
      <c r="G5314" t="s">
        <v>188</v>
      </c>
      <c r="H5314" t="s">
        <v>441</v>
      </c>
      <c r="I5314" t="s">
        <v>441</v>
      </c>
      <c r="M5314" t="s">
        <v>395</v>
      </c>
      <c r="O5314" t="s">
        <v>194</v>
      </c>
      <c r="P5314">
        <v>2030</v>
      </c>
      <c r="Q5314">
        <v>1</v>
      </c>
    </row>
    <row r="5315" spans="1:17" x14ac:dyDescent="0.25">
      <c r="A5315" t="s">
        <v>511</v>
      </c>
      <c r="B5315" t="s">
        <v>512</v>
      </c>
      <c r="C5315" t="s">
        <v>509</v>
      </c>
      <c r="D5315" t="s">
        <v>361</v>
      </c>
      <c r="E5315" t="s">
        <v>332</v>
      </c>
      <c r="F5315" t="s">
        <v>348</v>
      </c>
      <c r="G5315" t="s">
        <v>188</v>
      </c>
      <c r="H5315" t="s">
        <v>441</v>
      </c>
      <c r="I5315" t="s">
        <v>441</v>
      </c>
      <c r="M5315" t="s">
        <v>395</v>
      </c>
      <c r="O5315" t="s">
        <v>194</v>
      </c>
      <c r="P5315">
        <v>2050</v>
      </c>
      <c r="Q5315">
        <v>1</v>
      </c>
    </row>
    <row r="5316" spans="1:17" x14ac:dyDescent="0.25">
      <c r="A5316" t="s">
        <v>511</v>
      </c>
      <c r="B5316" t="s">
        <v>512</v>
      </c>
      <c r="C5316" t="s">
        <v>509</v>
      </c>
      <c r="D5316" t="s">
        <v>361</v>
      </c>
      <c r="E5316" t="s">
        <v>332</v>
      </c>
      <c r="F5316" t="s">
        <v>348</v>
      </c>
      <c r="G5316" t="s">
        <v>188</v>
      </c>
      <c r="H5316" t="s">
        <v>441</v>
      </c>
      <c r="I5316" t="s">
        <v>441</v>
      </c>
      <c r="M5316" t="s">
        <v>395</v>
      </c>
      <c r="O5316" t="s">
        <v>264</v>
      </c>
      <c r="P5316">
        <v>2050</v>
      </c>
      <c r="Q5316">
        <v>0</v>
      </c>
    </row>
    <row r="5317" spans="1:17" x14ac:dyDescent="0.25">
      <c r="A5317" t="s">
        <v>511</v>
      </c>
      <c r="B5317" t="s">
        <v>512</v>
      </c>
      <c r="C5317" t="s">
        <v>509</v>
      </c>
      <c r="D5317" t="s">
        <v>361</v>
      </c>
      <c r="E5317" t="s">
        <v>332</v>
      </c>
      <c r="F5317" t="s">
        <v>348</v>
      </c>
      <c r="G5317" t="s">
        <v>188</v>
      </c>
      <c r="H5317" t="s">
        <v>441</v>
      </c>
      <c r="I5317" t="s">
        <v>441</v>
      </c>
      <c r="M5317" t="s">
        <v>395</v>
      </c>
      <c r="O5317" t="s">
        <v>265</v>
      </c>
      <c r="P5317">
        <v>2050</v>
      </c>
      <c r="Q5317">
        <v>1</v>
      </c>
    </row>
    <row r="5318" spans="1:17" x14ac:dyDescent="0.25">
      <c r="A5318" t="s">
        <v>511</v>
      </c>
      <c r="B5318" t="s">
        <v>512</v>
      </c>
      <c r="C5318" t="s">
        <v>509</v>
      </c>
      <c r="D5318" t="s">
        <v>361</v>
      </c>
      <c r="E5318" t="s">
        <v>332</v>
      </c>
      <c r="F5318" t="s">
        <v>348</v>
      </c>
      <c r="G5318" t="s">
        <v>188</v>
      </c>
      <c r="H5318" t="s">
        <v>499</v>
      </c>
      <c r="I5318" t="s">
        <v>500</v>
      </c>
      <c r="K5318" t="s">
        <v>501</v>
      </c>
      <c r="L5318" t="s">
        <v>237</v>
      </c>
      <c r="M5318" t="s">
        <v>368</v>
      </c>
      <c r="O5318" t="s">
        <v>194</v>
      </c>
      <c r="P5318">
        <v>2015</v>
      </c>
      <c r="Q5318">
        <v>0.02</v>
      </c>
    </row>
    <row r="5319" spans="1:17" x14ac:dyDescent="0.25">
      <c r="A5319" t="s">
        <v>511</v>
      </c>
      <c r="B5319" t="s">
        <v>512</v>
      </c>
      <c r="C5319" t="s">
        <v>509</v>
      </c>
      <c r="D5319" t="s">
        <v>361</v>
      </c>
      <c r="E5319" t="s">
        <v>332</v>
      </c>
      <c r="F5319" t="s">
        <v>348</v>
      </c>
      <c r="G5319" t="s">
        <v>188</v>
      </c>
      <c r="H5319" t="s">
        <v>499</v>
      </c>
      <c r="I5319" t="s">
        <v>500</v>
      </c>
      <c r="K5319" t="s">
        <v>501</v>
      </c>
      <c r="L5319" t="s">
        <v>237</v>
      </c>
      <c r="M5319" t="s">
        <v>368</v>
      </c>
      <c r="O5319" t="s">
        <v>194</v>
      </c>
      <c r="P5319">
        <v>2020</v>
      </c>
      <c r="Q5319">
        <v>1.9504975000000001E-2</v>
      </c>
    </row>
    <row r="5320" spans="1:17" x14ac:dyDescent="0.25">
      <c r="A5320" t="s">
        <v>511</v>
      </c>
      <c r="B5320" t="s">
        <v>512</v>
      </c>
      <c r="C5320" t="s">
        <v>509</v>
      </c>
      <c r="D5320" t="s">
        <v>361</v>
      </c>
      <c r="E5320" t="s">
        <v>332</v>
      </c>
      <c r="F5320" t="s">
        <v>348</v>
      </c>
      <c r="G5320" t="s">
        <v>188</v>
      </c>
      <c r="H5320" t="s">
        <v>499</v>
      </c>
      <c r="I5320" t="s">
        <v>500</v>
      </c>
      <c r="K5320" t="s">
        <v>501</v>
      </c>
      <c r="L5320" t="s">
        <v>237</v>
      </c>
      <c r="M5320" t="s">
        <v>368</v>
      </c>
      <c r="O5320" t="s">
        <v>264</v>
      </c>
      <c r="P5320">
        <v>2020</v>
      </c>
      <c r="Q5320">
        <v>1.7000000000000001E-2</v>
      </c>
    </row>
    <row r="5321" spans="1:17" x14ac:dyDescent="0.25">
      <c r="A5321" t="s">
        <v>511</v>
      </c>
      <c r="B5321" t="s">
        <v>512</v>
      </c>
      <c r="C5321" t="s">
        <v>509</v>
      </c>
      <c r="D5321" t="s">
        <v>361</v>
      </c>
      <c r="E5321" t="s">
        <v>332</v>
      </c>
      <c r="F5321" t="s">
        <v>348</v>
      </c>
      <c r="G5321" t="s">
        <v>188</v>
      </c>
      <c r="H5321" t="s">
        <v>499</v>
      </c>
      <c r="I5321" t="s">
        <v>500</v>
      </c>
      <c r="K5321" t="s">
        <v>501</v>
      </c>
      <c r="L5321" t="s">
        <v>237</v>
      </c>
      <c r="M5321" t="s">
        <v>368</v>
      </c>
      <c r="O5321" t="s">
        <v>265</v>
      </c>
      <c r="P5321">
        <v>2020</v>
      </c>
      <c r="Q5321">
        <v>2.3E-2</v>
      </c>
    </row>
    <row r="5322" spans="1:17" x14ac:dyDescent="0.25">
      <c r="A5322" t="s">
        <v>511</v>
      </c>
      <c r="B5322" t="s">
        <v>512</v>
      </c>
      <c r="C5322" t="s">
        <v>509</v>
      </c>
      <c r="D5322" t="s">
        <v>361</v>
      </c>
      <c r="E5322" t="s">
        <v>332</v>
      </c>
      <c r="F5322" t="s">
        <v>348</v>
      </c>
      <c r="G5322" t="s">
        <v>188</v>
      </c>
      <c r="H5322" t="s">
        <v>499</v>
      </c>
      <c r="I5322" t="s">
        <v>500</v>
      </c>
      <c r="K5322" t="s">
        <v>501</v>
      </c>
      <c r="L5322" t="s">
        <v>237</v>
      </c>
      <c r="M5322" t="s">
        <v>368</v>
      </c>
      <c r="O5322" t="s">
        <v>194</v>
      </c>
      <c r="P5322">
        <v>2030</v>
      </c>
      <c r="Q5322">
        <v>1.8551379E-2</v>
      </c>
    </row>
    <row r="5323" spans="1:17" x14ac:dyDescent="0.25">
      <c r="A5323" t="s">
        <v>511</v>
      </c>
      <c r="B5323" t="s">
        <v>512</v>
      </c>
      <c r="C5323" t="s">
        <v>509</v>
      </c>
      <c r="D5323" t="s">
        <v>361</v>
      </c>
      <c r="E5323" t="s">
        <v>332</v>
      </c>
      <c r="F5323" t="s">
        <v>348</v>
      </c>
      <c r="G5323" t="s">
        <v>188</v>
      </c>
      <c r="H5323" t="s">
        <v>499</v>
      </c>
      <c r="I5323" t="s">
        <v>500</v>
      </c>
      <c r="K5323" t="s">
        <v>501</v>
      </c>
      <c r="L5323" t="s">
        <v>237</v>
      </c>
      <c r="M5323" t="s">
        <v>368</v>
      </c>
      <c r="O5323" t="s">
        <v>194</v>
      </c>
      <c r="P5323">
        <v>2050</v>
      </c>
      <c r="Q5323">
        <v>1.6781772E-2</v>
      </c>
    </row>
    <row r="5324" spans="1:17" x14ac:dyDescent="0.25">
      <c r="A5324" t="s">
        <v>511</v>
      </c>
      <c r="B5324" t="s">
        <v>512</v>
      </c>
      <c r="C5324" t="s">
        <v>509</v>
      </c>
      <c r="D5324" t="s">
        <v>361</v>
      </c>
      <c r="E5324" t="s">
        <v>332</v>
      </c>
      <c r="F5324" t="s">
        <v>348</v>
      </c>
      <c r="G5324" t="s">
        <v>188</v>
      </c>
      <c r="H5324" t="s">
        <v>499</v>
      </c>
      <c r="I5324" t="s">
        <v>500</v>
      </c>
      <c r="K5324" t="s">
        <v>501</v>
      </c>
      <c r="L5324" t="s">
        <v>237</v>
      </c>
      <c r="M5324" t="s">
        <v>368</v>
      </c>
      <c r="O5324" t="s">
        <v>264</v>
      </c>
      <c r="P5324">
        <v>2050</v>
      </c>
      <c r="Q5324">
        <v>1.3913534999999999E-2</v>
      </c>
    </row>
    <row r="5325" spans="1:17" x14ac:dyDescent="0.25">
      <c r="A5325" t="s">
        <v>511</v>
      </c>
      <c r="B5325" t="s">
        <v>512</v>
      </c>
      <c r="C5325" t="s">
        <v>509</v>
      </c>
      <c r="D5325" t="s">
        <v>361</v>
      </c>
      <c r="E5325" t="s">
        <v>332</v>
      </c>
      <c r="F5325" t="s">
        <v>348</v>
      </c>
      <c r="G5325" t="s">
        <v>188</v>
      </c>
      <c r="H5325" t="s">
        <v>499</v>
      </c>
      <c r="I5325" t="s">
        <v>500</v>
      </c>
      <c r="K5325" t="s">
        <v>501</v>
      </c>
      <c r="L5325" t="s">
        <v>237</v>
      </c>
      <c r="M5325" t="s">
        <v>368</v>
      </c>
      <c r="O5325" t="s">
        <v>265</v>
      </c>
      <c r="P5325">
        <v>2050</v>
      </c>
      <c r="Q5325">
        <v>2.3189224000000001E-2</v>
      </c>
    </row>
    <row r="5326" spans="1:17" x14ac:dyDescent="0.25">
      <c r="A5326" t="s">
        <v>511</v>
      </c>
      <c r="B5326" t="s">
        <v>512</v>
      </c>
      <c r="C5326" t="s">
        <v>509</v>
      </c>
      <c r="D5326" t="s">
        <v>361</v>
      </c>
      <c r="E5326" t="s">
        <v>332</v>
      </c>
      <c r="F5326" t="s">
        <v>348</v>
      </c>
      <c r="G5326" t="s">
        <v>188</v>
      </c>
      <c r="H5326" t="s">
        <v>442</v>
      </c>
      <c r="I5326" t="s">
        <v>443</v>
      </c>
      <c r="J5326" t="s">
        <v>351</v>
      </c>
      <c r="K5326" t="s">
        <v>191</v>
      </c>
      <c r="M5326" t="s">
        <v>502</v>
      </c>
      <c r="N5326" t="s">
        <v>206</v>
      </c>
      <c r="O5326" t="s">
        <v>194</v>
      </c>
      <c r="P5326">
        <v>2015</v>
      </c>
      <c r="Q5326">
        <v>0.97317877230000005</v>
      </c>
    </row>
    <row r="5327" spans="1:17" x14ac:dyDescent="0.25">
      <c r="A5327" t="s">
        <v>511</v>
      </c>
      <c r="B5327" t="s">
        <v>512</v>
      </c>
      <c r="C5327" t="s">
        <v>509</v>
      </c>
      <c r="D5327" t="s">
        <v>361</v>
      </c>
      <c r="E5327" t="s">
        <v>332</v>
      </c>
      <c r="F5327" t="s">
        <v>348</v>
      </c>
      <c r="G5327" t="s">
        <v>188</v>
      </c>
      <c r="H5327" t="s">
        <v>442</v>
      </c>
      <c r="I5327" t="s">
        <v>443</v>
      </c>
      <c r="J5327" t="s">
        <v>351</v>
      </c>
      <c r="K5327" t="s">
        <v>191</v>
      </c>
      <c r="M5327" t="s">
        <v>502</v>
      </c>
      <c r="N5327" t="s">
        <v>206</v>
      </c>
      <c r="O5327" t="s">
        <v>194</v>
      </c>
      <c r="P5327">
        <v>2020</v>
      </c>
      <c r="Q5327">
        <v>0.97317877230000005</v>
      </c>
    </row>
    <row r="5328" spans="1:17" x14ac:dyDescent="0.25">
      <c r="A5328" t="s">
        <v>511</v>
      </c>
      <c r="B5328" t="s">
        <v>512</v>
      </c>
      <c r="C5328" t="s">
        <v>509</v>
      </c>
      <c r="D5328" t="s">
        <v>361</v>
      </c>
      <c r="E5328" t="s">
        <v>332</v>
      </c>
      <c r="F5328" t="s">
        <v>348</v>
      </c>
      <c r="G5328" t="s">
        <v>188</v>
      </c>
      <c r="H5328" t="s">
        <v>442</v>
      </c>
      <c r="I5328" t="s">
        <v>443</v>
      </c>
      <c r="J5328" t="s">
        <v>351</v>
      </c>
      <c r="K5328" t="s">
        <v>191</v>
      </c>
      <c r="M5328" t="s">
        <v>502</v>
      </c>
      <c r="N5328" t="s">
        <v>206</v>
      </c>
      <c r="O5328" t="s">
        <v>264</v>
      </c>
      <c r="P5328">
        <v>2020</v>
      </c>
      <c r="Q5328">
        <v>0.73</v>
      </c>
    </row>
    <row r="5329" spans="1:17" x14ac:dyDescent="0.25">
      <c r="A5329" t="s">
        <v>511</v>
      </c>
      <c r="B5329" t="s">
        <v>512</v>
      </c>
      <c r="C5329" t="s">
        <v>509</v>
      </c>
      <c r="D5329" t="s">
        <v>361</v>
      </c>
      <c r="E5329" t="s">
        <v>332</v>
      </c>
      <c r="F5329" t="s">
        <v>348</v>
      </c>
      <c r="G5329" t="s">
        <v>188</v>
      </c>
      <c r="H5329" t="s">
        <v>442</v>
      </c>
      <c r="I5329" t="s">
        <v>443</v>
      </c>
      <c r="J5329" t="s">
        <v>351</v>
      </c>
      <c r="K5329" t="s">
        <v>191</v>
      </c>
      <c r="M5329" t="s">
        <v>502</v>
      </c>
      <c r="N5329" t="s">
        <v>206</v>
      </c>
      <c r="O5329" t="s">
        <v>265</v>
      </c>
      <c r="P5329">
        <v>2020</v>
      </c>
      <c r="Q5329">
        <v>0.98</v>
      </c>
    </row>
    <row r="5330" spans="1:17" x14ac:dyDescent="0.25">
      <c r="A5330" t="s">
        <v>511</v>
      </c>
      <c r="B5330" t="s">
        <v>512</v>
      </c>
      <c r="C5330" t="s">
        <v>509</v>
      </c>
      <c r="D5330" t="s">
        <v>361</v>
      </c>
      <c r="E5330" t="s">
        <v>332</v>
      </c>
      <c r="F5330" t="s">
        <v>348</v>
      </c>
      <c r="G5330" t="s">
        <v>188</v>
      </c>
      <c r="H5330" t="s">
        <v>442</v>
      </c>
      <c r="I5330" t="s">
        <v>443</v>
      </c>
      <c r="J5330" t="s">
        <v>351</v>
      </c>
      <c r="K5330" t="s">
        <v>191</v>
      </c>
      <c r="M5330" t="s">
        <v>502</v>
      </c>
      <c r="N5330" t="s">
        <v>206</v>
      </c>
      <c r="O5330" t="s">
        <v>194</v>
      </c>
      <c r="P5330">
        <v>2030</v>
      </c>
      <c r="Q5330">
        <v>0.97260066450000005</v>
      </c>
    </row>
    <row r="5331" spans="1:17" x14ac:dyDescent="0.25">
      <c r="A5331" t="s">
        <v>511</v>
      </c>
      <c r="B5331" t="s">
        <v>512</v>
      </c>
      <c r="C5331" t="s">
        <v>509</v>
      </c>
      <c r="D5331" t="s">
        <v>361</v>
      </c>
      <c r="E5331" t="s">
        <v>332</v>
      </c>
      <c r="F5331" t="s">
        <v>348</v>
      </c>
      <c r="G5331" t="s">
        <v>188</v>
      </c>
      <c r="H5331" t="s">
        <v>442</v>
      </c>
      <c r="I5331" t="s">
        <v>443</v>
      </c>
      <c r="J5331" t="s">
        <v>351</v>
      </c>
      <c r="K5331" t="s">
        <v>191</v>
      </c>
      <c r="M5331" t="s">
        <v>502</v>
      </c>
      <c r="N5331" t="s">
        <v>206</v>
      </c>
      <c r="O5331" t="s">
        <v>194</v>
      </c>
      <c r="P5331">
        <v>2050</v>
      </c>
      <c r="Q5331">
        <v>0.97546284000000005</v>
      </c>
    </row>
    <row r="5332" spans="1:17" x14ac:dyDescent="0.25">
      <c r="A5332" t="s">
        <v>511</v>
      </c>
      <c r="B5332" t="s">
        <v>512</v>
      </c>
      <c r="C5332" t="s">
        <v>509</v>
      </c>
      <c r="D5332" t="s">
        <v>361</v>
      </c>
      <c r="E5332" t="s">
        <v>332</v>
      </c>
      <c r="F5332" t="s">
        <v>348</v>
      </c>
      <c r="G5332" t="s">
        <v>188</v>
      </c>
      <c r="H5332" t="s">
        <v>442</v>
      </c>
      <c r="I5332" t="s">
        <v>443</v>
      </c>
      <c r="J5332" t="s">
        <v>351</v>
      </c>
      <c r="K5332" t="s">
        <v>191</v>
      </c>
      <c r="M5332" t="s">
        <v>502</v>
      </c>
      <c r="N5332" t="s">
        <v>206</v>
      </c>
      <c r="O5332" t="s">
        <v>264</v>
      </c>
      <c r="P5332">
        <v>2050</v>
      </c>
      <c r="Q5332">
        <v>0.7</v>
      </c>
    </row>
    <row r="5333" spans="1:17" x14ac:dyDescent="0.25">
      <c r="A5333" t="s">
        <v>511</v>
      </c>
      <c r="B5333" t="s">
        <v>512</v>
      </c>
      <c r="C5333" t="s">
        <v>509</v>
      </c>
      <c r="D5333" t="s">
        <v>361</v>
      </c>
      <c r="E5333" t="s">
        <v>332</v>
      </c>
      <c r="F5333" t="s">
        <v>348</v>
      </c>
      <c r="G5333" t="s">
        <v>188</v>
      </c>
      <c r="H5333" t="s">
        <v>442</v>
      </c>
      <c r="I5333" t="s">
        <v>443</v>
      </c>
      <c r="J5333" t="s">
        <v>351</v>
      </c>
      <c r="K5333" t="s">
        <v>191</v>
      </c>
      <c r="M5333" t="s">
        <v>502</v>
      </c>
      <c r="N5333" t="s">
        <v>206</v>
      </c>
      <c r="O5333" t="s">
        <v>265</v>
      </c>
      <c r="P5333">
        <v>2050</v>
      </c>
      <c r="Q5333">
        <v>0.98</v>
      </c>
    </row>
    <row r="5334" spans="1:17" x14ac:dyDescent="0.25">
      <c r="A5334" t="s">
        <v>511</v>
      </c>
      <c r="B5334" t="s">
        <v>512</v>
      </c>
      <c r="C5334" t="s">
        <v>509</v>
      </c>
      <c r="D5334" t="s">
        <v>361</v>
      </c>
      <c r="E5334" t="s">
        <v>332</v>
      </c>
      <c r="F5334" t="s">
        <v>348</v>
      </c>
      <c r="G5334" t="s">
        <v>188</v>
      </c>
      <c r="H5334" t="s">
        <v>444</v>
      </c>
      <c r="I5334" t="s">
        <v>443</v>
      </c>
      <c r="J5334" t="s">
        <v>209</v>
      </c>
      <c r="K5334" t="s">
        <v>191</v>
      </c>
      <c r="M5334" t="s">
        <v>502</v>
      </c>
      <c r="N5334" t="s">
        <v>206</v>
      </c>
      <c r="O5334" t="s">
        <v>194</v>
      </c>
      <c r="P5334">
        <v>2015</v>
      </c>
      <c r="Q5334">
        <v>0.96584634140000003</v>
      </c>
    </row>
    <row r="5335" spans="1:17" x14ac:dyDescent="0.25">
      <c r="A5335" t="s">
        <v>511</v>
      </c>
      <c r="B5335" t="s">
        <v>512</v>
      </c>
      <c r="C5335" t="s">
        <v>509</v>
      </c>
      <c r="D5335" t="s">
        <v>361</v>
      </c>
      <c r="E5335" t="s">
        <v>332</v>
      </c>
      <c r="F5335" t="s">
        <v>348</v>
      </c>
      <c r="G5335" t="s">
        <v>188</v>
      </c>
      <c r="H5335" t="s">
        <v>444</v>
      </c>
      <c r="I5335" t="s">
        <v>443</v>
      </c>
      <c r="J5335" t="s">
        <v>209</v>
      </c>
      <c r="K5335" t="s">
        <v>191</v>
      </c>
      <c r="M5335" t="s">
        <v>502</v>
      </c>
      <c r="N5335" t="s">
        <v>206</v>
      </c>
      <c r="O5335" t="s">
        <v>194</v>
      </c>
      <c r="P5335">
        <v>2020</v>
      </c>
      <c r="Q5335">
        <v>0.96584634140000003</v>
      </c>
    </row>
    <row r="5336" spans="1:17" x14ac:dyDescent="0.25">
      <c r="A5336" t="s">
        <v>511</v>
      </c>
      <c r="B5336" t="s">
        <v>512</v>
      </c>
      <c r="C5336" t="s">
        <v>509</v>
      </c>
      <c r="D5336" t="s">
        <v>361</v>
      </c>
      <c r="E5336" t="s">
        <v>332</v>
      </c>
      <c r="F5336" t="s">
        <v>348</v>
      </c>
      <c r="G5336" t="s">
        <v>188</v>
      </c>
      <c r="H5336" t="s">
        <v>444</v>
      </c>
      <c r="I5336" t="s">
        <v>443</v>
      </c>
      <c r="J5336" t="s">
        <v>209</v>
      </c>
      <c r="K5336" t="s">
        <v>191</v>
      </c>
      <c r="M5336" t="s">
        <v>502</v>
      </c>
      <c r="N5336" t="s">
        <v>206</v>
      </c>
      <c r="O5336" t="s">
        <v>264</v>
      </c>
      <c r="P5336">
        <v>2020</v>
      </c>
      <c r="Q5336">
        <v>0.71</v>
      </c>
    </row>
    <row r="5337" spans="1:17" x14ac:dyDescent="0.25">
      <c r="A5337" t="s">
        <v>511</v>
      </c>
      <c r="B5337" t="s">
        <v>512</v>
      </c>
      <c r="C5337" t="s">
        <v>509</v>
      </c>
      <c r="D5337" t="s">
        <v>361</v>
      </c>
      <c r="E5337" t="s">
        <v>332</v>
      </c>
      <c r="F5337" t="s">
        <v>348</v>
      </c>
      <c r="G5337" t="s">
        <v>188</v>
      </c>
      <c r="H5337" t="s">
        <v>444</v>
      </c>
      <c r="I5337" t="s">
        <v>443</v>
      </c>
      <c r="J5337" t="s">
        <v>209</v>
      </c>
      <c r="K5337" t="s">
        <v>191</v>
      </c>
      <c r="M5337" t="s">
        <v>502</v>
      </c>
      <c r="N5337" t="s">
        <v>206</v>
      </c>
      <c r="O5337" t="s">
        <v>265</v>
      </c>
      <c r="P5337">
        <v>2020</v>
      </c>
      <c r="Q5337">
        <v>0.98</v>
      </c>
    </row>
    <row r="5338" spans="1:17" x14ac:dyDescent="0.25">
      <c r="A5338" t="s">
        <v>511</v>
      </c>
      <c r="B5338" t="s">
        <v>512</v>
      </c>
      <c r="C5338" t="s">
        <v>509</v>
      </c>
      <c r="D5338" t="s">
        <v>361</v>
      </c>
      <c r="E5338" t="s">
        <v>332</v>
      </c>
      <c r="F5338" t="s">
        <v>348</v>
      </c>
      <c r="G5338" t="s">
        <v>188</v>
      </c>
      <c r="H5338" t="s">
        <v>444</v>
      </c>
      <c r="I5338" t="s">
        <v>443</v>
      </c>
      <c r="J5338" t="s">
        <v>209</v>
      </c>
      <c r="K5338" t="s">
        <v>191</v>
      </c>
      <c r="M5338" t="s">
        <v>502</v>
      </c>
      <c r="N5338" t="s">
        <v>206</v>
      </c>
      <c r="O5338" t="s">
        <v>194</v>
      </c>
      <c r="P5338">
        <v>2030</v>
      </c>
      <c r="Q5338">
        <v>0.96523912209999996</v>
      </c>
    </row>
    <row r="5339" spans="1:17" x14ac:dyDescent="0.25">
      <c r="A5339" t="s">
        <v>511</v>
      </c>
      <c r="B5339" t="s">
        <v>512</v>
      </c>
      <c r="C5339" t="s">
        <v>509</v>
      </c>
      <c r="D5339" t="s">
        <v>361</v>
      </c>
      <c r="E5339" t="s">
        <v>332</v>
      </c>
      <c r="F5339" t="s">
        <v>348</v>
      </c>
      <c r="G5339" t="s">
        <v>188</v>
      </c>
      <c r="H5339" t="s">
        <v>444</v>
      </c>
      <c r="I5339" t="s">
        <v>443</v>
      </c>
      <c r="J5339" t="s">
        <v>209</v>
      </c>
      <c r="K5339" t="s">
        <v>191</v>
      </c>
      <c r="M5339" t="s">
        <v>502</v>
      </c>
      <c r="N5339" t="s">
        <v>206</v>
      </c>
      <c r="O5339" t="s">
        <v>194</v>
      </c>
      <c r="P5339">
        <v>2050</v>
      </c>
      <c r="Q5339">
        <v>0.9682454439</v>
      </c>
    </row>
    <row r="5340" spans="1:17" x14ac:dyDescent="0.25">
      <c r="A5340" t="s">
        <v>511</v>
      </c>
      <c r="B5340" t="s">
        <v>512</v>
      </c>
      <c r="C5340" t="s">
        <v>509</v>
      </c>
      <c r="D5340" t="s">
        <v>361</v>
      </c>
      <c r="E5340" t="s">
        <v>332</v>
      </c>
      <c r="F5340" t="s">
        <v>348</v>
      </c>
      <c r="G5340" t="s">
        <v>188</v>
      </c>
      <c r="H5340" t="s">
        <v>444</v>
      </c>
      <c r="I5340" t="s">
        <v>443</v>
      </c>
      <c r="J5340" t="s">
        <v>209</v>
      </c>
      <c r="K5340" t="s">
        <v>191</v>
      </c>
      <c r="M5340" t="s">
        <v>502</v>
      </c>
      <c r="N5340" t="s">
        <v>206</v>
      </c>
      <c r="O5340" t="s">
        <v>264</v>
      </c>
      <c r="P5340">
        <v>2050</v>
      </c>
      <c r="Q5340">
        <v>0.69</v>
      </c>
    </row>
    <row r="5341" spans="1:17" x14ac:dyDescent="0.25">
      <c r="A5341" t="s">
        <v>511</v>
      </c>
      <c r="B5341" t="s">
        <v>512</v>
      </c>
      <c r="C5341" t="s">
        <v>509</v>
      </c>
      <c r="D5341" t="s">
        <v>361</v>
      </c>
      <c r="E5341" t="s">
        <v>332</v>
      </c>
      <c r="F5341" t="s">
        <v>348</v>
      </c>
      <c r="G5341" t="s">
        <v>188</v>
      </c>
      <c r="H5341" t="s">
        <v>444</v>
      </c>
      <c r="I5341" t="s">
        <v>443</v>
      </c>
      <c r="J5341" t="s">
        <v>209</v>
      </c>
      <c r="K5341" t="s">
        <v>191</v>
      </c>
      <c r="M5341" t="s">
        <v>502</v>
      </c>
      <c r="N5341" t="s">
        <v>206</v>
      </c>
      <c r="O5341" t="s">
        <v>265</v>
      </c>
      <c r="P5341">
        <v>2050</v>
      </c>
      <c r="Q5341">
        <v>0.98</v>
      </c>
    </row>
    <row r="5342" spans="1:17" x14ac:dyDescent="0.25">
      <c r="A5342" t="s">
        <v>511</v>
      </c>
      <c r="B5342" t="s">
        <v>512</v>
      </c>
      <c r="C5342" t="s">
        <v>509</v>
      </c>
      <c r="D5342" t="s">
        <v>361</v>
      </c>
      <c r="E5342" t="s">
        <v>332</v>
      </c>
      <c r="F5342" t="s">
        <v>348</v>
      </c>
      <c r="G5342" t="s">
        <v>188</v>
      </c>
      <c r="H5342" t="s">
        <v>448</v>
      </c>
      <c r="I5342" t="s">
        <v>240</v>
      </c>
      <c r="J5342" t="s">
        <v>235</v>
      </c>
      <c r="K5342" t="s">
        <v>430</v>
      </c>
      <c r="L5342" t="s">
        <v>237</v>
      </c>
      <c r="M5342" t="s">
        <v>497</v>
      </c>
      <c r="N5342" t="s">
        <v>206</v>
      </c>
      <c r="O5342" t="s">
        <v>194</v>
      </c>
      <c r="P5342">
        <v>2015</v>
      </c>
      <c r="Q5342">
        <v>0.95</v>
      </c>
    </row>
    <row r="5343" spans="1:17" x14ac:dyDescent="0.25">
      <c r="A5343" t="s">
        <v>511</v>
      </c>
      <c r="B5343" t="s">
        <v>512</v>
      </c>
      <c r="C5343" t="s">
        <v>509</v>
      </c>
      <c r="D5343" t="s">
        <v>361</v>
      </c>
      <c r="E5343" t="s">
        <v>332</v>
      </c>
      <c r="F5343" t="s">
        <v>348</v>
      </c>
      <c r="G5343" t="s">
        <v>188</v>
      </c>
      <c r="H5343" t="s">
        <v>448</v>
      </c>
      <c r="I5343" t="s">
        <v>240</v>
      </c>
      <c r="J5343" t="s">
        <v>235</v>
      </c>
      <c r="K5343" t="s">
        <v>430</v>
      </c>
      <c r="L5343" t="s">
        <v>237</v>
      </c>
      <c r="M5343" t="s">
        <v>497</v>
      </c>
      <c r="N5343" t="s">
        <v>206</v>
      </c>
      <c r="O5343" t="s">
        <v>194</v>
      </c>
      <c r="P5343">
        <v>2020</v>
      </c>
      <c r="Q5343">
        <v>0.926486315</v>
      </c>
    </row>
    <row r="5344" spans="1:17" x14ac:dyDescent="0.25">
      <c r="A5344" t="s">
        <v>511</v>
      </c>
      <c r="B5344" t="s">
        <v>512</v>
      </c>
      <c r="C5344" t="s">
        <v>509</v>
      </c>
      <c r="D5344" t="s">
        <v>361</v>
      </c>
      <c r="E5344" t="s">
        <v>332</v>
      </c>
      <c r="F5344" t="s">
        <v>348</v>
      </c>
      <c r="G5344" t="s">
        <v>188</v>
      </c>
      <c r="H5344" t="s">
        <v>448</v>
      </c>
      <c r="I5344" t="s">
        <v>240</v>
      </c>
      <c r="J5344" t="s">
        <v>235</v>
      </c>
      <c r="K5344" t="s">
        <v>430</v>
      </c>
      <c r="L5344" t="s">
        <v>237</v>
      </c>
      <c r="M5344" t="s">
        <v>497</v>
      </c>
      <c r="N5344" t="s">
        <v>206</v>
      </c>
      <c r="O5344" t="s">
        <v>264</v>
      </c>
      <c r="P5344">
        <v>2020</v>
      </c>
      <c r="Q5344">
        <v>0.8075</v>
      </c>
    </row>
    <row r="5345" spans="1:17" x14ac:dyDescent="0.25">
      <c r="A5345" t="s">
        <v>511</v>
      </c>
      <c r="B5345" t="s">
        <v>512</v>
      </c>
      <c r="C5345" t="s">
        <v>509</v>
      </c>
      <c r="D5345" t="s">
        <v>361</v>
      </c>
      <c r="E5345" t="s">
        <v>332</v>
      </c>
      <c r="F5345" t="s">
        <v>348</v>
      </c>
      <c r="G5345" t="s">
        <v>188</v>
      </c>
      <c r="H5345" t="s">
        <v>448</v>
      </c>
      <c r="I5345" t="s">
        <v>240</v>
      </c>
      <c r="J5345" t="s">
        <v>235</v>
      </c>
      <c r="K5345" t="s">
        <v>430</v>
      </c>
      <c r="L5345" t="s">
        <v>237</v>
      </c>
      <c r="M5345" t="s">
        <v>497</v>
      </c>
      <c r="N5345" t="s">
        <v>206</v>
      </c>
      <c r="O5345" t="s">
        <v>265</v>
      </c>
      <c r="P5345">
        <v>2020</v>
      </c>
      <c r="Q5345">
        <v>1.0925</v>
      </c>
    </row>
    <row r="5346" spans="1:17" x14ac:dyDescent="0.25">
      <c r="A5346" t="s">
        <v>511</v>
      </c>
      <c r="B5346" t="s">
        <v>512</v>
      </c>
      <c r="C5346" t="s">
        <v>509</v>
      </c>
      <c r="D5346" t="s">
        <v>361</v>
      </c>
      <c r="E5346" t="s">
        <v>332</v>
      </c>
      <c r="F5346" t="s">
        <v>348</v>
      </c>
      <c r="G5346" t="s">
        <v>188</v>
      </c>
      <c r="H5346" t="s">
        <v>448</v>
      </c>
      <c r="I5346" t="s">
        <v>240</v>
      </c>
      <c r="J5346" t="s">
        <v>235</v>
      </c>
      <c r="K5346" t="s">
        <v>430</v>
      </c>
      <c r="L5346" t="s">
        <v>237</v>
      </c>
      <c r="M5346" t="s">
        <v>497</v>
      </c>
      <c r="N5346" t="s">
        <v>206</v>
      </c>
      <c r="O5346" t="s">
        <v>194</v>
      </c>
      <c r="P5346">
        <v>2030</v>
      </c>
      <c r="Q5346">
        <v>0.88119051999999998</v>
      </c>
    </row>
    <row r="5347" spans="1:17" x14ac:dyDescent="0.25">
      <c r="A5347" t="s">
        <v>511</v>
      </c>
      <c r="B5347" t="s">
        <v>512</v>
      </c>
      <c r="C5347" t="s">
        <v>509</v>
      </c>
      <c r="D5347" t="s">
        <v>361</v>
      </c>
      <c r="E5347" t="s">
        <v>332</v>
      </c>
      <c r="F5347" t="s">
        <v>348</v>
      </c>
      <c r="G5347" t="s">
        <v>188</v>
      </c>
      <c r="H5347" t="s">
        <v>448</v>
      </c>
      <c r="I5347" t="s">
        <v>240</v>
      </c>
      <c r="J5347" t="s">
        <v>235</v>
      </c>
      <c r="K5347" t="s">
        <v>430</v>
      </c>
      <c r="L5347" t="s">
        <v>237</v>
      </c>
      <c r="M5347" t="s">
        <v>497</v>
      </c>
      <c r="N5347" t="s">
        <v>206</v>
      </c>
      <c r="O5347" t="s">
        <v>194</v>
      </c>
      <c r="P5347">
        <v>2050</v>
      </c>
      <c r="Q5347">
        <v>0.83671941699999997</v>
      </c>
    </row>
    <row r="5348" spans="1:17" x14ac:dyDescent="0.25">
      <c r="A5348" t="s">
        <v>511</v>
      </c>
      <c r="B5348" t="s">
        <v>512</v>
      </c>
      <c r="C5348" t="s">
        <v>509</v>
      </c>
      <c r="D5348" t="s">
        <v>361</v>
      </c>
      <c r="E5348" t="s">
        <v>332</v>
      </c>
      <c r="F5348" t="s">
        <v>348</v>
      </c>
      <c r="G5348" t="s">
        <v>188</v>
      </c>
      <c r="H5348" t="s">
        <v>448</v>
      </c>
      <c r="I5348" t="s">
        <v>240</v>
      </c>
      <c r="J5348" t="s">
        <v>235</v>
      </c>
      <c r="K5348" t="s">
        <v>430</v>
      </c>
      <c r="L5348" t="s">
        <v>237</v>
      </c>
      <c r="M5348" t="s">
        <v>497</v>
      </c>
      <c r="N5348" t="s">
        <v>206</v>
      </c>
      <c r="O5348" t="s">
        <v>264</v>
      </c>
      <c r="P5348">
        <v>2050</v>
      </c>
      <c r="Q5348">
        <v>0.66089288999999996</v>
      </c>
    </row>
    <row r="5349" spans="1:17" x14ac:dyDescent="0.25">
      <c r="A5349" t="s">
        <v>511</v>
      </c>
      <c r="B5349" t="s">
        <v>512</v>
      </c>
      <c r="C5349" t="s">
        <v>509</v>
      </c>
      <c r="D5349" t="s">
        <v>361</v>
      </c>
      <c r="E5349" t="s">
        <v>332</v>
      </c>
      <c r="F5349" t="s">
        <v>348</v>
      </c>
      <c r="G5349" t="s">
        <v>188</v>
      </c>
      <c r="H5349" t="s">
        <v>448</v>
      </c>
      <c r="I5349" t="s">
        <v>240</v>
      </c>
      <c r="J5349" t="s">
        <v>235</v>
      </c>
      <c r="K5349" t="s">
        <v>430</v>
      </c>
      <c r="L5349" t="s">
        <v>237</v>
      </c>
      <c r="M5349" t="s">
        <v>497</v>
      </c>
      <c r="N5349" t="s">
        <v>206</v>
      </c>
      <c r="O5349" t="s">
        <v>265</v>
      </c>
      <c r="P5349">
        <v>2050</v>
      </c>
      <c r="Q5349">
        <v>1.1410733879999999</v>
      </c>
    </row>
    <row r="5350" spans="1:17" x14ac:dyDescent="0.25">
      <c r="A5350" t="s">
        <v>511</v>
      </c>
      <c r="B5350" t="s">
        <v>512</v>
      </c>
      <c r="C5350" t="s">
        <v>509</v>
      </c>
      <c r="D5350" t="s">
        <v>361</v>
      </c>
      <c r="E5350" t="s">
        <v>332</v>
      </c>
      <c r="F5350" t="s">
        <v>348</v>
      </c>
      <c r="G5350" t="s">
        <v>188</v>
      </c>
      <c r="H5350" t="s">
        <v>451</v>
      </c>
      <c r="I5350" t="s">
        <v>452</v>
      </c>
      <c r="K5350" t="s">
        <v>453</v>
      </c>
      <c r="M5350" t="s">
        <v>503</v>
      </c>
      <c r="O5350" t="s">
        <v>194</v>
      </c>
      <c r="P5350">
        <v>2015</v>
      </c>
      <c r="Q5350">
        <v>0.246201364688099</v>
      </c>
    </row>
    <row r="5351" spans="1:17" x14ac:dyDescent="0.25">
      <c r="A5351" t="s">
        <v>511</v>
      </c>
      <c r="B5351" t="s">
        <v>512</v>
      </c>
      <c r="C5351" t="s">
        <v>509</v>
      </c>
      <c r="D5351" t="s">
        <v>361</v>
      </c>
      <c r="E5351" t="s">
        <v>332</v>
      </c>
      <c r="F5351" t="s">
        <v>348</v>
      </c>
      <c r="G5351" t="s">
        <v>188</v>
      </c>
      <c r="H5351" t="s">
        <v>451</v>
      </c>
      <c r="I5351" t="s">
        <v>452</v>
      </c>
      <c r="K5351" t="s">
        <v>453</v>
      </c>
      <c r="M5351" t="s">
        <v>503</v>
      </c>
      <c r="O5351" t="s">
        <v>194</v>
      </c>
      <c r="P5351">
        <v>2020</v>
      </c>
      <c r="Q5351">
        <v>0.246201364688099</v>
      </c>
    </row>
    <row r="5352" spans="1:17" x14ac:dyDescent="0.25">
      <c r="A5352" t="s">
        <v>511</v>
      </c>
      <c r="B5352" t="s">
        <v>512</v>
      </c>
      <c r="C5352" t="s">
        <v>509</v>
      </c>
      <c r="D5352" t="s">
        <v>361</v>
      </c>
      <c r="E5352" t="s">
        <v>332</v>
      </c>
      <c r="F5352" t="s">
        <v>348</v>
      </c>
      <c r="G5352" t="s">
        <v>188</v>
      </c>
      <c r="H5352" t="s">
        <v>451</v>
      </c>
      <c r="I5352" t="s">
        <v>452</v>
      </c>
      <c r="K5352" t="s">
        <v>453</v>
      </c>
      <c r="M5352" t="s">
        <v>503</v>
      </c>
      <c r="O5352" t="s">
        <v>264</v>
      </c>
      <c r="P5352">
        <v>2020</v>
      </c>
      <c r="Q5352">
        <v>0</v>
      </c>
    </row>
    <row r="5353" spans="1:17" x14ac:dyDescent="0.25">
      <c r="A5353" t="s">
        <v>511</v>
      </c>
      <c r="B5353" t="s">
        <v>512</v>
      </c>
      <c r="C5353" t="s">
        <v>509</v>
      </c>
      <c r="D5353" t="s">
        <v>361</v>
      </c>
      <c r="E5353" t="s">
        <v>332</v>
      </c>
      <c r="F5353" t="s">
        <v>348</v>
      </c>
      <c r="G5353" t="s">
        <v>188</v>
      </c>
      <c r="H5353" t="s">
        <v>451</v>
      </c>
      <c r="I5353" t="s">
        <v>452</v>
      </c>
      <c r="K5353" t="s">
        <v>453</v>
      </c>
      <c r="M5353" t="s">
        <v>503</v>
      </c>
      <c r="O5353" t="s">
        <v>265</v>
      </c>
      <c r="P5353">
        <v>2020</v>
      </c>
      <c r="Q5353">
        <v>0.24842240584349901</v>
      </c>
    </row>
    <row r="5354" spans="1:17" x14ac:dyDescent="0.25">
      <c r="A5354" t="s">
        <v>511</v>
      </c>
      <c r="B5354" t="s">
        <v>512</v>
      </c>
      <c r="C5354" t="s">
        <v>509</v>
      </c>
      <c r="D5354" t="s">
        <v>361</v>
      </c>
      <c r="E5354" t="s">
        <v>332</v>
      </c>
      <c r="F5354" t="s">
        <v>348</v>
      </c>
      <c r="G5354" t="s">
        <v>188</v>
      </c>
      <c r="H5354" t="s">
        <v>451</v>
      </c>
      <c r="I5354" t="s">
        <v>452</v>
      </c>
      <c r="K5354" t="s">
        <v>453</v>
      </c>
      <c r="M5354" t="s">
        <v>503</v>
      </c>
      <c r="O5354" t="s">
        <v>194</v>
      </c>
      <c r="P5354">
        <v>2030</v>
      </c>
      <c r="Q5354">
        <v>0.246201364688099</v>
      </c>
    </row>
    <row r="5355" spans="1:17" x14ac:dyDescent="0.25">
      <c r="A5355" t="s">
        <v>511</v>
      </c>
      <c r="B5355" t="s">
        <v>512</v>
      </c>
      <c r="C5355" t="s">
        <v>509</v>
      </c>
      <c r="D5355" t="s">
        <v>361</v>
      </c>
      <c r="E5355" t="s">
        <v>332</v>
      </c>
      <c r="F5355" t="s">
        <v>348</v>
      </c>
      <c r="G5355" t="s">
        <v>188</v>
      </c>
      <c r="H5355" t="s">
        <v>451</v>
      </c>
      <c r="I5355" t="s">
        <v>452</v>
      </c>
      <c r="K5355" t="s">
        <v>453</v>
      </c>
      <c r="M5355" t="s">
        <v>503</v>
      </c>
      <c r="O5355" t="s">
        <v>194</v>
      </c>
      <c r="P5355">
        <v>2050</v>
      </c>
      <c r="Q5355">
        <v>0.246201364688099</v>
      </c>
    </row>
    <row r="5356" spans="1:17" x14ac:dyDescent="0.25">
      <c r="A5356" t="s">
        <v>511</v>
      </c>
      <c r="B5356" t="s">
        <v>512</v>
      </c>
      <c r="C5356" t="s">
        <v>509</v>
      </c>
      <c r="D5356" t="s">
        <v>361</v>
      </c>
      <c r="E5356" t="s">
        <v>332</v>
      </c>
      <c r="F5356" t="s">
        <v>348</v>
      </c>
      <c r="G5356" t="s">
        <v>188</v>
      </c>
      <c r="H5356" t="s">
        <v>451</v>
      </c>
      <c r="I5356" t="s">
        <v>452</v>
      </c>
      <c r="K5356" t="s">
        <v>453</v>
      </c>
      <c r="M5356" t="s">
        <v>503</v>
      </c>
      <c r="O5356" t="s">
        <v>264</v>
      </c>
      <c r="P5356">
        <v>2050</v>
      </c>
      <c r="Q5356">
        <v>0</v>
      </c>
    </row>
    <row r="5357" spans="1:17" x14ac:dyDescent="0.25">
      <c r="A5357" t="s">
        <v>511</v>
      </c>
      <c r="B5357" t="s">
        <v>512</v>
      </c>
      <c r="C5357" t="s">
        <v>509</v>
      </c>
      <c r="D5357" t="s">
        <v>361</v>
      </c>
      <c r="E5357" t="s">
        <v>332</v>
      </c>
      <c r="F5357" t="s">
        <v>348</v>
      </c>
      <c r="G5357" t="s">
        <v>188</v>
      </c>
      <c r="H5357" t="s">
        <v>451</v>
      </c>
      <c r="I5357" t="s">
        <v>452</v>
      </c>
      <c r="K5357" t="s">
        <v>453</v>
      </c>
      <c r="M5357" t="s">
        <v>503</v>
      </c>
      <c r="O5357" t="s">
        <v>265</v>
      </c>
      <c r="P5357">
        <v>2050</v>
      </c>
      <c r="Q5357">
        <v>0.24842240584349901</v>
      </c>
    </row>
    <row r="5358" spans="1:17" x14ac:dyDescent="0.25">
      <c r="A5358" t="s">
        <v>511</v>
      </c>
      <c r="B5358" t="s">
        <v>512</v>
      </c>
      <c r="C5358" t="s">
        <v>509</v>
      </c>
      <c r="D5358" t="s">
        <v>361</v>
      </c>
      <c r="E5358" t="s">
        <v>332</v>
      </c>
      <c r="F5358" t="s">
        <v>348</v>
      </c>
      <c r="G5358" t="s">
        <v>188</v>
      </c>
      <c r="H5358" t="s">
        <v>455</v>
      </c>
      <c r="I5358" t="s">
        <v>455</v>
      </c>
      <c r="M5358" t="s">
        <v>380</v>
      </c>
      <c r="O5358" t="s">
        <v>194</v>
      </c>
      <c r="P5358">
        <v>2015</v>
      </c>
      <c r="Q5358">
        <v>0</v>
      </c>
    </row>
    <row r="5359" spans="1:17" x14ac:dyDescent="0.25">
      <c r="A5359" t="s">
        <v>511</v>
      </c>
      <c r="B5359" t="s">
        <v>512</v>
      </c>
      <c r="C5359" t="s">
        <v>509</v>
      </c>
      <c r="D5359" t="s">
        <v>361</v>
      </c>
      <c r="E5359" t="s">
        <v>332</v>
      </c>
      <c r="F5359" t="s">
        <v>348</v>
      </c>
      <c r="G5359" t="s">
        <v>188</v>
      </c>
      <c r="H5359" t="s">
        <v>455</v>
      </c>
      <c r="I5359" t="s">
        <v>455</v>
      </c>
      <c r="M5359" t="s">
        <v>380</v>
      </c>
      <c r="O5359" t="s">
        <v>194</v>
      </c>
      <c r="P5359">
        <v>2020</v>
      </c>
      <c r="Q5359">
        <v>0</v>
      </c>
    </row>
    <row r="5360" spans="1:17" x14ac:dyDescent="0.25">
      <c r="A5360" t="s">
        <v>511</v>
      </c>
      <c r="B5360" t="s">
        <v>512</v>
      </c>
      <c r="C5360" t="s">
        <v>509</v>
      </c>
      <c r="D5360" t="s">
        <v>361</v>
      </c>
      <c r="E5360" t="s">
        <v>332</v>
      </c>
      <c r="F5360" t="s">
        <v>348</v>
      </c>
      <c r="G5360" t="s">
        <v>188</v>
      </c>
      <c r="H5360" t="s">
        <v>455</v>
      </c>
      <c r="I5360" t="s">
        <v>455</v>
      </c>
      <c r="M5360" t="s">
        <v>380</v>
      </c>
      <c r="O5360" t="s">
        <v>264</v>
      </c>
      <c r="P5360">
        <v>2020</v>
      </c>
      <c r="Q5360">
        <v>0</v>
      </c>
    </row>
    <row r="5361" spans="1:17" x14ac:dyDescent="0.25">
      <c r="A5361" t="s">
        <v>511</v>
      </c>
      <c r="B5361" t="s">
        <v>512</v>
      </c>
      <c r="C5361" t="s">
        <v>509</v>
      </c>
      <c r="D5361" t="s">
        <v>361</v>
      </c>
      <c r="E5361" t="s">
        <v>332</v>
      </c>
      <c r="F5361" t="s">
        <v>348</v>
      </c>
      <c r="G5361" t="s">
        <v>188</v>
      </c>
      <c r="H5361" t="s">
        <v>455</v>
      </c>
      <c r="I5361" t="s">
        <v>455</v>
      </c>
      <c r="M5361" t="s">
        <v>380</v>
      </c>
      <c r="O5361" t="s">
        <v>265</v>
      </c>
      <c r="P5361">
        <v>2020</v>
      </c>
      <c r="Q5361">
        <v>0</v>
      </c>
    </row>
    <row r="5362" spans="1:17" x14ac:dyDescent="0.25">
      <c r="A5362" t="s">
        <v>511</v>
      </c>
      <c r="B5362" t="s">
        <v>512</v>
      </c>
      <c r="C5362" t="s">
        <v>509</v>
      </c>
      <c r="D5362" t="s">
        <v>361</v>
      </c>
      <c r="E5362" t="s">
        <v>332</v>
      </c>
      <c r="F5362" t="s">
        <v>348</v>
      </c>
      <c r="G5362" t="s">
        <v>188</v>
      </c>
      <c r="H5362" t="s">
        <v>455</v>
      </c>
      <c r="I5362" t="s">
        <v>455</v>
      </c>
      <c r="M5362" t="s">
        <v>380</v>
      </c>
      <c r="O5362" t="s">
        <v>194</v>
      </c>
      <c r="P5362">
        <v>2030</v>
      </c>
      <c r="Q5362">
        <v>0</v>
      </c>
    </row>
    <row r="5363" spans="1:17" x14ac:dyDescent="0.25">
      <c r="A5363" t="s">
        <v>511</v>
      </c>
      <c r="B5363" t="s">
        <v>512</v>
      </c>
      <c r="C5363" t="s">
        <v>509</v>
      </c>
      <c r="D5363" t="s">
        <v>361</v>
      </c>
      <c r="E5363" t="s">
        <v>332</v>
      </c>
      <c r="F5363" t="s">
        <v>348</v>
      </c>
      <c r="G5363" t="s">
        <v>188</v>
      </c>
      <c r="H5363" t="s">
        <v>455</v>
      </c>
      <c r="I5363" t="s">
        <v>455</v>
      </c>
      <c r="M5363" t="s">
        <v>380</v>
      </c>
      <c r="O5363" t="s">
        <v>194</v>
      </c>
      <c r="P5363">
        <v>2050</v>
      </c>
      <c r="Q5363">
        <v>0</v>
      </c>
    </row>
    <row r="5364" spans="1:17" x14ac:dyDescent="0.25">
      <c r="A5364" t="s">
        <v>511</v>
      </c>
      <c r="B5364" t="s">
        <v>512</v>
      </c>
      <c r="C5364" t="s">
        <v>509</v>
      </c>
      <c r="D5364" t="s">
        <v>361</v>
      </c>
      <c r="E5364" t="s">
        <v>332</v>
      </c>
      <c r="F5364" t="s">
        <v>348</v>
      </c>
      <c r="G5364" t="s">
        <v>188</v>
      </c>
      <c r="H5364" t="s">
        <v>455</v>
      </c>
      <c r="I5364" t="s">
        <v>455</v>
      </c>
      <c r="M5364" t="s">
        <v>380</v>
      </c>
      <c r="O5364" t="s">
        <v>264</v>
      </c>
      <c r="P5364">
        <v>2050</v>
      </c>
      <c r="Q5364">
        <v>0</v>
      </c>
    </row>
    <row r="5365" spans="1:17" x14ac:dyDescent="0.25">
      <c r="A5365" t="s">
        <v>511</v>
      </c>
      <c r="B5365" t="s">
        <v>512</v>
      </c>
      <c r="C5365" t="s">
        <v>509</v>
      </c>
      <c r="D5365" t="s">
        <v>361</v>
      </c>
      <c r="E5365" t="s">
        <v>332</v>
      </c>
      <c r="F5365" t="s">
        <v>348</v>
      </c>
      <c r="G5365" t="s">
        <v>188</v>
      </c>
      <c r="H5365" t="s">
        <v>455</v>
      </c>
      <c r="I5365" t="s">
        <v>455</v>
      </c>
      <c r="M5365" t="s">
        <v>380</v>
      </c>
      <c r="O5365" t="s">
        <v>265</v>
      </c>
      <c r="P5365">
        <v>2050</v>
      </c>
      <c r="Q5365">
        <v>0</v>
      </c>
    </row>
    <row r="5366" spans="1:17" x14ac:dyDescent="0.25">
      <c r="A5366" t="s">
        <v>511</v>
      </c>
      <c r="B5366" t="s">
        <v>512</v>
      </c>
      <c r="C5366" t="s">
        <v>509</v>
      </c>
      <c r="D5366" t="s">
        <v>361</v>
      </c>
      <c r="E5366" t="s">
        <v>332</v>
      </c>
      <c r="F5366" t="s">
        <v>348</v>
      </c>
      <c r="G5366" t="s">
        <v>188</v>
      </c>
      <c r="H5366" t="s">
        <v>339</v>
      </c>
      <c r="I5366" t="s">
        <v>4</v>
      </c>
      <c r="J5366" t="s">
        <v>235</v>
      </c>
      <c r="K5366" t="s">
        <v>328</v>
      </c>
      <c r="L5366" t="s">
        <v>237</v>
      </c>
      <c r="M5366" t="s">
        <v>379</v>
      </c>
      <c r="O5366" t="s">
        <v>194</v>
      </c>
      <c r="P5366">
        <v>2015</v>
      </c>
      <c r="Q5366">
        <v>1.36</v>
      </c>
    </row>
    <row r="5367" spans="1:17" x14ac:dyDescent="0.25">
      <c r="A5367" t="s">
        <v>511</v>
      </c>
      <c r="B5367" t="s">
        <v>512</v>
      </c>
      <c r="C5367" t="s">
        <v>509</v>
      </c>
      <c r="D5367" t="s">
        <v>361</v>
      </c>
      <c r="E5367" t="s">
        <v>332</v>
      </c>
      <c r="F5367" t="s">
        <v>348</v>
      </c>
      <c r="G5367" t="s">
        <v>188</v>
      </c>
      <c r="H5367" t="s">
        <v>339</v>
      </c>
      <c r="I5367" t="s">
        <v>4</v>
      </c>
      <c r="J5367" t="s">
        <v>235</v>
      </c>
      <c r="K5367" t="s">
        <v>328</v>
      </c>
      <c r="L5367" t="s">
        <v>237</v>
      </c>
      <c r="M5367" t="s">
        <v>379</v>
      </c>
      <c r="O5367" t="s">
        <v>194</v>
      </c>
      <c r="P5367">
        <v>2020</v>
      </c>
      <c r="Q5367">
        <v>1.36</v>
      </c>
    </row>
    <row r="5368" spans="1:17" x14ac:dyDescent="0.25">
      <c r="A5368" t="s">
        <v>511</v>
      </c>
      <c r="B5368" t="s">
        <v>512</v>
      </c>
      <c r="C5368" t="s">
        <v>509</v>
      </c>
      <c r="D5368" t="s">
        <v>361</v>
      </c>
      <c r="E5368" t="s">
        <v>332</v>
      </c>
      <c r="F5368" t="s">
        <v>348</v>
      </c>
      <c r="G5368" t="s">
        <v>188</v>
      </c>
      <c r="H5368" t="s">
        <v>339</v>
      </c>
      <c r="I5368" t="s">
        <v>4</v>
      </c>
      <c r="J5368" t="s">
        <v>235</v>
      </c>
      <c r="K5368" t="s">
        <v>328</v>
      </c>
      <c r="L5368" t="s">
        <v>237</v>
      </c>
      <c r="M5368" t="s">
        <v>379</v>
      </c>
      <c r="O5368" t="s">
        <v>264</v>
      </c>
      <c r="P5368">
        <v>2020</v>
      </c>
      <c r="Q5368">
        <v>0.95</v>
      </c>
    </row>
    <row r="5369" spans="1:17" x14ac:dyDescent="0.25">
      <c r="A5369" t="s">
        <v>511</v>
      </c>
      <c r="B5369" t="s">
        <v>512</v>
      </c>
      <c r="C5369" t="s">
        <v>509</v>
      </c>
      <c r="D5369" t="s">
        <v>361</v>
      </c>
      <c r="E5369" t="s">
        <v>332</v>
      </c>
      <c r="F5369" t="s">
        <v>348</v>
      </c>
      <c r="G5369" t="s">
        <v>188</v>
      </c>
      <c r="H5369" t="s">
        <v>339</v>
      </c>
      <c r="I5369" t="s">
        <v>4</v>
      </c>
      <c r="J5369" t="s">
        <v>235</v>
      </c>
      <c r="K5369" t="s">
        <v>328</v>
      </c>
      <c r="L5369" t="s">
        <v>237</v>
      </c>
      <c r="M5369" t="s">
        <v>379</v>
      </c>
      <c r="O5369" t="s">
        <v>265</v>
      </c>
      <c r="P5369">
        <v>2020</v>
      </c>
      <c r="Q5369">
        <v>1.53</v>
      </c>
    </row>
    <row r="5370" spans="1:17" x14ac:dyDescent="0.25">
      <c r="A5370" t="s">
        <v>511</v>
      </c>
      <c r="B5370" t="s">
        <v>512</v>
      </c>
      <c r="C5370" t="s">
        <v>509</v>
      </c>
      <c r="D5370" t="s">
        <v>361</v>
      </c>
      <c r="E5370" t="s">
        <v>332</v>
      </c>
      <c r="F5370" t="s">
        <v>348</v>
      </c>
      <c r="G5370" t="s">
        <v>188</v>
      </c>
      <c r="H5370" t="s">
        <v>339</v>
      </c>
      <c r="I5370" t="s">
        <v>4</v>
      </c>
      <c r="J5370" t="s">
        <v>235</v>
      </c>
      <c r="K5370" t="s">
        <v>328</v>
      </c>
      <c r="L5370" t="s">
        <v>237</v>
      </c>
      <c r="M5370" t="s">
        <v>379</v>
      </c>
      <c r="O5370" t="s">
        <v>194</v>
      </c>
      <c r="P5370">
        <v>2030</v>
      </c>
      <c r="Q5370">
        <v>1.36</v>
      </c>
    </row>
    <row r="5371" spans="1:17" x14ac:dyDescent="0.25">
      <c r="A5371" t="s">
        <v>511</v>
      </c>
      <c r="B5371" t="s">
        <v>512</v>
      </c>
      <c r="C5371" t="s">
        <v>509</v>
      </c>
      <c r="D5371" t="s">
        <v>361</v>
      </c>
      <c r="E5371" t="s">
        <v>332</v>
      </c>
      <c r="F5371" t="s">
        <v>348</v>
      </c>
      <c r="G5371" t="s">
        <v>188</v>
      </c>
      <c r="H5371" t="s">
        <v>339</v>
      </c>
      <c r="I5371" t="s">
        <v>4</v>
      </c>
      <c r="J5371" t="s">
        <v>235</v>
      </c>
      <c r="K5371" t="s">
        <v>328</v>
      </c>
      <c r="L5371" t="s">
        <v>237</v>
      </c>
      <c r="M5371" t="s">
        <v>379</v>
      </c>
      <c r="O5371" t="s">
        <v>194</v>
      </c>
      <c r="P5371">
        <v>2050</v>
      </c>
      <c r="Q5371">
        <v>1.36</v>
      </c>
    </row>
    <row r="5372" spans="1:17" x14ac:dyDescent="0.25">
      <c r="A5372" t="s">
        <v>511</v>
      </c>
      <c r="B5372" t="s">
        <v>512</v>
      </c>
      <c r="C5372" t="s">
        <v>509</v>
      </c>
      <c r="D5372" t="s">
        <v>361</v>
      </c>
      <c r="E5372" t="s">
        <v>332</v>
      </c>
      <c r="F5372" t="s">
        <v>348</v>
      </c>
      <c r="G5372" t="s">
        <v>188</v>
      </c>
      <c r="H5372" t="s">
        <v>339</v>
      </c>
      <c r="I5372" t="s">
        <v>4</v>
      </c>
      <c r="J5372" t="s">
        <v>235</v>
      </c>
      <c r="K5372" t="s">
        <v>328</v>
      </c>
      <c r="L5372" t="s">
        <v>237</v>
      </c>
      <c r="M5372" t="s">
        <v>379</v>
      </c>
      <c r="O5372" t="s">
        <v>264</v>
      </c>
      <c r="P5372">
        <v>2050</v>
      </c>
      <c r="Q5372">
        <v>0.83</v>
      </c>
    </row>
    <row r="5373" spans="1:17" x14ac:dyDescent="0.25">
      <c r="A5373" t="s">
        <v>511</v>
      </c>
      <c r="B5373" t="s">
        <v>512</v>
      </c>
      <c r="C5373" t="s">
        <v>509</v>
      </c>
      <c r="D5373" t="s">
        <v>361</v>
      </c>
      <c r="E5373" t="s">
        <v>332</v>
      </c>
      <c r="F5373" t="s">
        <v>348</v>
      </c>
      <c r="G5373" t="s">
        <v>188</v>
      </c>
      <c r="H5373" t="s">
        <v>339</v>
      </c>
      <c r="I5373" t="s">
        <v>4</v>
      </c>
      <c r="J5373" t="s">
        <v>235</v>
      </c>
      <c r="K5373" t="s">
        <v>328</v>
      </c>
      <c r="L5373" t="s">
        <v>237</v>
      </c>
      <c r="M5373" t="s">
        <v>379</v>
      </c>
      <c r="O5373" t="s">
        <v>265</v>
      </c>
      <c r="P5373">
        <v>2050</v>
      </c>
      <c r="Q5373">
        <v>1.64</v>
      </c>
    </row>
    <row r="5374" spans="1:17" x14ac:dyDescent="0.25">
      <c r="A5374" t="s">
        <v>515</v>
      </c>
      <c r="B5374" t="s">
        <v>516</v>
      </c>
      <c r="C5374" t="s">
        <v>494</v>
      </c>
      <c r="D5374" t="s">
        <v>361</v>
      </c>
      <c r="E5374" t="s">
        <v>311</v>
      </c>
      <c r="F5374" t="s">
        <v>260</v>
      </c>
      <c r="G5374" t="s">
        <v>195</v>
      </c>
      <c r="H5374" t="s">
        <v>417</v>
      </c>
      <c r="I5374" t="s">
        <v>418</v>
      </c>
      <c r="J5374" t="s">
        <v>419</v>
      </c>
      <c r="K5374" t="s">
        <v>191</v>
      </c>
      <c r="N5374" t="s">
        <v>206</v>
      </c>
      <c r="O5374" t="s">
        <v>194</v>
      </c>
      <c r="P5374">
        <v>2015</v>
      </c>
      <c r="Q5374">
        <v>3.2838417128850203E-2</v>
      </c>
    </row>
    <row r="5375" spans="1:17" x14ac:dyDescent="0.25">
      <c r="A5375" t="s">
        <v>515</v>
      </c>
      <c r="B5375" t="s">
        <v>516</v>
      </c>
      <c r="C5375" t="s">
        <v>494</v>
      </c>
      <c r="D5375" t="s">
        <v>361</v>
      </c>
      <c r="E5375" t="s">
        <v>311</v>
      </c>
      <c r="F5375" t="s">
        <v>260</v>
      </c>
      <c r="G5375" t="s">
        <v>195</v>
      </c>
      <c r="H5375" t="s">
        <v>417</v>
      </c>
      <c r="I5375" t="s">
        <v>418</v>
      </c>
      <c r="J5375" t="s">
        <v>419</v>
      </c>
      <c r="K5375" t="s">
        <v>191</v>
      </c>
      <c r="N5375" t="s">
        <v>206</v>
      </c>
      <c r="O5375" t="s">
        <v>194</v>
      </c>
      <c r="P5375">
        <v>2020</v>
      </c>
      <c r="Q5375">
        <v>3.2669289551900203E-2</v>
      </c>
    </row>
    <row r="5376" spans="1:17" x14ac:dyDescent="0.25">
      <c r="A5376" t="s">
        <v>515</v>
      </c>
      <c r="B5376" t="s">
        <v>516</v>
      </c>
      <c r="C5376" t="s">
        <v>494</v>
      </c>
      <c r="D5376" t="s">
        <v>361</v>
      </c>
      <c r="E5376" t="s">
        <v>311</v>
      </c>
      <c r="F5376" t="s">
        <v>260</v>
      </c>
      <c r="G5376" t="s">
        <v>195</v>
      </c>
      <c r="H5376" t="s">
        <v>417</v>
      </c>
      <c r="I5376" t="s">
        <v>418</v>
      </c>
      <c r="J5376" t="s">
        <v>419</v>
      </c>
      <c r="K5376" t="s">
        <v>191</v>
      </c>
      <c r="N5376" t="s">
        <v>206</v>
      </c>
      <c r="O5376" t="s">
        <v>264</v>
      </c>
      <c r="P5376">
        <v>2020</v>
      </c>
      <c r="Q5376">
        <v>2.4077753642946401E-2</v>
      </c>
    </row>
    <row r="5377" spans="1:17" x14ac:dyDescent="0.25">
      <c r="A5377" t="s">
        <v>515</v>
      </c>
      <c r="B5377" t="s">
        <v>516</v>
      </c>
      <c r="C5377" t="s">
        <v>494</v>
      </c>
      <c r="D5377" t="s">
        <v>361</v>
      </c>
      <c r="E5377" t="s">
        <v>311</v>
      </c>
      <c r="F5377" t="s">
        <v>260</v>
      </c>
      <c r="G5377" t="s">
        <v>195</v>
      </c>
      <c r="H5377" t="s">
        <v>417</v>
      </c>
      <c r="I5377" t="s">
        <v>418</v>
      </c>
      <c r="J5377" t="s">
        <v>419</v>
      </c>
      <c r="K5377" t="s">
        <v>191</v>
      </c>
      <c r="N5377" t="s">
        <v>206</v>
      </c>
      <c r="O5377" t="s">
        <v>265</v>
      </c>
      <c r="P5377">
        <v>2020</v>
      </c>
      <c r="Q5377">
        <v>3.6903547294651999E-2</v>
      </c>
    </row>
    <row r="5378" spans="1:17" x14ac:dyDescent="0.25">
      <c r="A5378" t="s">
        <v>515</v>
      </c>
      <c r="B5378" t="s">
        <v>516</v>
      </c>
      <c r="C5378" t="s">
        <v>494</v>
      </c>
      <c r="D5378" t="s">
        <v>361</v>
      </c>
      <c r="E5378" t="s">
        <v>311</v>
      </c>
      <c r="F5378" t="s">
        <v>260</v>
      </c>
      <c r="G5378" t="s">
        <v>195</v>
      </c>
      <c r="H5378" t="s">
        <v>417</v>
      </c>
      <c r="I5378" t="s">
        <v>418</v>
      </c>
      <c r="J5378" t="s">
        <v>419</v>
      </c>
      <c r="K5378" t="s">
        <v>191</v>
      </c>
      <c r="N5378" t="s">
        <v>206</v>
      </c>
      <c r="O5378" t="s">
        <v>194</v>
      </c>
      <c r="P5378">
        <v>2030</v>
      </c>
      <c r="Q5378">
        <v>3.2700873208278698E-2</v>
      </c>
    </row>
    <row r="5379" spans="1:17" x14ac:dyDescent="0.25">
      <c r="A5379" t="s">
        <v>515</v>
      </c>
      <c r="B5379" t="s">
        <v>516</v>
      </c>
      <c r="C5379" t="s">
        <v>494</v>
      </c>
      <c r="D5379" t="s">
        <v>361</v>
      </c>
      <c r="E5379" t="s">
        <v>311</v>
      </c>
      <c r="F5379" t="s">
        <v>260</v>
      </c>
      <c r="G5379" t="s">
        <v>195</v>
      </c>
      <c r="H5379" t="s">
        <v>417</v>
      </c>
      <c r="I5379" t="s">
        <v>418</v>
      </c>
      <c r="J5379" t="s">
        <v>419</v>
      </c>
      <c r="K5379" t="s">
        <v>191</v>
      </c>
      <c r="N5379" t="s">
        <v>206</v>
      </c>
      <c r="O5379" t="s">
        <v>194</v>
      </c>
      <c r="P5379">
        <v>2050</v>
      </c>
      <c r="Q5379">
        <v>3.2700873208239799E-2</v>
      </c>
    </row>
    <row r="5380" spans="1:17" x14ac:dyDescent="0.25">
      <c r="A5380" t="s">
        <v>515</v>
      </c>
      <c r="B5380" t="s">
        <v>516</v>
      </c>
      <c r="C5380" t="s">
        <v>494</v>
      </c>
      <c r="D5380" t="s">
        <v>361</v>
      </c>
      <c r="E5380" t="s">
        <v>311</v>
      </c>
      <c r="F5380" t="s">
        <v>260</v>
      </c>
      <c r="G5380" t="s">
        <v>195</v>
      </c>
      <c r="H5380" t="s">
        <v>417</v>
      </c>
      <c r="I5380" t="s">
        <v>418</v>
      </c>
      <c r="J5380" t="s">
        <v>419</v>
      </c>
      <c r="K5380" t="s">
        <v>191</v>
      </c>
      <c r="N5380" t="s">
        <v>206</v>
      </c>
      <c r="O5380" t="s">
        <v>264</v>
      </c>
      <c r="P5380">
        <v>2050</v>
      </c>
      <c r="Q5380">
        <v>1.92622029141792E-2</v>
      </c>
    </row>
    <row r="5381" spans="1:17" x14ac:dyDescent="0.25">
      <c r="A5381" t="s">
        <v>515</v>
      </c>
      <c r="B5381" t="s">
        <v>516</v>
      </c>
      <c r="C5381" t="s">
        <v>494</v>
      </c>
      <c r="D5381" t="s">
        <v>361</v>
      </c>
      <c r="E5381" t="s">
        <v>311</v>
      </c>
      <c r="F5381" t="s">
        <v>260</v>
      </c>
      <c r="G5381" t="s">
        <v>195</v>
      </c>
      <c r="H5381" t="s">
        <v>417</v>
      </c>
      <c r="I5381" t="s">
        <v>418</v>
      </c>
      <c r="J5381" t="s">
        <v>419</v>
      </c>
      <c r="K5381" t="s">
        <v>191</v>
      </c>
      <c r="N5381" t="s">
        <v>206</v>
      </c>
      <c r="O5381" t="s">
        <v>265</v>
      </c>
      <c r="P5381">
        <v>2050</v>
      </c>
      <c r="Q5381">
        <v>3.6921489172677603E-2</v>
      </c>
    </row>
    <row r="5382" spans="1:17" x14ac:dyDescent="0.25">
      <c r="A5382" t="s">
        <v>515</v>
      </c>
      <c r="B5382" t="s">
        <v>516</v>
      </c>
      <c r="C5382" t="s">
        <v>494</v>
      </c>
      <c r="D5382" t="s">
        <v>361</v>
      </c>
      <c r="E5382" t="s">
        <v>311</v>
      </c>
      <c r="F5382" t="s">
        <v>260</v>
      </c>
      <c r="G5382" t="s">
        <v>195</v>
      </c>
      <c r="H5382" t="s">
        <v>421</v>
      </c>
      <c r="I5382" t="s">
        <v>197</v>
      </c>
      <c r="J5382" t="s">
        <v>422</v>
      </c>
      <c r="O5382" t="s">
        <v>194</v>
      </c>
      <c r="P5382">
        <v>2015</v>
      </c>
      <c r="Q5382">
        <v>0.51328499400000005</v>
      </c>
    </row>
    <row r="5383" spans="1:17" x14ac:dyDescent="0.25">
      <c r="A5383" t="s">
        <v>515</v>
      </c>
      <c r="B5383" t="s">
        <v>516</v>
      </c>
      <c r="C5383" t="s">
        <v>494</v>
      </c>
      <c r="D5383" t="s">
        <v>361</v>
      </c>
      <c r="E5383" t="s">
        <v>311</v>
      </c>
      <c r="F5383" t="s">
        <v>260</v>
      </c>
      <c r="G5383" t="s">
        <v>195</v>
      </c>
      <c r="H5383" t="s">
        <v>421</v>
      </c>
      <c r="I5383" t="s">
        <v>197</v>
      </c>
      <c r="J5383" t="s">
        <v>422</v>
      </c>
      <c r="O5383" t="s">
        <v>194</v>
      </c>
      <c r="P5383">
        <v>2020</v>
      </c>
      <c r="Q5383">
        <v>0.51349348900000003</v>
      </c>
    </row>
    <row r="5384" spans="1:17" x14ac:dyDescent="0.25">
      <c r="A5384" t="s">
        <v>515</v>
      </c>
      <c r="B5384" t="s">
        <v>516</v>
      </c>
      <c r="C5384" t="s">
        <v>494</v>
      </c>
      <c r="D5384" t="s">
        <v>361</v>
      </c>
      <c r="E5384" t="s">
        <v>311</v>
      </c>
      <c r="F5384" t="s">
        <v>260</v>
      </c>
      <c r="G5384" t="s">
        <v>195</v>
      </c>
      <c r="H5384" t="s">
        <v>421</v>
      </c>
      <c r="I5384" t="s">
        <v>197</v>
      </c>
      <c r="J5384" t="s">
        <v>422</v>
      </c>
      <c r="O5384" t="s">
        <v>264</v>
      </c>
      <c r="P5384">
        <v>2020</v>
      </c>
      <c r="Q5384">
        <v>0.50248627199999996</v>
      </c>
    </row>
    <row r="5385" spans="1:17" x14ac:dyDescent="0.25">
      <c r="A5385" t="s">
        <v>515</v>
      </c>
      <c r="B5385" t="s">
        <v>516</v>
      </c>
      <c r="C5385" t="s">
        <v>494</v>
      </c>
      <c r="D5385" t="s">
        <v>361</v>
      </c>
      <c r="E5385" t="s">
        <v>311</v>
      </c>
      <c r="F5385" t="s">
        <v>260</v>
      </c>
      <c r="G5385" t="s">
        <v>195</v>
      </c>
      <c r="H5385" t="s">
        <v>421</v>
      </c>
      <c r="I5385" t="s">
        <v>197</v>
      </c>
      <c r="J5385" t="s">
        <v>422</v>
      </c>
      <c r="O5385" t="s">
        <v>265</v>
      </c>
      <c r="P5385">
        <v>2020</v>
      </c>
      <c r="Q5385">
        <v>0.66689853600000004</v>
      </c>
    </row>
    <row r="5386" spans="1:17" x14ac:dyDescent="0.25">
      <c r="A5386" t="s">
        <v>515</v>
      </c>
      <c r="B5386" t="s">
        <v>516</v>
      </c>
      <c r="C5386" t="s">
        <v>494</v>
      </c>
      <c r="D5386" t="s">
        <v>361</v>
      </c>
      <c r="E5386" t="s">
        <v>311</v>
      </c>
      <c r="F5386" t="s">
        <v>260</v>
      </c>
      <c r="G5386" t="s">
        <v>195</v>
      </c>
      <c r="H5386" t="s">
        <v>421</v>
      </c>
      <c r="I5386" t="s">
        <v>197</v>
      </c>
      <c r="J5386" t="s">
        <v>422</v>
      </c>
      <c r="O5386" t="s">
        <v>194</v>
      </c>
      <c r="P5386">
        <v>2030</v>
      </c>
      <c r="Q5386">
        <v>0.515673987</v>
      </c>
    </row>
    <row r="5387" spans="1:17" x14ac:dyDescent="0.25">
      <c r="A5387" t="s">
        <v>515</v>
      </c>
      <c r="B5387" t="s">
        <v>516</v>
      </c>
      <c r="C5387" t="s">
        <v>494</v>
      </c>
      <c r="D5387" t="s">
        <v>361</v>
      </c>
      <c r="E5387" t="s">
        <v>311</v>
      </c>
      <c r="F5387" t="s">
        <v>260</v>
      </c>
      <c r="G5387" t="s">
        <v>195</v>
      </c>
      <c r="H5387" t="s">
        <v>421</v>
      </c>
      <c r="I5387" t="s">
        <v>197</v>
      </c>
      <c r="J5387" t="s">
        <v>422</v>
      </c>
      <c r="O5387" t="s">
        <v>194</v>
      </c>
      <c r="P5387">
        <v>2050</v>
      </c>
      <c r="Q5387">
        <v>0.515673987</v>
      </c>
    </row>
    <row r="5388" spans="1:17" x14ac:dyDescent="0.25">
      <c r="A5388" t="s">
        <v>515</v>
      </c>
      <c r="B5388" t="s">
        <v>516</v>
      </c>
      <c r="C5388" t="s">
        <v>494</v>
      </c>
      <c r="D5388" t="s">
        <v>361</v>
      </c>
      <c r="E5388" t="s">
        <v>311</v>
      </c>
      <c r="F5388" t="s">
        <v>260</v>
      </c>
      <c r="G5388" t="s">
        <v>195</v>
      </c>
      <c r="H5388" t="s">
        <v>421</v>
      </c>
      <c r="I5388" t="s">
        <v>197</v>
      </c>
      <c r="J5388" t="s">
        <v>422</v>
      </c>
      <c r="O5388" t="s">
        <v>264</v>
      </c>
      <c r="P5388">
        <v>2050</v>
      </c>
      <c r="Q5388">
        <v>0.50323218599999997</v>
      </c>
    </row>
    <row r="5389" spans="1:17" x14ac:dyDescent="0.25">
      <c r="A5389" t="s">
        <v>515</v>
      </c>
      <c r="B5389" t="s">
        <v>516</v>
      </c>
      <c r="C5389" t="s">
        <v>494</v>
      </c>
      <c r="D5389" t="s">
        <v>361</v>
      </c>
      <c r="E5389" t="s">
        <v>311</v>
      </c>
      <c r="F5389" t="s">
        <v>260</v>
      </c>
      <c r="G5389" t="s">
        <v>195</v>
      </c>
      <c r="H5389" t="s">
        <v>421</v>
      </c>
      <c r="I5389" t="s">
        <v>197</v>
      </c>
      <c r="J5389" t="s">
        <v>422</v>
      </c>
      <c r="O5389" t="s">
        <v>265</v>
      </c>
      <c r="P5389">
        <v>2050</v>
      </c>
      <c r="Q5389">
        <v>0.66863208100000004</v>
      </c>
    </row>
    <row r="5390" spans="1:17" x14ac:dyDescent="0.25">
      <c r="A5390" t="s">
        <v>515</v>
      </c>
      <c r="B5390" t="s">
        <v>516</v>
      </c>
      <c r="C5390" t="s">
        <v>494</v>
      </c>
      <c r="D5390" t="s">
        <v>361</v>
      </c>
      <c r="E5390" t="s">
        <v>311</v>
      </c>
      <c r="F5390" t="s">
        <v>260</v>
      </c>
      <c r="G5390" t="s">
        <v>195</v>
      </c>
      <c r="H5390" t="s">
        <v>200</v>
      </c>
      <c r="I5390" t="s">
        <v>201</v>
      </c>
      <c r="K5390" t="s">
        <v>202</v>
      </c>
      <c r="N5390" t="s">
        <v>206</v>
      </c>
      <c r="O5390" t="s">
        <v>194</v>
      </c>
      <c r="P5390">
        <v>2015</v>
      </c>
      <c r="Q5390">
        <v>5</v>
      </c>
    </row>
    <row r="5391" spans="1:17" x14ac:dyDescent="0.25">
      <c r="A5391" t="s">
        <v>515</v>
      </c>
      <c r="B5391" t="s">
        <v>516</v>
      </c>
      <c r="C5391" t="s">
        <v>494</v>
      </c>
      <c r="D5391" t="s">
        <v>361</v>
      </c>
      <c r="E5391" t="s">
        <v>311</v>
      </c>
      <c r="F5391" t="s">
        <v>260</v>
      </c>
      <c r="G5391" t="s">
        <v>195</v>
      </c>
      <c r="H5391" t="s">
        <v>200</v>
      </c>
      <c r="I5391" t="s">
        <v>201</v>
      </c>
      <c r="K5391" t="s">
        <v>202</v>
      </c>
      <c r="N5391" t="s">
        <v>206</v>
      </c>
      <c r="O5391" t="s">
        <v>194</v>
      </c>
      <c r="P5391">
        <v>2020</v>
      </c>
      <c r="Q5391">
        <v>5</v>
      </c>
    </row>
    <row r="5392" spans="1:17" x14ac:dyDescent="0.25">
      <c r="A5392" t="s">
        <v>515</v>
      </c>
      <c r="B5392" t="s">
        <v>516</v>
      </c>
      <c r="C5392" t="s">
        <v>494</v>
      </c>
      <c r="D5392" t="s">
        <v>361</v>
      </c>
      <c r="E5392" t="s">
        <v>311</v>
      </c>
      <c r="F5392" t="s">
        <v>260</v>
      </c>
      <c r="G5392" t="s">
        <v>195</v>
      </c>
      <c r="H5392" t="s">
        <v>200</v>
      </c>
      <c r="I5392" t="s">
        <v>201</v>
      </c>
      <c r="K5392" t="s">
        <v>202</v>
      </c>
      <c r="N5392" t="s">
        <v>206</v>
      </c>
      <c r="O5392" t="s">
        <v>264</v>
      </c>
      <c r="P5392">
        <v>2020</v>
      </c>
      <c r="Q5392">
        <v>4.5</v>
      </c>
    </row>
    <row r="5393" spans="1:17" x14ac:dyDescent="0.25">
      <c r="A5393" t="s">
        <v>515</v>
      </c>
      <c r="B5393" t="s">
        <v>516</v>
      </c>
      <c r="C5393" t="s">
        <v>494</v>
      </c>
      <c r="D5393" t="s">
        <v>361</v>
      </c>
      <c r="E5393" t="s">
        <v>311</v>
      </c>
      <c r="F5393" t="s">
        <v>260</v>
      </c>
      <c r="G5393" t="s">
        <v>195</v>
      </c>
      <c r="H5393" t="s">
        <v>200</v>
      </c>
      <c r="I5393" t="s">
        <v>201</v>
      </c>
      <c r="K5393" t="s">
        <v>202</v>
      </c>
      <c r="N5393" t="s">
        <v>206</v>
      </c>
      <c r="O5393" t="s">
        <v>265</v>
      </c>
      <c r="P5393">
        <v>2020</v>
      </c>
      <c r="Q5393">
        <v>5.5</v>
      </c>
    </row>
    <row r="5394" spans="1:17" x14ac:dyDescent="0.25">
      <c r="A5394" t="s">
        <v>515</v>
      </c>
      <c r="B5394" t="s">
        <v>516</v>
      </c>
      <c r="C5394" t="s">
        <v>494</v>
      </c>
      <c r="D5394" t="s">
        <v>361</v>
      </c>
      <c r="E5394" t="s">
        <v>311</v>
      </c>
      <c r="F5394" t="s">
        <v>260</v>
      </c>
      <c r="G5394" t="s">
        <v>195</v>
      </c>
      <c r="H5394" t="s">
        <v>200</v>
      </c>
      <c r="I5394" t="s">
        <v>201</v>
      </c>
      <c r="K5394" t="s">
        <v>202</v>
      </c>
      <c r="N5394" t="s">
        <v>206</v>
      </c>
      <c r="O5394" t="s">
        <v>194</v>
      </c>
      <c r="P5394">
        <v>2030</v>
      </c>
      <c r="Q5394">
        <v>5</v>
      </c>
    </row>
    <row r="5395" spans="1:17" x14ac:dyDescent="0.25">
      <c r="A5395" t="s">
        <v>515</v>
      </c>
      <c r="B5395" t="s">
        <v>516</v>
      </c>
      <c r="C5395" t="s">
        <v>494</v>
      </c>
      <c r="D5395" t="s">
        <v>361</v>
      </c>
      <c r="E5395" t="s">
        <v>311</v>
      </c>
      <c r="F5395" t="s">
        <v>260</v>
      </c>
      <c r="G5395" t="s">
        <v>195</v>
      </c>
      <c r="H5395" t="s">
        <v>200</v>
      </c>
      <c r="I5395" t="s">
        <v>201</v>
      </c>
      <c r="K5395" t="s">
        <v>202</v>
      </c>
      <c r="N5395" t="s">
        <v>206</v>
      </c>
      <c r="O5395" t="s">
        <v>194</v>
      </c>
      <c r="P5395">
        <v>2050</v>
      </c>
      <c r="Q5395">
        <v>5</v>
      </c>
    </row>
    <row r="5396" spans="1:17" x14ac:dyDescent="0.25">
      <c r="A5396" t="s">
        <v>515</v>
      </c>
      <c r="B5396" t="s">
        <v>516</v>
      </c>
      <c r="C5396" t="s">
        <v>494</v>
      </c>
      <c r="D5396" t="s">
        <v>361</v>
      </c>
      <c r="E5396" t="s">
        <v>311</v>
      </c>
      <c r="F5396" t="s">
        <v>260</v>
      </c>
      <c r="G5396" t="s">
        <v>195</v>
      </c>
      <c r="H5396" t="s">
        <v>200</v>
      </c>
      <c r="I5396" t="s">
        <v>201</v>
      </c>
      <c r="K5396" t="s">
        <v>202</v>
      </c>
      <c r="N5396" t="s">
        <v>206</v>
      </c>
      <c r="O5396" t="s">
        <v>264</v>
      </c>
      <c r="P5396">
        <v>2050</v>
      </c>
      <c r="Q5396">
        <v>4</v>
      </c>
    </row>
    <row r="5397" spans="1:17" x14ac:dyDescent="0.25">
      <c r="A5397" t="s">
        <v>515</v>
      </c>
      <c r="B5397" t="s">
        <v>516</v>
      </c>
      <c r="C5397" t="s">
        <v>494</v>
      </c>
      <c r="D5397" t="s">
        <v>361</v>
      </c>
      <c r="E5397" t="s">
        <v>311</v>
      </c>
      <c r="F5397" t="s">
        <v>260</v>
      </c>
      <c r="G5397" t="s">
        <v>195</v>
      </c>
      <c r="H5397" t="s">
        <v>200</v>
      </c>
      <c r="I5397" t="s">
        <v>201</v>
      </c>
      <c r="K5397" t="s">
        <v>202</v>
      </c>
      <c r="N5397" t="s">
        <v>206</v>
      </c>
      <c r="O5397" t="s">
        <v>265</v>
      </c>
      <c r="P5397">
        <v>2050</v>
      </c>
      <c r="Q5397">
        <v>5.5</v>
      </c>
    </row>
    <row r="5398" spans="1:17" x14ac:dyDescent="0.25">
      <c r="A5398" t="s">
        <v>515</v>
      </c>
      <c r="B5398" t="s">
        <v>516</v>
      </c>
      <c r="C5398" t="s">
        <v>494</v>
      </c>
      <c r="D5398" t="s">
        <v>361</v>
      </c>
      <c r="E5398" t="s">
        <v>311</v>
      </c>
      <c r="F5398" t="s">
        <v>260</v>
      </c>
      <c r="G5398" t="s">
        <v>195</v>
      </c>
      <c r="H5398" t="s">
        <v>423</v>
      </c>
      <c r="I5398" t="s">
        <v>205</v>
      </c>
      <c r="J5398" t="s">
        <v>422</v>
      </c>
      <c r="M5398" t="s">
        <v>371</v>
      </c>
      <c r="O5398" t="s">
        <v>194</v>
      </c>
      <c r="P5398">
        <v>2015</v>
      </c>
      <c r="Q5398">
        <v>1</v>
      </c>
    </row>
    <row r="5399" spans="1:17" x14ac:dyDescent="0.25">
      <c r="A5399" t="s">
        <v>515</v>
      </c>
      <c r="B5399" t="s">
        <v>516</v>
      </c>
      <c r="C5399" t="s">
        <v>494</v>
      </c>
      <c r="D5399" t="s">
        <v>361</v>
      </c>
      <c r="E5399" t="s">
        <v>311</v>
      </c>
      <c r="F5399" t="s">
        <v>260</v>
      </c>
      <c r="G5399" t="s">
        <v>195</v>
      </c>
      <c r="H5399" t="s">
        <v>423</v>
      </c>
      <c r="I5399" t="s">
        <v>205</v>
      </c>
      <c r="J5399" t="s">
        <v>422</v>
      </c>
      <c r="M5399" t="s">
        <v>371</v>
      </c>
      <c r="O5399" t="s">
        <v>194</v>
      </c>
      <c r="P5399">
        <v>2020</v>
      </c>
      <c r="Q5399">
        <v>1</v>
      </c>
    </row>
    <row r="5400" spans="1:17" x14ac:dyDescent="0.25">
      <c r="A5400" t="s">
        <v>515</v>
      </c>
      <c r="B5400" t="s">
        <v>516</v>
      </c>
      <c r="C5400" t="s">
        <v>494</v>
      </c>
      <c r="D5400" t="s">
        <v>361</v>
      </c>
      <c r="E5400" t="s">
        <v>311</v>
      </c>
      <c r="F5400" t="s">
        <v>260</v>
      </c>
      <c r="G5400" t="s">
        <v>195</v>
      </c>
      <c r="H5400" t="s">
        <v>423</v>
      </c>
      <c r="I5400" t="s">
        <v>205</v>
      </c>
      <c r="J5400" t="s">
        <v>422</v>
      </c>
      <c r="M5400" t="s">
        <v>371</v>
      </c>
      <c r="O5400" t="s">
        <v>264</v>
      </c>
      <c r="P5400">
        <v>2020</v>
      </c>
      <c r="Q5400">
        <v>1</v>
      </c>
    </row>
    <row r="5401" spans="1:17" x14ac:dyDescent="0.25">
      <c r="A5401" t="s">
        <v>515</v>
      </c>
      <c r="B5401" t="s">
        <v>516</v>
      </c>
      <c r="C5401" t="s">
        <v>494</v>
      </c>
      <c r="D5401" t="s">
        <v>361</v>
      </c>
      <c r="E5401" t="s">
        <v>311</v>
      </c>
      <c r="F5401" t="s">
        <v>260</v>
      </c>
      <c r="G5401" t="s">
        <v>195</v>
      </c>
      <c r="H5401" t="s">
        <v>423</v>
      </c>
      <c r="I5401" t="s">
        <v>205</v>
      </c>
      <c r="J5401" t="s">
        <v>422</v>
      </c>
      <c r="M5401" t="s">
        <v>371</v>
      </c>
      <c r="O5401" t="s">
        <v>265</v>
      </c>
      <c r="P5401">
        <v>2020</v>
      </c>
      <c r="Q5401">
        <v>1</v>
      </c>
    </row>
    <row r="5402" spans="1:17" x14ac:dyDescent="0.25">
      <c r="A5402" t="s">
        <v>515</v>
      </c>
      <c r="B5402" t="s">
        <v>516</v>
      </c>
      <c r="C5402" t="s">
        <v>494</v>
      </c>
      <c r="D5402" t="s">
        <v>361</v>
      </c>
      <c r="E5402" t="s">
        <v>311</v>
      </c>
      <c r="F5402" t="s">
        <v>260</v>
      </c>
      <c r="G5402" t="s">
        <v>195</v>
      </c>
      <c r="H5402" t="s">
        <v>423</v>
      </c>
      <c r="I5402" t="s">
        <v>205</v>
      </c>
      <c r="J5402" t="s">
        <v>422</v>
      </c>
      <c r="M5402" t="s">
        <v>371</v>
      </c>
      <c r="O5402" t="s">
        <v>194</v>
      </c>
      <c r="P5402">
        <v>2030</v>
      </c>
      <c r="Q5402">
        <v>1</v>
      </c>
    </row>
    <row r="5403" spans="1:17" x14ac:dyDescent="0.25">
      <c r="A5403" t="s">
        <v>515</v>
      </c>
      <c r="B5403" t="s">
        <v>516</v>
      </c>
      <c r="C5403" t="s">
        <v>494</v>
      </c>
      <c r="D5403" t="s">
        <v>361</v>
      </c>
      <c r="E5403" t="s">
        <v>311</v>
      </c>
      <c r="F5403" t="s">
        <v>260</v>
      </c>
      <c r="G5403" t="s">
        <v>195</v>
      </c>
      <c r="H5403" t="s">
        <v>423</v>
      </c>
      <c r="I5403" t="s">
        <v>205</v>
      </c>
      <c r="J5403" t="s">
        <v>422</v>
      </c>
      <c r="M5403" t="s">
        <v>371</v>
      </c>
      <c r="O5403" t="s">
        <v>194</v>
      </c>
      <c r="P5403">
        <v>2050</v>
      </c>
      <c r="Q5403">
        <v>1</v>
      </c>
    </row>
    <row r="5404" spans="1:17" x14ac:dyDescent="0.25">
      <c r="A5404" t="s">
        <v>515</v>
      </c>
      <c r="B5404" t="s">
        <v>516</v>
      </c>
      <c r="C5404" t="s">
        <v>494</v>
      </c>
      <c r="D5404" t="s">
        <v>361</v>
      </c>
      <c r="E5404" t="s">
        <v>311</v>
      </c>
      <c r="F5404" t="s">
        <v>260</v>
      </c>
      <c r="G5404" t="s">
        <v>195</v>
      </c>
      <c r="H5404" t="s">
        <v>423</v>
      </c>
      <c r="I5404" t="s">
        <v>205</v>
      </c>
      <c r="J5404" t="s">
        <v>422</v>
      </c>
      <c r="M5404" t="s">
        <v>371</v>
      </c>
      <c r="O5404" t="s">
        <v>264</v>
      </c>
      <c r="P5404">
        <v>2050</v>
      </c>
      <c r="Q5404">
        <v>1</v>
      </c>
    </row>
    <row r="5405" spans="1:17" x14ac:dyDescent="0.25">
      <c r="A5405" t="s">
        <v>515</v>
      </c>
      <c r="B5405" t="s">
        <v>516</v>
      </c>
      <c r="C5405" t="s">
        <v>494</v>
      </c>
      <c r="D5405" t="s">
        <v>361</v>
      </c>
      <c r="E5405" t="s">
        <v>311</v>
      </c>
      <c r="F5405" t="s">
        <v>260</v>
      </c>
      <c r="G5405" t="s">
        <v>195</v>
      </c>
      <c r="H5405" t="s">
        <v>423</v>
      </c>
      <c r="I5405" t="s">
        <v>205</v>
      </c>
      <c r="J5405" t="s">
        <v>422</v>
      </c>
      <c r="M5405" t="s">
        <v>371</v>
      </c>
      <c r="O5405" t="s">
        <v>265</v>
      </c>
      <c r="P5405">
        <v>2050</v>
      </c>
      <c r="Q5405">
        <v>1</v>
      </c>
    </row>
    <row r="5406" spans="1:17" x14ac:dyDescent="0.25">
      <c r="A5406" t="s">
        <v>515</v>
      </c>
      <c r="B5406" t="s">
        <v>516</v>
      </c>
      <c r="C5406" t="s">
        <v>494</v>
      </c>
      <c r="D5406" t="s">
        <v>361</v>
      </c>
      <c r="E5406" t="s">
        <v>311</v>
      </c>
      <c r="F5406" t="s">
        <v>260</v>
      </c>
      <c r="G5406" t="s">
        <v>195</v>
      </c>
      <c r="H5406" t="s">
        <v>350</v>
      </c>
      <c r="I5406" t="s">
        <v>208</v>
      </c>
      <c r="J5406" t="s">
        <v>351</v>
      </c>
      <c r="K5406" t="s">
        <v>191</v>
      </c>
      <c r="M5406" t="s">
        <v>495</v>
      </c>
      <c r="N5406" t="s">
        <v>206</v>
      </c>
      <c r="O5406" t="s">
        <v>194</v>
      </c>
      <c r="P5406">
        <v>2015</v>
      </c>
      <c r="Q5406">
        <v>0.31767644789999999</v>
      </c>
    </row>
    <row r="5407" spans="1:17" x14ac:dyDescent="0.25">
      <c r="A5407" t="s">
        <v>515</v>
      </c>
      <c r="B5407" t="s">
        <v>516</v>
      </c>
      <c r="C5407" t="s">
        <v>494</v>
      </c>
      <c r="D5407" t="s">
        <v>361</v>
      </c>
      <c r="E5407" t="s">
        <v>311</v>
      </c>
      <c r="F5407" t="s">
        <v>260</v>
      </c>
      <c r="G5407" t="s">
        <v>195</v>
      </c>
      <c r="H5407" t="s">
        <v>350</v>
      </c>
      <c r="I5407" t="s">
        <v>208</v>
      </c>
      <c r="J5407" t="s">
        <v>351</v>
      </c>
      <c r="K5407" t="s">
        <v>191</v>
      </c>
      <c r="M5407" t="s">
        <v>495</v>
      </c>
      <c r="N5407" t="s">
        <v>206</v>
      </c>
      <c r="O5407" t="s">
        <v>194</v>
      </c>
      <c r="P5407">
        <v>2020</v>
      </c>
      <c r="Q5407">
        <v>0.31836788770000002</v>
      </c>
    </row>
    <row r="5408" spans="1:17" x14ac:dyDescent="0.25">
      <c r="A5408" t="s">
        <v>515</v>
      </c>
      <c r="B5408" t="s">
        <v>516</v>
      </c>
      <c r="C5408" t="s">
        <v>494</v>
      </c>
      <c r="D5408" t="s">
        <v>361</v>
      </c>
      <c r="E5408" t="s">
        <v>311</v>
      </c>
      <c r="F5408" t="s">
        <v>260</v>
      </c>
      <c r="G5408" t="s">
        <v>195</v>
      </c>
      <c r="H5408" t="s">
        <v>350</v>
      </c>
      <c r="I5408" t="s">
        <v>208</v>
      </c>
      <c r="J5408" t="s">
        <v>351</v>
      </c>
      <c r="K5408" t="s">
        <v>191</v>
      </c>
      <c r="M5408" t="s">
        <v>495</v>
      </c>
      <c r="N5408" t="s">
        <v>206</v>
      </c>
      <c r="O5408" t="s">
        <v>264</v>
      </c>
      <c r="P5408">
        <v>2020</v>
      </c>
      <c r="Q5408">
        <v>0.28999999999999998</v>
      </c>
    </row>
    <row r="5409" spans="1:17" x14ac:dyDescent="0.25">
      <c r="A5409" t="s">
        <v>515</v>
      </c>
      <c r="B5409" t="s">
        <v>516</v>
      </c>
      <c r="C5409" t="s">
        <v>494</v>
      </c>
      <c r="D5409" t="s">
        <v>361</v>
      </c>
      <c r="E5409" t="s">
        <v>311</v>
      </c>
      <c r="F5409" t="s">
        <v>260</v>
      </c>
      <c r="G5409" t="s">
        <v>195</v>
      </c>
      <c r="H5409" t="s">
        <v>350</v>
      </c>
      <c r="I5409" t="s">
        <v>208</v>
      </c>
      <c r="J5409" t="s">
        <v>351</v>
      </c>
      <c r="K5409" t="s">
        <v>191</v>
      </c>
      <c r="M5409" t="s">
        <v>495</v>
      </c>
      <c r="N5409" t="s">
        <v>206</v>
      </c>
      <c r="O5409" t="s">
        <v>265</v>
      </c>
      <c r="P5409">
        <v>2020</v>
      </c>
      <c r="Q5409">
        <v>0.42</v>
      </c>
    </row>
    <row r="5410" spans="1:17" x14ac:dyDescent="0.25">
      <c r="A5410" t="s">
        <v>515</v>
      </c>
      <c r="B5410" t="s">
        <v>516</v>
      </c>
      <c r="C5410" t="s">
        <v>494</v>
      </c>
      <c r="D5410" t="s">
        <v>361</v>
      </c>
      <c r="E5410" t="s">
        <v>311</v>
      </c>
      <c r="F5410" t="s">
        <v>260</v>
      </c>
      <c r="G5410" t="s">
        <v>195</v>
      </c>
      <c r="H5410" t="s">
        <v>350</v>
      </c>
      <c r="I5410" t="s">
        <v>208</v>
      </c>
      <c r="J5410" t="s">
        <v>351</v>
      </c>
      <c r="K5410" t="s">
        <v>191</v>
      </c>
      <c r="M5410" t="s">
        <v>495</v>
      </c>
      <c r="N5410" t="s">
        <v>206</v>
      </c>
      <c r="O5410" t="s">
        <v>194</v>
      </c>
      <c r="P5410">
        <v>2030</v>
      </c>
      <c r="Q5410">
        <v>0.31924590139999998</v>
      </c>
    </row>
    <row r="5411" spans="1:17" x14ac:dyDescent="0.25">
      <c r="A5411" t="s">
        <v>515</v>
      </c>
      <c r="B5411" t="s">
        <v>516</v>
      </c>
      <c r="C5411" t="s">
        <v>494</v>
      </c>
      <c r="D5411" t="s">
        <v>361</v>
      </c>
      <c r="E5411" t="s">
        <v>311</v>
      </c>
      <c r="F5411" t="s">
        <v>260</v>
      </c>
      <c r="G5411" t="s">
        <v>195</v>
      </c>
      <c r="H5411" t="s">
        <v>350</v>
      </c>
      <c r="I5411" t="s">
        <v>208</v>
      </c>
      <c r="J5411" t="s">
        <v>351</v>
      </c>
      <c r="K5411" t="s">
        <v>191</v>
      </c>
      <c r="M5411" t="s">
        <v>495</v>
      </c>
      <c r="N5411" t="s">
        <v>206</v>
      </c>
      <c r="O5411" t="s">
        <v>194</v>
      </c>
      <c r="P5411">
        <v>2050</v>
      </c>
      <c r="Q5411">
        <v>0.31924590139999998</v>
      </c>
    </row>
    <row r="5412" spans="1:17" x14ac:dyDescent="0.25">
      <c r="A5412" t="s">
        <v>515</v>
      </c>
      <c r="B5412" t="s">
        <v>516</v>
      </c>
      <c r="C5412" t="s">
        <v>494</v>
      </c>
      <c r="D5412" t="s">
        <v>361</v>
      </c>
      <c r="E5412" t="s">
        <v>311</v>
      </c>
      <c r="F5412" t="s">
        <v>260</v>
      </c>
      <c r="G5412" t="s">
        <v>195</v>
      </c>
      <c r="H5412" t="s">
        <v>350</v>
      </c>
      <c r="I5412" t="s">
        <v>208</v>
      </c>
      <c r="J5412" t="s">
        <v>351</v>
      </c>
      <c r="K5412" t="s">
        <v>191</v>
      </c>
      <c r="M5412" t="s">
        <v>495</v>
      </c>
      <c r="N5412" t="s">
        <v>206</v>
      </c>
      <c r="O5412" t="s">
        <v>264</v>
      </c>
      <c r="P5412">
        <v>2050</v>
      </c>
      <c r="Q5412">
        <v>0.28999999999999998</v>
      </c>
    </row>
    <row r="5413" spans="1:17" x14ac:dyDescent="0.25">
      <c r="A5413" t="s">
        <v>515</v>
      </c>
      <c r="B5413" t="s">
        <v>516</v>
      </c>
      <c r="C5413" t="s">
        <v>494</v>
      </c>
      <c r="D5413" t="s">
        <v>361</v>
      </c>
      <c r="E5413" t="s">
        <v>311</v>
      </c>
      <c r="F5413" t="s">
        <v>260</v>
      </c>
      <c r="G5413" t="s">
        <v>195</v>
      </c>
      <c r="H5413" t="s">
        <v>350</v>
      </c>
      <c r="I5413" t="s">
        <v>208</v>
      </c>
      <c r="J5413" t="s">
        <v>351</v>
      </c>
      <c r="K5413" t="s">
        <v>191</v>
      </c>
      <c r="M5413" t="s">
        <v>495</v>
      </c>
      <c r="N5413" t="s">
        <v>206</v>
      </c>
      <c r="O5413" t="s">
        <v>265</v>
      </c>
      <c r="P5413">
        <v>2050</v>
      </c>
      <c r="Q5413">
        <v>0.42</v>
      </c>
    </row>
    <row r="5414" spans="1:17" x14ac:dyDescent="0.25">
      <c r="A5414" t="s">
        <v>515</v>
      </c>
      <c r="B5414" t="s">
        <v>516</v>
      </c>
      <c r="C5414" t="s">
        <v>494</v>
      </c>
      <c r="D5414" t="s">
        <v>361</v>
      </c>
      <c r="E5414" t="s">
        <v>311</v>
      </c>
      <c r="F5414" t="s">
        <v>260</v>
      </c>
      <c r="G5414" t="s">
        <v>195</v>
      </c>
      <c r="H5414" t="s">
        <v>207</v>
      </c>
      <c r="I5414" t="s">
        <v>208</v>
      </c>
      <c r="J5414" t="s">
        <v>209</v>
      </c>
      <c r="K5414" t="s">
        <v>191</v>
      </c>
      <c r="M5414" t="s">
        <v>495</v>
      </c>
      <c r="N5414" t="s">
        <v>206</v>
      </c>
      <c r="O5414" t="s">
        <v>194</v>
      </c>
      <c r="P5414">
        <v>2015</v>
      </c>
      <c r="Q5414">
        <v>0.33439626099999997</v>
      </c>
    </row>
    <row r="5415" spans="1:17" x14ac:dyDescent="0.25">
      <c r="A5415" t="s">
        <v>515</v>
      </c>
      <c r="B5415" t="s">
        <v>516</v>
      </c>
      <c r="C5415" t="s">
        <v>494</v>
      </c>
      <c r="D5415" t="s">
        <v>361</v>
      </c>
      <c r="E5415" t="s">
        <v>311</v>
      </c>
      <c r="F5415" t="s">
        <v>260</v>
      </c>
      <c r="G5415" t="s">
        <v>195</v>
      </c>
      <c r="H5415" t="s">
        <v>207</v>
      </c>
      <c r="I5415" t="s">
        <v>208</v>
      </c>
      <c r="J5415" t="s">
        <v>209</v>
      </c>
      <c r="K5415" t="s">
        <v>191</v>
      </c>
      <c r="M5415" t="s">
        <v>495</v>
      </c>
      <c r="N5415" t="s">
        <v>206</v>
      </c>
      <c r="O5415" t="s">
        <v>194</v>
      </c>
      <c r="P5415">
        <v>2020</v>
      </c>
      <c r="Q5415">
        <v>0.33512409230000001</v>
      </c>
    </row>
    <row r="5416" spans="1:17" x14ac:dyDescent="0.25">
      <c r="A5416" t="s">
        <v>515</v>
      </c>
      <c r="B5416" t="s">
        <v>516</v>
      </c>
      <c r="C5416" t="s">
        <v>494</v>
      </c>
      <c r="D5416" t="s">
        <v>361</v>
      </c>
      <c r="E5416" t="s">
        <v>311</v>
      </c>
      <c r="F5416" t="s">
        <v>260</v>
      </c>
      <c r="G5416" t="s">
        <v>195</v>
      </c>
      <c r="H5416" t="s">
        <v>207</v>
      </c>
      <c r="I5416" t="s">
        <v>208</v>
      </c>
      <c r="J5416" t="s">
        <v>209</v>
      </c>
      <c r="K5416" t="s">
        <v>191</v>
      </c>
      <c r="M5416" t="s">
        <v>495</v>
      </c>
      <c r="N5416" t="s">
        <v>206</v>
      </c>
      <c r="O5416" t="s">
        <v>264</v>
      </c>
      <c r="P5416">
        <v>2020</v>
      </c>
      <c r="Q5416">
        <v>0.32</v>
      </c>
    </row>
    <row r="5417" spans="1:17" x14ac:dyDescent="0.25">
      <c r="A5417" t="s">
        <v>515</v>
      </c>
      <c r="B5417" t="s">
        <v>516</v>
      </c>
      <c r="C5417" t="s">
        <v>494</v>
      </c>
      <c r="D5417" t="s">
        <v>361</v>
      </c>
      <c r="E5417" t="s">
        <v>311</v>
      </c>
      <c r="F5417" t="s">
        <v>260</v>
      </c>
      <c r="G5417" t="s">
        <v>195</v>
      </c>
      <c r="H5417" t="s">
        <v>207</v>
      </c>
      <c r="I5417" t="s">
        <v>208</v>
      </c>
      <c r="J5417" t="s">
        <v>209</v>
      </c>
      <c r="K5417" t="s">
        <v>191</v>
      </c>
      <c r="M5417" t="s">
        <v>495</v>
      </c>
      <c r="N5417" t="s">
        <v>206</v>
      </c>
      <c r="O5417" t="s">
        <v>265</v>
      </c>
      <c r="P5417">
        <v>2020</v>
      </c>
      <c r="Q5417">
        <v>0.44</v>
      </c>
    </row>
    <row r="5418" spans="1:17" x14ac:dyDescent="0.25">
      <c r="A5418" t="s">
        <v>515</v>
      </c>
      <c r="B5418" t="s">
        <v>516</v>
      </c>
      <c r="C5418" t="s">
        <v>494</v>
      </c>
      <c r="D5418" t="s">
        <v>361</v>
      </c>
      <c r="E5418" t="s">
        <v>311</v>
      </c>
      <c r="F5418" t="s">
        <v>260</v>
      </c>
      <c r="G5418" t="s">
        <v>195</v>
      </c>
      <c r="H5418" t="s">
        <v>207</v>
      </c>
      <c r="I5418" t="s">
        <v>208</v>
      </c>
      <c r="J5418" t="s">
        <v>209</v>
      </c>
      <c r="K5418" t="s">
        <v>191</v>
      </c>
      <c r="M5418" t="s">
        <v>495</v>
      </c>
      <c r="N5418" t="s">
        <v>206</v>
      </c>
      <c r="O5418" t="s">
        <v>194</v>
      </c>
      <c r="P5418">
        <v>2030</v>
      </c>
      <c r="Q5418">
        <v>0.33604831730000001</v>
      </c>
    </row>
    <row r="5419" spans="1:17" x14ac:dyDescent="0.25">
      <c r="A5419" t="s">
        <v>515</v>
      </c>
      <c r="B5419" t="s">
        <v>516</v>
      </c>
      <c r="C5419" t="s">
        <v>494</v>
      </c>
      <c r="D5419" t="s">
        <v>361</v>
      </c>
      <c r="E5419" t="s">
        <v>311</v>
      </c>
      <c r="F5419" t="s">
        <v>260</v>
      </c>
      <c r="G5419" t="s">
        <v>195</v>
      </c>
      <c r="H5419" t="s">
        <v>207</v>
      </c>
      <c r="I5419" t="s">
        <v>208</v>
      </c>
      <c r="J5419" t="s">
        <v>209</v>
      </c>
      <c r="K5419" t="s">
        <v>191</v>
      </c>
      <c r="M5419" t="s">
        <v>495</v>
      </c>
      <c r="N5419" t="s">
        <v>206</v>
      </c>
      <c r="O5419" t="s">
        <v>194</v>
      </c>
      <c r="P5419">
        <v>2050</v>
      </c>
      <c r="Q5419">
        <v>0.33604831730000001</v>
      </c>
    </row>
    <row r="5420" spans="1:17" x14ac:dyDescent="0.25">
      <c r="A5420" t="s">
        <v>515</v>
      </c>
      <c r="B5420" t="s">
        <v>516</v>
      </c>
      <c r="C5420" t="s">
        <v>494</v>
      </c>
      <c r="D5420" t="s">
        <v>361</v>
      </c>
      <c r="E5420" t="s">
        <v>311</v>
      </c>
      <c r="F5420" t="s">
        <v>260</v>
      </c>
      <c r="G5420" t="s">
        <v>195</v>
      </c>
      <c r="H5420" t="s">
        <v>207</v>
      </c>
      <c r="I5420" t="s">
        <v>208</v>
      </c>
      <c r="J5420" t="s">
        <v>209</v>
      </c>
      <c r="K5420" t="s">
        <v>191</v>
      </c>
      <c r="M5420" t="s">
        <v>495</v>
      </c>
      <c r="N5420" t="s">
        <v>206</v>
      </c>
      <c r="O5420" t="s">
        <v>264</v>
      </c>
      <c r="P5420">
        <v>2050</v>
      </c>
      <c r="Q5420">
        <v>0.32</v>
      </c>
    </row>
    <row r="5421" spans="1:17" x14ac:dyDescent="0.25">
      <c r="A5421" t="s">
        <v>515</v>
      </c>
      <c r="B5421" t="s">
        <v>516</v>
      </c>
      <c r="C5421" t="s">
        <v>494</v>
      </c>
      <c r="D5421" t="s">
        <v>361</v>
      </c>
      <c r="E5421" t="s">
        <v>311</v>
      </c>
      <c r="F5421" t="s">
        <v>260</v>
      </c>
      <c r="G5421" t="s">
        <v>195</v>
      </c>
      <c r="H5421" t="s">
        <v>207</v>
      </c>
      <c r="I5421" t="s">
        <v>208</v>
      </c>
      <c r="J5421" t="s">
        <v>209</v>
      </c>
      <c r="K5421" t="s">
        <v>191</v>
      </c>
      <c r="M5421" t="s">
        <v>495</v>
      </c>
      <c r="N5421" t="s">
        <v>206</v>
      </c>
      <c r="O5421" t="s">
        <v>265</v>
      </c>
      <c r="P5421">
        <v>2050</v>
      </c>
      <c r="Q5421">
        <v>0.44</v>
      </c>
    </row>
    <row r="5422" spans="1:17" x14ac:dyDescent="0.25">
      <c r="A5422" t="s">
        <v>515</v>
      </c>
      <c r="B5422" t="s">
        <v>516</v>
      </c>
      <c r="C5422" t="s">
        <v>494</v>
      </c>
      <c r="D5422" t="s">
        <v>361</v>
      </c>
      <c r="E5422" t="s">
        <v>311</v>
      </c>
      <c r="F5422" t="s">
        <v>260</v>
      </c>
      <c r="G5422" t="s">
        <v>195</v>
      </c>
      <c r="H5422" t="s">
        <v>352</v>
      </c>
      <c r="I5422" t="s">
        <v>135</v>
      </c>
      <c r="K5422" t="s">
        <v>191</v>
      </c>
      <c r="O5422" t="s">
        <v>194</v>
      </c>
      <c r="P5422">
        <v>2015</v>
      </c>
      <c r="Q5422">
        <v>0.03</v>
      </c>
    </row>
    <row r="5423" spans="1:17" x14ac:dyDescent="0.25">
      <c r="A5423" t="s">
        <v>515</v>
      </c>
      <c r="B5423" t="s">
        <v>516</v>
      </c>
      <c r="C5423" t="s">
        <v>494</v>
      </c>
      <c r="D5423" t="s">
        <v>361</v>
      </c>
      <c r="E5423" t="s">
        <v>311</v>
      </c>
      <c r="F5423" t="s">
        <v>260</v>
      </c>
      <c r="G5423" t="s">
        <v>195</v>
      </c>
      <c r="H5423" t="s">
        <v>352</v>
      </c>
      <c r="I5423" t="s">
        <v>135</v>
      </c>
      <c r="K5423" t="s">
        <v>191</v>
      </c>
      <c r="O5423" t="s">
        <v>194</v>
      </c>
      <c r="P5423">
        <v>2020</v>
      </c>
      <c r="Q5423">
        <v>0.03</v>
      </c>
    </row>
    <row r="5424" spans="1:17" x14ac:dyDescent="0.25">
      <c r="A5424" t="s">
        <v>515</v>
      </c>
      <c r="B5424" t="s">
        <v>516</v>
      </c>
      <c r="C5424" t="s">
        <v>494</v>
      </c>
      <c r="D5424" t="s">
        <v>361</v>
      </c>
      <c r="E5424" t="s">
        <v>311</v>
      </c>
      <c r="F5424" t="s">
        <v>260</v>
      </c>
      <c r="G5424" t="s">
        <v>195</v>
      </c>
      <c r="H5424" t="s">
        <v>352</v>
      </c>
      <c r="I5424" t="s">
        <v>135</v>
      </c>
      <c r="K5424" t="s">
        <v>191</v>
      </c>
      <c r="O5424" t="s">
        <v>264</v>
      </c>
      <c r="P5424">
        <v>2020</v>
      </c>
      <c r="Q5424">
        <v>0.03</v>
      </c>
    </row>
    <row r="5425" spans="1:17" x14ac:dyDescent="0.25">
      <c r="A5425" t="s">
        <v>515</v>
      </c>
      <c r="B5425" t="s">
        <v>516</v>
      </c>
      <c r="C5425" t="s">
        <v>494</v>
      </c>
      <c r="D5425" t="s">
        <v>361</v>
      </c>
      <c r="E5425" t="s">
        <v>311</v>
      </c>
      <c r="F5425" t="s">
        <v>260</v>
      </c>
      <c r="G5425" t="s">
        <v>195</v>
      </c>
      <c r="H5425" t="s">
        <v>352</v>
      </c>
      <c r="I5425" t="s">
        <v>135</v>
      </c>
      <c r="K5425" t="s">
        <v>191</v>
      </c>
      <c r="O5425" t="s">
        <v>265</v>
      </c>
      <c r="P5425">
        <v>2020</v>
      </c>
      <c r="Q5425">
        <v>0.03</v>
      </c>
    </row>
    <row r="5426" spans="1:17" x14ac:dyDescent="0.25">
      <c r="A5426" t="s">
        <v>515</v>
      </c>
      <c r="B5426" t="s">
        <v>516</v>
      </c>
      <c r="C5426" t="s">
        <v>494</v>
      </c>
      <c r="D5426" t="s">
        <v>361</v>
      </c>
      <c r="E5426" t="s">
        <v>311</v>
      </c>
      <c r="F5426" t="s">
        <v>260</v>
      </c>
      <c r="G5426" t="s">
        <v>195</v>
      </c>
      <c r="H5426" t="s">
        <v>352</v>
      </c>
      <c r="I5426" t="s">
        <v>135</v>
      </c>
      <c r="K5426" t="s">
        <v>191</v>
      </c>
      <c r="O5426" t="s">
        <v>194</v>
      </c>
      <c r="P5426">
        <v>2030</v>
      </c>
      <c r="Q5426">
        <v>0.03</v>
      </c>
    </row>
    <row r="5427" spans="1:17" x14ac:dyDescent="0.25">
      <c r="A5427" t="s">
        <v>515</v>
      </c>
      <c r="B5427" t="s">
        <v>516</v>
      </c>
      <c r="C5427" t="s">
        <v>494</v>
      </c>
      <c r="D5427" t="s">
        <v>361</v>
      </c>
      <c r="E5427" t="s">
        <v>311</v>
      </c>
      <c r="F5427" t="s">
        <v>260</v>
      </c>
      <c r="G5427" t="s">
        <v>195</v>
      </c>
      <c r="H5427" t="s">
        <v>352</v>
      </c>
      <c r="I5427" t="s">
        <v>135</v>
      </c>
      <c r="K5427" t="s">
        <v>191</v>
      </c>
      <c r="O5427" t="s">
        <v>194</v>
      </c>
      <c r="P5427">
        <v>2050</v>
      </c>
      <c r="Q5427">
        <v>0.03</v>
      </c>
    </row>
    <row r="5428" spans="1:17" x14ac:dyDescent="0.25">
      <c r="A5428" t="s">
        <v>515</v>
      </c>
      <c r="B5428" t="s">
        <v>516</v>
      </c>
      <c r="C5428" t="s">
        <v>494</v>
      </c>
      <c r="D5428" t="s">
        <v>361</v>
      </c>
      <c r="E5428" t="s">
        <v>311</v>
      </c>
      <c r="F5428" t="s">
        <v>260</v>
      </c>
      <c r="G5428" t="s">
        <v>195</v>
      </c>
      <c r="H5428" t="s">
        <v>352</v>
      </c>
      <c r="I5428" t="s">
        <v>135</v>
      </c>
      <c r="K5428" t="s">
        <v>191</v>
      </c>
      <c r="O5428" t="s">
        <v>264</v>
      </c>
      <c r="P5428">
        <v>2050</v>
      </c>
      <c r="Q5428">
        <v>0.03</v>
      </c>
    </row>
    <row r="5429" spans="1:17" x14ac:dyDescent="0.25">
      <c r="A5429" t="s">
        <v>515</v>
      </c>
      <c r="B5429" t="s">
        <v>516</v>
      </c>
      <c r="C5429" t="s">
        <v>494</v>
      </c>
      <c r="D5429" t="s">
        <v>361</v>
      </c>
      <c r="E5429" t="s">
        <v>311</v>
      </c>
      <c r="F5429" t="s">
        <v>260</v>
      </c>
      <c r="G5429" t="s">
        <v>195</v>
      </c>
      <c r="H5429" t="s">
        <v>352</v>
      </c>
      <c r="I5429" t="s">
        <v>135</v>
      </c>
      <c r="K5429" t="s">
        <v>191</v>
      </c>
      <c r="O5429" t="s">
        <v>265</v>
      </c>
      <c r="P5429">
        <v>2050</v>
      </c>
      <c r="Q5429">
        <v>0.03</v>
      </c>
    </row>
    <row r="5430" spans="1:17" x14ac:dyDescent="0.25">
      <c r="A5430" t="s">
        <v>515</v>
      </c>
      <c r="B5430" t="s">
        <v>516</v>
      </c>
      <c r="C5430" t="s">
        <v>494</v>
      </c>
      <c r="D5430" t="s">
        <v>361</v>
      </c>
      <c r="E5430" t="s">
        <v>311</v>
      </c>
      <c r="F5430" t="s">
        <v>260</v>
      </c>
      <c r="G5430" t="s">
        <v>195</v>
      </c>
      <c r="H5430" t="s">
        <v>212</v>
      </c>
      <c r="I5430" t="s">
        <v>213</v>
      </c>
      <c r="K5430" t="s">
        <v>214</v>
      </c>
      <c r="M5430" t="s">
        <v>199</v>
      </c>
      <c r="O5430" t="s">
        <v>194</v>
      </c>
      <c r="P5430">
        <v>2015</v>
      </c>
      <c r="Q5430">
        <v>267.51700879999999</v>
      </c>
    </row>
    <row r="5431" spans="1:17" x14ac:dyDescent="0.25">
      <c r="A5431" t="s">
        <v>515</v>
      </c>
      <c r="B5431" t="s">
        <v>516</v>
      </c>
      <c r="C5431" t="s">
        <v>494</v>
      </c>
      <c r="D5431" t="s">
        <v>361</v>
      </c>
      <c r="E5431" t="s">
        <v>311</v>
      </c>
      <c r="F5431" t="s">
        <v>260</v>
      </c>
      <c r="G5431" t="s">
        <v>195</v>
      </c>
      <c r="H5431" t="s">
        <v>212</v>
      </c>
      <c r="I5431" t="s">
        <v>213</v>
      </c>
      <c r="K5431" t="s">
        <v>214</v>
      </c>
      <c r="M5431" t="s">
        <v>199</v>
      </c>
      <c r="O5431" t="s">
        <v>194</v>
      </c>
      <c r="P5431">
        <v>2020</v>
      </c>
      <c r="Q5431">
        <v>268.09927379999999</v>
      </c>
    </row>
    <row r="5432" spans="1:17" x14ac:dyDescent="0.25">
      <c r="A5432" t="s">
        <v>515</v>
      </c>
      <c r="B5432" t="s">
        <v>516</v>
      </c>
      <c r="C5432" t="s">
        <v>494</v>
      </c>
      <c r="D5432" t="s">
        <v>361</v>
      </c>
      <c r="E5432" t="s">
        <v>311</v>
      </c>
      <c r="F5432" t="s">
        <v>260</v>
      </c>
      <c r="G5432" t="s">
        <v>195</v>
      </c>
      <c r="H5432" t="s">
        <v>212</v>
      </c>
      <c r="I5432" t="s">
        <v>213</v>
      </c>
      <c r="K5432" t="s">
        <v>214</v>
      </c>
      <c r="M5432" t="s">
        <v>199</v>
      </c>
      <c r="O5432" t="s">
        <v>264</v>
      </c>
      <c r="P5432">
        <v>2020</v>
      </c>
      <c r="Q5432">
        <v>262.35231340000001</v>
      </c>
    </row>
    <row r="5433" spans="1:17" x14ac:dyDescent="0.25">
      <c r="A5433" t="s">
        <v>515</v>
      </c>
      <c r="B5433" t="s">
        <v>516</v>
      </c>
      <c r="C5433" t="s">
        <v>494</v>
      </c>
      <c r="D5433" t="s">
        <v>361</v>
      </c>
      <c r="E5433" t="s">
        <v>311</v>
      </c>
      <c r="F5433" t="s">
        <v>260</v>
      </c>
      <c r="G5433" t="s">
        <v>195</v>
      </c>
      <c r="H5433" t="s">
        <v>212</v>
      </c>
      <c r="I5433" t="s">
        <v>213</v>
      </c>
      <c r="K5433" t="s">
        <v>214</v>
      </c>
      <c r="M5433" t="s">
        <v>199</v>
      </c>
      <c r="O5433" t="s">
        <v>265</v>
      </c>
      <c r="P5433">
        <v>2020</v>
      </c>
      <c r="Q5433">
        <v>348.19334049999998</v>
      </c>
    </row>
    <row r="5434" spans="1:17" x14ac:dyDescent="0.25">
      <c r="A5434" t="s">
        <v>515</v>
      </c>
      <c r="B5434" t="s">
        <v>516</v>
      </c>
      <c r="C5434" t="s">
        <v>494</v>
      </c>
      <c r="D5434" t="s">
        <v>361</v>
      </c>
      <c r="E5434" t="s">
        <v>311</v>
      </c>
      <c r="F5434" t="s">
        <v>260</v>
      </c>
      <c r="G5434" t="s">
        <v>195</v>
      </c>
      <c r="H5434" t="s">
        <v>212</v>
      </c>
      <c r="I5434" t="s">
        <v>213</v>
      </c>
      <c r="K5434" t="s">
        <v>214</v>
      </c>
      <c r="M5434" t="s">
        <v>199</v>
      </c>
      <c r="O5434" t="s">
        <v>194</v>
      </c>
      <c r="P5434">
        <v>2030</v>
      </c>
      <c r="Q5434">
        <v>268.83865379999997</v>
      </c>
    </row>
    <row r="5435" spans="1:17" x14ac:dyDescent="0.25">
      <c r="A5435" t="s">
        <v>515</v>
      </c>
      <c r="B5435" t="s">
        <v>516</v>
      </c>
      <c r="C5435" t="s">
        <v>494</v>
      </c>
      <c r="D5435" t="s">
        <v>361</v>
      </c>
      <c r="E5435" t="s">
        <v>311</v>
      </c>
      <c r="F5435" t="s">
        <v>260</v>
      </c>
      <c r="G5435" t="s">
        <v>195</v>
      </c>
      <c r="H5435" t="s">
        <v>212</v>
      </c>
      <c r="I5435" t="s">
        <v>213</v>
      </c>
      <c r="K5435" t="s">
        <v>214</v>
      </c>
      <c r="M5435" t="s">
        <v>199</v>
      </c>
      <c r="O5435" t="s">
        <v>194</v>
      </c>
      <c r="P5435">
        <v>2050</v>
      </c>
      <c r="Q5435">
        <v>268.83865379999997</v>
      </c>
    </row>
    <row r="5436" spans="1:17" x14ac:dyDescent="0.25">
      <c r="A5436" t="s">
        <v>515</v>
      </c>
      <c r="B5436" t="s">
        <v>516</v>
      </c>
      <c r="C5436" t="s">
        <v>494</v>
      </c>
      <c r="D5436" t="s">
        <v>361</v>
      </c>
      <c r="E5436" t="s">
        <v>311</v>
      </c>
      <c r="F5436" t="s">
        <v>260</v>
      </c>
      <c r="G5436" t="s">
        <v>195</v>
      </c>
      <c r="H5436" t="s">
        <v>212</v>
      </c>
      <c r="I5436" t="s">
        <v>213</v>
      </c>
      <c r="K5436" t="s">
        <v>214</v>
      </c>
      <c r="M5436" t="s">
        <v>199</v>
      </c>
      <c r="O5436" t="s">
        <v>264</v>
      </c>
      <c r="P5436">
        <v>2050</v>
      </c>
      <c r="Q5436">
        <v>262.35231349999998</v>
      </c>
    </row>
    <row r="5437" spans="1:17" x14ac:dyDescent="0.25">
      <c r="A5437" t="s">
        <v>515</v>
      </c>
      <c r="B5437" t="s">
        <v>516</v>
      </c>
      <c r="C5437" t="s">
        <v>494</v>
      </c>
      <c r="D5437" t="s">
        <v>361</v>
      </c>
      <c r="E5437" t="s">
        <v>311</v>
      </c>
      <c r="F5437" t="s">
        <v>260</v>
      </c>
      <c r="G5437" t="s">
        <v>195</v>
      </c>
      <c r="H5437" t="s">
        <v>212</v>
      </c>
      <c r="I5437" t="s">
        <v>213</v>
      </c>
      <c r="K5437" t="s">
        <v>214</v>
      </c>
      <c r="M5437" t="s">
        <v>199</v>
      </c>
      <c r="O5437" t="s">
        <v>265</v>
      </c>
      <c r="P5437">
        <v>2050</v>
      </c>
      <c r="Q5437">
        <v>348.58098940000002</v>
      </c>
    </row>
    <row r="5438" spans="1:17" x14ac:dyDescent="0.25">
      <c r="A5438" t="s">
        <v>515</v>
      </c>
      <c r="B5438" t="s">
        <v>516</v>
      </c>
      <c r="C5438" t="s">
        <v>494</v>
      </c>
      <c r="D5438" t="s">
        <v>361</v>
      </c>
      <c r="E5438" t="s">
        <v>311</v>
      </c>
      <c r="F5438" t="s">
        <v>260</v>
      </c>
      <c r="G5438" t="s">
        <v>195</v>
      </c>
      <c r="H5438" t="s">
        <v>354</v>
      </c>
      <c r="I5438" t="s">
        <v>136</v>
      </c>
      <c r="K5438" t="s">
        <v>275</v>
      </c>
      <c r="O5438" t="s">
        <v>194</v>
      </c>
      <c r="P5438">
        <v>2015</v>
      </c>
      <c r="Q5438">
        <v>3</v>
      </c>
    </row>
    <row r="5439" spans="1:17" x14ac:dyDescent="0.25">
      <c r="A5439" t="s">
        <v>515</v>
      </c>
      <c r="B5439" t="s">
        <v>516</v>
      </c>
      <c r="C5439" t="s">
        <v>494</v>
      </c>
      <c r="D5439" t="s">
        <v>361</v>
      </c>
      <c r="E5439" t="s">
        <v>311</v>
      </c>
      <c r="F5439" t="s">
        <v>260</v>
      </c>
      <c r="G5439" t="s">
        <v>195</v>
      </c>
      <c r="H5439" t="s">
        <v>354</v>
      </c>
      <c r="I5439" t="s">
        <v>136</v>
      </c>
      <c r="K5439" t="s">
        <v>275</v>
      </c>
      <c r="O5439" t="s">
        <v>194</v>
      </c>
      <c r="P5439">
        <v>2020</v>
      </c>
      <c r="Q5439">
        <v>3</v>
      </c>
    </row>
    <row r="5440" spans="1:17" x14ac:dyDescent="0.25">
      <c r="A5440" t="s">
        <v>515</v>
      </c>
      <c r="B5440" t="s">
        <v>516</v>
      </c>
      <c r="C5440" t="s">
        <v>494</v>
      </c>
      <c r="D5440" t="s">
        <v>361</v>
      </c>
      <c r="E5440" t="s">
        <v>311</v>
      </c>
      <c r="F5440" t="s">
        <v>260</v>
      </c>
      <c r="G5440" t="s">
        <v>195</v>
      </c>
      <c r="H5440" t="s">
        <v>354</v>
      </c>
      <c r="I5440" t="s">
        <v>136</v>
      </c>
      <c r="K5440" t="s">
        <v>275</v>
      </c>
      <c r="O5440" t="s">
        <v>264</v>
      </c>
      <c r="P5440">
        <v>2020</v>
      </c>
      <c r="Q5440">
        <v>2.5499999999999998</v>
      </c>
    </row>
    <row r="5441" spans="1:17" x14ac:dyDescent="0.25">
      <c r="A5441" t="s">
        <v>515</v>
      </c>
      <c r="B5441" t="s">
        <v>516</v>
      </c>
      <c r="C5441" t="s">
        <v>494</v>
      </c>
      <c r="D5441" t="s">
        <v>361</v>
      </c>
      <c r="E5441" t="s">
        <v>311</v>
      </c>
      <c r="F5441" t="s">
        <v>260</v>
      </c>
      <c r="G5441" t="s">
        <v>195</v>
      </c>
      <c r="H5441" t="s">
        <v>354</v>
      </c>
      <c r="I5441" t="s">
        <v>136</v>
      </c>
      <c r="K5441" t="s">
        <v>275</v>
      </c>
      <c r="O5441" t="s">
        <v>265</v>
      </c>
      <c r="P5441">
        <v>2020</v>
      </c>
      <c r="Q5441">
        <v>3.45</v>
      </c>
    </row>
    <row r="5442" spans="1:17" x14ac:dyDescent="0.25">
      <c r="A5442" t="s">
        <v>515</v>
      </c>
      <c r="B5442" t="s">
        <v>516</v>
      </c>
      <c r="C5442" t="s">
        <v>494</v>
      </c>
      <c r="D5442" t="s">
        <v>361</v>
      </c>
      <c r="E5442" t="s">
        <v>311</v>
      </c>
      <c r="F5442" t="s">
        <v>260</v>
      </c>
      <c r="G5442" t="s">
        <v>195</v>
      </c>
      <c r="H5442" t="s">
        <v>354</v>
      </c>
      <c r="I5442" t="s">
        <v>136</v>
      </c>
      <c r="K5442" t="s">
        <v>275</v>
      </c>
      <c r="O5442" t="s">
        <v>194</v>
      </c>
      <c r="P5442">
        <v>2030</v>
      </c>
      <c r="Q5442">
        <v>3</v>
      </c>
    </row>
    <row r="5443" spans="1:17" x14ac:dyDescent="0.25">
      <c r="A5443" t="s">
        <v>515</v>
      </c>
      <c r="B5443" t="s">
        <v>516</v>
      </c>
      <c r="C5443" t="s">
        <v>494</v>
      </c>
      <c r="D5443" t="s">
        <v>361</v>
      </c>
      <c r="E5443" t="s">
        <v>311</v>
      </c>
      <c r="F5443" t="s">
        <v>260</v>
      </c>
      <c r="G5443" t="s">
        <v>195</v>
      </c>
      <c r="H5443" t="s">
        <v>354</v>
      </c>
      <c r="I5443" t="s">
        <v>136</v>
      </c>
      <c r="K5443" t="s">
        <v>275</v>
      </c>
      <c r="O5443" t="s">
        <v>194</v>
      </c>
      <c r="P5443">
        <v>2050</v>
      </c>
      <c r="Q5443">
        <v>3</v>
      </c>
    </row>
    <row r="5444" spans="1:17" x14ac:dyDescent="0.25">
      <c r="A5444" t="s">
        <v>515</v>
      </c>
      <c r="B5444" t="s">
        <v>516</v>
      </c>
      <c r="C5444" t="s">
        <v>494</v>
      </c>
      <c r="D5444" t="s">
        <v>361</v>
      </c>
      <c r="E5444" t="s">
        <v>311</v>
      </c>
      <c r="F5444" t="s">
        <v>260</v>
      </c>
      <c r="G5444" t="s">
        <v>195</v>
      </c>
      <c r="H5444" t="s">
        <v>354</v>
      </c>
      <c r="I5444" t="s">
        <v>136</v>
      </c>
      <c r="K5444" t="s">
        <v>275</v>
      </c>
      <c r="O5444" t="s">
        <v>264</v>
      </c>
      <c r="P5444">
        <v>2050</v>
      </c>
      <c r="Q5444">
        <v>2.25</v>
      </c>
    </row>
    <row r="5445" spans="1:17" x14ac:dyDescent="0.25">
      <c r="A5445" t="s">
        <v>515</v>
      </c>
      <c r="B5445" t="s">
        <v>516</v>
      </c>
      <c r="C5445" t="s">
        <v>494</v>
      </c>
      <c r="D5445" t="s">
        <v>361</v>
      </c>
      <c r="E5445" t="s">
        <v>311</v>
      </c>
      <c r="F5445" t="s">
        <v>260</v>
      </c>
      <c r="G5445" t="s">
        <v>195</v>
      </c>
      <c r="H5445" t="s">
        <v>354</v>
      </c>
      <c r="I5445" t="s">
        <v>136</v>
      </c>
      <c r="K5445" t="s">
        <v>275</v>
      </c>
      <c r="O5445" t="s">
        <v>265</v>
      </c>
      <c r="P5445">
        <v>2050</v>
      </c>
      <c r="Q5445">
        <v>3.75</v>
      </c>
    </row>
    <row r="5446" spans="1:17" x14ac:dyDescent="0.25">
      <c r="A5446" t="s">
        <v>515</v>
      </c>
      <c r="B5446" t="s">
        <v>516</v>
      </c>
      <c r="C5446" t="s">
        <v>494</v>
      </c>
      <c r="D5446" t="s">
        <v>361</v>
      </c>
      <c r="E5446" t="s">
        <v>311</v>
      </c>
      <c r="F5446" t="s">
        <v>260</v>
      </c>
      <c r="G5446" t="s">
        <v>195</v>
      </c>
      <c r="H5446" t="s">
        <v>355</v>
      </c>
      <c r="I5446" t="s">
        <v>277</v>
      </c>
      <c r="K5446" t="s">
        <v>278</v>
      </c>
      <c r="O5446" t="s">
        <v>194</v>
      </c>
      <c r="P5446">
        <v>2015</v>
      </c>
      <c r="Q5446">
        <v>5.6071201000000001E-2</v>
      </c>
    </row>
    <row r="5447" spans="1:17" x14ac:dyDescent="0.25">
      <c r="A5447" t="s">
        <v>515</v>
      </c>
      <c r="B5447" t="s">
        <v>516</v>
      </c>
      <c r="C5447" t="s">
        <v>494</v>
      </c>
      <c r="D5447" t="s">
        <v>361</v>
      </c>
      <c r="E5447" t="s">
        <v>311</v>
      </c>
      <c r="F5447" t="s">
        <v>260</v>
      </c>
      <c r="G5447" t="s">
        <v>195</v>
      </c>
      <c r="H5447" t="s">
        <v>355</v>
      </c>
      <c r="I5447" t="s">
        <v>277</v>
      </c>
      <c r="K5447" t="s">
        <v>278</v>
      </c>
      <c r="O5447" t="s">
        <v>194</v>
      </c>
      <c r="P5447">
        <v>2020</v>
      </c>
      <c r="Q5447">
        <v>5.5949423999999998E-2</v>
      </c>
    </row>
    <row r="5448" spans="1:17" x14ac:dyDescent="0.25">
      <c r="A5448" t="s">
        <v>515</v>
      </c>
      <c r="B5448" t="s">
        <v>516</v>
      </c>
      <c r="C5448" t="s">
        <v>494</v>
      </c>
      <c r="D5448" t="s">
        <v>361</v>
      </c>
      <c r="E5448" t="s">
        <v>311</v>
      </c>
      <c r="F5448" t="s">
        <v>260</v>
      </c>
      <c r="G5448" t="s">
        <v>195</v>
      </c>
      <c r="H5448" t="s">
        <v>355</v>
      </c>
      <c r="I5448" t="s">
        <v>277</v>
      </c>
      <c r="K5448" t="s">
        <v>278</v>
      </c>
      <c r="O5448" t="s">
        <v>264</v>
      </c>
      <c r="P5448">
        <v>2020</v>
      </c>
      <c r="Q5448">
        <v>4.7557011000000003E-2</v>
      </c>
    </row>
    <row r="5449" spans="1:17" x14ac:dyDescent="0.25">
      <c r="A5449" t="s">
        <v>515</v>
      </c>
      <c r="B5449" t="s">
        <v>516</v>
      </c>
      <c r="C5449" t="s">
        <v>494</v>
      </c>
      <c r="D5449" t="s">
        <v>361</v>
      </c>
      <c r="E5449" t="s">
        <v>311</v>
      </c>
      <c r="F5449" t="s">
        <v>260</v>
      </c>
      <c r="G5449" t="s">
        <v>195</v>
      </c>
      <c r="H5449" t="s">
        <v>355</v>
      </c>
      <c r="I5449" t="s">
        <v>277</v>
      </c>
      <c r="K5449" t="s">
        <v>278</v>
      </c>
      <c r="O5449" t="s">
        <v>265</v>
      </c>
      <c r="P5449">
        <v>2020</v>
      </c>
      <c r="Q5449">
        <v>6.4341837999999998E-2</v>
      </c>
    </row>
    <row r="5450" spans="1:17" x14ac:dyDescent="0.25">
      <c r="A5450" t="s">
        <v>515</v>
      </c>
      <c r="B5450" t="s">
        <v>516</v>
      </c>
      <c r="C5450" t="s">
        <v>494</v>
      </c>
      <c r="D5450" t="s">
        <v>361</v>
      </c>
      <c r="E5450" t="s">
        <v>311</v>
      </c>
      <c r="F5450" t="s">
        <v>260</v>
      </c>
      <c r="G5450" t="s">
        <v>195</v>
      </c>
      <c r="H5450" t="s">
        <v>355</v>
      </c>
      <c r="I5450" t="s">
        <v>277</v>
      </c>
      <c r="K5450" t="s">
        <v>278</v>
      </c>
      <c r="O5450" t="s">
        <v>194</v>
      </c>
      <c r="P5450">
        <v>2030</v>
      </c>
      <c r="Q5450">
        <v>5.5795548E-2</v>
      </c>
    </row>
    <row r="5451" spans="1:17" x14ac:dyDescent="0.25">
      <c r="A5451" t="s">
        <v>515</v>
      </c>
      <c r="B5451" t="s">
        <v>516</v>
      </c>
      <c r="C5451" t="s">
        <v>494</v>
      </c>
      <c r="D5451" t="s">
        <v>361</v>
      </c>
      <c r="E5451" t="s">
        <v>311</v>
      </c>
      <c r="F5451" t="s">
        <v>260</v>
      </c>
      <c r="G5451" t="s">
        <v>195</v>
      </c>
      <c r="H5451" t="s">
        <v>355</v>
      </c>
      <c r="I5451" t="s">
        <v>277</v>
      </c>
      <c r="K5451" t="s">
        <v>278</v>
      </c>
      <c r="O5451" t="s">
        <v>194</v>
      </c>
      <c r="P5451">
        <v>2050</v>
      </c>
      <c r="Q5451">
        <v>5.5795548E-2</v>
      </c>
    </row>
    <row r="5452" spans="1:17" x14ac:dyDescent="0.25">
      <c r="A5452" t="s">
        <v>515</v>
      </c>
      <c r="B5452" t="s">
        <v>516</v>
      </c>
      <c r="C5452" t="s">
        <v>494</v>
      </c>
      <c r="D5452" t="s">
        <v>361</v>
      </c>
      <c r="E5452" t="s">
        <v>311</v>
      </c>
      <c r="F5452" t="s">
        <v>260</v>
      </c>
      <c r="G5452" t="s">
        <v>195</v>
      </c>
      <c r="H5452" t="s">
        <v>355</v>
      </c>
      <c r="I5452" t="s">
        <v>277</v>
      </c>
      <c r="K5452" t="s">
        <v>278</v>
      </c>
      <c r="O5452" t="s">
        <v>264</v>
      </c>
      <c r="P5452">
        <v>2050</v>
      </c>
      <c r="Q5452">
        <v>4.1846661E-2</v>
      </c>
    </row>
    <row r="5453" spans="1:17" x14ac:dyDescent="0.25">
      <c r="A5453" t="s">
        <v>515</v>
      </c>
      <c r="B5453" t="s">
        <v>516</v>
      </c>
      <c r="C5453" t="s">
        <v>494</v>
      </c>
      <c r="D5453" t="s">
        <v>361</v>
      </c>
      <c r="E5453" t="s">
        <v>311</v>
      </c>
      <c r="F5453" t="s">
        <v>260</v>
      </c>
      <c r="G5453" t="s">
        <v>195</v>
      </c>
      <c r="H5453" t="s">
        <v>355</v>
      </c>
      <c r="I5453" t="s">
        <v>277</v>
      </c>
      <c r="K5453" t="s">
        <v>278</v>
      </c>
      <c r="O5453" t="s">
        <v>265</v>
      </c>
      <c r="P5453">
        <v>2050</v>
      </c>
      <c r="Q5453">
        <v>6.9744434999999994E-2</v>
      </c>
    </row>
    <row r="5454" spans="1:17" x14ac:dyDescent="0.25">
      <c r="A5454" t="s">
        <v>515</v>
      </c>
      <c r="B5454" t="s">
        <v>516</v>
      </c>
      <c r="C5454" t="s">
        <v>494</v>
      </c>
      <c r="D5454" t="s">
        <v>361</v>
      </c>
      <c r="E5454" t="s">
        <v>311</v>
      </c>
      <c r="F5454" t="s">
        <v>260</v>
      </c>
      <c r="G5454" t="s">
        <v>195</v>
      </c>
      <c r="H5454" t="s">
        <v>215</v>
      </c>
      <c r="I5454" t="s">
        <v>216</v>
      </c>
      <c r="K5454" t="s">
        <v>202</v>
      </c>
      <c r="N5454" t="s">
        <v>206</v>
      </c>
      <c r="O5454" t="s">
        <v>194</v>
      </c>
      <c r="P5454">
        <v>2015</v>
      </c>
      <c r="Q5454">
        <v>25</v>
      </c>
    </row>
    <row r="5455" spans="1:17" x14ac:dyDescent="0.25">
      <c r="A5455" t="s">
        <v>515</v>
      </c>
      <c r="B5455" t="s">
        <v>516</v>
      </c>
      <c r="C5455" t="s">
        <v>494</v>
      </c>
      <c r="D5455" t="s">
        <v>361</v>
      </c>
      <c r="E5455" t="s">
        <v>311</v>
      </c>
      <c r="F5455" t="s">
        <v>260</v>
      </c>
      <c r="G5455" t="s">
        <v>195</v>
      </c>
      <c r="H5455" t="s">
        <v>215</v>
      </c>
      <c r="I5455" t="s">
        <v>216</v>
      </c>
      <c r="K5455" t="s">
        <v>202</v>
      </c>
      <c r="N5455" t="s">
        <v>206</v>
      </c>
      <c r="O5455" t="s">
        <v>194</v>
      </c>
      <c r="P5455">
        <v>2020</v>
      </c>
      <c r="Q5455">
        <v>25</v>
      </c>
    </row>
    <row r="5456" spans="1:17" x14ac:dyDescent="0.25">
      <c r="A5456" t="s">
        <v>515</v>
      </c>
      <c r="B5456" t="s">
        <v>516</v>
      </c>
      <c r="C5456" t="s">
        <v>494</v>
      </c>
      <c r="D5456" t="s">
        <v>361</v>
      </c>
      <c r="E5456" t="s">
        <v>311</v>
      </c>
      <c r="F5456" t="s">
        <v>260</v>
      </c>
      <c r="G5456" t="s">
        <v>195</v>
      </c>
      <c r="H5456" t="s">
        <v>215</v>
      </c>
      <c r="I5456" t="s">
        <v>216</v>
      </c>
      <c r="K5456" t="s">
        <v>202</v>
      </c>
      <c r="N5456" t="s">
        <v>206</v>
      </c>
      <c r="O5456" t="s">
        <v>264</v>
      </c>
      <c r="P5456">
        <v>2020</v>
      </c>
      <c r="Q5456">
        <v>20</v>
      </c>
    </row>
    <row r="5457" spans="1:17" x14ac:dyDescent="0.25">
      <c r="A5457" t="s">
        <v>515</v>
      </c>
      <c r="B5457" t="s">
        <v>516</v>
      </c>
      <c r="C5457" t="s">
        <v>494</v>
      </c>
      <c r="D5457" t="s">
        <v>361</v>
      </c>
      <c r="E5457" t="s">
        <v>311</v>
      </c>
      <c r="F5457" t="s">
        <v>260</v>
      </c>
      <c r="G5457" t="s">
        <v>195</v>
      </c>
      <c r="H5457" t="s">
        <v>215</v>
      </c>
      <c r="I5457" t="s">
        <v>216</v>
      </c>
      <c r="K5457" t="s">
        <v>202</v>
      </c>
      <c r="N5457" t="s">
        <v>206</v>
      </c>
      <c r="O5457" t="s">
        <v>265</v>
      </c>
      <c r="P5457">
        <v>2020</v>
      </c>
      <c r="Q5457">
        <v>35</v>
      </c>
    </row>
    <row r="5458" spans="1:17" x14ac:dyDescent="0.25">
      <c r="A5458" t="s">
        <v>515</v>
      </c>
      <c r="B5458" t="s">
        <v>516</v>
      </c>
      <c r="C5458" t="s">
        <v>494</v>
      </c>
      <c r="D5458" t="s">
        <v>361</v>
      </c>
      <c r="E5458" t="s">
        <v>311</v>
      </c>
      <c r="F5458" t="s">
        <v>260</v>
      </c>
      <c r="G5458" t="s">
        <v>195</v>
      </c>
      <c r="H5458" t="s">
        <v>215</v>
      </c>
      <c r="I5458" t="s">
        <v>216</v>
      </c>
      <c r="K5458" t="s">
        <v>202</v>
      </c>
      <c r="N5458" t="s">
        <v>206</v>
      </c>
      <c r="O5458" t="s">
        <v>194</v>
      </c>
      <c r="P5458">
        <v>2030</v>
      </c>
      <c r="Q5458">
        <v>25</v>
      </c>
    </row>
    <row r="5459" spans="1:17" x14ac:dyDescent="0.25">
      <c r="A5459" t="s">
        <v>515</v>
      </c>
      <c r="B5459" t="s">
        <v>516</v>
      </c>
      <c r="C5459" t="s">
        <v>494</v>
      </c>
      <c r="D5459" t="s">
        <v>361</v>
      </c>
      <c r="E5459" t="s">
        <v>311</v>
      </c>
      <c r="F5459" t="s">
        <v>260</v>
      </c>
      <c r="G5459" t="s">
        <v>195</v>
      </c>
      <c r="H5459" t="s">
        <v>215</v>
      </c>
      <c r="I5459" t="s">
        <v>216</v>
      </c>
      <c r="K5459" t="s">
        <v>202</v>
      </c>
      <c r="N5459" t="s">
        <v>206</v>
      </c>
      <c r="O5459" t="s">
        <v>194</v>
      </c>
      <c r="P5459">
        <v>2050</v>
      </c>
      <c r="Q5459">
        <v>25</v>
      </c>
    </row>
    <row r="5460" spans="1:17" x14ac:dyDescent="0.25">
      <c r="A5460" t="s">
        <v>515</v>
      </c>
      <c r="B5460" t="s">
        <v>516</v>
      </c>
      <c r="C5460" t="s">
        <v>494</v>
      </c>
      <c r="D5460" t="s">
        <v>361</v>
      </c>
      <c r="E5460" t="s">
        <v>311</v>
      </c>
      <c r="F5460" t="s">
        <v>260</v>
      </c>
      <c r="G5460" t="s">
        <v>195</v>
      </c>
      <c r="H5460" t="s">
        <v>215</v>
      </c>
      <c r="I5460" t="s">
        <v>216</v>
      </c>
      <c r="K5460" t="s">
        <v>202</v>
      </c>
      <c r="N5460" t="s">
        <v>206</v>
      </c>
      <c r="O5460" t="s">
        <v>264</v>
      </c>
      <c r="P5460">
        <v>2050</v>
      </c>
      <c r="Q5460">
        <v>20</v>
      </c>
    </row>
    <row r="5461" spans="1:17" x14ac:dyDescent="0.25">
      <c r="A5461" t="s">
        <v>515</v>
      </c>
      <c r="B5461" t="s">
        <v>516</v>
      </c>
      <c r="C5461" t="s">
        <v>494</v>
      </c>
      <c r="D5461" t="s">
        <v>361</v>
      </c>
      <c r="E5461" t="s">
        <v>311</v>
      </c>
      <c r="F5461" t="s">
        <v>260</v>
      </c>
      <c r="G5461" t="s">
        <v>195</v>
      </c>
      <c r="H5461" t="s">
        <v>215</v>
      </c>
      <c r="I5461" t="s">
        <v>216</v>
      </c>
      <c r="K5461" t="s">
        <v>202</v>
      </c>
      <c r="N5461" t="s">
        <v>206</v>
      </c>
      <c r="O5461" t="s">
        <v>265</v>
      </c>
      <c r="P5461">
        <v>2050</v>
      </c>
      <c r="Q5461">
        <v>35</v>
      </c>
    </row>
    <row r="5462" spans="1:17" x14ac:dyDescent="0.25">
      <c r="A5462" t="s">
        <v>515</v>
      </c>
      <c r="B5462" t="s">
        <v>516</v>
      </c>
      <c r="C5462" t="s">
        <v>494</v>
      </c>
      <c r="D5462" t="s">
        <v>361</v>
      </c>
      <c r="E5462" t="s">
        <v>311</v>
      </c>
      <c r="F5462" t="s">
        <v>260</v>
      </c>
      <c r="G5462" t="s">
        <v>218</v>
      </c>
      <c r="H5462" t="s">
        <v>219</v>
      </c>
      <c r="I5462" t="s">
        <v>220</v>
      </c>
      <c r="K5462" t="s">
        <v>221</v>
      </c>
      <c r="N5462" t="s">
        <v>513</v>
      </c>
      <c r="O5462" t="s">
        <v>194</v>
      </c>
      <c r="P5462">
        <v>2015</v>
      </c>
      <c r="Q5462">
        <v>0</v>
      </c>
    </row>
    <row r="5463" spans="1:17" x14ac:dyDescent="0.25">
      <c r="A5463" t="s">
        <v>515</v>
      </c>
      <c r="B5463" t="s">
        <v>516</v>
      </c>
      <c r="C5463" t="s">
        <v>494</v>
      </c>
      <c r="D5463" t="s">
        <v>361</v>
      </c>
      <c r="E5463" t="s">
        <v>311</v>
      </c>
      <c r="F5463" t="s">
        <v>260</v>
      </c>
      <c r="G5463" t="s">
        <v>218</v>
      </c>
      <c r="H5463" t="s">
        <v>219</v>
      </c>
      <c r="I5463" t="s">
        <v>220</v>
      </c>
      <c r="K5463" t="s">
        <v>221</v>
      </c>
      <c r="N5463" t="s">
        <v>513</v>
      </c>
      <c r="O5463" t="s">
        <v>194</v>
      </c>
      <c r="P5463">
        <v>2020</v>
      </c>
      <c r="Q5463">
        <v>0</v>
      </c>
    </row>
    <row r="5464" spans="1:17" x14ac:dyDescent="0.25">
      <c r="A5464" t="s">
        <v>515</v>
      </c>
      <c r="B5464" t="s">
        <v>516</v>
      </c>
      <c r="C5464" t="s">
        <v>494</v>
      </c>
      <c r="D5464" t="s">
        <v>361</v>
      </c>
      <c r="E5464" t="s">
        <v>311</v>
      </c>
      <c r="F5464" t="s">
        <v>260</v>
      </c>
      <c r="G5464" t="s">
        <v>218</v>
      </c>
      <c r="H5464" t="s">
        <v>219</v>
      </c>
      <c r="I5464" t="s">
        <v>220</v>
      </c>
      <c r="K5464" t="s">
        <v>221</v>
      </c>
      <c r="N5464" t="s">
        <v>513</v>
      </c>
      <c r="O5464" t="s">
        <v>264</v>
      </c>
      <c r="P5464">
        <v>2020</v>
      </c>
      <c r="Q5464">
        <v>0</v>
      </c>
    </row>
    <row r="5465" spans="1:17" x14ac:dyDescent="0.25">
      <c r="A5465" t="s">
        <v>515</v>
      </c>
      <c r="B5465" t="s">
        <v>516</v>
      </c>
      <c r="C5465" t="s">
        <v>494</v>
      </c>
      <c r="D5465" t="s">
        <v>361</v>
      </c>
      <c r="E5465" t="s">
        <v>311</v>
      </c>
      <c r="F5465" t="s">
        <v>260</v>
      </c>
      <c r="G5465" t="s">
        <v>218</v>
      </c>
      <c r="H5465" t="s">
        <v>219</v>
      </c>
      <c r="I5465" t="s">
        <v>220</v>
      </c>
      <c r="K5465" t="s">
        <v>221</v>
      </c>
      <c r="N5465" t="s">
        <v>513</v>
      </c>
      <c r="O5465" t="s">
        <v>265</v>
      </c>
      <c r="P5465">
        <v>2020</v>
      </c>
      <c r="Q5465">
        <v>0</v>
      </c>
    </row>
    <row r="5466" spans="1:17" x14ac:dyDescent="0.25">
      <c r="A5466" t="s">
        <v>515</v>
      </c>
      <c r="B5466" t="s">
        <v>516</v>
      </c>
      <c r="C5466" t="s">
        <v>494</v>
      </c>
      <c r="D5466" t="s">
        <v>361</v>
      </c>
      <c r="E5466" t="s">
        <v>311</v>
      </c>
      <c r="F5466" t="s">
        <v>260</v>
      </c>
      <c r="G5466" t="s">
        <v>218</v>
      </c>
      <c r="H5466" t="s">
        <v>219</v>
      </c>
      <c r="I5466" t="s">
        <v>220</v>
      </c>
      <c r="K5466" t="s">
        <v>221</v>
      </c>
      <c r="N5466" t="s">
        <v>513</v>
      </c>
      <c r="O5466" t="s">
        <v>194</v>
      </c>
      <c r="P5466">
        <v>2030</v>
      </c>
      <c r="Q5466">
        <v>0</v>
      </c>
    </row>
    <row r="5467" spans="1:17" x14ac:dyDescent="0.25">
      <c r="A5467" t="s">
        <v>515</v>
      </c>
      <c r="B5467" t="s">
        <v>516</v>
      </c>
      <c r="C5467" t="s">
        <v>494</v>
      </c>
      <c r="D5467" t="s">
        <v>361</v>
      </c>
      <c r="E5467" t="s">
        <v>311</v>
      </c>
      <c r="F5467" t="s">
        <v>260</v>
      </c>
      <c r="G5467" t="s">
        <v>218</v>
      </c>
      <c r="H5467" t="s">
        <v>219</v>
      </c>
      <c r="I5467" t="s">
        <v>220</v>
      </c>
      <c r="K5467" t="s">
        <v>221</v>
      </c>
      <c r="N5467" t="s">
        <v>513</v>
      </c>
      <c r="O5467" t="s">
        <v>194</v>
      </c>
      <c r="P5467">
        <v>2050</v>
      </c>
      <c r="Q5467">
        <v>0</v>
      </c>
    </row>
    <row r="5468" spans="1:17" x14ac:dyDescent="0.25">
      <c r="A5468" t="s">
        <v>515</v>
      </c>
      <c r="B5468" t="s">
        <v>516</v>
      </c>
      <c r="C5468" t="s">
        <v>494</v>
      </c>
      <c r="D5468" t="s">
        <v>361</v>
      </c>
      <c r="E5468" t="s">
        <v>311</v>
      </c>
      <c r="F5468" t="s">
        <v>260</v>
      </c>
      <c r="G5468" t="s">
        <v>218</v>
      </c>
      <c r="H5468" t="s">
        <v>219</v>
      </c>
      <c r="I5468" t="s">
        <v>220</v>
      </c>
      <c r="K5468" t="s">
        <v>221</v>
      </c>
      <c r="N5468" t="s">
        <v>513</v>
      </c>
      <c r="O5468" t="s">
        <v>264</v>
      </c>
      <c r="P5468">
        <v>2050</v>
      </c>
      <c r="Q5468">
        <v>0</v>
      </c>
    </row>
    <row r="5469" spans="1:17" x14ac:dyDescent="0.25">
      <c r="A5469" t="s">
        <v>515</v>
      </c>
      <c r="B5469" t="s">
        <v>516</v>
      </c>
      <c r="C5469" t="s">
        <v>494</v>
      </c>
      <c r="D5469" t="s">
        <v>361</v>
      </c>
      <c r="E5469" t="s">
        <v>311</v>
      </c>
      <c r="F5469" t="s">
        <v>260</v>
      </c>
      <c r="G5469" t="s">
        <v>218</v>
      </c>
      <c r="H5469" t="s">
        <v>219</v>
      </c>
      <c r="I5469" t="s">
        <v>220</v>
      </c>
      <c r="K5469" t="s">
        <v>221</v>
      </c>
      <c r="N5469" t="s">
        <v>513</v>
      </c>
      <c r="O5469" t="s">
        <v>265</v>
      </c>
      <c r="P5469">
        <v>2050</v>
      </c>
      <c r="Q5469">
        <v>0</v>
      </c>
    </row>
    <row r="5470" spans="1:17" x14ac:dyDescent="0.25">
      <c r="A5470" t="s">
        <v>515</v>
      </c>
      <c r="B5470" t="s">
        <v>516</v>
      </c>
      <c r="C5470" t="s">
        <v>494</v>
      </c>
      <c r="D5470" t="s">
        <v>361</v>
      </c>
      <c r="E5470" t="s">
        <v>311</v>
      </c>
      <c r="F5470" t="s">
        <v>260</v>
      </c>
      <c r="G5470" t="s">
        <v>218</v>
      </c>
      <c r="H5470" t="s">
        <v>223</v>
      </c>
      <c r="I5470" t="s">
        <v>224</v>
      </c>
      <c r="K5470" t="s">
        <v>221</v>
      </c>
      <c r="N5470" t="s">
        <v>513</v>
      </c>
      <c r="O5470" t="s">
        <v>194</v>
      </c>
      <c r="P5470">
        <v>2015</v>
      </c>
      <c r="Q5470">
        <v>1.2</v>
      </c>
    </row>
    <row r="5471" spans="1:17" x14ac:dyDescent="0.25">
      <c r="A5471" t="s">
        <v>515</v>
      </c>
      <c r="B5471" t="s">
        <v>516</v>
      </c>
      <c r="C5471" t="s">
        <v>494</v>
      </c>
      <c r="D5471" t="s">
        <v>361</v>
      </c>
      <c r="E5471" t="s">
        <v>311</v>
      </c>
      <c r="F5471" t="s">
        <v>260</v>
      </c>
      <c r="G5471" t="s">
        <v>218</v>
      </c>
      <c r="H5471" t="s">
        <v>223</v>
      </c>
      <c r="I5471" t="s">
        <v>224</v>
      </c>
      <c r="K5471" t="s">
        <v>221</v>
      </c>
      <c r="N5471" t="s">
        <v>513</v>
      </c>
      <c r="O5471" t="s">
        <v>194</v>
      </c>
      <c r="P5471">
        <v>2020</v>
      </c>
      <c r="Q5471">
        <v>1</v>
      </c>
    </row>
    <row r="5472" spans="1:17" x14ac:dyDescent="0.25">
      <c r="A5472" t="s">
        <v>515</v>
      </c>
      <c r="B5472" t="s">
        <v>516</v>
      </c>
      <c r="C5472" t="s">
        <v>494</v>
      </c>
      <c r="D5472" t="s">
        <v>361</v>
      </c>
      <c r="E5472" t="s">
        <v>311</v>
      </c>
      <c r="F5472" t="s">
        <v>260</v>
      </c>
      <c r="G5472" t="s">
        <v>218</v>
      </c>
      <c r="H5472" t="s">
        <v>223</v>
      </c>
      <c r="I5472" t="s">
        <v>224</v>
      </c>
      <c r="K5472" t="s">
        <v>221</v>
      </c>
      <c r="N5472" t="s">
        <v>513</v>
      </c>
      <c r="O5472" t="s">
        <v>264</v>
      </c>
      <c r="P5472">
        <v>2020</v>
      </c>
      <c r="Q5472">
        <v>1</v>
      </c>
    </row>
    <row r="5473" spans="1:17" x14ac:dyDescent="0.25">
      <c r="A5473" t="s">
        <v>515</v>
      </c>
      <c r="B5473" t="s">
        <v>516</v>
      </c>
      <c r="C5473" t="s">
        <v>494</v>
      </c>
      <c r="D5473" t="s">
        <v>361</v>
      </c>
      <c r="E5473" t="s">
        <v>311</v>
      </c>
      <c r="F5473" t="s">
        <v>260</v>
      </c>
      <c r="G5473" t="s">
        <v>218</v>
      </c>
      <c r="H5473" t="s">
        <v>223</v>
      </c>
      <c r="I5473" t="s">
        <v>224</v>
      </c>
      <c r="K5473" t="s">
        <v>221</v>
      </c>
      <c r="N5473" t="s">
        <v>513</v>
      </c>
      <c r="O5473" t="s">
        <v>265</v>
      </c>
      <c r="P5473">
        <v>2020</v>
      </c>
      <c r="Q5473">
        <v>3</v>
      </c>
    </row>
    <row r="5474" spans="1:17" x14ac:dyDescent="0.25">
      <c r="A5474" t="s">
        <v>515</v>
      </c>
      <c r="B5474" t="s">
        <v>516</v>
      </c>
      <c r="C5474" t="s">
        <v>494</v>
      </c>
      <c r="D5474" t="s">
        <v>361</v>
      </c>
      <c r="E5474" t="s">
        <v>311</v>
      </c>
      <c r="F5474" t="s">
        <v>260</v>
      </c>
      <c r="G5474" t="s">
        <v>218</v>
      </c>
      <c r="H5474" t="s">
        <v>223</v>
      </c>
      <c r="I5474" t="s">
        <v>224</v>
      </c>
      <c r="K5474" t="s">
        <v>221</v>
      </c>
      <c r="N5474" t="s">
        <v>513</v>
      </c>
      <c r="O5474" t="s">
        <v>194</v>
      </c>
      <c r="P5474">
        <v>2030</v>
      </c>
      <c r="Q5474">
        <v>1</v>
      </c>
    </row>
    <row r="5475" spans="1:17" x14ac:dyDescent="0.25">
      <c r="A5475" t="s">
        <v>515</v>
      </c>
      <c r="B5475" t="s">
        <v>516</v>
      </c>
      <c r="C5475" t="s">
        <v>494</v>
      </c>
      <c r="D5475" t="s">
        <v>361</v>
      </c>
      <c r="E5475" t="s">
        <v>311</v>
      </c>
      <c r="F5475" t="s">
        <v>260</v>
      </c>
      <c r="G5475" t="s">
        <v>218</v>
      </c>
      <c r="H5475" t="s">
        <v>223</v>
      </c>
      <c r="I5475" t="s">
        <v>224</v>
      </c>
      <c r="K5475" t="s">
        <v>221</v>
      </c>
      <c r="N5475" t="s">
        <v>513</v>
      </c>
      <c r="O5475" t="s">
        <v>194</v>
      </c>
      <c r="P5475">
        <v>2050</v>
      </c>
      <c r="Q5475">
        <v>1</v>
      </c>
    </row>
    <row r="5476" spans="1:17" x14ac:dyDescent="0.25">
      <c r="A5476" t="s">
        <v>515</v>
      </c>
      <c r="B5476" t="s">
        <v>516</v>
      </c>
      <c r="C5476" t="s">
        <v>494</v>
      </c>
      <c r="D5476" t="s">
        <v>361</v>
      </c>
      <c r="E5476" t="s">
        <v>311</v>
      </c>
      <c r="F5476" t="s">
        <v>260</v>
      </c>
      <c r="G5476" t="s">
        <v>218</v>
      </c>
      <c r="H5476" t="s">
        <v>223</v>
      </c>
      <c r="I5476" t="s">
        <v>224</v>
      </c>
      <c r="K5476" t="s">
        <v>221</v>
      </c>
      <c r="N5476" t="s">
        <v>513</v>
      </c>
      <c r="O5476" t="s">
        <v>264</v>
      </c>
      <c r="P5476">
        <v>2050</v>
      </c>
      <c r="Q5476">
        <v>0</v>
      </c>
    </row>
    <row r="5477" spans="1:17" x14ac:dyDescent="0.25">
      <c r="A5477" t="s">
        <v>515</v>
      </c>
      <c r="B5477" t="s">
        <v>516</v>
      </c>
      <c r="C5477" t="s">
        <v>494</v>
      </c>
      <c r="D5477" t="s">
        <v>361</v>
      </c>
      <c r="E5477" t="s">
        <v>311</v>
      </c>
      <c r="F5477" t="s">
        <v>260</v>
      </c>
      <c r="G5477" t="s">
        <v>218</v>
      </c>
      <c r="H5477" t="s">
        <v>223</v>
      </c>
      <c r="I5477" t="s">
        <v>224</v>
      </c>
      <c r="K5477" t="s">
        <v>221</v>
      </c>
      <c r="N5477" t="s">
        <v>513</v>
      </c>
      <c r="O5477" t="s">
        <v>265</v>
      </c>
      <c r="P5477">
        <v>2050</v>
      </c>
      <c r="Q5477">
        <v>1</v>
      </c>
    </row>
    <row r="5478" spans="1:17" x14ac:dyDescent="0.25">
      <c r="A5478" t="s">
        <v>515</v>
      </c>
      <c r="B5478" t="s">
        <v>516</v>
      </c>
      <c r="C5478" t="s">
        <v>494</v>
      </c>
      <c r="D5478" t="s">
        <v>361</v>
      </c>
      <c r="E5478" t="s">
        <v>311</v>
      </c>
      <c r="F5478" t="s">
        <v>260</v>
      </c>
      <c r="G5478" t="s">
        <v>218</v>
      </c>
      <c r="H5478" t="s">
        <v>225</v>
      </c>
      <c r="I5478" t="s">
        <v>226</v>
      </c>
      <c r="K5478" t="s">
        <v>221</v>
      </c>
      <c r="M5478" t="s">
        <v>294</v>
      </c>
      <c r="N5478" t="s">
        <v>513</v>
      </c>
      <c r="O5478" t="s">
        <v>194</v>
      </c>
      <c r="P5478">
        <v>2015</v>
      </c>
      <c r="Q5478">
        <v>20</v>
      </c>
    </row>
    <row r="5479" spans="1:17" x14ac:dyDescent="0.25">
      <c r="A5479" t="s">
        <v>515</v>
      </c>
      <c r="B5479" t="s">
        <v>516</v>
      </c>
      <c r="C5479" t="s">
        <v>494</v>
      </c>
      <c r="D5479" t="s">
        <v>361</v>
      </c>
      <c r="E5479" t="s">
        <v>311</v>
      </c>
      <c r="F5479" t="s">
        <v>260</v>
      </c>
      <c r="G5479" t="s">
        <v>218</v>
      </c>
      <c r="H5479" t="s">
        <v>225</v>
      </c>
      <c r="I5479" t="s">
        <v>226</v>
      </c>
      <c r="K5479" t="s">
        <v>221</v>
      </c>
      <c r="M5479" t="s">
        <v>294</v>
      </c>
      <c r="N5479" t="s">
        <v>513</v>
      </c>
      <c r="O5479" t="s">
        <v>194</v>
      </c>
      <c r="P5479">
        <v>2020</v>
      </c>
      <c r="Q5479">
        <v>20</v>
      </c>
    </row>
    <row r="5480" spans="1:17" x14ac:dyDescent="0.25">
      <c r="A5480" t="s">
        <v>515</v>
      </c>
      <c r="B5480" t="s">
        <v>516</v>
      </c>
      <c r="C5480" t="s">
        <v>494</v>
      </c>
      <c r="D5480" t="s">
        <v>361</v>
      </c>
      <c r="E5480" t="s">
        <v>311</v>
      </c>
      <c r="F5480" t="s">
        <v>260</v>
      </c>
      <c r="G5480" t="s">
        <v>218</v>
      </c>
      <c r="H5480" t="s">
        <v>225</v>
      </c>
      <c r="I5480" t="s">
        <v>226</v>
      </c>
      <c r="K5480" t="s">
        <v>221</v>
      </c>
      <c r="M5480" t="s">
        <v>294</v>
      </c>
      <c r="N5480" t="s">
        <v>513</v>
      </c>
      <c r="O5480" t="s">
        <v>264</v>
      </c>
      <c r="P5480">
        <v>2020</v>
      </c>
      <c r="Q5480">
        <v>10</v>
      </c>
    </row>
    <row r="5481" spans="1:17" x14ac:dyDescent="0.25">
      <c r="A5481" t="s">
        <v>515</v>
      </c>
      <c r="B5481" t="s">
        <v>516</v>
      </c>
      <c r="C5481" t="s">
        <v>494</v>
      </c>
      <c r="D5481" t="s">
        <v>361</v>
      </c>
      <c r="E5481" t="s">
        <v>311</v>
      </c>
      <c r="F5481" t="s">
        <v>260</v>
      </c>
      <c r="G5481" t="s">
        <v>218</v>
      </c>
      <c r="H5481" t="s">
        <v>225</v>
      </c>
      <c r="I5481" t="s">
        <v>226</v>
      </c>
      <c r="K5481" t="s">
        <v>221</v>
      </c>
      <c r="M5481" t="s">
        <v>294</v>
      </c>
      <c r="N5481" t="s">
        <v>513</v>
      </c>
      <c r="O5481" t="s">
        <v>265</v>
      </c>
      <c r="P5481">
        <v>2020</v>
      </c>
      <c r="Q5481">
        <v>30</v>
      </c>
    </row>
    <row r="5482" spans="1:17" x14ac:dyDescent="0.25">
      <c r="A5482" t="s">
        <v>515</v>
      </c>
      <c r="B5482" t="s">
        <v>516</v>
      </c>
      <c r="C5482" t="s">
        <v>494</v>
      </c>
      <c r="D5482" t="s">
        <v>361</v>
      </c>
      <c r="E5482" t="s">
        <v>311</v>
      </c>
      <c r="F5482" t="s">
        <v>260</v>
      </c>
      <c r="G5482" t="s">
        <v>218</v>
      </c>
      <c r="H5482" t="s">
        <v>225</v>
      </c>
      <c r="I5482" t="s">
        <v>226</v>
      </c>
      <c r="K5482" t="s">
        <v>221</v>
      </c>
      <c r="M5482" t="s">
        <v>294</v>
      </c>
      <c r="N5482" t="s">
        <v>513</v>
      </c>
      <c r="O5482" t="s">
        <v>194</v>
      </c>
      <c r="P5482">
        <v>2030</v>
      </c>
      <c r="Q5482">
        <v>20</v>
      </c>
    </row>
    <row r="5483" spans="1:17" x14ac:dyDescent="0.25">
      <c r="A5483" t="s">
        <v>515</v>
      </c>
      <c r="B5483" t="s">
        <v>516</v>
      </c>
      <c r="C5483" t="s">
        <v>494</v>
      </c>
      <c r="D5483" t="s">
        <v>361</v>
      </c>
      <c r="E5483" t="s">
        <v>311</v>
      </c>
      <c r="F5483" t="s">
        <v>260</v>
      </c>
      <c r="G5483" t="s">
        <v>218</v>
      </c>
      <c r="H5483" t="s">
        <v>225</v>
      </c>
      <c r="I5483" t="s">
        <v>226</v>
      </c>
      <c r="K5483" t="s">
        <v>221</v>
      </c>
      <c r="M5483" t="s">
        <v>294</v>
      </c>
      <c r="N5483" t="s">
        <v>513</v>
      </c>
      <c r="O5483" t="s">
        <v>194</v>
      </c>
      <c r="P5483">
        <v>2050</v>
      </c>
      <c r="Q5483">
        <v>10</v>
      </c>
    </row>
    <row r="5484" spans="1:17" x14ac:dyDescent="0.25">
      <c r="A5484" t="s">
        <v>515</v>
      </c>
      <c r="B5484" t="s">
        <v>516</v>
      </c>
      <c r="C5484" t="s">
        <v>494</v>
      </c>
      <c r="D5484" t="s">
        <v>361</v>
      </c>
      <c r="E5484" t="s">
        <v>311</v>
      </c>
      <c r="F5484" t="s">
        <v>260</v>
      </c>
      <c r="G5484" t="s">
        <v>218</v>
      </c>
      <c r="H5484" t="s">
        <v>225</v>
      </c>
      <c r="I5484" t="s">
        <v>226</v>
      </c>
      <c r="K5484" t="s">
        <v>221</v>
      </c>
      <c r="M5484" t="s">
        <v>294</v>
      </c>
      <c r="N5484" t="s">
        <v>513</v>
      </c>
      <c r="O5484" t="s">
        <v>264</v>
      </c>
      <c r="P5484">
        <v>2050</v>
      </c>
      <c r="Q5484">
        <v>10</v>
      </c>
    </row>
    <row r="5485" spans="1:17" x14ac:dyDescent="0.25">
      <c r="A5485" t="s">
        <v>515</v>
      </c>
      <c r="B5485" t="s">
        <v>516</v>
      </c>
      <c r="C5485" t="s">
        <v>494</v>
      </c>
      <c r="D5485" t="s">
        <v>361</v>
      </c>
      <c r="E5485" t="s">
        <v>311</v>
      </c>
      <c r="F5485" t="s">
        <v>260</v>
      </c>
      <c r="G5485" t="s">
        <v>218</v>
      </c>
      <c r="H5485" t="s">
        <v>225</v>
      </c>
      <c r="I5485" t="s">
        <v>226</v>
      </c>
      <c r="K5485" t="s">
        <v>221</v>
      </c>
      <c r="M5485" t="s">
        <v>294</v>
      </c>
      <c r="N5485" t="s">
        <v>513</v>
      </c>
      <c r="O5485" t="s">
        <v>265</v>
      </c>
      <c r="P5485">
        <v>2050</v>
      </c>
      <c r="Q5485">
        <v>20</v>
      </c>
    </row>
    <row r="5486" spans="1:17" x14ac:dyDescent="0.25">
      <c r="A5486" t="s">
        <v>515</v>
      </c>
      <c r="B5486" t="s">
        <v>516</v>
      </c>
      <c r="C5486" t="s">
        <v>494</v>
      </c>
      <c r="D5486" t="s">
        <v>361</v>
      </c>
      <c r="E5486" t="s">
        <v>311</v>
      </c>
      <c r="F5486" t="s">
        <v>260</v>
      </c>
      <c r="G5486" t="s">
        <v>218</v>
      </c>
      <c r="H5486" t="s">
        <v>317</v>
      </c>
      <c r="I5486" t="s">
        <v>318</v>
      </c>
      <c r="K5486" t="s">
        <v>221</v>
      </c>
      <c r="N5486" t="s">
        <v>513</v>
      </c>
      <c r="O5486" t="s">
        <v>194</v>
      </c>
      <c r="P5486">
        <v>2015</v>
      </c>
      <c r="Q5486">
        <v>0.3</v>
      </c>
    </row>
    <row r="5487" spans="1:17" x14ac:dyDescent="0.25">
      <c r="A5487" t="s">
        <v>515</v>
      </c>
      <c r="B5487" t="s">
        <v>516</v>
      </c>
      <c r="C5487" t="s">
        <v>494</v>
      </c>
      <c r="D5487" t="s">
        <v>361</v>
      </c>
      <c r="E5487" t="s">
        <v>311</v>
      </c>
      <c r="F5487" t="s">
        <v>260</v>
      </c>
      <c r="G5487" t="s">
        <v>218</v>
      </c>
      <c r="H5487" t="s">
        <v>317</v>
      </c>
      <c r="I5487" t="s">
        <v>318</v>
      </c>
      <c r="K5487" t="s">
        <v>221</v>
      </c>
      <c r="N5487" t="s">
        <v>513</v>
      </c>
      <c r="O5487" t="s">
        <v>194</v>
      </c>
      <c r="P5487">
        <v>2020</v>
      </c>
      <c r="Q5487">
        <v>0.3</v>
      </c>
    </row>
    <row r="5488" spans="1:17" x14ac:dyDescent="0.25">
      <c r="A5488" t="s">
        <v>515</v>
      </c>
      <c r="B5488" t="s">
        <v>516</v>
      </c>
      <c r="C5488" t="s">
        <v>494</v>
      </c>
      <c r="D5488" t="s">
        <v>361</v>
      </c>
      <c r="E5488" t="s">
        <v>311</v>
      </c>
      <c r="F5488" t="s">
        <v>260</v>
      </c>
      <c r="G5488" t="s">
        <v>218</v>
      </c>
      <c r="H5488" t="s">
        <v>317</v>
      </c>
      <c r="I5488" t="s">
        <v>318</v>
      </c>
      <c r="K5488" t="s">
        <v>221</v>
      </c>
      <c r="N5488" t="s">
        <v>513</v>
      </c>
      <c r="O5488" t="s">
        <v>264</v>
      </c>
      <c r="P5488">
        <v>2020</v>
      </c>
      <c r="Q5488">
        <v>0.1</v>
      </c>
    </row>
    <row r="5489" spans="1:17" x14ac:dyDescent="0.25">
      <c r="A5489" t="s">
        <v>515</v>
      </c>
      <c r="B5489" t="s">
        <v>516</v>
      </c>
      <c r="C5489" t="s">
        <v>494</v>
      </c>
      <c r="D5489" t="s">
        <v>361</v>
      </c>
      <c r="E5489" t="s">
        <v>311</v>
      </c>
      <c r="F5489" t="s">
        <v>260</v>
      </c>
      <c r="G5489" t="s">
        <v>218</v>
      </c>
      <c r="H5489" t="s">
        <v>317</v>
      </c>
      <c r="I5489" t="s">
        <v>318</v>
      </c>
      <c r="K5489" t="s">
        <v>221</v>
      </c>
      <c r="N5489" t="s">
        <v>513</v>
      </c>
      <c r="O5489" t="s">
        <v>265</v>
      </c>
      <c r="P5489">
        <v>2020</v>
      </c>
      <c r="Q5489">
        <v>2</v>
      </c>
    </row>
    <row r="5490" spans="1:17" x14ac:dyDescent="0.25">
      <c r="A5490" t="s">
        <v>515</v>
      </c>
      <c r="B5490" t="s">
        <v>516</v>
      </c>
      <c r="C5490" t="s">
        <v>494</v>
      </c>
      <c r="D5490" t="s">
        <v>361</v>
      </c>
      <c r="E5490" t="s">
        <v>311</v>
      </c>
      <c r="F5490" t="s">
        <v>260</v>
      </c>
      <c r="G5490" t="s">
        <v>218</v>
      </c>
      <c r="H5490" t="s">
        <v>317</v>
      </c>
      <c r="I5490" t="s">
        <v>318</v>
      </c>
      <c r="K5490" t="s">
        <v>221</v>
      </c>
      <c r="N5490" t="s">
        <v>513</v>
      </c>
      <c r="O5490" t="s">
        <v>194</v>
      </c>
      <c r="P5490">
        <v>2030</v>
      </c>
      <c r="Q5490">
        <v>0.3</v>
      </c>
    </row>
    <row r="5491" spans="1:17" x14ac:dyDescent="0.25">
      <c r="A5491" t="s">
        <v>515</v>
      </c>
      <c r="B5491" t="s">
        <v>516</v>
      </c>
      <c r="C5491" t="s">
        <v>494</v>
      </c>
      <c r="D5491" t="s">
        <v>361</v>
      </c>
      <c r="E5491" t="s">
        <v>311</v>
      </c>
      <c r="F5491" t="s">
        <v>260</v>
      </c>
      <c r="G5491" t="s">
        <v>218</v>
      </c>
      <c r="H5491" t="s">
        <v>317</v>
      </c>
      <c r="I5491" t="s">
        <v>318</v>
      </c>
      <c r="K5491" t="s">
        <v>221</v>
      </c>
      <c r="N5491" t="s">
        <v>513</v>
      </c>
      <c r="O5491" t="s">
        <v>194</v>
      </c>
      <c r="P5491">
        <v>2050</v>
      </c>
      <c r="Q5491">
        <v>0.3</v>
      </c>
    </row>
    <row r="5492" spans="1:17" x14ac:dyDescent="0.25">
      <c r="A5492" t="s">
        <v>515</v>
      </c>
      <c r="B5492" t="s">
        <v>516</v>
      </c>
      <c r="C5492" t="s">
        <v>494</v>
      </c>
      <c r="D5492" t="s">
        <v>361</v>
      </c>
      <c r="E5492" t="s">
        <v>311</v>
      </c>
      <c r="F5492" t="s">
        <v>260</v>
      </c>
      <c r="G5492" t="s">
        <v>218</v>
      </c>
      <c r="H5492" t="s">
        <v>317</v>
      </c>
      <c r="I5492" t="s">
        <v>318</v>
      </c>
      <c r="K5492" t="s">
        <v>221</v>
      </c>
      <c r="N5492" t="s">
        <v>513</v>
      </c>
      <c r="O5492" t="s">
        <v>264</v>
      </c>
      <c r="P5492">
        <v>2050</v>
      </c>
      <c r="Q5492">
        <v>0.1</v>
      </c>
    </row>
    <row r="5493" spans="1:17" x14ac:dyDescent="0.25">
      <c r="A5493" t="s">
        <v>515</v>
      </c>
      <c r="B5493" t="s">
        <v>516</v>
      </c>
      <c r="C5493" t="s">
        <v>494</v>
      </c>
      <c r="D5493" t="s">
        <v>361</v>
      </c>
      <c r="E5493" t="s">
        <v>311</v>
      </c>
      <c r="F5493" t="s">
        <v>260</v>
      </c>
      <c r="G5493" t="s">
        <v>218</v>
      </c>
      <c r="H5493" t="s">
        <v>317</v>
      </c>
      <c r="I5493" t="s">
        <v>318</v>
      </c>
      <c r="K5493" t="s">
        <v>221</v>
      </c>
      <c r="N5493" t="s">
        <v>513</v>
      </c>
      <c r="O5493" t="s">
        <v>265</v>
      </c>
      <c r="P5493">
        <v>2050</v>
      </c>
      <c r="Q5493">
        <v>1</v>
      </c>
    </row>
    <row r="5494" spans="1:17" x14ac:dyDescent="0.25">
      <c r="A5494" t="s">
        <v>515</v>
      </c>
      <c r="B5494" t="s">
        <v>516</v>
      </c>
      <c r="C5494" t="s">
        <v>494</v>
      </c>
      <c r="D5494" t="s">
        <v>361</v>
      </c>
      <c r="E5494" t="s">
        <v>311</v>
      </c>
      <c r="F5494" t="s">
        <v>260</v>
      </c>
      <c r="G5494" t="s">
        <v>218</v>
      </c>
      <c r="H5494" t="s">
        <v>229</v>
      </c>
      <c r="I5494" t="s">
        <v>230</v>
      </c>
      <c r="J5494" t="s">
        <v>231</v>
      </c>
      <c r="K5494" t="s">
        <v>191</v>
      </c>
      <c r="N5494" t="s">
        <v>513</v>
      </c>
      <c r="O5494" t="s">
        <v>194</v>
      </c>
      <c r="P5494">
        <v>2015</v>
      </c>
      <c r="Q5494">
        <v>0.98250000000000004</v>
      </c>
    </row>
    <row r="5495" spans="1:17" x14ac:dyDescent="0.25">
      <c r="A5495" t="s">
        <v>515</v>
      </c>
      <c r="B5495" t="s">
        <v>516</v>
      </c>
      <c r="C5495" t="s">
        <v>494</v>
      </c>
      <c r="D5495" t="s">
        <v>361</v>
      </c>
      <c r="E5495" t="s">
        <v>311</v>
      </c>
      <c r="F5495" t="s">
        <v>260</v>
      </c>
      <c r="G5495" t="s">
        <v>218</v>
      </c>
      <c r="H5495" t="s">
        <v>229</v>
      </c>
      <c r="I5495" t="s">
        <v>230</v>
      </c>
      <c r="J5495" t="s">
        <v>231</v>
      </c>
      <c r="K5495" t="s">
        <v>191</v>
      </c>
      <c r="N5495" t="s">
        <v>513</v>
      </c>
      <c r="O5495" t="s">
        <v>194</v>
      </c>
      <c r="P5495">
        <v>2020</v>
      </c>
      <c r="Q5495">
        <v>0.98250000000000004</v>
      </c>
    </row>
    <row r="5496" spans="1:17" x14ac:dyDescent="0.25">
      <c r="A5496" t="s">
        <v>515</v>
      </c>
      <c r="B5496" t="s">
        <v>516</v>
      </c>
      <c r="C5496" t="s">
        <v>494</v>
      </c>
      <c r="D5496" t="s">
        <v>361</v>
      </c>
      <c r="E5496" t="s">
        <v>311</v>
      </c>
      <c r="F5496" t="s">
        <v>260</v>
      </c>
      <c r="G5496" t="s">
        <v>218</v>
      </c>
      <c r="H5496" t="s">
        <v>229</v>
      </c>
      <c r="I5496" t="s">
        <v>230</v>
      </c>
      <c r="J5496" t="s">
        <v>231</v>
      </c>
      <c r="K5496" t="s">
        <v>191</v>
      </c>
      <c r="N5496" t="s">
        <v>513</v>
      </c>
      <c r="O5496" t="s">
        <v>264</v>
      </c>
      <c r="P5496">
        <v>2020</v>
      </c>
      <c r="Q5496">
        <v>0.95625000000000004</v>
      </c>
    </row>
    <row r="5497" spans="1:17" x14ac:dyDescent="0.25">
      <c r="A5497" t="s">
        <v>515</v>
      </c>
      <c r="B5497" t="s">
        <v>516</v>
      </c>
      <c r="C5497" t="s">
        <v>494</v>
      </c>
      <c r="D5497" t="s">
        <v>361</v>
      </c>
      <c r="E5497" t="s">
        <v>311</v>
      </c>
      <c r="F5497" t="s">
        <v>260</v>
      </c>
      <c r="G5497" t="s">
        <v>218</v>
      </c>
      <c r="H5497" t="s">
        <v>229</v>
      </c>
      <c r="I5497" t="s">
        <v>230</v>
      </c>
      <c r="J5497" t="s">
        <v>231</v>
      </c>
      <c r="K5497" t="s">
        <v>191</v>
      </c>
      <c r="N5497" t="s">
        <v>513</v>
      </c>
      <c r="O5497" t="s">
        <v>265</v>
      </c>
      <c r="P5497">
        <v>2020</v>
      </c>
      <c r="Q5497">
        <v>0.99124999999999996</v>
      </c>
    </row>
    <row r="5498" spans="1:17" x14ac:dyDescent="0.25">
      <c r="A5498" t="s">
        <v>515</v>
      </c>
      <c r="B5498" t="s">
        <v>516</v>
      </c>
      <c r="C5498" t="s">
        <v>494</v>
      </c>
      <c r="D5498" t="s">
        <v>361</v>
      </c>
      <c r="E5498" t="s">
        <v>311</v>
      </c>
      <c r="F5498" t="s">
        <v>260</v>
      </c>
      <c r="G5498" t="s">
        <v>218</v>
      </c>
      <c r="H5498" t="s">
        <v>229</v>
      </c>
      <c r="I5498" t="s">
        <v>230</v>
      </c>
      <c r="J5498" t="s">
        <v>231</v>
      </c>
      <c r="K5498" t="s">
        <v>191</v>
      </c>
      <c r="N5498" t="s">
        <v>513</v>
      </c>
      <c r="O5498" t="s">
        <v>194</v>
      </c>
      <c r="P5498">
        <v>2030</v>
      </c>
      <c r="Q5498">
        <v>0.98250000000000004</v>
      </c>
    </row>
    <row r="5499" spans="1:17" x14ac:dyDescent="0.25">
      <c r="A5499" t="s">
        <v>515</v>
      </c>
      <c r="B5499" t="s">
        <v>516</v>
      </c>
      <c r="C5499" t="s">
        <v>494</v>
      </c>
      <c r="D5499" t="s">
        <v>361</v>
      </c>
      <c r="E5499" t="s">
        <v>311</v>
      </c>
      <c r="F5499" t="s">
        <v>260</v>
      </c>
      <c r="G5499" t="s">
        <v>218</v>
      </c>
      <c r="H5499" t="s">
        <v>229</v>
      </c>
      <c r="I5499" t="s">
        <v>230</v>
      </c>
      <c r="J5499" t="s">
        <v>231</v>
      </c>
      <c r="K5499" t="s">
        <v>191</v>
      </c>
      <c r="N5499" t="s">
        <v>513</v>
      </c>
      <c r="O5499" t="s">
        <v>194</v>
      </c>
      <c r="P5499">
        <v>2050</v>
      </c>
      <c r="Q5499">
        <v>0.98250000000000004</v>
      </c>
    </row>
    <row r="5500" spans="1:17" x14ac:dyDescent="0.25">
      <c r="A5500" t="s">
        <v>515</v>
      </c>
      <c r="B5500" t="s">
        <v>516</v>
      </c>
      <c r="C5500" t="s">
        <v>494</v>
      </c>
      <c r="D5500" t="s">
        <v>361</v>
      </c>
      <c r="E5500" t="s">
        <v>311</v>
      </c>
      <c r="F5500" t="s">
        <v>260</v>
      </c>
      <c r="G5500" t="s">
        <v>218</v>
      </c>
      <c r="H5500" t="s">
        <v>229</v>
      </c>
      <c r="I5500" t="s">
        <v>230</v>
      </c>
      <c r="J5500" t="s">
        <v>231</v>
      </c>
      <c r="K5500" t="s">
        <v>191</v>
      </c>
      <c r="N5500" t="s">
        <v>513</v>
      </c>
      <c r="O5500" t="s">
        <v>264</v>
      </c>
      <c r="P5500">
        <v>2050</v>
      </c>
      <c r="Q5500">
        <v>0.98250000000000004</v>
      </c>
    </row>
    <row r="5501" spans="1:17" x14ac:dyDescent="0.25">
      <c r="A5501" t="s">
        <v>515</v>
      </c>
      <c r="B5501" t="s">
        <v>516</v>
      </c>
      <c r="C5501" t="s">
        <v>494</v>
      </c>
      <c r="D5501" t="s">
        <v>361</v>
      </c>
      <c r="E5501" t="s">
        <v>311</v>
      </c>
      <c r="F5501" t="s">
        <v>260</v>
      </c>
      <c r="G5501" t="s">
        <v>218</v>
      </c>
      <c r="H5501" t="s">
        <v>229</v>
      </c>
      <c r="I5501" t="s">
        <v>230</v>
      </c>
      <c r="J5501" t="s">
        <v>231</v>
      </c>
      <c r="K5501" t="s">
        <v>191</v>
      </c>
      <c r="N5501" t="s">
        <v>513</v>
      </c>
      <c r="O5501" t="s">
        <v>265</v>
      </c>
      <c r="P5501">
        <v>2050</v>
      </c>
      <c r="Q5501">
        <v>0.99124999999999996</v>
      </c>
    </row>
    <row r="5502" spans="1:17" x14ac:dyDescent="0.25">
      <c r="A5502" t="s">
        <v>515</v>
      </c>
      <c r="B5502" t="s">
        <v>516</v>
      </c>
      <c r="C5502" t="s">
        <v>494</v>
      </c>
      <c r="D5502" t="s">
        <v>361</v>
      </c>
      <c r="E5502" t="s">
        <v>311</v>
      </c>
      <c r="F5502" t="s">
        <v>260</v>
      </c>
      <c r="G5502" t="s">
        <v>233</v>
      </c>
      <c r="H5502" t="s">
        <v>287</v>
      </c>
      <c r="I5502" t="s">
        <v>240</v>
      </c>
      <c r="J5502" t="s">
        <v>288</v>
      </c>
      <c r="K5502" t="s">
        <v>241</v>
      </c>
      <c r="L5502" t="s">
        <v>237</v>
      </c>
      <c r="M5502" t="s">
        <v>368</v>
      </c>
      <c r="O5502" t="s">
        <v>194</v>
      </c>
      <c r="P5502">
        <v>2015</v>
      </c>
      <c r="Q5502">
        <v>1.289123944</v>
      </c>
    </row>
    <row r="5503" spans="1:17" x14ac:dyDescent="0.25">
      <c r="A5503" t="s">
        <v>515</v>
      </c>
      <c r="B5503" t="s">
        <v>516</v>
      </c>
      <c r="C5503" t="s">
        <v>494</v>
      </c>
      <c r="D5503" t="s">
        <v>361</v>
      </c>
      <c r="E5503" t="s">
        <v>311</v>
      </c>
      <c r="F5503" t="s">
        <v>260</v>
      </c>
      <c r="G5503" t="s">
        <v>233</v>
      </c>
      <c r="H5503" t="s">
        <v>287</v>
      </c>
      <c r="I5503" t="s">
        <v>240</v>
      </c>
      <c r="J5503" t="s">
        <v>288</v>
      </c>
      <c r="K5503" t="s">
        <v>241</v>
      </c>
      <c r="L5503" t="s">
        <v>237</v>
      </c>
      <c r="M5503" t="s">
        <v>368</v>
      </c>
      <c r="O5503" t="s">
        <v>194</v>
      </c>
      <c r="P5503">
        <v>2020</v>
      </c>
      <c r="Q5503">
        <v>1.25588408</v>
      </c>
    </row>
    <row r="5504" spans="1:17" x14ac:dyDescent="0.25">
      <c r="A5504" t="s">
        <v>515</v>
      </c>
      <c r="B5504" t="s">
        <v>516</v>
      </c>
      <c r="C5504" t="s">
        <v>494</v>
      </c>
      <c r="D5504" t="s">
        <v>361</v>
      </c>
      <c r="E5504" t="s">
        <v>311</v>
      </c>
      <c r="F5504" t="s">
        <v>260</v>
      </c>
      <c r="G5504" t="s">
        <v>233</v>
      </c>
      <c r="H5504" t="s">
        <v>287</v>
      </c>
      <c r="I5504" t="s">
        <v>240</v>
      </c>
      <c r="J5504" t="s">
        <v>288</v>
      </c>
      <c r="K5504" t="s">
        <v>241</v>
      </c>
      <c r="L5504" t="s">
        <v>237</v>
      </c>
      <c r="M5504" t="s">
        <v>368</v>
      </c>
      <c r="O5504" t="s">
        <v>264</v>
      </c>
      <c r="P5504">
        <v>2020</v>
      </c>
      <c r="Q5504">
        <v>1.041229886</v>
      </c>
    </row>
    <row r="5505" spans="1:17" x14ac:dyDescent="0.25">
      <c r="A5505" t="s">
        <v>515</v>
      </c>
      <c r="B5505" t="s">
        <v>516</v>
      </c>
      <c r="C5505" t="s">
        <v>494</v>
      </c>
      <c r="D5505" t="s">
        <v>361</v>
      </c>
      <c r="E5505" t="s">
        <v>311</v>
      </c>
      <c r="F5505" t="s">
        <v>260</v>
      </c>
      <c r="G5505" t="s">
        <v>233</v>
      </c>
      <c r="H5505" t="s">
        <v>287</v>
      </c>
      <c r="I5505" t="s">
        <v>240</v>
      </c>
      <c r="J5505" t="s">
        <v>288</v>
      </c>
      <c r="K5505" t="s">
        <v>241</v>
      </c>
      <c r="L5505" t="s">
        <v>237</v>
      </c>
      <c r="M5505" t="s">
        <v>368</v>
      </c>
      <c r="O5505" t="s">
        <v>265</v>
      </c>
      <c r="P5505">
        <v>2020</v>
      </c>
      <c r="Q5505">
        <v>1.4708004109999999</v>
      </c>
    </row>
    <row r="5506" spans="1:17" x14ac:dyDescent="0.25">
      <c r="A5506" t="s">
        <v>515</v>
      </c>
      <c r="B5506" t="s">
        <v>516</v>
      </c>
      <c r="C5506" t="s">
        <v>494</v>
      </c>
      <c r="D5506" t="s">
        <v>361</v>
      </c>
      <c r="E5506" t="s">
        <v>311</v>
      </c>
      <c r="F5506" t="s">
        <v>260</v>
      </c>
      <c r="G5506" t="s">
        <v>233</v>
      </c>
      <c r="H5506" t="s">
        <v>287</v>
      </c>
      <c r="I5506" t="s">
        <v>240</v>
      </c>
      <c r="J5506" t="s">
        <v>288</v>
      </c>
      <c r="K5506" t="s">
        <v>241</v>
      </c>
      <c r="L5506" t="s">
        <v>237</v>
      </c>
      <c r="M5506" t="s">
        <v>368</v>
      </c>
      <c r="O5506" t="s">
        <v>194</v>
      </c>
      <c r="P5506">
        <v>2030</v>
      </c>
      <c r="Q5506">
        <v>1.1939527510000001</v>
      </c>
    </row>
    <row r="5507" spans="1:17" x14ac:dyDescent="0.25">
      <c r="A5507" t="s">
        <v>515</v>
      </c>
      <c r="B5507" t="s">
        <v>516</v>
      </c>
      <c r="C5507" t="s">
        <v>494</v>
      </c>
      <c r="D5507" t="s">
        <v>361</v>
      </c>
      <c r="E5507" t="s">
        <v>311</v>
      </c>
      <c r="F5507" t="s">
        <v>260</v>
      </c>
      <c r="G5507" t="s">
        <v>233</v>
      </c>
      <c r="H5507" t="s">
        <v>287</v>
      </c>
      <c r="I5507" t="s">
        <v>240</v>
      </c>
      <c r="J5507" t="s">
        <v>288</v>
      </c>
      <c r="K5507" t="s">
        <v>241</v>
      </c>
      <c r="L5507" t="s">
        <v>237</v>
      </c>
      <c r="M5507" t="s">
        <v>368</v>
      </c>
      <c r="O5507" t="s">
        <v>194</v>
      </c>
      <c r="P5507">
        <v>2050</v>
      </c>
      <c r="Q5507">
        <v>1.085435213</v>
      </c>
    </row>
    <row r="5508" spans="1:17" x14ac:dyDescent="0.25">
      <c r="A5508" t="s">
        <v>515</v>
      </c>
      <c r="B5508" t="s">
        <v>516</v>
      </c>
      <c r="C5508" t="s">
        <v>494</v>
      </c>
      <c r="D5508" t="s">
        <v>361</v>
      </c>
      <c r="E5508" t="s">
        <v>311</v>
      </c>
      <c r="F5508" t="s">
        <v>260</v>
      </c>
      <c r="G5508" t="s">
        <v>233</v>
      </c>
      <c r="H5508" t="s">
        <v>287</v>
      </c>
      <c r="I5508" t="s">
        <v>240</v>
      </c>
      <c r="J5508" t="s">
        <v>288</v>
      </c>
      <c r="K5508" t="s">
        <v>241</v>
      </c>
      <c r="L5508" t="s">
        <v>237</v>
      </c>
      <c r="M5508" t="s">
        <v>368</v>
      </c>
      <c r="O5508" t="s">
        <v>264</v>
      </c>
      <c r="P5508">
        <v>2050</v>
      </c>
      <c r="Q5508">
        <v>0.86007039600000001</v>
      </c>
    </row>
    <row r="5509" spans="1:17" x14ac:dyDescent="0.25">
      <c r="A5509" t="s">
        <v>515</v>
      </c>
      <c r="B5509" t="s">
        <v>516</v>
      </c>
      <c r="C5509" t="s">
        <v>494</v>
      </c>
      <c r="D5509" t="s">
        <v>361</v>
      </c>
      <c r="E5509" t="s">
        <v>311</v>
      </c>
      <c r="F5509" t="s">
        <v>260</v>
      </c>
      <c r="G5509" t="s">
        <v>233</v>
      </c>
      <c r="H5509" t="s">
        <v>287</v>
      </c>
      <c r="I5509" t="s">
        <v>240</v>
      </c>
      <c r="J5509" t="s">
        <v>288</v>
      </c>
      <c r="K5509" t="s">
        <v>241</v>
      </c>
      <c r="L5509" t="s">
        <v>237</v>
      </c>
      <c r="M5509" t="s">
        <v>368</v>
      </c>
      <c r="O5509" t="s">
        <v>265</v>
      </c>
      <c r="P5509">
        <v>2050</v>
      </c>
      <c r="Q5509">
        <v>1.4783590950000001</v>
      </c>
    </row>
    <row r="5510" spans="1:17" x14ac:dyDescent="0.25">
      <c r="A5510" t="s">
        <v>515</v>
      </c>
      <c r="B5510" t="s">
        <v>516</v>
      </c>
      <c r="C5510" t="s">
        <v>494</v>
      </c>
      <c r="D5510" t="s">
        <v>361</v>
      </c>
      <c r="E5510" t="s">
        <v>311</v>
      </c>
      <c r="F5510" t="s">
        <v>260</v>
      </c>
      <c r="G5510" t="s">
        <v>233</v>
      </c>
      <c r="H5510" t="s">
        <v>289</v>
      </c>
      <c r="I5510" t="s">
        <v>240</v>
      </c>
      <c r="J5510" t="s">
        <v>290</v>
      </c>
      <c r="K5510" t="s">
        <v>241</v>
      </c>
      <c r="L5510" t="s">
        <v>237</v>
      </c>
      <c r="M5510" t="s">
        <v>368</v>
      </c>
      <c r="O5510" t="s">
        <v>194</v>
      </c>
      <c r="P5510">
        <v>2015</v>
      </c>
      <c r="Q5510">
        <v>1.0198416960000001</v>
      </c>
    </row>
    <row r="5511" spans="1:17" x14ac:dyDescent="0.25">
      <c r="A5511" t="s">
        <v>515</v>
      </c>
      <c r="B5511" t="s">
        <v>516</v>
      </c>
      <c r="C5511" t="s">
        <v>494</v>
      </c>
      <c r="D5511" t="s">
        <v>361</v>
      </c>
      <c r="E5511" t="s">
        <v>311</v>
      </c>
      <c r="F5511" t="s">
        <v>260</v>
      </c>
      <c r="G5511" t="s">
        <v>233</v>
      </c>
      <c r="H5511" t="s">
        <v>289</v>
      </c>
      <c r="I5511" t="s">
        <v>240</v>
      </c>
      <c r="J5511" t="s">
        <v>290</v>
      </c>
      <c r="K5511" t="s">
        <v>241</v>
      </c>
      <c r="L5511" t="s">
        <v>237</v>
      </c>
      <c r="M5511" t="s">
        <v>368</v>
      </c>
      <c r="O5511" t="s">
        <v>194</v>
      </c>
      <c r="P5511">
        <v>2020</v>
      </c>
      <c r="Q5511">
        <v>0.992439246</v>
      </c>
    </row>
    <row r="5512" spans="1:17" x14ac:dyDescent="0.25">
      <c r="A5512" t="s">
        <v>515</v>
      </c>
      <c r="B5512" t="s">
        <v>516</v>
      </c>
      <c r="C5512" t="s">
        <v>494</v>
      </c>
      <c r="D5512" t="s">
        <v>361</v>
      </c>
      <c r="E5512" t="s">
        <v>311</v>
      </c>
      <c r="F5512" t="s">
        <v>260</v>
      </c>
      <c r="G5512" t="s">
        <v>233</v>
      </c>
      <c r="H5512" t="s">
        <v>289</v>
      </c>
      <c r="I5512" t="s">
        <v>240</v>
      </c>
      <c r="J5512" t="s">
        <v>290</v>
      </c>
      <c r="K5512" t="s">
        <v>241</v>
      </c>
      <c r="L5512" t="s">
        <v>237</v>
      </c>
      <c r="M5512" t="s">
        <v>368</v>
      </c>
      <c r="O5512" t="s">
        <v>264</v>
      </c>
      <c r="P5512">
        <v>2020</v>
      </c>
      <c r="Q5512">
        <v>0.86498276100000004</v>
      </c>
    </row>
    <row r="5513" spans="1:17" x14ac:dyDescent="0.25">
      <c r="A5513" t="s">
        <v>515</v>
      </c>
      <c r="B5513" t="s">
        <v>516</v>
      </c>
      <c r="C5513" t="s">
        <v>494</v>
      </c>
      <c r="D5513" t="s">
        <v>361</v>
      </c>
      <c r="E5513" t="s">
        <v>311</v>
      </c>
      <c r="F5513" t="s">
        <v>260</v>
      </c>
      <c r="G5513" t="s">
        <v>233</v>
      </c>
      <c r="H5513" t="s">
        <v>289</v>
      </c>
      <c r="I5513" t="s">
        <v>240</v>
      </c>
      <c r="J5513" t="s">
        <v>290</v>
      </c>
      <c r="K5513" t="s">
        <v>241</v>
      </c>
      <c r="L5513" t="s">
        <v>237</v>
      </c>
      <c r="M5513" t="s">
        <v>368</v>
      </c>
      <c r="O5513" t="s">
        <v>265</v>
      </c>
      <c r="P5513">
        <v>2020</v>
      </c>
      <c r="Q5513">
        <v>1.1702707939999999</v>
      </c>
    </row>
    <row r="5514" spans="1:17" x14ac:dyDescent="0.25">
      <c r="A5514" t="s">
        <v>515</v>
      </c>
      <c r="B5514" t="s">
        <v>516</v>
      </c>
      <c r="C5514" t="s">
        <v>494</v>
      </c>
      <c r="D5514" t="s">
        <v>361</v>
      </c>
      <c r="E5514" t="s">
        <v>311</v>
      </c>
      <c r="F5514" t="s">
        <v>260</v>
      </c>
      <c r="G5514" t="s">
        <v>233</v>
      </c>
      <c r="H5514" t="s">
        <v>289</v>
      </c>
      <c r="I5514" t="s">
        <v>240</v>
      </c>
      <c r="J5514" t="s">
        <v>290</v>
      </c>
      <c r="K5514" t="s">
        <v>241</v>
      </c>
      <c r="L5514" t="s">
        <v>237</v>
      </c>
      <c r="M5514" t="s">
        <v>368</v>
      </c>
      <c r="O5514" t="s">
        <v>194</v>
      </c>
      <c r="P5514">
        <v>2030</v>
      </c>
      <c r="Q5514">
        <v>0.94132298400000003</v>
      </c>
    </row>
    <row r="5515" spans="1:17" x14ac:dyDescent="0.25">
      <c r="A5515" t="s">
        <v>515</v>
      </c>
      <c r="B5515" t="s">
        <v>516</v>
      </c>
      <c r="C5515" t="s">
        <v>494</v>
      </c>
      <c r="D5515" t="s">
        <v>361</v>
      </c>
      <c r="E5515" t="s">
        <v>311</v>
      </c>
      <c r="F5515" t="s">
        <v>260</v>
      </c>
      <c r="G5515" t="s">
        <v>233</v>
      </c>
      <c r="H5515" t="s">
        <v>289</v>
      </c>
      <c r="I5515" t="s">
        <v>240</v>
      </c>
      <c r="J5515" t="s">
        <v>290</v>
      </c>
      <c r="K5515" t="s">
        <v>241</v>
      </c>
      <c r="L5515" t="s">
        <v>237</v>
      </c>
      <c r="M5515" t="s">
        <v>368</v>
      </c>
      <c r="O5515" t="s">
        <v>194</v>
      </c>
      <c r="P5515">
        <v>2050</v>
      </c>
      <c r="Q5515">
        <v>0.85153063699999998</v>
      </c>
    </row>
    <row r="5516" spans="1:17" x14ac:dyDescent="0.25">
      <c r="A5516" t="s">
        <v>515</v>
      </c>
      <c r="B5516" t="s">
        <v>516</v>
      </c>
      <c r="C5516" t="s">
        <v>494</v>
      </c>
      <c r="D5516" t="s">
        <v>361</v>
      </c>
      <c r="E5516" t="s">
        <v>311</v>
      </c>
      <c r="F5516" t="s">
        <v>260</v>
      </c>
      <c r="G5516" t="s">
        <v>233</v>
      </c>
      <c r="H5516" t="s">
        <v>289</v>
      </c>
      <c r="I5516" t="s">
        <v>240</v>
      </c>
      <c r="J5516" t="s">
        <v>290</v>
      </c>
      <c r="K5516" t="s">
        <v>241</v>
      </c>
      <c r="L5516" t="s">
        <v>237</v>
      </c>
      <c r="M5516" t="s">
        <v>368</v>
      </c>
      <c r="O5516" t="s">
        <v>264</v>
      </c>
      <c r="P5516">
        <v>2050</v>
      </c>
      <c r="Q5516">
        <v>0.70599223799999999</v>
      </c>
    </row>
    <row r="5517" spans="1:17" x14ac:dyDescent="0.25">
      <c r="A5517" t="s">
        <v>515</v>
      </c>
      <c r="B5517" t="s">
        <v>516</v>
      </c>
      <c r="C5517" t="s">
        <v>494</v>
      </c>
      <c r="D5517" t="s">
        <v>361</v>
      </c>
      <c r="E5517" t="s">
        <v>311</v>
      </c>
      <c r="F5517" t="s">
        <v>260</v>
      </c>
      <c r="G5517" t="s">
        <v>233</v>
      </c>
      <c r="H5517" t="s">
        <v>289</v>
      </c>
      <c r="I5517" t="s">
        <v>240</v>
      </c>
      <c r="J5517" t="s">
        <v>290</v>
      </c>
      <c r="K5517" t="s">
        <v>241</v>
      </c>
      <c r="L5517" t="s">
        <v>237</v>
      </c>
      <c r="M5517" t="s">
        <v>368</v>
      </c>
      <c r="O5517" t="s">
        <v>265</v>
      </c>
      <c r="P5517">
        <v>2050</v>
      </c>
      <c r="Q5517">
        <v>1.17665373</v>
      </c>
    </row>
    <row r="5518" spans="1:17" x14ac:dyDescent="0.25">
      <c r="A5518" t="s">
        <v>515</v>
      </c>
      <c r="B5518" t="s">
        <v>516</v>
      </c>
      <c r="C5518" t="s">
        <v>494</v>
      </c>
      <c r="D5518" t="s">
        <v>361</v>
      </c>
      <c r="E5518" t="s">
        <v>311</v>
      </c>
      <c r="F5518" t="s">
        <v>260</v>
      </c>
      <c r="G5518" t="s">
        <v>233</v>
      </c>
      <c r="H5518" t="s">
        <v>162</v>
      </c>
      <c r="I5518" t="s">
        <v>234</v>
      </c>
      <c r="J5518" t="s">
        <v>235</v>
      </c>
      <c r="K5518" t="s">
        <v>236</v>
      </c>
      <c r="L5518" t="s">
        <v>237</v>
      </c>
      <c r="O5518" t="s">
        <v>194</v>
      </c>
      <c r="P5518">
        <v>2015</v>
      </c>
      <c r="Q5518">
        <v>64000</v>
      </c>
    </row>
    <row r="5519" spans="1:17" x14ac:dyDescent="0.25">
      <c r="A5519" t="s">
        <v>515</v>
      </c>
      <c r="B5519" t="s">
        <v>516</v>
      </c>
      <c r="C5519" t="s">
        <v>494</v>
      </c>
      <c r="D5519" t="s">
        <v>361</v>
      </c>
      <c r="E5519" t="s">
        <v>311</v>
      </c>
      <c r="F5519" t="s">
        <v>260</v>
      </c>
      <c r="G5519" t="s">
        <v>233</v>
      </c>
      <c r="H5519" t="s">
        <v>162</v>
      </c>
      <c r="I5519" t="s">
        <v>234</v>
      </c>
      <c r="J5519" t="s">
        <v>235</v>
      </c>
      <c r="K5519" t="s">
        <v>236</v>
      </c>
      <c r="L5519" t="s">
        <v>237</v>
      </c>
      <c r="O5519" t="s">
        <v>194</v>
      </c>
      <c r="P5519">
        <v>2020</v>
      </c>
      <c r="Q5519">
        <v>62000</v>
      </c>
    </row>
    <row r="5520" spans="1:17" x14ac:dyDescent="0.25">
      <c r="A5520" t="s">
        <v>515</v>
      </c>
      <c r="B5520" t="s">
        <v>516</v>
      </c>
      <c r="C5520" t="s">
        <v>494</v>
      </c>
      <c r="D5520" t="s">
        <v>361</v>
      </c>
      <c r="E5520" t="s">
        <v>311</v>
      </c>
      <c r="F5520" t="s">
        <v>260</v>
      </c>
      <c r="G5520" t="s">
        <v>233</v>
      </c>
      <c r="H5520" t="s">
        <v>162</v>
      </c>
      <c r="I5520" t="s">
        <v>234</v>
      </c>
      <c r="J5520" t="s">
        <v>235</v>
      </c>
      <c r="K5520" t="s">
        <v>236</v>
      </c>
      <c r="L5520" t="s">
        <v>237</v>
      </c>
      <c r="O5520" t="s">
        <v>264</v>
      </c>
      <c r="P5520">
        <v>2020</v>
      </c>
      <c r="Q5520">
        <v>53000</v>
      </c>
    </row>
    <row r="5521" spans="1:17" x14ac:dyDescent="0.25">
      <c r="A5521" t="s">
        <v>515</v>
      </c>
      <c r="B5521" t="s">
        <v>516</v>
      </c>
      <c r="C5521" t="s">
        <v>494</v>
      </c>
      <c r="D5521" t="s">
        <v>361</v>
      </c>
      <c r="E5521" t="s">
        <v>311</v>
      </c>
      <c r="F5521" t="s">
        <v>260</v>
      </c>
      <c r="G5521" t="s">
        <v>233</v>
      </c>
      <c r="H5521" t="s">
        <v>162</v>
      </c>
      <c r="I5521" t="s">
        <v>234</v>
      </c>
      <c r="J5521" t="s">
        <v>235</v>
      </c>
      <c r="K5521" t="s">
        <v>236</v>
      </c>
      <c r="L5521" t="s">
        <v>237</v>
      </c>
      <c r="O5521" t="s">
        <v>265</v>
      </c>
      <c r="P5521">
        <v>2020</v>
      </c>
      <c r="Q5521">
        <v>72000</v>
      </c>
    </row>
    <row r="5522" spans="1:17" x14ac:dyDescent="0.25">
      <c r="A5522" t="s">
        <v>515</v>
      </c>
      <c r="B5522" t="s">
        <v>516</v>
      </c>
      <c r="C5522" t="s">
        <v>494</v>
      </c>
      <c r="D5522" t="s">
        <v>361</v>
      </c>
      <c r="E5522" t="s">
        <v>311</v>
      </c>
      <c r="F5522" t="s">
        <v>260</v>
      </c>
      <c r="G5522" t="s">
        <v>233</v>
      </c>
      <c r="H5522" t="s">
        <v>162</v>
      </c>
      <c r="I5522" t="s">
        <v>234</v>
      </c>
      <c r="J5522" t="s">
        <v>235</v>
      </c>
      <c r="K5522" t="s">
        <v>236</v>
      </c>
      <c r="L5522" t="s">
        <v>237</v>
      </c>
      <c r="O5522" t="s">
        <v>194</v>
      </c>
      <c r="P5522">
        <v>2030</v>
      </c>
      <c r="Q5522">
        <v>59000</v>
      </c>
    </row>
    <row r="5523" spans="1:17" x14ac:dyDescent="0.25">
      <c r="A5523" t="s">
        <v>515</v>
      </c>
      <c r="B5523" t="s">
        <v>516</v>
      </c>
      <c r="C5523" t="s">
        <v>494</v>
      </c>
      <c r="D5523" t="s">
        <v>361</v>
      </c>
      <c r="E5523" t="s">
        <v>311</v>
      </c>
      <c r="F5523" t="s">
        <v>260</v>
      </c>
      <c r="G5523" t="s">
        <v>233</v>
      </c>
      <c r="H5523" t="s">
        <v>162</v>
      </c>
      <c r="I5523" t="s">
        <v>234</v>
      </c>
      <c r="J5523" t="s">
        <v>235</v>
      </c>
      <c r="K5523" t="s">
        <v>236</v>
      </c>
      <c r="L5523" t="s">
        <v>237</v>
      </c>
      <c r="O5523" t="s">
        <v>194</v>
      </c>
      <c r="P5523">
        <v>2050</v>
      </c>
      <c r="Q5523">
        <v>54000</v>
      </c>
    </row>
    <row r="5524" spans="1:17" x14ac:dyDescent="0.25">
      <c r="A5524" t="s">
        <v>515</v>
      </c>
      <c r="B5524" t="s">
        <v>516</v>
      </c>
      <c r="C5524" t="s">
        <v>494</v>
      </c>
      <c r="D5524" t="s">
        <v>361</v>
      </c>
      <c r="E5524" t="s">
        <v>311</v>
      </c>
      <c r="F5524" t="s">
        <v>260</v>
      </c>
      <c r="G5524" t="s">
        <v>233</v>
      </c>
      <c r="H5524" t="s">
        <v>162</v>
      </c>
      <c r="I5524" t="s">
        <v>234</v>
      </c>
      <c r="J5524" t="s">
        <v>235</v>
      </c>
      <c r="K5524" t="s">
        <v>236</v>
      </c>
      <c r="L5524" t="s">
        <v>237</v>
      </c>
      <c r="O5524" t="s">
        <v>264</v>
      </c>
      <c r="P5524">
        <v>2050</v>
      </c>
      <c r="Q5524">
        <v>42000</v>
      </c>
    </row>
    <row r="5525" spans="1:17" x14ac:dyDescent="0.25">
      <c r="A5525" t="s">
        <v>515</v>
      </c>
      <c r="B5525" t="s">
        <v>516</v>
      </c>
      <c r="C5525" t="s">
        <v>494</v>
      </c>
      <c r="D5525" t="s">
        <v>361</v>
      </c>
      <c r="E5525" t="s">
        <v>311</v>
      </c>
      <c r="F5525" t="s">
        <v>260</v>
      </c>
      <c r="G5525" t="s">
        <v>233</v>
      </c>
      <c r="H5525" t="s">
        <v>162</v>
      </c>
      <c r="I5525" t="s">
        <v>234</v>
      </c>
      <c r="J5525" t="s">
        <v>235</v>
      </c>
      <c r="K5525" t="s">
        <v>236</v>
      </c>
      <c r="L5525" t="s">
        <v>237</v>
      </c>
      <c r="O5525" t="s">
        <v>265</v>
      </c>
      <c r="P5525">
        <v>2050</v>
      </c>
      <c r="Q5525">
        <v>71000</v>
      </c>
    </row>
    <row r="5526" spans="1:17" x14ac:dyDescent="0.25">
      <c r="A5526" t="s">
        <v>515</v>
      </c>
      <c r="B5526" t="s">
        <v>516</v>
      </c>
      <c r="C5526" t="s">
        <v>494</v>
      </c>
      <c r="D5526" t="s">
        <v>361</v>
      </c>
      <c r="E5526" t="s">
        <v>311</v>
      </c>
      <c r="F5526" t="s">
        <v>260</v>
      </c>
      <c r="G5526" t="s">
        <v>233</v>
      </c>
      <c r="H5526" t="s">
        <v>163</v>
      </c>
      <c r="I5526" t="s">
        <v>240</v>
      </c>
      <c r="J5526" t="s">
        <v>235</v>
      </c>
      <c r="K5526" t="s">
        <v>241</v>
      </c>
      <c r="L5526" t="s">
        <v>237</v>
      </c>
      <c r="M5526" t="s">
        <v>497</v>
      </c>
      <c r="N5526" t="s">
        <v>206</v>
      </c>
      <c r="O5526" t="s">
        <v>194</v>
      </c>
      <c r="P5526">
        <v>2015</v>
      </c>
      <c r="Q5526">
        <v>2.3089656399999998</v>
      </c>
    </row>
    <row r="5527" spans="1:17" x14ac:dyDescent="0.25">
      <c r="A5527" t="s">
        <v>515</v>
      </c>
      <c r="B5527" t="s">
        <v>516</v>
      </c>
      <c r="C5527" t="s">
        <v>494</v>
      </c>
      <c r="D5527" t="s">
        <v>361</v>
      </c>
      <c r="E5527" t="s">
        <v>311</v>
      </c>
      <c r="F5527" t="s">
        <v>260</v>
      </c>
      <c r="G5527" t="s">
        <v>233</v>
      </c>
      <c r="H5527" t="s">
        <v>163</v>
      </c>
      <c r="I5527" t="s">
        <v>240</v>
      </c>
      <c r="J5527" t="s">
        <v>235</v>
      </c>
      <c r="K5527" t="s">
        <v>241</v>
      </c>
      <c r="L5527" t="s">
        <v>237</v>
      </c>
      <c r="M5527" t="s">
        <v>497</v>
      </c>
      <c r="N5527" t="s">
        <v>206</v>
      </c>
      <c r="O5527" t="s">
        <v>194</v>
      </c>
      <c r="P5527">
        <v>2020</v>
      </c>
      <c r="Q5527">
        <v>2.248323326</v>
      </c>
    </row>
    <row r="5528" spans="1:17" x14ac:dyDescent="0.25">
      <c r="A5528" t="s">
        <v>515</v>
      </c>
      <c r="B5528" t="s">
        <v>516</v>
      </c>
      <c r="C5528" t="s">
        <v>494</v>
      </c>
      <c r="D5528" t="s">
        <v>361</v>
      </c>
      <c r="E5528" t="s">
        <v>311</v>
      </c>
      <c r="F5528" t="s">
        <v>260</v>
      </c>
      <c r="G5528" t="s">
        <v>233</v>
      </c>
      <c r="H5528" t="s">
        <v>163</v>
      </c>
      <c r="I5528" t="s">
        <v>240</v>
      </c>
      <c r="J5528" t="s">
        <v>235</v>
      </c>
      <c r="K5528" t="s">
        <v>241</v>
      </c>
      <c r="L5528" t="s">
        <v>237</v>
      </c>
      <c r="M5528" t="s">
        <v>497</v>
      </c>
      <c r="N5528" t="s">
        <v>206</v>
      </c>
      <c r="O5528" t="s">
        <v>264</v>
      </c>
      <c r="P5528">
        <v>2020</v>
      </c>
      <c r="Q5528">
        <v>1.906212646</v>
      </c>
    </row>
    <row r="5529" spans="1:17" x14ac:dyDescent="0.25">
      <c r="A5529" t="s">
        <v>515</v>
      </c>
      <c r="B5529" t="s">
        <v>516</v>
      </c>
      <c r="C5529" t="s">
        <v>494</v>
      </c>
      <c r="D5529" t="s">
        <v>361</v>
      </c>
      <c r="E5529" t="s">
        <v>311</v>
      </c>
      <c r="F5529" t="s">
        <v>260</v>
      </c>
      <c r="G5529" t="s">
        <v>233</v>
      </c>
      <c r="H5529" t="s">
        <v>163</v>
      </c>
      <c r="I5529" t="s">
        <v>240</v>
      </c>
      <c r="J5529" t="s">
        <v>235</v>
      </c>
      <c r="K5529" t="s">
        <v>241</v>
      </c>
      <c r="L5529" t="s">
        <v>237</v>
      </c>
      <c r="M5529" t="s">
        <v>497</v>
      </c>
      <c r="N5529" t="s">
        <v>206</v>
      </c>
      <c r="O5529" t="s">
        <v>265</v>
      </c>
      <c r="P5529">
        <v>2020</v>
      </c>
      <c r="Q5529">
        <v>2.6410712040000002</v>
      </c>
    </row>
    <row r="5530" spans="1:17" x14ac:dyDescent="0.25">
      <c r="A5530" t="s">
        <v>515</v>
      </c>
      <c r="B5530" t="s">
        <v>516</v>
      </c>
      <c r="C5530" t="s">
        <v>494</v>
      </c>
      <c r="D5530" t="s">
        <v>361</v>
      </c>
      <c r="E5530" t="s">
        <v>311</v>
      </c>
      <c r="F5530" t="s">
        <v>260</v>
      </c>
      <c r="G5530" t="s">
        <v>233</v>
      </c>
      <c r="H5530" t="s">
        <v>163</v>
      </c>
      <c r="I5530" t="s">
        <v>240</v>
      </c>
      <c r="J5530" t="s">
        <v>235</v>
      </c>
      <c r="K5530" t="s">
        <v>241</v>
      </c>
      <c r="L5530" t="s">
        <v>237</v>
      </c>
      <c r="M5530" t="s">
        <v>497</v>
      </c>
      <c r="N5530" t="s">
        <v>206</v>
      </c>
      <c r="O5530" t="s">
        <v>194</v>
      </c>
      <c r="P5530">
        <v>2030</v>
      </c>
      <c r="Q5530">
        <v>2.135275735</v>
      </c>
    </row>
    <row r="5531" spans="1:17" x14ac:dyDescent="0.25">
      <c r="A5531" t="s">
        <v>515</v>
      </c>
      <c r="B5531" t="s">
        <v>516</v>
      </c>
      <c r="C5531" t="s">
        <v>494</v>
      </c>
      <c r="D5531" t="s">
        <v>361</v>
      </c>
      <c r="E5531" t="s">
        <v>311</v>
      </c>
      <c r="F5531" t="s">
        <v>260</v>
      </c>
      <c r="G5531" t="s">
        <v>233</v>
      </c>
      <c r="H5531" t="s">
        <v>163</v>
      </c>
      <c r="I5531" t="s">
        <v>240</v>
      </c>
      <c r="J5531" t="s">
        <v>235</v>
      </c>
      <c r="K5531" t="s">
        <v>241</v>
      </c>
      <c r="L5531" t="s">
        <v>237</v>
      </c>
      <c r="M5531" t="s">
        <v>497</v>
      </c>
      <c r="N5531" t="s">
        <v>206</v>
      </c>
      <c r="O5531" t="s">
        <v>194</v>
      </c>
      <c r="P5531">
        <v>2050</v>
      </c>
      <c r="Q5531">
        <v>1.93696585</v>
      </c>
    </row>
    <row r="5532" spans="1:17" x14ac:dyDescent="0.25">
      <c r="A5532" t="s">
        <v>515</v>
      </c>
      <c r="B5532" t="s">
        <v>516</v>
      </c>
      <c r="C5532" t="s">
        <v>494</v>
      </c>
      <c r="D5532" t="s">
        <v>361</v>
      </c>
      <c r="E5532" t="s">
        <v>311</v>
      </c>
      <c r="F5532" t="s">
        <v>260</v>
      </c>
      <c r="G5532" t="s">
        <v>233</v>
      </c>
      <c r="H5532" t="s">
        <v>163</v>
      </c>
      <c r="I5532" t="s">
        <v>240</v>
      </c>
      <c r="J5532" t="s">
        <v>235</v>
      </c>
      <c r="K5532" t="s">
        <v>241</v>
      </c>
      <c r="L5532" t="s">
        <v>237</v>
      </c>
      <c r="M5532" t="s">
        <v>497</v>
      </c>
      <c r="N5532" t="s">
        <v>206</v>
      </c>
      <c r="O5532" t="s">
        <v>264</v>
      </c>
      <c r="P5532">
        <v>2050</v>
      </c>
      <c r="Q5532">
        <v>1.566062635</v>
      </c>
    </row>
    <row r="5533" spans="1:17" x14ac:dyDescent="0.25">
      <c r="A5533" t="s">
        <v>515</v>
      </c>
      <c r="B5533" t="s">
        <v>516</v>
      </c>
      <c r="C5533" t="s">
        <v>494</v>
      </c>
      <c r="D5533" t="s">
        <v>361</v>
      </c>
      <c r="E5533" t="s">
        <v>311</v>
      </c>
      <c r="F5533" t="s">
        <v>260</v>
      </c>
      <c r="G5533" t="s">
        <v>233</v>
      </c>
      <c r="H5533" t="s">
        <v>163</v>
      </c>
      <c r="I5533" t="s">
        <v>240</v>
      </c>
      <c r="J5533" t="s">
        <v>235</v>
      </c>
      <c r="K5533" t="s">
        <v>241</v>
      </c>
      <c r="L5533" t="s">
        <v>237</v>
      </c>
      <c r="M5533" t="s">
        <v>497</v>
      </c>
      <c r="N5533" t="s">
        <v>206</v>
      </c>
      <c r="O5533" t="s">
        <v>265</v>
      </c>
      <c r="P5533">
        <v>2050</v>
      </c>
      <c r="Q5533">
        <v>2.655012825</v>
      </c>
    </row>
    <row r="5534" spans="1:17" x14ac:dyDescent="0.25">
      <c r="A5534" t="s">
        <v>515</v>
      </c>
      <c r="B5534" t="s">
        <v>516</v>
      </c>
      <c r="C5534" t="s">
        <v>494</v>
      </c>
      <c r="D5534" t="s">
        <v>361</v>
      </c>
      <c r="E5534" t="s">
        <v>311</v>
      </c>
      <c r="F5534" t="s">
        <v>260</v>
      </c>
      <c r="G5534" t="s">
        <v>233</v>
      </c>
      <c r="H5534" t="s">
        <v>164</v>
      </c>
      <c r="I5534" t="s">
        <v>4</v>
      </c>
      <c r="J5534" t="s">
        <v>235</v>
      </c>
      <c r="K5534" t="s">
        <v>242</v>
      </c>
      <c r="L5534" t="s">
        <v>237</v>
      </c>
      <c r="M5534" t="s">
        <v>379</v>
      </c>
      <c r="O5534" t="s">
        <v>194</v>
      </c>
      <c r="P5534">
        <v>2015</v>
      </c>
      <c r="Q5534">
        <v>1.7169292839999999</v>
      </c>
    </row>
    <row r="5535" spans="1:17" x14ac:dyDescent="0.25">
      <c r="A5535" t="s">
        <v>515</v>
      </c>
      <c r="B5535" t="s">
        <v>516</v>
      </c>
      <c r="C5535" t="s">
        <v>494</v>
      </c>
      <c r="D5535" t="s">
        <v>361</v>
      </c>
      <c r="E5535" t="s">
        <v>311</v>
      </c>
      <c r="F5535" t="s">
        <v>260</v>
      </c>
      <c r="G5535" t="s">
        <v>233</v>
      </c>
      <c r="H5535" t="s">
        <v>164</v>
      </c>
      <c r="I5535" t="s">
        <v>4</v>
      </c>
      <c r="J5535" t="s">
        <v>235</v>
      </c>
      <c r="K5535" t="s">
        <v>242</v>
      </c>
      <c r="L5535" t="s">
        <v>237</v>
      </c>
      <c r="M5535" t="s">
        <v>379</v>
      </c>
      <c r="O5535" t="s">
        <v>194</v>
      </c>
      <c r="P5535">
        <v>2020</v>
      </c>
      <c r="Q5535">
        <v>1.7189135820000001</v>
      </c>
    </row>
    <row r="5536" spans="1:17" x14ac:dyDescent="0.25">
      <c r="A5536" t="s">
        <v>515</v>
      </c>
      <c r="B5536" t="s">
        <v>516</v>
      </c>
      <c r="C5536" t="s">
        <v>494</v>
      </c>
      <c r="D5536" t="s">
        <v>361</v>
      </c>
      <c r="E5536" t="s">
        <v>311</v>
      </c>
      <c r="F5536" t="s">
        <v>260</v>
      </c>
      <c r="G5536" t="s">
        <v>233</v>
      </c>
      <c r="H5536" t="s">
        <v>164</v>
      </c>
      <c r="I5536" t="s">
        <v>4</v>
      </c>
      <c r="J5536" t="s">
        <v>235</v>
      </c>
      <c r="K5536" t="s">
        <v>242</v>
      </c>
      <c r="L5536" t="s">
        <v>237</v>
      </c>
      <c r="M5536" t="s">
        <v>379</v>
      </c>
      <c r="O5536" t="s">
        <v>264</v>
      </c>
      <c r="P5536">
        <v>2020</v>
      </c>
      <c r="Q5536">
        <v>1.3762731939999999</v>
      </c>
    </row>
    <row r="5537" spans="1:17" x14ac:dyDescent="0.25">
      <c r="A5537" t="s">
        <v>515</v>
      </c>
      <c r="B5537" t="s">
        <v>516</v>
      </c>
      <c r="C5537" t="s">
        <v>494</v>
      </c>
      <c r="D5537" t="s">
        <v>361</v>
      </c>
      <c r="E5537" t="s">
        <v>311</v>
      </c>
      <c r="F5537" t="s">
        <v>260</v>
      </c>
      <c r="G5537" t="s">
        <v>233</v>
      </c>
      <c r="H5537" t="s">
        <v>164</v>
      </c>
      <c r="I5537" t="s">
        <v>4</v>
      </c>
      <c r="J5537" t="s">
        <v>235</v>
      </c>
      <c r="K5537" t="s">
        <v>242</v>
      </c>
      <c r="L5537" t="s">
        <v>237</v>
      </c>
      <c r="M5537" t="s">
        <v>379</v>
      </c>
      <c r="O5537" t="s">
        <v>265</v>
      </c>
      <c r="P5537">
        <v>2020</v>
      </c>
      <c r="Q5537">
        <v>1.961242996</v>
      </c>
    </row>
    <row r="5538" spans="1:17" x14ac:dyDescent="0.25">
      <c r="A5538" t="s">
        <v>515</v>
      </c>
      <c r="B5538" t="s">
        <v>516</v>
      </c>
      <c r="C5538" t="s">
        <v>494</v>
      </c>
      <c r="D5538" t="s">
        <v>361</v>
      </c>
      <c r="E5538" t="s">
        <v>311</v>
      </c>
      <c r="F5538" t="s">
        <v>260</v>
      </c>
      <c r="G5538" t="s">
        <v>233</v>
      </c>
      <c r="H5538" t="s">
        <v>164</v>
      </c>
      <c r="I5538" t="s">
        <v>4</v>
      </c>
      <c r="J5538" t="s">
        <v>235</v>
      </c>
      <c r="K5538" t="s">
        <v>242</v>
      </c>
      <c r="L5538" t="s">
        <v>237</v>
      </c>
      <c r="M5538" t="s">
        <v>379</v>
      </c>
      <c r="O5538" t="s">
        <v>194</v>
      </c>
      <c r="P5538">
        <v>2030</v>
      </c>
      <c r="Q5538">
        <v>1.713996391</v>
      </c>
    </row>
    <row r="5539" spans="1:17" x14ac:dyDescent="0.25">
      <c r="A5539" t="s">
        <v>515</v>
      </c>
      <c r="B5539" t="s">
        <v>516</v>
      </c>
      <c r="C5539" t="s">
        <v>494</v>
      </c>
      <c r="D5539" t="s">
        <v>361</v>
      </c>
      <c r="E5539" t="s">
        <v>311</v>
      </c>
      <c r="F5539" t="s">
        <v>260</v>
      </c>
      <c r="G5539" t="s">
        <v>233</v>
      </c>
      <c r="H5539" t="s">
        <v>164</v>
      </c>
      <c r="I5539" t="s">
        <v>4</v>
      </c>
      <c r="J5539" t="s">
        <v>235</v>
      </c>
      <c r="K5539" t="s">
        <v>242</v>
      </c>
      <c r="L5539" t="s">
        <v>237</v>
      </c>
      <c r="M5539" t="s">
        <v>379</v>
      </c>
      <c r="O5539" t="s">
        <v>194</v>
      </c>
      <c r="P5539">
        <v>2050</v>
      </c>
      <c r="Q5539">
        <v>1.713996391</v>
      </c>
    </row>
    <row r="5540" spans="1:17" x14ac:dyDescent="0.25">
      <c r="A5540" t="s">
        <v>515</v>
      </c>
      <c r="B5540" t="s">
        <v>516</v>
      </c>
      <c r="C5540" t="s">
        <v>494</v>
      </c>
      <c r="D5540" t="s">
        <v>361</v>
      </c>
      <c r="E5540" t="s">
        <v>311</v>
      </c>
      <c r="F5540" t="s">
        <v>260</v>
      </c>
      <c r="G5540" t="s">
        <v>233</v>
      </c>
      <c r="H5540" t="s">
        <v>164</v>
      </c>
      <c r="I5540" t="s">
        <v>4</v>
      </c>
      <c r="J5540" t="s">
        <v>235</v>
      </c>
      <c r="K5540" t="s">
        <v>242</v>
      </c>
      <c r="L5540" t="s">
        <v>237</v>
      </c>
      <c r="M5540" t="s">
        <v>379</v>
      </c>
      <c r="O5540" t="s">
        <v>264</v>
      </c>
      <c r="P5540">
        <v>2050</v>
      </c>
      <c r="Q5540">
        <v>1.211018881</v>
      </c>
    </row>
    <row r="5541" spans="1:17" x14ac:dyDescent="0.25">
      <c r="A5541" t="s">
        <v>515</v>
      </c>
      <c r="B5541" t="s">
        <v>516</v>
      </c>
      <c r="C5541" t="s">
        <v>494</v>
      </c>
      <c r="D5541" t="s">
        <v>361</v>
      </c>
      <c r="E5541" t="s">
        <v>311</v>
      </c>
      <c r="F5541" t="s">
        <v>260</v>
      </c>
      <c r="G5541" t="s">
        <v>233</v>
      </c>
      <c r="H5541" t="s">
        <v>164</v>
      </c>
      <c r="I5541" t="s">
        <v>4</v>
      </c>
      <c r="J5541" t="s">
        <v>235</v>
      </c>
      <c r="K5541" t="s">
        <v>242</v>
      </c>
      <c r="L5541" t="s">
        <v>237</v>
      </c>
      <c r="M5541" t="s">
        <v>379</v>
      </c>
      <c r="O5541" t="s">
        <v>265</v>
      </c>
      <c r="P5541">
        <v>2050</v>
      </c>
      <c r="Q5541">
        <v>2.117237716</v>
      </c>
    </row>
    <row r="5542" spans="1:17" x14ac:dyDescent="0.25">
      <c r="A5542" t="s">
        <v>515</v>
      </c>
      <c r="B5542" t="s">
        <v>516</v>
      </c>
      <c r="C5542" t="s">
        <v>494</v>
      </c>
      <c r="D5542" t="s">
        <v>361</v>
      </c>
      <c r="E5542" t="s">
        <v>311</v>
      </c>
      <c r="F5542" t="s">
        <v>260</v>
      </c>
      <c r="G5542" t="s">
        <v>243</v>
      </c>
      <c r="H5542" t="s">
        <v>356</v>
      </c>
      <c r="I5542" t="s">
        <v>298</v>
      </c>
      <c r="K5542" t="s">
        <v>78</v>
      </c>
      <c r="M5542" t="s">
        <v>192</v>
      </c>
      <c r="N5542" t="s">
        <v>206</v>
      </c>
      <c r="O5542" t="s">
        <v>194</v>
      </c>
      <c r="P5542">
        <v>2015</v>
      </c>
      <c r="Q5542">
        <v>12</v>
      </c>
    </row>
    <row r="5543" spans="1:17" x14ac:dyDescent="0.25">
      <c r="A5543" t="s">
        <v>515</v>
      </c>
      <c r="B5543" t="s">
        <v>516</v>
      </c>
      <c r="C5543" t="s">
        <v>494</v>
      </c>
      <c r="D5543" t="s">
        <v>361</v>
      </c>
      <c r="E5543" t="s">
        <v>311</v>
      </c>
      <c r="F5543" t="s">
        <v>260</v>
      </c>
      <c r="G5543" t="s">
        <v>243</v>
      </c>
      <c r="H5543" t="s">
        <v>356</v>
      </c>
      <c r="I5543" t="s">
        <v>298</v>
      </c>
      <c r="K5543" t="s">
        <v>78</v>
      </c>
      <c r="M5543" t="s">
        <v>192</v>
      </c>
      <c r="N5543" t="s">
        <v>206</v>
      </c>
      <c r="O5543" t="s">
        <v>194</v>
      </c>
      <c r="P5543">
        <v>2020</v>
      </c>
      <c r="Q5543">
        <v>12</v>
      </c>
    </row>
    <row r="5544" spans="1:17" x14ac:dyDescent="0.25">
      <c r="A5544" t="s">
        <v>515</v>
      </c>
      <c r="B5544" t="s">
        <v>516</v>
      </c>
      <c r="C5544" t="s">
        <v>494</v>
      </c>
      <c r="D5544" t="s">
        <v>361</v>
      </c>
      <c r="E5544" t="s">
        <v>311</v>
      </c>
      <c r="F5544" t="s">
        <v>260</v>
      </c>
      <c r="G5544" t="s">
        <v>243</v>
      </c>
      <c r="H5544" t="s">
        <v>356</v>
      </c>
      <c r="I5544" t="s">
        <v>298</v>
      </c>
      <c r="K5544" t="s">
        <v>78</v>
      </c>
      <c r="M5544" t="s">
        <v>192</v>
      </c>
      <c r="N5544" t="s">
        <v>206</v>
      </c>
      <c r="O5544" t="s">
        <v>264</v>
      </c>
      <c r="P5544">
        <v>2020</v>
      </c>
      <c r="Q5544">
        <v>12</v>
      </c>
    </row>
    <row r="5545" spans="1:17" x14ac:dyDescent="0.25">
      <c r="A5545" t="s">
        <v>515</v>
      </c>
      <c r="B5545" t="s">
        <v>516</v>
      </c>
      <c r="C5545" t="s">
        <v>494</v>
      </c>
      <c r="D5545" t="s">
        <v>361</v>
      </c>
      <c r="E5545" t="s">
        <v>311</v>
      </c>
      <c r="F5545" t="s">
        <v>260</v>
      </c>
      <c r="G5545" t="s">
        <v>243</v>
      </c>
      <c r="H5545" t="s">
        <v>356</v>
      </c>
      <c r="I5545" t="s">
        <v>298</v>
      </c>
      <c r="K5545" t="s">
        <v>78</v>
      </c>
      <c r="M5545" t="s">
        <v>192</v>
      </c>
      <c r="N5545" t="s">
        <v>206</v>
      </c>
      <c r="O5545" t="s">
        <v>265</v>
      </c>
      <c r="P5545">
        <v>2020</v>
      </c>
      <c r="Q5545">
        <v>12</v>
      </c>
    </row>
    <row r="5546" spans="1:17" x14ac:dyDescent="0.25">
      <c r="A5546" t="s">
        <v>515</v>
      </c>
      <c r="B5546" t="s">
        <v>516</v>
      </c>
      <c r="C5546" t="s">
        <v>494</v>
      </c>
      <c r="D5546" t="s">
        <v>361</v>
      </c>
      <c r="E5546" t="s">
        <v>311</v>
      </c>
      <c r="F5546" t="s">
        <v>260</v>
      </c>
      <c r="G5546" t="s">
        <v>243</v>
      </c>
      <c r="H5546" t="s">
        <v>356</v>
      </c>
      <c r="I5546" t="s">
        <v>298</v>
      </c>
      <c r="K5546" t="s">
        <v>78</v>
      </c>
      <c r="M5546" t="s">
        <v>192</v>
      </c>
      <c r="N5546" t="s">
        <v>206</v>
      </c>
      <c r="O5546" t="s">
        <v>194</v>
      </c>
      <c r="P5546">
        <v>2030</v>
      </c>
      <c r="Q5546">
        <v>12</v>
      </c>
    </row>
    <row r="5547" spans="1:17" x14ac:dyDescent="0.25">
      <c r="A5547" t="s">
        <v>515</v>
      </c>
      <c r="B5547" t="s">
        <v>516</v>
      </c>
      <c r="C5547" t="s">
        <v>494</v>
      </c>
      <c r="D5547" t="s">
        <v>361</v>
      </c>
      <c r="E5547" t="s">
        <v>311</v>
      </c>
      <c r="F5547" t="s">
        <v>260</v>
      </c>
      <c r="G5547" t="s">
        <v>243</v>
      </c>
      <c r="H5547" t="s">
        <v>356</v>
      </c>
      <c r="I5547" t="s">
        <v>298</v>
      </c>
      <c r="K5547" t="s">
        <v>78</v>
      </c>
      <c r="M5547" t="s">
        <v>192</v>
      </c>
      <c r="N5547" t="s">
        <v>206</v>
      </c>
      <c r="O5547" t="s">
        <v>194</v>
      </c>
      <c r="P5547">
        <v>2050</v>
      </c>
      <c r="Q5547">
        <v>12</v>
      </c>
    </row>
    <row r="5548" spans="1:17" x14ac:dyDescent="0.25">
      <c r="A5548" t="s">
        <v>515</v>
      </c>
      <c r="B5548" t="s">
        <v>516</v>
      </c>
      <c r="C5548" t="s">
        <v>494</v>
      </c>
      <c r="D5548" t="s">
        <v>361</v>
      </c>
      <c r="E5548" t="s">
        <v>311</v>
      </c>
      <c r="F5548" t="s">
        <v>260</v>
      </c>
      <c r="G5548" t="s">
        <v>243</v>
      </c>
      <c r="H5548" t="s">
        <v>356</v>
      </c>
      <c r="I5548" t="s">
        <v>298</v>
      </c>
      <c r="K5548" t="s">
        <v>78</v>
      </c>
      <c r="M5548" t="s">
        <v>192</v>
      </c>
      <c r="N5548" t="s">
        <v>206</v>
      </c>
      <c r="O5548" t="s">
        <v>264</v>
      </c>
      <c r="P5548">
        <v>2050</v>
      </c>
      <c r="Q5548">
        <v>12</v>
      </c>
    </row>
    <row r="5549" spans="1:17" x14ac:dyDescent="0.25">
      <c r="A5549" t="s">
        <v>515</v>
      </c>
      <c r="B5549" t="s">
        <v>516</v>
      </c>
      <c r="C5549" t="s">
        <v>494</v>
      </c>
      <c r="D5549" t="s">
        <v>361</v>
      </c>
      <c r="E5549" t="s">
        <v>311</v>
      </c>
      <c r="F5549" t="s">
        <v>260</v>
      </c>
      <c r="G5549" t="s">
        <v>243</v>
      </c>
      <c r="H5549" t="s">
        <v>356</v>
      </c>
      <c r="I5549" t="s">
        <v>298</v>
      </c>
      <c r="K5549" t="s">
        <v>78</v>
      </c>
      <c r="M5549" t="s">
        <v>192</v>
      </c>
      <c r="N5549" t="s">
        <v>206</v>
      </c>
      <c r="O5549" t="s">
        <v>265</v>
      </c>
      <c r="P5549">
        <v>2050</v>
      </c>
      <c r="Q5549">
        <v>12</v>
      </c>
    </row>
    <row r="5550" spans="1:17" x14ac:dyDescent="0.25">
      <c r="A5550" t="s">
        <v>515</v>
      </c>
      <c r="B5550" t="s">
        <v>516</v>
      </c>
      <c r="C5550" t="s">
        <v>494</v>
      </c>
      <c r="D5550" t="s">
        <v>361</v>
      </c>
      <c r="E5550" t="s">
        <v>311</v>
      </c>
      <c r="F5550" t="s">
        <v>260</v>
      </c>
      <c r="G5550" t="s">
        <v>243</v>
      </c>
      <c r="H5550" t="s">
        <v>244</v>
      </c>
      <c r="I5550" t="s">
        <v>245</v>
      </c>
      <c r="J5550" t="s">
        <v>246</v>
      </c>
      <c r="K5550" t="s">
        <v>191</v>
      </c>
      <c r="N5550" t="s">
        <v>206</v>
      </c>
      <c r="O5550" t="s">
        <v>194</v>
      </c>
      <c r="P5550">
        <v>2015</v>
      </c>
      <c r="Q5550">
        <v>0.15</v>
      </c>
    </row>
    <row r="5551" spans="1:17" x14ac:dyDescent="0.25">
      <c r="A5551" t="s">
        <v>515</v>
      </c>
      <c r="B5551" t="s">
        <v>516</v>
      </c>
      <c r="C5551" t="s">
        <v>494</v>
      </c>
      <c r="D5551" t="s">
        <v>361</v>
      </c>
      <c r="E5551" t="s">
        <v>311</v>
      </c>
      <c r="F5551" t="s">
        <v>260</v>
      </c>
      <c r="G5551" t="s">
        <v>243</v>
      </c>
      <c r="H5551" t="s">
        <v>244</v>
      </c>
      <c r="I5551" t="s">
        <v>245</v>
      </c>
      <c r="J5551" t="s">
        <v>246</v>
      </c>
      <c r="K5551" t="s">
        <v>191</v>
      </c>
      <c r="N5551" t="s">
        <v>206</v>
      </c>
      <c r="O5551" t="s">
        <v>194</v>
      </c>
      <c r="P5551">
        <v>2020</v>
      </c>
      <c r="Q5551">
        <v>0.15</v>
      </c>
    </row>
    <row r="5552" spans="1:17" x14ac:dyDescent="0.25">
      <c r="A5552" t="s">
        <v>515</v>
      </c>
      <c r="B5552" t="s">
        <v>516</v>
      </c>
      <c r="C5552" t="s">
        <v>494</v>
      </c>
      <c r="D5552" t="s">
        <v>361</v>
      </c>
      <c r="E5552" t="s">
        <v>311</v>
      </c>
      <c r="F5552" t="s">
        <v>260</v>
      </c>
      <c r="G5552" t="s">
        <v>243</v>
      </c>
      <c r="H5552" t="s">
        <v>244</v>
      </c>
      <c r="I5552" t="s">
        <v>245</v>
      </c>
      <c r="J5552" t="s">
        <v>246</v>
      </c>
      <c r="K5552" t="s">
        <v>191</v>
      </c>
      <c r="N5552" t="s">
        <v>206</v>
      </c>
      <c r="O5552" t="s">
        <v>264</v>
      </c>
      <c r="P5552">
        <v>2020</v>
      </c>
      <c r="Q5552">
        <v>0.15</v>
      </c>
    </row>
    <row r="5553" spans="1:17" x14ac:dyDescent="0.25">
      <c r="A5553" t="s">
        <v>515</v>
      </c>
      <c r="B5553" t="s">
        <v>516</v>
      </c>
      <c r="C5553" t="s">
        <v>494</v>
      </c>
      <c r="D5553" t="s">
        <v>361</v>
      </c>
      <c r="E5553" t="s">
        <v>311</v>
      </c>
      <c r="F5553" t="s">
        <v>260</v>
      </c>
      <c r="G5553" t="s">
        <v>243</v>
      </c>
      <c r="H5553" t="s">
        <v>244</v>
      </c>
      <c r="I5553" t="s">
        <v>245</v>
      </c>
      <c r="J5553" t="s">
        <v>246</v>
      </c>
      <c r="K5553" t="s">
        <v>191</v>
      </c>
      <c r="N5553" t="s">
        <v>206</v>
      </c>
      <c r="O5553" t="s">
        <v>265</v>
      </c>
      <c r="P5553">
        <v>2020</v>
      </c>
      <c r="Q5553">
        <v>0.15</v>
      </c>
    </row>
    <row r="5554" spans="1:17" x14ac:dyDescent="0.25">
      <c r="A5554" t="s">
        <v>515</v>
      </c>
      <c r="B5554" t="s">
        <v>516</v>
      </c>
      <c r="C5554" t="s">
        <v>494</v>
      </c>
      <c r="D5554" t="s">
        <v>361</v>
      </c>
      <c r="E5554" t="s">
        <v>311</v>
      </c>
      <c r="F5554" t="s">
        <v>260</v>
      </c>
      <c r="G5554" t="s">
        <v>243</v>
      </c>
      <c r="H5554" t="s">
        <v>244</v>
      </c>
      <c r="I5554" t="s">
        <v>245</v>
      </c>
      <c r="J5554" t="s">
        <v>246</v>
      </c>
      <c r="K5554" t="s">
        <v>191</v>
      </c>
      <c r="N5554" t="s">
        <v>206</v>
      </c>
      <c r="O5554" t="s">
        <v>194</v>
      </c>
      <c r="P5554">
        <v>2030</v>
      </c>
      <c r="Q5554">
        <v>0.15</v>
      </c>
    </row>
    <row r="5555" spans="1:17" x14ac:dyDescent="0.25">
      <c r="A5555" t="s">
        <v>515</v>
      </c>
      <c r="B5555" t="s">
        <v>516</v>
      </c>
      <c r="C5555" t="s">
        <v>494</v>
      </c>
      <c r="D5555" t="s">
        <v>361</v>
      </c>
      <c r="E5555" t="s">
        <v>311</v>
      </c>
      <c r="F5555" t="s">
        <v>260</v>
      </c>
      <c r="G5555" t="s">
        <v>243</v>
      </c>
      <c r="H5555" t="s">
        <v>244</v>
      </c>
      <c r="I5555" t="s">
        <v>245</v>
      </c>
      <c r="J5555" t="s">
        <v>246</v>
      </c>
      <c r="K5555" t="s">
        <v>191</v>
      </c>
      <c r="N5555" t="s">
        <v>206</v>
      </c>
      <c r="O5555" t="s">
        <v>194</v>
      </c>
      <c r="P5555">
        <v>2050</v>
      </c>
      <c r="Q5555">
        <v>0.15</v>
      </c>
    </row>
    <row r="5556" spans="1:17" x14ac:dyDescent="0.25">
      <c r="A5556" t="s">
        <v>515</v>
      </c>
      <c r="B5556" t="s">
        <v>516</v>
      </c>
      <c r="C5556" t="s">
        <v>494</v>
      </c>
      <c r="D5556" t="s">
        <v>361</v>
      </c>
      <c r="E5556" t="s">
        <v>311</v>
      </c>
      <c r="F5556" t="s">
        <v>260</v>
      </c>
      <c r="G5556" t="s">
        <v>243</v>
      </c>
      <c r="H5556" t="s">
        <v>244</v>
      </c>
      <c r="I5556" t="s">
        <v>245</v>
      </c>
      <c r="J5556" t="s">
        <v>246</v>
      </c>
      <c r="K5556" t="s">
        <v>191</v>
      </c>
      <c r="N5556" t="s">
        <v>206</v>
      </c>
      <c r="O5556" t="s">
        <v>264</v>
      </c>
      <c r="P5556">
        <v>2050</v>
      </c>
      <c r="Q5556">
        <v>0.15</v>
      </c>
    </row>
    <row r="5557" spans="1:17" x14ac:dyDescent="0.25">
      <c r="A5557" t="s">
        <v>515</v>
      </c>
      <c r="B5557" t="s">
        <v>516</v>
      </c>
      <c r="C5557" t="s">
        <v>494</v>
      </c>
      <c r="D5557" t="s">
        <v>361</v>
      </c>
      <c r="E5557" t="s">
        <v>311</v>
      </c>
      <c r="F5557" t="s">
        <v>260</v>
      </c>
      <c r="G5557" t="s">
        <v>243</v>
      </c>
      <c r="H5557" t="s">
        <v>244</v>
      </c>
      <c r="I5557" t="s">
        <v>245</v>
      </c>
      <c r="J5557" t="s">
        <v>246</v>
      </c>
      <c r="K5557" t="s">
        <v>191</v>
      </c>
      <c r="N5557" t="s">
        <v>206</v>
      </c>
      <c r="O5557" t="s">
        <v>265</v>
      </c>
      <c r="P5557">
        <v>2050</v>
      </c>
      <c r="Q5557">
        <v>0.15</v>
      </c>
    </row>
    <row r="5558" spans="1:17" x14ac:dyDescent="0.25">
      <c r="A5558" t="s">
        <v>515</v>
      </c>
      <c r="B5558" t="s">
        <v>516</v>
      </c>
      <c r="C5558" t="s">
        <v>494</v>
      </c>
      <c r="D5558" t="s">
        <v>361</v>
      </c>
      <c r="E5558" t="s">
        <v>311</v>
      </c>
      <c r="F5558" t="s">
        <v>260</v>
      </c>
      <c r="G5558" t="s">
        <v>243</v>
      </c>
      <c r="H5558" t="s">
        <v>248</v>
      </c>
      <c r="I5558" t="s">
        <v>249</v>
      </c>
      <c r="J5558" t="s">
        <v>250</v>
      </c>
      <c r="K5558" t="s">
        <v>191</v>
      </c>
      <c r="O5558" t="s">
        <v>194</v>
      </c>
      <c r="P5558">
        <v>2015</v>
      </c>
      <c r="Q5558">
        <v>0.02</v>
      </c>
    </row>
    <row r="5559" spans="1:17" x14ac:dyDescent="0.25">
      <c r="A5559" t="s">
        <v>515</v>
      </c>
      <c r="B5559" t="s">
        <v>516</v>
      </c>
      <c r="C5559" t="s">
        <v>494</v>
      </c>
      <c r="D5559" t="s">
        <v>361</v>
      </c>
      <c r="E5559" t="s">
        <v>311</v>
      </c>
      <c r="F5559" t="s">
        <v>260</v>
      </c>
      <c r="G5559" t="s">
        <v>243</v>
      </c>
      <c r="H5559" t="s">
        <v>248</v>
      </c>
      <c r="I5559" t="s">
        <v>249</v>
      </c>
      <c r="J5559" t="s">
        <v>250</v>
      </c>
      <c r="K5559" t="s">
        <v>191</v>
      </c>
      <c r="O5559" t="s">
        <v>194</v>
      </c>
      <c r="P5559">
        <v>2020</v>
      </c>
      <c r="Q5559">
        <v>0.02</v>
      </c>
    </row>
    <row r="5560" spans="1:17" x14ac:dyDescent="0.25">
      <c r="A5560" t="s">
        <v>515</v>
      </c>
      <c r="B5560" t="s">
        <v>516</v>
      </c>
      <c r="C5560" t="s">
        <v>494</v>
      </c>
      <c r="D5560" t="s">
        <v>361</v>
      </c>
      <c r="E5560" t="s">
        <v>311</v>
      </c>
      <c r="F5560" t="s">
        <v>260</v>
      </c>
      <c r="G5560" t="s">
        <v>243</v>
      </c>
      <c r="H5560" t="s">
        <v>248</v>
      </c>
      <c r="I5560" t="s">
        <v>249</v>
      </c>
      <c r="J5560" t="s">
        <v>250</v>
      </c>
      <c r="K5560" t="s">
        <v>191</v>
      </c>
      <c r="O5560" t="s">
        <v>264</v>
      </c>
      <c r="P5560">
        <v>2020</v>
      </c>
      <c r="Q5560">
        <v>0.02</v>
      </c>
    </row>
    <row r="5561" spans="1:17" x14ac:dyDescent="0.25">
      <c r="A5561" t="s">
        <v>515</v>
      </c>
      <c r="B5561" t="s">
        <v>516</v>
      </c>
      <c r="C5561" t="s">
        <v>494</v>
      </c>
      <c r="D5561" t="s">
        <v>361</v>
      </c>
      <c r="E5561" t="s">
        <v>311</v>
      </c>
      <c r="F5561" t="s">
        <v>260</v>
      </c>
      <c r="G5561" t="s">
        <v>243</v>
      </c>
      <c r="H5561" t="s">
        <v>248</v>
      </c>
      <c r="I5561" t="s">
        <v>249</v>
      </c>
      <c r="J5561" t="s">
        <v>250</v>
      </c>
      <c r="K5561" t="s">
        <v>191</v>
      </c>
      <c r="O5561" t="s">
        <v>265</v>
      </c>
      <c r="P5561">
        <v>2020</v>
      </c>
      <c r="Q5561">
        <v>0.02</v>
      </c>
    </row>
    <row r="5562" spans="1:17" x14ac:dyDescent="0.25">
      <c r="A5562" t="s">
        <v>515</v>
      </c>
      <c r="B5562" t="s">
        <v>516</v>
      </c>
      <c r="C5562" t="s">
        <v>494</v>
      </c>
      <c r="D5562" t="s">
        <v>361</v>
      </c>
      <c r="E5562" t="s">
        <v>311</v>
      </c>
      <c r="F5562" t="s">
        <v>260</v>
      </c>
      <c r="G5562" t="s">
        <v>243</v>
      </c>
      <c r="H5562" t="s">
        <v>248</v>
      </c>
      <c r="I5562" t="s">
        <v>249</v>
      </c>
      <c r="J5562" t="s">
        <v>250</v>
      </c>
      <c r="K5562" t="s">
        <v>191</v>
      </c>
      <c r="O5562" t="s">
        <v>194</v>
      </c>
      <c r="P5562">
        <v>2030</v>
      </c>
      <c r="Q5562">
        <v>0.02</v>
      </c>
    </row>
    <row r="5563" spans="1:17" x14ac:dyDescent="0.25">
      <c r="A5563" t="s">
        <v>515</v>
      </c>
      <c r="B5563" t="s">
        <v>516</v>
      </c>
      <c r="C5563" t="s">
        <v>494</v>
      </c>
      <c r="D5563" t="s">
        <v>361</v>
      </c>
      <c r="E5563" t="s">
        <v>311</v>
      </c>
      <c r="F5563" t="s">
        <v>260</v>
      </c>
      <c r="G5563" t="s">
        <v>243</v>
      </c>
      <c r="H5563" t="s">
        <v>248</v>
      </c>
      <c r="I5563" t="s">
        <v>249</v>
      </c>
      <c r="J5563" t="s">
        <v>250</v>
      </c>
      <c r="K5563" t="s">
        <v>191</v>
      </c>
      <c r="O5563" t="s">
        <v>194</v>
      </c>
      <c r="P5563">
        <v>2050</v>
      </c>
      <c r="Q5563">
        <v>0.02</v>
      </c>
    </row>
    <row r="5564" spans="1:17" x14ac:dyDescent="0.25">
      <c r="A5564" t="s">
        <v>515</v>
      </c>
      <c r="B5564" t="s">
        <v>516</v>
      </c>
      <c r="C5564" t="s">
        <v>494</v>
      </c>
      <c r="D5564" t="s">
        <v>361</v>
      </c>
      <c r="E5564" t="s">
        <v>311</v>
      </c>
      <c r="F5564" t="s">
        <v>260</v>
      </c>
      <c r="G5564" t="s">
        <v>243</v>
      </c>
      <c r="H5564" t="s">
        <v>248</v>
      </c>
      <c r="I5564" t="s">
        <v>249</v>
      </c>
      <c r="J5564" t="s">
        <v>250</v>
      </c>
      <c r="K5564" t="s">
        <v>191</v>
      </c>
      <c r="O5564" t="s">
        <v>264</v>
      </c>
      <c r="P5564">
        <v>2050</v>
      </c>
      <c r="Q5564">
        <v>0.02</v>
      </c>
    </row>
    <row r="5565" spans="1:17" x14ac:dyDescent="0.25">
      <c r="A5565" t="s">
        <v>515</v>
      </c>
      <c r="B5565" t="s">
        <v>516</v>
      </c>
      <c r="C5565" t="s">
        <v>494</v>
      </c>
      <c r="D5565" t="s">
        <v>361</v>
      </c>
      <c r="E5565" t="s">
        <v>311</v>
      </c>
      <c r="F5565" t="s">
        <v>260</v>
      </c>
      <c r="G5565" t="s">
        <v>243</v>
      </c>
      <c r="H5565" t="s">
        <v>248</v>
      </c>
      <c r="I5565" t="s">
        <v>249</v>
      </c>
      <c r="J5565" t="s">
        <v>250</v>
      </c>
      <c r="K5565" t="s">
        <v>191</v>
      </c>
      <c r="O5565" t="s">
        <v>265</v>
      </c>
      <c r="P5565">
        <v>2050</v>
      </c>
      <c r="Q5565">
        <v>0.02</v>
      </c>
    </row>
    <row r="5566" spans="1:17" x14ac:dyDescent="0.25">
      <c r="A5566" t="s">
        <v>515</v>
      </c>
      <c r="B5566" t="s">
        <v>516</v>
      </c>
      <c r="C5566" t="s">
        <v>494</v>
      </c>
      <c r="D5566" t="s">
        <v>361</v>
      </c>
      <c r="E5566" t="s">
        <v>311</v>
      </c>
      <c r="F5566" t="s">
        <v>260</v>
      </c>
      <c r="G5566" t="s">
        <v>243</v>
      </c>
      <c r="H5566" t="s">
        <v>253</v>
      </c>
      <c r="I5566" t="s">
        <v>254</v>
      </c>
      <c r="J5566" t="s">
        <v>255</v>
      </c>
      <c r="K5566" t="s">
        <v>191</v>
      </c>
      <c r="M5566" t="s">
        <v>251</v>
      </c>
      <c r="N5566" t="s">
        <v>206</v>
      </c>
      <c r="O5566" t="s">
        <v>194</v>
      </c>
      <c r="P5566">
        <v>2015</v>
      </c>
      <c r="Q5566">
        <v>0.04</v>
      </c>
    </row>
    <row r="5567" spans="1:17" x14ac:dyDescent="0.25">
      <c r="A5567" t="s">
        <v>515</v>
      </c>
      <c r="B5567" t="s">
        <v>516</v>
      </c>
      <c r="C5567" t="s">
        <v>494</v>
      </c>
      <c r="D5567" t="s">
        <v>361</v>
      </c>
      <c r="E5567" t="s">
        <v>311</v>
      </c>
      <c r="F5567" t="s">
        <v>260</v>
      </c>
      <c r="G5567" t="s">
        <v>243</v>
      </c>
      <c r="H5567" t="s">
        <v>253</v>
      </c>
      <c r="I5567" t="s">
        <v>254</v>
      </c>
      <c r="J5567" t="s">
        <v>255</v>
      </c>
      <c r="K5567" t="s">
        <v>191</v>
      </c>
      <c r="M5567" t="s">
        <v>251</v>
      </c>
      <c r="N5567" t="s">
        <v>206</v>
      </c>
      <c r="O5567" t="s">
        <v>194</v>
      </c>
      <c r="P5567">
        <v>2020</v>
      </c>
      <c r="Q5567">
        <v>0.04</v>
      </c>
    </row>
    <row r="5568" spans="1:17" x14ac:dyDescent="0.25">
      <c r="A5568" t="s">
        <v>515</v>
      </c>
      <c r="B5568" t="s">
        <v>516</v>
      </c>
      <c r="C5568" t="s">
        <v>494</v>
      </c>
      <c r="D5568" t="s">
        <v>361</v>
      </c>
      <c r="E5568" t="s">
        <v>311</v>
      </c>
      <c r="F5568" t="s">
        <v>260</v>
      </c>
      <c r="G5568" t="s">
        <v>243</v>
      </c>
      <c r="H5568" t="s">
        <v>253</v>
      </c>
      <c r="I5568" t="s">
        <v>254</v>
      </c>
      <c r="J5568" t="s">
        <v>255</v>
      </c>
      <c r="K5568" t="s">
        <v>191</v>
      </c>
      <c r="M5568" t="s">
        <v>251</v>
      </c>
      <c r="N5568" t="s">
        <v>206</v>
      </c>
      <c r="O5568" t="s">
        <v>264</v>
      </c>
      <c r="P5568">
        <v>2020</v>
      </c>
      <c r="Q5568">
        <v>0.04</v>
      </c>
    </row>
    <row r="5569" spans="1:17" x14ac:dyDescent="0.25">
      <c r="A5569" t="s">
        <v>515</v>
      </c>
      <c r="B5569" t="s">
        <v>516</v>
      </c>
      <c r="C5569" t="s">
        <v>494</v>
      </c>
      <c r="D5569" t="s">
        <v>361</v>
      </c>
      <c r="E5569" t="s">
        <v>311</v>
      </c>
      <c r="F5569" t="s">
        <v>260</v>
      </c>
      <c r="G5569" t="s">
        <v>243</v>
      </c>
      <c r="H5569" t="s">
        <v>253</v>
      </c>
      <c r="I5569" t="s">
        <v>254</v>
      </c>
      <c r="J5569" t="s">
        <v>255</v>
      </c>
      <c r="K5569" t="s">
        <v>191</v>
      </c>
      <c r="M5569" t="s">
        <v>251</v>
      </c>
      <c r="N5569" t="s">
        <v>206</v>
      </c>
      <c r="O5569" t="s">
        <v>265</v>
      </c>
      <c r="P5569">
        <v>2020</v>
      </c>
      <c r="Q5569">
        <v>0.04</v>
      </c>
    </row>
    <row r="5570" spans="1:17" x14ac:dyDescent="0.25">
      <c r="A5570" t="s">
        <v>515</v>
      </c>
      <c r="B5570" t="s">
        <v>516</v>
      </c>
      <c r="C5570" t="s">
        <v>494</v>
      </c>
      <c r="D5570" t="s">
        <v>361</v>
      </c>
      <c r="E5570" t="s">
        <v>311</v>
      </c>
      <c r="F5570" t="s">
        <v>260</v>
      </c>
      <c r="G5570" t="s">
        <v>243</v>
      </c>
      <c r="H5570" t="s">
        <v>253</v>
      </c>
      <c r="I5570" t="s">
        <v>254</v>
      </c>
      <c r="J5570" t="s">
        <v>255</v>
      </c>
      <c r="K5570" t="s">
        <v>191</v>
      </c>
      <c r="M5570" t="s">
        <v>251</v>
      </c>
      <c r="N5570" t="s">
        <v>206</v>
      </c>
      <c r="O5570" t="s">
        <v>194</v>
      </c>
      <c r="P5570">
        <v>2030</v>
      </c>
      <c r="Q5570">
        <v>0.04</v>
      </c>
    </row>
    <row r="5571" spans="1:17" x14ac:dyDescent="0.25">
      <c r="A5571" t="s">
        <v>515</v>
      </c>
      <c r="B5571" t="s">
        <v>516</v>
      </c>
      <c r="C5571" t="s">
        <v>494</v>
      </c>
      <c r="D5571" t="s">
        <v>361</v>
      </c>
      <c r="E5571" t="s">
        <v>311</v>
      </c>
      <c r="F5571" t="s">
        <v>260</v>
      </c>
      <c r="G5571" t="s">
        <v>243</v>
      </c>
      <c r="H5571" t="s">
        <v>253</v>
      </c>
      <c r="I5571" t="s">
        <v>254</v>
      </c>
      <c r="J5571" t="s">
        <v>255</v>
      </c>
      <c r="K5571" t="s">
        <v>191</v>
      </c>
      <c r="M5571" t="s">
        <v>251</v>
      </c>
      <c r="N5571" t="s">
        <v>206</v>
      </c>
      <c r="O5571" t="s">
        <v>194</v>
      </c>
      <c r="P5571">
        <v>2050</v>
      </c>
      <c r="Q5571">
        <v>0.04</v>
      </c>
    </row>
    <row r="5572" spans="1:17" x14ac:dyDescent="0.25">
      <c r="A5572" t="s">
        <v>515</v>
      </c>
      <c r="B5572" t="s">
        <v>516</v>
      </c>
      <c r="C5572" t="s">
        <v>494</v>
      </c>
      <c r="D5572" t="s">
        <v>361</v>
      </c>
      <c r="E5572" t="s">
        <v>311</v>
      </c>
      <c r="F5572" t="s">
        <v>260</v>
      </c>
      <c r="G5572" t="s">
        <v>243</v>
      </c>
      <c r="H5572" t="s">
        <v>253</v>
      </c>
      <c r="I5572" t="s">
        <v>254</v>
      </c>
      <c r="J5572" t="s">
        <v>255</v>
      </c>
      <c r="K5572" t="s">
        <v>191</v>
      </c>
      <c r="M5572" t="s">
        <v>251</v>
      </c>
      <c r="N5572" t="s">
        <v>206</v>
      </c>
      <c r="O5572" t="s">
        <v>264</v>
      </c>
      <c r="P5572">
        <v>2050</v>
      </c>
      <c r="Q5572">
        <v>0.04</v>
      </c>
    </row>
    <row r="5573" spans="1:17" x14ac:dyDescent="0.25">
      <c r="A5573" t="s">
        <v>515</v>
      </c>
      <c r="B5573" t="s">
        <v>516</v>
      </c>
      <c r="C5573" t="s">
        <v>494</v>
      </c>
      <c r="D5573" t="s">
        <v>361</v>
      </c>
      <c r="E5573" t="s">
        <v>311</v>
      </c>
      <c r="F5573" t="s">
        <v>260</v>
      </c>
      <c r="G5573" t="s">
        <v>243</v>
      </c>
      <c r="H5573" t="s">
        <v>253</v>
      </c>
      <c r="I5573" t="s">
        <v>254</v>
      </c>
      <c r="J5573" t="s">
        <v>255</v>
      </c>
      <c r="K5573" t="s">
        <v>191</v>
      </c>
      <c r="M5573" t="s">
        <v>251</v>
      </c>
      <c r="N5573" t="s">
        <v>206</v>
      </c>
      <c r="O5573" t="s">
        <v>265</v>
      </c>
      <c r="P5573">
        <v>2050</v>
      </c>
      <c r="Q5573">
        <v>0.04</v>
      </c>
    </row>
    <row r="5574" spans="1:17" x14ac:dyDescent="0.25">
      <c r="A5574" t="s">
        <v>515</v>
      </c>
      <c r="B5574" t="s">
        <v>516</v>
      </c>
      <c r="C5574" t="s">
        <v>494</v>
      </c>
      <c r="D5574" t="s">
        <v>361</v>
      </c>
      <c r="E5574" t="s">
        <v>311</v>
      </c>
      <c r="F5574" t="s">
        <v>260</v>
      </c>
      <c r="G5574" t="s">
        <v>243</v>
      </c>
      <c r="H5574" t="s">
        <v>357</v>
      </c>
      <c r="I5574" t="s">
        <v>306</v>
      </c>
      <c r="K5574" t="s">
        <v>78</v>
      </c>
      <c r="M5574" t="s">
        <v>316</v>
      </c>
      <c r="N5574" t="s">
        <v>206</v>
      </c>
      <c r="O5574" t="s">
        <v>194</v>
      </c>
      <c r="P5574">
        <v>2015</v>
      </c>
      <c r="Q5574">
        <v>2</v>
      </c>
    </row>
    <row r="5575" spans="1:17" x14ac:dyDescent="0.25">
      <c r="A5575" t="s">
        <v>515</v>
      </c>
      <c r="B5575" t="s">
        <v>516</v>
      </c>
      <c r="C5575" t="s">
        <v>494</v>
      </c>
      <c r="D5575" t="s">
        <v>361</v>
      </c>
      <c r="E5575" t="s">
        <v>311</v>
      </c>
      <c r="F5575" t="s">
        <v>260</v>
      </c>
      <c r="G5575" t="s">
        <v>243</v>
      </c>
      <c r="H5575" t="s">
        <v>357</v>
      </c>
      <c r="I5575" t="s">
        <v>306</v>
      </c>
      <c r="K5575" t="s">
        <v>78</v>
      </c>
      <c r="M5575" t="s">
        <v>316</v>
      </c>
      <c r="N5575" t="s">
        <v>206</v>
      </c>
      <c r="O5575" t="s">
        <v>194</v>
      </c>
      <c r="P5575">
        <v>2020</v>
      </c>
      <c r="Q5575">
        <v>2</v>
      </c>
    </row>
    <row r="5576" spans="1:17" x14ac:dyDescent="0.25">
      <c r="A5576" t="s">
        <v>515</v>
      </c>
      <c r="B5576" t="s">
        <v>516</v>
      </c>
      <c r="C5576" t="s">
        <v>494</v>
      </c>
      <c r="D5576" t="s">
        <v>361</v>
      </c>
      <c r="E5576" t="s">
        <v>311</v>
      </c>
      <c r="F5576" t="s">
        <v>260</v>
      </c>
      <c r="G5576" t="s">
        <v>243</v>
      </c>
      <c r="H5576" t="s">
        <v>357</v>
      </c>
      <c r="I5576" t="s">
        <v>306</v>
      </c>
      <c r="K5576" t="s">
        <v>78</v>
      </c>
      <c r="M5576" t="s">
        <v>316</v>
      </c>
      <c r="N5576" t="s">
        <v>206</v>
      </c>
      <c r="O5576" t="s">
        <v>264</v>
      </c>
      <c r="P5576">
        <v>2020</v>
      </c>
      <c r="Q5576">
        <v>2</v>
      </c>
    </row>
    <row r="5577" spans="1:17" x14ac:dyDescent="0.25">
      <c r="A5577" t="s">
        <v>515</v>
      </c>
      <c r="B5577" t="s">
        <v>516</v>
      </c>
      <c r="C5577" t="s">
        <v>494</v>
      </c>
      <c r="D5577" t="s">
        <v>361</v>
      </c>
      <c r="E5577" t="s">
        <v>311</v>
      </c>
      <c r="F5577" t="s">
        <v>260</v>
      </c>
      <c r="G5577" t="s">
        <v>243</v>
      </c>
      <c r="H5577" t="s">
        <v>357</v>
      </c>
      <c r="I5577" t="s">
        <v>306</v>
      </c>
      <c r="K5577" t="s">
        <v>78</v>
      </c>
      <c r="M5577" t="s">
        <v>316</v>
      </c>
      <c r="N5577" t="s">
        <v>206</v>
      </c>
      <c r="O5577" t="s">
        <v>265</v>
      </c>
      <c r="P5577">
        <v>2020</v>
      </c>
      <c r="Q5577">
        <v>2</v>
      </c>
    </row>
    <row r="5578" spans="1:17" x14ac:dyDescent="0.25">
      <c r="A5578" t="s">
        <v>515</v>
      </c>
      <c r="B5578" t="s">
        <v>516</v>
      </c>
      <c r="C5578" t="s">
        <v>494</v>
      </c>
      <c r="D5578" t="s">
        <v>361</v>
      </c>
      <c r="E5578" t="s">
        <v>311</v>
      </c>
      <c r="F5578" t="s">
        <v>260</v>
      </c>
      <c r="G5578" t="s">
        <v>243</v>
      </c>
      <c r="H5578" t="s">
        <v>357</v>
      </c>
      <c r="I5578" t="s">
        <v>306</v>
      </c>
      <c r="K5578" t="s">
        <v>78</v>
      </c>
      <c r="M5578" t="s">
        <v>316</v>
      </c>
      <c r="N5578" t="s">
        <v>206</v>
      </c>
      <c r="O5578" t="s">
        <v>194</v>
      </c>
      <c r="P5578">
        <v>2030</v>
      </c>
      <c r="Q5578">
        <v>2</v>
      </c>
    </row>
    <row r="5579" spans="1:17" x14ac:dyDescent="0.25">
      <c r="A5579" t="s">
        <v>515</v>
      </c>
      <c r="B5579" t="s">
        <v>516</v>
      </c>
      <c r="C5579" t="s">
        <v>494</v>
      </c>
      <c r="D5579" t="s">
        <v>361</v>
      </c>
      <c r="E5579" t="s">
        <v>311</v>
      </c>
      <c r="F5579" t="s">
        <v>260</v>
      </c>
      <c r="G5579" t="s">
        <v>243</v>
      </c>
      <c r="H5579" t="s">
        <v>357</v>
      </c>
      <c r="I5579" t="s">
        <v>306</v>
      </c>
      <c r="K5579" t="s">
        <v>78</v>
      </c>
      <c r="M5579" t="s">
        <v>316</v>
      </c>
      <c r="N5579" t="s">
        <v>206</v>
      </c>
      <c r="O5579" t="s">
        <v>194</v>
      </c>
      <c r="P5579">
        <v>2050</v>
      </c>
      <c r="Q5579">
        <v>2</v>
      </c>
    </row>
    <row r="5580" spans="1:17" x14ac:dyDescent="0.25">
      <c r="A5580" t="s">
        <v>515</v>
      </c>
      <c r="B5580" t="s">
        <v>516</v>
      </c>
      <c r="C5580" t="s">
        <v>494</v>
      </c>
      <c r="D5580" t="s">
        <v>361</v>
      </c>
      <c r="E5580" t="s">
        <v>311</v>
      </c>
      <c r="F5580" t="s">
        <v>260</v>
      </c>
      <c r="G5580" t="s">
        <v>243</v>
      </c>
      <c r="H5580" t="s">
        <v>357</v>
      </c>
      <c r="I5580" t="s">
        <v>306</v>
      </c>
      <c r="K5580" t="s">
        <v>78</v>
      </c>
      <c r="M5580" t="s">
        <v>316</v>
      </c>
      <c r="N5580" t="s">
        <v>206</v>
      </c>
      <c r="O5580" t="s">
        <v>264</v>
      </c>
      <c r="P5580">
        <v>2050</v>
      </c>
      <c r="Q5580">
        <v>2</v>
      </c>
    </row>
    <row r="5581" spans="1:17" x14ac:dyDescent="0.25">
      <c r="A5581" t="s">
        <v>515</v>
      </c>
      <c r="B5581" t="s">
        <v>516</v>
      </c>
      <c r="C5581" t="s">
        <v>494</v>
      </c>
      <c r="D5581" t="s">
        <v>361</v>
      </c>
      <c r="E5581" t="s">
        <v>311</v>
      </c>
      <c r="F5581" t="s">
        <v>260</v>
      </c>
      <c r="G5581" t="s">
        <v>243</v>
      </c>
      <c r="H5581" t="s">
        <v>357</v>
      </c>
      <c r="I5581" t="s">
        <v>306</v>
      </c>
      <c r="K5581" t="s">
        <v>78</v>
      </c>
      <c r="M5581" t="s">
        <v>316</v>
      </c>
      <c r="N5581" t="s">
        <v>206</v>
      </c>
      <c r="O5581" t="s">
        <v>265</v>
      </c>
      <c r="P5581">
        <v>2050</v>
      </c>
      <c r="Q5581">
        <v>2</v>
      </c>
    </row>
    <row r="5582" spans="1:17" x14ac:dyDescent="0.25">
      <c r="A5582" t="s">
        <v>515</v>
      </c>
      <c r="B5582" t="s">
        <v>516</v>
      </c>
      <c r="C5582" t="s">
        <v>494</v>
      </c>
      <c r="D5582" t="s">
        <v>361</v>
      </c>
      <c r="E5582" t="s">
        <v>311</v>
      </c>
      <c r="F5582" t="s">
        <v>260</v>
      </c>
      <c r="G5582" t="s">
        <v>188</v>
      </c>
      <c r="H5582" t="s">
        <v>429</v>
      </c>
      <c r="I5582" t="s">
        <v>240</v>
      </c>
      <c r="J5582" t="s">
        <v>288</v>
      </c>
      <c r="K5582" t="s">
        <v>430</v>
      </c>
      <c r="L5582" t="s">
        <v>237</v>
      </c>
      <c r="M5582" t="s">
        <v>368</v>
      </c>
      <c r="O5582" t="s">
        <v>194</v>
      </c>
      <c r="P5582">
        <v>2015</v>
      </c>
      <c r="Q5582">
        <v>0.43107822699999998</v>
      </c>
    </row>
    <row r="5583" spans="1:17" x14ac:dyDescent="0.25">
      <c r="A5583" t="s">
        <v>515</v>
      </c>
      <c r="B5583" t="s">
        <v>516</v>
      </c>
      <c r="C5583" t="s">
        <v>494</v>
      </c>
      <c r="D5583" t="s">
        <v>361</v>
      </c>
      <c r="E5583" t="s">
        <v>311</v>
      </c>
      <c r="F5583" t="s">
        <v>260</v>
      </c>
      <c r="G5583" t="s">
        <v>188</v>
      </c>
      <c r="H5583" t="s">
        <v>429</v>
      </c>
      <c r="I5583" t="s">
        <v>240</v>
      </c>
      <c r="J5583" t="s">
        <v>288</v>
      </c>
      <c r="K5583" t="s">
        <v>430</v>
      </c>
      <c r="L5583" t="s">
        <v>237</v>
      </c>
      <c r="M5583" t="s">
        <v>368</v>
      </c>
      <c r="O5583" t="s">
        <v>194</v>
      </c>
      <c r="P5583">
        <v>2020</v>
      </c>
      <c r="Q5583">
        <v>0.42087701199999999</v>
      </c>
    </row>
    <row r="5584" spans="1:17" x14ac:dyDescent="0.25">
      <c r="A5584" t="s">
        <v>515</v>
      </c>
      <c r="B5584" t="s">
        <v>516</v>
      </c>
      <c r="C5584" t="s">
        <v>494</v>
      </c>
      <c r="D5584" t="s">
        <v>361</v>
      </c>
      <c r="E5584" t="s">
        <v>311</v>
      </c>
      <c r="F5584" t="s">
        <v>260</v>
      </c>
      <c r="G5584" t="s">
        <v>188</v>
      </c>
      <c r="H5584" t="s">
        <v>429</v>
      </c>
      <c r="I5584" t="s">
        <v>240</v>
      </c>
      <c r="J5584" t="s">
        <v>288</v>
      </c>
      <c r="K5584" t="s">
        <v>430</v>
      </c>
      <c r="L5584" t="s">
        <v>237</v>
      </c>
      <c r="M5584" t="s">
        <v>368</v>
      </c>
      <c r="O5584" t="s">
        <v>264</v>
      </c>
      <c r="P5584">
        <v>2020</v>
      </c>
      <c r="Q5584">
        <v>0.34894122</v>
      </c>
    </row>
    <row r="5585" spans="1:17" x14ac:dyDescent="0.25">
      <c r="A5585" t="s">
        <v>515</v>
      </c>
      <c r="B5585" t="s">
        <v>516</v>
      </c>
      <c r="C5585" t="s">
        <v>494</v>
      </c>
      <c r="D5585" t="s">
        <v>361</v>
      </c>
      <c r="E5585" t="s">
        <v>311</v>
      </c>
      <c r="F5585" t="s">
        <v>260</v>
      </c>
      <c r="G5585" t="s">
        <v>188</v>
      </c>
      <c r="H5585" t="s">
        <v>429</v>
      </c>
      <c r="I5585" t="s">
        <v>240</v>
      </c>
      <c r="J5585" t="s">
        <v>288</v>
      </c>
      <c r="K5585" t="s">
        <v>430</v>
      </c>
      <c r="L5585" t="s">
        <v>237</v>
      </c>
      <c r="M5585" t="s">
        <v>368</v>
      </c>
      <c r="O5585" t="s">
        <v>265</v>
      </c>
      <c r="P5585">
        <v>2020</v>
      </c>
      <c r="Q5585">
        <v>0.49290065300000002</v>
      </c>
    </row>
    <row r="5586" spans="1:17" x14ac:dyDescent="0.25">
      <c r="A5586" t="s">
        <v>515</v>
      </c>
      <c r="B5586" t="s">
        <v>516</v>
      </c>
      <c r="C5586" t="s">
        <v>494</v>
      </c>
      <c r="D5586" t="s">
        <v>361</v>
      </c>
      <c r="E5586" t="s">
        <v>311</v>
      </c>
      <c r="F5586" t="s">
        <v>260</v>
      </c>
      <c r="G5586" t="s">
        <v>188</v>
      </c>
      <c r="H5586" t="s">
        <v>429</v>
      </c>
      <c r="I5586" t="s">
        <v>240</v>
      </c>
      <c r="J5586" t="s">
        <v>288</v>
      </c>
      <c r="K5586" t="s">
        <v>430</v>
      </c>
      <c r="L5586" t="s">
        <v>237</v>
      </c>
      <c r="M5586" t="s">
        <v>368</v>
      </c>
      <c r="O5586" t="s">
        <v>194</v>
      </c>
      <c r="P5586">
        <v>2030</v>
      </c>
      <c r="Q5586">
        <v>0.40122581299999999</v>
      </c>
    </row>
    <row r="5587" spans="1:17" x14ac:dyDescent="0.25">
      <c r="A5587" t="s">
        <v>515</v>
      </c>
      <c r="B5587" t="s">
        <v>516</v>
      </c>
      <c r="C5587" t="s">
        <v>494</v>
      </c>
      <c r="D5587" t="s">
        <v>361</v>
      </c>
      <c r="E5587" t="s">
        <v>311</v>
      </c>
      <c r="F5587" t="s">
        <v>260</v>
      </c>
      <c r="G5587" t="s">
        <v>188</v>
      </c>
      <c r="H5587" t="s">
        <v>429</v>
      </c>
      <c r="I5587" t="s">
        <v>240</v>
      </c>
      <c r="J5587" t="s">
        <v>288</v>
      </c>
      <c r="K5587" t="s">
        <v>430</v>
      </c>
      <c r="L5587" t="s">
        <v>237</v>
      </c>
      <c r="M5587" t="s">
        <v>368</v>
      </c>
      <c r="O5587" t="s">
        <v>194</v>
      </c>
      <c r="P5587">
        <v>2050</v>
      </c>
      <c r="Q5587">
        <v>0.36475867699999998</v>
      </c>
    </row>
    <row r="5588" spans="1:17" x14ac:dyDescent="0.25">
      <c r="A5588" t="s">
        <v>515</v>
      </c>
      <c r="B5588" t="s">
        <v>516</v>
      </c>
      <c r="C5588" t="s">
        <v>494</v>
      </c>
      <c r="D5588" t="s">
        <v>361</v>
      </c>
      <c r="E5588" t="s">
        <v>311</v>
      </c>
      <c r="F5588" t="s">
        <v>260</v>
      </c>
      <c r="G5588" t="s">
        <v>188</v>
      </c>
      <c r="H5588" t="s">
        <v>429</v>
      </c>
      <c r="I5588" t="s">
        <v>240</v>
      </c>
      <c r="J5588" t="s">
        <v>288</v>
      </c>
      <c r="K5588" t="s">
        <v>430</v>
      </c>
      <c r="L5588" t="s">
        <v>237</v>
      </c>
      <c r="M5588" t="s">
        <v>368</v>
      </c>
      <c r="O5588" t="s">
        <v>264</v>
      </c>
      <c r="P5588">
        <v>2050</v>
      </c>
      <c r="Q5588">
        <v>0.28902520900000001</v>
      </c>
    </row>
    <row r="5589" spans="1:17" x14ac:dyDescent="0.25">
      <c r="A5589" t="s">
        <v>515</v>
      </c>
      <c r="B5589" t="s">
        <v>516</v>
      </c>
      <c r="C5589" t="s">
        <v>494</v>
      </c>
      <c r="D5589" t="s">
        <v>361</v>
      </c>
      <c r="E5589" t="s">
        <v>311</v>
      </c>
      <c r="F5589" t="s">
        <v>260</v>
      </c>
      <c r="G5589" t="s">
        <v>188</v>
      </c>
      <c r="H5589" t="s">
        <v>429</v>
      </c>
      <c r="I5589" t="s">
        <v>240</v>
      </c>
      <c r="J5589" t="s">
        <v>288</v>
      </c>
      <c r="K5589" t="s">
        <v>430</v>
      </c>
      <c r="L5589" t="s">
        <v>237</v>
      </c>
      <c r="M5589" t="s">
        <v>368</v>
      </c>
      <c r="O5589" t="s">
        <v>265</v>
      </c>
      <c r="P5589">
        <v>2050</v>
      </c>
      <c r="Q5589">
        <v>0.49680008599999997</v>
      </c>
    </row>
    <row r="5590" spans="1:17" x14ac:dyDescent="0.25">
      <c r="A5590" t="s">
        <v>515</v>
      </c>
      <c r="B5590" t="s">
        <v>516</v>
      </c>
      <c r="C5590" t="s">
        <v>494</v>
      </c>
      <c r="D5590" t="s">
        <v>361</v>
      </c>
      <c r="E5590" t="s">
        <v>311</v>
      </c>
      <c r="F5590" t="s">
        <v>260</v>
      </c>
      <c r="G5590" t="s">
        <v>188</v>
      </c>
      <c r="H5590" t="s">
        <v>431</v>
      </c>
      <c r="I5590" t="s">
        <v>240</v>
      </c>
      <c r="J5590" t="s">
        <v>290</v>
      </c>
      <c r="K5590" t="s">
        <v>430</v>
      </c>
      <c r="L5590" t="s">
        <v>237</v>
      </c>
      <c r="M5590" t="s">
        <v>368</v>
      </c>
      <c r="O5590" t="s">
        <v>194</v>
      </c>
      <c r="P5590">
        <v>2015</v>
      </c>
      <c r="Q5590">
        <v>0.34103125000000001</v>
      </c>
    </row>
    <row r="5591" spans="1:17" x14ac:dyDescent="0.25">
      <c r="A5591" t="s">
        <v>515</v>
      </c>
      <c r="B5591" t="s">
        <v>516</v>
      </c>
      <c r="C5591" t="s">
        <v>494</v>
      </c>
      <c r="D5591" t="s">
        <v>361</v>
      </c>
      <c r="E5591" t="s">
        <v>311</v>
      </c>
      <c r="F5591" t="s">
        <v>260</v>
      </c>
      <c r="G5591" t="s">
        <v>188</v>
      </c>
      <c r="H5591" t="s">
        <v>431</v>
      </c>
      <c r="I5591" t="s">
        <v>240</v>
      </c>
      <c r="J5591" t="s">
        <v>290</v>
      </c>
      <c r="K5591" t="s">
        <v>430</v>
      </c>
      <c r="L5591" t="s">
        <v>237</v>
      </c>
      <c r="M5591" t="s">
        <v>368</v>
      </c>
      <c r="O5591" t="s">
        <v>194</v>
      </c>
      <c r="P5591">
        <v>2020</v>
      </c>
      <c r="Q5591">
        <v>0.33259030099999998</v>
      </c>
    </row>
    <row r="5592" spans="1:17" x14ac:dyDescent="0.25">
      <c r="A5592" t="s">
        <v>515</v>
      </c>
      <c r="B5592" t="s">
        <v>516</v>
      </c>
      <c r="C5592" t="s">
        <v>494</v>
      </c>
      <c r="D5592" t="s">
        <v>361</v>
      </c>
      <c r="E5592" t="s">
        <v>311</v>
      </c>
      <c r="F5592" t="s">
        <v>260</v>
      </c>
      <c r="G5592" t="s">
        <v>188</v>
      </c>
      <c r="H5592" t="s">
        <v>431</v>
      </c>
      <c r="I5592" t="s">
        <v>240</v>
      </c>
      <c r="J5592" t="s">
        <v>290</v>
      </c>
      <c r="K5592" t="s">
        <v>430</v>
      </c>
      <c r="L5592" t="s">
        <v>237</v>
      </c>
      <c r="M5592" t="s">
        <v>368</v>
      </c>
      <c r="O5592" t="s">
        <v>264</v>
      </c>
      <c r="P5592">
        <v>2020</v>
      </c>
      <c r="Q5592">
        <v>0.28987656299999998</v>
      </c>
    </row>
    <row r="5593" spans="1:17" x14ac:dyDescent="0.25">
      <c r="A5593" t="s">
        <v>515</v>
      </c>
      <c r="B5593" t="s">
        <v>516</v>
      </c>
      <c r="C5593" t="s">
        <v>494</v>
      </c>
      <c r="D5593" t="s">
        <v>361</v>
      </c>
      <c r="E5593" t="s">
        <v>311</v>
      </c>
      <c r="F5593" t="s">
        <v>260</v>
      </c>
      <c r="G5593" t="s">
        <v>188</v>
      </c>
      <c r="H5593" t="s">
        <v>431</v>
      </c>
      <c r="I5593" t="s">
        <v>240</v>
      </c>
      <c r="J5593" t="s">
        <v>290</v>
      </c>
      <c r="K5593" t="s">
        <v>430</v>
      </c>
      <c r="L5593" t="s">
        <v>237</v>
      </c>
      <c r="M5593" t="s">
        <v>368</v>
      </c>
      <c r="O5593" t="s">
        <v>265</v>
      </c>
      <c r="P5593">
        <v>2020</v>
      </c>
      <c r="Q5593">
        <v>0.39218593800000001</v>
      </c>
    </row>
    <row r="5594" spans="1:17" x14ac:dyDescent="0.25">
      <c r="A5594" t="s">
        <v>515</v>
      </c>
      <c r="B5594" t="s">
        <v>516</v>
      </c>
      <c r="C5594" t="s">
        <v>494</v>
      </c>
      <c r="D5594" t="s">
        <v>361</v>
      </c>
      <c r="E5594" t="s">
        <v>311</v>
      </c>
      <c r="F5594" t="s">
        <v>260</v>
      </c>
      <c r="G5594" t="s">
        <v>188</v>
      </c>
      <c r="H5594" t="s">
        <v>431</v>
      </c>
      <c r="I5594" t="s">
        <v>240</v>
      </c>
      <c r="J5594" t="s">
        <v>290</v>
      </c>
      <c r="K5594" t="s">
        <v>430</v>
      </c>
      <c r="L5594" t="s">
        <v>237</v>
      </c>
      <c r="M5594" t="s">
        <v>368</v>
      </c>
      <c r="O5594" t="s">
        <v>194</v>
      </c>
      <c r="P5594">
        <v>2030</v>
      </c>
      <c r="Q5594">
        <v>0.31633000500000003</v>
      </c>
    </row>
    <row r="5595" spans="1:17" x14ac:dyDescent="0.25">
      <c r="A5595" t="s">
        <v>515</v>
      </c>
      <c r="B5595" t="s">
        <v>516</v>
      </c>
      <c r="C5595" t="s">
        <v>494</v>
      </c>
      <c r="D5595" t="s">
        <v>361</v>
      </c>
      <c r="E5595" t="s">
        <v>311</v>
      </c>
      <c r="F5595" t="s">
        <v>260</v>
      </c>
      <c r="G5595" t="s">
        <v>188</v>
      </c>
      <c r="H5595" t="s">
        <v>431</v>
      </c>
      <c r="I5595" t="s">
        <v>240</v>
      </c>
      <c r="J5595" t="s">
        <v>290</v>
      </c>
      <c r="K5595" t="s">
        <v>430</v>
      </c>
      <c r="L5595" t="s">
        <v>237</v>
      </c>
      <c r="M5595" t="s">
        <v>368</v>
      </c>
      <c r="O5595" t="s">
        <v>194</v>
      </c>
      <c r="P5595">
        <v>2050</v>
      </c>
      <c r="Q5595">
        <v>0.28615543799999998</v>
      </c>
    </row>
    <row r="5596" spans="1:17" x14ac:dyDescent="0.25">
      <c r="A5596" t="s">
        <v>515</v>
      </c>
      <c r="B5596" t="s">
        <v>516</v>
      </c>
      <c r="C5596" t="s">
        <v>494</v>
      </c>
      <c r="D5596" t="s">
        <v>361</v>
      </c>
      <c r="E5596" t="s">
        <v>311</v>
      </c>
      <c r="F5596" t="s">
        <v>260</v>
      </c>
      <c r="G5596" t="s">
        <v>188</v>
      </c>
      <c r="H5596" t="s">
        <v>431</v>
      </c>
      <c r="I5596" t="s">
        <v>240</v>
      </c>
      <c r="J5596" t="s">
        <v>290</v>
      </c>
      <c r="K5596" t="s">
        <v>430</v>
      </c>
      <c r="L5596" t="s">
        <v>237</v>
      </c>
      <c r="M5596" t="s">
        <v>368</v>
      </c>
      <c r="O5596" t="s">
        <v>264</v>
      </c>
      <c r="P5596">
        <v>2050</v>
      </c>
      <c r="Q5596">
        <v>0.237247504</v>
      </c>
    </row>
    <row r="5597" spans="1:17" x14ac:dyDescent="0.25">
      <c r="A5597" t="s">
        <v>515</v>
      </c>
      <c r="B5597" t="s">
        <v>516</v>
      </c>
      <c r="C5597" t="s">
        <v>494</v>
      </c>
      <c r="D5597" t="s">
        <v>361</v>
      </c>
      <c r="E5597" t="s">
        <v>311</v>
      </c>
      <c r="F5597" t="s">
        <v>260</v>
      </c>
      <c r="G5597" t="s">
        <v>188</v>
      </c>
      <c r="H5597" t="s">
        <v>431</v>
      </c>
      <c r="I5597" t="s">
        <v>240</v>
      </c>
      <c r="J5597" t="s">
        <v>290</v>
      </c>
      <c r="K5597" t="s">
        <v>430</v>
      </c>
      <c r="L5597" t="s">
        <v>237</v>
      </c>
      <c r="M5597" t="s">
        <v>368</v>
      </c>
      <c r="O5597" t="s">
        <v>265</v>
      </c>
      <c r="P5597">
        <v>2050</v>
      </c>
      <c r="Q5597">
        <v>0.395412506</v>
      </c>
    </row>
    <row r="5598" spans="1:17" x14ac:dyDescent="0.25">
      <c r="A5598" t="s">
        <v>515</v>
      </c>
      <c r="B5598" t="s">
        <v>516</v>
      </c>
      <c r="C5598" t="s">
        <v>494</v>
      </c>
      <c r="D5598" t="s">
        <v>361</v>
      </c>
      <c r="E5598" t="s">
        <v>311</v>
      </c>
      <c r="F5598" t="s">
        <v>260</v>
      </c>
      <c r="G5598" t="s">
        <v>188</v>
      </c>
      <c r="H5598" t="s">
        <v>432</v>
      </c>
      <c r="I5598" t="s">
        <v>433</v>
      </c>
      <c r="J5598" t="s">
        <v>434</v>
      </c>
      <c r="K5598" t="s">
        <v>191</v>
      </c>
      <c r="M5598" t="s">
        <v>210</v>
      </c>
      <c r="N5598" t="s">
        <v>206</v>
      </c>
      <c r="O5598" t="s">
        <v>194</v>
      </c>
      <c r="P5598">
        <v>2015</v>
      </c>
      <c r="Q5598">
        <v>1.7299841260000001E-2</v>
      </c>
    </row>
    <row r="5599" spans="1:17" x14ac:dyDescent="0.25">
      <c r="A5599" t="s">
        <v>515</v>
      </c>
      <c r="B5599" t="s">
        <v>516</v>
      </c>
      <c r="C5599" t="s">
        <v>494</v>
      </c>
      <c r="D5599" t="s">
        <v>361</v>
      </c>
      <c r="E5599" t="s">
        <v>311</v>
      </c>
      <c r="F5599" t="s">
        <v>260</v>
      </c>
      <c r="G5599" t="s">
        <v>188</v>
      </c>
      <c r="H5599" t="s">
        <v>432</v>
      </c>
      <c r="I5599" t="s">
        <v>433</v>
      </c>
      <c r="J5599" t="s">
        <v>434</v>
      </c>
      <c r="K5599" t="s">
        <v>191</v>
      </c>
      <c r="M5599" t="s">
        <v>210</v>
      </c>
      <c r="N5599" t="s">
        <v>206</v>
      </c>
      <c r="O5599" t="s">
        <v>194</v>
      </c>
      <c r="P5599">
        <v>2020</v>
      </c>
      <c r="Q5599">
        <v>1.664048655E-2</v>
      </c>
    </row>
    <row r="5600" spans="1:17" x14ac:dyDescent="0.25">
      <c r="A5600" t="s">
        <v>515</v>
      </c>
      <c r="B5600" t="s">
        <v>516</v>
      </c>
      <c r="C5600" t="s">
        <v>494</v>
      </c>
      <c r="D5600" t="s">
        <v>361</v>
      </c>
      <c r="E5600" t="s">
        <v>311</v>
      </c>
      <c r="F5600" t="s">
        <v>260</v>
      </c>
      <c r="G5600" t="s">
        <v>188</v>
      </c>
      <c r="H5600" t="s">
        <v>432</v>
      </c>
      <c r="I5600" t="s">
        <v>433</v>
      </c>
      <c r="J5600" t="s">
        <v>434</v>
      </c>
      <c r="K5600" t="s">
        <v>191</v>
      </c>
      <c r="M5600" t="s">
        <v>210</v>
      </c>
      <c r="N5600" t="s">
        <v>206</v>
      </c>
      <c r="O5600" t="s">
        <v>264</v>
      </c>
      <c r="P5600">
        <v>2020</v>
      </c>
      <c r="Q5600">
        <v>0.01</v>
      </c>
    </row>
    <row r="5601" spans="1:17" x14ac:dyDescent="0.25">
      <c r="A5601" t="s">
        <v>515</v>
      </c>
      <c r="B5601" t="s">
        <v>516</v>
      </c>
      <c r="C5601" t="s">
        <v>494</v>
      </c>
      <c r="D5601" t="s">
        <v>361</v>
      </c>
      <c r="E5601" t="s">
        <v>311</v>
      </c>
      <c r="F5601" t="s">
        <v>260</v>
      </c>
      <c r="G5601" t="s">
        <v>188</v>
      </c>
      <c r="H5601" t="s">
        <v>432</v>
      </c>
      <c r="I5601" t="s">
        <v>433</v>
      </c>
      <c r="J5601" t="s">
        <v>434</v>
      </c>
      <c r="K5601" t="s">
        <v>191</v>
      </c>
      <c r="M5601" t="s">
        <v>210</v>
      </c>
      <c r="N5601" t="s">
        <v>206</v>
      </c>
      <c r="O5601" t="s">
        <v>265</v>
      </c>
      <c r="P5601">
        <v>2020</v>
      </c>
      <c r="Q5601">
        <v>0.13</v>
      </c>
    </row>
    <row r="5602" spans="1:17" x14ac:dyDescent="0.25">
      <c r="A5602" t="s">
        <v>515</v>
      </c>
      <c r="B5602" t="s">
        <v>516</v>
      </c>
      <c r="C5602" t="s">
        <v>494</v>
      </c>
      <c r="D5602" t="s">
        <v>361</v>
      </c>
      <c r="E5602" t="s">
        <v>311</v>
      </c>
      <c r="F5602" t="s">
        <v>260</v>
      </c>
      <c r="G5602" t="s">
        <v>188</v>
      </c>
      <c r="H5602" t="s">
        <v>432</v>
      </c>
      <c r="I5602" t="s">
        <v>433</v>
      </c>
      <c r="J5602" t="s">
        <v>434</v>
      </c>
      <c r="K5602" t="s">
        <v>191</v>
      </c>
      <c r="M5602" t="s">
        <v>210</v>
      </c>
      <c r="N5602" t="s">
        <v>206</v>
      </c>
      <c r="O5602" t="s">
        <v>194</v>
      </c>
      <c r="P5602">
        <v>2030</v>
      </c>
      <c r="Q5602">
        <v>1.6638596950000001E-2</v>
      </c>
    </row>
    <row r="5603" spans="1:17" x14ac:dyDescent="0.25">
      <c r="A5603" t="s">
        <v>515</v>
      </c>
      <c r="B5603" t="s">
        <v>516</v>
      </c>
      <c r="C5603" t="s">
        <v>494</v>
      </c>
      <c r="D5603" t="s">
        <v>361</v>
      </c>
      <c r="E5603" t="s">
        <v>311</v>
      </c>
      <c r="F5603" t="s">
        <v>260</v>
      </c>
      <c r="G5603" t="s">
        <v>188</v>
      </c>
      <c r="H5603" t="s">
        <v>432</v>
      </c>
      <c r="I5603" t="s">
        <v>433</v>
      </c>
      <c r="J5603" t="s">
        <v>434</v>
      </c>
      <c r="K5603" t="s">
        <v>191</v>
      </c>
      <c r="M5603" t="s">
        <v>210</v>
      </c>
      <c r="N5603" t="s">
        <v>206</v>
      </c>
      <c r="O5603" t="s">
        <v>194</v>
      </c>
      <c r="P5603">
        <v>2050</v>
      </c>
      <c r="Q5603">
        <v>1.6638596950000001E-2</v>
      </c>
    </row>
    <row r="5604" spans="1:17" x14ac:dyDescent="0.25">
      <c r="A5604" t="s">
        <v>515</v>
      </c>
      <c r="B5604" t="s">
        <v>516</v>
      </c>
      <c r="C5604" t="s">
        <v>494</v>
      </c>
      <c r="D5604" t="s">
        <v>361</v>
      </c>
      <c r="E5604" t="s">
        <v>311</v>
      </c>
      <c r="F5604" t="s">
        <v>260</v>
      </c>
      <c r="G5604" t="s">
        <v>188</v>
      </c>
      <c r="H5604" t="s">
        <v>432</v>
      </c>
      <c r="I5604" t="s">
        <v>433</v>
      </c>
      <c r="J5604" t="s">
        <v>434</v>
      </c>
      <c r="K5604" t="s">
        <v>191</v>
      </c>
      <c r="M5604" t="s">
        <v>210</v>
      </c>
      <c r="N5604" t="s">
        <v>206</v>
      </c>
      <c r="O5604" t="s">
        <v>264</v>
      </c>
      <c r="P5604">
        <v>2050</v>
      </c>
      <c r="Q5604">
        <v>0.01</v>
      </c>
    </row>
    <row r="5605" spans="1:17" x14ac:dyDescent="0.25">
      <c r="A5605" t="s">
        <v>515</v>
      </c>
      <c r="B5605" t="s">
        <v>516</v>
      </c>
      <c r="C5605" t="s">
        <v>494</v>
      </c>
      <c r="D5605" t="s">
        <v>361</v>
      </c>
      <c r="E5605" t="s">
        <v>311</v>
      </c>
      <c r="F5605" t="s">
        <v>260</v>
      </c>
      <c r="G5605" t="s">
        <v>188</v>
      </c>
      <c r="H5605" t="s">
        <v>432</v>
      </c>
      <c r="I5605" t="s">
        <v>433</v>
      </c>
      <c r="J5605" t="s">
        <v>434</v>
      </c>
      <c r="K5605" t="s">
        <v>191</v>
      </c>
      <c r="M5605" t="s">
        <v>210</v>
      </c>
      <c r="N5605" t="s">
        <v>206</v>
      </c>
      <c r="O5605" t="s">
        <v>265</v>
      </c>
      <c r="P5605">
        <v>2050</v>
      </c>
      <c r="Q5605">
        <v>0.13</v>
      </c>
    </row>
    <row r="5606" spans="1:17" x14ac:dyDescent="0.25">
      <c r="A5606" t="s">
        <v>515</v>
      </c>
      <c r="B5606" t="s">
        <v>516</v>
      </c>
      <c r="C5606" t="s">
        <v>494</v>
      </c>
      <c r="D5606" t="s">
        <v>361</v>
      </c>
      <c r="E5606" t="s">
        <v>311</v>
      </c>
      <c r="F5606" t="s">
        <v>260</v>
      </c>
      <c r="G5606" t="s">
        <v>188</v>
      </c>
      <c r="H5606" t="s">
        <v>436</v>
      </c>
      <c r="I5606" t="s">
        <v>436</v>
      </c>
      <c r="M5606" t="s">
        <v>395</v>
      </c>
      <c r="O5606" t="s">
        <v>194</v>
      </c>
      <c r="P5606">
        <v>2015</v>
      </c>
      <c r="Q5606">
        <v>1</v>
      </c>
    </row>
    <row r="5607" spans="1:17" x14ac:dyDescent="0.25">
      <c r="A5607" t="s">
        <v>515</v>
      </c>
      <c r="B5607" t="s">
        <v>516</v>
      </c>
      <c r="C5607" t="s">
        <v>494</v>
      </c>
      <c r="D5607" t="s">
        <v>361</v>
      </c>
      <c r="E5607" t="s">
        <v>311</v>
      </c>
      <c r="F5607" t="s">
        <v>260</v>
      </c>
      <c r="G5607" t="s">
        <v>188</v>
      </c>
      <c r="H5607" t="s">
        <v>436</v>
      </c>
      <c r="I5607" t="s">
        <v>436</v>
      </c>
      <c r="M5607" t="s">
        <v>395</v>
      </c>
      <c r="O5607" t="s">
        <v>194</v>
      </c>
      <c r="P5607">
        <v>2020</v>
      </c>
      <c r="Q5607">
        <v>1</v>
      </c>
    </row>
    <row r="5608" spans="1:17" x14ac:dyDescent="0.25">
      <c r="A5608" t="s">
        <v>515</v>
      </c>
      <c r="B5608" t="s">
        <v>516</v>
      </c>
      <c r="C5608" t="s">
        <v>494</v>
      </c>
      <c r="D5608" t="s">
        <v>361</v>
      </c>
      <c r="E5608" t="s">
        <v>311</v>
      </c>
      <c r="F5608" t="s">
        <v>260</v>
      </c>
      <c r="G5608" t="s">
        <v>188</v>
      </c>
      <c r="H5608" t="s">
        <v>436</v>
      </c>
      <c r="I5608" t="s">
        <v>436</v>
      </c>
      <c r="M5608" t="s">
        <v>395</v>
      </c>
      <c r="O5608" t="s">
        <v>264</v>
      </c>
      <c r="P5608">
        <v>2020</v>
      </c>
      <c r="Q5608">
        <v>0</v>
      </c>
    </row>
    <row r="5609" spans="1:17" x14ac:dyDescent="0.25">
      <c r="A5609" t="s">
        <v>515</v>
      </c>
      <c r="B5609" t="s">
        <v>516</v>
      </c>
      <c r="C5609" t="s">
        <v>494</v>
      </c>
      <c r="D5609" t="s">
        <v>361</v>
      </c>
      <c r="E5609" t="s">
        <v>311</v>
      </c>
      <c r="F5609" t="s">
        <v>260</v>
      </c>
      <c r="G5609" t="s">
        <v>188</v>
      </c>
      <c r="H5609" t="s">
        <v>436</v>
      </c>
      <c r="I5609" t="s">
        <v>436</v>
      </c>
      <c r="M5609" t="s">
        <v>395</v>
      </c>
      <c r="O5609" t="s">
        <v>265</v>
      </c>
      <c r="P5609">
        <v>2020</v>
      </c>
      <c r="Q5609">
        <v>1</v>
      </c>
    </row>
    <row r="5610" spans="1:17" x14ac:dyDescent="0.25">
      <c r="A5610" t="s">
        <v>515</v>
      </c>
      <c r="B5610" t="s">
        <v>516</v>
      </c>
      <c r="C5610" t="s">
        <v>494</v>
      </c>
      <c r="D5610" t="s">
        <v>361</v>
      </c>
      <c r="E5610" t="s">
        <v>311</v>
      </c>
      <c r="F5610" t="s">
        <v>260</v>
      </c>
      <c r="G5610" t="s">
        <v>188</v>
      </c>
      <c r="H5610" t="s">
        <v>436</v>
      </c>
      <c r="I5610" t="s">
        <v>436</v>
      </c>
      <c r="M5610" t="s">
        <v>395</v>
      </c>
      <c r="O5610" t="s">
        <v>194</v>
      </c>
      <c r="P5610">
        <v>2030</v>
      </c>
      <c r="Q5610">
        <v>1</v>
      </c>
    </row>
    <row r="5611" spans="1:17" x14ac:dyDescent="0.25">
      <c r="A5611" t="s">
        <v>515</v>
      </c>
      <c r="B5611" t="s">
        <v>516</v>
      </c>
      <c r="C5611" t="s">
        <v>494</v>
      </c>
      <c r="D5611" t="s">
        <v>361</v>
      </c>
      <c r="E5611" t="s">
        <v>311</v>
      </c>
      <c r="F5611" t="s">
        <v>260</v>
      </c>
      <c r="G5611" t="s">
        <v>188</v>
      </c>
      <c r="H5611" t="s">
        <v>436</v>
      </c>
      <c r="I5611" t="s">
        <v>436</v>
      </c>
      <c r="M5611" t="s">
        <v>395</v>
      </c>
      <c r="O5611" t="s">
        <v>194</v>
      </c>
      <c r="P5611">
        <v>2050</v>
      </c>
      <c r="Q5611">
        <v>1</v>
      </c>
    </row>
    <row r="5612" spans="1:17" x14ac:dyDescent="0.25">
      <c r="A5612" t="s">
        <v>515</v>
      </c>
      <c r="B5612" t="s">
        <v>516</v>
      </c>
      <c r="C5612" t="s">
        <v>494</v>
      </c>
      <c r="D5612" t="s">
        <v>361</v>
      </c>
      <c r="E5612" t="s">
        <v>311</v>
      </c>
      <c r="F5612" t="s">
        <v>260</v>
      </c>
      <c r="G5612" t="s">
        <v>188</v>
      </c>
      <c r="H5612" t="s">
        <v>436</v>
      </c>
      <c r="I5612" t="s">
        <v>436</v>
      </c>
      <c r="M5612" t="s">
        <v>395</v>
      </c>
      <c r="O5612" t="s">
        <v>264</v>
      </c>
      <c r="P5612">
        <v>2050</v>
      </c>
      <c r="Q5612">
        <v>0</v>
      </c>
    </row>
    <row r="5613" spans="1:17" x14ac:dyDescent="0.25">
      <c r="A5613" t="s">
        <v>515</v>
      </c>
      <c r="B5613" t="s">
        <v>516</v>
      </c>
      <c r="C5613" t="s">
        <v>494</v>
      </c>
      <c r="D5613" t="s">
        <v>361</v>
      </c>
      <c r="E5613" t="s">
        <v>311</v>
      </c>
      <c r="F5613" t="s">
        <v>260</v>
      </c>
      <c r="G5613" t="s">
        <v>188</v>
      </c>
      <c r="H5613" t="s">
        <v>436</v>
      </c>
      <c r="I5613" t="s">
        <v>436</v>
      </c>
      <c r="M5613" t="s">
        <v>395</v>
      </c>
      <c r="O5613" t="s">
        <v>265</v>
      </c>
      <c r="P5613">
        <v>2050</v>
      </c>
      <c r="Q5613">
        <v>1</v>
      </c>
    </row>
    <row r="5614" spans="1:17" x14ac:dyDescent="0.25">
      <c r="A5614" t="s">
        <v>515</v>
      </c>
      <c r="B5614" t="s">
        <v>516</v>
      </c>
      <c r="C5614" t="s">
        <v>494</v>
      </c>
      <c r="D5614" t="s">
        <v>361</v>
      </c>
      <c r="E5614" t="s">
        <v>311</v>
      </c>
      <c r="F5614" t="s">
        <v>260</v>
      </c>
      <c r="G5614" t="s">
        <v>188</v>
      </c>
      <c r="H5614" t="s">
        <v>338</v>
      </c>
      <c r="I5614" t="s">
        <v>234</v>
      </c>
      <c r="J5614" t="s">
        <v>235</v>
      </c>
      <c r="K5614" t="s">
        <v>325</v>
      </c>
      <c r="L5614" t="s">
        <v>237</v>
      </c>
      <c r="O5614" t="s">
        <v>194</v>
      </c>
      <c r="P5614">
        <v>2015</v>
      </c>
      <c r="Q5614">
        <v>21400</v>
      </c>
    </row>
    <row r="5615" spans="1:17" x14ac:dyDescent="0.25">
      <c r="A5615" t="s">
        <v>515</v>
      </c>
      <c r="B5615" t="s">
        <v>516</v>
      </c>
      <c r="C5615" t="s">
        <v>494</v>
      </c>
      <c r="D5615" t="s">
        <v>361</v>
      </c>
      <c r="E5615" t="s">
        <v>311</v>
      </c>
      <c r="F5615" t="s">
        <v>260</v>
      </c>
      <c r="G5615" t="s">
        <v>188</v>
      </c>
      <c r="H5615" t="s">
        <v>338</v>
      </c>
      <c r="I5615" t="s">
        <v>234</v>
      </c>
      <c r="J5615" t="s">
        <v>235</v>
      </c>
      <c r="K5615" t="s">
        <v>325</v>
      </c>
      <c r="L5615" t="s">
        <v>237</v>
      </c>
      <c r="O5615" t="s">
        <v>194</v>
      </c>
      <c r="P5615">
        <v>2020</v>
      </c>
      <c r="Q5615">
        <v>20900</v>
      </c>
    </row>
    <row r="5616" spans="1:17" x14ac:dyDescent="0.25">
      <c r="A5616" t="s">
        <v>515</v>
      </c>
      <c r="B5616" t="s">
        <v>516</v>
      </c>
      <c r="C5616" t="s">
        <v>494</v>
      </c>
      <c r="D5616" t="s">
        <v>361</v>
      </c>
      <c r="E5616" t="s">
        <v>311</v>
      </c>
      <c r="F5616" t="s">
        <v>260</v>
      </c>
      <c r="G5616" t="s">
        <v>188</v>
      </c>
      <c r="H5616" t="s">
        <v>338</v>
      </c>
      <c r="I5616" t="s">
        <v>234</v>
      </c>
      <c r="J5616" t="s">
        <v>235</v>
      </c>
      <c r="K5616" t="s">
        <v>325</v>
      </c>
      <c r="L5616" t="s">
        <v>237</v>
      </c>
      <c r="O5616" t="s">
        <v>264</v>
      </c>
      <c r="P5616">
        <v>2020</v>
      </c>
      <c r="Q5616">
        <v>17600</v>
      </c>
    </row>
    <row r="5617" spans="1:17" x14ac:dyDescent="0.25">
      <c r="A5617" t="s">
        <v>515</v>
      </c>
      <c r="B5617" t="s">
        <v>516</v>
      </c>
      <c r="C5617" t="s">
        <v>494</v>
      </c>
      <c r="D5617" t="s">
        <v>361</v>
      </c>
      <c r="E5617" t="s">
        <v>311</v>
      </c>
      <c r="F5617" t="s">
        <v>260</v>
      </c>
      <c r="G5617" t="s">
        <v>188</v>
      </c>
      <c r="H5617" t="s">
        <v>338</v>
      </c>
      <c r="I5617" t="s">
        <v>234</v>
      </c>
      <c r="J5617" t="s">
        <v>235</v>
      </c>
      <c r="K5617" t="s">
        <v>325</v>
      </c>
      <c r="L5617" t="s">
        <v>237</v>
      </c>
      <c r="O5617" t="s">
        <v>265</v>
      </c>
      <c r="P5617">
        <v>2020</v>
      </c>
      <c r="Q5617">
        <v>24300</v>
      </c>
    </row>
    <row r="5618" spans="1:17" x14ac:dyDescent="0.25">
      <c r="A5618" t="s">
        <v>515</v>
      </c>
      <c r="B5618" t="s">
        <v>516</v>
      </c>
      <c r="C5618" t="s">
        <v>494</v>
      </c>
      <c r="D5618" t="s">
        <v>361</v>
      </c>
      <c r="E5618" t="s">
        <v>311</v>
      </c>
      <c r="F5618" t="s">
        <v>260</v>
      </c>
      <c r="G5618" t="s">
        <v>188</v>
      </c>
      <c r="H5618" t="s">
        <v>338</v>
      </c>
      <c r="I5618" t="s">
        <v>234</v>
      </c>
      <c r="J5618" t="s">
        <v>235</v>
      </c>
      <c r="K5618" t="s">
        <v>325</v>
      </c>
      <c r="L5618" t="s">
        <v>237</v>
      </c>
      <c r="O5618" t="s">
        <v>194</v>
      </c>
      <c r="P5618">
        <v>2030</v>
      </c>
      <c r="Q5618">
        <v>20000</v>
      </c>
    </row>
    <row r="5619" spans="1:17" x14ac:dyDescent="0.25">
      <c r="A5619" t="s">
        <v>515</v>
      </c>
      <c r="B5619" t="s">
        <v>516</v>
      </c>
      <c r="C5619" t="s">
        <v>494</v>
      </c>
      <c r="D5619" t="s">
        <v>361</v>
      </c>
      <c r="E5619" t="s">
        <v>311</v>
      </c>
      <c r="F5619" t="s">
        <v>260</v>
      </c>
      <c r="G5619" t="s">
        <v>188</v>
      </c>
      <c r="H5619" t="s">
        <v>338</v>
      </c>
      <c r="I5619" t="s">
        <v>234</v>
      </c>
      <c r="J5619" t="s">
        <v>235</v>
      </c>
      <c r="K5619" t="s">
        <v>325</v>
      </c>
      <c r="L5619" t="s">
        <v>237</v>
      </c>
      <c r="O5619" t="s">
        <v>194</v>
      </c>
      <c r="P5619">
        <v>2050</v>
      </c>
      <c r="Q5619">
        <v>18300</v>
      </c>
    </row>
    <row r="5620" spans="1:17" x14ac:dyDescent="0.25">
      <c r="A5620" t="s">
        <v>515</v>
      </c>
      <c r="B5620" t="s">
        <v>516</v>
      </c>
      <c r="C5620" t="s">
        <v>494</v>
      </c>
      <c r="D5620" t="s">
        <v>361</v>
      </c>
      <c r="E5620" t="s">
        <v>311</v>
      </c>
      <c r="F5620" t="s">
        <v>260</v>
      </c>
      <c r="G5620" t="s">
        <v>188</v>
      </c>
      <c r="H5620" t="s">
        <v>338</v>
      </c>
      <c r="I5620" t="s">
        <v>234</v>
      </c>
      <c r="J5620" t="s">
        <v>235</v>
      </c>
      <c r="K5620" t="s">
        <v>325</v>
      </c>
      <c r="L5620" t="s">
        <v>237</v>
      </c>
      <c r="O5620" t="s">
        <v>264</v>
      </c>
      <c r="P5620">
        <v>2050</v>
      </c>
      <c r="Q5620">
        <v>14100</v>
      </c>
    </row>
    <row r="5621" spans="1:17" x14ac:dyDescent="0.25">
      <c r="A5621" t="s">
        <v>515</v>
      </c>
      <c r="B5621" t="s">
        <v>516</v>
      </c>
      <c r="C5621" t="s">
        <v>494</v>
      </c>
      <c r="D5621" t="s">
        <v>361</v>
      </c>
      <c r="E5621" t="s">
        <v>311</v>
      </c>
      <c r="F5621" t="s">
        <v>260</v>
      </c>
      <c r="G5621" t="s">
        <v>188</v>
      </c>
      <c r="H5621" t="s">
        <v>338</v>
      </c>
      <c r="I5621" t="s">
        <v>234</v>
      </c>
      <c r="J5621" t="s">
        <v>235</v>
      </c>
      <c r="K5621" t="s">
        <v>325</v>
      </c>
      <c r="L5621" t="s">
        <v>237</v>
      </c>
      <c r="O5621" t="s">
        <v>265</v>
      </c>
      <c r="P5621">
        <v>2050</v>
      </c>
      <c r="Q5621">
        <v>23900</v>
      </c>
    </row>
    <row r="5622" spans="1:17" x14ac:dyDescent="0.25">
      <c r="A5622" t="s">
        <v>515</v>
      </c>
      <c r="B5622" t="s">
        <v>516</v>
      </c>
      <c r="C5622" t="s">
        <v>494</v>
      </c>
      <c r="D5622" t="s">
        <v>361</v>
      </c>
      <c r="E5622" t="s">
        <v>311</v>
      </c>
      <c r="F5622" t="s">
        <v>260</v>
      </c>
      <c r="G5622" t="s">
        <v>188</v>
      </c>
      <c r="H5622" t="s">
        <v>441</v>
      </c>
      <c r="I5622" t="s">
        <v>441</v>
      </c>
      <c r="M5622" t="s">
        <v>395</v>
      </c>
      <c r="O5622" t="s">
        <v>194</v>
      </c>
      <c r="P5622">
        <v>2015</v>
      </c>
      <c r="Q5622">
        <v>1</v>
      </c>
    </row>
    <row r="5623" spans="1:17" x14ac:dyDescent="0.25">
      <c r="A5623" t="s">
        <v>515</v>
      </c>
      <c r="B5623" t="s">
        <v>516</v>
      </c>
      <c r="C5623" t="s">
        <v>494</v>
      </c>
      <c r="D5623" t="s">
        <v>361</v>
      </c>
      <c r="E5623" t="s">
        <v>311</v>
      </c>
      <c r="F5623" t="s">
        <v>260</v>
      </c>
      <c r="G5623" t="s">
        <v>188</v>
      </c>
      <c r="H5623" t="s">
        <v>441</v>
      </c>
      <c r="I5623" t="s">
        <v>441</v>
      </c>
      <c r="M5623" t="s">
        <v>395</v>
      </c>
      <c r="O5623" t="s">
        <v>194</v>
      </c>
      <c r="P5623">
        <v>2020</v>
      </c>
      <c r="Q5623">
        <v>1</v>
      </c>
    </row>
    <row r="5624" spans="1:17" x14ac:dyDescent="0.25">
      <c r="A5624" t="s">
        <v>515</v>
      </c>
      <c r="B5624" t="s">
        <v>516</v>
      </c>
      <c r="C5624" t="s">
        <v>494</v>
      </c>
      <c r="D5624" t="s">
        <v>361</v>
      </c>
      <c r="E5624" t="s">
        <v>311</v>
      </c>
      <c r="F5624" t="s">
        <v>260</v>
      </c>
      <c r="G5624" t="s">
        <v>188</v>
      </c>
      <c r="H5624" t="s">
        <v>441</v>
      </c>
      <c r="I5624" t="s">
        <v>441</v>
      </c>
      <c r="M5624" t="s">
        <v>395</v>
      </c>
      <c r="O5624" t="s">
        <v>264</v>
      </c>
      <c r="P5624">
        <v>2020</v>
      </c>
      <c r="Q5624">
        <v>0</v>
      </c>
    </row>
    <row r="5625" spans="1:17" x14ac:dyDescent="0.25">
      <c r="A5625" t="s">
        <v>515</v>
      </c>
      <c r="B5625" t="s">
        <v>516</v>
      </c>
      <c r="C5625" t="s">
        <v>494</v>
      </c>
      <c r="D5625" t="s">
        <v>361</v>
      </c>
      <c r="E5625" t="s">
        <v>311</v>
      </c>
      <c r="F5625" t="s">
        <v>260</v>
      </c>
      <c r="G5625" t="s">
        <v>188</v>
      </c>
      <c r="H5625" t="s">
        <v>441</v>
      </c>
      <c r="I5625" t="s">
        <v>441</v>
      </c>
      <c r="M5625" t="s">
        <v>395</v>
      </c>
      <c r="O5625" t="s">
        <v>265</v>
      </c>
      <c r="P5625">
        <v>2020</v>
      </c>
      <c r="Q5625">
        <v>1</v>
      </c>
    </row>
    <row r="5626" spans="1:17" x14ac:dyDescent="0.25">
      <c r="A5626" t="s">
        <v>515</v>
      </c>
      <c r="B5626" t="s">
        <v>516</v>
      </c>
      <c r="C5626" t="s">
        <v>494</v>
      </c>
      <c r="D5626" t="s">
        <v>361</v>
      </c>
      <c r="E5626" t="s">
        <v>311</v>
      </c>
      <c r="F5626" t="s">
        <v>260</v>
      </c>
      <c r="G5626" t="s">
        <v>188</v>
      </c>
      <c r="H5626" t="s">
        <v>441</v>
      </c>
      <c r="I5626" t="s">
        <v>441</v>
      </c>
      <c r="M5626" t="s">
        <v>395</v>
      </c>
      <c r="O5626" t="s">
        <v>194</v>
      </c>
      <c r="P5626">
        <v>2030</v>
      </c>
      <c r="Q5626">
        <v>1</v>
      </c>
    </row>
    <row r="5627" spans="1:17" x14ac:dyDescent="0.25">
      <c r="A5627" t="s">
        <v>515</v>
      </c>
      <c r="B5627" t="s">
        <v>516</v>
      </c>
      <c r="C5627" t="s">
        <v>494</v>
      </c>
      <c r="D5627" t="s">
        <v>361</v>
      </c>
      <c r="E5627" t="s">
        <v>311</v>
      </c>
      <c r="F5627" t="s">
        <v>260</v>
      </c>
      <c r="G5627" t="s">
        <v>188</v>
      </c>
      <c r="H5627" t="s">
        <v>441</v>
      </c>
      <c r="I5627" t="s">
        <v>441</v>
      </c>
      <c r="M5627" t="s">
        <v>395</v>
      </c>
      <c r="O5627" t="s">
        <v>194</v>
      </c>
      <c r="P5627">
        <v>2050</v>
      </c>
      <c r="Q5627">
        <v>1</v>
      </c>
    </row>
    <row r="5628" spans="1:17" x14ac:dyDescent="0.25">
      <c r="A5628" t="s">
        <v>515</v>
      </c>
      <c r="B5628" t="s">
        <v>516</v>
      </c>
      <c r="C5628" t="s">
        <v>494</v>
      </c>
      <c r="D5628" t="s">
        <v>361</v>
      </c>
      <c r="E5628" t="s">
        <v>311</v>
      </c>
      <c r="F5628" t="s">
        <v>260</v>
      </c>
      <c r="G5628" t="s">
        <v>188</v>
      </c>
      <c r="H5628" t="s">
        <v>441</v>
      </c>
      <c r="I5628" t="s">
        <v>441</v>
      </c>
      <c r="M5628" t="s">
        <v>395</v>
      </c>
      <c r="O5628" t="s">
        <v>264</v>
      </c>
      <c r="P5628">
        <v>2050</v>
      </c>
      <c r="Q5628">
        <v>0</v>
      </c>
    </row>
    <row r="5629" spans="1:17" x14ac:dyDescent="0.25">
      <c r="A5629" t="s">
        <v>515</v>
      </c>
      <c r="B5629" t="s">
        <v>516</v>
      </c>
      <c r="C5629" t="s">
        <v>494</v>
      </c>
      <c r="D5629" t="s">
        <v>361</v>
      </c>
      <c r="E5629" t="s">
        <v>311</v>
      </c>
      <c r="F5629" t="s">
        <v>260</v>
      </c>
      <c r="G5629" t="s">
        <v>188</v>
      </c>
      <c r="H5629" t="s">
        <v>441</v>
      </c>
      <c r="I5629" t="s">
        <v>441</v>
      </c>
      <c r="M5629" t="s">
        <v>395</v>
      </c>
      <c r="O5629" t="s">
        <v>265</v>
      </c>
      <c r="P5629">
        <v>2050</v>
      </c>
      <c r="Q5629">
        <v>1</v>
      </c>
    </row>
    <row r="5630" spans="1:17" x14ac:dyDescent="0.25">
      <c r="A5630" t="s">
        <v>515</v>
      </c>
      <c r="B5630" t="s">
        <v>516</v>
      </c>
      <c r="C5630" t="s">
        <v>494</v>
      </c>
      <c r="D5630" t="s">
        <v>361</v>
      </c>
      <c r="E5630" t="s">
        <v>311</v>
      </c>
      <c r="F5630" t="s">
        <v>260</v>
      </c>
      <c r="G5630" t="s">
        <v>188</v>
      </c>
      <c r="H5630" t="s">
        <v>499</v>
      </c>
      <c r="I5630" t="s">
        <v>500</v>
      </c>
      <c r="K5630" t="s">
        <v>501</v>
      </c>
      <c r="L5630" t="s">
        <v>237</v>
      </c>
      <c r="M5630" t="s">
        <v>368</v>
      </c>
      <c r="O5630" t="s">
        <v>194</v>
      </c>
      <c r="P5630">
        <v>2015</v>
      </c>
      <c r="Q5630">
        <v>2.5000000000000001E-3</v>
      </c>
    </row>
    <row r="5631" spans="1:17" x14ac:dyDescent="0.25">
      <c r="A5631" t="s">
        <v>515</v>
      </c>
      <c r="B5631" t="s">
        <v>516</v>
      </c>
      <c r="C5631" t="s">
        <v>494</v>
      </c>
      <c r="D5631" t="s">
        <v>361</v>
      </c>
      <c r="E5631" t="s">
        <v>311</v>
      </c>
      <c r="F5631" t="s">
        <v>260</v>
      </c>
      <c r="G5631" t="s">
        <v>188</v>
      </c>
      <c r="H5631" t="s">
        <v>499</v>
      </c>
      <c r="I5631" t="s">
        <v>500</v>
      </c>
      <c r="K5631" t="s">
        <v>501</v>
      </c>
      <c r="L5631" t="s">
        <v>237</v>
      </c>
      <c r="M5631" t="s">
        <v>368</v>
      </c>
      <c r="O5631" t="s">
        <v>194</v>
      </c>
      <c r="P5631">
        <v>2020</v>
      </c>
      <c r="Q5631">
        <v>2.438122E-3</v>
      </c>
    </row>
    <row r="5632" spans="1:17" x14ac:dyDescent="0.25">
      <c r="A5632" t="s">
        <v>515</v>
      </c>
      <c r="B5632" t="s">
        <v>516</v>
      </c>
      <c r="C5632" t="s">
        <v>494</v>
      </c>
      <c r="D5632" t="s">
        <v>361</v>
      </c>
      <c r="E5632" t="s">
        <v>311</v>
      </c>
      <c r="F5632" t="s">
        <v>260</v>
      </c>
      <c r="G5632" t="s">
        <v>188</v>
      </c>
      <c r="H5632" t="s">
        <v>499</v>
      </c>
      <c r="I5632" t="s">
        <v>500</v>
      </c>
      <c r="K5632" t="s">
        <v>501</v>
      </c>
      <c r="L5632" t="s">
        <v>237</v>
      </c>
      <c r="M5632" t="s">
        <v>368</v>
      </c>
      <c r="O5632" t="s">
        <v>264</v>
      </c>
      <c r="P5632">
        <v>2020</v>
      </c>
      <c r="Q5632">
        <v>2.1250000000000002E-3</v>
      </c>
    </row>
    <row r="5633" spans="1:17" x14ac:dyDescent="0.25">
      <c r="A5633" t="s">
        <v>515</v>
      </c>
      <c r="B5633" t="s">
        <v>516</v>
      </c>
      <c r="C5633" t="s">
        <v>494</v>
      </c>
      <c r="D5633" t="s">
        <v>361</v>
      </c>
      <c r="E5633" t="s">
        <v>311</v>
      </c>
      <c r="F5633" t="s">
        <v>260</v>
      </c>
      <c r="G5633" t="s">
        <v>188</v>
      </c>
      <c r="H5633" t="s">
        <v>499</v>
      </c>
      <c r="I5633" t="s">
        <v>500</v>
      </c>
      <c r="K5633" t="s">
        <v>501</v>
      </c>
      <c r="L5633" t="s">
        <v>237</v>
      </c>
      <c r="M5633" t="s">
        <v>368</v>
      </c>
      <c r="O5633" t="s">
        <v>265</v>
      </c>
      <c r="P5633">
        <v>2020</v>
      </c>
      <c r="Q5633">
        <v>2.875E-3</v>
      </c>
    </row>
    <row r="5634" spans="1:17" x14ac:dyDescent="0.25">
      <c r="A5634" t="s">
        <v>515</v>
      </c>
      <c r="B5634" t="s">
        <v>516</v>
      </c>
      <c r="C5634" t="s">
        <v>494</v>
      </c>
      <c r="D5634" t="s">
        <v>361</v>
      </c>
      <c r="E5634" t="s">
        <v>311</v>
      </c>
      <c r="F5634" t="s">
        <v>260</v>
      </c>
      <c r="G5634" t="s">
        <v>188</v>
      </c>
      <c r="H5634" t="s">
        <v>499</v>
      </c>
      <c r="I5634" t="s">
        <v>500</v>
      </c>
      <c r="K5634" t="s">
        <v>501</v>
      </c>
      <c r="L5634" t="s">
        <v>237</v>
      </c>
      <c r="M5634" t="s">
        <v>368</v>
      </c>
      <c r="O5634" t="s">
        <v>194</v>
      </c>
      <c r="P5634">
        <v>2030</v>
      </c>
      <c r="Q5634">
        <v>2.3189220000000002E-3</v>
      </c>
    </row>
    <row r="5635" spans="1:17" x14ac:dyDescent="0.25">
      <c r="A5635" t="s">
        <v>515</v>
      </c>
      <c r="B5635" t="s">
        <v>516</v>
      </c>
      <c r="C5635" t="s">
        <v>494</v>
      </c>
      <c r="D5635" t="s">
        <v>361</v>
      </c>
      <c r="E5635" t="s">
        <v>311</v>
      </c>
      <c r="F5635" t="s">
        <v>260</v>
      </c>
      <c r="G5635" t="s">
        <v>188</v>
      </c>
      <c r="H5635" t="s">
        <v>499</v>
      </c>
      <c r="I5635" t="s">
        <v>500</v>
      </c>
      <c r="K5635" t="s">
        <v>501</v>
      </c>
      <c r="L5635" t="s">
        <v>237</v>
      </c>
      <c r="M5635" t="s">
        <v>368</v>
      </c>
      <c r="O5635" t="s">
        <v>194</v>
      </c>
      <c r="P5635">
        <v>2050</v>
      </c>
      <c r="Q5635">
        <v>2.0977220000000002E-3</v>
      </c>
    </row>
    <row r="5636" spans="1:17" x14ac:dyDescent="0.25">
      <c r="A5636" t="s">
        <v>515</v>
      </c>
      <c r="B5636" t="s">
        <v>516</v>
      </c>
      <c r="C5636" t="s">
        <v>494</v>
      </c>
      <c r="D5636" t="s">
        <v>361</v>
      </c>
      <c r="E5636" t="s">
        <v>311</v>
      </c>
      <c r="F5636" t="s">
        <v>260</v>
      </c>
      <c r="G5636" t="s">
        <v>188</v>
      </c>
      <c r="H5636" t="s">
        <v>499</v>
      </c>
      <c r="I5636" t="s">
        <v>500</v>
      </c>
      <c r="K5636" t="s">
        <v>501</v>
      </c>
      <c r="L5636" t="s">
        <v>237</v>
      </c>
      <c r="M5636" t="s">
        <v>368</v>
      </c>
      <c r="O5636" t="s">
        <v>264</v>
      </c>
      <c r="P5636">
        <v>2050</v>
      </c>
      <c r="Q5636">
        <v>1.7391920000000001E-3</v>
      </c>
    </row>
    <row r="5637" spans="1:17" x14ac:dyDescent="0.25">
      <c r="A5637" t="s">
        <v>515</v>
      </c>
      <c r="B5637" t="s">
        <v>516</v>
      </c>
      <c r="C5637" t="s">
        <v>494</v>
      </c>
      <c r="D5637" t="s">
        <v>361</v>
      </c>
      <c r="E5637" t="s">
        <v>311</v>
      </c>
      <c r="F5637" t="s">
        <v>260</v>
      </c>
      <c r="G5637" t="s">
        <v>188</v>
      </c>
      <c r="H5637" t="s">
        <v>499</v>
      </c>
      <c r="I5637" t="s">
        <v>500</v>
      </c>
      <c r="K5637" t="s">
        <v>501</v>
      </c>
      <c r="L5637" t="s">
        <v>237</v>
      </c>
      <c r="M5637" t="s">
        <v>368</v>
      </c>
      <c r="O5637" t="s">
        <v>265</v>
      </c>
      <c r="P5637">
        <v>2050</v>
      </c>
      <c r="Q5637">
        <v>2.8986530000000002E-3</v>
      </c>
    </row>
    <row r="5638" spans="1:17" x14ac:dyDescent="0.25">
      <c r="A5638" t="s">
        <v>515</v>
      </c>
      <c r="B5638" t="s">
        <v>516</v>
      </c>
      <c r="C5638" t="s">
        <v>494</v>
      </c>
      <c r="D5638" t="s">
        <v>361</v>
      </c>
      <c r="E5638" t="s">
        <v>311</v>
      </c>
      <c r="F5638" t="s">
        <v>260</v>
      </c>
      <c r="G5638" t="s">
        <v>188</v>
      </c>
      <c r="H5638" t="s">
        <v>442</v>
      </c>
      <c r="I5638" t="s">
        <v>443</v>
      </c>
      <c r="J5638" t="s">
        <v>351</v>
      </c>
      <c r="K5638" t="s">
        <v>191</v>
      </c>
      <c r="M5638" t="s">
        <v>502</v>
      </c>
      <c r="N5638" t="s">
        <v>206</v>
      </c>
      <c r="O5638" t="s">
        <v>194</v>
      </c>
      <c r="P5638">
        <v>2015</v>
      </c>
      <c r="Q5638">
        <v>0.66820244969999998</v>
      </c>
    </row>
    <row r="5639" spans="1:17" x14ac:dyDescent="0.25">
      <c r="A5639" t="s">
        <v>515</v>
      </c>
      <c r="B5639" t="s">
        <v>516</v>
      </c>
      <c r="C5639" t="s">
        <v>494</v>
      </c>
      <c r="D5639" t="s">
        <v>361</v>
      </c>
      <c r="E5639" t="s">
        <v>311</v>
      </c>
      <c r="F5639" t="s">
        <v>260</v>
      </c>
      <c r="G5639" t="s">
        <v>188</v>
      </c>
      <c r="H5639" t="s">
        <v>442</v>
      </c>
      <c r="I5639" t="s">
        <v>443</v>
      </c>
      <c r="J5639" t="s">
        <v>351</v>
      </c>
      <c r="K5639" t="s">
        <v>191</v>
      </c>
      <c r="M5639" t="s">
        <v>502</v>
      </c>
      <c r="N5639" t="s">
        <v>206</v>
      </c>
      <c r="O5639" t="s">
        <v>194</v>
      </c>
      <c r="P5639">
        <v>2020</v>
      </c>
      <c r="Q5639">
        <v>0.66939172869999997</v>
      </c>
    </row>
    <row r="5640" spans="1:17" x14ac:dyDescent="0.25">
      <c r="A5640" t="s">
        <v>515</v>
      </c>
      <c r="B5640" t="s">
        <v>516</v>
      </c>
      <c r="C5640" t="s">
        <v>494</v>
      </c>
      <c r="D5640" t="s">
        <v>361</v>
      </c>
      <c r="E5640" t="s">
        <v>311</v>
      </c>
      <c r="F5640" t="s">
        <v>260</v>
      </c>
      <c r="G5640" t="s">
        <v>188</v>
      </c>
      <c r="H5640" t="s">
        <v>442</v>
      </c>
      <c r="I5640" t="s">
        <v>443</v>
      </c>
      <c r="J5640" t="s">
        <v>351</v>
      </c>
      <c r="K5640" t="s">
        <v>191</v>
      </c>
      <c r="M5640" t="s">
        <v>502</v>
      </c>
      <c r="N5640" t="s">
        <v>206</v>
      </c>
      <c r="O5640" t="s">
        <v>264</v>
      </c>
      <c r="P5640">
        <v>2020</v>
      </c>
      <c r="Q5640">
        <v>0.46</v>
      </c>
    </row>
    <row r="5641" spans="1:17" x14ac:dyDescent="0.25">
      <c r="A5641" t="s">
        <v>515</v>
      </c>
      <c r="B5641" t="s">
        <v>516</v>
      </c>
      <c r="C5641" t="s">
        <v>494</v>
      </c>
      <c r="D5641" t="s">
        <v>361</v>
      </c>
      <c r="E5641" t="s">
        <v>311</v>
      </c>
      <c r="F5641" t="s">
        <v>260</v>
      </c>
      <c r="G5641" t="s">
        <v>188</v>
      </c>
      <c r="H5641" t="s">
        <v>442</v>
      </c>
      <c r="I5641" t="s">
        <v>443</v>
      </c>
      <c r="J5641" t="s">
        <v>351</v>
      </c>
      <c r="K5641" t="s">
        <v>191</v>
      </c>
      <c r="M5641" t="s">
        <v>502</v>
      </c>
      <c r="N5641" t="s">
        <v>206</v>
      </c>
      <c r="O5641" t="s">
        <v>265</v>
      </c>
      <c r="P5641">
        <v>2020</v>
      </c>
      <c r="Q5641">
        <v>0.69</v>
      </c>
    </row>
    <row r="5642" spans="1:17" x14ac:dyDescent="0.25">
      <c r="A5642" t="s">
        <v>515</v>
      </c>
      <c r="B5642" t="s">
        <v>516</v>
      </c>
      <c r="C5642" t="s">
        <v>494</v>
      </c>
      <c r="D5642" t="s">
        <v>361</v>
      </c>
      <c r="E5642" t="s">
        <v>311</v>
      </c>
      <c r="F5642" t="s">
        <v>260</v>
      </c>
      <c r="G5642" t="s">
        <v>188</v>
      </c>
      <c r="H5642" t="s">
        <v>442</v>
      </c>
      <c r="I5642" t="s">
        <v>443</v>
      </c>
      <c r="J5642" t="s">
        <v>351</v>
      </c>
      <c r="K5642" t="s">
        <v>191</v>
      </c>
      <c r="M5642" t="s">
        <v>502</v>
      </c>
      <c r="N5642" t="s">
        <v>206</v>
      </c>
      <c r="O5642" t="s">
        <v>194</v>
      </c>
      <c r="P5642">
        <v>2030</v>
      </c>
      <c r="Q5642">
        <v>0.66847057399999998</v>
      </c>
    </row>
    <row r="5643" spans="1:17" x14ac:dyDescent="0.25">
      <c r="A5643" t="s">
        <v>515</v>
      </c>
      <c r="B5643" t="s">
        <v>516</v>
      </c>
      <c r="C5643" t="s">
        <v>494</v>
      </c>
      <c r="D5643" t="s">
        <v>361</v>
      </c>
      <c r="E5643" t="s">
        <v>311</v>
      </c>
      <c r="F5643" t="s">
        <v>260</v>
      </c>
      <c r="G5643" t="s">
        <v>188</v>
      </c>
      <c r="H5643" t="s">
        <v>442</v>
      </c>
      <c r="I5643" t="s">
        <v>443</v>
      </c>
      <c r="J5643" t="s">
        <v>351</v>
      </c>
      <c r="K5643" t="s">
        <v>191</v>
      </c>
      <c r="M5643" t="s">
        <v>502</v>
      </c>
      <c r="N5643" t="s">
        <v>206</v>
      </c>
      <c r="O5643" t="s">
        <v>194</v>
      </c>
      <c r="P5643">
        <v>2050</v>
      </c>
      <c r="Q5643">
        <v>0.66847057399999998</v>
      </c>
    </row>
    <row r="5644" spans="1:17" x14ac:dyDescent="0.25">
      <c r="A5644" t="s">
        <v>515</v>
      </c>
      <c r="B5644" t="s">
        <v>516</v>
      </c>
      <c r="C5644" t="s">
        <v>494</v>
      </c>
      <c r="D5644" t="s">
        <v>361</v>
      </c>
      <c r="E5644" t="s">
        <v>311</v>
      </c>
      <c r="F5644" t="s">
        <v>260</v>
      </c>
      <c r="G5644" t="s">
        <v>188</v>
      </c>
      <c r="H5644" t="s">
        <v>442</v>
      </c>
      <c r="I5644" t="s">
        <v>443</v>
      </c>
      <c r="J5644" t="s">
        <v>351</v>
      </c>
      <c r="K5644" t="s">
        <v>191</v>
      </c>
      <c r="M5644" t="s">
        <v>502</v>
      </c>
      <c r="N5644" t="s">
        <v>206</v>
      </c>
      <c r="O5644" t="s">
        <v>264</v>
      </c>
      <c r="P5644">
        <v>2050</v>
      </c>
      <c r="Q5644">
        <v>0.46</v>
      </c>
    </row>
    <row r="5645" spans="1:17" x14ac:dyDescent="0.25">
      <c r="A5645" t="s">
        <v>515</v>
      </c>
      <c r="B5645" t="s">
        <v>516</v>
      </c>
      <c r="C5645" t="s">
        <v>494</v>
      </c>
      <c r="D5645" t="s">
        <v>361</v>
      </c>
      <c r="E5645" t="s">
        <v>311</v>
      </c>
      <c r="F5645" t="s">
        <v>260</v>
      </c>
      <c r="G5645" t="s">
        <v>188</v>
      </c>
      <c r="H5645" t="s">
        <v>442</v>
      </c>
      <c r="I5645" t="s">
        <v>443</v>
      </c>
      <c r="J5645" t="s">
        <v>351</v>
      </c>
      <c r="K5645" t="s">
        <v>191</v>
      </c>
      <c r="M5645" t="s">
        <v>502</v>
      </c>
      <c r="N5645" t="s">
        <v>206</v>
      </c>
      <c r="O5645" t="s">
        <v>265</v>
      </c>
      <c r="P5645">
        <v>2050</v>
      </c>
      <c r="Q5645">
        <v>0.69</v>
      </c>
    </row>
    <row r="5646" spans="1:17" x14ac:dyDescent="0.25">
      <c r="A5646" t="s">
        <v>515</v>
      </c>
      <c r="B5646" t="s">
        <v>516</v>
      </c>
      <c r="C5646" t="s">
        <v>494</v>
      </c>
      <c r="D5646" t="s">
        <v>361</v>
      </c>
      <c r="E5646" t="s">
        <v>311</v>
      </c>
      <c r="F5646" t="s">
        <v>260</v>
      </c>
      <c r="G5646" t="s">
        <v>188</v>
      </c>
      <c r="H5646" t="s">
        <v>444</v>
      </c>
      <c r="I5646" t="s">
        <v>443</v>
      </c>
      <c r="J5646" t="s">
        <v>209</v>
      </c>
      <c r="K5646" t="s">
        <v>191</v>
      </c>
      <c r="M5646" t="s">
        <v>502</v>
      </c>
      <c r="N5646" t="s">
        <v>206</v>
      </c>
      <c r="O5646" t="s">
        <v>194</v>
      </c>
      <c r="P5646">
        <v>2015</v>
      </c>
      <c r="Q5646">
        <v>0.65148263660000005</v>
      </c>
    </row>
    <row r="5647" spans="1:17" x14ac:dyDescent="0.25">
      <c r="A5647" t="s">
        <v>515</v>
      </c>
      <c r="B5647" t="s">
        <v>516</v>
      </c>
      <c r="C5647" t="s">
        <v>494</v>
      </c>
      <c r="D5647" t="s">
        <v>361</v>
      </c>
      <c r="E5647" t="s">
        <v>311</v>
      </c>
      <c r="F5647" t="s">
        <v>260</v>
      </c>
      <c r="G5647" t="s">
        <v>188</v>
      </c>
      <c r="H5647" t="s">
        <v>444</v>
      </c>
      <c r="I5647" t="s">
        <v>443</v>
      </c>
      <c r="J5647" t="s">
        <v>209</v>
      </c>
      <c r="K5647" t="s">
        <v>191</v>
      </c>
      <c r="M5647" t="s">
        <v>502</v>
      </c>
      <c r="N5647" t="s">
        <v>206</v>
      </c>
      <c r="O5647" t="s">
        <v>194</v>
      </c>
      <c r="P5647">
        <v>2020</v>
      </c>
      <c r="Q5647">
        <v>0.65263552410000003</v>
      </c>
    </row>
    <row r="5648" spans="1:17" x14ac:dyDescent="0.25">
      <c r="A5648" t="s">
        <v>515</v>
      </c>
      <c r="B5648" t="s">
        <v>516</v>
      </c>
      <c r="C5648" t="s">
        <v>494</v>
      </c>
      <c r="D5648" t="s">
        <v>361</v>
      </c>
      <c r="E5648" t="s">
        <v>311</v>
      </c>
      <c r="F5648" t="s">
        <v>260</v>
      </c>
      <c r="G5648" t="s">
        <v>188</v>
      </c>
      <c r="H5648" t="s">
        <v>444</v>
      </c>
      <c r="I5648" t="s">
        <v>443</v>
      </c>
      <c r="J5648" t="s">
        <v>209</v>
      </c>
      <c r="K5648" t="s">
        <v>191</v>
      </c>
      <c r="M5648" t="s">
        <v>502</v>
      </c>
      <c r="N5648" t="s">
        <v>206</v>
      </c>
      <c r="O5648" t="s">
        <v>264</v>
      </c>
      <c r="P5648">
        <v>2020</v>
      </c>
      <c r="Q5648">
        <v>0.43</v>
      </c>
    </row>
    <row r="5649" spans="1:17" x14ac:dyDescent="0.25">
      <c r="A5649" t="s">
        <v>515</v>
      </c>
      <c r="B5649" t="s">
        <v>516</v>
      </c>
      <c r="C5649" t="s">
        <v>494</v>
      </c>
      <c r="D5649" t="s">
        <v>361</v>
      </c>
      <c r="E5649" t="s">
        <v>311</v>
      </c>
      <c r="F5649" t="s">
        <v>260</v>
      </c>
      <c r="G5649" t="s">
        <v>188</v>
      </c>
      <c r="H5649" t="s">
        <v>444</v>
      </c>
      <c r="I5649" t="s">
        <v>443</v>
      </c>
      <c r="J5649" t="s">
        <v>209</v>
      </c>
      <c r="K5649" t="s">
        <v>191</v>
      </c>
      <c r="M5649" t="s">
        <v>502</v>
      </c>
      <c r="N5649" t="s">
        <v>206</v>
      </c>
      <c r="O5649" t="s">
        <v>265</v>
      </c>
      <c r="P5649">
        <v>2020</v>
      </c>
      <c r="Q5649">
        <v>0.67</v>
      </c>
    </row>
    <row r="5650" spans="1:17" x14ac:dyDescent="0.25">
      <c r="A5650" t="s">
        <v>515</v>
      </c>
      <c r="B5650" t="s">
        <v>516</v>
      </c>
      <c r="C5650" t="s">
        <v>494</v>
      </c>
      <c r="D5650" t="s">
        <v>361</v>
      </c>
      <c r="E5650" t="s">
        <v>311</v>
      </c>
      <c r="F5650" t="s">
        <v>260</v>
      </c>
      <c r="G5650" t="s">
        <v>188</v>
      </c>
      <c r="H5650" t="s">
        <v>444</v>
      </c>
      <c r="I5650" t="s">
        <v>443</v>
      </c>
      <c r="J5650" t="s">
        <v>209</v>
      </c>
      <c r="K5650" t="s">
        <v>191</v>
      </c>
      <c r="M5650" t="s">
        <v>502</v>
      </c>
      <c r="N5650" t="s">
        <v>206</v>
      </c>
      <c r="O5650" t="s">
        <v>194</v>
      </c>
      <c r="P5650">
        <v>2030</v>
      </c>
      <c r="Q5650">
        <v>0.65166815810000001</v>
      </c>
    </row>
    <row r="5651" spans="1:17" x14ac:dyDescent="0.25">
      <c r="A5651" t="s">
        <v>515</v>
      </c>
      <c r="B5651" t="s">
        <v>516</v>
      </c>
      <c r="C5651" t="s">
        <v>494</v>
      </c>
      <c r="D5651" t="s">
        <v>361</v>
      </c>
      <c r="E5651" t="s">
        <v>311</v>
      </c>
      <c r="F5651" t="s">
        <v>260</v>
      </c>
      <c r="G5651" t="s">
        <v>188</v>
      </c>
      <c r="H5651" t="s">
        <v>444</v>
      </c>
      <c r="I5651" t="s">
        <v>443</v>
      </c>
      <c r="J5651" t="s">
        <v>209</v>
      </c>
      <c r="K5651" t="s">
        <v>191</v>
      </c>
      <c r="M5651" t="s">
        <v>502</v>
      </c>
      <c r="N5651" t="s">
        <v>206</v>
      </c>
      <c r="O5651" t="s">
        <v>194</v>
      </c>
      <c r="P5651">
        <v>2050</v>
      </c>
      <c r="Q5651">
        <v>0.65166815810000001</v>
      </c>
    </row>
    <row r="5652" spans="1:17" x14ac:dyDescent="0.25">
      <c r="A5652" t="s">
        <v>515</v>
      </c>
      <c r="B5652" t="s">
        <v>516</v>
      </c>
      <c r="C5652" t="s">
        <v>494</v>
      </c>
      <c r="D5652" t="s">
        <v>361</v>
      </c>
      <c r="E5652" t="s">
        <v>311</v>
      </c>
      <c r="F5652" t="s">
        <v>260</v>
      </c>
      <c r="G5652" t="s">
        <v>188</v>
      </c>
      <c r="H5652" t="s">
        <v>444</v>
      </c>
      <c r="I5652" t="s">
        <v>443</v>
      </c>
      <c r="J5652" t="s">
        <v>209</v>
      </c>
      <c r="K5652" t="s">
        <v>191</v>
      </c>
      <c r="M5652" t="s">
        <v>502</v>
      </c>
      <c r="N5652" t="s">
        <v>206</v>
      </c>
      <c r="O5652" t="s">
        <v>264</v>
      </c>
      <c r="P5652">
        <v>2050</v>
      </c>
      <c r="Q5652">
        <v>0.43</v>
      </c>
    </row>
    <row r="5653" spans="1:17" x14ac:dyDescent="0.25">
      <c r="A5653" t="s">
        <v>515</v>
      </c>
      <c r="B5653" t="s">
        <v>516</v>
      </c>
      <c r="C5653" t="s">
        <v>494</v>
      </c>
      <c r="D5653" t="s">
        <v>361</v>
      </c>
      <c r="E5653" t="s">
        <v>311</v>
      </c>
      <c r="F5653" t="s">
        <v>260</v>
      </c>
      <c r="G5653" t="s">
        <v>188</v>
      </c>
      <c r="H5653" t="s">
        <v>444</v>
      </c>
      <c r="I5653" t="s">
        <v>443</v>
      </c>
      <c r="J5653" t="s">
        <v>209</v>
      </c>
      <c r="K5653" t="s">
        <v>191</v>
      </c>
      <c r="M5653" t="s">
        <v>502</v>
      </c>
      <c r="N5653" t="s">
        <v>206</v>
      </c>
      <c r="O5653" t="s">
        <v>265</v>
      </c>
      <c r="P5653">
        <v>2050</v>
      </c>
      <c r="Q5653">
        <v>0.67</v>
      </c>
    </row>
    <row r="5654" spans="1:17" x14ac:dyDescent="0.25">
      <c r="A5654" t="s">
        <v>515</v>
      </c>
      <c r="B5654" t="s">
        <v>516</v>
      </c>
      <c r="C5654" t="s">
        <v>494</v>
      </c>
      <c r="D5654" t="s">
        <v>361</v>
      </c>
      <c r="E5654" t="s">
        <v>311</v>
      </c>
      <c r="F5654" t="s">
        <v>260</v>
      </c>
      <c r="G5654" t="s">
        <v>188</v>
      </c>
      <c r="H5654" t="s">
        <v>448</v>
      </c>
      <c r="I5654" t="s">
        <v>240</v>
      </c>
      <c r="J5654" t="s">
        <v>235</v>
      </c>
      <c r="K5654" t="s">
        <v>430</v>
      </c>
      <c r="L5654" t="s">
        <v>237</v>
      </c>
      <c r="M5654" t="s">
        <v>497</v>
      </c>
      <c r="N5654" t="s">
        <v>206</v>
      </c>
      <c r="O5654" t="s">
        <v>194</v>
      </c>
      <c r="P5654">
        <v>2015</v>
      </c>
      <c r="Q5654">
        <v>0.77210947699999999</v>
      </c>
    </row>
    <row r="5655" spans="1:17" x14ac:dyDescent="0.25">
      <c r="A5655" t="s">
        <v>515</v>
      </c>
      <c r="B5655" t="s">
        <v>516</v>
      </c>
      <c r="C5655" t="s">
        <v>494</v>
      </c>
      <c r="D5655" t="s">
        <v>361</v>
      </c>
      <c r="E5655" t="s">
        <v>311</v>
      </c>
      <c r="F5655" t="s">
        <v>260</v>
      </c>
      <c r="G5655" t="s">
        <v>188</v>
      </c>
      <c r="H5655" t="s">
        <v>448</v>
      </c>
      <c r="I5655" t="s">
        <v>240</v>
      </c>
      <c r="J5655" t="s">
        <v>235</v>
      </c>
      <c r="K5655" t="s">
        <v>430</v>
      </c>
      <c r="L5655" t="s">
        <v>237</v>
      </c>
      <c r="M5655" t="s">
        <v>497</v>
      </c>
      <c r="N5655" t="s">
        <v>206</v>
      </c>
      <c r="O5655" t="s">
        <v>194</v>
      </c>
      <c r="P5655">
        <v>2020</v>
      </c>
      <c r="Q5655">
        <v>0.753467314</v>
      </c>
    </row>
    <row r="5656" spans="1:17" x14ac:dyDescent="0.25">
      <c r="A5656" t="s">
        <v>515</v>
      </c>
      <c r="B5656" t="s">
        <v>516</v>
      </c>
      <c r="C5656" t="s">
        <v>494</v>
      </c>
      <c r="D5656" t="s">
        <v>361</v>
      </c>
      <c r="E5656" t="s">
        <v>311</v>
      </c>
      <c r="F5656" t="s">
        <v>260</v>
      </c>
      <c r="G5656" t="s">
        <v>188</v>
      </c>
      <c r="H5656" t="s">
        <v>448</v>
      </c>
      <c r="I5656" t="s">
        <v>240</v>
      </c>
      <c r="J5656" t="s">
        <v>235</v>
      </c>
      <c r="K5656" t="s">
        <v>430</v>
      </c>
      <c r="L5656" t="s">
        <v>237</v>
      </c>
      <c r="M5656" t="s">
        <v>497</v>
      </c>
      <c r="N5656" t="s">
        <v>206</v>
      </c>
      <c r="O5656" t="s">
        <v>264</v>
      </c>
      <c r="P5656">
        <v>2020</v>
      </c>
      <c r="Q5656">
        <v>0.63881778300000003</v>
      </c>
    </row>
    <row r="5657" spans="1:17" x14ac:dyDescent="0.25">
      <c r="A5657" t="s">
        <v>515</v>
      </c>
      <c r="B5657" t="s">
        <v>516</v>
      </c>
      <c r="C5657" t="s">
        <v>494</v>
      </c>
      <c r="D5657" t="s">
        <v>361</v>
      </c>
      <c r="E5657" t="s">
        <v>311</v>
      </c>
      <c r="F5657" t="s">
        <v>260</v>
      </c>
      <c r="G5657" t="s">
        <v>188</v>
      </c>
      <c r="H5657" t="s">
        <v>448</v>
      </c>
      <c r="I5657" t="s">
        <v>240</v>
      </c>
      <c r="J5657" t="s">
        <v>235</v>
      </c>
      <c r="K5657" t="s">
        <v>430</v>
      </c>
      <c r="L5657" t="s">
        <v>237</v>
      </c>
      <c r="M5657" t="s">
        <v>497</v>
      </c>
      <c r="N5657" t="s">
        <v>206</v>
      </c>
      <c r="O5657" t="s">
        <v>265</v>
      </c>
      <c r="P5657">
        <v>2020</v>
      </c>
      <c r="Q5657">
        <v>0.88508659000000001</v>
      </c>
    </row>
    <row r="5658" spans="1:17" x14ac:dyDescent="0.25">
      <c r="A5658" t="s">
        <v>515</v>
      </c>
      <c r="B5658" t="s">
        <v>516</v>
      </c>
      <c r="C5658" t="s">
        <v>494</v>
      </c>
      <c r="D5658" t="s">
        <v>361</v>
      </c>
      <c r="E5658" t="s">
        <v>311</v>
      </c>
      <c r="F5658" t="s">
        <v>260</v>
      </c>
      <c r="G5658" t="s">
        <v>188</v>
      </c>
      <c r="H5658" t="s">
        <v>448</v>
      </c>
      <c r="I5658" t="s">
        <v>240</v>
      </c>
      <c r="J5658" t="s">
        <v>235</v>
      </c>
      <c r="K5658" t="s">
        <v>430</v>
      </c>
      <c r="L5658" t="s">
        <v>237</v>
      </c>
      <c r="M5658" t="s">
        <v>497</v>
      </c>
      <c r="N5658" t="s">
        <v>206</v>
      </c>
      <c r="O5658" t="s">
        <v>194</v>
      </c>
      <c r="P5658">
        <v>2030</v>
      </c>
      <c r="Q5658">
        <v>0.71755581800000001</v>
      </c>
    </row>
    <row r="5659" spans="1:17" x14ac:dyDescent="0.25">
      <c r="A5659" t="s">
        <v>515</v>
      </c>
      <c r="B5659" t="s">
        <v>516</v>
      </c>
      <c r="C5659" t="s">
        <v>494</v>
      </c>
      <c r="D5659" t="s">
        <v>361</v>
      </c>
      <c r="E5659" t="s">
        <v>311</v>
      </c>
      <c r="F5659" t="s">
        <v>260</v>
      </c>
      <c r="G5659" t="s">
        <v>188</v>
      </c>
      <c r="H5659" t="s">
        <v>448</v>
      </c>
      <c r="I5659" t="s">
        <v>240</v>
      </c>
      <c r="J5659" t="s">
        <v>235</v>
      </c>
      <c r="K5659" t="s">
        <v>430</v>
      </c>
      <c r="L5659" t="s">
        <v>237</v>
      </c>
      <c r="M5659" t="s">
        <v>497</v>
      </c>
      <c r="N5659" t="s">
        <v>206</v>
      </c>
      <c r="O5659" t="s">
        <v>194</v>
      </c>
      <c r="P5659">
        <v>2050</v>
      </c>
      <c r="Q5659">
        <v>0.65091411499999996</v>
      </c>
    </row>
    <row r="5660" spans="1:17" x14ac:dyDescent="0.25">
      <c r="A5660" t="s">
        <v>515</v>
      </c>
      <c r="B5660" t="s">
        <v>516</v>
      </c>
      <c r="C5660" t="s">
        <v>494</v>
      </c>
      <c r="D5660" t="s">
        <v>361</v>
      </c>
      <c r="E5660" t="s">
        <v>311</v>
      </c>
      <c r="F5660" t="s">
        <v>260</v>
      </c>
      <c r="G5660" t="s">
        <v>188</v>
      </c>
      <c r="H5660" t="s">
        <v>448</v>
      </c>
      <c r="I5660" t="s">
        <v>240</v>
      </c>
      <c r="J5660" t="s">
        <v>235</v>
      </c>
      <c r="K5660" t="s">
        <v>430</v>
      </c>
      <c r="L5660" t="s">
        <v>237</v>
      </c>
      <c r="M5660" t="s">
        <v>497</v>
      </c>
      <c r="N5660" t="s">
        <v>206</v>
      </c>
      <c r="O5660" t="s">
        <v>264</v>
      </c>
      <c r="P5660">
        <v>2050</v>
      </c>
      <c r="Q5660">
        <v>0.526272713</v>
      </c>
    </row>
    <row r="5661" spans="1:17" x14ac:dyDescent="0.25">
      <c r="A5661" t="s">
        <v>515</v>
      </c>
      <c r="B5661" t="s">
        <v>516</v>
      </c>
      <c r="C5661" t="s">
        <v>494</v>
      </c>
      <c r="D5661" t="s">
        <v>361</v>
      </c>
      <c r="E5661" t="s">
        <v>311</v>
      </c>
      <c r="F5661" t="s">
        <v>260</v>
      </c>
      <c r="G5661" t="s">
        <v>188</v>
      </c>
      <c r="H5661" t="s">
        <v>448</v>
      </c>
      <c r="I5661" t="s">
        <v>240</v>
      </c>
      <c r="J5661" t="s">
        <v>235</v>
      </c>
      <c r="K5661" t="s">
        <v>430</v>
      </c>
      <c r="L5661" t="s">
        <v>237</v>
      </c>
      <c r="M5661" t="s">
        <v>497</v>
      </c>
      <c r="N5661" t="s">
        <v>206</v>
      </c>
      <c r="O5661" t="s">
        <v>265</v>
      </c>
      <c r="P5661">
        <v>2050</v>
      </c>
      <c r="Q5661">
        <v>0.89221259200000003</v>
      </c>
    </row>
    <row r="5662" spans="1:17" x14ac:dyDescent="0.25">
      <c r="A5662" t="s">
        <v>515</v>
      </c>
      <c r="B5662" t="s">
        <v>516</v>
      </c>
      <c r="C5662" t="s">
        <v>494</v>
      </c>
      <c r="D5662" t="s">
        <v>361</v>
      </c>
      <c r="E5662" t="s">
        <v>311</v>
      </c>
      <c r="F5662" t="s">
        <v>260</v>
      </c>
      <c r="G5662" t="s">
        <v>188</v>
      </c>
      <c r="H5662" t="s">
        <v>451</v>
      </c>
      <c r="I5662" t="s">
        <v>452</v>
      </c>
      <c r="K5662" t="s">
        <v>453</v>
      </c>
      <c r="M5662" t="s">
        <v>503</v>
      </c>
      <c r="O5662" t="s">
        <v>194</v>
      </c>
      <c r="P5662">
        <v>2015</v>
      </c>
      <c r="Q5662">
        <v>5.6598860275926199E-2</v>
      </c>
    </row>
    <row r="5663" spans="1:17" x14ac:dyDescent="0.25">
      <c r="A5663" t="s">
        <v>515</v>
      </c>
      <c r="B5663" t="s">
        <v>516</v>
      </c>
      <c r="C5663" t="s">
        <v>494</v>
      </c>
      <c r="D5663" t="s">
        <v>361</v>
      </c>
      <c r="E5663" t="s">
        <v>311</v>
      </c>
      <c r="F5663" t="s">
        <v>260</v>
      </c>
      <c r="G5663" t="s">
        <v>188</v>
      </c>
      <c r="H5663" t="s">
        <v>451</v>
      </c>
      <c r="I5663" t="s">
        <v>452</v>
      </c>
      <c r="K5663" t="s">
        <v>453</v>
      </c>
      <c r="M5663" t="s">
        <v>503</v>
      </c>
      <c r="O5663" t="s">
        <v>194</v>
      </c>
      <c r="P5663">
        <v>2020</v>
      </c>
      <c r="Q5663">
        <v>5.6598860275926199E-2</v>
      </c>
    </row>
    <row r="5664" spans="1:17" x14ac:dyDescent="0.25">
      <c r="A5664" t="s">
        <v>515</v>
      </c>
      <c r="B5664" t="s">
        <v>516</v>
      </c>
      <c r="C5664" t="s">
        <v>494</v>
      </c>
      <c r="D5664" t="s">
        <v>361</v>
      </c>
      <c r="E5664" t="s">
        <v>311</v>
      </c>
      <c r="F5664" t="s">
        <v>260</v>
      </c>
      <c r="G5664" t="s">
        <v>188</v>
      </c>
      <c r="H5664" t="s">
        <v>451</v>
      </c>
      <c r="I5664" t="s">
        <v>452</v>
      </c>
      <c r="K5664" t="s">
        <v>453</v>
      </c>
      <c r="M5664" t="s">
        <v>503</v>
      </c>
      <c r="O5664" t="s">
        <v>264</v>
      </c>
      <c r="P5664">
        <v>2020</v>
      </c>
      <c r="Q5664">
        <v>0</v>
      </c>
    </row>
    <row r="5665" spans="1:17" x14ac:dyDescent="0.25">
      <c r="A5665" t="s">
        <v>515</v>
      </c>
      <c r="B5665" t="s">
        <v>516</v>
      </c>
      <c r="C5665" t="s">
        <v>494</v>
      </c>
      <c r="D5665" t="s">
        <v>361</v>
      </c>
      <c r="E5665" t="s">
        <v>311</v>
      </c>
      <c r="F5665" t="s">
        <v>260</v>
      </c>
      <c r="G5665" t="s">
        <v>188</v>
      </c>
      <c r="H5665" t="s">
        <v>451</v>
      </c>
      <c r="I5665" t="s">
        <v>452</v>
      </c>
      <c r="K5665" t="s">
        <v>453</v>
      </c>
      <c r="M5665" t="s">
        <v>503</v>
      </c>
      <c r="O5665" t="s">
        <v>265</v>
      </c>
      <c r="P5665">
        <v>2020</v>
      </c>
      <c r="Q5665">
        <v>5.8575149758667497E-2</v>
      </c>
    </row>
    <row r="5666" spans="1:17" x14ac:dyDescent="0.25">
      <c r="A5666" t="s">
        <v>515</v>
      </c>
      <c r="B5666" t="s">
        <v>516</v>
      </c>
      <c r="C5666" t="s">
        <v>494</v>
      </c>
      <c r="D5666" t="s">
        <v>361</v>
      </c>
      <c r="E5666" t="s">
        <v>311</v>
      </c>
      <c r="F5666" t="s">
        <v>260</v>
      </c>
      <c r="G5666" t="s">
        <v>188</v>
      </c>
      <c r="H5666" t="s">
        <v>451</v>
      </c>
      <c r="I5666" t="s">
        <v>452</v>
      </c>
      <c r="K5666" t="s">
        <v>453</v>
      </c>
      <c r="M5666" t="s">
        <v>503</v>
      </c>
      <c r="O5666" t="s">
        <v>194</v>
      </c>
      <c r="P5666">
        <v>2030</v>
      </c>
      <c r="Q5666">
        <v>5.6598860275926199E-2</v>
      </c>
    </row>
    <row r="5667" spans="1:17" x14ac:dyDescent="0.25">
      <c r="A5667" t="s">
        <v>515</v>
      </c>
      <c r="B5667" t="s">
        <v>516</v>
      </c>
      <c r="C5667" t="s">
        <v>494</v>
      </c>
      <c r="D5667" t="s">
        <v>361</v>
      </c>
      <c r="E5667" t="s">
        <v>311</v>
      </c>
      <c r="F5667" t="s">
        <v>260</v>
      </c>
      <c r="G5667" t="s">
        <v>188</v>
      </c>
      <c r="H5667" t="s">
        <v>451</v>
      </c>
      <c r="I5667" t="s">
        <v>452</v>
      </c>
      <c r="K5667" t="s">
        <v>453</v>
      </c>
      <c r="M5667" t="s">
        <v>503</v>
      </c>
      <c r="O5667" t="s">
        <v>194</v>
      </c>
      <c r="P5667">
        <v>2050</v>
      </c>
      <c r="Q5667">
        <v>5.6598860275926199E-2</v>
      </c>
    </row>
    <row r="5668" spans="1:17" x14ac:dyDescent="0.25">
      <c r="A5668" t="s">
        <v>515</v>
      </c>
      <c r="B5668" t="s">
        <v>516</v>
      </c>
      <c r="C5668" t="s">
        <v>494</v>
      </c>
      <c r="D5668" t="s">
        <v>361</v>
      </c>
      <c r="E5668" t="s">
        <v>311</v>
      </c>
      <c r="F5668" t="s">
        <v>260</v>
      </c>
      <c r="G5668" t="s">
        <v>188</v>
      </c>
      <c r="H5668" t="s">
        <v>451</v>
      </c>
      <c r="I5668" t="s">
        <v>452</v>
      </c>
      <c r="K5668" t="s">
        <v>453</v>
      </c>
      <c r="M5668" t="s">
        <v>503</v>
      </c>
      <c r="O5668" t="s">
        <v>264</v>
      </c>
      <c r="P5668">
        <v>2050</v>
      </c>
      <c r="Q5668">
        <v>0</v>
      </c>
    </row>
    <row r="5669" spans="1:17" x14ac:dyDescent="0.25">
      <c r="A5669" t="s">
        <v>515</v>
      </c>
      <c r="B5669" t="s">
        <v>516</v>
      </c>
      <c r="C5669" t="s">
        <v>494</v>
      </c>
      <c r="D5669" t="s">
        <v>361</v>
      </c>
      <c r="E5669" t="s">
        <v>311</v>
      </c>
      <c r="F5669" t="s">
        <v>260</v>
      </c>
      <c r="G5669" t="s">
        <v>188</v>
      </c>
      <c r="H5669" t="s">
        <v>451</v>
      </c>
      <c r="I5669" t="s">
        <v>452</v>
      </c>
      <c r="K5669" t="s">
        <v>453</v>
      </c>
      <c r="M5669" t="s">
        <v>503</v>
      </c>
      <c r="O5669" t="s">
        <v>265</v>
      </c>
      <c r="P5669">
        <v>2050</v>
      </c>
      <c r="Q5669">
        <v>5.8575149758667497E-2</v>
      </c>
    </row>
    <row r="5670" spans="1:17" x14ac:dyDescent="0.25">
      <c r="A5670" t="s">
        <v>515</v>
      </c>
      <c r="B5670" t="s">
        <v>516</v>
      </c>
      <c r="C5670" t="s">
        <v>494</v>
      </c>
      <c r="D5670" t="s">
        <v>361</v>
      </c>
      <c r="E5670" t="s">
        <v>311</v>
      </c>
      <c r="F5670" t="s">
        <v>260</v>
      </c>
      <c r="G5670" t="s">
        <v>188</v>
      </c>
      <c r="H5670" t="s">
        <v>455</v>
      </c>
      <c r="I5670" t="s">
        <v>455</v>
      </c>
      <c r="M5670" t="s">
        <v>380</v>
      </c>
      <c r="O5670" t="s">
        <v>194</v>
      </c>
      <c r="P5670">
        <v>2015</v>
      </c>
      <c r="Q5670">
        <v>0</v>
      </c>
    </row>
    <row r="5671" spans="1:17" x14ac:dyDescent="0.25">
      <c r="A5671" t="s">
        <v>515</v>
      </c>
      <c r="B5671" t="s">
        <v>516</v>
      </c>
      <c r="C5671" t="s">
        <v>494</v>
      </c>
      <c r="D5671" t="s">
        <v>361</v>
      </c>
      <c r="E5671" t="s">
        <v>311</v>
      </c>
      <c r="F5671" t="s">
        <v>260</v>
      </c>
      <c r="G5671" t="s">
        <v>188</v>
      </c>
      <c r="H5671" t="s">
        <v>455</v>
      </c>
      <c r="I5671" t="s">
        <v>455</v>
      </c>
      <c r="M5671" t="s">
        <v>380</v>
      </c>
      <c r="O5671" t="s">
        <v>194</v>
      </c>
      <c r="P5671">
        <v>2020</v>
      </c>
      <c r="Q5671">
        <v>0</v>
      </c>
    </row>
    <row r="5672" spans="1:17" x14ac:dyDescent="0.25">
      <c r="A5672" t="s">
        <v>515</v>
      </c>
      <c r="B5672" t="s">
        <v>516</v>
      </c>
      <c r="C5672" t="s">
        <v>494</v>
      </c>
      <c r="D5672" t="s">
        <v>361</v>
      </c>
      <c r="E5672" t="s">
        <v>311</v>
      </c>
      <c r="F5672" t="s">
        <v>260</v>
      </c>
      <c r="G5672" t="s">
        <v>188</v>
      </c>
      <c r="H5672" t="s">
        <v>455</v>
      </c>
      <c r="I5672" t="s">
        <v>455</v>
      </c>
      <c r="M5672" t="s">
        <v>380</v>
      </c>
      <c r="O5672" t="s">
        <v>264</v>
      </c>
      <c r="P5672">
        <v>2020</v>
      </c>
      <c r="Q5672">
        <v>0</v>
      </c>
    </row>
    <row r="5673" spans="1:17" x14ac:dyDescent="0.25">
      <c r="A5673" t="s">
        <v>515</v>
      </c>
      <c r="B5673" t="s">
        <v>516</v>
      </c>
      <c r="C5673" t="s">
        <v>494</v>
      </c>
      <c r="D5673" t="s">
        <v>361</v>
      </c>
      <c r="E5673" t="s">
        <v>311</v>
      </c>
      <c r="F5673" t="s">
        <v>260</v>
      </c>
      <c r="G5673" t="s">
        <v>188</v>
      </c>
      <c r="H5673" t="s">
        <v>455</v>
      </c>
      <c r="I5673" t="s">
        <v>455</v>
      </c>
      <c r="M5673" t="s">
        <v>380</v>
      </c>
      <c r="O5673" t="s">
        <v>265</v>
      </c>
      <c r="P5673">
        <v>2020</v>
      </c>
      <c r="Q5673">
        <v>1</v>
      </c>
    </row>
    <row r="5674" spans="1:17" x14ac:dyDescent="0.25">
      <c r="A5674" t="s">
        <v>515</v>
      </c>
      <c r="B5674" t="s">
        <v>516</v>
      </c>
      <c r="C5674" t="s">
        <v>494</v>
      </c>
      <c r="D5674" t="s">
        <v>361</v>
      </c>
      <c r="E5674" t="s">
        <v>311</v>
      </c>
      <c r="F5674" t="s">
        <v>260</v>
      </c>
      <c r="G5674" t="s">
        <v>188</v>
      </c>
      <c r="H5674" t="s">
        <v>455</v>
      </c>
      <c r="I5674" t="s">
        <v>455</v>
      </c>
      <c r="M5674" t="s">
        <v>380</v>
      </c>
      <c r="O5674" t="s">
        <v>194</v>
      </c>
      <c r="P5674">
        <v>2030</v>
      </c>
      <c r="Q5674">
        <v>0</v>
      </c>
    </row>
    <row r="5675" spans="1:17" x14ac:dyDescent="0.25">
      <c r="A5675" t="s">
        <v>515</v>
      </c>
      <c r="B5675" t="s">
        <v>516</v>
      </c>
      <c r="C5675" t="s">
        <v>494</v>
      </c>
      <c r="D5675" t="s">
        <v>361</v>
      </c>
      <c r="E5675" t="s">
        <v>311</v>
      </c>
      <c r="F5675" t="s">
        <v>260</v>
      </c>
      <c r="G5675" t="s">
        <v>188</v>
      </c>
      <c r="H5675" t="s">
        <v>455</v>
      </c>
      <c r="I5675" t="s">
        <v>455</v>
      </c>
      <c r="M5675" t="s">
        <v>380</v>
      </c>
      <c r="O5675" t="s">
        <v>194</v>
      </c>
      <c r="P5675">
        <v>2050</v>
      </c>
      <c r="Q5675">
        <v>0</v>
      </c>
    </row>
    <row r="5676" spans="1:17" x14ac:dyDescent="0.25">
      <c r="A5676" t="s">
        <v>515</v>
      </c>
      <c r="B5676" t="s">
        <v>516</v>
      </c>
      <c r="C5676" t="s">
        <v>494</v>
      </c>
      <c r="D5676" t="s">
        <v>361</v>
      </c>
      <c r="E5676" t="s">
        <v>311</v>
      </c>
      <c r="F5676" t="s">
        <v>260</v>
      </c>
      <c r="G5676" t="s">
        <v>188</v>
      </c>
      <c r="H5676" t="s">
        <v>455</v>
      </c>
      <c r="I5676" t="s">
        <v>455</v>
      </c>
      <c r="M5676" t="s">
        <v>380</v>
      </c>
      <c r="O5676" t="s">
        <v>264</v>
      </c>
      <c r="P5676">
        <v>2050</v>
      </c>
      <c r="Q5676">
        <v>0</v>
      </c>
    </row>
    <row r="5677" spans="1:17" x14ac:dyDescent="0.25">
      <c r="A5677" t="s">
        <v>515</v>
      </c>
      <c r="B5677" t="s">
        <v>516</v>
      </c>
      <c r="C5677" t="s">
        <v>494</v>
      </c>
      <c r="D5677" t="s">
        <v>361</v>
      </c>
      <c r="E5677" t="s">
        <v>311</v>
      </c>
      <c r="F5677" t="s">
        <v>260</v>
      </c>
      <c r="G5677" t="s">
        <v>188</v>
      </c>
      <c r="H5677" t="s">
        <v>455</v>
      </c>
      <c r="I5677" t="s">
        <v>455</v>
      </c>
      <c r="M5677" t="s">
        <v>380</v>
      </c>
      <c r="O5677" t="s">
        <v>265</v>
      </c>
      <c r="P5677">
        <v>2050</v>
      </c>
      <c r="Q5677">
        <v>1</v>
      </c>
    </row>
    <row r="5678" spans="1:17" x14ac:dyDescent="0.25">
      <c r="A5678" t="s">
        <v>515</v>
      </c>
      <c r="B5678" t="s">
        <v>516</v>
      </c>
      <c r="C5678" t="s">
        <v>494</v>
      </c>
      <c r="D5678" t="s">
        <v>361</v>
      </c>
      <c r="E5678" t="s">
        <v>311</v>
      </c>
      <c r="F5678" t="s">
        <v>260</v>
      </c>
      <c r="G5678" t="s">
        <v>188</v>
      </c>
      <c r="H5678" t="s">
        <v>339</v>
      </c>
      <c r="I5678" t="s">
        <v>4</v>
      </c>
      <c r="J5678" t="s">
        <v>235</v>
      </c>
      <c r="K5678" t="s">
        <v>328</v>
      </c>
      <c r="L5678" t="s">
        <v>237</v>
      </c>
      <c r="M5678" t="s">
        <v>379</v>
      </c>
      <c r="O5678" t="s">
        <v>194</v>
      </c>
      <c r="P5678">
        <v>2015</v>
      </c>
      <c r="Q5678">
        <v>0.56999999999999995</v>
      </c>
    </row>
    <row r="5679" spans="1:17" x14ac:dyDescent="0.25">
      <c r="A5679" t="s">
        <v>515</v>
      </c>
      <c r="B5679" t="s">
        <v>516</v>
      </c>
      <c r="C5679" t="s">
        <v>494</v>
      </c>
      <c r="D5679" t="s">
        <v>361</v>
      </c>
      <c r="E5679" t="s">
        <v>311</v>
      </c>
      <c r="F5679" t="s">
        <v>260</v>
      </c>
      <c r="G5679" t="s">
        <v>188</v>
      </c>
      <c r="H5679" t="s">
        <v>339</v>
      </c>
      <c r="I5679" t="s">
        <v>4</v>
      </c>
      <c r="J5679" t="s">
        <v>235</v>
      </c>
      <c r="K5679" t="s">
        <v>328</v>
      </c>
      <c r="L5679" t="s">
        <v>237</v>
      </c>
      <c r="M5679" t="s">
        <v>379</v>
      </c>
      <c r="O5679" t="s">
        <v>194</v>
      </c>
      <c r="P5679">
        <v>2020</v>
      </c>
      <c r="Q5679">
        <v>0.57999999999999996</v>
      </c>
    </row>
    <row r="5680" spans="1:17" x14ac:dyDescent="0.25">
      <c r="A5680" t="s">
        <v>515</v>
      </c>
      <c r="B5680" t="s">
        <v>516</v>
      </c>
      <c r="C5680" t="s">
        <v>494</v>
      </c>
      <c r="D5680" t="s">
        <v>361</v>
      </c>
      <c r="E5680" t="s">
        <v>311</v>
      </c>
      <c r="F5680" t="s">
        <v>260</v>
      </c>
      <c r="G5680" t="s">
        <v>188</v>
      </c>
      <c r="H5680" t="s">
        <v>339</v>
      </c>
      <c r="I5680" t="s">
        <v>4</v>
      </c>
      <c r="J5680" t="s">
        <v>235</v>
      </c>
      <c r="K5680" t="s">
        <v>328</v>
      </c>
      <c r="L5680" t="s">
        <v>237</v>
      </c>
      <c r="M5680" t="s">
        <v>379</v>
      </c>
      <c r="O5680" t="s">
        <v>264</v>
      </c>
      <c r="P5680">
        <v>2020</v>
      </c>
      <c r="Q5680">
        <v>0.46</v>
      </c>
    </row>
    <row r="5681" spans="1:17" x14ac:dyDescent="0.25">
      <c r="A5681" t="s">
        <v>515</v>
      </c>
      <c r="B5681" t="s">
        <v>516</v>
      </c>
      <c r="C5681" t="s">
        <v>494</v>
      </c>
      <c r="D5681" t="s">
        <v>361</v>
      </c>
      <c r="E5681" t="s">
        <v>311</v>
      </c>
      <c r="F5681" t="s">
        <v>260</v>
      </c>
      <c r="G5681" t="s">
        <v>188</v>
      </c>
      <c r="H5681" t="s">
        <v>339</v>
      </c>
      <c r="I5681" t="s">
        <v>4</v>
      </c>
      <c r="J5681" t="s">
        <v>235</v>
      </c>
      <c r="K5681" t="s">
        <v>328</v>
      </c>
      <c r="L5681" t="s">
        <v>237</v>
      </c>
      <c r="M5681" t="s">
        <v>379</v>
      </c>
      <c r="O5681" t="s">
        <v>265</v>
      </c>
      <c r="P5681">
        <v>2020</v>
      </c>
      <c r="Q5681">
        <v>0.66</v>
      </c>
    </row>
    <row r="5682" spans="1:17" x14ac:dyDescent="0.25">
      <c r="A5682" t="s">
        <v>515</v>
      </c>
      <c r="B5682" t="s">
        <v>516</v>
      </c>
      <c r="C5682" t="s">
        <v>494</v>
      </c>
      <c r="D5682" t="s">
        <v>361</v>
      </c>
      <c r="E5682" t="s">
        <v>311</v>
      </c>
      <c r="F5682" t="s">
        <v>260</v>
      </c>
      <c r="G5682" t="s">
        <v>188</v>
      </c>
      <c r="H5682" t="s">
        <v>339</v>
      </c>
      <c r="I5682" t="s">
        <v>4</v>
      </c>
      <c r="J5682" t="s">
        <v>235</v>
      </c>
      <c r="K5682" t="s">
        <v>328</v>
      </c>
      <c r="L5682" t="s">
        <v>237</v>
      </c>
      <c r="M5682" t="s">
        <v>379</v>
      </c>
      <c r="O5682" t="s">
        <v>194</v>
      </c>
      <c r="P5682">
        <v>2030</v>
      </c>
      <c r="Q5682">
        <v>0.57999999999999996</v>
      </c>
    </row>
    <row r="5683" spans="1:17" x14ac:dyDescent="0.25">
      <c r="A5683" t="s">
        <v>515</v>
      </c>
      <c r="B5683" t="s">
        <v>516</v>
      </c>
      <c r="C5683" t="s">
        <v>494</v>
      </c>
      <c r="D5683" t="s">
        <v>361</v>
      </c>
      <c r="E5683" t="s">
        <v>311</v>
      </c>
      <c r="F5683" t="s">
        <v>260</v>
      </c>
      <c r="G5683" t="s">
        <v>188</v>
      </c>
      <c r="H5683" t="s">
        <v>339</v>
      </c>
      <c r="I5683" t="s">
        <v>4</v>
      </c>
      <c r="J5683" t="s">
        <v>235</v>
      </c>
      <c r="K5683" t="s">
        <v>328</v>
      </c>
      <c r="L5683" t="s">
        <v>237</v>
      </c>
      <c r="M5683" t="s">
        <v>379</v>
      </c>
      <c r="O5683" t="s">
        <v>194</v>
      </c>
      <c r="P5683">
        <v>2050</v>
      </c>
      <c r="Q5683">
        <v>0.57999999999999996</v>
      </c>
    </row>
    <row r="5684" spans="1:17" x14ac:dyDescent="0.25">
      <c r="A5684" t="s">
        <v>515</v>
      </c>
      <c r="B5684" t="s">
        <v>516</v>
      </c>
      <c r="C5684" t="s">
        <v>494</v>
      </c>
      <c r="D5684" t="s">
        <v>361</v>
      </c>
      <c r="E5684" t="s">
        <v>311</v>
      </c>
      <c r="F5684" t="s">
        <v>260</v>
      </c>
      <c r="G5684" t="s">
        <v>188</v>
      </c>
      <c r="H5684" t="s">
        <v>339</v>
      </c>
      <c r="I5684" t="s">
        <v>4</v>
      </c>
      <c r="J5684" t="s">
        <v>235</v>
      </c>
      <c r="K5684" t="s">
        <v>328</v>
      </c>
      <c r="L5684" t="s">
        <v>237</v>
      </c>
      <c r="M5684" t="s">
        <v>379</v>
      </c>
      <c r="O5684" t="s">
        <v>264</v>
      </c>
      <c r="P5684">
        <v>2050</v>
      </c>
      <c r="Q5684">
        <v>0.41</v>
      </c>
    </row>
    <row r="5685" spans="1:17" x14ac:dyDescent="0.25">
      <c r="A5685" t="s">
        <v>515</v>
      </c>
      <c r="B5685" t="s">
        <v>516</v>
      </c>
      <c r="C5685" t="s">
        <v>494</v>
      </c>
      <c r="D5685" t="s">
        <v>361</v>
      </c>
      <c r="E5685" t="s">
        <v>311</v>
      </c>
      <c r="F5685" t="s">
        <v>260</v>
      </c>
      <c r="G5685" t="s">
        <v>188</v>
      </c>
      <c r="H5685" t="s">
        <v>339</v>
      </c>
      <c r="I5685" t="s">
        <v>4</v>
      </c>
      <c r="J5685" t="s">
        <v>235</v>
      </c>
      <c r="K5685" t="s">
        <v>328</v>
      </c>
      <c r="L5685" t="s">
        <v>237</v>
      </c>
      <c r="M5685" t="s">
        <v>379</v>
      </c>
      <c r="O5685" t="s">
        <v>265</v>
      </c>
      <c r="P5685">
        <v>2050</v>
      </c>
      <c r="Q5685">
        <v>0.71</v>
      </c>
    </row>
    <row r="5686" spans="1:17" x14ac:dyDescent="0.25">
      <c r="A5686" t="s">
        <v>517</v>
      </c>
      <c r="B5686" t="s">
        <v>518</v>
      </c>
      <c r="C5686" t="s">
        <v>506</v>
      </c>
      <c r="D5686" t="s">
        <v>361</v>
      </c>
      <c r="E5686" t="s">
        <v>311</v>
      </c>
      <c r="F5686" t="s">
        <v>260</v>
      </c>
      <c r="G5686" t="s">
        <v>195</v>
      </c>
      <c r="H5686" t="s">
        <v>417</v>
      </c>
      <c r="I5686" t="s">
        <v>418</v>
      </c>
      <c r="J5686" t="s">
        <v>419</v>
      </c>
      <c r="K5686" t="s">
        <v>191</v>
      </c>
      <c r="N5686" t="s">
        <v>206</v>
      </c>
      <c r="O5686" t="s">
        <v>194</v>
      </c>
      <c r="P5686">
        <v>2015</v>
      </c>
      <c r="Q5686">
        <v>3.2975522284410301E-2</v>
      </c>
    </row>
    <row r="5687" spans="1:17" x14ac:dyDescent="0.25">
      <c r="A5687" t="s">
        <v>517</v>
      </c>
      <c r="B5687" t="s">
        <v>518</v>
      </c>
      <c r="C5687" t="s">
        <v>506</v>
      </c>
      <c r="D5687" t="s">
        <v>361</v>
      </c>
      <c r="E5687" t="s">
        <v>311</v>
      </c>
      <c r="F5687" t="s">
        <v>260</v>
      </c>
      <c r="G5687" t="s">
        <v>195</v>
      </c>
      <c r="H5687" t="s">
        <v>417</v>
      </c>
      <c r="I5687" t="s">
        <v>418</v>
      </c>
      <c r="J5687" t="s">
        <v>419</v>
      </c>
      <c r="K5687" t="s">
        <v>191</v>
      </c>
      <c r="N5687" t="s">
        <v>206</v>
      </c>
      <c r="O5687" t="s">
        <v>194</v>
      </c>
      <c r="P5687">
        <v>2020</v>
      </c>
      <c r="Q5687">
        <v>3.28028169149754E-2</v>
      </c>
    </row>
    <row r="5688" spans="1:17" x14ac:dyDescent="0.25">
      <c r="A5688" t="s">
        <v>517</v>
      </c>
      <c r="B5688" t="s">
        <v>518</v>
      </c>
      <c r="C5688" t="s">
        <v>506</v>
      </c>
      <c r="D5688" t="s">
        <v>361</v>
      </c>
      <c r="E5688" t="s">
        <v>311</v>
      </c>
      <c r="F5688" t="s">
        <v>260</v>
      </c>
      <c r="G5688" t="s">
        <v>195</v>
      </c>
      <c r="H5688" t="s">
        <v>417</v>
      </c>
      <c r="I5688" t="s">
        <v>418</v>
      </c>
      <c r="J5688" t="s">
        <v>419</v>
      </c>
      <c r="K5688" t="s">
        <v>191</v>
      </c>
      <c r="N5688" t="s">
        <v>206</v>
      </c>
      <c r="O5688" t="s">
        <v>264</v>
      </c>
      <c r="P5688">
        <v>2020</v>
      </c>
      <c r="Q5688">
        <v>2.42565945723365E-2</v>
      </c>
    </row>
    <row r="5689" spans="1:17" x14ac:dyDescent="0.25">
      <c r="A5689" t="s">
        <v>517</v>
      </c>
      <c r="B5689" t="s">
        <v>518</v>
      </c>
      <c r="C5689" t="s">
        <v>506</v>
      </c>
      <c r="D5689" t="s">
        <v>361</v>
      </c>
      <c r="E5689" t="s">
        <v>311</v>
      </c>
      <c r="F5689" t="s">
        <v>260</v>
      </c>
      <c r="G5689" t="s">
        <v>195</v>
      </c>
      <c r="H5689" t="s">
        <v>417</v>
      </c>
      <c r="I5689" t="s">
        <v>418</v>
      </c>
      <c r="J5689" t="s">
        <v>419</v>
      </c>
      <c r="K5689" t="s">
        <v>191</v>
      </c>
      <c r="N5689" t="s">
        <v>206</v>
      </c>
      <c r="O5689" t="s">
        <v>265</v>
      </c>
      <c r="P5689">
        <v>2020</v>
      </c>
      <c r="Q5689">
        <v>3.7050727711850501E-2</v>
      </c>
    </row>
    <row r="5690" spans="1:17" x14ac:dyDescent="0.25">
      <c r="A5690" t="s">
        <v>517</v>
      </c>
      <c r="B5690" t="s">
        <v>518</v>
      </c>
      <c r="C5690" t="s">
        <v>506</v>
      </c>
      <c r="D5690" t="s">
        <v>361</v>
      </c>
      <c r="E5690" t="s">
        <v>311</v>
      </c>
      <c r="F5690" t="s">
        <v>260</v>
      </c>
      <c r="G5690" t="s">
        <v>195</v>
      </c>
      <c r="H5690" t="s">
        <v>417</v>
      </c>
      <c r="I5690" t="s">
        <v>418</v>
      </c>
      <c r="J5690" t="s">
        <v>419</v>
      </c>
      <c r="K5690" t="s">
        <v>191</v>
      </c>
      <c r="N5690" t="s">
        <v>206</v>
      </c>
      <c r="O5690" t="s">
        <v>194</v>
      </c>
      <c r="P5690">
        <v>2030</v>
      </c>
      <c r="Q5690">
        <v>3.2834465879208803E-2</v>
      </c>
    </row>
    <row r="5691" spans="1:17" x14ac:dyDescent="0.25">
      <c r="A5691" t="s">
        <v>517</v>
      </c>
      <c r="B5691" t="s">
        <v>518</v>
      </c>
      <c r="C5691" t="s">
        <v>506</v>
      </c>
      <c r="D5691" t="s">
        <v>361</v>
      </c>
      <c r="E5691" t="s">
        <v>311</v>
      </c>
      <c r="F5691" t="s">
        <v>260</v>
      </c>
      <c r="G5691" t="s">
        <v>195</v>
      </c>
      <c r="H5691" t="s">
        <v>417</v>
      </c>
      <c r="I5691" t="s">
        <v>418</v>
      </c>
      <c r="J5691" t="s">
        <v>419</v>
      </c>
      <c r="K5691" t="s">
        <v>191</v>
      </c>
      <c r="N5691" t="s">
        <v>206</v>
      </c>
      <c r="O5691" t="s">
        <v>194</v>
      </c>
      <c r="P5691">
        <v>2050</v>
      </c>
      <c r="Q5691">
        <v>3.2834465879334598E-2</v>
      </c>
    </row>
    <row r="5692" spans="1:17" x14ac:dyDescent="0.25">
      <c r="A5692" t="s">
        <v>517</v>
      </c>
      <c r="B5692" t="s">
        <v>518</v>
      </c>
      <c r="C5692" t="s">
        <v>506</v>
      </c>
      <c r="D5692" t="s">
        <v>361</v>
      </c>
      <c r="E5692" t="s">
        <v>311</v>
      </c>
      <c r="F5692" t="s">
        <v>260</v>
      </c>
      <c r="G5692" t="s">
        <v>195</v>
      </c>
      <c r="H5692" t="s">
        <v>417</v>
      </c>
      <c r="I5692" t="s">
        <v>418</v>
      </c>
      <c r="J5692" t="s">
        <v>419</v>
      </c>
      <c r="K5692" t="s">
        <v>191</v>
      </c>
      <c r="N5692" t="s">
        <v>206</v>
      </c>
      <c r="O5692" t="s">
        <v>264</v>
      </c>
      <c r="P5692">
        <v>2050</v>
      </c>
      <c r="Q5692">
        <v>1.9405275657918799E-2</v>
      </c>
    </row>
    <row r="5693" spans="1:17" x14ac:dyDescent="0.25">
      <c r="A5693" t="s">
        <v>517</v>
      </c>
      <c r="B5693" t="s">
        <v>518</v>
      </c>
      <c r="C5693" t="s">
        <v>506</v>
      </c>
      <c r="D5693" t="s">
        <v>361</v>
      </c>
      <c r="E5693" t="s">
        <v>311</v>
      </c>
      <c r="F5693" t="s">
        <v>260</v>
      </c>
      <c r="G5693" t="s">
        <v>195</v>
      </c>
      <c r="H5693" t="s">
        <v>417</v>
      </c>
      <c r="I5693" t="s">
        <v>418</v>
      </c>
      <c r="J5693" t="s">
        <v>419</v>
      </c>
      <c r="K5693" t="s">
        <v>191</v>
      </c>
      <c r="N5693" t="s">
        <v>206</v>
      </c>
      <c r="O5693" t="s">
        <v>265</v>
      </c>
      <c r="P5693">
        <v>2050</v>
      </c>
      <c r="Q5693">
        <v>3.7068713762990202E-2</v>
      </c>
    </row>
    <row r="5694" spans="1:17" x14ac:dyDescent="0.25">
      <c r="A5694" t="s">
        <v>517</v>
      </c>
      <c r="B5694" t="s">
        <v>518</v>
      </c>
      <c r="C5694" t="s">
        <v>506</v>
      </c>
      <c r="D5694" t="s">
        <v>361</v>
      </c>
      <c r="E5694" t="s">
        <v>311</v>
      </c>
      <c r="F5694" t="s">
        <v>260</v>
      </c>
      <c r="G5694" t="s">
        <v>195</v>
      </c>
      <c r="H5694" t="s">
        <v>196</v>
      </c>
      <c r="I5694" t="s">
        <v>197</v>
      </c>
      <c r="J5694" t="s">
        <v>198</v>
      </c>
      <c r="O5694" t="s">
        <v>194</v>
      </c>
      <c r="P5694">
        <v>2015</v>
      </c>
      <c r="Q5694">
        <v>0.489759363</v>
      </c>
    </row>
    <row r="5695" spans="1:17" x14ac:dyDescent="0.25">
      <c r="A5695" t="s">
        <v>517</v>
      </c>
      <c r="B5695" t="s">
        <v>518</v>
      </c>
      <c r="C5695" t="s">
        <v>506</v>
      </c>
      <c r="D5695" t="s">
        <v>361</v>
      </c>
      <c r="E5695" t="s">
        <v>311</v>
      </c>
      <c r="F5695" t="s">
        <v>260</v>
      </c>
      <c r="G5695" t="s">
        <v>195</v>
      </c>
      <c r="H5695" t="s">
        <v>196</v>
      </c>
      <c r="I5695" t="s">
        <v>197</v>
      </c>
      <c r="J5695" t="s">
        <v>198</v>
      </c>
      <c r="O5695" t="s">
        <v>194</v>
      </c>
      <c r="P5695">
        <v>2020</v>
      </c>
      <c r="Q5695">
        <v>0.48902215799999998</v>
      </c>
    </row>
    <row r="5696" spans="1:17" x14ac:dyDescent="0.25">
      <c r="A5696" t="s">
        <v>517</v>
      </c>
      <c r="B5696" t="s">
        <v>518</v>
      </c>
      <c r="C5696" t="s">
        <v>506</v>
      </c>
      <c r="D5696" t="s">
        <v>361</v>
      </c>
      <c r="E5696" t="s">
        <v>311</v>
      </c>
      <c r="F5696" t="s">
        <v>260</v>
      </c>
      <c r="G5696" t="s">
        <v>195</v>
      </c>
      <c r="H5696" t="s">
        <v>196</v>
      </c>
      <c r="I5696" t="s">
        <v>197</v>
      </c>
      <c r="J5696" t="s">
        <v>198</v>
      </c>
      <c r="O5696" t="s">
        <v>264</v>
      </c>
      <c r="P5696">
        <v>2020</v>
      </c>
      <c r="Q5696">
        <v>0.47874349199999999</v>
      </c>
    </row>
    <row r="5697" spans="1:17" x14ac:dyDescent="0.25">
      <c r="A5697" t="s">
        <v>517</v>
      </c>
      <c r="B5697" t="s">
        <v>518</v>
      </c>
      <c r="C5697" t="s">
        <v>506</v>
      </c>
      <c r="D5697" t="s">
        <v>361</v>
      </c>
      <c r="E5697" t="s">
        <v>311</v>
      </c>
      <c r="F5697" t="s">
        <v>260</v>
      </c>
      <c r="G5697" t="s">
        <v>195</v>
      </c>
      <c r="H5697" t="s">
        <v>196</v>
      </c>
      <c r="I5697" t="s">
        <v>197</v>
      </c>
      <c r="J5697" t="s">
        <v>198</v>
      </c>
      <c r="O5697" t="s">
        <v>265</v>
      </c>
      <c r="P5697">
        <v>2020</v>
      </c>
      <c r="Q5697">
        <v>0.64336338900000001</v>
      </c>
    </row>
    <row r="5698" spans="1:17" x14ac:dyDescent="0.25">
      <c r="A5698" t="s">
        <v>517</v>
      </c>
      <c r="B5698" t="s">
        <v>518</v>
      </c>
      <c r="C5698" t="s">
        <v>506</v>
      </c>
      <c r="D5698" t="s">
        <v>361</v>
      </c>
      <c r="E5698" t="s">
        <v>311</v>
      </c>
      <c r="F5698" t="s">
        <v>260</v>
      </c>
      <c r="G5698" t="s">
        <v>195</v>
      </c>
      <c r="H5698" t="s">
        <v>196</v>
      </c>
      <c r="I5698" t="s">
        <v>197</v>
      </c>
      <c r="J5698" t="s">
        <v>198</v>
      </c>
      <c r="O5698" t="s">
        <v>194</v>
      </c>
      <c r="P5698">
        <v>2030</v>
      </c>
      <c r="Q5698">
        <v>0.49110843700000001</v>
      </c>
    </row>
    <row r="5699" spans="1:17" x14ac:dyDescent="0.25">
      <c r="A5699" t="s">
        <v>517</v>
      </c>
      <c r="B5699" t="s">
        <v>518</v>
      </c>
      <c r="C5699" t="s">
        <v>506</v>
      </c>
      <c r="D5699" t="s">
        <v>361</v>
      </c>
      <c r="E5699" t="s">
        <v>311</v>
      </c>
      <c r="F5699" t="s">
        <v>260</v>
      </c>
      <c r="G5699" t="s">
        <v>195</v>
      </c>
      <c r="H5699" t="s">
        <v>196</v>
      </c>
      <c r="I5699" t="s">
        <v>197</v>
      </c>
      <c r="J5699" t="s">
        <v>198</v>
      </c>
      <c r="O5699" t="s">
        <v>194</v>
      </c>
      <c r="P5699">
        <v>2050</v>
      </c>
      <c r="Q5699">
        <v>0.49110843700000001</v>
      </c>
    </row>
    <row r="5700" spans="1:17" x14ac:dyDescent="0.25">
      <c r="A5700" t="s">
        <v>517</v>
      </c>
      <c r="B5700" t="s">
        <v>518</v>
      </c>
      <c r="C5700" t="s">
        <v>506</v>
      </c>
      <c r="D5700" t="s">
        <v>361</v>
      </c>
      <c r="E5700" t="s">
        <v>311</v>
      </c>
      <c r="F5700" t="s">
        <v>260</v>
      </c>
      <c r="G5700" t="s">
        <v>195</v>
      </c>
      <c r="H5700" t="s">
        <v>196</v>
      </c>
      <c r="I5700" t="s">
        <v>197</v>
      </c>
      <c r="J5700" t="s">
        <v>198</v>
      </c>
      <c r="O5700" t="s">
        <v>264</v>
      </c>
      <c r="P5700">
        <v>2050</v>
      </c>
      <c r="Q5700">
        <v>0.47943550000000001</v>
      </c>
    </row>
    <row r="5701" spans="1:17" x14ac:dyDescent="0.25">
      <c r="A5701" t="s">
        <v>517</v>
      </c>
      <c r="B5701" t="s">
        <v>518</v>
      </c>
      <c r="C5701" t="s">
        <v>506</v>
      </c>
      <c r="D5701" t="s">
        <v>361</v>
      </c>
      <c r="E5701" t="s">
        <v>311</v>
      </c>
      <c r="F5701" t="s">
        <v>260</v>
      </c>
      <c r="G5701" t="s">
        <v>195</v>
      </c>
      <c r="H5701" t="s">
        <v>196</v>
      </c>
      <c r="I5701" t="s">
        <v>197</v>
      </c>
      <c r="J5701" t="s">
        <v>198</v>
      </c>
      <c r="O5701" t="s">
        <v>265</v>
      </c>
      <c r="P5701">
        <v>2050</v>
      </c>
      <c r="Q5701">
        <v>0.64501209000000004</v>
      </c>
    </row>
    <row r="5702" spans="1:17" x14ac:dyDescent="0.25">
      <c r="A5702" t="s">
        <v>517</v>
      </c>
      <c r="B5702" t="s">
        <v>518</v>
      </c>
      <c r="C5702" t="s">
        <v>506</v>
      </c>
      <c r="D5702" t="s">
        <v>361</v>
      </c>
      <c r="E5702" t="s">
        <v>311</v>
      </c>
      <c r="F5702" t="s">
        <v>260</v>
      </c>
      <c r="G5702" t="s">
        <v>195</v>
      </c>
      <c r="H5702" t="s">
        <v>200</v>
      </c>
      <c r="I5702" t="s">
        <v>201</v>
      </c>
      <c r="K5702" t="s">
        <v>202</v>
      </c>
      <c r="N5702" t="s">
        <v>206</v>
      </c>
      <c r="O5702" t="s">
        <v>194</v>
      </c>
      <c r="P5702">
        <v>2015</v>
      </c>
      <c r="Q5702">
        <v>5</v>
      </c>
    </row>
    <row r="5703" spans="1:17" x14ac:dyDescent="0.25">
      <c r="A5703" t="s">
        <v>517</v>
      </c>
      <c r="B5703" t="s">
        <v>518</v>
      </c>
      <c r="C5703" t="s">
        <v>506</v>
      </c>
      <c r="D5703" t="s">
        <v>361</v>
      </c>
      <c r="E5703" t="s">
        <v>311</v>
      </c>
      <c r="F5703" t="s">
        <v>260</v>
      </c>
      <c r="G5703" t="s">
        <v>195</v>
      </c>
      <c r="H5703" t="s">
        <v>200</v>
      </c>
      <c r="I5703" t="s">
        <v>201</v>
      </c>
      <c r="K5703" t="s">
        <v>202</v>
      </c>
      <c r="N5703" t="s">
        <v>206</v>
      </c>
      <c r="O5703" t="s">
        <v>194</v>
      </c>
      <c r="P5703">
        <v>2020</v>
      </c>
      <c r="Q5703">
        <v>5</v>
      </c>
    </row>
    <row r="5704" spans="1:17" x14ac:dyDescent="0.25">
      <c r="A5704" t="s">
        <v>517</v>
      </c>
      <c r="B5704" t="s">
        <v>518</v>
      </c>
      <c r="C5704" t="s">
        <v>506</v>
      </c>
      <c r="D5704" t="s">
        <v>361</v>
      </c>
      <c r="E5704" t="s">
        <v>311</v>
      </c>
      <c r="F5704" t="s">
        <v>260</v>
      </c>
      <c r="G5704" t="s">
        <v>195</v>
      </c>
      <c r="H5704" t="s">
        <v>200</v>
      </c>
      <c r="I5704" t="s">
        <v>201</v>
      </c>
      <c r="K5704" t="s">
        <v>202</v>
      </c>
      <c r="N5704" t="s">
        <v>206</v>
      </c>
      <c r="O5704" t="s">
        <v>264</v>
      </c>
      <c r="P5704">
        <v>2020</v>
      </c>
      <c r="Q5704">
        <v>4.5</v>
      </c>
    </row>
    <row r="5705" spans="1:17" x14ac:dyDescent="0.25">
      <c r="A5705" t="s">
        <v>517</v>
      </c>
      <c r="B5705" t="s">
        <v>518</v>
      </c>
      <c r="C5705" t="s">
        <v>506</v>
      </c>
      <c r="D5705" t="s">
        <v>361</v>
      </c>
      <c r="E5705" t="s">
        <v>311</v>
      </c>
      <c r="F5705" t="s">
        <v>260</v>
      </c>
      <c r="G5705" t="s">
        <v>195</v>
      </c>
      <c r="H5705" t="s">
        <v>200</v>
      </c>
      <c r="I5705" t="s">
        <v>201</v>
      </c>
      <c r="K5705" t="s">
        <v>202</v>
      </c>
      <c r="N5705" t="s">
        <v>206</v>
      </c>
      <c r="O5705" t="s">
        <v>265</v>
      </c>
      <c r="P5705">
        <v>2020</v>
      </c>
      <c r="Q5705">
        <v>5.5</v>
      </c>
    </row>
    <row r="5706" spans="1:17" x14ac:dyDescent="0.25">
      <c r="A5706" t="s">
        <v>517</v>
      </c>
      <c r="B5706" t="s">
        <v>518</v>
      </c>
      <c r="C5706" t="s">
        <v>506</v>
      </c>
      <c r="D5706" t="s">
        <v>361</v>
      </c>
      <c r="E5706" t="s">
        <v>311</v>
      </c>
      <c r="F5706" t="s">
        <v>260</v>
      </c>
      <c r="G5706" t="s">
        <v>195</v>
      </c>
      <c r="H5706" t="s">
        <v>200</v>
      </c>
      <c r="I5706" t="s">
        <v>201</v>
      </c>
      <c r="K5706" t="s">
        <v>202</v>
      </c>
      <c r="N5706" t="s">
        <v>206</v>
      </c>
      <c r="O5706" t="s">
        <v>194</v>
      </c>
      <c r="P5706">
        <v>2030</v>
      </c>
      <c r="Q5706">
        <v>5</v>
      </c>
    </row>
    <row r="5707" spans="1:17" x14ac:dyDescent="0.25">
      <c r="A5707" t="s">
        <v>517</v>
      </c>
      <c r="B5707" t="s">
        <v>518</v>
      </c>
      <c r="C5707" t="s">
        <v>506</v>
      </c>
      <c r="D5707" t="s">
        <v>361</v>
      </c>
      <c r="E5707" t="s">
        <v>311</v>
      </c>
      <c r="F5707" t="s">
        <v>260</v>
      </c>
      <c r="G5707" t="s">
        <v>195</v>
      </c>
      <c r="H5707" t="s">
        <v>200</v>
      </c>
      <c r="I5707" t="s">
        <v>201</v>
      </c>
      <c r="K5707" t="s">
        <v>202</v>
      </c>
      <c r="N5707" t="s">
        <v>206</v>
      </c>
      <c r="O5707" t="s">
        <v>194</v>
      </c>
      <c r="P5707">
        <v>2050</v>
      </c>
      <c r="Q5707">
        <v>5</v>
      </c>
    </row>
    <row r="5708" spans="1:17" x14ac:dyDescent="0.25">
      <c r="A5708" t="s">
        <v>517</v>
      </c>
      <c r="B5708" t="s">
        <v>518</v>
      </c>
      <c r="C5708" t="s">
        <v>506</v>
      </c>
      <c r="D5708" t="s">
        <v>361</v>
      </c>
      <c r="E5708" t="s">
        <v>311</v>
      </c>
      <c r="F5708" t="s">
        <v>260</v>
      </c>
      <c r="G5708" t="s">
        <v>195</v>
      </c>
      <c r="H5708" t="s">
        <v>200</v>
      </c>
      <c r="I5708" t="s">
        <v>201</v>
      </c>
      <c r="K5708" t="s">
        <v>202</v>
      </c>
      <c r="N5708" t="s">
        <v>206</v>
      </c>
      <c r="O5708" t="s">
        <v>264</v>
      </c>
      <c r="P5708">
        <v>2050</v>
      </c>
      <c r="Q5708">
        <v>4</v>
      </c>
    </row>
    <row r="5709" spans="1:17" x14ac:dyDescent="0.25">
      <c r="A5709" t="s">
        <v>517</v>
      </c>
      <c r="B5709" t="s">
        <v>518</v>
      </c>
      <c r="C5709" t="s">
        <v>506</v>
      </c>
      <c r="D5709" t="s">
        <v>361</v>
      </c>
      <c r="E5709" t="s">
        <v>311</v>
      </c>
      <c r="F5709" t="s">
        <v>260</v>
      </c>
      <c r="G5709" t="s">
        <v>195</v>
      </c>
      <c r="H5709" t="s">
        <v>200</v>
      </c>
      <c r="I5709" t="s">
        <v>201</v>
      </c>
      <c r="K5709" t="s">
        <v>202</v>
      </c>
      <c r="N5709" t="s">
        <v>206</v>
      </c>
      <c r="O5709" t="s">
        <v>265</v>
      </c>
      <c r="P5709">
        <v>2050</v>
      </c>
      <c r="Q5709">
        <v>5.5</v>
      </c>
    </row>
    <row r="5710" spans="1:17" x14ac:dyDescent="0.25">
      <c r="A5710" t="s">
        <v>517</v>
      </c>
      <c r="B5710" t="s">
        <v>518</v>
      </c>
      <c r="C5710" t="s">
        <v>506</v>
      </c>
      <c r="D5710" t="s">
        <v>361</v>
      </c>
      <c r="E5710" t="s">
        <v>311</v>
      </c>
      <c r="F5710" t="s">
        <v>260</v>
      </c>
      <c r="G5710" t="s">
        <v>195</v>
      </c>
      <c r="H5710" t="s">
        <v>204</v>
      </c>
      <c r="I5710" t="s">
        <v>205</v>
      </c>
      <c r="J5710" t="s">
        <v>198</v>
      </c>
      <c r="M5710" t="s">
        <v>371</v>
      </c>
      <c r="O5710" t="s">
        <v>194</v>
      </c>
      <c r="P5710">
        <v>2015</v>
      </c>
      <c r="Q5710">
        <v>1</v>
      </c>
    </row>
    <row r="5711" spans="1:17" x14ac:dyDescent="0.25">
      <c r="A5711" t="s">
        <v>517</v>
      </c>
      <c r="B5711" t="s">
        <v>518</v>
      </c>
      <c r="C5711" t="s">
        <v>506</v>
      </c>
      <c r="D5711" t="s">
        <v>361</v>
      </c>
      <c r="E5711" t="s">
        <v>311</v>
      </c>
      <c r="F5711" t="s">
        <v>260</v>
      </c>
      <c r="G5711" t="s">
        <v>195</v>
      </c>
      <c r="H5711" t="s">
        <v>204</v>
      </c>
      <c r="I5711" t="s">
        <v>205</v>
      </c>
      <c r="J5711" t="s">
        <v>198</v>
      </c>
      <c r="M5711" t="s">
        <v>371</v>
      </c>
      <c r="O5711" t="s">
        <v>194</v>
      </c>
      <c r="P5711">
        <v>2020</v>
      </c>
      <c r="Q5711">
        <v>1</v>
      </c>
    </row>
    <row r="5712" spans="1:17" x14ac:dyDescent="0.25">
      <c r="A5712" t="s">
        <v>517</v>
      </c>
      <c r="B5712" t="s">
        <v>518</v>
      </c>
      <c r="C5712" t="s">
        <v>506</v>
      </c>
      <c r="D5712" t="s">
        <v>361</v>
      </c>
      <c r="E5712" t="s">
        <v>311</v>
      </c>
      <c r="F5712" t="s">
        <v>260</v>
      </c>
      <c r="G5712" t="s">
        <v>195</v>
      </c>
      <c r="H5712" t="s">
        <v>204</v>
      </c>
      <c r="I5712" t="s">
        <v>205</v>
      </c>
      <c r="J5712" t="s">
        <v>198</v>
      </c>
      <c r="M5712" t="s">
        <v>371</v>
      </c>
      <c r="O5712" t="s">
        <v>264</v>
      </c>
      <c r="P5712">
        <v>2020</v>
      </c>
      <c r="Q5712">
        <v>1</v>
      </c>
    </row>
    <row r="5713" spans="1:17" x14ac:dyDescent="0.25">
      <c r="A5713" t="s">
        <v>517</v>
      </c>
      <c r="B5713" t="s">
        <v>518</v>
      </c>
      <c r="C5713" t="s">
        <v>506</v>
      </c>
      <c r="D5713" t="s">
        <v>361</v>
      </c>
      <c r="E5713" t="s">
        <v>311</v>
      </c>
      <c r="F5713" t="s">
        <v>260</v>
      </c>
      <c r="G5713" t="s">
        <v>195</v>
      </c>
      <c r="H5713" t="s">
        <v>204</v>
      </c>
      <c r="I5713" t="s">
        <v>205</v>
      </c>
      <c r="J5713" t="s">
        <v>198</v>
      </c>
      <c r="M5713" t="s">
        <v>371</v>
      </c>
      <c r="O5713" t="s">
        <v>265</v>
      </c>
      <c r="P5713">
        <v>2020</v>
      </c>
      <c r="Q5713">
        <v>1</v>
      </c>
    </row>
    <row r="5714" spans="1:17" x14ac:dyDescent="0.25">
      <c r="A5714" t="s">
        <v>517</v>
      </c>
      <c r="B5714" t="s">
        <v>518</v>
      </c>
      <c r="C5714" t="s">
        <v>506</v>
      </c>
      <c r="D5714" t="s">
        <v>361</v>
      </c>
      <c r="E5714" t="s">
        <v>311</v>
      </c>
      <c r="F5714" t="s">
        <v>260</v>
      </c>
      <c r="G5714" t="s">
        <v>195</v>
      </c>
      <c r="H5714" t="s">
        <v>204</v>
      </c>
      <c r="I5714" t="s">
        <v>205</v>
      </c>
      <c r="J5714" t="s">
        <v>198</v>
      </c>
      <c r="M5714" t="s">
        <v>371</v>
      </c>
      <c r="O5714" t="s">
        <v>194</v>
      </c>
      <c r="P5714">
        <v>2030</v>
      </c>
      <c r="Q5714">
        <v>1</v>
      </c>
    </row>
    <row r="5715" spans="1:17" x14ac:dyDescent="0.25">
      <c r="A5715" t="s">
        <v>517</v>
      </c>
      <c r="B5715" t="s">
        <v>518</v>
      </c>
      <c r="C5715" t="s">
        <v>506</v>
      </c>
      <c r="D5715" t="s">
        <v>361</v>
      </c>
      <c r="E5715" t="s">
        <v>311</v>
      </c>
      <c r="F5715" t="s">
        <v>260</v>
      </c>
      <c r="G5715" t="s">
        <v>195</v>
      </c>
      <c r="H5715" t="s">
        <v>204</v>
      </c>
      <c r="I5715" t="s">
        <v>205</v>
      </c>
      <c r="J5715" t="s">
        <v>198</v>
      </c>
      <c r="M5715" t="s">
        <v>371</v>
      </c>
      <c r="O5715" t="s">
        <v>194</v>
      </c>
      <c r="P5715">
        <v>2050</v>
      </c>
      <c r="Q5715">
        <v>1</v>
      </c>
    </row>
    <row r="5716" spans="1:17" x14ac:dyDescent="0.25">
      <c r="A5716" t="s">
        <v>517</v>
      </c>
      <c r="B5716" t="s">
        <v>518</v>
      </c>
      <c r="C5716" t="s">
        <v>506</v>
      </c>
      <c r="D5716" t="s">
        <v>361</v>
      </c>
      <c r="E5716" t="s">
        <v>311</v>
      </c>
      <c r="F5716" t="s">
        <v>260</v>
      </c>
      <c r="G5716" t="s">
        <v>195</v>
      </c>
      <c r="H5716" t="s">
        <v>204</v>
      </c>
      <c r="I5716" t="s">
        <v>205</v>
      </c>
      <c r="J5716" t="s">
        <v>198</v>
      </c>
      <c r="M5716" t="s">
        <v>371</v>
      </c>
      <c r="O5716" t="s">
        <v>264</v>
      </c>
      <c r="P5716">
        <v>2050</v>
      </c>
      <c r="Q5716">
        <v>1</v>
      </c>
    </row>
    <row r="5717" spans="1:17" x14ac:dyDescent="0.25">
      <c r="A5717" t="s">
        <v>517</v>
      </c>
      <c r="B5717" t="s">
        <v>518</v>
      </c>
      <c r="C5717" t="s">
        <v>506</v>
      </c>
      <c r="D5717" t="s">
        <v>361</v>
      </c>
      <c r="E5717" t="s">
        <v>311</v>
      </c>
      <c r="F5717" t="s">
        <v>260</v>
      </c>
      <c r="G5717" t="s">
        <v>195</v>
      </c>
      <c r="H5717" t="s">
        <v>204</v>
      </c>
      <c r="I5717" t="s">
        <v>205</v>
      </c>
      <c r="J5717" t="s">
        <v>198</v>
      </c>
      <c r="M5717" t="s">
        <v>371</v>
      </c>
      <c r="O5717" t="s">
        <v>265</v>
      </c>
      <c r="P5717">
        <v>2050</v>
      </c>
      <c r="Q5717">
        <v>1</v>
      </c>
    </row>
    <row r="5718" spans="1:17" x14ac:dyDescent="0.25">
      <c r="A5718" t="s">
        <v>517</v>
      </c>
      <c r="B5718" t="s">
        <v>518</v>
      </c>
      <c r="C5718" t="s">
        <v>506</v>
      </c>
      <c r="D5718" t="s">
        <v>361</v>
      </c>
      <c r="E5718" t="s">
        <v>311</v>
      </c>
      <c r="F5718" t="s">
        <v>260</v>
      </c>
      <c r="G5718" t="s">
        <v>195</v>
      </c>
      <c r="H5718" t="s">
        <v>350</v>
      </c>
      <c r="I5718" t="s">
        <v>208</v>
      </c>
      <c r="J5718" t="s">
        <v>351</v>
      </c>
      <c r="K5718" t="s">
        <v>191</v>
      </c>
      <c r="M5718" t="s">
        <v>495</v>
      </c>
      <c r="N5718" t="s">
        <v>206</v>
      </c>
      <c r="O5718" t="s">
        <v>194</v>
      </c>
      <c r="P5718">
        <v>2015</v>
      </c>
      <c r="Q5718">
        <v>0.30037640869999999</v>
      </c>
    </row>
    <row r="5719" spans="1:17" x14ac:dyDescent="0.25">
      <c r="A5719" t="s">
        <v>517</v>
      </c>
      <c r="B5719" t="s">
        <v>518</v>
      </c>
      <c r="C5719" t="s">
        <v>506</v>
      </c>
      <c r="D5719" t="s">
        <v>361</v>
      </c>
      <c r="E5719" t="s">
        <v>311</v>
      </c>
      <c r="F5719" t="s">
        <v>260</v>
      </c>
      <c r="G5719" t="s">
        <v>195</v>
      </c>
      <c r="H5719" t="s">
        <v>350</v>
      </c>
      <c r="I5719" t="s">
        <v>208</v>
      </c>
      <c r="J5719" t="s">
        <v>351</v>
      </c>
      <c r="K5719" t="s">
        <v>191</v>
      </c>
      <c r="M5719" t="s">
        <v>495</v>
      </c>
      <c r="N5719" t="s">
        <v>206</v>
      </c>
      <c r="O5719" t="s">
        <v>194</v>
      </c>
      <c r="P5719">
        <v>2020</v>
      </c>
      <c r="Q5719">
        <v>0.3009549071</v>
      </c>
    </row>
    <row r="5720" spans="1:17" x14ac:dyDescent="0.25">
      <c r="A5720" t="s">
        <v>517</v>
      </c>
      <c r="B5720" t="s">
        <v>518</v>
      </c>
      <c r="C5720" t="s">
        <v>506</v>
      </c>
      <c r="D5720" t="s">
        <v>361</v>
      </c>
      <c r="E5720" t="s">
        <v>311</v>
      </c>
      <c r="F5720" t="s">
        <v>260</v>
      </c>
      <c r="G5720" t="s">
        <v>195</v>
      </c>
      <c r="H5720" t="s">
        <v>350</v>
      </c>
      <c r="I5720" t="s">
        <v>208</v>
      </c>
      <c r="J5720" t="s">
        <v>351</v>
      </c>
      <c r="K5720" t="s">
        <v>191</v>
      </c>
      <c r="M5720" t="s">
        <v>495</v>
      </c>
      <c r="N5720" t="s">
        <v>206</v>
      </c>
      <c r="O5720" t="s">
        <v>264</v>
      </c>
      <c r="P5720">
        <v>2020</v>
      </c>
      <c r="Q5720">
        <v>0.27</v>
      </c>
    </row>
    <row r="5721" spans="1:17" x14ac:dyDescent="0.25">
      <c r="A5721" t="s">
        <v>517</v>
      </c>
      <c r="B5721" t="s">
        <v>518</v>
      </c>
      <c r="C5721" t="s">
        <v>506</v>
      </c>
      <c r="D5721" t="s">
        <v>361</v>
      </c>
      <c r="E5721" t="s">
        <v>311</v>
      </c>
      <c r="F5721" t="s">
        <v>260</v>
      </c>
      <c r="G5721" t="s">
        <v>195</v>
      </c>
      <c r="H5721" t="s">
        <v>350</v>
      </c>
      <c r="I5721" t="s">
        <v>208</v>
      </c>
      <c r="J5721" t="s">
        <v>351</v>
      </c>
      <c r="K5721" t="s">
        <v>191</v>
      </c>
      <c r="M5721" t="s">
        <v>495</v>
      </c>
      <c r="N5721" t="s">
        <v>206</v>
      </c>
      <c r="O5721" t="s">
        <v>265</v>
      </c>
      <c r="P5721">
        <v>2020</v>
      </c>
      <c r="Q5721">
        <v>0.4</v>
      </c>
    </row>
    <row r="5722" spans="1:17" x14ac:dyDescent="0.25">
      <c r="A5722" t="s">
        <v>517</v>
      </c>
      <c r="B5722" t="s">
        <v>518</v>
      </c>
      <c r="C5722" t="s">
        <v>506</v>
      </c>
      <c r="D5722" t="s">
        <v>361</v>
      </c>
      <c r="E5722" t="s">
        <v>311</v>
      </c>
      <c r="F5722" t="s">
        <v>260</v>
      </c>
      <c r="G5722" t="s">
        <v>195</v>
      </c>
      <c r="H5722" t="s">
        <v>350</v>
      </c>
      <c r="I5722" t="s">
        <v>208</v>
      </c>
      <c r="J5722" t="s">
        <v>351</v>
      </c>
      <c r="K5722" t="s">
        <v>191</v>
      </c>
      <c r="M5722" t="s">
        <v>495</v>
      </c>
      <c r="N5722" t="s">
        <v>206</v>
      </c>
      <c r="O5722" t="s">
        <v>194</v>
      </c>
      <c r="P5722">
        <v>2030</v>
      </c>
      <c r="Q5722">
        <v>0.30180260279999999</v>
      </c>
    </row>
    <row r="5723" spans="1:17" x14ac:dyDescent="0.25">
      <c r="A5723" t="s">
        <v>517</v>
      </c>
      <c r="B5723" t="s">
        <v>518</v>
      </c>
      <c r="C5723" t="s">
        <v>506</v>
      </c>
      <c r="D5723" t="s">
        <v>361</v>
      </c>
      <c r="E5723" t="s">
        <v>311</v>
      </c>
      <c r="F5723" t="s">
        <v>260</v>
      </c>
      <c r="G5723" t="s">
        <v>195</v>
      </c>
      <c r="H5723" t="s">
        <v>350</v>
      </c>
      <c r="I5723" t="s">
        <v>208</v>
      </c>
      <c r="J5723" t="s">
        <v>351</v>
      </c>
      <c r="K5723" t="s">
        <v>191</v>
      </c>
      <c r="M5723" t="s">
        <v>495</v>
      </c>
      <c r="N5723" t="s">
        <v>206</v>
      </c>
      <c r="O5723" t="s">
        <v>194</v>
      </c>
      <c r="P5723">
        <v>2050</v>
      </c>
      <c r="Q5723">
        <v>0.30180260269999998</v>
      </c>
    </row>
    <row r="5724" spans="1:17" x14ac:dyDescent="0.25">
      <c r="A5724" t="s">
        <v>517</v>
      </c>
      <c r="B5724" t="s">
        <v>518</v>
      </c>
      <c r="C5724" t="s">
        <v>506</v>
      </c>
      <c r="D5724" t="s">
        <v>361</v>
      </c>
      <c r="E5724" t="s">
        <v>311</v>
      </c>
      <c r="F5724" t="s">
        <v>260</v>
      </c>
      <c r="G5724" t="s">
        <v>195</v>
      </c>
      <c r="H5724" t="s">
        <v>350</v>
      </c>
      <c r="I5724" t="s">
        <v>208</v>
      </c>
      <c r="J5724" t="s">
        <v>351</v>
      </c>
      <c r="K5724" t="s">
        <v>191</v>
      </c>
      <c r="M5724" t="s">
        <v>495</v>
      </c>
      <c r="N5724" t="s">
        <v>206</v>
      </c>
      <c r="O5724" t="s">
        <v>264</v>
      </c>
      <c r="P5724">
        <v>2050</v>
      </c>
      <c r="Q5724">
        <v>0.27</v>
      </c>
    </row>
    <row r="5725" spans="1:17" x14ac:dyDescent="0.25">
      <c r="A5725" t="s">
        <v>517</v>
      </c>
      <c r="B5725" t="s">
        <v>518</v>
      </c>
      <c r="C5725" t="s">
        <v>506</v>
      </c>
      <c r="D5725" t="s">
        <v>361</v>
      </c>
      <c r="E5725" t="s">
        <v>311</v>
      </c>
      <c r="F5725" t="s">
        <v>260</v>
      </c>
      <c r="G5725" t="s">
        <v>195</v>
      </c>
      <c r="H5725" t="s">
        <v>350</v>
      </c>
      <c r="I5725" t="s">
        <v>208</v>
      </c>
      <c r="J5725" t="s">
        <v>351</v>
      </c>
      <c r="K5725" t="s">
        <v>191</v>
      </c>
      <c r="M5725" t="s">
        <v>495</v>
      </c>
      <c r="N5725" t="s">
        <v>206</v>
      </c>
      <c r="O5725" t="s">
        <v>265</v>
      </c>
      <c r="P5725">
        <v>2050</v>
      </c>
      <c r="Q5725">
        <v>0.4</v>
      </c>
    </row>
    <row r="5726" spans="1:17" x14ac:dyDescent="0.25">
      <c r="A5726" t="s">
        <v>517</v>
      </c>
      <c r="B5726" t="s">
        <v>518</v>
      </c>
      <c r="C5726" t="s">
        <v>506</v>
      </c>
      <c r="D5726" t="s">
        <v>361</v>
      </c>
      <c r="E5726" t="s">
        <v>311</v>
      </c>
      <c r="F5726" t="s">
        <v>260</v>
      </c>
      <c r="G5726" t="s">
        <v>195</v>
      </c>
      <c r="H5726" t="s">
        <v>207</v>
      </c>
      <c r="I5726" t="s">
        <v>208</v>
      </c>
      <c r="J5726" t="s">
        <v>209</v>
      </c>
      <c r="K5726" t="s">
        <v>191</v>
      </c>
      <c r="M5726" t="s">
        <v>495</v>
      </c>
      <c r="N5726" t="s">
        <v>206</v>
      </c>
      <c r="O5726" t="s">
        <v>194</v>
      </c>
      <c r="P5726">
        <v>2015</v>
      </c>
      <c r="Q5726">
        <v>0.31618569340000002</v>
      </c>
    </row>
    <row r="5727" spans="1:17" x14ac:dyDescent="0.25">
      <c r="A5727" t="s">
        <v>517</v>
      </c>
      <c r="B5727" t="s">
        <v>518</v>
      </c>
      <c r="C5727" t="s">
        <v>506</v>
      </c>
      <c r="D5727" t="s">
        <v>361</v>
      </c>
      <c r="E5727" t="s">
        <v>311</v>
      </c>
      <c r="F5727" t="s">
        <v>260</v>
      </c>
      <c r="G5727" t="s">
        <v>195</v>
      </c>
      <c r="H5727" t="s">
        <v>207</v>
      </c>
      <c r="I5727" t="s">
        <v>208</v>
      </c>
      <c r="J5727" t="s">
        <v>209</v>
      </c>
      <c r="K5727" t="s">
        <v>191</v>
      </c>
      <c r="M5727" t="s">
        <v>495</v>
      </c>
      <c r="N5727" t="s">
        <v>206</v>
      </c>
      <c r="O5727" t="s">
        <v>194</v>
      </c>
      <c r="P5727">
        <v>2020</v>
      </c>
      <c r="Q5727">
        <v>0.3167946391</v>
      </c>
    </row>
    <row r="5728" spans="1:17" x14ac:dyDescent="0.25">
      <c r="A5728" t="s">
        <v>517</v>
      </c>
      <c r="B5728" t="s">
        <v>518</v>
      </c>
      <c r="C5728" t="s">
        <v>506</v>
      </c>
      <c r="D5728" t="s">
        <v>361</v>
      </c>
      <c r="E5728" t="s">
        <v>311</v>
      </c>
      <c r="F5728" t="s">
        <v>260</v>
      </c>
      <c r="G5728" t="s">
        <v>195</v>
      </c>
      <c r="H5728" t="s">
        <v>207</v>
      </c>
      <c r="I5728" t="s">
        <v>208</v>
      </c>
      <c r="J5728" t="s">
        <v>209</v>
      </c>
      <c r="K5728" t="s">
        <v>191</v>
      </c>
      <c r="M5728" t="s">
        <v>495</v>
      </c>
      <c r="N5728" t="s">
        <v>206</v>
      </c>
      <c r="O5728" t="s">
        <v>264</v>
      </c>
      <c r="P5728">
        <v>2020</v>
      </c>
      <c r="Q5728">
        <v>0.31</v>
      </c>
    </row>
    <row r="5729" spans="1:17" x14ac:dyDescent="0.25">
      <c r="A5729" t="s">
        <v>517</v>
      </c>
      <c r="B5729" t="s">
        <v>518</v>
      </c>
      <c r="C5729" t="s">
        <v>506</v>
      </c>
      <c r="D5729" t="s">
        <v>361</v>
      </c>
      <c r="E5729" t="s">
        <v>311</v>
      </c>
      <c r="F5729" t="s">
        <v>260</v>
      </c>
      <c r="G5729" t="s">
        <v>195</v>
      </c>
      <c r="H5729" t="s">
        <v>207</v>
      </c>
      <c r="I5729" t="s">
        <v>208</v>
      </c>
      <c r="J5729" t="s">
        <v>209</v>
      </c>
      <c r="K5729" t="s">
        <v>191</v>
      </c>
      <c r="M5729" t="s">
        <v>495</v>
      </c>
      <c r="N5729" t="s">
        <v>206</v>
      </c>
      <c r="O5729" t="s">
        <v>265</v>
      </c>
      <c r="P5729">
        <v>2020</v>
      </c>
      <c r="Q5729">
        <v>0.42</v>
      </c>
    </row>
    <row r="5730" spans="1:17" x14ac:dyDescent="0.25">
      <c r="A5730" t="s">
        <v>517</v>
      </c>
      <c r="B5730" t="s">
        <v>518</v>
      </c>
      <c r="C5730" t="s">
        <v>506</v>
      </c>
      <c r="D5730" t="s">
        <v>361</v>
      </c>
      <c r="E5730" t="s">
        <v>311</v>
      </c>
      <c r="F5730" t="s">
        <v>260</v>
      </c>
      <c r="G5730" t="s">
        <v>195</v>
      </c>
      <c r="H5730" t="s">
        <v>207</v>
      </c>
      <c r="I5730" t="s">
        <v>208</v>
      </c>
      <c r="J5730" t="s">
        <v>209</v>
      </c>
      <c r="K5730" t="s">
        <v>191</v>
      </c>
      <c r="M5730" t="s">
        <v>495</v>
      </c>
      <c r="N5730" t="s">
        <v>206</v>
      </c>
      <c r="O5730" t="s">
        <v>194</v>
      </c>
      <c r="P5730">
        <v>2030</v>
      </c>
      <c r="Q5730">
        <v>0.31768695029999999</v>
      </c>
    </row>
    <row r="5731" spans="1:17" x14ac:dyDescent="0.25">
      <c r="A5731" t="s">
        <v>517</v>
      </c>
      <c r="B5731" t="s">
        <v>518</v>
      </c>
      <c r="C5731" t="s">
        <v>506</v>
      </c>
      <c r="D5731" t="s">
        <v>361</v>
      </c>
      <c r="E5731" t="s">
        <v>311</v>
      </c>
      <c r="F5731" t="s">
        <v>260</v>
      </c>
      <c r="G5731" t="s">
        <v>195</v>
      </c>
      <c r="H5731" t="s">
        <v>207</v>
      </c>
      <c r="I5731" t="s">
        <v>208</v>
      </c>
      <c r="J5731" t="s">
        <v>209</v>
      </c>
      <c r="K5731" t="s">
        <v>191</v>
      </c>
      <c r="M5731" t="s">
        <v>495</v>
      </c>
      <c r="N5731" t="s">
        <v>206</v>
      </c>
      <c r="O5731" t="s">
        <v>194</v>
      </c>
      <c r="P5731">
        <v>2050</v>
      </c>
      <c r="Q5731">
        <v>0.31768695019999998</v>
      </c>
    </row>
    <row r="5732" spans="1:17" x14ac:dyDescent="0.25">
      <c r="A5732" t="s">
        <v>517</v>
      </c>
      <c r="B5732" t="s">
        <v>518</v>
      </c>
      <c r="C5732" t="s">
        <v>506</v>
      </c>
      <c r="D5732" t="s">
        <v>361</v>
      </c>
      <c r="E5732" t="s">
        <v>311</v>
      </c>
      <c r="F5732" t="s">
        <v>260</v>
      </c>
      <c r="G5732" t="s">
        <v>195</v>
      </c>
      <c r="H5732" t="s">
        <v>207</v>
      </c>
      <c r="I5732" t="s">
        <v>208</v>
      </c>
      <c r="J5732" t="s">
        <v>209</v>
      </c>
      <c r="K5732" t="s">
        <v>191</v>
      </c>
      <c r="M5732" t="s">
        <v>495</v>
      </c>
      <c r="N5732" t="s">
        <v>206</v>
      </c>
      <c r="O5732" t="s">
        <v>264</v>
      </c>
      <c r="P5732">
        <v>2050</v>
      </c>
      <c r="Q5732">
        <v>0.31</v>
      </c>
    </row>
    <row r="5733" spans="1:17" x14ac:dyDescent="0.25">
      <c r="A5733" t="s">
        <v>517</v>
      </c>
      <c r="B5733" t="s">
        <v>518</v>
      </c>
      <c r="C5733" t="s">
        <v>506</v>
      </c>
      <c r="D5733" t="s">
        <v>361</v>
      </c>
      <c r="E5733" t="s">
        <v>311</v>
      </c>
      <c r="F5733" t="s">
        <v>260</v>
      </c>
      <c r="G5733" t="s">
        <v>195</v>
      </c>
      <c r="H5733" t="s">
        <v>207</v>
      </c>
      <c r="I5733" t="s">
        <v>208</v>
      </c>
      <c r="J5733" t="s">
        <v>209</v>
      </c>
      <c r="K5733" t="s">
        <v>191</v>
      </c>
      <c r="M5733" t="s">
        <v>495</v>
      </c>
      <c r="N5733" t="s">
        <v>206</v>
      </c>
      <c r="O5733" t="s">
        <v>265</v>
      </c>
      <c r="P5733">
        <v>2050</v>
      </c>
      <c r="Q5733">
        <v>0.42</v>
      </c>
    </row>
    <row r="5734" spans="1:17" x14ac:dyDescent="0.25">
      <c r="A5734" t="s">
        <v>517</v>
      </c>
      <c r="B5734" t="s">
        <v>518</v>
      </c>
      <c r="C5734" t="s">
        <v>506</v>
      </c>
      <c r="D5734" t="s">
        <v>361</v>
      </c>
      <c r="E5734" t="s">
        <v>311</v>
      </c>
      <c r="F5734" t="s">
        <v>260</v>
      </c>
      <c r="G5734" t="s">
        <v>195</v>
      </c>
      <c r="H5734" t="s">
        <v>352</v>
      </c>
      <c r="I5734" t="s">
        <v>135</v>
      </c>
      <c r="K5734" t="s">
        <v>191</v>
      </c>
      <c r="O5734" t="s">
        <v>194</v>
      </c>
      <c r="P5734">
        <v>2015</v>
      </c>
      <c r="Q5734">
        <v>0.03</v>
      </c>
    </row>
    <row r="5735" spans="1:17" x14ac:dyDescent="0.25">
      <c r="A5735" t="s">
        <v>517</v>
      </c>
      <c r="B5735" t="s">
        <v>518</v>
      </c>
      <c r="C5735" t="s">
        <v>506</v>
      </c>
      <c r="D5735" t="s">
        <v>361</v>
      </c>
      <c r="E5735" t="s">
        <v>311</v>
      </c>
      <c r="F5735" t="s">
        <v>260</v>
      </c>
      <c r="G5735" t="s">
        <v>195</v>
      </c>
      <c r="H5735" t="s">
        <v>352</v>
      </c>
      <c r="I5735" t="s">
        <v>135</v>
      </c>
      <c r="K5735" t="s">
        <v>191</v>
      </c>
      <c r="O5735" t="s">
        <v>194</v>
      </c>
      <c r="P5735">
        <v>2020</v>
      </c>
      <c r="Q5735">
        <v>0.03</v>
      </c>
    </row>
    <row r="5736" spans="1:17" x14ac:dyDescent="0.25">
      <c r="A5736" t="s">
        <v>517</v>
      </c>
      <c r="B5736" t="s">
        <v>518</v>
      </c>
      <c r="C5736" t="s">
        <v>506</v>
      </c>
      <c r="D5736" t="s">
        <v>361</v>
      </c>
      <c r="E5736" t="s">
        <v>311</v>
      </c>
      <c r="F5736" t="s">
        <v>260</v>
      </c>
      <c r="G5736" t="s">
        <v>195</v>
      </c>
      <c r="H5736" t="s">
        <v>352</v>
      </c>
      <c r="I5736" t="s">
        <v>135</v>
      </c>
      <c r="K5736" t="s">
        <v>191</v>
      </c>
      <c r="O5736" t="s">
        <v>264</v>
      </c>
      <c r="P5736">
        <v>2020</v>
      </c>
      <c r="Q5736">
        <v>0.03</v>
      </c>
    </row>
    <row r="5737" spans="1:17" x14ac:dyDescent="0.25">
      <c r="A5737" t="s">
        <v>517</v>
      </c>
      <c r="B5737" t="s">
        <v>518</v>
      </c>
      <c r="C5737" t="s">
        <v>506</v>
      </c>
      <c r="D5737" t="s">
        <v>361</v>
      </c>
      <c r="E5737" t="s">
        <v>311</v>
      </c>
      <c r="F5737" t="s">
        <v>260</v>
      </c>
      <c r="G5737" t="s">
        <v>195</v>
      </c>
      <c r="H5737" t="s">
        <v>352</v>
      </c>
      <c r="I5737" t="s">
        <v>135</v>
      </c>
      <c r="K5737" t="s">
        <v>191</v>
      </c>
      <c r="O5737" t="s">
        <v>265</v>
      </c>
      <c r="P5737">
        <v>2020</v>
      </c>
      <c r="Q5737">
        <v>0.03</v>
      </c>
    </row>
    <row r="5738" spans="1:17" x14ac:dyDescent="0.25">
      <c r="A5738" t="s">
        <v>517</v>
      </c>
      <c r="B5738" t="s">
        <v>518</v>
      </c>
      <c r="C5738" t="s">
        <v>506</v>
      </c>
      <c r="D5738" t="s">
        <v>361</v>
      </c>
      <c r="E5738" t="s">
        <v>311</v>
      </c>
      <c r="F5738" t="s">
        <v>260</v>
      </c>
      <c r="G5738" t="s">
        <v>195</v>
      </c>
      <c r="H5738" t="s">
        <v>352</v>
      </c>
      <c r="I5738" t="s">
        <v>135</v>
      </c>
      <c r="K5738" t="s">
        <v>191</v>
      </c>
      <c r="O5738" t="s">
        <v>194</v>
      </c>
      <c r="P5738">
        <v>2030</v>
      </c>
      <c r="Q5738">
        <v>0.03</v>
      </c>
    </row>
    <row r="5739" spans="1:17" x14ac:dyDescent="0.25">
      <c r="A5739" t="s">
        <v>517</v>
      </c>
      <c r="B5739" t="s">
        <v>518</v>
      </c>
      <c r="C5739" t="s">
        <v>506</v>
      </c>
      <c r="D5739" t="s">
        <v>361</v>
      </c>
      <c r="E5739" t="s">
        <v>311</v>
      </c>
      <c r="F5739" t="s">
        <v>260</v>
      </c>
      <c r="G5739" t="s">
        <v>195</v>
      </c>
      <c r="H5739" t="s">
        <v>352</v>
      </c>
      <c r="I5739" t="s">
        <v>135</v>
      </c>
      <c r="K5739" t="s">
        <v>191</v>
      </c>
      <c r="O5739" t="s">
        <v>194</v>
      </c>
      <c r="P5739">
        <v>2050</v>
      </c>
      <c r="Q5739">
        <v>0.03</v>
      </c>
    </row>
    <row r="5740" spans="1:17" x14ac:dyDescent="0.25">
      <c r="A5740" t="s">
        <v>517</v>
      </c>
      <c r="B5740" t="s">
        <v>518</v>
      </c>
      <c r="C5740" t="s">
        <v>506</v>
      </c>
      <c r="D5740" t="s">
        <v>361</v>
      </c>
      <c r="E5740" t="s">
        <v>311</v>
      </c>
      <c r="F5740" t="s">
        <v>260</v>
      </c>
      <c r="G5740" t="s">
        <v>195</v>
      </c>
      <c r="H5740" t="s">
        <v>352</v>
      </c>
      <c r="I5740" t="s">
        <v>135</v>
      </c>
      <c r="K5740" t="s">
        <v>191</v>
      </c>
      <c r="O5740" t="s">
        <v>264</v>
      </c>
      <c r="P5740">
        <v>2050</v>
      </c>
      <c r="Q5740">
        <v>0.03</v>
      </c>
    </row>
    <row r="5741" spans="1:17" x14ac:dyDescent="0.25">
      <c r="A5741" t="s">
        <v>517</v>
      </c>
      <c r="B5741" t="s">
        <v>518</v>
      </c>
      <c r="C5741" t="s">
        <v>506</v>
      </c>
      <c r="D5741" t="s">
        <v>361</v>
      </c>
      <c r="E5741" t="s">
        <v>311</v>
      </c>
      <c r="F5741" t="s">
        <v>260</v>
      </c>
      <c r="G5741" t="s">
        <v>195</v>
      </c>
      <c r="H5741" t="s">
        <v>352</v>
      </c>
      <c r="I5741" t="s">
        <v>135</v>
      </c>
      <c r="K5741" t="s">
        <v>191</v>
      </c>
      <c r="O5741" t="s">
        <v>265</v>
      </c>
      <c r="P5741">
        <v>2050</v>
      </c>
      <c r="Q5741">
        <v>0.03</v>
      </c>
    </row>
    <row r="5742" spans="1:17" x14ac:dyDescent="0.25">
      <c r="A5742" t="s">
        <v>517</v>
      </c>
      <c r="B5742" t="s">
        <v>518</v>
      </c>
      <c r="C5742" t="s">
        <v>506</v>
      </c>
      <c r="D5742" t="s">
        <v>361</v>
      </c>
      <c r="E5742" t="s">
        <v>311</v>
      </c>
      <c r="F5742" t="s">
        <v>260</v>
      </c>
      <c r="G5742" t="s">
        <v>195</v>
      </c>
      <c r="H5742" t="s">
        <v>212</v>
      </c>
      <c r="I5742" t="s">
        <v>213</v>
      </c>
      <c r="K5742" t="s">
        <v>214</v>
      </c>
      <c r="M5742" t="s">
        <v>199</v>
      </c>
      <c r="O5742" t="s">
        <v>194</v>
      </c>
      <c r="P5742">
        <v>2015</v>
      </c>
      <c r="Q5742">
        <v>252.94855469999999</v>
      </c>
    </row>
    <row r="5743" spans="1:17" x14ac:dyDescent="0.25">
      <c r="A5743" t="s">
        <v>517</v>
      </c>
      <c r="B5743" t="s">
        <v>518</v>
      </c>
      <c r="C5743" t="s">
        <v>506</v>
      </c>
      <c r="D5743" t="s">
        <v>361</v>
      </c>
      <c r="E5743" t="s">
        <v>311</v>
      </c>
      <c r="F5743" t="s">
        <v>260</v>
      </c>
      <c r="G5743" t="s">
        <v>195</v>
      </c>
      <c r="H5743" t="s">
        <v>212</v>
      </c>
      <c r="I5743" t="s">
        <v>213</v>
      </c>
      <c r="K5743" t="s">
        <v>214</v>
      </c>
      <c r="M5743" t="s">
        <v>199</v>
      </c>
      <c r="O5743" t="s">
        <v>194</v>
      </c>
      <c r="P5743">
        <v>2020</v>
      </c>
      <c r="Q5743">
        <v>253.43571130000001</v>
      </c>
    </row>
    <row r="5744" spans="1:17" x14ac:dyDescent="0.25">
      <c r="A5744" t="s">
        <v>517</v>
      </c>
      <c r="B5744" t="s">
        <v>518</v>
      </c>
      <c r="C5744" t="s">
        <v>506</v>
      </c>
      <c r="D5744" t="s">
        <v>361</v>
      </c>
      <c r="E5744" t="s">
        <v>311</v>
      </c>
      <c r="F5744" t="s">
        <v>260</v>
      </c>
      <c r="G5744" t="s">
        <v>195</v>
      </c>
      <c r="H5744" t="s">
        <v>212</v>
      </c>
      <c r="I5744" t="s">
        <v>213</v>
      </c>
      <c r="K5744" t="s">
        <v>214</v>
      </c>
      <c r="M5744" t="s">
        <v>199</v>
      </c>
      <c r="O5744" t="s">
        <v>264</v>
      </c>
      <c r="P5744">
        <v>2020</v>
      </c>
      <c r="Q5744">
        <v>248.10879310000001</v>
      </c>
    </row>
    <row r="5745" spans="1:17" x14ac:dyDescent="0.25">
      <c r="A5745" t="s">
        <v>517</v>
      </c>
      <c r="B5745" t="s">
        <v>518</v>
      </c>
      <c r="C5745" t="s">
        <v>506</v>
      </c>
      <c r="D5745" t="s">
        <v>361</v>
      </c>
      <c r="E5745" t="s">
        <v>311</v>
      </c>
      <c r="F5745" t="s">
        <v>260</v>
      </c>
      <c r="G5745" t="s">
        <v>195</v>
      </c>
      <c r="H5745" t="s">
        <v>212</v>
      </c>
      <c r="I5745" t="s">
        <v>213</v>
      </c>
      <c r="K5745" t="s">
        <v>214</v>
      </c>
      <c r="M5745" t="s">
        <v>199</v>
      </c>
      <c r="O5745" t="s">
        <v>265</v>
      </c>
      <c r="P5745">
        <v>2020</v>
      </c>
      <c r="Q5745">
        <v>333.42304680000001</v>
      </c>
    </row>
    <row r="5746" spans="1:17" x14ac:dyDescent="0.25">
      <c r="A5746" t="s">
        <v>517</v>
      </c>
      <c r="B5746" t="s">
        <v>518</v>
      </c>
      <c r="C5746" t="s">
        <v>506</v>
      </c>
      <c r="D5746" t="s">
        <v>361</v>
      </c>
      <c r="E5746" t="s">
        <v>311</v>
      </c>
      <c r="F5746" t="s">
        <v>260</v>
      </c>
      <c r="G5746" t="s">
        <v>195</v>
      </c>
      <c r="H5746" t="s">
        <v>212</v>
      </c>
      <c r="I5746" t="s">
        <v>213</v>
      </c>
      <c r="K5746" t="s">
        <v>214</v>
      </c>
      <c r="M5746" t="s">
        <v>199</v>
      </c>
      <c r="O5746" t="s">
        <v>194</v>
      </c>
      <c r="P5746">
        <v>2030</v>
      </c>
      <c r="Q5746">
        <v>254.1495602</v>
      </c>
    </row>
    <row r="5747" spans="1:17" x14ac:dyDescent="0.25">
      <c r="A5747" t="s">
        <v>517</v>
      </c>
      <c r="B5747" t="s">
        <v>518</v>
      </c>
      <c r="C5747" t="s">
        <v>506</v>
      </c>
      <c r="D5747" t="s">
        <v>361</v>
      </c>
      <c r="E5747" t="s">
        <v>311</v>
      </c>
      <c r="F5747" t="s">
        <v>260</v>
      </c>
      <c r="G5747" t="s">
        <v>195</v>
      </c>
      <c r="H5747" t="s">
        <v>212</v>
      </c>
      <c r="I5747" t="s">
        <v>213</v>
      </c>
      <c r="K5747" t="s">
        <v>214</v>
      </c>
      <c r="M5747" t="s">
        <v>199</v>
      </c>
      <c r="O5747" t="s">
        <v>194</v>
      </c>
      <c r="P5747">
        <v>2050</v>
      </c>
      <c r="Q5747">
        <v>254.1495602</v>
      </c>
    </row>
    <row r="5748" spans="1:17" x14ac:dyDescent="0.25">
      <c r="A5748" t="s">
        <v>517</v>
      </c>
      <c r="B5748" t="s">
        <v>518</v>
      </c>
      <c r="C5748" t="s">
        <v>506</v>
      </c>
      <c r="D5748" t="s">
        <v>361</v>
      </c>
      <c r="E5748" t="s">
        <v>311</v>
      </c>
      <c r="F5748" t="s">
        <v>260</v>
      </c>
      <c r="G5748" t="s">
        <v>195</v>
      </c>
      <c r="H5748" t="s">
        <v>212</v>
      </c>
      <c r="I5748" t="s">
        <v>213</v>
      </c>
      <c r="K5748" t="s">
        <v>214</v>
      </c>
      <c r="M5748" t="s">
        <v>199</v>
      </c>
      <c r="O5748" t="s">
        <v>264</v>
      </c>
      <c r="P5748">
        <v>2050</v>
      </c>
      <c r="Q5748">
        <v>248.10879310000001</v>
      </c>
    </row>
    <row r="5749" spans="1:17" x14ac:dyDescent="0.25">
      <c r="A5749" t="s">
        <v>517</v>
      </c>
      <c r="B5749" t="s">
        <v>518</v>
      </c>
      <c r="C5749" t="s">
        <v>506</v>
      </c>
      <c r="D5749" t="s">
        <v>361</v>
      </c>
      <c r="E5749" t="s">
        <v>311</v>
      </c>
      <c r="F5749" t="s">
        <v>260</v>
      </c>
      <c r="G5749" t="s">
        <v>195</v>
      </c>
      <c r="H5749" t="s">
        <v>212</v>
      </c>
      <c r="I5749" t="s">
        <v>213</v>
      </c>
      <c r="K5749" t="s">
        <v>214</v>
      </c>
      <c r="M5749" t="s">
        <v>199</v>
      </c>
      <c r="O5749" t="s">
        <v>265</v>
      </c>
      <c r="P5749">
        <v>2050</v>
      </c>
      <c r="Q5749">
        <v>333.79499679999998</v>
      </c>
    </row>
    <row r="5750" spans="1:17" x14ac:dyDescent="0.25">
      <c r="A5750" t="s">
        <v>517</v>
      </c>
      <c r="B5750" t="s">
        <v>518</v>
      </c>
      <c r="C5750" t="s">
        <v>506</v>
      </c>
      <c r="D5750" t="s">
        <v>361</v>
      </c>
      <c r="E5750" t="s">
        <v>311</v>
      </c>
      <c r="F5750" t="s">
        <v>260</v>
      </c>
      <c r="G5750" t="s">
        <v>195</v>
      </c>
      <c r="H5750" t="s">
        <v>354</v>
      </c>
      <c r="I5750" t="s">
        <v>136</v>
      </c>
      <c r="K5750" t="s">
        <v>275</v>
      </c>
      <c r="O5750" t="s">
        <v>194</v>
      </c>
      <c r="P5750">
        <v>2015</v>
      </c>
      <c r="Q5750">
        <v>3</v>
      </c>
    </row>
    <row r="5751" spans="1:17" x14ac:dyDescent="0.25">
      <c r="A5751" t="s">
        <v>517</v>
      </c>
      <c r="B5751" t="s">
        <v>518</v>
      </c>
      <c r="C5751" t="s">
        <v>506</v>
      </c>
      <c r="D5751" t="s">
        <v>361</v>
      </c>
      <c r="E5751" t="s">
        <v>311</v>
      </c>
      <c r="F5751" t="s">
        <v>260</v>
      </c>
      <c r="G5751" t="s">
        <v>195</v>
      </c>
      <c r="H5751" t="s">
        <v>354</v>
      </c>
      <c r="I5751" t="s">
        <v>136</v>
      </c>
      <c r="K5751" t="s">
        <v>275</v>
      </c>
      <c r="O5751" t="s">
        <v>194</v>
      </c>
      <c r="P5751">
        <v>2020</v>
      </c>
      <c r="Q5751">
        <v>3</v>
      </c>
    </row>
    <row r="5752" spans="1:17" x14ac:dyDescent="0.25">
      <c r="A5752" t="s">
        <v>517</v>
      </c>
      <c r="B5752" t="s">
        <v>518</v>
      </c>
      <c r="C5752" t="s">
        <v>506</v>
      </c>
      <c r="D5752" t="s">
        <v>361</v>
      </c>
      <c r="E5752" t="s">
        <v>311</v>
      </c>
      <c r="F5752" t="s">
        <v>260</v>
      </c>
      <c r="G5752" t="s">
        <v>195</v>
      </c>
      <c r="H5752" t="s">
        <v>354</v>
      </c>
      <c r="I5752" t="s">
        <v>136</v>
      </c>
      <c r="K5752" t="s">
        <v>275</v>
      </c>
      <c r="O5752" t="s">
        <v>264</v>
      </c>
      <c r="P5752">
        <v>2020</v>
      </c>
      <c r="Q5752">
        <v>2.5499999999999998</v>
      </c>
    </row>
    <row r="5753" spans="1:17" x14ac:dyDescent="0.25">
      <c r="A5753" t="s">
        <v>517</v>
      </c>
      <c r="B5753" t="s">
        <v>518</v>
      </c>
      <c r="C5753" t="s">
        <v>506</v>
      </c>
      <c r="D5753" t="s">
        <v>361</v>
      </c>
      <c r="E5753" t="s">
        <v>311</v>
      </c>
      <c r="F5753" t="s">
        <v>260</v>
      </c>
      <c r="G5753" t="s">
        <v>195</v>
      </c>
      <c r="H5753" t="s">
        <v>354</v>
      </c>
      <c r="I5753" t="s">
        <v>136</v>
      </c>
      <c r="K5753" t="s">
        <v>275</v>
      </c>
      <c r="O5753" t="s">
        <v>265</v>
      </c>
      <c r="P5753">
        <v>2020</v>
      </c>
      <c r="Q5753">
        <v>3.45</v>
      </c>
    </row>
    <row r="5754" spans="1:17" x14ac:dyDescent="0.25">
      <c r="A5754" t="s">
        <v>517</v>
      </c>
      <c r="B5754" t="s">
        <v>518</v>
      </c>
      <c r="C5754" t="s">
        <v>506</v>
      </c>
      <c r="D5754" t="s">
        <v>361</v>
      </c>
      <c r="E5754" t="s">
        <v>311</v>
      </c>
      <c r="F5754" t="s">
        <v>260</v>
      </c>
      <c r="G5754" t="s">
        <v>195</v>
      </c>
      <c r="H5754" t="s">
        <v>354</v>
      </c>
      <c r="I5754" t="s">
        <v>136</v>
      </c>
      <c r="K5754" t="s">
        <v>275</v>
      </c>
      <c r="O5754" t="s">
        <v>194</v>
      </c>
      <c r="P5754">
        <v>2030</v>
      </c>
      <c r="Q5754">
        <v>3</v>
      </c>
    </row>
    <row r="5755" spans="1:17" x14ac:dyDescent="0.25">
      <c r="A5755" t="s">
        <v>517</v>
      </c>
      <c r="B5755" t="s">
        <v>518</v>
      </c>
      <c r="C5755" t="s">
        <v>506</v>
      </c>
      <c r="D5755" t="s">
        <v>361</v>
      </c>
      <c r="E5755" t="s">
        <v>311</v>
      </c>
      <c r="F5755" t="s">
        <v>260</v>
      </c>
      <c r="G5755" t="s">
        <v>195</v>
      </c>
      <c r="H5755" t="s">
        <v>354</v>
      </c>
      <c r="I5755" t="s">
        <v>136</v>
      </c>
      <c r="K5755" t="s">
        <v>275</v>
      </c>
      <c r="O5755" t="s">
        <v>194</v>
      </c>
      <c r="P5755">
        <v>2050</v>
      </c>
      <c r="Q5755">
        <v>3</v>
      </c>
    </row>
    <row r="5756" spans="1:17" x14ac:dyDescent="0.25">
      <c r="A5756" t="s">
        <v>517</v>
      </c>
      <c r="B5756" t="s">
        <v>518</v>
      </c>
      <c r="C5756" t="s">
        <v>506</v>
      </c>
      <c r="D5756" t="s">
        <v>361</v>
      </c>
      <c r="E5756" t="s">
        <v>311</v>
      </c>
      <c r="F5756" t="s">
        <v>260</v>
      </c>
      <c r="G5756" t="s">
        <v>195</v>
      </c>
      <c r="H5756" t="s">
        <v>354</v>
      </c>
      <c r="I5756" t="s">
        <v>136</v>
      </c>
      <c r="K5756" t="s">
        <v>275</v>
      </c>
      <c r="O5756" t="s">
        <v>264</v>
      </c>
      <c r="P5756">
        <v>2050</v>
      </c>
      <c r="Q5756">
        <v>2.25</v>
      </c>
    </row>
    <row r="5757" spans="1:17" x14ac:dyDescent="0.25">
      <c r="A5757" t="s">
        <v>517</v>
      </c>
      <c r="B5757" t="s">
        <v>518</v>
      </c>
      <c r="C5757" t="s">
        <v>506</v>
      </c>
      <c r="D5757" t="s">
        <v>361</v>
      </c>
      <c r="E5757" t="s">
        <v>311</v>
      </c>
      <c r="F5757" t="s">
        <v>260</v>
      </c>
      <c r="G5757" t="s">
        <v>195</v>
      </c>
      <c r="H5757" t="s">
        <v>354</v>
      </c>
      <c r="I5757" t="s">
        <v>136</v>
      </c>
      <c r="K5757" t="s">
        <v>275</v>
      </c>
      <c r="O5757" t="s">
        <v>265</v>
      </c>
      <c r="P5757">
        <v>2050</v>
      </c>
      <c r="Q5757">
        <v>3.75</v>
      </c>
    </row>
    <row r="5758" spans="1:17" x14ac:dyDescent="0.25">
      <c r="A5758" t="s">
        <v>517</v>
      </c>
      <c r="B5758" t="s">
        <v>518</v>
      </c>
      <c r="C5758" t="s">
        <v>506</v>
      </c>
      <c r="D5758" t="s">
        <v>361</v>
      </c>
      <c r="E5758" t="s">
        <v>311</v>
      </c>
      <c r="F5758" t="s">
        <v>260</v>
      </c>
      <c r="G5758" t="s">
        <v>195</v>
      </c>
      <c r="H5758" t="s">
        <v>355</v>
      </c>
      <c r="I5758" t="s">
        <v>277</v>
      </c>
      <c r="K5758" t="s">
        <v>278</v>
      </c>
      <c r="O5758" t="s">
        <v>194</v>
      </c>
      <c r="P5758">
        <v>2015</v>
      </c>
      <c r="Q5758">
        <v>5.9300595999999997E-2</v>
      </c>
    </row>
    <row r="5759" spans="1:17" x14ac:dyDescent="0.25">
      <c r="A5759" t="s">
        <v>517</v>
      </c>
      <c r="B5759" t="s">
        <v>518</v>
      </c>
      <c r="C5759" t="s">
        <v>506</v>
      </c>
      <c r="D5759" t="s">
        <v>361</v>
      </c>
      <c r="E5759" t="s">
        <v>311</v>
      </c>
      <c r="F5759" t="s">
        <v>260</v>
      </c>
      <c r="G5759" t="s">
        <v>195</v>
      </c>
      <c r="H5759" t="s">
        <v>355</v>
      </c>
      <c r="I5759" t="s">
        <v>277</v>
      </c>
      <c r="K5759" t="s">
        <v>278</v>
      </c>
      <c r="O5759" t="s">
        <v>194</v>
      </c>
      <c r="P5759">
        <v>2020</v>
      </c>
      <c r="Q5759">
        <v>5.9186608000000002E-2</v>
      </c>
    </row>
    <row r="5760" spans="1:17" x14ac:dyDescent="0.25">
      <c r="A5760" t="s">
        <v>517</v>
      </c>
      <c r="B5760" t="s">
        <v>518</v>
      </c>
      <c r="C5760" t="s">
        <v>506</v>
      </c>
      <c r="D5760" t="s">
        <v>361</v>
      </c>
      <c r="E5760" t="s">
        <v>311</v>
      </c>
      <c r="F5760" t="s">
        <v>260</v>
      </c>
      <c r="G5760" t="s">
        <v>195</v>
      </c>
      <c r="H5760" t="s">
        <v>355</v>
      </c>
      <c r="I5760" t="s">
        <v>277</v>
      </c>
      <c r="K5760" t="s">
        <v>278</v>
      </c>
      <c r="O5760" t="s">
        <v>264</v>
      </c>
      <c r="P5760">
        <v>2020</v>
      </c>
      <c r="Q5760">
        <v>5.0308616E-2</v>
      </c>
    </row>
    <row r="5761" spans="1:17" x14ac:dyDescent="0.25">
      <c r="A5761" t="s">
        <v>517</v>
      </c>
      <c r="B5761" t="s">
        <v>518</v>
      </c>
      <c r="C5761" t="s">
        <v>506</v>
      </c>
      <c r="D5761" t="s">
        <v>361</v>
      </c>
      <c r="E5761" t="s">
        <v>311</v>
      </c>
      <c r="F5761" t="s">
        <v>260</v>
      </c>
      <c r="G5761" t="s">
        <v>195</v>
      </c>
      <c r="H5761" t="s">
        <v>355</v>
      </c>
      <c r="I5761" t="s">
        <v>277</v>
      </c>
      <c r="K5761" t="s">
        <v>278</v>
      </c>
      <c r="O5761" t="s">
        <v>265</v>
      </c>
      <c r="P5761">
        <v>2020</v>
      </c>
      <c r="Q5761">
        <v>6.8064599000000003E-2</v>
      </c>
    </row>
    <row r="5762" spans="1:17" x14ac:dyDescent="0.25">
      <c r="A5762" t="s">
        <v>517</v>
      </c>
      <c r="B5762" t="s">
        <v>518</v>
      </c>
      <c r="C5762" t="s">
        <v>506</v>
      </c>
      <c r="D5762" t="s">
        <v>361</v>
      </c>
      <c r="E5762" t="s">
        <v>311</v>
      </c>
      <c r="F5762" t="s">
        <v>260</v>
      </c>
      <c r="G5762" t="s">
        <v>195</v>
      </c>
      <c r="H5762" t="s">
        <v>355</v>
      </c>
      <c r="I5762" t="s">
        <v>277</v>
      </c>
      <c r="K5762" t="s">
        <v>278</v>
      </c>
      <c r="O5762" t="s">
        <v>194</v>
      </c>
      <c r="P5762">
        <v>2030</v>
      </c>
      <c r="Q5762">
        <v>5.9020365999999998E-2</v>
      </c>
    </row>
    <row r="5763" spans="1:17" x14ac:dyDescent="0.25">
      <c r="A5763" t="s">
        <v>517</v>
      </c>
      <c r="B5763" t="s">
        <v>518</v>
      </c>
      <c r="C5763" t="s">
        <v>506</v>
      </c>
      <c r="D5763" t="s">
        <v>361</v>
      </c>
      <c r="E5763" t="s">
        <v>311</v>
      </c>
      <c r="F5763" t="s">
        <v>260</v>
      </c>
      <c r="G5763" t="s">
        <v>195</v>
      </c>
      <c r="H5763" t="s">
        <v>355</v>
      </c>
      <c r="I5763" t="s">
        <v>277</v>
      </c>
      <c r="K5763" t="s">
        <v>278</v>
      </c>
      <c r="O5763" t="s">
        <v>194</v>
      </c>
      <c r="P5763">
        <v>2050</v>
      </c>
      <c r="Q5763">
        <v>5.9020365999999998E-2</v>
      </c>
    </row>
    <row r="5764" spans="1:17" x14ac:dyDescent="0.25">
      <c r="A5764" t="s">
        <v>517</v>
      </c>
      <c r="B5764" t="s">
        <v>518</v>
      </c>
      <c r="C5764" t="s">
        <v>506</v>
      </c>
      <c r="D5764" t="s">
        <v>361</v>
      </c>
      <c r="E5764" t="s">
        <v>311</v>
      </c>
      <c r="F5764" t="s">
        <v>260</v>
      </c>
      <c r="G5764" t="s">
        <v>195</v>
      </c>
      <c r="H5764" t="s">
        <v>355</v>
      </c>
      <c r="I5764" t="s">
        <v>277</v>
      </c>
      <c r="K5764" t="s">
        <v>278</v>
      </c>
      <c r="O5764" t="s">
        <v>264</v>
      </c>
      <c r="P5764">
        <v>2050</v>
      </c>
      <c r="Q5764">
        <v>4.4265274E-2</v>
      </c>
    </row>
    <row r="5765" spans="1:17" x14ac:dyDescent="0.25">
      <c r="A5765" t="s">
        <v>517</v>
      </c>
      <c r="B5765" t="s">
        <v>518</v>
      </c>
      <c r="C5765" t="s">
        <v>506</v>
      </c>
      <c r="D5765" t="s">
        <v>361</v>
      </c>
      <c r="E5765" t="s">
        <v>311</v>
      </c>
      <c r="F5765" t="s">
        <v>260</v>
      </c>
      <c r="G5765" t="s">
        <v>195</v>
      </c>
      <c r="H5765" t="s">
        <v>355</v>
      </c>
      <c r="I5765" t="s">
        <v>277</v>
      </c>
      <c r="K5765" t="s">
        <v>278</v>
      </c>
      <c r="O5765" t="s">
        <v>265</v>
      </c>
      <c r="P5765">
        <v>2050</v>
      </c>
      <c r="Q5765">
        <v>7.3775457000000003E-2</v>
      </c>
    </row>
    <row r="5766" spans="1:17" x14ac:dyDescent="0.25">
      <c r="A5766" t="s">
        <v>517</v>
      </c>
      <c r="B5766" t="s">
        <v>518</v>
      </c>
      <c r="C5766" t="s">
        <v>506</v>
      </c>
      <c r="D5766" t="s">
        <v>361</v>
      </c>
      <c r="E5766" t="s">
        <v>311</v>
      </c>
      <c r="F5766" t="s">
        <v>260</v>
      </c>
      <c r="G5766" t="s">
        <v>195</v>
      </c>
      <c r="H5766" t="s">
        <v>215</v>
      </c>
      <c r="I5766" t="s">
        <v>216</v>
      </c>
      <c r="K5766" t="s">
        <v>202</v>
      </c>
      <c r="N5766" t="s">
        <v>206</v>
      </c>
      <c r="O5766" t="s">
        <v>194</v>
      </c>
      <c r="P5766">
        <v>2015</v>
      </c>
      <c r="Q5766">
        <v>25</v>
      </c>
    </row>
    <row r="5767" spans="1:17" x14ac:dyDescent="0.25">
      <c r="A5767" t="s">
        <v>517</v>
      </c>
      <c r="B5767" t="s">
        <v>518</v>
      </c>
      <c r="C5767" t="s">
        <v>506</v>
      </c>
      <c r="D5767" t="s">
        <v>361</v>
      </c>
      <c r="E5767" t="s">
        <v>311</v>
      </c>
      <c r="F5767" t="s">
        <v>260</v>
      </c>
      <c r="G5767" t="s">
        <v>195</v>
      </c>
      <c r="H5767" t="s">
        <v>215</v>
      </c>
      <c r="I5767" t="s">
        <v>216</v>
      </c>
      <c r="K5767" t="s">
        <v>202</v>
      </c>
      <c r="N5767" t="s">
        <v>206</v>
      </c>
      <c r="O5767" t="s">
        <v>194</v>
      </c>
      <c r="P5767">
        <v>2020</v>
      </c>
      <c r="Q5767">
        <v>25</v>
      </c>
    </row>
    <row r="5768" spans="1:17" x14ac:dyDescent="0.25">
      <c r="A5768" t="s">
        <v>517</v>
      </c>
      <c r="B5768" t="s">
        <v>518</v>
      </c>
      <c r="C5768" t="s">
        <v>506</v>
      </c>
      <c r="D5768" t="s">
        <v>361</v>
      </c>
      <c r="E5768" t="s">
        <v>311</v>
      </c>
      <c r="F5768" t="s">
        <v>260</v>
      </c>
      <c r="G5768" t="s">
        <v>195</v>
      </c>
      <c r="H5768" t="s">
        <v>215</v>
      </c>
      <c r="I5768" t="s">
        <v>216</v>
      </c>
      <c r="K5768" t="s">
        <v>202</v>
      </c>
      <c r="N5768" t="s">
        <v>206</v>
      </c>
      <c r="O5768" t="s">
        <v>264</v>
      </c>
      <c r="P5768">
        <v>2020</v>
      </c>
      <c r="Q5768">
        <v>20</v>
      </c>
    </row>
    <row r="5769" spans="1:17" x14ac:dyDescent="0.25">
      <c r="A5769" t="s">
        <v>517</v>
      </c>
      <c r="B5769" t="s">
        <v>518</v>
      </c>
      <c r="C5769" t="s">
        <v>506</v>
      </c>
      <c r="D5769" t="s">
        <v>361</v>
      </c>
      <c r="E5769" t="s">
        <v>311</v>
      </c>
      <c r="F5769" t="s">
        <v>260</v>
      </c>
      <c r="G5769" t="s">
        <v>195</v>
      </c>
      <c r="H5769" t="s">
        <v>215</v>
      </c>
      <c r="I5769" t="s">
        <v>216</v>
      </c>
      <c r="K5769" t="s">
        <v>202</v>
      </c>
      <c r="N5769" t="s">
        <v>206</v>
      </c>
      <c r="O5769" t="s">
        <v>265</v>
      </c>
      <c r="P5769">
        <v>2020</v>
      </c>
      <c r="Q5769">
        <v>35</v>
      </c>
    </row>
    <row r="5770" spans="1:17" x14ac:dyDescent="0.25">
      <c r="A5770" t="s">
        <v>517</v>
      </c>
      <c r="B5770" t="s">
        <v>518</v>
      </c>
      <c r="C5770" t="s">
        <v>506</v>
      </c>
      <c r="D5770" t="s">
        <v>361</v>
      </c>
      <c r="E5770" t="s">
        <v>311</v>
      </c>
      <c r="F5770" t="s">
        <v>260</v>
      </c>
      <c r="G5770" t="s">
        <v>195</v>
      </c>
      <c r="H5770" t="s">
        <v>215</v>
      </c>
      <c r="I5770" t="s">
        <v>216</v>
      </c>
      <c r="K5770" t="s">
        <v>202</v>
      </c>
      <c r="N5770" t="s">
        <v>206</v>
      </c>
      <c r="O5770" t="s">
        <v>194</v>
      </c>
      <c r="P5770">
        <v>2030</v>
      </c>
      <c r="Q5770">
        <v>25</v>
      </c>
    </row>
    <row r="5771" spans="1:17" x14ac:dyDescent="0.25">
      <c r="A5771" t="s">
        <v>517</v>
      </c>
      <c r="B5771" t="s">
        <v>518</v>
      </c>
      <c r="C5771" t="s">
        <v>506</v>
      </c>
      <c r="D5771" t="s">
        <v>361</v>
      </c>
      <c r="E5771" t="s">
        <v>311</v>
      </c>
      <c r="F5771" t="s">
        <v>260</v>
      </c>
      <c r="G5771" t="s">
        <v>195</v>
      </c>
      <c r="H5771" t="s">
        <v>215</v>
      </c>
      <c r="I5771" t="s">
        <v>216</v>
      </c>
      <c r="K5771" t="s">
        <v>202</v>
      </c>
      <c r="N5771" t="s">
        <v>206</v>
      </c>
      <c r="O5771" t="s">
        <v>194</v>
      </c>
      <c r="P5771">
        <v>2050</v>
      </c>
      <c r="Q5771">
        <v>25</v>
      </c>
    </row>
    <row r="5772" spans="1:17" x14ac:dyDescent="0.25">
      <c r="A5772" t="s">
        <v>517</v>
      </c>
      <c r="B5772" t="s">
        <v>518</v>
      </c>
      <c r="C5772" t="s">
        <v>506</v>
      </c>
      <c r="D5772" t="s">
        <v>361</v>
      </c>
      <c r="E5772" t="s">
        <v>311</v>
      </c>
      <c r="F5772" t="s">
        <v>260</v>
      </c>
      <c r="G5772" t="s">
        <v>195</v>
      </c>
      <c r="H5772" t="s">
        <v>215</v>
      </c>
      <c r="I5772" t="s">
        <v>216</v>
      </c>
      <c r="K5772" t="s">
        <v>202</v>
      </c>
      <c r="N5772" t="s">
        <v>206</v>
      </c>
      <c r="O5772" t="s">
        <v>264</v>
      </c>
      <c r="P5772">
        <v>2050</v>
      </c>
      <c r="Q5772">
        <v>20</v>
      </c>
    </row>
    <row r="5773" spans="1:17" x14ac:dyDescent="0.25">
      <c r="A5773" t="s">
        <v>517</v>
      </c>
      <c r="B5773" t="s">
        <v>518</v>
      </c>
      <c r="C5773" t="s">
        <v>506</v>
      </c>
      <c r="D5773" t="s">
        <v>361</v>
      </c>
      <c r="E5773" t="s">
        <v>311</v>
      </c>
      <c r="F5773" t="s">
        <v>260</v>
      </c>
      <c r="G5773" t="s">
        <v>195</v>
      </c>
      <c r="H5773" t="s">
        <v>215</v>
      </c>
      <c r="I5773" t="s">
        <v>216</v>
      </c>
      <c r="K5773" t="s">
        <v>202</v>
      </c>
      <c r="N5773" t="s">
        <v>206</v>
      </c>
      <c r="O5773" t="s">
        <v>265</v>
      </c>
      <c r="P5773">
        <v>2050</v>
      </c>
      <c r="Q5773">
        <v>35</v>
      </c>
    </row>
    <row r="5774" spans="1:17" x14ac:dyDescent="0.25">
      <c r="A5774" t="s">
        <v>517</v>
      </c>
      <c r="B5774" t="s">
        <v>518</v>
      </c>
      <c r="C5774" t="s">
        <v>506</v>
      </c>
      <c r="D5774" t="s">
        <v>361</v>
      </c>
      <c r="E5774" t="s">
        <v>311</v>
      </c>
      <c r="F5774" t="s">
        <v>260</v>
      </c>
      <c r="G5774" t="s">
        <v>218</v>
      </c>
      <c r="H5774" t="s">
        <v>219</v>
      </c>
      <c r="I5774" t="s">
        <v>220</v>
      </c>
      <c r="K5774" t="s">
        <v>221</v>
      </c>
      <c r="N5774" t="s">
        <v>513</v>
      </c>
      <c r="O5774" t="s">
        <v>194</v>
      </c>
      <c r="P5774">
        <v>2015</v>
      </c>
      <c r="Q5774">
        <v>0</v>
      </c>
    </row>
    <row r="5775" spans="1:17" x14ac:dyDescent="0.25">
      <c r="A5775" t="s">
        <v>517</v>
      </c>
      <c r="B5775" t="s">
        <v>518</v>
      </c>
      <c r="C5775" t="s">
        <v>506</v>
      </c>
      <c r="D5775" t="s">
        <v>361</v>
      </c>
      <c r="E5775" t="s">
        <v>311</v>
      </c>
      <c r="F5775" t="s">
        <v>260</v>
      </c>
      <c r="G5775" t="s">
        <v>218</v>
      </c>
      <c r="H5775" t="s">
        <v>219</v>
      </c>
      <c r="I5775" t="s">
        <v>220</v>
      </c>
      <c r="K5775" t="s">
        <v>221</v>
      </c>
      <c r="N5775" t="s">
        <v>513</v>
      </c>
      <c r="O5775" t="s">
        <v>194</v>
      </c>
      <c r="P5775">
        <v>2020</v>
      </c>
      <c r="Q5775">
        <v>0</v>
      </c>
    </row>
    <row r="5776" spans="1:17" x14ac:dyDescent="0.25">
      <c r="A5776" t="s">
        <v>517</v>
      </c>
      <c r="B5776" t="s">
        <v>518</v>
      </c>
      <c r="C5776" t="s">
        <v>506</v>
      </c>
      <c r="D5776" t="s">
        <v>361</v>
      </c>
      <c r="E5776" t="s">
        <v>311</v>
      </c>
      <c r="F5776" t="s">
        <v>260</v>
      </c>
      <c r="G5776" t="s">
        <v>218</v>
      </c>
      <c r="H5776" t="s">
        <v>219</v>
      </c>
      <c r="I5776" t="s">
        <v>220</v>
      </c>
      <c r="K5776" t="s">
        <v>221</v>
      </c>
      <c r="N5776" t="s">
        <v>513</v>
      </c>
      <c r="O5776" t="s">
        <v>264</v>
      </c>
      <c r="P5776">
        <v>2020</v>
      </c>
      <c r="Q5776">
        <v>0</v>
      </c>
    </row>
    <row r="5777" spans="1:17" x14ac:dyDescent="0.25">
      <c r="A5777" t="s">
        <v>517</v>
      </c>
      <c r="B5777" t="s">
        <v>518</v>
      </c>
      <c r="C5777" t="s">
        <v>506</v>
      </c>
      <c r="D5777" t="s">
        <v>361</v>
      </c>
      <c r="E5777" t="s">
        <v>311</v>
      </c>
      <c r="F5777" t="s">
        <v>260</v>
      </c>
      <c r="G5777" t="s">
        <v>218</v>
      </c>
      <c r="H5777" t="s">
        <v>219</v>
      </c>
      <c r="I5777" t="s">
        <v>220</v>
      </c>
      <c r="K5777" t="s">
        <v>221</v>
      </c>
      <c r="N5777" t="s">
        <v>513</v>
      </c>
      <c r="O5777" t="s">
        <v>265</v>
      </c>
      <c r="P5777">
        <v>2020</v>
      </c>
      <c r="Q5777">
        <v>0</v>
      </c>
    </row>
    <row r="5778" spans="1:17" x14ac:dyDescent="0.25">
      <c r="A5778" t="s">
        <v>517</v>
      </c>
      <c r="B5778" t="s">
        <v>518</v>
      </c>
      <c r="C5778" t="s">
        <v>506</v>
      </c>
      <c r="D5778" t="s">
        <v>361</v>
      </c>
      <c r="E5778" t="s">
        <v>311</v>
      </c>
      <c r="F5778" t="s">
        <v>260</v>
      </c>
      <c r="G5778" t="s">
        <v>218</v>
      </c>
      <c r="H5778" t="s">
        <v>219</v>
      </c>
      <c r="I5778" t="s">
        <v>220</v>
      </c>
      <c r="K5778" t="s">
        <v>221</v>
      </c>
      <c r="N5778" t="s">
        <v>513</v>
      </c>
      <c r="O5778" t="s">
        <v>194</v>
      </c>
      <c r="P5778">
        <v>2030</v>
      </c>
      <c r="Q5778">
        <v>0</v>
      </c>
    </row>
    <row r="5779" spans="1:17" x14ac:dyDescent="0.25">
      <c r="A5779" t="s">
        <v>517</v>
      </c>
      <c r="B5779" t="s">
        <v>518</v>
      </c>
      <c r="C5779" t="s">
        <v>506</v>
      </c>
      <c r="D5779" t="s">
        <v>361</v>
      </c>
      <c r="E5779" t="s">
        <v>311</v>
      </c>
      <c r="F5779" t="s">
        <v>260</v>
      </c>
      <c r="G5779" t="s">
        <v>218</v>
      </c>
      <c r="H5779" t="s">
        <v>219</v>
      </c>
      <c r="I5779" t="s">
        <v>220</v>
      </c>
      <c r="K5779" t="s">
        <v>221</v>
      </c>
      <c r="N5779" t="s">
        <v>513</v>
      </c>
      <c r="O5779" t="s">
        <v>194</v>
      </c>
      <c r="P5779">
        <v>2050</v>
      </c>
      <c r="Q5779">
        <v>0</v>
      </c>
    </row>
    <row r="5780" spans="1:17" x14ac:dyDescent="0.25">
      <c r="A5780" t="s">
        <v>517</v>
      </c>
      <c r="B5780" t="s">
        <v>518</v>
      </c>
      <c r="C5780" t="s">
        <v>506</v>
      </c>
      <c r="D5780" t="s">
        <v>361</v>
      </c>
      <c r="E5780" t="s">
        <v>311</v>
      </c>
      <c r="F5780" t="s">
        <v>260</v>
      </c>
      <c r="G5780" t="s">
        <v>218</v>
      </c>
      <c r="H5780" t="s">
        <v>219</v>
      </c>
      <c r="I5780" t="s">
        <v>220</v>
      </c>
      <c r="K5780" t="s">
        <v>221</v>
      </c>
      <c r="N5780" t="s">
        <v>513</v>
      </c>
      <c r="O5780" t="s">
        <v>264</v>
      </c>
      <c r="P5780">
        <v>2050</v>
      </c>
      <c r="Q5780">
        <v>0</v>
      </c>
    </row>
    <row r="5781" spans="1:17" x14ac:dyDescent="0.25">
      <c r="A5781" t="s">
        <v>517</v>
      </c>
      <c r="B5781" t="s">
        <v>518</v>
      </c>
      <c r="C5781" t="s">
        <v>506</v>
      </c>
      <c r="D5781" t="s">
        <v>361</v>
      </c>
      <c r="E5781" t="s">
        <v>311</v>
      </c>
      <c r="F5781" t="s">
        <v>260</v>
      </c>
      <c r="G5781" t="s">
        <v>218</v>
      </c>
      <c r="H5781" t="s">
        <v>219</v>
      </c>
      <c r="I5781" t="s">
        <v>220</v>
      </c>
      <c r="K5781" t="s">
        <v>221</v>
      </c>
      <c r="N5781" t="s">
        <v>513</v>
      </c>
      <c r="O5781" t="s">
        <v>265</v>
      </c>
      <c r="P5781">
        <v>2050</v>
      </c>
      <c r="Q5781">
        <v>0</v>
      </c>
    </row>
    <row r="5782" spans="1:17" x14ac:dyDescent="0.25">
      <c r="A5782" t="s">
        <v>517</v>
      </c>
      <c r="B5782" t="s">
        <v>518</v>
      </c>
      <c r="C5782" t="s">
        <v>506</v>
      </c>
      <c r="D5782" t="s">
        <v>361</v>
      </c>
      <c r="E5782" t="s">
        <v>311</v>
      </c>
      <c r="F5782" t="s">
        <v>260</v>
      </c>
      <c r="G5782" t="s">
        <v>218</v>
      </c>
      <c r="H5782" t="s">
        <v>223</v>
      </c>
      <c r="I5782" t="s">
        <v>224</v>
      </c>
      <c r="K5782" t="s">
        <v>221</v>
      </c>
      <c r="N5782" t="s">
        <v>513</v>
      </c>
      <c r="O5782" t="s">
        <v>194</v>
      </c>
      <c r="P5782">
        <v>2015</v>
      </c>
      <c r="Q5782">
        <v>1.2</v>
      </c>
    </row>
    <row r="5783" spans="1:17" x14ac:dyDescent="0.25">
      <c r="A5783" t="s">
        <v>517</v>
      </c>
      <c r="B5783" t="s">
        <v>518</v>
      </c>
      <c r="C5783" t="s">
        <v>506</v>
      </c>
      <c r="D5783" t="s">
        <v>361</v>
      </c>
      <c r="E5783" t="s">
        <v>311</v>
      </c>
      <c r="F5783" t="s">
        <v>260</v>
      </c>
      <c r="G5783" t="s">
        <v>218</v>
      </c>
      <c r="H5783" t="s">
        <v>223</v>
      </c>
      <c r="I5783" t="s">
        <v>224</v>
      </c>
      <c r="K5783" t="s">
        <v>221</v>
      </c>
      <c r="N5783" t="s">
        <v>513</v>
      </c>
      <c r="O5783" t="s">
        <v>194</v>
      </c>
      <c r="P5783">
        <v>2020</v>
      </c>
      <c r="Q5783">
        <v>1</v>
      </c>
    </row>
    <row r="5784" spans="1:17" x14ac:dyDescent="0.25">
      <c r="A5784" t="s">
        <v>517</v>
      </c>
      <c r="B5784" t="s">
        <v>518</v>
      </c>
      <c r="C5784" t="s">
        <v>506</v>
      </c>
      <c r="D5784" t="s">
        <v>361</v>
      </c>
      <c r="E5784" t="s">
        <v>311</v>
      </c>
      <c r="F5784" t="s">
        <v>260</v>
      </c>
      <c r="G5784" t="s">
        <v>218</v>
      </c>
      <c r="H5784" t="s">
        <v>223</v>
      </c>
      <c r="I5784" t="s">
        <v>224</v>
      </c>
      <c r="K5784" t="s">
        <v>221</v>
      </c>
      <c r="N5784" t="s">
        <v>513</v>
      </c>
      <c r="O5784" t="s">
        <v>264</v>
      </c>
      <c r="P5784">
        <v>2020</v>
      </c>
      <c r="Q5784">
        <v>1</v>
      </c>
    </row>
    <row r="5785" spans="1:17" x14ac:dyDescent="0.25">
      <c r="A5785" t="s">
        <v>517</v>
      </c>
      <c r="B5785" t="s">
        <v>518</v>
      </c>
      <c r="C5785" t="s">
        <v>506</v>
      </c>
      <c r="D5785" t="s">
        <v>361</v>
      </c>
      <c r="E5785" t="s">
        <v>311</v>
      </c>
      <c r="F5785" t="s">
        <v>260</v>
      </c>
      <c r="G5785" t="s">
        <v>218</v>
      </c>
      <c r="H5785" t="s">
        <v>223</v>
      </c>
      <c r="I5785" t="s">
        <v>224</v>
      </c>
      <c r="K5785" t="s">
        <v>221</v>
      </c>
      <c r="N5785" t="s">
        <v>513</v>
      </c>
      <c r="O5785" t="s">
        <v>265</v>
      </c>
      <c r="P5785">
        <v>2020</v>
      </c>
      <c r="Q5785">
        <v>3</v>
      </c>
    </row>
    <row r="5786" spans="1:17" x14ac:dyDescent="0.25">
      <c r="A5786" t="s">
        <v>517</v>
      </c>
      <c r="B5786" t="s">
        <v>518</v>
      </c>
      <c r="C5786" t="s">
        <v>506</v>
      </c>
      <c r="D5786" t="s">
        <v>361</v>
      </c>
      <c r="E5786" t="s">
        <v>311</v>
      </c>
      <c r="F5786" t="s">
        <v>260</v>
      </c>
      <c r="G5786" t="s">
        <v>218</v>
      </c>
      <c r="H5786" t="s">
        <v>223</v>
      </c>
      <c r="I5786" t="s">
        <v>224</v>
      </c>
      <c r="K5786" t="s">
        <v>221</v>
      </c>
      <c r="N5786" t="s">
        <v>513</v>
      </c>
      <c r="O5786" t="s">
        <v>194</v>
      </c>
      <c r="P5786">
        <v>2030</v>
      </c>
      <c r="Q5786">
        <v>1</v>
      </c>
    </row>
    <row r="5787" spans="1:17" x14ac:dyDescent="0.25">
      <c r="A5787" t="s">
        <v>517</v>
      </c>
      <c r="B5787" t="s">
        <v>518</v>
      </c>
      <c r="C5787" t="s">
        <v>506</v>
      </c>
      <c r="D5787" t="s">
        <v>361</v>
      </c>
      <c r="E5787" t="s">
        <v>311</v>
      </c>
      <c r="F5787" t="s">
        <v>260</v>
      </c>
      <c r="G5787" t="s">
        <v>218</v>
      </c>
      <c r="H5787" t="s">
        <v>223</v>
      </c>
      <c r="I5787" t="s">
        <v>224</v>
      </c>
      <c r="K5787" t="s">
        <v>221</v>
      </c>
      <c r="N5787" t="s">
        <v>513</v>
      </c>
      <c r="O5787" t="s">
        <v>194</v>
      </c>
      <c r="P5787">
        <v>2050</v>
      </c>
      <c r="Q5787">
        <v>1</v>
      </c>
    </row>
    <row r="5788" spans="1:17" x14ac:dyDescent="0.25">
      <c r="A5788" t="s">
        <v>517</v>
      </c>
      <c r="B5788" t="s">
        <v>518</v>
      </c>
      <c r="C5788" t="s">
        <v>506</v>
      </c>
      <c r="D5788" t="s">
        <v>361</v>
      </c>
      <c r="E5788" t="s">
        <v>311</v>
      </c>
      <c r="F5788" t="s">
        <v>260</v>
      </c>
      <c r="G5788" t="s">
        <v>218</v>
      </c>
      <c r="H5788" t="s">
        <v>223</v>
      </c>
      <c r="I5788" t="s">
        <v>224</v>
      </c>
      <c r="K5788" t="s">
        <v>221</v>
      </c>
      <c r="N5788" t="s">
        <v>513</v>
      </c>
      <c r="O5788" t="s">
        <v>264</v>
      </c>
      <c r="P5788">
        <v>2050</v>
      </c>
      <c r="Q5788">
        <v>0</v>
      </c>
    </row>
    <row r="5789" spans="1:17" x14ac:dyDescent="0.25">
      <c r="A5789" t="s">
        <v>517</v>
      </c>
      <c r="B5789" t="s">
        <v>518</v>
      </c>
      <c r="C5789" t="s">
        <v>506</v>
      </c>
      <c r="D5789" t="s">
        <v>361</v>
      </c>
      <c r="E5789" t="s">
        <v>311</v>
      </c>
      <c r="F5789" t="s">
        <v>260</v>
      </c>
      <c r="G5789" t="s">
        <v>218</v>
      </c>
      <c r="H5789" t="s">
        <v>223</v>
      </c>
      <c r="I5789" t="s">
        <v>224</v>
      </c>
      <c r="K5789" t="s">
        <v>221</v>
      </c>
      <c r="N5789" t="s">
        <v>513</v>
      </c>
      <c r="O5789" t="s">
        <v>265</v>
      </c>
      <c r="P5789">
        <v>2050</v>
      </c>
      <c r="Q5789">
        <v>1</v>
      </c>
    </row>
    <row r="5790" spans="1:17" x14ac:dyDescent="0.25">
      <c r="A5790" t="s">
        <v>517</v>
      </c>
      <c r="B5790" t="s">
        <v>518</v>
      </c>
      <c r="C5790" t="s">
        <v>506</v>
      </c>
      <c r="D5790" t="s">
        <v>361</v>
      </c>
      <c r="E5790" t="s">
        <v>311</v>
      </c>
      <c r="F5790" t="s">
        <v>260</v>
      </c>
      <c r="G5790" t="s">
        <v>218</v>
      </c>
      <c r="H5790" t="s">
        <v>225</v>
      </c>
      <c r="I5790" t="s">
        <v>226</v>
      </c>
      <c r="K5790" t="s">
        <v>221</v>
      </c>
      <c r="M5790" t="s">
        <v>294</v>
      </c>
      <c r="N5790" t="s">
        <v>513</v>
      </c>
      <c r="O5790" t="s">
        <v>194</v>
      </c>
      <c r="P5790">
        <v>2015</v>
      </c>
      <c r="Q5790">
        <v>20</v>
      </c>
    </row>
    <row r="5791" spans="1:17" x14ac:dyDescent="0.25">
      <c r="A5791" t="s">
        <v>517</v>
      </c>
      <c r="B5791" t="s">
        <v>518</v>
      </c>
      <c r="C5791" t="s">
        <v>506</v>
      </c>
      <c r="D5791" t="s">
        <v>361</v>
      </c>
      <c r="E5791" t="s">
        <v>311</v>
      </c>
      <c r="F5791" t="s">
        <v>260</v>
      </c>
      <c r="G5791" t="s">
        <v>218</v>
      </c>
      <c r="H5791" t="s">
        <v>225</v>
      </c>
      <c r="I5791" t="s">
        <v>226</v>
      </c>
      <c r="K5791" t="s">
        <v>221</v>
      </c>
      <c r="M5791" t="s">
        <v>294</v>
      </c>
      <c r="N5791" t="s">
        <v>513</v>
      </c>
      <c r="O5791" t="s">
        <v>194</v>
      </c>
      <c r="P5791">
        <v>2020</v>
      </c>
      <c r="Q5791">
        <v>20</v>
      </c>
    </row>
    <row r="5792" spans="1:17" x14ac:dyDescent="0.25">
      <c r="A5792" t="s">
        <v>517</v>
      </c>
      <c r="B5792" t="s">
        <v>518</v>
      </c>
      <c r="C5792" t="s">
        <v>506</v>
      </c>
      <c r="D5792" t="s">
        <v>361</v>
      </c>
      <c r="E5792" t="s">
        <v>311</v>
      </c>
      <c r="F5792" t="s">
        <v>260</v>
      </c>
      <c r="G5792" t="s">
        <v>218</v>
      </c>
      <c r="H5792" t="s">
        <v>225</v>
      </c>
      <c r="I5792" t="s">
        <v>226</v>
      </c>
      <c r="K5792" t="s">
        <v>221</v>
      </c>
      <c r="M5792" t="s">
        <v>294</v>
      </c>
      <c r="N5792" t="s">
        <v>513</v>
      </c>
      <c r="O5792" t="s">
        <v>264</v>
      </c>
      <c r="P5792">
        <v>2020</v>
      </c>
      <c r="Q5792">
        <v>10</v>
      </c>
    </row>
    <row r="5793" spans="1:17" x14ac:dyDescent="0.25">
      <c r="A5793" t="s">
        <v>517</v>
      </c>
      <c r="B5793" t="s">
        <v>518</v>
      </c>
      <c r="C5793" t="s">
        <v>506</v>
      </c>
      <c r="D5793" t="s">
        <v>361</v>
      </c>
      <c r="E5793" t="s">
        <v>311</v>
      </c>
      <c r="F5793" t="s">
        <v>260</v>
      </c>
      <c r="G5793" t="s">
        <v>218</v>
      </c>
      <c r="H5793" t="s">
        <v>225</v>
      </c>
      <c r="I5793" t="s">
        <v>226</v>
      </c>
      <c r="K5793" t="s">
        <v>221</v>
      </c>
      <c r="M5793" t="s">
        <v>294</v>
      </c>
      <c r="N5793" t="s">
        <v>513</v>
      </c>
      <c r="O5793" t="s">
        <v>265</v>
      </c>
      <c r="P5793">
        <v>2020</v>
      </c>
      <c r="Q5793">
        <v>30</v>
      </c>
    </row>
    <row r="5794" spans="1:17" x14ac:dyDescent="0.25">
      <c r="A5794" t="s">
        <v>517</v>
      </c>
      <c r="B5794" t="s">
        <v>518</v>
      </c>
      <c r="C5794" t="s">
        <v>506</v>
      </c>
      <c r="D5794" t="s">
        <v>361</v>
      </c>
      <c r="E5794" t="s">
        <v>311</v>
      </c>
      <c r="F5794" t="s">
        <v>260</v>
      </c>
      <c r="G5794" t="s">
        <v>218</v>
      </c>
      <c r="H5794" t="s">
        <v>225</v>
      </c>
      <c r="I5794" t="s">
        <v>226</v>
      </c>
      <c r="K5794" t="s">
        <v>221</v>
      </c>
      <c r="M5794" t="s">
        <v>294</v>
      </c>
      <c r="N5794" t="s">
        <v>513</v>
      </c>
      <c r="O5794" t="s">
        <v>194</v>
      </c>
      <c r="P5794">
        <v>2030</v>
      </c>
      <c r="Q5794">
        <v>20</v>
      </c>
    </row>
    <row r="5795" spans="1:17" x14ac:dyDescent="0.25">
      <c r="A5795" t="s">
        <v>517</v>
      </c>
      <c r="B5795" t="s">
        <v>518</v>
      </c>
      <c r="C5795" t="s">
        <v>506</v>
      </c>
      <c r="D5795" t="s">
        <v>361</v>
      </c>
      <c r="E5795" t="s">
        <v>311</v>
      </c>
      <c r="F5795" t="s">
        <v>260</v>
      </c>
      <c r="G5795" t="s">
        <v>218</v>
      </c>
      <c r="H5795" t="s">
        <v>225</v>
      </c>
      <c r="I5795" t="s">
        <v>226</v>
      </c>
      <c r="K5795" t="s">
        <v>221</v>
      </c>
      <c r="M5795" t="s">
        <v>294</v>
      </c>
      <c r="N5795" t="s">
        <v>513</v>
      </c>
      <c r="O5795" t="s">
        <v>194</v>
      </c>
      <c r="P5795">
        <v>2050</v>
      </c>
      <c r="Q5795">
        <v>10</v>
      </c>
    </row>
    <row r="5796" spans="1:17" x14ac:dyDescent="0.25">
      <c r="A5796" t="s">
        <v>517</v>
      </c>
      <c r="B5796" t="s">
        <v>518</v>
      </c>
      <c r="C5796" t="s">
        <v>506</v>
      </c>
      <c r="D5796" t="s">
        <v>361</v>
      </c>
      <c r="E5796" t="s">
        <v>311</v>
      </c>
      <c r="F5796" t="s">
        <v>260</v>
      </c>
      <c r="G5796" t="s">
        <v>218</v>
      </c>
      <c r="H5796" t="s">
        <v>225</v>
      </c>
      <c r="I5796" t="s">
        <v>226</v>
      </c>
      <c r="K5796" t="s">
        <v>221</v>
      </c>
      <c r="M5796" t="s">
        <v>294</v>
      </c>
      <c r="N5796" t="s">
        <v>513</v>
      </c>
      <c r="O5796" t="s">
        <v>264</v>
      </c>
      <c r="P5796">
        <v>2050</v>
      </c>
      <c r="Q5796">
        <v>10</v>
      </c>
    </row>
    <row r="5797" spans="1:17" x14ac:dyDescent="0.25">
      <c r="A5797" t="s">
        <v>517</v>
      </c>
      <c r="B5797" t="s">
        <v>518</v>
      </c>
      <c r="C5797" t="s">
        <v>506</v>
      </c>
      <c r="D5797" t="s">
        <v>361</v>
      </c>
      <c r="E5797" t="s">
        <v>311</v>
      </c>
      <c r="F5797" t="s">
        <v>260</v>
      </c>
      <c r="G5797" t="s">
        <v>218</v>
      </c>
      <c r="H5797" t="s">
        <v>225</v>
      </c>
      <c r="I5797" t="s">
        <v>226</v>
      </c>
      <c r="K5797" t="s">
        <v>221</v>
      </c>
      <c r="M5797" t="s">
        <v>294</v>
      </c>
      <c r="N5797" t="s">
        <v>513</v>
      </c>
      <c r="O5797" t="s">
        <v>265</v>
      </c>
      <c r="P5797">
        <v>2050</v>
      </c>
      <c r="Q5797">
        <v>20</v>
      </c>
    </row>
    <row r="5798" spans="1:17" x14ac:dyDescent="0.25">
      <c r="A5798" t="s">
        <v>517</v>
      </c>
      <c r="B5798" t="s">
        <v>518</v>
      </c>
      <c r="C5798" t="s">
        <v>506</v>
      </c>
      <c r="D5798" t="s">
        <v>361</v>
      </c>
      <c r="E5798" t="s">
        <v>311</v>
      </c>
      <c r="F5798" t="s">
        <v>260</v>
      </c>
      <c r="G5798" t="s">
        <v>218</v>
      </c>
      <c r="H5798" t="s">
        <v>317</v>
      </c>
      <c r="I5798" t="s">
        <v>318</v>
      </c>
      <c r="K5798" t="s">
        <v>221</v>
      </c>
      <c r="N5798" t="s">
        <v>513</v>
      </c>
      <c r="O5798" t="s">
        <v>194</v>
      </c>
      <c r="P5798">
        <v>2015</v>
      </c>
      <c r="Q5798">
        <v>0.3</v>
      </c>
    </row>
    <row r="5799" spans="1:17" x14ac:dyDescent="0.25">
      <c r="A5799" t="s">
        <v>517</v>
      </c>
      <c r="B5799" t="s">
        <v>518</v>
      </c>
      <c r="C5799" t="s">
        <v>506</v>
      </c>
      <c r="D5799" t="s">
        <v>361</v>
      </c>
      <c r="E5799" t="s">
        <v>311</v>
      </c>
      <c r="F5799" t="s">
        <v>260</v>
      </c>
      <c r="G5799" t="s">
        <v>218</v>
      </c>
      <c r="H5799" t="s">
        <v>317</v>
      </c>
      <c r="I5799" t="s">
        <v>318</v>
      </c>
      <c r="K5799" t="s">
        <v>221</v>
      </c>
      <c r="N5799" t="s">
        <v>513</v>
      </c>
      <c r="O5799" t="s">
        <v>194</v>
      </c>
      <c r="P5799">
        <v>2020</v>
      </c>
      <c r="Q5799">
        <v>0.3</v>
      </c>
    </row>
    <row r="5800" spans="1:17" x14ac:dyDescent="0.25">
      <c r="A5800" t="s">
        <v>517</v>
      </c>
      <c r="B5800" t="s">
        <v>518</v>
      </c>
      <c r="C5800" t="s">
        <v>506</v>
      </c>
      <c r="D5800" t="s">
        <v>361</v>
      </c>
      <c r="E5800" t="s">
        <v>311</v>
      </c>
      <c r="F5800" t="s">
        <v>260</v>
      </c>
      <c r="G5800" t="s">
        <v>218</v>
      </c>
      <c r="H5800" t="s">
        <v>317</v>
      </c>
      <c r="I5800" t="s">
        <v>318</v>
      </c>
      <c r="K5800" t="s">
        <v>221</v>
      </c>
      <c r="N5800" t="s">
        <v>513</v>
      </c>
      <c r="O5800" t="s">
        <v>264</v>
      </c>
      <c r="P5800">
        <v>2020</v>
      </c>
      <c r="Q5800">
        <v>0.1</v>
      </c>
    </row>
    <row r="5801" spans="1:17" x14ac:dyDescent="0.25">
      <c r="A5801" t="s">
        <v>517</v>
      </c>
      <c r="B5801" t="s">
        <v>518</v>
      </c>
      <c r="C5801" t="s">
        <v>506</v>
      </c>
      <c r="D5801" t="s">
        <v>361</v>
      </c>
      <c r="E5801" t="s">
        <v>311</v>
      </c>
      <c r="F5801" t="s">
        <v>260</v>
      </c>
      <c r="G5801" t="s">
        <v>218</v>
      </c>
      <c r="H5801" t="s">
        <v>317</v>
      </c>
      <c r="I5801" t="s">
        <v>318</v>
      </c>
      <c r="K5801" t="s">
        <v>221</v>
      </c>
      <c r="N5801" t="s">
        <v>513</v>
      </c>
      <c r="O5801" t="s">
        <v>265</v>
      </c>
      <c r="P5801">
        <v>2020</v>
      </c>
      <c r="Q5801">
        <v>2</v>
      </c>
    </row>
    <row r="5802" spans="1:17" x14ac:dyDescent="0.25">
      <c r="A5802" t="s">
        <v>517</v>
      </c>
      <c r="B5802" t="s">
        <v>518</v>
      </c>
      <c r="C5802" t="s">
        <v>506</v>
      </c>
      <c r="D5802" t="s">
        <v>361</v>
      </c>
      <c r="E5802" t="s">
        <v>311</v>
      </c>
      <c r="F5802" t="s">
        <v>260</v>
      </c>
      <c r="G5802" t="s">
        <v>218</v>
      </c>
      <c r="H5802" t="s">
        <v>317</v>
      </c>
      <c r="I5802" t="s">
        <v>318</v>
      </c>
      <c r="K5802" t="s">
        <v>221</v>
      </c>
      <c r="N5802" t="s">
        <v>513</v>
      </c>
      <c r="O5802" t="s">
        <v>194</v>
      </c>
      <c r="P5802">
        <v>2030</v>
      </c>
      <c r="Q5802">
        <v>0.3</v>
      </c>
    </row>
    <row r="5803" spans="1:17" x14ac:dyDescent="0.25">
      <c r="A5803" t="s">
        <v>517</v>
      </c>
      <c r="B5803" t="s">
        <v>518</v>
      </c>
      <c r="C5803" t="s">
        <v>506</v>
      </c>
      <c r="D5803" t="s">
        <v>361</v>
      </c>
      <c r="E5803" t="s">
        <v>311</v>
      </c>
      <c r="F5803" t="s">
        <v>260</v>
      </c>
      <c r="G5803" t="s">
        <v>218</v>
      </c>
      <c r="H5803" t="s">
        <v>317</v>
      </c>
      <c r="I5803" t="s">
        <v>318</v>
      </c>
      <c r="K5803" t="s">
        <v>221</v>
      </c>
      <c r="N5803" t="s">
        <v>513</v>
      </c>
      <c r="O5803" t="s">
        <v>194</v>
      </c>
      <c r="P5803">
        <v>2050</v>
      </c>
      <c r="Q5803">
        <v>0.3</v>
      </c>
    </row>
    <row r="5804" spans="1:17" x14ac:dyDescent="0.25">
      <c r="A5804" t="s">
        <v>517</v>
      </c>
      <c r="B5804" t="s">
        <v>518</v>
      </c>
      <c r="C5804" t="s">
        <v>506</v>
      </c>
      <c r="D5804" t="s">
        <v>361</v>
      </c>
      <c r="E5804" t="s">
        <v>311</v>
      </c>
      <c r="F5804" t="s">
        <v>260</v>
      </c>
      <c r="G5804" t="s">
        <v>218</v>
      </c>
      <c r="H5804" t="s">
        <v>317</v>
      </c>
      <c r="I5804" t="s">
        <v>318</v>
      </c>
      <c r="K5804" t="s">
        <v>221</v>
      </c>
      <c r="N5804" t="s">
        <v>513</v>
      </c>
      <c r="O5804" t="s">
        <v>264</v>
      </c>
      <c r="P5804">
        <v>2050</v>
      </c>
      <c r="Q5804">
        <v>0.1</v>
      </c>
    </row>
    <row r="5805" spans="1:17" x14ac:dyDescent="0.25">
      <c r="A5805" t="s">
        <v>517</v>
      </c>
      <c r="B5805" t="s">
        <v>518</v>
      </c>
      <c r="C5805" t="s">
        <v>506</v>
      </c>
      <c r="D5805" t="s">
        <v>361</v>
      </c>
      <c r="E5805" t="s">
        <v>311</v>
      </c>
      <c r="F5805" t="s">
        <v>260</v>
      </c>
      <c r="G5805" t="s">
        <v>218</v>
      </c>
      <c r="H5805" t="s">
        <v>317</v>
      </c>
      <c r="I5805" t="s">
        <v>318</v>
      </c>
      <c r="K5805" t="s">
        <v>221</v>
      </c>
      <c r="N5805" t="s">
        <v>513</v>
      </c>
      <c r="O5805" t="s">
        <v>265</v>
      </c>
      <c r="P5805">
        <v>2050</v>
      </c>
      <c r="Q5805">
        <v>1</v>
      </c>
    </row>
    <row r="5806" spans="1:17" x14ac:dyDescent="0.25">
      <c r="A5806" t="s">
        <v>517</v>
      </c>
      <c r="B5806" t="s">
        <v>518</v>
      </c>
      <c r="C5806" t="s">
        <v>506</v>
      </c>
      <c r="D5806" t="s">
        <v>361</v>
      </c>
      <c r="E5806" t="s">
        <v>311</v>
      </c>
      <c r="F5806" t="s">
        <v>260</v>
      </c>
      <c r="G5806" t="s">
        <v>218</v>
      </c>
      <c r="H5806" t="s">
        <v>229</v>
      </c>
      <c r="I5806" t="s">
        <v>230</v>
      </c>
      <c r="J5806" t="s">
        <v>231</v>
      </c>
      <c r="K5806" t="s">
        <v>191</v>
      </c>
      <c r="N5806" t="s">
        <v>513</v>
      </c>
      <c r="O5806" t="s">
        <v>194</v>
      </c>
      <c r="P5806">
        <v>2015</v>
      </c>
      <c r="Q5806">
        <v>0.98250000000000004</v>
      </c>
    </row>
    <row r="5807" spans="1:17" x14ac:dyDescent="0.25">
      <c r="A5807" t="s">
        <v>517</v>
      </c>
      <c r="B5807" t="s">
        <v>518</v>
      </c>
      <c r="C5807" t="s">
        <v>506</v>
      </c>
      <c r="D5807" t="s">
        <v>361</v>
      </c>
      <c r="E5807" t="s">
        <v>311</v>
      </c>
      <c r="F5807" t="s">
        <v>260</v>
      </c>
      <c r="G5807" t="s">
        <v>218</v>
      </c>
      <c r="H5807" t="s">
        <v>229</v>
      </c>
      <c r="I5807" t="s">
        <v>230</v>
      </c>
      <c r="J5807" t="s">
        <v>231</v>
      </c>
      <c r="K5807" t="s">
        <v>191</v>
      </c>
      <c r="N5807" t="s">
        <v>513</v>
      </c>
      <c r="O5807" t="s">
        <v>194</v>
      </c>
      <c r="P5807">
        <v>2020</v>
      </c>
      <c r="Q5807">
        <v>0.98250000000000004</v>
      </c>
    </row>
    <row r="5808" spans="1:17" x14ac:dyDescent="0.25">
      <c r="A5808" t="s">
        <v>517</v>
      </c>
      <c r="B5808" t="s">
        <v>518</v>
      </c>
      <c r="C5808" t="s">
        <v>506</v>
      </c>
      <c r="D5808" t="s">
        <v>361</v>
      </c>
      <c r="E5808" t="s">
        <v>311</v>
      </c>
      <c r="F5808" t="s">
        <v>260</v>
      </c>
      <c r="G5808" t="s">
        <v>218</v>
      </c>
      <c r="H5808" t="s">
        <v>229</v>
      </c>
      <c r="I5808" t="s">
        <v>230</v>
      </c>
      <c r="J5808" t="s">
        <v>231</v>
      </c>
      <c r="K5808" t="s">
        <v>191</v>
      </c>
      <c r="N5808" t="s">
        <v>513</v>
      </c>
      <c r="O5808" t="s">
        <v>264</v>
      </c>
      <c r="P5808">
        <v>2020</v>
      </c>
      <c r="Q5808">
        <v>0.95625000000000004</v>
      </c>
    </row>
    <row r="5809" spans="1:17" x14ac:dyDescent="0.25">
      <c r="A5809" t="s">
        <v>517</v>
      </c>
      <c r="B5809" t="s">
        <v>518</v>
      </c>
      <c r="C5809" t="s">
        <v>506</v>
      </c>
      <c r="D5809" t="s">
        <v>361</v>
      </c>
      <c r="E5809" t="s">
        <v>311</v>
      </c>
      <c r="F5809" t="s">
        <v>260</v>
      </c>
      <c r="G5809" t="s">
        <v>218</v>
      </c>
      <c r="H5809" t="s">
        <v>229</v>
      </c>
      <c r="I5809" t="s">
        <v>230</v>
      </c>
      <c r="J5809" t="s">
        <v>231</v>
      </c>
      <c r="K5809" t="s">
        <v>191</v>
      </c>
      <c r="N5809" t="s">
        <v>513</v>
      </c>
      <c r="O5809" t="s">
        <v>265</v>
      </c>
      <c r="P5809">
        <v>2020</v>
      </c>
      <c r="Q5809">
        <v>0.99124999999999996</v>
      </c>
    </row>
    <row r="5810" spans="1:17" x14ac:dyDescent="0.25">
      <c r="A5810" t="s">
        <v>517</v>
      </c>
      <c r="B5810" t="s">
        <v>518</v>
      </c>
      <c r="C5810" t="s">
        <v>506</v>
      </c>
      <c r="D5810" t="s">
        <v>361</v>
      </c>
      <c r="E5810" t="s">
        <v>311</v>
      </c>
      <c r="F5810" t="s">
        <v>260</v>
      </c>
      <c r="G5810" t="s">
        <v>218</v>
      </c>
      <c r="H5810" t="s">
        <v>229</v>
      </c>
      <c r="I5810" t="s">
        <v>230</v>
      </c>
      <c r="J5810" t="s">
        <v>231</v>
      </c>
      <c r="K5810" t="s">
        <v>191</v>
      </c>
      <c r="N5810" t="s">
        <v>513</v>
      </c>
      <c r="O5810" t="s">
        <v>194</v>
      </c>
      <c r="P5810">
        <v>2030</v>
      </c>
      <c r="Q5810">
        <v>0.98250000000000004</v>
      </c>
    </row>
    <row r="5811" spans="1:17" x14ac:dyDescent="0.25">
      <c r="A5811" t="s">
        <v>517</v>
      </c>
      <c r="B5811" t="s">
        <v>518</v>
      </c>
      <c r="C5811" t="s">
        <v>506</v>
      </c>
      <c r="D5811" t="s">
        <v>361</v>
      </c>
      <c r="E5811" t="s">
        <v>311</v>
      </c>
      <c r="F5811" t="s">
        <v>260</v>
      </c>
      <c r="G5811" t="s">
        <v>218</v>
      </c>
      <c r="H5811" t="s">
        <v>229</v>
      </c>
      <c r="I5811" t="s">
        <v>230</v>
      </c>
      <c r="J5811" t="s">
        <v>231</v>
      </c>
      <c r="K5811" t="s">
        <v>191</v>
      </c>
      <c r="N5811" t="s">
        <v>513</v>
      </c>
      <c r="O5811" t="s">
        <v>194</v>
      </c>
      <c r="P5811">
        <v>2050</v>
      </c>
      <c r="Q5811">
        <v>0.98250000000000004</v>
      </c>
    </row>
    <row r="5812" spans="1:17" x14ac:dyDescent="0.25">
      <c r="A5812" t="s">
        <v>517</v>
      </c>
      <c r="B5812" t="s">
        <v>518</v>
      </c>
      <c r="C5812" t="s">
        <v>506</v>
      </c>
      <c r="D5812" t="s">
        <v>361</v>
      </c>
      <c r="E5812" t="s">
        <v>311</v>
      </c>
      <c r="F5812" t="s">
        <v>260</v>
      </c>
      <c r="G5812" t="s">
        <v>218</v>
      </c>
      <c r="H5812" t="s">
        <v>229</v>
      </c>
      <c r="I5812" t="s">
        <v>230</v>
      </c>
      <c r="J5812" t="s">
        <v>231</v>
      </c>
      <c r="K5812" t="s">
        <v>191</v>
      </c>
      <c r="N5812" t="s">
        <v>513</v>
      </c>
      <c r="O5812" t="s">
        <v>264</v>
      </c>
      <c r="P5812">
        <v>2050</v>
      </c>
      <c r="Q5812">
        <v>0.98250000000000004</v>
      </c>
    </row>
    <row r="5813" spans="1:17" x14ac:dyDescent="0.25">
      <c r="A5813" t="s">
        <v>517</v>
      </c>
      <c r="B5813" t="s">
        <v>518</v>
      </c>
      <c r="C5813" t="s">
        <v>506</v>
      </c>
      <c r="D5813" t="s">
        <v>361</v>
      </c>
      <c r="E5813" t="s">
        <v>311</v>
      </c>
      <c r="F5813" t="s">
        <v>260</v>
      </c>
      <c r="G5813" t="s">
        <v>218</v>
      </c>
      <c r="H5813" t="s">
        <v>229</v>
      </c>
      <c r="I5813" t="s">
        <v>230</v>
      </c>
      <c r="J5813" t="s">
        <v>231</v>
      </c>
      <c r="K5813" t="s">
        <v>191</v>
      </c>
      <c r="N5813" t="s">
        <v>513</v>
      </c>
      <c r="O5813" t="s">
        <v>265</v>
      </c>
      <c r="P5813">
        <v>2050</v>
      </c>
      <c r="Q5813">
        <v>0.99124999999999996</v>
      </c>
    </row>
    <row r="5814" spans="1:17" x14ac:dyDescent="0.25">
      <c r="A5814" t="s">
        <v>517</v>
      </c>
      <c r="B5814" t="s">
        <v>518</v>
      </c>
      <c r="C5814" t="s">
        <v>506</v>
      </c>
      <c r="D5814" t="s">
        <v>361</v>
      </c>
      <c r="E5814" t="s">
        <v>311</v>
      </c>
      <c r="F5814" t="s">
        <v>260</v>
      </c>
      <c r="G5814" t="s">
        <v>233</v>
      </c>
      <c r="H5814" t="s">
        <v>287</v>
      </c>
      <c r="I5814" t="s">
        <v>240</v>
      </c>
      <c r="J5814" t="s">
        <v>288</v>
      </c>
      <c r="K5814" t="s">
        <v>241</v>
      </c>
      <c r="L5814" t="s">
        <v>237</v>
      </c>
      <c r="M5814" t="s">
        <v>368</v>
      </c>
      <c r="O5814" t="s">
        <v>194</v>
      </c>
      <c r="P5814">
        <v>2015</v>
      </c>
      <c r="Q5814">
        <v>1.3633704360000001</v>
      </c>
    </row>
    <row r="5815" spans="1:17" x14ac:dyDescent="0.25">
      <c r="A5815" t="s">
        <v>517</v>
      </c>
      <c r="B5815" t="s">
        <v>518</v>
      </c>
      <c r="C5815" t="s">
        <v>506</v>
      </c>
      <c r="D5815" t="s">
        <v>361</v>
      </c>
      <c r="E5815" t="s">
        <v>311</v>
      </c>
      <c r="F5815" t="s">
        <v>260</v>
      </c>
      <c r="G5815" t="s">
        <v>233</v>
      </c>
      <c r="H5815" t="s">
        <v>287</v>
      </c>
      <c r="I5815" t="s">
        <v>240</v>
      </c>
      <c r="J5815" t="s">
        <v>288</v>
      </c>
      <c r="K5815" t="s">
        <v>241</v>
      </c>
      <c r="L5815" t="s">
        <v>237</v>
      </c>
      <c r="M5815" t="s">
        <v>368</v>
      </c>
      <c r="O5815" t="s">
        <v>194</v>
      </c>
      <c r="P5815">
        <v>2020</v>
      </c>
      <c r="Q5815">
        <v>1.328548405</v>
      </c>
    </row>
    <row r="5816" spans="1:17" x14ac:dyDescent="0.25">
      <c r="A5816" t="s">
        <v>517</v>
      </c>
      <c r="B5816" t="s">
        <v>518</v>
      </c>
      <c r="C5816" t="s">
        <v>506</v>
      </c>
      <c r="D5816" t="s">
        <v>361</v>
      </c>
      <c r="E5816" t="s">
        <v>311</v>
      </c>
      <c r="F5816" t="s">
        <v>260</v>
      </c>
      <c r="G5816" t="s">
        <v>233</v>
      </c>
      <c r="H5816" t="s">
        <v>287</v>
      </c>
      <c r="I5816" t="s">
        <v>240</v>
      </c>
      <c r="J5816" t="s">
        <v>288</v>
      </c>
      <c r="K5816" t="s">
        <v>241</v>
      </c>
      <c r="L5816" t="s">
        <v>237</v>
      </c>
      <c r="M5816" t="s">
        <v>368</v>
      </c>
      <c r="O5816" t="s">
        <v>264</v>
      </c>
      <c r="P5816">
        <v>2020</v>
      </c>
      <c r="Q5816">
        <v>1.1014745109999999</v>
      </c>
    </row>
    <row r="5817" spans="1:17" x14ac:dyDescent="0.25">
      <c r="A5817" t="s">
        <v>517</v>
      </c>
      <c r="B5817" t="s">
        <v>518</v>
      </c>
      <c r="C5817" t="s">
        <v>506</v>
      </c>
      <c r="D5817" t="s">
        <v>361</v>
      </c>
      <c r="E5817" t="s">
        <v>311</v>
      </c>
      <c r="F5817" t="s">
        <v>260</v>
      </c>
      <c r="G5817" t="s">
        <v>233</v>
      </c>
      <c r="H5817" t="s">
        <v>287</v>
      </c>
      <c r="I5817" t="s">
        <v>240</v>
      </c>
      <c r="J5817" t="s">
        <v>288</v>
      </c>
      <c r="K5817" t="s">
        <v>241</v>
      </c>
      <c r="L5817" t="s">
        <v>237</v>
      </c>
      <c r="M5817" t="s">
        <v>368</v>
      </c>
      <c r="O5817" t="s">
        <v>265</v>
      </c>
      <c r="P5817">
        <v>2020</v>
      </c>
      <c r="Q5817">
        <v>1.5558996009999999</v>
      </c>
    </row>
    <row r="5818" spans="1:17" x14ac:dyDescent="0.25">
      <c r="A5818" t="s">
        <v>517</v>
      </c>
      <c r="B5818" t="s">
        <v>518</v>
      </c>
      <c r="C5818" t="s">
        <v>506</v>
      </c>
      <c r="D5818" t="s">
        <v>361</v>
      </c>
      <c r="E5818" t="s">
        <v>311</v>
      </c>
      <c r="F5818" t="s">
        <v>260</v>
      </c>
      <c r="G5818" t="s">
        <v>233</v>
      </c>
      <c r="H5818" t="s">
        <v>287</v>
      </c>
      <c r="I5818" t="s">
        <v>240</v>
      </c>
      <c r="J5818" t="s">
        <v>288</v>
      </c>
      <c r="K5818" t="s">
        <v>241</v>
      </c>
      <c r="L5818" t="s">
        <v>237</v>
      </c>
      <c r="M5818" t="s">
        <v>368</v>
      </c>
      <c r="O5818" t="s">
        <v>194</v>
      </c>
      <c r="P5818">
        <v>2030</v>
      </c>
      <c r="Q5818">
        <v>1.2629596919999999</v>
      </c>
    </row>
    <row r="5819" spans="1:17" x14ac:dyDescent="0.25">
      <c r="A5819" t="s">
        <v>517</v>
      </c>
      <c r="B5819" t="s">
        <v>518</v>
      </c>
      <c r="C5819" t="s">
        <v>506</v>
      </c>
      <c r="D5819" t="s">
        <v>361</v>
      </c>
      <c r="E5819" t="s">
        <v>311</v>
      </c>
      <c r="F5819" t="s">
        <v>260</v>
      </c>
      <c r="G5819" t="s">
        <v>233</v>
      </c>
      <c r="H5819" t="s">
        <v>287</v>
      </c>
      <c r="I5819" t="s">
        <v>240</v>
      </c>
      <c r="J5819" t="s">
        <v>288</v>
      </c>
      <c r="K5819" t="s">
        <v>241</v>
      </c>
      <c r="L5819" t="s">
        <v>237</v>
      </c>
      <c r="M5819" t="s">
        <v>368</v>
      </c>
      <c r="O5819" t="s">
        <v>194</v>
      </c>
      <c r="P5819">
        <v>2050</v>
      </c>
      <c r="Q5819">
        <v>1.1481701609999999</v>
      </c>
    </row>
    <row r="5820" spans="1:17" x14ac:dyDescent="0.25">
      <c r="A5820" t="s">
        <v>517</v>
      </c>
      <c r="B5820" t="s">
        <v>518</v>
      </c>
      <c r="C5820" t="s">
        <v>506</v>
      </c>
      <c r="D5820" t="s">
        <v>361</v>
      </c>
      <c r="E5820" t="s">
        <v>311</v>
      </c>
      <c r="F5820" t="s">
        <v>260</v>
      </c>
      <c r="G5820" t="s">
        <v>233</v>
      </c>
      <c r="H5820" t="s">
        <v>287</v>
      </c>
      <c r="I5820" t="s">
        <v>240</v>
      </c>
      <c r="J5820" t="s">
        <v>288</v>
      </c>
      <c r="K5820" t="s">
        <v>241</v>
      </c>
      <c r="L5820" t="s">
        <v>237</v>
      </c>
      <c r="M5820" t="s">
        <v>368</v>
      </c>
      <c r="O5820" t="s">
        <v>264</v>
      </c>
      <c r="P5820">
        <v>2050</v>
      </c>
      <c r="Q5820">
        <v>0.90977992399999996</v>
      </c>
    </row>
    <row r="5821" spans="1:17" x14ac:dyDescent="0.25">
      <c r="A5821" t="s">
        <v>517</v>
      </c>
      <c r="B5821" t="s">
        <v>518</v>
      </c>
      <c r="C5821" t="s">
        <v>506</v>
      </c>
      <c r="D5821" t="s">
        <v>361</v>
      </c>
      <c r="E5821" t="s">
        <v>311</v>
      </c>
      <c r="F5821" t="s">
        <v>260</v>
      </c>
      <c r="G5821" t="s">
        <v>233</v>
      </c>
      <c r="H5821" t="s">
        <v>287</v>
      </c>
      <c r="I5821" t="s">
        <v>240</v>
      </c>
      <c r="J5821" t="s">
        <v>288</v>
      </c>
      <c r="K5821" t="s">
        <v>241</v>
      </c>
      <c r="L5821" t="s">
        <v>237</v>
      </c>
      <c r="M5821" t="s">
        <v>368</v>
      </c>
      <c r="O5821" t="s">
        <v>265</v>
      </c>
      <c r="P5821">
        <v>2050</v>
      </c>
      <c r="Q5821">
        <v>1.563803882</v>
      </c>
    </row>
    <row r="5822" spans="1:17" x14ac:dyDescent="0.25">
      <c r="A5822" t="s">
        <v>517</v>
      </c>
      <c r="B5822" t="s">
        <v>518</v>
      </c>
      <c r="C5822" t="s">
        <v>506</v>
      </c>
      <c r="D5822" t="s">
        <v>361</v>
      </c>
      <c r="E5822" t="s">
        <v>311</v>
      </c>
      <c r="F5822" t="s">
        <v>260</v>
      </c>
      <c r="G5822" t="s">
        <v>233</v>
      </c>
      <c r="H5822" t="s">
        <v>289</v>
      </c>
      <c r="I5822" t="s">
        <v>240</v>
      </c>
      <c r="J5822" t="s">
        <v>290</v>
      </c>
      <c r="K5822" t="s">
        <v>241</v>
      </c>
      <c r="L5822" t="s">
        <v>237</v>
      </c>
      <c r="M5822" t="s">
        <v>368</v>
      </c>
      <c r="O5822" t="s">
        <v>194</v>
      </c>
      <c r="P5822">
        <v>2015</v>
      </c>
      <c r="Q5822">
        <v>1.078579003</v>
      </c>
    </row>
    <row r="5823" spans="1:17" x14ac:dyDescent="0.25">
      <c r="A5823" t="s">
        <v>517</v>
      </c>
      <c r="B5823" t="s">
        <v>518</v>
      </c>
      <c r="C5823" t="s">
        <v>506</v>
      </c>
      <c r="D5823" t="s">
        <v>361</v>
      </c>
      <c r="E5823" t="s">
        <v>311</v>
      </c>
      <c r="F5823" t="s">
        <v>260</v>
      </c>
      <c r="G5823" t="s">
        <v>233</v>
      </c>
      <c r="H5823" t="s">
        <v>289</v>
      </c>
      <c r="I5823" t="s">
        <v>240</v>
      </c>
      <c r="J5823" t="s">
        <v>290</v>
      </c>
      <c r="K5823" t="s">
        <v>241</v>
      </c>
      <c r="L5823" t="s">
        <v>237</v>
      </c>
      <c r="M5823" t="s">
        <v>368</v>
      </c>
      <c r="O5823" t="s">
        <v>194</v>
      </c>
      <c r="P5823">
        <v>2020</v>
      </c>
      <c r="Q5823">
        <v>1.0498608890000001</v>
      </c>
    </row>
    <row r="5824" spans="1:17" x14ac:dyDescent="0.25">
      <c r="A5824" t="s">
        <v>517</v>
      </c>
      <c r="B5824" t="s">
        <v>518</v>
      </c>
      <c r="C5824" t="s">
        <v>506</v>
      </c>
      <c r="D5824" t="s">
        <v>361</v>
      </c>
      <c r="E5824" t="s">
        <v>311</v>
      </c>
      <c r="F5824" t="s">
        <v>260</v>
      </c>
      <c r="G5824" t="s">
        <v>233</v>
      </c>
      <c r="H5824" t="s">
        <v>289</v>
      </c>
      <c r="I5824" t="s">
        <v>240</v>
      </c>
      <c r="J5824" t="s">
        <v>290</v>
      </c>
      <c r="K5824" t="s">
        <v>241</v>
      </c>
      <c r="L5824" t="s">
        <v>237</v>
      </c>
      <c r="M5824" t="s">
        <v>368</v>
      </c>
      <c r="O5824" t="s">
        <v>264</v>
      </c>
      <c r="P5824">
        <v>2020</v>
      </c>
      <c r="Q5824">
        <v>0.91502988600000001</v>
      </c>
    </row>
    <row r="5825" spans="1:17" x14ac:dyDescent="0.25">
      <c r="A5825" t="s">
        <v>517</v>
      </c>
      <c r="B5825" t="s">
        <v>518</v>
      </c>
      <c r="C5825" t="s">
        <v>506</v>
      </c>
      <c r="D5825" t="s">
        <v>361</v>
      </c>
      <c r="E5825" t="s">
        <v>311</v>
      </c>
      <c r="F5825" t="s">
        <v>260</v>
      </c>
      <c r="G5825" t="s">
        <v>233</v>
      </c>
      <c r="H5825" t="s">
        <v>289</v>
      </c>
      <c r="I5825" t="s">
        <v>240</v>
      </c>
      <c r="J5825" t="s">
        <v>290</v>
      </c>
      <c r="K5825" t="s">
        <v>241</v>
      </c>
      <c r="L5825" t="s">
        <v>237</v>
      </c>
      <c r="M5825" t="s">
        <v>368</v>
      </c>
      <c r="O5825" t="s">
        <v>265</v>
      </c>
      <c r="P5825">
        <v>2020</v>
      </c>
      <c r="Q5825">
        <v>1.2379816100000001</v>
      </c>
    </row>
    <row r="5826" spans="1:17" x14ac:dyDescent="0.25">
      <c r="A5826" t="s">
        <v>517</v>
      </c>
      <c r="B5826" t="s">
        <v>518</v>
      </c>
      <c r="C5826" t="s">
        <v>506</v>
      </c>
      <c r="D5826" t="s">
        <v>361</v>
      </c>
      <c r="E5826" t="s">
        <v>311</v>
      </c>
      <c r="F5826" t="s">
        <v>260</v>
      </c>
      <c r="G5826" t="s">
        <v>233</v>
      </c>
      <c r="H5826" t="s">
        <v>289</v>
      </c>
      <c r="I5826" t="s">
        <v>240</v>
      </c>
      <c r="J5826" t="s">
        <v>290</v>
      </c>
      <c r="K5826" t="s">
        <v>241</v>
      </c>
      <c r="L5826" t="s">
        <v>237</v>
      </c>
      <c r="M5826" t="s">
        <v>368</v>
      </c>
      <c r="O5826" t="s">
        <v>194</v>
      </c>
      <c r="P5826">
        <v>2030</v>
      </c>
      <c r="Q5826">
        <v>0.99572867099999995</v>
      </c>
    </row>
    <row r="5827" spans="1:17" x14ac:dyDescent="0.25">
      <c r="A5827" t="s">
        <v>517</v>
      </c>
      <c r="B5827" t="s">
        <v>518</v>
      </c>
      <c r="C5827" t="s">
        <v>506</v>
      </c>
      <c r="D5827" t="s">
        <v>361</v>
      </c>
      <c r="E5827" t="s">
        <v>311</v>
      </c>
      <c r="F5827" t="s">
        <v>260</v>
      </c>
      <c r="G5827" t="s">
        <v>233</v>
      </c>
      <c r="H5827" t="s">
        <v>289</v>
      </c>
      <c r="I5827" t="s">
        <v>240</v>
      </c>
      <c r="J5827" t="s">
        <v>290</v>
      </c>
      <c r="K5827" t="s">
        <v>241</v>
      </c>
      <c r="L5827" t="s">
        <v>237</v>
      </c>
      <c r="M5827" t="s">
        <v>368</v>
      </c>
      <c r="O5827" t="s">
        <v>194</v>
      </c>
      <c r="P5827">
        <v>2050</v>
      </c>
      <c r="Q5827">
        <v>0.90074659199999996</v>
      </c>
    </row>
    <row r="5828" spans="1:17" x14ac:dyDescent="0.25">
      <c r="A5828" t="s">
        <v>517</v>
      </c>
      <c r="B5828" t="s">
        <v>518</v>
      </c>
      <c r="C5828" t="s">
        <v>506</v>
      </c>
      <c r="D5828" t="s">
        <v>361</v>
      </c>
      <c r="E5828" t="s">
        <v>311</v>
      </c>
      <c r="F5828" t="s">
        <v>260</v>
      </c>
      <c r="G5828" t="s">
        <v>233</v>
      </c>
      <c r="H5828" t="s">
        <v>289</v>
      </c>
      <c r="I5828" t="s">
        <v>240</v>
      </c>
      <c r="J5828" t="s">
        <v>290</v>
      </c>
      <c r="K5828" t="s">
        <v>241</v>
      </c>
      <c r="L5828" t="s">
        <v>237</v>
      </c>
      <c r="M5828" t="s">
        <v>368</v>
      </c>
      <c r="O5828" t="s">
        <v>264</v>
      </c>
      <c r="P5828">
        <v>2050</v>
      </c>
      <c r="Q5828">
        <v>0.74679650399999997</v>
      </c>
    </row>
    <row r="5829" spans="1:17" x14ac:dyDescent="0.25">
      <c r="A5829" t="s">
        <v>517</v>
      </c>
      <c r="B5829" t="s">
        <v>518</v>
      </c>
      <c r="C5829" t="s">
        <v>506</v>
      </c>
      <c r="D5829" t="s">
        <v>361</v>
      </c>
      <c r="E5829" t="s">
        <v>311</v>
      </c>
      <c r="F5829" t="s">
        <v>260</v>
      </c>
      <c r="G5829" t="s">
        <v>233</v>
      </c>
      <c r="H5829" t="s">
        <v>289</v>
      </c>
      <c r="I5829" t="s">
        <v>240</v>
      </c>
      <c r="J5829" t="s">
        <v>290</v>
      </c>
      <c r="K5829" t="s">
        <v>241</v>
      </c>
      <c r="L5829" t="s">
        <v>237</v>
      </c>
      <c r="M5829" t="s">
        <v>368</v>
      </c>
      <c r="O5829" t="s">
        <v>265</v>
      </c>
      <c r="P5829">
        <v>2050</v>
      </c>
      <c r="Q5829">
        <v>1.244660839</v>
      </c>
    </row>
    <row r="5830" spans="1:17" x14ac:dyDescent="0.25">
      <c r="A5830" t="s">
        <v>517</v>
      </c>
      <c r="B5830" t="s">
        <v>518</v>
      </c>
      <c r="C5830" t="s">
        <v>506</v>
      </c>
      <c r="D5830" t="s">
        <v>361</v>
      </c>
      <c r="E5830" t="s">
        <v>311</v>
      </c>
      <c r="F5830" t="s">
        <v>260</v>
      </c>
      <c r="G5830" t="s">
        <v>233</v>
      </c>
      <c r="H5830" t="s">
        <v>162</v>
      </c>
      <c r="I5830" t="s">
        <v>234</v>
      </c>
      <c r="J5830" t="s">
        <v>235</v>
      </c>
      <c r="K5830" t="s">
        <v>236</v>
      </c>
      <c r="L5830" t="s">
        <v>237</v>
      </c>
      <c r="O5830" t="s">
        <v>194</v>
      </c>
      <c r="P5830">
        <v>2015</v>
      </c>
      <c r="Q5830">
        <v>68000</v>
      </c>
    </row>
    <row r="5831" spans="1:17" x14ac:dyDescent="0.25">
      <c r="A5831" t="s">
        <v>517</v>
      </c>
      <c r="B5831" t="s">
        <v>518</v>
      </c>
      <c r="C5831" t="s">
        <v>506</v>
      </c>
      <c r="D5831" t="s">
        <v>361</v>
      </c>
      <c r="E5831" t="s">
        <v>311</v>
      </c>
      <c r="F5831" t="s">
        <v>260</v>
      </c>
      <c r="G5831" t="s">
        <v>233</v>
      </c>
      <c r="H5831" t="s">
        <v>162</v>
      </c>
      <c r="I5831" t="s">
        <v>234</v>
      </c>
      <c r="J5831" t="s">
        <v>235</v>
      </c>
      <c r="K5831" t="s">
        <v>236</v>
      </c>
      <c r="L5831" t="s">
        <v>237</v>
      </c>
      <c r="O5831" t="s">
        <v>194</v>
      </c>
      <c r="P5831">
        <v>2020</v>
      </c>
      <c r="Q5831">
        <v>66000</v>
      </c>
    </row>
    <row r="5832" spans="1:17" x14ac:dyDescent="0.25">
      <c r="A5832" t="s">
        <v>517</v>
      </c>
      <c r="B5832" t="s">
        <v>518</v>
      </c>
      <c r="C5832" t="s">
        <v>506</v>
      </c>
      <c r="D5832" t="s">
        <v>361</v>
      </c>
      <c r="E5832" t="s">
        <v>311</v>
      </c>
      <c r="F5832" t="s">
        <v>260</v>
      </c>
      <c r="G5832" t="s">
        <v>233</v>
      </c>
      <c r="H5832" t="s">
        <v>162</v>
      </c>
      <c r="I5832" t="s">
        <v>234</v>
      </c>
      <c r="J5832" t="s">
        <v>235</v>
      </c>
      <c r="K5832" t="s">
        <v>236</v>
      </c>
      <c r="L5832" t="s">
        <v>237</v>
      </c>
      <c r="O5832" t="s">
        <v>264</v>
      </c>
      <c r="P5832">
        <v>2020</v>
      </c>
      <c r="Q5832">
        <v>56000</v>
      </c>
    </row>
    <row r="5833" spans="1:17" x14ac:dyDescent="0.25">
      <c r="A5833" t="s">
        <v>517</v>
      </c>
      <c r="B5833" t="s">
        <v>518</v>
      </c>
      <c r="C5833" t="s">
        <v>506</v>
      </c>
      <c r="D5833" t="s">
        <v>361</v>
      </c>
      <c r="E5833" t="s">
        <v>311</v>
      </c>
      <c r="F5833" t="s">
        <v>260</v>
      </c>
      <c r="G5833" t="s">
        <v>233</v>
      </c>
      <c r="H5833" t="s">
        <v>162</v>
      </c>
      <c r="I5833" t="s">
        <v>234</v>
      </c>
      <c r="J5833" t="s">
        <v>235</v>
      </c>
      <c r="K5833" t="s">
        <v>236</v>
      </c>
      <c r="L5833" t="s">
        <v>237</v>
      </c>
      <c r="O5833" t="s">
        <v>265</v>
      </c>
      <c r="P5833">
        <v>2020</v>
      </c>
      <c r="Q5833">
        <v>77000</v>
      </c>
    </row>
    <row r="5834" spans="1:17" x14ac:dyDescent="0.25">
      <c r="A5834" t="s">
        <v>517</v>
      </c>
      <c r="B5834" t="s">
        <v>518</v>
      </c>
      <c r="C5834" t="s">
        <v>506</v>
      </c>
      <c r="D5834" t="s">
        <v>361</v>
      </c>
      <c r="E5834" t="s">
        <v>311</v>
      </c>
      <c r="F5834" t="s">
        <v>260</v>
      </c>
      <c r="G5834" t="s">
        <v>233</v>
      </c>
      <c r="H5834" t="s">
        <v>162</v>
      </c>
      <c r="I5834" t="s">
        <v>234</v>
      </c>
      <c r="J5834" t="s">
        <v>235</v>
      </c>
      <c r="K5834" t="s">
        <v>236</v>
      </c>
      <c r="L5834" t="s">
        <v>237</v>
      </c>
      <c r="O5834" t="s">
        <v>194</v>
      </c>
      <c r="P5834">
        <v>2030</v>
      </c>
      <c r="Q5834">
        <v>63000</v>
      </c>
    </row>
    <row r="5835" spans="1:17" x14ac:dyDescent="0.25">
      <c r="A5835" t="s">
        <v>517</v>
      </c>
      <c r="B5835" t="s">
        <v>518</v>
      </c>
      <c r="C5835" t="s">
        <v>506</v>
      </c>
      <c r="D5835" t="s">
        <v>361</v>
      </c>
      <c r="E5835" t="s">
        <v>311</v>
      </c>
      <c r="F5835" t="s">
        <v>260</v>
      </c>
      <c r="G5835" t="s">
        <v>233</v>
      </c>
      <c r="H5835" t="s">
        <v>162</v>
      </c>
      <c r="I5835" t="s">
        <v>234</v>
      </c>
      <c r="J5835" t="s">
        <v>235</v>
      </c>
      <c r="K5835" t="s">
        <v>236</v>
      </c>
      <c r="L5835" t="s">
        <v>237</v>
      </c>
      <c r="O5835" t="s">
        <v>194</v>
      </c>
      <c r="P5835">
        <v>2050</v>
      </c>
      <c r="Q5835">
        <v>58000</v>
      </c>
    </row>
    <row r="5836" spans="1:17" x14ac:dyDescent="0.25">
      <c r="A5836" t="s">
        <v>517</v>
      </c>
      <c r="B5836" t="s">
        <v>518</v>
      </c>
      <c r="C5836" t="s">
        <v>506</v>
      </c>
      <c r="D5836" t="s">
        <v>361</v>
      </c>
      <c r="E5836" t="s">
        <v>311</v>
      </c>
      <c r="F5836" t="s">
        <v>260</v>
      </c>
      <c r="G5836" t="s">
        <v>233</v>
      </c>
      <c r="H5836" t="s">
        <v>162</v>
      </c>
      <c r="I5836" t="s">
        <v>234</v>
      </c>
      <c r="J5836" t="s">
        <v>235</v>
      </c>
      <c r="K5836" t="s">
        <v>236</v>
      </c>
      <c r="L5836" t="s">
        <v>237</v>
      </c>
      <c r="O5836" t="s">
        <v>264</v>
      </c>
      <c r="P5836">
        <v>2050</v>
      </c>
      <c r="Q5836">
        <v>45000</v>
      </c>
    </row>
    <row r="5837" spans="1:17" x14ac:dyDescent="0.25">
      <c r="A5837" t="s">
        <v>517</v>
      </c>
      <c r="B5837" t="s">
        <v>518</v>
      </c>
      <c r="C5837" t="s">
        <v>506</v>
      </c>
      <c r="D5837" t="s">
        <v>361</v>
      </c>
      <c r="E5837" t="s">
        <v>311</v>
      </c>
      <c r="F5837" t="s">
        <v>260</v>
      </c>
      <c r="G5837" t="s">
        <v>233</v>
      </c>
      <c r="H5837" t="s">
        <v>162</v>
      </c>
      <c r="I5837" t="s">
        <v>234</v>
      </c>
      <c r="J5837" t="s">
        <v>235</v>
      </c>
      <c r="K5837" t="s">
        <v>236</v>
      </c>
      <c r="L5837" t="s">
        <v>237</v>
      </c>
      <c r="O5837" t="s">
        <v>265</v>
      </c>
      <c r="P5837">
        <v>2050</v>
      </c>
      <c r="Q5837">
        <v>75000</v>
      </c>
    </row>
    <row r="5838" spans="1:17" x14ac:dyDescent="0.25">
      <c r="A5838" t="s">
        <v>517</v>
      </c>
      <c r="B5838" t="s">
        <v>518</v>
      </c>
      <c r="C5838" t="s">
        <v>506</v>
      </c>
      <c r="D5838" t="s">
        <v>361</v>
      </c>
      <c r="E5838" t="s">
        <v>311</v>
      </c>
      <c r="F5838" t="s">
        <v>260</v>
      </c>
      <c r="G5838" t="s">
        <v>233</v>
      </c>
      <c r="H5838" t="s">
        <v>163</v>
      </c>
      <c r="I5838" t="s">
        <v>240</v>
      </c>
      <c r="J5838" t="s">
        <v>235</v>
      </c>
      <c r="K5838" t="s">
        <v>241</v>
      </c>
      <c r="L5838" t="s">
        <v>237</v>
      </c>
      <c r="M5838" t="s">
        <v>497</v>
      </c>
      <c r="N5838" t="s">
        <v>206</v>
      </c>
      <c r="O5838" t="s">
        <v>194</v>
      </c>
      <c r="P5838">
        <v>2015</v>
      </c>
      <c r="Q5838">
        <v>2.4419494390000001</v>
      </c>
    </row>
    <row r="5839" spans="1:17" x14ac:dyDescent="0.25">
      <c r="A5839" t="s">
        <v>517</v>
      </c>
      <c r="B5839" t="s">
        <v>518</v>
      </c>
      <c r="C5839" t="s">
        <v>506</v>
      </c>
      <c r="D5839" t="s">
        <v>361</v>
      </c>
      <c r="E5839" t="s">
        <v>311</v>
      </c>
      <c r="F5839" t="s">
        <v>260</v>
      </c>
      <c r="G5839" t="s">
        <v>233</v>
      </c>
      <c r="H5839" t="s">
        <v>163</v>
      </c>
      <c r="I5839" t="s">
        <v>240</v>
      </c>
      <c r="J5839" t="s">
        <v>235</v>
      </c>
      <c r="K5839" t="s">
        <v>241</v>
      </c>
      <c r="L5839" t="s">
        <v>237</v>
      </c>
      <c r="M5839" t="s">
        <v>497</v>
      </c>
      <c r="N5839" t="s">
        <v>206</v>
      </c>
      <c r="O5839" t="s">
        <v>194</v>
      </c>
      <c r="P5839">
        <v>2020</v>
      </c>
      <c r="Q5839">
        <v>2.3784092939999999</v>
      </c>
    </row>
    <row r="5840" spans="1:17" x14ac:dyDescent="0.25">
      <c r="A5840" t="s">
        <v>517</v>
      </c>
      <c r="B5840" t="s">
        <v>518</v>
      </c>
      <c r="C5840" t="s">
        <v>506</v>
      </c>
      <c r="D5840" t="s">
        <v>361</v>
      </c>
      <c r="E5840" t="s">
        <v>311</v>
      </c>
      <c r="F5840" t="s">
        <v>260</v>
      </c>
      <c r="G5840" t="s">
        <v>233</v>
      </c>
      <c r="H5840" t="s">
        <v>163</v>
      </c>
      <c r="I5840" t="s">
        <v>240</v>
      </c>
      <c r="J5840" t="s">
        <v>235</v>
      </c>
      <c r="K5840" t="s">
        <v>241</v>
      </c>
      <c r="L5840" t="s">
        <v>237</v>
      </c>
      <c r="M5840" t="s">
        <v>497</v>
      </c>
      <c r="N5840" t="s">
        <v>206</v>
      </c>
      <c r="O5840" t="s">
        <v>264</v>
      </c>
      <c r="P5840">
        <v>2020</v>
      </c>
      <c r="Q5840">
        <v>2.0165043969999998</v>
      </c>
    </row>
    <row r="5841" spans="1:17" x14ac:dyDescent="0.25">
      <c r="A5841" t="s">
        <v>517</v>
      </c>
      <c r="B5841" t="s">
        <v>518</v>
      </c>
      <c r="C5841" t="s">
        <v>506</v>
      </c>
      <c r="D5841" t="s">
        <v>361</v>
      </c>
      <c r="E5841" t="s">
        <v>311</v>
      </c>
      <c r="F5841" t="s">
        <v>260</v>
      </c>
      <c r="G5841" t="s">
        <v>233</v>
      </c>
      <c r="H5841" t="s">
        <v>163</v>
      </c>
      <c r="I5841" t="s">
        <v>240</v>
      </c>
      <c r="J5841" t="s">
        <v>235</v>
      </c>
      <c r="K5841" t="s">
        <v>241</v>
      </c>
      <c r="L5841" t="s">
        <v>237</v>
      </c>
      <c r="M5841" t="s">
        <v>497</v>
      </c>
      <c r="N5841" t="s">
        <v>206</v>
      </c>
      <c r="O5841" t="s">
        <v>265</v>
      </c>
      <c r="P5841">
        <v>2020</v>
      </c>
      <c r="Q5841">
        <v>2.7938812120000001</v>
      </c>
    </row>
    <row r="5842" spans="1:17" x14ac:dyDescent="0.25">
      <c r="A5842" t="s">
        <v>517</v>
      </c>
      <c r="B5842" t="s">
        <v>518</v>
      </c>
      <c r="C5842" t="s">
        <v>506</v>
      </c>
      <c r="D5842" t="s">
        <v>361</v>
      </c>
      <c r="E5842" t="s">
        <v>311</v>
      </c>
      <c r="F5842" t="s">
        <v>260</v>
      </c>
      <c r="G5842" t="s">
        <v>233</v>
      </c>
      <c r="H5842" t="s">
        <v>163</v>
      </c>
      <c r="I5842" t="s">
        <v>240</v>
      </c>
      <c r="J5842" t="s">
        <v>235</v>
      </c>
      <c r="K5842" t="s">
        <v>241</v>
      </c>
      <c r="L5842" t="s">
        <v>237</v>
      </c>
      <c r="M5842" t="s">
        <v>497</v>
      </c>
      <c r="N5842" t="s">
        <v>206</v>
      </c>
      <c r="O5842" t="s">
        <v>194</v>
      </c>
      <c r="P5842">
        <v>2030</v>
      </c>
      <c r="Q5842">
        <v>2.2586883630000001</v>
      </c>
    </row>
    <row r="5843" spans="1:17" x14ac:dyDescent="0.25">
      <c r="A5843" t="s">
        <v>517</v>
      </c>
      <c r="B5843" t="s">
        <v>518</v>
      </c>
      <c r="C5843" t="s">
        <v>506</v>
      </c>
      <c r="D5843" t="s">
        <v>361</v>
      </c>
      <c r="E5843" t="s">
        <v>311</v>
      </c>
      <c r="F5843" t="s">
        <v>260</v>
      </c>
      <c r="G5843" t="s">
        <v>233</v>
      </c>
      <c r="H5843" t="s">
        <v>163</v>
      </c>
      <c r="I5843" t="s">
        <v>240</v>
      </c>
      <c r="J5843" t="s">
        <v>235</v>
      </c>
      <c r="K5843" t="s">
        <v>241</v>
      </c>
      <c r="L5843" t="s">
        <v>237</v>
      </c>
      <c r="M5843" t="s">
        <v>497</v>
      </c>
      <c r="N5843" t="s">
        <v>206</v>
      </c>
      <c r="O5843" t="s">
        <v>194</v>
      </c>
      <c r="P5843">
        <v>2050</v>
      </c>
      <c r="Q5843">
        <v>2.0489167529999999</v>
      </c>
    </row>
    <row r="5844" spans="1:17" x14ac:dyDescent="0.25">
      <c r="A5844" t="s">
        <v>517</v>
      </c>
      <c r="B5844" t="s">
        <v>518</v>
      </c>
      <c r="C5844" t="s">
        <v>506</v>
      </c>
      <c r="D5844" t="s">
        <v>361</v>
      </c>
      <c r="E5844" t="s">
        <v>311</v>
      </c>
      <c r="F5844" t="s">
        <v>260</v>
      </c>
      <c r="G5844" t="s">
        <v>233</v>
      </c>
      <c r="H5844" t="s">
        <v>163</v>
      </c>
      <c r="I5844" t="s">
        <v>240</v>
      </c>
      <c r="J5844" t="s">
        <v>235</v>
      </c>
      <c r="K5844" t="s">
        <v>241</v>
      </c>
      <c r="L5844" t="s">
        <v>237</v>
      </c>
      <c r="M5844" t="s">
        <v>497</v>
      </c>
      <c r="N5844" t="s">
        <v>206</v>
      </c>
      <c r="O5844" t="s">
        <v>264</v>
      </c>
      <c r="P5844">
        <v>2050</v>
      </c>
      <c r="Q5844">
        <v>1.6565764279999999</v>
      </c>
    </row>
    <row r="5845" spans="1:17" x14ac:dyDescent="0.25">
      <c r="A5845" t="s">
        <v>517</v>
      </c>
      <c r="B5845" t="s">
        <v>518</v>
      </c>
      <c r="C5845" t="s">
        <v>506</v>
      </c>
      <c r="D5845" t="s">
        <v>361</v>
      </c>
      <c r="E5845" t="s">
        <v>311</v>
      </c>
      <c r="F5845" t="s">
        <v>260</v>
      </c>
      <c r="G5845" t="s">
        <v>233</v>
      </c>
      <c r="H5845" t="s">
        <v>163</v>
      </c>
      <c r="I5845" t="s">
        <v>240</v>
      </c>
      <c r="J5845" t="s">
        <v>235</v>
      </c>
      <c r="K5845" t="s">
        <v>241</v>
      </c>
      <c r="L5845" t="s">
        <v>237</v>
      </c>
      <c r="M5845" t="s">
        <v>497</v>
      </c>
      <c r="N5845" t="s">
        <v>206</v>
      </c>
      <c r="O5845" t="s">
        <v>265</v>
      </c>
      <c r="P5845">
        <v>2050</v>
      </c>
      <c r="Q5845">
        <v>2.808464721</v>
      </c>
    </row>
    <row r="5846" spans="1:17" x14ac:dyDescent="0.25">
      <c r="A5846" t="s">
        <v>517</v>
      </c>
      <c r="B5846" t="s">
        <v>518</v>
      </c>
      <c r="C5846" t="s">
        <v>506</v>
      </c>
      <c r="D5846" t="s">
        <v>361</v>
      </c>
      <c r="E5846" t="s">
        <v>311</v>
      </c>
      <c r="F5846" t="s">
        <v>260</v>
      </c>
      <c r="G5846" t="s">
        <v>233</v>
      </c>
      <c r="H5846" t="s">
        <v>164</v>
      </c>
      <c r="I5846" t="s">
        <v>4</v>
      </c>
      <c r="J5846" t="s">
        <v>235</v>
      </c>
      <c r="K5846" t="s">
        <v>242</v>
      </c>
      <c r="L5846" t="s">
        <v>237</v>
      </c>
      <c r="M5846" t="s">
        <v>379</v>
      </c>
      <c r="O5846" t="s">
        <v>194</v>
      </c>
      <c r="P5846">
        <v>2015</v>
      </c>
      <c r="Q5846">
        <v>1.7198247609999999</v>
      </c>
    </row>
    <row r="5847" spans="1:17" x14ac:dyDescent="0.25">
      <c r="A5847" t="s">
        <v>517</v>
      </c>
      <c r="B5847" t="s">
        <v>518</v>
      </c>
      <c r="C5847" t="s">
        <v>506</v>
      </c>
      <c r="D5847" t="s">
        <v>361</v>
      </c>
      <c r="E5847" t="s">
        <v>311</v>
      </c>
      <c r="F5847" t="s">
        <v>260</v>
      </c>
      <c r="G5847" t="s">
        <v>233</v>
      </c>
      <c r="H5847" t="s">
        <v>164</v>
      </c>
      <c r="I5847" t="s">
        <v>4</v>
      </c>
      <c r="J5847" t="s">
        <v>235</v>
      </c>
      <c r="K5847" t="s">
        <v>242</v>
      </c>
      <c r="L5847" t="s">
        <v>237</v>
      </c>
      <c r="M5847" t="s">
        <v>379</v>
      </c>
      <c r="O5847" t="s">
        <v>194</v>
      </c>
      <c r="P5847">
        <v>2020</v>
      </c>
      <c r="Q5847">
        <v>1.726247463</v>
      </c>
    </row>
    <row r="5848" spans="1:17" x14ac:dyDescent="0.25">
      <c r="A5848" t="s">
        <v>517</v>
      </c>
      <c r="B5848" t="s">
        <v>518</v>
      </c>
      <c r="C5848" t="s">
        <v>506</v>
      </c>
      <c r="D5848" t="s">
        <v>361</v>
      </c>
      <c r="E5848" t="s">
        <v>311</v>
      </c>
      <c r="F5848" t="s">
        <v>260</v>
      </c>
      <c r="G5848" t="s">
        <v>233</v>
      </c>
      <c r="H5848" t="s">
        <v>164</v>
      </c>
      <c r="I5848" t="s">
        <v>4</v>
      </c>
      <c r="J5848" t="s">
        <v>235</v>
      </c>
      <c r="K5848" t="s">
        <v>242</v>
      </c>
      <c r="L5848" t="s">
        <v>237</v>
      </c>
      <c r="M5848" t="s">
        <v>379</v>
      </c>
      <c r="O5848" t="s">
        <v>264</v>
      </c>
      <c r="P5848">
        <v>2020</v>
      </c>
      <c r="Q5848">
        <v>1.455903124</v>
      </c>
    </row>
    <row r="5849" spans="1:17" x14ac:dyDescent="0.25">
      <c r="A5849" t="s">
        <v>517</v>
      </c>
      <c r="B5849" t="s">
        <v>518</v>
      </c>
      <c r="C5849" t="s">
        <v>506</v>
      </c>
      <c r="D5849" t="s">
        <v>361</v>
      </c>
      <c r="E5849" t="s">
        <v>311</v>
      </c>
      <c r="F5849" t="s">
        <v>260</v>
      </c>
      <c r="G5849" t="s">
        <v>233</v>
      </c>
      <c r="H5849" t="s">
        <v>164</v>
      </c>
      <c r="I5849" t="s">
        <v>4</v>
      </c>
      <c r="J5849" t="s">
        <v>235</v>
      </c>
      <c r="K5849" t="s">
        <v>242</v>
      </c>
      <c r="L5849" t="s">
        <v>237</v>
      </c>
      <c r="M5849" t="s">
        <v>379</v>
      </c>
      <c r="O5849" t="s">
        <v>265</v>
      </c>
      <c r="P5849">
        <v>2020</v>
      </c>
      <c r="Q5849">
        <v>1.9825978390000001</v>
      </c>
    </row>
    <row r="5850" spans="1:17" x14ac:dyDescent="0.25">
      <c r="A5850" t="s">
        <v>517</v>
      </c>
      <c r="B5850" t="s">
        <v>518</v>
      </c>
      <c r="C5850" t="s">
        <v>506</v>
      </c>
      <c r="D5850" t="s">
        <v>361</v>
      </c>
      <c r="E5850" t="s">
        <v>311</v>
      </c>
      <c r="F5850" t="s">
        <v>260</v>
      </c>
      <c r="G5850" t="s">
        <v>233</v>
      </c>
      <c r="H5850" t="s">
        <v>164</v>
      </c>
      <c r="I5850" t="s">
        <v>4</v>
      </c>
      <c r="J5850" t="s">
        <v>235</v>
      </c>
      <c r="K5850" t="s">
        <v>242</v>
      </c>
      <c r="L5850" t="s">
        <v>237</v>
      </c>
      <c r="M5850" t="s">
        <v>379</v>
      </c>
      <c r="O5850" t="s">
        <v>194</v>
      </c>
      <c r="P5850">
        <v>2030</v>
      </c>
      <c r="Q5850">
        <v>1.72119815</v>
      </c>
    </row>
    <row r="5851" spans="1:17" x14ac:dyDescent="0.25">
      <c r="A5851" t="s">
        <v>517</v>
      </c>
      <c r="B5851" t="s">
        <v>518</v>
      </c>
      <c r="C5851" t="s">
        <v>506</v>
      </c>
      <c r="D5851" t="s">
        <v>361</v>
      </c>
      <c r="E5851" t="s">
        <v>311</v>
      </c>
      <c r="F5851" t="s">
        <v>260</v>
      </c>
      <c r="G5851" t="s">
        <v>233</v>
      </c>
      <c r="H5851" t="s">
        <v>164</v>
      </c>
      <c r="I5851" t="s">
        <v>4</v>
      </c>
      <c r="J5851" t="s">
        <v>235</v>
      </c>
      <c r="K5851" t="s">
        <v>242</v>
      </c>
      <c r="L5851" t="s">
        <v>237</v>
      </c>
      <c r="M5851" t="s">
        <v>379</v>
      </c>
      <c r="O5851" t="s">
        <v>194</v>
      </c>
      <c r="P5851">
        <v>2050</v>
      </c>
      <c r="Q5851">
        <v>1.72119815</v>
      </c>
    </row>
    <row r="5852" spans="1:17" x14ac:dyDescent="0.25">
      <c r="A5852" t="s">
        <v>517</v>
      </c>
      <c r="B5852" t="s">
        <v>518</v>
      </c>
      <c r="C5852" t="s">
        <v>506</v>
      </c>
      <c r="D5852" t="s">
        <v>361</v>
      </c>
      <c r="E5852" t="s">
        <v>311</v>
      </c>
      <c r="F5852" t="s">
        <v>260</v>
      </c>
      <c r="G5852" t="s">
        <v>233</v>
      </c>
      <c r="H5852" t="s">
        <v>164</v>
      </c>
      <c r="I5852" t="s">
        <v>4</v>
      </c>
      <c r="J5852" t="s">
        <v>235</v>
      </c>
      <c r="K5852" t="s">
        <v>242</v>
      </c>
      <c r="L5852" t="s">
        <v>237</v>
      </c>
      <c r="M5852" t="s">
        <v>379</v>
      </c>
      <c r="O5852" t="s">
        <v>264</v>
      </c>
      <c r="P5852">
        <v>2050</v>
      </c>
      <c r="Q5852">
        <v>1.2810121940000001</v>
      </c>
    </row>
    <row r="5853" spans="1:17" x14ac:dyDescent="0.25">
      <c r="A5853" t="s">
        <v>517</v>
      </c>
      <c r="B5853" t="s">
        <v>518</v>
      </c>
      <c r="C5853" t="s">
        <v>506</v>
      </c>
      <c r="D5853" t="s">
        <v>361</v>
      </c>
      <c r="E5853" t="s">
        <v>311</v>
      </c>
      <c r="F5853" t="s">
        <v>260</v>
      </c>
      <c r="G5853" t="s">
        <v>233</v>
      </c>
      <c r="H5853" t="s">
        <v>164</v>
      </c>
      <c r="I5853" t="s">
        <v>4</v>
      </c>
      <c r="J5853" t="s">
        <v>235</v>
      </c>
      <c r="K5853" t="s">
        <v>242</v>
      </c>
      <c r="L5853" t="s">
        <v>237</v>
      </c>
      <c r="M5853" t="s">
        <v>379</v>
      </c>
      <c r="O5853" t="s">
        <v>265</v>
      </c>
      <c r="P5853">
        <v>2050</v>
      </c>
      <c r="Q5853">
        <v>2.1477456319999999</v>
      </c>
    </row>
    <row r="5854" spans="1:17" x14ac:dyDescent="0.25">
      <c r="A5854" t="s">
        <v>517</v>
      </c>
      <c r="B5854" t="s">
        <v>518</v>
      </c>
      <c r="C5854" t="s">
        <v>506</v>
      </c>
      <c r="D5854" t="s">
        <v>361</v>
      </c>
      <c r="E5854" t="s">
        <v>311</v>
      </c>
      <c r="F5854" t="s">
        <v>260</v>
      </c>
      <c r="G5854" t="s">
        <v>243</v>
      </c>
      <c r="H5854" t="s">
        <v>356</v>
      </c>
      <c r="I5854" t="s">
        <v>298</v>
      </c>
      <c r="K5854" t="s">
        <v>78</v>
      </c>
      <c r="M5854" t="s">
        <v>192</v>
      </c>
      <c r="N5854" t="s">
        <v>206</v>
      </c>
      <c r="O5854" t="s">
        <v>194</v>
      </c>
      <c r="P5854">
        <v>2015</v>
      </c>
      <c r="Q5854">
        <v>12</v>
      </c>
    </row>
    <row r="5855" spans="1:17" x14ac:dyDescent="0.25">
      <c r="A5855" t="s">
        <v>517</v>
      </c>
      <c r="B5855" t="s">
        <v>518</v>
      </c>
      <c r="C5855" t="s">
        <v>506</v>
      </c>
      <c r="D5855" t="s">
        <v>361</v>
      </c>
      <c r="E5855" t="s">
        <v>311</v>
      </c>
      <c r="F5855" t="s">
        <v>260</v>
      </c>
      <c r="G5855" t="s">
        <v>243</v>
      </c>
      <c r="H5855" t="s">
        <v>356</v>
      </c>
      <c r="I5855" t="s">
        <v>298</v>
      </c>
      <c r="K5855" t="s">
        <v>78</v>
      </c>
      <c r="M5855" t="s">
        <v>192</v>
      </c>
      <c r="N5855" t="s">
        <v>206</v>
      </c>
      <c r="O5855" t="s">
        <v>194</v>
      </c>
      <c r="P5855">
        <v>2020</v>
      </c>
      <c r="Q5855">
        <v>12</v>
      </c>
    </row>
    <row r="5856" spans="1:17" x14ac:dyDescent="0.25">
      <c r="A5856" t="s">
        <v>517</v>
      </c>
      <c r="B5856" t="s">
        <v>518</v>
      </c>
      <c r="C5856" t="s">
        <v>506</v>
      </c>
      <c r="D5856" t="s">
        <v>361</v>
      </c>
      <c r="E5856" t="s">
        <v>311</v>
      </c>
      <c r="F5856" t="s">
        <v>260</v>
      </c>
      <c r="G5856" t="s">
        <v>243</v>
      </c>
      <c r="H5856" t="s">
        <v>356</v>
      </c>
      <c r="I5856" t="s">
        <v>298</v>
      </c>
      <c r="K5856" t="s">
        <v>78</v>
      </c>
      <c r="M5856" t="s">
        <v>192</v>
      </c>
      <c r="N5856" t="s">
        <v>206</v>
      </c>
      <c r="O5856" t="s">
        <v>264</v>
      </c>
      <c r="P5856">
        <v>2020</v>
      </c>
      <c r="Q5856">
        <v>12</v>
      </c>
    </row>
    <row r="5857" spans="1:17" x14ac:dyDescent="0.25">
      <c r="A5857" t="s">
        <v>517</v>
      </c>
      <c r="B5857" t="s">
        <v>518</v>
      </c>
      <c r="C5857" t="s">
        <v>506</v>
      </c>
      <c r="D5857" t="s">
        <v>361</v>
      </c>
      <c r="E5857" t="s">
        <v>311</v>
      </c>
      <c r="F5857" t="s">
        <v>260</v>
      </c>
      <c r="G5857" t="s">
        <v>243</v>
      </c>
      <c r="H5857" t="s">
        <v>356</v>
      </c>
      <c r="I5857" t="s">
        <v>298</v>
      </c>
      <c r="K5857" t="s">
        <v>78</v>
      </c>
      <c r="M5857" t="s">
        <v>192</v>
      </c>
      <c r="N5857" t="s">
        <v>206</v>
      </c>
      <c r="O5857" t="s">
        <v>265</v>
      </c>
      <c r="P5857">
        <v>2020</v>
      </c>
      <c r="Q5857">
        <v>12</v>
      </c>
    </row>
    <row r="5858" spans="1:17" x14ac:dyDescent="0.25">
      <c r="A5858" t="s">
        <v>517</v>
      </c>
      <c r="B5858" t="s">
        <v>518</v>
      </c>
      <c r="C5858" t="s">
        <v>506</v>
      </c>
      <c r="D5858" t="s">
        <v>361</v>
      </c>
      <c r="E5858" t="s">
        <v>311</v>
      </c>
      <c r="F5858" t="s">
        <v>260</v>
      </c>
      <c r="G5858" t="s">
        <v>243</v>
      </c>
      <c r="H5858" t="s">
        <v>356</v>
      </c>
      <c r="I5858" t="s">
        <v>298</v>
      </c>
      <c r="K5858" t="s">
        <v>78</v>
      </c>
      <c r="M5858" t="s">
        <v>192</v>
      </c>
      <c r="N5858" t="s">
        <v>206</v>
      </c>
      <c r="O5858" t="s">
        <v>194</v>
      </c>
      <c r="P5858">
        <v>2030</v>
      </c>
      <c r="Q5858">
        <v>12</v>
      </c>
    </row>
    <row r="5859" spans="1:17" x14ac:dyDescent="0.25">
      <c r="A5859" t="s">
        <v>517</v>
      </c>
      <c r="B5859" t="s">
        <v>518</v>
      </c>
      <c r="C5859" t="s">
        <v>506</v>
      </c>
      <c r="D5859" t="s">
        <v>361</v>
      </c>
      <c r="E5859" t="s">
        <v>311</v>
      </c>
      <c r="F5859" t="s">
        <v>260</v>
      </c>
      <c r="G5859" t="s">
        <v>243</v>
      </c>
      <c r="H5859" t="s">
        <v>356</v>
      </c>
      <c r="I5859" t="s">
        <v>298</v>
      </c>
      <c r="K5859" t="s">
        <v>78</v>
      </c>
      <c r="M5859" t="s">
        <v>192</v>
      </c>
      <c r="N5859" t="s">
        <v>206</v>
      </c>
      <c r="O5859" t="s">
        <v>194</v>
      </c>
      <c r="P5859">
        <v>2050</v>
      </c>
      <c r="Q5859">
        <v>12</v>
      </c>
    </row>
    <row r="5860" spans="1:17" x14ac:dyDescent="0.25">
      <c r="A5860" t="s">
        <v>517</v>
      </c>
      <c r="B5860" t="s">
        <v>518</v>
      </c>
      <c r="C5860" t="s">
        <v>506</v>
      </c>
      <c r="D5860" t="s">
        <v>361</v>
      </c>
      <c r="E5860" t="s">
        <v>311</v>
      </c>
      <c r="F5860" t="s">
        <v>260</v>
      </c>
      <c r="G5860" t="s">
        <v>243</v>
      </c>
      <c r="H5860" t="s">
        <v>356</v>
      </c>
      <c r="I5860" t="s">
        <v>298</v>
      </c>
      <c r="K5860" t="s">
        <v>78</v>
      </c>
      <c r="M5860" t="s">
        <v>192</v>
      </c>
      <c r="N5860" t="s">
        <v>206</v>
      </c>
      <c r="O5860" t="s">
        <v>264</v>
      </c>
      <c r="P5860">
        <v>2050</v>
      </c>
      <c r="Q5860">
        <v>12</v>
      </c>
    </row>
    <row r="5861" spans="1:17" x14ac:dyDescent="0.25">
      <c r="A5861" t="s">
        <v>517</v>
      </c>
      <c r="B5861" t="s">
        <v>518</v>
      </c>
      <c r="C5861" t="s">
        <v>506</v>
      </c>
      <c r="D5861" t="s">
        <v>361</v>
      </c>
      <c r="E5861" t="s">
        <v>311</v>
      </c>
      <c r="F5861" t="s">
        <v>260</v>
      </c>
      <c r="G5861" t="s">
        <v>243</v>
      </c>
      <c r="H5861" t="s">
        <v>356</v>
      </c>
      <c r="I5861" t="s">
        <v>298</v>
      </c>
      <c r="K5861" t="s">
        <v>78</v>
      </c>
      <c r="M5861" t="s">
        <v>192</v>
      </c>
      <c r="N5861" t="s">
        <v>206</v>
      </c>
      <c r="O5861" t="s">
        <v>265</v>
      </c>
      <c r="P5861">
        <v>2050</v>
      </c>
      <c r="Q5861">
        <v>12</v>
      </c>
    </row>
    <row r="5862" spans="1:17" x14ac:dyDescent="0.25">
      <c r="A5862" t="s">
        <v>517</v>
      </c>
      <c r="B5862" t="s">
        <v>518</v>
      </c>
      <c r="C5862" t="s">
        <v>506</v>
      </c>
      <c r="D5862" t="s">
        <v>361</v>
      </c>
      <c r="E5862" t="s">
        <v>311</v>
      </c>
      <c r="F5862" t="s">
        <v>260</v>
      </c>
      <c r="G5862" t="s">
        <v>243</v>
      </c>
      <c r="H5862" t="s">
        <v>244</v>
      </c>
      <c r="I5862" t="s">
        <v>245</v>
      </c>
      <c r="J5862" t="s">
        <v>246</v>
      </c>
      <c r="K5862" t="s">
        <v>191</v>
      </c>
      <c r="N5862" t="s">
        <v>206</v>
      </c>
      <c r="O5862" t="s">
        <v>194</v>
      </c>
      <c r="P5862">
        <v>2015</v>
      </c>
      <c r="Q5862">
        <v>0.15</v>
      </c>
    </row>
    <row r="5863" spans="1:17" x14ac:dyDescent="0.25">
      <c r="A5863" t="s">
        <v>517</v>
      </c>
      <c r="B5863" t="s">
        <v>518</v>
      </c>
      <c r="C5863" t="s">
        <v>506</v>
      </c>
      <c r="D5863" t="s">
        <v>361</v>
      </c>
      <c r="E5863" t="s">
        <v>311</v>
      </c>
      <c r="F5863" t="s">
        <v>260</v>
      </c>
      <c r="G5863" t="s">
        <v>243</v>
      </c>
      <c r="H5863" t="s">
        <v>244</v>
      </c>
      <c r="I5863" t="s">
        <v>245</v>
      </c>
      <c r="J5863" t="s">
        <v>246</v>
      </c>
      <c r="K5863" t="s">
        <v>191</v>
      </c>
      <c r="N5863" t="s">
        <v>206</v>
      </c>
      <c r="O5863" t="s">
        <v>194</v>
      </c>
      <c r="P5863">
        <v>2020</v>
      </c>
      <c r="Q5863">
        <v>0.15</v>
      </c>
    </row>
    <row r="5864" spans="1:17" x14ac:dyDescent="0.25">
      <c r="A5864" t="s">
        <v>517</v>
      </c>
      <c r="B5864" t="s">
        <v>518</v>
      </c>
      <c r="C5864" t="s">
        <v>506</v>
      </c>
      <c r="D5864" t="s">
        <v>361</v>
      </c>
      <c r="E5864" t="s">
        <v>311</v>
      </c>
      <c r="F5864" t="s">
        <v>260</v>
      </c>
      <c r="G5864" t="s">
        <v>243</v>
      </c>
      <c r="H5864" t="s">
        <v>244</v>
      </c>
      <c r="I5864" t="s">
        <v>245</v>
      </c>
      <c r="J5864" t="s">
        <v>246</v>
      </c>
      <c r="K5864" t="s">
        <v>191</v>
      </c>
      <c r="N5864" t="s">
        <v>206</v>
      </c>
      <c r="O5864" t="s">
        <v>264</v>
      </c>
      <c r="P5864">
        <v>2020</v>
      </c>
      <c r="Q5864">
        <v>0.15</v>
      </c>
    </row>
    <row r="5865" spans="1:17" x14ac:dyDescent="0.25">
      <c r="A5865" t="s">
        <v>517</v>
      </c>
      <c r="B5865" t="s">
        <v>518</v>
      </c>
      <c r="C5865" t="s">
        <v>506</v>
      </c>
      <c r="D5865" t="s">
        <v>361</v>
      </c>
      <c r="E5865" t="s">
        <v>311</v>
      </c>
      <c r="F5865" t="s">
        <v>260</v>
      </c>
      <c r="G5865" t="s">
        <v>243</v>
      </c>
      <c r="H5865" t="s">
        <v>244</v>
      </c>
      <c r="I5865" t="s">
        <v>245</v>
      </c>
      <c r="J5865" t="s">
        <v>246</v>
      </c>
      <c r="K5865" t="s">
        <v>191</v>
      </c>
      <c r="N5865" t="s">
        <v>206</v>
      </c>
      <c r="O5865" t="s">
        <v>265</v>
      </c>
      <c r="P5865">
        <v>2020</v>
      </c>
      <c r="Q5865">
        <v>0.15</v>
      </c>
    </row>
    <row r="5866" spans="1:17" x14ac:dyDescent="0.25">
      <c r="A5866" t="s">
        <v>517</v>
      </c>
      <c r="B5866" t="s">
        <v>518</v>
      </c>
      <c r="C5866" t="s">
        <v>506</v>
      </c>
      <c r="D5866" t="s">
        <v>361</v>
      </c>
      <c r="E5866" t="s">
        <v>311</v>
      </c>
      <c r="F5866" t="s">
        <v>260</v>
      </c>
      <c r="G5866" t="s">
        <v>243</v>
      </c>
      <c r="H5866" t="s">
        <v>244</v>
      </c>
      <c r="I5866" t="s">
        <v>245</v>
      </c>
      <c r="J5866" t="s">
        <v>246</v>
      </c>
      <c r="K5866" t="s">
        <v>191</v>
      </c>
      <c r="N5866" t="s">
        <v>206</v>
      </c>
      <c r="O5866" t="s">
        <v>194</v>
      </c>
      <c r="P5866">
        <v>2030</v>
      </c>
      <c r="Q5866">
        <v>0.15</v>
      </c>
    </row>
    <row r="5867" spans="1:17" x14ac:dyDescent="0.25">
      <c r="A5867" t="s">
        <v>517</v>
      </c>
      <c r="B5867" t="s">
        <v>518</v>
      </c>
      <c r="C5867" t="s">
        <v>506</v>
      </c>
      <c r="D5867" t="s">
        <v>361</v>
      </c>
      <c r="E5867" t="s">
        <v>311</v>
      </c>
      <c r="F5867" t="s">
        <v>260</v>
      </c>
      <c r="G5867" t="s">
        <v>243</v>
      </c>
      <c r="H5867" t="s">
        <v>244</v>
      </c>
      <c r="I5867" t="s">
        <v>245</v>
      </c>
      <c r="J5867" t="s">
        <v>246</v>
      </c>
      <c r="K5867" t="s">
        <v>191</v>
      </c>
      <c r="N5867" t="s">
        <v>206</v>
      </c>
      <c r="O5867" t="s">
        <v>194</v>
      </c>
      <c r="P5867">
        <v>2050</v>
      </c>
      <c r="Q5867">
        <v>0.15</v>
      </c>
    </row>
    <row r="5868" spans="1:17" x14ac:dyDescent="0.25">
      <c r="A5868" t="s">
        <v>517</v>
      </c>
      <c r="B5868" t="s">
        <v>518</v>
      </c>
      <c r="C5868" t="s">
        <v>506</v>
      </c>
      <c r="D5868" t="s">
        <v>361</v>
      </c>
      <c r="E5868" t="s">
        <v>311</v>
      </c>
      <c r="F5868" t="s">
        <v>260</v>
      </c>
      <c r="G5868" t="s">
        <v>243</v>
      </c>
      <c r="H5868" t="s">
        <v>244</v>
      </c>
      <c r="I5868" t="s">
        <v>245</v>
      </c>
      <c r="J5868" t="s">
        <v>246</v>
      </c>
      <c r="K5868" t="s">
        <v>191</v>
      </c>
      <c r="N5868" t="s">
        <v>206</v>
      </c>
      <c r="O5868" t="s">
        <v>264</v>
      </c>
      <c r="P5868">
        <v>2050</v>
      </c>
      <c r="Q5868">
        <v>0.15</v>
      </c>
    </row>
    <row r="5869" spans="1:17" x14ac:dyDescent="0.25">
      <c r="A5869" t="s">
        <v>517</v>
      </c>
      <c r="B5869" t="s">
        <v>518</v>
      </c>
      <c r="C5869" t="s">
        <v>506</v>
      </c>
      <c r="D5869" t="s">
        <v>361</v>
      </c>
      <c r="E5869" t="s">
        <v>311</v>
      </c>
      <c r="F5869" t="s">
        <v>260</v>
      </c>
      <c r="G5869" t="s">
        <v>243</v>
      </c>
      <c r="H5869" t="s">
        <v>244</v>
      </c>
      <c r="I5869" t="s">
        <v>245</v>
      </c>
      <c r="J5869" t="s">
        <v>246</v>
      </c>
      <c r="K5869" t="s">
        <v>191</v>
      </c>
      <c r="N5869" t="s">
        <v>206</v>
      </c>
      <c r="O5869" t="s">
        <v>265</v>
      </c>
      <c r="P5869">
        <v>2050</v>
      </c>
      <c r="Q5869">
        <v>0.15</v>
      </c>
    </row>
    <row r="5870" spans="1:17" x14ac:dyDescent="0.25">
      <c r="A5870" t="s">
        <v>517</v>
      </c>
      <c r="B5870" t="s">
        <v>518</v>
      </c>
      <c r="C5870" t="s">
        <v>506</v>
      </c>
      <c r="D5870" t="s">
        <v>361</v>
      </c>
      <c r="E5870" t="s">
        <v>311</v>
      </c>
      <c r="F5870" t="s">
        <v>260</v>
      </c>
      <c r="G5870" t="s">
        <v>243</v>
      </c>
      <c r="H5870" t="s">
        <v>248</v>
      </c>
      <c r="I5870" t="s">
        <v>249</v>
      </c>
      <c r="J5870" t="s">
        <v>250</v>
      </c>
      <c r="K5870" t="s">
        <v>191</v>
      </c>
      <c r="O5870" t="s">
        <v>194</v>
      </c>
      <c r="P5870">
        <v>2015</v>
      </c>
      <c r="Q5870">
        <v>0.02</v>
      </c>
    </row>
    <row r="5871" spans="1:17" x14ac:dyDescent="0.25">
      <c r="A5871" t="s">
        <v>517</v>
      </c>
      <c r="B5871" t="s">
        <v>518</v>
      </c>
      <c r="C5871" t="s">
        <v>506</v>
      </c>
      <c r="D5871" t="s">
        <v>361</v>
      </c>
      <c r="E5871" t="s">
        <v>311</v>
      </c>
      <c r="F5871" t="s">
        <v>260</v>
      </c>
      <c r="G5871" t="s">
        <v>243</v>
      </c>
      <c r="H5871" t="s">
        <v>248</v>
      </c>
      <c r="I5871" t="s">
        <v>249</v>
      </c>
      <c r="J5871" t="s">
        <v>250</v>
      </c>
      <c r="K5871" t="s">
        <v>191</v>
      </c>
      <c r="O5871" t="s">
        <v>194</v>
      </c>
      <c r="P5871">
        <v>2020</v>
      </c>
      <c r="Q5871">
        <v>0.02</v>
      </c>
    </row>
    <row r="5872" spans="1:17" x14ac:dyDescent="0.25">
      <c r="A5872" t="s">
        <v>517</v>
      </c>
      <c r="B5872" t="s">
        <v>518</v>
      </c>
      <c r="C5872" t="s">
        <v>506</v>
      </c>
      <c r="D5872" t="s">
        <v>361</v>
      </c>
      <c r="E5872" t="s">
        <v>311</v>
      </c>
      <c r="F5872" t="s">
        <v>260</v>
      </c>
      <c r="G5872" t="s">
        <v>243</v>
      </c>
      <c r="H5872" t="s">
        <v>248</v>
      </c>
      <c r="I5872" t="s">
        <v>249</v>
      </c>
      <c r="J5872" t="s">
        <v>250</v>
      </c>
      <c r="K5872" t="s">
        <v>191</v>
      </c>
      <c r="O5872" t="s">
        <v>264</v>
      </c>
      <c r="P5872">
        <v>2020</v>
      </c>
      <c r="Q5872">
        <v>0.02</v>
      </c>
    </row>
    <row r="5873" spans="1:17" x14ac:dyDescent="0.25">
      <c r="A5873" t="s">
        <v>517</v>
      </c>
      <c r="B5873" t="s">
        <v>518</v>
      </c>
      <c r="C5873" t="s">
        <v>506</v>
      </c>
      <c r="D5873" t="s">
        <v>361</v>
      </c>
      <c r="E5873" t="s">
        <v>311</v>
      </c>
      <c r="F5873" t="s">
        <v>260</v>
      </c>
      <c r="G5873" t="s">
        <v>243</v>
      </c>
      <c r="H5873" t="s">
        <v>248</v>
      </c>
      <c r="I5873" t="s">
        <v>249</v>
      </c>
      <c r="J5873" t="s">
        <v>250</v>
      </c>
      <c r="K5873" t="s">
        <v>191</v>
      </c>
      <c r="O5873" t="s">
        <v>265</v>
      </c>
      <c r="P5873">
        <v>2020</v>
      </c>
      <c r="Q5873">
        <v>0.02</v>
      </c>
    </row>
    <row r="5874" spans="1:17" x14ac:dyDescent="0.25">
      <c r="A5874" t="s">
        <v>517</v>
      </c>
      <c r="B5874" t="s">
        <v>518</v>
      </c>
      <c r="C5874" t="s">
        <v>506</v>
      </c>
      <c r="D5874" t="s">
        <v>361</v>
      </c>
      <c r="E5874" t="s">
        <v>311</v>
      </c>
      <c r="F5874" t="s">
        <v>260</v>
      </c>
      <c r="G5874" t="s">
        <v>243</v>
      </c>
      <c r="H5874" t="s">
        <v>248</v>
      </c>
      <c r="I5874" t="s">
        <v>249</v>
      </c>
      <c r="J5874" t="s">
        <v>250</v>
      </c>
      <c r="K5874" t="s">
        <v>191</v>
      </c>
      <c r="O5874" t="s">
        <v>194</v>
      </c>
      <c r="P5874">
        <v>2030</v>
      </c>
      <c r="Q5874">
        <v>0.02</v>
      </c>
    </row>
    <row r="5875" spans="1:17" x14ac:dyDescent="0.25">
      <c r="A5875" t="s">
        <v>517</v>
      </c>
      <c r="B5875" t="s">
        <v>518</v>
      </c>
      <c r="C5875" t="s">
        <v>506</v>
      </c>
      <c r="D5875" t="s">
        <v>361</v>
      </c>
      <c r="E5875" t="s">
        <v>311</v>
      </c>
      <c r="F5875" t="s">
        <v>260</v>
      </c>
      <c r="G5875" t="s">
        <v>243</v>
      </c>
      <c r="H5875" t="s">
        <v>248</v>
      </c>
      <c r="I5875" t="s">
        <v>249</v>
      </c>
      <c r="J5875" t="s">
        <v>250</v>
      </c>
      <c r="K5875" t="s">
        <v>191</v>
      </c>
      <c r="O5875" t="s">
        <v>194</v>
      </c>
      <c r="P5875">
        <v>2050</v>
      </c>
      <c r="Q5875">
        <v>0.02</v>
      </c>
    </row>
    <row r="5876" spans="1:17" x14ac:dyDescent="0.25">
      <c r="A5876" t="s">
        <v>517</v>
      </c>
      <c r="B5876" t="s">
        <v>518</v>
      </c>
      <c r="C5876" t="s">
        <v>506</v>
      </c>
      <c r="D5876" t="s">
        <v>361</v>
      </c>
      <c r="E5876" t="s">
        <v>311</v>
      </c>
      <c r="F5876" t="s">
        <v>260</v>
      </c>
      <c r="G5876" t="s">
        <v>243</v>
      </c>
      <c r="H5876" t="s">
        <v>248</v>
      </c>
      <c r="I5876" t="s">
        <v>249</v>
      </c>
      <c r="J5876" t="s">
        <v>250</v>
      </c>
      <c r="K5876" t="s">
        <v>191</v>
      </c>
      <c r="O5876" t="s">
        <v>264</v>
      </c>
      <c r="P5876">
        <v>2050</v>
      </c>
      <c r="Q5876">
        <v>0.02</v>
      </c>
    </row>
    <row r="5877" spans="1:17" x14ac:dyDescent="0.25">
      <c r="A5877" t="s">
        <v>517</v>
      </c>
      <c r="B5877" t="s">
        <v>518</v>
      </c>
      <c r="C5877" t="s">
        <v>506</v>
      </c>
      <c r="D5877" t="s">
        <v>361</v>
      </c>
      <c r="E5877" t="s">
        <v>311</v>
      </c>
      <c r="F5877" t="s">
        <v>260</v>
      </c>
      <c r="G5877" t="s">
        <v>243</v>
      </c>
      <c r="H5877" t="s">
        <v>248</v>
      </c>
      <c r="I5877" t="s">
        <v>249</v>
      </c>
      <c r="J5877" t="s">
        <v>250</v>
      </c>
      <c r="K5877" t="s">
        <v>191</v>
      </c>
      <c r="O5877" t="s">
        <v>265</v>
      </c>
      <c r="P5877">
        <v>2050</v>
      </c>
      <c r="Q5877">
        <v>0.02</v>
      </c>
    </row>
    <row r="5878" spans="1:17" x14ac:dyDescent="0.25">
      <c r="A5878" t="s">
        <v>517</v>
      </c>
      <c r="B5878" t="s">
        <v>518</v>
      </c>
      <c r="C5878" t="s">
        <v>506</v>
      </c>
      <c r="D5878" t="s">
        <v>361</v>
      </c>
      <c r="E5878" t="s">
        <v>311</v>
      </c>
      <c r="F5878" t="s">
        <v>260</v>
      </c>
      <c r="G5878" t="s">
        <v>243</v>
      </c>
      <c r="H5878" t="s">
        <v>253</v>
      </c>
      <c r="I5878" t="s">
        <v>254</v>
      </c>
      <c r="J5878" t="s">
        <v>255</v>
      </c>
      <c r="K5878" t="s">
        <v>191</v>
      </c>
      <c r="M5878" t="s">
        <v>251</v>
      </c>
      <c r="N5878" t="s">
        <v>206</v>
      </c>
      <c r="O5878" t="s">
        <v>194</v>
      </c>
      <c r="P5878">
        <v>2015</v>
      </c>
      <c r="Q5878">
        <v>0.04</v>
      </c>
    </row>
    <row r="5879" spans="1:17" x14ac:dyDescent="0.25">
      <c r="A5879" t="s">
        <v>517</v>
      </c>
      <c r="B5879" t="s">
        <v>518</v>
      </c>
      <c r="C5879" t="s">
        <v>506</v>
      </c>
      <c r="D5879" t="s">
        <v>361</v>
      </c>
      <c r="E5879" t="s">
        <v>311</v>
      </c>
      <c r="F5879" t="s">
        <v>260</v>
      </c>
      <c r="G5879" t="s">
        <v>243</v>
      </c>
      <c r="H5879" t="s">
        <v>253</v>
      </c>
      <c r="I5879" t="s">
        <v>254</v>
      </c>
      <c r="J5879" t="s">
        <v>255</v>
      </c>
      <c r="K5879" t="s">
        <v>191</v>
      </c>
      <c r="M5879" t="s">
        <v>251</v>
      </c>
      <c r="N5879" t="s">
        <v>206</v>
      </c>
      <c r="O5879" t="s">
        <v>194</v>
      </c>
      <c r="P5879">
        <v>2020</v>
      </c>
      <c r="Q5879">
        <v>0.04</v>
      </c>
    </row>
    <row r="5880" spans="1:17" x14ac:dyDescent="0.25">
      <c r="A5880" t="s">
        <v>517</v>
      </c>
      <c r="B5880" t="s">
        <v>518</v>
      </c>
      <c r="C5880" t="s">
        <v>506</v>
      </c>
      <c r="D5880" t="s">
        <v>361</v>
      </c>
      <c r="E5880" t="s">
        <v>311</v>
      </c>
      <c r="F5880" t="s">
        <v>260</v>
      </c>
      <c r="G5880" t="s">
        <v>243</v>
      </c>
      <c r="H5880" t="s">
        <v>253</v>
      </c>
      <c r="I5880" t="s">
        <v>254</v>
      </c>
      <c r="J5880" t="s">
        <v>255</v>
      </c>
      <c r="K5880" t="s">
        <v>191</v>
      </c>
      <c r="M5880" t="s">
        <v>251</v>
      </c>
      <c r="N5880" t="s">
        <v>206</v>
      </c>
      <c r="O5880" t="s">
        <v>264</v>
      </c>
      <c r="P5880">
        <v>2020</v>
      </c>
      <c r="Q5880">
        <v>0.04</v>
      </c>
    </row>
    <row r="5881" spans="1:17" x14ac:dyDescent="0.25">
      <c r="A5881" t="s">
        <v>517</v>
      </c>
      <c r="B5881" t="s">
        <v>518</v>
      </c>
      <c r="C5881" t="s">
        <v>506</v>
      </c>
      <c r="D5881" t="s">
        <v>361</v>
      </c>
      <c r="E5881" t="s">
        <v>311</v>
      </c>
      <c r="F5881" t="s">
        <v>260</v>
      </c>
      <c r="G5881" t="s">
        <v>243</v>
      </c>
      <c r="H5881" t="s">
        <v>253</v>
      </c>
      <c r="I5881" t="s">
        <v>254</v>
      </c>
      <c r="J5881" t="s">
        <v>255</v>
      </c>
      <c r="K5881" t="s">
        <v>191</v>
      </c>
      <c r="M5881" t="s">
        <v>251</v>
      </c>
      <c r="N5881" t="s">
        <v>206</v>
      </c>
      <c r="O5881" t="s">
        <v>265</v>
      </c>
      <c r="P5881">
        <v>2020</v>
      </c>
      <c r="Q5881">
        <v>0.04</v>
      </c>
    </row>
    <row r="5882" spans="1:17" x14ac:dyDescent="0.25">
      <c r="A5882" t="s">
        <v>517</v>
      </c>
      <c r="B5882" t="s">
        <v>518</v>
      </c>
      <c r="C5882" t="s">
        <v>506</v>
      </c>
      <c r="D5882" t="s">
        <v>361</v>
      </c>
      <c r="E5882" t="s">
        <v>311</v>
      </c>
      <c r="F5882" t="s">
        <v>260</v>
      </c>
      <c r="G5882" t="s">
        <v>243</v>
      </c>
      <c r="H5882" t="s">
        <v>253</v>
      </c>
      <c r="I5882" t="s">
        <v>254</v>
      </c>
      <c r="J5882" t="s">
        <v>255</v>
      </c>
      <c r="K5882" t="s">
        <v>191</v>
      </c>
      <c r="M5882" t="s">
        <v>251</v>
      </c>
      <c r="N5882" t="s">
        <v>206</v>
      </c>
      <c r="O5882" t="s">
        <v>194</v>
      </c>
      <c r="P5882">
        <v>2030</v>
      </c>
      <c r="Q5882">
        <v>0.04</v>
      </c>
    </row>
    <row r="5883" spans="1:17" x14ac:dyDescent="0.25">
      <c r="A5883" t="s">
        <v>517</v>
      </c>
      <c r="B5883" t="s">
        <v>518</v>
      </c>
      <c r="C5883" t="s">
        <v>506</v>
      </c>
      <c r="D5883" t="s">
        <v>361</v>
      </c>
      <c r="E5883" t="s">
        <v>311</v>
      </c>
      <c r="F5883" t="s">
        <v>260</v>
      </c>
      <c r="G5883" t="s">
        <v>243</v>
      </c>
      <c r="H5883" t="s">
        <v>253</v>
      </c>
      <c r="I5883" t="s">
        <v>254</v>
      </c>
      <c r="J5883" t="s">
        <v>255</v>
      </c>
      <c r="K5883" t="s">
        <v>191</v>
      </c>
      <c r="M5883" t="s">
        <v>251</v>
      </c>
      <c r="N5883" t="s">
        <v>206</v>
      </c>
      <c r="O5883" t="s">
        <v>194</v>
      </c>
      <c r="P5883">
        <v>2050</v>
      </c>
      <c r="Q5883">
        <v>0.04</v>
      </c>
    </row>
    <row r="5884" spans="1:17" x14ac:dyDescent="0.25">
      <c r="A5884" t="s">
        <v>517</v>
      </c>
      <c r="B5884" t="s">
        <v>518</v>
      </c>
      <c r="C5884" t="s">
        <v>506</v>
      </c>
      <c r="D5884" t="s">
        <v>361</v>
      </c>
      <c r="E5884" t="s">
        <v>311</v>
      </c>
      <c r="F5884" t="s">
        <v>260</v>
      </c>
      <c r="G5884" t="s">
        <v>243</v>
      </c>
      <c r="H5884" t="s">
        <v>253</v>
      </c>
      <c r="I5884" t="s">
        <v>254</v>
      </c>
      <c r="J5884" t="s">
        <v>255</v>
      </c>
      <c r="K5884" t="s">
        <v>191</v>
      </c>
      <c r="M5884" t="s">
        <v>251</v>
      </c>
      <c r="N5884" t="s">
        <v>206</v>
      </c>
      <c r="O5884" t="s">
        <v>264</v>
      </c>
      <c r="P5884">
        <v>2050</v>
      </c>
      <c r="Q5884">
        <v>0.04</v>
      </c>
    </row>
    <row r="5885" spans="1:17" x14ac:dyDescent="0.25">
      <c r="A5885" t="s">
        <v>517</v>
      </c>
      <c r="B5885" t="s">
        <v>518</v>
      </c>
      <c r="C5885" t="s">
        <v>506</v>
      </c>
      <c r="D5885" t="s">
        <v>361</v>
      </c>
      <c r="E5885" t="s">
        <v>311</v>
      </c>
      <c r="F5885" t="s">
        <v>260</v>
      </c>
      <c r="G5885" t="s">
        <v>243</v>
      </c>
      <c r="H5885" t="s">
        <v>253</v>
      </c>
      <c r="I5885" t="s">
        <v>254</v>
      </c>
      <c r="J5885" t="s">
        <v>255</v>
      </c>
      <c r="K5885" t="s">
        <v>191</v>
      </c>
      <c r="M5885" t="s">
        <v>251</v>
      </c>
      <c r="N5885" t="s">
        <v>206</v>
      </c>
      <c r="O5885" t="s">
        <v>265</v>
      </c>
      <c r="P5885">
        <v>2050</v>
      </c>
      <c r="Q5885">
        <v>0.04</v>
      </c>
    </row>
    <row r="5886" spans="1:17" x14ac:dyDescent="0.25">
      <c r="A5886" t="s">
        <v>517</v>
      </c>
      <c r="B5886" t="s">
        <v>518</v>
      </c>
      <c r="C5886" t="s">
        <v>506</v>
      </c>
      <c r="D5886" t="s">
        <v>361</v>
      </c>
      <c r="E5886" t="s">
        <v>311</v>
      </c>
      <c r="F5886" t="s">
        <v>260</v>
      </c>
      <c r="G5886" t="s">
        <v>243</v>
      </c>
      <c r="H5886" t="s">
        <v>357</v>
      </c>
      <c r="I5886" t="s">
        <v>306</v>
      </c>
      <c r="K5886" t="s">
        <v>78</v>
      </c>
      <c r="M5886" t="s">
        <v>316</v>
      </c>
      <c r="N5886" t="s">
        <v>206</v>
      </c>
      <c r="O5886" t="s">
        <v>194</v>
      </c>
      <c r="P5886">
        <v>2015</v>
      </c>
      <c r="Q5886">
        <v>2</v>
      </c>
    </row>
    <row r="5887" spans="1:17" x14ac:dyDescent="0.25">
      <c r="A5887" t="s">
        <v>517</v>
      </c>
      <c r="B5887" t="s">
        <v>518</v>
      </c>
      <c r="C5887" t="s">
        <v>506</v>
      </c>
      <c r="D5887" t="s">
        <v>361</v>
      </c>
      <c r="E5887" t="s">
        <v>311</v>
      </c>
      <c r="F5887" t="s">
        <v>260</v>
      </c>
      <c r="G5887" t="s">
        <v>243</v>
      </c>
      <c r="H5887" t="s">
        <v>357</v>
      </c>
      <c r="I5887" t="s">
        <v>306</v>
      </c>
      <c r="K5887" t="s">
        <v>78</v>
      </c>
      <c r="M5887" t="s">
        <v>316</v>
      </c>
      <c r="N5887" t="s">
        <v>206</v>
      </c>
      <c r="O5887" t="s">
        <v>194</v>
      </c>
      <c r="P5887">
        <v>2020</v>
      </c>
      <c r="Q5887">
        <v>2</v>
      </c>
    </row>
    <row r="5888" spans="1:17" x14ac:dyDescent="0.25">
      <c r="A5888" t="s">
        <v>517</v>
      </c>
      <c r="B5888" t="s">
        <v>518</v>
      </c>
      <c r="C5888" t="s">
        <v>506</v>
      </c>
      <c r="D5888" t="s">
        <v>361</v>
      </c>
      <c r="E5888" t="s">
        <v>311</v>
      </c>
      <c r="F5888" t="s">
        <v>260</v>
      </c>
      <c r="G5888" t="s">
        <v>243</v>
      </c>
      <c r="H5888" t="s">
        <v>357</v>
      </c>
      <c r="I5888" t="s">
        <v>306</v>
      </c>
      <c r="K5888" t="s">
        <v>78</v>
      </c>
      <c r="M5888" t="s">
        <v>316</v>
      </c>
      <c r="N5888" t="s">
        <v>206</v>
      </c>
      <c r="O5888" t="s">
        <v>264</v>
      </c>
      <c r="P5888">
        <v>2020</v>
      </c>
      <c r="Q5888">
        <v>2</v>
      </c>
    </row>
    <row r="5889" spans="1:17" x14ac:dyDescent="0.25">
      <c r="A5889" t="s">
        <v>517</v>
      </c>
      <c r="B5889" t="s">
        <v>518</v>
      </c>
      <c r="C5889" t="s">
        <v>506</v>
      </c>
      <c r="D5889" t="s">
        <v>361</v>
      </c>
      <c r="E5889" t="s">
        <v>311</v>
      </c>
      <c r="F5889" t="s">
        <v>260</v>
      </c>
      <c r="G5889" t="s">
        <v>243</v>
      </c>
      <c r="H5889" t="s">
        <v>357</v>
      </c>
      <c r="I5889" t="s">
        <v>306</v>
      </c>
      <c r="K5889" t="s">
        <v>78</v>
      </c>
      <c r="M5889" t="s">
        <v>316</v>
      </c>
      <c r="N5889" t="s">
        <v>206</v>
      </c>
      <c r="O5889" t="s">
        <v>265</v>
      </c>
      <c r="P5889">
        <v>2020</v>
      </c>
      <c r="Q5889">
        <v>2</v>
      </c>
    </row>
    <row r="5890" spans="1:17" x14ac:dyDescent="0.25">
      <c r="A5890" t="s">
        <v>517</v>
      </c>
      <c r="B5890" t="s">
        <v>518</v>
      </c>
      <c r="C5890" t="s">
        <v>506</v>
      </c>
      <c r="D5890" t="s">
        <v>361</v>
      </c>
      <c r="E5890" t="s">
        <v>311</v>
      </c>
      <c r="F5890" t="s">
        <v>260</v>
      </c>
      <c r="G5890" t="s">
        <v>243</v>
      </c>
      <c r="H5890" t="s">
        <v>357</v>
      </c>
      <c r="I5890" t="s">
        <v>306</v>
      </c>
      <c r="K5890" t="s">
        <v>78</v>
      </c>
      <c r="M5890" t="s">
        <v>316</v>
      </c>
      <c r="N5890" t="s">
        <v>206</v>
      </c>
      <c r="O5890" t="s">
        <v>194</v>
      </c>
      <c r="P5890">
        <v>2030</v>
      </c>
      <c r="Q5890">
        <v>2</v>
      </c>
    </row>
    <row r="5891" spans="1:17" x14ac:dyDescent="0.25">
      <c r="A5891" t="s">
        <v>517</v>
      </c>
      <c r="B5891" t="s">
        <v>518</v>
      </c>
      <c r="C5891" t="s">
        <v>506</v>
      </c>
      <c r="D5891" t="s">
        <v>361</v>
      </c>
      <c r="E5891" t="s">
        <v>311</v>
      </c>
      <c r="F5891" t="s">
        <v>260</v>
      </c>
      <c r="G5891" t="s">
        <v>243</v>
      </c>
      <c r="H5891" t="s">
        <v>357</v>
      </c>
      <c r="I5891" t="s">
        <v>306</v>
      </c>
      <c r="K5891" t="s">
        <v>78</v>
      </c>
      <c r="M5891" t="s">
        <v>316</v>
      </c>
      <c r="N5891" t="s">
        <v>206</v>
      </c>
      <c r="O5891" t="s">
        <v>194</v>
      </c>
      <c r="P5891">
        <v>2050</v>
      </c>
      <c r="Q5891">
        <v>2</v>
      </c>
    </row>
    <row r="5892" spans="1:17" x14ac:dyDescent="0.25">
      <c r="A5892" t="s">
        <v>517</v>
      </c>
      <c r="B5892" t="s">
        <v>518</v>
      </c>
      <c r="C5892" t="s">
        <v>506</v>
      </c>
      <c r="D5892" t="s">
        <v>361</v>
      </c>
      <c r="E5892" t="s">
        <v>311</v>
      </c>
      <c r="F5892" t="s">
        <v>260</v>
      </c>
      <c r="G5892" t="s">
        <v>243</v>
      </c>
      <c r="H5892" t="s">
        <v>357</v>
      </c>
      <c r="I5892" t="s">
        <v>306</v>
      </c>
      <c r="K5892" t="s">
        <v>78</v>
      </c>
      <c r="M5892" t="s">
        <v>316</v>
      </c>
      <c r="N5892" t="s">
        <v>206</v>
      </c>
      <c r="O5892" t="s">
        <v>264</v>
      </c>
      <c r="P5892">
        <v>2050</v>
      </c>
      <c r="Q5892">
        <v>2</v>
      </c>
    </row>
    <row r="5893" spans="1:17" x14ac:dyDescent="0.25">
      <c r="A5893" t="s">
        <v>517</v>
      </c>
      <c r="B5893" t="s">
        <v>518</v>
      </c>
      <c r="C5893" t="s">
        <v>506</v>
      </c>
      <c r="D5893" t="s">
        <v>361</v>
      </c>
      <c r="E5893" t="s">
        <v>311</v>
      </c>
      <c r="F5893" t="s">
        <v>260</v>
      </c>
      <c r="G5893" t="s">
        <v>243</v>
      </c>
      <c r="H5893" t="s">
        <v>357</v>
      </c>
      <c r="I5893" t="s">
        <v>306</v>
      </c>
      <c r="K5893" t="s">
        <v>78</v>
      </c>
      <c r="M5893" t="s">
        <v>316</v>
      </c>
      <c r="N5893" t="s">
        <v>206</v>
      </c>
      <c r="O5893" t="s">
        <v>265</v>
      </c>
      <c r="P5893">
        <v>2050</v>
      </c>
      <c r="Q5893">
        <v>2</v>
      </c>
    </row>
    <row r="5894" spans="1:17" x14ac:dyDescent="0.25">
      <c r="A5894" t="s">
        <v>517</v>
      </c>
      <c r="B5894" t="s">
        <v>518</v>
      </c>
      <c r="C5894" t="s">
        <v>506</v>
      </c>
      <c r="D5894" t="s">
        <v>361</v>
      </c>
      <c r="E5894" t="s">
        <v>311</v>
      </c>
      <c r="F5894" t="s">
        <v>260</v>
      </c>
      <c r="G5894" t="s">
        <v>188</v>
      </c>
      <c r="H5894" t="s">
        <v>429</v>
      </c>
      <c r="I5894" t="s">
        <v>240</v>
      </c>
      <c r="J5894" t="s">
        <v>288</v>
      </c>
      <c r="K5894" t="s">
        <v>430</v>
      </c>
      <c r="L5894" t="s">
        <v>237</v>
      </c>
      <c r="M5894" t="s">
        <v>368</v>
      </c>
      <c r="O5894" t="s">
        <v>194</v>
      </c>
      <c r="P5894">
        <v>2015</v>
      </c>
      <c r="Q5894">
        <v>0.43107822699999998</v>
      </c>
    </row>
    <row r="5895" spans="1:17" x14ac:dyDescent="0.25">
      <c r="A5895" t="s">
        <v>517</v>
      </c>
      <c r="B5895" t="s">
        <v>518</v>
      </c>
      <c r="C5895" t="s">
        <v>506</v>
      </c>
      <c r="D5895" t="s">
        <v>361</v>
      </c>
      <c r="E5895" t="s">
        <v>311</v>
      </c>
      <c r="F5895" t="s">
        <v>260</v>
      </c>
      <c r="G5895" t="s">
        <v>188</v>
      </c>
      <c r="H5895" t="s">
        <v>429</v>
      </c>
      <c r="I5895" t="s">
        <v>240</v>
      </c>
      <c r="J5895" t="s">
        <v>288</v>
      </c>
      <c r="K5895" t="s">
        <v>430</v>
      </c>
      <c r="L5895" t="s">
        <v>237</v>
      </c>
      <c r="M5895" t="s">
        <v>368</v>
      </c>
      <c r="O5895" t="s">
        <v>194</v>
      </c>
      <c r="P5895">
        <v>2020</v>
      </c>
      <c r="Q5895">
        <v>0.42087701199999999</v>
      </c>
    </row>
    <row r="5896" spans="1:17" x14ac:dyDescent="0.25">
      <c r="A5896" t="s">
        <v>517</v>
      </c>
      <c r="B5896" t="s">
        <v>518</v>
      </c>
      <c r="C5896" t="s">
        <v>506</v>
      </c>
      <c r="D5896" t="s">
        <v>361</v>
      </c>
      <c r="E5896" t="s">
        <v>311</v>
      </c>
      <c r="F5896" t="s">
        <v>260</v>
      </c>
      <c r="G5896" t="s">
        <v>188</v>
      </c>
      <c r="H5896" t="s">
        <v>429</v>
      </c>
      <c r="I5896" t="s">
        <v>240</v>
      </c>
      <c r="J5896" t="s">
        <v>288</v>
      </c>
      <c r="K5896" t="s">
        <v>430</v>
      </c>
      <c r="L5896" t="s">
        <v>237</v>
      </c>
      <c r="M5896" t="s">
        <v>368</v>
      </c>
      <c r="O5896" t="s">
        <v>264</v>
      </c>
      <c r="P5896">
        <v>2020</v>
      </c>
      <c r="Q5896">
        <v>0.34894122</v>
      </c>
    </row>
    <row r="5897" spans="1:17" x14ac:dyDescent="0.25">
      <c r="A5897" t="s">
        <v>517</v>
      </c>
      <c r="B5897" t="s">
        <v>518</v>
      </c>
      <c r="C5897" t="s">
        <v>506</v>
      </c>
      <c r="D5897" t="s">
        <v>361</v>
      </c>
      <c r="E5897" t="s">
        <v>311</v>
      </c>
      <c r="F5897" t="s">
        <v>260</v>
      </c>
      <c r="G5897" t="s">
        <v>188</v>
      </c>
      <c r="H5897" t="s">
        <v>429</v>
      </c>
      <c r="I5897" t="s">
        <v>240</v>
      </c>
      <c r="J5897" t="s">
        <v>288</v>
      </c>
      <c r="K5897" t="s">
        <v>430</v>
      </c>
      <c r="L5897" t="s">
        <v>237</v>
      </c>
      <c r="M5897" t="s">
        <v>368</v>
      </c>
      <c r="O5897" t="s">
        <v>265</v>
      </c>
      <c r="P5897">
        <v>2020</v>
      </c>
      <c r="Q5897">
        <v>0.49290065300000002</v>
      </c>
    </row>
    <row r="5898" spans="1:17" x14ac:dyDescent="0.25">
      <c r="A5898" t="s">
        <v>517</v>
      </c>
      <c r="B5898" t="s">
        <v>518</v>
      </c>
      <c r="C5898" t="s">
        <v>506</v>
      </c>
      <c r="D5898" t="s">
        <v>361</v>
      </c>
      <c r="E5898" t="s">
        <v>311</v>
      </c>
      <c r="F5898" t="s">
        <v>260</v>
      </c>
      <c r="G5898" t="s">
        <v>188</v>
      </c>
      <c r="H5898" t="s">
        <v>429</v>
      </c>
      <c r="I5898" t="s">
        <v>240</v>
      </c>
      <c r="J5898" t="s">
        <v>288</v>
      </c>
      <c r="K5898" t="s">
        <v>430</v>
      </c>
      <c r="L5898" t="s">
        <v>237</v>
      </c>
      <c r="M5898" t="s">
        <v>368</v>
      </c>
      <c r="O5898" t="s">
        <v>194</v>
      </c>
      <c r="P5898">
        <v>2030</v>
      </c>
      <c r="Q5898">
        <v>0.40122581299999999</v>
      </c>
    </row>
    <row r="5899" spans="1:17" x14ac:dyDescent="0.25">
      <c r="A5899" t="s">
        <v>517</v>
      </c>
      <c r="B5899" t="s">
        <v>518</v>
      </c>
      <c r="C5899" t="s">
        <v>506</v>
      </c>
      <c r="D5899" t="s">
        <v>361</v>
      </c>
      <c r="E5899" t="s">
        <v>311</v>
      </c>
      <c r="F5899" t="s">
        <v>260</v>
      </c>
      <c r="G5899" t="s">
        <v>188</v>
      </c>
      <c r="H5899" t="s">
        <v>429</v>
      </c>
      <c r="I5899" t="s">
        <v>240</v>
      </c>
      <c r="J5899" t="s">
        <v>288</v>
      </c>
      <c r="K5899" t="s">
        <v>430</v>
      </c>
      <c r="L5899" t="s">
        <v>237</v>
      </c>
      <c r="M5899" t="s">
        <v>368</v>
      </c>
      <c r="O5899" t="s">
        <v>194</v>
      </c>
      <c r="P5899">
        <v>2050</v>
      </c>
      <c r="Q5899">
        <v>0.36475867699999998</v>
      </c>
    </row>
    <row r="5900" spans="1:17" x14ac:dyDescent="0.25">
      <c r="A5900" t="s">
        <v>517</v>
      </c>
      <c r="B5900" t="s">
        <v>518</v>
      </c>
      <c r="C5900" t="s">
        <v>506</v>
      </c>
      <c r="D5900" t="s">
        <v>361</v>
      </c>
      <c r="E5900" t="s">
        <v>311</v>
      </c>
      <c r="F5900" t="s">
        <v>260</v>
      </c>
      <c r="G5900" t="s">
        <v>188</v>
      </c>
      <c r="H5900" t="s">
        <v>429</v>
      </c>
      <c r="I5900" t="s">
        <v>240</v>
      </c>
      <c r="J5900" t="s">
        <v>288</v>
      </c>
      <c r="K5900" t="s">
        <v>430</v>
      </c>
      <c r="L5900" t="s">
        <v>237</v>
      </c>
      <c r="M5900" t="s">
        <v>368</v>
      </c>
      <c r="O5900" t="s">
        <v>264</v>
      </c>
      <c r="P5900">
        <v>2050</v>
      </c>
      <c r="Q5900">
        <v>0.28902520900000001</v>
      </c>
    </row>
    <row r="5901" spans="1:17" x14ac:dyDescent="0.25">
      <c r="A5901" t="s">
        <v>517</v>
      </c>
      <c r="B5901" t="s">
        <v>518</v>
      </c>
      <c r="C5901" t="s">
        <v>506</v>
      </c>
      <c r="D5901" t="s">
        <v>361</v>
      </c>
      <c r="E5901" t="s">
        <v>311</v>
      </c>
      <c r="F5901" t="s">
        <v>260</v>
      </c>
      <c r="G5901" t="s">
        <v>188</v>
      </c>
      <c r="H5901" t="s">
        <v>429</v>
      </c>
      <c r="I5901" t="s">
        <v>240</v>
      </c>
      <c r="J5901" t="s">
        <v>288</v>
      </c>
      <c r="K5901" t="s">
        <v>430</v>
      </c>
      <c r="L5901" t="s">
        <v>237</v>
      </c>
      <c r="M5901" t="s">
        <v>368</v>
      </c>
      <c r="O5901" t="s">
        <v>265</v>
      </c>
      <c r="P5901">
        <v>2050</v>
      </c>
      <c r="Q5901">
        <v>0.49680008599999997</v>
      </c>
    </row>
    <row r="5902" spans="1:17" x14ac:dyDescent="0.25">
      <c r="A5902" t="s">
        <v>517</v>
      </c>
      <c r="B5902" t="s">
        <v>518</v>
      </c>
      <c r="C5902" t="s">
        <v>506</v>
      </c>
      <c r="D5902" t="s">
        <v>361</v>
      </c>
      <c r="E5902" t="s">
        <v>311</v>
      </c>
      <c r="F5902" t="s">
        <v>260</v>
      </c>
      <c r="G5902" t="s">
        <v>188</v>
      </c>
      <c r="H5902" t="s">
        <v>431</v>
      </c>
      <c r="I5902" t="s">
        <v>240</v>
      </c>
      <c r="J5902" t="s">
        <v>290</v>
      </c>
      <c r="K5902" t="s">
        <v>430</v>
      </c>
      <c r="L5902" t="s">
        <v>237</v>
      </c>
      <c r="M5902" t="s">
        <v>368</v>
      </c>
      <c r="O5902" t="s">
        <v>194</v>
      </c>
      <c r="P5902">
        <v>2015</v>
      </c>
      <c r="Q5902">
        <v>0.34103125000000001</v>
      </c>
    </row>
    <row r="5903" spans="1:17" x14ac:dyDescent="0.25">
      <c r="A5903" t="s">
        <v>517</v>
      </c>
      <c r="B5903" t="s">
        <v>518</v>
      </c>
      <c r="C5903" t="s">
        <v>506</v>
      </c>
      <c r="D5903" t="s">
        <v>361</v>
      </c>
      <c r="E5903" t="s">
        <v>311</v>
      </c>
      <c r="F5903" t="s">
        <v>260</v>
      </c>
      <c r="G5903" t="s">
        <v>188</v>
      </c>
      <c r="H5903" t="s">
        <v>431</v>
      </c>
      <c r="I5903" t="s">
        <v>240</v>
      </c>
      <c r="J5903" t="s">
        <v>290</v>
      </c>
      <c r="K5903" t="s">
        <v>430</v>
      </c>
      <c r="L5903" t="s">
        <v>237</v>
      </c>
      <c r="M5903" t="s">
        <v>368</v>
      </c>
      <c r="O5903" t="s">
        <v>194</v>
      </c>
      <c r="P5903">
        <v>2020</v>
      </c>
      <c r="Q5903">
        <v>0.33259030099999998</v>
      </c>
    </row>
    <row r="5904" spans="1:17" x14ac:dyDescent="0.25">
      <c r="A5904" t="s">
        <v>517</v>
      </c>
      <c r="B5904" t="s">
        <v>518</v>
      </c>
      <c r="C5904" t="s">
        <v>506</v>
      </c>
      <c r="D5904" t="s">
        <v>361</v>
      </c>
      <c r="E5904" t="s">
        <v>311</v>
      </c>
      <c r="F5904" t="s">
        <v>260</v>
      </c>
      <c r="G5904" t="s">
        <v>188</v>
      </c>
      <c r="H5904" t="s">
        <v>431</v>
      </c>
      <c r="I5904" t="s">
        <v>240</v>
      </c>
      <c r="J5904" t="s">
        <v>290</v>
      </c>
      <c r="K5904" t="s">
        <v>430</v>
      </c>
      <c r="L5904" t="s">
        <v>237</v>
      </c>
      <c r="M5904" t="s">
        <v>368</v>
      </c>
      <c r="O5904" t="s">
        <v>264</v>
      </c>
      <c r="P5904">
        <v>2020</v>
      </c>
      <c r="Q5904">
        <v>0.28987656299999998</v>
      </c>
    </row>
    <row r="5905" spans="1:17" x14ac:dyDescent="0.25">
      <c r="A5905" t="s">
        <v>517</v>
      </c>
      <c r="B5905" t="s">
        <v>518</v>
      </c>
      <c r="C5905" t="s">
        <v>506</v>
      </c>
      <c r="D5905" t="s">
        <v>361</v>
      </c>
      <c r="E5905" t="s">
        <v>311</v>
      </c>
      <c r="F5905" t="s">
        <v>260</v>
      </c>
      <c r="G5905" t="s">
        <v>188</v>
      </c>
      <c r="H5905" t="s">
        <v>431</v>
      </c>
      <c r="I5905" t="s">
        <v>240</v>
      </c>
      <c r="J5905" t="s">
        <v>290</v>
      </c>
      <c r="K5905" t="s">
        <v>430</v>
      </c>
      <c r="L5905" t="s">
        <v>237</v>
      </c>
      <c r="M5905" t="s">
        <v>368</v>
      </c>
      <c r="O5905" t="s">
        <v>265</v>
      </c>
      <c r="P5905">
        <v>2020</v>
      </c>
      <c r="Q5905">
        <v>0.39218593800000001</v>
      </c>
    </row>
    <row r="5906" spans="1:17" x14ac:dyDescent="0.25">
      <c r="A5906" t="s">
        <v>517</v>
      </c>
      <c r="B5906" t="s">
        <v>518</v>
      </c>
      <c r="C5906" t="s">
        <v>506</v>
      </c>
      <c r="D5906" t="s">
        <v>361</v>
      </c>
      <c r="E5906" t="s">
        <v>311</v>
      </c>
      <c r="F5906" t="s">
        <v>260</v>
      </c>
      <c r="G5906" t="s">
        <v>188</v>
      </c>
      <c r="H5906" t="s">
        <v>431</v>
      </c>
      <c r="I5906" t="s">
        <v>240</v>
      </c>
      <c r="J5906" t="s">
        <v>290</v>
      </c>
      <c r="K5906" t="s">
        <v>430</v>
      </c>
      <c r="L5906" t="s">
        <v>237</v>
      </c>
      <c r="M5906" t="s">
        <v>368</v>
      </c>
      <c r="O5906" t="s">
        <v>194</v>
      </c>
      <c r="P5906">
        <v>2030</v>
      </c>
      <c r="Q5906">
        <v>0.31633000500000003</v>
      </c>
    </row>
    <row r="5907" spans="1:17" x14ac:dyDescent="0.25">
      <c r="A5907" t="s">
        <v>517</v>
      </c>
      <c r="B5907" t="s">
        <v>518</v>
      </c>
      <c r="C5907" t="s">
        <v>506</v>
      </c>
      <c r="D5907" t="s">
        <v>361</v>
      </c>
      <c r="E5907" t="s">
        <v>311</v>
      </c>
      <c r="F5907" t="s">
        <v>260</v>
      </c>
      <c r="G5907" t="s">
        <v>188</v>
      </c>
      <c r="H5907" t="s">
        <v>431</v>
      </c>
      <c r="I5907" t="s">
        <v>240</v>
      </c>
      <c r="J5907" t="s">
        <v>290</v>
      </c>
      <c r="K5907" t="s">
        <v>430</v>
      </c>
      <c r="L5907" t="s">
        <v>237</v>
      </c>
      <c r="M5907" t="s">
        <v>368</v>
      </c>
      <c r="O5907" t="s">
        <v>194</v>
      </c>
      <c r="P5907">
        <v>2050</v>
      </c>
      <c r="Q5907">
        <v>0.28615543799999998</v>
      </c>
    </row>
    <row r="5908" spans="1:17" x14ac:dyDescent="0.25">
      <c r="A5908" t="s">
        <v>517</v>
      </c>
      <c r="B5908" t="s">
        <v>518</v>
      </c>
      <c r="C5908" t="s">
        <v>506</v>
      </c>
      <c r="D5908" t="s">
        <v>361</v>
      </c>
      <c r="E5908" t="s">
        <v>311</v>
      </c>
      <c r="F5908" t="s">
        <v>260</v>
      </c>
      <c r="G5908" t="s">
        <v>188</v>
      </c>
      <c r="H5908" t="s">
        <v>431</v>
      </c>
      <c r="I5908" t="s">
        <v>240</v>
      </c>
      <c r="J5908" t="s">
        <v>290</v>
      </c>
      <c r="K5908" t="s">
        <v>430</v>
      </c>
      <c r="L5908" t="s">
        <v>237</v>
      </c>
      <c r="M5908" t="s">
        <v>368</v>
      </c>
      <c r="O5908" t="s">
        <v>264</v>
      </c>
      <c r="P5908">
        <v>2050</v>
      </c>
      <c r="Q5908">
        <v>0.237247504</v>
      </c>
    </row>
    <row r="5909" spans="1:17" x14ac:dyDescent="0.25">
      <c r="A5909" t="s">
        <v>517</v>
      </c>
      <c r="B5909" t="s">
        <v>518</v>
      </c>
      <c r="C5909" t="s">
        <v>506</v>
      </c>
      <c r="D5909" t="s">
        <v>361</v>
      </c>
      <c r="E5909" t="s">
        <v>311</v>
      </c>
      <c r="F5909" t="s">
        <v>260</v>
      </c>
      <c r="G5909" t="s">
        <v>188</v>
      </c>
      <c r="H5909" t="s">
        <v>431</v>
      </c>
      <c r="I5909" t="s">
        <v>240</v>
      </c>
      <c r="J5909" t="s">
        <v>290</v>
      </c>
      <c r="K5909" t="s">
        <v>430</v>
      </c>
      <c r="L5909" t="s">
        <v>237</v>
      </c>
      <c r="M5909" t="s">
        <v>368</v>
      </c>
      <c r="O5909" t="s">
        <v>265</v>
      </c>
      <c r="P5909">
        <v>2050</v>
      </c>
      <c r="Q5909">
        <v>0.395412506</v>
      </c>
    </row>
    <row r="5910" spans="1:17" x14ac:dyDescent="0.25">
      <c r="A5910" t="s">
        <v>517</v>
      </c>
      <c r="B5910" t="s">
        <v>518</v>
      </c>
      <c r="C5910" t="s">
        <v>506</v>
      </c>
      <c r="D5910" t="s">
        <v>361</v>
      </c>
      <c r="E5910" t="s">
        <v>311</v>
      </c>
      <c r="F5910" t="s">
        <v>260</v>
      </c>
      <c r="G5910" t="s">
        <v>188</v>
      </c>
      <c r="H5910" t="s">
        <v>432</v>
      </c>
      <c r="I5910" t="s">
        <v>433</v>
      </c>
      <c r="J5910" t="s">
        <v>434</v>
      </c>
      <c r="K5910" t="s">
        <v>191</v>
      </c>
      <c r="M5910" t="s">
        <v>210</v>
      </c>
      <c r="N5910" t="s">
        <v>206</v>
      </c>
      <c r="O5910" t="s">
        <v>194</v>
      </c>
      <c r="P5910">
        <v>2015</v>
      </c>
      <c r="Q5910">
        <v>4.1301523280000002E-2</v>
      </c>
    </row>
    <row r="5911" spans="1:17" x14ac:dyDescent="0.25">
      <c r="A5911" t="s">
        <v>517</v>
      </c>
      <c r="B5911" t="s">
        <v>518</v>
      </c>
      <c r="C5911" t="s">
        <v>506</v>
      </c>
      <c r="D5911" t="s">
        <v>361</v>
      </c>
      <c r="E5911" t="s">
        <v>311</v>
      </c>
      <c r="F5911" t="s">
        <v>260</v>
      </c>
      <c r="G5911" t="s">
        <v>188</v>
      </c>
      <c r="H5911" t="s">
        <v>432</v>
      </c>
      <c r="I5911" t="s">
        <v>433</v>
      </c>
      <c r="J5911" t="s">
        <v>434</v>
      </c>
      <c r="K5911" t="s">
        <v>191</v>
      </c>
      <c r="M5911" t="s">
        <v>210</v>
      </c>
      <c r="N5911" t="s">
        <v>206</v>
      </c>
      <c r="O5911" t="s">
        <v>194</v>
      </c>
      <c r="P5911">
        <v>2020</v>
      </c>
      <c r="Q5911">
        <v>3.9725050749999997E-2</v>
      </c>
    </row>
    <row r="5912" spans="1:17" x14ac:dyDescent="0.25">
      <c r="A5912" t="s">
        <v>517</v>
      </c>
      <c r="B5912" t="s">
        <v>518</v>
      </c>
      <c r="C5912" t="s">
        <v>506</v>
      </c>
      <c r="D5912" t="s">
        <v>361</v>
      </c>
      <c r="E5912" t="s">
        <v>311</v>
      </c>
      <c r="F5912" t="s">
        <v>260</v>
      </c>
      <c r="G5912" t="s">
        <v>188</v>
      </c>
      <c r="H5912" t="s">
        <v>432</v>
      </c>
      <c r="I5912" t="s">
        <v>433</v>
      </c>
      <c r="J5912" t="s">
        <v>434</v>
      </c>
      <c r="K5912" t="s">
        <v>191</v>
      </c>
      <c r="M5912" t="s">
        <v>210</v>
      </c>
      <c r="N5912" t="s">
        <v>206</v>
      </c>
      <c r="O5912" t="s">
        <v>264</v>
      </c>
      <c r="P5912">
        <v>2020</v>
      </c>
      <c r="Q5912">
        <v>0.03</v>
      </c>
    </row>
    <row r="5913" spans="1:17" x14ac:dyDescent="0.25">
      <c r="A5913" t="s">
        <v>517</v>
      </c>
      <c r="B5913" t="s">
        <v>518</v>
      </c>
      <c r="C5913" t="s">
        <v>506</v>
      </c>
      <c r="D5913" t="s">
        <v>361</v>
      </c>
      <c r="E5913" t="s">
        <v>311</v>
      </c>
      <c r="F5913" t="s">
        <v>260</v>
      </c>
      <c r="G5913" t="s">
        <v>188</v>
      </c>
      <c r="H5913" t="s">
        <v>432</v>
      </c>
      <c r="I5913" t="s">
        <v>433</v>
      </c>
      <c r="J5913" t="s">
        <v>434</v>
      </c>
      <c r="K5913" t="s">
        <v>191</v>
      </c>
      <c r="M5913" t="s">
        <v>210</v>
      </c>
      <c r="N5913" t="s">
        <v>206</v>
      </c>
      <c r="O5913" t="s">
        <v>265</v>
      </c>
      <c r="P5913">
        <v>2020</v>
      </c>
      <c r="Q5913">
        <v>0.13</v>
      </c>
    </row>
    <row r="5914" spans="1:17" x14ac:dyDescent="0.25">
      <c r="A5914" t="s">
        <v>517</v>
      </c>
      <c r="B5914" t="s">
        <v>518</v>
      </c>
      <c r="C5914" t="s">
        <v>506</v>
      </c>
      <c r="D5914" t="s">
        <v>361</v>
      </c>
      <c r="E5914" t="s">
        <v>311</v>
      </c>
      <c r="F5914" t="s">
        <v>260</v>
      </c>
      <c r="G5914" t="s">
        <v>188</v>
      </c>
      <c r="H5914" t="s">
        <v>432</v>
      </c>
      <c r="I5914" t="s">
        <v>433</v>
      </c>
      <c r="J5914" t="s">
        <v>434</v>
      </c>
      <c r="K5914" t="s">
        <v>191</v>
      </c>
      <c r="M5914" t="s">
        <v>210</v>
      </c>
      <c r="N5914" t="s">
        <v>206</v>
      </c>
      <c r="O5914" t="s">
        <v>194</v>
      </c>
      <c r="P5914">
        <v>2030</v>
      </c>
      <c r="Q5914">
        <v>3.9721271549999999E-2</v>
      </c>
    </row>
    <row r="5915" spans="1:17" x14ac:dyDescent="0.25">
      <c r="A5915" t="s">
        <v>517</v>
      </c>
      <c r="B5915" t="s">
        <v>518</v>
      </c>
      <c r="C5915" t="s">
        <v>506</v>
      </c>
      <c r="D5915" t="s">
        <v>361</v>
      </c>
      <c r="E5915" t="s">
        <v>311</v>
      </c>
      <c r="F5915" t="s">
        <v>260</v>
      </c>
      <c r="G5915" t="s">
        <v>188</v>
      </c>
      <c r="H5915" t="s">
        <v>432</v>
      </c>
      <c r="I5915" t="s">
        <v>433</v>
      </c>
      <c r="J5915" t="s">
        <v>434</v>
      </c>
      <c r="K5915" t="s">
        <v>191</v>
      </c>
      <c r="M5915" t="s">
        <v>210</v>
      </c>
      <c r="N5915" t="s">
        <v>206</v>
      </c>
      <c r="O5915" t="s">
        <v>194</v>
      </c>
      <c r="P5915">
        <v>2050</v>
      </c>
      <c r="Q5915">
        <v>3.9721271549999999E-2</v>
      </c>
    </row>
    <row r="5916" spans="1:17" x14ac:dyDescent="0.25">
      <c r="A5916" t="s">
        <v>517</v>
      </c>
      <c r="B5916" t="s">
        <v>518</v>
      </c>
      <c r="C5916" t="s">
        <v>506</v>
      </c>
      <c r="D5916" t="s">
        <v>361</v>
      </c>
      <c r="E5916" t="s">
        <v>311</v>
      </c>
      <c r="F5916" t="s">
        <v>260</v>
      </c>
      <c r="G5916" t="s">
        <v>188</v>
      </c>
      <c r="H5916" t="s">
        <v>432</v>
      </c>
      <c r="I5916" t="s">
        <v>433</v>
      </c>
      <c r="J5916" t="s">
        <v>434</v>
      </c>
      <c r="K5916" t="s">
        <v>191</v>
      </c>
      <c r="M5916" t="s">
        <v>210</v>
      </c>
      <c r="N5916" t="s">
        <v>206</v>
      </c>
      <c r="O5916" t="s">
        <v>264</v>
      </c>
      <c r="P5916">
        <v>2050</v>
      </c>
      <c r="Q5916">
        <v>0.03</v>
      </c>
    </row>
    <row r="5917" spans="1:17" x14ac:dyDescent="0.25">
      <c r="A5917" t="s">
        <v>517</v>
      </c>
      <c r="B5917" t="s">
        <v>518</v>
      </c>
      <c r="C5917" t="s">
        <v>506</v>
      </c>
      <c r="D5917" t="s">
        <v>361</v>
      </c>
      <c r="E5917" t="s">
        <v>311</v>
      </c>
      <c r="F5917" t="s">
        <v>260</v>
      </c>
      <c r="G5917" t="s">
        <v>188</v>
      </c>
      <c r="H5917" t="s">
        <v>432</v>
      </c>
      <c r="I5917" t="s">
        <v>433</v>
      </c>
      <c r="J5917" t="s">
        <v>434</v>
      </c>
      <c r="K5917" t="s">
        <v>191</v>
      </c>
      <c r="M5917" t="s">
        <v>210</v>
      </c>
      <c r="N5917" t="s">
        <v>206</v>
      </c>
      <c r="O5917" t="s">
        <v>265</v>
      </c>
      <c r="P5917">
        <v>2050</v>
      </c>
      <c r="Q5917">
        <v>0.13</v>
      </c>
    </row>
    <row r="5918" spans="1:17" x14ac:dyDescent="0.25">
      <c r="A5918" t="s">
        <v>517</v>
      </c>
      <c r="B5918" t="s">
        <v>518</v>
      </c>
      <c r="C5918" t="s">
        <v>506</v>
      </c>
      <c r="D5918" t="s">
        <v>361</v>
      </c>
      <c r="E5918" t="s">
        <v>311</v>
      </c>
      <c r="F5918" t="s">
        <v>260</v>
      </c>
      <c r="G5918" t="s">
        <v>188</v>
      </c>
      <c r="H5918" t="s">
        <v>436</v>
      </c>
      <c r="I5918" t="s">
        <v>436</v>
      </c>
      <c r="M5918" t="s">
        <v>395</v>
      </c>
      <c r="O5918" t="s">
        <v>194</v>
      </c>
      <c r="P5918">
        <v>2015</v>
      </c>
      <c r="Q5918">
        <v>1</v>
      </c>
    </row>
    <row r="5919" spans="1:17" x14ac:dyDescent="0.25">
      <c r="A5919" t="s">
        <v>517</v>
      </c>
      <c r="B5919" t="s">
        <v>518</v>
      </c>
      <c r="C5919" t="s">
        <v>506</v>
      </c>
      <c r="D5919" t="s">
        <v>361</v>
      </c>
      <c r="E5919" t="s">
        <v>311</v>
      </c>
      <c r="F5919" t="s">
        <v>260</v>
      </c>
      <c r="G5919" t="s">
        <v>188</v>
      </c>
      <c r="H5919" t="s">
        <v>436</v>
      </c>
      <c r="I5919" t="s">
        <v>436</v>
      </c>
      <c r="M5919" t="s">
        <v>395</v>
      </c>
      <c r="O5919" t="s">
        <v>194</v>
      </c>
      <c r="P5919">
        <v>2020</v>
      </c>
      <c r="Q5919">
        <v>1</v>
      </c>
    </row>
    <row r="5920" spans="1:17" x14ac:dyDescent="0.25">
      <c r="A5920" t="s">
        <v>517</v>
      </c>
      <c r="B5920" t="s">
        <v>518</v>
      </c>
      <c r="C5920" t="s">
        <v>506</v>
      </c>
      <c r="D5920" t="s">
        <v>361</v>
      </c>
      <c r="E5920" t="s">
        <v>311</v>
      </c>
      <c r="F5920" t="s">
        <v>260</v>
      </c>
      <c r="G5920" t="s">
        <v>188</v>
      </c>
      <c r="H5920" t="s">
        <v>436</v>
      </c>
      <c r="I5920" t="s">
        <v>436</v>
      </c>
      <c r="M5920" t="s">
        <v>395</v>
      </c>
      <c r="O5920" t="s">
        <v>264</v>
      </c>
      <c r="P5920">
        <v>2020</v>
      </c>
      <c r="Q5920">
        <v>0</v>
      </c>
    </row>
    <row r="5921" spans="1:17" x14ac:dyDescent="0.25">
      <c r="A5921" t="s">
        <v>517</v>
      </c>
      <c r="B5921" t="s">
        <v>518</v>
      </c>
      <c r="C5921" t="s">
        <v>506</v>
      </c>
      <c r="D5921" t="s">
        <v>361</v>
      </c>
      <c r="E5921" t="s">
        <v>311</v>
      </c>
      <c r="F5921" t="s">
        <v>260</v>
      </c>
      <c r="G5921" t="s">
        <v>188</v>
      </c>
      <c r="H5921" t="s">
        <v>436</v>
      </c>
      <c r="I5921" t="s">
        <v>436</v>
      </c>
      <c r="M5921" t="s">
        <v>395</v>
      </c>
      <c r="O5921" t="s">
        <v>265</v>
      </c>
      <c r="P5921">
        <v>2020</v>
      </c>
      <c r="Q5921">
        <v>1</v>
      </c>
    </row>
    <row r="5922" spans="1:17" x14ac:dyDescent="0.25">
      <c r="A5922" t="s">
        <v>517</v>
      </c>
      <c r="B5922" t="s">
        <v>518</v>
      </c>
      <c r="C5922" t="s">
        <v>506</v>
      </c>
      <c r="D5922" t="s">
        <v>361</v>
      </c>
      <c r="E5922" t="s">
        <v>311</v>
      </c>
      <c r="F5922" t="s">
        <v>260</v>
      </c>
      <c r="G5922" t="s">
        <v>188</v>
      </c>
      <c r="H5922" t="s">
        <v>436</v>
      </c>
      <c r="I5922" t="s">
        <v>436</v>
      </c>
      <c r="M5922" t="s">
        <v>395</v>
      </c>
      <c r="O5922" t="s">
        <v>194</v>
      </c>
      <c r="P5922">
        <v>2030</v>
      </c>
      <c r="Q5922">
        <v>1</v>
      </c>
    </row>
    <row r="5923" spans="1:17" x14ac:dyDescent="0.25">
      <c r="A5923" t="s">
        <v>517</v>
      </c>
      <c r="B5923" t="s">
        <v>518</v>
      </c>
      <c r="C5923" t="s">
        <v>506</v>
      </c>
      <c r="D5923" t="s">
        <v>361</v>
      </c>
      <c r="E5923" t="s">
        <v>311</v>
      </c>
      <c r="F5923" t="s">
        <v>260</v>
      </c>
      <c r="G5923" t="s">
        <v>188</v>
      </c>
      <c r="H5923" t="s">
        <v>436</v>
      </c>
      <c r="I5923" t="s">
        <v>436</v>
      </c>
      <c r="M5923" t="s">
        <v>395</v>
      </c>
      <c r="O5923" t="s">
        <v>194</v>
      </c>
      <c r="P5923">
        <v>2050</v>
      </c>
      <c r="Q5923">
        <v>1</v>
      </c>
    </row>
    <row r="5924" spans="1:17" x14ac:dyDescent="0.25">
      <c r="A5924" t="s">
        <v>517</v>
      </c>
      <c r="B5924" t="s">
        <v>518</v>
      </c>
      <c r="C5924" t="s">
        <v>506</v>
      </c>
      <c r="D5924" t="s">
        <v>361</v>
      </c>
      <c r="E5924" t="s">
        <v>311</v>
      </c>
      <c r="F5924" t="s">
        <v>260</v>
      </c>
      <c r="G5924" t="s">
        <v>188</v>
      </c>
      <c r="H5924" t="s">
        <v>436</v>
      </c>
      <c r="I5924" t="s">
        <v>436</v>
      </c>
      <c r="M5924" t="s">
        <v>395</v>
      </c>
      <c r="O5924" t="s">
        <v>264</v>
      </c>
      <c r="P5924">
        <v>2050</v>
      </c>
      <c r="Q5924">
        <v>0</v>
      </c>
    </row>
    <row r="5925" spans="1:17" x14ac:dyDescent="0.25">
      <c r="A5925" t="s">
        <v>517</v>
      </c>
      <c r="B5925" t="s">
        <v>518</v>
      </c>
      <c r="C5925" t="s">
        <v>506</v>
      </c>
      <c r="D5925" t="s">
        <v>361</v>
      </c>
      <c r="E5925" t="s">
        <v>311</v>
      </c>
      <c r="F5925" t="s">
        <v>260</v>
      </c>
      <c r="G5925" t="s">
        <v>188</v>
      </c>
      <c r="H5925" t="s">
        <v>436</v>
      </c>
      <c r="I5925" t="s">
        <v>436</v>
      </c>
      <c r="M5925" t="s">
        <v>395</v>
      </c>
      <c r="O5925" t="s">
        <v>265</v>
      </c>
      <c r="P5925">
        <v>2050</v>
      </c>
      <c r="Q5925">
        <v>1</v>
      </c>
    </row>
    <row r="5926" spans="1:17" x14ac:dyDescent="0.25">
      <c r="A5926" t="s">
        <v>517</v>
      </c>
      <c r="B5926" t="s">
        <v>518</v>
      </c>
      <c r="C5926" t="s">
        <v>506</v>
      </c>
      <c r="D5926" t="s">
        <v>361</v>
      </c>
      <c r="E5926" t="s">
        <v>311</v>
      </c>
      <c r="F5926" t="s">
        <v>260</v>
      </c>
      <c r="G5926" t="s">
        <v>188</v>
      </c>
      <c r="H5926" t="s">
        <v>338</v>
      </c>
      <c r="I5926" t="s">
        <v>234</v>
      </c>
      <c r="J5926" t="s">
        <v>235</v>
      </c>
      <c r="K5926" t="s">
        <v>325</v>
      </c>
      <c r="L5926" t="s">
        <v>237</v>
      </c>
      <c r="O5926" t="s">
        <v>194</v>
      </c>
      <c r="P5926">
        <v>2015</v>
      </c>
      <c r="Q5926">
        <v>21400</v>
      </c>
    </row>
    <row r="5927" spans="1:17" x14ac:dyDescent="0.25">
      <c r="A5927" t="s">
        <v>517</v>
      </c>
      <c r="B5927" t="s">
        <v>518</v>
      </c>
      <c r="C5927" t="s">
        <v>506</v>
      </c>
      <c r="D5927" t="s">
        <v>361</v>
      </c>
      <c r="E5927" t="s">
        <v>311</v>
      </c>
      <c r="F5927" t="s">
        <v>260</v>
      </c>
      <c r="G5927" t="s">
        <v>188</v>
      </c>
      <c r="H5927" t="s">
        <v>338</v>
      </c>
      <c r="I5927" t="s">
        <v>234</v>
      </c>
      <c r="J5927" t="s">
        <v>235</v>
      </c>
      <c r="K5927" t="s">
        <v>325</v>
      </c>
      <c r="L5927" t="s">
        <v>237</v>
      </c>
      <c r="O5927" t="s">
        <v>194</v>
      </c>
      <c r="P5927">
        <v>2020</v>
      </c>
      <c r="Q5927">
        <v>20900</v>
      </c>
    </row>
    <row r="5928" spans="1:17" x14ac:dyDescent="0.25">
      <c r="A5928" t="s">
        <v>517</v>
      </c>
      <c r="B5928" t="s">
        <v>518</v>
      </c>
      <c r="C5928" t="s">
        <v>506</v>
      </c>
      <c r="D5928" t="s">
        <v>361</v>
      </c>
      <c r="E5928" t="s">
        <v>311</v>
      </c>
      <c r="F5928" t="s">
        <v>260</v>
      </c>
      <c r="G5928" t="s">
        <v>188</v>
      </c>
      <c r="H5928" t="s">
        <v>338</v>
      </c>
      <c r="I5928" t="s">
        <v>234</v>
      </c>
      <c r="J5928" t="s">
        <v>235</v>
      </c>
      <c r="K5928" t="s">
        <v>325</v>
      </c>
      <c r="L5928" t="s">
        <v>237</v>
      </c>
      <c r="O5928" t="s">
        <v>264</v>
      </c>
      <c r="P5928">
        <v>2020</v>
      </c>
      <c r="Q5928">
        <v>17600</v>
      </c>
    </row>
    <row r="5929" spans="1:17" x14ac:dyDescent="0.25">
      <c r="A5929" t="s">
        <v>517</v>
      </c>
      <c r="B5929" t="s">
        <v>518</v>
      </c>
      <c r="C5929" t="s">
        <v>506</v>
      </c>
      <c r="D5929" t="s">
        <v>361</v>
      </c>
      <c r="E5929" t="s">
        <v>311</v>
      </c>
      <c r="F5929" t="s">
        <v>260</v>
      </c>
      <c r="G5929" t="s">
        <v>188</v>
      </c>
      <c r="H5929" t="s">
        <v>338</v>
      </c>
      <c r="I5929" t="s">
        <v>234</v>
      </c>
      <c r="J5929" t="s">
        <v>235</v>
      </c>
      <c r="K5929" t="s">
        <v>325</v>
      </c>
      <c r="L5929" t="s">
        <v>237</v>
      </c>
      <c r="O5929" t="s">
        <v>265</v>
      </c>
      <c r="P5929">
        <v>2020</v>
      </c>
      <c r="Q5929">
        <v>24300</v>
      </c>
    </row>
    <row r="5930" spans="1:17" x14ac:dyDescent="0.25">
      <c r="A5930" t="s">
        <v>517</v>
      </c>
      <c r="B5930" t="s">
        <v>518</v>
      </c>
      <c r="C5930" t="s">
        <v>506</v>
      </c>
      <c r="D5930" t="s">
        <v>361</v>
      </c>
      <c r="E5930" t="s">
        <v>311</v>
      </c>
      <c r="F5930" t="s">
        <v>260</v>
      </c>
      <c r="G5930" t="s">
        <v>188</v>
      </c>
      <c r="H5930" t="s">
        <v>338</v>
      </c>
      <c r="I5930" t="s">
        <v>234</v>
      </c>
      <c r="J5930" t="s">
        <v>235</v>
      </c>
      <c r="K5930" t="s">
        <v>325</v>
      </c>
      <c r="L5930" t="s">
        <v>237</v>
      </c>
      <c r="O5930" t="s">
        <v>194</v>
      </c>
      <c r="P5930">
        <v>2030</v>
      </c>
      <c r="Q5930">
        <v>20000</v>
      </c>
    </row>
    <row r="5931" spans="1:17" x14ac:dyDescent="0.25">
      <c r="A5931" t="s">
        <v>517</v>
      </c>
      <c r="B5931" t="s">
        <v>518</v>
      </c>
      <c r="C5931" t="s">
        <v>506</v>
      </c>
      <c r="D5931" t="s">
        <v>361</v>
      </c>
      <c r="E5931" t="s">
        <v>311</v>
      </c>
      <c r="F5931" t="s">
        <v>260</v>
      </c>
      <c r="G5931" t="s">
        <v>188</v>
      </c>
      <c r="H5931" t="s">
        <v>338</v>
      </c>
      <c r="I5931" t="s">
        <v>234</v>
      </c>
      <c r="J5931" t="s">
        <v>235</v>
      </c>
      <c r="K5931" t="s">
        <v>325</v>
      </c>
      <c r="L5931" t="s">
        <v>237</v>
      </c>
      <c r="O5931" t="s">
        <v>194</v>
      </c>
      <c r="P5931">
        <v>2050</v>
      </c>
      <c r="Q5931">
        <v>18300</v>
      </c>
    </row>
    <row r="5932" spans="1:17" x14ac:dyDescent="0.25">
      <c r="A5932" t="s">
        <v>517</v>
      </c>
      <c r="B5932" t="s">
        <v>518</v>
      </c>
      <c r="C5932" t="s">
        <v>506</v>
      </c>
      <c r="D5932" t="s">
        <v>361</v>
      </c>
      <c r="E5932" t="s">
        <v>311</v>
      </c>
      <c r="F5932" t="s">
        <v>260</v>
      </c>
      <c r="G5932" t="s">
        <v>188</v>
      </c>
      <c r="H5932" t="s">
        <v>338</v>
      </c>
      <c r="I5932" t="s">
        <v>234</v>
      </c>
      <c r="J5932" t="s">
        <v>235</v>
      </c>
      <c r="K5932" t="s">
        <v>325</v>
      </c>
      <c r="L5932" t="s">
        <v>237</v>
      </c>
      <c r="O5932" t="s">
        <v>264</v>
      </c>
      <c r="P5932">
        <v>2050</v>
      </c>
      <c r="Q5932">
        <v>14100</v>
      </c>
    </row>
    <row r="5933" spans="1:17" x14ac:dyDescent="0.25">
      <c r="A5933" t="s">
        <v>517</v>
      </c>
      <c r="B5933" t="s">
        <v>518</v>
      </c>
      <c r="C5933" t="s">
        <v>506</v>
      </c>
      <c r="D5933" t="s">
        <v>361</v>
      </c>
      <c r="E5933" t="s">
        <v>311</v>
      </c>
      <c r="F5933" t="s">
        <v>260</v>
      </c>
      <c r="G5933" t="s">
        <v>188</v>
      </c>
      <c r="H5933" t="s">
        <v>338</v>
      </c>
      <c r="I5933" t="s">
        <v>234</v>
      </c>
      <c r="J5933" t="s">
        <v>235</v>
      </c>
      <c r="K5933" t="s">
        <v>325</v>
      </c>
      <c r="L5933" t="s">
        <v>237</v>
      </c>
      <c r="O5933" t="s">
        <v>265</v>
      </c>
      <c r="P5933">
        <v>2050</v>
      </c>
      <c r="Q5933">
        <v>23900</v>
      </c>
    </row>
    <row r="5934" spans="1:17" x14ac:dyDescent="0.25">
      <c r="A5934" t="s">
        <v>517</v>
      </c>
      <c r="B5934" t="s">
        <v>518</v>
      </c>
      <c r="C5934" t="s">
        <v>506</v>
      </c>
      <c r="D5934" t="s">
        <v>361</v>
      </c>
      <c r="E5934" t="s">
        <v>311</v>
      </c>
      <c r="F5934" t="s">
        <v>260</v>
      </c>
      <c r="G5934" t="s">
        <v>188</v>
      </c>
      <c r="H5934" t="s">
        <v>441</v>
      </c>
      <c r="I5934" t="s">
        <v>441</v>
      </c>
      <c r="M5934" t="s">
        <v>395</v>
      </c>
      <c r="O5934" t="s">
        <v>194</v>
      </c>
      <c r="P5934">
        <v>2015</v>
      </c>
      <c r="Q5934">
        <v>1</v>
      </c>
    </row>
    <row r="5935" spans="1:17" x14ac:dyDescent="0.25">
      <c r="A5935" t="s">
        <v>517</v>
      </c>
      <c r="B5935" t="s">
        <v>518</v>
      </c>
      <c r="C5935" t="s">
        <v>506</v>
      </c>
      <c r="D5935" t="s">
        <v>361</v>
      </c>
      <c r="E5935" t="s">
        <v>311</v>
      </c>
      <c r="F5935" t="s">
        <v>260</v>
      </c>
      <c r="G5935" t="s">
        <v>188</v>
      </c>
      <c r="H5935" t="s">
        <v>441</v>
      </c>
      <c r="I5935" t="s">
        <v>441</v>
      </c>
      <c r="M5935" t="s">
        <v>395</v>
      </c>
      <c r="O5935" t="s">
        <v>194</v>
      </c>
      <c r="P5935">
        <v>2020</v>
      </c>
      <c r="Q5935">
        <v>1</v>
      </c>
    </row>
    <row r="5936" spans="1:17" x14ac:dyDescent="0.25">
      <c r="A5936" t="s">
        <v>517</v>
      </c>
      <c r="B5936" t="s">
        <v>518</v>
      </c>
      <c r="C5936" t="s">
        <v>506</v>
      </c>
      <c r="D5936" t="s">
        <v>361</v>
      </c>
      <c r="E5936" t="s">
        <v>311</v>
      </c>
      <c r="F5936" t="s">
        <v>260</v>
      </c>
      <c r="G5936" t="s">
        <v>188</v>
      </c>
      <c r="H5936" t="s">
        <v>441</v>
      </c>
      <c r="I5936" t="s">
        <v>441</v>
      </c>
      <c r="M5936" t="s">
        <v>395</v>
      </c>
      <c r="O5936" t="s">
        <v>264</v>
      </c>
      <c r="P5936">
        <v>2020</v>
      </c>
      <c r="Q5936">
        <v>0</v>
      </c>
    </row>
    <row r="5937" spans="1:17" x14ac:dyDescent="0.25">
      <c r="A5937" t="s">
        <v>517</v>
      </c>
      <c r="B5937" t="s">
        <v>518</v>
      </c>
      <c r="C5937" t="s">
        <v>506</v>
      </c>
      <c r="D5937" t="s">
        <v>361</v>
      </c>
      <c r="E5937" t="s">
        <v>311</v>
      </c>
      <c r="F5937" t="s">
        <v>260</v>
      </c>
      <c r="G5937" t="s">
        <v>188</v>
      </c>
      <c r="H5937" t="s">
        <v>441</v>
      </c>
      <c r="I5937" t="s">
        <v>441</v>
      </c>
      <c r="M5937" t="s">
        <v>395</v>
      </c>
      <c r="O5937" t="s">
        <v>265</v>
      </c>
      <c r="P5937">
        <v>2020</v>
      </c>
      <c r="Q5937">
        <v>1</v>
      </c>
    </row>
    <row r="5938" spans="1:17" x14ac:dyDescent="0.25">
      <c r="A5938" t="s">
        <v>517</v>
      </c>
      <c r="B5938" t="s">
        <v>518</v>
      </c>
      <c r="C5938" t="s">
        <v>506</v>
      </c>
      <c r="D5938" t="s">
        <v>361</v>
      </c>
      <c r="E5938" t="s">
        <v>311</v>
      </c>
      <c r="F5938" t="s">
        <v>260</v>
      </c>
      <c r="G5938" t="s">
        <v>188</v>
      </c>
      <c r="H5938" t="s">
        <v>441</v>
      </c>
      <c r="I5938" t="s">
        <v>441</v>
      </c>
      <c r="M5938" t="s">
        <v>395</v>
      </c>
      <c r="O5938" t="s">
        <v>194</v>
      </c>
      <c r="P5938">
        <v>2030</v>
      </c>
      <c r="Q5938">
        <v>1</v>
      </c>
    </row>
    <row r="5939" spans="1:17" x14ac:dyDescent="0.25">
      <c r="A5939" t="s">
        <v>517</v>
      </c>
      <c r="B5939" t="s">
        <v>518</v>
      </c>
      <c r="C5939" t="s">
        <v>506</v>
      </c>
      <c r="D5939" t="s">
        <v>361</v>
      </c>
      <c r="E5939" t="s">
        <v>311</v>
      </c>
      <c r="F5939" t="s">
        <v>260</v>
      </c>
      <c r="G5939" t="s">
        <v>188</v>
      </c>
      <c r="H5939" t="s">
        <v>441</v>
      </c>
      <c r="I5939" t="s">
        <v>441</v>
      </c>
      <c r="M5939" t="s">
        <v>395</v>
      </c>
      <c r="O5939" t="s">
        <v>194</v>
      </c>
      <c r="P5939">
        <v>2050</v>
      </c>
      <c r="Q5939">
        <v>1</v>
      </c>
    </row>
    <row r="5940" spans="1:17" x14ac:dyDescent="0.25">
      <c r="A5940" t="s">
        <v>517</v>
      </c>
      <c r="B5940" t="s">
        <v>518</v>
      </c>
      <c r="C5940" t="s">
        <v>506</v>
      </c>
      <c r="D5940" t="s">
        <v>361</v>
      </c>
      <c r="E5940" t="s">
        <v>311</v>
      </c>
      <c r="F5940" t="s">
        <v>260</v>
      </c>
      <c r="G5940" t="s">
        <v>188</v>
      </c>
      <c r="H5940" t="s">
        <v>441</v>
      </c>
      <c r="I5940" t="s">
        <v>441</v>
      </c>
      <c r="M5940" t="s">
        <v>395</v>
      </c>
      <c r="O5940" t="s">
        <v>264</v>
      </c>
      <c r="P5940">
        <v>2050</v>
      </c>
      <c r="Q5940">
        <v>0</v>
      </c>
    </row>
    <row r="5941" spans="1:17" x14ac:dyDescent="0.25">
      <c r="A5941" t="s">
        <v>517</v>
      </c>
      <c r="B5941" t="s">
        <v>518</v>
      </c>
      <c r="C5941" t="s">
        <v>506</v>
      </c>
      <c r="D5941" t="s">
        <v>361</v>
      </c>
      <c r="E5941" t="s">
        <v>311</v>
      </c>
      <c r="F5941" t="s">
        <v>260</v>
      </c>
      <c r="G5941" t="s">
        <v>188</v>
      </c>
      <c r="H5941" t="s">
        <v>441</v>
      </c>
      <c r="I5941" t="s">
        <v>441</v>
      </c>
      <c r="M5941" t="s">
        <v>395</v>
      </c>
      <c r="O5941" t="s">
        <v>265</v>
      </c>
      <c r="P5941">
        <v>2050</v>
      </c>
      <c r="Q5941">
        <v>1</v>
      </c>
    </row>
    <row r="5942" spans="1:17" x14ac:dyDescent="0.25">
      <c r="A5942" t="s">
        <v>517</v>
      </c>
      <c r="B5942" t="s">
        <v>518</v>
      </c>
      <c r="C5942" t="s">
        <v>506</v>
      </c>
      <c r="D5942" t="s">
        <v>361</v>
      </c>
      <c r="E5942" t="s">
        <v>311</v>
      </c>
      <c r="F5942" t="s">
        <v>260</v>
      </c>
      <c r="G5942" t="s">
        <v>188</v>
      </c>
      <c r="H5942" t="s">
        <v>499</v>
      </c>
      <c r="I5942" t="s">
        <v>500</v>
      </c>
      <c r="K5942" t="s">
        <v>501</v>
      </c>
      <c r="L5942" t="s">
        <v>237</v>
      </c>
      <c r="M5942" t="s">
        <v>368</v>
      </c>
      <c r="O5942" t="s">
        <v>194</v>
      </c>
      <c r="P5942">
        <v>2015</v>
      </c>
      <c r="Q5942">
        <v>2.5000000000000001E-3</v>
      </c>
    </row>
    <row r="5943" spans="1:17" x14ac:dyDescent="0.25">
      <c r="A5943" t="s">
        <v>517</v>
      </c>
      <c r="B5943" t="s">
        <v>518</v>
      </c>
      <c r="C5943" t="s">
        <v>506</v>
      </c>
      <c r="D5943" t="s">
        <v>361</v>
      </c>
      <c r="E5943" t="s">
        <v>311</v>
      </c>
      <c r="F5943" t="s">
        <v>260</v>
      </c>
      <c r="G5943" t="s">
        <v>188</v>
      </c>
      <c r="H5943" t="s">
        <v>499</v>
      </c>
      <c r="I5943" t="s">
        <v>500</v>
      </c>
      <c r="K5943" t="s">
        <v>501</v>
      </c>
      <c r="L5943" t="s">
        <v>237</v>
      </c>
      <c r="M5943" t="s">
        <v>368</v>
      </c>
      <c r="O5943" t="s">
        <v>194</v>
      </c>
      <c r="P5943">
        <v>2020</v>
      </c>
      <c r="Q5943">
        <v>2.438122E-3</v>
      </c>
    </row>
    <row r="5944" spans="1:17" x14ac:dyDescent="0.25">
      <c r="A5944" t="s">
        <v>517</v>
      </c>
      <c r="B5944" t="s">
        <v>518</v>
      </c>
      <c r="C5944" t="s">
        <v>506</v>
      </c>
      <c r="D5944" t="s">
        <v>361</v>
      </c>
      <c r="E5944" t="s">
        <v>311</v>
      </c>
      <c r="F5944" t="s">
        <v>260</v>
      </c>
      <c r="G5944" t="s">
        <v>188</v>
      </c>
      <c r="H5944" t="s">
        <v>499</v>
      </c>
      <c r="I5944" t="s">
        <v>500</v>
      </c>
      <c r="K5944" t="s">
        <v>501</v>
      </c>
      <c r="L5944" t="s">
        <v>237</v>
      </c>
      <c r="M5944" t="s">
        <v>368</v>
      </c>
      <c r="O5944" t="s">
        <v>264</v>
      </c>
      <c r="P5944">
        <v>2020</v>
      </c>
      <c r="Q5944">
        <v>2.1250000000000002E-3</v>
      </c>
    </row>
    <row r="5945" spans="1:17" x14ac:dyDescent="0.25">
      <c r="A5945" t="s">
        <v>517</v>
      </c>
      <c r="B5945" t="s">
        <v>518</v>
      </c>
      <c r="C5945" t="s">
        <v>506</v>
      </c>
      <c r="D5945" t="s">
        <v>361</v>
      </c>
      <c r="E5945" t="s">
        <v>311</v>
      </c>
      <c r="F5945" t="s">
        <v>260</v>
      </c>
      <c r="G5945" t="s">
        <v>188</v>
      </c>
      <c r="H5945" t="s">
        <v>499</v>
      </c>
      <c r="I5945" t="s">
        <v>500</v>
      </c>
      <c r="K5945" t="s">
        <v>501</v>
      </c>
      <c r="L5945" t="s">
        <v>237</v>
      </c>
      <c r="M5945" t="s">
        <v>368</v>
      </c>
      <c r="O5945" t="s">
        <v>265</v>
      </c>
      <c r="P5945">
        <v>2020</v>
      </c>
      <c r="Q5945">
        <v>2.875E-3</v>
      </c>
    </row>
    <row r="5946" spans="1:17" x14ac:dyDescent="0.25">
      <c r="A5946" t="s">
        <v>517</v>
      </c>
      <c r="B5946" t="s">
        <v>518</v>
      </c>
      <c r="C5946" t="s">
        <v>506</v>
      </c>
      <c r="D5946" t="s">
        <v>361</v>
      </c>
      <c r="E5946" t="s">
        <v>311</v>
      </c>
      <c r="F5946" t="s">
        <v>260</v>
      </c>
      <c r="G5946" t="s">
        <v>188</v>
      </c>
      <c r="H5946" t="s">
        <v>499</v>
      </c>
      <c r="I5946" t="s">
        <v>500</v>
      </c>
      <c r="K5946" t="s">
        <v>501</v>
      </c>
      <c r="L5946" t="s">
        <v>237</v>
      </c>
      <c r="M5946" t="s">
        <v>368</v>
      </c>
      <c r="O5946" t="s">
        <v>194</v>
      </c>
      <c r="P5946">
        <v>2030</v>
      </c>
      <c r="Q5946">
        <v>2.3189220000000002E-3</v>
      </c>
    </row>
    <row r="5947" spans="1:17" x14ac:dyDescent="0.25">
      <c r="A5947" t="s">
        <v>517</v>
      </c>
      <c r="B5947" t="s">
        <v>518</v>
      </c>
      <c r="C5947" t="s">
        <v>506</v>
      </c>
      <c r="D5947" t="s">
        <v>361</v>
      </c>
      <c r="E5947" t="s">
        <v>311</v>
      </c>
      <c r="F5947" t="s">
        <v>260</v>
      </c>
      <c r="G5947" t="s">
        <v>188</v>
      </c>
      <c r="H5947" t="s">
        <v>499</v>
      </c>
      <c r="I5947" t="s">
        <v>500</v>
      </c>
      <c r="K5947" t="s">
        <v>501</v>
      </c>
      <c r="L5947" t="s">
        <v>237</v>
      </c>
      <c r="M5947" t="s">
        <v>368</v>
      </c>
      <c r="O5947" t="s">
        <v>194</v>
      </c>
      <c r="P5947">
        <v>2050</v>
      </c>
      <c r="Q5947">
        <v>2.0977220000000002E-3</v>
      </c>
    </row>
    <row r="5948" spans="1:17" x14ac:dyDescent="0.25">
      <c r="A5948" t="s">
        <v>517</v>
      </c>
      <c r="B5948" t="s">
        <v>518</v>
      </c>
      <c r="C5948" t="s">
        <v>506</v>
      </c>
      <c r="D5948" t="s">
        <v>361</v>
      </c>
      <c r="E5948" t="s">
        <v>311</v>
      </c>
      <c r="F5948" t="s">
        <v>260</v>
      </c>
      <c r="G5948" t="s">
        <v>188</v>
      </c>
      <c r="H5948" t="s">
        <v>499</v>
      </c>
      <c r="I5948" t="s">
        <v>500</v>
      </c>
      <c r="K5948" t="s">
        <v>501</v>
      </c>
      <c r="L5948" t="s">
        <v>237</v>
      </c>
      <c r="M5948" t="s">
        <v>368</v>
      </c>
      <c r="O5948" t="s">
        <v>264</v>
      </c>
      <c r="P5948">
        <v>2050</v>
      </c>
      <c r="Q5948">
        <v>1.7391920000000001E-3</v>
      </c>
    </row>
    <row r="5949" spans="1:17" x14ac:dyDescent="0.25">
      <c r="A5949" t="s">
        <v>517</v>
      </c>
      <c r="B5949" t="s">
        <v>518</v>
      </c>
      <c r="C5949" t="s">
        <v>506</v>
      </c>
      <c r="D5949" t="s">
        <v>361</v>
      </c>
      <c r="E5949" t="s">
        <v>311</v>
      </c>
      <c r="F5949" t="s">
        <v>260</v>
      </c>
      <c r="G5949" t="s">
        <v>188</v>
      </c>
      <c r="H5949" t="s">
        <v>499</v>
      </c>
      <c r="I5949" t="s">
        <v>500</v>
      </c>
      <c r="K5949" t="s">
        <v>501</v>
      </c>
      <c r="L5949" t="s">
        <v>237</v>
      </c>
      <c r="M5949" t="s">
        <v>368</v>
      </c>
      <c r="O5949" t="s">
        <v>265</v>
      </c>
      <c r="P5949">
        <v>2050</v>
      </c>
      <c r="Q5949">
        <v>2.8986530000000002E-3</v>
      </c>
    </row>
    <row r="5950" spans="1:17" x14ac:dyDescent="0.25">
      <c r="A5950" t="s">
        <v>517</v>
      </c>
      <c r="B5950" t="s">
        <v>518</v>
      </c>
      <c r="C5950" t="s">
        <v>506</v>
      </c>
      <c r="D5950" t="s">
        <v>361</v>
      </c>
      <c r="E5950" t="s">
        <v>311</v>
      </c>
      <c r="F5950" t="s">
        <v>260</v>
      </c>
      <c r="G5950" t="s">
        <v>188</v>
      </c>
      <c r="H5950" t="s">
        <v>442</v>
      </c>
      <c r="I5950" t="s">
        <v>443</v>
      </c>
      <c r="J5950" t="s">
        <v>351</v>
      </c>
      <c r="K5950" t="s">
        <v>191</v>
      </c>
      <c r="M5950" t="s">
        <v>502</v>
      </c>
      <c r="N5950" t="s">
        <v>206</v>
      </c>
      <c r="O5950" t="s">
        <v>194</v>
      </c>
      <c r="P5950">
        <v>2015</v>
      </c>
      <c r="Q5950">
        <v>0.66140325879999995</v>
      </c>
    </row>
    <row r="5951" spans="1:17" x14ac:dyDescent="0.25">
      <c r="A5951" t="s">
        <v>517</v>
      </c>
      <c r="B5951" t="s">
        <v>518</v>
      </c>
      <c r="C5951" t="s">
        <v>506</v>
      </c>
      <c r="D5951" t="s">
        <v>361</v>
      </c>
      <c r="E5951" t="s">
        <v>311</v>
      </c>
      <c r="F5951" t="s">
        <v>260</v>
      </c>
      <c r="G5951" t="s">
        <v>188</v>
      </c>
      <c r="H5951" t="s">
        <v>442</v>
      </c>
      <c r="I5951" t="s">
        <v>443</v>
      </c>
      <c r="J5951" t="s">
        <v>351</v>
      </c>
      <c r="K5951" t="s">
        <v>191</v>
      </c>
      <c r="M5951" t="s">
        <v>502</v>
      </c>
      <c r="N5951" t="s">
        <v>206</v>
      </c>
      <c r="O5951" t="s">
        <v>194</v>
      </c>
      <c r="P5951">
        <v>2020</v>
      </c>
      <c r="Q5951">
        <v>0.66365217499999996</v>
      </c>
    </row>
    <row r="5952" spans="1:17" x14ac:dyDescent="0.25">
      <c r="A5952" t="s">
        <v>517</v>
      </c>
      <c r="B5952" t="s">
        <v>518</v>
      </c>
      <c r="C5952" t="s">
        <v>506</v>
      </c>
      <c r="D5952" t="s">
        <v>361</v>
      </c>
      <c r="E5952" t="s">
        <v>311</v>
      </c>
      <c r="F5952" t="s">
        <v>260</v>
      </c>
      <c r="G5952" t="s">
        <v>188</v>
      </c>
      <c r="H5952" t="s">
        <v>442</v>
      </c>
      <c r="I5952" t="s">
        <v>443</v>
      </c>
      <c r="J5952" t="s">
        <v>351</v>
      </c>
      <c r="K5952" t="s">
        <v>191</v>
      </c>
      <c r="M5952" t="s">
        <v>502</v>
      </c>
      <c r="N5952" t="s">
        <v>206</v>
      </c>
      <c r="O5952" t="s">
        <v>264</v>
      </c>
      <c r="P5952">
        <v>2020</v>
      </c>
      <c r="Q5952">
        <v>0.47</v>
      </c>
    </row>
    <row r="5953" spans="1:17" x14ac:dyDescent="0.25">
      <c r="A5953" t="s">
        <v>517</v>
      </c>
      <c r="B5953" t="s">
        <v>518</v>
      </c>
      <c r="C5953" t="s">
        <v>506</v>
      </c>
      <c r="D5953" t="s">
        <v>361</v>
      </c>
      <c r="E5953" t="s">
        <v>311</v>
      </c>
      <c r="F5953" t="s">
        <v>260</v>
      </c>
      <c r="G5953" t="s">
        <v>188</v>
      </c>
      <c r="H5953" t="s">
        <v>442</v>
      </c>
      <c r="I5953" t="s">
        <v>443</v>
      </c>
      <c r="J5953" t="s">
        <v>351</v>
      </c>
      <c r="K5953" t="s">
        <v>191</v>
      </c>
      <c r="M5953" t="s">
        <v>502</v>
      </c>
      <c r="N5953" t="s">
        <v>206</v>
      </c>
      <c r="O5953" t="s">
        <v>265</v>
      </c>
      <c r="P5953">
        <v>2020</v>
      </c>
      <c r="Q5953">
        <v>0.69</v>
      </c>
    </row>
    <row r="5954" spans="1:17" x14ac:dyDescent="0.25">
      <c r="A5954" t="s">
        <v>517</v>
      </c>
      <c r="B5954" t="s">
        <v>518</v>
      </c>
      <c r="C5954" t="s">
        <v>506</v>
      </c>
      <c r="D5954" t="s">
        <v>361</v>
      </c>
      <c r="E5954" t="s">
        <v>311</v>
      </c>
      <c r="F5954" t="s">
        <v>260</v>
      </c>
      <c r="G5954" t="s">
        <v>188</v>
      </c>
      <c r="H5954" t="s">
        <v>442</v>
      </c>
      <c r="I5954" t="s">
        <v>443</v>
      </c>
      <c r="J5954" t="s">
        <v>351</v>
      </c>
      <c r="K5954" t="s">
        <v>191</v>
      </c>
      <c r="M5954" t="s">
        <v>502</v>
      </c>
      <c r="N5954" t="s">
        <v>206</v>
      </c>
      <c r="O5954" t="s">
        <v>194</v>
      </c>
      <c r="P5954">
        <v>2030</v>
      </c>
      <c r="Q5954">
        <v>0.66276175069999999</v>
      </c>
    </row>
    <row r="5955" spans="1:17" x14ac:dyDescent="0.25">
      <c r="A5955" t="s">
        <v>517</v>
      </c>
      <c r="B5955" t="s">
        <v>518</v>
      </c>
      <c r="C5955" t="s">
        <v>506</v>
      </c>
      <c r="D5955" t="s">
        <v>361</v>
      </c>
      <c r="E5955" t="s">
        <v>311</v>
      </c>
      <c r="F5955" t="s">
        <v>260</v>
      </c>
      <c r="G5955" t="s">
        <v>188</v>
      </c>
      <c r="H5955" t="s">
        <v>442</v>
      </c>
      <c r="I5955" t="s">
        <v>443</v>
      </c>
      <c r="J5955" t="s">
        <v>351</v>
      </c>
      <c r="K5955" t="s">
        <v>191</v>
      </c>
      <c r="M5955" t="s">
        <v>502</v>
      </c>
      <c r="N5955" t="s">
        <v>206</v>
      </c>
      <c r="O5955" t="s">
        <v>194</v>
      </c>
      <c r="P5955">
        <v>2050</v>
      </c>
      <c r="Q5955">
        <v>0.66276175079999999</v>
      </c>
    </row>
    <row r="5956" spans="1:17" x14ac:dyDescent="0.25">
      <c r="A5956" t="s">
        <v>517</v>
      </c>
      <c r="B5956" t="s">
        <v>518</v>
      </c>
      <c r="C5956" t="s">
        <v>506</v>
      </c>
      <c r="D5956" t="s">
        <v>361</v>
      </c>
      <c r="E5956" t="s">
        <v>311</v>
      </c>
      <c r="F5956" t="s">
        <v>260</v>
      </c>
      <c r="G5956" t="s">
        <v>188</v>
      </c>
      <c r="H5956" t="s">
        <v>442</v>
      </c>
      <c r="I5956" t="s">
        <v>443</v>
      </c>
      <c r="J5956" t="s">
        <v>351</v>
      </c>
      <c r="K5956" t="s">
        <v>191</v>
      </c>
      <c r="M5956" t="s">
        <v>502</v>
      </c>
      <c r="N5956" t="s">
        <v>206</v>
      </c>
      <c r="O5956" t="s">
        <v>264</v>
      </c>
      <c r="P5956">
        <v>2050</v>
      </c>
      <c r="Q5956">
        <v>0.47</v>
      </c>
    </row>
    <row r="5957" spans="1:17" x14ac:dyDescent="0.25">
      <c r="A5957" t="s">
        <v>517</v>
      </c>
      <c r="B5957" t="s">
        <v>518</v>
      </c>
      <c r="C5957" t="s">
        <v>506</v>
      </c>
      <c r="D5957" t="s">
        <v>361</v>
      </c>
      <c r="E5957" t="s">
        <v>311</v>
      </c>
      <c r="F5957" t="s">
        <v>260</v>
      </c>
      <c r="G5957" t="s">
        <v>188</v>
      </c>
      <c r="H5957" t="s">
        <v>442</v>
      </c>
      <c r="I5957" t="s">
        <v>443</v>
      </c>
      <c r="J5957" t="s">
        <v>351</v>
      </c>
      <c r="K5957" t="s">
        <v>191</v>
      </c>
      <c r="M5957" t="s">
        <v>502</v>
      </c>
      <c r="N5957" t="s">
        <v>206</v>
      </c>
      <c r="O5957" t="s">
        <v>265</v>
      </c>
      <c r="P5957">
        <v>2050</v>
      </c>
      <c r="Q5957">
        <v>0.69</v>
      </c>
    </row>
    <row r="5958" spans="1:17" x14ac:dyDescent="0.25">
      <c r="A5958" t="s">
        <v>517</v>
      </c>
      <c r="B5958" t="s">
        <v>518</v>
      </c>
      <c r="C5958" t="s">
        <v>506</v>
      </c>
      <c r="D5958" t="s">
        <v>361</v>
      </c>
      <c r="E5958" t="s">
        <v>311</v>
      </c>
      <c r="F5958" t="s">
        <v>260</v>
      </c>
      <c r="G5958" t="s">
        <v>188</v>
      </c>
      <c r="H5958" t="s">
        <v>444</v>
      </c>
      <c r="I5958" t="s">
        <v>443</v>
      </c>
      <c r="J5958" t="s">
        <v>209</v>
      </c>
      <c r="K5958" t="s">
        <v>191</v>
      </c>
      <c r="M5958" t="s">
        <v>502</v>
      </c>
      <c r="N5958" t="s">
        <v>206</v>
      </c>
      <c r="O5958" t="s">
        <v>194</v>
      </c>
      <c r="P5958">
        <v>2015</v>
      </c>
      <c r="Q5958">
        <v>0.64559397419999998</v>
      </c>
    </row>
    <row r="5959" spans="1:17" x14ac:dyDescent="0.25">
      <c r="A5959" t="s">
        <v>517</v>
      </c>
      <c r="B5959" t="s">
        <v>518</v>
      </c>
      <c r="C5959" t="s">
        <v>506</v>
      </c>
      <c r="D5959" t="s">
        <v>361</v>
      </c>
      <c r="E5959" t="s">
        <v>311</v>
      </c>
      <c r="F5959" t="s">
        <v>260</v>
      </c>
      <c r="G5959" t="s">
        <v>188</v>
      </c>
      <c r="H5959" t="s">
        <v>444</v>
      </c>
      <c r="I5959" t="s">
        <v>443</v>
      </c>
      <c r="J5959" t="s">
        <v>209</v>
      </c>
      <c r="K5959" t="s">
        <v>191</v>
      </c>
      <c r="M5959" t="s">
        <v>502</v>
      </c>
      <c r="N5959" t="s">
        <v>206</v>
      </c>
      <c r="O5959" t="s">
        <v>194</v>
      </c>
      <c r="P5959">
        <v>2020</v>
      </c>
      <c r="Q5959">
        <v>0.64781244299999996</v>
      </c>
    </row>
    <row r="5960" spans="1:17" x14ac:dyDescent="0.25">
      <c r="A5960" t="s">
        <v>517</v>
      </c>
      <c r="B5960" t="s">
        <v>518</v>
      </c>
      <c r="C5960" t="s">
        <v>506</v>
      </c>
      <c r="D5960" t="s">
        <v>361</v>
      </c>
      <c r="E5960" t="s">
        <v>311</v>
      </c>
      <c r="F5960" t="s">
        <v>260</v>
      </c>
      <c r="G5960" t="s">
        <v>188</v>
      </c>
      <c r="H5960" t="s">
        <v>444</v>
      </c>
      <c r="I5960" t="s">
        <v>443</v>
      </c>
      <c r="J5960" t="s">
        <v>209</v>
      </c>
      <c r="K5960" t="s">
        <v>191</v>
      </c>
      <c r="M5960" t="s">
        <v>502</v>
      </c>
      <c r="N5960" t="s">
        <v>206</v>
      </c>
      <c r="O5960" t="s">
        <v>264</v>
      </c>
      <c r="P5960">
        <v>2020</v>
      </c>
      <c r="Q5960">
        <v>0.43</v>
      </c>
    </row>
    <row r="5961" spans="1:17" x14ac:dyDescent="0.25">
      <c r="A5961" t="s">
        <v>517</v>
      </c>
      <c r="B5961" t="s">
        <v>518</v>
      </c>
      <c r="C5961" t="s">
        <v>506</v>
      </c>
      <c r="D5961" t="s">
        <v>361</v>
      </c>
      <c r="E5961" t="s">
        <v>311</v>
      </c>
      <c r="F5961" t="s">
        <v>260</v>
      </c>
      <c r="G5961" t="s">
        <v>188</v>
      </c>
      <c r="H5961" t="s">
        <v>444</v>
      </c>
      <c r="I5961" t="s">
        <v>443</v>
      </c>
      <c r="J5961" t="s">
        <v>209</v>
      </c>
      <c r="K5961" t="s">
        <v>191</v>
      </c>
      <c r="M5961" t="s">
        <v>502</v>
      </c>
      <c r="N5961" t="s">
        <v>206</v>
      </c>
      <c r="O5961" t="s">
        <v>265</v>
      </c>
      <c r="P5961">
        <v>2020</v>
      </c>
      <c r="Q5961">
        <v>0.67</v>
      </c>
    </row>
    <row r="5962" spans="1:17" x14ac:dyDescent="0.25">
      <c r="A5962" t="s">
        <v>517</v>
      </c>
      <c r="B5962" t="s">
        <v>518</v>
      </c>
      <c r="C5962" t="s">
        <v>506</v>
      </c>
      <c r="D5962" t="s">
        <v>361</v>
      </c>
      <c r="E5962" t="s">
        <v>311</v>
      </c>
      <c r="F5962" t="s">
        <v>260</v>
      </c>
      <c r="G5962" t="s">
        <v>188</v>
      </c>
      <c r="H5962" t="s">
        <v>444</v>
      </c>
      <c r="I5962" t="s">
        <v>443</v>
      </c>
      <c r="J5962" t="s">
        <v>209</v>
      </c>
      <c r="K5962" t="s">
        <v>191</v>
      </c>
      <c r="M5962" t="s">
        <v>502</v>
      </c>
      <c r="N5962" t="s">
        <v>206</v>
      </c>
      <c r="O5962" t="s">
        <v>194</v>
      </c>
      <c r="P5962">
        <v>2030</v>
      </c>
      <c r="Q5962">
        <v>0.64687740319999998</v>
      </c>
    </row>
    <row r="5963" spans="1:17" x14ac:dyDescent="0.25">
      <c r="A5963" t="s">
        <v>517</v>
      </c>
      <c r="B5963" t="s">
        <v>518</v>
      </c>
      <c r="C5963" t="s">
        <v>506</v>
      </c>
      <c r="D5963" t="s">
        <v>361</v>
      </c>
      <c r="E5963" t="s">
        <v>311</v>
      </c>
      <c r="F5963" t="s">
        <v>260</v>
      </c>
      <c r="G5963" t="s">
        <v>188</v>
      </c>
      <c r="H5963" t="s">
        <v>444</v>
      </c>
      <c r="I5963" t="s">
        <v>443</v>
      </c>
      <c r="J5963" t="s">
        <v>209</v>
      </c>
      <c r="K5963" t="s">
        <v>191</v>
      </c>
      <c r="M5963" t="s">
        <v>502</v>
      </c>
      <c r="N5963" t="s">
        <v>206</v>
      </c>
      <c r="O5963" t="s">
        <v>194</v>
      </c>
      <c r="P5963">
        <v>2050</v>
      </c>
      <c r="Q5963">
        <v>0.64687740329999999</v>
      </c>
    </row>
    <row r="5964" spans="1:17" x14ac:dyDescent="0.25">
      <c r="A5964" t="s">
        <v>517</v>
      </c>
      <c r="B5964" t="s">
        <v>518</v>
      </c>
      <c r="C5964" t="s">
        <v>506</v>
      </c>
      <c r="D5964" t="s">
        <v>361</v>
      </c>
      <c r="E5964" t="s">
        <v>311</v>
      </c>
      <c r="F5964" t="s">
        <v>260</v>
      </c>
      <c r="G5964" t="s">
        <v>188</v>
      </c>
      <c r="H5964" t="s">
        <v>444</v>
      </c>
      <c r="I5964" t="s">
        <v>443</v>
      </c>
      <c r="J5964" t="s">
        <v>209</v>
      </c>
      <c r="K5964" t="s">
        <v>191</v>
      </c>
      <c r="M5964" t="s">
        <v>502</v>
      </c>
      <c r="N5964" t="s">
        <v>206</v>
      </c>
      <c r="O5964" t="s">
        <v>264</v>
      </c>
      <c r="P5964">
        <v>2050</v>
      </c>
      <c r="Q5964">
        <v>0.43</v>
      </c>
    </row>
    <row r="5965" spans="1:17" x14ac:dyDescent="0.25">
      <c r="A5965" t="s">
        <v>517</v>
      </c>
      <c r="B5965" t="s">
        <v>518</v>
      </c>
      <c r="C5965" t="s">
        <v>506</v>
      </c>
      <c r="D5965" t="s">
        <v>361</v>
      </c>
      <c r="E5965" t="s">
        <v>311</v>
      </c>
      <c r="F5965" t="s">
        <v>260</v>
      </c>
      <c r="G5965" t="s">
        <v>188</v>
      </c>
      <c r="H5965" t="s">
        <v>444</v>
      </c>
      <c r="I5965" t="s">
        <v>443</v>
      </c>
      <c r="J5965" t="s">
        <v>209</v>
      </c>
      <c r="K5965" t="s">
        <v>191</v>
      </c>
      <c r="M5965" t="s">
        <v>502</v>
      </c>
      <c r="N5965" t="s">
        <v>206</v>
      </c>
      <c r="O5965" t="s">
        <v>265</v>
      </c>
      <c r="P5965">
        <v>2050</v>
      </c>
      <c r="Q5965">
        <v>0.67</v>
      </c>
    </row>
    <row r="5966" spans="1:17" x14ac:dyDescent="0.25">
      <c r="A5966" t="s">
        <v>517</v>
      </c>
      <c r="B5966" t="s">
        <v>518</v>
      </c>
      <c r="C5966" t="s">
        <v>506</v>
      </c>
      <c r="D5966" t="s">
        <v>361</v>
      </c>
      <c r="E5966" t="s">
        <v>311</v>
      </c>
      <c r="F5966" t="s">
        <v>260</v>
      </c>
      <c r="G5966" t="s">
        <v>188</v>
      </c>
      <c r="H5966" t="s">
        <v>448</v>
      </c>
      <c r="I5966" t="s">
        <v>240</v>
      </c>
      <c r="J5966" t="s">
        <v>235</v>
      </c>
      <c r="K5966" t="s">
        <v>430</v>
      </c>
      <c r="L5966" t="s">
        <v>237</v>
      </c>
      <c r="M5966" t="s">
        <v>497</v>
      </c>
      <c r="N5966" t="s">
        <v>206</v>
      </c>
      <c r="O5966" t="s">
        <v>194</v>
      </c>
      <c r="P5966">
        <v>2015</v>
      </c>
      <c r="Q5966">
        <v>0.77210947699999999</v>
      </c>
    </row>
    <row r="5967" spans="1:17" x14ac:dyDescent="0.25">
      <c r="A5967" t="s">
        <v>517</v>
      </c>
      <c r="B5967" t="s">
        <v>518</v>
      </c>
      <c r="C5967" t="s">
        <v>506</v>
      </c>
      <c r="D5967" t="s">
        <v>361</v>
      </c>
      <c r="E5967" t="s">
        <v>311</v>
      </c>
      <c r="F5967" t="s">
        <v>260</v>
      </c>
      <c r="G5967" t="s">
        <v>188</v>
      </c>
      <c r="H5967" t="s">
        <v>448</v>
      </c>
      <c r="I5967" t="s">
        <v>240</v>
      </c>
      <c r="J5967" t="s">
        <v>235</v>
      </c>
      <c r="K5967" t="s">
        <v>430</v>
      </c>
      <c r="L5967" t="s">
        <v>237</v>
      </c>
      <c r="M5967" t="s">
        <v>497</v>
      </c>
      <c r="N5967" t="s">
        <v>206</v>
      </c>
      <c r="O5967" t="s">
        <v>194</v>
      </c>
      <c r="P5967">
        <v>2020</v>
      </c>
      <c r="Q5967">
        <v>0.753467314</v>
      </c>
    </row>
    <row r="5968" spans="1:17" x14ac:dyDescent="0.25">
      <c r="A5968" t="s">
        <v>517</v>
      </c>
      <c r="B5968" t="s">
        <v>518</v>
      </c>
      <c r="C5968" t="s">
        <v>506</v>
      </c>
      <c r="D5968" t="s">
        <v>361</v>
      </c>
      <c r="E5968" t="s">
        <v>311</v>
      </c>
      <c r="F5968" t="s">
        <v>260</v>
      </c>
      <c r="G5968" t="s">
        <v>188</v>
      </c>
      <c r="H5968" t="s">
        <v>448</v>
      </c>
      <c r="I5968" t="s">
        <v>240</v>
      </c>
      <c r="J5968" t="s">
        <v>235</v>
      </c>
      <c r="K5968" t="s">
        <v>430</v>
      </c>
      <c r="L5968" t="s">
        <v>237</v>
      </c>
      <c r="M5968" t="s">
        <v>497</v>
      </c>
      <c r="N5968" t="s">
        <v>206</v>
      </c>
      <c r="O5968" t="s">
        <v>264</v>
      </c>
      <c r="P5968">
        <v>2020</v>
      </c>
      <c r="Q5968">
        <v>0.63881778300000003</v>
      </c>
    </row>
    <row r="5969" spans="1:17" x14ac:dyDescent="0.25">
      <c r="A5969" t="s">
        <v>517</v>
      </c>
      <c r="B5969" t="s">
        <v>518</v>
      </c>
      <c r="C5969" t="s">
        <v>506</v>
      </c>
      <c r="D5969" t="s">
        <v>361</v>
      </c>
      <c r="E5969" t="s">
        <v>311</v>
      </c>
      <c r="F5969" t="s">
        <v>260</v>
      </c>
      <c r="G5969" t="s">
        <v>188</v>
      </c>
      <c r="H5969" t="s">
        <v>448</v>
      </c>
      <c r="I5969" t="s">
        <v>240</v>
      </c>
      <c r="J5969" t="s">
        <v>235</v>
      </c>
      <c r="K5969" t="s">
        <v>430</v>
      </c>
      <c r="L5969" t="s">
        <v>237</v>
      </c>
      <c r="M5969" t="s">
        <v>497</v>
      </c>
      <c r="N5969" t="s">
        <v>206</v>
      </c>
      <c r="O5969" t="s">
        <v>265</v>
      </c>
      <c r="P5969">
        <v>2020</v>
      </c>
      <c r="Q5969">
        <v>0.88508659000000001</v>
      </c>
    </row>
    <row r="5970" spans="1:17" x14ac:dyDescent="0.25">
      <c r="A5970" t="s">
        <v>517</v>
      </c>
      <c r="B5970" t="s">
        <v>518</v>
      </c>
      <c r="C5970" t="s">
        <v>506</v>
      </c>
      <c r="D5970" t="s">
        <v>361</v>
      </c>
      <c r="E5970" t="s">
        <v>311</v>
      </c>
      <c r="F5970" t="s">
        <v>260</v>
      </c>
      <c r="G5970" t="s">
        <v>188</v>
      </c>
      <c r="H5970" t="s">
        <v>448</v>
      </c>
      <c r="I5970" t="s">
        <v>240</v>
      </c>
      <c r="J5970" t="s">
        <v>235</v>
      </c>
      <c r="K5970" t="s">
        <v>430</v>
      </c>
      <c r="L5970" t="s">
        <v>237</v>
      </c>
      <c r="M5970" t="s">
        <v>497</v>
      </c>
      <c r="N5970" t="s">
        <v>206</v>
      </c>
      <c r="O5970" t="s">
        <v>194</v>
      </c>
      <c r="P5970">
        <v>2030</v>
      </c>
      <c r="Q5970">
        <v>0.71755581800000001</v>
      </c>
    </row>
    <row r="5971" spans="1:17" x14ac:dyDescent="0.25">
      <c r="A5971" t="s">
        <v>517</v>
      </c>
      <c r="B5971" t="s">
        <v>518</v>
      </c>
      <c r="C5971" t="s">
        <v>506</v>
      </c>
      <c r="D5971" t="s">
        <v>361</v>
      </c>
      <c r="E5971" t="s">
        <v>311</v>
      </c>
      <c r="F5971" t="s">
        <v>260</v>
      </c>
      <c r="G5971" t="s">
        <v>188</v>
      </c>
      <c r="H5971" t="s">
        <v>448</v>
      </c>
      <c r="I5971" t="s">
        <v>240</v>
      </c>
      <c r="J5971" t="s">
        <v>235</v>
      </c>
      <c r="K5971" t="s">
        <v>430</v>
      </c>
      <c r="L5971" t="s">
        <v>237</v>
      </c>
      <c r="M5971" t="s">
        <v>497</v>
      </c>
      <c r="N5971" t="s">
        <v>206</v>
      </c>
      <c r="O5971" t="s">
        <v>194</v>
      </c>
      <c r="P5971">
        <v>2050</v>
      </c>
      <c r="Q5971">
        <v>0.65091411499999996</v>
      </c>
    </row>
    <row r="5972" spans="1:17" x14ac:dyDescent="0.25">
      <c r="A5972" t="s">
        <v>517</v>
      </c>
      <c r="B5972" t="s">
        <v>518</v>
      </c>
      <c r="C5972" t="s">
        <v>506</v>
      </c>
      <c r="D5972" t="s">
        <v>361</v>
      </c>
      <c r="E5972" t="s">
        <v>311</v>
      </c>
      <c r="F5972" t="s">
        <v>260</v>
      </c>
      <c r="G5972" t="s">
        <v>188</v>
      </c>
      <c r="H5972" t="s">
        <v>448</v>
      </c>
      <c r="I5972" t="s">
        <v>240</v>
      </c>
      <c r="J5972" t="s">
        <v>235</v>
      </c>
      <c r="K5972" t="s">
        <v>430</v>
      </c>
      <c r="L5972" t="s">
        <v>237</v>
      </c>
      <c r="M5972" t="s">
        <v>497</v>
      </c>
      <c r="N5972" t="s">
        <v>206</v>
      </c>
      <c r="O5972" t="s">
        <v>264</v>
      </c>
      <c r="P5972">
        <v>2050</v>
      </c>
      <c r="Q5972">
        <v>0.526272713</v>
      </c>
    </row>
    <row r="5973" spans="1:17" x14ac:dyDescent="0.25">
      <c r="A5973" t="s">
        <v>517</v>
      </c>
      <c r="B5973" t="s">
        <v>518</v>
      </c>
      <c r="C5973" t="s">
        <v>506</v>
      </c>
      <c r="D5973" t="s">
        <v>361</v>
      </c>
      <c r="E5973" t="s">
        <v>311</v>
      </c>
      <c r="F5973" t="s">
        <v>260</v>
      </c>
      <c r="G5973" t="s">
        <v>188</v>
      </c>
      <c r="H5973" t="s">
        <v>448</v>
      </c>
      <c r="I5973" t="s">
        <v>240</v>
      </c>
      <c r="J5973" t="s">
        <v>235</v>
      </c>
      <c r="K5973" t="s">
        <v>430</v>
      </c>
      <c r="L5973" t="s">
        <v>237</v>
      </c>
      <c r="M5973" t="s">
        <v>497</v>
      </c>
      <c r="N5973" t="s">
        <v>206</v>
      </c>
      <c r="O5973" t="s">
        <v>265</v>
      </c>
      <c r="P5973">
        <v>2050</v>
      </c>
      <c r="Q5973">
        <v>0.89221259200000003</v>
      </c>
    </row>
    <row r="5974" spans="1:17" x14ac:dyDescent="0.25">
      <c r="A5974" t="s">
        <v>517</v>
      </c>
      <c r="B5974" t="s">
        <v>518</v>
      </c>
      <c r="C5974" t="s">
        <v>506</v>
      </c>
      <c r="D5974" t="s">
        <v>361</v>
      </c>
      <c r="E5974" t="s">
        <v>311</v>
      </c>
      <c r="F5974" t="s">
        <v>260</v>
      </c>
      <c r="G5974" t="s">
        <v>188</v>
      </c>
      <c r="H5974" t="s">
        <v>451</v>
      </c>
      <c r="I5974" t="s">
        <v>452</v>
      </c>
      <c r="K5974" t="s">
        <v>453</v>
      </c>
      <c r="M5974" t="s">
        <v>503</v>
      </c>
      <c r="O5974" t="s">
        <v>194</v>
      </c>
      <c r="P5974">
        <v>2015</v>
      </c>
      <c r="Q5974">
        <v>2.6248111890263801E-2</v>
      </c>
    </row>
    <row r="5975" spans="1:17" x14ac:dyDescent="0.25">
      <c r="A5975" t="s">
        <v>517</v>
      </c>
      <c r="B5975" t="s">
        <v>518</v>
      </c>
      <c r="C5975" t="s">
        <v>506</v>
      </c>
      <c r="D5975" t="s">
        <v>361</v>
      </c>
      <c r="E5975" t="s">
        <v>311</v>
      </c>
      <c r="F5975" t="s">
        <v>260</v>
      </c>
      <c r="G5975" t="s">
        <v>188</v>
      </c>
      <c r="H5975" t="s">
        <v>451</v>
      </c>
      <c r="I5975" t="s">
        <v>452</v>
      </c>
      <c r="K5975" t="s">
        <v>453</v>
      </c>
      <c r="M5975" t="s">
        <v>503</v>
      </c>
      <c r="O5975" t="s">
        <v>194</v>
      </c>
      <c r="P5975">
        <v>2020</v>
      </c>
      <c r="Q5975">
        <v>2.6248111890263801E-2</v>
      </c>
    </row>
    <row r="5976" spans="1:17" x14ac:dyDescent="0.25">
      <c r="A5976" t="s">
        <v>517</v>
      </c>
      <c r="B5976" t="s">
        <v>518</v>
      </c>
      <c r="C5976" t="s">
        <v>506</v>
      </c>
      <c r="D5976" t="s">
        <v>361</v>
      </c>
      <c r="E5976" t="s">
        <v>311</v>
      </c>
      <c r="F5976" t="s">
        <v>260</v>
      </c>
      <c r="G5976" t="s">
        <v>188</v>
      </c>
      <c r="H5976" t="s">
        <v>451</v>
      </c>
      <c r="I5976" t="s">
        <v>452</v>
      </c>
      <c r="K5976" t="s">
        <v>453</v>
      </c>
      <c r="M5976" t="s">
        <v>503</v>
      </c>
      <c r="O5976" t="s">
        <v>264</v>
      </c>
      <c r="P5976">
        <v>2020</v>
      </c>
      <c r="Q5976">
        <v>0</v>
      </c>
    </row>
    <row r="5977" spans="1:17" x14ac:dyDescent="0.25">
      <c r="A5977" t="s">
        <v>517</v>
      </c>
      <c r="B5977" t="s">
        <v>518</v>
      </c>
      <c r="C5977" t="s">
        <v>506</v>
      </c>
      <c r="D5977" t="s">
        <v>361</v>
      </c>
      <c r="E5977" t="s">
        <v>311</v>
      </c>
      <c r="F5977" t="s">
        <v>260</v>
      </c>
      <c r="G5977" t="s">
        <v>188</v>
      </c>
      <c r="H5977" t="s">
        <v>451</v>
      </c>
      <c r="I5977" t="s">
        <v>452</v>
      </c>
      <c r="K5977" t="s">
        <v>453</v>
      </c>
      <c r="M5977" t="s">
        <v>503</v>
      </c>
      <c r="O5977" t="s">
        <v>265</v>
      </c>
      <c r="P5977">
        <v>2020</v>
      </c>
      <c r="Q5977">
        <v>2.9391737849376799E-2</v>
      </c>
    </row>
    <row r="5978" spans="1:17" x14ac:dyDescent="0.25">
      <c r="A5978" t="s">
        <v>517</v>
      </c>
      <c r="B5978" t="s">
        <v>518</v>
      </c>
      <c r="C5978" t="s">
        <v>506</v>
      </c>
      <c r="D5978" t="s">
        <v>361</v>
      </c>
      <c r="E5978" t="s">
        <v>311</v>
      </c>
      <c r="F5978" t="s">
        <v>260</v>
      </c>
      <c r="G5978" t="s">
        <v>188</v>
      </c>
      <c r="H5978" t="s">
        <v>451</v>
      </c>
      <c r="I5978" t="s">
        <v>452</v>
      </c>
      <c r="K5978" t="s">
        <v>453</v>
      </c>
      <c r="M5978" t="s">
        <v>503</v>
      </c>
      <c r="O5978" t="s">
        <v>194</v>
      </c>
      <c r="P5978">
        <v>2030</v>
      </c>
      <c r="Q5978">
        <v>2.6248111890263801E-2</v>
      </c>
    </row>
    <row r="5979" spans="1:17" x14ac:dyDescent="0.25">
      <c r="A5979" t="s">
        <v>517</v>
      </c>
      <c r="B5979" t="s">
        <v>518</v>
      </c>
      <c r="C5979" t="s">
        <v>506</v>
      </c>
      <c r="D5979" t="s">
        <v>361</v>
      </c>
      <c r="E5979" t="s">
        <v>311</v>
      </c>
      <c r="F5979" t="s">
        <v>260</v>
      </c>
      <c r="G5979" t="s">
        <v>188</v>
      </c>
      <c r="H5979" t="s">
        <v>451</v>
      </c>
      <c r="I5979" t="s">
        <v>452</v>
      </c>
      <c r="K5979" t="s">
        <v>453</v>
      </c>
      <c r="M5979" t="s">
        <v>503</v>
      </c>
      <c r="O5979" t="s">
        <v>194</v>
      </c>
      <c r="P5979">
        <v>2050</v>
      </c>
      <c r="Q5979">
        <v>2.6248111890263801E-2</v>
      </c>
    </row>
    <row r="5980" spans="1:17" x14ac:dyDescent="0.25">
      <c r="A5980" t="s">
        <v>517</v>
      </c>
      <c r="B5980" t="s">
        <v>518</v>
      </c>
      <c r="C5980" t="s">
        <v>506</v>
      </c>
      <c r="D5980" t="s">
        <v>361</v>
      </c>
      <c r="E5980" t="s">
        <v>311</v>
      </c>
      <c r="F5980" t="s">
        <v>260</v>
      </c>
      <c r="G5980" t="s">
        <v>188</v>
      </c>
      <c r="H5980" t="s">
        <v>451</v>
      </c>
      <c r="I5980" t="s">
        <v>452</v>
      </c>
      <c r="K5980" t="s">
        <v>453</v>
      </c>
      <c r="M5980" t="s">
        <v>503</v>
      </c>
      <c r="O5980" t="s">
        <v>264</v>
      </c>
      <c r="P5980">
        <v>2050</v>
      </c>
      <c r="Q5980">
        <v>0</v>
      </c>
    </row>
    <row r="5981" spans="1:17" x14ac:dyDescent="0.25">
      <c r="A5981" t="s">
        <v>517</v>
      </c>
      <c r="B5981" t="s">
        <v>518</v>
      </c>
      <c r="C5981" t="s">
        <v>506</v>
      </c>
      <c r="D5981" t="s">
        <v>361</v>
      </c>
      <c r="E5981" t="s">
        <v>311</v>
      </c>
      <c r="F5981" t="s">
        <v>260</v>
      </c>
      <c r="G5981" t="s">
        <v>188</v>
      </c>
      <c r="H5981" t="s">
        <v>451</v>
      </c>
      <c r="I5981" t="s">
        <v>452</v>
      </c>
      <c r="K5981" t="s">
        <v>453</v>
      </c>
      <c r="M5981" t="s">
        <v>503</v>
      </c>
      <c r="O5981" t="s">
        <v>265</v>
      </c>
      <c r="P5981">
        <v>2050</v>
      </c>
      <c r="Q5981">
        <v>2.9391737849376799E-2</v>
      </c>
    </row>
    <row r="5982" spans="1:17" x14ac:dyDescent="0.25">
      <c r="A5982" t="s">
        <v>517</v>
      </c>
      <c r="B5982" t="s">
        <v>518</v>
      </c>
      <c r="C5982" t="s">
        <v>506</v>
      </c>
      <c r="D5982" t="s">
        <v>361</v>
      </c>
      <c r="E5982" t="s">
        <v>311</v>
      </c>
      <c r="F5982" t="s">
        <v>260</v>
      </c>
      <c r="G5982" t="s">
        <v>188</v>
      </c>
      <c r="H5982" t="s">
        <v>455</v>
      </c>
      <c r="I5982" t="s">
        <v>455</v>
      </c>
      <c r="M5982" t="s">
        <v>380</v>
      </c>
      <c r="O5982" t="s">
        <v>194</v>
      </c>
      <c r="P5982">
        <v>2015</v>
      </c>
      <c r="Q5982">
        <v>0</v>
      </c>
    </row>
    <row r="5983" spans="1:17" x14ac:dyDescent="0.25">
      <c r="A5983" t="s">
        <v>517</v>
      </c>
      <c r="B5983" t="s">
        <v>518</v>
      </c>
      <c r="C5983" t="s">
        <v>506</v>
      </c>
      <c r="D5983" t="s">
        <v>361</v>
      </c>
      <c r="E5983" t="s">
        <v>311</v>
      </c>
      <c r="F5983" t="s">
        <v>260</v>
      </c>
      <c r="G5983" t="s">
        <v>188</v>
      </c>
      <c r="H5983" t="s">
        <v>455</v>
      </c>
      <c r="I5983" t="s">
        <v>455</v>
      </c>
      <c r="M5983" t="s">
        <v>380</v>
      </c>
      <c r="O5983" t="s">
        <v>194</v>
      </c>
      <c r="P5983">
        <v>2020</v>
      </c>
      <c r="Q5983">
        <v>0</v>
      </c>
    </row>
    <row r="5984" spans="1:17" x14ac:dyDescent="0.25">
      <c r="A5984" t="s">
        <v>517</v>
      </c>
      <c r="B5984" t="s">
        <v>518</v>
      </c>
      <c r="C5984" t="s">
        <v>506</v>
      </c>
      <c r="D5984" t="s">
        <v>361</v>
      </c>
      <c r="E5984" t="s">
        <v>311</v>
      </c>
      <c r="F5984" t="s">
        <v>260</v>
      </c>
      <c r="G5984" t="s">
        <v>188</v>
      </c>
      <c r="H5984" t="s">
        <v>455</v>
      </c>
      <c r="I5984" t="s">
        <v>455</v>
      </c>
      <c r="M5984" t="s">
        <v>380</v>
      </c>
      <c r="O5984" t="s">
        <v>264</v>
      </c>
      <c r="P5984">
        <v>2020</v>
      </c>
      <c r="Q5984">
        <v>0</v>
      </c>
    </row>
    <row r="5985" spans="1:17" x14ac:dyDescent="0.25">
      <c r="A5985" t="s">
        <v>517</v>
      </c>
      <c r="B5985" t="s">
        <v>518</v>
      </c>
      <c r="C5985" t="s">
        <v>506</v>
      </c>
      <c r="D5985" t="s">
        <v>361</v>
      </c>
      <c r="E5985" t="s">
        <v>311</v>
      </c>
      <c r="F5985" t="s">
        <v>260</v>
      </c>
      <c r="G5985" t="s">
        <v>188</v>
      </c>
      <c r="H5985" t="s">
        <v>455</v>
      </c>
      <c r="I5985" t="s">
        <v>455</v>
      </c>
      <c r="M5985" t="s">
        <v>380</v>
      </c>
      <c r="O5985" t="s">
        <v>265</v>
      </c>
      <c r="P5985">
        <v>2020</v>
      </c>
      <c r="Q5985">
        <v>1</v>
      </c>
    </row>
    <row r="5986" spans="1:17" x14ac:dyDescent="0.25">
      <c r="A5986" t="s">
        <v>517</v>
      </c>
      <c r="B5986" t="s">
        <v>518</v>
      </c>
      <c r="C5986" t="s">
        <v>506</v>
      </c>
      <c r="D5986" t="s">
        <v>361</v>
      </c>
      <c r="E5986" t="s">
        <v>311</v>
      </c>
      <c r="F5986" t="s">
        <v>260</v>
      </c>
      <c r="G5986" t="s">
        <v>188</v>
      </c>
      <c r="H5986" t="s">
        <v>455</v>
      </c>
      <c r="I5986" t="s">
        <v>455</v>
      </c>
      <c r="M5986" t="s">
        <v>380</v>
      </c>
      <c r="O5986" t="s">
        <v>194</v>
      </c>
      <c r="P5986">
        <v>2030</v>
      </c>
      <c r="Q5986">
        <v>0</v>
      </c>
    </row>
    <row r="5987" spans="1:17" x14ac:dyDescent="0.25">
      <c r="A5987" t="s">
        <v>517</v>
      </c>
      <c r="B5987" t="s">
        <v>518</v>
      </c>
      <c r="C5987" t="s">
        <v>506</v>
      </c>
      <c r="D5987" t="s">
        <v>361</v>
      </c>
      <c r="E5987" t="s">
        <v>311</v>
      </c>
      <c r="F5987" t="s">
        <v>260</v>
      </c>
      <c r="G5987" t="s">
        <v>188</v>
      </c>
      <c r="H5987" t="s">
        <v>455</v>
      </c>
      <c r="I5987" t="s">
        <v>455</v>
      </c>
      <c r="M5987" t="s">
        <v>380</v>
      </c>
      <c r="O5987" t="s">
        <v>194</v>
      </c>
      <c r="P5987">
        <v>2050</v>
      </c>
      <c r="Q5987">
        <v>0</v>
      </c>
    </row>
    <row r="5988" spans="1:17" x14ac:dyDescent="0.25">
      <c r="A5988" t="s">
        <v>517</v>
      </c>
      <c r="B5988" t="s">
        <v>518</v>
      </c>
      <c r="C5988" t="s">
        <v>506</v>
      </c>
      <c r="D5988" t="s">
        <v>361</v>
      </c>
      <c r="E5988" t="s">
        <v>311</v>
      </c>
      <c r="F5988" t="s">
        <v>260</v>
      </c>
      <c r="G5988" t="s">
        <v>188</v>
      </c>
      <c r="H5988" t="s">
        <v>455</v>
      </c>
      <c r="I5988" t="s">
        <v>455</v>
      </c>
      <c r="M5988" t="s">
        <v>380</v>
      </c>
      <c r="O5988" t="s">
        <v>264</v>
      </c>
      <c r="P5988">
        <v>2050</v>
      </c>
      <c r="Q5988">
        <v>0</v>
      </c>
    </row>
    <row r="5989" spans="1:17" x14ac:dyDescent="0.25">
      <c r="A5989" t="s">
        <v>517</v>
      </c>
      <c r="B5989" t="s">
        <v>518</v>
      </c>
      <c r="C5989" t="s">
        <v>506</v>
      </c>
      <c r="D5989" t="s">
        <v>361</v>
      </c>
      <c r="E5989" t="s">
        <v>311</v>
      </c>
      <c r="F5989" t="s">
        <v>260</v>
      </c>
      <c r="G5989" t="s">
        <v>188</v>
      </c>
      <c r="H5989" t="s">
        <v>455</v>
      </c>
      <c r="I5989" t="s">
        <v>455</v>
      </c>
      <c r="M5989" t="s">
        <v>380</v>
      </c>
      <c r="O5989" t="s">
        <v>265</v>
      </c>
      <c r="P5989">
        <v>2050</v>
      </c>
      <c r="Q5989">
        <v>1</v>
      </c>
    </row>
    <row r="5990" spans="1:17" x14ac:dyDescent="0.25">
      <c r="A5990" t="s">
        <v>517</v>
      </c>
      <c r="B5990" t="s">
        <v>518</v>
      </c>
      <c r="C5990" t="s">
        <v>506</v>
      </c>
      <c r="D5990" t="s">
        <v>361</v>
      </c>
      <c r="E5990" t="s">
        <v>311</v>
      </c>
      <c r="F5990" t="s">
        <v>260</v>
      </c>
      <c r="G5990" t="s">
        <v>188</v>
      </c>
      <c r="H5990" t="s">
        <v>339</v>
      </c>
      <c r="I5990" t="s">
        <v>4</v>
      </c>
      <c r="J5990" t="s">
        <v>235</v>
      </c>
      <c r="K5990" t="s">
        <v>328</v>
      </c>
      <c r="L5990" t="s">
        <v>237</v>
      </c>
      <c r="M5990" t="s">
        <v>379</v>
      </c>
      <c r="O5990" t="s">
        <v>194</v>
      </c>
      <c r="P5990">
        <v>2015</v>
      </c>
      <c r="Q5990">
        <v>0.54</v>
      </c>
    </row>
    <row r="5991" spans="1:17" x14ac:dyDescent="0.25">
      <c r="A5991" t="s">
        <v>517</v>
      </c>
      <c r="B5991" t="s">
        <v>518</v>
      </c>
      <c r="C5991" t="s">
        <v>506</v>
      </c>
      <c r="D5991" t="s">
        <v>361</v>
      </c>
      <c r="E5991" t="s">
        <v>311</v>
      </c>
      <c r="F5991" t="s">
        <v>260</v>
      </c>
      <c r="G5991" t="s">
        <v>188</v>
      </c>
      <c r="H5991" t="s">
        <v>339</v>
      </c>
      <c r="I5991" t="s">
        <v>4</v>
      </c>
      <c r="J5991" t="s">
        <v>235</v>
      </c>
      <c r="K5991" t="s">
        <v>328</v>
      </c>
      <c r="L5991" t="s">
        <v>237</v>
      </c>
      <c r="M5991" t="s">
        <v>379</v>
      </c>
      <c r="O5991" t="s">
        <v>194</v>
      </c>
      <c r="P5991">
        <v>2020</v>
      </c>
      <c r="Q5991">
        <v>0.55000000000000004</v>
      </c>
    </row>
    <row r="5992" spans="1:17" x14ac:dyDescent="0.25">
      <c r="A5992" t="s">
        <v>517</v>
      </c>
      <c r="B5992" t="s">
        <v>518</v>
      </c>
      <c r="C5992" t="s">
        <v>506</v>
      </c>
      <c r="D5992" t="s">
        <v>361</v>
      </c>
      <c r="E5992" t="s">
        <v>311</v>
      </c>
      <c r="F5992" t="s">
        <v>260</v>
      </c>
      <c r="G5992" t="s">
        <v>188</v>
      </c>
      <c r="H5992" t="s">
        <v>339</v>
      </c>
      <c r="I5992" t="s">
        <v>4</v>
      </c>
      <c r="J5992" t="s">
        <v>235</v>
      </c>
      <c r="K5992" t="s">
        <v>328</v>
      </c>
      <c r="L5992" t="s">
        <v>237</v>
      </c>
      <c r="M5992" t="s">
        <v>379</v>
      </c>
      <c r="O5992" t="s">
        <v>264</v>
      </c>
      <c r="P5992">
        <v>2020</v>
      </c>
      <c r="Q5992">
        <v>0.46</v>
      </c>
    </row>
    <row r="5993" spans="1:17" x14ac:dyDescent="0.25">
      <c r="A5993" t="s">
        <v>517</v>
      </c>
      <c r="B5993" t="s">
        <v>518</v>
      </c>
      <c r="C5993" t="s">
        <v>506</v>
      </c>
      <c r="D5993" t="s">
        <v>361</v>
      </c>
      <c r="E5993" t="s">
        <v>311</v>
      </c>
      <c r="F5993" t="s">
        <v>260</v>
      </c>
      <c r="G5993" t="s">
        <v>188</v>
      </c>
      <c r="H5993" t="s">
        <v>339</v>
      </c>
      <c r="I5993" t="s">
        <v>4</v>
      </c>
      <c r="J5993" t="s">
        <v>235</v>
      </c>
      <c r="K5993" t="s">
        <v>328</v>
      </c>
      <c r="L5993" t="s">
        <v>237</v>
      </c>
      <c r="M5993" t="s">
        <v>379</v>
      </c>
      <c r="O5993" t="s">
        <v>265</v>
      </c>
      <c r="P5993">
        <v>2020</v>
      </c>
      <c r="Q5993">
        <v>0.63</v>
      </c>
    </row>
    <row r="5994" spans="1:17" x14ac:dyDescent="0.25">
      <c r="A5994" t="s">
        <v>517</v>
      </c>
      <c r="B5994" t="s">
        <v>518</v>
      </c>
      <c r="C5994" t="s">
        <v>506</v>
      </c>
      <c r="D5994" t="s">
        <v>361</v>
      </c>
      <c r="E5994" t="s">
        <v>311</v>
      </c>
      <c r="F5994" t="s">
        <v>260</v>
      </c>
      <c r="G5994" t="s">
        <v>188</v>
      </c>
      <c r="H5994" t="s">
        <v>339</v>
      </c>
      <c r="I5994" t="s">
        <v>4</v>
      </c>
      <c r="J5994" t="s">
        <v>235</v>
      </c>
      <c r="K5994" t="s">
        <v>328</v>
      </c>
      <c r="L5994" t="s">
        <v>237</v>
      </c>
      <c r="M5994" t="s">
        <v>379</v>
      </c>
      <c r="O5994" t="s">
        <v>194</v>
      </c>
      <c r="P5994">
        <v>2030</v>
      </c>
      <c r="Q5994">
        <v>0.55000000000000004</v>
      </c>
    </row>
    <row r="5995" spans="1:17" x14ac:dyDescent="0.25">
      <c r="A5995" t="s">
        <v>517</v>
      </c>
      <c r="B5995" t="s">
        <v>518</v>
      </c>
      <c r="C5995" t="s">
        <v>506</v>
      </c>
      <c r="D5995" t="s">
        <v>361</v>
      </c>
      <c r="E5995" t="s">
        <v>311</v>
      </c>
      <c r="F5995" t="s">
        <v>260</v>
      </c>
      <c r="G5995" t="s">
        <v>188</v>
      </c>
      <c r="H5995" t="s">
        <v>339</v>
      </c>
      <c r="I5995" t="s">
        <v>4</v>
      </c>
      <c r="J5995" t="s">
        <v>235</v>
      </c>
      <c r="K5995" t="s">
        <v>328</v>
      </c>
      <c r="L5995" t="s">
        <v>237</v>
      </c>
      <c r="M5995" t="s">
        <v>379</v>
      </c>
      <c r="O5995" t="s">
        <v>194</v>
      </c>
      <c r="P5995">
        <v>2050</v>
      </c>
      <c r="Q5995">
        <v>0.55000000000000004</v>
      </c>
    </row>
    <row r="5996" spans="1:17" x14ac:dyDescent="0.25">
      <c r="A5996" t="s">
        <v>517</v>
      </c>
      <c r="B5996" t="s">
        <v>518</v>
      </c>
      <c r="C5996" t="s">
        <v>506</v>
      </c>
      <c r="D5996" t="s">
        <v>361</v>
      </c>
      <c r="E5996" t="s">
        <v>311</v>
      </c>
      <c r="F5996" t="s">
        <v>260</v>
      </c>
      <c r="G5996" t="s">
        <v>188</v>
      </c>
      <c r="H5996" t="s">
        <v>339</v>
      </c>
      <c r="I5996" t="s">
        <v>4</v>
      </c>
      <c r="J5996" t="s">
        <v>235</v>
      </c>
      <c r="K5996" t="s">
        <v>328</v>
      </c>
      <c r="L5996" t="s">
        <v>237</v>
      </c>
      <c r="M5996" t="s">
        <v>379</v>
      </c>
      <c r="O5996" t="s">
        <v>264</v>
      </c>
      <c r="P5996">
        <v>2050</v>
      </c>
      <c r="Q5996">
        <v>0.41</v>
      </c>
    </row>
    <row r="5997" spans="1:17" x14ac:dyDescent="0.25">
      <c r="A5997" t="s">
        <v>517</v>
      </c>
      <c r="B5997" t="s">
        <v>518</v>
      </c>
      <c r="C5997" t="s">
        <v>506</v>
      </c>
      <c r="D5997" t="s">
        <v>361</v>
      </c>
      <c r="E5997" t="s">
        <v>311</v>
      </c>
      <c r="F5997" t="s">
        <v>260</v>
      </c>
      <c r="G5997" t="s">
        <v>188</v>
      </c>
      <c r="H5997" t="s">
        <v>339</v>
      </c>
      <c r="I5997" t="s">
        <v>4</v>
      </c>
      <c r="J5997" t="s">
        <v>235</v>
      </c>
      <c r="K5997" t="s">
        <v>328</v>
      </c>
      <c r="L5997" t="s">
        <v>237</v>
      </c>
      <c r="M5997" t="s">
        <v>379</v>
      </c>
      <c r="O5997" t="s">
        <v>265</v>
      </c>
      <c r="P5997">
        <v>2050</v>
      </c>
      <c r="Q5997">
        <v>0.68</v>
      </c>
    </row>
    <row r="5998" spans="1:17" x14ac:dyDescent="0.25">
      <c r="A5998" t="s">
        <v>519</v>
      </c>
      <c r="B5998" t="s">
        <v>520</v>
      </c>
      <c r="C5998" t="s">
        <v>509</v>
      </c>
      <c r="D5998" t="s">
        <v>361</v>
      </c>
      <c r="E5998" t="s">
        <v>311</v>
      </c>
      <c r="F5998" t="s">
        <v>187</v>
      </c>
      <c r="G5998" t="s">
        <v>195</v>
      </c>
      <c r="H5998" t="s">
        <v>417</v>
      </c>
      <c r="I5998" t="s">
        <v>418</v>
      </c>
      <c r="J5998" t="s">
        <v>419</v>
      </c>
      <c r="K5998" t="s">
        <v>191</v>
      </c>
      <c r="N5998" t="s">
        <v>206</v>
      </c>
      <c r="O5998" t="s">
        <v>194</v>
      </c>
      <c r="P5998">
        <v>2015</v>
      </c>
      <c r="Q5998">
        <v>2.5130851950582501E-2</v>
      </c>
    </row>
    <row r="5999" spans="1:17" x14ac:dyDescent="0.25">
      <c r="A5999" t="s">
        <v>519</v>
      </c>
      <c r="B5999" t="s">
        <v>520</v>
      </c>
      <c r="C5999" t="s">
        <v>509</v>
      </c>
      <c r="D5999" t="s">
        <v>361</v>
      </c>
      <c r="E5999" t="s">
        <v>311</v>
      </c>
      <c r="F5999" t="s">
        <v>187</v>
      </c>
      <c r="G5999" t="s">
        <v>195</v>
      </c>
      <c r="H5999" t="s">
        <v>417</v>
      </c>
      <c r="I5999" t="s">
        <v>418</v>
      </c>
      <c r="J5999" t="s">
        <v>419</v>
      </c>
      <c r="K5999" t="s">
        <v>191</v>
      </c>
      <c r="N5999" t="s">
        <v>206</v>
      </c>
      <c r="O5999" t="s">
        <v>194</v>
      </c>
      <c r="P5999">
        <v>2020</v>
      </c>
      <c r="Q5999">
        <v>2.5130851949997798E-2</v>
      </c>
    </row>
    <row r="6000" spans="1:17" x14ac:dyDescent="0.25">
      <c r="A6000" t="s">
        <v>519</v>
      </c>
      <c r="B6000" t="s">
        <v>520</v>
      </c>
      <c r="C6000" t="s">
        <v>509</v>
      </c>
      <c r="D6000" t="s">
        <v>361</v>
      </c>
      <c r="E6000" t="s">
        <v>311</v>
      </c>
      <c r="F6000" t="s">
        <v>187</v>
      </c>
      <c r="G6000" t="s">
        <v>195</v>
      </c>
      <c r="H6000" t="s">
        <v>417</v>
      </c>
      <c r="I6000" t="s">
        <v>418</v>
      </c>
      <c r="J6000" t="s">
        <v>419</v>
      </c>
      <c r="K6000" t="s">
        <v>191</v>
      </c>
      <c r="N6000" t="s">
        <v>206</v>
      </c>
      <c r="O6000" t="s">
        <v>264</v>
      </c>
      <c r="P6000">
        <v>2020</v>
      </c>
      <c r="Q6000">
        <v>1.91471036411416E-2</v>
      </c>
    </row>
    <row r="6001" spans="1:17" x14ac:dyDescent="0.25">
      <c r="A6001" t="s">
        <v>519</v>
      </c>
      <c r="B6001" t="s">
        <v>520</v>
      </c>
      <c r="C6001" t="s">
        <v>509</v>
      </c>
      <c r="D6001" t="s">
        <v>361</v>
      </c>
      <c r="E6001" t="s">
        <v>311</v>
      </c>
      <c r="F6001" t="s">
        <v>187</v>
      </c>
      <c r="G6001" t="s">
        <v>195</v>
      </c>
      <c r="H6001" t="s">
        <v>417</v>
      </c>
      <c r="I6001" t="s">
        <v>418</v>
      </c>
      <c r="J6001" t="s">
        <v>419</v>
      </c>
      <c r="K6001" t="s">
        <v>191</v>
      </c>
      <c r="N6001" t="s">
        <v>206</v>
      </c>
      <c r="O6001" t="s">
        <v>265</v>
      </c>
      <c r="P6001">
        <v>2020</v>
      </c>
      <c r="Q6001">
        <v>2.9424379567667799E-2</v>
      </c>
    </row>
    <row r="6002" spans="1:17" x14ac:dyDescent="0.25">
      <c r="A6002" t="s">
        <v>519</v>
      </c>
      <c r="B6002" t="s">
        <v>520</v>
      </c>
      <c r="C6002" t="s">
        <v>509</v>
      </c>
      <c r="D6002" t="s">
        <v>361</v>
      </c>
      <c r="E6002" t="s">
        <v>311</v>
      </c>
      <c r="F6002" t="s">
        <v>187</v>
      </c>
      <c r="G6002" t="s">
        <v>195</v>
      </c>
      <c r="H6002" t="s">
        <v>417</v>
      </c>
      <c r="I6002" t="s">
        <v>418</v>
      </c>
      <c r="J6002" t="s">
        <v>419</v>
      </c>
      <c r="K6002" t="s">
        <v>191</v>
      </c>
      <c r="N6002" t="s">
        <v>206</v>
      </c>
      <c r="O6002" t="s">
        <v>194</v>
      </c>
      <c r="P6002">
        <v>2030</v>
      </c>
      <c r="Q6002">
        <v>2.5143235156409802E-2</v>
      </c>
    </row>
    <row r="6003" spans="1:17" x14ac:dyDescent="0.25">
      <c r="A6003" t="s">
        <v>519</v>
      </c>
      <c r="B6003" t="s">
        <v>520</v>
      </c>
      <c r="C6003" t="s">
        <v>509</v>
      </c>
      <c r="D6003" t="s">
        <v>361</v>
      </c>
      <c r="E6003" t="s">
        <v>311</v>
      </c>
      <c r="F6003" t="s">
        <v>187</v>
      </c>
      <c r="G6003" t="s">
        <v>195</v>
      </c>
      <c r="H6003" t="s">
        <v>417</v>
      </c>
      <c r="I6003" t="s">
        <v>418</v>
      </c>
      <c r="J6003" t="s">
        <v>419</v>
      </c>
      <c r="K6003" t="s">
        <v>191</v>
      </c>
      <c r="N6003" t="s">
        <v>206</v>
      </c>
      <c r="O6003" t="s">
        <v>194</v>
      </c>
      <c r="P6003">
        <v>2050</v>
      </c>
      <c r="Q6003">
        <v>2.50810859363832E-2</v>
      </c>
    </row>
    <row r="6004" spans="1:17" x14ac:dyDescent="0.25">
      <c r="A6004" t="s">
        <v>519</v>
      </c>
      <c r="B6004" t="s">
        <v>520</v>
      </c>
      <c r="C6004" t="s">
        <v>509</v>
      </c>
      <c r="D6004" t="s">
        <v>361</v>
      </c>
      <c r="E6004" t="s">
        <v>311</v>
      </c>
      <c r="F6004" t="s">
        <v>187</v>
      </c>
      <c r="G6004" t="s">
        <v>195</v>
      </c>
      <c r="H6004" t="s">
        <v>417</v>
      </c>
      <c r="I6004" t="s">
        <v>418</v>
      </c>
      <c r="J6004" t="s">
        <v>419</v>
      </c>
      <c r="K6004" t="s">
        <v>191</v>
      </c>
      <c r="N6004" t="s">
        <v>206</v>
      </c>
      <c r="O6004" t="s">
        <v>264</v>
      </c>
      <c r="P6004">
        <v>2050</v>
      </c>
      <c r="Q6004">
        <v>1.5273482030501001E-2</v>
      </c>
    </row>
    <row r="6005" spans="1:17" x14ac:dyDescent="0.25">
      <c r="A6005" t="s">
        <v>519</v>
      </c>
      <c r="B6005" t="s">
        <v>520</v>
      </c>
      <c r="C6005" t="s">
        <v>509</v>
      </c>
      <c r="D6005" t="s">
        <v>361</v>
      </c>
      <c r="E6005" t="s">
        <v>311</v>
      </c>
      <c r="F6005" t="s">
        <v>187</v>
      </c>
      <c r="G6005" t="s">
        <v>195</v>
      </c>
      <c r="H6005" t="s">
        <v>417</v>
      </c>
      <c r="I6005" t="s">
        <v>418</v>
      </c>
      <c r="J6005" t="s">
        <v>419</v>
      </c>
      <c r="K6005" t="s">
        <v>191</v>
      </c>
      <c r="N6005" t="s">
        <v>206</v>
      </c>
      <c r="O6005" t="s">
        <v>265</v>
      </c>
      <c r="P6005">
        <v>2050</v>
      </c>
      <c r="Q6005">
        <v>3.0510192794129101E-2</v>
      </c>
    </row>
    <row r="6006" spans="1:17" x14ac:dyDescent="0.25">
      <c r="A6006" t="s">
        <v>519</v>
      </c>
      <c r="B6006" t="s">
        <v>520</v>
      </c>
      <c r="C6006" t="s">
        <v>509</v>
      </c>
      <c r="D6006" t="s">
        <v>361</v>
      </c>
      <c r="E6006" t="s">
        <v>311</v>
      </c>
      <c r="F6006" t="s">
        <v>187</v>
      </c>
      <c r="G6006" t="s">
        <v>195</v>
      </c>
      <c r="H6006" t="s">
        <v>421</v>
      </c>
      <c r="I6006" t="s">
        <v>197</v>
      </c>
      <c r="J6006" t="s">
        <v>422</v>
      </c>
      <c r="O6006" t="s">
        <v>194</v>
      </c>
      <c r="P6006">
        <v>2015</v>
      </c>
      <c r="Q6006">
        <v>0.45567839700000001</v>
      </c>
    </row>
    <row r="6007" spans="1:17" x14ac:dyDescent="0.25">
      <c r="A6007" t="s">
        <v>519</v>
      </c>
      <c r="B6007" t="s">
        <v>520</v>
      </c>
      <c r="C6007" t="s">
        <v>509</v>
      </c>
      <c r="D6007" t="s">
        <v>361</v>
      </c>
      <c r="E6007" t="s">
        <v>311</v>
      </c>
      <c r="F6007" t="s">
        <v>187</v>
      </c>
      <c r="G6007" t="s">
        <v>195</v>
      </c>
      <c r="H6007" t="s">
        <v>421</v>
      </c>
      <c r="I6007" t="s">
        <v>197</v>
      </c>
      <c r="J6007" t="s">
        <v>422</v>
      </c>
      <c r="O6007" t="s">
        <v>194</v>
      </c>
      <c r="P6007">
        <v>2020</v>
      </c>
      <c r="Q6007">
        <v>0.45567839799999998</v>
      </c>
    </row>
    <row r="6008" spans="1:17" x14ac:dyDescent="0.25">
      <c r="A6008" t="s">
        <v>519</v>
      </c>
      <c r="B6008" t="s">
        <v>520</v>
      </c>
      <c r="C6008" t="s">
        <v>509</v>
      </c>
      <c r="D6008" t="s">
        <v>361</v>
      </c>
      <c r="E6008" t="s">
        <v>311</v>
      </c>
      <c r="F6008" t="s">
        <v>187</v>
      </c>
      <c r="G6008" t="s">
        <v>195</v>
      </c>
      <c r="H6008" t="s">
        <v>421</v>
      </c>
      <c r="I6008" t="s">
        <v>197</v>
      </c>
      <c r="J6008" t="s">
        <v>422</v>
      </c>
      <c r="O6008" t="s">
        <v>264</v>
      </c>
      <c r="P6008">
        <v>2020</v>
      </c>
      <c r="Q6008">
        <v>0.44023483499999999</v>
      </c>
    </row>
    <row r="6009" spans="1:17" x14ac:dyDescent="0.25">
      <c r="A6009" t="s">
        <v>519</v>
      </c>
      <c r="B6009" t="s">
        <v>520</v>
      </c>
      <c r="C6009" t="s">
        <v>509</v>
      </c>
      <c r="D6009" t="s">
        <v>361</v>
      </c>
      <c r="E6009" t="s">
        <v>311</v>
      </c>
      <c r="F6009" t="s">
        <v>187</v>
      </c>
      <c r="G6009" t="s">
        <v>195</v>
      </c>
      <c r="H6009" t="s">
        <v>421</v>
      </c>
      <c r="I6009" t="s">
        <v>197</v>
      </c>
      <c r="J6009" t="s">
        <v>422</v>
      </c>
      <c r="O6009" t="s">
        <v>265</v>
      </c>
      <c r="P6009">
        <v>2020</v>
      </c>
      <c r="Q6009">
        <v>0.61598451499999995</v>
      </c>
    </row>
    <row r="6010" spans="1:17" x14ac:dyDescent="0.25">
      <c r="A6010" t="s">
        <v>519</v>
      </c>
      <c r="B6010" t="s">
        <v>520</v>
      </c>
      <c r="C6010" t="s">
        <v>509</v>
      </c>
      <c r="D6010" t="s">
        <v>361</v>
      </c>
      <c r="E6010" t="s">
        <v>311</v>
      </c>
      <c r="F6010" t="s">
        <v>187</v>
      </c>
      <c r="G6010" t="s">
        <v>195</v>
      </c>
      <c r="H6010" t="s">
        <v>421</v>
      </c>
      <c r="I6010" t="s">
        <v>197</v>
      </c>
      <c r="J6010" t="s">
        <v>422</v>
      </c>
      <c r="O6010" t="s">
        <v>194</v>
      </c>
      <c r="P6010">
        <v>2030</v>
      </c>
      <c r="Q6010">
        <v>0.45765732999999997</v>
      </c>
    </row>
    <row r="6011" spans="1:17" x14ac:dyDescent="0.25">
      <c r="A6011" t="s">
        <v>519</v>
      </c>
      <c r="B6011" t="s">
        <v>520</v>
      </c>
      <c r="C6011" t="s">
        <v>509</v>
      </c>
      <c r="D6011" t="s">
        <v>361</v>
      </c>
      <c r="E6011" t="s">
        <v>311</v>
      </c>
      <c r="F6011" t="s">
        <v>187</v>
      </c>
      <c r="G6011" t="s">
        <v>195</v>
      </c>
      <c r="H6011" t="s">
        <v>421</v>
      </c>
      <c r="I6011" t="s">
        <v>197</v>
      </c>
      <c r="J6011" t="s">
        <v>422</v>
      </c>
      <c r="O6011" t="s">
        <v>194</v>
      </c>
      <c r="P6011">
        <v>2050</v>
      </c>
      <c r="Q6011">
        <v>0.448303803</v>
      </c>
    </row>
    <row r="6012" spans="1:17" x14ac:dyDescent="0.25">
      <c r="A6012" t="s">
        <v>519</v>
      </c>
      <c r="B6012" t="s">
        <v>520</v>
      </c>
      <c r="C6012" t="s">
        <v>509</v>
      </c>
      <c r="D6012" t="s">
        <v>361</v>
      </c>
      <c r="E6012" t="s">
        <v>311</v>
      </c>
      <c r="F6012" t="s">
        <v>187</v>
      </c>
      <c r="G6012" t="s">
        <v>195</v>
      </c>
      <c r="H6012" t="s">
        <v>421</v>
      </c>
      <c r="I6012" t="s">
        <v>197</v>
      </c>
      <c r="J6012" t="s">
        <v>422</v>
      </c>
      <c r="O6012" t="s">
        <v>264</v>
      </c>
      <c r="P6012">
        <v>2050</v>
      </c>
      <c r="Q6012">
        <v>0.43676239300000003</v>
      </c>
    </row>
    <row r="6013" spans="1:17" x14ac:dyDescent="0.25">
      <c r="A6013" t="s">
        <v>519</v>
      </c>
      <c r="B6013" t="s">
        <v>520</v>
      </c>
      <c r="C6013" t="s">
        <v>509</v>
      </c>
      <c r="D6013" t="s">
        <v>361</v>
      </c>
      <c r="E6013" t="s">
        <v>311</v>
      </c>
      <c r="F6013" t="s">
        <v>187</v>
      </c>
      <c r="G6013" t="s">
        <v>195</v>
      </c>
      <c r="H6013" t="s">
        <v>421</v>
      </c>
      <c r="I6013" t="s">
        <v>197</v>
      </c>
      <c r="J6013" t="s">
        <v>422</v>
      </c>
      <c r="O6013" t="s">
        <v>265</v>
      </c>
      <c r="P6013">
        <v>2050</v>
      </c>
      <c r="Q6013">
        <v>0.62512418599999997</v>
      </c>
    </row>
    <row r="6014" spans="1:17" x14ac:dyDescent="0.25">
      <c r="A6014" t="s">
        <v>519</v>
      </c>
      <c r="B6014" t="s">
        <v>520</v>
      </c>
      <c r="C6014" t="s">
        <v>509</v>
      </c>
      <c r="D6014" t="s">
        <v>361</v>
      </c>
      <c r="E6014" t="s">
        <v>311</v>
      </c>
      <c r="F6014" t="s">
        <v>187</v>
      </c>
      <c r="G6014" t="s">
        <v>195</v>
      </c>
      <c r="H6014" t="s">
        <v>200</v>
      </c>
      <c r="I6014" t="s">
        <v>201</v>
      </c>
      <c r="K6014" t="s">
        <v>202</v>
      </c>
      <c r="N6014" t="s">
        <v>206</v>
      </c>
      <c r="O6014" t="s">
        <v>194</v>
      </c>
      <c r="P6014">
        <v>2015</v>
      </c>
      <c r="Q6014">
        <v>2.5</v>
      </c>
    </row>
    <row r="6015" spans="1:17" x14ac:dyDescent="0.25">
      <c r="A6015" t="s">
        <v>519</v>
      </c>
      <c r="B6015" t="s">
        <v>520</v>
      </c>
      <c r="C6015" t="s">
        <v>509</v>
      </c>
      <c r="D6015" t="s">
        <v>361</v>
      </c>
      <c r="E6015" t="s">
        <v>311</v>
      </c>
      <c r="F6015" t="s">
        <v>187</v>
      </c>
      <c r="G6015" t="s">
        <v>195</v>
      </c>
      <c r="H6015" t="s">
        <v>200</v>
      </c>
      <c r="I6015" t="s">
        <v>201</v>
      </c>
      <c r="K6015" t="s">
        <v>202</v>
      </c>
      <c r="N6015" t="s">
        <v>206</v>
      </c>
      <c r="O6015" t="s">
        <v>194</v>
      </c>
      <c r="P6015">
        <v>2020</v>
      </c>
      <c r="Q6015">
        <v>2.5</v>
      </c>
    </row>
    <row r="6016" spans="1:17" x14ac:dyDescent="0.25">
      <c r="A6016" t="s">
        <v>519</v>
      </c>
      <c r="B6016" t="s">
        <v>520</v>
      </c>
      <c r="C6016" t="s">
        <v>509</v>
      </c>
      <c r="D6016" t="s">
        <v>361</v>
      </c>
      <c r="E6016" t="s">
        <v>311</v>
      </c>
      <c r="F6016" t="s">
        <v>187</v>
      </c>
      <c r="G6016" t="s">
        <v>195</v>
      </c>
      <c r="H6016" t="s">
        <v>200</v>
      </c>
      <c r="I6016" t="s">
        <v>201</v>
      </c>
      <c r="K6016" t="s">
        <v>202</v>
      </c>
      <c r="N6016" t="s">
        <v>206</v>
      </c>
      <c r="O6016" t="s">
        <v>264</v>
      </c>
      <c r="P6016">
        <v>2020</v>
      </c>
      <c r="Q6016">
        <v>2</v>
      </c>
    </row>
    <row r="6017" spans="1:17" x14ac:dyDescent="0.25">
      <c r="A6017" t="s">
        <v>519</v>
      </c>
      <c r="B6017" t="s">
        <v>520</v>
      </c>
      <c r="C6017" t="s">
        <v>509</v>
      </c>
      <c r="D6017" t="s">
        <v>361</v>
      </c>
      <c r="E6017" t="s">
        <v>311</v>
      </c>
      <c r="F6017" t="s">
        <v>187</v>
      </c>
      <c r="G6017" t="s">
        <v>195</v>
      </c>
      <c r="H6017" t="s">
        <v>200</v>
      </c>
      <c r="I6017" t="s">
        <v>201</v>
      </c>
      <c r="K6017" t="s">
        <v>202</v>
      </c>
      <c r="N6017" t="s">
        <v>206</v>
      </c>
      <c r="O6017" t="s">
        <v>265</v>
      </c>
      <c r="P6017">
        <v>2020</v>
      </c>
      <c r="Q6017">
        <v>3</v>
      </c>
    </row>
    <row r="6018" spans="1:17" x14ac:dyDescent="0.25">
      <c r="A6018" t="s">
        <v>519</v>
      </c>
      <c r="B6018" t="s">
        <v>520</v>
      </c>
      <c r="C6018" t="s">
        <v>509</v>
      </c>
      <c r="D6018" t="s">
        <v>361</v>
      </c>
      <c r="E6018" t="s">
        <v>311</v>
      </c>
      <c r="F6018" t="s">
        <v>187</v>
      </c>
      <c r="G6018" t="s">
        <v>195</v>
      </c>
      <c r="H6018" t="s">
        <v>200</v>
      </c>
      <c r="I6018" t="s">
        <v>201</v>
      </c>
      <c r="K6018" t="s">
        <v>202</v>
      </c>
      <c r="N6018" t="s">
        <v>206</v>
      </c>
      <c r="O6018" t="s">
        <v>194</v>
      </c>
      <c r="P6018">
        <v>2030</v>
      </c>
      <c r="Q6018">
        <v>2.5</v>
      </c>
    </row>
    <row r="6019" spans="1:17" x14ac:dyDescent="0.25">
      <c r="A6019" t="s">
        <v>519</v>
      </c>
      <c r="B6019" t="s">
        <v>520</v>
      </c>
      <c r="C6019" t="s">
        <v>509</v>
      </c>
      <c r="D6019" t="s">
        <v>361</v>
      </c>
      <c r="E6019" t="s">
        <v>311</v>
      </c>
      <c r="F6019" t="s">
        <v>187</v>
      </c>
      <c r="G6019" t="s">
        <v>195</v>
      </c>
      <c r="H6019" t="s">
        <v>200</v>
      </c>
      <c r="I6019" t="s">
        <v>201</v>
      </c>
      <c r="K6019" t="s">
        <v>202</v>
      </c>
      <c r="N6019" t="s">
        <v>206</v>
      </c>
      <c r="O6019" t="s">
        <v>194</v>
      </c>
      <c r="P6019">
        <v>2050</v>
      </c>
      <c r="Q6019">
        <v>2.5</v>
      </c>
    </row>
    <row r="6020" spans="1:17" x14ac:dyDescent="0.25">
      <c r="A6020" t="s">
        <v>519</v>
      </c>
      <c r="B6020" t="s">
        <v>520</v>
      </c>
      <c r="C6020" t="s">
        <v>509</v>
      </c>
      <c r="D6020" t="s">
        <v>361</v>
      </c>
      <c r="E6020" t="s">
        <v>311</v>
      </c>
      <c r="F6020" t="s">
        <v>187</v>
      </c>
      <c r="G6020" t="s">
        <v>195</v>
      </c>
      <c r="H6020" t="s">
        <v>200</v>
      </c>
      <c r="I6020" t="s">
        <v>201</v>
      </c>
      <c r="K6020" t="s">
        <v>202</v>
      </c>
      <c r="N6020" t="s">
        <v>206</v>
      </c>
      <c r="O6020" t="s">
        <v>264</v>
      </c>
      <c r="P6020">
        <v>2050</v>
      </c>
      <c r="Q6020">
        <v>1.5</v>
      </c>
    </row>
    <row r="6021" spans="1:17" x14ac:dyDescent="0.25">
      <c r="A6021" t="s">
        <v>519</v>
      </c>
      <c r="B6021" t="s">
        <v>520</v>
      </c>
      <c r="C6021" t="s">
        <v>509</v>
      </c>
      <c r="D6021" t="s">
        <v>361</v>
      </c>
      <c r="E6021" t="s">
        <v>311</v>
      </c>
      <c r="F6021" t="s">
        <v>187</v>
      </c>
      <c r="G6021" t="s">
        <v>195</v>
      </c>
      <c r="H6021" t="s">
        <v>200</v>
      </c>
      <c r="I6021" t="s">
        <v>201</v>
      </c>
      <c r="K6021" t="s">
        <v>202</v>
      </c>
      <c r="N6021" t="s">
        <v>206</v>
      </c>
      <c r="O6021" t="s">
        <v>265</v>
      </c>
      <c r="P6021">
        <v>2050</v>
      </c>
      <c r="Q6021">
        <v>3</v>
      </c>
    </row>
    <row r="6022" spans="1:17" x14ac:dyDescent="0.25">
      <c r="A6022" t="s">
        <v>519</v>
      </c>
      <c r="B6022" t="s">
        <v>520</v>
      </c>
      <c r="C6022" t="s">
        <v>509</v>
      </c>
      <c r="D6022" t="s">
        <v>361</v>
      </c>
      <c r="E6022" t="s">
        <v>311</v>
      </c>
      <c r="F6022" t="s">
        <v>187</v>
      </c>
      <c r="G6022" t="s">
        <v>195</v>
      </c>
      <c r="H6022" t="s">
        <v>423</v>
      </c>
      <c r="I6022" t="s">
        <v>205</v>
      </c>
      <c r="J6022" t="s">
        <v>422</v>
      </c>
      <c r="M6022" t="s">
        <v>371</v>
      </c>
      <c r="O6022" t="s">
        <v>194</v>
      </c>
      <c r="P6022">
        <v>2015</v>
      </c>
      <c r="Q6022">
        <v>1</v>
      </c>
    </row>
    <row r="6023" spans="1:17" x14ac:dyDescent="0.25">
      <c r="A6023" t="s">
        <v>519</v>
      </c>
      <c r="B6023" t="s">
        <v>520</v>
      </c>
      <c r="C6023" t="s">
        <v>509</v>
      </c>
      <c r="D6023" t="s">
        <v>361</v>
      </c>
      <c r="E6023" t="s">
        <v>311</v>
      </c>
      <c r="F6023" t="s">
        <v>187</v>
      </c>
      <c r="G6023" t="s">
        <v>195</v>
      </c>
      <c r="H6023" t="s">
        <v>423</v>
      </c>
      <c r="I6023" t="s">
        <v>205</v>
      </c>
      <c r="J6023" t="s">
        <v>422</v>
      </c>
      <c r="M6023" t="s">
        <v>371</v>
      </c>
      <c r="O6023" t="s">
        <v>194</v>
      </c>
      <c r="P6023">
        <v>2020</v>
      </c>
      <c r="Q6023">
        <v>1</v>
      </c>
    </row>
    <row r="6024" spans="1:17" x14ac:dyDescent="0.25">
      <c r="A6024" t="s">
        <v>519</v>
      </c>
      <c r="B6024" t="s">
        <v>520</v>
      </c>
      <c r="C6024" t="s">
        <v>509</v>
      </c>
      <c r="D6024" t="s">
        <v>361</v>
      </c>
      <c r="E6024" t="s">
        <v>311</v>
      </c>
      <c r="F6024" t="s">
        <v>187</v>
      </c>
      <c r="G6024" t="s">
        <v>195</v>
      </c>
      <c r="H6024" t="s">
        <v>423</v>
      </c>
      <c r="I6024" t="s">
        <v>205</v>
      </c>
      <c r="J6024" t="s">
        <v>422</v>
      </c>
      <c r="M6024" t="s">
        <v>371</v>
      </c>
      <c r="O6024" t="s">
        <v>264</v>
      </c>
      <c r="P6024">
        <v>2020</v>
      </c>
      <c r="Q6024">
        <v>1</v>
      </c>
    </row>
    <row r="6025" spans="1:17" x14ac:dyDescent="0.25">
      <c r="A6025" t="s">
        <v>519</v>
      </c>
      <c r="B6025" t="s">
        <v>520</v>
      </c>
      <c r="C6025" t="s">
        <v>509</v>
      </c>
      <c r="D6025" t="s">
        <v>361</v>
      </c>
      <c r="E6025" t="s">
        <v>311</v>
      </c>
      <c r="F6025" t="s">
        <v>187</v>
      </c>
      <c r="G6025" t="s">
        <v>195</v>
      </c>
      <c r="H6025" t="s">
        <v>423</v>
      </c>
      <c r="I6025" t="s">
        <v>205</v>
      </c>
      <c r="J6025" t="s">
        <v>422</v>
      </c>
      <c r="M6025" t="s">
        <v>371</v>
      </c>
      <c r="O6025" t="s">
        <v>265</v>
      </c>
      <c r="P6025">
        <v>2020</v>
      </c>
      <c r="Q6025">
        <v>1</v>
      </c>
    </row>
    <row r="6026" spans="1:17" x14ac:dyDescent="0.25">
      <c r="A6026" t="s">
        <v>519</v>
      </c>
      <c r="B6026" t="s">
        <v>520</v>
      </c>
      <c r="C6026" t="s">
        <v>509</v>
      </c>
      <c r="D6026" t="s">
        <v>361</v>
      </c>
      <c r="E6026" t="s">
        <v>311</v>
      </c>
      <c r="F6026" t="s">
        <v>187</v>
      </c>
      <c r="G6026" t="s">
        <v>195</v>
      </c>
      <c r="H6026" t="s">
        <v>423</v>
      </c>
      <c r="I6026" t="s">
        <v>205</v>
      </c>
      <c r="J6026" t="s">
        <v>422</v>
      </c>
      <c r="M6026" t="s">
        <v>371</v>
      </c>
      <c r="O6026" t="s">
        <v>194</v>
      </c>
      <c r="P6026">
        <v>2030</v>
      </c>
      <c r="Q6026">
        <v>1</v>
      </c>
    </row>
    <row r="6027" spans="1:17" x14ac:dyDescent="0.25">
      <c r="A6027" t="s">
        <v>519</v>
      </c>
      <c r="B6027" t="s">
        <v>520</v>
      </c>
      <c r="C6027" t="s">
        <v>509</v>
      </c>
      <c r="D6027" t="s">
        <v>361</v>
      </c>
      <c r="E6027" t="s">
        <v>311</v>
      </c>
      <c r="F6027" t="s">
        <v>187</v>
      </c>
      <c r="G6027" t="s">
        <v>195</v>
      </c>
      <c r="H6027" t="s">
        <v>423</v>
      </c>
      <c r="I6027" t="s">
        <v>205</v>
      </c>
      <c r="J6027" t="s">
        <v>422</v>
      </c>
      <c r="M6027" t="s">
        <v>371</v>
      </c>
      <c r="O6027" t="s">
        <v>194</v>
      </c>
      <c r="P6027">
        <v>2050</v>
      </c>
      <c r="Q6027">
        <v>1</v>
      </c>
    </row>
    <row r="6028" spans="1:17" x14ac:dyDescent="0.25">
      <c r="A6028" t="s">
        <v>519</v>
      </c>
      <c r="B6028" t="s">
        <v>520</v>
      </c>
      <c r="C6028" t="s">
        <v>509</v>
      </c>
      <c r="D6028" t="s">
        <v>361</v>
      </c>
      <c r="E6028" t="s">
        <v>311</v>
      </c>
      <c r="F6028" t="s">
        <v>187</v>
      </c>
      <c r="G6028" t="s">
        <v>195</v>
      </c>
      <c r="H6028" t="s">
        <v>423</v>
      </c>
      <c r="I6028" t="s">
        <v>205</v>
      </c>
      <c r="J6028" t="s">
        <v>422</v>
      </c>
      <c r="M6028" t="s">
        <v>371</v>
      </c>
      <c r="O6028" t="s">
        <v>264</v>
      </c>
      <c r="P6028">
        <v>2050</v>
      </c>
      <c r="Q6028">
        <v>1</v>
      </c>
    </row>
    <row r="6029" spans="1:17" x14ac:dyDescent="0.25">
      <c r="A6029" t="s">
        <v>519</v>
      </c>
      <c r="B6029" t="s">
        <v>520</v>
      </c>
      <c r="C6029" t="s">
        <v>509</v>
      </c>
      <c r="D6029" t="s">
        <v>361</v>
      </c>
      <c r="E6029" t="s">
        <v>311</v>
      </c>
      <c r="F6029" t="s">
        <v>187</v>
      </c>
      <c r="G6029" t="s">
        <v>195</v>
      </c>
      <c r="H6029" t="s">
        <v>423</v>
      </c>
      <c r="I6029" t="s">
        <v>205</v>
      </c>
      <c r="J6029" t="s">
        <v>422</v>
      </c>
      <c r="M6029" t="s">
        <v>371</v>
      </c>
      <c r="O6029" t="s">
        <v>265</v>
      </c>
      <c r="P6029">
        <v>2050</v>
      </c>
      <c r="Q6029">
        <v>1</v>
      </c>
    </row>
    <row r="6030" spans="1:17" x14ac:dyDescent="0.25">
      <c r="A6030" t="s">
        <v>519</v>
      </c>
      <c r="B6030" t="s">
        <v>520</v>
      </c>
      <c r="C6030" t="s">
        <v>509</v>
      </c>
      <c r="D6030" t="s">
        <v>361</v>
      </c>
      <c r="E6030" t="s">
        <v>311</v>
      </c>
      <c r="F6030" t="s">
        <v>187</v>
      </c>
      <c r="G6030" t="s">
        <v>195</v>
      </c>
      <c r="H6030" t="s">
        <v>350</v>
      </c>
      <c r="I6030" t="s">
        <v>208</v>
      </c>
      <c r="J6030" t="s">
        <v>351</v>
      </c>
      <c r="K6030" t="s">
        <v>191</v>
      </c>
      <c r="M6030" t="s">
        <v>510</v>
      </c>
      <c r="N6030" t="s">
        <v>206</v>
      </c>
      <c r="O6030" t="s">
        <v>194</v>
      </c>
      <c r="P6030">
        <v>2015</v>
      </c>
      <c r="Q6030">
        <v>0.29303201449999999</v>
      </c>
    </row>
    <row r="6031" spans="1:17" x14ac:dyDescent="0.25">
      <c r="A6031" t="s">
        <v>519</v>
      </c>
      <c r="B6031" t="s">
        <v>520</v>
      </c>
      <c r="C6031" t="s">
        <v>509</v>
      </c>
      <c r="D6031" t="s">
        <v>361</v>
      </c>
      <c r="E6031" t="s">
        <v>311</v>
      </c>
      <c r="F6031" t="s">
        <v>187</v>
      </c>
      <c r="G6031" t="s">
        <v>195</v>
      </c>
      <c r="H6031" t="s">
        <v>350</v>
      </c>
      <c r="I6031" t="s">
        <v>208</v>
      </c>
      <c r="J6031" t="s">
        <v>351</v>
      </c>
      <c r="K6031" t="s">
        <v>191</v>
      </c>
      <c r="M6031" t="s">
        <v>510</v>
      </c>
      <c r="N6031" t="s">
        <v>206</v>
      </c>
      <c r="O6031" t="s">
        <v>194</v>
      </c>
      <c r="P6031">
        <v>2020</v>
      </c>
      <c r="Q6031">
        <v>0.29303201470000001</v>
      </c>
    </row>
    <row r="6032" spans="1:17" x14ac:dyDescent="0.25">
      <c r="A6032" t="s">
        <v>519</v>
      </c>
      <c r="B6032" t="s">
        <v>520</v>
      </c>
      <c r="C6032" t="s">
        <v>509</v>
      </c>
      <c r="D6032" t="s">
        <v>361</v>
      </c>
      <c r="E6032" t="s">
        <v>311</v>
      </c>
      <c r="F6032" t="s">
        <v>187</v>
      </c>
      <c r="G6032" t="s">
        <v>195</v>
      </c>
      <c r="H6032" t="s">
        <v>350</v>
      </c>
      <c r="I6032" t="s">
        <v>208</v>
      </c>
      <c r="J6032" t="s">
        <v>351</v>
      </c>
      <c r="K6032" t="s">
        <v>191</v>
      </c>
      <c r="M6032" t="s">
        <v>510</v>
      </c>
      <c r="N6032" t="s">
        <v>206</v>
      </c>
      <c r="O6032" t="s">
        <v>264</v>
      </c>
      <c r="P6032">
        <v>2020</v>
      </c>
      <c r="Q6032">
        <v>0.26</v>
      </c>
    </row>
    <row r="6033" spans="1:17" x14ac:dyDescent="0.25">
      <c r="A6033" t="s">
        <v>519</v>
      </c>
      <c r="B6033" t="s">
        <v>520</v>
      </c>
      <c r="C6033" t="s">
        <v>509</v>
      </c>
      <c r="D6033" t="s">
        <v>361</v>
      </c>
      <c r="E6033" t="s">
        <v>311</v>
      </c>
      <c r="F6033" t="s">
        <v>187</v>
      </c>
      <c r="G6033" t="s">
        <v>195</v>
      </c>
      <c r="H6033" t="s">
        <v>350</v>
      </c>
      <c r="I6033" t="s">
        <v>208</v>
      </c>
      <c r="J6033" t="s">
        <v>351</v>
      </c>
      <c r="K6033" t="s">
        <v>191</v>
      </c>
      <c r="M6033" t="s">
        <v>510</v>
      </c>
      <c r="N6033" t="s">
        <v>206</v>
      </c>
      <c r="O6033" t="s">
        <v>265</v>
      </c>
      <c r="P6033">
        <v>2020</v>
      </c>
      <c r="Q6033">
        <v>0.4</v>
      </c>
    </row>
    <row r="6034" spans="1:17" x14ac:dyDescent="0.25">
      <c r="A6034" t="s">
        <v>519</v>
      </c>
      <c r="B6034" t="s">
        <v>520</v>
      </c>
      <c r="C6034" t="s">
        <v>509</v>
      </c>
      <c r="D6034" t="s">
        <v>361</v>
      </c>
      <c r="E6034" t="s">
        <v>311</v>
      </c>
      <c r="F6034" t="s">
        <v>187</v>
      </c>
      <c r="G6034" t="s">
        <v>195</v>
      </c>
      <c r="H6034" t="s">
        <v>350</v>
      </c>
      <c r="I6034" t="s">
        <v>208</v>
      </c>
      <c r="J6034" t="s">
        <v>351</v>
      </c>
      <c r="K6034" t="s">
        <v>191</v>
      </c>
      <c r="M6034" t="s">
        <v>510</v>
      </c>
      <c r="N6034" t="s">
        <v>206</v>
      </c>
      <c r="O6034" t="s">
        <v>194</v>
      </c>
      <c r="P6034">
        <v>2030</v>
      </c>
      <c r="Q6034">
        <v>0.29389394660000001</v>
      </c>
    </row>
    <row r="6035" spans="1:17" x14ac:dyDescent="0.25">
      <c r="A6035" t="s">
        <v>519</v>
      </c>
      <c r="B6035" t="s">
        <v>520</v>
      </c>
      <c r="C6035" t="s">
        <v>509</v>
      </c>
      <c r="D6035" t="s">
        <v>361</v>
      </c>
      <c r="E6035" t="s">
        <v>311</v>
      </c>
      <c r="F6035" t="s">
        <v>187</v>
      </c>
      <c r="G6035" t="s">
        <v>195</v>
      </c>
      <c r="H6035" t="s">
        <v>350</v>
      </c>
      <c r="I6035" t="s">
        <v>208</v>
      </c>
      <c r="J6035" t="s">
        <v>351</v>
      </c>
      <c r="K6035" t="s">
        <v>191</v>
      </c>
      <c r="M6035" t="s">
        <v>510</v>
      </c>
      <c r="N6035" t="s">
        <v>206</v>
      </c>
      <c r="O6035" t="s">
        <v>194</v>
      </c>
      <c r="P6035">
        <v>2050</v>
      </c>
      <c r="Q6035">
        <v>0.28979940170000001</v>
      </c>
    </row>
    <row r="6036" spans="1:17" x14ac:dyDescent="0.25">
      <c r="A6036" t="s">
        <v>519</v>
      </c>
      <c r="B6036" t="s">
        <v>520</v>
      </c>
      <c r="C6036" t="s">
        <v>509</v>
      </c>
      <c r="D6036" t="s">
        <v>361</v>
      </c>
      <c r="E6036" t="s">
        <v>311</v>
      </c>
      <c r="F6036" t="s">
        <v>187</v>
      </c>
      <c r="G6036" t="s">
        <v>195</v>
      </c>
      <c r="H6036" t="s">
        <v>350</v>
      </c>
      <c r="I6036" t="s">
        <v>208</v>
      </c>
      <c r="J6036" t="s">
        <v>351</v>
      </c>
      <c r="K6036" t="s">
        <v>191</v>
      </c>
      <c r="M6036" t="s">
        <v>510</v>
      </c>
      <c r="N6036" t="s">
        <v>206</v>
      </c>
      <c r="O6036" t="s">
        <v>264</v>
      </c>
      <c r="P6036">
        <v>2050</v>
      </c>
      <c r="Q6036">
        <v>0.26</v>
      </c>
    </row>
    <row r="6037" spans="1:17" x14ac:dyDescent="0.25">
      <c r="A6037" t="s">
        <v>519</v>
      </c>
      <c r="B6037" t="s">
        <v>520</v>
      </c>
      <c r="C6037" t="s">
        <v>509</v>
      </c>
      <c r="D6037" t="s">
        <v>361</v>
      </c>
      <c r="E6037" t="s">
        <v>311</v>
      </c>
      <c r="F6037" t="s">
        <v>187</v>
      </c>
      <c r="G6037" t="s">
        <v>195</v>
      </c>
      <c r="H6037" t="s">
        <v>350</v>
      </c>
      <c r="I6037" t="s">
        <v>208</v>
      </c>
      <c r="J6037" t="s">
        <v>351</v>
      </c>
      <c r="K6037" t="s">
        <v>191</v>
      </c>
      <c r="M6037" t="s">
        <v>510</v>
      </c>
      <c r="N6037" t="s">
        <v>206</v>
      </c>
      <c r="O6037" t="s">
        <v>265</v>
      </c>
      <c r="P6037">
        <v>2050</v>
      </c>
      <c r="Q6037">
        <v>0.41</v>
      </c>
    </row>
    <row r="6038" spans="1:17" x14ac:dyDescent="0.25">
      <c r="A6038" t="s">
        <v>519</v>
      </c>
      <c r="B6038" t="s">
        <v>520</v>
      </c>
      <c r="C6038" t="s">
        <v>509</v>
      </c>
      <c r="D6038" t="s">
        <v>361</v>
      </c>
      <c r="E6038" t="s">
        <v>311</v>
      </c>
      <c r="F6038" t="s">
        <v>187</v>
      </c>
      <c r="G6038" t="s">
        <v>195</v>
      </c>
      <c r="H6038" t="s">
        <v>207</v>
      </c>
      <c r="I6038" t="s">
        <v>208</v>
      </c>
      <c r="J6038" t="s">
        <v>209</v>
      </c>
      <c r="K6038" t="s">
        <v>191</v>
      </c>
      <c r="M6038" t="s">
        <v>510</v>
      </c>
      <c r="N6038" t="s">
        <v>206</v>
      </c>
      <c r="O6038" t="s">
        <v>194</v>
      </c>
      <c r="P6038">
        <v>2015</v>
      </c>
      <c r="Q6038">
        <v>0.30845475210000001</v>
      </c>
    </row>
    <row r="6039" spans="1:17" x14ac:dyDescent="0.25">
      <c r="A6039" t="s">
        <v>519</v>
      </c>
      <c r="B6039" t="s">
        <v>520</v>
      </c>
      <c r="C6039" t="s">
        <v>509</v>
      </c>
      <c r="D6039" t="s">
        <v>361</v>
      </c>
      <c r="E6039" t="s">
        <v>311</v>
      </c>
      <c r="F6039" t="s">
        <v>187</v>
      </c>
      <c r="G6039" t="s">
        <v>195</v>
      </c>
      <c r="H6039" t="s">
        <v>207</v>
      </c>
      <c r="I6039" t="s">
        <v>208</v>
      </c>
      <c r="J6039" t="s">
        <v>209</v>
      </c>
      <c r="K6039" t="s">
        <v>191</v>
      </c>
      <c r="M6039" t="s">
        <v>510</v>
      </c>
      <c r="N6039" t="s">
        <v>206</v>
      </c>
      <c r="O6039" t="s">
        <v>194</v>
      </c>
      <c r="P6039">
        <v>2020</v>
      </c>
      <c r="Q6039">
        <v>0.30845475239999998</v>
      </c>
    </row>
    <row r="6040" spans="1:17" x14ac:dyDescent="0.25">
      <c r="A6040" t="s">
        <v>519</v>
      </c>
      <c r="B6040" t="s">
        <v>520</v>
      </c>
      <c r="C6040" t="s">
        <v>509</v>
      </c>
      <c r="D6040" t="s">
        <v>361</v>
      </c>
      <c r="E6040" t="s">
        <v>311</v>
      </c>
      <c r="F6040" t="s">
        <v>187</v>
      </c>
      <c r="G6040" t="s">
        <v>195</v>
      </c>
      <c r="H6040" t="s">
        <v>207</v>
      </c>
      <c r="I6040" t="s">
        <v>208</v>
      </c>
      <c r="J6040" t="s">
        <v>209</v>
      </c>
      <c r="K6040" t="s">
        <v>191</v>
      </c>
      <c r="M6040" t="s">
        <v>510</v>
      </c>
      <c r="N6040" t="s">
        <v>206</v>
      </c>
      <c r="O6040" t="s">
        <v>264</v>
      </c>
      <c r="P6040">
        <v>2020</v>
      </c>
      <c r="Q6040">
        <v>0.28999999999999998</v>
      </c>
    </row>
    <row r="6041" spans="1:17" x14ac:dyDescent="0.25">
      <c r="A6041" t="s">
        <v>519</v>
      </c>
      <c r="B6041" t="s">
        <v>520</v>
      </c>
      <c r="C6041" t="s">
        <v>509</v>
      </c>
      <c r="D6041" t="s">
        <v>361</v>
      </c>
      <c r="E6041" t="s">
        <v>311</v>
      </c>
      <c r="F6041" t="s">
        <v>187</v>
      </c>
      <c r="G6041" t="s">
        <v>195</v>
      </c>
      <c r="H6041" t="s">
        <v>207</v>
      </c>
      <c r="I6041" t="s">
        <v>208</v>
      </c>
      <c r="J6041" t="s">
        <v>209</v>
      </c>
      <c r="K6041" t="s">
        <v>191</v>
      </c>
      <c r="M6041" t="s">
        <v>510</v>
      </c>
      <c r="N6041" t="s">
        <v>206</v>
      </c>
      <c r="O6041" t="s">
        <v>265</v>
      </c>
      <c r="P6041">
        <v>2020</v>
      </c>
      <c r="Q6041">
        <v>0.42</v>
      </c>
    </row>
    <row r="6042" spans="1:17" x14ac:dyDescent="0.25">
      <c r="A6042" t="s">
        <v>519</v>
      </c>
      <c r="B6042" t="s">
        <v>520</v>
      </c>
      <c r="C6042" t="s">
        <v>509</v>
      </c>
      <c r="D6042" t="s">
        <v>361</v>
      </c>
      <c r="E6042" t="s">
        <v>311</v>
      </c>
      <c r="F6042" t="s">
        <v>187</v>
      </c>
      <c r="G6042" t="s">
        <v>195</v>
      </c>
      <c r="H6042" t="s">
        <v>207</v>
      </c>
      <c r="I6042" t="s">
        <v>208</v>
      </c>
      <c r="J6042" t="s">
        <v>209</v>
      </c>
      <c r="K6042" t="s">
        <v>191</v>
      </c>
      <c r="M6042" t="s">
        <v>510</v>
      </c>
      <c r="N6042" t="s">
        <v>206</v>
      </c>
      <c r="O6042" t="s">
        <v>194</v>
      </c>
      <c r="P6042">
        <v>2030</v>
      </c>
      <c r="Q6042">
        <v>0.30936204909999998</v>
      </c>
    </row>
    <row r="6043" spans="1:17" x14ac:dyDescent="0.25">
      <c r="A6043" t="s">
        <v>519</v>
      </c>
      <c r="B6043" t="s">
        <v>520</v>
      </c>
      <c r="C6043" t="s">
        <v>509</v>
      </c>
      <c r="D6043" t="s">
        <v>361</v>
      </c>
      <c r="E6043" t="s">
        <v>311</v>
      </c>
      <c r="F6043" t="s">
        <v>187</v>
      </c>
      <c r="G6043" t="s">
        <v>195</v>
      </c>
      <c r="H6043" t="s">
        <v>207</v>
      </c>
      <c r="I6043" t="s">
        <v>208</v>
      </c>
      <c r="J6043" t="s">
        <v>209</v>
      </c>
      <c r="K6043" t="s">
        <v>191</v>
      </c>
      <c r="M6043" t="s">
        <v>510</v>
      </c>
      <c r="N6043" t="s">
        <v>206</v>
      </c>
      <c r="O6043" t="s">
        <v>194</v>
      </c>
      <c r="P6043">
        <v>2050</v>
      </c>
      <c r="Q6043">
        <v>0.30505200180000003</v>
      </c>
    </row>
    <row r="6044" spans="1:17" x14ac:dyDescent="0.25">
      <c r="A6044" t="s">
        <v>519</v>
      </c>
      <c r="B6044" t="s">
        <v>520</v>
      </c>
      <c r="C6044" t="s">
        <v>509</v>
      </c>
      <c r="D6044" t="s">
        <v>361</v>
      </c>
      <c r="E6044" t="s">
        <v>311</v>
      </c>
      <c r="F6044" t="s">
        <v>187</v>
      </c>
      <c r="G6044" t="s">
        <v>195</v>
      </c>
      <c r="H6044" t="s">
        <v>207</v>
      </c>
      <c r="I6044" t="s">
        <v>208</v>
      </c>
      <c r="J6044" t="s">
        <v>209</v>
      </c>
      <c r="K6044" t="s">
        <v>191</v>
      </c>
      <c r="M6044" t="s">
        <v>510</v>
      </c>
      <c r="N6044" t="s">
        <v>206</v>
      </c>
      <c r="O6044" t="s">
        <v>264</v>
      </c>
      <c r="P6044">
        <v>2050</v>
      </c>
      <c r="Q6044">
        <v>0.28999999999999998</v>
      </c>
    </row>
    <row r="6045" spans="1:17" x14ac:dyDescent="0.25">
      <c r="A6045" t="s">
        <v>519</v>
      </c>
      <c r="B6045" t="s">
        <v>520</v>
      </c>
      <c r="C6045" t="s">
        <v>509</v>
      </c>
      <c r="D6045" t="s">
        <v>361</v>
      </c>
      <c r="E6045" t="s">
        <v>311</v>
      </c>
      <c r="F6045" t="s">
        <v>187</v>
      </c>
      <c r="G6045" t="s">
        <v>195</v>
      </c>
      <c r="H6045" t="s">
        <v>207</v>
      </c>
      <c r="I6045" t="s">
        <v>208</v>
      </c>
      <c r="J6045" t="s">
        <v>209</v>
      </c>
      <c r="K6045" t="s">
        <v>191</v>
      </c>
      <c r="M6045" t="s">
        <v>510</v>
      </c>
      <c r="N6045" t="s">
        <v>206</v>
      </c>
      <c r="O6045" t="s">
        <v>265</v>
      </c>
      <c r="P6045">
        <v>2050</v>
      </c>
      <c r="Q6045">
        <v>0.43</v>
      </c>
    </row>
    <row r="6046" spans="1:17" x14ac:dyDescent="0.25">
      <c r="A6046" t="s">
        <v>519</v>
      </c>
      <c r="B6046" t="s">
        <v>520</v>
      </c>
      <c r="C6046" t="s">
        <v>509</v>
      </c>
      <c r="D6046" t="s">
        <v>361</v>
      </c>
      <c r="E6046" t="s">
        <v>311</v>
      </c>
      <c r="F6046" t="s">
        <v>187</v>
      </c>
      <c r="G6046" t="s">
        <v>195</v>
      </c>
      <c r="H6046" t="s">
        <v>352</v>
      </c>
      <c r="I6046" t="s">
        <v>135</v>
      </c>
      <c r="K6046" t="s">
        <v>191</v>
      </c>
      <c r="O6046" t="s">
        <v>194</v>
      </c>
      <c r="P6046">
        <v>2015</v>
      </c>
      <c r="Q6046">
        <v>0.03</v>
      </c>
    </row>
    <row r="6047" spans="1:17" x14ac:dyDescent="0.25">
      <c r="A6047" t="s">
        <v>519</v>
      </c>
      <c r="B6047" t="s">
        <v>520</v>
      </c>
      <c r="C6047" t="s">
        <v>509</v>
      </c>
      <c r="D6047" t="s">
        <v>361</v>
      </c>
      <c r="E6047" t="s">
        <v>311</v>
      </c>
      <c r="F6047" t="s">
        <v>187</v>
      </c>
      <c r="G6047" t="s">
        <v>195</v>
      </c>
      <c r="H6047" t="s">
        <v>352</v>
      </c>
      <c r="I6047" t="s">
        <v>135</v>
      </c>
      <c r="K6047" t="s">
        <v>191</v>
      </c>
      <c r="O6047" t="s">
        <v>194</v>
      </c>
      <c r="P6047">
        <v>2020</v>
      </c>
      <c r="Q6047">
        <v>0.03</v>
      </c>
    </row>
    <row r="6048" spans="1:17" x14ac:dyDescent="0.25">
      <c r="A6048" t="s">
        <v>519</v>
      </c>
      <c r="B6048" t="s">
        <v>520</v>
      </c>
      <c r="C6048" t="s">
        <v>509</v>
      </c>
      <c r="D6048" t="s">
        <v>361</v>
      </c>
      <c r="E6048" t="s">
        <v>311</v>
      </c>
      <c r="F6048" t="s">
        <v>187</v>
      </c>
      <c r="G6048" t="s">
        <v>195</v>
      </c>
      <c r="H6048" t="s">
        <v>352</v>
      </c>
      <c r="I6048" t="s">
        <v>135</v>
      </c>
      <c r="K6048" t="s">
        <v>191</v>
      </c>
      <c r="O6048" t="s">
        <v>264</v>
      </c>
      <c r="P6048">
        <v>2020</v>
      </c>
      <c r="Q6048">
        <v>0.03</v>
      </c>
    </row>
    <row r="6049" spans="1:17" x14ac:dyDescent="0.25">
      <c r="A6049" t="s">
        <v>519</v>
      </c>
      <c r="B6049" t="s">
        <v>520</v>
      </c>
      <c r="C6049" t="s">
        <v>509</v>
      </c>
      <c r="D6049" t="s">
        <v>361</v>
      </c>
      <c r="E6049" t="s">
        <v>311</v>
      </c>
      <c r="F6049" t="s">
        <v>187</v>
      </c>
      <c r="G6049" t="s">
        <v>195</v>
      </c>
      <c r="H6049" t="s">
        <v>352</v>
      </c>
      <c r="I6049" t="s">
        <v>135</v>
      </c>
      <c r="K6049" t="s">
        <v>191</v>
      </c>
      <c r="O6049" t="s">
        <v>265</v>
      </c>
      <c r="P6049">
        <v>2020</v>
      </c>
      <c r="Q6049">
        <v>0.03</v>
      </c>
    </row>
    <row r="6050" spans="1:17" x14ac:dyDescent="0.25">
      <c r="A6050" t="s">
        <v>519</v>
      </c>
      <c r="B6050" t="s">
        <v>520</v>
      </c>
      <c r="C6050" t="s">
        <v>509</v>
      </c>
      <c r="D6050" t="s">
        <v>361</v>
      </c>
      <c r="E6050" t="s">
        <v>311</v>
      </c>
      <c r="F6050" t="s">
        <v>187</v>
      </c>
      <c r="G6050" t="s">
        <v>195</v>
      </c>
      <c r="H6050" t="s">
        <v>352</v>
      </c>
      <c r="I6050" t="s">
        <v>135</v>
      </c>
      <c r="K6050" t="s">
        <v>191</v>
      </c>
      <c r="O6050" t="s">
        <v>194</v>
      </c>
      <c r="P6050">
        <v>2030</v>
      </c>
      <c r="Q6050">
        <v>0.03</v>
      </c>
    </row>
    <row r="6051" spans="1:17" x14ac:dyDescent="0.25">
      <c r="A6051" t="s">
        <v>519</v>
      </c>
      <c r="B6051" t="s">
        <v>520</v>
      </c>
      <c r="C6051" t="s">
        <v>509</v>
      </c>
      <c r="D6051" t="s">
        <v>361</v>
      </c>
      <c r="E6051" t="s">
        <v>311</v>
      </c>
      <c r="F6051" t="s">
        <v>187</v>
      </c>
      <c r="G6051" t="s">
        <v>195</v>
      </c>
      <c r="H6051" t="s">
        <v>352</v>
      </c>
      <c r="I6051" t="s">
        <v>135</v>
      </c>
      <c r="K6051" t="s">
        <v>191</v>
      </c>
      <c r="O6051" t="s">
        <v>194</v>
      </c>
      <c r="P6051">
        <v>2050</v>
      </c>
      <c r="Q6051">
        <v>0.03</v>
      </c>
    </row>
    <row r="6052" spans="1:17" x14ac:dyDescent="0.25">
      <c r="A6052" t="s">
        <v>519</v>
      </c>
      <c r="B6052" t="s">
        <v>520</v>
      </c>
      <c r="C6052" t="s">
        <v>509</v>
      </c>
      <c r="D6052" t="s">
        <v>361</v>
      </c>
      <c r="E6052" t="s">
        <v>311</v>
      </c>
      <c r="F6052" t="s">
        <v>187</v>
      </c>
      <c r="G6052" t="s">
        <v>195</v>
      </c>
      <c r="H6052" t="s">
        <v>352</v>
      </c>
      <c r="I6052" t="s">
        <v>135</v>
      </c>
      <c r="K6052" t="s">
        <v>191</v>
      </c>
      <c r="O6052" t="s">
        <v>264</v>
      </c>
      <c r="P6052">
        <v>2050</v>
      </c>
      <c r="Q6052">
        <v>0.03</v>
      </c>
    </row>
    <row r="6053" spans="1:17" x14ac:dyDescent="0.25">
      <c r="A6053" t="s">
        <v>519</v>
      </c>
      <c r="B6053" t="s">
        <v>520</v>
      </c>
      <c r="C6053" t="s">
        <v>509</v>
      </c>
      <c r="D6053" t="s">
        <v>361</v>
      </c>
      <c r="E6053" t="s">
        <v>311</v>
      </c>
      <c r="F6053" t="s">
        <v>187</v>
      </c>
      <c r="G6053" t="s">
        <v>195</v>
      </c>
      <c r="H6053" t="s">
        <v>352</v>
      </c>
      <c r="I6053" t="s">
        <v>135</v>
      </c>
      <c r="K6053" t="s">
        <v>191</v>
      </c>
      <c r="O6053" t="s">
        <v>265</v>
      </c>
      <c r="P6053">
        <v>2050</v>
      </c>
      <c r="Q6053">
        <v>0.03</v>
      </c>
    </row>
    <row r="6054" spans="1:17" x14ac:dyDescent="0.25">
      <c r="A6054" t="s">
        <v>519</v>
      </c>
      <c r="B6054" t="s">
        <v>520</v>
      </c>
      <c r="C6054" t="s">
        <v>509</v>
      </c>
      <c r="D6054" t="s">
        <v>361</v>
      </c>
      <c r="E6054" t="s">
        <v>311</v>
      </c>
      <c r="F6054" t="s">
        <v>187</v>
      </c>
      <c r="G6054" t="s">
        <v>195</v>
      </c>
      <c r="H6054" t="s">
        <v>212</v>
      </c>
      <c r="I6054" t="s">
        <v>213</v>
      </c>
      <c r="K6054" t="s">
        <v>214</v>
      </c>
      <c r="M6054" t="s">
        <v>199</v>
      </c>
      <c r="O6054" t="s">
        <v>194</v>
      </c>
      <c r="P6054">
        <v>2015</v>
      </c>
      <c r="Q6054">
        <v>24.676380170000002</v>
      </c>
    </row>
    <row r="6055" spans="1:17" x14ac:dyDescent="0.25">
      <c r="A6055" t="s">
        <v>519</v>
      </c>
      <c r="B6055" t="s">
        <v>520</v>
      </c>
      <c r="C6055" t="s">
        <v>509</v>
      </c>
      <c r="D6055" t="s">
        <v>361</v>
      </c>
      <c r="E6055" t="s">
        <v>311</v>
      </c>
      <c r="F6055" t="s">
        <v>187</v>
      </c>
      <c r="G6055" t="s">
        <v>195</v>
      </c>
      <c r="H6055" t="s">
        <v>212</v>
      </c>
      <c r="I6055" t="s">
        <v>213</v>
      </c>
      <c r="K6055" t="s">
        <v>214</v>
      </c>
      <c r="M6055" t="s">
        <v>199</v>
      </c>
      <c r="O6055" t="s">
        <v>194</v>
      </c>
      <c r="P6055">
        <v>2020</v>
      </c>
      <c r="Q6055">
        <v>24.67638019</v>
      </c>
    </row>
    <row r="6056" spans="1:17" x14ac:dyDescent="0.25">
      <c r="A6056" t="s">
        <v>519</v>
      </c>
      <c r="B6056" t="s">
        <v>520</v>
      </c>
      <c r="C6056" t="s">
        <v>509</v>
      </c>
      <c r="D6056" t="s">
        <v>361</v>
      </c>
      <c r="E6056" t="s">
        <v>311</v>
      </c>
      <c r="F6056" t="s">
        <v>187</v>
      </c>
      <c r="G6056" t="s">
        <v>195</v>
      </c>
      <c r="H6056" t="s">
        <v>212</v>
      </c>
      <c r="I6056" t="s">
        <v>213</v>
      </c>
      <c r="K6056" t="s">
        <v>214</v>
      </c>
      <c r="M6056" t="s">
        <v>199</v>
      </c>
      <c r="O6056" t="s">
        <v>264</v>
      </c>
      <c r="P6056">
        <v>2020</v>
      </c>
      <c r="Q6056">
        <v>23.84006398</v>
      </c>
    </row>
    <row r="6057" spans="1:17" x14ac:dyDescent="0.25">
      <c r="A6057" t="s">
        <v>519</v>
      </c>
      <c r="B6057" t="s">
        <v>520</v>
      </c>
      <c r="C6057" t="s">
        <v>509</v>
      </c>
      <c r="D6057" t="s">
        <v>361</v>
      </c>
      <c r="E6057" t="s">
        <v>311</v>
      </c>
      <c r="F6057" t="s">
        <v>187</v>
      </c>
      <c r="G6057" t="s">
        <v>195</v>
      </c>
      <c r="H6057" t="s">
        <v>212</v>
      </c>
      <c r="I6057" t="s">
        <v>213</v>
      </c>
      <c r="K6057" t="s">
        <v>214</v>
      </c>
      <c r="M6057" t="s">
        <v>199</v>
      </c>
      <c r="O6057" t="s">
        <v>265</v>
      </c>
      <c r="P6057">
        <v>2020</v>
      </c>
      <c r="Q6057">
        <v>33.357447180000001</v>
      </c>
    </row>
    <row r="6058" spans="1:17" x14ac:dyDescent="0.25">
      <c r="A6058" t="s">
        <v>519</v>
      </c>
      <c r="B6058" t="s">
        <v>520</v>
      </c>
      <c r="C6058" t="s">
        <v>509</v>
      </c>
      <c r="D6058" t="s">
        <v>361</v>
      </c>
      <c r="E6058" t="s">
        <v>311</v>
      </c>
      <c r="F6058" t="s">
        <v>187</v>
      </c>
      <c r="G6058" t="s">
        <v>195</v>
      </c>
      <c r="H6058" t="s">
        <v>212</v>
      </c>
      <c r="I6058" t="s">
        <v>213</v>
      </c>
      <c r="K6058" t="s">
        <v>214</v>
      </c>
      <c r="M6058" t="s">
        <v>199</v>
      </c>
      <c r="O6058" t="s">
        <v>194</v>
      </c>
      <c r="P6058">
        <v>2030</v>
      </c>
      <c r="Q6058">
        <v>24.748963929999999</v>
      </c>
    </row>
    <row r="6059" spans="1:17" x14ac:dyDescent="0.25">
      <c r="A6059" t="s">
        <v>519</v>
      </c>
      <c r="B6059" t="s">
        <v>520</v>
      </c>
      <c r="C6059" t="s">
        <v>509</v>
      </c>
      <c r="D6059" t="s">
        <v>361</v>
      </c>
      <c r="E6059" t="s">
        <v>311</v>
      </c>
      <c r="F6059" t="s">
        <v>187</v>
      </c>
      <c r="G6059" t="s">
        <v>195</v>
      </c>
      <c r="H6059" t="s">
        <v>212</v>
      </c>
      <c r="I6059" t="s">
        <v>213</v>
      </c>
      <c r="K6059" t="s">
        <v>214</v>
      </c>
      <c r="M6059" t="s">
        <v>199</v>
      </c>
      <c r="O6059" t="s">
        <v>194</v>
      </c>
      <c r="P6059">
        <v>2050</v>
      </c>
      <c r="Q6059">
        <v>24.404160149999999</v>
      </c>
    </row>
    <row r="6060" spans="1:17" x14ac:dyDescent="0.25">
      <c r="A6060" t="s">
        <v>519</v>
      </c>
      <c r="B6060" t="s">
        <v>520</v>
      </c>
      <c r="C6060" t="s">
        <v>509</v>
      </c>
      <c r="D6060" t="s">
        <v>361</v>
      </c>
      <c r="E6060" t="s">
        <v>311</v>
      </c>
      <c r="F6060" t="s">
        <v>187</v>
      </c>
      <c r="G6060" t="s">
        <v>195</v>
      </c>
      <c r="H6060" t="s">
        <v>212</v>
      </c>
      <c r="I6060" t="s">
        <v>213</v>
      </c>
      <c r="K6060" t="s">
        <v>214</v>
      </c>
      <c r="M6060" t="s">
        <v>199</v>
      </c>
      <c r="O6060" t="s">
        <v>264</v>
      </c>
      <c r="P6060">
        <v>2050</v>
      </c>
      <c r="Q6060">
        <v>23.775884420000001</v>
      </c>
    </row>
    <row r="6061" spans="1:17" x14ac:dyDescent="0.25">
      <c r="A6061" t="s">
        <v>519</v>
      </c>
      <c r="B6061" t="s">
        <v>520</v>
      </c>
      <c r="C6061" t="s">
        <v>509</v>
      </c>
      <c r="D6061" t="s">
        <v>361</v>
      </c>
      <c r="E6061" t="s">
        <v>311</v>
      </c>
      <c r="F6061" t="s">
        <v>187</v>
      </c>
      <c r="G6061" t="s">
        <v>195</v>
      </c>
      <c r="H6061" t="s">
        <v>212</v>
      </c>
      <c r="I6061" t="s">
        <v>213</v>
      </c>
      <c r="K6061" t="s">
        <v>214</v>
      </c>
      <c r="M6061" t="s">
        <v>199</v>
      </c>
      <c r="O6061" t="s">
        <v>265</v>
      </c>
      <c r="P6061">
        <v>2050</v>
      </c>
      <c r="Q6061">
        <v>34.029670629999998</v>
      </c>
    </row>
    <row r="6062" spans="1:17" x14ac:dyDescent="0.25">
      <c r="A6062" t="s">
        <v>519</v>
      </c>
      <c r="B6062" t="s">
        <v>520</v>
      </c>
      <c r="C6062" t="s">
        <v>509</v>
      </c>
      <c r="D6062" t="s">
        <v>361</v>
      </c>
      <c r="E6062" t="s">
        <v>311</v>
      </c>
      <c r="F6062" t="s">
        <v>187</v>
      </c>
      <c r="G6062" t="s">
        <v>195</v>
      </c>
      <c r="H6062" t="s">
        <v>354</v>
      </c>
      <c r="I6062" t="s">
        <v>136</v>
      </c>
      <c r="K6062" t="s">
        <v>275</v>
      </c>
      <c r="O6062" t="s">
        <v>194</v>
      </c>
      <c r="P6062">
        <v>2015</v>
      </c>
      <c r="Q6062">
        <v>3</v>
      </c>
    </row>
    <row r="6063" spans="1:17" x14ac:dyDescent="0.25">
      <c r="A6063" t="s">
        <v>519</v>
      </c>
      <c r="B6063" t="s">
        <v>520</v>
      </c>
      <c r="C6063" t="s">
        <v>509</v>
      </c>
      <c r="D6063" t="s">
        <v>361</v>
      </c>
      <c r="E6063" t="s">
        <v>311</v>
      </c>
      <c r="F6063" t="s">
        <v>187</v>
      </c>
      <c r="G6063" t="s">
        <v>195</v>
      </c>
      <c r="H6063" t="s">
        <v>354</v>
      </c>
      <c r="I6063" t="s">
        <v>136</v>
      </c>
      <c r="K6063" t="s">
        <v>275</v>
      </c>
      <c r="O6063" t="s">
        <v>194</v>
      </c>
      <c r="P6063">
        <v>2020</v>
      </c>
      <c r="Q6063">
        <v>3</v>
      </c>
    </row>
    <row r="6064" spans="1:17" x14ac:dyDescent="0.25">
      <c r="A6064" t="s">
        <v>519</v>
      </c>
      <c r="B6064" t="s">
        <v>520</v>
      </c>
      <c r="C6064" t="s">
        <v>509</v>
      </c>
      <c r="D6064" t="s">
        <v>361</v>
      </c>
      <c r="E6064" t="s">
        <v>311</v>
      </c>
      <c r="F6064" t="s">
        <v>187</v>
      </c>
      <c r="G6064" t="s">
        <v>195</v>
      </c>
      <c r="H6064" t="s">
        <v>354</v>
      </c>
      <c r="I6064" t="s">
        <v>136</v>
      </c>
      <c r="K6064" t="s">
        <v>275</v>
      </c>
      <c r="O6064" t="s">
        <v>264</v>
      </c>
      <c r="P6064">
        <v>2020</v>
      </c>
      <c r="Q6064">
        <v>2.5499999999999998</v>
      </c>
    </row>
    <row r="6065" spans="1:17" x14ac:dyDescent="0.25">
      <c r="A6065" t="s">
        <v>519</v>
      </c>
      <c r="B6065" t="s">
        <v>520</v>
      </c>
      <c r="C6065" t="s">
        <v>509</v>
      </c>
      <c r="D6065" t="s">
        <v>361</v>
      </c>
      <c r="E6065" t="s">
        <v>311</v>
      </c>
      <c r="F6065" t="s">
        <v>187</v>
      </c>
      <c r="G6065" t="s">
        <v>195</v>
      </c>
      <c r="H6065" t="s">
        <v>354</v>
      </c>
      <c r="I6065" t="s">
        <v>136</v>
      </c>
      <c r="K6065" t="s">
        <v>275</v>
      </c>
      <c r="O6065" t="s">
        <v>265</v>
      </c>
      <c r="P6065">
        <v>2020</v>
      </c>
      <c r="Q6065">
        <v>3.45</v>
      </c>
    </row>
    <row r="6066" spans="1:17" x14ac:dyDescent="0.25">
      <c r="A6066" t="s">
        <v>519</v>
      </c>
      <c r="B6066" t="s">
        <v>520</v>
      </c>
      <c r="C6066" t="s">
        <v>509</v>
      </c>
      <c r="D6066" t="s">
        <v>361</v>
      </c>
      <c r="E6066" t="s">
        <v>311</v>
      </c>
      <c r="F6066" t="s">
        <v>187</v>
      </c>
      <c r="G6066" t="s">
        <v>195</v>
      </c>
      <c r="H6066" t="s">
        <v>354</v>
      </c>
      <c r="I6066" t="s">
        <v>136</v>
      </c>
      <c r="K6066" t="s">
        <v>275</v>
      </c>
      <c r="O6066" t="s">
        <v>194</v>
      </c>
      <c r="P6066">
        <v>2030</v>
      </c>
      <c r="Q6066">
        <v>3</v>
      </c>
    </row>
    <row r="6067" spans="1:17" x14ac:dyDescent="0.25">
      <c r="A6067" t="s">
        <v>519</v>
      </c>
      <c r="B6067" t="s">
        <v>520</v>
      </c>
      <c r="C6067" t="s">
        <v>509</v>
      </c>
      <c r="D6067" t="s">
        <v>361</v>
      </c>
      <c r="E6067" t="s">
        <v>311</v>
      </c>
      <c r="F6067" t="s">
        <v>187</v>
      </c>
      <c r="G6067" t="s">
        <v>195</v>
      </c>
      <c r="H6067" t="s">
        <v>354</v>
      </c>
      <c r="I6067" t="s">
        <v>136</v>
      </c>
      <c r="K6067" t="s">
        <v>275</v>
      </c>
      <c r="O6067" t="s">
        <v>194</v>
      </c>
      <c r="P6067">
        <v>2050</v>
      </c>
      <c r="Q6067">
        <v>3</v>
      </c>
    </row>
    <row r="6068" spans="1:17" x14ac:dyDescent="0.25">
      <c r="A6068" t="s">
        <v>519</v>
      </c>
      <c r="B6068" t="s">
        <v>520</v>
      </c>
      <c r="C6068" t="s">
        <v>509</v>
      </c>
      <c r="D6068" t="s">
        <v>361</v>
      </c>
      <c r="E6068" t="s">
        <v>311</v>
      </c>
      <c r="F6068" t="s">
        <v>187</v>
      </c>
      <c r="G6068" t="s">
        <v>195</v>
      </c>
      <c r="H6068" t="s">
        <v>354</v>
      </c>
      <c r="I6068" t="s">
        <v>136</v>
      </c>
      <c r="K6068" t="s">
        <v>275</v>
      </c>
      <c r="O6068" t="s">
        <v>264</v>
      </c>
      <c r="P6068">
        <v>2050</v>
      </c>
      <c r="Q6068">
        <v>2.25</v>
      </c>
    </row>
    <row r="6069" spans="1:17" x14ac:dyDescent="0.25">
      <c r="A6069" t="s">
        <v>519</v>
      </c>
      <c r="B6069" t="s">
        <v>520</v>
      </c>
      <c r="C6069" t="s">
        <v>509</v>
      </c>
      <c r="D6069" t="s">
        <v>361</v>
      </c>
      <c r="E6069" t="s">
        <v>311</v>
      </c>
      <c r="F6069" t="s">
        <v>187</v>
      </c>
      <c r="G6069" t="s">
        <v>195</v>
      </c>
      <c r="H6069" t="s">
        <v>354</v>
      </c>
      <c r="I6069" t="s">
        <v>136</v>
      </c>
      <c r="K6069" t="s">
        <v>275</v>
      </c>
      <c r="O6069" t="s">
        <v>265</v>
      </c>
      <c r="P6069">
        <v>2050</v>
      </c>
      <c r="Q6069">
        <v>3.75</v>
      </c>
    </row>
    <row r="6070" spans="1:17" x14ac:dyDescent="0.25">
      <c r="A6070" t="s">
        <v>519</v>
      </c>
      <c r="B6070" t="s">
        <v>520</v>
      </c>
      <c r="C6070" t="s">
        <v>509</v>
      </c>
      <c r="D6070" t="s">
        <v>361</v>
      </c>
      <c r="E6070" t="s">
        <v>311</v>
      </c>
      <c r="F6070" t="s">
        <v>187</v>
      </c>
      <c r="G6070" t="s">
        <v>195</v>
      </c>
      <c r="H6070" t="s">
        <v>355</v>
      </c>
      <c r="I6070" t="s">
        <v>277</v>
      </c>
      <c r="K6070" t="s">
        <v>278</v>
      </c>
      <c r="O6070" t="s">
        <v>194</v>
      </c>
      <c r="P6070">
        <v>2015</v>
      </c>
      <c r="Q6070">
        <v>0.182360621</v>
      </c>
    </row>
    <row r="6071" spans="1:17" x14ac:dyDescent="0.25">
      <c r="A6071" t="s">
        <v>519</v>
      </c>
      <c r="B6071" t="s">
        <v>520</v>
      </c>
      <c r="C6071" t="s">
        <v>509</v>
      </c>
      <c r="D6071" t="s">
        <v>361</v>
      </c>
      <c r="E6071" t="s">
        <v>311</v>
      </c>
      <c r="F6071" t="s">
        <v>187</v>
      </c>
      <c r="G6071" t="s">
        <v>195</v>
      </c>
      <c r="H6071" t="s">
        <v>355</v>
      </c>
      <c r="I6071" t="s">
        <v>277</v>
      </c>
      <c r="K6071" t="s">
        <v>278</v>
      </c>
      <c r="O6071" t="s">
        <v>194</v>
      </c>
      <c r="P6071">
        <v>2020</v>
      </c>
      <c r="Q6071">
        <v>0.18236062</v>
      </c>
    </row>
    <row r="6072" spans="1:17" x14ac:dyDescent="0.25">
      <c r="A6072" t="s">
        <v>519</v>
      </c>
      <c r="B6072" t="s">
        <v>520</v>
      </c>
      <c r="C6072" t="s">
        <v>509</v>
      </c>
      <c r="D6072" t="s">
        <v>361</v>
      </c>
      <c r="E6072" t="s">
        <v>311</v>
      </c>
      <c r="F6072" t="s">
        <v>187</v>
      </c>
      <c r="G6072" t="s">
        <v>195</v>
      </c>
      <c r="H6072" t="s">
        <v>355</v>
      </c>
      <c r="I6072" t="s">
        <v>277</v>
      </c>
      <c r="K6072" t="s">
        <v>278</v>
      </c>
      <c r="O6072" t="s">
        <v>264</v>
      </c>
      <c r="P6072">
        <v>2020</v>
      </c>
      <c r="Q6072">
        <v>0.15500652700000001</v>
      </c>
    </row>
    <row r="6073" spans="1:17" x14ac:dyDescent="0.25">
      <c r="A6073" t="s">
        <v>519</v>
      </c>
      <c r="B6073" t="s">
        <v>520</v>
      </c>
      <c r="C6073" t="s">
        <v>509</v>
      </c>
      <c r="D6073" t="s">
        <v>361</v>
      </c>
      <c r="E6073" t="s">
        <v>311</v>
      </c>
      <c r="F6073" t="s">
        <v>187</v>
      </c>
      <c r="G6073" t="s">
        <v>195</v>
      </c>
      <c r="H6073" t="s">
        <v>355</v>
      </c>
      <c r="I6073" t="s">
        <v>277</v>
      </c>
      <c r="K6073" t="s">
        <v>278</v>
      </c>
      <c r="O6073" t="s">
        <v>265</v>
      </c>
      <c r="P6073">
        <v>2020</v>
      </c>
      <c r="Q6073">
        <v>0.209714713</v>
      </c>
    </row>
    <row r="6074" spans="1:17" x14ac:dyDescent="0.25">
      <c r="A6074" t="s">
        <v>519</v>
      </c>
      <c r="B6074" t="s">
        <v>520</v>
      </c>
      <c r="C6074" t="s">
        <v>509</v>
      </c>
      <c r="D6074" t="s">
        <v>361</v>
      </c>
      <c r="E6074" t="s">
        <v>311</v>
      </c>
      <c r="F6074" t="s">
        <v>187</v>
      </c>
      <c r="G6074" t="s">
        <v>195</v>
      </c>
      <c r="H6074" t="s">
        <v>355</v>
      </c>
      <c r="I6074" t="s">
        <v>277</v>
      </c>
      <c r="K6074" t="s">
        <v>278</v>
      </c>
      <c r="O6074" t="s">
        <v>194</v>
      </c>
      <c r="P6074">
        <v>2030</v>
      </c>
      <c r="Q6074">
        <v>0.18182579300000001</v>
      </c>
    </row>
    <row r="6075" spans="1:17" x14ac:dyDescent="0.25">
      <c r="A6075" t="s">
        <v>519</v>
      </c>
      <c r="B6075" t="s">
        <v>520</v>
      </c>
      <c r="C6075" t="s">
        <v>509</v>
      </c>
      <c r="D6075" t="s">
        <v>361</v>
      </c>
      <c r="E6075" t="s">
        <v>311</v>
      </c>
      <c r="F6075" t="s">
        <v>187</v>
      </c>
      <c r="G6075" t="s">
        <v>195</v>
      </c>
      <c r="H6075" t="s">
        <v>355</v>
      </c>
      <c r="I6075" t="s">
        <v>277</v>
      </c>
      <c r="K6075" t="s">
        <v>278</v>
      </c>
      <c r="O6075" t="s">
        <v>194</v>
      </c>
      <c r="P6075">
        <v>2050</v>
      </c>
      <c r="Q6075">
        <v>0.184394791</v>
      </c>
    </row>
    <row r="6076" spans="1:17" x14ac:dyDescent="0.25">
      <c r="A6076" t="s">
        <v>519</v>
      </c>
      <c r="B6076" t="s">
        <v>520</v>
      </c>
      <c r="C6076" t="s">
        <v>509</v>
      </c>
      <c r="D6076" t="s">
        <v>361</v>
      </c>
      <c r="E6076" t="s">
        <v>311</v>
      </c>
      <c r="F6076" t="s">
        <v>187</v>
      </c>
      <c r="G6076" t="s">
        <v>195</v>
      </c>
      <c r="H6076" t="s">
        <v>355</v>
      </c>
      <c r="I6076" t="s">
        <v>277</v>
      </c>
      <c r="K6076" t="s">
        <v>278</v>
      </c>
      <c r="O6076" t="s">
        <v>264</v>
      </c>
      <c r="P6076">
        <v>2050</v>
      </c>
      <c r="Q6076">
        <v>0.13829609300000001</v>
      </c>
    </row>
    <row r="6077" spans="1:17" x14ac:dyDescent="0.25">
      <c r="A6077" t="s">
        <v>519</v>
      </c>
      <c r="B6077" t="s">
        <v>520</v>
      </c>
      <c r="C6077" t="s">
        <v>509</v>
      </c>
      <c r="D6077" t="s">
        <v>361</v>
      </c>
      <c r="E6077" t="s">
        <v>311</v>
      </c>
      <c r="F6077" t="s">
        <v>187</v>
      </c>
      <c r="G6077" t="s">
        <v>195</v>
      </c>
      <c r="H6077" t="s">
        <v>355</v>
      </c>
      <c r="I6077" t="s">
        <v>277</v>
      </c>
      <c r="K6077" t="s">
        <v>278</v>
      </c>
      <c r="O6077" t="s">
        <v>265</v>
      </c>
      <c r="P6077">
        <v>2050</v>
      </c>
      <c r="Q6077">
        <v>0.230493488</v>
      </c>
    </row>
    <row r="6078" spans="1:17" x14ac:dyDescent="0.25">
      <c r="A6078" t="s">
        <v>519</v>
      </c>
      <c r="B6078" t="s">
        <v>520</v>
      </c>
      <c r="C6078" t="s">
        <v>509</v>
      </c>
      <c r="D6078" t="s">
        <v>361</v>
      </c>
      <c r="E6078" t="s">
        <v>311</v>
      </c>
      <c r="F6078" t="s">
        <v>187</v>
      </c>
      <c r="G6078" t="s">
        <v>195</v>
      </c>
      <c r="H6078" t="s">
        <v>215</v>
      </c>
      <c r="I6078" t="s">
        <v>216</v>
      </c>
      <c r="K6078" t="s">
        <v>202</v>
      </c>
      <c r="N6078" t="s">
        <v>206</v>
      </c>
      <c r="O6078" t="s">
        <v>194</v>
      </c>
      <c r="P6078">
        <v>2015</v>
      </c>
      <c r="Q6078">
        <v>25</v>
      </c>
    </row>
    <row r="6079" spans="1:17" x14ac:dyDescent="0.25">
      <c r="A6079" t="s">
        <v>519</v>
      </c>
      <c r="B6079" t="s">
        <v>520</v>
      </c>
      <c r="C6079" t="s">
        <v>509</v>
      </c>
      <c r="D6079" t="s">
        <v>361</v>
      </c>
      <c r="E6079" t="s">
        <v>311</v>
      </c>
      <c r="F6079" t="s">
        <v>187</v>
      </c>
      <c r="G6079" t="s">
        <v>195</v>
      </c>
      <c r="H6079" t="s">
        <v>215</v>
      </c>
      <c r="I6079" t="s">
        <v>216</v>
      </c>
      <c r="K6079" t="s">
        <v>202</v>
      </c>
      <c r="N6079" t="s">
        <v>206</v>
      </c>
      <c r="O6079" t="s">
        <v>194</v>
      </c>
      <c r="P6079">
        <v>2020</v>
      </c>
      <c r="Q6079">
        <v>25</v>
      </c>
    </row>
    <row r="6080" spans="1:17" x14ac:dyDescent="0.25">
      <c r="A6080" t="s">
        <v>519</v>
      </c>
      <c r="B6080" t="s">
        <v>520</v>
      </c>
      <c r="C6080" t="s">
        <v>509</v>
      </c>
      <c r="D6080" t="s">
        <v>361</v>
      </c>
      <c r="E6080" t="s">
        <v>311</v>
      </c>
      <c r="F6080" t="s">
        <v>187</v>
      </c>
      <c r="G6080" t="s">
        <v>195</v>
      </c>
      <c r="H6080" t="s">
        <v>215</v>
      </c>
      <c r="I6080" t="s">
        <v>216</v>
      </c>
      <c r="K6080" t="s">
        <v>202</v>
      </c>
      <c r="N6080" t="s">
        <v>206</v>
      </c>
      <c r="O6080" t="s">
        <v>264</v>
      </c>
      <c r="P6080">
        <v>2020</v>
      </c>
      <c r="Q6080">
        <v>20</v>
      </c>
    </row>
    <row r="6081" spans="1:17" x14ac:dyDescent="0.25">
      <c r="A6081" t="s">
        <v>519</v>
      </c>
      <c r="B6081" t="s">
        <v>520</v>
      </c>
      <c r="C6081" t="s">
        <v>509</v>
      </c>
      <c r="D6081" t="s">
        <v>361</v>
      </c>
      <c r="E6081" t="s">
        <v>311</v>
      </c>
      <c r="F6081" t="s">
        <v>187</v>
      </c>
      <c r="G6081" t="s">
        <v>195</v>
      </c>
      <c r="H6081" t="s">
        <v>215</v>
      </c>
      <c r="I6081" t="s">
        <v>216</v>
      </c>
      <c r="K6081" t="s">
        <v>202</v>
      </c>
      <c r="N6081" t="s">
        <v>206</v>
      </c>
      <c r="O6081" t="s">
        <v>265</v>
      </c>
      <c r="P6081">
        <v>2020</v>
      </c>
      <c r="Q6081">
        <v>35</v>
      </c>
    </row>
    <row r="6082" spans="1:17" x14ac:dyDescent="0.25">
      <c r="A6082" t="s">
        <v>519</v>
      </c>
      <c r="B6082" t="s">
        <v>520</v>
      </c>
      <c r="C6082" t="s">
        <v>509</v>
      </c>
      <c r="D6082" t="s">
        <v>361</v>
      </c>
      <c r="E6082" t="s">
        <v>311</v>
      </c>
      <c r="F6082" t="s">
        <v>187</v>
      </c>
      <c r="G6082" t="s">
        <v>195</v>
      </c>
      <c r="H6082" t="s">
        <v>215</v>
      </c>
      <c r="I6082" t="s">
        <v>216</v>
      </c>
      <c r="K6082" t="s">
        <v>202</v>
      </c>
      <c r="N6082" t="s">
        <v>206</v>
      </c>
      <c r="O6082" t="s">
        <v>194</v>
      </c>
      <c r="P6082">
        <v>2030</v>
      </c>
      <c r="Q6082">
        <v>25</v>
      </c>
    </row>
    <row r="6083" spans="1:17" x14ac:dyDescent="0.25">
      <c r="A6083" t="s">
        <v>519</v>
      </c>
      <c r="B6083" t="s">
        <v>520</v>
      </c>
      <c r="C6083" t="s">
        <v>509</v>
      </c>
      <c r="D6083" t="s">
        <v>361</v>
      </c>
      <c r="E6083" t="s">
        <v>311</v>
      </c>
      <c r="F6083" t="s">
        <v>187</v>
      </c>
      <c r="G6083" t="s">
        <v>195</v>
      </c>
      <c r="H6083" t="s">
        <v>215</v>
      </c>
      <c r="I6083" t="s">
        <v>216</v>
      </c>
      <c r="K6083" t="s">
        <v>202</v>
      </c>
      <c r="N6083" t="s">
        <v>206</v>
      </c>
      <c r="O6083" t="s">
        <v>194</v>
      </c>
      <c r="P6083">
        <v>2050</v>
      </c>
      <c r="Q6083">
        <v>25</v>
      </c>
    </row>
    <row r="6084" spans="1:17" x14ac:dyDescent="0.25">
      <c r="A6084" t="s">
        <v>519</v>
      </c>
      <c r="B6084" t="s">
        <v>520</v>
      </c>
      <c r="C6084" t="s">
        <v>509</v>
      </c>
      <c r="D6084" t="s">
        <v>361</v>
      </c>
      <c r="E6084" t="s">
        <v>311</v>
      </c>
      <c r="F6084" t="s">
        <v>187</v>
      </c>
      <c r="G6084" t="s">
        <v>195</v>
      </c>
      <c r="H6084" t="s">
        <v>215</v>
      </c>
      <c r="I6084" t="s">
        <v>216</v>
      </c>
      <c r="K6084" t="s">
        <v>202</v>
      </c>
      <c r="N6084" t="s">
        <v>206</v>
      </c>
      <c r="O6084" t="s">
        <v>264</v>
      </c>
      <c r="P6084">
        <v>2050</v>
      </c>
      <c r="Q6084">
        <v>20</v>
      </c>
    </row>
    <row r="6085" spans="1:17" x14ac:dyDescent="0.25">
      <c r="A6085" t="s">
        <v>519</v>
      </c>
      <c r="B6085" t="s">
        <v>520</v>
      </c>
      <c r="C6085" t="s">
        <v>509</v>
      </c>
      <c r="D6085" t="s">
        <v>361</v>
      </c>
      <c r="E6085" t="s">
        <v>311</v>
      </c>
      <c r="F6085" t="s">
        <v>187</v>
      </c>
      <c r="G6085" t="s">
        <v>195</v>
      </c>
      <c r="H6085" t="s">
        <v>215</v>
      </c>
      <c r="I6085" t="s">
        <v>216</v>
      </c>
      <c r="K6085" t="s">
        <v>202</v>
      </c>
      <c r="N6085" t="s">
        <v>206</v>
      </c>
      <c r="O6085" t="s">
        <v>265</v>
      </c>
      <c r="P6085">
        <v>2050</v>
      </c>
      <c r="Q6085">
        <v>35</v>
      </c>
    </row>
    <row r="6086" spans="1:17" x14ac:dyDescent="0.25">
      <c r="A6086" t="s">
        <v>519</v>
      </c>
      <c r="B6086" t="s">
        <v>520</v>
      </c>
      <c r="C6086" t="s">
        <v>509</v>
      </c>
      <c r="D6086" t="s">
        <v>361</v>
      </c>
      <c r="E6086" t="s">
        <v>311</v>
      </c>
      <c r="F6086" t="s">
        <v>187</v>
      </c>
      <c r="G6086" t="s">
        <v>218</v>
      </c>
      <c r="H6086" t="s">
        <v>219</v>
      </c>
      <c r="I6086" t="s">
        <v>220</v>
      </c>
      <c r="K6086" t="s">
        <v>221</v>
      </c>
      <c r="M6086" t="s">
        <v>344</v>
      </c>
      <c r="N6086" t="s">
        <v>513</v>
      </c>
      <c r="O6086" t="s">
        <v>194</v>
      </c>
      <c r="P6086">
        <v>2015</v>
      </c>
      <c r="Q6086">
        <v>0</v>
      </c>
    </row>
    <row r="6087" spans="1:17" x14ac:dyDescent="0.25">
      <c r="A6087" t="s">
        <v>519</v>
      </c>
      <c r="B6087" t="s">
        <v>520</v>
      </c>
      <c r="C6087" t="s">
        <v>509</v>
      </c>
      <c r="D6087" t="s">
        <v>361</v>
      </c>
      <c r="E6087" t="s">
        <v>311</v>
      </c>
      <c r="F6087" t="s">
        <v>187</v>
      </c>
      <c r="G6087" t="s">
        <v>218</v>
      </c>
      <c r="H6087" t="s">
        <v>219</v>
      </c>
      <c r="I6087" t="s">
        <v>220</v>
      </c>
      <c r="K6087" t="s">
        <v>221</v>
      </c>
      <c r="M6087" t="s">
        <v>344</v>
      </c>
      <c r="N6087" t="s">
        <v>513</v>
      </c>
      <c r="O6087" t="s">
        <v>194</v>
      </c>
      <c r="P6087">
        <v>2020</v>
      </c>
      <c r="Q6087">
        <v>0</v>
      </c>
    </row>
    <row r="6088" spans="1:17" x14ac:dyDescent="0.25">
      <c r="A6088" t="s">
        <v>519</v>
      </c>
      <c r="B6088" t="s">
        <v>520</v>
      </c>
      <c r="C6088" t="s">
        <v>509</v>
      </c>
      <c r="D6088" t="s">
        <v>361</v>
      </c>
      <c r="E6088" t="s">
        <v>311</v>
      </c>
      <c r="F6088" t="s">
        <v>187</v>
      </c>
      <c r="G6088" t="s">
        <v>218</v>
      </c>
      <c r="H6088" t="s">
        <v>219</v>
      </c>
      <c r="I6088" t="s">
        <v>220</v>
      </c>
      <c r="K6088" t="s">
        <v>221</v>
      </c>
      <c r="M6088" t="s">
        <v>344</v>
      </c>
      <c r="N6088" t="s">
        <v>513</v>
      </c>
      <c r="O6088" t="s">
        <v>264</v>
      </c>
      <c r="P6088">
        <v>2020</v>
      </c>
      <c r="Q6088">
        <v>0</v>
      </c>
    </row>
    <row r="6089" spans="1:17" x14ac:dyDescent="0.25">
      <c r="A6089" t="s">
        <v>519</v>
      </c>
      <c r="B6089" t="s">
        <v>520</v>
      </c>
      <c r="C6089" t="s">
        <v>509</v>
      </c>
      <c r="D6089" t="s">
        <v>361</v>
      </c>
      <c r="E6089" t="s">
        <v>311</v>
      </c>
      <c r="F6089" t="s">
        <v>187</v>
      </c>
      <c r="G6089" t="s">
        <v>218</v>
      </c>
      <c r="H6089" t="s">
        <v>219</v>
      </c>
      <c r="I6089" t="s">
        <v>220</v>
      </c>
      <c r="K6089" t="s">
        <v>221</v>
      </c>
      <c r="M6089" t="s">
        <v>344</v>
      </c>
      <c r="N6089" t="s">
        <v>513</v>
      </c>
      <c r="O6089" t="s">
        <v>265</v>
      </c>
      <c r="P6089">
        <v>2020</v>
      </c>
      <c r="Q6089">
        <v>0</v>
      </c>
    </row>
    <row r="6090" spans="1:17" x14ac:dyDescent="0.25">
      <c r="A6090" t="s">
        <v>519</v>
      </c>
      <c r="B6090" t="s">
        <v>520</v>
      </c>
      <c r="C6090" t="s">
        <v>509</v>
      </c>
      <c r="D6090" t="s">
        <v>361</v>
      </c>
      <c r="E6090" t="s">
        <v>311</v>
      </c>
      <c r="F6090" t="s">
        <v>187</v>
      </c>
      <c r="G6090" t="s">
        <v>218</v>
      </c>
      <c r="H6090" t="s">
        <v>219</v>
      </c>
      <c r="I6090" t="s">
        <v>220</v>
      </c>
      <c r="K6090" t="s">
        <v>221</v>
      </c>
      <c r="M6090" t="s">
        <v>344</v>
      </c>
      <c r="N6090" t="s">
        <v>513</v>
      </c>
      <c r="O6090" t="s">
        <v>194</v>
      </c>
      <c r="P6090">
        <v>2030</v>
      </c>
      <c r="Q6090">
        <v>0</v>
      </c>
    </row>
    <row r="6091" spans="1:17" x14ac:dyDescent="0.25">
      <c r="A6091" t="s">
        <v>519</v>
      </c>
      <c r="B6091" t="s">
        <v>520</v>
      </c>
      <c r="C6091" t="s">
        <v>509</v>
      </c>
      <c r="D6091" t="s">
        <v>361</v>
      </c>
      <c r="E6091" t="s">
        <v>311</v>
      </c>
      <c r="F6091" t="s">
        <v>187</v>
      </c>
      <c r="G6091" t="s">
        <v>218</v>
      </c>
      <c r="H6091" t="s">
        <v>219</v>
      </c>
      <c r="I6091" t="s">
        <v>220</v>
      </c>
      <c r="K6091" t="s">
        <v>221</v>
      </c>
      <c r="M6091" t="s">
        <v>344</v>
      </c>
      <c r="N6091" t="s">
        <v>513</v>
      </c>
      <c r="O6091" t="s">
        <v>194</v>
      </c>
      <c r="P6091">
        <v>2050</v>
      </c>
      <c r="Q6091">
        <v>0</v>
      </c>
    </row>
    <row r="6092" spans="1:17" x14ac:dyDescent="0.25">
      <c r="A6092" t="s">
        <v>519</v>
      </c>
      <c r="B6092" t="s">
        <v>520</v>
      </c>
      <c r="C6092" t="s">
        <v>509</v>
      </c>
      <c r="D6092" t="s">
        <v>361</v>
      </c>
      <c r="E6092" t="s">
        <v>311</v>
      </c>
      <c r="F6092" t="s">
        <v>187</v>
      </c>
      <c r="G6092" t="s">
        <v>218</v>
      </c>
      <c r="H6092" t="s">
        <v>219</v>
      </c>
      <c r="I6092" t="s">
        <v>220</v>
      </c>
      <c r="K6092" t="s">
        <v>221</v>
      </c>
      <c r="M6092" t="s">
        <v>344</v>
      </c>
      <c r="N6092" t="s">
        <v>513</v>
      </c>
      <c r="O6092" t="s">
        <v>264</v>
      </c>
      <c r="P6092">
        <v>2050</v>
      </c>
      <c r="Q6092">
        <v>0</v>
      </c>
    </row>
    <row r="6093" spans="1:17" x14ac:dyDescent="0.25">
      <c r="A6093" t="s">
        <v>519</v>
      </c>
      <c r="B6093" t="s">
        <v>520</v>
      </c>
      <c r="C6093" t="s">
        <v>509</v>
      </c>
      <c r="D6093" t="s">
        <v>361</v>
      </c>
      <c r="E6093" t="s">
        <v>311</v>
      </c>
      <c r="F6093" t="s">
        <v>187</v>
      </c>
      <c r="G6093" t="s">
        <v>218</v>
      </c>
      <c r="H6093" t="s">
        <v>219</v>
      </c>
      <c r="I6093" t="s">
        <v>220</v>
      </c>
      <c r="K6093" t="s">
        <v>221</v>
      </c>
      <c r="M6093" t="s">
        <v>344</v>
      </c>
      <c r="N6093" t="s">
        <v>513</v>
      </c>
      <c r="O6093" t="s">
        <v>265</v>
      </c>
      <c r="P6093">
        <v>2050</v>
      </c>
      <c r="Q6093">
        <v>0</v>
      </c>
    </row>
    <row r="6094" spans="1:17" x14ac:dyDescent="0.25">
      <c r="A6094" t="s">
        <v>519</v>
      </c>
      <c r="B6094" t="s">
        <v>520</v>
      </c>
      <c r="C6094" t="s">
        <v>509</v>
      </c>
      <c r="D6094" t="s">
        <v>361</v>
      </c>
      <c r="E6094" t="s">
        <v>311</v>
      </c>
      <c r="F6094" t="s">
        <v>187</v>
      </c>
      <c r="G6094" t="s">
        <v>218</v>
      </c>
      <c r="H6094" t="s">
        <v>223</v>
      </c>
      <c r="I6094" t="s">
        <v>224</v>
      </c>
      <c r="K6094" t="s">
        <v>221</v>
      </c>
      <c r="M6094" t="s">
        <v>344</v>
      </c>
      <c r="N6094" t="s">
        <v>513</v>
      </c>
      <c r="O6094" t="s">
        <v>194</v>
      </c>
      <c r="P6094">
        <v>2015</v>
      </c>
      <c r="Q6094">
        <v>1.2</v>
      </c>
    </row>
    <row r="6095" spans="1:17" x14ac:dyDescent="0.25">
      <c r="A6095" t="s">
        <v>519</v>
      </c>
      <c r="B6095" t="s">
        <v>520</v>
      </c>
      <c r="C6095" t="s">
        <v>509</v>
      </c>
      <c r="D6095" t="s">
        <v>361</v>
      </c>
      <c r="E6095" t="s">
        <v>311</v>
      </c>
      <c r="F6095" t="s">
        <v>187</v>
      </c>
      <c r="G6095" t="s">
        <v>218</v>
      </c>
      <c r="H6095" t="s">
        <v>223</v>
      </c>
      <c r="I6095" t="s">
        <v>224</v>
      </c>
      <c r="K6095" t="s">
        <v>221</v>
      </c>
      <c r="M6095" t="s">
        <v>344</v>
      </c>
      <c r="N6095" t="s">
        <v>513</v>
      </c>
      <c r="O6095" t="s">
        <v>194</v>
      </c>
      <c r="P6095">
        <v>2020</v>
      </c>
      <c r="Q6095">
        <v>1</v>
      </c>
    </row>
    <row r="6096" spans="1:17" x14ac:dyDescent="0.25">
      <c r="A6096" t="s">
        <v>519</v>
      </c>
      <c r="B6096" t="s">
        <v>520</v>
      </c>
      <c r="C6096" t="s">
        <v>509</v>
      </c>
      <c r="D6096" t="s">
        <v>361</v>
      </c>
      <c r="E6096" t="s">
        <v>311</v>
      </c>
      <c r="F6096" t="s">
        <v>187</v>
      </c>
      <c r="G6096" t="s">
        <v>218</v>
      </c>
      <c r="H6096" t="s">
        <v>223</v>
      </c>
      <c r="I6096" t="s">
        <v>224</v>
      </c>
      <c r="K6096" t="s">
        <v>221</v>
      </c>
      <c r="M6096" t="s">
        <v>344</v>
      </c>
      <c r="N6096" t="s">
        <v>513</v>
      </c>
      <c r="O6096" t="s">
        <v>264</v>
      </c>
      <c r="P6096">
        <v>2020</v>
      </c>
      <c r="Q6096">
        <v>1</v>
      </c>
    </row>
    <row r="6097" spans="1:17" x14ac:dyDescent="0.25">
      <c r="A6097" t="s">
        <v>519</v>
      </c>
      <c r="B6097" t="s">
        <v>520</v>
      </c>
      <c r="C6097" t="s">
        <v>509</v>
      </c>
      <c r="D6097" t="s">
        <v>361</v>
      </c>
      <c r="E6097" t="s">
        <v>311</v>
      </c>
      <c r="F6097" t="s">
        <v>187</v>
      </c>
      <c r="G6097" t="s">
        <v>218</v>
      </c>
      <c r="H6097" t="s">
        <v>223</v>
      </c>
      <c r="I6097" t="s">
        <v>224</v>
      </c>
      <c r="K6097" t="s">
        <v>221</v>
      </c>
      <c r="M6097" t="s">
        <v>344</v>
      </c>
      <c r="N6097" t="s">
        <v>513</v>
      </c>
      <c r="O6097" t="s">
        <v>265</v>
      </c>
      <c r="P6097">
        <v>2020</v>
      </c>
      <c r="Q6097">
        <v>3</v>
      </c>
    </row>
    <row r="6098" spans="1:17" x14ac:dyDescent="0.25">
      <c r="A6098" t="s">
        <v>519</v>
      </c>
      <c r="B6098" t="s">
        <v>520</v>
      </c>
      <c r="C6098" t="s">
        <v>509</v>
      </c>
      <c r="D6098" t="s">
        <v>361</v>
      </c>
      <c r="E6098" t="s">
        <v>311</v>
      </c>
      <c r="F6098" t="s">
        <v>187</v>
      </c>
      <c r="G6098" t="s">
        <v>218</v>
      </c>
      <c r="H6098" t="s">
        <v>223</v>
      </c>
      <c r="I6098" t="s">
        <v>224</v>
      </c>
      <c r="K6098" t="s">
        <v>221</v>
      </c>
      <c r="M6098" t="s">
        <v>344</v>
      </c>
      <c r="N6098" t="s">
        <v>513</v>
      </c>
      <c r="O6098" t="s">
        <v>194</v>
      </c>
      <c r="P6098">
        <v>2030</v>
      </c>
      <c r="Q6098">
        <v>1</v>
      </c>
    </row>
    <row r="6099" spans="1:17" x14ac:dyDescent="0.25">
      <c r="A6099" t="s">
        <v>519</v>
      </c>
      <c r="B6099" t="s">
        <v>520</v>
      </c>
      <c r="C6099" t="s">
        <v>509</v>
      </c>
      <c r="D6099" t="s">
        <v>361</v>
      </c>
      <c r="E6099" t="s">
        <v>311</v>
      </c>
      <c r="F6099" t="s">
        <v>187</v>
      </c>
      <c r="G6099" t="s">
        <v>218</v>
      </c>
      <c r="H6099" t="s">
        <v>223</v>
      </c>
      <c r="I6099" t="s">
        <v>224</v>
      </c>
      <c r="K6099" t="s">
        <v>221</v>
      </c>
      <c r="M6099" t="s">
        <v>344</v>
      </c>
      <c r="N6099" t="s">
        <v>513</v>
      </c>
      <c r="O6099" t="s">
        <v>194</v>
      </c>
      <c r="P6099">
        <v>2050</v>
      </c>
      <c r="Q6099">
        <v>1</v>
      </c>
    </row>
    <row r="6100" spans="1:17" x14ac:dyDescent="0.25">
      <c r="A6100" t="s">
        <v>519</v>
      </c>
      <c r="B6100" t="s">
        <v>520</v>
      </c>
      <c r="C6100" t="s">
        <v>509</v>
      </c>
      <c r="D6100" t="s">
        <v>361</v>
      </c>
      <c r="E6100" t="s">
        <v>311</v>
      </c>
      <c r="F6100" t="s">
        <v>187</v>
      </c>
      <c r="G6100" t="s">
        <v>218</v>
      </c>
      <c r="H6100" t="s">
        <v>223</v>
      </c>
      <c r="I6100" t="s">
        <v>224</v>
      </c>
      <c r="K6100" t="s">
        <v>221</v>
      </c>
      <c r="M6100" t="s">
        <v>344</v>
      </c>
      <c r="N6100" t="s">
        <v>513</v>
      </c>
      <c r="O6100" t="s">
        <v>264</v>
      </c>
      <c r="P6100">
        <v>2050</v>
      </c>
      <c r="Q6100">
        <v>0</v>
      </c>
    </row>
    <row r="6101" spans="1:17" x14ac:dyDescent="0.25">
      <c r="A6101" t="s">
        <v>519</v>
      </c>
      <c r="B6101" t="s">
        <v>520</v>
      </c>
      <c r="C6101" t="s">
        <v>509</v>
      </c>
      <c r="D6101" t="s">
        <v>361</v>
      </c>
      <c r="E6101" t="s">
        <v>311</v>
      </c>
      <c r="F6101" t="s">
        <v>187</v>
      </c>
      <c r="G6101" t="s">
        <v>218</v>
      </c>
      <c r="H6101" t="s">
        <v>223</v>
      </c>
      <c r="I6101" t="s">
        <v>224</v>
      </c>
      <c r="K6101" t="s">
        <v>221</v>
      </c>
      <c r="M6101" t="s">
        <v>344</v>
      </c>
      <c r="N6101" t="s">
        <v>513</v>
      </c>
      <c r="O6101" t="s">
        <v>265</v>
      </c>
      <c r="P6101">
        <v>2050</v>
      </c>
      <c r="Q6101">
        <v>1</v>
      </c>
    </row>
    <row r="6102" spans="1:17" x14ac:dyDescent="0.25">
      <c r="A6102" t="s">
        <v>519</v>
      </c>
      <c r="B6102" t="s">
        <v>520</v>
      </c>
      <c r="C6102" t="s">
        <v>509</v>
      </c>
      <c r="D6102" t="s">
        <v>361</v>
      </c>
      <c r="E6102" t="s">
        <v>311</v>
      </c>
      <c r="F6102" t="s">
        <v>187</v>
      </c>
      <c r="G6102" t="s">
        <v>218</v>
      </c>
      <c r="H6102" t="s">
        <v>225</v>
      </c>
      <c r="I6102" t="s">
        <v>226</v>
      </c>
      <c r="K6102" t="s">
        <v>221</v>
      </c>
      <c r="M6102" t="s">
        <v>344</v>
      </c>
      <c r="N6102" t="s">
        <v>513</v>
      </c>
      <c r="O6102" t="s">
        <v>194</v>
      </c>
      <c r="P6102">
        <v>2015</v>
      </c>
      <c r="Q6102">
        <v>80</v>
      </c>
    </row>
    <row r="6103" spans="1:17" x14ac:dyDescent="0.25">
      <c r="A6103" t="s">
        <v>519</v>
      </c>
      <c r="B6103" t="s">
        <v>520</v>
      </c>
      <c r="C6103" t="s">
        <v>509</v>
      </c>
      <c r="D6103" t="s">
        <v>361</v>
      </c>
      <c r="E6103" t="s">
        <v>311</v>
      </c>
      <c r="F6103" t="s">
        <v>187</v>
      </c>
      <c r="G6103" t="s">
        <v>218</v>
      </c>
      <c r="H6103" t="s">
        <v>225</v>
      </c>
      <c r="I6103" t="s">
        <v>226</v>
      </c>
      <c r="K6103" t="s">
        <v>221</v>
      </c>
      <c r="M6103" t="s">
        <v>344</v>
      </c>
      <c r="N6103" t="s">
        <v>513</v>
      </c>
      <c r="O6103" t="s">
        <v>194</v>
      </c>
      <c r="P6103">
        <v>2020</v>
      </c>
      <c r="Q6103">
        <v>50</v>
      </c>
    </row>
    <row r="6104" spans="1:17" x14ac:dyDescent="0.25">
      <c r="A6104" t="s">
        <v>519</v>
      </c>
      <c r="B6104" t="s">
        <v>520</v>
      </c>
      <c r="C6104" t="s">
        <v>509</v>
      </c>
      <c r="D6104" t="s">
        <v>361</v>
      </c>
      <c r="E6104" t="s">
        <v>311</v>
      </c>
      <c r="F6104" t="s">
        <v>187</v>
      </c>
      <c r="G6104" t="s">
        <v>218</v>
      </c>
      <c r="H6104" t="s">
        <v>225</v>
      </c>
      <c r="I6104" t="s">
        <v>226</v>
      </c>
      <c r="K6104" t="s">
        <v>221</v>
      </c>
      <c r="M6104" t="s">
        <v>344</v>
      </c>
      <c r="N6104" t="s">
        <v>513</v>
      </c>
      <c r="O6104" t="s">
        <v>264</v>
      </c>
      <c r="P6104">
        <v>2020</v>
      </c>
      <c r="Q6104">
        <v>40</v>
      </c>
    </row>
    <row r="6105" spans="1:17" x14ac:dyDescent="0.25">
      <c r="A6105" t="s">
        <v>519</v>
      </c>
      <c r="B6105" t="s">
        <v>520</v>
      </c>
      <c r="C6105" t="s">
        <v>509</v>
      </c>
      <c r="D6105" t="s">
        <v>361</v>
      </c>
      <c r="E6105" t="s">
        <v>311</v>
      </c>
      <c r="F6105" t="s">
        <v>187</v>
      </c>
      <c r="G6105" t="s">
        <v>218</v>
      </c>
      <c r="H6105" t="s">
        <v>225</v>
      </c>
      <c r="I6105" t="s">
        <v>226</v>
      </c>
      <c r="K6105" t="s">
        <v>221</v>
      </c>
      <c r="M6105" t="s">
        <v>344</v>
      </c>
      <c r="N6105" t="s">
        <v>513</v>
      </c>
      <c r="O6105" t="s">
        <v>265</v>
      </c>
      <c r="P6105">
        <v>2020</v>
      </c>
      <c r="Q6105">
        <v>50</v>
      </c>
    </row>
    <row r="6106" spans="1:17" x14ac:dyDescent="0.25">
      <c r="A6106" t="s">
        <v>519</v>
      </c>
      <c r="B6106" t="s">
        <v>520</v>
      </c>
      <c r="C6106" t="s">
        <v>509</v>
      </c>
      <c r="D6106" t="s">
        <v>361</v>
      </c>
      <c r="E6106" t="s">
        <v>311</v>
      </c>
      <c r="F6106" t="s">
        <v>187</v>
      </c>
      <c r="G6106" t="s">
        <v>218</v>
      </c>
      <c r="H6106" t="s">
        <v>225</v>
      </c>
      <c r="I6106" t="s">
        <v>226</v>
      </c>
      <c r="K6106" t="s">
        <v>221</v>
      </c>
      <c r="M6106" t="s">
        <v>344</v>
      </c>
      <c r="N6106" t="s">
        <v>513</v>
      </c>
      <c r="O6106" t="s">
        <v>194</v>
      </c>
      <c r="P6106">
        <v>2030</v>
      </c>
      <c r="Q6106">
        <v>40</v>
      </c>
    </row>
    <row r="6107" spans="1:17" x14ac:dyDescent="0.25">
      <c r="A6107" t="s">
        <v>519</v>
      </c>
      <c r="B6107" t="s">
        <v>520</v>
      </c>
      <c r="C6107" t="s">
        <v>509</v>
      </c>
      <c r="D6107" t="s">
        <v>361</v>
      </c>
      <c r="E6107" t="s">
        <v>311</v>
      </c>
      <c r="F6107" t="s">
        <v>187</v>
      </c>
      <c r="G6107" t="s">
        <v>218</v>
      </c>
      <c r="H6107" t="s">
        <v>225</v>
      </c>
      <c r="I6107" t="s">
        <v>226</v>
      </c>
      <c r="K6107" t="s">
        <v>221</v>
      </c>
      <c r="M6107" t="s">
        <v>344</v>
      </c>
      <c r="N6107" t="s">
        <v>513</v>
      </c>
      <c r="O6107" t="s">
        <v>194</v>
      </c>
      <c r="P6107">
        <v>2050</v>
      </c>
      <c r="Q6107">
        <v>20</v>
      </c>
    </row>
    <row r="6108" spans="1:17" x14ac:dyDescent="0.25">
      <c r="A6108" t="s">
        <v>519</v>
      </c>
      <c r="B6108" t="s">
        <v>520</v>
      </c>
      <c r="C6108" t="s">
        <v>509</v>
      </c>
      <c r="D6108" t="s">
        <v>361</v>
      </c>
      <c r="E6108" t="s">
        <v>311</v>
      </c>
      <c r="F6108" t="s">
        <v>187</v>
      </c>
      <c r="G6108" t="s">
        <v>218</v>
      </c>
      <c r="H6108" t="s">
        <v>225</v>
      </c>
      <c r="I6108" t="s">
        <v>226</v>
      </c>
      <c r="K6108" t="s">
        <v>221</v>
      </c>
      <c r="M6108" t="s">
        <v>344</v>
      </c>
      <c r="N6108" t="s">
        <v>513</v>
      </c>
      <c r="O6108" t="s">
        <v>264</v>
      </c>
      <c r="P6108">
        <v>2050</v>
      </c>
      <c r="Q6108">
        <v>10</v>
      </c>
    </row>
    <row r="6109" spans="1:17" x14ac:dyDescent="0.25">
      <c r="A6109" t="s">
        <v>519</v>
      </c>
      <c r="B6109" t="s">
        <v>520</v>
      </c>
      <c r="C6109" t="s">
        <v>509</v>
      </c>
      <c r="D6109" t="s">
        <v>361</v>
      </c>
      <c r="E6109" t="s">
        <v>311</v>
      </c>
      <c r="F6109" t="s">
        <v>187</v>
      </c>
      <c r="G6109" t="s">
        <v>218</v>
      </c>
      <c r="H6109" t="s">
        <v>225</v>
      </c>
      <c r="I6109" t="s">
        <v>226</v>
      </c>
      <c r="K6109" t="s">
        <v>221</v>
      </c>
      <c r="M6109" t="s">
        <v>344</v>
      </c>
      <c r="N6109" t="s">
        <v>513</v>
      </c>
      <c r="O6109" t="s">
        <v>265</v>
      </c>
      <c r="P6109">
        <v>2050</v>
      </c>
      <c r="Q6109">
        <v>40</v>
      </c>
    </row>
    <row r="6110" spans="1:17" x14ac:dyDescent="0.25">
      <c r="A6110" t="s">
        <v>519</v>
      </c>
      <c r="B6110" t="s">
        <v>520</v>
      </c>
      <c r="C6110" t="s">
        <v>509</v>
      </c>
      <c r="D6110" t="s">
        <v>361</v>
      </c>
      <c r="E6110" t="s">
        <v>311</v>
      </c>
      <c r="F6110" t="s">
        <v>187</v>
      </c>
      <c r="G6110" t="s">
        <v>218</v>
      </c>
      <c r="H6110" t="s">
        <v>317</v>
      </c>
      <c r="I6110" t="s">
        <v>318</v>
      </c>
      <c r="K6110" t="s">
        <v>221</v>
      </c>
      <c r="M6110" t="s">
        <v>344</v>
      </c>
      <c r="N6110" t="s">
        <v>513</v>
      </c>
      <c r="O6110" t="s">
        <v>194</v>
      </c>
      <c r="P6110">
        <v>2015</v>
      </c>
      <c r="Q6110">
        <v>2</v>
      </c>
    </row>
    <row r="6111" spans="1:17" x14ac:dyDescent="0.25">
      <c r="A6111" t="s">
        <v>519</v>
      </c>
      <c r="B6111" t="s">
        <v>520</v>
      </c>
      <c r="C6111" t="s">
        <v>509</v>
      </c>
      <c r="D6111" t="s">
        <v>361</v>
      </c>
      <c r="E6111" t="s">
        <v>311</v>
      </c>
      <c r="F6111" t="s">
        <v>187</v>
      </c>
      <c r="G6111" t="s">
        <v>218</v>
      </c>
      <c r="H6111" t="s">
        <v>317</v>
      </c>
      <c r="I6111" t="s">
        <v>318</v>
      </c>
      <c r="K6111" t="s">
        <v>221</v>
      </c>
      <c r="M6111" t="s">
        <v>344</v>
      </c>
      <c r="N6111" t="s">
        <v>513</v>
      </c>
      <c r="O6111" t="s">
        <v>194</v>
      </c>
      <c r="P6111">
        <v>2020</v>
      </c>
      <c r="Q6111">
        <v>0.3</v>
      </c>
    </row>
    <row r="6112" spans="1:17" x14ac:dyDescent="0.25">
      <c r="A6112" t="s">
        <v>519</v>
      </c>
      <c r="B6112" t="s">
        <v>520</v>
      </c>
      <c r="C6112" t="s">
        <v>509</v>
      </c>
      <c r="D6112" t="s">
        <v>361</v>
      </c>
      <c r="E6112" t="s">
        <v>311</v>
      </c>
      <c r="F6112" t="s">
        <v>187</v>
      </c>
      <c r="G6112" t="s">
        <v>218</v>
      </c>
      <c r="H6112" t="s">
        <v>317</v>
      </c>
      <c r="I6112" t="s">
        <v>318</v>
      </c>
      <c r="K6112" t="s">
        <v>221</v>
      </c>
      <c r="M6112" t="s">
        <v>344</v>
      </c>
      <c r="N6112" t="s">
        <v>513</v>
      </c>
      <c r="O6112" t="s">
        <v>264</v>
      </c>
      <c r="P6112">
        <v>2020</v>
      </c>
      <c r="Q6112">
        <v>0.1</v>
      </c>
    </row>
    <row r="6113" spans="1:17" x14ac:dyDescent="0.25">
      <c r="A6113" t="s">
        <v>519</v>
      </c>
      <c r="B6113" t="s">
        <v>520</v>
      </c>
      <c r="C6113" t="s">
        <v>509</v>
      </c>
      <c r="D6113" t="s">
        <v>361</v>
      </c>
      <c r="E6113" t="s">
        <v>311</v>
      </c>
      <c r="F6113" t="s">
        <v>187</v>
      </c>
      <c r="G6113" t="s">
        <v>218</v>
      </c>
      <c r="H6113" t="s">
        <v>317</v>
      </c>
      <c r="I6113" t="s">
        <v>318</v>
      </c>
      <c r="K6113" t="s">
        <v>221</v>
      </c>
      <c r="M6113" t="s">
        <v>344</v>
      </c>
      <c r="N6113" t="s">
        <v>513</v>
      </c>
      <c r="O6113" t="s">
        <v>265</v>
      </c>
      <c r="P6113">
        <v>2020</v>
      </c>
      <c r="Q6113">
        <v>2</v>
      </c>
    </row>
    <row r="6114" spans="1:17" x14ac:dyDescent="0.25">
      <c r="A6114" t="s">
        <v>519</v>
      </c>
      <c r="B6114" t="s">
        <v>520</v>
      </c>
      <c r="C6114" t="s">
        <v>509</v>
      </c>
      <c r="D6114" t="s">
        <v>361</v>
      </c>
      <c r="E6114" t="s">
        <v>311</v>
      </c>
      <c r="F6114" t="s">
        <v>187</v>
      </c>
      <c r="G6114" t="s">
        <v>218</v>
      </c>
      <c r="H6114" t="s">
        <v>317</v>
      </c>
      <c r="I6114" t="s">
        <v>318</v>
      </c>
      <c r="K6114" t="s">
        <v>221</v>
      </c>
      <c r="M6114" t="s">
        <v>344</v>
      </c>
      <c r="N6114" t="s">
        <v>513</v>
      </c>
      <c r="O6114" t="s">
        <v>194</v>
      </c>
      <c r="P6114">
        <v>2030</v>
      </c>
      <c r="Q6114">
        <v>0.3</v>
      </c>
    </row>
    <row r="6115" spans="1:17" x14ac:dyDescent="0.25">
      <c r="A6115" t="s">
        <v>519</v>
      </c>
      <c r="B6115" t="s">
        <v>520</v>
      </c>
      <c r="C6115" t="s">
        <v>509</v>
      </c>
      <c r="D6115" t="s">
        <v>361</v>
      </c>
      <c r="E6115" t="s">
        <v>311</v>
      </c>
      <c r="F6115" t="s">
        <v>187</v>
      </c>
      <c r="G6115" t="s">
        <v>218</v>
      </c>
      <c r="H6115" t="s">
        <v>317</v>
      </c>
      <c r="I6115" t="s">
        <v>318</v>
      </c>
      <c r="K6115" t="s">
        <v>221</v>
      </c>
      <c r="M6115" t="s">
        <v>344</v>
      </c>
      <c r="N6115" t="s">
        <v>513</v>
      </c>
      <c r="O6115" t="s">
        <v>194</v>
      </c>
      <c r="P6115">
        <v>2050</v>
      </c>
      <c r="Q6115">
        <v>0.3</v>
      </c>
    </row>
    <row r="6116" spans="1:17" x14ac:dyDescent="0.25">
      <c r="A6116" t="s">
        <v>519</v>
      </c>
      <c r="B6116" t="s">
        <v>520</v>
      </c>
      <c r="C6116" t="s">
        <v>509</v>
      </c>
      <c r="D6116" t="s">
        <v>361</v>
      </c>
      <c r="E6116" t="s">
        <v>311</v>
      </c>
      <c r="F6116" t="s">
        <v>187</v>
      </c>
      <c r="G6116" t="s">
        <v>218</v>
      </c>
      <c r="H6116" t="s">
        <v>317</v>
      </c>
      <c r="I6116" t="s">
        <v>318</v>
      </c>
      <c r="K6116" t="s">
        <v>221</v>
      </c>
      <c r="M6116" t="s">
        <v>344</v>
      </c>
      <c r="N6116" t="s">
        <v>513</v>
      </c>
      <c r="O6116" t="s">
        <v>264</v>
      </c>
      <c r="P6116">
        <v>2050</v>
      </c>
      <c r="Q6116">
        <v>0.1</v>
      </c>
    </row>
    <row r="6117" spans="1:17" x14ac:dyDescent="0.25">
      <c r="A6117" t="s">
        <v>519</v>
      </c>
      <c r="B6117" t="s">
        <v>520</v>
      </c>
      <c r="C6117" t="s">
        <v>509</v>
      </c>
      <c r="D6117" t="s">
        <v>361</v>
      </c>
      <c r="E6117" t="s">
        <v>311</v>
      </c>
      <c r="F6117" t="s">
        <v>187</v>
      </c>
      <c r="G6117" t="s">
        <v>218</v>
      </c>
      <c r="H6117" t="s">
        <v>317</v>
      </c>
      <c r="I6117" t="s">
        <v>318</v>
      </c>
      <c r="K6117" t="s">
        <v>221</v>
      </c>
      <c r="M6117" t="s">
        <v>344</v>
      </c>
      <c r="N6117" t="s">
        <v>513</v>
      </c>
      <c r="O6117" t="s">
        <v>265</v>
      </c>
      <c r="P6117">
        <v>2050</v>
      </c>
      <c r="Q6117">
        <v>1</v>
      </c>
    </row>
    <row r="6118" spans="1:17" x14ac:dyDescent="0.25">
      <c r="A6118" t="s">
        <v>519</v>
      </c>
      <c r="B6118" t="s">
        <v>520</v>
      </c>
      <c r="C6118" t="s">
        <v>509</v>
      </c>
      <c r="D6118" t="s">
        <v>361</v>
      </c>
      <c r="E6118" t="s">
        <v>311</v>
      </c>
      <c r="F6118" t="s">
        <v>187</v>
      </c>
      <c r="G6118" t="s">
        <v>218</v>
      </c>
      <c r="H6118" t="s">
        <v>229</v>
      </c>
      <c r="I6118" t="s">
        <v>230</v>
      </c>
      <c r="J6118" t="s">
        <v>231</v>
      </c>
      <c r="K6118" t="s">
        <v>191</v>
      </c>
      <c r="M6118" t="s">
        <v>344</v>
      </c>
      <c r="N6118" t="s">
        <v>513</v>
      </c>
      <c r="O6118" t="s">
        <v>194</v>
      </c>
      <c r="P6118">
        <v>2015</v>
      </c>
      <c r="Q6118">
        <v>0.98250000000000004</v>
      </c>
    </row>
    <row r="6119" spans="1:17" x14ac:dyDescent="0.25">
      <c r="A6119" t="s">
        <v>519</v>
      </c>
      <c r="B6119" t="s">
        <v>520</v>
      </c>
      <c r="C6119" t="s">
        <v>509</v>
      </c>
      <c r="D6119" t="s">
        <v>361</v>
      </c>
      <c r="E6119" t="s">
        <v>311</v>
      </c>
      <c r="F6119" t="s">
        <v>187</v>
      </c>
      <c r="G6119" t="s">
        <v>218</v>
      </c>
      <c r="H6119" t="s">
        <v>229</v>
      </c>
      <c r="I6119" t="s">
        <v>230</v>
      </c>
      <c r="J6119" t="s">
        <v>231</v>
      </c>
      <c r="K6119" t="s">
        <v>191</v>
      </c>
      <c r="M6119" t="s">
        <v>344</v>
      </c>
      <c r="N6119" t="s">
        <v>513</v>
      </c>
      <c r="O6119" t="s">
        <v>194</v>
      </c>
      <c r="P6119">
        <v>2020</v>
      </c>
      <c r="Q6119">
        <v>0.98250000000000004</v>
      </c>
    </row>
    <row r="6120" spans="1:17" x14ac:dyDescent="0.25">
      <c r="A6120" t="s">
        <v>519</v>
      </c>
      <c r="B6120" t="s">
        <v>520</v>
      </c>
      <c r="C6120" t="s">
        <v>509</v>
      </c>
      <c r="D6120" t="s">
        <v>361</v>
      </c>
      <c r="E6120" t="s">
        <v>311</v>
      </c>
      <c r="F6120" t="s">
        <v>187</v>
      </c>
      <c r="G6120" t="s">
        <v>218</v>
      </c>
      <c r="H6120" t="s">
        <v>229</v>
      </c>
      <c r="I6120" t="s">
        <v>230</v>
      </c>
      <c r="J6120" t="s">
        <v>231</v>
      </c>
      <c r="K6120" t="s">
        <v>191</v>
      </c>
      <c r="M6120" t="s">
        <v>344</v>
      </c>
      <c r="N6120" t="s">
        <v>513</v>
      </c>
      <c r="O6120" t="s">
        <v>264</v>
      </c>
      <c r="P6120">
        <v>2020</v>
      </c>
      <c r="Q6120">
        <v>0.95625000000000004</v>
      </c>
    </row>
    <row r="6121" spans="1:17" x14ac:dyDescent="0.25">
      <c r="A6121" t="s">
        <v>519</v>
      </c>
      <c r="B6121" t="s">
        <v>520</v>
      </c>
      <c r="C6121" t="s">
        <v>509</v>
      </c>
      <c r="D6121" t="s">
        <v>361</v>
      </c>
      <c r="E6121" t="s">
        <v>311</v>
      </c>
      <c r="F6121" t="s">
        <v>187</v>
      </c>
      <c r="G6121" t="s">
        <v>218</v>
      </c>
      <c r="H6121" t="s">
        <v>229</v>
      </c>
      <c r="I6121" t="s">
        <v>230</v>
      </c>
      <c r="J6121" t="s">
        <v>231</v>
      </c>
      <c r="K6121" t="s">
        <v>191</v>
      </c>
      <c r="M6121" t="s">
        <v>344</v>
      </c>
      <c r="N6121" t="s">
        <v>513</v>
      </c>
      <c r="O6121" t="s">
        <v>265</v>
      </c>
      <c r="P6121">
        <v>2020</v>
      </c>
      <c r="Q6121">
        <v>0.99124999999999996</v>
      </c>
    </row>
    <row r="6122" spans="1:17" x14ac:dyDescent="0.25">
      <c r="A6122" t="s">
        <v>519</v>
      </c>
      <c r="B6122" t="s">
        <v>520</v>
      </c>
      <c r="C6122" t="s">
        <v>509</v>
      </c>
      <c r="D6122" t="s">
        <v>361</v>
      </c>
      <c r="E6122" t="s">
        <v>311</v>
      </c>
      <c r="F6122" t="s">
        <v>187</v>
      </c>
      <c r="G6122" t="s">
        <v>218</v>
      </c>
      <c r="H6122" t="s">
        <v>229</v>
      </c>
      <c r="I6122" t="s">
        <v>230</v>
      </c>
      <c r="J6122" t="s">
        <v>231</v>
      </c>
      <c r="K6122" t="s">
        <v>191</v>
      </c>
      <c r="M6122" t="s">
        <v>344</v>
      </c>
      <c r="N6122" t="s">
        <v>513</v>
      </c>
      <c r="O6122" t="s">
        <v>194</v>
      </c>
      <c r="P6122">
        <v>2030</v>
      </c>
      <c r="Q6122">
        <v>0.98250000000000004</v>
      </c>
    </row>
    <row r="6123" spans="1:17" x14ac:dyDescent="0.25">
      <c r="A6123" t="s">
        <v>519</v>
      </c>
      <c r="B6123" t="s">
        <v>520</v>
      </c>
      <c r="C6123" t="s">
        <v>509</v>
      </c>
      <c r="D6123" t="s">
        <v>361</v>
      </c>
      <c r="E6123" t="s">
        <v>311</v>
      </c>
      <c r="F6123" t="s">
        <v>187</v>
      </c>
      <c r="G6123" t="s">
        <v>218</v>
      </c>
      <c r="H6123" t="s">
        <v>229</v>
      </c>
      <c r="I6123" t="s">
        <v>230</v>
      </c>
      <c r="J6123" t="s">
        <v>231</v>
      </c>
      <c r="K6123" t="s">
        <v>191</v>
      </c>
      <c r="M6123" t="s">
        <v>344</v>
      </c>
      <c r="N6123" t="s">
        <v>513</v>
      </c>
      <c r="O6123" t="s">
        <v>194</v>
      </c>
      <c r="P6123">
        <v>2050</v>
      </c>
      <c r="Q6123">
        <v>0.98250000000000004</v>
      </c>
    </row>
    <row r="6124" spans="1:17" x14ac:dyDescent="0.25">
      <c r="A6124" t="s">
        <v>519</v>
      </c>
      <c r="B6124" t="s">
        <v>520</v>
      </c>
      <c r="C6124" t="s">
        <v>509</v>
      </c>
      <c r="D6124" t="s">
        <v>361</v>
      </c>
      <c r="E6124" t="s">
        <v>311</v>
      </c>
      <c r="F6124" t="s">
        <v>187</v>
      </c>
      <c r="G6124" t="s">
        <v>218</v>
      </c>
      <c r="H6124" t="s">
        <v>229</v>
      </c>
      <c r="I6124" t="s">
        <v>230</v>
      </c>
      <c r="J6124" t="s">
        <v>231</v>
      </c>
      <c r="K6124" t="s">
        <v>191</v>
      </c>
      <c r="M6124" t="s">
        <v>344</v>
      </c>
      <c r="N6124" t="s">
        <v>513</v>
      </c>
      <c r="O6124" t="s">
        <v>264</v>
      </c>
      <c r="P6124">
        <v>2050</v>
      </c>
      <c r="Q6124">
        <v>0.98250000000000004</v>
      </c>
    </row>
    <row r="6125" spans="1:17" x14ac:dyDescent="0.25">
      <c r="A6125" t="s">
        <v>519</v>
      </c>
      <c r="B6125" t="s">
        <v>520</v>
      </c>
      <c r="C6125" t="s">
        <v>509</v>
      </c>
      <c r="D6125" t="s">
        <v>361</v>
      </c>
      <c r="E6125" t="s">
        <v>311</v>
      </c>
      <c r="F6125" t="s">
        <v>187</v>
      </c>
      <c r="G6125" t="s">
        <v>218</v>
      </c>
      <c r="H6125" t="s">
        <v>229</v>
      </c>
      <c r="I6125" t="s">
        <v>230</v>
      </c>
      <c r="J6125" t="s">
        <v>231</v>
      </c>
      <c r="K6125" t="s">
        <v>191</v>
      </c>
      <c r="M6125" t="s">
        <v>344</v>
      </c>
      <c r="N6125" t="s">
        <v>513</v>
      </c>
      <c r="O6125" t="s">
        <v>265</v>
      </c>
      <c r="P6125">
        <v>2050</v>
      </c>
      <c r="Q6125">
        <v>0.99124999999999996</v>
      </c>
    </row>
    <row r="6126" spans="1:17" x14ac:dyDescent="0.25">
      <c r="A6126" t="s">
        <v>519</v>
      </c>
      <c r="B6126" t="s">
        <v>520</v>
      </c>
      <c r="C6126" t="s">
        <v>509</v>
      </c>
      <c r="D6126" t="s">
        <v>361</v>
      </c>
      <c r="E6126" t="s">
        <v>311</v>
      </c>
      <c r="F6126" t="s">
        <v>187</v>
      </c>
      <c r="G6126" t="s">
        <v>233</v>
      </c>
      <c r="H6126" t="s">
        <v>287</v>
      </c>
      <c r="I6126" t="s">
        <v>240</v>
      </c>
      <c r="J6126" t="s">
        <v>288</v>
      </c>
      <c r="K6126" t="s">
        <v>241</v>
      </c>
      <c r="L6126" t="s">
        <v>237</v>
      </c>
      <c r="M6126" t="s">
        <v>368</v>
      </c>
      <c r="O6126" t="s">
        <v>194</v>
      </c>
      <c r="P6126">
        <v>2015</v>
      </c>
      <c r="Q6126">
        <v>1.969494702</v>
      </c>
    </row>
    <row r="6127" spans="1:17" x14ac:dyDescent="0.25">
      <c r="A6127" t="s">
        <v>519</v>
      </c>
      <c r="B6127" t="s">
        <v>520</v>
      </c>
      <c r="C6127" t="s">
        <v>509</v>
      </c>
      <c r="D6127" t="s">
        <v>361</v>
      </c>
      <c r="E6127" t="s">
        <v>311</v>
      </c>
      <c r="F6127" t="s">
        <v>187</v>
      </c>
      <c r="G6127" t="s">
        <v>233</v>
      </c>
      <c r="H6127" t="s">
        <v>287</v>
      </c>
      <c r="I6127" t="s">
        <v>240</v>
      </c>
      <c r="J6127" t="s">
        <v>288</v>
      </c>
      <c r="K6127" t="s">
        <v>241</v>
      </c>
      <c r="L6127" t="s">
        <v>237</v>
      </c>
      <c r="M6127" t="s">
        <v>368</v>
      </c>
      <c r="O6127" t="s">
        <v>194</v>
      </c>
      <c r="P6127">
        <v>2020</v>
      </c>
      <c r="Q6127">
        <v>1.9207472510000001</v>
      </c>
    </row>
    <row r="6128" spans="1:17" x14ac:dyDescent="0.25">
      <c r="A6128" t="s">
        <v>519</v>
      </c>
      <c r="B6128" t="s">
        <v>520</v>
      </c>
      <c r="C6128" t="s">
        <v>509</v>
      </c>
      <c r="D6128" t="s">
        <v>361</v>
      </c>
      <c r="E6128" t="s">
        <v>311</v>
      </c>
      <c r="F6128" t="s">
        <v>187</v>
      </c>
      <c r="G6128" t="s">
        <v>233</v>
      </c>
      <c r="H6128" t="s">
        <v>287</v>
      </c>
      <c r="I6128" t="s">
        <v>240</v>
      </c>
      <c r="J6128" t="s">
        <v>288</v>
      </c>
      <c r="K6128" t="s">
        <v>241</v>
      </c>
      <c r="L6128" t="s">
        <v>237</v>
      </c>
      <c r="M6128" t="s">
        <v>368</v>
      </c>
      <c r="O6128" t="s">
        <v>264</v>
      </c>
      <c r="P6128">
        <v>2020</v>
      </c>
      <c r="Q6128">
        <v>1.556954452</v>
      </c>
    </row>
    <row r="6129" spans="1:17" x14ac:dyDescent="0.25">
      <c r="A6129" t="s">
        <v>519</v>
      </c>
      <c r="B6129" t="s">
        <v>520</v>
      </c>
      <c r="C6129" t="s">
        <v>509</v>
      </c>
      <c r="D6129" t="s">
        <v>361</v>
      </c>
      <c r="E6129" t="s">
        <v>311</v>
      </c>
      <c r="F6129" t="s">
        <v>187</v>
      </c>
      <c r="G6129" t="s">
        <v>233</v>
      </c>
      <c r="H6129" t="s">
        <v>287</v>
      </c>
      <c r="I6129" t="s">
        <v>240</v>
      </c>
      <c r="J6129" t="s">
        <v>288</v>
      </c>
      <c r="K6129" t="s">
        <v>241</v>
      </c>
      <c r="L6129" t="s">
        <v>237</v>
      </c>
      <c r="M6129" t="s">
        <v>368</v>
      </c>
      <c r="O6129" t="s">
        <v>265</v>
      </c>
      <c r="P6129">
        <v>2020</v>
      </c>
      <c r="Q6129">
        <v>2.264918905</v>
      </c>
    </row>
    <row r="6130" spans="1:17" x14ac:dyDescent="0.25">
      <c r="A6130" t="s">
        <v>519</v>
      </c>
      <c r="B6130" t="s">
        <v>520</v>
      </c>
      <c r="C6130" t="s">
        <v>509</v>
      </c>
      <c r="D6130" t="s">
        <v>361</v>
      </c>
      <c r="E6130" t="s">
        <v>311</v>
      </c>
      <c r="F6130" t="s">
        <v>187</v>
      </c>
      <c r="G6130" t="s">
        <v>233</v>
      </c>
      <c r="H6130" t="s">
        <v>287</v>
      </c>
      <c r="I6130" t="s">
        <v>240</v>
      </c>
      <c r="J6130" t="s">
        <v>288</v>
      </c>
      <c r="K6130" t="s">
        <v>241</v>
      </c>
      <c r="L6130" t="s">
        <v>237</v>
      </c>
      <c r="M6130" t="s">
        <v>368</v>
      </c>
      <c r="O6130" t="s">
        <v>194</v>
      </c>
      <c r="P6130">
        <v>2030</v>
      </c>
      <c r="Q6130">
        <v>1.821484407</v>
      </c>
    </row>
    <row r="6131" spans="1:17" x14ac:dyDescent="0.25">
      <c r="A6131" t="s">
        <v>519</v>
      </c>
      <c r="B6131" t="s">
        <v>520</v>
      </c>
      <c r="C6131" t="s">
        <v>509</v>
      </c>
      <c r="D6131" t="s">
        <v>361</v>
      </c>
      <c r="E6131" t="s">
        <v>311</v>
      </c>
      <c r="F6131" t="s">
        <v>187</v>
      </c>
      <c r="G6131" t="s">
        <v>233</v>
      </c>
      <c r="H6131" t="s">
        <v>287</v>
      </c>
      <c r="I6131" t="s">
        <v>240</v>
      </c>
      <c r="J6131" t="s">
        <v>288</v>
      </c>
      <c r="K6131" t="s">
        <v>241</v>
      </c>
      <c r="L6131" t="s">
        <v>237</v>
      </c>
      <c r="M6131" t="s">
        <v>368</v>
      </c>
      <c r="O6131" t="s">
        <v>194</v>
      </c>
      <c r="P6131">
        <v>2050</v>
      </c>
      <c r="Q6131">
        <v>1.769358429</v>
      </c>
    </row>
    <row r="6132" spans="1:17" x14ac:dyDescent="0.25">
      <c r="A6132" t="s">
        <v>519</v>
      </c>
      <c r="B6132" t="s">
        <v>520</v>
      </c>
      <c r="C6132" t="s">
        <v>509</v>
      </c>
      <c r="D6132" t="s">
        <v>361</v>
      </c>
      <c r="E6132" t="s">
        <v>311</v>
      </c>
      <c r="F6132" t="s">
        <v>187</v>
      </c>
      <c r="G6132" t="s">
        <v>233</v>
      </c>
      <c r="H6132" t="s">
        <v>287</v>
      </c>
      <c r="I6132" t="s">
        <v>240</v>
      </c>
      <c r="J6132" t="s">
        <v>288</v>
      </c>
      <c r="K6132" t="s">
        <v>241</v>
      </c>
      <c r="L6132" t="s">
        <v>237</v>
      </c>
      <c r="M6132" t="s">
        <v>368</v>
      </c>
      <c r="O6132" t="s">
        <v>264</v>
      </c>
      <c r="P6132">
        <v>2050</v>
      </c>
      <c r="Q6132">
        <v>1.28849294</v>
      </c>
    </row>
    <row r="6133" spans="1:17" x14ac:dyDescent="0.25">
      <c r="A6133" t="s">
        <v>519</v>
      </c>
      <c r="B6133" t="s">
        <v>520</v>
      </c>
      <c r="C6133" t="s">
        <v>509</v>
      </c>
      <c r="D6133" t="s">
        <v>361</v>
      </c>
      <c r="E6133" t="s">
        <v>311</v>
      </c>
      <c r="F6133" t="s">
        <v>187</v>
      </c>
      <c r="G6133" t="s">
        <v>233</v>
      </c>
      <c r="H6133" t="s">
        <v>287</v>
      </c>
      <c r="I6133" t="s">
        <v>240</v>
      </c>
      <c r="J6133" t="s">
        <v>288</v>
      </c>
      <c r="K6133" t="s">
        <v>241</v>
      </c>
      <c r="L6133" t="s">
        <v>237</v>
      </c>
      <c r="M6133" t="s">
        <v>368</v>
      </c>
      <c r="O6133" t="s">
        <v>265</v>
      </c>
      <c r="P6133">
        <v>2050</v>
      </c>
      <c r="Q6133">
        <v>2.4073688459999998</v>
      </c>
    </row>
    <row r="6134" spans="1:17" x14ac:dyDescent="0.25">
      <c r="A6134" t="s">
        <v>519</v>
      </c>
      <c r="B6134" t="s">
        <v>520</v>
      </c>
      <c r="C6134" t="s">
        <v>509</v>
      </c>
      <c r="D6134" t="s">
        <v>361</v>
      </c>
      <c r="E6134" t="s">
        <v>311</v>
      </c>
      <c r="F6134" t="s">
        <v>187</v>
      </c>
      <c r="G6134" t="s">
        <v>233</v>
      </c>
      <c r="H6134" t="s">
        <v>289</v>
      </c>
      <c r="I6134" t="s">
        <v>240</v>
      </c>
      <c r="J6134" t="s">
        <v>290</v>
      </c>
      <c r="K6134" t="s">
        <v>241</v>
      </c>
      <c r="L6134" t="s">
        <v>237</v>
      </c>
      <c r="M6134" t="s">
        <v>368</v>
      </c>
      <c r="O6134" t="s">
        <v>194</v>
      </c>
      <c r="P6134">
        <v>2015</v>
      </c>
      <c r="Q6134">
        <v>1.113615523</v>
      </c>
    </row>
    <row r="6135" spans="1:17" x14ac:dyDescent="0.25">
      <c r="A6135" t="s">
        <v>519</v>
      </c>
      <c r="B6135" t="s">
        <v>520</v>
      </c>
      <c r="C6135" t="s">
        <v>509</v>
      </c>
      <c r="D6135" t="s">
        <v>361</v>
      </c>
      <c r="E6135" t="s">
        <v>311</v>
      </c>
      <c r="F6135" t="s">
        <v>187</v>
      </c>
      <c r="G6135" t="s">
        <v>233</v>
      </c>
      <c r="H6135" t="s">
        <v>289</v>
      </c>
      <c r="I6135" t="s">
        <v>240</v>
      </c>
      <c r="J6135" t="s">
        <v>290</v>
      </c>
      <c r="K6135" t="s">
        <v>241</v>
      </c>
      <c r="L6135" t="s">
        <v>237</v>
      </c>
      <c r="M6135" t="s">
        <v>368</v>
      </c>
      <c r="O6135" t="s">
        <v>194</v>
      </c>
      <c r="P6135">
        <v>2020</v>
      </c>
      <c r="Q6135">
        <v>1.0860521489999999</v>
      </c>
    </row>
    <row r="6136" spans="1:17" x14ac:dyDescent="0.25">
      <c r="A6136" t="s">
        <v>519</v>
      </c>
      <c r="B6136" t="s">
        <v>520</v>
      </c>
      <c r="C6136" t="s">
        <v>509</v>
      </c>
      <c r="D6136" t="s">
        <v>361</v>
      </c>
      <c r="E6136" t="s">
        <v>311</v>
      </c>
      <c r="F6136" t="s">
        <v>187</v>
      </c>
      <c r="G6136" t="s">
        <v>233</v>
      </c>
      <c r="H6136" t="s">
        <v>289</v>
      </c>
      <c r="I6136" t="s">
        <v>240</v>
      </c>
      <c r="J6136" t="s">
        <v>290</v>
      </c>
      <c r="K6136" t="s">
        <v>241</v>
      </c>
      <c r="L6136" t="s">
        <v>237</v>
      </c>
      <c r="M6136" t="s">
        <v>368</v>
      </c>
      <c r="O6136" t="s">
        <v>264</v>
      </c>
      <c r="P6136">
        <v>2020</v>
      </c>
      <c r="Q6136">
        <v>0.94657319399999995</v>
      </c>
    </row>
    <row r="6137" spans="1:17" x14ac:dyDescent="0.25">
      <c r="A6137" t="s">
        <v>519</v>
      </c>
      <c r="B6137" t="s">
        <v>520</v>
      </c>
      <c r="C6137" t="s">
        <v>509</v>
      </c>
      <c r="D6137" t="s">
        <v>361</v>
      </c>
      <c r="E6137" t="s">
        <v>311</v>
      </c>
      <c r="F6137" t="s">
        <v>187</v>
      </c>
      <c r="G6137" t="s">
        <v>233</v>
      </c>
      <c r="H6137" t="s">
        <v>289</v>
      </c>
      <c r="I6137" t="s">
        <v>240</v>
      </c>
      <c r="J6137" t="s">
        <v>290</v>
      </c>
      <c r="K6137" t="s">
        <v>241</v>
      </c>
      <c r="L6137" t="s">
        <v>237</v>
      </c>
      <c r="M6137" t="s">
        <v>368</v>
      </c>
      <c r="O6137" t="s">
        <v>265</v>
      </c>
      <c r="P6137">
        <v>2020</v>
      </c>
      <c r="Q6137">
        <v>1.2806578500000001</v>
      </c>
    </row>
    <row r="6138" spans="1:17" x14ac:dyDescent="0.25">
      <c r="A6138" t="s">
        <v>519</v>
      </c>
      <c r="B6138" t="s">
        <v>520</v>
      </c>
      <c r="C6138" t="s">
        <v>509</v>
      </c>
      <c r="D6138" t="s">
        <v>361</v>
      </c>
      <c r="E6138" t="s">
        <v>311</v>
      </c>
      <c r="F6138" t="s">
        <v>187</v>
      </c>
      <c r="G6138" t="s">
        <v>233</v>
      </c>
      <c r="H6138" t="s">
        <v>289</v>
      </c>
      <c r="I6138" t="s">
        <v>240</v>
      </c>
      <c r="J6138" t="s">
        <v>290</v>
      </c>
      <c r="K6138" t="s">
        <v>241</v>
      </c>
      <c r="L6138" t="s">
        <v>237</v>
      </c>
      <c r="M6138" t="s">
        <v>368</v>
      </c>
      <c r="O6138" t="s">
        <v>194</v>
      </c>
      <c r="P6138">
        <v>2030</v>
      </c>
      <c r="Q6138">
        <v>1.0299257509999999</v>
      </c>
    </row>
    <row r="6139" spans="1:17" x14ac:dyDescent="0.25">
      <c r="A6139" t="s">
        <v>519</v>
      </c>
      <c r="B6139" t="s">
        <v>520</v>
      </c>
      <c r="C6139" t="s">
        <v>509</v>
      </c>
      <c r="D6139" t="s">
        <v>361</v>
      </c>
      <c r="E6139" t="s">
        <v>311</v>
      </c>
      <c r="F6139" t="s">
        <v>187</v>
      </c>
      <c r="G6139" t="s">
        <v>233</v>
      </c>
      <c r="H6139" t="s">
        <v>289</v>
      </c>
      <c r="I6139" t="s">
        <v>240</v>
      </c>
      <c r="J6139" t="s">
        <v>290</v>
      </c>
      <c r="K6139" t="s">
        <v>241</v>
      </c>
      <c r="L6139" t="s">
        <v>237</v>
      </c>
      <c r="M6139" t="s">
        <v>368</v>
      </c>
      <c r="O6139" t="s">
        <v>194</v>
      </c>
      <c r="P6139">
        <v>2050</v>
      </c>
      <c r="Q6139">
        <v>0.94484525900000005</v>
      </c>
    </row>
    <row r="6140" spans="1:17" x14ac:dyDescent="0.25">
      <c r="A6140" t="s">
        <v>519</v>
      </c>
      <c r="B6140" t="s">
        <v>520</v>
      </c>
      <c r="C6140" t="s">
        <v>509</v>
      </c>
      <c r="D6140" t="s">
        <v>361</v>
      </c>
      <c r="E6140" t="s">
        <v>311</v>
      </c>
      <c r="F6140" t="s">
        <v>187</v>
      </c>
      <c r="G6140" t="s">
        <v>233</v>
      </c>
      <c r="H6140" t="s">
        <v>289</v>
      </c>
      <c r="I6140" t="s">
        <v>240</v>
      </c>
      <c r="J6140" t="s">
        <v>290</v>
      </c>
      <c r="K6140" t="s">
        <v>241</v>
      </c>
      <c r="L6140" t="s">
        <v>237</v>
      </c>
      <c r="M6140" t="s">
        <v>368</v>
      </c>
      <c r="O6140" t="s">
        <v>264</v>
      </c>
      <c r="P6140">
        <v>2050</v>
      </c>
      <c r="Q6140">
        <v>0.78335809700000003</v>
      </c>
    </row>
    <row r="6141" spans="1:17" x14ac:dyDescent="0.25">
      <c r="A6141" t="s">
        <v>519</v>
      </c>
      <c r="B6141" t="s">
        <v>520</v>
      </c>
      <c r="C6141" t="s">
        <v>509</v>
      </c>
      <c r="D6141" t="s">
        <v>361</v>
      </c>
      <c r="E6141" t="s">
        <v>311</v>
      </c>
      <c r="F6141" t="s">
        <v>187</v>
      </c>
      <c r="G6141" t="s">
        <v>233</v>
      </c>
      <c r="H6141" t="s">
        <v>289</v>
      </c>
      <c r="I6141" t="s">
        <v>240</v>
      </c>
      <c r="J6141" t="s">
        <v>290</v>
      </c>
      <c r="K6141" t="s">
        <v>241</v>
      </c>
      <c r="L6141" t="s">
        <v>237</v>
      </c>
      <c r="M6141" t="s">
        <v>368</v>
      </c>
      <c r="O6141" t="s">
        <v>265</v>
      </c>
      <c r="P6141">
        <v>2050</v>
      </c>
      <c r="Q6141">
        <v>1.3055968280000001</v>
      </c>
    </row>
    <row r="6142" spans="1:17" x14ac:dyDescent="0.25">
      <c r="A6142" t="s">
        <v>519</v>
      </c>
      <c r="B6142" t="s">
        <v>520</v>
      </c>
      <c r="C6142" t="s">
        <v>509</v>
      </c>
      <c r="D6142" t="s">
        <v>361</v>
      </c>
      <c r="E6142" t="s">
        <v>311</v>
      </c>
      <c r="F6142" t="s">
        <v>187</v>
      </c>
      <c r="G6142" t="s">
        <v>233</v>
      </c>
      <c r="H6142" t="s">
        <v>162</v>
      </c>
      <c r="I6142" t="s">
        <v>234</v>
      </c>
      <c r="J6142" t="s">
        <v>235</v>
      </c>
      <c r="K6142" t="s">
        <v>236</v>
      </c>
      <c r="L6142" t="s">
        <v>237</v>
      </c>
      <c r="O6142" t="s">
        <v>194</v>
      </c>
      <c r="P6142">
        <v>2015</v>
      </c>
      <c r="Q6142">
        <v>128000</v>
      </c>
    </row>
    <row r="6143" spans="1:17" x14ac:dyDescent="0.25">
      <c r="A6143" t="s">
        <v>519</v>
      </c>
      <c r="B6143" t="s">
        <v>520</v>
      </c>
      <c r="C6143" t="s">
        <v>509</v>
      </c>
      <c r="D6143" t="s">
        <v>361</v>
      </c>
      <c r="E6143" t="s">
        <v>311</v>
      </c>
      <c r="F6143" t="s">
        <v>187</v>
      </c>
      <c r="G6143" t="s">
        <v>233</v>
      </c>
      <c r="H6143" t="s">
        <v>162</v>
      </c>
      <c r="I6143" t="s">
        <v>234</v>
      </c>
      <c r="J6143" t="s">
        <v>235</v>
      </c>
      <c r="K6143" t="s">
        <v>236</v>
      </c>
      <c r="L6143" t="s">
        <v>237</v>
      </c>
      <c r="O6143" t="s">
        <v>194</v>
      </c>
      <c r="P6143">
        <v>2020</v>
      </c>
      <c r="Q6143">
        <v>124000</v>
      </c>
    </row>
    <row r="6144" spans="1:17" x14ac:dyDescent="0.25">
      <c r="A6144" t="s">
        <v>519</v>
      </c>
      <c r="B6144" t="s">
        <v>520</v>
      </c>
      <c r="C6144" t="s">
        <v>509</v>
      </c>
      <c r="D6144" t="s">
        <v>361</v>
      </c>
      <c r="E6144" t="s">
        <v>311</v>
      </c>
      <c r="F6144" t="s">
        <v>187</v>
      </c>
      <c r="G6144" t="s">
        <v>233</v>
      </c>
      <c r="H6144" t="s">
        <v>162</v>
      </c>
      <c r="I6144" t="s">
        <v>234</v>
      </c>
      <c r="J6144" t="s">
        <v>235</v>
      </c>
      <c r="K6144" t="s">
        <v>236</v>
      </c>
      <c r="L6144" t="s">
        <v>237</v>
      </c>
      <c r="O6144" t="s">
        <v>264</v>
      </c>
      <c r="P6144">
        <v>2020</v>
      </c>
      <c r="Q6144">
        <v>104000</v>
      </c>
    </row>
    <row r="6145" spans="1:17" x14ac:dyDescent="0.25">
      <c r="A6145" t="s">
        <v>519</v>
      </c>
      <c r="B6145" t="s">
        <v>520</v>
      </c>
      <c r="C6145" t="s">
        <v>509</v>
      </c>
      <c r="D6145" t="s">
        <v>361</v>
      </c>
      <c r="E6145" t="s">
        <v>311</v>
      </c>
      <c r="F6145" t="s">
        <v>187</v>
      </c>
      <c r="G6145" t="s">
        <v>233</v>
      </c>
      <c r="H6145" t="s">
        <v>162</v>
      </c>
      <c r="I6145" t="s">
        <v>234</v>
      </c>
      <c r="J6145" t="s">
        <v>235</v>
      </c>
      <c r="K6145" t="s">
        <v>236</v>
      </c>
      <c r="L6145" t="s">
        <v>237</v>
      </c>
      <c r="O6145" t="s">
        <v>265</v>
      </c>
      <c r="P6145">
        <v>2020</v>
      </c>
      <c r="Q6145">
        <v>144000</v>
      </c>
    </row>
    <row r="6146" spans="1:17" x14ac:dyDescent="0.25">
      <c r="A6146" t="s">
        <v>519</v>
      </c>
      <c r="B6146" t="s">
        <v>520</v>
      </c>
      <c r="C6146" t="s">
        <v>509</v>
      </c>
      <c r="D6146" t="s">
        <v>361</v>
      </c>
      <c r="E6146" t="s">
        <v>311</v>
      </c>
      <c r="F6146" t="s">
        <v>187</v>
      </c>
      <c r="G6146" t="s">
        <v>233</v>
      </c>
      <c r="H6146" t="s">
        <v>162</v>
      </c>
      <c r="I6146" t="s">
        <v>234</v>
      </c>
      <c r="J6146" t="s">
        <v>235</v>
      </c>
      <c r="K6146" t="s">
        <v>236</v>
      </c>
      <c r="L6146" t="s">
        <v>237</v>
      </c>
      <c r="O6146" t="s">
        <v>194</v>
      </c>
      <c r="P6146">
        <v>2030</v>
      </c>
      <c r="Q6146">
        <v>117000</v>
      </c>
    </row>
    <row r="6147" spans="1:17" x14ac:dyDescent="0.25">
      <c r="A6147" t="s">
        <v>519</v>
      </c>
      <c r="B6147" t="s">
        <v>520</v>
      </c>
      <c r="C6147" t="s">
        <v>509</v>
      </c>
      <c r="D6147" t="s">
        <v>361</v>
      </c>
      <c r="E6147" t="s">
        <v>311</v>
      </c>
      <c r="F6147" t="s">
        <v>187</v>
      </c>
      <c r="G6147" t="s">
        <v>233</v>
      </c>
      <c r="H6147" t="s">
        <v>162</v>
      </c>
      <c r="I6147" t="s">
        <v>234</v>
      </c>
      <c r="J6147" t="s">
        <v>235</v>
      </c>
      <c r="K6147" t="s">
        <v>236</v>
      </c>
      <c r="L6147" t="s">
        <v>237</v>
      </c>
      <c r="O6147" t="s">
        <v>194</v>
      </c>
      <c r="P6147">
        <v>2050</v>
      </c>
      <c r="Q6147">
        <v>108000</v>
      </c>
    </row>
    <row r="6148" spans="1:17" x14ac:dyDescent="0.25">
      <c r="A6148" t="s">
        <v>519</v>
      </c>
      <c r="B6148" t="s">
        <v>520</v>
      </c>
      <c r="C6148" t="s">
        <v>509</v>
      </c>
      <c r="D6148" t="s">
        <v>361</v>
      </c>
      <c r="E6148" t="s">
        <v>311</v>
      </c>
      <c r="F6148" t="s">
        <v>187</v>
      </c>
      <c r="G6148" t="s">
        <v>233</v>
      </c>
      <c r="H6148" t="s">
        <v>162</v>
      </c>
      <c r="I6148" t="s">
        <v>234</v>
      </c>
      <c r="J6148" t="s">
        <v>235</v>
      </c>
      <c r="K6148" t="s">
        <v>236</v>
      </c>
      <c r="L6148" t="s">
        <v>237</v>
      </c>
      <c r="O6148" t="s">
        <v>264</v>
      </c>
      <c r="P6148">
        <v>2050</v>
      </c>
      <c r="Q6148">
        <v>81000</v>
      </c>
    </row>
    <row r="6149" spans="1:17" x14ac:dyDescent="0.25">
      <c r="A6149" t="s">
        <v>519</v>
      </c>
      <c r="B6149" t="s">
        <v>520</v>
      </c>
      <c r="C6149" t="s">
        <v>509</v>
      </c>
      <c r="D6149" t="s">
        <v>361</v>
      </c>
      <c r="E6149" t="s">
        <v>311</v>
      </c>
      <c r="F6149" t="s">
        <v>187</v>
      </c>
      <c r="G6149" t="s">
        <v>233</v>
      </c>
      <c r="H6149" t="s">
        <v>162</v>
      </c>
      <c r="I6149" t="s">
        <v>234</v>
      </c>
      <c r="J6149" t="s">
        <v>235</v>
      </c>
      <c r="K6149" t="s">
        <v>236</v>
      </c>
      <c r="L6149" t="s">
        <v>237</v>
      </c>
      <c r="O6149" t="s">
        <v>265</v>
      </c>
      <c r="P6149">
        <v>2050</v>
      </c>
      <c r="Q6149">
        <v>140000</v>
      </c>
    </row>
    <row r="6150" spans="1:17" x14ac:dyDescent="0.25">
      <c r="A6150" t="s">
        <v>519</v>
      </c>
      <c r="B6150" t="s">
        <v>520</v>
      </c>
      <c r="C6150" t="s">
        <v>509</v>
      </c>
      <c r="D6150" t="s">
        <v>361</v>
      </c>
      <c r="E6150" t="s">
        <v>311</v>
      </c>
      <c r="F6150" t="s">
        <v>187</v>
      </c>
      <c r="G6150" t="s">
        <v>233</v>
      </c>
      <c r="H6150" t="s">
        <v>163</v>
      </c>
      <c r="I6150" t="s">
        <v>240</v>
      </c>
      <c r="J6150" t="s">
        <v>235</v>
      </c>
      <c r="K6150" t="s">
        <v>241</v>
      </c>
      <c r="L6150" t="s">
        <v>237</v>
      </c>
      <c r="M6150" t="s">
        <v>497</v>
      </c>
      <c r="N6150" t="s">
        <v>206</v>
      </c>
      <c r="O6150" t="s">
        <v>194</v>
      </c>
      <c r="P6150">
        <v>2015</v>
      </c>
      <c r="Q6150">
        <v>3.083110225</v>
      </c>
    </row>
    <row r="6151" spans="1:17" x14ac:dyDescent="0.25">
      <c r="A6151" t="s">
        <v>519</v>
      </c>
      <c r="B6151" t="s">
        <v>520</v>
      </c>
      <c r="C6151" t="s">
        <v>509</v>
      </c>
      <c r="D6151" t="s">
        <v>361</v>
      </c>
      <c r="E6151" t="s">
        <v>311</v>
      </c>
      <c r="F6151" t="s">
        <v>187</v>
      </c>
      <c r="G6151" t="s">
        <v>233</v>
      </c>
      <c r="H6151" t="s">
        <v>163</v>
      </c>
      <c r="I6151" t="s">
        <v>240</v>
      </c>
      <c r="J6151" t="s">
        <v>235</v>
      </c>
      <c r="K6151" t="s">
        <v>241</v>
      </c>
      <c r="L6151" t="s">
        <v>237</v>
      </c>
      <c r="M6151" t="s">
        <v>497</v>
      </c>
      <c r="N6151" t="s">
        <v>206</v>
      </c>
      <c r="O6151" t="s">
        <v>194</v>
      </c>
      <c r="P6151">
        <v>2020</v>
      </c>
      <c r="Q6151">
        <v>3.0067993999999998</v>
      </c>
    </row>
    <row r="6152" spans="1:17" x14ac:dyDescent="0.25">
      <c r="A6152" t="s">
        <v>519</v>
      </c>
      <c r="B6152" t="s">
        <v>520</v>
      </c>
      <c r="C6152" t="s">
        <v>509</v>
      </c>
      <c r="D6152" t="s">
        <v>361</v>
      </c>
      <c r="E6152" t="s">
        <v>311</v>
      </c>
      <c r="F6152" t="s">
        <v>187</v>
      </c>
      <c r="G6152" t="s">
        <v>233</v>
      </c>
      <c r="H6152" t="s">
        <v>163</v>
      </c>
      <c r="I6152" t="s">
        <v>240</v>
      </c>
      <c r="J6152" t="s">
        <v>235</v>
      </c>
      <c r="K6152" t="s">
        <v>241</v>
      </c>
      <c r="L6152" t="s">
        <v>237</v>
      </c>
      <c r="M6152" t="s">
        <v>497</v>
      </c>
      <c r="N6152" t="s">
        <v>206</v>
      </c>
      <c r="O6152" t="s">
        <v>264</v>
      </c>
      <c r="P6152">
        <v>2020</v>
      </c>
      <c r="Q6152">
        <v>2.5035276460000002</v>
      </c>
    </row>
    <row r="6153" spans="1:17" x14ac:dyDescent="0.25">
      <c r="A6153" t="s">
        <v>519</v>
      </c>
      <c r="B6153" t="s">
        <v>520</v>
      </c>
      <c r="C6153" t="s">
        <v>509</v>
      </c>
      <c r="D6153" t="s">
        <v>361</v>
      </c>
      <c r="E6153" t="s">
        <v>311</v>
      </c>
      <c r="F6153" t="s">
        <v>187</v>
      </c>
      <c r="G6153" t="s">
        <v>233</v>
      </c>
      <c r="H6153" t="s">
        <v>163</v>
      </c>
      <c r="I6153" t="s">
        <v>240</v>
      </c>
      <c r="J6153" t="s">
        <v>235</v>
      </c>
      <c r="K6153" t="s">
        <v>241</v>
      </c>
      <c r="L6153" t="s">
        <v>237</v>
      </c>
      <c r="M6153" t="s">
        <v>497</v>
      </c>
      <c r="N6153" t="s">
        <v>206</v>
      </c>
      <c r="O6153" t="s">
        <v>265</v>
      </c>
      <c r="P6153">
        <v>2020</v>
      </c>
      <c r="Q6153">
        <v>3.5455767549999999</v>
      </c>
    </row>
    <row r="6154" spans="1:17" x14ac:dyDescent="0.25">
      <c r="A6154" t="s">
        <v>519</v>
      </c>
      <c r="B6154" t="s">
        <v>520</v>
      </c>
      <c r="C6154" t="s">
        <v>509</v>
      </c>
      <c r="D6154" t="s">
        <v>361</v>
      </c>
      <c r="E6154" t="s">
        <v>311</v>
      </c>
      <c r="F6154" t="s">
        <v>187</v>
      </c>
      <c r="G6154" t="s">
        <v>233</v>
      </c>
      <c r="H6154" t="s">
        <v>163</v>
      </c>
      <c r="I6154" t="s">
        <v>240</v>
      </c>
      <c r="J6154" t="s">
        <v>235</v>
      </c>
      <c r="K6154" t="s">
        <v>241</v>
      </c>
      <c r="L6154" t="s">
        <v>237</v>
      </c>
      <c r="M6154" t="s">
        <v>497</v>
      </c>
      <c r="N6154" t="s">
        <v>206</v>
      </c>
      <c r="O6154" t="s">
        <v>194</v>
      </c>
      <c r="P6154">
        <v>2030</v>
      </c>
      <c r="Q6154">
        <v>2.8514101580000002</v>
      </c>
    </row>
    <row r="6155" spans="1:17" x14ac:dyDescent="0.25">
      <c r="A6155" t="s">
        <v>519</v>
      </c>
      <c r="B6155" t="s">
        <v>520</v>
      </c>
      <c r="C6155" t="s">
        <v>509</v>
      </c>
      <c r="D6155" t="s">
        <v>361</v>
      </c>
      <c r="E6155" t="s">
        <v>311</v>
      </c>
      <c r="F6155" t="s">
        <v>187</v>
      </c>
      <c r="G6155" t="s">
        <v>233</v>
      </c>
      <c r="H6155" t="s">
        <v>163</v>
      </c>
      <c r="I6155" t="s">
        <v>240</v>
      </c>
      <c r="J6155" t="s">
        <v>235</v>
      </c>
      <c r="K6155" t="s">
        <v>241</v>
      </c>
      <c r="L6155" t="s">
        <v>237</v>
      </c>
      <c r="M6155" t="s">
        <v>497</v>
      </c>
      <c r="N6155" t="s">
        <v>206</v>
      </c>
      <c r="O6155" t="s">
        <v>194</v>
      </c>
      <c r="P6155">
        <v>2050</v>
      </c>
      <c r="Q6155">
        <v>2.714203688</v>
      </c>
    </row>
    <row r="6156" spans="1:17" x14ac:dyDescent="0.25">
      <c r="A6156" t="s">
        <v>519</v>
      </c>
      <c r="B6156" t="s">
        <v>520</v>
      </c>
      <c r="C6156" t="s">
        <v>509</v>
      </c>
      <c r="D6156" t="s">
        <v>361</v>
      </c>
      <c r="E6156" t="s">
        <v>311</v>
      </c>
      <c r="F6156" t="s">
        <v>187</v>
      </c>
      <c r="G6156" t="s">
        <v>233</v>
      </c>
      <c r="H6156" t="s">
        <v>163</v>
      </c>
      <c r="I6156" t="s">
        <v>240</v>
      </c>
      <c r="J6156" t="s">
        <v>235</v>
      </c>
      <c r="K6156" t="s">
        <v>241</v>
      </c>
      <c r="L6156" t="s">
        <v>237</v>
      </c>
      <c r="M6156" t="s">
        <v>497</v>
      </c>
      <c r="N6156" t="s">
        <v>206</v>
      </c>
      <c r="O6156" t="s">
        <v>264</v>
      </c>
      <c r="P6156">
        <v>2050</v>
      </c>
      <c r="Q6156">
        <v>2.071851036</v>
      </c>
    </row>
    <row r="6157" spans="1:17" x14ac:dyDescent="0.25">
      <c r="A6157" t="s">
        <v>519</v>
      </c>
      <c r="B6157" t="s">
        <v>520</v>
      </c>
      <c r="C6157" t="s">
        <v>509</v>
      </c>
      <c r="D6157" t="s">
        <v>361</v>
      </c>
      <c r="E6157" t="s">
        <v>311</v>
      </c>
      <c r="F6157" t="s">
        <v>187</v>
      </c>
      <c r="G6157" t="s">
        <v>233</v>
      </c>
      <c r="H6157" t="s">
        <v>163</v>
      </c>
      <c r="I6157" t="s">
        <v>240</v>
      </c>
      <c r="J6157" t="s">
        <v>235</v>
      </c>
      <c r="K6157" t="s">
        <v>241</v>
      </c>
      <c r="L6157" t="s">
        <v>237</v>
      </c>
      <c r="M6157" t="s">
        <v>497</v>
      </c>
      <c r="N6157" t="s">
        <v>206</v>
      </c>
      <c r="O6157" t="s">
        <v>265</v>
      </c>
      <c r="P6157">
        <v>2050</v>
      </c>
      <c r="Q6157">
        <v>3.7129656739999999</v>
      </c>
    </row>
    <row r="6158" spans="1:17" x14ac:dyDescent="0.25">
      <c r="A6158" t="s">
        <v>519</v>
      </c>
      <c r="B6158" t="s">
        <v>520</v>
      </c>
      <c r="C6158" t="s">
        <v>509</v>
      </c>
      <c r="D6158" t="s">
        <v>361</v>
      </c>
      <c r="E6158" t="s">
        <v>311</v>
      </c>
      <c r="F6158" t="s">
        <v>187</v>
      </c>
      <c r="G6158" t="s">
        <v>233</v>
      </c>
      <c r="H6158" t="s">
        <v>164</v>
      </c>
      <c r="I6158" t="s">
        <v>4</v>
      </c>
      <c r="J6158" t="s">
        <v>235</v>
      </c>
      <c r="K6158" t="s">
        <v>242</v>
      </c>
      <c r="L6158" t="s">
        <v>237</v>
      </c>
      <c r="M6158" t="s">
        <v>379</v>
      </c>
      <c r="O6158" t="s">
        <v>194</v>
      </c>
      <c r="P6158">
        <v>2015</v>
      </c>
      <c r="Q6158">
        <v>1.860579703</v>
      </c>
    </row>
    <row r="6159" spans="1:17" x14ac:dyDescent="0.25">
      <c r="A6159" t="s">
        <v>519</v>
      </c>
      <c r="B6159" t="s">
        <v>520</v>
      </c>
      <c r="C6159" t="s">
        <v>509</v>
      </c>
      <c r="D6159" t="s">
        <v>361</v>
      </c>
      <c r="E6159" t="s">
        <v>311</v>
      </c>
      <c r="F6159" t="s">
        <v>187</v>
      </c>
      <c r="G6159" t="s">
        <v>233</v>
      </c>
      <c r="H6159" t="s">
        <v>164</v>
      </c>
      <c r="I6159" t="s">
        <v>4</v>
      </c>
      <c r="J6159" t="s">
        <v>235</v>
      </c>
      <c r="K6159" t="s">
        <v>242</v>
      </c>
      <c r="L6159" t="s">
        <v>237</v>
      </c>
      <c r="M6159" t="s">
        <v>379</v>
      </c>
      <c r="O6159" t="s">
        <v>194</v>
      </c>
      <c r="P6159">
        <v>2020</v>
      </c>
      <c r="Q6159">
        <v>1.860579701</v>
      </c>
    </row>
    <row r="6160" spans="1:17" x14ac:dyDescent="0.25">
      <c r="A6160" t="s">
        <v>519</v>
      </c>
      <c r="B6160" t="s">
        <v>520</v>
      </c>
      <c r="C6160" t="s">
        <v>509</v>
      </c>
      <c r="D6160" t="s">
        <v>361</v>
      </c>
      <c r="E6160" t="s">
        <v>311</v>
      </c>
      <c r="F6160" t="s">
        <v>187</v>
      </c>
      <c r="G6160" t="s">
        <v>233</v>
      </c>
      <c r="H6160" t="s">
        <v>164</v>
      </c>
      <c r="I6160" t="s">
        <v>4</v>
      </c>
      <c r="J6160" t="s">
        <v>235</v>
      </c>
      <c r="K6160" t="s">
        <v>242</v>
      </c>
      <c r="L6160" t="s">
        <v>237</v>
      </c>
      <c r="M6160" t="s">
        <v>379</v>
      </c>
      <c r="O6160" t="s">
        <v>264</v>
      </c>
      <c r="P6160">
        <v>2020</v>
      </c>
      <c r="Q6160">
        <v>1.4952673000000001</v>
      </c>
    </row>
    <row r="6161" spans="1:17" x14ac:dyDescent="0.25">
      <c r="A6161" t="s">
        <v>519</v>
      </c>
      <c r="B6161" t="s">
        <v>520</v>
      </c>
      <c r="C6161" t="s">
        <v>509</v>
      </c>
      <c r="D6161" t="s">
        <v>361</v>
      </c>
      <c r="E6161" t="s">
        <v>311</v>
      </c>
      <c r="F6161" t="s">
        <v>187</v>
      </c>
      <c r="G6161" t="s">
        <v>233</v>
      </c>
      <c r="H6161" t="s">
        <v>164</v>
      </c>
      <c r="I6161" t="s">
        <v>4</v>
      </c>
      <c r="J6161" t="s">
        <v>235</v>
      </c>
      <c r="K6161" t="s">
        <v>242</v>
      </c>
      <c r="L6161" t="s">
        <v>237</v>
      </c>
      <c r="M6161" t="s">
        <v>379</v>
      </c>
      <c r="O6161" t="s">
        <v>265</v>
      </c>
      <c r="P6161">
        <v>2020</v>
      </c>
      <c r="Q6161">
        <v>2.1301005540000002</v>
      </c>
    </row>
    <row r="6162" spans="1:17" x14ac:dyDescent="0.25">
      <c r="A6162" t="s">
        <v>519</v>
      </c>
      <c r="B6162" t="s">
        <v>520</v>
      </c>
      <c r="C6162" t="s">
        <v>509</v>
      </c>
      <c r="D6162" t="s">
        <v>361</v>
      </c>
      <c r="E6162" t="s">
        <v>311</v>
      </c>
      <c r="F6162" t="s">
        <v>187</v>
      </c>
      <c r="G6162" t="s">
        <v>233</v>
      </c>
      <c r="H6162" t="s">
        <v>164</v>
      </c>
      <c r="I6162" t="s">
        <v>4</v>
      </c>
      <c r="J6162" t="s">
        <v>235</v>
      </c>
      <c r="K6162" t="s">
        <v>242</v>
      </c>
      <c r="L6162" t="s">
        <v>237</v>
      </c>
      <c r="M6162" t="s">
        <v>379</v>
      </c>
      <c r="O6162" t="s">
        <v>194</v>
      </c>
      <c r="P6162">
        <v>2030</v>
      </c>
      <c r="Q6162">
        <v>1.854907876</v>
      </c>
    </row>
    <row r="6163" spans="1:17" x14ac:dyDescent="0.25">
      <c r="A6163" t="s">
        <v>519</v>
      </c>
      <c r="B6163" t="s">
        <v>520</v>
      </c>
      <c r="C6163" t="s">
        <v>509</v>
      </c>
      <c r="D6163" t="s">
        <v>361</v>
      </c>
      <c r="E6163" t="s">
        <v>311</v>
      </c>
      <c r="F6163" t="s">
        <v>187</v>
      </c>
      <c r="G6163" t="s">
        <v>233</v>
      </c>
      <c r="H6163" t="s">
        <v>164</v>
      </c>
      <c r="I6163" t="s">
        <v>4</v>
      </c>
      <c r="J6163" t="s">
        <v>235</v>
      </c>
      <c r="K6163" t="s">
        <v>242</v>
      </c>
      <c r="L6163" t="s">
        <v>237</v>
      </c>
      <c r="M6163" t="s">
        <v>379</v>
      </c>
      <c r="O6163" t="s">
        <v>194</v>
      </c>
      <c r="P6163">
        <v>2050</v>
      </c>
      <c r="Q6163">
        <v>1.8822029300000001</v>
      </c>
    </row>
    <row r="6164" spans="1:17" x14ac:dyDescent="0.25">
      <c r="A6164" t="s">
        <v>519</v>
      </c>
      <c r="B6164" t="s">
        <v>520</v>
      </c>
      <c r="C6164" t="s">
        <v>509</v>
      </c>
      <c r="D6164" t="s">
        <v>361</v>
      </c>
      <c r="E6164" t="s">
        <v>311</v>
      </c>
      <c r="F6164" t="s">
        <v>187</v>
      </c>
      <c r="G6164" t="s">
        <v>233</v>
      </c>
      <c r="H6164" t="s">
        <v>164</v>
      </c>
      <c r="I6164" t="s">
        <v>4</v>
      </c>
      <c r="J6164" t="s">
        <v>235</v>
      </c>
      <c r="K6164" t="s">
        <v>242</v>
      </c>
      <c r="L6164" t="s">
        <v>237</v>
      </c>
      <c r="M6164" t="s">
        <v>379</v>
      </c>
      <c r="O6164" t="s">
        <v>264</v>
      </c>
      <c r="P6164">
        <v>2050</v>
      </c>
      <c r="Q6164">
        <v>1.334070436</v>
      </c>
    </row>
    <row r="6165" spans="1:17" x14ac:dyDescent="0.25">
      <c r="A6165" t="s">
        <v>519</v>
      </c>
      <c r="B6165" t="s">
        <v>520</v>
      </c>
      <c r="C6165" t="s">
        <v>509</v>
      </c>
      <c r="D6165" t="s">
        <v>361</v>
      </c>
      <c r="E6165" t="s">
        <v>311</v>
      </c>
      <c r="F6165" t="s">
        <v>187</v>
      </c>
      <c r="G6165" t="s">
        <v>233</v>
      </c>
      <c r="H6165" t="s">
        <v>164</v>
      </c>
      <c r="I6165" t="s">
        <v>4</v>
      </c>
      <c r="J6165" t="s">
        <v>235</v>
      </c>
      <c r="K6165" t="s">
        <v>242</v>
      </c>
      <c r="L6165" t="s">
        <v>237</v>
      </c>
      <c r="M6165" t="s">
        <v>379</v>
      </c>
      <c r="O6165" t="s">
        <v>265</v>
      </c>
      <c r="P6165">
        <v>2050</v>
      </c>
      <c r="Q6165">
        <v>2.3316484640000001</v>
      </c>
    </row>
    <row r="6166" spans="1:17" x14ac:dyDescent="0.25">
      <c r="A6166" t="s">
        <v>519</v>
      </c>
      <c r="B6166" t="s">
        <v>520</v>
      </c>
      <c r="C6166" t="s">
        <v>509</v>
      </c>
      <c r="D6166" t="s">
        <v>361</v>
      </c>
      <c r="E6166" t="s">
        <v>311</v>
      </c>
      <c r="F6166" t="s">
        <v>187</v>
      </c>
      <c r="G6166" t="s">
        <v>243</v>
      </c>
      <c r="H6166" t="s">
        <v>356</v>
      </c>
      <c r="I6166" t="s">
        <v>298</v>
      </c>
      <c r="K6166" t="s">
        <v>78</v>
      </c>
      <c r="N6166" t="s">
        <v>206</v>
      </c>
      <c r="O6166" t="s">
        <v>194</v>
      </c>
      <c r="P6166">
        <v>2015</v>
      </c>
      <c r="Q6166">
        <v>8</v>
      </c>
    </row>
    <row r="6167" spans="1:17" x14ac:dyDescent="0.25">
      <c r="A6167" t="s">
        <v>519</v>
      </c>
      <c r="B6167" t="s">
        <v>520</v>
      </c>
      <c r="C6167" t="s">
        <v>509</v>
      </c>
      <c r="D6167" t="s">
        <v>361</v>
      </c>
      <c r="E6167" t="s">
        <v>311</v>
      </c>
      <c r="F6167" t="s">
        <v>187</v>
      </c>
      <c r="G6167" t="s">
        <v>243</v>
      </c>
      <c r="H6167" t="s">
        <v>356</v>
      </c>
      <c r="I6167" t="s">
        <v>298</v>
      </c>
      <c r="K6167" t="s">
        <v>78</v>
      </c>
      <c r="N6167" t="s">
        <v>206</v>
      </c>
      <c r="O6167" t="s">
        <v>194</v>
      </c>
      <c r="P6167">
        <v>2020</v>
      </c>
      <c r="Q6167">
        <v>8</v>
      </c>
    </row>
    <row r="6168" spans="1:17" x14ac:dyDescent="0.25">
      <c r="A6168" t="s">
        <v>519</v>
      </c>
      <c r="B6168" t="s">
        <v>520</v>
      </c>
      <c r="C6168" t="s">
        <v>509</v>
      </c>
      <c r="D6168" t="s">
        <v>361</v>
      </c>
      <c r="E6168" t="s">
        <v>311</v>
      </c>
      <c r="F6168" t="s">
        <v>187</v>
      </c>
      <c r="G6168" t="s">
        <v>243</v>
      </c>
      <c r="H6168" t="s">
        <v>356</v>
      </c>
      <c r="I6168" t="s">
        <v>298</v>
      </c>
      <c r="K6168" t="s">
        <v>78</v>
      </c>
      <c r="N6168" t="s">
        <v>206</v>
      </c>
      <c r="O6168" t="s">
        <v>264</v>
      </c>
      <c r="P6168">
        <v>2020</v>
      </c>
      <c r="Q6168">
        <v>8</v>
      </c>
    </row>
    <row r="6169" spans="1:17" x14ac:dyDescent="0.25">
      <c r="A6169" t="s">
        <v>519</v>
      </c>
      <c r="B6169" t="s">
        <v>520</v>
      </c>
      <c r="C6169" t="s">
        <v>509</v>
      </c>
      <c r="D6169" t="s">
        <v>361</v>
      </c>
      <c r="E6169" t="s">
        <v>311</v>
      </c>
      <c r="F6169" t="s">
        <v>187</v>
      </c>
      <c r="G6169" t="s">
        <v>243</v>
      </c>
      <c r="H6169" t="s">
        <v>356</v>
      </c>
      <c r="I6169" t="s">
        <v>298</v>
      </c>
      <c r="K6169" t="s">
        <v>78</v>
      </c>
      <c r="N6169" t="s">
        <v>206</v>
      </c>
      <c r="O6169" t="s">
        <v>265</v>
      </c>
      <c r="P6169">
        <v>2020</v>
      </c>
      <c r="Q6169">
        <v>8</v>
      </c>
    </row>
    <row r="6170" spans="1:17" x14ac:dyDescent="0.25">
      <c r="A6170" t="s">
        <v>519</v>
      </c>
      <c r="B6170" t="s">
        <v>520</v>
      </c>
      <c r="C6170" t="s">
        <v>509</v>
      </c>
      <c r="D6170" t="s">
        <v>361</v>
      </c>
      <c r="E6170" t="s">
        <v>311</v>
      </c>
      <c r="F6170" t="s">
        <v>187</v>
      </c>
      <c r="G6170" t="s">
        <v>243</v>
      </c>
      <c r="H6170" t="s">
        <v>356</v>
      </c>
      <c r="I6170" t="s">
        <v>298</v>
      </c>
      <c r="K6170" t="s">
        <v>78</v>
      </c>
      <c r="N6170" t="s">
        <v>206</v>
      </c>
      <c r="O6170" t="s">
        <v>194</v>
      </c>
      <c r="P6170">
        <v>2030</v>
      </c>
      <c r="Q6170">
        <v>8</v>
      </c>
    </row>
    <row r="6171" spans="1:17" x14ac:dyDescent="0.25">
      <c r="A6171" t="s">
        <v>519</v>
      </c>
      <c r="B6171" t="s">
        <v>520</v>
      </c>
      <c r="C6171" t="s">
        <v>509</v>
      </c>
      <c r="D6171" t="s">
        <v>361</v>
      </c>
      <c r="E6171" t="s">
        <v>311</v>
      </c>
      <c r="F6171" t="s">
        <v>187</v>
      </c>
      <c r="G6171" t="s">
        <v>243</v>
      </c>
      <c r="H6171" t="s">
        <v>356</v>
      </c>
      <c r="I6171" t="s">
        <v>298</v>
      </c>
      <c r="K6171" t="s">
        <v>78</v>
      </c>
      <c r="N6171" t="s">
        <v>206</v>
      </c>
      <c r="O6171" t="s">
        <v>194</v>
      </c>
      <c r="P6171">
        <v>2050</v>
      </c>
      <c r="Q6171">
        <v>8</v>
      </c>
    </row>
    <row r="6172" spans="1:17" x14ac:dyDescent="0.25">
      <c r="A6172" t="s">
        <v>519</v>
      </c>
      <c r="B6172" t="s">
        <v>520</v>
      </c>
      <c r="C6172" t="s">
        <v>509</v>
      </c>
      <c r="D6172" t="s">
        <v>361</v>
      </c>
      <c r="E6172" t="s">
        <v>311</v>
      </c>
      <c r="F6172" t="s">
        <v>187</v>
      </c>
      <c r="G6172" t="s">
        <v>243</v>
      </c>
      <c r="H6172" t="s">
        <v>356</v>
      </c>
      <c r="I6172" t="s">
        <v>298</v>
      </c>
      <c r="K6172" t="s">
        <v>78</v>
      </c>
      <c r="N6172" t="s">
        <v>206</v>
      </c>
      <c r="O6172" t="s">
        <v>264</v>
      </c>
      <c r="P6172">
        <v>2050</v>
      </c>
      <c r="Q6172">
        <v>8</v>
      </c>
    </row>
    <row r="6173" spans="1:17" x14ac:dyDescent="0.25">
      <c r="A6173" t="s">
        <v>519</v>
      </c>
      <c r="B6173" t="s">
        <v>520</v>
      </c>
      <c r="C6173" t="s">
        <v>509</v>
      </c>
      <c r="D6173" t="s">
        <v>361</v>
      </c>
      <c r="E6173" t="s">
        <v>311</v>
      </c>
      <c r="F6173" t="s">
        <v>187</v>
      </c>
      <c r="G6173" t="s">
        <v>243</v>
      </c>
      <c r="H6173" t="s">
        <v>356</v>
      </c>
      <c r="I6173" t="s">
        <v>298</v>
      </c>
      <c r="K6173" t="s">
        <v>78</v>
      </c>
      <c r="N6173" t="s">
        <v>206</v>
      </c>
      <c r="O6173" t="s">
        <v>265</v>
      </c>
      <c r="P6173">
        <v>2050</v>
      </c>
      <c r="Q6173">
        <v>8</v>
      </c>
    </row>
    <row r="6174" spans="1:17" x14ac:dyDescent="0.25">
      <c r="A6174" t="s">
        <v>519</v>
      </c>
      <c r="B6174" t="s">
        <v>520</v>
      </c>
      <c r="C6174" t="s">
        <v>509</v>
      </c>
      <c r="D6174" t="s">
        <v>361</v>
      </c>
      <c r="E6174" t="s">
        <v>311</v>
      </c>
      <c r="F6174" t="s">
        <v>187</v>
      </c>
      <c r="G6174" t="s">
        <v>243</v>
      </c>
      <c r="H6174" t="s">
        <v>244</v>
      </c>
      <c r="I6174" t="s">
        <v>245</v>
      </c>
      <c r="J6174" t="s">
        <v>246</v>
      </c>
      <c r="K6174" t="s">
        <v>191</v>
      </c>
      <c r="O6174" t="s">
        <v>194</v>
      </c>
      <c r="P6174">
        <v>2015</v>
      </c>
      <c r="Q6174">
        <v>0.15</v>
      </c>
    </row>
    <row r="6175" spans="1:17" x14ac:dyDescent="0.25">
      <c r="A6175" t="s">
        <v>519</v>
      </c>
      <c r="B6175" t="s">
        <v>520</v>
      </c>
      <c r="C6175" t="s">
        <v>509</v>
      </c>
      <c r="D6175" t="s">
        <v>361</v>
      </c>
      <c r="E6175" t="s">
        <v>311</v>
      </c>
      <c r="F6175" t="s">
        <v>187</v>
      </c>
      <c r="G6175" t="s">
        <v>243</v>
      </c>
      <c r="H6175" t="s">
        <v>244</v>
      </c>
      <c r="I6175" t="s">
        <v>245</v>
      </c>
      <c r="J6175" t="s">
        <v>246</v>
      </c>
      <c r="K6175" t="s">
        <v>191</v>
      </c>
      <c r="O6175" t="s">
        <v>194</v>
      </c>
      <c r="P6175">
        <v>2020</v>
      </c>
      <c r="Q6175">
        <v>0.15</v>
      </c>
    </row>
    <row r="6176" spans="1:17" x14ac:dyDescent="0.25">
      <c r="A6176" t="s">
        <v>519</v>
      </c>
      <c r="B6176" t="s">
        <v>520</v>
      </c>
      <c r="C6176" t="s">
        <v>509</v>
      </c>
      <c r="D6176" t="s">
        <v>361</v>
      </c>
      <c r="E6176" t="s">
        <v>311</v>
      </c>
      <c r="F6176" t="s">
        <v>187</v>
      </c>
      <c r="G6176" t="s">
        <v>243</v>
      </c>
      <c r="H6176" t="s">
        <v>244</v>
      </c>
      <c r="I6176" t="s">
        <v>245</v>
      </c>
      <c r="J6176" t="s">
        <v>246</v>
      </c>
      <c r="K6176" t="s">
        <v>191</v>
      </c>
      <c r="O6176" t="s">
        <v>264</v>
      </c>
      <c r="P6176">
        <v>2020</v>
      </c>
      <c r="Q6176">
        <v>0.15</v>
      </c>
    </row>
    <row r="6177" spans="1:17" x14ac:dyDescent="0.25">
      <c r="A6177" t="s">
        <v>519</v>
      </c>
      <c r="B6177" t="s">
        <v>520</v>
      </c>
      <c r="C6177" t="s">
        <v>509</v>
      </c>
      <c r="D6177" t="s">
        <v>361</v>
      </c>
      <c r="E6177" t="s">
        <v>311</v>
      </c>
      <c r="F6177" t="s">
        <v>187</v>
      </c>
      <c r="G6177" t="s">
        <v>243</v>
      </c>
      <c r="H6177" t="s">
        <v>244</v>
      </c>
      <c r="I6177" t="s">
        <v>245</v>
      </c>
      <c r="J6177" t="s">
        <v>246</v>
      </c>
      <c r="K6177" t="s">
        <v>191</v>
      </c>
      <c r="O6177" t="s">
        <v>265</v>
      </c>
      <c r="P6177">
        <v>2020</v>
      </c>
      <c r="Q6177">
        <v>0.15</v>
      </c>
    </row>
    <row r="6178" spans="1:17" x14ac:dyDescent="0.25">
      <c r="A6178" t="s">
        <v>519</v>
      </c>
      <c r="B6178" t="s">
        <v>520</v>
      </c>
      <c r="C6178" t="s">
        <v>509</v>
      </c>
      <c r="D6178" t="s">
        <v>361</v>
      </c>
      <c r="E6178" t="s">
        <v>311</v>
      </c>
      <c r="F6178" t="s">
        <v>187</v>
      </c>
      <c r="G6178" t="s">
        <v>243</v>
      </c>
      <c r="H6178" t="s">
        <v>244</v>
      </c>
      <c r="I6178" t="s">
        <v>245</v>
      </c>
      <c r="J6178" t="s">
        <v>246</v>
      </c>
      <c r="K6178" t="s">
        <v>191</v>
      </c>
      <c r="O6178" t="s">
        <v>194</v>
      </c>
      <c r="P6178">
        <v>2030</v>
      </c>
      <c r="Q6178">
        <v>0.15</v>
      </c>
    </row>
    <row r="6179" spans="1:17" x14ac:dyDescent="0.25">
      <c r="A6179" t="s">
        <v>519</v>
      </c>
      <c r="B6179" t="s">
        <v>520</v>
      </c>
      <c r="C6179" t="s">
        <v>509</v>
      </c>
      <c r="D6179" t="s">
        <v>361</v>
      </c>
      <c r="E6179" t="s">
        <v>311</v>
      </c>
      <c r="F6179" t="s">
        <v>187</v>
      </c>
      <c r="G6179" t="s">
        <v>243</v>
      </c>
      <c r="H6179" t="s">
        <v>244</v>
      </c>
      <c r="I6179" t="s">
        <v>245</v>
      </c>
      <c r="J6179" t="s">
        <v>246</v>
      </c>
      <c r="K6179" t="s">
        <v>191</v>
      </c>
      <c r="O6179" t="s">
        <v>194</v>
      </c>
      <c r="P6179">
        <v>2050</v>
      </c>
      <c r="Q6179">
        <v>0.15</v>
      </c>
    </row>
    <row r="6180" spans="1:17" x14ac:dyDescent="0.25">
      <c r="A6180" t="s">
        <v>519</v>
      </c>
      <c r="B6180" t="s">
        <v>520</v>
      </c>
      <c r="C6180" t="s">
        <v>509</v>
      </c>
      <c r="D6180" t="s">
        <v>361</v>
      </c>
      <c r="E6180" t="s">
        <v>311</v>
      </c>
      <c r="F6180" t="s">
        <v>187</v>
      </c>
      <c r="G6180" t="s">
        <v>243</v>
      </c>
      <c r="H6180" t="s">
        <v>244</v>
      </c>
      <c r="I6180" t="s">
        <v>245</v>
      </c>
      <c r="J6180" t="s">
        <v>246</v>
      </c>
      <c r="K6180" t="s">
        <v>191</v>
      </c>
      <c r="O6180" t="s">
        <v>264</v>
      </c>
      <c r="P6180">
        <v>2050</v>
      </c>
      <c r="Q6180">
        <v>0.15</v>
      </c>
    </row>
    <row r="6181" spans="1:17" x14ac:dyDescent="0.25">
      <c r="A6181" t="s">
        <v>519</v>
      </c>
      <c r="B6181" t="s">
        <v>520</v>
      </c>
      <c r="C6181" t="s">
        <v>509</v>
      </c>
      <c r="D6181" t="s">
        <v>361</v>
      </c>
      <c r="E6181" t="s">
        <v>311</v>
      </c>
      <c r="F6181" t="s">
        <v>187</v>
      </c>
      <c r="G6181" t="s">
        <v>243</v>
      </c>
      <c r="H6181" t="s">
        <v>244</v>
      </c>
      <c r="I6181" t="s">
        <v>245</v>
      </c>
      <c r="J6181" t="s">
        <v>246</v>
      </c>
      <c r="K6181" t="s">
        <v>191</v>
      </c>
      <c r="O6181" t="s">
        <v>265</v>
      </c>
      <c r="P6181">
        <v>2050</v>
      </c>
      <c r="Q6181">
        <v>0.15</v>
      </c>
    </row>
    <row r="6182" spans="1:17" x14ac:dyDescent="0.25">
      <c r="A6182" t="s">
        <v>519</v>
      </c>
      <c r="B6182" t="s">
        <v>520</v>
      </c>
      <c r="C6182" t="s">
        <v>509</v>
      </c>
      <c r="D6182" t="s">
        <v>361</v>
      </c>
      <c r="E6182" t="s">
        <v>311</v>
      </c>
      <c r="F6182" t="s">
        <v>187</v>
      </c>
      <c r="G6182" t="s">
        <v>243</v>
      </c>
      <c r="H6182" t="s">
        <v>248</v>
      </c>
      <c r="I6182" t="s">
        <v>249</v>
      </c>
      <c r="J6182" t="s">
        <v>250</v>
      </c>
      <c r="K6182" t="s">
        <v>191</v>
      </c>
      <c r="O6182" t="s">
        <v>194</v>
      </c>
      <c r="P6182">
        <v>2015</v>
      </c>
    </row>
    <row r="6183" spans="1:17" x14ac:dyDescent="0.25">
      <c r="A6183" t="s">
        <v>519</v>
      </c>
      <c r="B6183" t="s">
        <v>520</v>
      </c>
      <c r="C6183" t="s">
        <v>509</v>
      </c>
      <c r="D6183" t="s">
        <v>361</v>
      </c>
      <c r="E6183" t="s">
        <v>311</v>
      </c>
      <c r="F6183" t="s">
        <v>187</v>
      </c>
      <c r="G6183" t="s">
        <v>243</v>
      </c>
      <c r="H6183" t="s">
        <v>248</v>
      </c>
      <c r="I6183" t="s">
        <v>249</v>
      </c>
      <c r="J6183" t="s">
        <v>250</v>
      </c>
      <c r="K6183" t="s">
        <v>191</v>
      </c>
      <c r="O6183" t="s">
        <v>194</v>
      </c>
      <c r="P6183">
        <v>2020</v>
      </c>
    </row>
    <row r="6184" spans="1:17" x14ac:dyDescent="0.25">
      <c r="A6184" t="s">
        <v>519</v>
      </c>
      <c r="B6184" t="s">
        <v>520</v>
      </c>
      <c r="C6184" t="s">
        <v>509</v>
      </c>
      <c r="D6184" t="s">
        <v>361</v>
      </c>
      <c r="E6184" t="s">
        <v>311</v>
      </c>
      <c r="F6184" t="s">
        <v>187</v>
      </c>
      <c r="G6184" t="s">
        <v>243</v>
      </c>
      <c r="H6184" t="s">
        <v>248</v>
      </c>
      <c r="I6184" t="s">
        <v>249</v>
      </c>
      <c r="J6184" t="s">
        <v>250</v>
      </c>
      <c r="K6184" t="s">
        <v>191</v>
      </c>
      <c r="O6184" t="s">
        <v>264</v>
      </c>
      <c r="P6184">
        <v>2020</v>
      </c>
    </row>
    <row r="6185" spans="1:17" x14ac:dyDescent="0.25">
      <c r="A6185" t="s">
        <v>519</v>
      </c>
      <c r="B6185" t="s">
        <v>520</v>
      </c>
      <c r="C6185" t="s">
        <v>509</v>
      </c>
      <c r="D6185" t="s">
        <v>361</v>
      </c>
      <c r="E6185" t="s">
        <v>311</v>
      </c>
      <c r="F6185" t="s">
        <v>187</v>
      </c>
      <c r="G6185" t="s">
        <v>243</v>
      </c>
      <c r="H6185" t="s">
        <v>248</v>
      </c>
      <c r="I6185" t="s">
        <v>249</v>
      </c>
      <c r="J6185" t="s">
        <v>250</v>
      </c>
      <c r="K6185" t="s">
        <v>191</v>
      </c>
      <c r="O6185" t="s">
        <v>265</v>
      </c>
      <c r="P6185">
        <v>2020</v>
      </c>
    </row>
    <row r="6186" spans="1:17" x14ac:dyDescent="0.25">
      <c r="A6186" t="s">
        <v>519</v>
      </c>
      <c r="B6186" t="s">
        <v>520</v>
      </c>
      <c r="C6186" t="s">
        <v>509</v>
      </c>
      <c r="D6186" t="s">
        <v>361</v>
      </c>
      <c r="E6186" t="s">
        <v>311</v>
      </c>
      <c r="F6186" t="s">
        <v>187</v>
      </c>
      <c r="G6186" t="s">
        <v>243</v>
      </c>
      <c r="H6186" t="s">
        <v>248</v>
      </c>
      <c r="I6186" t="s">
        <v>249</v>
      </c>
      <c r="J6186" t="s">
        <v>250</v>
      </c>
      <c r="K6186" t="s">
        <v>191</v>
      </c>
      <c r="O6186" t="s">
        <v>194</v>
      </c>
      <c r="P6186">
        <v>2030</v>
      </c>
    </row>
    <row r="6187" spans="1:17" x14ac:dyDescent="0.25">
      <c r="A6187" t="s">
        <v>519</v>
      </c>
      <c r="B6187" t="s">
        <v>520</v>
      </c>
      <c r="C6187" t="s">
        <v>509</v>
      </c>
      <c r="D6187" t="s">
        <v>361</v>
      </c>
      <c r="E6187" t="s">
        <v>311</v>
      </c>
      <c r="F6187" t="s">
        <v>187</v>
      </c>
      <c r="G6187" t="s">
        <v>243</v>
      </c>
      <c r="H6187" t="s">
        <v>248</v>
      </c>
      <c r="I6187" t="s">
        <v>249</v>
      </c>
      <c r="J6187" t="s">
        <v>250</v>
      </c>
      <c r="K6187" t="s">
        <v>191</v>
      </c>
      <c r="O6187" t="s">
        <v>194</v>
      </c>
      <c r="P6187">
        <v>2050</v>
      </c>
    </row>
    <row r="6188" spans="1:17" x14ac:dyDescent="0.25">
      <c r="A6188" t="s">
        <v>519</v>
      </c>
      <c r="B6188" t="s">
        <v>520</v>
      </c>
      <c r="C6188" t="s">
        <v>509</v>
      </c>
      <c r="D6188" t="s">
        <v>361</v>
      </c>
      <c r="E6188" t="s">
        <v>311</v>
      </c>
      <c r="F6188" t="s">
        <v>187</v>
      </c>
      <c r="G6188" t="s">
        <v>243</v>
      </c>
      <c r="H6188" t="s">
        <v>248</v>
      </c>
      <c r="I6188" t="s">
        <v>249</v>
      </c>
      <c r="J6188" t="s">
        <v>250</v>
      </c>
      <c r="K6188" t="s">
        <v>191</v>
      </c>
      <c r="O6188" t="s">
        <v>264</v>
      </c>
      <c r="P6188">
        <v>2050</v>
      </c>
    </row>
    <row r="6189" spans="1:17" x14ac:dyDescent="0.25">
      <c r="A6189" t="s">
        <v>519</v>
      </c>
      <c r="B6189" t="s">
        <v>520</v>
      </c>
      <c r="C6189" t="s">
        <v>509</v>
      </c>
      <c r="D6189" t="s">
        <v>361</v>
      </c>
      <c r="E6189" t="s">
        <v>311</v>
      </c>
      <c r="F6189" t="s">
        <v>187</v>
      </c>
      <c r="G6189" t="s">
        <v>243</v>
      </c>
      <c r="H6189" t="s">
        <v>248</v>
      </c>
      <c r="I6189" t="s">
        <v>249</v>
      </c>
      <c r="J6189" t="s">
        <v>250</v>
      </c>
      <c r="K6189" t="s">
        <v>191</v>
      </c>
      <c r="O6189" t="s">
        <v>265</v>
      </c>
      <c r="P6189">
        <v>2050</v>
      </c>
    </row>
    <row r="6190" spans="1:17" x14ac:dyDescent="0.25">
      <c r="A6190" t="s">
        <v>519</v>
      </c>
      <c r="B6190" t="s">
        <v>520</v>
      </c>
      <c r="C6190" t="s">
        <v>509</v>
      </c>
      <c r="D6190" t="s">
        <v>361</v>
      </c>
      <c r="E6190" t="s">
        <v>311</v>
      </c>
      <c r="F6190" t="s">
        <v>187</v>
      </c>
      <c r="G6190" t="s">
        <v>243</v>
      </c>
      <c r="H6190" t="s">
        <v>253</v>
      </c>
      <c r="I6190" t="s">
        <v>254</v>
      </c>
      <c r="J6190" t="s">
        <v>255</v>
      </c>
      <c r="K6190" t="s">
        <v>191</v>
      </c>
      <c r="M6190" t="s">
        <v>251</v>
      </c>
      <c r="N6190" t="s">
        <v>206</v>
      </c>
      <c r="O6190" t="s">
        <v>194</v>
      </c>
      <c r="P6190">
        <v>2015</v>
      </c>
      <c r="Q6190">
        <v>0.1</v>
      </c>
    </row>
    <row r="6191" spans="1:17" x14ac:dyDescent="0.25">
      <c r="A6191" t="s">
        <v>519</v>
      </c>
      <c r="B6191" t="s">
        <v>520</v>
      </c>
      <c r="C6191" t="s">
        <v>509</v>
      </c>
      <c r="D6191" t="s">
        <v>361</v>
      </c>
      <c r="E6191" t="s">
        <v>311</v>
      </c>
      <c r="F6191" t="s">
        <v>187</v>
      </c>
      <c r="G6191" t="s">
        <v>243</v>
      </c>
      <c r="H6191" t="s">
        <v>253</v>
      </c>
      <c r="I6191" t="s">
        <v>254</v>
      </c>
      <c r="J6191" t="s">
        <v>255</v>
      </c>
      <c r="K6191" t="s">
        <v>191</v>
      </c>
      <c r="M6191" t="s">
        <v>251</v>
      </c>
      <c r="N6191" t="s">
        <v>206</v>
      </c>
      <c r="O6191" t="s">
        <v>194</v>
      </c>
      <c r="P6191">
        <v>2020</v>
      </c>
      <c r="Q6191">
        <v>0.1</v>
      </c>
    </row>
    <row r="6192" spans="1:17" x14ac:dyDescent="0.25">
      <c r="A6192" t="s">
        <v>519</v>
      </c>
      <c r="B6192" t="s">
        <v>520</v>
      </c>
      <c r="C6192" t="s">
        <v>509</v>
      </c>
      <c r="D6192" t="s">
        <v>361</v>
      </c>
      <c r="E6192" t="s">
        <v>311</v>
      </c>
      <c r="F6192" t="s">
        <v>187</v>
      </c>
      <c r="G6192" t="s">
        <v>243</v>
      </c>
      <c r="H6192" t="s">
        <v>253</v>
      </c>
      <c r="I6192" t="s">
        <v>254</v>
      </c>
      <c r="J6192" t="s">
        <v>255</v>
      </c>
      <c r="K6192" t="s">
        <v>191</v>
      </c>
      <c r="M6192" t="s">
        <v>251</v>
      </c>
      <c r="N6192" t="s">
        <v>206</v>
      </c>
      <c r="O6192" t="s">
        <v>264</v>
      </c>
      <c r="P6192">
        <v>2020</v>
      </c>
      <c r="Q6192">
        <v>0.1</v>
      </c>
    </row>
    <row r="6193" spans="1:17" x14ac:dyDescent="0.25">
      <c r="A6193" t="s">
        <v>519</v>
      </c>
      <c r="B6193" t="s">
        <v>520</v>
      </c>
      <c r="C6193" t="s">
        <v>509</v>
      </c>
      <c r="D6193" t="s">
        <v>361</v>
      </c>
      <c r="E6193" t="s">
        <v>311</v>
      </c>
      <c r="F6193" t="s">
        <v>187</v>
      </c>
      <c r="G6193" t="s">
        <v>243</v>
      </c>
      <c r="H6193" t="s">
        <v>253</v>
      </c>
      <c r="I6193" t="s">
        <v>254</v>
      </c>
      <c r="J6193" t="s">
        <v>255</v>
      </c>
      <c r="K6193" t="s">
        <v>191</v>
      </c>
      <c r="M6193" t="s">
        <v>251</v>
      </c>
      <c r="N6193" t="s">
        <v>206</v>
      </c>
      <c r="O6193" t="s">
        <v>265</v>
      </c>
      <c r="P6193">
        <v>2020</v>
      </c>
      <c r="Q6193">
        <v>0.1</v>
      </c>
    </row>
    <row r="6194" spans="1:17" x14ac:dyDescent="0.25">
      <c r="A6194" t="s">
        <v>519</v>
      </c>
      <c r="B6194" t="s">
        <v>520</v>
      </c>
      <c r="C6194" t="s">
        <v>509</v>
      </c>
      <c r="D6194" t="s">
        <v>361</v>
      </c>
      <c r="E6194" t="s">
        <v>311</v>
      </c>
      <c r="F6194" t="s">
        <v>187</v>
      </c>
      <c r="G6194" t="s">
        <v>243</v>
      </c>
      <c r="H6194" t="s">
        <v>253</v>
      </c>
      <c r="I6194" t="s">
        <v>254</v>
      </c>
      <c r="J6194" t="s">
        <v>255</v>
      </c>
      <c r="K6194" t="s">
        <v>191</v>
      </c>
      <c r="M6194" t="s">
        <v>251</v>
      </c>
      <c r="N6194" t="s">
        <v>206</v>
      </c>
      <c r="O6194" t="s">
        <v>194</v>
      </c>
      <c r="P6194">
        <v>2030</v>
      </c>
      <c r="Q6194">
        <v>0.1</v>
      </c>
    </row>
    <row r="6195" spans="1:17" x14ac:dyDescent="0.25">
      <c r="A6195" t="s">
        <v>519</v>
      </c>
      <c r="B6195" t="s">
        <v>520</v>
      </c>
      <c r="C6195" t="s">
        <v>509</v>
      </c>
      <c r="D6195" t="s">
        <v>361</v>
      </c>
      <c r="E6195" t="s">
        <v>311</v>
      </c>
      <c r="F6195" t="s">
        <v>187</v>
      </c>
      <c r="G6195" t="s">
        <v>243</v>
      </c>
      <c r="H6195" t="s">
        <v>253</v>
      </c>
      <c r="I6195" t="s">
        <v>254</v>
      </c>
      <c r="J6195" t="s">
        <v>255</v>
      </c>
      <c r="K6195" t="s">
        <v>191</v>
      </c>
      <c r="M6195" t="s">
        <v>251</v>
      </c>
      <c r="N6195" t="s">
        <v>206</v>
      </c>
      <c r="O6195" t="s">
        <v>194</v>
      </c>
      <c r="P6195">
        <v>2050</v>
      </c>
      <c r="Q6195">
        <v>0.1</v>
      </c>
    </row>
    <row r="6196" spans="1:17" x14ac:dyDescent="0.25">
      <c r="A6196" t="s">
        <v>519</v>
      </c>
      <c r="B6196" t="s">
        <v>520</v>
      </c>
      <c r="C6196" t="s">
        <v>509</v>
      </c>
      <c r="D6196" t="s">
        <v>361</v>
      </c>
      <c r="E6196" t="s">
        <v>311</v>
      </c>
      <c r="F6196" t="s">
        <v>187</v>
      </c>
      <c r="G6196" t="s">
        <v>243</v>
      </c>
      <c r="H6196" t="s">
        <v>253</v>
      </c>
      <c r="I6196" t="s">
        <v>254</v>
      </c>
      <c r="J6196" t="s">
        <v>255</v>
      </c>
      <c r="K6196" t="s">
        <v>191</v>
      </c>
      <c r="M6196" t="s">
        <v>251</v>
      </c>
      <c r="N6196" t="s">
        <v>206</v>
      </c>
      <c r="O6196" t="s">
        <v>264</v>
      </c>
      <c r="P6196">
        <v>2050</v>
      </c>
      <c r="Q6196">
        <v>0.1</v>
      </c>
    </row>
    <row r="6197" spans="1:17" x14ac:dyDescent="0.25">
      <c r="A6197" t="s">
        <v>519</v>
      </c>
      <c r="B6197" t="s">
        <v>520</v>
      </c>
      <c r="C6197" t="s">
        <v>509</v>
      </c>
      <c r="D6197" t="s">
        <v>361</v>
      </c>
      <c r="E6197" t="s">
        <v>311</v>
      </c>
      <c r="F6197" t="s">
        <v>187</v>
      </c>
      <c r="G6197" t="s">
        <v>243</v>
      </c>
      <c r="H6197" t="s">
        <v>253</v>
      </c>
      <c r="I6197" t="s">
        <v>254</v>
      </c>
      <c r="J6197" t="s">
        <v>255</v>
      </c>
      <c r="K6197" t="s">
        <v>191</v>
      </c>
      <c r="M6197" t="s">
        <v>251</v>
      </c>
      <c r="N6197" t="s">
        <v>206</v>
      </c>
      <c r="O6197" t="s">
        <v>265</v>
      </c>
      <c r="P6197">
        <v>2050</v>
      </c>
      <c r="Q6197">
        <v>0.1</v>
      </c>
    </row>
    <row r="6198" spans="1:17" x14ac:dyDescent="0.25">
      <c r="A6198" t="s">
        <v>519</v>
      </c>
      <c r="B6198" t="s">
        <v>520</v>
      </c>
      <c r="C6198" t="s">
        <v>509</v>
      </c>
      <c r="D6198" t="s">
        <v>361</v>
      </c>
      <c r="E6198" t="s">
        <v>311</v>
      </c>
      <c r="F6198" t="s">
        <v>187</v>
      </c>
      <c r="G6198" t="s">
        <v>243</v>
      </c>
      <c r="H6198" t="s">
        <v>357</v>
      </c>
      <c r="I6198" t="s">
        <v>306</v>
      </c>
      <c r="K6198" t="s">
        <v>78</v>
      </c>
      <c r="M6198" t="s">
        <v>192</v>
      </c>
      <c r="N6198" t="s">
        <v>206</v>
      </c>
      <c r="O6198" t="s">
        <v>194</v>
      </c>
      <c r="P6198">
        <v>2015</v>
      </c>
      <c r="Q6198">
        <v>0.25</v>
      </c>
    </row>
    <row r="6199" spans="1:17" x14ac:dyDescent="0.25">
      <c r="A6199" t="s">
        <v>519</v>
      </c>
      <c r="B6199" t="s">
        <v>520</v>
      </c>
      <c r="C6199" t="s">
        <v>509</v>
      </c>
      <c r="D6199" t="s">
        <v>361</v>
      </c>
      <c r="E6199" t="s">
        <v>311</v>
      </c>
      <c r="F6199" t="s">
        <v>187</v>
      </c>
      <c r="G6199" t="s">
        <v>243</v>
      </c>
      <c r="H6199" t="s">
        <v>357</v>
      </c>
      <c r="I6199" t="s">
        <v>306</v>
      </c>
      <c r="K6199" t="s">
        <v>78</v>
      </c>
      <c r="M6199" t="s">
        <v>192</v>
      </c>
      <c r="N6199" t="s">
        <v>206</v>
      </c>
      <c r="O6199" t="s">
        <v>194</v>
      </c>
      <c r="P6199">
        <v>2020</v>
      </c>
      <c r="Q6199">
        <v>0.25</v>
      </c>
    </row>
    <row r="6200" spans="1:17" x14ac:dyDescent="0.25">
      <c r="A6200" t="s">
        <v>519</v>
      </c>
      <c r="B6200" t="s">
        <v>520</v>
      </c>
      <c r="C6200" t="s">
        <v>509</v>
      </c>
      <c r="D6200" t="s">
        <v>361</v>
      </c>
      <c r="E6200" t="s">
        <v>311</v>
      </c>
      <c r="F6200" t="s">
        <v>187</v>
      </c>
      <c r="G6200" t="s">
        <v>243</v>
      </c>
      <c r="H6200" t="s">
        <v>357</v>
      </c>
      <c r="I6200" t="s">
        <v>306</v>
      </c>
      <c r="K6200" t="s">
        <v>78</v>
      </c>
      <c r="M6200" t="s">
        <v>192</v>
      </c>
      <c r="N6200" t="s">
        <v>206</v>
      </c>
      <c r="O6200" t="s">
        <v>264</v>
      </c>
      <c r="P6200">
        <v>2020</v>
      </c>
      <c r="Q6200">
        <v>0.25</v>
      </c>
    </row>
    <row r="6201" spans="1:17" x14ac:dyDescent="0.25">
      <c r="A6201" t="s">
        <v>519</v>
      </c>
      <c r="B6201" t="s">
        <v>520</v>
      </c>
      <c r="C6201" t="s">
        <v>509</v>
      </c>
      <c r="D6201" t="s">
        <v>361</v>
      </c>
      <c r="E6201" t="s">
        <v>311</v>
      </c>
      <c r="F6201" t="s">
        <v>187</v>
      </c>
      <c r="G6201" t="s">
        <v>243</v>
      </c>
      <c r="H6201" t="s">
        <v>357</v>
      </c>
      <c r="I6201" t="s">
        <v>306</v>
      </c>
      <c r="K6201" t="s">
        <v>78</v>
      </c>
      <c r="M6201" t="s">
        <v>192</v>
      </c>
      <c r="N6201" t="s">
        <v>206</v>
      </c>
      <c r="O6201" t="s">
        <v>265</v>
      </c>
      <c r="P6201">
        <v>2020</v>
      </c>
      <c r="Q6201">
        <v>0.25</v>
      </c>
    </row>
    <row r="6202" spans="1:17" x14ac:dyDescent="0.25">
      <c r="A6202" t="s">
        <v>519</v>
      </c>
      <c r="B6202" t="s">
        <v>520</v>
      </c>
      <c r="C6202" t="s">
        <v>509</v>
      </c>
      <c r="D6202" t="s">
        <v>361</v>
      </c>
      <c r="E6202" t="s">
        <v>311</v>
      </c>
      <c r="F6202" t="s">
        <v>187</v>
      </c>
      <c r="G6202" t="s">
        <v>243</v>
      </c>
      <c r="H6202" t="s">
        <v>357</v>
      </c>
      <c r="I6202" t="s">
        <v>306</v>
      </c>
      <c r="K6202" t="s">
        <v>78</v>
      </c>
      <c r="M6202" t="s">
        <v>192</v>
      </c>
      <c r="N6202" t="s">
        <v>206</v>
      </c>
      <c r="O6202" t="s">
        <v>194</v>
      </c>
      <c r="P6202">
        <v>2030</v>
      </c>
      <c r="Q6202">
        <v>0.25</v>
      </c>
    </row>
    <row r="6203" spans="1:17" x14ac:dyDescent="0.25">
      <c r="A6203" t="s">
        <v>519</v>
      </c>
      <c r="B6203" t="s">
        <v>520</v>
      </c>
      <c r="C6203" t="s">
        <v>509</v>
      </c>
      <c r="D6203" t="s">
        <v>361</v>
      </c>
      <c r="E6203" t="s">
        <v>311</v>
      </c>
      <c r="F6203" t="s">
        <v>187</v>
      </c>
      <c r="G6203" t="s">
        <v>243</v>
      </c>
      <c r="H6203" t="s">
        <v>357</v>
      </c>
      <c r="I6203" t="s">
        <v>306</v>
      </c>
      <c r="K6203" t="s">
        <v>78</v>
      </c>
      <c r="M6203" t="s">
        <v>192</v>
      </c>
      <c r="N6203" t="s">
        <v>206</v>
      </c>
      <c r="O6203" t="s">
        <v>194</v>
      </c>
      <c r="P6203">
        <v>2050</v>
      </c>
      <c r="Q6203">
        <v>0.25</v>
      </c>
    </row>
    <row r="6204" spans="1:17" x14ac:dyDescent="0.25">
      <c r="A6204" t="s">
        <v>519</v>
      </c>
      <c r="B6204" t="s">
        <v>520</v>
      </c>
      <c r="C6204" t="s">
        <v>509</v>
      </c>
      <c r="D6204" t="s">
        <v>361</v>
      </c>
      <c r="E6204" t="s">
        <v>311</v>
      </c>
      <c r="F6204" t="s">
        <v>187</v>
      </c>
      <c r="G6204" t="s">
        <v>243</v>
      </c>
      <c r="H6204" t="s">
        <v>357</v>
      </c>
      <c r="I6204" t="s">
        <v>306</v>
      </c>
      <c r="K6204" t="s">
        <v>78</v>
      </c>
      <c r="M6204" t="s">
        <v>192</v>
      </c>
      <c r="N6204" t="s">
        <v>206</v>
      </c>
      <c r="O6204" t="s">
        <v>264</v>
      </c>
      <c r="P6204">
        <v>2050</v>
      </c>
      <c r="Q6204">
        <v>0.25</v>
      </c>
    </row>
    <row r="6205" spans="1:17" x14ac:dyDescent="0.25">
      <c r="A6205" t="s">
        <v>519</v>
      </c>
      <c r="B6205" t="s">
        <v>520</v>
      </c>
      <c r="C6205" t="s">
        <v>509</v>
      </c>
      <c r="D6205" t="s">
        <v>361</v>
      </c>
      <c r="E6205" t="s">
        <v>311</v>
      </c>
      <c r="F6205" t="s">
        <v>187</v>
      </c>
      <c r="G6205" t="s">
        <v>243</v>
      </c>
      <c r="H6205" t="s">
        <v>357</v>
      </c>
      <c r="I6205" t="s">
        <v>306</v>
      </c>
      <c r="K6205" t="s">
        <v>78</v>
      </c>
      <c r="M6205" t="s">
        <v>192</v>
      </c>
      <c r="N6205" t="s">
        <v>206</v>
      </c>
      <c r="O6205" t="s">
        <v>265</v>
      </c>
      <c r="P6205">
        <v>2050</v>
      </c>
      <c r="Q6205">
        <v>0.25</v>
      </c>
    </row>
    <row r="6206" spans="1:17" x14ac:dyDescent="0.25">
      <c r="A6206" t="s">
        <v>519</v>
      </c>
      <c r="B6206" t="s">
        <v>520</v>
      </c>
      <c r="C6206" t="s">
        <v>509</v>
      </c>
      <c r="D6206" t="s">
        <v>361</v>
      </c>
      <c r="E6206" t="s">
        <v>311</v>
      </c>
      <c r="F6206" t="s">
        <v>187</v>
      </c>
      <c r="G6206" t="s">
        <v>188</v>
      </c>
      <c r="H6206" t="s">
        <v>429</v>
      </c>
      <c r="I6206" t="s">
        <v>240</v>
      </c>
      <c r="J6206" t="s">
        <v>288</v>
      </c>
      <c r="K6206" t="s">
        <v>430</v>
      </c>
      <c r="L6206" t="s">
        <v>237</v>
      </c>
      <c r="M6206" t="s">
        <v>368</v>
      </c>
      <c r="O6206" t="s">
        <v>194</v>
      </c>
      <c r="P6206">
        <v>2015</v>
      </c>
      <c r="Q6206">
        <v>0.60750000000000004</v>
      </c>
    </row>
    <row r="6207" spans="1:17" x14ac:dyDescent="0.25">
      <c r="A6207" t="s">
        <v>519</v>
      </c>
      <c r="B6207" t="s">
        <v>520</v>
      </c>
      <c r="C6207" t="s">
        <v>509</v>
      </c>
      <c r="D6207" t="s">
        <v>361</v>
      </c>
      <c r="E6207" t="s">
        <v>311</v>
      </c>
      <c r="F6207" t="s">
        <v>187</v>
      </c>
      <c r="G6207" t="s">
        <v>188</v>
      </c>
      <c r="H6207" t="s">
        <v>429</v>
      </c>
      <c r="I6207" t="s">
        <v>240</v>
      </c>
      <c r="J6207" t="s">
        <v>288</v>
      </c>
      <c r="K6207" t="s">
        <v>430</v>
      </c>
      <c r="L6207" t="s">
        <v>237</v>
      </c>
      <c r="M6207" t="s">
        <v>368</v>
      </c>
      <c r="O6207" t="s">
        <v>194</v>
      </c>
      <c r="P6207">
        <v>2020</v>
      </c>
      <c r="Q6207">
        <v>0.59246361800000003</v>
      </c>
    </row>
    <row r="6208" spans="1:17" x14ac:dyDescent="0.25">
      <c r="A6208" t="s">
        <v>519</v>
      </c>
      <c r="B6208" t="s">
        <v>520</v>
      </c>
      <c r="C6208" t="s">
        <v>509</v>
      </c>
      <c r="D6208" t="s">
        <v>361</v>
      </c>
      <c r="E6208" t="s">
        <v>311</v>
      </c>
      <c r="F6208" t="s">
        <v>187</v>
      </c>
      <c r="G6208" t="s">
        <v>188</v>
      </c>
      <c r="H6208" t="s">
        <v>429</v>
      </c>
      <c r="I6208" t="s">
        <v>240</v>
      </c>
      <c r="J6208" t="s">
        <v>288</v>
      </c>
      <c r="K6208" t="s">
        <v>430</v>
      </c>
      <c r="L6208" t="s">
        <v>237</v>
      </c>
      <c r="M6208" t="s">
        <v>368</v>
      </c>
      <c r="O6208" t="s">
        <v>264</v>
      </c>
      <c r="P6208">
        <v>2020</v>
      </c>
      <c r="Q6208">
        <v>0.48025000000000001</v>
      </c>
    </row>
    <row r="6209" spans="1:17" x14ac:dyDescent="0.25">
      <c r="A6209" t="s">
        <v>519</v>
      </c>
      <c r="B6209" t="s">
        <v>520</v>
      </c>
      <c r="C6209" t="s">
        <v>509</v>
      </c>
      <c r="D6209" t="s">
        <v>361</v>
      </c>
      <c r="E6209" t="s">
        <v>311</v>
      </c>
      <c r="F6209" t="s">
        <v>187</v>
      </c>
      <c r="G6209" t="s">
        <v>188</v>
      </c>
      <c r="H6209" t="s">
        <v>429</v>
      </c>
      <c r="I6209" t="s">
        <v>240</v>
      </c>
      <c r="J6209" t="s">
        <v>288</v>
      </c>
      <c r="K6209" t="s">
        <v>430</v>
      </c>
      <c r="L6209" t="s">
        <v>237</v>
      </c>
      <c r="M6209" t="s">
        <v>368</v>
      </c>
      <c r="O6209" t="s">
        <v>265</v>
      </c>
      <c r="P6209">
        <v>2020</v>
      </c>
      <c r="Q6209">
        <v>0.69862500000000005</v>
      </c>
    </row>
    <row r="6210" spans="1:17" x14ac:dyDescent="0.25">
      <c r="A6210" t="s">
        <v>519</v>
      </c>
      <c r="B6210" t="s">
        <v>520</v>
      </c>
      <c r="C6210" t="s">
        <v>509</v>
      </c>
      <c r="D6210" t="s">
        <v>361</v>
      </c>
      <c r="E6210" t="s">
        <v>311</v>
      </c>
      <c r="F6210" t="s">
        <v>187</v>
      </c>
      <c r="G6210" t="s">
        <v>188</v>
      </c>
      <c r="H6210" t="s">
        <v>429</v>
      </c>
      <c r="I6210" t="s">
        <v>240</v>
      </c>
      <c r="J6210" t="s">
        <v>288</v>
      </c>
      <c r="K6210" t="s">
        <v>430</v>
      </c>
      <c r="L6210" t="s">
        <v>237</v>
      </c>
      <c r="M6210" t="s">
        <v>368</v>
      </c>
      <c r="O6210" t="s">
        <v>194</v>
      </c>
      <c r="P6210">
        <v>2030</v>
      </c>
      <c r="Q6210">
        <v>0.56349814899999995</v>
      </c>
    </row>
    <row r="6211" spans="1:17" x14ac:dyDescent="0.25">
      <c r="A6211" t="s">
        <v>519</v>
      </c>
      <c r="B6211" t="s">
        <v>520</v>
      </c>
      <c r="C6211" t="s">
        <v>509</v>
      </c>
      <c r="D6211" t="s">
        <v>361</v>
      </c>
      <c r="E6211" t="s">
        <v>311</v>
      </c>
      <c r="F6211" t="s">
        <v>187</v>
      </c>
      <c r="G6211" t="s">
        <v>188</v>
      </c>
      <c r="H6211" t="s">
        <v>429</v>
      </c>
      <c r="I6211" t="s">
        <v>240</v>
      </c>
      <c r="J6211" t="s">
        <v>288</v>
      </c>
      <c r="K6211" t="s">
        <v>430</v>
      </c>
      <c r="L6211" t="s">
        <v>237</v>
      </c>
      <c r="M6211" t="s">
        <v>368</v>
      </c>
      <c r="O6211" t="s">
        <v>194</v>
      </c>
      <c r="P6211">
        <v>2050</v>
      </c>
      <c r="Q6211">
        <v>0.53974633100000002</v>
      </c>
    </row>
    <row r="6212" spans="1:17" x14ac:dyDescent="0.25">
      <c r="A6212" t="s">
        <v>519</v>
      </c>
      <c r="B6212" t="s">
        <v>520</v>
      </c>
      <c r="C6212" t="s">
        <v>509</v>
      </c>
      <c r="D6212" t="s">
        <v>361</v>
      </c>
      <c r="E6212" t="s">
        <v>311</v>
      </c>
      <c r="F6212" t="s">
        <v>187</v>
      </c>
      <c r="G6212" t="s">
        <v>188</v>
      </c>
      <c r="H6212" t="s">
        <v>429</v>
      </c>
      <c r="I6212" t="s">
        <v>240</v>
      </c>
      <c r="J6212" t="s">
        <v>288</v>
      </c>
      <c r="K6212" t="s">
        <v>430</v>
      </c>
      <c r="L6212" t="s">
        <v>237</v>
      </c>
      <c r="M6212" t="s">
        <v>368</v>
      </c>
      <c r="O6212" t="s">
        <v>264</v>
      </c>
      <c r="P6212">
        <v>2050</v>
      </c>
      <c r="Q6212">
        <v>0.393057351</v>
      </c>
    </row>
    <row r="6213" spans="1:17" x14ac:dyDescent="0.25">
      <c r="A6213" t="s">
        <v>519</v>
      </c>
      <c r="B6213" t="s">
        <v>520</v>
      </c>
      <c r="C6213" t="s">
        <v>509</v>
      </c>
      <c r="D6213" t="s">
        <v>361</v>
      </c>
      <c r="E6213" t="s">
        <v>311</v>
      </c>
      <c r="F6213" t="s">
        <v>187</v>
      </c>
      <c r="G6213" t="s">
        <v>188</v>
      </c>
      <c r="H6213" t="s">
        <v>429</v>
      </c>
      <c r="I6213" t="s">
        <v>240</v>
      </c>
      <c r="J6213" t="s">
        <v>288</v>
      </c>
      <c r="K6213" t="s">
        <v>430</v>
      </c>
      <c r="L6213" t="s">
        <v>237</v>
      </c>
      <c r="M6213" t="s">
        <v>368</v>
      </c>
      <c r="O6213" t="s">
        <v>265</v>
      </c>
      <c r="P6213">
        <v>2050</v>
      </c>
      <c r="Q6213">
        <v>0.73437268600000005</v>
      </c>
    </row>
    <row r="6214" spans="1:17" x14ac:dyDescent="0.25">
      <c r="A6214" t="s">
        <v>519</v>
      </c>
      <c r="B6214" t="s">
        <v>520</v>
      </c>
      <c r="C6214" t="s">
        <v>509</v>
      </c>
      <c r="D6214" t="s">
        <v>361</v>
      </c>
      <c r="E6214" t="s">
        <v>311</v>
      </c>
      <c r="F6214" t="s">
        <v>187</v>
      </c>
      <c r="G6214" t="s">
        <v>188</v>
      </c>
      <c r="H6214" t="s">
        <v>431</v>
      </c>
      <c r="I6214" t="s">
        <v>240</v>
      </c>
      <c r="J6214" t="s">
        <v>290</v>
      </c>
      <c r="K6214" t="s">
        <v>430</v>
      </c>
      <c r="L6214" t="s">
        <v>237</v>
      </c>
      <c r="M6214" t="s">
        <v>368</v>
      </c>
      <c r="O6214" t="s">
        <v>194</v>
      </c>
      <c r="P6214">
        <v>2015</v>
      </c>
      <c r="Q6214">
        <v>0.34350000000000003</v>
      </c>
    </row>
    <row r="6215" spans="1:17" x14ac:dyDescent="0.25">
      <c r="A6215" t="s">
        <v>519</v>
      </c>
      <c r="B6215" t="s">
        <v>520</v>
      </c>
      <c r="C6215" t="s">
        <v>509</v>
      </c>
      <c r="D6215" t="s">
        <v>361</v>
      </c>
      <c r="E6215" t="s">
        <v>311</v>
      </c>
      <c r="F6215" t="s">
        <v>187</v>
      </c>
      <c r="G6215" t="s">
        <v>188</v>
      </c>
      <c r="H6215" t="s">
        <v>431</v>
      </c>
      <c r="I6215" t="s">
        <v>240</v>
      </c>
      <c r="J6215" t="s">
        <v>290</v>
      </c>
      <c r="K6215" t="s">
        <v>430</v>
      </c>
      <c r="L6215" t="s">
        <v>237</v>
      </c>
      <c r="M6215" t="s">
        <v>368</v>
      </c>
      <c r="O6215" t="s">
        <v>194</v>
      </c>
      <c r="P6215">
        <v>2020</v>
      </c>
      <c r="Q6215">
        <v>0.33499794700000002</v>
      </c>
    </row>
    <row r="6216" spans="1:17" x14ac:dyDescent="0.25">
      <c r="A6216" t="s">
        <v>519</v>
      </c>
      <c r="B6216" t="s">
        <v>520</v>
      </c>
      <c r="C6216" t="s">
        <v>509</v>
      </c>
      <c r="D6216" t="s">
        <v>361</v>
      </c>
      <c r="E6216" t="s">
        <v>311</v>
      </c>
      <c r="F6216" t="s">
        <v>187</v>
      </c>
      <c r="G6216" t="s">
        <v>188</v>
      </c>
      <c r="H6216" t="s">
        <v>431</v>
      </c>
      <c r="I6216" t="s">
        <v>240</v>
      </c>
      <c r="J6216" t="s">
        <v>290</v>
      </c>
      <c r="K6216" t="s">
        <v>430</v>
      </c>
      <c r="L6216" t="s">
        <v>237</v>
      </c>
      <c r="M6216" t="s">
        <v>368</v>
      </c>
      <c r="O6216" t="s">
        <v>264</v>
      </c>
      <c r="P6216">
        <v>2020</v>
      </c>
      <c r="Q6216">
        <v>0.29197499999999998</v>
      </c>
    </row>
    <row r="6217" spans="1:17" x14ac:dyDescent="0.25">
      <c r="A6217" t="s">
        <v>519</v>
      </c>
      <c r="B6217" t="s">
        <v>520</v>
      </c>
      <c r="C6217" t="s">
        <v>509</v>
      </c>
      <c r="D6217" t="s">
        <v>361</v>
      </c>
      <c r="E6217" t="s">
        <v>311</v>
      </c>
      <c r="F6217" t="s">
        <v>187</v>
      </c>
      <c r="G6217" t="s">
        <v>188</v>
      </c>
      <c r="H6217" t="s">
        <v>431</v>
      </c>
      <c r="I6217" t="s">
        <v>240</v>
      </c>
      <c r="J6217" t="s">
        <v>290</v>
      </c>
      <c r="K6217" t="s">
        <v>430</v>
      </c>
      <c r="L6217" t="s">
        <v>237</v>
      </c>
      <c r="M6217" t="s">
        <v>368</v>
      </c>
      <c r="O6217" t="s">
        <v>265</v>
      </c>
      <c r="P6217">
        <v>2020</v>
      </c>
      <c r="Q6217">
        <v>0.39502500000000002</v>
      </c>
    </row>
    <row r="6218" spans="1:17" x14ac:dyDescent="0.25">
      <c r="A6218" t="s">
        <v>519</v>
      </c>
      <c r="B6218" t="s">
        <v>520</v>
      </c>
      <c r="C6218" t="s">
        <v>509</v>
      </c>
      <c r="D6218" t="s">
        <v>361</v>
      </c>
      <c r="E6218" t="s">
        <v>311</v>
      </c>
      <c r="F6218" t="s">
        <v>187</v>
      </c>
      <c r="G6218" t="s">
        <v>188</v>
      </c>
      <c r="H6218" t="s">
        <v>431</v>
      </c>
      <c r="I6218" t="s">
        <v>240</v>
      </c>
      <c r="J6218" t="s">
        <v>290</v>
      </c>
      <c r="K6218" t="s">
        <v>430</v>
      </c>
      <c r="L6218" t="s">
        <v>237</v>
      </c>
      <c r="M6218" t="s">
        <v>368</v>
      </c>
      <c r="O6218" t="s">
        <v>194</v>
      </c>
      <c r="P6218">
        <v>2030</v>
      </c>
      <c r="Q6218">
        <v>0.31861994100000002</v>
      </c>
    </row>
    <row r="6219" spans="1:17" x14ac:dyDescent="0.25">
      <c r="A6219" t="s">
        <v>519</v>
      </c>
      <c r="B6219" t="s">
        <v>520</v>
      </c>
      <c r="C6219" t="s">
        <v>509</v>
      </c>
      <c r="D6219" t="s">
        <v>361</v>
      </c>
      <c r="E6219" t="s">
        <v>311</v>
      </c>
      <c r="F6219" t="s">
        <v>187</v>
      </c>
      <c r="G6219" t="s">
        <v>188</v>
      </c>
      <c r="H6219" t="s">
        <v>431</v>
      </c>
      <c r="I6219" t="s">
        <v>240</v>
      </c>
      <c r="J6219" t="s">
        <v>290</v>
      </c>
      <c r="K6219" t="s">
        <v>430</v>
      </c>
      <c r="L6219" t="s">
        <v>237</v>
      </c>
      <c r="M6219" t="s">
        <v>368</v>
      </c>
      <c r="O6219" t="s">
        <v>194</v>
      </c>
      <c r="P6219">
        <v>2050</v>
      </c>
      <c r="Q6219">
        <v>0.28822693799999999</v>
      </c>
    </row>
    <row r="6220" spans="1:17" x14ac:dyDescent="0.25">
      <c r="A6220" t="s">
        <v>519</v>
      </c>
      <c r="B6220" t="s">
        <v>520</v>
      </c>
      <c r="C6220" t="s">
        <v>509</v>
      </c>
      <c r="D6220" t="s">
        <v>361</v>
      </c>
      <c r="E6220" t="s">
        <v>311</v>
      </c>
      <c r="F6220" t="s">
        <v>187</v>
      </c>
      <c r="G6220" t="s">
        <v>188</v>
      </c>
      <c r="H6220" t="s">
        <v>431</v>
      </c>
      <c r="I6220" t="s">
        <v>240</v>
      </c>
      <c r="J6220" t="s">
        <v>290</v>
      </c>
      <c r="K6220" t="s">
        <v>430</v>
      </c>
      <c r="L6220" t="s">
        <v>237</v>
      </c>
      <c r="M6220" t="s">
        <v>368</v>
      </c>
      <c r="O6220" t="s">
        <v>264</v>
      </c>
      <c r="P6220">
        <v>2050</v>
      </c>
      <c r="Q6220">
        <v>0.23896495600000001</v>
      </c>
    </row>
    <row r="6221" spans="1:17" x14ac:dyDescent="0.25">
      <c r="A6221" t="s">
        <v>519</v>
      </c>
      <c r="B6221" t="s">
        <v>520</v>
      </c>
      <c r="C6221" t="s">
        <v>509</v>
      </c>
      <c r="D6221" t="s">
        <v>361</v>
      </c>
      <c r="E6221" t="s">
        <v>311</v>
      </c>
      <c r="F6221" t="s">
        <v>187</v>
      </c>
      <c r="G6221" t="s">
        <v>188</v>
      </c>
      <c r="H6221" t="s">
        <v>431</v>
      </c>
      <c r="I6221" t="s">
        <v>240</v>
      </c>
      <c r="J6221" t="s">
        <v>290</v>
      </c>
      <c r="K6221" t="s">
        <v>430</v>
      </c>
      <c r="L6221" t="s">
        <v>237</v>
      </c>
      <c r="M6221" t="s">
        <v>368</v>
      </c>
      <c r="O6221" t="s">
        <v>265</v>
      </c>
      <c r="P6221">
        <v>2050</v>
      </c>
      <c r="Q6221">
        <v>0.39827492599999997</v>
      </c>
    </row>
    <row r="6222" spans="1:17" x14ac:dyDescent="0.25">
      <c r="A6222" t="s">
        <v>519</v>
      </c>
      <c r="B6222" t="s">
        <v>520</v>
      </c>
      <c r="C6222" t="s">
        <v>509</v>
      </c>
      <c r="D6222" t="s">
        <v>361</v>
      </c>
      <c r="E6222" t="s">
        <v>311</v>
      </c>
      <c r="F6222" t="s">
        <v>187</v>
      </c>
      <c r="G6222" t="s">
        <v>188</v>
      </c>
      <c r="H6222" t="s">
        <v>432</v>
      </c>
      <c r="I6222" t="s">
        <v>433</v>
      </c>
      <c r="J6222" t="s">
        <v>434</v>
      </c>
      <c r="K6222" t="s">
        <v>191</v>
      </c>
      <c r="M6222" t="s">
        <v>210</v>
      </c>
      <c r="N6222" t="s">
        <v>206</v>
      </c>
      <c r="O6222" t="s">
        <v>194</v>
      </c>
      <c r="P6222">
        <v>2015</v>
      </c>
      <c r="Q6222">
        <v>1.7290328979999998E-2</v>
      </c>
    </row>
    <row r="6223" spans="1:17" x14ac:dyDescent="0.25">
      <c r="A6223" t="s">
        <v>519</v>
      </c>
      <c r="B6223" t="s">
        <v>520</v>
      </c>
      <c r="C6223" t="s">
        <v>509</v>
      </c>
      <c r="D6223" t="s">
        <v>361</v>
      </c>
      <c r="E6223" t="s">
        <v>311</v>
      </c>
      <c r="F6223" t="s">
        <v>187</v>
      </c>
      <c r="G6223" t="s">
        <v>188</v>
      </c>
      <c r="H6223" t="s">
        <v>432</v>
      </c>
      <c r="I6223" t="s">
        <v>433</v>
      </c>
      <c r="J6223" t="s">
        <v>434</v>
      </c>
      <c r="K6223" t="s">
        <v>191</v>
      </c>
      <c r="M6223" t="s">
        <v>210</v>
      </c>
      <c r="N6223" t="s">
        <v>206</v>
      </c>
      <c r="O6223" t="s">
        <v>194</v>
      </c>
      <c r="P6223">
        <v>2020</v>
      </c>
      <c r="Q6223">
        <v>1.7290328979999998E-2</v>
      </c>
    </row>
    <row r="6224" spans="1:17" x14ac:dyDescent="0.25">
      <c r="A6224" t="s">
        <v>519</v>
      </c>
      <c r="B6224" t="s">
        <v>520</v>
      </c>
      <c r="C6224" t="s">
        <v>509</v>
      </c>
      <c r="D6224" t="s">
        <v>361</v>
      </c>
      <c r="E6224" t="s">
        <v>311</v>
      </c>
      <c r="F6224" t="s">
        <v>187</v>
      </c>
      <c r="G6224" t="s">
        <v>188</v>
      </c>
      <c r="H6224" t="s">
        <v>432</v>
      </c>
      <c r="I6224" t="s">
        <v>433</v>
      </c>
      <c r="J6224" t="s">
        <v>434</v>
      </c>
      <c r="K6224" t="s">
        <v>191</v>
      </c>
      <c r="M6224" t="s">
        <v>210</v>
      </c>
      <c r="N6224" t="s">
        <v>206</v>
      </c>
      <c r="O6224" t="s">
        <v>264</v>
      </c>
      <c r="P6224">
        <v>2020</v>
      </c>
      <c r="Q6224">
        <v>0.01</v>
      </c>
    </row>
    <row r="6225" spans="1:17" x14ac:dyDescent="0.25">
      <c r="A6225" t="s">
        <v>519</v>
      </c>
      <c r="B6225" t="s">
        <v>520</v>
      </c>
      <c r="C6225" t="s">
        <v>509</v>
      </c>
      <c r="D6225" t="s">
        <v>361</v>
      </c>
      <c r="E6225" t="s">
        <v>311</v>
      </c>
      <c r="F6225" t="s">
        <v>187</v>
      </c>
      <c r="G6225" t="s">
        <v>188</v>
      </c>
      <c r="H6225" t="s">
        <v>432</v>
      </c>
      <c r="I6225" t="s">
        <v>433</v>
      </c>
      <c r="J6225" t="s">
        <v>434</v>
      </c>
      <c r="K6225" t="s">
        <v>191</v>
      </c>
      <c r="M6225" t="s">
        <v>210</v>
      </c>
      <c r="N6225" t="s">
        <v>206</v>
      </c>
      <c r="O6225" t="s">
        <v>265</v>
      </c>
      <c r="P6225">
        <v>2020</v>
      </c>
      <c r="Q6225">
        <v>0.11</v>
      </c>
    </row>
    <row r="6226" spans="1:17" x14ac:dyDescent="0.25">
      <c r="A6226" t="s">
        <v>519</v>
      </c>
      <c r="B6226" t="s">
        <v>520</v>
      </c>
      <c r="C6226" t="s">
        <v>509</v>
      </c>
      <c r="D6226" t="s">
        <v>361</v>
      </c>
      <c r="E6226" t="s">
        <v>311</v>
      </c>
      <c r="F6226" t="s">
        <v>187</v>
      </c>
      <c r="G6226" t="s">
        <v>188</v>
      </c>
      <c r="H6226" t="s">
        <v>432</v>
      </c>
      <c r="I6226" t="s">
        <v>433</v>
      </c>
      <c r="J6226" t="s">
        <v>434</v>
      </c>
      <c r="K6226" t="s">
        <v>191</v>
      </c>
      <c r="M6226" t="s">
        <v>210</v>
      </c>
      <c r="N6226" t="s">
        <v>206</v>
      </c>
      <c r="O6226" t="s">
        <v>194</v>
      </c>
      <c r="P6226">
        <v>2030</v>
      </c>
      <c r="Q6226">
        <v>1.7288460209999999E-2</v>
      </c>
    </row>
    <row r="6227" spans="1:17" x14ac:dyDescent="0.25">
      <c r="A6227" t="s">
        <v>519</v>
      </c>
      <c r="B6227" t="s">
        <v>520</v>
      </c>
      <c r="C6227" t="s">
        <v>509</v>
      </c>
      <c r="D6227" t="s">
        <v>361</v>
      </c>
      <c r="E6227" t="s">
        <v>311</v>
      </c>
      <c r="F6227" t="s">
        <v>187</v>
      </c>
      <c r="G6227" t="s">
        <v>188</v>
      </c>
      <c r="H6227" t="s">
        <v>432</v>
      </c>
      <c r="I6227" t="s">
        <v>433</v>
      </c>
      <c r="J6227" t="s">
        <v>434</v>
      </c>
      <c r="K6227" t="s">
        <v>191</v>
      </c>
      <c r="M6227" t="s">
        <v>210</v>
      </c>
      <c r="N6227" t="s">
        <v>206</v>
      </c>
      <c r="O6227" t="s">
        <v>194</v>
      </c>
      <c r="P6227">
        <v>2050</v>
      </c>
      <c r="Q6227">
        <v>1.7297917209999999E-2</v>
      </c>
    </row>
    <row r="6228" spans="1:17" x14ac:dyDescent="0.25">
      <c r="A6228" t="s">
        <v>519</v>
      </c>
      <c r="B6228" t="s">
        <v>520</v>
      </c>
      <c r="C6228" t="s">
        <v>509</v>
      </c>
      <c r="D6228" t="s">
        <v>361</v>
      </c>
      <c r="E6228" t="s">
        <v>311</v>
      </c>
      <c r="F6228" t="s">
        <v>187</v>
      </c>
      <c r="G6228" t="s">
        <v>188</v>
      </c>
      <c r="H6228" t="s">
        <v>432</v>
      </c>
      <c r="I6228" t="s">
        <v>433</v>
      </c>
      <c r="J6228" t="s">
        <v>434</v>
      </c>
      <c r="K6228" t="s">
        <v>191</v>
      </c>
      <c r="M6228" t="s">
        <v>210</v>
      </c>
      <c r="N6228" t="s">
        <v>206</v>
      </c>
      <c r="O6228" t="s">
        <v>264</v>
      </c>
      <c r="P6228">
        <v>2050</v>
      </c>
      <c r="Q6228">
        <v>0.01</v>
      </c>
    </row>
    <row r="6229" spans="1:17" x14ac:dyDescent="0.25">
      <c r="A6229" t="s">
        <v>519</v>
      </c>
      <c r="B6229" t="s">
        <v>520</v>
      </c>
      <c r="C6229" t="s">
        <v>509</v>
      </c>
      <c r="D6229" t="s">
        <v>361</v>
      </c>
      <c r="E6229" t="s">
        <v>311</v>
      </c>
      <c r="F6229" t="s">
        <v>187</v>
      </c>
      <c r="G6229" t="s">
        <v>188</v>
      </c>
      <c r="H6229" t="s">
        <v>432</v>
      </c>
      <c r="I6229" t="s">
        <v>433</v>
      </c>
      <c r="J6229" t="s">
        <v>434</v>
      </c>
      <c r="K6229" t="s">
        <v>191</v>
      </c>
      <c r="M6229" t="s">
        <v>210</v>
      </c>
      <c r="N6229" t="s">
        <v>206</v>
      </c>
      <c r="O6229" t="s">
        <v>265</v>
      </c>
      <c r="P6229">
        <v>2050</v>
      </c>
      <c r="Q6229">
        <v>0.13</v>
      </c>
    </row>
    <row r="6230" spans="1:17" x14ac:dyDescent="0.25">
      <c r="A6230" t="s">
        <v>519</v>
      </c>
      <c r="B6230" t="s">
        <v>520</v>
      </c>
      <c r="C6230" t="s">
        <v>509</v>
      </c>
      <c r="D6230" t="s">
        <v>361</v>
      </c>
      <c r="E6230" t="s">
        <v>311</v>
      </c>
      <c r="F6230" t="s">
        <v>187</v>
      </c>
      <c r="G6230" t="s">
        <v>188</v>
      </c>
      <c r="H6230" t="s">
        <v>436</v>
      </c>
      <c r="I6230" t="s">
        <v>436</v>
      </c>
      <c r="M6230" t="s">
        <v>395</v>
      </c>
      <c r="O6230" t="s">
        <v>194</v>
      </c>
      <c r="P6230">
        <v>2015</v>
      </c>
      <c r="Q6230">
        <v>1</v>
      </c>
    </row>
    <row r="6231" spans="1:17" x14ac:dyDescent="0.25">
      <c r="A6231" t="s">
        <v>519</v>
      </c>
      <c r="B6231" t="s">
        <v>520</v>
      </c>
      <c r="C6231" t="s">
        <v>509</v>
      </c>
      <c r="D6231" t="s">
        <v>361</v>
      </c>
      <c r="E6231" t="s">
        <v>311</v>
      </c>
      <c r="F6231" t="s">
        <v>187</v>
      </c>
      <c r="G6231" t="s">
        <v>188</v>
      </c>
      <c r="H6231" t="s">
        <v>436</v>
      </c>
      <c r="I6231" t="s">
        <v>436</v>
      </c>
      <c r="M6231" t="s">
        <v>395</v>
      </c>
      <c r="O6231" t="s">
        <v>194</v>
      </c>
      <c r="P6231">
        <v>2020</v>
      </c>
      <c r="Q6231">
        <v>1</v>
      </c>
    </row>
    <row r="6232" spans="1:17" x14ac:dyDescent="0.25">
      <c r="A6232" t="s">
        <v>519</v>
      </c>
      <c r="B6232" t="s">
        <v>520</v>
      </c>
      <c r="C6232" t="s">
        <v>509</v>
      </c>
      <c r="D6232" t="s">
        <v>361</v>
      </c>
      <c r="E6232" t="s">
        <v>311</v>
      </c>
      <c r="F6232" t="s">
        <v>187</v>
      </c>
      <c r="G6232" t="s">
        <v>188</v>
      </c>
      <c r="H6232" t="s">
        <v>436</v>
      </c>
      <c r="I6232" t="s">
        <v>436</v>
      </c>
      <c r="M6232" t="s">
        <v>395</v>
      </c>
      <c r="O6232" t="s">
        <v>264</v>
      </c>
      <c r="P6232">
        <v>2020</v>
      </c>
      <c r="Q6232">
        <v>0</v>
      </c>
    </row>
    <row r="6233" spans="1:17" x14ac:dyDescent="0.25">
      <c r="A6233" t="s">
        <v>519</v>
      </c>
      <c r="B6233" t="s">
        <v>520</v>
      </c>
      <c r="C6233" t="s">
        <v>509</v>
      </c>
      <c r="D6233" t="s">
        <v>361</v>
      </c>
      <c r="E6233" t="s">
        <v>311</v>
      </c>
      <c r="F6233" t="s">
        <v>187</v>
      </c>
      <c r="G6233" t="s">
        <v>188</v>
      </c>
      <c r="H6233" t="s">
        <v>436</v>
      </c>
      <c r="I6233" t="s">
        <v>436</v>
      </c>
      <c r="M6233" t="s">
        <v>395</v>
      </c>
      <c r="O6233" t="s">
        <v>265</v>
      </c>
      <c r="P6233">
        <v>2020</v>
      </c>
      <c r="Q6233">
        <v>1</v>
      </c>
    </row>
    <row r="6234" spans="1:17" x14ac:dyDescent="0.25">
      <c r="A6234" t="s">
        <v>519</v>
      </c>
      <c r="B6234" t="s">
        <v>520</v>
      </c>
      <c r="C6234" t="s">
        <v>509</v>
      </c>
      <c r="D6234" t="s">
        <v>361</v>
      </c>
      <c r="E6234" t="s">
        <v>311</v>
      </c>
      <c r="F6234" t="s">
        <v>187</v>
      </c>
      <c r="G6234" t="s">
        <v>188</v>
      </c>
      <c r="H6234" t="s">
        <v>436</v>
      </c>
      <c r="I6234" t="s">
        <v>436</v>
      </c>
      <c r="M6234" t="s">
        <v>395</v>
      </c>
      <c r="O6234" t="s">
        <v>194</v>
      </c>
      <c r="P6234">
        <v>2030</v>
      </c>
      <c r="Q6234">
        <v>1</v>
      </c>
    </row>
    <row r="6235" spans="1:17" x14ac:dyDescent="0.25">
      <c r="A6235" t="s">
        <v>519</v>
      </c>
      <c r="B6235" t="s">
        <v>520</v>
      </c>
      <c r="C6235" t="s">
        <v>509</v>
      </c>
      <c r="D6235" t="s">
        <v>361</v>
      </c>
      <c r="E6235" t="s">
        <v>311</v>
      </c>
      <c r="F6235" t="s">
        <v>187</v>
      </c>
      <c r="G6235" t="s">
        <v>188</v>
      </c>
      <c r="H6235" t="s">
        <v>436</v>
      </c>
      <c r="I6235" t="s">
        <v>436</v>
      </c>
      <c r="M6235" t="s">
        <v>395</v>
      </c>
      <c r="O6235" t="s">
        <v>194</v>
      </c>
      <c r="P6235">
        <v>2050</v>
      </c>
      <c r="Q6235">
        <v>1</v>
      </c>
    </row>
    <row r="6236" spans="1:17" x14ac:dyDescent="0.25">
      <c r="A6236" t="s">
        <v>519</v>
      </c>
      <c r="B6236" t="s">
        <v>520</v>
      </c>
      <c r="C6236" t="s">
        <v>509</v>
      </c>
      <c r="D6236" t="s">
        <v>361</v>
      </c>
      <c r="E6236" t="s">
        <v>311</v>
      </c>
      <c r="F6236" t="s">
        <v>187</v>
      </c>
      <c r="G6236" t="s">
        <v>188</v>
      </c>
      <c r="H6236" t="s">
        <v>436</v>
      </c>
      <c r="I6236" t="s">
        <v>436</v>
      </c>
      <c r="M6236" t="s">
        <v>395</v>
      </c>
      <c r="O6236" t="s">
        <v>264</v>
      </c>
      <c r="P6236">
        <v>2050</v>
      </c>
      <c r="Q6236">
        <v>0</v>
      </c>
    </row>
    <row r="6237" spans="1:17" x14ac:dyDescent="0.25">
      <c r="A6237" t="s">
        <v>519</v>
      </c>
      <c r="B6237" t="s">
        <v>520</v>
      </c>
      <c r="C6237" t="s">
        <v>509</v>
      </c>
      <c r="D6237" t="s">
        <v>361</v>
      </c>
      <c r="E6237" t="s">
        <v>311</v>
      </c>
      <c r="F6237" t="s">
        <v>187</v>
      </c>
      <c r="G6237" t="s">
        <v>188</v>
      </c>
      <c r="H6237" t="s">
        <v>436</v>
      </c>
      <c r="I6237" t="s">
        <v>436</v>
      </c>
      <c r="M6237" t="s">
        <v>395</v>
      </c>
      <c r="O6237" t="s">
        <v>265</v>
      </c>
      <c r="P6237">
        <v>2050</v>
      </c>
      <c r="Q6237">
        <v>1</v>
      </c>
    </row>
    <row r="6238" spans="1:17" x14ac:dyDescent="0.25">
      <c r="A6238" t="s">
        <v>519</v>
      </c>
      <c r="B6238" t="s">
        <v>520</v>
      </c>
      <c r="C6238" t="s">
        <v>509</v>
      </c>
      <c r="D6238" t="s">
        <v>361</v>
      </c>
      <c r="E6238" t="s">
        <v>311</v>
      </c>
      <c r="F6238" t="s">
        <v>187</v>
      </c>
      <c r="G6238" t="s">
        <v>188</v>
      </c>
      <c r="H6238" t="s">
        <v>338</v>
      </c>
      <c r="I6238" t="s">
        <v>234</v>
      </c>
      <c r="J6238" t="s">
        <v>235</v>
      </c>
      <c r="K6238" t="s">
        <v>325</v>
      </c>
      <c r="L6238" t="s">
        <v>237</v>
      </c>
      <c r="O6238" t="s">
        <v>194</v>
      </c>
      <c r="P6238">
        <v>2015</v>
      </c>
      <c r="Q6238">
        <v>39500</v>
      </c>
    </row>
    <row r="6239" spans="1:17" x14ac:dyDescent="0.25">
      <c r="A6239" t="s">
        <v>519</v>
      </c>
      <c r="B6239" t="s">
        <v>520</v>
      </c>
      <c r="C6239" t="s">
        <v>509</v>
      </c>
      <c r="D6239" t="s">
        <v>361</v>
      </c>
      <c r="E6239" t="s">
        <v>311</v>
      </c>
      <c r="F6239" t="s">
        <v>187</v>
      </c>
      <c r="G6239" t="s">
        <v>188</v>
      </c>
      <c r="H6239" t="s">
        <v>338</v>
      </c>
      <c r="I6239" t="s">
        <v>234</v>
      </c>
      <c r="J6239" t="s">
        <v>235</v>
      </c>
      <c r="K6239" t="s">
        <v>325</v>
      </c>
      <c r="L6239" t="s">
        <v>237</v>
      </c>
      <c r="O6239" t="s">
        <v>194</v>
      </c>
      <c r="P6239">
        <v>2020</v>
      </c>
      <c r="Q6239">
        <v>38300</v>
      </c>
    </row>
    <row r="6240" spans="1:17" x14ac:dyDescent="0.25">
      <c r="A6240" t="s">
        <v>519</v>
      </c>
      <c r="B6240" t="s">
        <v>520</v>
      </c>
      <c r="C6240" t="s">
        <v>509</v>
      </c>
      <c r="D6240" t="s">
        <v>361</v>
      </c>
      <c r="E6240" t="s">
        <v>311</v>
      </c>
      <c r="F6240" t="s">
        <v>187</v>
      </c>
      <c r="G6240" t="s">
        <v>188</v>
      </c>
      <c r="H6240" t="s">
        <v>338</v>
      </c>
      <c r="I6240" t="s">
        <v>234</v>
      </c>
      <c r="J6240" t="s">
        <v>235</v>
      </c>
      <c r="K6240" t="s">
        <v>325</v>
      </c>
      <c r="L6240" t="s">
        <v>237</v>
      </c>
      <c r="O6240" t="s">
        <v>264</v>
      </c>
      <c r="P6240">
        <v>2020</v>
      </c>
      <c r="Q6240">
        <v>32100</v>
      </c>
    </row>
    <row r="6241" spans="1:17" x14ac:dyDescent="0.25">
      <c r="A6241" t="s">
        <v>519</v>
      </c>
      <c r="B6241" t="s">
        <v>520</v>
      </c>
      <c r="C6241" t="s">
        <v>509</v>
      </c>
      <c r="D6241" t="s">
        <v>361</v>
      </c>
      <c r="E6241" t="s">
        <v>311</v>
      </c>
      <c r="F6241" t="s">
        <v>187</v>
      </c>
      <c r="G6241" t="s">
        <v>188</v>
      </c>
      <c r="H6241" t="s">
        <v>338</v>
      </c>
      <c r="I6241" t="s">
        <v>234</v>
      </c>
      <c r="J6241" t="s">
        <v>235</v>
      </c>
      <c r="K6241" t="s">
        <v>325</v>
      </c>
      <c r="L6241" t="s">
        <v>237</v>
      </c>
      <c r="O6241" t="s">
        <v>265</v>
      </c>
      <c r="P6241">
        <v>2020</v>
      </c>
      <c r="Q6241">
        <v>44400</v>
      </c>
    </row>
    <row r="6242" spans="1:17" x14ac:dyDescent="0.25">
      <c r="A6242" t="s">
        <v>519</v>
      </c>
      <c r="B6242" t="s">
        <v>520</v>
      </c>
      <c r="C6242" t="s">
        <v>509</v>
      </c>
      <c r="D6242" t="s">
        <v>361</v>
      </c>
      <c r="E6242" t="s">
        <v>311</v>
      </c>
      <c r="F6242" t="s">
        <v>187</v>
      </c>
      <c r="G6242" t="s">
        <v>188</v>
      </c>
      <c r="H6242" t="s">
        <v>338</v>
      </c>
      <c r="I6242" t="s">
        <v>234</v>
      </c>
      <c r="J6242" t="s">
        <v>235</v>
      </c>
      <c r="K6242" t="s">
        <v>325</v>
      </c>
      <c r="L6242" t="s">
        <v>237</v>
      </c>
      <c r="O6242" t="s">
        <v>194</v>
      </c>
      <c r="P6242">
        <v>2030</v>
      </c>
      <c r="Q6242">
        <v>36200</v>
      </c>
    </row>
    <row r="6243" spans="1:17" x14ac:dyDescent="0.25">
      <c r="A6243" t="s">
        <v>519</v>
      </c>
      <c r="B6243" t="s">
        <v>520</v>
      </c>
      <c r="C6243" t="s">
        <v>509</v>
      </c>
      <c r="D6243" t="s">
        <v>361</v>
      </c>
      <c r="E6243" t="s">
        <v>311</v>
      </c>
      <c r="F6243" t="s">
        <v>187</v>
      </c>
      <c r="G6243" t="s">
        <v>188</v>
      </c>
      <c r="H6243" t="s">
        <v>338</v>
      </c>
      <c r="I6243" t="s">
        <v>234</v>
      </c>
      <c r="J6243" t="s">
        <v>235</v>
      </c>
      <c r="K6243" t="s">
        <v>325</v>
      </c>
      <c r="L6243" t="s">
        <v>237</v>
      </c>
      <c r="O6243" t="s">
        <v>194</v>
      </c>
      <c r="P6243">
        <v>2050</v>
      </c>
      <c r="Q6243">
        <v>33100</v>
      </c>
    </row>
    <row r="6244" spans="1:17" x14ac:dyDescent="0.25">
      <c r="A6244" t="s">
        <v>519</v>
      </c>
      <c r="B6244" t="s">
        <v>520</v>
      </c>
      <c r="C6244" t="s">
        <v>509</v>
      </c>
      <c r="D6244" t="s">
        <v>361</v>
      </c>
      <c r="E6244" t="s">
        <v>311</v>
      </c>
      <c r="F6244" t="s">
        <v>187</v>
      </c>
      <c r="G6244" t="s">
        <v>188</v>
      </c>
      <c r="H6244" t="s">
        <v>338</v>
      </c>
      <c r="I6244" t="s">
        <v>234</v>
      </c>
      <c r="J6244" t="s">
        <v>235</v>
      </c>
      <c r="K6244" t="s">
        <v>325</v>
      </c>
      <c r="L6244" t="s">
        <v>237</v>
      </c>
      <c r="O6244" t="s">
        <v>264</v>
      </c>
      <c r="P6244">
        <v>2050</v>
      </c>
      <c r="Q6244">
        <v>24600</v>
      </c>
    </row>
    <row r="6245" spans="1:17" x14ac:dyDescent="0.25">
      <c r="A6245" t="s">
        <v>519</v>
      </c>
      <c r="B6245" t="s">
        <v>520</v>
      </c>
      <c r="C6245" t="s">
        <v>509</v>
      </c>
      <c r="D6245" t="s">
        <v>361</v>
      </c>
      <c r="E6245" t="s">
        <v>311</v>
      </c>
      <c r="F6245" t="s">
        <v>187</v>
      </c>
      <c r="G6245" t="s">
        <v>188</v>
      </c>
      <c r="H6245" t="s">
        <v>338</v>
      </c>
      <c r="I6245" t="s">
        <v>234</v>
      </c>
      <c r="J6245" t="s">
        <v>235</v>
      </c>
      <c r="K6245" t="s">
        <v>325</v>
      </c>
      <c r="L6245" t="s">
        <v>237</v>
      </c>
      <c r="O6245" t="s">
        <v>265</v>
      </c>
      <c r="P6245">
        <v>2050</v>
      </c>
      <c r="Q6245">
        <v>42700</v>
      </c>
    </row>
    <row r="6246" spans="1:17" x14ac:dyDescent="0.25">
      <c r="A6246" t="s">
        <v>519</v>
      </c>
      <c r="B6246" t="s">
        <v>520</v>
      </c>
      <c r="C6246" t="s">
        <v>509</v>
      </c>
      <c r="D6246" t="s">
        <v>361</v>
      </c>
      <c r="E6246" t="s">
        <v>311</v>
      </c>
      <c r="F6246" t="s">
        <v>187</v>
      </c>
      <c r="G6246" t="s">
        <v>188</v>
      </c>
      <c r="H6246" t="s">
        <v>441</v>
      </c>
      <c r="I6246" t="s">
        <v>441</v>
      </c>
      <c r="M6246" t="s">
        <v>395</v>
      </c>
      <c r="O6246" t="s">
        <v>194</v>
      </c>
      <c r="P6246">
        <v>2015</v>
      </c>
      <c r="Q6246">
        <v>1</v>
      </c>
    </row>
    <row r="6247" spans="1:17" x14ac:dyDescent="0.25">
      <c r="A6247" t="s">
        <v>519</v>
      </c>
      <c r="B6247" t="s">
        <v>520</v>
      </c>
      <c r="C6247" t="s">
        <v>509</v>
      </c>
      <c r="D6247" t="s">
        <v>361</v>
      </c>
      <c r="E6247" t="s">
        <v>311</v>
      </c>
      <c r="F6247" t="s">
        <v>187</v>
      </c>
      <c r="G6247" t="s">
        <v>188</v>
      </c>
      <c r="H6247" t="s">
        <v>441</v>
      </c>
      <c r="I6247" t="s">
        <v>441</v>
      </c>
      <c r="M6247" t="s">
        <v>395</v>
      </c>
      <c r="O6247" t="s">
        <v>194</v>
      </c>
      <c r="P6247">
        <v>2020</v>
      </c>
      <c r="Q6247">
        <v>1</v>
      </c>
    </row>
    <row r="6248" spans="1:17" x14ac:dyDescent="0.25">
      <c r="A6248" t="s">
        <v>519</v>
      </c>
      <c r="B6248" t="s">
        <v>520</v>
      </c>
      <c r="C6248" t="s">
        <v>509</v>
      </c>
      <c r="D6248" t="s">
        <v>361</v>
      </c>
      <c r="E6248" t="s">
        <v>311</v>
      </c>
      <c r="F6248" t="s">
        <v>187</v>
      </c>
      <c r="G6248" t="s">
        <v>188</v>
      </c>
      <c r="H6248" t="s">
        <v>441</v>
      </c>
      <c r="I6248" t="s">
        <v>441</v>
      </c>
      <c r="M6248" t="s">
        <v>395</v>
      </c>
      <c r="O6248" t="s">
        <v>264</v>
      </c>
      <c r="P6248">
        <v>2020</v>
      </c>
      <c r="Q6248">
        <v>0</v>
      </c>
    </row>
    <row r="6249" spans="1:17" x14ac:dyDescent="0.25">
      <c r="A6249" t="s">
        <v>519</v>
      </c>
      <c r="B6249" t="s">
        <v>520</v>
      </c>
      <c r="C6249" t="s">
        <v>509</v>
      </c>
      <c r="D6249" t="s">
        <v>361</v>
      </c>
      <c r="E6249" t="s">
        <v>311</v>
      </c>
      <c r="F6249" t="s">
        <v>187</v>
      </c>
      <c r="G6249" t="s">
        <v>188</v>
      </c>
      <c r="H6249" t="s">
        <v>441</v>
      </c>
      <c r="I6249" t="s">
        <v>441</v>
      </c>
      <c r="M6249" t="s">
        <v>395</v>
      </c>
      <c r="O6249" t="s">
        <v>265</v>
      </c>
      <c r="P6249">
        <v>2020</v>
      </c>
      <c r="Q6249">
        <v>1</v>
      </c>
    </row>
    <row r="6250" spans="1:17" x14ac:dyDescent="0.25">
      <c r="A6250" t="s">
        <v>519</v>
      </c>
      <c r="B6250" t="s">
        <v>520</v>
      </c>
      <c r="C6250" t="s">
        <v>509</v>
      </c>
      <c r="D6250" t="s">
        <v>361</v>
      </c>
      <c r="E6250" t="s">
        <v>311</v>
      </c>
      <c r="F6250" t="s">
        <v>187</v>
      </c>
      <c r="G6250" t="s">
        <v>188</v>
      </c>
      <c r="H6250" t="s">
        <v>441</v>
      </c>
      <c r="I6250" t="s">
        <v>441</v>
      </c>
      <c r="M6250" t="s">
        <v>395</v>
      </c>
      <c r="O6250" t="s">
        <v>194</v>
      </c>
      <c r="P6250">
        <v>2030</v>
      </c>
      <c r="Q6250">
        <v>1</v>
      </c>
    </row>
    <row r="6251" spans="1:17" x14ac:dyDescent="0.25">
      <c r="A6251" t="s">
        <v>519</v>
      </c>
      <c r="B6251" t="s">
        <v>520</v>
      </c>
      <c r="C6251" t="s">
        <v>509</v>
      </c>
      <c r="D6251" t="s">
        <v>361</v>
      </c>
      <c r="E6251" t="s">
        <v>311</v>
      </c>
      <c r="F6251" t="s">
        <v>187</v>
      </c>
      <c r="G6251" t="s">
        <v>188</v>
      </c>
      <c r="H6251" t="s">
        <v>441</v>
      </c>
      <c r="I6251" t="s">
        <v>441</v>
      </c>
      <c r="M6251" t="s">
        <v>395</v>
      </c>
      <c r="O6251" t="s">
        <v>194</v>
      </c>
      <c r="P6251">
        <v>2050</v>
      </c>
      <c r="Q6251">
        <v>1</v>
      </c>
    </row>
    <row r="6252" spans="1:17" x14ac:dyDescent="0.25">
      <c r="A6252" t="s">
        <v>519</v>
      </c>
      <c r="B6252" t="s">
        <v>520</v>
      </c>
      <c r="C6252" t="s">
        <v>509</v>
      </c>
      <c r="D6252" t="s">
        <v>361</v>
      </c>
      <c r="E6252" t="s">
        <v>311</v>
      </c>
      <c r="F6252" t="s">
        <v>187</v>
      </c>
      <c r="G6252" t="s">
        <v>188</v>
      </c>
      <c r="H6252" t="s">
        <v>441</v>
      </c>
      <c r="I6252" t="s">
        <v>441</v>
      </c>
      <c r="M6252" t="s">
        <v>395</v>
      </c>
      <c r="O6252" t="s">
        <v>264</v>
      </c>
      <c r="P6252">
        <v>2050</v>
      </c>
      <c r="Q6252">
        <v>0</v>
      </c>
    </row>
    <row r="6253" spans="1:17" x14ac:dyDescent="0.25">
      <c r="A6253" t="s">
        <v>519</v>
      </c>
      <c r="B6253" t="s">
        <v>520</v>
      </c>
      <c r="C6253" t="s">
        <v>509</v>
      </c>
      <c r="D6253" t="s">
        <v>361</v>
      </c>
      <c r="E6253" t="s">
        <v>311</v>
      </c>
      <c r="F6253" t="s">
        <v>187</v>
      </c>
      <c r="G6253" t="s">
        <v>188</v>
      </c>
      <c r="H6253" t="s">
        <v>441</v>
      </c>
      <c r="I6253" t="s">
        <v>441</v>
      </c>
      <c r="M6253" t="s">
        <v>395</v>
      </c>
      <c r="O6253" t="s">
        <v>265</v>
      </c>
      <c r="P6253">
        <v>2050</v>
      </c>
      <c r="Q6253">
        <v>1</v>
      </c>
    </row>
    <row r="6254" spans="1:17" x14ac:dyDescent="0.25">
      <c r="A6254" t="s">
        <v>519</v>
      </c>
      <c r="B6254" t="s">
        <v>520</v>
      </c>
      <c r="C6254" t="s">
        <v>509</v>
      </c>
      <c r="D6254" t="s">
        <v>361</v>
      </c>
      <c r="E6254" t="s">
        <v>311</v>
      </c>
      <c r="F6254" t="s">
        <v>187</v>
      </c>
      <c r="G6254" t="s">
        <v>188</v>
      </c>
      <c r="H6254" t="s">
        <v>499</v>
      </c>
      <c r="I6254" t="s">
        <v>500</v>
      </c>
      <c r="K6254" t="s">
        <v>501</v>
      </c>
      <c r="L6254" t="s">
        <v>237</v>
      </c>
      <c r="M6254" t="s">
        <v>368</v>
      </c>
      <c r="O6254" t="s">
        <v>194</v>
      </c>
      <c r="P6254">
        <v>2015</v>
      </c>
      <c r="Q6254">
        <v>3.0000000000000001E-3</v>
      </c>
    </row>
    <row r="6255" spans="1:17" x14ac:dyDescent="0.25">
      <c r="A6255" t="s">
        <v>519</v>
      </c>
      <c r="B6255" t="s">
        <v>520</v>
      </c>
      <c r="C6255" t="s">
        <v>509</v>
      </c>
      <c r="D6255" t="s">
        <v>361</v>
      </c>
      <c r="E6255" t="s">
        <v>311</v>
      </c>
      <c r="F6255" t="s">
        <v>187</v>
      </c>
      <c r="G6255" t="s">
        <v>188</v>
      </c>
      <c r="H6255" t="s">
        <v>499</v>
      </c>
      <c r="I6255" t="s">
        <v>500</v>
      </c>
      <c r="K6255" t="s">
        <v>501</v>
      </c>
      <c r="L6255" t="s">
        <v>237</v>
      </c>
      <c r="M6255" t="s">
        <v>368</v>
      </c>
      <c r="O6255" t="s">
        <v>194</v>
      </c>
      <c r="P6255">
        <v>2020</v>
      </c>
      <c r="Q6255">
        <v>2.9257459999999999E-3</v>
      </c>
    </row>
    <row r="6256" spans="1:17" x14ac:dyDescent="0.25">
      <c r="A6256" t="s">
        <v>519</v>
      </c>
      <c r="B6256" t="s">
        <v>520</v>
      </c>
      <c r="C6256" t="s">
        <v>509</v>
      </c>
      <c r="D6256" t="s">
        <v>361</v>
      </c>
      <c r="E6256" t="s">
        <v>311</v>
      </c>
      <c r="F6256" t="s">
        <v>187</v>
      </c>
      <c r="G6256" t="s">
        <v>188</v>
      </c>
      <c r="H6256" t="s">
        <v>499</v>
      </c>
      <c r="I6256" t="s">
        <v>500</v>
      </c>
      <c r="K6256" t="s">
        <v>501</v>
      </c>
      <c r="L6256" t="s">
        <v>237</v>
      </c>
      <c r="M6256" t="s">
        <v>368</v>
      </c>
      <c r="O6256" t="s">
        <v>264</v>
      </c>
      <c r="P6256">
        <v>2020</v>
      </c>
      <c r="Q6256">
        <v>2.5500000000000002E-3</v>
      </c>
    </row>
    <row r="6257" spans="1:17" x14ac:dyDescent="0.25">
      <c r="A6257" t="s">
        <v>519</v>
      </c>
      <c r="B6257" t="s">
        <v>520</v>
      </c>
      <c r="C6257" t="s">
        <v>509</v>
      </c>
      <c r="D6257" t="s">
        <v>361</v>
      </c>
      <c r="E6257" t="s">
        <v>311</v>
      </c>
      <c r="F6257" t="s">
        <v>187</v>
      </c>
      <c r="G6257" t="s">
        <v>188</v>
      </c>
      <c r="H6257" t="s">
        <v>499</v>
      </c>
      <c r="I6257" t="s">
        <v>500</v>
      </c>
      <c r="K6257" t="s">
        <v>501</v>
      </c>
      <c r="L6257" t="s">
        <v>237</v>
      </c>
      <c r="M6257" t="s">
        <v>368</v>
      </c>
      <c r="O6257" t="s">
        <v>265</v>
      </c>
      <c r="P6257">
        <v>2020</v>
      </c>
      <c r="Q6257">
        <v>3.4499999999999999E-3</v>
      </c>
    </row>
    <row r="6258" spans="1:17" x14ac:dyDescent="0.25">
      <c r="A6258" t="s">
        <v>519</v>
      </c>
      <c r="B6258" t="s">
        <v>520</v>
      </c>
      <c r="C6258" t="s">
        <v>509</v>
      </c>
      <c r="D6258" t="s">
        <v>361</v>
      </c>
      <c r="E6258" t="s">
        <v>311</v>
      </c>
      <c r="F6258" t="s">
        <v>187</v>
      </c>
      <c r="G6258" t="s">
        <v>188</v>
      </c>
      <c r="H6258" t="s">
        <v>499</v>
      </c>
      <c r="I6258" t="s">
        <v>500</v>
      </c>
      <c r="K6258" t="s">
        <v>501</v>
      </c>
      <c r="L6258" t="s">
        <v>237</v>
      </c>
      <c r="M6258" t="s">
        <v>368</v>
      </c>
      <c r="O6258" t="s">
        <v>194</v>
      </c>
      <c r="P6258">
        <v>2030</v>
      </c>
      <c r="Q6258">
        <v>2.7827070000000001E-3</v>
      </c>
    </row>
    <row r="6259" spans="1:17" x14ac:dyDescent="0.25">
      <c r="A6259" t="s">
        <v>519</v>
      </c>
      <c r="B6259" t="s">
        <v>520</v>
      </c>
      <c r="C6259" t="s">
        <v>509</v>
      </c>
      <c r="D6259" t="s">
        <v>361</v>
      </c>
      <c r="E6259" t="s">
        <v>311</v>
      </c>
      <c r="F6259" t="s">
        <v>187</v>
      </c>
      <c r="G6259" t="s">
        <v>188</v>
      </c>
      <c r="H6259" t="s">
        <v>499</v>
      </c>
      <c r="I6259" t="s">
        <v>500</v>
      </c>
      <c r="K6259" t="s">
        <v>501</v>
      </c>
      <c r="L6259" t="s">
        <v>237</v>
      </c>
      <c r="M6259" t="s">
        <v>368</v>
      </c>
      <c r="O6259" t="s">
        <v>194</v>
      </c>
      <c r="P6259">
        <v>2050</v>
      </c>
      <c r="Q6259">
        <v>2.5172660000000002E-3</v>
      </c>
    </row>
    <row r="6260" spans="1:17" x14ac:dyDescent="0.25">
      <c r="A6260" t="s">
        <v>519</v>
      </c>
      <c r="B6260" t="s">
        <v>520</v>
      </c>
      <c r="C6260" t="s">
        <v>509</v>
      </c>
      <c r="D6260" t="s">
        <v>361</v>
      </c>
      <c r="E6260" t="s">
        <v>311</v>
      </c>
      <c r="F6260" t="s">
        <v>187</v>
      </c>
      <c r="G6260" t="s">
        <v>188</v>
      </c>
      <c r="H6260" t="s">
        <v>499</v>
      </c>
      <c r="I6260" t="s">
        <v>500</v>
      </c>
      <c r="K6260" t="s">
        <v>501</v>
      </c>
      <c r="L6260" t="s">
        <v>237</v>
      </c>
      <c r="M6260" t="s">
        <v>368</v>
      </c>
      <c r="O6260" t="s">
        <v>264</v>
      </c>
      <c r="P6260">
        <v>2050</v>
      </c>
      <c r="Q6260">
        <v>2.0870300000000001E-3</v>
      </c>
    </row>
    <row r="6261" spans="1:17" x14ac:dyDescent="0.25">
      <c r="A6261" t="s">
        <v>519</v>
      </c>
      <c r="B6261" t="s">
        <v>520</v>
      </c>
      <c r="C6261" t="s">
        <v>509</v>
      </c>
      <c r="D6261" t="s">
        <v>361</v>
      </c>
      <c r="E6261" t="s">
        <v>311</v>
      </c>
      <c r="F6261" t="s">
        <v>187</v>
      </c>
      <c r="G6261" t="s">
        <v>188</v>
      </c>
      <c r="H6261" t="s">
        <v>499</v>
      </c>
      <c r="I6261" t="s">
        <v>500</v>
      </c>
      <c r="K6261" t="s">
        <v>501</v>
      </c>
      <c r="L6261" t="s">
        <v>237</v>
      </c>
      <c r="M6261" t="s">
        <v>368</v>
      </c>
      <c r="O6261" t="s">
        <v>265</v>
      </c>
      <c r="P6261">
        <v>2050</v>
      </c>
      <c r="Q6261">
        <v>3.4783840000000002E-3</v>
      </c>
    </row>
    <row r="6262" spans="1:17" x14ac:dyDescent="0.25">
      <c r="A6262" t="s">
        <v>519</v>
      </c>
      <c r="B6262" t="s">
        <v>520</v>
      </c>
      <c r="C6262" t="s">
        <v>509</v>
      </c>
      <c r="D6262" t="s">
        <v>361</v>
      </c>
      <c r="E6262" t="s">
        <v>311</v>
      </c>
      <c r="F6262" t="s">
        <v>187</v>
      </c>
      <c r="G6262" t="s">
        <v>188</v>
      </c>
      <c r="H6262" t="s">
        <v>442</v>
      </c>
      <c r="I6262" t="s">
        <v>443</v>
      </c>
      <c r="J6262" t="s">
        <v>351</v>
      </c>
      <c r="K6262" t="s">
        <v>191</v>
      </c>
      <c r="M6262" t="s">
        <v>502</v>
      </c>
      <c r="N6262" t="s">
        <v>206</v>
      </c>
      <c r="O6262" t="s">
        <v>194</v>
      </c>
      <c r="P6262">
        <v>2015</v>
      </c>
      <c r="Q6262">
        <v>0.69233600340000001</v>
      </c>
    </row>
    <row r="6263" spans="1:17" x14ac:dyDescent="0.25">
      <c r="A6263" t="s">
        <v>519</v>
      </c>
      <c r="B6263" t="s">
        <v>520</v>
      </c>
      <c r="C6263" t="s">
        <v>509</v>
      </c>
      <c r="D6263" t="s">
        <v>361</v>
      </c>
      <c r="E6263" t="s">
        <v>311</v>
      </c>
      <c r="F6263" t="s">
        <v>187</v>
      </c>
      <c r="G6263" t="s">
        <v>188</v>
      </c>
      <c r="H6263" t="s">
        <v>442</v>
      </c>
      <c r="I6263" t="s">
        <v>443</v>
      </c>
      <c r="J6263" t="s">
        <v>351</v>
      </c>
      <c r="K6263" t="s">
        <v>191</v>
      </c>
      <c r="M6263" t="s">
        <v>502</v>
      </c>
      <c r="N6263" t="s">
        <v>206</v>
      </c>
      <c r="O6263" t="s">
        <v>194</v>
      </c>
      <c r="P6263">
        <v>2020</v>
      </c>
      <c r="Q6263">
        <v>0.69233600309999999</v>
      </c>
    </row>
    <row r="6264" spans="1:17" x14ac:dyDescent="0.25">
      <c r="A6264" t="s">
        <v>519</v>
      </c>
      <c r="B6264" t="s">
        <v>520</v>
      </c>
      <c r="C6264" t="s">
        <v>509</v>
      </c>
      <c r="D6264" t="s">
        <v>361</v>
      </c>
      <c r="E6264" t="s">
        <v>311</v>
      </c>
      <c r="F6264" t="s">
        <v>187</v>
      </c>
      <c r="G6264" t="s">
        <v>188</v>
      </c>
      <c r="H6264" t="s">
        <v>442</v>
      </c>
      <c r="I6264" t="s">
        <v>443</v>
      </c>
      <c r="J6264" t="s">
        <v>351</v>
      </c>
      <c r="K6264" t="s">
        <v>191</v>
      </c>
      <c r="M6264" t="s">
        <v>502</v>
      </c>
      <c r="N6264" t="s">
        <v>206</v>
      </c>
      <c r="O6264" t="s">
        <v>264</v>
      </c>
      <c r="P6264">
        <v>2020</v>
      </c>
      <c r="Q6264">
        <v>0.47</v>
      </c>
    </row>
    <row r="6265" spans="1:17" x14ac:dyDescent="0.25">
      <c r="A6265" t="s">
        <v>519</v>
      </c>
      <c r="B6265" t="s">
        <v>520</v>
      </c>
      <c r="C6265" t="s">
        <v>509</v>
      </c>
      <c r="D6265" t="s">
        <v>361</v>
      </c>
      <c r="E6265" t="s">
        <v>311</v>
      </c>
      <c r="F6265" t="s">
        <v>187</v>
      </c>
      <c r="G6265" t="s">
        <v>188</v>
      </c>
      <c r="H6265" t="s">
        <v>442</v>
      </c>
      <c r="I6265" t="s">
        <v>443</v>
      </c>
      <c r="J6265" t="s">
        <v>351</v>
      </c>
      <c r="K6265" t="s">
        <v>191</v>
      </c>
      <c r="M6265" t="s">
        <v>502</v>
      </c>
      <c r="N6265" t="s">
        <v>206</v>
      </c>
      <c r="O6265" t="s">
        <v>265</v>
      </c>
      <c r="P6265">
        <v>2020</v>
      </c>
      <c r="Q6265">
        <v>0.73</v>
      </c>
    </row>
    <row r="6266" spans="1:17" x14ac:dyDescent="0.25">
      <c r="A6266" t="s">
        <v>519</v>
      </c>
      <c r="B6266" t="s">
        <v>520</v>
      </c>
      <c r="C6266" t="s">
        <v>509</v>
      </c>
      <c r="D6266" t="s">
        <v>361</v>
      </c>
      <c r="E6266" t="s">
        <v>311</v>
      </c>
      <c r="F6266" t="s">
        <v>187</v>
      </c>
      <c r="G6266" t="s">
        <v>188</v>
      </c>
      <c r="H6266" t="s">
        <v>442</v>
      </c>
      <c r="I6266" t="s">
        <v>443</v>
      </c>
      <c r="J6266" t="s">
        <v>351</v>
      </c>
      <c r="K6266" t="s">
        <v>191</v>
      </c>
      <c r="M6266" t="s">
        <v>502</v>
      </c>
      <c r="N6266" t="s">
        <v>206</v>
      </c>
      <c r="O6266" t="s">
        <v>194</v>
      </c>
      <c r="P6266">
        <v>2030</v>
      </c>
      <c r="Q6266">
        <v>0.69143684370000003</v>
      </c>
    </row>
    <row r="6267" spans="1:17" x14ac:dyDescent="0.25">
      <c r="A6267" t="s">
        <v>519</v>
      </c>
      <c r="B6267" t="s">
        <v>520</v>
      </c>
      <c r="C6267" t="s">
        <v>509</v>
      </c>
      <c r="D6267" t="s">
        <v>361</v>
      </c>
      <c r="E6267" t="s">
        <v>311</v>
      </c>
      <c r="F6267" t="s">
        <v>187</v>
      </c>
      <c r="G6267" t="s">
        <v>188</v>
      </c>
      <c r="H6267" t="s">
        <v>442</v>
      </c>
      <c r="I6267" t="s">
        <v>443</v>
      </c>
      <c r="J6267" t="s">
        <v>351</v>
      </c>
      <c r="K6267" t="s">
        <v>191</v>
      </c>
      <c r="M6267" t="s">
        <v>502</v>
      </c>
      <c r="N6267" t="s">
        <v>206</v>
      </c>
      <c r="O6267" t="s">
        <v>194</v>
      </c>
      <c r="P6267">
        <v>2050</v>
      </c>
      <c r="Q6267">
        <v>0.6957108072</v>
      </c>
    </row>
    <row r="6268" spans="1:17" x14ac:dyDescent="0.25">
      <c r="A6268" t="s">
        <v>519</v>
      </c>
      <c r="B6268" t="s">
        <v>520</v>
      </c>
      <c r="C6268" t="s">
        <v>509</v>
      </c>
      <c r="D6268" t="s">
        <v>361</v>
      </c>
      <c r="E6268" t="s">
        <v>311</v>
      </c>
      <c r="F6268" t="s">
        <v>187</v>
      </c>
      <c r="G6268" t="s">
        <v>188</v>
      </c>
      <c r="H6268" t="s">
        <v>442</v>
      </c>
      <c r="I6268" t="s">
        <v>443</v>
      </c>
      <c r="J6268" t="s">
        <v>351</v>
      </c>
      <c r="K6268" t="s">
        <v>191</v>
      </c>
      <c r="M6268" t="s">
        <v>502</v>
      </c>
      <c r="N6268" t="s">
        <v>206</v>
      </c>
      <c r="O6268" t="s">
        <v>264</v>
      </c>
      <c r="P6268">
        <v>2050</v>
      </c>
      <c r="Q6268">
        <v>0.45</v>
      </c>
    </row>
    <row r="6269" spans="1:17" x14ac:dyDescent="0.25">
      <c r="A6269" t="s">
        <v>519</v>
      </c>
      <c r="B6269" t="s">
        <v>520</v>
      </c>
      <c r="C6269" t="s">
        <v>509</v>
      </c>
      <c r="D6269" t="s">
        <v>361</v>
      </c>
      <c r="E6269" t="s">
        <v>311</v>
      </c>
      <c r="F6269" t="s">
        <v>187</v>
      </c>
      <c r="G6269" t="s">
        <v>188</v>
      </c>
      <c r="H6269" t="s">
        <v>442</v>
      </c>
      <c r="I6269" t="s">
        <v>443</v>
      </c>
      <c r="J6269" t="s">
        <v>351</v>
      </c>
      <c r="K6269" t="s">
        <v>191</v>
      </c>
      <c r="M6269" t="s">
        <v>502</v>
      </c>
      <c r="N6269" t="s">
        <v>206</v>
      </c>
      <c r="O6269" t="s">
        <v>265</v>
      </c>
      <c r="P6269">
        <v>2050</v>
      </c>
      <c r="Q6269">
        <v>0.73</v>
      </c>
    </row>
    <row r="6270" spans="1:17" x14ac:dyDescent="0.25">
      <c r="A6270" t="s">
        <v>519</v>
      </c>
      <c r="B6270" t="s">
        <v>520</v>
      </c>
      <c r="C6270" t="s">
        <v>509</v>
      </c>
      <c r="D6270" t="s">
        <v>361</v>
      </c>
      <c r="E6270" t="s">
        <v>311</v>
      </c>
      <c r="F6270" t="s">
        <v>187</v>
      </c>
      <c r="G6270" t="s">
        <v>188</v>
      </c>
      <c r="H6270" t="s">
        <v>444</v>
      </c>
      <c r="I6270" t="s">
        <v>443</v>
      </c>
      <c r="J6270" t="s">
        <v>209</v>
      </c>
      <c r="K6270" t="s">
        <v>191</v>
      </c>
      <c r="M6270" t="s">
        <v>510</v>
      </c>
      <c r="N6270" t="s">
        <v>206</v>
      </c>
      <c r="O6270" t="s">
        <v>194</v>
      </c>
      <c r="P6270">
        <v>2015</v>
      </c>
      <c r="Q6270">
        <v>0.6769132658</v>
      </c>
    </row>
    <row r="6271" spans="1:17" x14ac:dyDescent="0.25">
      <c r="A6271" t="s">
        <v>519</v>
      </c>
      <c r="B6271" t="s">
        <v>520</v>
      </c>
      <c r="C6271" t="s">
        <v>509</v>
      </c>
      <c r="D6271" t="s">
        <v>361</v>
      </c>
      <c r="E6271" t="s">
        <v>311</v>
      </c>
      <c r="F6271" t="s">
        <v>187</v>
      </c>
      <c r="G6271" t="s">
        <v>188</v>
      </c>
      <c r="H6271" t="s">
        <v>444</v>
      </c>
      <c r="I6271" t="s">
        <v>443</v>
      </c>
      <c r="J6271" t="s">
        <v>209</v>
      </c>
      <c r="K6271" t="s">
        <v>191</v>
      </c>
      <c r="M6271" t="s">
        <v>510</v>
      </c>
      <c r="N6271" t="s">
        <v>206</v>
      </c>
      <c r="O6271" t="s">
        <v>194</v>
      </c>
      <c r="P6271">
        <v>2020</v>
      </c>
      <c r="Q6271">
        <v>0.67691326549999997</v>
      </c>
    </row>
    <row r="6272" spans="1:17" x14ac:dyDescent="0.25">
      <c r="A6272" t="s">
        <v>519</v>
      </c>
      <c r="B6272" t="s">
        <v>520</v>
      </c>
      <c r="C6272" t="s">
        <v>509</v>
      </c>
      <c r="D6272" t="s">
        <v>361</v>
      </c>
      <c r="E6272" t="s">
        <v>311</v>
      </c>
      <c r="F6272" t="s">
        <v>187</v>
      </c>
      <c r="G6272" t="s">
        <v>188</v>
      </c>
      <c r="H6272" t="s">
        <v>444</v>
      </c>
      <c r="I6272" t="s">
        <v>443</v>
      </c>
      <c r="J6272" t="s">
        <v>209</v>
      </c>
      <c r="K6272" t="s">
        <v>191</v>
      </c>
      <c r="M6272" t="s">
        <v>510</v>
      </c>
      <c r="N6272" t="s">
        <v>206</v>
      </c>
      <c r="O6272" t="s">
        <v>264</v>
      </c>
      <c r="P6272">
        <v>2020</v>
      </c>
      <c r="Q6272">
        <v>0.44</v>
      </c>
    </row>
    <row r="6273" spans="1:17" x14ac:dyDescent="0.25">
      <c r="A6273" t="s">
        <v>519</v>
      </c>
      <c r="B6273" t="s">
        <v>520</v>
      </c>
      <c r="C6273" t="s">
        <v>509</v>
      </c>
      <c r="D6273" t="s">
        <v>361</v>
      </c>
      <c r="E6273" t="s">
        <v>311</v>
      </c>
      <c r="F6273" t="s">
        <v>187</v>
      </c>
      <c r="G6273" t="s">
        <v>188</v>
      </c>
      <c r="H6273" t="s">
        <v>444</v>
      </c>
      <c r="I6273" t="s">
        <v>443</v>
      </c>
      <c r="J6273" t="s">
        <v>209</v>
      </c>
      <c r="K6273" t="s">
        <v>191</v>
      </c>
      <c r="M6273" t="s">
        <v>510</v>
      </c>
      <c r="N6273" t="s">
        <v>206</v>
      </c>
      <c r="O6273" t="s">
        <v>265</v>
      </c>
      <c r="P6273">
        <v>2020</v>
      </c>
      <c r="Q6273">
        <v>0.71</v>
      </c>
    </row>
    <row r="6274" spans="1:17" x14ac:dyDescent="0.25">
      <c r="A6274" t="s">
        <v>519</v>
      </c>
      <c r="B6274" t="s">
        <v>520</v>
      </c>
      <c r="C6274" t="s">
        <v>509</v>
      </c>
      <c r="D6274" t="s">
        <v>361</v>
      </c>
      <c r="E6274" t="s">
        <v>311</v>
      </c>
      <c r="F6274" t="s">
        <v>187</v>
      </c>
      <c r="G6274" t="s">
        <v>188</v>
      </c>
      <c r="H6274" t="s">
        <v>444</v>
      </c>
      <c r="I6274" t="s">
        <v>443</v>
      </c>
      <c r="J6274" t="s">
        <v>209</v>
      </c>
      <c r="K6274" t="s">
        <v>191</v>
      </c>
      <c r="M6274" t="s">
        <v>510</v>
      </c>
      <c r="N6274" t="s">
        <v>206</v>
      </c>
      <c r="O6274" t="s">
        <v>194</v>
      </c>
      <c r="P6274">
        <v>2030</v>
      </c>
      <c r="Q6274">
        <v>0.67596874119999995</v>
      </c>
    </row>
    <row r="6275" spans="1:17" x14ac:dyDescent="0.25">
      <c r="A6275" t="s">
        <v>519</v>
      </c>
      <c r="B6275" t="s">
        <v>520</v>
      </c>
      <c r="C6275" t="s">
        <v>509</v>
      </c>
      <c r="D6275" t="s">
        <v>361</v>
      </c>
      <c r="E6275" t="s">
        <v>311</v>
      </c>
      <c r="F6275" t="s">
        <v>187</v>
      </c>
      <c r="G6275" t="s">
        <v>188</v>
      </c>
      <c r="H6275" t="s">
        <v>444</v>
      </c>
      <c r="I6275" t="s">
        <v>443</v>
      </c>
      <c r="J6275" t="s">
        <v>209</v>
      </c>
      <c r="K6275" t="s">
        <v>191</v>
      </c>
      <c r="M6275" t="s">
        <v>510</v>
      </c>
      <c r="N6275" t="s">
        <v>206</v>
      </c>
      <c r="O6275" t="s">
        <v>194</v>
      </c>
      <c r="P6275">
        <v>2050</v>
      </c>
      <c r="Q6275">
        <v>0.68045820710000005</v>
      </c>
    </row>
    <row r="6276" spans="1:17" x14ac:dyDescent="0.25">
      <c r="A6276" t="s">
        <v>519</v>
      </c>
      <c r="B6276" t="s">
        <v>520</v>
      </c>
      <c r="C6276" t="s">
        <v>509</v>
      </c>
      <c r="D6276" t="s">
        <v>361</v>
      </c>
      <c r="E6276" t="s">
        <v>311</v>
      </c>
      <c r="F6276" t="s">
        <v>187</v>
      </c>
      <c r="G6276" t="s">
        <v>188</v>
      </c>
      <c r="H6276" t="s">
        <v>444</v>
      </c>
      <c r="I6276" t="s">
        <v>443</v>
      </c>
      <c r="J6276" t="s">
        <v>209</v>
      </c>
      <c r="K6276" t="s">
        <v>191</v>
      </c>
      <c r="M6276" t="s">
        <v>510</v>
      </c>
      <c r="N6276" t="s">
        <v>206</v>
      </c>
      <c r="O6276" t="s">
        <v>264</v>
      </c>
      <c r="P6276">
        <v>2050</v>
      </c>
      <c r="Q6276">
        <v>0.42</v>
      </c>
    </row>
    <row r="6277" spans="1:17" x14ac:dyDescent="0.25">
      <c r="A6277" t="s">
        <v>519</v>
      </c>
      <c r="B6277" t="s">
        <v>520</v>
      </c>
      <c r="C6277" t="s">
        <v>509</v>
      </c>
      <c r="D6277" t="s">
        <v>361</v>
      </c>
      <c r="E6277" t="s">
        <v>311</v>
      </c>
      <c r="F6277" t="s">
        <v>187</v>
      </c>
      <c r="G6277" t="s">
        <v>188</v>
      </c>
      <c r="H6277" t="s">
        <v>444</v>
      </c>
      <c r="I6277" t="s">
        <v>443</v>
      </c>
      <c r="J6277" t="s">
        <v>209</v>
      </c>
      <c r="K6277" t="s">
        <v>191</v>
      </c>
      <c r="M6277" t="s">
        <v>510</v>
      </c>
      <c r="N6277" t="s">
        <v>206</v>
      </c>
      <c r="O6277" t="s">
        <v>265</v>
      </c>
      <c r="P6277">
        <v>2050</v>
      </c>
      <c r="Q6277">
        <v>0.71</v>
      </c>
    </row>
    <row r="6278" spans="1:17" x14ac:dyDescent="0.25">
      <c r="A6278" t="s">
        <v>519</v>
      </c>
      <c r="B6278" t="s">
        <v>520</v>
      </c>
      <c r="C6278" t="s">
        <v>509</v>
      </c>
      <c r="D6278" t="s">
        <v>361</v>
      </c>
      <c r="E6278" t="s">
        <v>311</v>
      </c>
      <c r="F6278" t="s">
        <v>187</v>
      </c>
      <c r="G6278" t="s">
        <v>188</v>
      </c>
      <c r="H6278" t="s">
        <v>448</v>
      </c>
      <c r="I6278" t="s">
        <v>240</v>
      </c>
      <c r="J6278" t="s">
        <v>235</v>
      </c>
      <c r="K6278" t="s">
        <v>430</v>
      </c>
      <c r="L6278" t="s">
        <v>237</v>
      </c>
      <c r="M6278" t="s">
        <v>497</v>
      </c>
      <c r="N6278" t="s">
        <v>206</v>
      </c>
      <c r="O6278" t="s">
        <v>194</v>
      </c>
      <c r="P6278">
        <v>2015</v>
      </c>
      <c r="Q6278">
        <v>0.95099999999999996</v>
      </c>
    </row>
    <row r="6279" spans="1:17" x14ac:dyDescent="0.25">
      <c r="A6279" t="s">
        <v>519</v>
      </c>
      <c r="B6279" t="s">
        <v>520</v>
      </c>
      <c r="C6279" t="s">
        <v>509</v>
      </c>
      <c r="D6279" t="s">
        <v>361</v>
      </c>
      <c r="E6279" t="s">
        <v>311</v>
      </c>
      <c r="F6279" t="s">
        <v>187</v>
      </c>
      <c r="G6279" t="s">
        <v>188</v>
      </c>
      <c r="H6279" t="s">
        <v>448</v>
      </c>
      <c r="I6279" t="s">
        <v>240</v>
      </c>
      <c r="J6279" t="s">
        <v>235</v>
      </c>
      <c r="K6279" t="s">
        <v>430</v>
      </c>
      <c r="L6279" t="s">
        <v>237</v>
      </c>
      <c r="M6279" t="s">
        <v>497</v>
      </c>
      <c r="N6279" t="s">
        <v>206</v>
      </c>
      <c r="O6279" t="s">
        <v>194</v>
      </c>
      <c r="P6279">
        <v>2020</v>
      </c>
      <c r="Q6279">
        <v>0.92746156400000002</v>
      </c>
    </row>
    <row r="6280" spans="1:17" x14ac:dyDescent="0.25">
      <c r="A6280" t="s">
        <v>519</v>
      </c>
      <c r="B6280" t="s">
        <v>520</v>
      </c>
      <c r="C6280" t="s">
        <v>509</v>
      </c>
      <c r="D6280" t="s">
        <v>361</v>
      </c>
      <c r="E6280" t="s">
        <v>311</v>
      </c>
      <c r="F6280" t="s">
        <v>187</v>
      </c>
      <c r="G6280" t="s">
        <v>188</v>
      </c>
      <c r="H6280" t="s">
        <v>448</v>
      </c>
      <c r="I6280" t="s">
        <v>240</v>
      </c>
      <c r="J6280" t="s">
        <v>235</v>
      </c>
      <c r="K6280" t="s">
        <v>430</v>
      </c>
      <c r="L6280" t="s">
        <v>237</v>
      </c>
      <c r="M6280" t="s">
        <v>497</v>
      </c>
      <c r="N6280" t="s">
        <v>206</v>
      </c>
      <c r="O6280" t="s">
        <v>264</v>
      </c>
      <c r="P6280">
        <v>2020</v>
      </c>
      <c r="Q6280">
        <v>0.77222500000000005</v>
      </c>
    </row>
    <row r="6281" spans="1:17" x14ac:dyDescent="0.25">
      <c r="A6281" t="s">
        <v>519</v>
      </c>
      <c r="B6281" t="s">
        <v>520</v>
      </c>
      <c r="C6281" t="s">
        <v>509</v>
      </c>
      <c r="D6281" t="s">
        <v>361</v>
      </c>
      <c r="E6281" t="s">
        <v>311</v>
      </c>
      <c r="F6281" t="s">
        <v>187</v>
      </c>
      <c r="G6281" t="s">
        <v>188</v>
      </c>
      <c r="H6281" t="s">
        <v>448</v>
      </c>
      <c r="I6281" t="s">
        <v>240</v>
      </c>
      <c r="J6281" t="s">
        <v>235</v>
      </c>
      <c r="K6281" t="s">
        <v>430</v>
      </c>
      <c r="L6281" t="s">
        <v>237</v>
      </c>
      <c r="M6281" t="s">
        <v>497</v>
      </c>
      <c r="N6281" t="s">
        <v>206</v>
      </c>
      <c r="O6281" t="s">
        <v>265</v>
      </c>
      <c r="P6281">
        <v>2020</v>
      </c>
      <c r="Q6281">
        <v>1.09365</v>
      </c>
    </row>
    <row r="6282" spans="1:17" x14ac:dyDescent="0.25">
      <c r="A6282" t="s">
        <v>519</v>
      </c>
      <c r="B6282" t="s">
        <v>520</v>
      </c>
      <c r="C6282" t="s">
        <v>509</v>
      </c>
      <c r="D6282" t="s">
        <v>361</v>
      </c>
      <c r="E6282" t="s">
        <v>311</v>
      </c>
      <c r="F6282" t="s">
        <v>187</v>
      </c>
      <c r="G6282" t="s">
        <v>188</v>
      </c>
      <c r="H6282" t="s">
        <v>448</v>
      </c>
      <c r="I6282" t="s">
        <v>240</v>
      </c>
      <c r="J6282" t="s">
        <v>235</v>
      </c>
      <c r="K6282" t="s">
        <v>430</v>
      </c>
      <c r="L6282" t="s">
        <v>237</v>
      </c>
      <c r="M6282" t="s">
        <v>497</v>
      </c>
      <c r="N6282" t="s">
        <v>206</v>
      </c>
      <c r="O6282" t="s">
        <v>194</v>
      </c>
      <c r="P6282">
        <v>2030</v>
      </c>
      <c r="Q6282">
        <v>0.88211808899999999</v>
      </c>
    </row>
    <row r="6283" spans="1:17" x14ac:dyDescent="0.25">
      <c r="A6283" t="s">
        <v>519</v>
      </c>
      <c r="B6283" t="s">
        <v>520</v>
      </c>
      <c r="C6283" t="s">
        <v>509</v>
      </c>
      <c r="D6283" t="s">
        <v>361</v>
      </c>
      <c r="E6283" t="s">
        <v>311</v>
      </c>
      <c r="F6283" t="s">
        <v>187</v>
      </c>
      <c r="G6283" t="s">
        <v>188</v>
      </c>
      <c r="H6283" t="s">
        <v>448</v>
      </c>
      <c r="I6283" t="s">
        <v>240</v>
      </c>
      <c r="J6283" t="s">
        <v>235</v>
      </c>
      <c r="K6283" t="s">
        <v>430</v>
      </c>
      <c r="L6283" t="s">
        <v>237</v>
      </c>
      <c r="M6283" t="s">
        <v>497</v>
      </c>
      <c r="N6283" t="s">
        <v>206</v>
      </c>
      <c r="O6283" t="s">
        <v>194</v>
      </c>
      <c r="P6283">
        <v>2050</v>
      </c>
      <c r="Q6283">
        <v>0.82797326800000004</v>
      </c>
    </row>
    <row r="6284" spans="1:17" x14ac:dyDescent="0.25">
      <c r="A6284" t="s">
        <v>519</v>
      </c>
      <c r="B6284" t="s">
        <v>520</v>
      </c>
      <c r="C6284" t="s">
        <v>509</v>
      </c>
      <c r="D6284" t="s">
        <v>361</v>
      </c>
      <c r="E6284" t="s">
        <v>311</v>
      </c>
      <c r="F6284" t="s">
        <v>187</v>
      </c>
      <c r="G6284" t="s">
        <v>188</v>
      </c>
      <c r="H6284" t="s">
        <v>448</v>
      </c>
      <c r="I6284" t="s">
        <v>240</v>
      </c>
      <c r="J6284" t="s">
        <v>235</v>
      </c>
      <c r="K6284" t="s">
        <v>430</v>
      </c>
      <c r="L6284" t="s">
        <v>237</v>
      </c>
      <c r="M6284" t="s">
        <v>497</v>
      </c>
      <c r="N6284" t="s">
        <v>206</v>
      </c>
      <c r="O6284" t="s">
        <v>264</v>
      </c>
      <c r="P6284">
        <v>2050</v>
      </c>
      <c r="Q6284">
        <v>0.63202230599999998</v>
      </c>
    </row>
    <row r="6285" spans="1:17" x14ac:dyDescent="0.25">
      <c r="A6285" t="s">
        <v>519</v>
      </c>
      <c r="B6285" t="s">
        <v>520</v>
      </c>
      <c r="C6285" t="s">
        <v>509</v>
      </c>
      <c r="D6285" t="s">
        <v>361</v>
      </c>
      <c r="E6285" t="s">
        <v>311</v>
      </c>
      <c r="F6285" t="s">
        <v>187</v>
      </c>
      <c r="G6285" t="s">
        <v>188</v>
      </c>
      <c r="H6285" t="s">
        <v>448</v>
      </c>
      <c r="I6285" t="s">
        <v>240</v>
      </c>
      <c r="J6285" t="s">
        <v>235</v>
      </c>
      <c r="K6285" t="s">
        <v>430</v>
      </c>
      <c r="L6285" t="s">
        <v>237</v>
      </c>
      <c r="M6285" t="s">
        <v>497</v>
      </c>
      <c r="N6285" t="s">
        <v>206</v>
      </c>
      <c r="O6285" t="s">
        <v>265</v>
      </c>
      <c r="P6285">
        <v>2050</v>
      </c>
      <c r="Q6285">
        <v>1.132647612</v>
      </c>
    </row>
    <row r="6286" spans="1:17" x14ac:dyDescent="0.25">
      <c r="A6286" t="s">
        <v>519</v>
      </c>
      <c r="B6286" t="s">
        <v>520</v>
      </c>
      <c r="C6286" t="s">
        <v>509</v>
      </c>
      <c r="D6286" t="s">
        <v>361</v>
      </c>
      <c r="E6286" t="s">
        <v>311</v>
      </c>
      <c r="F6286" t="s">
        <v>187</v>
      </c>
      <c r="G6286" t="s">
        <v>188</v>
      </c>
      <c r="H6286" t="s">
        <v>451</v>
      </c>
      <c r="I6286" t="s">
        <v>452</v>
      </c>
      <c r="K6286" t="s">
        <v>453</v>
      </c>
      <c r="M6286" t="s">
        <v>503</v>
      </c>
      <c r="O6286" t="s">
        <v>194</v>
      </c>
      <c r="P6286">
        <v>2015</v>
      </c>
      <c r="Q6286">
        <v>5.6598860275926199E-2</v>
      </c>
    </row>
    <row r="6287" spans="1:17" x14ac:dyDescent="0.25">
      <c r="A6287" t="s">
        <v>519</v>
      </c>
      <c r="B6287" t="s">
        <v>520</v>
      </c>
      <c r="C6287" t="s">
        <v>509</v>
      </c>
      <c r="D6287" t="s">
        <v>361</v>
      </c>
      <c r="E6287" t="s">
        <v>311</v>
      </c>
      <c r="F6287" t="s">
        <v>187</v>
      </c>
      <c r="G6287" t="s">
        <v>188</v>
      </c>
      <c r="H6287" t="s">
        <v>451</v>
      </c>
      <c r="I6287" t="s">
        <v>452</v>
      </c>
      <c r="K6287" t="s">
        <v>453</v>
      </c>
      <c r="M6287" t="s">
        <v>503</v>
      </c>
      <c r="O6287" t="s">
        <v>194</v>
      </c>
      <c r="P6287">
        <v>2020</v>
      </c>
      <c r="Q6287">
        <v>5.6598860275926199E-2</v>
      </c>
    </row>
    <row r="6288" spans="1:17" x14ac:dyDescent="0.25">
      <c r="A6288" t="s">
        <v>519</v>
      </c>
      <c r="B6288" t="s">
        <v>520</v>
      </c>
      <c r="C6288" t="s">
        <v>509</v>
      </c>
      <c r="D6288" t="s">
        <v>361</v>
      </c>
      <c r="E6288" t="s">
        <v>311</v>
      </c>
      <c r="F6288" t="s">
        <v>187</v>
      </c>
      <c r="G6288" t="s">
        <v>188</v>
      </c>
      <c r="H6288" t="s">
        <v>451</v>
      </c>
      <c r="I6288" t="s">
        <v>452</v>
      </c>
      <c r="K6288" t="s">
        <v>453</v>
      </c>
      <c r="M6288" t="s">
        <v>503</v>
      </c>
      <c r="O6288" t="s">
        <v>264</v>
      </c>
      <c r="P6288">
        <v>2020</v>
      </c>
      <c r="Q6288">
        <v>0</v>
      </c>
    </row>
    <row r="6289" spans="1:17" x14ac:dyDescent="0.25">
      <c r="A6289" t="s">
        <v>519</v>
      </c>
      <c r="B6289" t="s">
        <v>520</v>
      </c>
      <c r="C6289" t="s">
        <v>509</v>
      </c>
      <c r="D6289" t="s">
        <v>361</v>
      </c>
      <c r="E6289" t="s">
        <v>311</v>
      </c>
      <c r="F6289" t="s">
        <v>187</v>
      </c>
      <c r="G6289" t="s">
        <v>188</v>
      </c>
      <c r="H6289" t="s">
        <v>451</v>
      </c>
      <c r="I6289" t="s">
        <v>452</v>
      </c>
      <c r="K6289" t="s">
        <v>453</v>
      </c>
      <c r="M6289" t="s">
        <v>503</v>
      </c>
      <c r="O6289" t="s">
        <v>265</v>
      </c>
      <c r="P6289">
        <v>2020</v>
      </c>
      <c r="Q6289">
        <v>5.8575149758667497E-2</v>
      </c>
    </row>
    <row r="6290" spans="1:17" x14ac:dyDescent="0.25">
      <c r="A6290" t="s">
        <v>519</v>
      </c>
      <c r="B6290" t="s">
        <v>520</v>
      </c>
      <c r="C6290" t="s">
        <v>509</v>
      </c>
      <c r="D6290" t="s">
        <v>361</v>
      </c>
      <c r="E6290" t="s">
        <v>311</v>
      </c>
      <c r="F6290" t="s">
        <v>187</v>
      </c>
      <c r="G6290" t="s">
        <v>188</v>
      </c>
      <c r="H6290" t="s">
        <v>451</v>
      </c>
      <c r="I6290" t="s">
        <v>452</v>
      </c>
      <c r="K6290" t="s">
        <v>453</v>
      </c>
      <c r="M6290" t="s">
        <v>503</v>
      </c>
      <c r="O6290" t="s">
        <v>194</v>
      </c>
      <c r="P6290">
        <v>2030</v>
      </c>
      <c r="Q6290">
        <v>5.6598860275926199E-2</v>
      </c>
    </row>
    <row r="6291" spans="1:17" x14ac:dyDescent="0.25">
      <c r="A6291" t="s">
        <v>519</v>
      </c>
      <c r="B6291" t="s">
        <v>520</v>
      </c>
      <c r="C6291" t="s">
        <v>509</v>
      </c>
      <c r="D6291" t="s">
        <v>361</v>
      </c>
      <c r="E6291" t="s">
        <v>311</v>
      </c>
      <c r="F6291" t="s">
        <v>187</v>
      </c>
      <c r="G6291" t="s">
        <v>188</v>
      </c>
      <c r="H6291" t="s">
        <v>451</v>
      </c>
      <c r="I6291" t="s">
        <v>452</v>
      </c>
      <c r="K6291" t="s">
        <v>453</v>
      </c>
      <c r="M6291" t="s">
        <v>503</v>
      </c>
      <c r="O6291" t="s">
        <v>194</v>
      </c>
      <c r="P6291">
        <v>2050</v>
      </c>
      <c r="Q6291">
        <v>5.6598860275926199E-2</v>
      </c>
    </row>
    <row r="6292" spans="1:17" x14ac:dyDescent="0.25">
      <c r="A6292" t="s">
        <v>519</v>
      </c>
      <c r="B6292" t="s">
        <v>520</v>
      </c>
      <c r="C6292" t="s">
        <v>509</v>
      </c>
      <c r="D6292" t="s">
        <v>361</v>
      </c>
      <c r="E6292" t="s">
        <v>311</v>
      </c>
      <c r="F6292" t="s">
        <v>187</v>
      </c>
      <c r="G6292" t="s">
        <v>188</v>
      </c>
      <c r="H6292" t="s">
        <v>451</v>
      </c>
      <c r="I6292" t="s">
        <v>452</v>
      </c>
      <c r="K6292" t="s">
        <v>453</v>
      </c>
      <c r="M6292" t="s">
        <v>503</v>
      </c>
      <c r="O6292" t="s">
        <v>264</v>
      </c>
      <c r="P6292">
        <v>2050</v>
      </c>
      <c r="Q6292">
        <v>0</v>
      </c>
    </row>
    <row r="6293" spans="1:17" x14ac:dyDescent="0.25">
      <c r="A6293" t="s">
        <v>519</v>
      </c>
      <c r="B6293" t="s">
        <v>520</v>
      </c>
      <c r="C6293" t="s">
        <v>509</v>
      </c>
      <c r="D6293" t="s">
        <v>361</v>
      </c>
      <c r="E6293" t="s">
        <v>311</v>
      </c>
      <c r="F6293" t="s">
        <v>187</v>
      </c>
      <c r="G6293" t="s">
        <v>188</v>
      </c>
      <c r="H6293" t="s">
        <v>451</v>
      </c>
      <c r="I6293" t="s">
        <v>452</v>
      </c>
      <c r="K6293" t="s">
        <v>453</v>
      </c>
      <c r="M6293" t="s">
        <v>503</v>
      </c>
      <c r="O6293" t="s">
        <v>265</v>
      </c>
      <c r="P6293">
        <v>2050</v>
      </c>
      <c r="Q6293">
        <v>5.8575149758667497E-2</v>
      </c>
    </row>
    <row r="6294" spans="1:17" x14ac:dyDescent="0.25">
      <c r="A6294" t="s">
        <v>519</v>
      </c>
      <c r="B6294" t="s">
        <v>520</v>
      </c>
      <c r="C6294" t="s">
        <v>509</v>
      </c>
      <c r="D6294" t="s">
        <v>361</v>
      </c>
      <c r="E6294" t="s">
        <v>311</v>
      </c>
      <c r="F6294" t="s">
        <v>187</v>
      </c>
      <c r="G6294" t="s">
        <v>188</v>
      </c>
      <c r="H6294" t="s">
        <v>455</v>
      </c>
      <c r="I6294" t="s">
        <v>455</v>
      </c>
      <c r="M6294" t="s">
        <v>380</v>
      </c>
      <c r="O6294" t="s">
        <v>194</v>
      </c>
      <c r="P6294">
        <v>2015</v>
      </c>
      <c r="Q6294">
        <v>0</v>
      </c>
    </row>
    <row r="6295" spans="1:17" x14ac:dyDescent="0.25">
      <c r="A6295" t="s">
        <v>519</v>
      </c>
      <c r="B6295" t="s">
        <v>520</v>
      </c>
      <c r="C6295" t="s">
        <v>509</v>
      </c>
      <c r="D6295" t="s">
        <v>361</v>
      </c>
      <c r="E6295" t="s">
        <v>311</v>
      </c>
      <c r="F6295" t="s">
        <v>187</v>
      </c>
      <c r="G6295" t="s">
        <v>188</v>
      </c>
      <c r="H6295" t="s">
        <v>455</v>
      </c>
      <c r="I6295" t="s">
        <v>455</v>
      </c>
      <c r="M6295" t="s">
        <v>380</v>
      </c>
      <c r="O6295" t="s">
        <v>194</v>
      </c>
      <c r="P6295">
        <v>2020</v>
      </c>
      <c r="Q6295">
        <v>0</v>
      </c>
    </row>
    <row r="6296" spans="1:17" x14ac:dyDescent="0.25">
      <c r="A6296" t="s">
        <v>519</v>
      </c>
      <c r="B6296" t="s">
        <v>520</v>
      </c>
      <c r="C6296" t="s">
        <v>509</v>
      </c>
      <c r="D6296" t="s">
        <v>361</v>
      </c>
      <c r="E6296" t="s">
        <v>311</v>
      </c>
      <c r="F6296" t="s">
        <v>187</v>
      </c>
      <c r="G6296" t="s">
        <v>188</v>
      </c>
      <c r="H6296" t="s">
        <v>455</v>
      </c>
      <c r="I6296" t="s">
        <v>455</v>
      </c>
      <c r="M6296" t="s">
        <v>380</v>
      </c>
      <c r="O6296" t="s">
        <v>264</v>
      </c>
      <c r="P6296">
        <v>2020</v>
      </c>
      <c r="Q6296">
        <v>0</v>
      </c>
    </row>
    <row r="6297" spans="1:17" x14ac:dyDescent="0.25">
      <c r="A6297" t="s">
        <v>519</v>
      </c>
      <c r="B6297" t="s">
        <v>520</v>
      </c>
      <c r="C6297" t="s">
        <v>509</v>
      </c>
      <c r="D6297" t="s">
        <v>361</v>
      </c>
      <c r="E6297" t="s">
        <v>311</v>
      </c>
      <c r="F6297" t="s">
        <v>187</v>
      </c>
      <c r="G6297" t="s">
        <v>188</v>
      </c>
      <c r="H6297" t="s">
        <v>455</v>
      </c>
      <c r="I6297" t="s">
        <v>455</v>
      </c>
      <c r="M6297" t="s">
        <v>380</v>
      </c>
      <c r="O6297" t="s">
        <v>265</v>
      </c>
      <c r="P6297">
        <v>2020</v>
      </c>
      <c r="Q6297">
        <v>1</v>
      </c>
    </row>
    <row r="6298" spans="1:17" x14ac:dyDescent="0.25">
      <c r="A6298" t="s">
        <v>519</v>
      </c>
      <c r="B6298" t="s">
        <v>520</v>
      </c>
      <c r="C6298" t="s">
        <v>509</v>
      </c>
      <c r="D6298" t="s">
        <v>361</v>
      </c>
      <c r="E6298" t="s">
        <v>311</v>
      </c>
      <c r="F6298" t="s">
        <v>187</v>
      </c>
      <c r="G6298" t="s">
        <v>188</v>
      </c>
      <c r="H6298" t="s">
        <v>455</v>
      </c>
      <c r="I6298" t="s">
        <v>455</v>
      </c>
      <c r="M6298" t="s">
        <v>380</v>
      </c>
      <c r="O6298" t="s">
        <v>194</v>
      </c>
      <c r="P6298">
        <v>2030</v>
      </c>
      <c r="Q6298">
        <v>0</v>
      </c>
    </row>
    <row r="6299" spans="1:17" x14ac:dyDescent="0.25">
      <c r="A6299" t="s">
        <v>519</v>
      </c>
      <c r="B6299" t="s">
        <v>520</v>
      </c>
      <c r="C6299" t="s">
        <v>509</v>
      </c>
      <c r="D6299" t="s">
        <v>361</v>
      </c>
      <c r="E6299" t="s">
        <v>311</v>
      </c>
      <c r="F6299" t="s">
        <v>187</v>
      </c>
      <c r="G6299" t="s">
        <v>188</v>
      </c>
      <c r="H6299" t="s">
        <v>455</v>
      </c>
      <c r="I6299" t="s">
        <v>455</v>
      </c>
      <c r="M6299" t="s">
        <v>380</v>
      </c>
      <c r="O6299" t="s">
        <v>194</v>
      </c>
      <c r="P6299">
        <v>2050</v>
      </c>
      <c r="Q6299">
        <v>0</v>
      </c>
    </row>
    <row r="6300" spans="1:17" x14ac:dyDescent="0.25">
      <c r="A6300" t="s">
        <v>519</v>
      </c>
      <c r="B6300" t="s">
        <v>520</v>
      </c>
      <c r="C6300" t="s">
        <v>509</v>
      </c>
      <c r="D6300" t="s">
        <v>361</v>
      </c>
      <c r="E6300" t="s">
        <v>311</v>
      </c>
      <c r="F6300" t="s">
        <v>187</v>
      </c>
      <c r="G6300" t="s">
        <v>188</v>
      </c>
      <c r="H6300" t="s">
        <v>455</v>
      </c>
      <c r="I6300" t="s">
        <v>455</v>
      </c>
      <c r="M6300" t="s">
        <v>380</v>
      </c>
      <c r="O6300" t="s">
        <v>264</v>
      </c>
      <c r="P6300">
        <v>2050</v>
      </c>
      <c r="Q6300">
        <v>0</v>
      </c>
    </row>
    <row r="6301" spans="1:17" x14ac:dyDescent="0.25">
      <c r="A6301" t="s">
        <v>519</v>
      </c>
      <c r="B6301" t="s">
        <v>520</v>
      </c>
      <c r="C6301" t="s">
        <v>509</v>
      </c>
      <c r="D6301" t="s">
        <v>361</v>
      </c>
      <c r="E6301" t="s">
        <v>311</v>
      </c>
      <c r="F6301" t="s">
        <v>187</v>
      </c>
      <c r="G6301" t="s">
        <v>188</v>
      </c>
      <c r="H6301" t="s">
        <v>455</v>
      </c>
      <c r="I6301" t="s">
        <v>455</v>
      </c>
      <c r="M6301" t="s">
        <v>380</v>
      </c>
      <c r="O6301" t="s">
        <v>265</v>
      </c>
      <c r="P6301">
        <v>2050</v>
      </c>
      <c r="Q6301">
        <v>1</v>
      </c>
    </row>
    <row r="6302" spans="1:17" x14ac:dyDescent="0.25">
      <c r="A6302" t="s">
        <v>519</v>
      </c>
      <c r="B6302" t="s">
        <v>520</v>
      </c>
      <c r="C6302" t="s">
        <v>509</v>
      </c>
      <c r="D6302" t="s">
        <v>361</v>
      </c>
      <c r="E6302" t="s">
        <v>311</v>
      </c>
      <c r="F6302" t="s">
        <v>187</v>
      </c>
      <c r="G6302" t="s">
        <v>188</v>
      </c>
      <c r="H6302" t="s">
        <v>339</v>
      </c>
      <c r="I6302" t="s">
        <v>4</v>
      </c>
      <c r="J6302" t="s">
        <v>235</v>
      </c>
      <c r="K6302" t="s">
        <v>328</v>
      </c>
      <c r="L6302" t="s">
        <v>237</v>
      </c>
      <c r="M6302" t="s">
        <v>379</v>
      </c>
      <c r="O6302" t="s">
        <v>194</v>
      </c>
      <c r="P6302">
        <v>2015</v>
      </c>
      <c r="Q6302">
        <v>0.56999999999999995</v>
      </c>
    </row>
    <row r="6303" spans="1:17" x14ac:dyDescent="0.25">
      <c r="A6303" t="s">
        <v>519</v>
      </c>
      <c r="B6303" t="s">
        <v>520</v>
      </c>
      <c r="C6303" t="s">
        <v>509</v>
      </c>
      <c r="D6303" t="s">
        <v>361</v>
      </c>
      <c r="E6303" t="s">
        <v>311</v>
      </c>
      <c r="F6303" t="s">
        <v>187</v>
      </c>
      <c r="G6303" t="s">
        <v>188</v>
      </c>
      <c r="H6303" t="s">
        <v>339</v>
      </c>
      <c r="I6303" t="s">
        <v>4</v>
      </c>
      <c r="J6303" t="s">
        <v>235</v>
      </c>
      <c r="K6303" t="s">
        <v>328</v>
      </c>
      <c r="L6303" t="s">
        <v>237</v>
      </c>
      <c r="M6303" t="s">
        <v>379</v>
      </c>
      <c r="O6303" t="s">
        <v>194</v>
      </c>
      <c r="P6303">
        <v>2020</v>
      </c>
      <c r="Q6303">
        <v>0.56999999999999995</v>
      </c>
    </row>
    <row r="6304" spans="1:17" x14ac:dyDescent="0.25">
      <c r="A6304" t="s">
        <v>519</v>
      </c>
      <c r="B6304" t="s">
        <v>520</v>
      </c>
      <c r="C6304" t="s">
        <v>509</v>
      </c>
      <c r="D6304" t="s">
        <v>361</v>
      </c>
      <c r="E6304" t="s">
        <v>311</v>
      </c>
      <c r="F6304" t="s">
        <v>187</v>
      </c>
      <c r="G6304" t="s">
        <v>188</v>
      </c>
      <c r="H6304" t="s">
        <v>339</v>
      </c>
      <c r="I6304" t="s">
        <v>4</v>
      </c>
      <c r="J6304" t="s">
        <v>235</v>
      </c>
      <c r="K6304" t="s">
        <v>328</v>
      </c>
      <c r="L6304" t="s">
        <v>237</v>
      </c>
      <c r="M6304" t="s">
        <v>379</v>
      </c>
      <c r="O6304" t="s">
        <v>264</v>
      </c>
      <c r="P6304">
        <v>2020</v>
      </c>
      <c r="Q6304">
        <v>0.46</v>
      </c>
    </row>
    <row r="6305" spans="1:17" x14ac:dyDescent="0.25">
      <c r="A6305" t="s">
        <v>519</v>
      </c>
      <c r="B6305" t="s">
        <v>520</v>
      </c>
      <c r="C6305" t="s">
        <v>509</v>
      </c>
      <c r="D6305" t="s">
        <v>361</v>
      </c>
      <c r="E6305" t="s">
        <v>311</v>
      </c>
      <c r="F6305" t="s">
        <v>187</v>
      </c>
      <c r="G6305" t="s">
        <v>188</v>
      </c>
      <c r="H6305" t="s">
        <v>339</v>
      </c>
      <c r="I6305" t="s">
        <v>4</v>
      </c>
      <c r="J6305" t="s">
        <v>235</v>
      </c>
      <c r="K6305" t="s">
        <v>328</v>
      </c>
      <c r="L6305" t="s">
        <v>237</v>
      </c>
      <c r="M6305" t="s">
        <v>379</v>
      </c>
      <c r="O6305" t="s">
        <v>265</v>
      </c>
      <c r="P6305">
        <v>2020</v>
      </c>
      <c r="Q6305">
        <v>0.66</v>
      </c>
    </row>
    <row r="6306" spans="1:17" x14ac:dyDescent="0.25">
      <c r="A6306" t="s">
        <v>519</v>
      </c>
      <c r="B6306" t="s">
        <v>520</v>
      </c>
      <c r="C6306" t="s">
        <v>509</v>
      </c>
      <c r="D6306" t="s">
        <v>361</v>
      </c>
      <c r="E6306" t="s">
        <v>311</v>
      </c>
      <c r="F6306" t="s">
        <v>187</v>
      </c>
      <c r="G6306" t="s">
        <v>188</v>
      </c>
      <c r="H6306" t="s">
        <v>339</v>
      </c>
      <c r="I6306" t="s">
        <v>4</v>
      </c>
      <c r="J6306" t="s">
        <v>235</v>
      </c>
      <c r="K6306" t="s">
        <v>328</v>
      </c>
      <c r="L6306" t="s">
        <v>237</v>
      </c>
      <c r="M6306" t="s">
        <v>379</v>
      </c>
      <c r="O6306" t="s">
        <v>194</v>
      </c>
      <c r="P6306">
        <v>2030</v>
      </c>
      <c r="Q6306">
        <v>0.56999999999999995</v>
      </c>
    </row>
    <row r="6307" spans="1:17" x14ac:dyDescent="0.25">
      <c r="A6307" t="s">
        <v>519</v>
      </c>
      <c r="B6307" t="s">
        <v>520</v>
      </c>
      <c r="C6307" t="s">
        <v>509</v>
      </c>
      <c r="D6307" t="s">
        <v>361</v>
      </c>
      <c r="E6307" t="s">
        <v>311</v>
      </c>
      <c r="F6307" t="s">
        <v>187</v>
      </c>
      <c r="G6307" t="s">
        <v>188</v>
      </c>
      <c r="H6307" t="s">
        <v>339</v>
      </c>
      <c r="I6307" t="s">
        <v>4</v>
      </c>
      <c r="J6307" t="s">
        <v>235</v>
      </c>
      <c r="K6307" t="s">
        <v>328</v>
      </c>
      <c r="L6307" t="s">
        <v>237</v>
      </c>
      <c r="M6307" t="s">
        <v>379</v>
      </c>
      <c r="O6307" t="s">
        <v>194</v>
      </c>
      <c r="P6307">
        <v>2050</v>
      </c>
      <c r="Q6307">
        <v>0.56999999999999995</v>
      </c>
    </row>
    <row r="6308" spans="1:17" x14ac:dyDescent="0.25">
      <c r="A6308" t="s">
        <v>519</v>
      </c>
      <c r="B6308" t="s">
        <v>520</v>
      </c>
      <c r="C6308" t="s">
        <v>509</v>
      </c>
      <c r="D6308" t="s">
        <v>361</v>
      </c>
      <c r="E6308" t="s">
        <v>311</v>
      </c>
      <c r="F6308" t="s">
        <v>187</v>
      </c>
      <c r="G6308" t="s">
        <v>188</v>
      </c>
      <c r="H6308" t="s">
        <v>339</v>
      </c>
      <c r="I6308" t="s">
        <v>4</v>
      </c>
      <c r="J6308" t="s">
        <v>235</v>
      </c>
      <c r="K6308" t="s">
        <v>328</v>
      </c>
      <c r="L6308" t="s">
        <v>237</v>
      </c>
      <c r="M6308" t="s">
        <v>379</v>
      </c>
      <c r="O6308" t="s">
        <v>264</v>
      </c>
      <c r="P6308">
        <v>2050</v>
      </c>
      <c r="Q6308">
        <v>0.41</v>
      </c>
    </row>
    <row r="6309" spans="1:17" x14ac:dyDescent="0.25">
      <c r="A6309" t="s">
        <v>519</v>
      </c>
      <c r="B6309" t="s">
        <v>520</v>
      </c>
      <c r="C6309" t="s">
        <v>509</v>
      </c>
      <c r="D6309" t="s">
        <v>361</v>
      </c>
      <c r="E6309" t="s">
        <v>311</v>
      </c>
      <c r="F6309" t="s">
        <v>187</v>
      </c>
      <c r="G6309" t="s">
        <v>188</v>
      </c>
      <c r="H6309" t="s">
        <v>339</v>
      </c>
      <c r="I6309" t="s">
        <v>4</v>
      </c>
      <c r="J6309" t="s">
        <v>235</v>
      </c>
      <c r="K6309" t="s">
        <v>328</v>
      </c>
      <c r="L6309" t="s">
        <v>237</v>
      </c>
      <c r="M6309" t="s">
        <v>379</v>
      </c>
      <c r="O6309" t="s">
        <v>265</v>
      </c>
      <c r="P6309">
        <v>2050</v>
      </c>
      <c r="Q6309">
        <v>0.71</v>
      </c>
    </row>
    <row r="6310" spans="1:17" x14ac:dyDescent="0.25">
      <c r="A6310" t="s">
        <v>521</v>
      </c>
      <c r="B6310" t="s">
        <v>522</v>
      </c>
      <c r="C6310" t="s">
        <v>509</v>
      </c>
      <c r="D6310" t="s">
        <v>472</v>
      </c>
      <c r="E6310" t="s">
        <v>311</v>
      </c>
      <c r="F6310" t="s">
        <v>348</v>
      </c>
      <c r="G6310" t="s">
        <v>195</v>
      </c>
      <c r="H6310" t="s">
        <v>417</v>
      </c>
      <c r="I6310" t="s">
        <v>418</v>
      </c>
      <c r="J6310" t="s">
        <v>419</v>
      </c>
      <c r="K6310" t="s">
        <v>191</v>
      </c>
      <c r="N6310" t="s">
        <v>206</v>
      </c>
      <c r="O6310" t="s">
        <v>194</v>
      </c>
      <c r="P6310">
        <v>2015</v>
      </c>
      <c r="Q6310">
        <v>2.2902410762855801E-2</v>
      </c>
    </row>
    <row r="6311" spans="1:17" x14ac:dyDescent="0.25">
      <c r="A6311" t="s">
        <v>521</v>
      </c>
      <c r="B6311" t="s">
        <v>522</v>
      </c>
      <c r="C6311" t="s">
        <v>509</v>
      </c>
      <c r="D6311" t="s">
        <v>472</v>
      </c>
      <c r="E6311" t="s">
        <v>311</v>
      </c>
      <c r="F6311" t="s">
        <v>348</v>
      </c>
      <c r="G6311" t="s">
        <v>195</v>
      </c>
      <c r="H6311" t="s">
        <v>417</v>
      </c>
      <c r="I6311" t="s">
        <v>418</v>
      </c>
      <c r="J6311" t="s">
        <v>419</v>
      </c>
      <c r="K6311" t="s">
        <v>191</v>
      </c>
      <c r="N6311" t="s">
        <v>206</v>
      </c>
      <c r="O6311" t="s">
        <v>194</v>
      </c>
      <c r="P6311">
        <v>2020</v>
      </c>
      <c r="Q6311">
        <v>2.2902410762855801E-2</v>
      </c>
    </row>
    <row r="6312" spans="1:17" x14ac:dyDescent="0.25">
      <c r="A6312" t="s">
        <v>521</v>
      </c>
      <c r="B6312" t="s">
        <v>522</v>
      </c>
      <c r="C6312" t="s">
        <v>509</v>
      </c>
      <c r="D6312" t="s">
        <v>472</v>
      </c>
      <c r="E6312" t="s">
        <v>311</v>
      </c>
      <c r="F6312" t="s">
        <v>348</v>
      </c>
      <c r="G6312" t="s">
        <v>195</v>
      </c>
      <c r="H6312" t="s">
        <v>417</v>
      </c>
      <c r="I6312" t="s">
        <v>418</v>
      </c>
      <c r="J6312" t="s">
        <v>419</v>
      </c>
      <c r="K6312" t="s">
        <v>191</v>
      </c>
      <c r="N6312" t="s">
        <v>206</v>
      </c>
      <c r="O6312" t="s">
        <v>264</v>
      </c>
      <c r="P6312">
        <v>2020</v>
      </c>
      <c r="Q6312">
        <v>1.7439662208451799E-2</v>
      </c>
    </row>
    <row r="6313" spans="1:17" x14ac:dyDescent="0.25">
      <c r="A6313" t="s">
        <v>521</v>
      </c>
      <c r="B6313" t="s">
        <v>522</v>
      </c>
      <c r="C6313" t="s">
        <v>509</v>
      </c>
      <c r="D6313" t="s">
        <v>472</v>
      </c>
      <c r="E6313" t="s">
        <v>311</v>
      </c>
      <c r="F6313" t="s">
        <v>348</v>
      </c>
      <c r="G6313" t="s">
        <v>195</v>
      </c>
      <c r="H6313" t="s">
        <v>417</v>
      </c>
      <c r="I6313" t="s">
        <v>418</v>
      </c>
      <c r="J6313" t="s">
        <v>419</v>
      </c>
      <c r="K6313" t="s">
        <v>191</v>
      </c>
      <c r="N6313" t="s">
        <v>206</v>
      </c>
      <c r="O6313" t="s">
        <v>265</v>
      </c>
      <c r="P6313">
        <v>2020</v>
      </c>
      <c r="Q6313">
        <v>2.5031512933013301E-2</v>
      </c>
    </row>
    <row r="6314" spans="1:17" x14ac:dyDescent="0.25">
      <c r="A6314" t="s">
        <v>521</v>
      </c>
      <c r="B6314" t="s">
        <v>522</v>
      </c>
      <c r="C6314" t="s">
        <v>509</v>
      </c>
      <c r="D6314" t="s">
        <v>472</v>
      </c>
      <c r="E6314" t="s">
        <v>311</v>
      </c>
      <c r="F6314" t="s">
        <v>348</v>
      </c>
      <c r="G6314" t="s">
        <v>195</v>
      </c>
      <c r="H6314" t="s">
        <v>417</v>
      </c>
      <c r="I6314" t="s">
        <v>418</v>
      </c>
      <c r="J6314" t="s">
        <v>419</v>
      </c>
      <c r="K6314" t="s">
        <v>191</v>
      </c>
      <c r="N6314" t="s">
        <v>206</v>
      </c>
      <c r="O6314" t="s">
        <v>194</v>
      </c>
      <c r="P6314">
        <v>2030</v>
      </c>
      <c r="Q6314">
        <v>2.2910534774423098E-2</v>
      </c>
    </row>
    <row r="6315" spans="1:17" x14ac:dyDescent="0.25">
      <c r="A6315" t="s">
        <v>521</v>
      </c>
      <c r="B6315" t="s">
        <v>522</v>
      </c>
      <c r="C6315" t="s">
        <v>509</v>
      </c>
      <c r="D6315" t="s">
        <v>472</v>
      </c>
      <c r="E6315" t="s">
        <v>311</v>
      </c>
      <c r="F6315" t="s">
        <v>348</v>
      </c>
      <c r="G6315" t="s">
        <v>195</v>
      </c>
      <c r="H6315" t="s">
        <v>417</v>
      </c>
      <c r="I6315" t="s">
        <v>418</v>
      </c>
      <c r="J6315" t="s">
        <v>419</v>
      </c>
      <c r="K6315" t="s">
        <v>191</v>
      </c>
      <c r="N6315" t="s">
        <v>206</v>
      </c>
      <c r="O6315" t="s">
        <v>194</v>
      </c>
      <c r="P6315">
        <v>2050</v>
      </c>
      <c r="Q6315">
        <v>2.2870045855257499E-2</v>
      </c>
    </row>
    <row r="6316" spans="1:17" x14ac:dyDescent="0.25">
      <c r="A6316" t="s">
        <v>521</v>
      </c>
      <c r="B6316" t="s">
        <v>522</v>
      </c>
      <c r="C6316" t="s">
        <v>509</v>
      </c>
      <c r="D6316" t="s">
        <v>472</v>
      </c>
      <c r="E6316" t="s">
        <v>311</v>
      </c>
      <c r="F6316" t="s">
        <v>348</v>
      </c>
      <c r="G6316" t="s">
        <v>195</v>
      </c>
      <c r="H6316" t="s">
        <v>417</v>
      </c>
      <c r="I6316" t="s">
        <v>418</v>
      </c>
      <c r="J6316" t="s">
        <v>419</v>
      </c>
      <c r="K6316" t="s">
        <v>191</v>
      </c>
      <c r="N6316" t="s">
        <v>206</v>
      </c>
      <c r="O6316" t="s">
        <v>264</v>
      </c>
      <c r="P6316">
        <v>2050</v>
      </c>
      <c r="Q6316">
        <v>1.39259506626873E-2</v>
      </c>
    </row>
    <row r="6317" spans="1:17" x14ac:dyDescent="0.25">
      <c r="A6317" t="s">
        <v>521</v>
      </c>
      <c r="B6317" t="s">
        <v>522</v>
      </c>
      <c r="C6317" t="s">
        <v>509</v>
      </c>
      <c r="D6317" t="s">
        <v>472</v>
      </c>
      <c r="E6317" t="s">
        <v>311</v>
      </c>
      <c r="F6317" t="s">
        <v>348</v>
      </c>
      <c r="G6317" t="s">
        <v>195</v>
      </c>
      <c r="H6317" t="s">
        <v>417</v>
      </c>
      <c r="I6317" t="s">
        <v>418</v>
      </c>
      <c r="J6317" t="s">
        <v>419</v>
      </c>
      <c r="K6317" t="s">
        <v>191</v>
      </c>
      <c r="N6317" t="s">
        <v>206</v>
      </c>
      <c r="O6317" t="s">
        <v>265</v>
      </c>
      <c r="P6317">
        <v>2050</v>
      </c>
      <c r="Q6317">
        <v>2.50373990412729E-2</v>
      </c>
    </row>
    <row r="6318" spans="1:17" x14ac:dyDescent="0.25">
      <c r="A6318" t="s">
        <v>521</v>
      </c>
      <c r="B6318" t="s">
        <v>522</v>
      </c>
      <c r="C6318" t="s">
        <v>509</v>
      </c>
      <c r="D6318" t="s">
        <v>472</v>
      </c>
      <c r="E6318" t="s">
        <v>311</v>
      </c>
      <c r="F6318" t="s">
        <v>348</v>
      </c>
      <c r="G6318" t="s">
        <v>195</v>
      </c>
      <c r="H6318" t="s">
        <v>421</v>
      </c>
      <c r="I6318" t="s">
        <v>197</v>
      </c>
      <c r="J6318" t="s">
        <v>422</v>
      </c>
      <c r="O6318" t="s">
        <v>194</v>
      </c>
      <c r="P6318">
        <v>2015</v>
      </c>
      <c r="Q6318">
        <v>0.184699327</v>
      </c>
    </row>
    <row r="6319" spans="1:17" x14ac:dyDescent="0.25">
      <c r="A6319" t="s">
        <v>521</v>
      </c>
      <c r="B6319" t="s">
        <v>522</v>
      </c>
      <c r="C6319" t="s">
        <v>509</v>
      </c>
      <c r="D6319" t="s">
        <v>472</v>
      </c>
      <c r="E6319" t="s">
        <v>311</v>
      </c>
      <c r="F6319" t="s">
        <v>348</v>
      </c>
      <c r="G6319" t="s">
        <v>195</v>
      </c>
      <c r="H6319" t="s">
        <v>421</v>
      </c>
      <c r="I6319" t="s">
        <v>197</v>
      </c>
      <c r="J6319" t="s">
        <v>422</v>
      </c>
      <c r="O6319" t="s">
        <v>194</v>
      </c>
      <c r="P6319">
        <v>2020</v>
      </c>
      <c r="Q6319">
        <v>0.184699327</v>
      </c>
    </row>
    <row r="6320" spans="1:17" x14ac:dyDescent="0.25">
      <c r="A6320" t="s">
        <v>521</v>
      </c>
      <c r="B6320" t="s">
        <v>522</v>
      </c>
      <c r="C6320" t="s">
        <v>509</v>
      </c>
      <c r="D6320" t="s">
        <v>472</v>
      </c>
      <c r="E6320" t="s">
        <v>311</v>
      </c>
      <c r="F6320" t="s">
        <v>348</v>
      </c>
      <c r="G6320" t="s">
        <v>195</v>
      </c>
      <c r="H6320" t="s">
        <v>421</v>
      </c>
      <c r="I6320" t="s">
        <v>197</v>
      </c>
      <c r="J6320" t="s">
        <v>422</v>
      </c>
      <c r="O6320" t="s">
        <v>264</v>
      </c>
      <c r="P6320">
        <v>2020</v>
      </c>
      <c r="Q6320">
        <v>0.17995797499999999</v>
      </c>
    </row>
    <row r="6321" spans="1:17" x14ac:dyDescent="0.25">
      <c r="A6321" t="s">
        <v>521</v>
      </c>
      <c r="B6321" t="s">
        <v>522</v>
      </c>
      <c r="C6321" t="s">
        <v>509</v>
      </c>
      <c r="D6321" t="s">
        <v>472</v>
      </c>
      <c r="E6321" t="s">
        <v>311</v>
      </c>
      <c r="F6321" t="s">
        <v>348</v>
      </c>
      <c r="G6321" t="s">
        <v>195</v>
      </c>
      <c r="H6321" t="s">
        <v>421</v>
      </c>
      <c r="I6321" t="s">
        <v>197</v>
      </c>
      <c r="J6321" t="s">
        <v>422</v>
      </c>
      <c r="O6321" t="s">
        <v>265</v>
      </c>
      <c r="P6321">
        <v>2020</v>
      </c>
      <c r="Q6321">
        <v>0.18684009400000001</v>
      </c>
    </row>
    <row r="6322" spans="1:17" x14ac:dyDescent="0.25">
      <c r="A6322" t="s">
        <v>521</v>
      </c>
      <c r="B6322" t="s">
        <v>522</v>
      </c>
      <c r="C6322" t="s">
        <v>509</v>
      </c>
      <c r="D6322" t="s">
        <v>472</v>
      </c>
      <c r="E6322" t="s">
        <v>311</v>
      </c>
      <c r="F6322" t="s">
        <v>348</v>
      </c>
      <c r="G6322" t="s">
        <v>195</v>
      </c>
      <c r="H6322" t="s">
        <v>421</v>
      </c>
      <c r="I6322" t="s">
        <v>197</v>
      </c>
      <c r="J6322" t="s">
        <v>422</v>
      </c>
      <c r="O6322" t="s">
        <v>194</v>
      </c>
      <c r="P6322">
        <v>2030</v>
      </c>
      <c r="Q6322">
        <v>0.185356086</v>
      </c>
    </row>
    <row r="6323" spans="1:17" x14ac:dyDescent="0.25">
      <c r="A6323" t="s">
        <v>521</v>
      </c>
      <c r="B6323" t="s">
        <v>522</v>
      </c>
      <c r="C6323" t="s">
        <v>509</v>
      </c>
      <c r="D6323" t="s">
        <v>472</v>
      </c>
      <c r="E6323" t="s">
        <v>311</v>
      </c>
      <c r="F6323" t="s">
        <v>348</v>
      </c>
      <c r="G6323" t="s">
        <v>195</v>
      </c>
      <c r="H6323" t="s">
        <v>421</v>
      </c>
      <c r="I6323" t="s">
        <v>197</v>
      </c>
      <c r="J6323" t="s">
        <v>422</v>
      </c>
      <c r="O6323" t="s">
        <v>194</v>
      </c>
      <c r="P6323">
        <v>2050</v>
      </c>
      <c r="Q6323">
        <v>0.18209043799999999</v>
      </c>
    </row>
    <row r="6324" spans="1:17" x14ac:dyDescent="0.25">
      <c r="A6324" t="s">
        <v>521</v>
      </c>
      <c r="B6324" t="s">
        <v>522</v>
      </c>
      <c r="C6324" t="s">
        <v>509</v>
      </c>
      <c r="D6324" t="s">
        <v>472</v>
      </c>
      <c r="E6324" t="s">
        <v>311</v>
      </c>
      <c r="F6324" t="s">
        <v>348</v>
      </c>
      <c r="G6324" t="s">
        <v>195</v>
      </c>
      <c r="H6324" t="s">
        <v>421</v>
      </c>
      <c r="I6324" t="s">
        <v>197</v>
      </c>
      <c r="J6324" t="s">
        <v>422</v>
      </c>
      <c r="O6324" t="s">
        <v>264</v>
      </c>
      <c r="P6324">
        <v>2050</v>
      </c>
      <c r="Q6324">
        <v>0.17664331899999999</v>
      </c>
    </row>
    <row r="6325" spans="1:17" x14ac:dyDescent="0.25">
      <c r="A6325" t="s">
        <v>521</v>
      </c>
      <c r="B6325" t="s">
        <v>522</v>
      </c>
      <c r="C6325" t="s">
        <v>509</v>
      </c>
      <c r="D6325" t="s">
        <v>472</v>
      </c>
      <c r="E6325" t="s">
        <v>311</v>
      </c>
      <c r="F6325" t="s">
        <v>348</v>
      </c>
      <c r="G6325" t="s">
        <v>195</v>
      </c>
      <c r="H6325" t="s">
        <v>421</v>
      </c>
      <c r="I6325" t="s">
        <v>197</v>
      </c>
      <c r="J6325" t="s">
        <v>422</v>
      </c>
      <c r="O6325" t="s">
        <v>265</v>
      </c>
      <c r="P6325">
        <v>2050</v>
      </c>
      <c r="Q6325">
        <v>0.18663491700000001</v>
      </c>
    </row>
    <row r="6326" spans="1:17" x14ac:dyDescent="0.25">
      <c r="A6326" t="s">
        <v>521</v>
      </c>
      <c r="B6326" t="s">
        <v>522</v>
      </c>
      <c r="C6326" t="s">
        <v>509</v>
      </c>
      <c r="D6326" t="s">
        <v>472</v>
      </c>
      <c r="E6326" t="s">
        <v>311</v>
      </c>
      <c r="F6326" t="s">
        <v>348</v>
      </c>
      <c r="G6326" t="s">
        <v>195</v>
      </c>
      <c r="H6326" t="s">
        <v>200</v>
      </c>
      <c r="I6326" t="s">
        <v>201</v>
      </c>
      <c r="K6326" t="s">
        <v>202</v>
      </c>
      <c r="N6326" t="s">
        <v>206</v>
      </c>
      <c r="O6326" t="s">
        <v>194</v>
      </c>
      <c r="P6326">
        <v>2015</v>
      </c>
      <c r="Q6326">
        <v>1</v>
      </c>
    </row>
    <row r="6327" spans="1:17" x14ac:dyDescent="0.25">
      <c r="A6327" t="s">
        <v>521</v>
      </c>
      <c r="B6327" t="s">
        <v>522</v>
      </c>
      <c r="C6327" t="s">
        <v>509</v>
      </c>
      <c r="D6327" t="s">
        <v>472</v>
      </c>
      <c r="E6327" t="s">
        <v>311</v>
      </c>
      <c r="F6327" t="s">
        <v>348</v>
      </c>
      <c r="G6327" t="s">
        <v>195</v>
      </c>
      <c r="H6327" t="s">
        <v>200</v>
      </c>
      <c r="I6327" t="s">
        <v>201</v>
      </c>
      <c r="K6327" t="s">
        <v>202</v>
      </c>
      <c r="N6327" t="s">
        <v>206</v>
      </c>
      <c r="O6327" t="s">
        <v>194</v>
      </c>
      <c r="P6327">
        <v>2020</v>
      </c>
      <c r="Q6327">
        <v>1</v>
      </c>
    </row>
    <row r="6328" spans="1:17" x14ac:dyDescent="0.25">
      <c r="A6328" t="s">
        <v>521</v>
      </c>
      <c r="B6328" t="s">
        <v>522</v>
      </c>
      <c r="C6328" t="s">
        <v>509</v>
      </c>
      <c r="D6328" t="s">
        <v>472</v>
      </c>
      <c r="E6328" t="s">
        <v>311</v>
      </c>
      <c r="F6328" t="s">
        <v>348</v>
      </c>
      <c r="G6328" t="s">
        <v>195</v>
      </c>
      <c r="H6328" t="s">
        <v>200</v>
      </c>
      <c r="I6328" t="s">
        <v>201</v>
      </c>
      <c r="K6328" t="s">
        <v>202</v>
      </c>
      <c r="N6328" t="s">
        <v>206</v>
      </c>
      <c r="O6328" t="s">
        <v>264</v>
      </c>
      <c r="P6328">
        <v>2020</v>
      </c>
      <c r="Q6328">
        <v>0.5</v>
      </c>
    </row>
    <row r="6329" spans="1:17" x14ac:dyDescent="0.25">
      <c r="A6329" t="s">
        <v>521</v>
      </c>
      <c r="B6329" t="s">
        <v>522</v>
      </c>
      <c r="C6329" t="s">
        <v>509</v>
      </c>
      <c r="D6329" t="s">
        <v>472</v>
      </c>
      <c r="E6329" t="s">
        <v>311</v>
      </c>
      <c r="F6329" t="s">
        <v>348</v>
      </c>
      <c r="G6329" t="s">
        <v>195</v>
      </c>
      <c r="H6329" t="s">
        <v>200</v>
      </c>
      <c r="I6329" t="s">
        <v>201</v>
      </c>
      <c r="K6329" t="s">
        <v>202</v>
      </c>
      <c r="N6329" t="s">
        <v>206</v>
      </c>
      <c r="O6329" t="s">
        <v>265</v>
      </c>
      <c r="P6329">
        <v>2020</v>
      </c>
      <c r="Q6329">
        <v>1.5</v>
      </c>
    </row>
    <row r="6330" spans="1:17" x14ac:dyDescent="0.25">
      <c r="A6330" t="s">
        <v>521</v>
      </c>
      <c r="B6330" t="s">
        <v>522</v>
      </c>
      <c r="C6330" t="s">
        <v>509</v>
      </c>
      <c r="D6330" t="s">
        <v>472</v>
      </c>
      <c r="E6330" t="s">
        <v>311</v>
      </c>
      <c r="F6330" t="s">
        <v>348</v>
      </c>
      <c r="G6330" t="s">
        <v>195</v>
      </c>
      <c r="H6330" t="s">
        <v>200</v>
      </c>
      <c r="I6330" t="s">
        <v>201</v>
      </c>
      <c r="K6330" t="s">
        <v>202</v>
      </c>
      <c r="N6330" t="s">
        <v>206</v>
      </c>
      <c r="O6330" t="s">
        <v>194</v>
      </c>
      <c r="P6330">
        <v>2030</v>
      </c>
      <c r="Q6330">
        <v>1</v>
      </c>
    </row>
    <row r="6331" spans="1:17" x14ac:dyDescent="0.25">
      <c r="A6331" t="s">
        <v>521</v>
      </c>
      <c r="B6331" t="s">
        <v>522</v>
      </c>
      <c r="C6331" t="s">
        <v>509</v>
      </c>
      <c r="D6331" t="s">
        <v>472</v>
      </c>
      <c r="E6331" t="s">
        <v>311</v>
      </c>
      <c r="F6331" t="s">
        <v>348</v>
      </c>
      <c r="G6331" t="s">
        <v>195</v>
      </c>
      <c r="H6331" t="s">
        <v>200</v>
      </c>
      <c r="I6331" t="s">
        <v>201</v>
      </c>
      <c r="K6331" t="s">
        <v>202</v>
      </c>
      <c r="N6331" t="s">
        <v>206</v>
      </c>
      <c r="O6331" t="s">
        <v>194</v>
      </c>
      <c r="P6331">
        <v>2050</v>
      </c>
      <c r="Q6331">
        <v>1</v>
      </c>
    </row>
    <row r="6332" spans="1:17" x14ac:dyDescent="0.25">
      <c r="A6332" t="s">
        <v>521</v>
      </c>
      <c r="B6332" t="s">
        <v>522</v>
      </c>
      <c r="C6332" t="s">
        <v>509</v>
      </c>
      <c r="D6332" t="s">
        <v>472</v>
      </c>
      <c r="E6332" t="s">
        <v>311</v>
      </c>
      <c r="F6332" t="s">
        <v>348</v>
      </c>
      <c r="G6332" t="s">
        <v>195</v>
      </c>
      <c r="H6332" t="s">
        <v>200</v>
      </c>
      <c r="I6332" t="s">
        <v>201</v>
      </c>
      <c r="K6332" t="s">
        <v>202</v>
      </c>
      <c r="N6332" t="s">
        <v>206</v>
      </c>
      <c r="O6332" t="s">
        <v>264</v>
      </c>
      <c r="P6332">
        <v>2050</v>
      </c>
      <c r="Q6332">
        <v>0.5</v>
      </c>
    </row>
    <row r="6333" spans="1:17" x14ac:dyDescent="0.25">
      <c r="A6333" t="s">
        <v>521</v>
      </c>
      <c r="B6333" t="s">
        <v>522</v>
      </c>
      <c r="C6333" t="s">
        <v>509</v>
      </c>
      <c r="D6333" t="s">
        <v>472</v>
      </c>
      <c r="E6333" t="s">
        <v>311</v>
      </c>
      <c r="F6333" t="s">
        <v>348</v>
      </c>
      <c r="G6333" t="s">
        <v>195</v>
      </c>
      <c r="H6333" t="s">
        <v>200</v>
      </c>
      <c r="I6333" t="s">
        <v>201</v>
      </c>
      <c r="K6333" t="s">
        <v>202</v>
      </c>
      <c r="N6333" t="s">
        <v>206</v>
      </c>
      <c r="O6333" t="s">
        <v>265</v>
      </c>
      <c r="P6333">
        <v>2050</v>
      </c>
      <c r="Q6333">
        <v>1.5</v>
      </c>
    </row>
    <row r="6334" spans="1:17" x14ac:dyDescent="0.25">
      <c r="A6334" t="s">
        <v>521</v>
      </c>
      <c r="B6334" t="s">
        <v>522</v>
      </c>
      <c r="C6334" t="s">
        <v>509</v>
      </c>
      <c r="D6334" t="s">
        <v>472</v>
      </c>
      <c r="E6334" t="s">
        <v>311</v>
      </c>
      <c r="F6334" t="s">
        <v>348</v>
      </c>
      <c r="G6334" t="s">
        <v>195</v>
      </c>
      <c r="H6334" t="s">
        <v>423</v>
      </c>
      <c r="I6334" t="s">
        <v>205</v>
      </c>
      <c r="J6334" t="s">
        <v>422</v>
      </c>
      <c r="M6334" t="s">
        <v>371</v>
      </c>
      <c r="O6334" t="s">
        <v>194</v>
      </c>
      <c r="P6334">
        <v>2015</v>
      </c>
      <c r="Q6334">
        <v>1</v>
      </c>
    </row>
    <row r="6335" spans="1:17" x14ac:dyDescent="0.25">
      <c r="A6335" t="s">
        <v>521</v>
      </c>
      <c r="B6335" t="s">
        <v>522</v>
      </c>
      <c r="C6335" t="s">
        <v>509</v>
      </c>
      <c r="D6335" t="s">
        <v>472</v>
      </c>
      <c r="E6335" t="s">
        <v>311</v>
      </c>
      <c r="F6335" t="s">
        <v>348</v>
      </c>
      <c r="G6335" t="s">
        <v>195</v>
      </c>
      <c r="H6335" t="s">
        <v>423</v>
      </c>
      <c r="I6335" t="s">
        <v>205</v>
      </c>
      <c r="J6335" t="s">
        <v>422</v>
      </c>
      <c r="M6335" t="s">
        <v>371</v>
      </c>
      <c r="O6335" t="s">
        <v>194</v>
      </c>
      <c r="P6335">
        <v>2020</v>
      </c>
      <c r="Q6335">
        <v>1</v>
      </c>
    </row>
    <row r="6336" spans="1:17" x14ac:dyDescent="0.25">
      <c r="A6336" t="s">
        <v>521</v>
      </c>
      <c r="B6336" t="s">
        <v>522</v>
      </c>
      <c r="C6336" t="s">
        <v>509</v>
      </c>
      <c r="D6336" t="s">
        <v>472</v>
      </c>
      <c r="E6336" t="s">
        <v>311</v>
      </c>
      <c r="F6336" t="s">
        <v>348</v>
      </c>
      <c r="G6336" t="s">
        <v>195</v>
      </c>
      <c r="H6336" t="s">
        <v>423</v>
      </c>
      <c r="I6336" t="s">
        <v>205</v>
      </c>
      <c r="J6336" t="s">
        <v>422</v>
      </c>
      <c r="M6336" t="s">
        <v>371</v>
      </c>
      <c r="O6336" t="s">
        <v>264</v>
      </c>
      <c r="P6336">
        <v>2020</v>
      </c>
      <c r="Q6336">
        <v>1</v>
      </c>
    </row>
    <row r="6337" spans="1:17" x14ac:dyDescent="0.25">
      <c r="A6337" t="s">
        <v>521</v>
      </c>
      <c r="B6337" t="s">
        <v>522</v>
      </c>
      <c r="C6337" t="s">
        <v>509</v>
      </c>
      <c r="D6337" t="s">
        <v>472</v>
      </c>
      <c r="E6337" t="s">
        <v>311</v>
      </c>
      <c r="F6337" t="s">
        <v>348</v>
      </c>
      <c r="G6337" t="s">
        <v>195</v>
      </c>
      <c r="H6337" t="s">
        <v>423</v>
      </c>
      <c r="I6337" t="s">
        <v>205</v>
      </c>
      <c r="J6337" t="s">
        <v>422</v>
      </c>
      <c r="M6337" t="s">
        <v>371</v>
      </c>
      <c r="O6337" t="s">
        <v>265</v>
      </c>
      <c r="P6337">
        <v>2020</v>
      </c>
      <c r="Q6337">
        <v>1</v>
      </c>
    </row>
    <row r="6338" spans="1:17" x14ac:dyDescent="0.25">
      <c r="A6338" t="s">
        <v>521</v>
      </c>
      <c r="B6338" t="s">
        <v>522</v>
      </c>
      <c r="C6338" t="s">
        <v>509</v>
      </c>
      <c r="D6338" t="s">
        <v>472</v>
      </c>
      <c r="E6338" t="s">
        <v>311</v>
      </c>
      <c r="F6338" t="s">
        <v>348</v>
      </c>
      <c r="G6338" t="s">
        <v>195</v>
      </c>
      <c r="H6338" t="s">
        <v>423</v>
      </c>
      <c r="I6338" t="s">
        <v>205</v>
      </c>
      <c r="J6338" t="s">
        <v>422</v>
      </c>
      <c r="M6338" t="s">
        <v>371</v>
      </c>
      <c r="O6338" t="s">
        <v>194</v>
      </c>
      <c r="P6338">
        <v>2030</v>
      </c>
      <c r="Q6338">
        <v>1</v>
      </c>
    </row>
    <row r="6339" spans="1:17" x14ac:dyDescent="0.25">
      <c r="A6339" t="s">
        <v>521</v>
      </c>
      <c r="B6339" t="s">
        <v>522</v>
      </c>
      <c r="C6339" t="s">
        <v>509</v>
      </c>
      <c r="D6339" t="s">
        <v>472</v>
      </c>
      <c r="E6339" t="s">
        <v>311</v>
      </c>
      <c r="F6339" t="s">
        <v>348</v>
      </c>
      <c r="G6339" t="s">
        <v>195</v>
      </c>
      <c r="H6339" t="s">
        <v>423</v>
      </c>
      <c r="I6339" t="s">
        <v>205</v>
      </c>
      <c r="J6339" t="s">
        <v>422</v>
      </c>
      <c r="M6339" t="s">
        <v>371</v>
      </c>
      <c r="O6339" t="s">
        <v>194</v>
      </c>
      <c r="P6339">
        <v>2050</v>
      </c>
      <c r="Q6339">
        <v>1</v>
      </c>
    </row>
    <row r="6340" spans="1:17" x14ac:dyDescent="0.25">
      <c r="A6340" t="s">
        <v>521</v>
      </c>
      <c r="B6340" t="s">
        <v>522</v>
      </c>
      <c r="C6340" t="s">
        <v>509</v>
      </c>
      <c r="D6340" t="s">
        <v>472</v>
      </c>
      <c r="E6340" t="s">
        <v>311</v>
      </c>
      <c r="F6340" t="s">
        <v>348</v>
      </c>
      <c r="G6340" t="s">
        <v>195</v>
      </c>
      <c r="H6340" t="s">
        <v>423</v>
      </c>
      <c r="I6340" t="s">
        <v>205</v>
      </c>
      <c r="J6340" t="s">
        <v>422</v>
      </c>
      <c r="M6340" t="s">
        <v>371</v>
      </c>
      <c r="O6340" t="s">
        <v>264</v>
      </c>
      <c r="P6340">
        <v>2050</v>
      </c>
      <c r="Q6340">
        <v>1</v>
      </c>
    </row>
    <row r="6341" spans="1:17" x14ac:dyDescent="0.25">
      <c r="A6341" t="s">
        <v>521</v>
      </c>
      <c r="B6341" t="s">
        <v>522</v>
      </c>
      <c r="C6341" t="s">
        <v>509</v>
      </c>
      <c r="D6341" t="s">
        <v>472</v>
      </c>
      <c r="E6341" t="s">
        <v>311</v>
      </c>
      <c r="F6341" t="s">
        <v>348</v>
      </c>
      <c r="G6341" t="s">
        <v>195</v>
      </c>
      <c r="H6341" t="s">
        <v>423</v>
      </c>
      <c r="I6341" t="s">
        <v>205</v>
      </c>
      <c r="J6341" t="s">
        <v>422</v>
      </c>
      <c r="M6341" t="s">
        <v>371</v>
      </c>
      <c r="O6341" t="s">
        <v>265</v>
      </c>
      <c r="P6341">
        <v>2050</v>
      </c>
      <c r="Q6341">
        <v>1</v>
      </c>
    </row>
    <row r="6342" spans="1:17" x14ac:dyDescent="0.25">
      <c r="A6342" t="s">
        <v>521</v>
      </c>
      <c r="B6342" t="s">
        <v>522</v>
      </c>
      <c r="C6342" t="s">
        <v>509</v>
      </c>
      <c r="D6342" t="s">
        <v>472</v>
      </c>
      <c r="E6342" t="s">
        <v>311</v>
      </c>
      <c r="F6342" t="s">
        <v>348</v>
      </c>
      <c r="G6342" t="s">
        <v>195</v>
      </c>
      <c r="H6342" t="s">
        <v>350</v>
      </c>
      <c r="I6342" t="s">
        <v>208</v>
      </c>
      <c r="J6342" t="s">
        <v>351</v>
      </c>
      <c r="K6342" t="s">
        <v>191</v>
      </c>
      <c r="M6342" t="s">
        <v>495</v>
      </c>
      <c r="N6342" t="s">
        <v>206</v>
      </c>
      <c r="O6342" t="s">
        <v>194</v>
      </c>
      <c r="P6342">
        <v>2015</v>
      </c>
      <c r="Q6342">
        <v>0.14639575029999999</v>
      </c>
    </row>
    <row r="6343" spans="1:17" x14ac:dyDescent="0.25">
      <c r="A6343" t="s">
        <v>521</v>
      </c>
      <c r="B6343" t="s">
        <v>522</v>
      </c>
      <c r="C6343" t="s">
        <v>509</v>
      </c>
      <c r="D6343" t="s">
        <v>472</v>
      </c>
      <c r="E6343" t="s">
        <v>311</v>
      </c>
      <c r="F6343" t="s">
        <v>348</v>
      </c>
      <c r="G6343" t="s">
        <v>195</v>
      </c>
      <c r="H6343" t="s">
        <v>350</v>
      </c>
      <c r="I6343" t="s">
        <v>208</v>
      </c>
      <c r="J6343" t="s">
        <v>351</v>
      </c>
      <c r="K6343" t="s">
        <v>191</v>
      </c>
      <c r="M6343" t="s">
        <v>495</v>
      </c>
      <c r="N6343" t="s">
        <v>206</v>
      </c>
      <c r="O6343" t="s">
        <v>194</v>
      </c>
      <c r="P6343">
        <v>2020</v>
      </c>
      <c r="Q6343">
        <v>0.14639575029999999</v>
      </c>
    </row>
    <row r="6344" spans="1:17" x14ac:dyDescent="0.25">
      <c r="A6344" t="s">
        <v>521</v>
      </c>
      <c r="B6344" t="s">
        <v>522</v>
      </c>
      <c r="C6344" t="s">
        <v>509</v>
      </c>
      <c r="D6344" t="s">
        <v>472</v>
      </c>
      <c r="E6344" t="s">
        <v>311</v>
      </c>
      <c r="F6344" t="s">
        <v>348</v>
      </c>
      <c r="G6344" t="s">
        <v>195</v>
      </c>
      <c r="H6344" t="s">
        <v>350</v>
      </c>
      <c r="I6344" t="s">
        <v>208</v>
      </c>
      <c r="J6344" t="s">
        <v>351</v>
      </c>
      <c r="K6344" t="s">
        <v>191</v>
      </c>
      <c r="M6344" t="s">
        <v>495</v>
      </c>
      <c r="N6344" t="s">
        <v>206</v>
      </c>
      <c r="O6344" t="s">
        <v>264</v>
      </c>
      <c r="P6344">
        <v>2020</v>
      </c>
      <c r="Q6344">
        <v>0.13</v>
      </c>
    </row>
    <row r="6345" spans="1:17" x14ac:dyDescent="0.25">
      <c r="A6345" t="s">
        <v>521</v>
      </c>
      <c r="B6345" t="s">
        <v>522</v>
      </c>
      <c r="C6345" t="s">
        <v>509</v>
      </c>
      <c r="D6345" t="s">
        <v>472</v>
      </c>
      <c r="E6345" t="s">
        <v>311</v>
      </c>
      <c r="F6345" t="s">
        <v>348</v>
      </c>
      <c r="G6345" t="s">
        <v>195</v>
      </c>
      <c r="H6345" t="s">
        <v>350</v>
      </c>
      <c r="I6345" t="s">
        <v>208</v>
      </c>
      <c r="J6345" t="s">
        <v>351</v>
      </c>
      <c r="K6345" t="s">
        <v>191</v>
      </c>
      <c r="M6345" t="s">
        <v>495</v>
      </c>
      <c r="N6345" t="s">
        <v>206</v>
      </c>
      <c r="O6345" t="s">
        <v>265</v>
      </c>
      <c r="P6345">
        <v>2020</v>
      </c>
      <c r="Q6345">
        <v>0.15</v>
      </c>
    </row>
    <row r="6346" spans="1:17" x14ac:dyDescent="0.25">
      <c r="A6346" t="s">
        <v>521</v>
      </c>
      <c r="B6346" t="s">
        <v>522</v>
      </c>
      <c r="C6346" t="s">
        <v>509</v>
      </c>
      <c r="D6346" t="s">
        <v>472</v>
      </c>
      <c r="E6346" t="s">
        <v>311</v>
      </c>
      <c r="F6346" t="s">
        <v>348</v>
      </c>
      <c r="G6346" t="s">
        <v>195</v>
      </c>
      <c r="H6346" t="s">
        <v>350</v>
      </c>
      <c r="I6346" t="s">
        <v>208</v>
      </c>
      <c r="J6346" t="s">
        <v>351</v>
      </c>
      <c r="K6346" t="s">
        <v>191</v>
      </c>
      <c r="M6346" t="s">
        <v>495</v>
      </c>
      <c r="N6346" t="s">
        <v>206</v>
      </c>
      <c r="O6346" t="s">
        <v>194</v>
      </c>
      <c r="P6346">
        <v>2030</v>
      </c>
      <c r="Q6346">
        <v>0.146832026</v>
      </c>
    </row>
    <row r="6347" spans="1:17" x14ac:dyDescent="0.25">
      <c r="A6347" t="s">
        <v>521</v>
      </c>
      <c r="B6347" t="s">
        <v>522</v>
      </c>
      <c r="C6347" t="s">
        <v>509</v>
      </c>
      <c r="D6347" t="s">
        <v>472</v>
      </c>
      <c r="E6347" t="s">
        <v>311</v>
      </c>
      <c r="F6347" t="s">
        <v>348</v>
      </c>
      <c r="G6347" t="s">
        <v>195</v>
      </c>
      <c r="H6347" t="s">
        <v>350</v>
      </c>
      <c r="I6347" t="s">
        <v>208</v>
      </c>
      <c r="J6347" t="s">
        <v>351</v>
      </c>
      <c r="K6347" t="s">
        <v>191</v>
      </c>
      <c r="M6347" t="s">
        <v>495</v>
      </c>
      <c r="N6347" t="s">
        <v>206</v>
      </c>
      <c r="O6347" t="s">
        <v>194</v>
      </c>
      <c r="P6347">
        <v>2050</v>
      </c>
      <c r="Q6347">
        <v>0.14465771390000001</v>
      </c>
    </row>
    <row r="6348" spans="1:17" x14ac:dyDescent="0.25">
      <c r="A6348" t="s">
        <v>521</v>
      </c>
      <c r="B6348" t="s">
        <v>522</v>
      </c>
      <c r="C6348" t="s">
        <v>509</v>
      </c>
      <c r="D6348" t="s">
        <v>472</v>
      </c>
      <c r="E6348" t="s">
        <v>311</v>
      </c>
      <c r="F6348" t="s">
        <v>348</v>
      </c>
      <c r="G6348" t="s">
        <v>195</v>
      </c>
      <c r="H6348" t="s">
        <v>350</v>
      </c>
      <c r="I6348" t="s">
        <v>208</v>
      </c>
      <c r="J6348" t="s">
        <v>351</v>
      </c>
      <c r="K6348" t="s">
        <v>191</v>
      </c>
      <c r="M6348" t="s">
        <v>495</v>
      </c>
      <c r="N6348" t="s">
        <v>206</v>
      </c>
      <c r="O6348" t="s">
        <v>264</v>
      </c>
      <c r="P6348">
        <v>2050</v>
      </c>
      <c r="Q6348">
        <v>0.13</v>
      </c>
    </row>
    <row r="6349" spans="1:17" x14ac:dyDescent="0.25">
      <c r="A6349" t="s">
        <v>521</v>
      </c>
      <c r="B6349" t="s">
        <v>522</v>
      </c>
      <c r="C6349" t="s">
        <v>509</v>
      </c>
      <c r="D6349" t="s">
        <v>472</v>
      </c>
      <c r="E6349" t="s">
        <v>311</v>
      </c>
      <c r="F6349" t="s">
        <v>348</v>
      </c>
      <c r="G6349" t="s">
        <v>195</v>
      </c>
      <c r="H6349" t="s">
        <v>350</v>
      </c>
      <c r="I6349" t="s">
        <v>208</v>
      </c>
      <c r="J6349" t="s">
        <v>351</v>
      </c>
      <c r="K6349" t="s">
        <v>191</v>
      </c>
      <c r="M6349" t="s">
        <v>495</v>
      </c>
      <c r="N6349" t="s">
        <v>206</v>
      </c>
      <c r="O6349" t="s">
        <v>265</v>
      </c>
      <c r="P6349">
        <v>2050</v>
      </c>
      <c r="Q6349">
        <v>0.15</v>
      </c>
    </row>
    <row r="6350" spans="1:17" x14ac:dyDescent="0.25">
      <c r="A6350" t="s">
        <v>521</v>
      </c>
      <c r="B6350" t="s">
        <v>522</v>
      </c>
      <c r="C6350" t="s">
        <v>509</v>
      </c>
      <c r="D6350" t="s">
        <v>472</v>
      </c>
      <c r="E6350" t="s">
        <v>311</v>
      </c>
      <c r="F6350" t="s">
        <v>348</v>
      </c>
      <c r="G6350" t="s">
        <v>195</v>
      </c>
      <c r="H6350" t="s">
        <v>207</v>
      </c>
      <c r="I6350" t="s">
        <v>208</v>
      </c>
      <c r="J6350" t="s">
        <v>209</v>
      </c>
      <c r="K6350" t="s">
        <v>191</v>
      </c>
      <c r="M6350" t="s">
        <v>495</v>
      </c>
      <c r="N6350" t="s">
        <v>206</v>
      </c>
      <c r="O6350" t="s">
        <v>194</v>
      </c>
      <c r="P6350">
        <v>2015</v>
      </c>
      <c r="Q6350">
        <v>0.1541007898</v>
      </c>
    </row>
    <row r="6351" spans="1:17" x14ac:dyDescent="0.25">
      <c r="A6351" t="s">
        <v>521</v>
      </c>
      <c r="B6351" t="s">
        <v>522</v>
      </c>
      <c r="C6351" t="s">
        <v>509</v>
      </c>
      <c r="D6351" t="s">
        <v>472</v>
      </c>
      <c r="E6351" t="s">
        <v>311</v>
      </c>
      <c r="F6351" t="s">
        <v>348</v>
      </c>
      <c r="G6351" t="s">
        <v>195</v>
      </c>
      <c r="H6351" t="s">
        <v>207</v>
      </c>
      <c r="I6351" t="s">
        <v>208</v>
      </c>
      <c r="J6351" t="s">
        <v>209</v>
      </c>
      <c r="K6351" t="s">
        <v>191</v>
      </c>
      <c r="M6351" t="s">
        <v>495</v>
      </c>
      <c r="N6351" t="s">
        <v>206</v>
      </c>
      <c r="O6351" t="s">
        <v>194</v>
      </c>
      <c r="P6351">
        <v>2020</v>
      </c>
      <c r="Q6351">
        <v>0.1541007898</v>
      </c>
    </row>
    <row r="6352" spans="1:17" x14ac:dyDescent="0.25">
      <c r="A6352" t="s">
        <v>521</v>
      </c>
      <c r="B6352" t="s">
        <v>522</v>
      </c>
      <c r="C6352" t="s">
        <v>509</v>
      </c>
      <c r="D6352" t="s">
        <v>472</v>
      </c>
      <c r="E6352" t="s">
        <v>311</v>
      </c>
      <c r="F6352" t="s">
        <v>348</v>
      </c>
      <c r="G6352" t="s">
        <v>195</v>
      </c>
      <c r="H6352" t="s">
        <v>207</v>
      </c>
      <c r="I6352" t="s">
        <v>208</v>
      </c>
      <c r="J6352" t="s">
        <v>209</v>
      </c>
      <c r="K6352" t="s">
        <v>191</v>
      </c>
      <c r="M6352" t="s">
        <v>495</v>
      </c>
      <c r="N6352" t="s">
        <v>206</v>
      </c>
      <c r="O6352" t="s">
        <v>264</v>
      </c>
      <c r="P6352">
        <v>2020</v>
      </c>
      <c r="Q6352">
        <v>0.15</v>
      </c>
    </row>
    <row r="6353" spans="1:17" x14ac:dyDescent="0.25">
      <c r="A6353" t="s">
        <v>521</v>
      </c>
      <c r="B6353" t="s">
        <v>522</v>
      </c>
      <c r="C6353" t="s">
        <v>509</v>
      </c>
      <c r="D6353" t="s">
        <v>472</v>
      </c>
      <c r="E6353" t="s">
        <v>311</v>
      </c>
      <c r="F6353" t="s">
        <v>348</v>
      </c>
      <c r="G6353" t="s">
        <v>195</v>
      </c>
      <c r="H6353" t="s">
        <v>207</v>
      </c>
      <c r="I6353" t="s">
        <v>208</v>
      </c>
      <c r="J6353" t="s">
        <v>209</v>
      </c>
      <c r="K6353" t="s">
        <v>191</v>
      </c>
      <c r="M6353" t="s">
        <v>495</v>
      </c>
      <c r="N6353" t="s">
        <v>206</v>
      </c>
      <c r="O6353" t="s">
        <v>265</v>
      </c>
      <c r="P6353">
        <v>2020</v>
      </c>
      <c r="Q6353">
        <v>0.16</v>
      </c>
    </row>
    <row r="6354" spans="1:17" x14ac:dyDescent="0.25">
      <c r="A6354" t="s">
        <v>521</v>
      </c>
      <c r="B6354" t="s">
        <v>522</v>
      </c>
      <c r="C6354" t="s">
        <v>509</v>
      </c>
      <c r="D6354" t="s">
        <v>472</v>
      </c>
      <c r="E6354" t="s">
        <v>311</v>
      </c>
      <c r="F6354" t="s">
        <v>348</v>
      </c>
      <c r="G6354" t="s">
        <v>195</v>
      </c>
      <c r="H6354" t="s">
        <v>207</v>
      </c>
      <c r="I6354" t="s">
        <v>208</v>
      </c>
      <c r="J6354" t="s">
        <v>209</v>
      </c>
      <c r="K6354" t="s">
        <v>191</v>
      </c>
      <c r="M6354" t="s">
        <v>495</v>
      </c>
      <c r="N6354" t="s">
        <v>206</v>
      </c>
      <c r="O6354" t="s">
        <v>194</v>
      </c>
      <c r="P6354">
        <v>2030</v>
      </c>
      <c r="Q6354">
        <v>0.15456002730000001</v>
      </c>
    </row>
    <row r="6355" spans="1:17" x14ac:dyDescent="0.25">
      <c r="A6355" t="s">
        <v>521</v>
      </c>
      <c r="B6355" t="s">
        <v>522</v>
      </c>
      <c r="C6355" t="s">
        <v>509</v>
      </c>
      <c r="D6355" t="s">
        <v>472</v>
      </c>
      <c r="E6355" t="s">
        <v>311</v>
      </c>
      <c r="F6355" t="s">
        <v>348</v>
      </c>
      <c r="G6355" t="s">
        <v>195</v>
      </c>
      <c r="H6355" t="s">
        <v>207</v>
      </c>
      <c r="I6355" t="s">
        <v>208</v>
      </c>
      <c r="J6355" t="s">
        <v>209</v>
      </c>
      <c r="K6355" t="s">
        <v>191</v>
      </c>
      <c r="M6355" t="s">
        <v>495</v>
      </c>
      <c r="N6355" t="s">
        <v>206</v>
      </c>
      <c r="O6355" t="s">
        <v>194</v>
      </c>
      <c r="P6355">
        <v>2050</v>
      </c>
      <c r="Q6355">
        <v>0.15227127779999999</v>
      </c>
    </row>
    <row r="6356" spans="1:17" x14ac:dyDescent="0.25">
      <c r="A6356" t="s">
        <v>521</v>
      </c>
      <c r="B6356" t="s">
        <v>522</v>
      </c>
      <c r="C6356" t="s">
        <v>509</v>
      </c>
      <c r="D6356" t="s">
        <v>472</v>
      </c>
      <c r="E6356" t="s">
        <v>311</v>
      </c>
      <c r="F6356" t="s">
        <v>348</v>
      </c>
      <c r="G6356" t="s">
        <v>195</v>
      </c>
      <c r="H6356" t="s">
        <v>207</v>
      </c>
      <c r="I6356" t="s">
        <v>208</v>
      </c>
      <c r="J6356" t="s">
        <v>209</v>
      </c>
      <c r="K6356" t="s">
        <v>191</v>
      </c>
      <c r="M6356" t="s">
        <v>495</v>
      </c>
      <c r="N6356" t="s">
        <v>206</v>
      </c>
      <c r="O6356" t="s">
        <v>264</v>
      </c>
      <c r="P6356">
        <v>2050</v>
      </c>
      <c r="Q6356">
        <v>0.14000000000000001</v>
      </c>
    </row>
    <row r="6357" spans="1:17" x14ac:dyDescent="0.25">
      <c r="A6357" t="s">
        <v>521</v>
      </c>
      <c r="B6357" t="s">
        <v>522</v>
      </c>
      <c r="C6357" t="s">
        <v>509</v>
      </c>
      <c r="D6357" t="s">
        <v>472</v>
      </c>
      <c r="E6357" t="s">
        <v>311</v>
      </c>
      <c r="F6357" t="s">
        <v>348</v>
      </c>
      <c r="G6357" t="s">
        <v>195</v>
      </c>
      <c r="H6357" t="s">
        <v>207</v>
      </c>
      <c r="I6357" t="s">
        <v>208</v>
      </c>
      <c r="J6357" t="s">
        <v>209</v>
      </c>
      <c r="K6357" t="s">
        <v>191</v>
      </c>
      <c r="M6357" t="s">
        <v>495</v>
      </c>
      <c r="N6357" t="s">
        <v>206</v>
      </c>
      <c r="O6357" t="s">
        <v>265</v>
      </c>
      <c r="P6357">
        <v>2050</v>
      </c>
      <c r="Q6357">
        <v>0.16</v>
      </c>
    </row>
    <row r="6358" spans="1:17" x14ac:dyDescent="0.25">
      <c r="A6358" t="s">
        <v>521</v>
      </c>
      <c r="B6358" t="s">
        <v>522</v>
      </c>
      <c r="C6358" t="s">
        <v>509</v>
      </c>
      <c r="D6358" t="s">
        <v>472</v>
      </c>
      <c r="E6358" t="s">
        <v>311</v>
      </c>
      <c r="F6358" t="s">
        <v>348</v>
      </c>
      <c r="G6358" t="s">
        <v>195</v>
      </c>
      <c r="H6358" t="s">
        <v>352</v>
      </c>
      <c r="I6358" t="s">
        <v>135</v>
      </c>
      <c r="K6358" t="s">
        <v>191</v>
      </c>
      <c r="O6358" t="s">
        <v>194</v>
      </c>
      <c r="P6358">
        <v>2015</v>
      </c>
      <c r="Q6358">
        <v>0.03</v>
      </c>
    </row>
    <row r="6359" spans="1:17" x14ac:dyDescent="0.25">
      <c r="A6359" t="s">
        <v>521</v>
      </c>
      <c r="B6359" t="s">
        <v>522</v>
      </c>
      <c r="C6359" t="s">
        <v>509</v>
      </c>
      <c r="D6359" t="s">
        <v>472</v>
      </c>
      <c r="E6359" t="s">
        <v>311</v>
      </c>
      <c r="F6359" t="s">
        <v>348</v>
      </c>
      <c r="G6359" t="s">
        <v>195</v>
      </c>
      <c r="H6359" t="s">
        <v>352</v>
      </c>
      <c r="I6359" t="s">
        <v>135</v>
      </c>
      <c r="K6359" t="s">
        <v>191</v>
      </c>
      <c r="O6359" t="s">
        <v>194</v>
      </c>
      <c r="P6359">
        <v>2020</v>
      </c>
      <c r="Q6359">
        <v>0.03</v>
      </c>
    </row>
    <row r="6360" spans="1:17" x14ac:dyDescent="0.25">
      <c r="A6360" t="s">
        <v>521</v>
      </c>
      <c r="B6360" t="s">
        <v>522</v>
      </c>
      <c r="C6360" t="s">
        <v>509</v>
      </c>
      <c r="D6360" t="s">
        <v>472</v>
      </c>
      <c r="E6360" t="s">
        <v>311</v>
      </c>
      <c r="F6360" t="s">
        <v>348</v>
      </c>
      <c r="G6360" t="s">
        <v>195</v>
      </c>
      <c r="H6360" t="s">
        <v>352</v>
      </c>
      <c r="I6360" t="s">
        <v>135</v>
      </c>
      <c r="K6360" t="s">
        <v>191</v>
      </c>
      <c r="O6360" t="s">
        <v>264</v>
      </c>
      <c r="P6360">
        <v>2020</v>
      </c>
      <c r="Q6360">
        <v>0.03</v>
      </c>
    </row>
    <row r="6361" spans="1:17" x14ac:dyDescent="0.25">
      <c r="A6361" t="s">
        <v>521</v>
      </c>
      <c r="B6361" t="s">
        <v>522</v>
      </c>
      <c r="C6361" t="s">
        <v>509</v>
      </c>
      <c r="D6361" t="s">
        <v>472</v>
      </c>
      <c r="E6361" t="s">
        <v>311</v>
      </c>
      <c r="F6361" t="s">
        <v>348</v>
      </c>
      <c r="G6361" t="s">
        <v>195</v>
      </c>
      <c r="H6361" t="s">
        <v>352</v>
      </c>
      <c r="I6361" t="s">
        <v>135</v>
      </c>
      <c r="K6361" t="s">
        <v>191</v>
      </c>
      <c r="O6361" t="s">
        <v>265</v>
      </c>
      <c r="P6361">
        <v>2020</v>
      </c>
      <c r="Q6361">
        <v>0.03</v>
      </c>
    </row>
    <row r="6362" spans="1:17" x14ac:dyDescent="0.25">
      <c r="A6362" t="s">
        <v>521</v>
      </c>
      <c r="B6362" t="s">
        <v>522</v>
      </c>
      <c r="C6362" t="s">
        <v>509</v>
      </c>
      <c r="D6362" t="s">
        <v>472</v>
      </c>
      <c r="E6362" t="s">
        <v>311</v>
      </c>
      <c r="F6362" t="s">
        <v>348</v>
      </c>
      <c r="G6362" t="s">
        <v>195</v>
      </c>
      <c r="H6362" t="s">
        <v>352</v>
      </c>
      <c r="I6362" t="s">
        <v>135</v>
      </c>
      <c r="K6362" t="s">
        <v>191</v>
      </c>
      <c r="O6362" t="s">
        <v>194</v>
      </c>
      <c r="P6362">
        <v>2030</v>
      </c>
      <c r="Q6362">
        <v>0.03</v>
      </c>
    </row>
    <row r="6363" spans="1:17" x14ac:dyDescent="0.25">
      <c r="A6363" t="s">
        <v>521</v>
      </c>
      <c r="B6363" t="s">
        <v>522</v>
      </c>
      <c r="C6363" t="s">
        <v>509</v>
      </c>
      <c r="D6363" t="s">
        <v>472</v>
      </c>
      <c r="E6363" t="s">
        <v>311</v>
      </c>
      <c r="F6363" t="s">
        <v>348</v>
      </c>
      <c r="G6363" t="s">
        <v>195</v>
      </c>
      <c r="H6363" t="s">
        <v>352</v>
      </c>
      <c r="I6363" t="s">
        <v>135</v>
      </c>
      <c r="K6363" t="s">
        <v>191</v>
      </c>
      <c r="O6363" t="s">
        <v>194</v>
      </c>
      <c r="P6363">
        <v>2050</v>
      </c>
      <c r="Q6363">
        <v>0.03</v>
      </c>
    </row>
    <row r="6364" spans="1:17" x14ac:dyDescent="0.25">
      <c r="A6364" t="s">
        <v>521</v>
      </c>
      <c r="B6364" t="s">
        <v>522</v>
      </c>
      <c r="C6364" t="s">
        <v>509</v>
      </c>
      <c r="D6364" t="s">
        <v>472</v>
      </c>
      <c r="E6364" t="s">
        <v>311</v>
      </c>
      <c r="F6364" t="s">
        <v>348</v>
      </c>
      <c r="G6364" t="s">
        <v>195</v>
      </c>
      <c r="H6364" t="s">
        <v>352</v>
      </c>
      <c r="I6364" t="s">
        <v>135</v>
      </c>
      <c r="K6364" t="s">
        <v>191</v>
      </c>
      <c r="O6364" t="s">
        <v>264</v>
      </c>
      <c r="P6364">
        <v>2050</v>
      </c>
      <c r="Q6364">
        <v>0.03</v>
      </c>
    </row>
    <row r="6365" spans="1:17" x14ac:dyDescent="0.25">
      <c r="A6365" t="s">
        <v>521</v>
      </c>
      <c r="B6365" t="s">
        <v>522</v>
      </c>
      <c r="C6365" t="s">
        <v>509</v>
      </c>
      <c r="D6365" t="s">
        <v>472</v>
      </c>
      <c r="E6365" t="s">
        <v>311</v>
      </c>
      <c r="F6365" t="s">
        <v>348</v>
      </c>
      <c r="G6365" t="s">
        <v>195</v>
      </c>
      <c r="H6365" t="s">
        <v>352</v>
      </c>
      <c r="I6365" t="s">
        <v>135</v>
      </c>
      <c r="K6365" t="s">
        <v>191</v>
      </c>
      <c r="O6365" t="s">
        <v>265</v>
      </c>
      <c r="P6365">
        <v>2050</v>
      </c>
      <c r="Q6365">
        <v>0.03</v>
      </c>
    </row>
    <row r="6366" spans="1:17" x14ac:dyDescent="0.25">
      <c r="A6366" t="s">
        <v>521</v>
      </c>
      <c r="B6366" t="s">
        <v>522</v>
      </c>
      <c r="C6366" t="s">
        <v>509</v>
      </c>
      <c r="D6366" t="s">
        <v>472</v>
      </c>
      <c r="E6366" t="s">
        <v>311</v>
      </c>
      <c r="F6366" t="s">
        <v>348</v>
      </c>
      <c r="G6366" t="s">
        <v>195</v>
      </c>
      <c r="H6366" t="s">
        <v>212</v>
      </c>
      <c r="I6366" t="s">
        <v>213</v>
      </c>
      <c r="K6366" t="s">
        <v>214</v>
      </c>
      <c r="M6366" t="s">
        <v>199</v>
      </c>
      <c r="O6366" t="s">
        <v>194</v>
      </c>
      <c r="P6366">
        <v>2015</v>
      </c>
      <c r="Q6366">
        <v>3.0820157969999999</v>
      </c>
    </row>
    <row r="6367" spans="1:17" x14ac:dyDescent="0.25">
      <c r="A6367" t="s">
        <v>521</v>
      </c>
      <c r="B6367" t="s">
        <v>522</v>
      </c>
      <c r="C6367" t="s">
        <v>509</v>
      </c>
      <c r="D6367" t="s">
        <v>472</v>
      </c>
      <c r="E6367" t="s">
        <v>311</v>
      </c>
      <c r="F6367" t="s">
        <v>348</v>
      </c>
      <c r="G6367" t="s">
        <v>195</v>
      </c>
      <c r="H6367" t="s">
        <v>212</v>
      </c>
      <c r="I6367" t="s">
        <v>213</v>
      </c>
      <c r="K6367" t="s">
        <v>214</v>
      </c>
      <c r="M6367" t="s">
        <v>199</v>
      </c>
      <c r="O6367" t="s">
        <v>194</v>
      </c>
      <c r="P6367">
        <v>2020</v>
      </c>
      <c r="Q6367">
        <v>3.0820157969999999</v>
      </c>
    </row>
    <row r="6368" spans="1:17" x14ac:dyDescent="0.25">
      <c r="A6368" t="s">
        <v>521</v>
      </c>
      <c r="B6368" t="s">
        <v>522</v>
      </c>
      <c r="C6368" t="s">
        <v>509</v>
      </c>
      <c r="D6368" t="s">
        <v>472</v>
      </c>
      <c r="E6368" t="s">
        <v>311</v>
      </c>
      <c r="F6368" t="s">
        <v>348</v>
      </c>
      <c r="G6368" t="s">
        <v>195</v>
      </c>
      <c r="H6368" t="s">
        <v>212</v>
      </c>
      <c r="I6368" t="s">
        <v>213</v>
      </c>
      <c r="K6368" t="s">
        <v>214</v>
      </c>
      <c r="M6368" t="s">
        <v>199</v>
      </c>
      <c r="O6368" t="s">
        <v>264</v>
      </c>
      <c r="P6368">
        <v>2020</v>
      </c>
      <c r="Q6368">
        <v>3.0028984419999998</v>
      </c>
    </row>
    <row r="6369" spans="1:17" x14ac:dyDescent="0.25">
      <c r="A6369" t="s">
        <v>521</v>
      </c>
      <c r="B6369" t="s">
        <v>522</v>
      </c>
      <c r="C6369" t="s">
        <v>509</v>
      </c>
      <c r="D6369" t="s">
        <v>472</v>
      </c>
      <c r="E6369" t="s">
        <v>311</v>
      </c>
      <c r="F6369" t="s">
        <v>348</v>
      </c>
      <c r="G6369" t="s">
        <v>195</v>
      </c>
      <c r="H6369" t="s">
        <v>212</v>
      </c>
      <c r="I6369" t="s">
        <v>213</v>
      </c>
      <c r="K6369" t="s">
        <v>214</v>
      </c>
      <c r="M6369" t="s">
        <v>199</v>
      </c>
      <c r="O6369" t="s">
        <v>265</v>
      </c>
      <c r="P6369">
        <v>2020</v>
      </c>
      <c r="Q6369">
        <v>3.117738057</v>
      </c>
    </row>
    <row r="6370" spans="1:17" x14ac:dyDescent="0.25">
      <c r="A6370" t="s">
        <v>521</v>
      </c>
      <c r="B6370" t="s">
        <v>522</v>
      </c>
      <c r="C6370" t="s">
        <v>509</v>
      </c>
      <c r="D6370" t="s">
        <v>472</v>
      </c>
      <c r="E6370" t="s">
        <v>311</v>
      </c>
      <c r="F6370" t="s">
        <v>348</v>
      </c>
      <c r="G6370" t="s">
        <v>195</v>
      </c>
      <c r="H6370" t="s">
        <v>212</v>
      </c>
      <c r="I6370" t="s">
        <v>213</v>
      </c>
      <c r="K6370" t="s">
        <v>214</v>
      </c>
      <c r="M6370" t="s">
        <v>199</v>
      </c>
      <c r="O6370" t="s">
        <v>194</v>
      </c>
      <c r="P6370">
        <v>2030</v>
      </c>
      <c r="Q6370">
        <v>3.0912005470000001</v>
      </c>
    </row>
    <row r="6371" spans="1:17" x14ac:dyDescent="0.25">
      <c r="A6371" t="s">
        <v>521</v>
      </c>
      <c r="B6371" t="s">
        <v>522</v>
      </c>
      <c r="C6371" t="s">
        <v>509</v>
      </c>
      <c r="D6371" t="s">
        <v>472</v>
      </c>
      <c r="E6371" t="s">
        <v>311</v>
      </c>
      <c r="F6371" t="s">
        <v>348</v>
      </c>
      <c r="G6371" t="s">
        <v>195</v>
      </c>
      <c r="H6371" t="s">
        <v>212</v>
      </c>
      <c r="I6371" t="s">
        <v>213</v>
      </c>
      <c r="K6371" t="s">
        <v>214</v>
      </c>
      <c r="M6371" t="s">
        <v>199</v>
      </c>
      <c r="O6371" t="s">
        <v>194</v>
      </c>
      <c r="P6371">
        <v>2050</v>
      </c>
      <c r="Q6371">
        <v>3.0454255560000001</v>
      </c>
    </row>
    <row r="6372" spans="1:17" x14ac:dyDescent="0.25">
      <c r="A6372" t="s">
        <v>521</v>
      </c>
      <c r="B6372" t="s">
        <v>522</v>
      </c>
      <c r="C6372" t="s">
        <v>509</v>
      </c>
      <c r="D6372" t="s">
        <v>472</v>
      </c>
      <c r="E6372" t="s">
        <v>311</v>
      </c>
      <c r="F6372" t="s">
        <v>348</v>
      </c>
      <c r="G6372" t="s">
        <v>195</v>
      </c>
      <c r="H6372" t="s">
        <v>212</v>
      </c>
      <c r="I6372" t="s">
        <v>213</v>
      </c>
      <c r="K6372" t="s">
        <v>214</v>
      </c>
      <c r="M6372" t="s">
        <v>199</v>
      </c>
      <c r="O6372" t="s">
        <v>264</v>
      </c>
      <c r="P6372">
        <v>2050</v>
      </c>
      <c r="Q6372">
        <v>2.9543235879999998</v>
      </c>
    </row>
    <row r="6373" spans="1:17" x14ac:dyDescent="0.25">
      <c r="A6373" t="s">
        <v>521</v>
      </c>
      <c r="B6373" t="s">
        <v>522</v>
      </c>
      <c r="C6373" t="s">
        <v>509</v>
      </c>
      <c r="D6373" t="s">
        <v>472</v>
      </c>
      <c r="E6373" t="s">
        <v>311</v>
      </c>
      <c r="F6373" t="s">
        <v>348</v>
      </c>
      <c r="G6373" t="s">
        <v>195</v>
      </c>
      <c r="H6373" t="s">
        <v>212</v>
      </c>
      <c r="I6373" t="s">
        <v>213</v>
      </c>
      <c r="K6373" t="s">
        <v>214</v>
      </c>
      <c r="M6373" t="s">
        <v>199</v>
      </c>
      <c r="O6373" t="s">
        <v>265</v>
      </c>
      <c r="P6373">
        <v>2050</v>
      </c>
      <c r="Q6373">
        <v>3.1214310360000002</v>
      </c>
    </row>
    <row r="6374" spans="1:17" x14ac:dyDescent="0.25">
      <c r="A6374" t="s">
        <v>521</v>
      </c>
      <c r="B6374" t="s">
        <v>522</v>
      </c>
      <c r="C6374" t="s">
        <v>509</v>
      </c>
      <c r="D6374" t="s">
        <v>472</v>
      </c>
      <c r="E6374" t="s">
        <v>311</v>
      </c>
      <c r="F6374" t="s">
        <v>348</v>
      </c>
      <c r="G6374" t="s">
        <v>195</v>
      </c>
      <c r="H6374" t="s">
        <v>354</v>
      </c>
      <c r="I6374" t="s">
        <v>136</v>
      </c>
      <c r="K6374" t="s">
        <v>275</v>
      </c>
      <c r="O6374" t="s">
        <v>194</v>
      </c>
      <c r="P6374">
        <v>2015</v>
      </c>
      <c r="Q6374">
        <v>3</v>
      </c>
    </row>
    <row r="6375" spans="1:17" x14ac:dyDescent="0.25">
      <c r="A6375" t="s">
        <v>521</v>
      </c>
      <c r="B6375" t="s">
        <v>522</v>
      </c>
      <c r="C6375" t="s">
        <v>509</v>
      </c>
      <c r="D6375" t="s">
        <v>472</v>
      </c>
      <c r="E6375" t="s">
        <v>311</v>
      </c>
      <c r="F6375" t="s">
        <v>348</v>
      </c>
      <c r="G6375" t="s">
        <v>195</v>
      </c>
      <c r="H6375" t="s">
        <v>354</v>
      </c>
      <c r="I6375" t="s">
        <v>136</v>
      </c>
      <c r="K6375" t="s">
        <v>275</v>
      </c>
      <c r="O6375" t="s">
        <v>194</v>
      </c>
      <c r="P6375">
        <v>2020</v>
      </c>
      <c r="Q6375">
        <v>3</v>
      </c>
    </row>
    <row r="6376" spans="1:17" x14ac:dyDescent="0.25">
      <c r="A6376" t="s">
        <v>521</v>
      </c>
      <c r="B6376" t="s">
        <v>522</v>
      </c>
      <c r="C6376" t="s">
        <v>509</v>
      </c>
      <c r="D6376" t="s">
        <v>472</v>
      </c>
      <c r="E6376" t="s">
        <v>311</v>
      </c>
      <c r="F6376" t="s">
        <v>348</v>
      </c>
      <c r="G6376" t="s">
        <v>195</v>
      </c>
      <c r="H6376" t="s">
        <v>354</v>
      </c>
      <c r="I6376" t="s">
        <v>136</v>
      </c>
      <c r="K6376" t="s">
        <v>275</v>
      </c>
      <c r="O6376" t="s">
        <v>264</v>
      </c>
      <c r="P6376">
        <v>2020</v>
      </c>
      <c r="Q6376">
        <v>2.5499999999999998</v>
      </c>
    </row>
    <row r="6377" spans="1:17" x14ac:dyDescent="0.25">
      <c r="A6377" t="s">
        <v>521</v>
      </c>
      <c r="B6377" t="s">
        <v>522</v>
      </c>
      <c r="C6377" t="s">
        <v>509</v>
      </c>
      <c r="D6377" t="s">
        <v>472</v>
      </c>
      <c r="E6377" t="s">
        <v>311</v>
      </c>
      <c r="F6377" t="s">
        <v>348</v>
      </c>
      <c r="G6377" t="s">
        <v>195</v>
      </c>
      <c r="H6377" t="s">
        <v>354</v>
      </c>
      <c r="I6377" t="s">
        <v>136</v>
      </c>
      <c r="K6377" t="s">
        <v>275</v>
      </c>
      <c r="O6377" t="s">
        <v>265</v>
      </c>
      <c r="P6377">
        <v>2020</v>
      </c>
      <c r="Q6377">
        <v>3.45</v>
      </c>
    </row>
    <row r="6378" spans="1:17" x14ac:dyDescent="0.25">
      <c r="A6378" t="s">
        <v>521</v>
      </c>
      <c r="B6378" t="s">
        <v>522</v>
      </c>
      <c r="C6378" t="s">
        <v>509</v>
      </c>
      <c r="D6378" t="s">
        <v>472</v>
      </c>
      <c r="E6378" t="s">
        <v>311</v>
      </c>
      <c r="F6378" t="s">
        <v>348</v>
      </c>
      <c r="G6378" t="s">
        <v>195</v>
      </c>
      <c r="H6378" t="s">
        <v>354</v>
      </c>
      <c r="I6378" t="s">
        <v>136</v>
      </c>
      <c r="K6378" t="s">
        <v>275</v>
      </c>
      <c r="O6378" t="s">
        <v>194</v>
      </c>
      <c r="P6378">
        <v>2030</v>
      </c>
      <c r="Q6378">
        <v>3</v>
      </c>
    </row>
    <row r="6379" spans="1:17" x14ac:dyDescent="0.25">
      <c r="A6379" t="s">
        <v>521</v>
      </c>
      <c r="B6379" t="s">
        <v>522</v>
      </c>
      <c r="C6379" t="s">
        <v>509</v>
      </c>
      <c r="D6379" t="s">
        <v>472</v>
      </c>
      <c r="E6379" t="s">
        <v>311</v>
      </c>
      <c r="F6379" t="s">
        <v>348</v>
      </c>
      <c r="G6379" t="s">
        <v>195</v>
      </c>
      <c r="H6379" t="s">
        <v>354</v>
      </c>
      <c r="I6379" t="s">
        <v>136</v>
      </c>
      <c r="K6379" t="s">
        <v>275</v>
      </c>
      <c r="O6379" t="s">
        <v>194</v>
      </c>
      <c r="P6379">
        <v>2050</v>
      </c>
      <c r="Q6379">
        <v>3</v>
      </c>
    </row>
    <row r="6380" spans="1:17" x14ac:dyDescent="0.25">
      <c r="A6380" t="s">
        <v>521</v>
      </c>
      <c r="B6380" t="s">
        <v>522</v>
      </c>
      <c r="C6380" t="s">
        <v>509</v>
      </c>
      <c r="D6380" t="s">
        <v>472</v>
      </c>
      <c r="E6380" t="s">
        <v>311</v>
      </c>
      <c r="F6380" t="s">
        <v>348</v>
      </c>
      <c r="G6380" t="s">
        <v>195</v>
      </c>
      <c r="H6380" t="s">
        <v>354</v>
      </c>
      <c r="I6380" t="s">
        <v>136</v>
      </c>
      <c r="K6380" t="s">
        <v>275</v>
      </c>
      <c r="O6380" t="s">
        <v>264</v>
      </c>
      <c r="P6380">
        <v>2050</v>
      </c>
      <c r="Q6380">
        <v>2.25</v>
      </c>
    </row>
    <row r="6381" spans="1:17" x14ac:dyDescent="0.25">
      <c r="A6381" t="s">
        <v>521</v>
      </c>
      <c r="B6381" t="s">
        <v>522</v>
      </c>
      <c r="C6381" t="s">
        <v>509</v>
      </c>
      <c r="D6381" t="s">
        <v>472</v>
      </c>
      <c r="E6381" t="s">
        <v>311</v>
      </c>
      <c r="F6381" t="s">
        <v>348</v>
      </c>
      <c r="G6381" t="s">
        <v>195</v>
      </c>
      <c r="H6381" t="s">
        <v>354</v>
      </c>
      <c r="I6381" t="s">
        <v>136</v>
      </c>
      <c r="K6381" t="s">
        <v>275</v>
      </c>
      <c r="O6381" t="s">
        <v>265</v>
      </c>
      <c r="P6381">
        <v>2050</v>
      </c>
      <c r="Q6381">
        <v>3.75</v>
      </c>
    </row>
    <row r="6382" spans="1:17" x14ac:dyDescent="0.25">
      <c r="A6382" t="s">
        <v>521</v>
      </c>
      <c r="B6382" t="s">
        <v>522</v>
      </c>
      <c r="C6382" t="s">
        <v>509</v>
      </c>
      <c r="D6382" t="s">
        <v>472</v>
      </c>
      <c r="E6382" t="s">
        <v>311</v>
      </c>
      <c r="F6382" t="s">
        <v>348</v>
      </c>
      <c r="G6382" t="s">
        <v>195</v>
      </c>
      <c r="H6382" t="s">
        <v>355</v>
      </c>
      <c r="I6382" t="s">
        <v>277</v>
      </c>
      <c r="K6382" t="s">
        <v>278</v>
      </c>
      <c r="O6382" t="s">
        <v>194</v>
      </c>
      <c r="P6382">
        <v>2015</v>
      </c>
      <c r="Q6382">
        <v>0.48669445500000003</v>
      </c>
    </row>
    <row r="6383" spans="1:17" x14ac:dyDescent="0.25">
      <c r="A6383" t="s">
        <v>521</v>
      </c>
      <c r="B6383" t="s">
        <v>522</v>
      </c>
      <c r="C6383" t="s">
        <v>509</v>
      </c>
      <c r="D6383" t="s">
        <v>472</v>
      </c>
      <c r="E6383" t="s">
        <v>311</v>
      </c>
      <c r="F6383" t="s">
        <v>348</v>
      </c>
      <c r="G6383" t="s">
        <v>195</v>
      </c>
      <c r="H6383" t="s">
        <v>355</v>
      </c>
      <c r="I6383" t="s">
        <v>277</v>
      </c>
      <c r="K6383" t="s">
        <v>278</v>
      </c>
      <c r="O6383" t="s">
        <v>194</v>
      </c>
      <c r="P6383">
        <v>2020</v>
      </c>
      <c r="Q6383">
        <v>0.48669445500000003</v>
      </c>
    </row>
    <row r="6384" spans="1:17" x14ac:dyDescent="0.25">
      <c r="A6384" t="s">
        <v>521</v>
      </c>
      <c r="B6384" t="s">
        <v>522</v>
      </c>
      <c r="C6384" t="s">
        <v>509</v>
      </c>
      <c r="D6384" t="s">
        <v>472</v>
      </c>
      <c r="E6384" t="s">
        <v>311</v>
      </c>
      <c r="F6384" t="s">
        <v>348</v>
      </c>
      <c r="G6384" t="s">
        <v>195</v>
      </c>
      <c r="H6384" t="s">
        <v>355</v>
      </c>
      <c r="I6384" t="s">
        <v>277</v>
      </c>
      <c r="K6384" t="s">
        <v>278</v>
      </c>
      <c r="O6384" t="s">
        <v>264</v>
      </c>
      <c r="P6384">
        <v>2020</v>
      </c>
      <c r="Q6384">
        <v>0.41369028699999999</v>
      </c>
    </row>
    <row r="6385" spans="1:17" x14ac:dyDescent="0.25">
      <c r="A6385" t="s">
        <v>521</v>
      </c>
      <c r="B6385" t="s">
        <v>522</v>
      </c>
      <c r="C6385" t="s">
        <v>509</v>
      </c>
      <c r="D6385" t="s">
        <v>472</v>
      </c>
      <c r="E6385" t="s">
        <v>311</v>
      </c>
      <c r="F6385" t="s">
        <v>348</v>
      </c>
      <c r="G6385" t="s">
        <v>195</v>
      </c>
      <c r="H6385" t="s">
        <v>355</v>
      </c>
      <c r="I6385" t="s">
        <v>277</v>
      </c>
      <c r="K6385" t="s">
        <v>278</v>
      </c>
      <c r="O6385" t="s">
        <v>265</v>
      </c>
      <c r="P6385">
        <v>2020</v>
      </c>
      <c r="Q6385">
        <v>0.55969862400000003</v>
      </c>
    </row>
    <row r="6386" spans="1:17" x14ac:dyDescent="0.25">
      <c r="A6386" t="s">
        <v>521</v>
      </c>
      <c r="B6386" t="s">
        <v>522</v>
      </c>
      <c r="C6386" t="s">
        <v>509</v>
      </c>
      <c r="D6386" t="s">
        <v>472</v>
      </c>
      <c r="E6386" t="s">
        <v>311</v>
      </c>
      <c r="F6386" t="s">
        <v>348</v>
      </c>
      <c r="G6386" t="s">
        <v>195</v>
      </c>
      <c r="H6386" t="s">
        <v>355</v>
      </c>
      <c r="I6386" t="s">
        <v>277</v>
      </c>
      <c r="K6386" t="s">
        <v>278</v>
      </c>
      <c r="O6386" t="s">
        <v>194</v>
      </c>
      <c r="P6386">
        <v>2030</v>
      </c>
      <c r="Q6386">
        <v>0.48524836100000002</v>
      </c>
    </row>
    <row r="6387" spans="1:17" x14ac:dyDescent="0.25">
      <c r="A6387" t="s">
        <v>521</v>
      </c>
      <c r="B6387" t="s">
        <v>522</v>
      </c>
      <c r="C6387" t="s">
        <v>509</v>
      </c>
      <c r="D6387" t="s">
        <v>472</v>
      </c>
      <c r="E6387" t="s">
        <v>311</v>
      </c>
      <c r="F6387" t="s">
        <v>348</v>
      </c>
      <c r="G6387" t="s">
        <v>195</v>
      </c>
      <c r="H6387" t="s">
        <v>355</v>
      </c>
      <c r="I6387" t="s">
        <v>277</v>
      </c>
      <c r="K6387" t="s">
        <v>278</v>
      </c>
      <c r="O6387" t="s">
        <v>194</v>
      </c>
      <c r="P6387">
        <v>2050</v>
      </c>
      <c r="Q6387">
        <v>0.49254200199999998</v>
      </c>
    </row>
    <row r="6388" spans="1:17" x14ac:dyDescent="0.25">
      <c r="A6388" t="s">
        <v>521</v>
      </c>
      <c r="B6388" t="s">
        <v>522</v>
      </c>
      <c r="C6388" t="s">
        <v>509</v>
      </c>
      <c r="D6388" t="s">
        <v>472</v>
      </c>
      <c r="E6388" t="s">
        <v>311</v>
      </c>
      <c r="F6388" t="s">
        <v>348</v>
      </c>
      <c r="G6388" t="s">
        <v>195</v>
      </c>
      <c r="H6388" t="s">
        <v>355</v>
      </c>
      <c r="I6388" t="s">
        <v>277</v>
      </c>
      <c r="K6388" t="s">
        <v>278</v>
      </c>
      <c r="O6388" t="s">
        <v>264</v>
      </c>
      <c r="P6388">
        <v>2050</v>
      </c>
      <c r="Q6388">
        <v>0.369406501</v>
      </c>
    </row>
    <row r="6389" spans="1:17" x14ac:dyDescent="0.25">
      <c r="A6389" t="s">
        <v>521</v>
      </c>
      <c r="B6389" t="s">
        <v>522</v>
      </c>
      <c r="C6389" t="s">
        <v>509</v>
      </c>
      <c r="D6389" t="s">
        <v>472</v>
      </c>
      <c r="E6389" t="s">
        <v>311</v>
      </c>
      <c r="F6389" t="s">
        <v>348</v>
      </c>
      <c r="G6389" t="s">
        <v>195</v>
      </c>
      <c r="H6389" t="s">
        <v>355</v>
      </c>
      <c r="I6389" t="s">
        <v>277</v>
      </c>
      <c r="K6389" t="s">
        <v>278</v>
      </c>
      <c r="O6389" t="s">
        <v>265</v>
      </c>
      <c r="P6389">
        <v>2050</v>
      </c>
      <c r="Q6389">
        <v>0.61567750200000004</v>
      </c>
    </row>
    <row r="6390" spans="1:17" x14ac:dyDescent="0.25">
      <c r="A6390" t="s">
        <v>521</v>
      </c>
      <c r="B6390" t="s">
        <v>522</v>
      </c>
      <c r="C6390" t="s">
        <v>509</v>
      </c>
      <c r="D6390" t="s">
        <v>472</v>
      </c>
      <c r="E6390" t="s">
        <v>311</v>
      </c>
      <c r="F6390" t="s">
        <v>348</v>
      </c>
      <c r="G6390" t="s">
        <v>195</v>
      </c>
      <c r="H6390" t="s">
        <v>215</v>
      </c>
      <c r="I6390" t="s">
        <v>216</v>
      </c>
      <c r="K6390" t="s">
        <v>202</v>
      </c>
      <c r="N6390" t="s">
        <v>206</v>
      </c>
      <c r="O6390" t="s">
        <v>194</v>
      </c>
      <c r="P6390">
        <v>2015</v>
      </c>
      <c r="Q6390">
        <v>25</v>
      </c>
    </row>
    <row r="6391" spans="1:17" x14ac:dyDescent="0.25">
      <c r="A6391" t="s">
        <v>521</v>
      </c>
      <c r="B6391" t="s">
        <v>522</v>
      </c>
      <c r="C6391" t="s">
        <v>509</v>
      </c>
      <c r="D6391" t="s">
        <v>472</v>
      </c>
      <c r="E6391" t="s">
        <v>311</v>
      </c>
      <c r="F6391" t="s">
        <v>348</v>
      </c>
      <c r="G6391" t="s">
        <v>195</v>
      </c>
      <c r="H6391" t="s">
        <v>215</v>
      </c>
      <c r="I6391" t="s">
        <v>216</v>
      </c>
      <c r="K6391" t="s">
        <v>202</v>
      </c>
      <c r="N6391" t="s">
        <v>206</v>
      </c>
      <c r="O6391" t="s">
        <v>194</v>
      </c>
      <c r="P6391">
        <v>2020</v>
      </c>
      <c r="Q6391">
        <v>25</v>
      </c>
    </row>
    <row r="6392" spans="1:17" x14ac:dyDescent="0.25">
      <c r="A6392" t="s">
        <v>521</v>
      </c>
      <c r="B6392" t="s">
        <v>522</v>
      </c>
      <c r="C6392" t="s">
        <v>509</v>
      </c>
      <c r="D6392" t="s">
        <v>472</v>
      </c>
      <c r="E6392" t="s">
        <v>311</v>
      </c>
      <c r="F6392" t="s">
        <v>348</v>
      </c>
      <c r="G6392" t="s">
        <v>195</v>
      </c>
      <c r="H6392" t="s">
        <v>215</v>
      </c>
      <c r="I6392" t="s">
        <v>216</v>
      </c>
      <c r="K6392" t="s">
        <v>202</v>
      </c>
      <c r="N6392" t="s">
        <v>206</v>
      </c>
      <c r="O6392" t="s">
        <v>264</v>
      </c>
      <c r="P6392">
        <v>2020</v>
      </c>
      <c r="Q6392">
        <v>20</v>
      </c>
    </row>
    <row r="6393" spans="1:17" x14ac:dyDescent="0.25">
      <c r="A6393" t="s">
        <v>521</v>
      </c>
      <c r="B6393" t="s">
        <v>522</v>
      </c>
      <c r="C6393" t="s">
        <v>509</v>
      </c>
      <c r="D6393" t="s">
        <v>472</v>
      </c>
      <c r="E6393" t="s">
        <v>311</v>
      </c>
      <c r="F6393" t="s">
        <v>348</v>
      </c>
      <c r="G6393" t="s">
        <v>195</v>
      </c>
      <c r="H6393" t="s">
        <v>215</v>
      </c>
      <c r="I6393" t="s">
        <v>216</v>
      </c>
      <c r="K6393" t="s">
        <v>202</v>
      </c>
      <c r="N6393" t="s">
        <v>206</v>
      </c>
      <c r="O6393" t="s">
        <v>265</v>
      </c>
      <c r="P6393">
        <v>2020</v>
      </c>
      <c r="Q6393">
        <v>35</v>
      </c>
    </row>
    <row r="6394" spans="1:17" x14ac:dyDescent="0.25">
      <c r="A6394" t="s">
        <v>521</v>
      </c>
      <c r="B6394" t="s">
        <v>522</v>
      </c>
      <c r="C6394" t="s">
        <v>509</v>
      </c>
      <c r="D6394" t="s">
        <v>472</v>
      </c>
      <c r="E6394" t="s">
        <v>311</v>
      </c>
      <c r="F6394" t="s">
        <v>348</v>
      </c>
      <c r="G6394" t="s">
        <v>195</v>
      </c>
      <c r="H6394" t="s">
        <v>215</v>
      </c>
      <c r="I6394" t="s">
        <v>216</v>
      </c>
      <c r="K6394" t="s">
        <v>202</v>
      </c>
      <c r="N6394" t="s">
        <v>206</v>
      </c>
      <c r="O6394" t="s">
        <v>194</v>
      </c>
      <c r="P6394">
        <v>2030</v>
      </c>
      <c r="Q6394">
        <v>25</v>
      </c>
    </row>
    <row r="6395" spans="1:17" x14ac:dyDescent="0.25">
      <c r="A6395" t="s">
        <v>521</v>
      </c>
      <c r="B6395" t="s">
        <v>522</v>
      </c>
      <c r="C6395" t="s">
        <v>509</v>
      </c>
      <c r="D6395" t="s">
        <v>472</v>
      </c>
      <c r="E6395" t="s">
        <v>311</v>
      </c>
      <c r="F6395" t="s">
        <v>348</v>
      </c>
      <c r="G6395" t="s">
        <v>195</v>
      </c>
      <c r="H6395" t="s">
        <v>215</v>
      </c>
      <c r="I6395" t="s">
        <v>216</v>
      </c>
      <c r="K6395" t="s">
        <v>202</v>
      </c>
      <c r="N6395" t="s">
        <v>206</v>
      </c>
      <c r="O6395" t="s">
        <v>194</v>
      </c>
      <c r="P6395">
        <v>2050</v>
      </c>
      <c r="Q6395">
        <v>25</v>
      </c>
    </row>
    <row r="6396" spans="1:17" x14ac:dyDescent="0.25">
      <c r="A6396" t="s">
        <v>521</v>
      </c>
      <c r="B6396" t="s">
        <v>522</v>
      </c>
      <c r="C6396" t="s">
        <v>509</v>
      </c>
      <c r="D6396" t="s">
        <v>472</v>
      </c>
      <c r="E6396" t="s">
        <v>311</v>
      </c>
      <c r="F6396" t="s">
        <v>348</v>
      </c>
      <c r="G6396" t="s">
        <v>195</v>
      </c>
      <c r="H6396" t="s">
        <v>215</v>
      </c>
      <c r="I6396" t="s">
        <v>216</v>
      </c>
      <c r="K6396" t="s">
        <v>202</v>
      </c>
      <c r="N6396" t="s">
        <v>206</v>
      </c>
      <c r="O6396" t="s">
        <v>264</v>
      </c>
      <c r="P6396">
        <v>2050</v>
      </c>
      <c r="Q6396">
        <v>20</v>
      </c>
    </row>
    <row r="6397" spans="1:17" x14ac:dyDescent="0.25">
      <c r="A6397" t="s">
        <v>521</v>
      </c>
      <c r="B6397" t="s">
        <v>522</v>
      </c>
      <c r="C6397" t="s">
        <v>509</v>
      </c>
      <c r="D6397" t="s">
        <v>472</v>
      </c>
      <c r="E6397" t="s">
        <v>311</v>
      </c>
      <c r="F6397" t="s">
        <v>348</v>
      </c>
      <c r="G6397" t="s">
        <v>195</v>
      </c>
      <c r="H6397" t="s">
        <v>215</v>
      </c>
      <c r="I6397" t="s">
        <v>216</v>
      </c>
      <c r="K6397" t="s">
        <v>202</v>
      </c>
      <c r="N6397" t="s">
        <v>206</v>
      </c>
      <c r="O6397" t="s">
        <v>265</v>
      </c>
      <c r="P6397">
        <v>2050</v>
      </c>
      <c r="Q6397">
        <v>35</v>
      </c>
    </row>
    <row r="6398" spans="1:17" x14ac:dyDescent="0.25">
      <c r="A6398" t="s">
        <v>521</v>
      </c>
      <c r="B6398" t="s">
        <v>522</v>
      </c>
      <c r="C6398" t="s">
        <v>509</v>
      </c>
      <c r="D6398" t="s">
        <v>472</v>
      </c>
      <c r="E6398" t="s">
        <v>311</v>
      </c>
      <c r="F6398" t="s">
        <v>348</v>
      </c>
      <c r="G6398" t="s">
        <v>218</v>
      </c>
      <c r="H6398" t="s">
        <v>219</v>
      </c>
      <c r="I6398" t="s">
        <v>220</v>
      </c>
      <c r="K6398" t="s">
        <v>221</v>
      </c>
      <c r="M6398" t="s">
        <v>344</v>
      </c>
      <c r="N6398" t="s">
        <v>206</v>
      </c>
      <c r="O6398" t="s">
        <v>194</v>
      </c>
      <c r="P6398">
        <v>2015</v>
      </c>
      <c r="Q6398">
        <v>0</v>
      </c>
    </row>
    <row r="6399" spans="1:17" x14ac:dyDescent="0.25">
      <c r="A6399" t="s">
        <v>521</v>
      </c>
      <c r="B6399" t="s">
        <v>522</v>
      </c>
      <c r="C6399" t="s">
        <v>509</v>
      </c>
      <c r="D6399" t="s">
        <v>472</v>
      </c>
      <c r="E6399" t="s">
        <v>311</v>
      </c>
      <c r="F6399" t="s">
        <v>348</v>
      </c>
      <c r="G6399" t="s">
        <v>218</v>
      </c>
      <c r="H6399" t="s">
        <v>219</v>
      </c>
      <c r="I6399" t="s">
        <v>220</v>
      </c>
      <c r="K6399" t="s">
        <v>221</v>
      </c>
      <c r="M6399" t="s">
        <v>344</v>
      </c>
      <c r="N6399" t="s">
        <v>206</v>
      </c>
      <c r="O6399" t="s">
        <v>194</v>
      </c>
      <c r="P6399">
        <v>2020</v>
      </c>
      <c r="Q6399">
        <v>0</v>
      </c>
    </row>
    <row r="6400" spans="1:17" x14ac:dyDescent="0.25">
      <c r="A6400" t="s">
        <v>521</v>
      </c>
      <c r="B6400" t="s">
        <v>522</v>
      </c>
      <c r="C6400" t="s">
        <v>509</v>
      </c>
      <c r="D6400" t="s">
        <v>472</v>
      </c>
      <c r="E6400" t="s">
        <v>311</v>
      </c>
      <c r="F6400" t="s">
        <v>348</v>
      </c>
      <c r="G6400" t="s">
        <v>218</v>
      </c>
      <c r="H6400" t="s">
        <v>219</v>
      </c>
      <c r="I6400" t="s">
        <v>220</v>
      </c>
      <c r="K6400" t="s">
        <v>221</v>
      </c>
      <c r="M6400" t="s">
        <v>344</v>
      </c>
      <c r="N6400" t="s">
        <v>206</v>
      </c>
      <c r="O6400" t="s">
        <v>264</v>
      </c>
      <c r="P6400">
        <v>2020</v>
      </c>
      <c r="Q6400">
        <v>0</v>
      </c>
    </row>
    <row r="6401" spans="1:17" x14ac:dyDescent="0.25">
      <c r="A6401" t="s">
        <v>521</v>
      </c>
      <c r="B6401" t="s">
        <v>522</v>
      </c>
      <c r="C6401" t="s">
        <v>509</v>
      </c>
      <c r="D6401" t="s">
        <v>472</v>
      </c>
      <c r="E6401" t="s">
        <v>311</v>
      </c>
      <c r="F6401" t="s">
        <v>348</v>
      </c>
      <c r="G6401" t="s">
        <v>218</v>
      </c>
      <c r="H6401" t="s">
        <v>219</v>
      </c>
      <c r="I6401" t="s">
        <v>220</v>
      </c>
      <c r="K6401" t="s">
        <v>221</v>
      </c>
      <c r="M6401" t="s">
        <v>344</v>
      </c>
      <c r="N6401" t="s">
        <v>206</v>
      </c>
      <c r="O6401" t="s">
        <v>265</v>
      </c>
      <c r="P6401">
        <v>2020</v>
      </c>
      <c r="Q6401">
        <v>0</v>
      </c>
    </row>
    <row r="6402" spans="1:17" x14ac:dyDescent="0.25">
      <c r="A6402" t="s">
        <v>521</v>
      </c>
      <c r="B6402" t="s">
        <v>522</v>
      </c>
      <c r="C6402" t="s">
        <v>509</v>
      </c>
      <c r="D6402" t="s">
        <v>472</v>
      </c>
      <c r="E6402" t="s">
        <v>311</v>
      </c>
      <c r="F6402" t="s">
        <v>348</v>
      </c>
      <c r="G6402" t="s">
        <v>218</v>
      </c>
      <c r="H6402" t="s">
        <v>219</v>
      </c>
      <c r="I6402" t="s">
        <v>220</v>
      </c>
      <c r="K6402" t="s">
        <v>221</v>
      </c>
      <c r="M6402" t="s">
        <v>344</v>
      </c>
      <c r="N6402" t="s">
        <v>206</v>
      </c>
      <c r="O6402" t="s">
        <v>194</v>
      </c>
      <c r="P6402">
        <v>2030</v>
      </c>
      <c r="Q6402">
        <v>0</v>
      </c>
    </row>
    <row r="6403" spans="1:17" x14ac:dyDescent="0.25">
      <c r="A6403" t="s">
        <v>521</v>
      </c>
      <c r="B6403" t="s">
        <v>522</v>
      </c>
      <c r="C6403" t="s">
        <v>509</v>
      </c>
      <c r="D6403" t="s">
        <v>472</v>
      </c>
      <c r="E6403" t="s">
        <v>311</v>
      </c>
      <c r="F6403" t="s">
        <v>348</v>
      </c>
      <c r="G6403" t="s">
        <v>218</v>
      </c>
      <c r="H6403" t="s">
        <v>219</v>
      </c>
      <c r="I6403" t="s">
        <v>220</v>
      </c>
      <c r="K6403" t="s">
        <v>221</v>
      </c>
      <c r="M6403" t="s">
        <v>344</v>
      </c>
      <c r="N6403" t="s">
        <v>206</v>
      </c>
      <c r="O6403" t="s">
        <v>194</v>
      </c>
      <c r="P6403">
        <v>2050</v>
      </c>
      <c r="Q6403">
        <v>0</v>
      </c>
    </row>
    <row r="6404" spans="1:17" x14ac:dyDescent="0.25">
      <c r="A6404" t="s">
        <v>521</v>
      </c>
      <c r="B6404" t="s">
        <v>522</v>
      </c>
      <c r="C6404" t="s">
        <v>509</v>
      </c>
      <c r="D6404" t="s">
        <v>472</v>
      </c>
      <c r="E6404" t="s">
        <v>311</v>
      </c>
      <c r="F6404" t="s">
        <v>348</v>
      </c>
      <c r="G6404" t="s">
        <v>218</v>
      </c>
      <c r="H6404" t="s">
        <v>219</v>
      </c>
      <c r="I6404" t="s">
        <v>220</v>
      </c>
      <c r="K6404" t="s">
        <v>221</v>
      </c>
      <c r="M6404" t="s">
        <v>344</v>
      </c>
      <c r="N6404" t="s">
        <v>206</v>
      </c>
      <c r="O6404" t="s">
        <v>264</v>
      </c>
      <c r="P6404">
        <v>2050</v>
      </c>
      <c r="Q6404">
        <v>0</v>
      </c>
    </row>
    <row r="6405" spans="1:17" x14ac:dyDescent="0.25">
      <c r="A6405" t="s">
        <v>521</v>
      </c>
      <c r="B6405" t="s">
        <v>522</v>
      </c>
      <c r="C6405" t="s">
        <v>509</v>
      </c>
      <c r="D6405" t="s">
        <v>472</v>
      </c>
      <c r="E6405" t="s">
        <v>311</v>
      </c>
      <c r="F6405" t="s">
        <v>348</v>
      </c>
      <c r="G6405" t="s">
        <v>218</v>
      </c>
      <c r="H6405" t="s">
        <v>219</v>
      </c>
      <c r="I6405" t="s">
        <v>220</v>
      </c>
      <c r="K6405" t="s">
        <v>221</v>
      </c>
      <c r="M6405" t="s">
        <v>344</v>
      </c>
      <c r="N6405" t="s">
        <v>206</v>
      </c>
      <c r="O6405" t="s">
        <v>265</v>
      </c>
      <c r="P6405">
        <v>2050</v>
      </c>
      <c r="Q6405">
        <v>0</v>
      </c>
    </row>
    <row r="6406" spans="1:17" x14ac:dyDescent="0.25">
      <c r="A6406" t="s">
        <v>521</v>
      </c>
      <c r="B6406" t="s">
        <v>522</v>
      </c>
      <c r="C6406" t="s">
        <v>509</v>
      </c>
      <c r="D6406" t="s">
        <v>472</v>
      </c>
      <c r="E6406" t="s">
        <v>311</v>
      </c>
      <c r="F6406" t="s">
        <v>348</v>
      </c>
      <c r="G6406" t="s">
        <v>218</v>
      </c>
      <c r="H6406" t="s">
        <v>223</v>
      </c>
      <c r="I6406" t="s">
        <v>224</v>
      </c>
      <c r="K6406" t="s">
        <v>221</v>
      </c>
      <c r="M6406" t="s">
        <v>344</v>
      </c>
      <c r="N6406" t="s">
        <v>206</v>
      </c>
      <c r="O6406" t="s">
        <v>194</v>
      </c>
      <c r="P6406">
        <v>2015</v>
      </c>
      <c r="Q6406">
        <v>1.2</v>
      </c>
    </row>
    <row r="6407" spans="1:17" x14ac:dyDescent="0.25">
      <c r="A6407" t="s">
        <v>521</v>
      </c>
      <c r="B6407" t="s">
        <v>522</v>
      </c>
      <c r="C6407" t="s">
        <v>509</v>
      </c>
      <c r="D6407" t="s">
        <v>472</v>
      </c>
      <c r="E6407" t="s">
        <v>311</v>
      </c>
      <c r="F6407" t="s">
        <v>348</v>
      </c>
      <c r="G6407" t="s">
        <v>218</v>
      </c>
      <c r="H6407" t="s">
        <v>223</v>
      </c>
      <c r="I6407" t="s">
        <v>224</v>
      </c>
      <c r="K6407" t="s">
        <v>221</v>
      </c>
      <c r="M6407" t="s">
        <v>344</v>
      </c>
      <c r="N6407" t="s">
        <v>206</v>
      </c>
      <c r="O6407" t="s">
        <v>194</v>
      </c>
      <c r="P6407">
        <v>2020</v>
      </c>
      <c r="Q6407">
        <v>1</v>
      </c>
    </row>
    <row r="6408" spans="1:17" x14ac:dyDescent="0.25">
      <c r="A6408" t="s">
        <v>521</v>
      </c>
      <c r="B6408" t="s">
        <v>522</v>
      </c>
      <c r="C6408" t="s">
        <v>509</v>
      </c>
      <c r="D6408" t="s">
        <v>472</v>
      </c>
      <c r="E6408" t="s">
        <v>311</v>
      </c>
      <c r="F6408" t="s">
        <v>348</v>
      </c>
      <c r="G6408" t="s">
        <v>218</v>
      </c>
      <c r="H6408" t="s">
        <v>223</v>
      </c>
      <c r="I6408" t="s">
        <v>224</v>
      </c>
      <c r="K6408" t="s">
        <v>221</v>
      </c>
      <c r="M6408" t="s">
        <v>344</v>
      </c>
      <c r="N6408" t="s">
        <v>206</v>
      </c>
      <c r="O6408" t="s">
        <v>264</v>
      </c>
      <c r="P6408">
        <v>2020</v>
      </c>
      <c r="Q6408">
        <v>1</v>
      </c>
    </row>
    <row r="6409" spans="1:17" x14ac:dyDescent="0.25">
      <c r="A6409" t="s">
        <v>521</v>
      </c>
      <c r="B6409" t="s">
        <v>522</v>
      </c>
      <c r="C6409" t="s">
        <v>509</v>
      </c>
      <c r="D6409" t="s">
        <v>472</v>
      </c>
      <c r="E6409" t="s">
        <v>311</v>
      </c>
      <c r="F6409" t="s">
        <v>348</v>
      </c>
      <c r="G6409" t="s">
        <v>218</v>
      </c>
      <c r="H6409" t="s">
        <v>223</v>
      </c>
      <c r="I6409" t="s">
        <v>224</v>
      </c>
      <c r="K6409" t="s">
        <v>221</v>
      </c>
      <c r="M6409" t="s">
        <v>344</v>
      </c>
      <c r="N6409" t="s">
        <v>206</v>
      </c>
      <c r="O6409" t="s">
        <v>265</v>
      </c>
      <c r="P6409">
        <v>2020</v>
      </c>
      <c r="Q6409">
        <v>3</v>
      </c>
    </row>
    <row r="6410" spans="1:17" x14ac:dyDescent="0.25">
      <c r="A6410" t="s">
        <v>521</v>
      </c>
      <c r="B6410" t="s">
        <v>522</v>
      </c>
      <c r="C6410" t="s">
        <v>509</v>
      </c>
      <c r="D6410" t="s">
        <v>472</v>
      </c>
      <c r="E6410" t="s">
        <v>311</v>
      </c>
      <c r="F6410" t="s">
        <v>348</v>
      </c>
      <c r="G6410" t="s">
        <v>218</v>
      </c>
      <c r="H6410" t="s">
        <v>223</v>
      </c>
      <c r="I6410" t="s">
        <v>224</v>
      </c>
      <c r="K6410" t="s">
        <v>221</v>
      </c>
      <c r="M6410" t="s">
        <v>344</v>
      </c>
      <c r="N6410" t="s">
        <v>206</v>
      </c>
      <c r="O6410" t="s">
        <v>194</v>
      </c>
      <c r="P6410">
        <v>2030</v>
      </c>
      <c r="Q6410">
        <v>1</v>
      </c>
    </row>
    <row r="6411" spans="1:17" x14ac:dyDescent="0.25">
      <c r="A6411" t="s">
        <v>521</v>
      </c>
      <c r="B6411" t="s">
        <v>522</v>
      </c>
      <c r="C6411" t="s">
        <v>509</v>
      </c>
      <c r="D6411" t="s">
        <v>472</v>
      </c>
      <c r="E6411" t="s">
        <v>311</v>
      </c>
      <c r="F6411" t="s">
        <v>348</v>
      </c>
      <c r="G6411" t="s">
        <v>218</v>
      </c>
      <c r="H6411" t="s">
        <v>223</v>
      </c>
      <c r="I6411" t="s">
        <v>224</v>
      </c>
      <c r="K6411" t="s">
        <v>221</v>
      </c>
      <c r="M6411" t="s">
        <v>344</v>
      </c>
      <c r="N6411" t="s">
        <v>206</v>
      </c>
      <c r="O6411" t="s">
        <v>194</v>
      </c>
      <c r="P6411">
        <v>2050</v>
      </c>
      <c r="Q6411">
        <v>1</v>
      </c>
    </row>
    <row r="6412" spans="1:17" x14ac:dyDescent="0.25">
      <c r="A6412" t="s">
        <v>521</v>
      </c>
      <c r="B6412" t="s">
        <v>522</v>
      </c>
      <c r="C6412" t="s">
        <v>509</v>
      </c>
      <c r="D6412" t="s">
        <v>472</v>
      </c>
      <c r="E6412" t="s">
        <v>311</v>
      </c>
      <c r="F6412" t="s">
        <v>348</v>
      </c>
      <c r="G6412" t="s">
        <v>218</v>
      </c>
      <c r="H6412" t="s">
        <v>223</v>
      </c>
      <c r="I6412" t="s">
        <v>224</v>
      </c>
      <c r="K6412" t="s">
        <v>221</v>
      </c>
      <c r="M6412" t="s">
        <v>344</v>
      </c>
      <c r="N6412" t="s">
        <v>206</v>
      </c>
      <c r="O6412" t="s">
        <v>264</v>
      </c>
      <c r="P6412">
        <v>2050</v>
      </c>
      <c r="Q6412">
        <v>0</v>
      </c>
    </row>
    <row r="6413" spans="1:17" x14ac:dyDescent="0.25">
      <c r="A6413" t="s">
        <v>521</v>
      </c>
      <c r="B6413" t="s">
        <v>522</v>
      </c>
      <c r="C6413" t="s">
        <v>509</v>
      </c>
      <c r="D6413" t="s">
        <v>472</v>
      </c>
      <c r="E6413" t="s">
        <v>311</v>
      </c>
      <c r="F6413" t="s">
        <v>348</v>
      </c>
      <c r="G6413" t="s">
        <v>218</v>
      </c>
      <c r="H6413" t="s">
        <v>223</v>
      </c>
      <c r="I6413" t="s">
        <v>224</v>
      </c>
      <c r="K6413" t="s">
        <v>221</v>
      </c>
      <c r="M6413" t="s">
        <v>344</v>
      </c>
      <c r="N6413" t="s">
        <v>206</v>
      </c>
      <c r="O6413" t="s">
        <v>265</v>
      </c>
      <c r="P6413">
        <v>2050</v>
      </c>
      <c r="Q6413">
        <v>1</v>
      </c>
    </row>
    <row r="6414" spans="1:17" x14ac:dyDescent="0.25">
      <c r="A6414" t="s">
        <v>521</v>
      </c>
      <c r="B6414" t="s">
        <v>522</v>
      </c>
      <c r="C6414" t="s">
        <v>509</v>
      </c>
      <c r="D6414" t="s">
        <v>472</v>
      </c>
      <c r="E6414" t="s">
        <v>311</v>
      </c>
      <c r="F6414" t="s">
        <v>348</v>
      </c>
      <c r="G6414" t="s">
        <v>218</v>
      </c>
      <c r="H6414" t="s">
        <v>225</v>
      </c>
      <c r="I6414" t="s">
        <v>226</v>
      </c>
      <c r="K6414" t="s">
        <v>221</v>
      </c>
      <c r="M6414" t="s">
        <v>344</v>
      </c>
      <c r="N6414" t="s">
        <v>206</v>
      </c>
      <c r="O6414" t="s">
        <v>194</v>
      </c>
      <c r="P6414">
        <v>2015</v>
      </c>
      <c r="Q6414">
        <v>90</v>
      </c>
    </row>
    <row r="6415" spans="1:17" x14ac:dyDescent="0.25">
      <c r="A6415" t="s">
        <v>521</v>
      </c>
      <c r="B6415" t="s">
        <v>522</v>
      </c>
      <c r="C6415" t="s">
        <v>509</v>
      </c>
      <c r="D6415" t="s">
        <v>472</v>
      </c>
      <c r="E6415" t="s">
        <v>311</v>
      </c>
      <c r="F6415" t="s">
        <v>348</v>
      </c>
      <c r="G6415" t="s">
        <v>218</v>
      </c>
      <c r="H6415" t="s">
        <v>225</v>
      </c>
      <c r="I6415" t="s">
        <v>226</v>
      </c>
      <c r="K6415" t="s">
        <v>221</v>
      </c>
      <c r="M6415" t="s">
        <v>344</v>
      </c>
      <c r="N6415" t="s">
        <v>206</v>
      </c>
      <c r="O6415" t="s">
        <v>194</v>
      </c>
      <c r="P6415">
        <v>2020</v>
      </c>
      <c r="Q6415">
        <v>50</v>
      </c>
    </row>
    <row r="6416" spans="1:17" x14ac:dyDescent="0.25">
      <c r="A6416" t="s">
        <v>521</v>
      </c>
      <c r="B6416" t="s">
        <v>522</v>
      </c>
      <c r="C6416" t="s">
        <v>509</v>
      </c>
      <c r="D6416" t="s">
        <v>472</v>
      </c>
      <c r="E6416" t="s">
        <v>311</v>
      </c>
      <c r="F6416" t="s">
        <v>348</v>
      </c>
      <c r="G6416" t="s">
        <v>218</v>
      </c>
      <c r="H6416" t="s">
        <v>225</v>
      </c>
      <c r="I6416" t="s">
        <v>226</v>
      </c>
      <c r="K6416" t="s">
        <v>221</v>
      </c>
      <c r="M6416" t="s">
        <v>344</v>
      </c>
      <c r="N6416" t="s">
        <v>206</v>
      </c>
      <c r="O6416" t="s">
        <v>264</v>
      </c>
      <c r="P6416">
        <v>2020</v>
      </c>
      <c r="Q6416">
        <v>40</v>
      </c>
    </row>
    <row r="6417" spans="1:17" x14ac:dyDescent="0.25">
      <c r="A6417" t="s">
        <v>521</v>
      </c>
      <c r="B6417" t="s">
        <v>522</v>
      </c>
      <c r="C6417" t="s">
        <v>509</v>
      </c>
      <c r="D6417" t="s">
        <v>472</v>
      </c>
      <c r="E6417" t="s">
        <v>311</v>
      </c>
      <c r="F6417" t="s">
        <v>348</v>
      </c>
      <c r="G6417" t="s">
        <v>218</v>
      </c>
      <c r="H6417" t="s">
        <v>225</v>
      </c>
      <c r="I6417" t="s">
        <v>226</v>
      </c>
      <c r="K6417" t="s">
        <v>221</v>
      </c>
      <c r="M6417" t="s">
        <v>344</v>
      </c>
      <c r="N6417" t="s">
        <v>206</v>
      </c>
      <c r="O6417" t="s">
        <v>265</v>
      </c>
      <c r="P6417">
        <v>2020</v>
      </c>
      <c r="Q6417">
        <v>70</v>
      </c>
    </row>
    <row r="6418" spans="1:17" x14ac:dyDescent="0.25">
      <c r="A6418" t="s">
        <v>521</v>
      </c>
      <c r="B6418" t="s">
        <v>522</v>
      </c>
      <c r="C6418" t="s">
        <v>509</v>
      </c>
      <c r="D6418" t="s">
        <v>472</v>
      </c>
      <c r="E6418" t="s">
        <v>311</v>
      </c>
      <c r="F6418" t="s">
        <v>348</v>
      </c>
      <c r="G6418" t="s">
        <v>218</v>
      </c>
      <c r="H6418" t="s">
        <v>225</v>
      </c>
      <c r="I6418" t="s">
        <v>226</v>
      </c>
      <c r="K6418" t="s">
        <v>221</v>
      </c>
      <c r="M6418" t="s">
        <v>344</v>
      </c>
      <c r="N6418" t="s">
        <v>206</v>
      </c>
      <c r="O6418" t="s">
        <v>194</v>
      </c>
      <c r="P6418">
        <v>2030</v>
      </c>
      <c r="Q6418">
        <v>40</v>
      </c>
    </row>
    <row r="6419" spans="1:17" x14ac:dyDescent="0.25">
      <c r="A6419" t="s">
        <v>521</v>
      </c>
      <c r="B6419" t="s">
        <v>522</v>
      </c>
      <c r="C6419" t="s">
        <v>509</v>
      </c>
      <c r="D6419" t="s">
        <v>472</v>
      </c>
      <c r="E6419" t="s">
        <v>311</v>
      </c>
      <c r="F6419" t="s">
        <v>348</v>
      </c>
      <c r="G6419" t="s">
        <v>218</v>
      </c>
      <c r="H6419" t="s">
        <v>225</v>
      </c>
      <c r="I6419" t="s">
        <v>226</v>
      </c>
      <c r="K6419" t="s">
        <v>221</v>
      </c>
      <c r="M6419" t="s">
        <v>344</v>
      </c>
      <c r="N6419" t="s">
        <v>206</v>
      </c>
      <c r="O6419" t="s">
        <v>194</v>
      </c>
      <c r="P6419">
        <v>2050</v>
      </c>
      <c r="Q6419">
        <v>30</v>
      </c>
    </row>
    <row r="6420" spans="1:17" x14ac:dyDescent="0.25">
      <c r="A6420" t="s">
        <v>521</v>
      </c>
      <c r="B6420" t="s">
        <v>522</v>
      </c>
      <c r="C6420" t="s">
        <v>509</v>
      </c>
      <c r="D6420" t="s">
        <v>472</v>
      </c>
      <c r="E6420" t="s">
        <v>311</v>
      </c>
      <c r="F6420" t="s">
        <v>348</v>
      </c>
      <c r="G6420" t="s">
        <v>218</v>
      </c>
      <c r="H6420" t="s">
        <v>225</v>
      </c>
      <c r="I6420" t="s">
        <v>226</v>
      </c>
      <c r="K6420" t="s">
        <v>221</v>
      </c>
      <c r="M6420" t="s">
        <v>344</v>
      </c>
      <c r="N6420" t="s">
        <v>206</v>
      </c>
      <c r="O6420" t="s">
        <v>264</v>
      </c>
      <c r="P6420">
        <v>2050</v>
      </c>
      <c r="Q6420">
        <v>20</v>
      </c>
    </row>
    <row r="6421" spans="1:17" x14ac:dyDescent="0.25">
      <c r="A6421" t="s">
        <v>521</v>
      </c>
      <c r="B6421" t="s">
        <v>522</v>
      </c>
      <c r="C6421" t="s">
        <v>509</v>
      </c>
      <c r="D6421" t="s">
        <v>472</v>
      </c>
      <c r="E6421" t="s">
        <v>311</v>
      </c>
      <c r="F6421" t="s">
        <v>348</v>
      </c>
      <c r="G6421" t="s">
        <v>218</v>
      </c>
      <c r="H6421" t="s">
        <v>225</v>
      </c>
      <c r="I6421" t="s">
        <v>226</v>
      </c>
      <c r="K6421" t="s">
        <v>221</v>
      </c>
      <c r="M6421" t="s">
        <v>344</v>
      </c>
      <c r="N6421" t="s">
        <v>206</v>
      </c>
      <c r="O6421" t="s">
        <v>265</v>
      </c>
      <c r="P6421">
        <v>2050</v>
      </c>
      <c r="Q6421">
        <v>40</v>
      </c>
    </row>
    <row r="6422" spans="1:17" x14ac:dyDescent="0.25">
      <c r="A6422" t="s">
        <v>521</v>
      </c>
      <c r="B6422" t="s">
        <v>522</v>
      </c>
      <c r="C6422" t="s">
        <v>509</v>
      </c>
      <c r="D6422" t="s">
        <v>472</v>
      </c>
      <c r="E6422" t="s">
        <v>311</v>
      </c>
      <c r="F6422" t="s">
        <v>348</v>
      </c>
      <c r="G6422" t="s">
        <v>218</v>
      </c>
      <c r="H6422" t="s">
        <v>317</v>
      </c>
      <c r="I6422" t="s">
        <v>318</v>
      </c>
      <c r="K6422" t="s">
        <v>221</v>
      </c>
      <c r="M6422" t="s">
        <v>344</v>
      </c>
      <c r="N6422" t="s">
        <v>206</v>
      </c>
      <c r="O6422" t="s">
        <v>194</v>
      </c>
      <c r="P6422">
        <v>2015</v>
      </c>
      <c r="Q6422">
        <v>2</v>
      </c>
    </row>
    <row r="6423" spans="1:17" x14ac:dyDescent="0.25">
      <c r="A6423" t="s">
        <v>521</v>
      </c>
      <c r="B6423" t="s">
        <v>522</v>
      </c>
      <c r="C6423" t="s">
        <v>509</v>
      </c>
      <c r="D6423" t="s">
        <v>472</v>
      </c>
      <c r="E6423" t="s">
        <v>311</v>
      </c>
      <c r="F6423" t="s">
        <v>348</v>
      </c>
      <c r="G6423" t="s">
        <v>218</v>
      </c>
      <c r="H6423" t="s">
        <v>317</v>
      </c>
      <c r="I6423" t="s">
        <v>318</v>
      </c>
      <c r="K6423" t="s">
        <v>221</v>
      </c>
      <c r="M6423" t="s">
        <v>344</v>
      </c>
      <c r="N6423" t="s">
        <v>206</v>
      </c>
      <c r="O6423" t="s">
        <v>194</v>
      </c>
      <c r="P6423">
        <v>2020</v>
      </c>
      <c r="Q6423">
        <v>0.3</v>
      </c>
    </row>
    <row r="6424" spans="1:17" x14ac:dyDescent="0.25">
      <c r="A6424" t="s">
        <v>521</v>
      </c>
      <c r="B6424" t="s">
        <v>522</v>
      </c>
      <c r="C6424" t="s">
        <v>509</v>
      </c>
      <c r="D6424" t="s">
        <v>472</v>
      </c>
      <c r="E6424" t="s">
        <v>311</v>
      </c>
      <c r="F6424" t="s">
        <v>348</v>
      </c>
      <c r="G6424" t="s">
        <v>218</v>
      </c>
      <c r="H6424" t="s">
        <v>317</v>
      </c>
      <c r="I6424" t="s">
        <v>318</v>
      </c>
      <c r="K6424" t="s">
        <v>221</v>
      </c>
      <c r="M6424" t="s">
        <v>344</v>
      </c>
      <c r="N6424" t="s">
        <v>206</v>
      </c>
      <c r="O6424" t="s">
        <v>264</v>
      </c>
      <c r="P6424">
        <v>2020</v>
      </c>
      <c r="Q6424">
        <v>0.1</v>
      </c>
    </row>
    <row r="6425" spans="1:17" x14ac:dyDescent="0.25">
      <c r="A6425" t="s">
        <v>521</v>
      </c>
      <c r="B6425" t="s">
        <v>522</v>
      </c>
      <c r="C6425" t="s">
        <v>509</v>
      </c>
      <c r="D6425" t="s">
        <v>472</v>
      </c>
      <c r="E6425" t="s">
        <v>311</v>
      </c>
      <c r="F6425" t="s">
        <v>348</v>
      </c>
      <c r="G6425" t="s">
        <v>218</v>
      </c>
      <c r="H6425" t="s">
        <v>317</v>
      </c>
      <c r="I6425" t="s">
        <v>318</v>
      </c>
      <c r="K6425" t="s">
        <v>221</v>
      </c>
      <c r="M6425" t="s">
        <v>344</v>
      </c>
      <c r="N6425" t="s">
        <v>206</v>
      </c>
      <c r="O6425" t="s">
        <v>265</v>
      </c>
      <c r="P6425">
        <v>2020</v>
      </c>
      <c r="Q6425">
        <v>2</v>
      </c>
    </row>
    <row r="6426" spans="1:17" x14ac:dyDescent="0.25">
      <c r="A6426" t="s">
        <v>521</v>
      </c>
      <c r="B6426" t="s">
        <v>522</v>
      </c>
      <c r="C6426" t="s">
        <v>509</v>
      </c>
      <c r="D6426" t="s">
        <v>472</v>
      </c>
      <c r="E6426" t="s">
        <v>311</v>
      </c>
      <c r="F6426" t="s">
        <v>348</v>
      </c>
      <c r="G6426" t="s">
        <v>218</v>
      </c>
      <c r="H6426" t="s">
        <v>317</v>
      </c>
      <c r="I6426" t="s">
        <v>318</v>
      </c>
      <c r="K6426" t="s">
        <v>221</v>
      </c>
      <c r="M6426" t="s">
        <v>344</v>
      </c>
      <c r="N6426" t="s">
        <v>206</v>
      </c>
      <c r="O6426" t="s">
        <v>194</v>
      </c>
      <c r="P6426">
        <v>2030</v>
      </c>
      <c r="Q6426">
        <v>0.3</v>
      </c>
    </row>
    <row r="6427" spans="1:17" x14ac:dyDescent="0.25">
      <c r="A6427" t="s">
        <v>521</v>
      </c>
      <c r="B6427" t="s">
        <v>522</v>
      </c>
      <c r="C6427" t="s">
        <v>509</v>
      </c>
      <c r="D6427" t="s">
        <v>472</v>
      </c>
      <c r="E6427" t="s">
        <v>311</v>
      </c>
      <c r="F6427" t="s">
        <v>348</v>
      </c>
      <c r="G6427" t="s">
        <v>218</v>
      </c>
      <c r="H6427" t="s">
        <v>317</v>
      </c>
      <c r="I6427" t="s">
        <v>318</v>
      </c>
      <c r="K6427" t="s">
        <v>221</v>
      </c>
      <c r="M6427" t="s">
        <v>344</v>
      </c>
      <c r="N6427" t="s">
        <v>206</v>
      </c>
      <c r="O6427" t="s">
        <v>194</v>
      </c>
      <c r="P6427">
        <v>2050</v>
      </c>
      <c r="Q6427">
        <v>0.3</v>
      </c>
    </row>
    <row r="6428" spans="1:17" x14ac:dyDescent="0.25">
      <c r="A6428" t="s">
        <v>521</v>
      </c>
      <c r="B6428" t="s">
        <v>522</v>
      </c>
      <c r="C6428" t="s">
        <v>509</v>
      </c>
      <c r="D6428" t="s">
        <v>472</v>
      </c>
      <c r="E6428" t="s">
        <v>311</v>
      </c>
      <c r="F6428" t="s">
        <v>348</v>
      </c>
      <c r="G6428" t="s">
        <v>218</v>
      </c>
      <c r="H6428" t="s">
        <v>317</v>
      </c>
      <c r="I6428" t="s">
        <v>318</v>
      </c>
      <c r="K6428" t="s">
        <v>221</v>
      </c>
      <c r="M6428" t="s">
        <v>344</v>
      </c>
      <c r="N6428" t="s">
        <v>206</v>
      </c>
      <c r="O6428" t="s">
        <v>264</v>
      </c>
      <c r="P6428">
        <v>2050</v>
      </c>
      <c r="Q6428">
        <v>0.1</v>
      </c>
    </row>
    <row r="6429" spans="1:17" x14ac:dyDescent="0.25">
      <c r="A6429" t="s">
        <v>521</v>
      </c>
      <c r="B6429" t="s">
        <v>522</v>
      </c>
      <c r="C6429" t="s">
        <v>509</v>
      </c>
      <c r="D6429" t="s">
        <v>472</v>
      </c>
      <c r="E6429" t="s">
        <v>311</v>
      </c>
      <c r="F6429" t="s">
        <v>348</v>
      </c>
      <c r="G6429" t="s">
        <v>218</v>
      </c>
      <c r="H6429" t="s">
        <v>317</v>
      </c>
      <c r="I6429" t="s">
        <v>318</v>
      </c>
      <c r="K6429" t="s">
        <v>221</v>
      </c>
      <c r="M6429" t="s">
        <v>344</v>
      </c>
      <c r="N6429" t="s">
        <v>206</v>
      </c>
      <c r="O6429" t="s">
        <v>265</v>
      </c>
      <c r="P6429">
        <v>2050</v>
      </c>
      <c r="Q6429">
        <v>1</v>
      </c>
    </row>
    <row r="6430" spans="1:17" x14ac:dyDescent="0.25">
      <c r="A6430" t="s">
        <v>521</v>
      </c>
      <c r="B6430" t="s">
        <v>522</v>
      </c>
      <c r="C6430" t="s">
        <v>509</v>
      </c>
      <c r="D6430" t="s">
        <v>472</v>
      </c>
      <c r="E6430" t="s">
        <v>311</v>
      </c>
      <c r="F6430" t="s">
        <v>348</v>
      </c>
      <c r="G6430" t="s">
        <v>218</v>
      </c>
      <c r="H6430" t="s">
        <v>229</v>
      </c>
      <c r="I6430" t="s">
        <v>230</v>
      </c>
      <c r="J6430" t="s">
        <v>231</v>
      </c>
      <c r="K6430" t="s">
        <v>191</v>
      </c>
      <c r="M6430" t="s">
        <v>344</v>
      </c>
      <c r="N6430" t="s">
        <v>206</v>
      </c>
      <c r="O6430" t="s">
        <v>194</v>
      </c>
      <c r="P6430">
        <v>2015</v>
      </c>
      <c r="Q6430">
        <v>0.98250000000000004</v>
      </c>
    </row>
    <row r="6431" spans="1:17" x14ac:dyDescent="0.25">
      <c r="A6431" t="s">
        <v>521</v>
      </c>
      <c r="B6431" t="s">
        <v>522</v>
      </c>
      <c r="C6431" t="s">
        <v>509</v>
      </c>
      <c r="D6431" t="s">
        <v>472</v>
      </c>
      <c r="E6431" t="s">
        <v>311</v>
      </c>
      <c r="F6431" t="s">
        <v>348</v>
      </c>
      <c r="G6431" t="s">
        <v>218</v>
      </c>
      <c r="H6431" t="s">
        <v>229</v>
      </c>
      <c r="I6431" t="s">
        <v>230</v>
      </c>
      <c r="J6431" t="s">
        <v>231</v>
      </c>
      <c r="K6431" t="s">
        <v>191</v>
      </c>
      <c r="M6431" t="s">
        <v>344</v>
      </c>
      <c r="N6431" t="s">
        <v>206</v>
      </c>
      <c r="O6431" t="s">
        <v>194</v>
      </c>
      <c r="P6431">
        <v>2020</v>
      </c>
      <c r="Q6431">
        <v>0.98250000000000004</v>
      </c>
    </row>
    <row r="6432" spans="1:17" x14ac:dyDescent="0.25">
      <c r="A6432" t="s">
        <v>521</v>
      </c>
      <c r="B6432" t="s">
        <v>522</v>
      </c>
      <c r="C6432" t="s">
        <v>509</v>
      </c>
      <c r="D6432" t="s">
        <v>472</v>
      </c>
      <c r="E6432" t="s">
        <v>311</v>
      </c>
      <c r="F6432" t="s">
        <v>348</v>
      </c>
      <c r="G6432" t="s">
        <v>218</v>
      </c>
      <c r="H6432" t="s">
        <v>229</v>
      </c>
      <c r="I6432" t="s">
        <v>230</v>
      </c>
      <c r="J6432" t="s">
        <v>231</v>
      </c>
      <c r="K6432" t="s">
        <v>191</v>
      </c>
      <c r="M6432" t="s">
        <v>344</v>
      </c>
      <c r="N6432" t="s">
        <v>206</v>
      </c>
      <c r="O6432" t="s">
        <v>264</v>
      </c>
      <c r="P6432">
        <v>2020</v>
      </c>
      <c r="Q6432">
        <v>0.95625000000000004</v>
      </c>
    </row>
    <row r="6433" spans="1:17" x14ac:dyDescent="0.25">
      <c r="A6433" t="s">
        <v>521</v>
      </c>
      <c r="B6433" t="s">
        <v>522</v>
      </c>
      <c r="C6433" t="s">
        <v>509</v>
      </c>
      <c r="D6433" t="s">
        <v>472</v>
      </c>
      <c r="E6433" t="s">
        <v>311</v>
      </c>
      <c r="F6433" t="s">
        <v>348</v>
      </c>
      <c r="G6433" t="s">
        <v>218</v>
      </c>
      <c r="H6433" t="s">
        <v>229</v>
      </c>
      <c r="I6433" t="s">
        <v>230</v>
      </c>
      <c r="J6433" t="s">
        <v>231</v>
      </c>
      <c r="K6433" t="s">
        <v>191</v>
      </c>
      <c r="M6433" t="s">
        <v>344</v>
      </c>
      <c r="N6433" t="s">
        <v>206</v>
      </c>
      <c r="O6433" t="s">
        <v>265</v>
      </c>
      <c r="P6433">
        <v>2020</v>
      </c>
      <c r="Q6433">
        <v>0.99124999999999996</v>
      </c>
    </row>
    <row r="6434" spans="1:17" x14ac:dyDescent="0.25">
      <c r="A6434" t="s">
        <v>521</v>
      </c>
      <c r="B6434" t="s">
        <v>522</v>
      </c>
      <c r="C6434" t="s">
        <v>509</v>
      </c>
      <c r="D6434" t="s">
        <v>472</v>
      </c>
      <c r="E6434" t="s">
        <v>311</v>
      </c>
      <c r="F6434" t="s">
        <v>348</v>
      </c>
      <c r="G6434" t="s">
        <v>218</v>
      </c>
      <c r="H6434" t="s">
        <v>229</v>
      </c>
      <c r="I6434" t="s">
        <v>230</v>
      </c>
      <c r="J6434" t="s">
        <v>231</v>
      </c>
      <c r="K6434" t="s">
        <v>191</v>
      </c>
      <c r="M6434" t="s">
        <v>344</v>
      </c>
      <c r="N6434" t="s">
        <v>206</v>
      </c>
      <c r="O6434" t="s">
        <v>194</v>
      </c>
      <c r="P6434">
        <v>2030</v>
      </c>
      <c r="Q6434">
        <v>0.98250000000000004</v>
      </c>
    </row>
    <row r="6435" spans="1:17" x14ac:dyDescent="0.25">
      <c r="A6435" t="s">
        <v>521</v>
      </c>
      <c r="B6435" t="s">
        <v>522</v>
      </c>
      <c r="C6435" t="s">
        <v>509</v>
      </c>
      <c r="D6435" t="s">
        <v>472</v>
      </c>
      <c r="E6435" t="s">
        <v>311</v>
      </c>
      <c r="F6435" t="s">
        <v>348</v>
      </c>
      <c r="G6435" t="s">
        <v>218</v>
      </c>
      <c r="H6435" t="s">
        <v>229</v>
      </c>
      <c r="I6435" t="s">
        <v>230</v>
      </c>
      <c r="J6435" t="s">
        <v>231</v>
      </c>
      <c r="K6435" t="s">
        <v>191</v>
      </c>
      <c r="M6435" t="s">
        <v>344</v>
      </c>
      <c r="N6435" t="s">
        <v>206</v>
      </c>
      <c r="O6435" t="s">
        <v>194</v>
      </c>
      <c r="P6435">
        <v>2050</v>
      </c>
      <c r="Q6435">
        <v>0.98250000000000004</v>
      </c>
    </row>
    <row r="6436" spans="1:17" x14ac:dyDescent="0.25">
      <c r="A6436" t="s">
        <v>521</v>
      </c>
      <c r="B6436" t="s">
        <v>522</v>
      </c>
      <c r="C6436" t="s">
        <v>509</v>
      </c>
      <c r="D6436" t="s">
        <v>472</v>
      </c>
      <c r="E6436" t="s">
        <v>311</v>
      </c>
      <c r="F6436" t="s">
        <v>348</v>
      </c>
      <c r="G6436" t="s">
        <v>218</v>
      </c>
      <c r="H6436" t="s">
        <v>229</v>
      </c>
      <c r="I6436" t="s">
        <v>230</v>
      </c>
      <c r="J6436" t="s">
        <v>231</v>
      </c>
      <c r="K6436" t="s">
        <v>191</v>
      </c>
      <c r="M6436" t="s">
        <v>344</v>
      </c>
      <c r="N6436" t="s">
        <v>206</v>
      </c>
      <c r="O6436" t="s">
        <v>264</v>
      </c>
      <c r="P6436">
        <v>2050</v>
      </c>
      <c r="Q6436">
        <v>0.98250000000000004</v>
      </c>
    </row>
    <row r="6437" spans="1:17" x14ac:dyDescent="0.25">
      <c r="A6437" t="s">
        <v>521</v>
      </c>
      <c r="B6437" t="s">
        <v>522</v>
      </c>
      <c r="C6437" t="s">
        <v>509</v>
      </c>
      <c r="D6437" t="s">
        <v>472</v>
      </c>
      <c r="E6437" t="s">
        <v>311</v>
      </c>
      <c r="F6437" t="s">
        <v>348</v>
      </c>
      <c r="G6437" t="s">
        <v>218</v>
      </c>
      <c r="H6437" t="s">
        <v>229</v>
      </c>
      <c r="I6437" t="s">
        <v>230</v>
      </c>
      <c r="J6437" t="s">
        <v>231</v>
      </c>
      <c r="K6437" t="s">
        <v>191</v>
      </c>
      <c r="M6437" t="s">
        <v>344</v>
      </c>
      <c r="N6437" t="s">
        <v>206</v>
      </c>
      <c r="O6437" t="s">
        <v>265</v>
      </c>
      <c r="P6437">
        <v>2050</v>
      </c>
      <c r="Q6437">
        <v>0.99124999999999996</v>
      </c>
    </row>
    <row r="6438" spans="1:17" x14ac:dyDescent="0.25">
      <c r="A6438" t="s">
        <v>521</v>
      </c>
      <c r="B6438" t="s">
        <v>522</v>
      </c>
      <c r="C6438" t="s">
        <v>509</v>
      </c>
      <c r="D6438" t="s">
        <v>472</v>
      </c>
      <c r="E6438" t="s">
        <v>311</v>
      </c>
      <c r="F6438" t="s">
        <v>348</v>
      </c>
      <c r="G6438" t="s">
        <v>233</v>
      </c>
      <c r="H6438" t="s">
        <v>287</v>
      </c>
      <c r="I6438" t="s">
        <v>240</v>
      </c>
      <c r="J6438" t="s">
        <v>288</v>
      </c>
      <c r="K6438" t="s">
        <v>241</v>
      </c>
      <c r="L6438" t="s">
        <v>237</v>
      </c>
      <c r="M6438" t="s">
        <v>368</v>
      </c>
      <c r="O6438" t="s">
        <v>194</v>
      </c>
      <c r="P6438">
        <v>2015</v>
      </c>
      <c r="Q6438">
        <v>4.0557871289999996</v>
      </c>
    </row>
    <row r="6439" spans="1:17" x14ac:dyDescent="0.25">
      <c r="A6439" t="s">
        <v>521</v>
      </c>
      <c r="B6439" t="s">
        <v>522</v>
      </c>
      <c r="C6439" t="s">
        <v>509</v>
      </c>
      <c r="D6439" t="s">
        <v>472</v>
      </c>
      <c r="E6439" t="s">
        <v>311</v>
      </c>
      <c r="F6439" t="s">
        <v>348</v>
      </c>
      <c r="G6439" t="s">
        <v>233</v>
      </c>
      <c r="H6439" t="s">
        <v>287</v>
      </c>
      <c r="I6439" t="s">
        <v>240</v>
      </c>
      <c r="J6439" t="s">
        <v>288</v>
      </c>
      <c r="K6439" t="s">
        <v>241</v>
      </c>
      <c r="L6439" t="s">
        <v>237</v>
      </c>
      <c r="M6439" t="s">
        <v>368</v>
      </c>
      <c r="O6439" t="s">
        <v>194</v>
      </c>
      <c r="P6439">
        <v>2020</v>
      </c>
      <c r="Q6439">
        <v>3.9554013399999999</v>
      </c>
    </row>
    <row r="6440" spans="1:17" x14ac:dyDescent="0.25">
      <c r="A6440" t="s">
        <v>521</v>
      </c>
      <c r="B6440" t="s">
        <v>522</v>
      </c>
      <c r="C6440" t="s">
        <v>509</v>
      </c>
      <c r="D6440" t="s">
        <v>472</v>
      </c>
      <c r="E6440" t="s">
        <v>311</v>
      </c>
      <c r="F6440" t="s">
        <v>348</v>
      </c>
      <c r="G6440" t="s">
        <v>233</v>
      </c>
      <c r="H6440" t="s">
        <v>287</v>
      </c>
      <c r="I6440" t="s">
        <v>240</v>
      </c>
      <c r="J6440" t="s">
        <v>288</v>
      </c>
      <c r="K6440" t="s">
        <v>241</v>
      </c>
      <c r="L6440" t="s">
        <v>237</v>
      </c>
      <c r="M6440" t="s">
        <v>368</v>
      </c>
      <c r="O6440" t="s">
        <v>264</v>
      </c>
      <c r="P6440">
        <v>2020</v>
      </c>
      <c r="Q6440">
        <v>3.4474190600000001</v>
      </c>
    </row>
    <row r="6441" spans="1:17" x14ac:dyDescent="0.25">
      <c r="A6441" t="s">
        <v>521</v>
      </c>
      <c r="B6441" t="s">
        <v>522</v>
      </c>
      <c r="C6441" t="s">
        <v>509</v>
      </c>
      <c r="D6441" t="s">
        <v>472</v>
      </c>
      <c r="E6441" t="s">
        <v>311</v>
      </c>
      <c r="F6441" t="s">
        <v>348</v>
      </c>
      <c r="G6441" t="s">
        <v>233</v>
      </c>
      <c r="H6441" t="s">
        <v>287</v>
      </c>
      <c r="I6441" t="s">
        <v>240</v>
      </c>
      <c r="J6441" t="s">
        <v>288</v>
      </c>
      <c r="K6441" t="s">
        <v>241</v>
      </c>
      <c r="L6441" t="s">
        <v>237</v>
      </c>
      <c r="M6441" t="s">
        <v>368</v>
      </c>
      <c r="O6441" t="s">
        <v>265</v>
      </c>
      <c r="P6441">
        <v>2020</v>
      </c>
      <c r="Q6441">
        <v>4.6641551979999996</v>
      </c>
    </row>
    <row r="6442" spans="1:17" x14ac:dyDescent="0.25">
      <c r="A6442" t="s">
        <v>521</v>
      </c>
      <c r="B6442" t="s">
        <v>522</v>
      </c>
      <c r="C6442" t="s">
        <v>509</v>
      </c>
      <c r="D6442" t="s">
        <v>472</v>
      </c>
      <c r="E6442" t="s">
        <v>311</v>
      </c>
      <c r="F6442" t="s">
        <v>348</v>
      </c>
      <c r="G6442" t="s">
        <v>233</v>
      </c>
      <c r="H6442" t="s">
        <v>287</v>
      </c>
      <c r="I6442" t="s">
        <v>240</v>
      </c>
      <c r="J6442" t="s">
        <v>288</v>
      </c>
      <c r="K6442" t="s">
        <v>241</v>
      </c>
      <c r="L6442" t="s">
        <v>237</v>
      </c>
      <c r="M6442" t="s">
        <v>368</v>
      </c>
      <c r="O6442" t="s">
        <v>194</v>
      </c>
      <c r="P6442">
        <v>2030</v>
      </c>
      <c r="Q6442">
        <v>3.7508443520000001</v>
      </c>
    </row>
    <row r="6443" spans="1:17" x14ac:dyDescent="0.25">
      <c r="A6443" t="s">
        <v>521</v>
      </c>
      <c r="B6443" t="s">
        <v>522</v>
      </c>
      <c r="C6443" t="s">
        <v>509</v>
      </c>
      <c r="D6443" t="s">
        <v>472</v>
      </c>
      <c r="E6443" t="s">
        <v>311</v>
      </c>
      <c r="F6443" t="s">
        <v>348</v>
      </c>
      <c r="G6443" t="s">
        <v>233</v>
      </c>
      <c r="H6443" t="s">
        <v>287</v>
      </c>
      <c r="I6443" t="s">
        <v>240</v>
      </c>
      <c r="J6443" t="s">
        <v>288</v>
      </c>
      <c r="K6443" t="s">
        <v>241</v>
      </c>
      <c r="L6443" t="s">
        <v>237</v>
      </c>
      <c r="M6443" t="s">
        <v>368</v>
      </c>
      <c r="O6443" t="s">
        <v>194</v>
      </c>
      <c r="P6443">
        <v>2050</v>
      </c>
      <c r="Q6443">
        <v>3.7040184269999998</v>
      </c>
    </row>
    <row r="6444" spans="1:17" x14ac:dyDescent="0.25">
      <c r="A6444" t="s">
        <v>521</v>
      </c>
      <c r="B6444" t="s">
        <v>522</v>
      </c>
      <c r="C6444" t="s">
        <v>509</v>
      </c>
      <c r="D6444" t="s">
        <v>472</v>
      </c>
      <c r="E6444" t="s">
        <v>311</v>
      </c>
      <c r="F6444" t="s">
        <v>348</v>
      </c>
      <c r="G6444" t="s">
        <v>233</v>
      </c>
      <c r="H6444" t="s">
        <v>287</v>
      </c>
      <c r="I6444" t="s">
        <v>240</v>
      </c>
      <c r="J6444" t="s">
        <v>288</v>
      </c>
      <c r="K6444" t="s">
        <v>241</v>
      </c>
      <c r="L6444" t="s">
        <v>237</v>
      </c>
      <c r="M6444" t="s">
        <v>368</v>
      </c>
      <c r="O6444" t="s">
        <v>264</v>
      </c>
      <c r="P6444">
        <v>2050</v>
      </c>
      <c r="Q6444">
        <v>2.85541673</v>
      </c>
    </row>
    <row r="6445" spans="1:17" x14ac:dyDescent="0.25">
      <c r="A6445" t="s">
        <v>521</v>
      </c>
      <c r="B6445" t="s">
        <v>522</v>
      </c>
      <c r="C6445" t="s">
        <v>509</v>
      </c>
      <c r="D6445" t="s">
        <v>472</v>
      </c>
      <c r="E6445" t="s">
        <v>311</v>
      </c>
      <c r="F6445" t="s">
        <v>348</v>
      </c>
      <c r="G6445" t="s">
        <v>233</v>
      </c>
      <c r="H6445" t="s">
        <v>287</v>
      </c>
      <c r="I6445" t="s">
        <v>240</v>
      </c>
      <c r="J6445" t="s">
        <v>288</v>
      </c>
      <c r="K6445" t="s">
        <v>241</v>
      </c>
      <c r="L6445" t="s">
        <v>237</v>
      </c>
      <c r="M6445" t="s">
        <v>368</v>
      </c>
      <c r="O6445" t="s">
        <v>265</v>
      </c>
      <c r="P6445">
        <v>2050</v>
      </c>
      <c r="Q6445">
        <v>5.0189931110000003</v>
      </c>
    </row>
    <row r="6446" spans="1:17" x14ac:dyDescent="0.25">
      <c r="A6446" t="s">
        <v>521</v>
      </c>
      <c r="B6446" t="s">
        <v>522</v>
      </c>
      <c r="C6446" t="s">
        <v>509</v>
      </c>
      <c r="D6446" t="s">
        <v>472</v>
      </c>
      <c r="E6446" t="s">
        <v>311</v>
      </c>
      <c r="F6446" t="s">
        <v>348</v>
      </c>
      <c r="G6446" t="s">
        <v>233</v>
      </c>
      <c r="H6446" t="s">
        <v>289</v>
      </c>
      <c r="I6446" t="s">
        <v>240</v>
      </c>
      <c r="J6446" t="s">
        <v>290</v>
      </c>
      <c r="K6446" t="s">
        <v>241</v>
      </c>
      <c r="L6446" t="s">
        <v>237</v>
      </c>
      <c r="M6446" t="s">
        <v>368</v>
      </c>
      <c r="O6446" t="s">
        <v>194</v>
      </c>
      <c r="P6446">
        <v>2015</v>
      </c>
      <c r="Q6446">
        <v>2.160923382</v>
      </c>
    </row>
    <row r="6447" spans="1:17" x14ac:dyDescent="0.25">
      <c r="A6447" t="s">
        <v>521</v>
      </c>
      <c r="B6447" t="s">
        <v>522</v>
      </c>
      <c r="C6447" t="s">
        <v>509</v>
      </c>
      <c r="D6447" t="s">
        <v>472</v>
      </c>
      <c r="E6447" t="s">
        <v>311</v>
      </c>
      <c r="F6447" t="s">
        <v>348</v>
      </c>
      <c r="G6447" t="s">
        <v>233</v>
      </c>
      <c r="H6447" t="s">
        <v>289</v>
      </c>
      <c r="I6447" t="s">
        <v>240</v>
      </c>
      <c r="J6447" t="s">
        <v>290</v>
      </c>
      <c r="K6447" t="s">
        <v>241</v>
      </c>
      <c r="L6447" t="s">
        <v>237</v>
      </c>
      <c r="M6447" t="s">
        <v>368</v>
      </c>
      <c r="O6447" t="s">
        <v>194</v>
      </c>
      <c r="P6447">
        <v>2020</v>
      </c>
      <c r="Q6447">
        <v>2.1074378340000002</v>
      </c>
    </row>
    <row r="6448" spans="1:17" x14ac:dyDescent="0.25">
      <c r="A6448" t="s">
        <v>521</v>
      </c>
      <c r="B6448" t="s">
        <v>522</v>
      </c>
      <c r="C6448" t="s">
        <v>509</v>
      </c>
      <c r="D6448" t="s">
        <v>472</v>
      </c>
      <c r="E6448" t="s">
        <v>311</v>
      </c>
      <c r="F6448" t="s">
        <v>348</v>
      </c>
      <c r="G6448" t="s">
        <v>233</v>
      </c>
      <c r="H6448" t="s">
        <v>289</v>
      </c>
      <c r="I6448" t="s">
        <v>240</v>
      </c>
      <c r="J6448" t="s">
        <v>290</v>
      </c>
      <c r="K6448" t="s">
        <v>241</v>
      </c>
      <c r="L6448" t="s">
        <v>237</v>
      </c>
      <c r="M6448" t="s">
        <v>368</v>
      </c>
      <c r="O6448" t="s">
        <v>264</v>
      </c>
      <c r="P6448">
        <v>2020</v>
      </c>
      <c r="Q6448">
        <v>1.836784875</v>
      </c>
    </row>
    <row r="6449" spans="1:17" x14ac:dyDescent="0.25">
      <c r="A6449" t="s">
        <v>521</v>
      </c>
      <c r="B6449" t="s">
        <v>522</v>
      </c>
      <c r="C6449" t="s">
        <v>509</v>
      </c>
      <c r="D6449" t="s">
        <v>472</v>
      </c>
      <c r="E6449" t="s">
        <v>311</v>
      </c>
      <c r="F6449" t="s">
        <v>348</v>
      </c>
      <c r="G6449" t="s">
        <v>233</v>
      </c>
      <c r="H6449" t="s">
        <v>289</v>
      </c>
      <c r="I6449" t="s">
        <v>240</v>
      </c>
      <c r="J6449" t="s">
        <v>290</v>
      </c>
      <c r="K6449" t="s">
        <v>241</v>
      </c>
      <c r="L6449" t="s">
        <v>237</v>
      </c>
      <c r="M6449" t="s">
        <v>368</v>
      </c>
      <c r="O6449" t="s">
        <v>265</v>
      </c>
      <c r="P6449">
        <v>2020</v>
      </c>
      <c r="Q6449">
        <v>2.4850618899999999</v>
      </c>
    </row>
    <row r="6450" spans="1:17" x14ac:dyDescent="0.25">
      <c r="A6450" t="s">
        <v>521</v>
      </c>
      <c r="B6450" t="s">
        <v>522</v>
      </c>
      <c r="C6450" t="s">
        <v>509</v>
      </c>
      <c r="D6450" t="s">
        <v>472</v>
      </c>
      <c r="E6450" t="s">
        <v>311</v>
      </c>
      <c r="F6450" t="s">
        <v>348</v>
      </c>
      <c r="G6450" t="s">
        <v>233</v>
      </c>
      <c r="H6450" t="s">
        <v>289</v>
      </c>
      <c r="I6450" t="s">
        <v>240</v>
      </c>
      <c r="J6450" t="s">
        <v>290</v>
      </c>
      <c r="K6450" t="s">
        <v>241</v>
      </c>
      <c r="L6450" t="s">
        <v>237</v>
      </c>
      <c r="M6450" t="s">
        <v>368</v>
      </c>
      <c r="O6450" t="s">
        <v>194</v>
      </c>
      <c r="P6450">
        <v>2030</v>
      </c>
      <c r="Q6450">
        <v>1.99844987</v>
      </c>
    </row>
    <row r="6451" spans="1:17" x14ac:dyDescent="0.25">
      <c r="A6451" t="s">
        <v>521</v>
      </c>
      <c r="B6451" t="s">
        <v>522</v>
      </c>
      <c r="C6451" t="s">
        <v>509</v>
      </c>
      <c r="D6451" t="s">
        <v>472</v>
      </c>
      <c r="E6451" t="s">
        <v>311</v>
      </c>
      <c r="F6451" t="s">
        <v>348</v>
      </c>
      <c r="G6451" t="s">
        <v>233</v>
      </c>
      <c r="H6451" t="s">
        <v>289</v>
      </c>
      <c r="I6451" t="s">
        <v>240</v>
      </c>
      <c r="J6451" t="s">
        <v>290</v>
      </c>
      <c r="K6451" t="s">
        <v>241</v>
      </c>
      <c r="L6451" t="s">
        <v>237</v>
      </c>
      <c r="M6451" t="s">
        <v>368</v>
      </c>
      <c r="O6451" t="s">
        <v>194</v>
      </c>
      <c r="P6451">
        <v>2050</v>
      </c>
      <c r="Q6451">
        <v>1.8349915450000001</v>
      </c>
    </row>
    <row r="6452" spans="1:17" x14ac:dyDescent="0.25">
      <c r="A6452" t="s">
        <v>521</v>
      </c>
      <c r="B6452" t="s">
        <v>522</v>
      </c>
      <c r="C6452" t="s">
        <v>509</v>
      </c>
      <c r="D6452" t="s">
        <v>472</v>
      </c>
      <c r="E6452" t="s">
        <v>311</v>
      </c>
      <c r="F6452" t="s">
        <v>348</v>
      </c>
      <c r="G6452" t="s">
        <v>233</v>
      </c>
      <c r="H6452" t="s">
        <v>289</v>
      </c>
      <c r="I6452" t="s">
        <v>240</v>
      </c>
      <c r="J6452" t="s">
        <v>290</v>
      </c>
      <c r="K6452" t="s">
        <v>241</v>
      </c>
      <c r="L6452" t="s">
        <v>237</v>
      </c>
      <c r="M6452" t="s">
        <v>368</v>
      </c>
      <c r="O6452" t="s">
        <v>264</v>
      </c>
      <c r="P6452">
        <v>2050</v>
      </c>
      <c r="Q6452">
        <v>1.5213660339999999</v>
      </c>
    </row>
    <row r="6453" spans="1:17" x14ac:dyDescent="0.25">
      <c r="A6453" t="s">
        <v>521</v>
      </c>
      <c r="B6453" t="s">
        <v>522</v>
      </c>
      <c r="C6453" t="s">
        <v>509</v>
      </c>
      <c r="D6453" t="s">
        <v>472</v>
      </c>
      <c r="E6453" t="s">
        <v>311</v>
      </c>
      <c r="F6453" t="s">
        <v>348</v>
      </c>
      <c r="G6453" t="s">
        <v>233</v>
      </c>
      <c r="H6453" t="s">
        <v>289</v>
      </c>
      <c r="I6453" t="s">
        <v>240</v>
      </c>
      <c r="J6453" t="s">
        <v>290</v>
      </c>
      <c r="K6453" t="s">
        <v>241</v>
      </c>
      <c r="L6453" t="s">
        <v>237</v>
      </c>
      <c r="M6453" t="s">
        <v>368</v>
      </c>
      <c r="O6453" t="s">
        <v>265</v>
      </c>
      <c r="P6453">
        <v>2050</v>
      </c>
      <c r="Q6453">
        <v>2.535610057</v>
      </c>
    </row>
    <row r="6454" spans="1:17" x14ac:dyDescent="0.25">
      <c r="A6454" t="s">
        <v>521</v>
      </c>
      <c r="B6454" t="s">
        <v>522</v>
      </c>
      <c r="C6454" t="s">
        <v>509</v>
      </c>
      <c r="D6454" t="s">
        <v>472</v>
      </c>
      <c r="E6454" t="s">
        <v>311</v>
      </c>
      <c r="F6454" t="s">
        <v>348</v>
      </c>
      <c r="G6454" t="s">
        <v>233</v>
      </c>
      <c r="H6454" t="s">
        <v>162</v>
      </c>
      <c r="I6454" t="s">
        <v>234</v>
      </c>
      <c r="J6454" t="s">
        <v>235</v>
      </c>
      <c r="K6454" t="s">
        <v>236</v>
      </c>
      <c r="L6454" t="s">
        <v>237</v>
      </c>
      <c r="O6454" t="s">
        <v>194</v>
      </c>
      <c r="P6454">
        <v>2015</v>
      </c>
      <c r="Q6454">
        <v>275000</v>
      </c>
    </row>
    <row r="6455" spans="1:17" x14ac:dyDescent="0.25">
      <c r="A6455" t="s">
        <v>521</v>
      </c>
      <c r="B6455" t="s">
        <v>522</v>
      </c>
      <c r="C6455" t="s">
        <v>509</v>
      </c>
      <c r="D6455" t="s">
        <v>472</v>
      </c>
      <c r="E6455" t="s">
        <v>311</v>
      </c>
      <c r="F6455" t="s">
        <v>348</v>
      </c>
      <c r="G6455" t="s">
        <v>233</v>
      </c>
      <c r="H6455" t="s">
        <v>162</v>
      </c>
      <c r="I6455" t="s">
        <v>234</v>
      </c>
      <c r="J6455" t="s">
        <v>235</v>
      </c>
      <c r="K6455" t="s">
        <v>236</v>
      </c>
      <c r="L6455" t="s">
        <v>237</v>
      </c>
      <c r="O6455" t="s">
        <v>194</v>
      </c>
      <c r="P6455">
        <v>2020</v>
      </c>
      <c r="Q6455">
        <v>271000</v>
      </c>
    </row>
    <row r="6456" spans="1:17" x14ac:dyDescent="0.25">
      <c r="A6456" t="s">
        <v>521</v>
      </c>
      <c r="B6456" t="s">
        <v>522</v>
      </c>
      <c r="C6456" t="s">
        <v>509</v>
      </c>
      <c r="D6456" t="s">
        <v>472</v>
      </c>
      <c r="E6456" t="s">
        <v>311</v>
      </c>
      <c r="F6456" t="s">
        <v>348</v>
      </c>
      <c r="G6456" t="s">
        <v>233</v>
      </c>
      <c r="H6456" t="s">
        <v>162</v>
      </c>
      <c r="I6456" t="s">
        <v>234</v>
      </c>
      <c r="J6456" t="s">
        <v>235</v>
      </c>
      <c r="K6456" t="s">
        <v>236</v>
      </c>
      <c r="L6456" t="s">
        <v>237</v>
      </c>
      <c r="O6456" t="s">
        <v>264</v>
      </c>
      <c r="P6456">
        <v>2020</v>
      </c>
      <c r="Q6456">
        <v>232000</v>
      </c>
    </row>
    <row r="6457" spans="1:17" x14ac:dyDescent="0.25">
      <c r="A6457" t="s">
        <v>521</v>
      </c>
      <c r="B6457" t="s">
        <v>522</v>
      </c>
      <c r="C6457" t="s">
        <v>509</v>
      </c>
      <c r="D6457" t="s">
        <v>472</v>
      </c>
      <c r="E6457" t="s">
        <v>311</v>
      </c>
      <c r="F6457" t="s">
        <v>348</v>
      </c>
      <c r="G6457" t="s">
        <v>233</v>
      </c>
      <c r="H6457" t="s">
        <v>162</v>
      </c>
      <c r="I6457" t="s">
        <v>234</v>
      </c>
      <c r="J6457" t="s">
        <v>235</v>
      </c>
      <c r="K6457" t="s">
        <v>236</v>
      </c>
      <c r="L6457" t="s">
        <v>237</v>
      </c>
      <c r="O6457" t="s">
        <v>265</v>
      </c>
      <c r="P6457">
        <v>2020</v>
      </c>
      <c r="Q6457">
        <v>314000</v>
      </c>
    </row>
    <row r="6458" spans="1:17" x14ac:dyDescent="0.25">
      <c r="A6458" t="s">
        <v>521</v>
      </c>
      <c r="B6458" t="s">
        <v>522</v>
      </c>
      <c r="C6458" t="s">
        <v>509</v>
      </c>
      <c r="D6458" t="s">
        <v>472</v>
      </c>
      <c r="E6458" t="s">
        <v>311</v>
      </c>
      <c r="F6458" t="s">
        <v>348</v>
      </c>
      <c r="G6458" t="s">
        <v>233</v>
      </c>
      <c r="H6458" t="s">
        <v>162</v>
      </c>
      <c r="I6458" t="s">
        <v>234</v>
      </c>
      <c r="J6458" t="s">
        <v>235</v>
      </c>
      <c r="K6458" t="s">
        <v>236</v>
      </c>
      <c r="L6458" t="s">
        <v>237</v>
      </c>
      <c r="O6458" t="s">
        <v>194</v>
      </c>
      <c r="P6458">
        <v>2030</v>
      </c>
      <c r="Q6458">
        <v>261000</v>
      </c>
    </row>
    <row r="6459" spans="1:17" x14ac:dyDescent="0.25">
      <c r="A6459" t="s">
        <v>521</v>
      </c>
      <c r="B6459" t="s">
        <v>522</v>
      </c>
      <c r="C6459" t="s">
        <v>509</v>
      </c>
      <c r="D6459" t="s">
        <v>472</v>
      </c>
      <c r="E6459" t="s">
        <v>311</v>
      </c>
      <c r="F6459" t="s">
        <v>348</v>
      </c>
      <c r="G6459" t="s">
        <v>233</v>
      </c>
      <c r="H6459" t="s">
        <v>162</v>
      </c>
      <c r="I6459" t="s">
        <v>234</v>
      </c>
      <c r="J6459" t="s">
        <v>235</v>
      </c>
      <c r="K6459" t="s">
        <v>236</v>
      </c>
      <c r="L6459" t="s">
        <v>237</v>
      </c>
      <c r="O6459" t="s">
        <v>194</v>
      </c>
      <c r="P6459">
        <v>2050</v>
      </c>
      <c r="Q6459">
        <v>253000</v>
      </c>
    </row>
    <row r="6460" spans="1:17" x14ac:dyDescent="0.25">
      <c r="A6460" t="s">
        <v>521</v>
      </c>
      <c r="B6460" t="s">
        <v>522</v>
      </c>
      <c r="C6460" t="s">
        <v>509</v>
      </c>
      <c r="D6460" t="s">
        <v>472</v>
      </c>
      <c r="E6460" t="s">
        <v>311</v>
      </c>
      <c r="F6460" t="s">
        <v>348</v>
      </c>
      <c r="G6460" t="s">
        <v>233</v>
      </c>
      <c r="H6460" t="s">
        <v>162</v>
      </c>
      <c r="I6460" t="s">
        <v>234</v>
      </c>
      <c r="J6460" t="s">
        <v>235</v>
      </c>
      <c r="K6460" t="s">
        <v>236</v>
      </c>
      <c r="L6460" t="s">
        <v>237</v>
      </c>
      <c r="O6460" t="s">
        <v>264</v>
      </c>
      <c r="P6460">
        <v>2050</v>
      </c>
      <c r="Q6460">
        <v>192000</v>
      </c>
    </row>
    <row r="6461" spans="1:17" x14ac:dyDescent="0.25">
      <c r="A6461" t="s">
        <v>521</v>
      </c>
      <c r="B6461" t="s">
        <v>522</v>
      </c>
      <c r="C6461" t="s">
        <v>509</v>
      </c>
      <c r="D6461" t="s">
        <v>472</v>
      </c>
      <c r="E6461" t="s">
        <v>311</v>
      </c>
      <c r="F6461" t="s">
        <v>348</v>
      </c>
      <c r="G6461" t="s">
        <v>233</v>
      </c>
      <c r="H6461" t="s">
        <v>162</v>
      </c>
      <c r="I6461" t="s">
        <v>234</v>
      </c>
      <c r="J6461" t="s">
        <v>235</v>
      </c>
      <c r="K6461" t="s">
        <v>236</v>
      </c>
      <c r="L6461" t="s">
        <v>237</v>
      </c>
      <c r="O6461" t="s">
        <v>265</v>
      </c>
      <c r="P6461">
        <v>2050</v>
      </c>
      <c r="Q6461">
        <v>325000</v>
      </c>
    </row>
    <row r="6462" spans="1:17" x14ac:dyDescent="0.25">
      <c r="A6462" t="s">
        <v>521</v>
      </c>
      <c r="B6462" t="s">
        <v>522</v>
      </c>
      <c r="C6462" t="s">
        <v>509</v>
      </c>
      <c r="D6462" t="s">
        <v>472</v>
      </c>
      <c r="E6462" t="s">
        <v>311</v>
      </c>
      <c r="F6462" t="s">
        <v>348</v>
      </c>
      <c r="G6462" t="s">
        <v>233</v>
      </c>
      <c r="H6462" t="s">
        <v>163</v>
      </c>
      <c r="I6462" t="s">
        <v>240</v>
      </c>
      <c r="J6462" t="s">
        <v>235</v>
      </c>
      <c r="K6462" t="s">
        <v>241</v>
      </c>
      <c r="L6462" t="s">
        <v>237</v>
      </c>
      <c r="M6462" t="s">
        <v>514</v>
      </c>
      <c r="N6462" t="s">
        <v>206</v>
      </c>
      <c r="O6462" t="s">
        <v>194</v>
      </c>
      <c r="P6462">
        <v>2015</v>
      </c>
      <c r="Q6462">
        <v>6.2167105109999996</v>
      </c>
    </row>
    <row r="6463" spans="1:17" x14ac:dyDescent="0.25">
      <c r="A6463" t="s">
        <v>521</v>
      </c>
      <c r="B6463" t="s">
        <v>522</v>
      </c>
      <c r="C6463" t="s">
        <v>509</v>
      </c>
      <c r="D6463" t="s">
        <v>472</v>
      </c>
      <c r="E6463" t="s">
        <v>311</v>
      </c>
      <c r="F6463" t="s">
        <v>348</v>
      </c>
      <c r="G6463" t="s">
        <v>233</v>
      </c>
      <c r="H6463" t="s">
        <v>163</v>
      </c>
      <c r="I6463" t="s">
        <v>240</v>
      </c>
      <c r="J6463" t="s">
        <v>235</v>
      </c>
      <c r="K6463" t="s">
        <v>241</v>
      </c>
      <c r="L6463" t="s">
        <v>237</v>
      </c>
      <c r="M6463" t="s">
        <v>514</v>
      </c>
      <c r="N6463" t="s">
        <v>206</v>
      </c>
      <c r="O6463" t="s">
        <v>194</v>
      </c>
      <c r="P6463">
        <v>2020</v>
      </c>
      <c r="Q6463">
        <v>6.0628391749999997</v>
      </c>
    </row>
    <row r="6464" spans="1:17" x14ac:dyDescent="0.25">
      <c r="A6464" t="s">
        <v>521</v>
      </c>
      <c r="B6464" t="s">
        <v>522</v>
      </c>
      <c r="C6464" t="s">
        <v>509</v>
      </c>
      <c r="D6464" t="s">
        <v>472</v>
      </c>
      <c r="E6464" t="s">
        <v>311</v>
      </c>
      <c r="F6464" t="s">
        <v>348</v>
      </c>
      <c r="G6464" t="s">
        <v>233</v>
      </c>
      <c r="H6464" t="s">
        <v>163</v>
      </c>
      <c r="I6464" t="s">
        <v>240</v>
      </c>
      <c r="J6464" t="s">
        <v>235</v>
      </c>
      <c r="K6464" t="s">
        <v>241</v>
      </c>
      <c r="L6464" t="s">
        <v>237</v>
      </c>
      <c r="M6464" t="s">
        <v>514</v>
      </c>
      <c r="N6464" t="s">
        <v>206</v>
      </c>
      <c r="O6464" t="s">
        <v>264</v>
      </c>
      <c r="P6464">
        <v>2020</v>
      </c>
      <c r="Q6464">
        <v>5.2842039349999999</v>
      </c>
    </row>
    <row r="6465" spans="1:17" x14ac:dyDescent="0.25">
      <c r="A6465" t="s">
        <v>521</v>
      </c>
      <c r="B6465" t="s">
        <v>522</v>
      </c>
      <c r="C6465" t="s">
        <v>509</v>
      </c>
      <c r="D6465" t="s">
        <v>472</v>
      </c>
      <c r="E6465" t="s">
        <v>311</v>
      </c>
      <c r="F6465" t="s">
        <v>348</v>
      </c>
      <c r="G6465" t="s">
        <v>233</v>
      </c>
      <c r="H6465" t="s">
        <v>163</v>
      </c>
      <c r="I6465" t="s">
        <v>240</v>
      </c>
      <c r="J6465" t="s">
        <v>235</v>
      </c>
      <c r="K6465" t="s">
        <v>241</v>
      </c>
      <c r="L6465" t="s">
        <v>237</v>
      </c>
      <c r="M6465" t="s">
        <v>514</v>
      </c>
      <c r="N6465" t="s">
        <v>206</v>
      </c>
      <c r="O6465" t="s">
        <v>265</v>
      </c>
      <c r="P6465">
        <v>2020</v>
      </c>
      <c r="Q6465">
        <v>7.1492170880000003</v>
      </c>
    </row>
    <row r="6466" spans="1:17" x14ac:dyDescent="0.25">
      <c r="A6466" t="s">
        <v>521</v>
      </c>
      <c r="B6466" t="s">
        <v>522</v>
      </c>
      <c r="C6466" t="s">
        <v>509</v>
      </c>
      <c r="D6466" t="s">
        <v>472</v>
      </c>
      <c r="E6466" t="s">
        <v>311</v>
      </c>
      <c r="F6466" t="s">
        <v>348</v>
      </c>
      <c r="G6466" t="s">
        <v>233</v>
      </c>
      <c r="H6466" t="s">
        <v>163</v>
      </c>
      <c r="I6466" t="s">
        <v>240</v>
      </c>
      <c r="J6466" t="s">
        <v>235</v>
      </c>
      <c r="K6466" t="s">
        <v>241</v>
      </c>
      <c r="L6466" t="s">
        <v>237</v>
      </c>
      <c r="M6466" t="s">
        <v>514</v>
      </c>
      <c r="N6466" t="s">
        <v>206</v>
      </c>
      <c r="O6466" t="s">
        <v>194</v>
      </c>
      <c r="P6466">
        <v>2030</v>
      </c>
      <c r="Q6466">
        <v>5.7492942219999996</v>
      </c>
    </row>
    <row r="6467" spans="1:17" x14ac:dyDescent="0.25">
      <c r="A6467" t="s">
        <v>521</v>
      </c>
      <c r="B6467" t="s">
        <v>522</v>
      </c>
      <c r="C6467" t="s">
        <v>509</v>
      </c>
      <c r="D6467" t="s">
        <v>472</v>
      </c>
      <c r="E6467" t="s">
        <v>311</v>
      </c>
      <c r="F6467" t="s">
        <v>348</v>
      </c>
      <c r="G6467" t="s">
        <v>233</v>
      </c>
      <c r="H6467" t="s">
        <v>163</v>
      </c>
      <c r="I6467" t="s">
        <v>240</v>
      </c>
      <c r="J6467" t="s">
        <v>235</v>
      </c>
      <c r="K6467" t="s">
        <v>241</v>
      </c>
      <c r="L6467" t="s">
        <v>237</v>
      </c>
      <c r="M6467" t="s">
        <v>514</v>
      </c>
      <c r="N6467" t="s">
        <v>206</v>
      </c>
      <c r="O6467" t="s">
        <v>194</v>
      </c>
      <c r="P6467">
        <v>2050</v>
      </c>
      <c r="Q6467">
        <v>5.5390099719999997</v>
      </c>
    </row>
    <row r="6468" spans="1:17" x14ac:dyDescent="0.25">
      <c r="A6468" t="s">
        <v>521</v>
      </c>
      <c r="B6468" t="s">
        <v>522</v>
      </c>
      <c r="C6468" t="s">
        <v>509</v>
      </c>
      <c r="D6468" t="s">
        <v>472</v>
      </c>
      <c r="E6468" t="s">
        <v>311</v>
      </c>
      <c r="F6468" t="s">
        <v>348</v>
      </c>
      <c r="G6468" t="s">
        <v>233</v>
      </c>
      <c r="H6468" t="s">
        <v>163</v>
      </c>
      <c r="I6468" t="s">
        <v>240</v>
      </c>
      <c r="J6468" t="s">
        <v>235</v>
      </c>
      <c r="K6468" t="s">
        <v>241</v>
      </c>
      <c r="L6468" t="s">
        <v>237</v>
      </c>
      <c r="M6468" t="s">
        <v>514</v>
      </c>
      <c r="N6468" t="s">
        <v>206</v>
      </c>
      <c r="O6468" t="s">
        <v>264</v>
      </c>
      <c r="P6468">
        <v>2050</v>
      </c>
      <c r="Q6468">
        <v>4.3767827639999997</v>
      </c>
    </row>
    <row r="6469" spans="1:17" x14ac:dyDescent="0.25">
      <c r="A6469" t="s">
        <v>521</v>
      </c>
      <c r="B6469" t="s">
        <v>522</v>
      </c>
      <c r="C6469" t="s">
        <v>509</v>
      </c>
      <c r="D6469" t="s">
        <v>472</v>
      </c>
      <c r="E6469" t="s">
        <v>311</v>
      </c>
      <c r="F6469" t="s">
        <v>348</v>
      </c>
      <c r="G6469" t="s">
        <v>233</v>
      </c>
      <c r="H6469" t="s">
        <v>163</v>
      </c>
      <c r="I6469" t="s">
        <v>240</v>
      </c>
      <c r="J6469" t="s">
        <v>235</v>
      </c>
      <c r="K6469" t="s">
        <v>241</v>
      </c>
      <c r="L6469" t="s">
        <v>237</v>
      </c>
      <c r="M6469" t="s">
        <v>514</v>
      </c>
      <c r="N6469" t="s">
        <v>206</v>
      </c>
      <c r="O6469" t="s">
        <v>265</v>
      </c>
      <c r="P6469">
        <v>2050</v>
      </c>
      <c r="Q6469">
        <v>7.5546031679999999</v>
      </c>
    </row>
    <row r="6470" spans="1:17" x14ac:dyDescent="0.25">
      <c r="A6470" t="s">
        <v>521</v>
      </c>
      <c r="B6470" t="s">
        <v>522</v>
      </c>
      <c r="C6470" t="s">
        <v>509</v>
      </c>
      <c r="D6470" t="s">
        <v>472</v>
      </c>
      <c r="E6470" t="s">
        <v>311</v>
      </c>
      <c r="F6470" t="s">
        <v>348</v>
      </c>
      <c r="G6470" t="s">
        <v>233</v>
      </c>
      <c r="H6470" t="s">
        <v>164</v>
      </c>
      <c r="I6470" t="s">
        <v>4</v>
      </c>
      <c r="J6470" t="s">
        <v>235</v>
      </c>
      <c r="K6470" t="s">
        <v>242</v>
      </c>
      <c r="L6470" t="s">
        <v>237</v>
      </c>
      <c r="M6470" t="s">
        <v>379</v>
      </c>
      <c r="O6470" t="s">
        <v>194</v>
      </c>
      <c r="P6470">
        <v>2015</v>
      </c>
      <c r="Q6470">
        <v>3.8884507799999999</v>
      </c>
    </row>
    <row r="6471" spans="1:17" x14ac:dyDescent="0.25">
      <c r="A6471" t="s">
        <v>521</v>
      </c>
      <c r="B6471" t="s">
        <v>522</v>
      </c>
      <c r="C6471" t="s">
        <v>509</v>
      </c>
      <c r="D6471" t="s">
        <v>472</v>
      </c>
      <c r="E6471" t="s">
        <v>311</v>
      </c>
      <c r="F6471" t="s">
        <v>348</v>
      </c>
      <c r="G6471" t="s">
        <v>233</v>
      </c>
      <c r="H6471" t="s">
        <v>164</v>
      </c>
      <c r="I6471" t="s">
        <v>4</v>
      </c>
      <c r="J6471" t="s">
        <v>235</v>
      </c>
      <c r="K6471" t="s">
        <v>242</v>
      </c>
      <c r="L6471" t="s">
        <v>237</v>
      </c>
      <c r="M6471" t="s">
        <v>379</v>
      </c>
      <c r="O6471" t="s">
        <v>194</v>
      </c>
      <c r="P6471">
        <v>2020</v>
      </c>
      <c r="Q6471">
        <v>3.8884507799999999</v>
      </c>
    </row>
    <row r="6472" spans="1:17" x14ac:dyDescent="0.25">
      <c r="A6472" t="s">
        <v>521</v>
      </c>
      <c r="B6472" t="s">
        <v>522</v>
      </c>
      <c r="C6472" t="s">
        <v>509</v>
      </c>
      <c r="D6472" t="s">
        <v>472</v>
      </c>
      <c r="E6472" t="s">
        <v>311</v>
      </c>
      <c r="F6472" t="s">
        <v>348</v>
      </c>
      <c r="G6472" t="s">
        <v>233</v>
      </c>
      <c r="H6472" t="s">
        <v>164</v>
      </c>
      <c r="I6472" t="s">
        <v>4</v>
      </c>
      <c r="J6472" t="s">
        <v>235</v>
      </c>
      <c r="K6472" t="s">
        <v>242</v>
      </c>
      <c r="L6472" t="s">
        <v>237</v>
      </c>
      <c r="M6472" t="s">
        <v>379</v>
      </c>
      <c r="O6472" t="s">
        <v>264</v>
      </c>
      <c r="P6472">
        <v>2020</v>
      </c>
      <c r="Q6472">
        <v>2.9929911800000002</v>
      </c>
    </row>
    <row r="6473" spans="1:17" x14ac:dyDescent="0.25">
      <c r="A6473" t="s">
        <v>521</v>
      </c>
      <c r="B6473" t="s">
        <v>522</v>
      </c>
      <c r="C6473" t="s">
        <v>509</v>
      </c>
      <c r="D6473" t="s">
        <v>472</v>
      </c>
      <c r="E6473" t="s">
        <v>311</v>
      </c>
      <c r="F6473" t="s">
        <v>348</v>
      </c>
      <c r="G6473" t="s">
        <v>233</v>
      </c>
      <c r="H6473" t="s">
        <v>164</v>
      </c>
      <c r="I6473" t="s">
        <v>4</v>
      </c>
      <c r="J6473" t="s">
        <v>235</v>
      </c>
      <c r="K6473" t="s">
        <v>242</v>
      </c>
      <c r="L6473" t="s">
        <v>237</v>
      </c>
      <c r="M6473" t="s">
        <v>379</v>
      </c>
      <c r="O6473" t="s">
        <v>265</v>
      </c>
      <c r="P6473">
        <v>2020</v>
      </c>
      <c r="Q6473">
        <v>4.4294503499999998</v>
      </c>
    </row>
    <row r="6474" spans="1:17" x14ac:dyDescent="0.25">
      <c r="A6474" t="s">
        <v>521</v>
      </c>
      <c r="B6474" t="s">
        <v>522</v>
      </c>
      <c r="C6474" t="s">
        <v>509</v>
      </c>
      <c r="D6474" t="s">
        <v>472</v>
      </c>
      <c r="E6474" t="s">
        <v>311</v>
      </c>
      <c r="F6474" t="s">
        <v>348</v>
      </c>
      <c r="G6474" t="s">
        <v>233</v>
      </c>
      <c r="H6474" t="s">
        <v>164</v>
      </c>
      <c r="I6474" t="s">
        <v>4</v>
      </c>
      <c r="J6474" t="s">
        <v>235</v>
      </c>
      <c r="K6474" t="s">
        <v>242</v>
      </c>
      <c r="L6474" t="s">
        <v>237</v>
      </c>
      <c r="M6474" t="s">
        <v>379</v>
      </c>
      <c r="O6474" t="s">
        <v>194</v>
      </c>
      <c r="P6474">
        <v>2030</v>
      </c>
      <c r="Q6474">
        <v>3.8768971950000002</v>
      </c>
    </row>
    <row r="6475" spans="1:17" x14ac:dyDescent="0.25">
      <c r="A6475" t="s">
        <v>521</v>
      </c>
      <c r="B6475" t="s">
        <v>522</v>
      </c>
      <c r="C6475" t="s">
        <v>509</v>
      </c>
      <c r="D6475" t="s">
        <v>472</v>
      </c>
      <c r="E6475" t="s">
        <v>311</v>
      </c>
      <c r="F6475" t="s">
        <v>348</v>
      </c>
      <c r="G6475" t="s">
        <v>233</v>
      </c>
      <c r="H6475" t="s">
        <v>164</v>
      </c>
      <c r="I6475" t="s">
        <v>4</v>
      </c>
      <c r="J6475" t="s">
        <v>235</v>
      </c>
      <c r="K6475" t="s">
        <v>242</v>
      </c>
      <c r="L6475" t="s">
        <v>237</v>
      </c>
      <c r="M6475" t="s">
        <v>379</v>
      </c>
      <c r="O6475" t="s">
        <v>194</v>
      </c>
      <c r="P6475">
        <v>2050</v>
      </c>
      <c r="Q6475">
        <v>3.9351698179999999</v>
      </c>
    </row>
    <row r="6476" spans="1:17" x14ac:dyDescent="0.25">
      <c r="A6476" t="s">
        <v>521</v>
      </c>
      <c r="B6476" t="s">
        <v>522</v>
      </c>
      <c r="C6476" t="s">
        <v>509</v>
      </c>
      <c r="D6476" t="s">
        <v>472</v>
      </c>
      <c r="E6476" t="s">
        <v>311</v>
      </c>
      <c r="F6476" t="s">
        <v>348</v>
      </c>
      <c r="G6476" t="s">
        <v>233</v>
      </c>
      <c r="H6476" t="s">
        <v>164</v>
      </c>
      <c r="I6476" t="s">
        <v>4</v>
      </c>
      <c r="J6476" t="s">
        <v>235</v>
      </c>
      <c r="K6476" t="s">
        <v>242</v>
      </c>
      <c r="L6476" t="s">
        <v>237</v>
      </c>
      <c r="M6476" t="s">
        <v>379</v>
      </c>
      <c r="O6476" t="s">
        <v>264</v>
      </c>
      <c r="P6476">
        <v>2050</v>
      </c>
      <c r="Q6476">
        <v>2.6726042040000002</v>
      </c>
    </row>
    <row r="6477" spans="1:17" x14ac:dyDescent="0.25">
      <c r="A6477" t="s">
        <v>521</v>
      </c>
      <c r="B6477" t="s">
        <v>522</v>
      </c>
      <c r="C6477" t="s">
        <v>509</v>
      </c>
      <c r="D6477" t="s">
        <v>472</v>
      </c>
      <c r="E6477" t="s">
        <v>311</v>
      </c>
      <c r="F6477" t="s">
        <v>348</v>
      </c>
      <c r="G6477" t="s">
        <v>233</v>
      </c>
      <c r="H6477" t="s">
        <v>164</v>
      </c>
      <c r="I6477" t="s">
        <v>4</v>
      </c>
      <c r="J6477" t="s">
        <v>235</v>
      </c>
      <c r="K6477" t="s">
        <v>242</v>
      </c>
      <c r="L6477" t="s">
        <v>237</v>
      </c>
      <c r="M6477" t="s">
        <v>379</v>
      </c>
      <c r="O6477" t="s">
        <v>265</v>
      </c>
      <c r="P6477">
        <v>2050</v>
      </c>
      <c r="Q6477">
        <v>4.8390166280000004</v>
      </c>
    </row>
    <row r="6478" spans="1:17" x14ac:dyDescent="0.25">
      <c r="A6478" t="s">
        <v>521</v>
      </c>
      <c r="B6478" t="s">
        <v>522</v>
      </c>
      <c r="C6478" t="s">
        <v>509</v>
      </c>
      <c r="D6478" t="s">
        <v>472</v>
      </c>
      <c r="E6478" t="s">
        <v>311</v>
      </c>
      <c r="F6478" t="s">
        <v>348</v>
      </c>
      <c r="G6478" t="s">
        <v>243</v>
      </c>
      <c r="H6478" t="s">
        <v>356</v>
      </c>
      <c r="I6478" t="s">
        <v>298</v>
      </c>
      <c r="K6478" t="s">
        <v>78</v>
      </c>
      <c r="N6478" t="s">
        <v>206</v>
      </c>
      <c r="O6478" t="s">
        <v>194</v>
      </c>
      <c r="P6478">
        <v>2015</v>
      </c>
      <c r="Q6478">
        <v>0.5</v>
      </c>
    </row>
    <row r="6479" spans="1:17" x14ac:dyDescent="0.25">
      <c r="A6479" t="s">
        <v>521</v>
      </c>
      <c r="B6479" t="s">
        <v>522</v>
      </c>
      <c r="C6479" t="s">
        <v>509</v>
      </c>
      <c r="D6479" t="s">
        <v>472</v>
      </c>
      <c r="E6479" t="s">
        <v>311</v>
      </c>
      <c r="F6479" t="s">
        <v>348</v>
      </c>
      <c r="G6479" t="s">
        <v>243</v>
      </c>
      <c r="H6479" t="s">
        <v>356</v>
      </c>
      <c r="I6479" t="s">
        <v>298</v>
      </c>
      <c r="K6479" t="s">
        <v>78</v>
      </c>
      <c r="N6479" t="s">
        <v>206</v>
      </c>
      <c r="O6479" t="s">
        <v>194</v>
      </c>
      <c r="P6479">
        <v>2020</v>
      </c>
      <c r="Q6479">
        <v>0.5</v>
      </c>
    </row>
    <row r="6480" spans="1:17" x14ac:dyDescent="0.25">
      <c r="A6480" t="s">
        <v>521</v>
      </c>
      <c r="B6480" t="s">
        <v>522</v>
      </c>
      <c r="C6480" t="s">
        <v>509</v>
      </c>
      <c r="D6480" t="s">
        <v>472</v>
      </c>
      <c r="E6480" t="s">
        <v>311</v>
      </c>
      <c r="F6480" t="s">
        <v>348</v>
      </c>
      <c r="G6480" t="s">
        <v>243</v>
      </c>
      <c r="H6480" t="s">
        <v>356</v>
      </c>
      <c r="I6480" t="s">
        <v>298</v>
      </c>
      <c r="K6480" t="s">
        <v>78</v>
      </c>
      <c r="N6480" t="s">
        <v>206</v>
      </c>
      <c r="O6480" t="s">
        <v>264</v>
      </c>
      <c r="P6480">
        <v>2020</v>
      </c>
      <c r="Q6480">
        <v>0.5</v>
      </c>
    </row>
    <row r="6481" spans="1:17" x14ac:dyDescent="0.25">
      <c r="A6481" t="s">
        <v>521</v>
      </c>
      <c r="B6481" t="s">
        <v>522</v>
      </c>
      <c r="C6481" t="s">
        <v>509</v>
      </c>
      <c r="D6481" t="s">
        <v>472</v>
      </c>
      <c r="E6481" t="s">
        <v>311</v>
      </c>
      <c r="F6481" t="s">
        <v>348</v>
      </c>
      <c r="G6481" t="s">
        <v>243</v>
      </c>
      <c r="H6481" t="s">
        <v>356</v>
      </c>
      <c r="I6481" t="s">
        <v>298</v>
      </c>
      <c r="K6481" t="s">
        <v>78</v>
      </c>
      <c r="N6481" t="s">
        <v>206</v>
      </c>
      <c r="O6481" t="s">
        <v>265</v>
      </c>
      <c r="P6481">
        <v>2020</v>
      </c>
      <c r="Q6481">
        <v>0.5</v>
      </c>
    </row>
    <row r="6482" spans="1:17" x14ac:dyDescent="0.25">
      <c r="A6482" t="s">
        <v>521</v>
      </c>
      <c r="B6482" t="s">
        <v>522</v>
      </c>
      <c r="C6482" t="s">
        <v>509</v>
      </c>
      <c r="D6482" t="s">
        <v>472</v>
      </c>
      <c r="E6482" t="s">
        <v>311</v>
      </c>
      <c r="F6482" t="s">
        <v>348</v>
      </c>
      <c r="G6482" t="s">
        <v>243</v>
      </c>
      <c r="H6482" t="s">
        <v>356</v>
      </c>
      <c r="I6482" t="s">
        <v>298</v>
      </c>
      <c r="K6482" t="s">
        <v>78</v>
      </c>
      <c r="N6482" t="s">
        <v>206</v>
      </c>
      <c r="O6482" t="s">
        <v>194</v>
      </c>
      <c r="P6482">
        <v>2030</v>
      </c>
      <c r="Q6482">
        <v>0.5</v>
      </c>
    </row>
    <row r="6483" spans="1:17" x14ac:dyDescent="0.25">
      <c r="A6483" t="s">
        <v>521</v>
      </c>
      <c r="B6483" t="s">
        <v>522</v>
      </c>
      <c r="C6483" t="s">
        <v>509</v>
      </c>
      <c r="D6483" t="s">
        <v>472</v>
      </c>
      <c r="E6483" t="s">
        <v>311</v>
      </c>
      <c r="F6483" t="s">
        <v>348</v>
      </c>
      <c r="G6483" t="s">
        <v>243</v>
      </c>
      <c r="H6483" t="s">
        <v>356</v>
      </c>
      <c r="I6483" t="s">
        <v>298</v>
      </c>
      <c r="K6483" t="s">
        <v>78</v>
      </c>
      <c r="N6483" t="s">
        <v>206</v>
      </c>
      <c r="O6483" t="s">
        <v>194</v>
      </c>
      <c r="P6483">
        <v>2050</v>
      </c>
      <c r="Q6483">
        <v>0.5</v>
      </c>
    </row>
    <row r="6484" spans="1:17" x14ac:dyDescent="0.25">
      <c r="A6484" t="s">
        <v>521</v>
      </c>
      <c r="B6484" t="s">
        <v>522</v>
      </c>
      <c r="C6484" t="s">
        <v>509</v>
      </c>
      <c r="D6484" t="s">
        <v>472</v>
      </c>
      <c r="E6484" t="s">
        <v>311</v>
      </c>
      <c r="F6484" t="s">
        <v>348</v>
      </c>
      <c r="G6484" t="s">
        <v>243</v>
      </c>
      <c r="H6484" t="s">
        <v>356</v>
      </c>
      <c r="I6484" t="s">
        <v>298</v>
      </c>
      <c r="K6484" t="s">
        <v>78</v>
      </c>
      <c r="N6484" t="s">
        <v>206</v>
      </c>
      <c r="O6484" t="s">
        <v>264</v>
      </c>
      <c r="P6484">
        <v>2050</v>
      </c>
      <c r="Q6484">
        <v>0.5</v>
      </c>
    </row>
    <row r="6485" spans="1:17" x14ac:dyDescent="0.25">
      <c r="A6485" t="s">
        <v>521</v>
      </c>
      <c r="B6485" t="s">
        <v>522</v>
      </c>
      <c r="C6485" t="s">
        <v>509</v>
      </c>
      <c r="D6485" t="s">
        <v>472</v>
      </c>
      <c r="E6485" t="s">
        <v>311</v>
      </c>
      <c r="F6485" t="s">
        <v>348</v>
      </c>
      <c r="G6485" t="s">
        <v>243</v>
      </c>
      <c r="H6485" t="s">
        <v>356</v>
      </c>
      <c r="I6485" t="s">
        <v>298</v>
      </c>
      <c r="K6485" t="s">
        <v>78</v>
      </c>
      <c r="N6485" t="s">
        <v>206</v>
      </c>
      <c r="O6485" t="s">
        <v>265</v>
      </c>
      <c r="P6485">
        <v>2050</v>
      </c>
      <c r="Q6485">
        <v>0.5</v>
      </c>
    </row>
    <row r="6486" spans="1:17" x14ac:dyDescent="0.25">
      <c r="A6486" t="s">
        <v>521</v>
      </c>
      <c r="B6486" t="s">
        <v>522</v>
      </c>
      <c r="C6486" t="s">
        <v>509</v>
      </c>
      <c r="D6486" t="s">
        <v>472</v>
      </c>
      <c r="E6486" t="s">
        <v>311</v>
      </c>
      <c r="F6486" t="s">
        <v>348</v>
      </c>
      <c r="G6486" t="s">
        <v>243</v>
      </c>
      <c r="H6486" t="s">
        <v>244</v>
      </c>
      <c r="I6486" t="s">
        <v>245</v>
      </c>
      <c r="J6486" t="s">
        <v>246</v>
      </c>
      <c r="K6486" t="s">
        <v>191</v>
      </c>
      <c r="M6486" t="s">
        <v>251</v>
      </c>
      <c r="N6486" t="s">
        <v>206</v>
      </c>
      <c r="O6486" t="s">
        <v>194</v>
      </c>
      <c r="P6486">
        <v>2015</v>
      </c>
      <c r="Q6486">
        <v>0.2</v>
      </c>
    </row>
    <row r="6487" spans="1:17" x14ac:dyDescent="0.25">
      <c r="A6487" t="s">
        <v>521</v>
      </c>
      <c r="B6487" t="s">
        <v>522</v>
      </c>
      <c r="C6487" t="s">
        <v>509</v>
      </c>
      <c r="D6487" t="s">
        <v>472</v>
      </c>
      <c r="E6487" t="s">
        <v>311</v>
      </c>
      <c r="F6487" t="s">
        <v>348</v>
      </c>
      <c r="G6487" t="s">
        <v>243</v>
      </c>
      <c r="H6487" t="s">
        <v>244</v>
      </c>
      <c r="I6487" t="s">
        <v>245</v>
      </c>
      <c r="J6487" t="s">
        <v>246</v>
      </c>
      <c r="K6487" t="s">
        <v>191</v>
      </c>
      <c r="M6487" t="s">
        <v>251</v>
      </c>
      <c r="N6487" t="s">
        <v>206</v>
      </c>
      <c r="O6487" t="s">
        <v>194</v>
      </c>
      <c r="P6487">
        <v>2020</v>
      </c>
      <c r="Q6487">
        <v>0.2</v>
      </c>
    </row>
    <row r="6488" spans="1:17" x14ac:dyDescent="0.25">
      <c r="A6488" t="s">
        <v>521</v>
      </c>
      <c r="B6488" t="s">
        <v>522</v>
      </c>
      <c r="C6488" t="s">
        <v>509</v>
      </c>
      <c r="D6488" t="s">
        <v>472</v>
      </c>
      <c r="E6488" t="s">
        <v>311</v>
      </c>
      <c r="F6488" t="s">
        <v>348</v>
      </c>
      <c r="G6488" t="s">
        <v>243</v>
      </c>
      <c r="H6488" t="s">
        <v>244</v>
      </c>
      <c r="I6488" t="s">
        <v>245</v>
      </c>
      <c r="J6488" t="s">
        <v>246</v>
      </c>
      <c r="K6488" t="s">
        <v>191</v>
      </c>
      <c r="M6488" t="s">
        <v>251</v>
      </c>
      <c r="N6488" t="s">
        <v>206</v>
      </c>
      <c r="O6488" t="s">
        <v>264</v>
      </c>
      <c r="P6488">
        <v>2020</v>
      </c>
      <c r="Q6488">
        <v>0.2</v>
      </c>
    </row>
    <row r="6489" spans="1:17" x14ac:dyDescent="0.25">
      <c r="A6489" t="s">
        <v>521</v>
      </c>
      <c r="B6489" t="s">
        <v>522</v>
      </c>
      <c r="C6489" t="s">
        <v>509</v>
      </c>
      <c r="D6489" t="s">
        <v>472</v>
      </c>
      <c r="E6489" t="s">
        <v>311</v>
      </c>
      <c r="F6489" t="s">
        <v>348</v>
      </c>
      <c r="G6489" t="s">
        <v>243</v>
      </c>
      <c r="H6489" t="s">
        <v>244</v>
      </c>
      <c r="I6489" t="s">
        <v>245</v>
      </c>
      <c r="J6489" t="s">
        <v>246</v>
      </c>
      <c r="K6489" t="s">
        <v>191</v>
      </c>
      <c r="M6489" t="s">
        <v>251</v>
      </c>
      <c r="N6489" t="s">
        <v>206</v>
      </c>
      <c r="O6489" t="s">
        <v>265</v>
      </c>
      <c r="P6489">
        <v>2020</v>
      </c>
      <c r="Q6489">
        <v>0.2</v>
      </c>
    </row>
    <row r="6490" spans="1:17" x14ac:dyDescent="0.25">
      <c r="A6490" t="s">
        <v>521</v>
      </c>
      <c r="B6490" t="s">
        <v>522</v>
      </c>
      <c r="C6490" t="s">
        <v>509</v>
      </c>
      <c r="D6490" t="s">
        <v>472</v>
      </c>
      <c r="E6490" t="s">
        <v>311</v>
      </c>
      <c r="F6490" t="s">
        <v>348</v>
      </c>
      <c r="G6490" t="s">
        <v>243</v>
      </c>
      <c r="H6490" t="s">
        <v>244</v>
      </c>
      <c r="I6490" t="s">
        <v>245</v>
      </c>
      <c r="J6490" t="s">
        <v>246</v>
      </c>
      <c r="K6490" t="s">
        <v>191</v>
      </c>
      <c r="M6490" t="s">
        <v>251</v>
      </c>
      <c r="N6490" t="s">
        <v>206</v>
      </c>
      <c r="O6490" t="s">
        <v>194</v>
      </c>
      <c r="P6490">
        <v>2030</v>
      </c>
      <c r="Q6490">
        <v>0.2</v>
      </c>
    </row>
    <row r="6491" spans="1:17" x14ac:dyDescent="0.25">
      <c r="A6491" t="s">
        <v>521</v>
      </c>
      <c r="B6491" t="s">
        <v>522</v>
      </c>
      <c r="C6491" t="s">
        <v>509</v>
      </c>
      <c r="D6491" t="s">
        <v>472</v>
      </c>
      <c r="E6491" t="s">
        <v>311</v>
      </c>
      <c r="F6491" t="s">
        <v>348</v>
      </c>
      <c r="G6491" t="s">
        <v>243</v>
      </c>
      <c r="H6491" t="s">
        <v>244</v>
      </c>
      <c r="I6491" t="s">
        <v>245</v>
      </c>
      <c r="J6491" t="s">
        <v>246</v>
      </c>
      <c r="K6491" t="s">
        <v>191</v>
      </c>
      <c r="M6491" t="s">
        <v>251</v>
      </c>
      <c r="N6491" t="s">
        <v>206</v>
      </c>
      <c r="O6491" t="s">
        <v>194</v>
      </c>
      <c r="P6491">
        <v>2050</v>
      </c>
      <c r="Q6491">
        <v>0.2</v>
      </c>
    </row>
    <row r="6492" spans="1:17" x14ac:dyDescent="0.25">
      <c r="A6492" t="s">
        <v>521</v>
      </c>
      <c r="B6492" t="s">
        <v>522</v>
      </c>
      <c r="C6492" t="s">
        <v>509</v>
      </c>
      <c r="D6492" t="s">
        <v>472</v>
      </c>
      <c r="E6492" t="s">
        <v>311</v>
      </c>
      <c r="F6492" t="s">
        <v>348</v>
      </c>
      <c r="G6492" t="s">
        <v>243</v>
      </c>
      <c r="H6492" t="s">
        <v>244</v>
      </c>
      <c r="I6492" t="s">
        <v>245</v>
      </c>
      <c r="J6492" t="s">
        <v>246</v>
      </c>
      <c r="K6492" t="s">
        <v>191</v>
      </c>
      <c r="M6492" t="s">
        <v>251</v>
      </c>
      <c r="N6492" t="s">
        <v>206</v>
      </c>
      <c r="O6492" t="s">
        <v>264</v>
      </c>
      <c r="P6492">
        <v>2050</v>
      </c>
      <c r="Q6492">
        <v>0.2</v>
      </c>
    </row>
    <row r="6493" spans="1:17" x14ac:dyDescent="0.25">
      <c r="A6493" t="s">
        <v>521</v>
      </c>
      <c r="B6493" t="s">
        <v>522</v>
      </c>
      <c r="C6493" t="s">
        <v>509</v>
      </c>
      <c r="D6493" t="s">
        <v>472</v>
      </c>
      <c r="E6493" t="s">
        <v>311</v>
      </c>
      <c r="F6493" t="s">
        <v>348</v>
      </c>
      <c r="G6493" t="s">
        <v>243</v>
      </c>
      <c r="H6493" t="s">
        <v>244</v>
      </c>
      <c r="I6493" t="s">
        <v>245</v>
      </c>
      <c r="J6493" t="s">
        <v>246</v>
      </c>
      <c r="K6493" t="s">
        <v>191</v>
      </c>
      <c r="M6493" t="s">
        <v>251</v>
      </c>
      <c r="N6493" t="s">
        <v>206</v>
      </c>
      <c r="O6493" t="s">
        <v>265</v>
      </c>
      <c r="P6493">
        <v>2050</v>
      </c>
      <c r="Q6493">
        <v>0.2</v>
      </c>
    </row>
    <row r="6494" spans="1:17" x14ac:dyDescent="0.25">
      <c r="A6494" t="s">
        <v>521</v>
      </c>
      <c r="B6494" t="s">
        <v>522</v>
      </c>
      <c r="C6494" t="s">
        <v>509</v>
      </c>
      <c r="D6494" t="s">
        <v>472</v>
      </c>
      <c r="E6494" t="s">
        <v>311</v>
      </c>
      <c r="F6494" t="s">
        <v>348</v>
      </c>
      <c r="G6494" t="s">
        <v>243</v>
      </c>
      <c r="H6494" t="s">
        <v>248</v>
      </c>
      <c r="I6494" t="s">
        <v>249</v>
      </c>
      <c r="J6494" t="s">
        <v>250</v>
      </c>
      <c r="K6494" t="s">
        <v>191</v>
      </c>
      <c r="O6494" t="s">
        <v>194</v>
      </c>
      <c r="P6494">
        <v>2015</v>
      </c>
    </row>
    <row r="6495" spans="1:17" x14ac:dyDescent="0.25">
      <c r="A6495" t="s">
        <v>521</v>
      </c>
      <c r="B6495" t="s">
        <v>522</v>
      </c>
      <c r="C6495" t="s">
        <v>509</v>
      </c>
      <c r="D6495" t="s">
        <v>472</v>
      </c>
      <c r="E6495" t="s">
        <v>311</v>
      </c>
      <c r="F6495" t="s">
        <v>348</v>
      </c>
      <c r="G6495" t="s">
        <v>243</v>
      </c>
      <c r="H6495" t="s">
        <v>248</v>
      </c>
      <c r="I6495" t="s">
        <v>249</v>
      </c>
      <c r="J6495" t="s">
        <v>250</v>
      </c>
      <c r="K6495" t="s">
        <v>191</v>
      </c>
      <c r="O6495" t="s">
        <v>194</v>
      </c>
      <c r="P6495">
        <v>2020</v>
      </c>
    </row>
    <row r="6496" spans="1:17" x14ac:dyDescent="0.25">
      <c r="A6496" t="s">
        <v>521</v>
      </c>
      <c r="B6496" t="s">
        <v>522</v>
      </c>
      <c r="C6496" t="s">
        <v>509</v>
      </c>
      <c r="D6496" t="s">
        <v>472</v>
      </c>
      <c r="E6496" t="s">
        <v>311</v>
      </c>
      <c r="F6496" t="s">
        <v>348</v>
      </c>
      <c r="G6496" t="s">
        <v>243</v>
      </c>
      <c r="H6496" t="s">
        <v>248</v>
      </c>
      <c r="I6496" t="s">
        <v>249</v>
      </c>
      <c r="J6496" t="s">
        <v>250</v>
      </c>
      <c r="K6496" t="s">
        <v>191</v>
      </c>
      <c r="O6496" t="s">
        <v>264</v>
      </c>
      <c r="P6496">
        <v>2020</v>
      </c>
    </row>
    <row r="6497" spans="1:17" x14ac:dyDescent="0.25">
      <c r="A6497" t="s">
        <v>521</v>
      </c>
      <c r="B6497" t="s">
        <v>522</v>
      </c>
      <c r="C6497" t="s">
        <v>509</v>
      </c>
      <c r="D6497" t="s">
        <v>472</v>
      </c>
      <c r="E6497" t="s">
        <v>311</v>
      </c>
      <c r="F6497" t="s">
        <v>348</v>
      </c>
      <c r="G6497" t="s">
        <v>243</v>
      </c>
      <c r="H6497" t="s">
        <v>248</v>
      </c>
      <c r="I6497" t="s">
        <v>249</v>
      </c>
      <c r="J6497" t="s">
        <v>250</v>
      </c>
      <c r="K6497" t="s">
        <v>191</v>
      </c>
      <c r="O6497" t="s">
        <v>265</v>
      </c>
      <c r="P6497">
        <v>2020</v>
      </c>
    </row>
    <row r="6498" spans="1:17" x14ac:dyDescent="0.25">
      <c r="A6498" t="s">
        <v>521</v>
      </c>
      <c r="B6498" t="s">
        <v>522</v>
      </c>
      <c r="C6498" t="s">
        <v>509</v>
      </c>
      <c r="D6498" t="s">
        <v>472</v>
      </c>
      <c r="E6498" t="s">
        <v>311</v>
      </c>
      <c r="F6498" t="s">
        <v>348</v>
      </c>
      <c r="G6498" t="s">
        <v>243</v>
      </c>
      <c r="H6498" t="s">
        <v>248</v>
      </c>
      <c r="I6498" t="s">
        <v>249</v>
      </c>
      <c r="J6498" t="s">
        <v>250</v>
      </c>
      <c r="K6498" t="s">
        <v>191</v>
      </c>
      <c r="O6498" t="s">
        <v>194</v>
      </c>
      <c r="P6498">
        <v>2030</v>
      </c>
    </row>
    <row r="6499" spans="1:17" x14ac:dyDescent="0.25">
      <c r="A6499" t="s">
        <v>521</v>
      </c>
      <c r="B6499" t="s">
        <v>522</v>
      </c>
      <c r="C6499" t="s">
        <v>509</v>
      </c>
      <c r="D6499" t="s">
        <v>472</v>
      </c>
      <c r="E6499" t="s">
        <v>311</v>
      </c>
      <c r="F6499" t="s">
        <v>348</v>
      </c>
      <c r="G6499" t="s">
        <v>243</v>
      </c>
      <c r="H6499" t="s">
        <v>248</v>
      </c>
      <c r="I6499" t="s">
        <v>249</v>
      </c>
      <c r="J6499" t="s">
        <v>250</v>
      </c>
      <c r="K6499" t="s">
        <v>191</v>
      </c>
      <c r="O6499" t="s">
        <v>194</v>
      </c>
      <c r="P6499">
        <v>2050</v>
      </c>
    </row>
    <row r="6500" spans="1:17" x14ac:dyDescent="0.25">
      <c r="A6500" t="s">
        <v>521</v>
      </c>
      <c r="B6500" t="s">
        <v>522</v>
      </c>
      <c r="C6500" t="s">
        <v>509</v>
      </c>
      <c r="D6500" t="s">
        <v>472</v>
      </c>
      <c r="E6500" t="s">
        <v>311</v>
      </c>
      <c r="F6500" t="s">
        <v>348</v>
      </c>
      <c r="G6500" t="s">
        <v>243</v>
      </c>
      <c r="H6500" t="s">
        <v>248</v>
      </c>
      <c r="I6500" t="s">
        <v>249</v>
      </c>
      <c r="J6500" t="s">
        <v>250</v>
      </c>
      <c r="K6500" t="s">
        <v>191</v>
      </c>
      <c r="O6500" t="s">
        <v>264</v>
      </c>
      <c r="P6500">
        <v>2050</v>
      </c>
    </row>
    <row r="6501" spans="1:17" x14ac:dyDescent="0.25">
      <c r="A6501" t="s">
        <v>521</v>
      </c>
      <c r="B6501" t="s">
        <v>522</v>
      </c>
      <c r="C6501" t="s">
        <v>509</v>
      </c>
      <c r="D6501" t="s">
        <v>472</v>
      </c>
      <c r="E6501" t="s">
        <v>311</v>
      </c>
      <c r="F6501" t="s">
        <v>348</v>
      </c>
      <c r="G6501" t="s">
        <v>243</v>
      </c>
      <c r="H6501" t="s">
        <v>248</v>
      </c>
      <c r="I6501" t="s">
        <v>249</v>
      </c>
      <c r="J6501" t="s">
        <v>250</v>
      </c>
      <c r="K6501" t="s">
        <v>191</v>
      </c>
      <c r="O6501" t="s">
        <v>265</v>
      </c>
      <c r="P6501">
        <v>2050</v>
      </c>
    </row>
    <row r="6502" spans="1:17" x14ac:dyDescent="0.25">
      <c r="A6502" t="s">
        <v>521</v>
      </c>
      <c r="B6502" t="s">
        <v>522</v>
      </c>
      <c r="C6502" t="s">
        <v>509</v>
      </c>
      <c r="D6502" t="s">
        <v>472</v>
      </c>
      <c r="E6502" t="s">
        <v>311</v>
      </c>
      <c r="F6502" t="s">
        <v>348</v>
      </c>
      <c r="G6502" t="s">
        <v>243</v>
      </c>
      <c r="H6502" t="s">
        <v>253</v>
      </c>
      <c r="I6502" t="s">
        <v>254</v>
      </c>
      <c r="J6502" t="s">
        <v>255</v>
      </c>
      <c r="K6502" t="s">
        <v>191</v>
      </c>
      <c r="M6502" t="s">
        <v>251</v>
      </c>
      <c r="N6502" t="s">
        <v>206</v>
      </c>
      <c r="O6502" t="s">
        <v>194</v>
      </c>
      <c r="P6502">
        <v>2015</v>
      </c>
      <c r="Q6502">
        <v>0.1</v>
      </c>
    </row>
    <row r="6503" spans="1:17" x14ac:dyDescent="0.25">
      <c r="A6503" t="s">
        <v>521</v>
      </c>
      <c r="B6503" t="s">
        <v>522</v>
      </c>
      <c r="C6503" t="s">
        <v>509</v>
      </c>
      <c r="D6503" t="s">
        <v>472</v>
      </c>
      <c r="E6503" t="s">
        <v>311</v>
      </c>
      <c r="F6503" t="s">
        <v>348</v>
      </c>
      <c r="G6503" t="s">
        <v>243</v>
      </c>
      <c r="H6503" t="s">
        <v>253</v>
      </c>
      <c r="I6503" t="s">
        <v>254</v>
      </c>
      <c r="J6503" t="s">
        <v>255</v>
      </c>
      <c r="K6503" t="s">
        <v>191</v>
      </c>
      <c r="M6503" t="s">
        <v>251</v>
      </c>
      <c r="N6503" t="s">
        <v>206</v>
      </c>
      <c r="O6503" t="s">
        <v>194</v>
      </c>
      <c r="P6503">
        <v>2020</v>
      </c>
      <c r="Q6503">
        <v>0.1</v>
      </c>
    </row>
    <row r="6504" spans="1:17" x14ac:dyDescent="0.25">
      <c r="A6504" t="s">
        <v>521</v>
      </c>
      <c r="B6504" t="s">
        <v>522</v>
      </c>
      <c r="C6504" t="s">
        <v>509</v>
      </c>
      <c r="D6504" t="s">
        <v>472</v>
      </c>
      <c r="E6504" t="s">
        <v>311</v>
      </c>
      <c r="F6504" t="s">
        <v>348</v>
      </c>
      <c r="G6504" t="s">
        <v>243</v>
      </c>
      <c r="H6504" t="s">
        <v>253</v>
      </c>
      <c r="I6504" t="s">
        <v>254</v>
      </c>
      <c r="J6504" t="s">
        <v>255</v>
      </c>
      <c r="K6504" t="s">
        <v>191</v>
      </c>
      <c r="M6504" t="s">
        <v>251</v>
      </c>
      <c r="N6504" t="s">
        <v>206</v>
      </c>
      <c r="O6504" t="s">
        <v>264</v>
      </c>
      <c r="P6504">
        <v>2020</v>
      </c>
      <c r="Q6504">
        <v>0.1</v>
      </c>
    </row>
    <row r="6505" spans="1:17" x14ac:dyDescent="0.25">
      <c r="A6505" t="s">
        <v>521</v>
      </c>
      <c r="B6505" t="s">
        <v>522</v>
      </c>
      <c r="C6505" t="s">
        <v>509</v>
      </c>
      <c r="D6505" t="s">
        <v>472</v>
      </c>
      <c r="E6505" t="s">
        <v>311</v>
      </c>
      <c r="F6505" t="s">
        <v>348</v>
      </c>
      <c r="G6505" t="s">
        <v>243</v>
      </c>
      <c r="H6505" t="s">
        <v>253</v>
      </c>
      <c r="I6505" t="s">
        <v>254</v>
      </c>
      <c r="J6505" t="s">
        <v>255</v>
      </c>
      <c r="K6505" t="s">
        <v>191</v>
      </c>
      <c r="M6505" t="s">
        <v>251</v>
      </c>
      <c r="N6505" t="s">
        <v>206</v>
      </c>
      <c r="O6505" t="s">
        <v>265</v>
      </c>
      <c r="P6505">
        <v>2020</v>
      </c>
      <c r="Q6505">
        <v>0.1</v>
      </c>
    </row>
    <row r="6506" spans="1:17" x14ac:dyDescent="0.25">
      <c r="A6506" t="s">
        <v>521</v>
      </c>
      <c r="B6506" t="s">
        <v>522</v>
      </c>
      <c r="C6506" t="s">
        <v>509</v>
      </c>
      <c r="D6506" t="s">
        <v>472</v>
      </c>
      <c r="E6506" t="s">
        <v>311</v>
      </c>
      <c r="F6506" t="s">
        <v>348</v>
      </c>
      <c r="G6506" t="s">
        <v>243</v>
      </c>
      <c r="H6506" t="s">
        <v>253</v>
      </c>
      <c r="I6506" t="s">
        <v>254</v>
      </c>
      <c r="J6506" t="s">
        <v>255</v>
      </c>
      <c r="K6506" t="s">
        <v>191</v>
      </c>
      <c r="M6506" t="s">
        <v>251</v>
      </c>
      <c r="N6506" t="s">
        <v>206</v>
      </c>
      <c r="O6506" t="s">
        <v>194</v>
      </c>
      <c r="P6506">
        <v>2030</v>
      </c>
      <c r="Q6506">
        <v>0.1</v>
      </c>
    </row>
    <row r="6507" spans="1:17" x14ac:dyDescent="0.25">
      <c r="A6507" t="s">
        <v>521</v>
      </c>
      <c r="B6507" t="s">
        <v>522</v>
      </c>
      <c r="C6507" t="s">
        <v>509</v>
      </c>
      <c r="D6507" t="s">
        <v>472</v>
      </c>
      <c r="E6507" t="s">
        <v>311</v>
      </c>
      <c r="F6507" t="s">
        <v>348</v>
      </c>
      <c r="G6507" t="s">
        <v>243</v>
      </c>
      <c r="H6507" t="s">
        <v>253</v>
      </c>
      <c r="I6507" t="s">
        <v>254</v>
      </c>
      <c r="J6507" t="s">
        <v>255</v>
      </c>
      <c r="K6507" t="s">
        <v>191</v>
      </c>
      <c r="M6507" t="s">
        <v>251</v>
      </c>
      <c r="N6507" t="s">
        <v>206</v>
      </c>
      <c r="O6507" t="s">
        <v>194</v>
      </c>
      <c r="P6507">
        <v>2050</v>
      </c>
      <c r="Q6507">
        <v>0.1</v>
      </c>
    </row>
    <row r="6508" spans="1:17" x14ac:dyDescent="0.25">
      <c r="A6508" t="s">
        <v>521</v>
      </c>
      <c r="B6508" t="s">
        <v>522</v>
      </c>
      <c r="C6508" t="s">
        <v>509</v>
      </c>
      <c r="D6508" t="s">
        <v>472</v>
      </c>
      <c r="E6508" t="s">
        <v>311</v>
      </c>
      <c r="F6508" t="s">
        <v>348</v>
      </c>
      <c r="G6508" t="s">
        <v>243</v>
      </c>
      <c r="H6508" t="s">
        <v>253</v>
      </c>
      <c r="I6508" t="s">
        <v>254</v>
      </c>
      <c r="J6508" t="s">
        <v>255</v>
      </c>
      <c r="K6508" t="s">
        <v>191</v>
      </c>
      <c r="M6508" t="s">
        <v>251</v>
      </c>
      <c r="N6508" t="s">
        <v>206</v>
      </c>
      <c r="O6508" t="s">
        <v>264</v>
      </c>
      <c r="P6508">
        <v>2050</v>
      </c>
      <c r="Q6508">
        <v>0.1</v>
      </c>
    </row>
    <row r="6509" spans="1:17" x14ac:dyDescent="0.25">
      <c r="A6509" t="s">
        <v>521</v>
      </c>
      <c r="B6509" t="s">
        <v>522</v>
      </c>
      <c r="C6509" t="s">
        <v>509</v>
      </c>
      <c r="D6509" t="s">
        <v>472</v>
      </c>
      <c r="E6509" t="s">
        <v>311</v>
      </c>
      <c r="F6509" t="s">
        <v>348</v>
      </c>
      <c r="G6509" t="s">
        <v>243</v>
      </c>
      <c r="H6509" t="s">
        <v>253</v>
      </c>
      <c r="I6509" t="s">
        <v>254</v>
      </c>
      <c r="J6509" t="s">
        <v>255</v>
      </c>
      <c r="K6509" t="s">
        <v>191</v>
      </c>
      <c r="M6509" t="s">
        <v>251</v>
      </c>
      <c r="N6509" t="s">
        <v>206</v>
      </c>
      <c r="O6509" t="s">
        <v>265</v>
      </c>
      <c r="P6509">
        <v>2050</v>
      </c>
      <c r="Q6509">
        <v>0.1</v>
      </c>
    </row>
    <row r="6510" spans="1:17" x14ac:dyDescent="0.25">
      <c r="A6510" t="s">
        <v>521</v>
      </c>
      <c r="B6510" t="s">
        <v>522</v>
      </c>
      <c r="C6510" t="s">
        <v>509</v>
      </c>
      <c r="D6510" t="s">
        <v>472</v>
      </c>
      <c r="E6510" t="s">
        <v>311</v>
      </c>
      <c r="F6510" t="s">
        <v>348</v>
      </c>
      <c r="G6510" t="s">
        <v>243</v>
      </c>
      <c r="H6510" t="s">
        <v>357</v>
      </c>
      <c r="I6510" t="s">
        <v>306</v>
      </c>
      <c r="K6510" t="s">
        <v>78</v>
      </c>
      <c r="M6510" t="s">
        <v>316</v>
      </c>
      <c r="N6510" t="s">
        <v>206</v>
      </c>
      <c r="O6510" t="s">
        <v>194</v>
      </c>
      <c r="P6510">
        <v>2015</v>
      </c>
      <c r="Q6510">
        <v>0.25</v>
      </c>
    </row>
    <row r="6511" spans="1:17" x14ac:dyDescent="0.25">
      <c r="A6511" t="s">
        <v>521</v>
      </c>
      <c r="B6511" t="s">
        <v>522</v>
      </c>
      <c r="C6511" t="s">
        <v>509</v>
      </c>
      <c r="D6511" t="s">
        <v>472</v>
      </c>
      <c r="E6511" t="s">
        <v>311</v>
      </c>
      <c r="F6511" t="s">
        <v>348</v>
      </c>
      <c r="G6511" t="s">
        <v>243</v>
      </c>
      <c r="H6511" t="s">
        <v>357</v>
      </c>
      <c r="I6511" t="s">
        <v>306</v>
      </c>
      <c r="K6511" t="s">
        <v>78</v>
      </c>
      <c r="M6511" t="s">
        <v>316</v>
      </c>
      <c r="N6511" t="s">
        <v>206</v>
      </c>
      <c r="O6511" t="s">
        <v>194</v>
      </c>
      <c r="P6511">
        <v>2020</v>
      </c>
      <c r="Q6511">
        <v>0.25</v>
      </c>
    </row>
    <row r="6512" spans="1:17" x14ac:dyDescent="0.25">
      <c r="A6512" t="s">
        <v>521</v>
      </c>
      <c r="B6512" t="s">
        <v>522</v>
      </c>
      <c r="C6512" t="s">
        <v>509</v>
      </c>
      <c r="D6512" t="s">
        <v>472</v>
      </c>
      <c r="E6512" t="s">
        <v>311</v>
      </c>
      <c r="F6512" t="s">
        <v>348</v>
      </c>
      <c r="G6512" t="s">
        <v>243</v>
      </c>
      <c r="H6512" t="s">
        <v>357</v>
      </c>
      <c r="I6512" t="s">
        <v>306</v>
      </c>
      <c r="K6512" t="s">
        <v>78</v>
      </c>
      <c r="M6512" t="s">
        <v>316</v>
      </c>
      <c r="N6512" t="s">
        <v>206</v>
      </c>
      <c r="O6512" t="s">
        <v>264</v>
      </c>
      <c r="P6512">
        <v>2020</v>
      </c>
      <c r="Q6512">
        <v>0.25</v>
      </c>
    </row>
    <row r="6513" spans="1:17" x14ac:dyDescent="0.25">
      <c r="A6513" t="s">
        <v>521</v>
      </c>
      <c r="B6513" t="s">
        <v>522</v>
      </c>
      <c r="C6513" t="s">
        <v>509</v>
      </c>
      <c r="D6513" t="s">
        <v>472</v>
      </c>
      <c r="E6513" t="s">
        <v>311</v>
      </c>
      <c r="F6513" t="s">
        <v>348</v>
      </c>
      <c r="G6513" t="s">
        <v>243</v>
      </c>
      <c r="H6513" t="s">
        <v>357</v>
      </c>
      <c r="I6513" t="s">
        <v>306</v>
      </c>
      <c r="K6513" t="s">
        <v>78</v>
      </c>
      <c r="M6513" t="s">
        <v>316</v>
      </c>
      <c r="N6513" t="s">
        <v>206</v>
      </c>
      <c r="O6513" t="s">
        <v>265</v>
      </c>
      <c r="P6513">
        <v>2020</v>
      </c>
      <c r="Q6513">
        <v>0.25</v>
      </c>
    </row>
    <row r="6514" spans="1:17" x14ac:dyDescent="0.25">
      <c r="A6514" t="s">
        <v>521</v>
      </c>
      <c r="B6514" t="s">
        <v>522</v>
      </c>
      <c r="C6514" t="s">
        <v>509</v>
      </c>
      <c r="D6514" t="s">
        <v>472</v>
      </c>
      <c r="E6514" t="s">
        <v>311</v>
      </c>
      <c r="F6514" t="s">
        <v>348</v>
      </c>
      <c r="G6514" t="s">
        <v>243</v>
      </c>
      <c r="H6514" t="s">
        <v>357</v>
      </c>
      <c r="I6514" t="s">
        <v>306</v>
      </c>
      <c r="K6514" t="s">
        <v>78</v>
      </c>
      <c r="M6514" t="s">
        <v>316</v>
      </c>
      <c r="N6514" t="s">
        <v>206</v>
      </c>
      <c r="O6514" t="s">
        <v>194</v>
      </c>
      <c r="P6514">
        <v>2030</v>
      </c>
      <c r="Q6514">
        <v>0.25</v>
      </c>
    </row>
    <row r="6515" spans="1:17" x14ac:dyDescent="0.25">
      <c r="A6515" t="s">
        <v>521</v>
      </c>
      <c r="B6515" t="s">
        <v>522</v>
      </c>
      <c r="C6515" t="s">
        <v>509</v>
      </c>
      <c r="D6515" t="s">
        <v>472</v>
      </c>
      <c r="E6515" t="s">
        <v>311</v>
      </c>
      <c r="F6515" t="s">
        <v>348</v>
      </c>
      <c r="G6515" t="s">
        <v>243</v>
      </c>
      <c r="H6515" t="s">
        <v>357</v>
      </c>
      <c r="I6515" t="s">
        <v>306</v>
      </c>
      <c r="K6515" t="s">
        <v>78</v>
      </c>
      <c r="M6515" t="s">
        <v>316</v>
      </c>
      <c r="N6515" t="s">
        <v>206</v>
      </c>
      <c r="O6515" t="s">
        <v>194</v>
      </c>
      <c r="P6515">
        <v>2050</v>
      </c>
      <c r="Q6515">
        <v>0.25</v>
      </c>
    </row>
    <row r="6516" spans="1:17" x14ac:dyDescent="0.25">
      <c r="A6516" t="s">
        <v>521</v>
      </c>
      <c r="B6516" t="s">
        <v>522</v>
      </c>
      <c r="C6516" t="s">
        <v>509</v>
      </c>
      <c r="D6516" t="s">
        <v>472</v>
      </c>
      <c r="E6516" t="s">
        <v>311</v>
      </c>
      <c r="F6516" t="s">
        <v>348</v>
      </c>
      <c r="G6516" t="s">
        <v>243</v>
      </c>
      <c r="H6516" t="s">
        <v>357</v>
      </c>
      <c r="I6516" t="s">
        <v>306</v>
      </c>
      <c r="K6516" t="s">
        <v>78</v>
      </c>
      <c r="M6516" t="s">
        <v>316</v>
      </c>
      <c r="N6516" t="s">
        <v>206</v>
      </c>
      <c r="O6516" t="s">
        <v>264</v>
      </c>
      <c r="P6516">
        <v>2050</v>
      </c>
      <c r="Q6516">
        <v>0.25</v>
      </c>
    </row>
    <row r="6517" spans="1:17" x14ac:dyDescent="0.25">
      <c r="A6517" t="s">
        <v>521</v>
      </c>
      <c r="B6517" t="s">
        <v>522</v>
      </c>
      <c r="C6517" t="s">
        <v>509</v>
      </c>
      <c r="D6517" t="s">
        <v>472</v>
      </c>
      <c r="E6517" t="s">
        <v>311</v>
      </c>
      <c r="F6517" t="s">
        <v>348</v>
      </c>
      <c r="G6517" t="s">
        <v>243</v>
      </c>
      <c r="H6517" t="s">
        <v>357</v>
      </c>
      <c r="I6517" t="s">
        <v>306</v>
      </c>
      <c r="K6517" t="s">
        <v>78</v>
      </c>
      <c r="M6517" t="s">
        <v>316</v>
      </c>
      <c r="N6517" t="s">
        <v>206</v>
      </c>
      <c r="O6517" t="s">
        <v>265</v>
      </c>
      <c r="P6517">
        <v>2050</v>
      </c>
      <c r="Q6517">
        <v>0.25</v>
      </c>
    </row>
    <row r="6518" spans="1:17" x14ac:dyDescent="0.25">
      <c r="A6518" t="s">
        <v>521</v>
      </c>
      <c r="B6518" t="s">
        <v>522</v>
      </c>
      <c r="C6518" t="s">
        <v>509</v>
      </c>
      <c r="D6518" t="s">
        <v>472</v>
      </c>
      <c r="E6518" t="s">
        <v>311</v>
      </c>
      <c r="F6518" t="s">
        <v>348</v>
      </c>
      <c r="G6518" t="s">
        <v>188</v>
      </c>
      <c r="H6518" t="s">
        <v>429</v>
      </c>
      <c r="I6518" t="s">
        <v>240</v>
      </c>
      <c r="J6518" t="s">
        <v>288</v>
      </c>
      <c r="K6518" t="s">
        <v>430</v>
      </c>
      <c r="L6518" t="s">
        <v>237</v>
      </c>
      <c r="M6518" t="s">
        <v>368</v>
      </c>
      <c r="O6518" t="s">
        <v>194</v>
      </c>
      <c r="P6518">
        <v>2015</v>
      </c>
      <c r="Q6518">
        <v>0.625</v>
      </c>
    </row>
    <row r="6519" spans="1:17" x14ac:dyDescent="0.25">
      <c r="A6519" t="s">
        <v>521</v>
      </c>
      <c r="B6519" t="s">
        <v>522</v>
      </c>
      <c r="C6519" t="s">
        <v>509</v>
      </c>
      <c r="D6519" t="s">
        <v>472</v>
      </c>
      <c r="E6519" t="s">
        <v>311</v>
      </c>
      <c r="F6519" t="s">
        <v>348</v>
      </c>
      <c r="G6519" t="s">
        <v>188</v>
      </c>
      <c r="H6519" t="s">
        <v>429</v>
      </c>
      <c r="I6519" t="s">
        <v>240</v>
      </c>
      <c r="J6519" t="s">
        <v>288</v>
      </c>
      <c r="K6519" t="s">
        <v>430</v>
      </c>
      <c r="L6519" t="s">
        <v>237</v>
      </c>
      <c r="M6519" t="s">
        <v>368</v>
      </c>
      <c r="O6519" t="s">
        <v>194</v>
      </c>
      <c r="P6519">
        <v>2020</v>
      </c>
      <c r="Q6519">
        <v>0.60953047100000002</v>
      </c>
    </row>
    <row r="6520" spans="1:17" x14ac:dyDescent="0.25">
      <c r="A6520" t="s">
        <v>521</v>
      </c>
      <c r="B6520" t="s">
        <v>522</v>
      </c>
      <c r="C6520" t="s">
        <v>509</v>
      </c>
      <c r="D6520" t="s">
        <v>472</v>
      </c>
      <c r="E6520" t="s">
        <v>311</v>
      </c>
      <c r="F6520" t="s">
        <v>348</v>
      </c>
      <c r="G6520" t="s">
        <v>188</v>
      </c>
      <c r="H6520" t="s">
        <v>429</v>
      </c>
      <c r="I6520" t="s">
        <v>240</v>
      </c>
      <c r="J6520" t="s">
        <v>288</v>
      </c>
      <c r="K6520" t="s">
        <v>430</v>
      </c>
      <c r="L6520" t="s">
        <v>237</v>
      </c>
      <c r="M6520" t="s">
        <v>368</v>
      </c>
      <c r="O6520" t="s">
        <v>264</v>
      </c>
      <c r="P6520">
        <v>2020</v>
      </c>
      <c r="Q6520">
        <v>0.53125</v>
      </c>
    </row>
    <row r="6521" spans="1:17" x14ac:dyDescent="0.25">
      <c r="A6521" t="s">
        <v>521</v>
      </c>
      <c r="B6521" t="s">
        <v>522</v>
      </c>
      <c r="C6521" t="s">
        <v>509</v>
      </c>
      <c r="D6521" t="s">
        <v>472</v>
      </c>
      <c r="E6521" t="s">
        <v>311</v>
      </c>
      <c r="F6521" t="s">
        <v>348</v>
      </c>
      <c r="G6521" t="s">
        <v>188</v>
      </c>
      <c r="H6521" t="s">
        <v>429</v>
      </c>
      <c r="I6521" t="s">
        <v>240</v>
      </c>
      <c r="J6521" t="s">
        <v>288</v>
      </c>
      <c r="K6521" t="s">
        <v>430</v>
      </c>
      <c r="L6521" t="s">
        <v>237</v>
      </c>
      <c r="M6521" t="s">
        <v>368</v>
      </c>
      <c r="O6521" t="s">
        <v>265</v>
      </c>
      <c r="P6521">
        <v>2020</v>
      </c>
      <c r="Q6521">
        <v>0.71875</v>
      </c>
    </row>
    <row r="6522" spans="1:17" x14ac:dyDescent="0.25">
      <c r="A6522" t="s">
        <v>521</v>
      </c>
      <c r="B6522" t="s">
        <v>522</v>
      </c>
      <c r="C6522" t="s">
        <v>509</v>
      </c>
      <c r="D6522" t="s">
        <v>472</v>
      </c>
      <c r="E6522" t="s">
        <v>311</v>
      </c>
      <c r="F6522" t="s">
        <v>348</v>
      </c>
      <c r="G6522" t="s">
        <v>188</v>
      </c>
      <c r="H6522" t="s">
        <v>429</v>
      </c>
      <c r="I6522" t="s">
        <v>240</v>
      </c>
      <c r="J6522" t="s">
        <v>288</v>
      </c>
      <c r="K6522" t="s">
        <v>430</v>
      </c>
      <c r="L6522" t="s">
        <v>237</v>
      </c>
      <c r="M6522" t="s">
        <v>368</v>
      </c>
      <c r="O6522" t="s">
        <v>194</v>
      </c>
      <c r="P6522">
        <v>2030</v>
      </c>
      <c r="Q6522">
        <v>0.57973060600000004</v>
      </c>
    </row>
    <row r="6523" spans="1:17" x14ac:dyDescent="0.25">
      <c r="A6523" t="s">
        <v>521</v>
      </c>
      <c r="B6523" t="s">
        <v>522</v>
      </c>
      <c r="C6523" t="s">
        <v>509</v>
      </c>
      <c r="D6523" t="s">
        <v>472</v>
      </c>
      <c r="E6523" t="s">
        <v>311</v>
      </c>
      <c r="F6523" t="s">
        <v>348</v>
      </c>
      <c r="G6523" t="s">
        <v>188</v>
      </c>
      <c r="H6523" t="s">
        <v>429</v>
      </c>
      <c r="I6523" t="s">
        <v>240</v>
      </c>
      <c r="J6523" t="s">
        <v>288</v>
      </c>
      <c r="K6523" t="s">
        <v>430</v>
      </c>
      <c r="L6523" t="s">
        <v>237</v>
      </c>
      <c r="M6523" t="s">
        <v>368</v>
      </c>
      <c r="O6523" t="s">
        <v>194</v>
      </c>
      <c r="P6523">
        <v>2050</v>
      </c>
      <c r="Q6523">
        <v>0.56401561899999997</v>
      </c>
    </row>
    <row r="6524" spans="1:17" x14ac:dyDescent="0.25">
      <c r="A6524" t="s">
        <v>521</v>
      </c>
      <c r="B6524" t="s">
        <v>522</v>
      </c>
      <c r="C6524" t="s">
        <v>509</v>
      </c>
      <c r="D6524" t="s">
        <v>472</v>
      </c>
      <c r="E6524" t="s">
        <v>311</v>
      </c>
      <c r="F6524" t="s">
        <v>348</v>
      </c>
      <c r="G6524" t="s">
        <v>188</v>
      </c>
      <c r="H6524" t="s">
        <v>429</v>
      </c>
      <c r="I6524" t="s">
        <v>240</v>
      </c>
      <c r="J6524" t="s">
        <v>288</v>
      </c>
      <c r="K6524" t="s">
        <v>430</v>
      </c>
      <c r="L6524" t="s">
        <v>237</v>
      </c>
      <c r="M6524" t="s">
        <v>368</v>
      </c>
      <c r="O6524" t="s">
        <v>264</v>
      </c>
      <c r="P6524">
        <v>2050</v>
      </c>
      <c r="Q6524">
        <v>0.43479795399999999</v>
      </c>
    </row>
    <row r="6525" spans="1:17" x14ac:dyDescent="0.25">
      <c r="A6525" t="s">
        <v>521</v>
      </c>
      <c r="B6525" t="s">
        <v>522</v>
      </c>
      <c r="C6525" t="s">
        <v>509</v>
      </c>
      <c r="D6525" t="s">
        <v>472</v>
      </c>
      <c r="E6525" t="s">
        <v>311</v>
      </c>
      <c r="F6525" t="s">
        <v>348</v>
      </c>
      <c r="G6525" t="s">
        <v>188</v>
      </c>
      <c r="H6525" t="s">
        <v>429</v>
      </c>
      <c r="I6525" t="s">
        <v>240</v>
      </c>
      <c r="J6525" t="s">
        <v>288</v>
      </c>
      <c r="K6525" t="s">
        <v>430</v>
      </c>
      <c r="L6525" t="s">
        <v>237</v>
      </c>
      <c r="M6525" t="s">
        <v>368</v>
      </c>
      <c r="O6525" t="s">
        <v>265</v>
      </c>
      <c r="P6525">
        <v>2050</v>
      </c>
      <c r="Q6525">
        <v>0.76424849399999994</v>
      </c>
    </row>
    <row r="6526" spans="1:17" x14ac:dyDescent="0.25">
      <c r="A6526" t="s">
        <v>521</v>
      </c>
      <c r="B6526" t="s">
        <v>522</v>
      </c>
      <c r="C6526" t="s">
        <v>509</v>
      </c>
      <c r="D6526" t="s">
        <v>472</v>
      </c>
      <c r="E6526" t="s">
        <v>311</v>
      </c>
      <c r="F6526" t="s">
        <v>348</v>
      </c>
      <c r="G6526" t="s">
        <v>188</v>
      </c>
      <c r="H6526" t="s">
        <v>431</v>
      </c>
      <c r="I6526" t="s">
        <v>240</v>
      </c>
      <c r="J6526" t="s">
        <v>290</v>
      </c>
      <c r="K6526" t="s">
        <v>430</v>
      </c>
      <c r="L6526" t="s">
        <v>237</v>
      </c>
      <c r="M6526" t="s">
        <v>368</v>
      </c>
      <c r="O6526" t="s">
        <v>194</v>
      </c>
      <c r="P6526">
        <v>2015</v>
      </c>
      <c r="Q6526">
        <v>0.33300000000000002</v>
      </c>
    </row>
    <row r="6527" spans="1:17" x14ac:dyDescent="0.25">
      <c r="A6527" t="s">
        <v>521</v>
      </c>
      <c r="B6527" t="s">
        <v>522</v>
      </c>
      <c r="C6527" t="s">
        <v>509</v>
      </c>
      <c r="D6527" t="s">
        <v>472</v>
      </c>
      <c r="E6527" t="s">
        <v>311</v>
      </c>
      <c r="F6527" t="s">
        <v>348</v>
      </c>
      <c r="G6527" t="s">
        <v>188</v>
      </c>
      <c r="H6527" t="s">
        <v>431</v>
      </c>
      <c r="I6527" t="s">
        <v>240</v>
      </c>
      <c r="J6527" t="s">
        <v>290</v>
      </c>
      <c r="K6527" t="s">
        <v>430</v>
      </c>
      <c r="L6527" t="s">
        <v>237</v>
      </c>
      <c r="M6527" t="s">
        <v>368</v>
      </c>
      <c r="O6527" t="s">
        <v>194</v>
      </c>
      <c r="P6527">
        <v>2020</v>
      </c>
      <c r="Q6527">
        <v>0.32475783499999999</v>
      </c>
    </row>
    <row r="6528" spans="1:17" x14ac:dyDescent="0.25">
      <c r="A6528" t="s">
        <v>521</v>
      </c>
      <c r="B6528" t="s">
        <v>522</v>
      </c>
      <c r="C6528" t="s">
        <v>509</v>
      </c>
      <c r="D6528" t="s">
        <v>472</v>
      </c>
      <c r="E6528" t="s">
        <v>311</v>
      </c>
      <c r="F6528" t="s">
        <v>348</v>
      </c>
      <c r="G6528" t="s">
        <v>188</v>
      </c>
      <c r="H6528" t="s">
        <v>431</v>
      </c>
      <c r="I6528" t="s">
        <v>240</v>
      </c>
      <c r="J6528" t="s">
        <v>290</v>
      </c>
      <c r="K6528" t="s">
        <v>430</v>
      </c>
      <c r="L6528" t="s">
        <v>237</v>
      </c>
      <c r="M6528" t="s">
        <v>368</v>
      </c>
      <c r="O6528" t="s">
        <v>264</v>
      </c>
      <c r="P6528">
        <v>2020</v>
      </c>
      <c r="Q6528">
        <v>0.28305000000000002</v>
      </c>
    </row>
    <row r="6529" spans="1:17" x14ac:dyDescent="0.25">
      <c r="A6529" t="s">
        <v>521</v>
      </c>
      <c r="B6529" t="s">
        <v>522</v>
      </c>
      <c r="C6529" t="s">
        <v>509</v>
      </c>
      <c r="D6529" t="s">
        <v>472</v>
      </c>
      <c r="E6529" t="s">
        <v>311</v>
      </c>
      <c r="F6529" t="s">
        <v>348</v>
      </c>
      <c r="G6529" t="s">
        <v>188</v>
      </c>
      <c r="H6529" t="s">
        <v>431</v>
      </c>
      <c r="I6529" t="s">
        <v>240</v>
      </c>
      <c r="J6529" t="s">
        <v>290</v>
      </c>
      <c r="K6529" t="s">
        <v>430</v>
      </c>
      <c r="L6529" t="s">
        <v>237</v>
      </c>
      <c r="M6529" t="s">
        <v>368</v>
      </c>
      <c r="O6529" t="s">
        <v>265</v>
      </c>
      <c r="P6529">
        <v>2020</v>
      </c>
      <c r="Q6529">
        <v>0.38295000000000001</v>
      </c>
    </row>
    <row r="6530" spans="1:17" x14ac:dyDescent="0.25">
      <c r="A6530" t="s">
        <v>521</v>
      </c>
      <c r="B6530" t="s">
        <v>522</v>
      </c>
      <c r="C6530" t="s">
        <v>509</v>
      </c>
      <c r="D6530" t="s">
        <v>472</v>
      </c>
      <c r="E6530" t="s">
        <v>311</v>
      </c>
      <c r="F6530" t="s">
        <v>348</v>
      </c>
      <c r="G6530" t="s">
        <v>188</v>
      </c>
      <c r="H6530" t="s">
        <v>431</v>
      </c>
      <c r="I6530" t="s">
        <v>240</v>
      </c>
      <c r="J6530" t="s">
        <v>290</v>
      </c>
      <c r="K6530" t="s">
        <v>430</v>
      </c>
      <c r="L6530" t="s">
        <v>237</v>
      </c>
      <c r="M6530" t="s">
        <v>368</v>
      </c>
      <c r="O6530" t="s">
        <v>194</v>
      </c>
      <c r="P6530">
        <v>2030</v>
      </c>
      <c r="Q6530">
        <v>0.30888046699999999</v>
      </c>
    </row>
    <row r="6531" spans="1:17" x14ac:dyDescent="0.25">
      <c r="A6531" t="s">
        <v>521</v>
      </c>
      <c r="B6531" t="s">
        <v>522</v>
      </c>
      <c r="C6531" t="s">
        <v>509</v>
      </c>
      <c r="D6531" t="s">
        <v>472</v>
      </c>
      <c r="E6531" t="s">
        <v>311</v>
      </c>
      <c r="F6531" t="s">
        <v>348</v>
      </c>
      <c r="G6531" t="s">
        <v>188</v>
      </c>
      <c r="H6531" t="s">
        <v>431</v>
      </c>
      <c r="I6531" t="s">
        <v>240</v>
      </c>
      <c r="J6531" t="s">
        <v>290</v>
      </c>
      <c r="K6531" t="s">
        <v>430</v>
      </c>
      <c r="L6531" t="s">
        <v>237</v>
      </c>
      <c r="M6531" t="s">
        <v>368</v>
      </c>
      <c r="O6531" t="s">
        <v>194</v>
      </c>
      <c r="P6531">
        <v>2050</v>
      </c>
      <c r="Q6531">
        <v>0.27941650699999998</v>
      </c>
    </row>
    <row r="6532" spans="1:17" x14ac:dyDescent="0.25">
      <c r="A6532" t="s">
        <v>521</v>
      </c>
      <c r="B6532" t="s">
        <v>522</v>
      </c>
      <c r="C6532" t="s">
        <v>509</v>
      </c>
      <c r="D6532" t="s">
        <v>472</v>
      </c>
      <c r="E6532" t="s">
        <v>311</v>
      </c>
      <c r="F6532" t="s">
        <v>348</v>
      </c>
      <c r="G6532" t="s">
        <v>188</v>
      </c>
      <c r="H6532" t="s">
        <v>431</v>
      </c>
      <c r="I6532" t="s">
        <v>240</v>
      </c>
      <c r="J6532" t="s">
        <v>290</v>
      </c>
      <c r="K6532" t="s">
        <v>430</v>
      </c>
      <c r="L6532" t="s">
        <v>237</v>
      </c>
      <c r="M6532" t="s">
        <v>368</v>
      </c>
      <c r="O6532" t="s">
        <v>264</v>
      </c>
      <c r="P6532">
        <v>2050</v>
      </c>
      <c r="Q6532">
        <v>0.23166034999999999</v>
      </c>
    </row>
    <row r="6533" spans="1:17" x14ac:dyDescent="0.25">
      <c r="A6533" t="s">
        <v>521</v>
      </c>
      <c r="B6533" t="s">
        <v>522</v>
      </c>
      <c r="C6533" t="s">
        <v>509</v>
      </c>
      <c r="D6533" t="s">
        <v>472</v>
      </c>
      <c r="E6533" t="s">
        <v>311</v>
      </c>
      <c r="F6533" t="s">
        <v>348</v>
      </c>
      <c r="G6533" t="s">
        <v>188</v>
      </c>
      <c r="H6533" t="s">
        <v>431</v>
      </c>
      <c r="I6533" t="s">
        <v>240</v>
      </c>
      <c r="J6533" t="s">
        <v>290</v>
      </c>
      <c r="K6533" t="s">
        <v>430</v>
      </c>
      <c r="L6533" t="s">
        <v>237</v>
      </c>
      <c r="M6533" t="s">
        <v>368</v>
      </c>
      <c r="O6533" t="s">
        <v>265</v>
      </c>
      <c r="P6533">
        <v>2050</v>
      </c>
      <c r="Q6533">
        <v>0.386100583</v>
      </c>
    </row>
    <row r="6534" spans="1:17" x14ac:dyDescent="0.25">
      <c r="A6534" t="s">
        <v>521</v>
      </c>
      <c r="B6534" t="s">
        <v>522</v>
      </c>
      <c r="C6534" t="s">
        <v>509</v>
      </c>
      <c r="D6534" t="s">
        <v>472</v>
      </c>
      <c r="E6534" t="s">
        <v>311</v>
      </c>
      <c r="F6534" t="s">
        <v>348</v>
      </c>
      <c r="G6534" t="s">
        <v>188</v>
      </c>
      <c r="H6534" t="s">
        <v>432</v>
      </c>
      <c r="I6534" t="s">
        <v>433</v>
      </c>
      <c r="J6534" t="s">
        <v>434</v>
      </c>
      <c r="K6534" t="s">
        <v>191</v>
      </c>
      <c r="M6534" t="s">
        <v>210</v>
      </c>
      <c r="N6534" t="s">
        <v>206</v>
      </c>
      <c r="O6534" t="s">
        <v>194</v>
      </c>
      <c r="P6534">
        <v>2015</v>
      </c>
      <c r="Q6534">
        <v>1.7290328979999998E-2</v>
      </c>
    </row>
    <row r="6535" spans="1:17" x14ac:dyDescent="0.25">
      <c r="A6535" t="s">
        <v>521</v>
      </c>
      <c r="B6535" t="s">
        <v>522</v>
      </c>
      <c r="C6535" t="s">
        <v>509</v>
      </c>
      <c r="D6535" t="s">
        <v>472</v>
      </c>
      <c r="E6535" t="s">
        <v>311</v>
      </c>
      <c r="F6535" t="s">
        <v>348</v>
      </c>
      <c r="G6535" t="s">
        <v>188</v>
      </c>
      <c r="H6535" t="s">
        <v>432</v>
      </c>
      <c r="I6535" t="s">
        <v>433</v>
      </c>
      <c r="J6535" t="s">
        <v>434</v>
      </c>
      <c r="K6535" t="s">
        <v>191</v>
      </c>
      <c r="M6535" t="s">
        <v>210</v>
      </c>
      <c r="N6535" t="s">
        <v>206</v>
      </c>
      <c r="O6535" t="s">
        <v>194</v>
      </c>
      <c r="P6535">
        <v>2020</v>
      </c>
      <c r="Q6535">
        <v>1.7290328979999998E-2</v>
      </c>
    </row>
    <row r="6536" spans="1:17" x14ac:dyDescent="0.25">
      <c r="A6536" t="s">
        <v>521</v>
      </c>
      <c r="B6536" t="s">
        <v>522</v>
      </c>
      <c r="C6536" t="s">
        <v>509</v>
      </c>
      <c r="D6536" t="s">
        <v>472</v>
      </c>
      <c r="E6536" t="s">
        <v>311</v>
      </c>
      <c r="F6536" t="s">
        <v>348</v>
      </c>
      <c r="G6536" t="s">
        <v>188</v>
      </c>
      <c r="H6536" t="s">
        <v>432</v>
      </c>
      <c r="I6536" t="s">
        <v>433</v>
      </c>
      <c r="J6536" t="s">
        <v>434</v>
      </c>
      <c r="K6536" t="s">
        <v>191</v>
      </c>
      <c r="M6536" t="s">
        <v>210</v>
      </c>
      <c r="N6536" t="s">
        <v>206</v>
      </c>
      <c r="O6536" t="s">
        <v>264</v>
      </c>
      <c r="P6536">
        <v>2020</v>
      </c>
      <c r="Q6536">
        <v>0.01</v>
      </c>
    </row>
    <row r="6537" spans="1:17" x14ac:dyDescent="0.25">
      <c r="A6537" t="s">
        <v>521</v>
      </c>
      <c r="B6537" t="s">
        <v>522</v>
      </c>
      <c r="C6537" t="s">
        <v>509</v>
      </c>
      <c r="D6537" t="s">
        <v>472</v>
      </c>
      <c r="E6537" t="s">
        <v>311</v>
      </c>
      <c r="F6537" t="s">
        <v>348</v>
      </c>
      <c r="G6537" t="s">
        <v>188</v>
      </c>
      <c r="H6537" t="s">
        <v>432</v>
      </c>
      <c r="I6537" t="s">
        <v>433</v>
      </c>
      <c r="J6537" t="s">
        <v>434</v>
      </c>
      <c r="K6537" t="s">
        <v>191</v>
      </c>
      <c r="M6537" t="s">
        <v>210</v>
      </c>
      <c r="N6537" t="s">
        <v>206</v>
      </c>
      <c r="O6537" t="s">
        <v>265</v>
      </c>
      <c r="P6537">
        <v>2020</v>
      </c>
      <c r="Q6537">
        <v>0.11</v>
      </c>
    </row>
    <row r="6538" spans="1:17" x14ac:dyDescent="0.25">
      <c r="A6538" t="s">
        <v>521</v>
      </c>
      <c r="B6538" t="s">
        <v>522</v>
      </c>
      <c r="C6538" t="s">
        <v>509</v>
      </c>
      <c r="D6538" t="s">
        <v>472</v>
      </c>
      <c r="E6538" t="s">
        <v>311</v>
      </c>
      <c r="F6538" t="s">
        <v>348</v>
      </c>
      <c r="G6538" t="s">
        <v>188</v>
      </c>
      <c r="H6538" t="s">
        <v>432</v>
      </c>
      <c r="I6538" t="s">
        <v>433</v>
      </c>
      <c r="J6538" t="s">
        <v>434</v>
      </c>
      <c r="K6538" t="s">
        <v>191</v>
      </c>
      <c r="M6538" t="s">
        <v>210</v>
      </c>
      <c r="N6538" t="s">
        <v>206</v>
      </c>
      <c r="O6538" t="s">
        <v>194</v>
      </c>
      <c r="P6538">
        <v>2030</v>
      </c>
      <c r="Q6538">
        <v>1.7288460209999999E-2</v>
      </c>
    </row>
    <row r="6539" spans="1:17" x14ac:dyDescent="0.25">
      <c r="A6539" t="s">
        <v>521</v>
      </c>
      <c r="B6539" t="s">
        <v>522</v>
      </c>
      <c r="C6539" t="s">
        <v>509</v>
      </c>
      <c r="D6539" t="s">
        <v>472</v>
      </c>
      <c r="E6539" t="s">
        <v>311</v>
      </c>
      <c r="F6539" t="s">
        <v>348</v>
      </c>
      <c r="G6539" t="s">
        <v>188</v>
      </c>
      <c r="H6539" t="s">
        <v>432</v>
      </c>
      <c r="I6539" t="s">
        <v>433</v>
      </c>
      <c r="J6539" t="s">
        <v>434</v>
      </c>
      <c r="K6539" t="s">
        <v>191</v>
      </c>
      <c r="M6539" t="s">
        <v>210</v>
      </c>
      <c r="N6539" t="s">
        <v>206</v>
      </c>
      <c r="O6539" t="s">
        <v>194</v>
      </c>
      <c r="P6539">
        <v>2050</v>
      </c>
      <c r="Q6539">
        <v>1.7297917209999999E-2</v>
      </c>
    </row>
    <row r="6540" spans="1:17" x14ac:dyDescent="0.25">
      <c r="A6540" t="s">
        <v>521</v>
      </c>
      <c r="B6540" t="s">
        <v>522</v>
      </c>
      <c r="C6540" t="s">
        <v>509</v>
      </c>
      <c r="D6540" t="s">
        <v>472</v>
      </c>
      <c r="E6540" t="s">
        <v>311</v>
      </c>
      <c r="F6540" t="s">
        <v>348</v>
      </c>
      <c r="G6540" t="s">
        <v>188</v>
      </c>
      <c r="H6540" t="s">
        <v>432</v>
      </c>
      <c r="I6540" t="s">
        <v>433</v>
      </c>
      <c r="J6540" t="s">
        <v>434</v>
      </c>
      <c r="K6540" t="s">
        <v>191</v>
      </c>
      <c r="M6540" t="s">
        <v>210</v>
      </c>
      <c r="N6540" t="s">
        <v>206</v>
      </c>
      <c r="O6540" t="s">
        <v>264</v>
      </c>
      <c r="P6540">
        <v>2050</v>
      </c>
      <c r="Q6540">
        <v>0.01</v>
      </c>
    </row>
    <row r="6541" spans="1:17" x14ac:dyDescent="0.25">
      <c r="A6541" t="s">
        <v>521</v>
      </c>
      <c r="B6541" t="s">
        <v>522</v>
      </c>
      <c r="C6541" t="s">
        <v>509</v>
      </c>
      <c r="D6541" t="s">
        <v>472</v>
      </c>
      <c r="E6541" t="s">
        <v>311</v>
      </c>
      <c r="F6541" t="s">
        <v>348</v>
      </c>
      <c r="G6541" t="s">
        <v>188</v>
      </c>
      <c r="H6541" t="s">
        <v>432</v>
      </c>
      <c r="I6541" t="s">
        <v>433</v>
      </c>
      <c r="J6541" t="s">
        <v>434</v>
      </c>
      <c r="K6541" t="s">
        <v>191</v>
      </c>
      <c r="M6541" t="s">
        <v>210</v>
      </c>
      <c r="N6541" t="s">
        <v>206</v>
      </c>
      <c r="O6541" t="s">
        <v>265</v>
      </c>
      <c r="P6541">
        <v>2050</v>
      </c>
      <c r="Q6541">
        <v>0.13</v>
      </c>
    </row>
    <row r="6542" spans="1:17" x14ac:dyDescent="0.25">
      <c r="A6542" t="s">
        <v>521</v>
      </c>
      <c r="B6542" t="s">
        <v>522</v>
      </c>
      <c r="C6542" t="s">
        <v>509</v>
      </c>
      <c r="D6542" t="s">
        <v>472</v>
      </c>
      <c r="E6542" t="s">
        <v>311</v>
      </c>
      <c r="F6542" t="s">
        <v>348</v>
      </c>
      <c r="G6542" t="s">
        <v>188</v>
      </c>
      <c r="H6542" t="s">
        <v>436</v>
      </c>
      <c r="I6542" t="s">
        <v>436</v>
      </c>
      <c r="M6542" t="s">
        <v>395</v>
      </c>
      <c r="O6542" t="s">
        <v>194</v>
      </c>
      <c r="P6542">
        <v>2015</v>
      </c>
      <c r="Q6542">
        <v>1</v>
      </c>
    </row>
    <row r="6543" spans="1:17" x14ac:dyDescent="0.25">
      <c r="A6543" t="s">
        <v>521</v>
      </c>
      <c r="B6543" t="s">
        <v>522</v>
      </c>
      <c r="C6543" t="s">
        <v>509</v>
      </c>
      <c r="D6543" t="s">
        <v>472</v>
      </c>
      <c r="E6543" t="s">
        <v>311</v>
      </c>
      <c r="F6543" t="s">
        <v>348</v>
      </c>
      <c r="G6543" t="s">
        <v>188</v>
      </c>
      <c r="H6543" t="s">
        <v>436</v>
      </c>
      <c r="I6543" t="s">
        <v>436</v>
      </c>
      <c r="M6543" t="s">
        <v>395</v>
      </c>
      <c r="O6543" t="s">
        <v>194</v>
      </c>
      <c r="P6543">
        <v>2020</v>
      </c>
      <c r="Q6543">
        <v>1</v>
      </c>
    </row>
    <row r="6544" spans="1:17" x14ac:dyDescent="0.25">
      <c r="A6544" t="s">
        <v>521</v>
      </c>
      <c r="B6544" t="s">
        <v>522</v>
      </c>
      <c r="C6544" t="s">
        <v>509</v>
      </c>
      <c r="D6544" t="s">
        <v>472</v>
      </c>
      <c r="E6544" t="s">
        <v>311</v>
      </c>
      <c r="F6544" t="s">
        <v>348</v>
      </c>
      <c r="G6544" t="s">
        <v>188</v>
      </c>
      <c r="H6544" t="s">
        <v>436</v>
      </c>
      <c r="I6544" t="s">
        <v>436</v>
      </c>
      <c r="M6544" t="s">
        <v>395</v>
      </c>
      <c r="O6544" t="s">
        <v>264</v>
      </c>
      <c r="P6544">
        <v>2020</v>
      </c>
      <c r="Q6544">
        <v>0</v>
      </c>
    </row>
    <row r="6545" spans="1:17" x14ac:dyDescent="0.25">
      <c r="A6545" t="s">
        <v>521</v>
      </c>
      <c r="B6545" t="s">
        <v>522</v>
      </c>
      <c r="C6545" t="s">
        <v>509</v>
      </c>
      <c r="D6545" t="s">
        <v>472</v>
      </c>
      <c r="E6545" t="s">
        <v>311</v>
      </c>
      <c r="F6545" t="s">
        <v>348</v>
      </c>
      <c r="G6545" t="s">
        <v>188</v>
      </c>
      <c r="H6545" t="s">
        <v>436</v>
      </c>
      <c r="I6545" t="s">
        <v>436</v>
      </c>
      <c r="M6545" t="s">
        <v>395</v>
      </c>
      <c r="O6545" t="s">
        <v>265</v>
      </c>
      <c r="P6545">
        <v>2020</v>
      </c>
      <c r="Q6545">
        <v>1</v>
      </c>
    </row>
    <row r="6546" spans="1:17" x14ac:dyDescent="0.25">
      <c r="A6546" t="s">
        <v>521</v>
      </c>
      <c r="B6546" t="s">
        <v>522</v>
      </c>
      <c r="C6546" t="s">
        <v>509</v>
      </c>
      <c r="D6546" t="s">
        <v>472</v>
      </c>
      <c r="E6546" t="s">
        <v>311</v>
      </c>
      <c r="F6546" t="s">
        <v>348</v>
      </c>
      <c r="G6546" t="s">
        <v>188</v>
      </c>
      <c r="H6546" t="s">
        <v>436</v>
      </c>
      <c r="I6546" t="s">
        <v>436</v>
      </c>
      <c r="M6546" t="s">
        <v>395</v>
      </c>
      <c r="O6546" t="s">
        <v>194</v>
      </c>
      <c r="P6546">
        <v>2030</v>
      </c>
      <c r="Q6546">
        <v>1</v>
      </c>
    </row>
    <row r="6547" spans="1:17" x14ac:dyDescent="0.25">
      <c r="A6547" t="s">
        <v>521</v>
      </c>
      <c r="B6547" t="s">
        <v>522</v>
      </c>
      <c r="C6547" t="s">
        <v>509</v>
      </c>
      <c r="D6547" t="s">
        <v>472</v>
      </c>
      <c r="E6547" t="s">
        <v>311</v>
      </c>
      <c r="F6547" t="s">
        <v>348</v>
      </c>
      <c r="G6547" t="s">
        <v>188</v>
      </c>
      <c r="H6547" t="s">
        <v>436</v>
      </c>
      <c r="I6547" t="s">
        <v>436</v>
      </c>
      <c r="M6547" t="s">
        <v>395</v>
      </c>
      <c r="O6547" t="s">
        <v>194</v>
      </c>
      <c r="P6547">
        <v>2050</v>
      </c>
      <c r="Q6547">
        <v>1</v>
      </c>
    </row>
    <row r="6548" spans="1:17" x14ac:dyDescent="0.25">
      <c r="A6548" t="s">
        <v>521</v>
      </c>
      <c r="B6548" t="s">
        <v>522</v>
      </c>
      <c r="C6548" t="s">
        <v>509</v>
      </c>
      <c r="D6548" t="s">
        <v>472</v>
      </c>
      <c r="E6548" t="s">
        <v>311</v>
      </c>
      <c r="F6548" t="s">
        <v>348</v>
      </c>
      <c r="G6548" t="s">
        <v>188</v>
      </c>
      <c r="H6548" t="s">
        <v>436</v>
      </c>
      <c r="I6548" t="s">
        <v>436</v>
      </c>
      <c r="M6548" t="s">
        <v>395</v>
      </c>
      <c r="O6548" t="s">
        <v>264</v>
      </c>
      <c r="P6548">
        <v>2050</v>
      </c>
      <c r="Q6548">
        <v>0</v>
      </c>
    </row>
    <row r="6549" spans="1:17" x14ac:dyDescent="0.25">
      <c r="A6549" t="s">
        <v>521</v>
      </c>
      <c r="B6549" t="s">
        <v>522</v>
      </c>
      <c r="C6549" t="s">
        <v>509</v>
      </c>
      <c r="D6549" t="s">
        <v>472</v>
      </c>
      <c r="E6549" t="s">
        <v>311</v>
      </c>
      <c r="F6549" t="s">
        <v>348</v>
      </c>
      <c r="G6549" t="s">
        <v>188</v>
      </c>
      <c r="H6549" t="s">
        <v>436</v>
      </c>
      <c r="I6549" t="s">
        <v>436</v>
      </c>
      <c r="M6549" t="s">
        <v>395</v>
      </c>
      <c r="O6549" t="s">
        <v>265</v>
      </c>
      <c r="P6549">
        <v>2050</v>
      </c>
      <c r="Q6549">
        <v>1</v>
      </c>
    </row>
    <row r="6550" spans="1:17" x14ac:dyDescent="0.25">
      <c r="A6550" t="s">
        <v>521</v>
      </c>
      <c r="B6550" t="s">
        <v>522</v>
      </c>
      <c r="C6550" t="s">
        <v>509</v>
      </c>
      <c r="D6550" t="s">
        <v>472</v>
      </c>
      <c r="E6550" t="s">
        <v>311</v>
      </c>
      <c r="F6550" t="s">
        <v>348</v>
      </c>
      <c r="G6550" t="s">
        <v>188</v>
      </c>
      <c r="H6550" t="s">
        <v>338</v>
      </c>
      <c r="I6550" t="s">
        <v>234</v>
      </c>
      <c r="J6550" t="s">
        <v>235</v>
      </c>
      <c r="K6550" t="s">
        <v>325</v>
      </c>
      <c r="L6550" t="s">
        <v>237</v>
      </c>
      <c r="O6550" t="s">
        <v>194</v>
      </c>
      <c r="P6550">
        <v>2015</v>
      </c>
      <c r="Q6550">
        <v>42500</v>
      </c>
    </row>
    <row r="6551" spans="1:17" x14ac:dyDescent="0.25">
      <c r="A6551" t="s">
        <v>521</v>
      </c>
      <c r="B6551" t="s">
        <v>522</v>
      </c>
      <c r="C6551" t="s">
        <v>509</v>
      </c>
      <c r="D6551" t="s">
        <v>472</v>
      </c>
      <c r="E6551" t="s">
        <v>311</v>
      </c>
      <c r="F6551" t="s">
        <v>348</v>
      </c>
      <c r="G6551" t="s">
        <v>188</v>
      </c>
      <c r="H6551" t="s">
        <v>338</v>
      </c>
      <c r="I6551" t="s">
        <v>234</v>
      </c>
      <c r="J6551" t="s">
        <v>235</v>
      </c>
      <c r="K6551" t="s">
        <v>325</v>
      </c>
      <c r="L6551" t="s">
        <v>237</v>
      </c>
      <c r="O6551" t="s">
        <v>194</v>
      </c>
      <c r="P6551">
        <v>2020</v>
      </c>
      <c r="Q6551">
        <v>41700</v>
      </c>
    </row>
    <row r="6552" spans="1:17" x14ac:dyDescent="0.25">
      <c r="A6552" t="s">
        <v>521</v>
      </c>
      <c r="B6552" t="s">
        <v>522</v>
      </c>
      <c r="C6552" t="s">
        <v>509</v>
      </c>
      <c r="D6552" t="s">
        <v>472</v>
      </c>
      <c r="E6552" t="s">
        <v>311</v>
      </c>
      <c r="F6552" t="s">
        <v>348</v>
      </c>
      <c r="G6552" t="s">
        <v>188</v>
      </c>
      <c r="H6552" t="s">
        <v>338</v>
      </c>
      <c r="I6552" t="s">
        <v>234</v>
      </c>
      <c r="J6552" t="s">
        <v>235</v>
      </c>
      <c r="K6552" t="s">
        <v>325</v>
      </c>
      <c r="L6552" t="s">
        <v>237</v>
      </c>
      <c r="O6552" t="s">
        <v>264</v>
      </c>
      <c r="P6552">
        <v>2020</v>
      </c>
      <c r="Q6552">
        <v>35700</v>
      </c>
    </row>
    <row r="6553" spans="1:17" x14ac:dyDescent="0.25">
      <c r="A6553" t="s">
        <v>521</v>
      </c>
      <c r="B6553" t="s">
        <v>522</v>
      </c>
      <c r="C6553" t="s">
        <v>509</v>
      </c>
      <c r="D6553" t="s">
        <v>472</v>
      </c>
      <c r="E6553" t="s">
        <v>311</v>
      </c>
      <c r="F6553" t="s">
        <v>348</v>
      </c>
      <c r="G6553" t="s">
        <v>188</v>
      </c>
      <c r="H6553" t="s">
        <v>338</v>
      </c>
      <c r="I6553" t="s">
        <v>234</v>
      </c>
      <c r="J6553" t="s">
        <v>235</v>
      </c>
      <c r="K6553" t="s">
        <v>325</v>
      </c>
      <c r="L6553" t="s">
        <v>237</v>
      </c>
      <c r="O6553" t="s">
        <v>265</v>
      </c>
      <c r="P6553">
        <v>2020</v>
      </c>
      <c r="Q6553">
        <v>48400</v>
      </c>
    </row>
    <row r="6554" spans="1:17" x14ac:dyDescent="0.25">
      <c r="A6554" t="s">
        <v>521</v>
      </c>
      <c r="B6554" t="s">
        <v>522</v>
      </c>
      <c r="C6554" t="s">
        <v>509</v>
      </c>
      <c r="D6554" t="s">
        <v>472</v>
      </c>
      <c r="E6554" t="s">
        <v>311</v>
      </c>
      <c r="F6554" t="s">
        <v>348</v>
      </c>
      <c r="G6554" t="s">
        <v>188</v>
      </c>
      <c r="H6554" t="s">
        <v>338</v>
      </c>
      <c r="I6554" t="s">
        <v>234</v>
      </c>
      <c r="J6554" t="s">
        <v>235</v>
      </c>
      <c r="K6554" t="s">
        <v>325</v>
      </c>
      <c r="L6554" t="s">
        <v>237</v>
      </c>
      <c r="O6554" t="s">
        <v>194</v>
      </c>
      <c r="P6554">
        <v>2030</v>
      </c>
      <c r="Q6554">
        <v>40300</v>
      </c>
    </row>
    <row r="6555" spans="1:17" x14ac:dyDescent="0.25">
      <c r="A6555" t="s">
        <v>521</v>
      </c>
      <c r="B6555" t="s">
        <v>522</v>
      </c>
      <c r="C6555" t="s">
        <v>509</v>
      </c>
      <c r="D6555" t="s">
        <v>472</v>
      </c>
      <c r="E6555" t="s">
        <v>311</v>
      </c>
      <c r="F6555" t="s">
        <v>348</v>
      </c>
      <c r="G6555" t="s">
        <v>188</v>
      </c>
      <c r="H6555" t="s">
        <v>338</v>
      </c>
      <c r="I6555" t="s">
        <v>234</v>
      </c>
      <c r="J6555" t="s">
        <v>235</v>
      </c>
      <c r="K6555" t="s">
        <v>325</v>
      </c>
      <c r="L6555" t="s">
        <v>237</v>
      </c>
      <c r="O6555" t="s">
        <v>194</v>
      </c>
      <c r="P6555">
        <v>2050</v>
      </c>
      <c r="Q6555">
        <v>38500</v>
      </c>
    </row>
    <row r="6556" spans="1:17" x14ac:dyDescent="0.25">
      <c r="A6556" t="s">
        <v>521</v>
      </c>
      <c r="B6556" t="s">
        <v>522</v>
      </c>
      <c r="C6556" t="s">
        <v>509</v>
      </c>
      <c r="D6556" t="s">
        <v>472</v>
      </c>
      <c r="E6556" t="s">
        <v>311</v>
      </c>
      <c r="F6556" t="s">
        <v>348</v>
      </c>
      <c r="G6556" t="s">
        <v>188</v>
      </c>
      <c r="H6556" t="s">
        <v>338</v>
      </c>
      <c r="I6556" t="s">
        <v>234</v>
      </c>
      <c r="J6556" t="s">
        <v>235</v>
      </c>
      <c r="K6556" t="s">
        <v>325</v>
      </c>
      <c r="L6556" t="s">
        <v>237</v>
      </c>
      <c r="O6556" t="s">
        <v>264</v>
      </c>
      <c r="P6556">
        <v>2050</v>
      </c>
      <c r="Q6556">
        <v>29200</v>
      </c>
    </row>
    <row r="6557" spans="1:17" x14ac:dyDescent="0.25">
      <c r="A6557" t="s">
        <v>521</v>
      </c>
      <c r="B6557" t="s">
        <v>522</v>
      </c>
      <c r="C6557" t="s">
        <v>509</v>
      </c>
      <c r="D6557" t="s">
        <v>472</v>
      </c>
      <c r="E6557" t="s">
        <v>311</v>
      </c>
      <c r="F6557" t="s">
        <v>348</v>
      </c>
      <c r="G6557" t="s">
        <v>188</v>
      </c>
      <c r="H6557" t="s">
        <v>338</v>
      </c>
      <c r="I6557" t="s">
        <v>234</v>
      </c>
      <c r="J6557" t="s">
        <v>235</v>
      </c>
      <c r="K6557" t="s">
        <v>325</v>
      </c>
      <c r="L6557" t="s">
        <v>237</v>
      </c>
      <c r="O6557" t="s">
        <v>265</v>
      </c>
      <c r="P6557">
        <v>2050</v>
      </c>
      <c r="Q6557">
        <v>49500</v>
      </c>
    </row>
    <row r="6558" spans="1:17" x14ac:dyDescent="0.25">
      <c r="A6558" t="s">
        <v>521</v>
      </c>
      <c r="B6558" t="s">
        <v>522</v>
      </c>
      <c r="C6558" t="s">
        <v>509</v>
      </c>
      <c r="D6558" t="s">
        <v>472</v>
      </c>
      <c r="E6558" t="s">
        <v>311</v>
      </c>
      <c r="F6558" t="s">
        <v>348</v>
      </c>
      <c r="G6558" t="s">
        <v>188</v>
      </c>
      <c r="H6558" t="s">
        <v>441</v>
      </c>
      <c r="I6558" t="s">
        <v>441</v>
      </c>
      <c r="M6558" t="s">
        <v>395</v>
      </c>
      <c r="O6558" t="s">
        <v>194</v>
      </c>
      <c r="P6558">
        <v>2015</v>
      </c>
      <c r="Q6558">
        <v>1</v>
      </c>
    </row>
    <row r="6559" spans="1:17" x14ac:dyDescent="0.25">
      <c r="A6559" t="s">
        <v>521</v>
      </c>
      <c r="B6559" t="s">
        <v>522</v>
      </c>
      <c r="C6559" t="s">
        <v>509</v>
      </c>
      <c r="D6559" t="s">
        <v>472</v>
      </c>
      <c r="E6559" t="s">
        <v>311</v>
      </c>
      <c r="F6559" t="s">
        <v>348</v>
      </c>
      <c r="G6559" t="s">
        <v>188</v>
      </c>
      <c r="H6559" t="s">
        <v>441</v>
      </c>
      <c r="I6559" t="s">
        <v>441</v>
      </c>
      <c r="M6559" t="s">
        <v>395</v>
      </c>
      <c r="O6559" t="s">
        <v>194</v>
      </c>
      <c r="P6559">
        <v>2020</v>
      </c>
      <c r="Q6559">
        <v>1</v>
      </c>
    </row>
    <row r="6560" spans="1:17" x14ac:dyDescent="0.25">
      <c r="A6560" t="s">
        <v>521</v>
      </c>
      <c r="B6560" t="s">
        <v>522</v>
      </c>
      <c r="C6560" t="s">
        <v>509</v>
      </c>
      <c r="D6560" t="s">
        <v>472</v>
      </c>
      <c r="E6560" t="s">
        <v>311</v>
      </c>
      <c r="F6560" t="s">
        <v>348</v>
      </c>
      <c r="G6560" t="s">
        <v>188</v>
      </c>
      <c r="H6560" t="s">
        <v>441</v>
      </c>
      <c r="I6560" t="s">
        <v>441</v>
      </c>
      <c r="M6560" t="s">
        <v>395</v>
      </c>
      <c r="O6560" t="s">
        <v>264</v>
      </c>
      <c r="P6560">
        <v>2020</v>
      </c>
      <c r="Q6560">
        <v>0</v>
      </c>
    </row>
    <row r="6561" spans="1:17" x14ac:dyDescent="0.25">
      <c r="A6561" t="s">
        <v>521</v>
      </c>
      <c r="B6561" t="s">
        <v>522</v>
      </c>
      <c r="C6561" t="s">
        <v>509</v>
      </c>
      <c r="D6561" t="s">
        <v>472</v>
      </c>
      <c r="E6561" t="s">
        <v>311</v>
      </c>
      <c r="F6561" t="s">
        <v>348</v>
      </c>
      <c r="G6561" t="s">
        <v>188</v>
      </c>
      <c r="H6561" t="s">
        <v>441</v>
      </c>
      <c r="I6561" t="s">
        <v>441</v>
      </c>
      <c r="M6561" t="s">
        <v>395</v>
      </c>
      <c r="O6561" t="s">
        <v>265</v>
      </c>
      <c r="P6561">
        <v>2020</v>
      </c>
      <c r="Q6561">
        <v>1</v>
      </c>
    </row>
    <row r="6562" spans="1:17" x14ac:dyDescent="0.25">
      <c r="A6562" t="s">
        <v>521</v>
      </c>
      <c r="B6562" t="s">
        <v>522</v>
      </c>
      <c r="C6562" t="s">
        <v>509</v>
      </c>
      <c r="D6562" t="s">
        <v>472</v>
      </c>
      <c r="E6562" t="s">
        <v>311</v>
      </c>
      <c r="F6562" t="s">
        <v>348</v>
      </c>
      <c r="G6562" t="s">
        <v>188</v>
      </c>
      <c r="H6562" t="s">
        <v>441</v>
      </c>
      <c r="I6562" t="s">
        <v>441</v>
      </c>
      <c r="M6562" t="s">
        <v>395</v>
      </c>
      <c r="O6562" t="s">
        <v>194</v>
      </c>
      <c r="P6562">
        <v>2030</v>
      </c>
      <c r="Q6562">
        <v>1</v>
      </c>
    </row>
    <row r="6563" spans="1:17" x14ac:dyDescent="0.25">
      <c r="A6563" t="s">
        <v>521</v>
      </c>
      <c r="B6563" t="s">
        <v>522</v>
      </c>
      <c r="C6563" t="s">
        <v>509</v>
      </c>
      <c r="D6563" t="s">
        <v>472</v>
      </c>
      <c r="E6563" t="s">
        <v>311</v>
      </c>
      <c r="F6563" t="s">
        <v>348</v>
      </c>
      <c r="G6563" t="s">
        <v>188</v>
      </c>
      <c r="H6563" t="s">
        <v>441</v>
      </c>
      <c r="I6563" t="s">
        <v>441</v>
      </c>
      <c r="M6563" t="s">
        <v>395</v>
      </c>
      <c r="O6563" t="s">
        <v>194</v>
      </c>
      <c r="P6563">
        <v>2050</v>
      </c>
      <c r="Q6563">
        <v>1</v>
      </c>
    </row>
    <row r="6564" spans="1:17" x14ac:dyDescent="0.25">
      <c r="A6564" t="s">
        <v>521</v>
      </c>
      <c r="B6564" t="s">
        <v>522</v>
      </c>
      <c r="C6564" t="s">
        <v>509</v>
      </c>
      <c r="D6564" t="s">
        <v>472</v>
      </c>
      <c r="E6564" t="s">
        <v>311</v>
      </c>
      <c r="F6564" t="s">
        <v>348</v>
      </c>
      <c r="G6564" t="s">
        <v>188</v>
      </c>
      <c r="H6564" t="s">
        <v>441</v>
      </c>
      <c r="I6564" t="s">
        <v>441</v>
      </c>
      <c r="M6564" t="s">
        <v>395</v>
      </c>
      <c r="O6564" t="s">
        <v>264</v>
      </c>
      <c r="P6564">
        <v>2050</v>
      </c>
      <c r="Q6564">
        <v>0</v>
      </c>
    </row>
    <row r="6565" spans="1:17" x14ac:dyDescent="0.25">
      <c r="A6565" t="s">
        <v>521</v>
      </c>
      <c r="B6565" t="s">
        <v>522</v>
      </c>
      <c r="C6565" t="s">
        <v>509</v>
      </c>
      <c r="D6565" t="s">
        <v>472</v>
      </c>
      <c r="E6565" t="s">
        <v>311</v>
      </c>
      <c r="F6565" t="s">
        <v>348</v>
      </c>
      <c r="G6565" t="s">
        <v>188</v>
      </c>
      <c r="H6565" t="s">
        <v>441</v>
      </c>
      <c r="I6565" t="s">
        <v>441</v>
      </c>
      <c r="M6565" t="s">
        <v>395</v>
      </c>
      <c r="O6565" t="s">
        <v>265</v>
      </c>
      <c r="P6565">
        <v>2050</v>
      </c>
      <c r="Q6565">
        <v>1</v>
      </c>
    </row>
    <row r="6566" spans="1:17" x14ac:dyDescent="0.25">
      <c r="A6566" t="s">
        <v>521</v>
      </c>
      <c r="B6566" t="s">
        <v>522</v>
      </c>
      <c r="C6566" t="s">
        <v>509</v>
      </c>
      <c r="D6566" t="s">
        <v>472</v>
      </c>
      <c r="E6566" t="s">
        <v>311</v>
      </c>
      <c r="F6566" t="s">
        <v>348</v>
      </c>
      <c r="G6566" t="s">
        <v>188</v>
      </c>
      <c r="H6566" t="s">
        <v>499</v>
      </c>
      <c r="I6566" t="s">
        <v>500</v>
      </c>
      <c r="K6566" t="s">
        <v>501</v>
      </c>
      <c r="L6566" t="s">
        <v>237</v>
      </c>
      <c r="M6566" t="s">
        <v>368</v>
      </c>
      <c r="O6566" t="s">
        <v>194</v>
      </c>
      <c r="P6566">
        <v>2015</v>
      </c>
      <c r="Q6566">
        <v>4.0000000000000001E-3</v>
      </c>
    </row>
    <row r="6567" spans="1:17" x14ac:dyDescent="0.25">
      <c r="A6567" t="s">
        <v>521</v>
      </c>
      <c r="B6567" t="s">
        <v>522</v>
      </c>
      <c r="C6567" t="s">
        <v>509</v>
      </c>
      <c r="D6567" t="s">
        <v>472</v>
      </c>
      <c r="E6567" t="s">
        <v>311</v>
      </c>
      <c r="F6567" t="s">
        <v>348</v>
      </c>
      <c r="G6567" t="s">
        <v>188</v>
      </c>
      <c r="H6567" t="s">
        <v>499</v>
      </c>
      <c r="I6567" t="s">
        <v>500</v>
      </c>
      <c r="K6567" t="s">
        <v>501</v>
      </c>
      <c r="L6567" t="s">
        <v>237</v>
      </c>
      <c r="M6567" t="s">
        <v>368</v>
      </c>
      <c r="O6567" t="s">
        <v>194</v>
      </c>
      <c r="P6567">
        <v>2020</v>
      </c>
      <c r="Q6567">
        <v>3.900995E-3</v>
      </c>
    </row>
    <row r="6568" spans="1:17" x14ac:dyDescent="0.25">
      <c r="A6568" t="s">
        <v>521</v>
      </c>
      <c r="B6568" t="s">
        <v>522</v>
      </c>
      <c r="C6568" t="s">
        <v>509</v>
      </c>
      <c r="D6568" t="s">
        <v>472</v>
      </c>
      <c r="E6568" t="s">
        <v>311</v>
      </c>
      <c r="F6568" t="s">
        <v>348</v>
      </c>
      <c r="G6568" t="s">
        <v>188</v>
      </c>
      <c r="H6568" t="s">
        <v>499</v>
      </c>
      <c r="I6568" t="s">
        <v>500</v>
      </c>
      <c r="K6568" t="s">
        <v>501</v>
      </c>
      <c r="L6568" t="s">
        <v>237</v>
      </c>
      <c r="M6568" t="s">
        <v>368</v>
      </c>
      <c r="O6568" t="s">
        <v>264</v>
      </c>
      <c r="P6568">
        <v>2020</v>
      </c>
      <c r="Q6568">
        <v>3.3999999999999998E-3</v>
      </c>
    </row>
    <row r="6569" spans="1:17" x14ac:dyDescent="0.25">
      <c r="A6569" t="s">
        <v>521</v>
      </c>
      <c r="B6569" t="s">
        <v>522</v>
      </c>
      <c r="C6569" t="s">
        <v>509</v>
      </c>
      <c r="D6569" t="s">
        <v>472</v>
      </c>
      <c r="E6569" t="s">
        <v>311</v>
      </c>
      <c r="F6569" t="s">
        <v>348</v>
      </c>
      <c r="G6569" t="s">
        <v>188</v>
      </c>
      <c r="H6569" t="s">
        <v>499</v>
      </c>
      <c r="I6569" t="s">
        <v>500</v>
      </c>
      <c r="K6569" t="s">
        <v>501</v>
      </c>
      <c r="L6569" t="s">
        <v>237</v>
      </c>
      <c r="M6569" t="s">
        <v>368</v>
      </c>
      <c r="O6569" t="s">
        <v>265</v>
      </c>
      <c r="P6569">
        <v>2020</v>
      </c>
      <c r="Q6569">
        <v>4.5999999999999999E-3</v>
      </c>
    </row>
    <row r="6570" spans="1:17" x14ac:dyDescent="0.25">
      <c r="A6570" t="s">
        <v>521</v>
      </c>
      <c r="B6570" t="s">
        <v>522</v>
      </c>
      <c r="C6570" t="s">
        <v>509</v>
      </c>
      <c r="D6570" t="s">
        <v>472</v>
      </c>
      <c r="E6570" t="s">
        <v>311</v>
      </c>
      <c r="F6570" t="s">
        <v>348</v>
      </c>
      <c r="G6570" t="s">
        <v>188</v>
      </c>
      <c r="H6570" t="s">
        <v>499</v>
      </c>
      <c r="I6570" t="s">
        <v>500</v>
      </c>
      <c r="K6570" t="s">
        <v>501</v>
      </c>
      <c r="L6570" t="s">
        <v>237</v>
      </c>
      <c r="M6570" t="s">
        <v>368</v>
      </c>
      <c r="O6570" t="s">
        <v>194</v>
      </c>
      <c r="P6570">
        <v>2030</v>
      </c>
      <c r="Q6570">
        <v>3.7102760000000002E-3</v>
      </c>
    </row>
    <row r="6571" spans="1:17" x14ac:dyDescent="0.25">
      <c r="A6571" t="s">
        <v>521</v>
      </c>
      <c r="B6571" t="s">
        <v>522</v>
      </c>
      <c r="C6571" t="s">
        <v>509</v>
      </c>
      <c r="D6571" t="s">
        <v>472</v>
      </c>
      <c r="E6571" t="s">
        <v>311</v>
      </c>
      <c r="F6571" t="s">
        <v>348</v>
      </c>
      <c r="G6571" t="s">
        <v>188</v>
      </c>
      <c r="H6571" t="s">
        <v>499</v>
      </c>
      <c r="I6571" t="s">
        <v>500</v>
      </c>
      <c r="K6571" t="s">
        <v>501</v>
      </c>
      <c r="L6571" t="s">
        <v>237</v>
      </c>
      <c r="M6571" t="s">
        <v>368</v>
      </c>
      <c r="O6571" t="s">
        <v>194</v>
      </c>
      <c r="P6571">
        <v>2050</v>
      </c>
      <c r="Q6571">
        <v>3.3563540000000002E-3</v>
      </c>
    </row>
    <row r="6572" spans="1:17" x14ac:dyDescent="0.25">
      <c r="A6572" t="s">
        <v>521</v>
      </c>
      <c r="B6572" t="s">
        <v>522</v>
      </c>
      <c r="C6572" t="s">
        <v>509</v>
      </c>
      <c r="D6572" t="s">
        <v>472</v>
      </c>
      <c r="E6572" t="s">
        <v>311</v>
      </c>
      <c r="F6572" t="s">
        <v>348</v>
      </c>
      <c r="G6572" t="s">
        <v>188</v>
      </c>
      <c r="H6572" t="s">
        <v>499</v>
      </c>
      <c r="I6572" t="s">
        <v>500</v>
      </c>
      <c r="K6572" t="s">
        <v>501</v>
      </c>
      <c r="L6572" t="s">
        <v>237</v>
      </c>
      <c r="M6572" t="s">
        <v>368</v>
      </c>
      <c r="O6572" t="s">
        <v>264</v>
      </c>
      <c r="P6572">
        <v>2050</v>
      </c>
      <c r="Q6572">
        <v>2.7827070000000001E-3</v>
      </c>
    </row>
    <row r="6573" spans="1:17" x14ac:dyDescent="0.25">
      <c r="A6573" t="s">
        <v>521</v>
      </c>
      <c r="B6573" t="s">
        <v>522</v>
      </c>
      <c r="C6573" t="s">
        <v>509</v>
      </c>
      <c r="D6573" t="s">
        <v>472</v>
      </c>
      <c r="E6573" t="s">
        <v>311</v>
      </c>
      <c r="F6573" t="s">
        <v>348</v>
      </c>
      <c r="G6573" t="s">
        <v>188</v>
      </c>
      <c r="H6573" t="s">
        <v>499</v>
      </c>
      <c r="I6573" t="s">
        <v>500</v>
      </c>
      <c r="K6573" t="s">
        <v>501</v>
      </c>
      <c r="L6573" t="s">
        <v>237</v>
      </c>
      <c r="M6573" t="s">
        <v>368</v>
      </c>
      <c r="O6573" t="s">
        <v>265</v>
      </c>
      <c r="P6573">
        <v>2050</v>
      </c>
      <c r="Q6573">
        <v>4.6378449999999998E-3</v>
      </c>
    </row>
    <row r="6574" spans="1:17" x14ac:dyDescent="0.25">
      <c r="A6574" t="s">
        <v>521</v>
      </c>
      <c r="B6574" t="s">
        <v>522</v>
      </c>
      <c r="C6574" t="s">
        <v>509</v>
      </c>
      <c r="D6574" t="s">
        <v>472</v>
      </c>
      <c r="E6574" t="s">
        <v>311</v>
      </c>
      <c r="F6574" t="s">
        <v>348</v>
      </c>
      <c r="G6574" t="s">
        <v>188</v>
      </c>
      <c r="H6574" t="s">
        <v>442</v>
      </c>
      <c r="I6574" t="s">
        <v>443</v>
      </c>
      <c r="J6574" t="s">
        <v>351</v>
      </c>
      <c r="K6574" t="s">
        <v>191</v>
      </c>
      <c r="M6574" t="s">
        <v>502</v>
      </c>
      <c r="N6574" t="s">
        <v>206</v>
      </c>
      <c r="O6574" t="s">
        <v>194</v>
      </c>
      <c r="P6574">
        <v>2015</v>
      </c>
      <c r="Q6574">
        <v>0.84203828930000002</v>
      </c>
    </row>
    <row r="6575" spans="1:17" x14ac:dyDescent="0.25">
      <c r="A6575" t="s">
        <v>521</v>
      </c>
      <c r="B6575" t="s">
        <v>522</v>
      </c>
      <c r="C6575" t="s">
        <v>509</v>
      </c>
      <c r="D6575" t="s">
        <v>472</v>
      </c>
      <c r="E6575" t="s">
        <v>311</v>
      </c>
      <c r="F6575" t="s">
        <v>348</v>
      </c>
      <c r="G6575" t="s">
        <v>188</v>
      </c>
      <c r="H6575" t="s">
        <v>442</v>
      </c>
      <c r="I6575" t="s">
        <v>443</v>
      </c>
      <c r="J6575" t="s">
        <v>351</v>
      </c>
      <c r="K6575" t="s">
        <v>191</v>
      </c>
      <c r="M6575" t="s">
        <v>502</v>
      </c>
      <c r="N6575" t="s">
        <v>206</v>
      </c>
      <c r="O6575" t="s">
        <v>194</v>
      </c>
      <c r="P6575">
        <v>2020</v>
      </c>
      <c r="Q6575">
        <v>0.84203828930000002</v>
      </c>
    </row>
    <row r="6576" spans="1:17" x14ac:dyDescent="0.25">
      <c r="A6576" t="s">
        <v>521</v>
      </c>
      <c r="B6576" t="s">
        <v>522</v>
      </c>
      <c r="C6576" t="s">
        <v>509</v>
      </c>
      <c r="D6576" t="s">
        <v>472</v>
      </c>
      <c r="E6576" t="s">
        <v>311</v>
      </c>
      <c r="F6576" t="s">
        <v>348</v>
      </c>
      <c r="G6576" t="s">
        <v>188</v>
      </c>
      <c r="H6576" t="s">
        <v>442</v>
      </c>
      <c r="I6576" t="s">
        <v>443</v>
      </c>
      <c r="J6576" t="s">
        <v>351</v>
      </c>
      <c r="K6576" t="s">
        <v>191</v>
      </c>
      <c r="M6576" t="s">
        <v>502</v>
      </c>
      <c r="N6576" t="s">
        <v>206</v>
      </c>
      <c r="O6576" t="s">
        <v>264</v>
      </c>
      <c r="P6576">
        <v>2020</v>
      </c>
      <c r="Q6576">
        <v>0.74</v>
      </c>
    </row>
    <row r="6577" spans="1:17" x14ac:dyDescent="0.25">
      <c r="A6577" t="s">
        <v>521</v>
      </c>
      <c r="B6577" t="s">
        <v>522</v>
      </c>
      <c r="C6577" t="s">
        <v>509</v>
      </c>
      <c r="D6577" t="s">
        <v>472</v>
      </c>
      <c r="E6577" t="s">
        <v>311</v>
      </c>
      <c r="F6577" t="s">
        <v>348</v>
      </c>
      <c r="G6577" t="s">
        <v>188</v>
      </c>
      <c r="H6577" t="s">
        <v>442</v>
      </c>
      <c r="I6577" t="s">
        <v>443</v>
      </c>
      <c r="J6577" t="s">
        <v>351</v>
      </c>
      <c r="K6577" t="s">
        <v>191</v>
      </c>
      <c r="M6577" t="s">
        <v>502</v>
      </c>
      <c r="N6577" t="s">
        <v>206</v>
      </c>
      <c r="O6577" t="s">
        <v>265</v>
      </c>
      <c r="P6577">
        <v>2020</v>
      </c>
      <c r="Q6577">
        <v>0.86</v>
      </c>
    </row>
    <row r="6578" spans="1:17" x14ac:dyDescent="0.25">
      <c r="A6578" t="s">
        <v>521</v>
      </c>
      <c r="B6578" t="s">
        <v>522</v>
      </c>
      <c r="C6578" t="s">
        <v>509</v>
      </c>
      <c r="D6578" t="s">
        <v>472</v>
      </c>
      <c r="E6578" t="s">
        <v>311</v>
      </c>
      <c r="F6578" t="s">
        <v>348</v>
      </c>
      <c r="G6578" t="s">
        <v>188</v>
      </c>
      <c r="H6578" t="s">
        <v>442</v>
      </c>
      <c r="I6578" t="s">
        <v>443</v>
      </c>
      <c r="J6578" t="s">
        <v>351</v>
      </c>
      <c r="K6578" t="s">
        <v>191</v>
      </c>
      <c r="M6578" t="s">
        <v>502</v>
      </c>
      <c r="N6578" t="s">
        <v>206</v>
      </c>
      <c r="O6578" t="s">
        <v>194</v>
      </c>
      <c r="P6578">
        <v>2030</v>
      </c>
      <c r="Q6578">
        <v>0.84158261489999997</v>
      </c>
    </row>
    <row r="6579" spans="1:17" x14ac:dyDescent="0.25">
      <c r="A6579" t="s">
        <v>521</v>
      </c>
      <c r="B6579" t="s">
        <v>522</v>
      </c>
      <c r="C6579" t="s">
        <v>509</v>
      </c>
      <c r="D6579" t="s">
        <v>472</v>
      </c>
      <c r="E6579" t="s">
        <v>311</v>
      </c>
      <c r="F6579" t="s">
        <v>348</v>
      </c>
      <c r="G6579" t="s">
        <v>188</v>
      </c>
      <c r="H6579" t="s">
        <v>442</v>
      </c>
      <c r="I6579" t="s">
        <v>443</v>
      </c>
      <c r="J6579" t="s">
        <v>351</v>
      </c>
      <c r="K6579" t="s">
        <v>191</v>
      </c>
      <c r="M6579" t="s">
        <v>502</v>
      </c>
      <c r="N6579" t="s">
        <v>206</v>
      </c>
      <c r="O6579" t="s">
        <v>194</v>
      </c>
      <c r="P6579">
        <v>2050</v>
      </c>
      <c r="Q6579">
        <v>0.84385339660000003</v>
      </c>
    </row>
    <row r="6580" spans="1:17" x14ac:dyDescent="0.25">
      <c r="A6580" t="s">
        <v>521</v>
      </c>
      <c r="B6580" t="s">
        <v>522</v>
      </c>
      <c r="C6580" t="s">
        <v>509</v>
      </c>
      <c r="D6580" t="s">
        <v>472</v>
      </c>
      <c r="E6580" t="s">
        <v>311</v>
      </c>
      <c r="F6580" t="s">
        <v>348</v>
      </c>
      <c r="G6580" t="s">
        <v>188</v>
      </c>
      <c r="H6580" t="s">
        <v>442</v>
      </c>
      <c r="I6580" t="s">
        <v>443</v>
      </c>
      <c r="J6580" t="s">
        <v>351</v>
      </c>
      <c r="K6580" t="s">
        <v>191</v>
      </c>
      <c r="M6580" t="s">
        <v>502</v>
      </c>
      <c r="N6580" t="s">
        <v>206</v>
      </c>
      <c r="O6580" t="s">
        <v>264</v>
      </c>
      <c r="P6580">
        <v>2050</v>
      </c>
      <c r="Q6580">
        <v>0.72</v>
      </c>
    </row>
    <row r="6581" spans="1:17" x14ac:dyDescent="0.25">
      <c r="A6581" t="s">
        <v>521</v>
      </c>
      <c r="B6581" t="s">
        <v>522</v>
      </c>
      <c r="C6581" t="s">
        <v>509</v>
      </c>
      <c r="D6581" t="s">
        <v>472</v>
      </c>
      <c r="E6581" t="s">
        <v>311</v>
      </c>
      <c r="F6581" t="s">
        <v>348</v>
      </c>
      <c r="G6581" t="s">
        <v>188</v>
      </c>
      <c r="H6581" t="s">
        <v>442</v>
      </c>
      <c r="I6581" t="s">
        <v>443</v>
      </c>
      <c r="J6581" t="s">
        <v>351</v>
      </c>
      <c r="K6581" t="s">
        <v>191</v>
      </c>
      <c r="M6581" t="s">
        <v>502</v>
      </c>
      <c r="N6581" t="s">
        <v>206</v>
      </c>
      <c r="O6581" t="s">
        <v>265</v>
      </c>
      <c r="P6581">
        <v>2050</v>
      </c>
      <c r="Q6581">
        <v>0.86</v>
      </c>
    </row>
    <row r="6582" spans="1:17" x14ac:dyDescent="0.25">
      <c r="A6582" t="s">
        <v>521</v>
      </c>
      <c r="B6582" t="s">
        <v>522</v>
      </c>
      <c r="C6582" t="s">
        <v>509</v>
      </c>
      <c r="D6582" t="s">
        <v>472</v>
      </c>
      <c r="E6582" t="s">
        <v>311</v>
      </c>
      <c r="F6582" t="s">
        <v>348</v>
      </c>
      <c r="G6582" t="s">
        <v>188</v>
      </c>
      <c r="H6582" t="s">
        <v>444</v>
      </c>
      <c r="I6582" t="s">
        <v>443</v>
      </c>
      <c r="J6582" t="s">
        <v>209</v>
      </c>
      <c r="K6582" t="s">
        <v>191</v>
      </c>
      <c r="M6582" t="s">
        <v>502</v>
      </c>
      <c r="N6582" t="s">
        <v>206</v>
      </c>
      <c r="O6582" t="s">
        <v>194</v>
      </c>
      <c r="P6582">
        <v>2015</v>
      </c>
      <c r="Q6582">
        <v>0.83433324980000001</v>
      </c>
    </row>
    <row r="6583" spans="1:17" x14ac:dyDescent="0.25">
      <c r="A6583" t="s">
        <v>521</v>
      </c>
      <c r="B6583" t="s">
        <v>522</v>
      </c>
      <c r="C6583" t="s">
        <v>509</v>
      </c>
      <c r="D6583" t="s">
        <v>472</v>
      </c>
      <c r="E6583" t="s">
        <v>311</v>
      </c>
      <c r="F6583" t="s">
        <v>348</v>
      </c>
      <c r="G6583" t="s">
        <v>188</v>
      </c>
      <c r="H6583" t="s">
        <v>444</v>
      </c>
      <c r="I6583" t="s">
        <v>443</v>
      </c>
      <c r="J6583" t="s">
        <v>209</v>
      </c>
      <c r="K6583" t="s">
        <v>191</v>
      </c>
      <c r="M6583" t="s">
        <v>502</v>
      </c>
      <c r="N6583" t="s">
        <v>206</v>
      </c>
      <c r="O6583" t="s">
        <v>194</v>
      </c>
      <c r="P6583">
        <v>2020</v>
      </c>
      <c r="Q6583">
        <v>0.83433324980000001</v>
      </c>
    </row>
    <row r="6584" spans="1:17" x14ac:dyDescent="0.25">
      <c r="A6584" t="s">
        <v>521</v>
      </c>
      <c r="B6584" t="s">
        <v>522</v>
      </c>
      <c r="C6584" t="s">
        <v>509</v>
      </c>
      <c r="D6584" t="s">
        <v>472</v>
      </c>
      <c r="E6584" t="s">
        <v>311</v>
      </c>
      <c r="F6584" t="s">
        <v>348</v>
      </c>
      <c r="G6584" t="s">
        <v>188</v>
      </c>
      <c r="H6584" t="s">
        <v>444</v>
      </c>
      <c r="I6584" t="s">
        <v>443</v>
      </c>
      <c r="J6584" t="s">
        <v>209</v>
      </c>
      <c r="K6584" t="s">
        <v>191</v>
      </c>
      <c r="M6584" t="s">
        <v>502</v>
      </c>
      <c r="N6584" t="s">
        <v>206</v>
      </c>
      <c r="O6584" t="s">
        <v>264</v>
      </c>
      <c r="P6584">
        <v>2020</v>
      </c>
      <c r="Q6584">
        <v>0.72</v>
      </c>
    </row>
    <row r="6585" spans="1:17" x14ac:dyDescent="0.25">
      <c r="A6585" t="s">
        <v>521</v>
      </c>
      <c r="B6585" t="s">
        <v>522</v>
      </c>
      <c r="C6585" t="s">
        <v>509</v>
      </c>
      <c r="D6585" t="s">
        <v>472</v>
      </c>
      <c r="E6585" t="s">
        <v>311</v>
      </c>
      <c r="F6585" t="s">
        <v>348</v>
      </c>
      <c r="G6585" t="s">
        <v>188</v>
      </c>
      <c r="H6585" t="s">
        <v>444</v>
      </c>
      <c r="I6585" t="s">
        <v>443</v>
      </c>
      <c r="J6585" t="s">
        <v>209</v>
      </c>
      <c r="K6585" t="s">
        <v>191</v>
      </c>
      <c r="M6585" t="s">
        <v>502</v>
      </c>
      <c r="N6585" t="s">
        <v>206</v>
      </c>
      <c r="O6585" t="s">
        <v>265</v>
      </c>
      <c r="P6585">
        <v>2020</v>
      </c>
      <c r="Q6585">
        <v>0.85</v>
      </c>
    </row>
    <row r="6586" spans="1:17" x14ac:dyDescent="0.25">
      <c r="A6586" t="s">
        <v>521</v>
      </c>
      <c r="B6586" t="s">
        <v>522</v>
      </c>
      <c r="C6586" t="s">
        <v>509</v>
      </c>
      <c r="D6586" t="s">
        <v>472</v>
      </c>
      <c r="E6586" t="s">
        <v>311</v>
      </c>
      <c r="F6586" t="s">
        <v>348</v>
      </c>
      <c r="G6586" t="s">
        <v>188</v>
      </c>
      <c r="H6586" t="s">
        <v>444</v>
      </c>
      <c r="I6586" t="s">
        <v>443</v>
      </c>
      <c r="J6586" t="s">
        <v>209</v>
      </c>
      <c r="K6586" t="s">
        <v>191</v>
      </c>
      <c r="M6586" t="s">
        <v>502</v>
      </c>
      <c r="N6586" t="s">
        <v>206</v>
      </c>
      <c r="O6586" t="s">
        <v>194</v>
      </c>
      <c r="P6586">
        <v>2030</v>
      </c>
      <c r="Q6586">
        <v>0.83385461350000001</v>
      </c>
    </row>
    <row r="6587" spans="1:17" x14ac:dyDescent="0.25">
      <c r="A6587" t="s">
        <v>521</v>
      </c>
      <c r="B6587" t="s">
        <v>522</v>
      </c>
      <c r="C6587" t="s">
        <v>509</v>
      </c>
      <c r="D6587" t="s">
        <v>472</v>
      </c>
      <c r="E6587" t="s">
        <v>311</v>
      </c>
      <c r="F6587" t="s">
        <v>348</v>
      </c>
      <c r="G6587" t="s">
        <v>188</v>
      </c>
      <c r="H6587" t="s">
        <v>444</v>
      </c>
      <c r="I6587" t="s">
        <v>443</v>
      </c>
      <c r="J6587" t="s">
        <v>209</v>
      </c>
      <c r="K6587" t="s">
        <v>191</v>
      </c>
      <c r="M6587" t="s">
        <v>502</v>
      </c>
      <c r="N6587" t="s">
        <v>206</v>
      </c>
      <c r="O6587" t="s">
        <v>194</v>
      </c>
      <c r="P6587">
        <v>2050</v>
      </c>
      <c r="Q6587">
        <v>0.83623983270000002</v>
      </c>
    </row>
    <row r="6588" spans="1:17" x14ac:dyDescent="0.25">
      <c r="A6588" t="s">
        <v>521</v>
      </c>
      <c r="B6588" t="s">
        <v>522</v>
      </c>
      <c r="C6588" t="s">
        <v>509</v>
      </c>
      <c r="D6588" t="s">
        <v>472</v>
      </c>
      <c r="E6588" t="s">
        <v>311</v>
      </c>
      <c r="F6588" t="s">
        <v>348</v>
      </c>
      <c r="G6588" t="s">
        <v>188</v>
      </c>
      <c r="H6588" t="s">
        <v>444</v>
      </c>
      <c r="I6588" t="s">
        <v>443</v>
      </c>
      <c r="J6588" t="s">
        <v>209</v>
      </c>
      <c r="K6588" t="s">
        <v>191</v>
      </c>
      <c r="M6588" t="s">
        <v>502</v>
      </c>
      <c r="N6588" t="s">
        <v>206</v>
      </c>
      <c r="O6588" t="s">
        <v>264</v>
      </c>
      <c r="P6588">
        <v>2050</v>
      </c>
      <c r="Q6588">
        <v>0.71</v>
      </c>
    </row>
    <row r="6589" spans="1:17" x14ac:dyDescent="0.25">
      <c r="A6589" t="s">
        <v>521</v>
      </c>
      <c r="B6589" t="s">
        <v>522</v>
      </c>
      <c r="C6589" t="s">
        <v>509</v>
      </c>
      <c r="D6589" t="s">
        <v>472</v>
      </c>
      <c r="E6589" t="s">
        <v>311</v>
      </c>
      <c r="F6589" t="s">
        <v>348</v>
      </c>
      <c r="G6589" t="s">
        <v>188</v>
      </c>
      <c r="H6589" t="s">
        <v>444</v>
      </c>
      <c r="I6589" t="s">
        <v>443</v>
      </c>
      <c r="J6589" t="s">
        <v>209</v>
      </c>
      <c r="K6589" t="s">
        <v>191</v>
      </c>
      <c r="M6589" t="s">
        <v>502</v>
      </c>
      <c r="N6589" t="s">
        <v>206</v>
      </c>
      <c r="O6589" t="s">
        <v>265</v>
      </c>
      <c r="P6589">
        <v>2050</v>
      </c>
      <c r="Q6589">
        <v>0.85</v>
      </c>
    </row>
    <row r="6590" spans="1:17" x14ac:dyDescent="0.25">
      <c r="A6590" t="s">
        <v>521</v>
      </c>
      <c r="B6590" t="s">
        <v>522</v>
      </c>
      <c r="C6590" t="s">
        <v>509</v>
      </c>
      <c r="D6590" t="s">
        <v>472</v>
      </c>
      <c r="E6590" t="s">
        <v>311</v>
      </c>
      <c r="F6590" t="s">
        <v>348</v>
      </c>
      <c r="G6590" t="s">
        <v>188</v>
      </c>
      <c r="H6590" t="s">
        <v>448</v>
      </c>
      <c r="I6590" t="s">
        <v>240</v>
      </c>
      <c r="J6590" t="s">
        <v>235</v>
      </c>
      <c r="K6590" t="s">
        <v>430</v>
      </c>
      <c r="L6590" t="s">
        <v>237</v>
      </c>
      <c r="M6590" t="s">
        <v>514</v>
      </c>
      <c r="N6590" t="s">
        <v>206</v>
      </c>
      <c r="O6590" t="s">
        <v>194</v>
      </c>
      <c r="P6590">
        <v>2015</v>
      </c>
      <c r="Q6590">
        <v>0.95799999999999996</v>
      </c>
    </row>
    <row r="6591" spans="1:17" x14ac:dyDescent="0.25">
      <c r="A6591" t="s">
        <v>521</v>
      </c>
      <c r="B6591" t="s">
        <v>522</v>
      </c>
      <c r="C6591" t="s">
        <v>509</v>
      </c>
      <c r="D6591" t="s">
        <v>472</v>
      </c>
      <c r="E6591" t="s">
        <v>311</v>
      </c>
      <c r="F6591" t="s">
        <v>348</v>
      </c>
      <c r="G6591" t="s">
        <v>188</v>
      </c>
      <c r="H6591" t="s">
        <v>448</v>
      </c>
      <c r="I6591" t="s">
        <v>240</v>
      </c>
      <c r="J6591" t="s">
        <v>235</v>
      </c>
      <c r="K6591" t="s">
        <v>430</v>
      </c>
      <c r="L6591" t="s">
        <v>237</v>
      </c>
      <c r="M6591" t="s">
        <v>514</v>
      </c>
      <c r="N6591" t="s">
        <v>206</v>
      </c>
      <c r="O6591" t="s">
        <v>194</v>
      </c>
      <c r="P6591">
        <v>2020</v>
      </c>
      <c r="Q6591">
        <v>0.93428830500000004</v>
      </c>
    </row>
    <row r="6592" spans="1:17" x14ac:dyDescent="0.25">
      <c r="A6592" t="s">
        <v>521</v>
      </c>
      <c r="B6592" t="s">
        <v>522</v>
      </c>
      <c r="C6592" t="s">
        <v>509</v>
      </c>
      <c r="D6592" t="s">
        <v>472</v>
      </c>
      <c r="E6592" t="s">
        <v>311</v>
      </c>
      <c r="F6592" t="s">
        <v>348</v>
      </c>
      <c r="G6592" t="s">
        <v>188</v>
      </c>
      <c r="H6592" t="s">
        <v>448</v>
      </c>
      <c r="I6592" t="s">
        <v>240</v>
      </c>
      <c r="J6592" t="s">
        <v>235</v>
      </c>
      <c r="K6592" t="s">
        <v>430</v>
      </c>
      <c r="L6592" t="s">
        <v>237</v>
      </c>
      <c r="M6592" t="s">
        <v>514</v>
      </c>
      <c r="N6592" t="s">
        <v>206</v>
      </c>
      <c r="O6592" t="s">
        <v>264</v>
      </c>
      <c r="P6592">
        <v>2020</v>
      </c>
      <c r="Q6592">
        <v>0.81430000000000002</v>
      </c>
    </row>
    <row r="6593" spans="1:17" x14ac:dyDescent="0.25">
      <c r="A6593" t="s">
        <v>521</v>
      </c>
      <c r="B6593" t="s">
        <v>522</v>
      </c>
      <c r="C6593" t="s">
        <v>509</v>
      </c>
      <c r="D6593" t="s">
        <v>472</v>
      </c>
      <c r="E6593" t="s">
        <v>311</v>
      </c>
      <c r="F6593" t="s">
        <v>348</v>
      </c>
      <c r="G6593" t="s">
        <v>188</v>
      </c>
      <c r="H6593" t="s">
        <v>448</v>
      </c>
      <c r="I6593" t="s">
        <v>240</v>
      </c>
      <c r="J6593" t="s">
        <v>235</v>
      </c>
      <c r="K6593" t="s">
        <v>430</v>
      </c>
      <c r="L6593" t="s">
        <v>237</v>
      </c>
      <c r="M6593" t="s">
        <v>514</v>
      </c>
      <c r="N6593" t="s">
        <v>206</v>
      </c>
      <c r="O6593" t="s">
        <v>265</v>
      </c>
      <c r="P6593">
        <v>2020</v>
      </c>
      <c r="Q6593">
        <v>1.1016999999999999</v>
      </c>
    </row>
    <row r="6594" spans="1:17" x14ac:dyDescent="0.25">
      <c r="A6594" t="s">
        <v>521</v>
      </c>
      <c r="B6594" t="s">
        <v>522</v>
      </c>
      <c r="C6594" t="s">
        <v>509</v>
      </c>
      <c r="D6594" t="s">
        <v>472</v>
      </c>
      <c r="E6594" t="s">
        <v>311</v>
      </c>
      <c r="F6594" t="s">
        <v>348</v>
      </c>
      <c r="G6594" t="s">
        <v>188</v>
      </c>
      <c r="H6594" t="s">
        <v>448</v>
      </c>
      <c r="I6594" t="s">
        <v>240</v>
      </c>
      <c r="J6594" t="s">
        <v>235</v>
      </c>
      <c r="K6594" t="s">
        <v>430</v>
      </c>
      <c r="L6594" t="s">
        <v>237</v>
      </c>
      <c r="M6594" t="s">
        <v>514</v>
      </c>
      <c r="N6594" t="s">
        <v>206</v>
      </c>
      <c r="O6594" t="s">
        <v>194</v>
      </c>
      <c r="P6594">
        <v>2030</v>
      </c>
      <c r="Q6594">
        <v>0.888611072</v>
      </c>
    </row>
    <row r="6595" spans="1:17" x14ac:dyDescent="0.25">
      <c r="A6595" t="s">
        <v>521</v>
      </c>
      <c r="B6595" t="s">
        <v>522</v>
      </c>
      <c r="C6595" t="s">
        <v>509</v>
      </c>
      <c r="D6595" t="s">
        <v>472</v>
      </c>
      <c r="E6595" t="s">
        <v>311</v>
      </c>
      <c r="F6595" t="s">
        <v>348</v>
      </c>
      <c r="G6595" t="s">
        <v>188</v>
      </c>
      <c r="H6595" t="s">
        <v>448</v>
      </c>
      <c r="I6595" t="s">
        <v>240</v>
      </c>
      <c r="J6595" t="s">
        <v>235</v>
      </c>
      <c r="K6595" t="s">
        <v>430</v>
      </c>
      <c r="L6595" t="s">
        <v>237</v>
      </c>
      <c r="M6595" t="s">
        <v>514</v>
      </c>
      <c r="N6595" t="s">
        <v>206</v>
      </c>
      <c r="O6595" t="s">
        <v>194</v>
      </c>
      <c r="P6595">
        <v>2050</v>
      </c>
      <c r="Q6595">
        <v>0.84343212599999995</v>
      </c>
    </row>
    <row r="6596" spans="1:17" x14ac:dyDescent="0.25">
      <c r="A6596" t="s">
        <v>521</v>
      </c>
      <c r="B6596" t="s">
        <v>522</v>
      </c>
      <c r="C6596" t="s">
        <v>509</v>
      </c>
      <c r="D6596" t="s">
        <v>472</v>
      </c>
      <c r="E6596" t="s">
        <v>311</v>
      </c>
      <c r="F6596" t="s">
        <v>348</v>
      </c>
      <c r="G6596" t="s">
        <v>188</v>
      </c>
      <c r="H6596" t="s">
        <v>448</v>
      </c>
      <c r="I6596" t="s">
        <v>240</v>
      </c>
      <c r="J6596" t="s">
        <v>235</v>
      </c>
      <c r="K6596" t="s">
        <v>430</v>
      </c>
      <c r="L6596" t="s">
        <v>237</v>
      </c>
      <c r="M6596" t="s">
        <v>514</v>
      </c>
      <c r="N6596" t="s">
        <v>206</v>
      </c>
      <c r="O6596" t="s">
        <v>264</v>
      </c>
      <c r="P6596">
        <v>2050</v>
      </c>
      <c r="Q6596">
        <v>0.66645830399999995</v>
      </c>
    </row>
    <row r="6597" spans="1:17" x14ac:dyDescent="0.25">
      <c r="A6597" t="s">
        <v>521</v>
      </c>
      <c r="B6597" t="s">
        <v>522</v>
      </c>
      <c r="C6597" t="s">
        <v>509</v>
      </c>
      <c r="D6597" t="s">
        <v>472</v>
      </c>
      <c r="E6597" t="s">
        <v>311</v>
      </c>
      <c r="F6597" t="s">
        <v>348</v>
      </c>
      <c r="G6597" t="s">
        <v>188</v>
      </c>
      <c r="H6597" t="s">
        <v>448</v>
      </c>
      <c r="I6597" t="s">
        <v>240</v>
      </c>
      <c r="J6597" t="s">
        <v>235</v>
      </c>
      <c r="K6597" t="s">
        <v>430</v>
      </c>
      <c r="L6597" t="s">
        <v>237</v>
      </c>
      <c r="M6597" t="s">
        <v>514</v>
      </c>
      <c r="N6597" t="s">
        <v>206</v>
      </c>
      <c r="O6597" t="s">
        <v>265</v>
      </c>
      <c r="P6597">
        <v>2050</v>
      </c>
      <c r="Q6597">
        <v>1.150349077</v>
      </c>
    </row>
    <row r="6598" spans="1:17" x14ac:dyDescent="0.25">
      <c r="A6598" t="s">
        <v>521</v>
      </c>
      <c r="B6598" t="s">
        <v>522</v>
      </c>
      <c r="C6598" t="s">
        <v>509</v>
      </c>
      <c r="D6598" t="s">
        <v>472</v>
      </c>
      <c r="E6598" t="s">
        <v>311</v>
      </c>
      <c r="F6598" t="s">
        <v>348</v>
      </c>
      <c r="G6598" t="s">
        <v>188</v>
      </c>
      <c r="H6598" t="s">
        <v>451</v>
      </c>
      <c r="I6598" t="s">
        <v>452</v>
      </c>
      <c r="K6598" t="s">
        <v>453</v>
      </c>
      <c r="M6598" t="s">
        <v>503</v>
      </c>
      <c r="O6598" t="s">
        <v>194</v>
      </c>
      <c r="P6598">
        <v>2015</v>
      </c>
      <c r="Q6598">
        <v>5.6598860275926199E-2</v>
      </c>
    </row>
    <row r="6599" spans="1:17" x14ac:dyDescent="0.25">
      <c r="A6599" t="s">
        <v>521</v>
      </c>
      <c r="B6599" t="s">
        <v>522</v>
      </c>
      <c r="C6599" t="s">
        <v>509</v>
      </c>
      <c r="D6599" t="s">
        <v>472</v>
      </c>
      <c r="E6599" t="s">
        <v>311</v>
      </c>
      <c r="F6599" t="s">
        <v>348</v>
      </c>
      <c r="G6599" t="s">
        <v>188</v>
      </c>
      <c r="H6599" t="s">
        <v>451</v>
      </c>
      <c r="I6599" t="s">
        <v>452</v>
      </c>
      <c r="K6599" t="s">
        <v>453</v>
      </c>
      <c r="M6599" t="s">
        <v>503</v>
      </c>
      <c r="O6599" t="s">
        <v>194</v>
      </c>
      <c r="P6599">
        <v>2020</v>
      </c>
      <c r="Q6599">
        <v>5.6598860275926199E-2</v>
      </c>
    </row>
    <row r="6600" spans="1:17" x14ac:dyDescent="0.25">
      <c r="A6600" t="s">
        <v>521</v>
      </c>
      <c r="B6600" t="s">
        <v>522</v>
      </c>
      <c r="C6600" t="s">
        <v>509</v>
      </c>
      <c r="D6600" t="s">
        <v>472</v>
      </c>
      <c r="E6600" t="s">
        <v>311</v>
      </c>
      <c r="F6600" t="s">
        <v>348</v>
      </c>
      <c r="G6600" t="s">
        <v>188</v>
      </c>
      <c r="H6600" t="s">
        <v>451</v>
      </c>
      <c r="I6600" t="s">
        <v>452</v>
      </c>
      <c r="K6600" t="s">
        <v>453</v>
      </c>
      <c r="M6600" t="s">
        <v>503</v>
      </c>
      <c r="O6600" t="s">
        <v>264</v>
      </c>
      <c r="P6600">
        <v>2020</v>
      </c>
      <c r="Q6600">
        <v>0</v>
      </c>
    </row>
    <row r="6601" spans="1:17" x14ac:dyDescent="0.25">
      <c r="A6601" t="s">
        <v>521</v>
      </c>
      <c r="B6601" t="s">
        <v>522</v>
      </c>
      <c r="C6601" t="s">
        <v>509</v>
      </c>
      <c r="D6601" t="s">
        <v>472</v>
      </c>
      <c r="E6601" t="s">
        <v>311</v>
      </c>
      <c r="F6601" t="s">
        <v>348</v>
      </c>
      <c r="G6601" t="s">
        <v>188</v>
      </c>
      <c r="H6601" t="s">
        <v>451</v>
      </c>
      <c r="I6601" t="s">
        <v>452</v>
      </c>
      <c r="K6601" t="s">
        <v>453</v>
      </c>
      <c r="M6601" t="s">
        <v>503</v>
      </c>
      <c r="O6601" t="s">
        <v>265</v>
      </c>
      <c r="P6601">
        <v>2020</v>
      </c>
      <c r="Q6601">
        <v>5.8575149758667497E-2</v>
      </c>
    </row>
    <row r="6602" spans="1:17" x14ac:dyDescent="0.25">
      <c r="A6602" t="s">
        <v>521</v>
      </c>
      <c r="B6602" t="s">
        <v>522</v>
      </c>
      <c r="C6602" t="s">
        <v>509</v>
      </c>
      <c r="D6602" t="s">
        <v>472</v>
      </c>
      <c r="E6602" t="s">
        <v>311</v>
      </c>
      <c r="F6602" t="s">
        <v>348</v>
      </c>
      <c r="G6602" t="s">
        <v>188</v>
      </c>
      <c r="H6602" t="s">
        <v>451</v>
      </c>
      <c r="I6602" t="s">
        <v>452</v>
      </c>
      <c r="K6602" t="s">
        <v>453</v>
      </c>
      <c r="M6602" t="s">
        <v>503</v>
      </c>
      <c r="O6602" t="s">
        <v>194</v>
      </c>
      <c r="P6602">
        <v>2030</v>
      </c>
      <c r="Q6602">
        <v>5.6598860275926199E-2</v>
      </c>
    </row>
    <row r="6603" spans="1:17" x14ac:dyDescent="0.25">
      <c r="A6603" t="s">
        <v>521</v>
      </c>
      <c r="B6603" t="s">
        <v>522</v>
      </c>
      <c r="C6603" t="s">
        <v>509</v>
      </c>
      <c r="D6603" t="s">
        <v>472</v>
      </c>
      <c r="E6603" t="s">
        <v>311</v>
      </c>
      <c r="F6603" t="s">
        <v>348</v>
      </c>
      <c r="G6603" t="s">
        <v>188</v>
      </c>
      <c r="H6603" t="s">
        <v>451</v>
      </c>
      <c r="I6603" t="s">
        <v>452</v>
      </c>
      <c r="K6603" t="s">
        <v>453</v>
      </c>
      <c r="M6603" t="s">
        <v>503</v>
      </c>
      <c r="O6603" t="s">
        <v>194</v>
      </c>
      <c r="P6603">
        <v>2050</v>
      </c>
      <c r="Q6603">
        <v>5.6598860275926199E-2</v>
      </c>
    </row>
    <row r="6604" spans="1:17" x14ac:dyDescent="0.25">
      <c r="A6604" t="s">
        <v>521</v>
      </c>
      <c r="B6604" t="s">
        <v>522</v>
      </c>
      <c r="C6604" t="s">
        <v>509</v>
      </c>
      <c r="D6604" t="s">
        <v>472</v>
      </c>
      <c r="E6604" t="s">
        <v>311</v>
      </c>
      <c r="F6604" t="s">
        <v>348</v>
      </c>
      <c r="G6604" t="s">
        <v>188</v>
      </c>
      <c r="H6604" t="s">
        <v>451</v>
      </c>
      <c r="I6604" t="s">
        <v>452</v>
      </c>
      <c r="K6604" t="s">
        <v>453</v>
      </c>
      <c r="M6604" t="s">
        <v>503</v>
      </c>
      <c r="O6604" t="s">
        <v>264</v>
      </c>
      <c r="P6604">
        <v>2050</v>
      </c>
      <c r="Q6604">
        <v>0</v>
      </c>
    </row>
    <row r="6605" spans="1:17" x14ac:dyDescent="0.25">
      <c r="A6605" t="s">
        <v>521</v>
      </c>
      <c r="B6605" t="s">
        <v>522</v>
      </c>
      <c r="C6605" t="s">
        <v>509</v>
      </c>
      <c r="D6605" t="s">
        <v>472</v>
      </c>
      <c r="E6605" t="s">
        <v>311</v>
      </c>
      <c r="F6605" t="s">
        <v>348</v>
      </c>
      <c r="G6605" t="s">
        <v>188</v>
      </c>
      <c r="H6605" t="s">
        <v>451</v>
      </c>
      <c r="I6605" t="s">
        <v>452</v>
      </c>
      <c r="K6605" t="s">
        <v>453</v>
      </c>
      <c r="M6605" t="s">
        <v>503</v>
      </c>
      <c r="O6605" t="s">
        <v>265</v>
      </c>
      <c r="P6605">
        <v>2050</v>
      </c>
      <c r="Q6605">
        <v>5.8575149758667497E-2</v>
      </c>
    </row>
    <row r="6606" spans="1:17" x14ac:dyDescent="0.25">
      <c r="A6606" t="s">
        <v>521</v>
      </c>
      <c r="B6606" t="s">
        <v>522</v>
      </c>
      <c r="C6606" t="s">
        <v>509</v>
      </c>
      <c r="D6606" t="s">
        <v>472</v>
      </c>
      <c r="E6606" t="s">
        <v>311</v>
      </c>
      <c r="F6606" t="s">
        <v>348</v>
      </c>
      <c r="G6606" t="s">
        <v>188</v>
      </c>
      <c r="H6606" t="s">
        <v>455</v>
      </c>
      <c r="I6606" t="s">
        <v>455</v>
      </c>
      <c r="M6606" t="s">
        <v>380</v>
      </c>
      <c r="O6606" t="s">
        <v>194</v>
      </c>
      <c r="P6606">
        <v>2015</v>
      </c>
      <c r="Q6606">
        <v>0</v>
      </c>
    </row>
    <row r="6607" spans="1:17" x14ac:dyDescent="0.25">
      <c r="A6607" t="s">
        <v>521</v>
      </c>
      <c r="B6607" t="s">
        <v>522</v>
      </c>
      <c r="C6607" t="s">
        <v>509</v>
      </c>
      <c r="D6607" t="s">
        <v>472</v>
      </c>
      <c r="E6607" t="s">
        <v>311</v>
      </c>
      <c r="F6607" t="s">
        <v>348</v>
      </c>
      <c r="G6607" t="s">
        <v>188</v>
      </c>
      <c r="H6607" t="s">
        <v>455</v>
      </c>
      <c r="I6607" t="s">
        <v>455</v>
      </c>
      <c r="M6607" t="s">
        <v>380</v>
      </c>
      <c r="O6607" t="s">
        <v>194</v>
      </c>
      <c r="P6607">
        <v>2020</v>
      </c>
      <c r="Q6607">
        <v>0</v>
      </c>
    </row>
    <row r="6608" spans="1:17" x14ac:dyDescent="0.25">
      <c r="A6608" t="s">
        <v>521</v>
      </c>
      <c r="B6608" t="s">
        <v>522</v>
      </c>
      <c r="C6608" t="s">
        <v>509</v>
      </c>
      <c r="D6608" t="s">
        <v>472</v>
      </c>
      <c r="E6608" t="s">
        <v>311</v>
      </c>
      <c r="F6608" t="s">
        <v>348</v>
      </c>
      <c r="G6608" t="s">
        <v>188</v>
      </c>
      <c r="H6608" t="s">
        <v>455</v>
      </c>
      <c r="I6608" t="s">
        <v>455</v>
      </c>
      <c r="M6608" t="s">
        <v>380</v>
      </c>
      <c r="O6608" t="s">
        <v>264</v>
      </c>
      <c r="P6608">
        <v>2020</v>
      </c>
      <c r="Q6608">
        <v>0</v>
      </c>
    </row>
    <row r="6609" spans="1:17" x14ac:dyDescent="0.25">
      <c r="A6609" t="s">
        <v>521</v>
      </c>
      <c r="B6609" t="s">
        <v>522</v>
      </c>
      <c r="C6609" t="s">
        <v>509</v>
      </c>
      <c r="D6609" t="s">
        <v>472</v>
      </c>
      <c r="E6609" t="s">
        <v>311</v>
      </c>
      <c r="F6609" t="s">
        <v>348</v>
      </c>
      <c r="G6609" t="s">
        <v>188</v>
      </c>
      <c r="H6609" t="s">
        <v>455</v>
      </c>
      <c r="I6609" t="s">
        <v>455</v>
      </c>
      <c r="M6609" t="s">
        <v>380</v>
      </c>
      <c r="O6609" t="s">
        <v>265</v>
      </c>
      <c r="P6609">
        <v>2020</v>
      </c>
      <c r="Q6609">
        <v>0</v>
      </c>
    </row>
    <row r="6610" spans="1:17" x14ac:dyDescent="0.25">
      <c r="A6610" t="s">
        <v>521</v>
      </c>
      <c r="B6610" t="s">
        <v>522</v>
      </c>
      <c r="C6610" t="s">
        <v>509</v>
      </c>
      <c r="D6610" t="s">
        <v>472</v>
      </c>
      <c r="E6610" t="s">
        <v>311</v>
      </c>
      <c r="F6610" t="s">
        <v>348</v>
      </c>
      <c r="G6610" t="s">
        <v>188</v>
      </c>
      <c r="H6610" t="s">
        <v>455</v>
      </c>
      <c r="I6610" t="s">
        <v>455</v>
      </c>
      <c r="M6610" t="s">
        <v>380</v>
      </c>
      <c r="O6610" t="s">
        <v>194</v>
      </c>
      <c r="P6610">
        <v>2030</v>
      </c>
      <c r="Q6610">
        <v>0</v>
      </c>
    </row>
    <row r="6611" spans="1:17" x14ac:dyDescent="0.25">
      <c r="A6611" t="s">
        <v>521</v>
      </c>
      <c r="B6611" t="s">
        <v>522</v>
      </c>
      <c r="C6611" t="s">
        <v>509</v>
      </c>
      <c r="D6611" t="s">
        <v>472</v>
      </c>
      <c r="E6611" t="s">
        <v>311</v>
      </c>
      <c r="F6611" t="s">
        <v>348</v>
      </c>
      <c r="G6611" t="s">
        <v>188</v>
      </c>
      <c r="H6611" t="s">
        <v>455</v>
      </c>
      <c r="I6611" t="s">
        <v>455</v>
      </c>
      <c r="M6611" t="s">
        <v>380</v>
      </c>
      <c r="O6611" t="s">
        <v>194</v>
      </c>
      <c r="P6611">
        <v>2050</v>
      </c>
      <c r="Q6611">
        <v>0</v>
      </c>
    </row>
    <row r="6612" spans="1:17" x14ac:dyDescent="0.25">
      <c r="A6612" t="s">
        <v>521</v>
      </c>
      <c r="B6612" t="s">
        <v>522</v>
      </c>
      <c r="C6612" t="s">
        <v>509</v>
      </c>
      <c r="D6612" t="s">
        <v>472</v>
      </c>
      <c r="E6612" t="s">
        <v>311</v>
      </c>
      <c r="F6612" t="s">
        <v>348</v>
      </c>
      <c r="G6612" t="s">
        <v>188</v>
      </c>
      <c r="H6612" t="s">
        <v>455</v>
      </c>
      <c r="I6612" t="s">
        <v>455</v>
      </c>
      <c r="M6612" t="s">
        <v>380</v>
      </c>
      <c r="O6612" t="s">
        <v>264</v>
      </c>
      <c r="P6612">
        <v>2050</v>
      </c>
      <c r="Q6612">
        <v>0</v>
      </c>
    </row>
    <row r="6613" spans="1:17" x14ac:dyDescent="0.25">
      <c r="A6613" t="s">
        <v>521</v>
      </c>
      <c r="B6613" t="s">
        <v>522</v>
      </c>
      <c r="C6613" t="s">
        <v>509</v>
      </c>
      <c r="D6613" t="s">
        <v>472</v>
      </c>
      <c r="E6613" t="s">
        <v>311</v>
      </c>
      <c r="F6613" t="s">
        <v>348</v>
      </c>
      <c r="G6613" t="s">
        <v>188</v>
      </c>
      <c r="H6613" t="s">
        <v>455</v>
      </c>
      <c r="I6613" t="s">
        <v>455</v>
      </c>
      <c r="M6613" t="s">
        <v>380</v>
      </c>
      <c r="O6613" t="s">
        <v>265</v>
      </c>
      <c r="P6613">
        <v>2050</v>
      </c>
      <c r="Q6613">
        <v>0</v>
      </c>
    </row>
    <row r="6614" spans="1:17" x14ac:dyDescent="0.25">
      <c r="A6614" t="s">
        <v>521</v>
      </c>
      <c r="B6614" t="s">
        <v>522</v>
      </c>
      <c r="C6614" t="s">
        <v>509</v>
      </c>
      <c r="D6614" t="s">
        <v>472</v>
      </c>
      <c r="E6614" t="s">
        <v>311</v>
      </c>
      <c r="F6614" t="s">
        <v>348</v>
      </c>
      <c r="G6614" t="s">
        <v>188</v>
      </c>
      <c r="H6614" t="s">
        <v>339</v>
      </c>
      <c r="I6614" t="s">
        <v>4</v>
      </c>
      <c r="J6614" t="s">
        <v>235</v>
      </c>
      <c r="K6614" t="s">
        <v>328</v>
      </c>
      <c r="L6614" t="s">
        <v>237</v>
      </c>
      <c r="M6614" t="s">
        <v>379</v>
      </c>
      <c r="O6614" t="s">
        <v>194</v>
      </c>
      <c r="P6614">
        <v>2015</v>
      </c>
      <c r="Q6614">
        <v>0.6</v>
      </c>
    </row>
    <row r="6615" spans="1:17" x14ac:dyDescent="0.25">
      <c r="A6615" t="s">
        <v>521</v>
      </c>
      <c r="B6615" t="s">
        <v>522</v>
      </c>
      <c r="C6615" t="s">
        <v>509</v>
      </c>
      <c r="D6615" t="s">
        <v>472</v>
      </c>
      <c r="E6615" t="s">
        <v>311</v>
      </c>
      <c r="F6615" t="s">
        <v>348</v>
      </c>
      <c r="G6615" t="s">
        <v>188</v>
      </c>
      <c r="H6615" t="s">
        <v>339</v>
      </c>
      <c r="I6615" t="s">
        <v>4</v>
      </c>
      <c r="J6615" t="s">
        <v>235</v>
      </c>
      <c r="K6615" t="s">
        <v>328</v>
      </c>
      <c r="L6615" t="s">
        <v>237</v>
      </c>
      <c r="M6615" t="s">
        <v>379</v>
      </c>
      <c r="O6615" t="s">
        <v>194</v>
      </c>
      <c r="P6615">
        <v>2020</v>
      </c>
      <c r="Q6615">
        <v>0.6</v>
      </c>
    </row>
    <row r="6616" spans="1:17" x14ac:dyDescent="0.25">
      <c r="A6616" t="s">
        <v>521</v>
      </c>
      <c r="B6616" t="s">
        <v>522</v>
      </c>
      <c r="C6616" t="s">
        <v>509</v>
      </c>
      <c r="D6616" t="s">
        <v>472</v>
      </c>
      <c r="E6616" t="s">
        <v>311</v>
      </c>
      <c r="F6616" t="s">
        <v>348</v>
      </c>
      <c r="G6616" t="s">
        <v>188</v>
      </c>
      <c r="H6616" t="s">
        <v>339</v>
      </c>
      <c r="I6616" t="s">
        <v>4</v>
      </c>
      <c r="J6616" t="s">
        <v>235</v>
      </c>
      <c r="K6616" t="s">
        <v>328</v>
      </c>
      <c r="L6616" t="s">
        <v>237</v>
      </c>
      <c r="M6616" t="s">
        <v>379</v>
      </c>
      <c r="O6616" t="s">
        <v>264</v>
      </c>
      <c r="P6616">
        <v>2020</v>
      </c>
      <c r="Q6616">
        <v>0.46</v>
      </c>
    </row>
    <row r="6617" spans="1:17" x14ac:dyDescent="0.25">
      <c r="A6617" t="s">
        <v>521</v>
      </c>
      <c r="B6617" t="s">
        <v>522</v>
      </c>
      <c r="C6617" t="s">
        <v>509</v>
      </c>
      <c r="D6617" t="s">
        <v>472</v>
      </c>
      <c r="E6617" t="s">
        <v>311</v>
      </c>
      <c r="F6617" t="s">
        <v>348</v>
      </c>
      <c r="G6617" t="s">
        <v>188</v>
      </c>
      <c r="H6617" t="s">
        <v>339</v>
      </c>
      <c r="I6617" t="s">
        <v>4</v>
      </c>
      <c r="J6617" t="s">
        <v>235</v>
      </c>
      <c r="K6617" t="s">
        <v>328</v>
      </c>
      <c r="L6617" t="s">
        <v>237</v>
      </c>
      <c r="M6617" t="s">
        <v>379</v>
      </c>
      <c r="O6617" t="s">
        <v>265</v>
      </c>
      <c r="P6617">
        <v>2020</v>
      </c>
      <c r="Q6617">
        <v>0.68</v>
      </c>
    </row>
    <row r="6618" spans="1:17" x14ac:dyDescent="0.25">
      <c r="A6618" t="s">
        <v>521</v>
      </c>
      <c r="B6618" t="s">
        <v>522</v>
      </c>
      <c r="C6618" t="s">
        <v>509</v>
      </c>
      <c r="D6618" t="s">
        <v>472</v>
      </c>
      <c r="E6618" t="s">
        <v>311</v>
      </c>
      <c r="F6618" t="s">
        <v>348</v>
      </c>
      <c r="G6618" t="s">
        <v>188</v>
      </c>
      <c r="H6618" t="s">
        <v>339</v>
      </c>
      <c r="I6618" t="s">
        <v>4</v>
      </c>
      <c r="J6618" t="s">
        <v>235</v>
      </c>
      <c r="K6618" t="s">
        <v>328</v>
      </c>
      <c r="L6618" t="s">
        <v>237</v>
      </c>
      <c r="M6618" t="s">
        <v>379</v>
      </c>
      <c r="O6618" t="s">
        <v>194</v>
      </c>
      <c r="P6618">
        <v>2030</v>
      </c>
      <c r="Q6618">
        <v>0.6</v>
      </c>
    </row>
    <row r="6619" spans="1:17" x14ac:dyDescent="0.25">
      <c r="A6619" t="s">
        <v>521</v>
      </c>
      <c r="B6619" t="s">
        <v>522</v>
      </c>
      <c r="C6619" t="s">
        <v>509</v>
      </c>
      <c r="D6619" t="s">
        <v>472</v>
      </c>
      <c r="E6619" t="s">
        <v>311</v>
      </c>
      <c r="F6619" t="s">
        <v>348</v>
      </c>
      <c r="G6619" t="s">
        <v>188</v>
      </c>
      <c r="H6619" t="s">
        <v>339</v>
      </c>
      <c r="I6619" t="s">
        <v>4</v>
      </c>
      <c r="J6619" t="s">
        <v>235</v>
      </c>
      <c r="K6619" t="s">
        <v>328</v>
      </c>
      <c r="L6619" t="s">
        <v>237</v>
      </c>
      <c r="M6619" t="s">
        <v>379</v>
      </c>
      <c r="O6619" t="s">
        <v>194</v>
      </c>
      <c r="P6619">
        <v>2050</v>
      </c>
      <c r="Q6619">
        <v>0.6</v>
      </c>
    </row>
    <row r="6620" spans="1:17" x14ac:dyDescent="0.25">
      <c r="A6620" t="s">
        <v>521</v>
      </c>
      <c r="B6620" t="s">
        <v>522</v>
      </c>
      <c r="C6620" t="s">
        <v>509</v>
      </c>
      <c r="D6620" t="s">
        <v>472</v>
      </c>
      <c r="E6620" t="s">
        <v>311</v>
      </c>
      <c r="F6620" t="s">
        <v>348</v>
      </c>
      <c r="G6620" t="s">
        <v>188</v>
      </c>
      <c r="H6620" t="s">
        <v>339</v>
      </c>
      <c r="I6620" t="s">
        <v>4</v>
      </c>
      <c r="J6620" t="s">
        <v>235</v>
      </c>
      <c r="K6620" t="s">
        <v>328</v>
      </c>
      <c r="L6620" t="s">
        <v>237</v>
      </c>
      <c r="M6620" t="s">
        <v>379</v>
      </c>
      <c r="O6620" t="s">
        <v>264</v>
      </c>
      <c r="P6620">
        <v>2050</v>
      </c>
      <c r="Q6620">
        <v>0.41</v>
      </c>
    </row>
    <row r="6621" spans="1:17" x14ac:dyDescent="0.25">
      <c r="A6621" t="s">
        <v>521</v>
      </c>
      <c r="B6621" t="s">
        <v>522</v>
      </c>
      <c r="C6621" t="s">
        <v>509</v>
      </c>
      <c r="D6621" t="s">
        <v>472</v>
      </c>
      <c r="E6621" t="s">
        <v>311</v>
      </c>
      <c r="F6621" t="s">
        <v>348</v>
      </c>
      <c r="G6621" t="s">
        <v>188</v>
      </c>
      <c r="H6621" t="s">
        <v>339</v>
      </c>
      <c r="I6621" t="s">
        <v>4</v>
      </c>
      <c r="J6621" t="s">
        <v>235</v>
      </c>
      <c r="K6621" t="s">
        <v>328</v>
      </c>
      <c r="L6621" t="s">
        <v>237</v>
      </c>
      <c r="M6621" t="s">
        <v>379</v>
      </c>
      <c r="O6621" t="s">
        <v>265</v>
      </c>
      <c r="P6621">
        <v>2050</v>
      </c>
      <c r="Q6621">
        <v>0.74</v>
      </c>
    </row>
    <row r="6622" spans="1:17" x14ac:dyDescent="0.25">
      <c r="A6622" t="s">
        <v>523</v>
      </c>
      <c r="B6622" t="s">
        <v>524</v>
      </c>
      <c r="C6622" t="s">
        <v>494</v>
      </c>
      <c r="D6622" t="s">
        <v>361</v>
      </c>
      <c r="E6622" t="s">
        <v>525</v>
      </c>
      <c r="F6622" t="s">
        <v>260</v>
      </c>
      <c r="G6622" t="s">
        <v>195</v>
      </c>
      <c r="H6622" t="s">
        <v>417</v>
      </c>
      <c r="I6622" t="s">
        <v>418</v>
      </c>
      <c r="J6622" t="s">
        <v>419</v>
      </c>
      <c r="K6622" t="s">
        <v>191</v>
      </c>
      <c r="N6622" t="s">
        <v>206</v>
      </c>
      <c r="O6622" t="s">
        <v>194</v>
      </c>
      <c r="P6622">
        <v>2015</v>
      </c>
      <c r="Q6622">
        <v>2.8381016138661602E-2</v>
      </c>
    </row>
    <row r="6623" spans="1:17" x14ac:dyDescent="0.25">
      <c r="A6623" t="s">
        <v>523</v>
      </c>
      <c r="B6623" t="s">
        <v>524</v>
      </c>
      <c r="C6623" t="s">
        <v>494</v>
      </c>
      <c r="D6623" t="s">
        <v>361</v>
      </c>
      <c r="E6623" t="s">
        <v>525</v>
      </c>
      <c r="F6623" t="s">
        <v>260</v>
      </c>
      <c r="G6623" t="s">
        <v>195</v>
      </c>
      <c r="H6623" t="s">
        <v>417</v>
      </c>
      <c r="I6623" t="s">
        <v>418</v>
      </c>
      <c r="J6623" t="s">
        <v>419</v>
      </c>
      <c r="K6623" t="s">
        <v>191</v>
      </c>
      <c r="N6623" t="s">
        <v>206</v>
      </c>
      <c r="O6623" t="s">
        <v>194</v>
      </c>
      <c r="P6623">
        <v>2020</v>
      </c>
      <c r="Q6623">
        <v>2.83810161391332E-2</v>
      </c>
    </row>
    <row r="6624" spans="1:17" x14ac:dyDescent="0.25">
      <c r="A6624" t="s">
        <v>523</v>
      </c>
      <c r="B6624" t="s">
        <v>524</v>
      </c>
      <c r="C6624" t="s">
        <v>494</v>
      </c>
      <c r="D6624" t="s">
        <v>361</v>
      </c>
      <c r="E6624" t="s">
        <v>525</v>
      </c>
      <c r="F6624" t="s">
        <v>260</v>
      </c>
      <c r="G6624" t="s">
        <v>195</v>
      </c>
      <c r="H6624" t="s">
        <v>417</v>
      </c>
      <c r="I6624" t="s">
        <v>418</v>
      </c>
      <c r="J6624" t="s">
        <v>419</v>
      </c>
      <c r="K6624" t="s">
        <v>191</v>
      </c>
      <c r="N6624" t="s">
        <v>206</v>
      </c>
      <c r="O6624" t="s">
        <v>264</v>
      </c>
      <c r="P6624">
        <v>2020</v>
      </c>
      <c r="Q6624">
        <v>2.0912497767710401E-2</v>
      </c>
    </row>
    <row r="6625" spans="1:17" x14ac:dyDescent="0.25">
      <c r="A6625" t="s">
        <v>523</v>
      </c>
      <c r="B6625" t="s">
        <v>524</v>
      </c>
      <c r="C6625" t="s">
        <v>494</v>
      </c>
      <c r="D6625" t="s">
        <v>361</v>
      </c>
      <c r="E6625" t="s">
        <v>525</v>
      </c>
      <c r="F6625" t="s">
        <v>260</v>
      </c>
      <c r="G6625" t="s">
        <v>195</v>
      </c>
      <c r="H6625" t="s">
        <v>417</v>
      </c>
      <c r="I6625" t="s">
        <v>418</v>
      </c>
      <c r="J6625" t="s">
        <v>419</v>
      </c>
      <c r="K6625" t="s">
        <v>191</v>
      </c>
      <c r="N6625" t="s">
        <v>206</v>
      </c>
      <c r="O6625" t="s">
        <v>265</v>
      </c>
      <c r="P6625">
        <v>2020</v>
      </c>
      <c r="Q6625">
        <v>3.1370884014904898E-2</v>
      </c>
    </row>
    <row r="6626" spans="1:17" x14ac:dyDescent="0.25">
      <c r="A6626" t="s">
        <v>523</v>
      </c>
      <c r="B6626" t="s">
        <v>524</v>
      </c>
      <c r="C6626" t="s">
        <v>494</v>
      </c>
      <c r="D6626" t="s">
        <v>361</v>
      </c>
      <c r="E6626" t="s">
        <v>525</v>
      </c>
      <c r="F6626" t="s">
        <v>260</v>
      </c>
      <c r="G6626" t="s">
        <v>195</v>
      </c>
      <c r="H6626" t="s">
        <v>417</v>
      </c>
      <c r="I6626" t="s">
        <v>418</v>
      </c>
      <c r="J6626" t="s">
        <v>419</v>
      </c>
      <c r="K6626" t="s">
        <v>191</v>
      </c>
      <c r="N6626" t="s">
        <v>206</v>
      </c>
      <c r="O6626" t="s">
        <v>194</v>
      </c>
      <c r="P6626">
        <v>2030</v>
      </c>
      <c r="Q6626">
        <v>2.8399173332147101E-2</v>
      </c>
    </row>
    <row r="6627" spans="1:17" x14ac:dyDescent="0.25">
      <c r="A6627" t="s">
        <v>523</v>
      </c>
      <c r="B6627" t="s">
        <v>524</v>
      </c>
      <c r="C6627" t="s">
        <v>494</v>
      </c>
      <c r="D6627" t="s">
        <v>361</v>
      </c>
      <c r="E6627" t="s">
        <v>525</v>
      </c>
      <c r="F6627" t="s">
        <v>260</v>
      </c>
      <c r="G6627" t="s">
        <v>195</v>
      </c>
      <c r="H6627" t="s">
        <v>417</v>
      </c>
      <c r="I6627" t="s">
        <v>418</v>
      </c>
      <c r="J6627" t="s">
        <v>419</v>
      </c>
      <c r="K6627" t="s">
        <v>191</v>
      </c>
      <c r="N6627" t="s">
        <v>206</v>
      </c>
      <c r="O6627" t="s">
        <v>194</v>
      </c>
      <c r="P6627">
        <v>2050</v>
      </c>
      <c r="Q6627">
        <v>2.8399173331482799E-2</v>
      </c>
    </row>
    <row r="6628" spans="1:17" x14ac:dyDescent="0.25">
      <c r="A6628" t="s">
        <v>523</v>
      </c>
      <c r="B6628" t="s">
        <v>524</v>
      </c>
      <c r="C6628" t="s">
        <v>494</v>
      </c>
      <c r="D6628" t="s">
        <v>361</v>
      </c>
      <c r="E6628" t="s">
        <v>525</v>
      </c>
      <c r="F6628" t="s">
        <v>260</v>
      </c>
      <c r="G6628" t="s">
        <v>195</v>
      </c>
      <c r="H6628" t="s">
        <v>417</v>
      </c>
      <c r="I6628" t="s">
        <v>418</v>
      </c>
      <c r="J6628" t="s">
        <v>419</v>
      </c>
      <c r="K6628" t="s">
        <v>191</v>
      </c>
      <c r="N6628" t="s">
        <v>206</v>
      </c>
      <c r="O6628" t="s">
        <v>264</v>
      </c>
      <c r="P6628">
        <v>2050</v>
      </c>
      <c r="Q6628">
        <v>1.7287219120455201E-2</v>
      </c>
    </row>
    <row r="6629" spans="1:17" x14ac:dyDescent="0.25">
      <c r="A6629" t="s">
        <v>523</v>
      </c>
      <c r="B6629" t="s">
        <v>524</v>
      </c>
      <c r="C6629" t="s">
        <v>494</v>
      </c>
      <c r="D6629" t="s">
        <v>361</v>
      </c>
      <c r="E6629" t="s">
        <v>525</v>
      </c>
      <c r="F6629" t="s">
        <v>260</v>
      </c>
      <c r="G6629" t="s">
        <v>195</v>
      </c>
      <c r="H6629" t="s">
        <v>417</v>
      </c>
      <c r="I6629" t="s">
        <v>418</v>
      </c>
      <c r="J6629" t="s">
        <v>419</v>
      </c>
      <c r="K6629" t="s">
        <v>191</v>
      </c>
      <c r="N6629" t="s">
        <v>206</v>
      </c>
      <c r="O6629" t="s">
        <v>265</v>
      </c>
      <c r="P6629">
        <v>2050</v>
      </c>
      <c r="Q6629">
        <v>3.2975823538489601E-2</v>
      </c>
    </row>
    <row r="6630" spans="1:17" x14ac:dyDescent="0.25">
      <c r="A6630" t="s">
        <v>523</v>
      </c>
      <c r="B6630" t="s">
        <v>524</v>
      </c>
      <c r="C6630" t="s">
        <v>494</v>
      </c>
      <c r="D6630" t="s">
        <v>361</v>
      </c>
      <c r="E6630" t="s">
        <v>525</v>
      </c>
      <c r="F6630" t="s">
        <v>260</v>
      </c>
      <c r="G6630" t="s">
        <v>195</v>
      </c>
      <c r="H6630" t="s">
        <v>421</v>
      </c>
      <c r="I6630" t="s">
        <v>197</v>
      </c>
      <c r="J6630" t="s">
        <v>422</v>
      </c>
      <c r="O6630" t="s">
        <v>194</v>
      </c>
      <c r="P6630">
        <v>2015</v>
      </c>
      <c r="Q6630">
        <v>0.45437384600000003</v>
      </c>
    </row>
    <row r="6631" spans="1:17" x14ac:dyDescent="0.25">
      <c r="A6631" t="s">
        <v>523</v>
      </c>
      <c r="B6631" t="s">
        <v>524</v>
      </c>
      <c r="C6631" t="s">
        <v>494</v>
      </c>
      <c r="D6631" t="s">
        <v>361</v>
      </c>
      <c r="E6631" t="s">
        <v>525</v>
      </c>
      <c r="F6631" t="s">
        <v>260</v>
      </c>
      <c r="G6631" t="s">
        <v>195</v>
      </c>
      <c r="H6631" t="s">
        <v>421</v>
      </c>
      <c r="I6631" t="s">
        <v>197</v>
      </c>
      <c r="J6631" t="s">
        <v>422</v>
      </c>
      <c r="O6631" t="s">
        <v>194</v>
      </c>
      <c r="P6631">
        <v>2020</v>
      </c>
      <c r="Q6631">
        <v>0.454373845</v>
      </c>
    </row>
    <row r="6632" spans="1:17" x14ac:dyDescent="0.25">
      <c r="A6632" t="s">
        <v>523</v>
      </c>
      <c r="B6632" t="s">
        <v>524</v>
      </c>
      <c r="C6632" t="s">
        <v>494</v>
      </c>
      <c r="D6632" t="s">
        <v>361</v>
      </c>
      <c r="E6632" t="s">
        <v>525</v>
      </c>
      <c r="F6632" t="s">
        <v>260</v>
      </c>
      <c r="G6632" t="s">
        <v>195</v>
      </c>
      <c r="H6632" t="s">
        <v>421</v>
      </c>
      <c r="I6632" t="s">
        <v>197</v>
      </c>
      <c r="J6632" t="s">
        <v>422</v>
      </c>
      <c r="O6632" t="s">
        <v>264</v>
      </c>
      <c r="P6632">
        <v>2020</v>
      </c>
      <c r="Q6632">
        <v>0.43128171199999998</v>
      </c>
    </row>
    <row r="6633" spans="1:17" x14ac:dyDescent="0.25">
      <c r="A6633" t="s">
        <v>523</v>
      </c>
      <c r="B6633" t="s">
        <v>524</v>
      </c>
      <c r="C6633" t="s">
        <v>494</v>
      </c>
      <c r="D6633" t="s">
        <v>361</v>
      </c>
      <c r="E6633" t="s">
        <v>525</v>
      </c>
      <c r="F6633" t="s">
        <v>260</v>
      </c>
      <c r="G6633" t="s">
        <v>195</v>
      </c>
      <c r="H6633" t="s">
        <v>421</v>
      </c>
      <c r="I6633" t="s">
        <v>197</v>
      </c>
      <c r="J6633" t="s">
        <v>422</v>
      </c>
      <c r="O6633" t="s">
        <v>265</v>
      </c>
      <c r="P6633">
        <v>2020</v>
      </c>
      <c r="Q6633">
        <v>0.59666275800000002</v>
      </c>
    </row>
    <row r="6634" spans="1:17" x14ac:dyDescent="0.25">
      <c r="A6634" t="s">
        <v>523</v>
      </c>
      <c r="B6634" t="s">
        <v>524</v>
      </c>
      <c r="C6634" t="s">
        <v>494</v>
      </c>
      <c r="D6634" t="s">
        <v>361</v>
      </c>
      <c r="E6634" t="s">
        <v>525</v>
      </c>
      <c r="F6634" t="s">
        <v>260</v>
      </c>
      <c r="G6634" t="s">
        <v>195</v>
      </c>
      <c r="H6634" t="s">
        <v>421</v>
      </c>
      <c r="I6634" t="s">
        <v>197</v>
      </c>
      <c r="J6634" t="s">
        <v>422</v>
      </c>
      <c r="O6634" t="s">
        <v>194</v>
      </c>
      <c r="P6634">
        <v>2030</v>
      </c>
      <c r="Q6634">
        <v>0.45643317100000003</v>
      </c>
    </row>
    <row r="6635" spans="1:17" x14ac:dyDescent="0.25">
      <c r="A6635" t="s">
        <v>523</v>
      </c>
      <c r="B6635" t="s">
        <v>524</v>
      </c>
      <c r="C6635" t="s">
        <v>494</v>
      </c>
      <c r="D6635" t="s">
        <v>361</v>
      </c>
      <c r="E6635" t="s">
        <v>525</v>
      </c>
      <c r="F6635" t="s">
        <v>260</v>
      </c>
      <c r="G6635" t="s">
        <v>195</v>
      </c>
      <c r="H6635" t="s">
        <v>421</v>
      </c>
      <c r="I6635" t="s">
        <v>197</v>
      </c>
      <c r="J6635" t="s">
        <v>422</v>
      </c>
      <c r="O6635" t="s">
        <v>194</v>
      </c>
      <c r="P6635">
        <v>2050</v>
      </c>
      <c r="Q6635">
        <v>0.45643317100000003</v>
      </c>
    </row>
    <row r="6636" spans="1:17" x14ac:dyDescent="0.25">
      <c r="A6636" t="s">
        <v>523</v>
      </c>
      <c r="B6636" t="s">
        <v>524</v>
      </c>
      <c r="C6636" t="s">
        <v>494</v>
      </c>
      <c r="D6636" t="s">
        <v>361</v>
      </c>
      <c r="E6636" t="s">
        <v>525</v>
      </c>
      <c r="F6636" t="s">
        <v>260</v>
      </c>
      <c r="G6636" t="s">
        <v>195</v>
      </c>
      <c r="H6636" t="s">
        <v>421</v>
      </c>
      <c r="I6636" t="s">
        <v>197</v>
      </c>
      <c r="J6636" t="s">
        <v>422</v>
      </c>
      <c r="O6636" t="s">
        <v>264</v>
      </c>
      <c r="P6636">
        <v>2050</v>
      </c>
      <c r="Q6636">
        <v>0.44436894300000002</v>
      </c>
    </row>
    <row r="6637" spans="1:17" x14ac:dyDescent="0.25">
      <c r="A6637" t="s">
        <v>523</v>
      </c>
      <c r="B6637" t="s">
        <v>524</v>
      </c>
      <c r="C6637" t="s">
        <v>494</v>
      </c>
      <c r="D6637" t="s">
        <v>361</v>
      </c>
      <c r="E6637" t="s">
        <v>525</v>
      </c>
      <c r="F6637" t="s">
        <v>260</v>
      </c>
      <c r="G6637" t="s">
        <v>195</v>
      </c>
      <c r="H6637" t="s">
        <v>421</v>
      </c>
      <c r="I6637" t="s">
        <v>197</v>
      </c>
      <c r="J6637" t="s">
        <v>422</v>
      </c>
      <c r="O6637" t="s">
        <v>265</v>
      </c>
      <c r="P6637">
        <v>2050</v>
      </c>
      <c r="Q6637">
        <v>0.61083436599999996</v>
      </c>
    </row>
    <row r="6638" spans="1:17" x14ac:dyDescent="0.25">
      <c r="A6638" t="s">
        <v>523</v>
      </c>
      <c r="B6638" t="s">
        <v>524</v>
      </c>
      <c r="C6638" t="s">
        <v>494</v>
      </c>
      <c r="D6638" t="s">
        <v>361</v>
      </c>
      <c r="E6638" t="s">
        <v>525</v>
      </c>
      <c r="F6638" t="s">
        <v>260</v>
      </c>
      <c r="G6638" t="s">
        <v>195</v>
      </c>
      <c r="H6638" t="s">
        <v>200</v>
      </c>
      <c r="I6638" t="s">
        <v>201</v>
      </c>
      <c r="K6638" t="s">
        <v>202</v>
      </c>
      <c r="N6638" t="s">
        <v>206</v>
      </c>
      <c r="O6638" t="s">
        <v>194</v>
      </c>
      <c r="P6638">
        <v>2015</v>
      </c>
      <c r="Q6638">
        <v>3</v>
      </c>
    </row>
    <row r="6639" spans="1:17" x14ac:dyDescent="0.25">
      <c r="A6639" t="s">
        <v>523</v>
      </c>
      <c r="B6639" t="s">
        <v>524</v>
      </c>
      <c r="C6639" t="s">
        <v>494</v>
      </c>
      <c r="D6639" t="s">
        <v>361</v>
      </c>
      <c r="E6639" t="s">
        <v>525</v>
      </c>
      <c r="F6639" t="s">
        <v>260</v>
      </c>
      <c r="G6639" t="s">
        <v>195</v>
      </c>
      <c r="H6639" t="s">
        <v>200</v>
      </c>
      <c r="I6639" t="s">
        <v>201</v>
      </c>
      <c r="K6639" t="s">
        <v>202</v>
      </c>
      <c r="N6639" t="s">
        <v>206</v>
      </c>
      <c r="O6639" t="s">
        <v>194</v>
      </c>
      <c r="P6639">
        <v>2020</v>
      </c>
      <c r="Q6639">
        <v>3</v>
      </c>
    </row>
    <row r="6640" spans="1:17" x14ac:dyDescent="0.25">
      <c r="A6640" t="s">
        <v>523</v>
      </c>
      <c r="B6640" t="s">
        <v>524</v>
      </c>
      <c r="C6640" t="s">
        <v>494</v>
      </c>
      <c r="D6640" t="s">
        <v>361</v>
      </c>
      <c r="E6640" t="s">
        <v>525</v>
      </c>
      <c r="F6640" t="s">
        <v>260</v>
      </c>
      <c r="G6640" t="s">
        <v>195</v>
      </c>
      <c r="H6640" t="s">
        <v>200</v>
      </c>
      <c r="I6640" t="s">
        <v>201</v>
      </c>
      <c r="K6640" t="s">
        <v>202</v>
      </c>
      <c r="N6640" t="s">
        <v>206</v>
      </c>
      <c r="O6640" t="s">
        <v>264</v>
      </c>
      <c r="P6640">
        <v>2020</v>
      </c>
      <c r="Q6640">
        <v>2.5</v>
      </c>
    </row>
    <row r="6641" spans="1:17" x14ac:dyDescent="0.25">
      <c r="A6641" t="s">
        <v>523</v>
      </c>
      <c r="B6641" t="s">
        <v>524</v>
      </c>
      <c r="C6641" t="s">
        <v>494</v>
      </c>
      <c r="D6641" t="s">
        <v>361</v>
      </c>
      <c r="E6641" t="s">
        <v>525</v>
      </c>
      <c r="F6641" t="s">
        <v>260</v>
      </c>
      <c r="G6641" t="s">
        <v>195</v>
      </c>
      <c r="H6641" t="s">
        <v>200</v>
      </c>
      <c r="I6641" t="s">
        <v>201</v>
      </c>
      <c r="K6641" t="s">
        <v>202</v>
      </c>
      <c r="N6641" t="s">
        <v>206</v>
      </c>
      <c r="O6641" t="s">
        <v>265</v>
      </c>
      <c r="P6641">
        <v>2020</v>
      </c>
      <c r="Q6641">
        <v>3.5</v>
      </c>
    </row>
    <row r="6642" spans="1:17" x14ac:dyDescent="0.25">
      <c r="A6642" t="s">
        <v>523</v>
      </c>
      <c r="B6642" t="s">
        <v>524</v>
      </c>
      <c r="C6642" t="s">
        <v>494</v>
      </c>
      <c r="D6642" t="s">
        <v>361</v>
      </c>
      <c r="E6642" t="s">
        <v>525</v>
      </c>
      <c r="F6642" t="s">
        <v>260</v>
      </c>
      <c r="G6642" t="s">
        <v>195</v>
      </c>
      <c r="H6642" t="s">
        <v>200</v>
      </c>
      <c r="I6642" t="s">
        <v>201</v>
      </c>
      <c r="K6642" t="s">
        <v>202</v>
      </c>
      <c r="N6642" t="s">
        <v>206</v>
      </c>
      <c r="O6642" t="s">
        <v>194</v>
      </c>
      <c r="P6642">
        <v>2030</v>
      </c>
      <c r="Q6642">
        <v>3</v>
      </c>
    </row>
    <row r="6643" spans="1:17" x14ac:dyDescent="0.25">
      <c r="A6643" t="s">
        <v>523</v>
      </c>
      <c r="B6643" t="s">
        <v>524</v>
      </c>
      <c r="C6643" t="s">
        <v>494</v>
      </c>
      <c r="D6643" t="s">
        <v>361</v>
      </c>
      <c r="E6643" t="s">
        <v>525</v>
      </c>
      <c r="F6643" t="s">
        <v>260</v>
      </c>
      <c r="G6643" t="s">
        <v>195</v>
      </c>
      <c r="H6643" t="s">
        <v>200</v>
      </c>
      <c r="I6643" t="s">
        <v>201</v>
      </c>
      <c r="K6643" t="s">
        <v>202</v>
      </c>
      <c r="N6643" t="s">
        <v>206</v>
      </c>
      <c r="O6643" t="s">
        <v>194</v>
      </c>
      <c r="P6643">
        <v>2050</v>
      </c>
      <c r="Q6643">
        <v>3</v>
      </c>
    </row>
    <row r="6644" spans="1:17" x14ac:dyDescent="0.25">
      <c r="A6644" t="s">
        <v>523</v>
      </c>
      <c r="B6644" t="s">
        <v>524</v>
      </c>
      <c r="C6644" t="s">
        <v>494</v>
      </c>
      <c r="D6644" t="s">
        <v>361</v>
      </c>
      <c r="E6644" t="s">
        <v>525</v>
      </c>
      <c r="F6644" t="s">
        <v>260</v>
      </c>
      <c r="G6644" t="s">
        <v>195</v>
      </c>
      <c r="H6644" t="s">
        <v>200</v>
      </c>
      <c r="I6644" t="s">
        <v>201</v>
      </c>
      <c r="K6644" t="s">
        <v>202</v>
      </c>
      <c r="N6644" t="s">
        <v>206</v>
      </c>
      <c r="O6644" t="s">
        <v>264</v>
      </c>
      <c r="P6644">
        <v>2050</v>
      </c>
      <c r="Q6644">
        <v>2</v>
      </c>
    </row>
    <row r="6645" spans="1:17" x14ac:dyDescent="0.25">
      <c r="A6645" t="s">
        <v>523</v>
      </c>
      <c r="B6645" t="s">
        <v>524</v>
      </c>
      <c r="C6645" t="s">
        <v>494</v>
      </c>
      <c r="D6645" t="s">
        <v>361</v>
      </c>
      <c r="E6645" t="s">
        <v>525</v>
      </c>
      <c r="F6645" t="s">
        <v>260</v>
      </c>
      <c r="G6645" t="s">
        <v>195</v>
      </c>
      <c r="H6645" t="s">
        <v>200</v>
      </c>
      <c r="I6645" t="s">
        <v>201</v>
      </c>
      <c r="K6645" t="s">
        <v>202</v>
      </c>
      <c r="N6645" t="s">
        <v>206</v>
      </c>
      <c r="O6645" t="s">
        <v>265</v>
      </c>
      <c r="P6645">
        <v>2050</v>
      </c>
      <c r="Q6645">
        <v>3.5</v>
      </c>
    </row>
    <row r="6646" spans="1:17" x14ac:dyDescent="0.25">
      <c r="A6646" t="s">
        <v>523</v>
      </c>
      <c r="B6646" t="s">
        <v>524</v>
      </c>
      <c r="C6646" t="s">
        <v>494</v>
      </c>
      <c r="D6646" t="s">
        <v>361</v>
      </c>
      <c r="E6646" t="s">
        <v>525</v>
      </c>
      <c r="F6646" t="s">
        <v>260</v>
      </c>
      <c r="G6646" t="s">
        <v>195</v>
      </c>
      <c r="H6646" t="s">
        <v>423</v>
      </c>
      <c r="I6646" t="s">
        <v>205</v>
      </c>
      <c r="J6646" t="s">
        <v>422</v>
      </c>
      <c r="M6646" t="s">
        <v>371</v>
      </c>
      <c r="O6646" t="s">
        <v>194</v>
      </c>
      <c r="P6646">
        <v>2015</v>
      </c>
      <c r="Q6646">
        <v>1</v>
      </c>
    </row>
    <row r="6647" spans="1:17" x14ac:dyDescent="0.25">
      <c r="A6647" t="s">
        <v>523</v>
      </c>
      <c r="B6647" t="s">
        <v>524</v>
      </c>
      <c r="C6647" t="s">
        <v>494</v>
      </c>
      <c r="D6647" t="s">
        <v>361</v>
      </c>
      <c r="E6647" t="s">
        <v>525</v>
      </c>
      <c r="F6647" t="s">
        <v>260</v>
      </c>
      <c r="G6647" t="s">
        <v>195</v>
      </c>
      <c r="H6647" t="s">
        <v>423</v>
      </c>
      <c r="I6647" t="s">
        <v>205</v>
      </c>
      <c r="J6647" t="s">
        <v>422</v>
      </c>
      <c r="M6647" t="s">
        <v>371</v>
      </c>
      <c r="O6647" t="s">
        <v>194</v>
      </c>
      <c r="P6647">
        <v>2020</v>
      </c>
      <c r="Q6647">
        <v>1</v>
      </c>
    </row>
    <row r="6648" spans="1:17" x14ac:dyDescent="0.25">
      <c r="A6648" t="s">
        <v>523</v>
      </c>
      <c r="B6648" t="s">
        <v>524</v>
      </c>
      <c r="C6648" t="s">
        <v>494</v>
      </c>
      <c r="D6648" t="s">
        <v>361</v>
      </c>
      <c r="E6648" t="s">
        <v>525</v>
      </c>
      <c r="F6648" t="s">
        <v>260</v>
      </c>
      <c r="G6648" t="s">
        <v>195</v>
      </c>
      <c r="H6648" t="s">
        <v>423</v>
      </c>
      <c r="I6648" t="s">
        <v>205</v>
      </c>
      <c r="J6648" t="s">
        <v>422</v>
      </c>
      <c r="M6648" t="s">
        <v>371</v>
      </c>
      <c r="O6648" t="s">
        <v>264</v>
      </c>
      <c r="P6648">
        <v>2020</v>
      </c>
      <c r="Q6648">
        <v>1</v>
      </c>
    </row>
    <row r="6649" spans="1:17" x14ac:dyDescent="0.25">
      <c r="A6649" t="s">
        <v>523</v>
      </c>
      <c r="B6649" t="s">
        <v>524</v>
      </c>
      <c r="C6649" t="s">
        <v>494</v>
      </c>
      <c r="D6649" t="s">
        <v>361</v>
      </c>
      <c r="E6649" t="s">
        <v>525</v>
      </c>
      <c r="F6649" t="s">
        <v>260</v>
      </c>
      <c r="G6649" t="s">
        <v>195</v>
      </c>
      <c r="H6649" t="s">
        <v>423</v>
      </c>
      <c r="I6649" t="s">
        <v>205</v>
      </c>
      <c r="J6649" t="s">
        <v>422</v>
      </c>
      <c r="M6649" t="s">
        <v>371</v>
      </c>
      <c r="O6649" t="s">
        <v>265</v>
      </c>
      <c r="P6649">
        <v>2020</v>
      </c>
      <c r="Q6649">
        <v>1</v>
      </c>
    </row>
    <row r="6650" spans="1:17" x14ac:dyDescent="0.25">
      <c r="A6650" t="s">
        <v>523</v>
      </c>
      <c r="B6650" t="s">
        <v>524</v>
      </c>
      <c r="C6650" t="s">
        <v>494</v>
      </c>
      <c r="D6650" t="s">
        <v>361</v>
      </c>
      <c r="E6650" t="s">
        <v>525</v>
      </c>
      <c r="F6650" t="s">
        <v>260</v>
      </c>
      <c r="G6650" t="s">
        <v>195</v>
      </c>
      <c r="H6650" t="s">
        <v>423</v>
      </c>
      <c r="I6650" t="s">
        <v>205</v>
      </c>
      <c r="J6650" t="s">
        <v>422</v>
      </c>
      <c r="M6650" t="s">
        <v>371</v>
      </c>
      <c r="O6650" t="s">
        <v>194</v>
      </c>
      <c r="P6650">
        <v>2030</v>
      </c>
      <c r="Q6650">
        <v>1</v>
      </c>
    </row>
    <row r="6651" spans="1:17" x14ac:dyDescent="0.25">
      <c r="A6651" t="s">
        <v>523</v>
      </c>
      <c r="B6651" t="s">
        <v>524</v>
      </c>
      <c r="C6651" t="s">
        <v>494</v>
      </c>
      <c r="D6651" t="s">
        <v>361</v>
      </c>
      <c r="E6651" t="s">
        <v>525</v>
      </c>
      <c r="F6651" t="s">
        <v>260</v>
      </c>
      <c r="G6651" t="s">
        <v>195</v>
      </c>
      <c r="H6651" t="s">
        <v>423</v>
      </c>
      <c r="I6651" t="s">
        <v>205</v>
      </c>
      <c r="J6651" t="s">
        <v>422</v>
      </c>
      <c r="M6651" t="s">
        <v>371</v>
      </c>
      <c r="O6651" t="s">
        <v>194</v>
      </c>
      <c r="P6651">
        <v>2050</v>
      </c>
      <c r="Q6651">
        <v>1</v>
      </c>
    </row>
    <row r="6652" spans="1:17" x14ac:dyDescent="0.25">
      <c r="A6652" t="s">
        <v>523</v>
      </c>
      <c r="B6652" t="s">
        <v>524</v>
      </c>
      <c r="C6652" t="s">
        <v>494</v>
      </c>
      <c r="D6652" t="s">
        <v>361</v>
      </c>
      <c r="E6652" t="s">
        <v>525</v>
      </c>
      <c r="F6652" t="s">
        <v>260</v>
      </c>
      <c r="G6652" t="s">
        <v>195</v>
      </c>
      <c r="H6652" t="s">
        <v>423</v>
      </c>
      <c r="I6652" t="s">
        <v>205</v>
      </c>
      <c r="J6652" t="s">
        <v>422</v>
      </c>
      <c r="M6652" t="s">
        <v>371</v>
      </c>
      <c r="O6652" t="s">
        <v>264</v>
      </c>
      <c r="P6652">
        <v>2050</v>
      </c>
      <c r="Q6652">
        <v>1</v>
      </c>
    </row>
    <row r="6653" spans="1:17" x14ac:dyDescent="0.25">
      <c r="A6653" t="s">
        <v>523</v>
      </c>
      <c r="B6653" t="s">
        <v>524</v>
      </c>
      <c r="C6653" t="s">
        <v>494</v>
      </c>
      <c r="D6653" t="s">
        <v>361</v>
      </c>
      <c r="E6653" t="s">
        <v>525</v>
      </c>
      <c r="F6653" t="s">
        <v>260</v>
      </c>
      <c r="G6653" t="s">
        <v>195</v>
      </c>
      <c r="H6653" t="s">
        <v>423</v>
      </c>
      <c r="I6653" t="s">
        <v>205</v>
      </c>
      <c r="J6653" t="s">
        <v>422</v>
      </c>
      <c r="M6653" t="s">
        <v>371</v>
      </c>
      <c r="O6653" t="s">
        <v>265</v>
      </c>
      <c r="P6653">
        <v>2050</v>
      </c>
      <c r="Q6653">
        <v>1</v>
      </c>
    </row>
    <row r="6654" spans="1:17" x14ac:dyDescent="0.25">
      <c r="A6654" t="s">
        <v>523</v>
      </c>
      <c r="B6654" t="s">
        <v>524</v>
      </c>
      <c r="C6654" t="s">
        <v>494</v>
      </c>
      <c r="D6654" t="s">
        <v>361</v>
      </c>
      <c r="E6654" t="s">
        <v>525</v>
      </c>
      <c r="F6654" t="s">
        <v>260</v>
      </c>
      <c r="G6654" t="s">
        <v>195</v>
      </c>
      <c r="H6654" t="s">
        <v>350</v>
      </c>
      <c r="I6654" t="s">
        <v>208</v>
      </c>
      <c r="J6654" t="s">
        <v>351</v>
      </c>
      <c r="K6654" t="s">
        <v>191</v>
      </c>
      <c r="M6654" t="s">
        <v>495</v>
      </c>
      <c r="N6654" t="s">
        <v>206</v>
      </c>
      <c r="O6654" t="s">
        <v>194</v>
      </c>
      <c r="P6654">
        <v>2015</v>
      </c>
      <c r="Q6654">
        <v>0.29935777250000001</v>
      </c>
    </row>
    <row r="6655" spans="1:17" x14ac:dyDescent="0.25">
      <c r="A6655" t="s">
        <v>523</v>
      </c>
      <c r="B6655" t="s">
        <v>524</v>
      </c>
      <c r="C6655" t="s">
        <v>494</v>
      </c>
      <c r="D6655" t="s">
        <v>361</v>
      </c>
      <c r="E6655" t="s">
        <v>525</v>
      </c>
      <c r="F6655" t="s">
        <v>260</v>
      </c>
      <c r="G6655" t="s">
        <v>195</v>
      </c>
      <c r="H6655" t="s">
        <v>350</v>
      </c>
      <c r="I6655" t="s">
        <v>208</v>
      </c>
      <c r="J6655" t="s">
        <v>351</v>
      </c>
      <c r="K6655" t="s">
        <v>191</v>
      </c>
      <c r="M6655" t="s">
        <v>495</v>
      </c>
      <c r="N6655" t="s">
        <v>206</v>
      </c>
      <c r="O6655" t="s">
        <v>194</v>
      </c>
      <c r="P6655">
        <v>2020</v>
      </c>
      <c r="Q6655">
        <v>0.29935777229999999</v>
      </c>
    </row>
    <row r="6656" spans="1:17" x14ac:dyDescent="0.25">
      <c r="A6656" t="s">
        <v>523</v>
      </c>
      <c r="B6656" t="s">
        <v>524</v>
      </c>
      <c r="C6656" t="s">
        <v>494</v>
      </c>
      <c r="D6656" t="s">
        <v>361</v>
      </c>
      <c r="E6656" t="s">
        <v>525</v>
      </c>
      <c r="F6656" t="s">
        <v>260</v>
      </c>
      <c r="G6656" t="s">
        <v>195</v>
      </c>
      <c r="H6656" t="s">
        <v>350</v>
      </c>
      <c r="I6656" t="s">
        <v>208</v>
      </c>
      <c r="J6656" t="s">
        <v>351</v>
      </c>
      <c r="K6656" t="s">
        <v>191</v>
      </c>
      <c r="M6656" t="s">
        <v>495</v>
      </c>
      <c r="N6656" t="s">
        <v>206</v>
      </c>
      <c r="O6656" t="s">
        <v>264</v>
      </c>
      <c r="P6656">
        <v>2020</v>
      </c>
      <c r="Q6656">
        <v>0.26</v>
      </c>
    </row>
    <row r="6657" spans="1:17" x14ac:dyDescent="0.25">
      <c r="A6657" t="s">
        <v>523</v>
      </c>
      <c r="B6657" t="s">
        <v>524</v>
      </c>
      <c r="C6657" t="s">
        <v>494</v>
      </c>
      <c r="D6657" t="s">
        <v>361</v>
      </c>
      <c r="E6657" t="s">
        <v>525</v>
      </c>
      <c r="F6657" t="s">
        <v>260</v>
      </c>
      <c r="G6657" t="s">
        <v>195</v>
      </c>
      <c r="H6657" t="s">
        <v>350</v>
      </c>
      <c r="I6657" t="s">
        <v>208</v>
      </c>
      <c r="J6657" t="s">
        <v>351</v>
      </c>
      <c r="K6657" t="s">
        <v>191</v>
      </c>
      <c r="M6657" t="s">
        <v>495</v>
      </c>
      <c r="N6657" t="s">
        <v>206</v>
      </c>
      <c r="O6657" t="s">
        <v>265</v>
      </c>
      <c r="P6657">
        <v>2020</v>
      </c>
      <c r="Q6657">
        <v>0.4</v>
      </c>
    </row>
    <row r="6658" spans="1:17" x14ac:dyDescent="0.25">
      <c r="A6658" t="s">
        <v>523</v>
      </c>
      <c r="B6658" t="s">
        <v>524</v>
      </c>
      <c r="C6658" t="s">
        <v>494</v>
      </c>
      <c r="D6658" t="s">
        <v>361</v>
      </c>
      <c r="E6658" t="s">
        <v>525</v>
      </c>
      <c r="F6658" t="s">
        <v>260</v>
      </c>
      <c r="G6658" t="s">
        <v>195</v>
      </c>
      <c r="H6658" t="s">
        <v>350</v>
      </c>
      <c r="I6658" t="s">
        <v>208</v>
      </c>
      <c r="J6658" t="s">
        <v>351</v>
      </c>
      <c r="K6658" t="s">
        <v>191</v>
      </c>
      <c r="M6658" t="s">
        <v>495</v>
      </c>
      <c r="N6658" t="s">
        <v>206</v>
      </c>
      <c r="O6658" t="s">
        <v>194</v>
      </c>
      <c r="P6658">
        <v>2030</v>
      </c>
      <c r="Q6658">
        <v>0.3002803993</v>
      </c>
    </row>
    <row r="6659" spans="1:17" x14ac:dyDescent="0.25">
      <c r="A6659" t="s">
        <v>523</v>
      </c>
      <c r="B6659" t="s">
        <v>524</v>
      </c>
      <c r="C6659" t="s">
        <v>494</v>
      </c>
      <c r="D6659" t="s">
        <v>361</v>
      </c>
      <c r="E6659" t="s">
        <v>525</v>
      </c>
      <c r="F6659" t="s">
        <v>260</v>
      </c>
      <c r="G6659" t="s">
        <v>195</v>
      </c>
      <c r="H6659" t="s">
        <v>350</v>
      </c>
      <c r="I6659" t="s">
        <v>208</v>
      </c>
      <c r="J6659" t="s">
        <v>351</v>
      </c>
      <c r="K6659" t="s">
        <v>191</v>
      </c>
      <c r="M6659" t="s">
        <v>495</v>
      </c>
      <c r="N6659" t="s">
        <v>206</v>
      </c>
      <c r="O6659" t="s">
        <v>194</v>
      </c>
      <c r="P6659">
        <v>2050</v>
      </c>
      <c r="Q6659">
        <v>0.30028039960000003</v>
      </c>
    </row>
    <row r="6660" spans="1:17" x14ac:dyDescent="0.25">
      <c r="A6660" t="s">
        <v>523</v>
      </c>
      <c r="B6660" t="s">
        <v>524</v>
      </c>
      <c r="C6660" t="s">
        <v>494</v>
      </c>
      <c r="D6660" t="s">
        <v>361</v>
      </c>
      <c r="E6660" t="s">
        <v>525</v>
      </c>
      <c r="F6660" t="s">
        <v>260</v>
      </c>
      <c r="G6660" t="s">
        <v>195</v>
      </c>
      <c r="H6660" t="s">
        <v>350</v>
      </c>
      <c r="I6660" t="s">
        <v>208</v>
      </c>
      <c r="J6660" t="s">
        <v>351</v>
      </c>
      <c r="K6660" t="s">
        <v>191</v>
      </c>
      <c r="M6660" t="s">
        <v>495</v>
      </c>
      <c r="N6660" t="s">
        <v>206</v>
      </c>
      <c r="O6660" t="s">
        <v>264</v>
      </c>
      <c r="P6660">
        <v>2050</v>
      </c>
      <c r="Q6660">
        <v>0.27</v>
      </c>
    </row>
    <row r="6661" spans="1:17" x14ac:dyDescent="0.25">
      <c r="A6661" t="s">
        <v>523</v>
      </c>
      <c r="B6661" t="s">
        <v>524</v>
      </c>
      <c r="C6661" t="s">
        <v>494</v>
      </c>
      <c r="D6661" t="s">
        <v>361</v>
      </c>
      <c r="E6661" t="s">
        <v>525</v>
      </c>
      <c r="F6661" t="s">
        <v>260</v>
      </c>
      <c r="G6661" t="s">
        <v>195</v>
      </c>
      <c r="H6661" t="s">
        <v>350</v>
      </c>
      <c r="I6661" t="s">
        <v>208</v>
      </c>
      <c r="J6661" t="s">
        <v>351</v>
      </c>
      <c r="K6661" t="s">
        <v>191</v>
      </c>
      <c r="M6661" t="s">
        <v>495</v>
      </c>
      <c r="N6661" t="s">
        <v>206</v>
      </c>
      <c r="O6661" t="s">
        <v>265</v>
      </c>
      <c r="P6661">
        <v>2050</v>
      </c>
      <c r="Q6661">
        <v>0.41</v>
      </c>
    </row>
    <row r="6662" spans="1:17" x14ac:dyDescent="0.25">
      <c r="A6662" t="s">
        <v>523</v>
      </c>
      <c r="B6662" t="s">
        <v>524</v>
      </c>
      <c r="C6662" t="s">
        <v>494</v>
      </c>
      <c r="D6662" t="s">
        <v>361</v>
      </c>
      <c r="E6662" t="s">
        <v>525</v>
      </c>
      <c r="F6662" t="s">
        <v>260</v>
      </c>
      <c r="G6662" t="s">
        <v>195</v>
      </c>
      <c r="H6662" t="s">
        <v>207</v>
      </c>
      <c r="I6662" t="s">
        <v>208</v>
      </c>
      <c r="J6662" t="s">
        <v>209</v>
      </c>
      <c r="K6662" t="s">
        <v>191</v>
      </c>
      <c r="M6662" t="s">
        <v>495</v>
      </c>
      <c r="N6662" t="s">
        <v>206</v>
      </c>
      <c r="O6662" t="s">
        <v>194</v>
      </c>
      <c r="P6662">
        <v>2015</v>
      </c>
      <c r="Q6662">
        <v>0.31511344470000002</v>
      </c>
    </row>
    <row r="6663" spans="1:17" x14ac:dyDescent="0.25">
      <c r="A6663" t="s">
        <v>523</v>
      </c>
      <c r="B6663" t="s">
        <v>524</v>
      </c>
      <c r="C6663" t="s">
        <v>494</v>
      </c>
      <c r="D6663" t="s">
        <v>361</v>
      </c>
      <c r="E6663" t="s">
        <v>525</v>
      </c>
      <c r="F6663" t="s">
        <v>260</v>
      </c>
      <c r="G6663" t="s">
        <v>195</v>
      </c>
      <c r="H6663" t="s">
        <v>207</v>
      </c>
      <c r="I6663" t="s">
        <v>208</v>
      </c>
      <c r="J6663" t="s">
        <v>209</v>
      </c>
      <c r="K6663" t="s">
        <v>191</v>
      </c>
      <c r="M6663" t="s">
        <v>495</v>
      </c>
      <c r="N6663" t="s">
        <v>206</v>
      </c>
      <c r="O6663" t="s">
        <v>194</v>
      </c>
      <c r="P6663">
        <v>2020</v>
      </c>
      <c r="Q6663">
        <v>0.31511344450000001</v>
      </c>
    </row>
    <row r="6664" spans="1:17" x14ac:dyDescent="0.25">
      <c r="A6664" t="s">
        <v>523</v>
      </c>
      <c r="B6664" t="s">
        <v>524</v>
      </c>
      <c r="C6664" t="s">
        <v>494</v>
      </c>
      <c r="D6664" t="s">
        <v>361</v>
      </c>
      <c r="E6664" t="s">
        <v>525</v>
      </c>
      <c r="F6664" t="s">
        <v>260</v>
      </c>
      <c r="G6664" t="s">
        <v>195</v>
      </c>
      <c r="H6664" t="s">
        <v>207</v>
      </c>
      <c r="I6664" t="s">
        <v>208</v>
      </c>
      <c r="J6664" t="s">
        <v>209</v>
      </c>
      <c r="K6664" t="s">
        <v>191</v>
      </c>
      <c r="M6664" t="s">
        <v>495</v>
      </c>
      <c r="N6664" t="s">
        <v>206</v>
      </c>
      <c r="O6664" t="s">
        <v>264</v>
      </c>
      <c r="P6664">
        <v>2020</v>
      </c>
      <c r="Q6664">
        <v>0.28999999999999998</v>
      </c>
    </row>
    <row r="6665" spans="1:17" x14ac:dyDescent="0.25">
      <c r="A6665" t="s">
        <v>523</v>
      </c>
      <c r="B6665" t="s">
        <v>524</v>
      </c>
      <c r="C6665" t="s">
        <v>494</v>
      </c>
      <c r="D6665" t="s">
        <v>361</v>
      </c>
      <c r="E6665" t="s">
        <v>525</v>
      </c>
      <c r="F6665" t="s">
        <v>260</v>
      </c>
      <c r="G6665" t="s">
        <v>195</v>
      </c>
      <c r="H6665" t="s">
        <v>207</v>
      </c>
      <c r="I6665" t="s">
        <v>208</v>
      </c>
      <c r="J6665" t="s">
        <v>209</v>
      </c>
      <c r="K6665" t="s">
        <v>191</v>
      </c>
      <c r="M6665" t="s">
        <v>495</v>
      </c>
      <c r="N6665" t="s">
        <v>206</v>
      </c>
      <c r="O6665" t="s">
        <v>265</v>
      </c>
      <c r="P6665">
        <v>2020</v>
      </c>
      <c r="Q6665">
        <v>0.42</v>
      </c>
    </row>
    <row r="6666" spans="1:17" x14ac:dyDescent="0.25">
      <c r="A6666" t="s">
        <v>523</v>
      </c>
      <c r="B6666" t="s">
        <v>524</v>
      </c>
      <c r="C6666" t="s">
        <v>494</v>
      </c>
      <c r="D6666" t="s">
        <v>361</v>
      </c>
      <c r="E6666" t="s">
        <v>525</v>
      </c>
      <c r="F6666" t="s">
        <v>260</v>
      </c>
      <c r="G6666" t="s">
        <v>195</v>
      </c>
      <c r="H6666" t="s">
        <v>207</v>
      </c>
      <c r="I6666" t="s">
        <v>208</v>
      </c>
      <c r="J6666" t="s">
        <v>209</v>
      </c>
      <c r="K6666" t="s">
        <v>191</v>
      </c>
      <c r="M6666" t="s">
        <v>495</v>
      </c>
      <c r="N6666" t="s">
        <v>206</v>
      </c>
      <c r="O6666" t="s">
        <v>194</v>
      </c>
      <c r="P6666">
        <v>2030</v>
      </c>
      <c r="Q6666">
        <v>0.3160846309</v>
      </c>
    </row>
    <row r="6667" spans="1:17" x14ac:dyDescent="0.25">
      <c r="A6667" t="s">
        <v>523</v>
      </c>
      <c r="B6667" t="s">
        <v>524</v>
      </c>
      <c r="C6667" t="s">
        <v>494</v>
      </c>
      <c r="D6667" t="s">
        <v>361</v>
      </c>
      <c r="E6667" t="s">
        <v>525</v>
      </c>
      <c r="F6667" t="s">
        <v>260</v>
      </c>
      <c r="G6667" t="s">
        <v>195</v>
      </c>
      <c r="H6667" t="s">
        <v>207</v>
      </c>
      <c r="I6667" t="s">
        <v>208</v>
      </c>
      <c r="J6667" t="s">
        <v>209</v>
      </c>
      <c r="K6667" t="s">
        <v>191</v>
      </c>
      <c r="M6667" t="s">
        <v>495</v>
      </c>
      <c r="N6667" t="s">
        <v>206</v>
      </c>
      <c r="O6667" t="s">
        <v>194</v>
      </c>
      <c r="P6667">
        <v>2050</v>
      </c>
      <c r="Q6667">
        <v>0.31608463120000002</v>
      </c>
    </row>
    <row r="6668" spans="1:17" x14ac:dyDescent="0.25">
      <c r="A6668" t="s">
        <v>523</v>
      </c>
      <c r="B6668" t="s">
        <v>524</v>
      </c>
      <c r="C6668" t="s">
        <v>494</v>
      </c>
      <c r="D6668" t="s">
        <v>361</v>
      </c>
      <c r="E6668" t="s">
        <v>525</v>
      </c>
      <c r="F6668" t="s">
        <v>260</v>
      </c>
      <c r="G6668" t="s">
        <v>195</v>
      </c>
      <c r="H6668" t="s">
        <v>207</v>
      </c>
      <c r="I6668" t="s">
        <v>208</v>
      </c>
      <c r="J6668" t="s">
        <v>209</v>
      </c>
      <c r="K6668" t="s">
        <v>191</v>
      </c>
      <c r="M6668" t="s">
        <v>495</v>
      </c>
      <c r="N6668" t="s">
        <v>206</v>
      </c>
      <c r="O6668" t="s">
        <v>264</v>
      </c>
      <c r="P6668">
        <v>2050</v>
      </c>
      <c r="Q6668">
        <v>0.3</v>
      </c>
    </row>
    <row r="6669" spans="1:17" x14ac:dyDescent="0.25">
      <c r="A6669" t="s">
        <v>523</v>
      </c>
      <c r="B6669" t="s">
        <v>524</v>
      </c>
      <c r="C6669" t="s">
        <v>494</v>
      </c>
      <c r="D6669" t="s">
        <v>361</v>
      </c>
      <c r="E6669" t="s">
        <v>525</v>
      </c>
      <c r="F6669" t="s">
        <v>260</v>
      </c>
      <c r="G6669" t="s">
        <v>195</v>
      </c>
      <c r="H6669" t="s">
        <v>207</v>
      </c>
      <c r="I6669" t="s">
        <v>208</v>
      </c>
      <c r="J6669" t="s">
        <v>209</v>
      </c>
      <c r="K6669" t="s">
        <v>191</v>
      </c>
      <c r="M6669" t="s">
        <v>495</v>
      </c>
      <c r="N6669" t="s">
        <v>206</v>
      </c>
      <c r="O6669" t="s">
        <v>265</v>
      </c>
      <c r="P6669">
        <v>2050</v>
      </c>
      <c r="Q6669">
        <v>0.43</v>
      </c>
    </row>
    <row r="6670" spans="1:17" x14ac:dyDescent="0.25">
      <c r="A6670" t="s">
        <v>523</v>
      </c>
      <c r="B6670" t="s">
        <v>524</v>
      </c>
      <c r="C6670" t="s">
        <v>494</v>
      </c>
      <c r="D6670" t="s">
        <v>361</v>
      </c>
      <c r="E6670" t="s">
        <v>525</v>
      </c>
      <c r="F6670" t="s">
        <v>260</v>
      </c>
      <c r="G6670" t="s">
        <v>195</v>
      </c>
      <c r="H6670" t="s">
        <v>352</v>
      </c>
      <c r="I6670" t="s">
        <v>135</v>
      </c>
      <c r="K6670" t="s">
        <v>191</v>
      </c>
      <c r="O6670" t="s">
        <v>194</v>
      </c>
      <c r="P6670">
        <v>2015</v>
      </c>
      <c r="Q6670">
        <v>0.03</v>
      </c>
    </row>
    <row r="6671" spans="1:17" x14ac:dyDescent="0.25">
      <c r="A6671" t="s">
        <v>523</v>
      </c>
      <c r="B6671" t="s">
        <v>524</v>
      </c>
      <c r="C6671" t="s">
        <v>494</v>
      </c>
      <c r="D6671" t="s">
        <v>361</v>
      </c>
      <c r="E6671" t="s">
        <v>525</v>
      </c>
      <c r="F6671" t="s">
        <v>260</v>
      </c>
      <c r="G6671" t="s">
        <v>195</v>
      </c>
      <c r="H6671" t="s">
        <v>352</v>
      </c>
      <c r="I6671" t="s">
        <v>135</v>
      </c>
      <c r="K6671" t="s">
        <v>191</v>
      </c>
      <c r="O6671" t="s">
        <v>194</v>
      </c>
      <c r="P6671">
        <v>2020</v>
      </c>
      <c r="Q6671">
        <v>0.03</v>
      </c>
    </row>
    <row r="6672" spans="1:17" x14ac:dyDescent="0.25">
      <c r="A6672" t="s">
        <v>523</v>
      </c>
      <c r="B6672" t="s">
        <v>524</v>
      </c>
      <c r="C6672" t="s">
        <v>494</v>
      </c>
      <c r="D6672" t="s">
        <v>361</v>
      </c>
      <c r="E6672" t="s">
        <v>525</v>
      </c>
      <c r="F6672" t="s">
        <v>260</v>
      </c>
      <c r="G6672" t="s">
        <v>195</v>
      </c>
      <c r="H6672" t="s">
        <v>352</v>
      </c>
      <c r="I6672" t="s">
        <v>135</v>
      </c>
      <c r="K6672" t="s">
        <v>191</v>
      </c>
      <c r="O6672" t="s">
        <v>264</v>
      </c>
      <c r="P6672">
        <v>2020</v>
      </c>
      <c r="Q6672">
        <v>0.03</v>
      </c>
    </row>
    <row r="6673" spans="1:17" x14ac:dyDescent="0.25">
      <c r="A6673" t="s">
        <v>523</v>
      </c>
      <c r="B6673" t="s">
        <v>524</v>
      </c>
      <c r="C6673" t="s">
        <v>494</v>
      </c>
      <c r="D6673" t="s">
        <v>361</v>
      </c>
      <c r="E6673" t="s">
        <v>525</v>
      </c>
      <c r="F6673" t="s">
        <v>260</v>
      </c>
      <c r="G6673" t="s">
        <v>195</v>
      </c>
      <c r="H6673" t="s">
        <v>352</v>
      </c>
      <c r="I6673" t="s">
        <v>135</v>
      </c>
      <c r="K6673" t="s">
        <v>191</v>
      </c>
      <c r="O6673" t="s">
        <v>265</v>
      </c>
      <c r="P6673">
        <v>2020</v>
      </c>
      <c r="Q6673">
        <v>0.03</v>
      </c>
    </row>
    <row r="6674" spans="1:17" x14ac:dyDescent="0.25">
      <c r="A6674" t="s">
        <v>523</v>
      </c>
      <c r="B6674" t="s">
        <v>524</v>
      </c>
      <c r="C6674" t="s">
        <v>494</v>
      </c>
      <c r="D6674" t="s">
        <v>361</v>
      </c>
      <c r="E6674" t="s">
        <v>525</v>
      </c>
      <c r="F6674" t="s">
        <v>260</v>
      </c>
      <c r="G6674" t="s">
        <v>195</v>
      </c>
      <c r="H6674" t="s">
        <v>352</v>
      </c>
      <c r="I6674" t="s">
        <v>135</v>
      </c>
      <c r="K6674" t="s">
        <v>191</v>
      </c>
      <c r="O6674" t="s">
        <v>194</v>
      </c>
      <c r="P6674">
        <v>2030</v>
      </c>
      <c r="Q6674">
        <v>0.03</v>
      </c>
    </row>
    <row r="6675" spans="1:17" x14ac:dyDescent="0.25">
      <c r="A6675" t="s">
        <v>523</v>
      </c>
      <c r="B6675" t="s">
        <v>524</v>
      </c>
      <c r="C6675" t="s">
        <v>494</v>
      </c>
      <c r="D6675" t="s">
        <v>361</v>
      </c>
      <c r="E6675" t="s">
        <v>525</v>
      </c>
      <c r="F6675" t="s">
        <v>260</v>
      </c>
      <c r="G6675" t="s">
        <v>195</v>
      </c>
      <c r="H6675" t="s">
        <v>352</v>
      </c>
      <c r="I6675" t="s">
        <v>135</v>
      </c>
      <c r="K6675" t="s">
        <v>191</v>
      </c>
      <c r="O6675" t="s">
        <v>194</v>
      </c>
      <c r="P6675">
        <v>2050</v>
      </c>
      <c r="Q6675">
        <v>0.03</v>
      </c>
    </row>
    <row r="6676" spans="1:17" x14ac:dyDescent="0.25">
      <c r="A6676" t="s">
        <v>523</v>
      </c>
      <c r="B6676" t="s">
        <v>524</v>
      </c>
      <c r="C6676" t="s">
        <v>494</v>
      </c>
      <c r="D6676" t="s">
        <v>361</v>
      </c>
      <c r="E6676" t="s">
        <v>525</v>
      </c>
      <c r="F6676" t="s">
        <v>260</v>
      </c>
      <c r="G6676" t="s">
        <v>195</v>
      </c>
      <c r="H6676" t="s">
        <v>352</v>
      </c>
      <c r="I6676" t="s">
        <v>135</v>
      </c>
      <c r="K6676" t="s">
        <v>191</v>
      </c>
      <c r="O6676" t="s">
        <v>264</v>
      </c>
      <c r="P6676">
        <v>2050</v>
      </c>
      <c r="Q6676">
        <v>0.03</v>
      </c>
    </row>
    <row r="6677" spans="1:17" x14ac:dyDescent="0.25">
      <c r="A6677" t="s">
        <v>523</v>
      </c>
      <c r="B6677" t="s">
        <v>524</v>
      </c>
      <c r="C6677" t="s">
        <v>494</v>
      </c>
      <c r="D6677" t="s">
        <v>361</v>
      </c>
      <c r="E6677" t="s">
        <v>525</v>
      </c>
      <c r="F6677" t="s">
        <v>260</v>
      </c>
      <c r="G6677" t="s">
        <v>195</v>
      </c>
      <c r="H6677" t="s">
        <v>352</v>
      </c>
      <c r="I6677" t="s">
        <v>135</v>
      </c>
      <c r="K6677" t="s">
        <v>191</v>
      </c>
      <c r="O6677" t="s">
        <v>265</v>
      </c>
      <c r="P6677">
        <v>2050</v>
      </c>
      <c r="Q6677">
        <v>0.03</v>
      </c>
    </row>
    <row r="6678" spans="1:17" x14ac:dyDescent="0.25">
      <c r="A6678" t="s">
        <v>523</v>
      </c>
      <c r="B6678" t="s">
        <v>524</v>
      </c>
      <c r="C6678" t="s">
        <v>494</v>
      </c>
      <c r="D6678" t="s">
        <v>361</v>
      </c>
      <c r="E6678" t="s">
        <v>525</v>
      </c>
      <c r="F6678" t="s">
        <v>260</v>
      </c>
      <c r="G6678" t="s">
        <v>195</v>
      </c>
      <c r="H6678" t="s">
        <v>212</v>
      </c>
      <c r="I6678" t="s">
        <v>213</v>
      </c>
      <c r="K6678" t="s">
        <v>214</v>
      </c>
      <c r="M6678" t="s">
        <v>199</v>
      </c>
      <c r="O6678" t="s">
        <v>194</v>
      </c>
      <c r="P6678">
        <v>2015</v>
      </c>
      <c r="Q6678">
        <v>41.594974700000002</v>
      </c>
    </row>
    <row r="6679" spans="1:17" x14ac:dyDescent="0.25">
      <c r="A6679" t="s">
        <v>523</v>
      </c>
      <c r="B6679" t="s">
        <v>524</v>
      </c>
      <c r="C6679" t="s">
        <v>494</v>
      </c>
      <c r="D6679" t="s">
        <v>361</v>
      </c>
      <c r="E6679" t="s">
        <v>525</v>
      </c>
      <c r="F6679" t="s">
        <v>260</v>
      </c>
      <c r="G6679" t="s">
        <v>195</v>
      </c>
      <c r="H6679" t="s">
        <v>212</v>
      </c>
      <c r="I6679" t="s">
        <v>213</v>
      </c>
      <c r="K6679" t="s">
        <v>214</v>
      </c>
      <c r="M6679" t="s">
        <v>199</v>
      </c>
      <c r="O6679" t="s">
        <v>194</v>
      </c>
      <c r="P6679">
        <v>2020</v>
      </c>
      <c r="Q6679">
        <v>41.594974669999999</v>
      </c>
    </row>
    <row r="6680" spans="1:17" x14ac:dyDescent="0.25">
      <c r="A6680" t="s">
        <v>523</v>
      </c>
      <c r="B6680" t="s">
        <v>524</v>
      </c>
      <c r="C6680" t="s">
        <v>494</v>
      </c>
      <c r="D6680" t="s">
        <v>361</v>
      </c>
      <c r="E6680" t="s">
        <v>525</v>
      </c>
      <c r="F6680" t="s">
        <v>260</v>
      </c>
      <c r="G6680" t="s">
        <v>195</v>
      </c>
      <c r="H6680" t="s">
        <v>212</v>
      </c>
      <c r="I6680" t="s">
        <v>213</v>
      </c>
      <c r="K6680" t="s">
        <v>214</v>
      </c>
      <c r="M6680" t="s">
        <v>199</v>
      </c>
      <c r="O6680" t="s">
        <v>264</v>
      </c>
      <c r="P6680">
        <v>2020</v>
      </c>
      <c r="Q6680">
        <v>39.481039869999996</v>
      </c>
    </row>
    <row r="6681" spans="1:17" x14ac:dyDescent="0.25">
      <c r="A6681" t="s">
        <v>523</v>
      </c>
      <c r="B6681" t="s">
        <v>524</v>
      </c>
      <c r="C6681" t="s">
        <v>494</v>
      </c>
      <c r="D6681" t="s">
        <v>361</v>
      </c>
      <c r="E6681" t="s">
        <v>525</v>
      </c>
      <c r="F6681" t="s">
        <v>260</v>
      </c>
      <c r="G6681" t="s">
        <v>195</v>
      </c>
      <c r="H6681" t="s">
        <v>212</v>
      </c>
      <c r="I6681" t="s">
        <v>213</v>
      </c>
      <c r="K6681" t="s">
        <v>214</v>
      </c>
      <c r="M6681" t="s">
        <v>199</v>
      </c>
      <c r="O6681" t="s">
        <v>265</v>
      </c>
      <c r="P6681">
        <v>2020</v>
      </c>
      <c r="Q6681">
        <v>54.620600539999998</v>
      </c>
    </row>
    <row r="6682" spans="1:17" x14ac:dyDescent="0.25">
      <c r="A6682" t="s">
        <v>523</v>
      </c>
      <c r="B6682" t="s">
        <v>524</v>
      </c>
      <c r="C6682" t="s">
        <v>494</v>
      </c>
      <c r="D6682" t="s">
        <v>361</v>
      </c>
      <c r="E6682" t="s">
        <v>525</v>
      </c>
      <c r="F6682" t="s">
        <v>260</v>
      </c>
      <c r="G6682" t="s">
        <v>195</v>
      </c>
      <c r="H6682" t="s">
        <v>212</v>
      </c>
      <c r="I6682" t="s">
        <v>213</v>
      </c>
      <c r="K6682" t="s">
        <v>214</v>
      </c>
      <c r="M6682" t="s">
        <v>199</v>
      </c>
      <c r="O6682" t="s">
        <v>194</v>
      </c>
      <c r="P6682">
        <v>2030</v>
      </c>
      <c r="Q6682">
        <v>41.723171280000003</v>
      </c>
    </row>
    <row r="6683" spans="1:17" x14ac:dyDescent="0.25">
      <c r="A6683" t="s">
        <v>523</v>
      </c>
      <c r="B6683" t="s">
        <v>524</v>
      </c>
      <c r="C6683" t="s">
        <v>494</v>
      </c>
      <c r="D6683" t="s">
        <v>361</v>
      </c>
      <c r="E6683" t="s">
        <v>525</v>
      </c>
      <c r="F6683" t="s">
        <v>260</v>
      </c>
      <c r="G6683" t="s">
        <v>195</v>
      </c>
      <c r="H6683" t="s">
        <v>212</v>
      </c>
      <c r="I6683" t="s">
        <v>213</v>
      </c>
      <c r="K6683" t="s">
        <v>214</v>
      </c>
      <c r="M6683" t="s">
        <v>199</v>
      </c>
      <c r="O6683" t="s">
        <v>194</v>
      </c>
      <c r="P6683">
        <v>2050</v>
      </c>
      <c r="Q6683">
        <v>41.723171319999999</v>
      </c>
    </row>
    <row r="6684" spans="1:17" x14ac:dyDescent="0.25">
      <c r="A6684" t="s">
        <v>523</v>
      </c>
      <c r="B6684" t="s">
        <v>524</v>
      </c>
      <c r="C6684" t="s">
        <v>494</v>
      </c>
      <c r="D6684" t="s">
        <v>361</v>
      </c>
      <c r="E6684" t="s">
        <v>525</v>
      </c>
      <c r="F6684" t="s">
        <v>260</v>
      </c>
      <c r="G6684" t="s">
        <v>195</v>
      </c>
      <c r="H6684" t="s">
        <v>212</v>
      </c>
      <c r="I6684" t="s">
        <v>213</v>
      </c>
      <c r="K6684" t="s">
        <v>214</v>
      </c>
      <c r="M6684" t="s">
        <v>199</v>
      </c>
      <c r="O6684" t="s">
        <v>264</v>
      </c>
      <c r="P6684">
        <v>2050</v>
      </c>
      <c r="Q6684">
        <v>40.620363920000003</v>
      </c>
    </row>
    <row r="6685" spans="1:17" x14ac:dyDescent="0.25">
      <c r="A6685" t="s">
        <v>523</v>
      </c>
      <c r="B6685" t="s">
        <v>524</v>
      </c>
      <c r="C6685" t="s">
        <v>494</v>
      </c>
      <c r="D6685" t="s">
        <v>361</v>
      </c>
      <c r="E6685" t="s">
        <v>525</v>
      </c>
      <c r="F6685" t="s">
        <v>260</v>
      </c>
      <c r="G6685" t="s">
        <v>195</v>
      </c>
      <c r="H6685" t="s">
        <v>212</v>
      </c>
      <c r="I6685" t="s">
        <v>213</v>
      </c>
      <c r="K6685" t="s">
        <v>214</v>
      </c>
      <c r="M6685" t="s">
        <v>199</v>
      </c>
      <c r="O6685" t="s">
        <v>265</v>
      </c>
      <c r="P6685">
        <v>2050</v>
      </c>
      <c r="Q6685">
        <v>55.837192600000002</v>
      </c>
    </row>
    <row r="6686" spans="1:17" x14ac:dyDescent="0.25">
      <c r="A6686" t="s">
        <v>523</v>
      </c>
      <c r="B6686" t="s">
        <v>524</v>
      </c>
      <c r="C6686" t="s">
        <v>494</v>
      </c>
      <c r="D6686" t="s">
        <v>361</v>
      </c>
      <c r="E6686" t="s">
        <v>525</v>
      </c>
      <c r="F6686" t="s">
        <v>260</v>
      </c>
      <c r="G6686" t="s">
        <v>195</v>
      </c>
      <c r="H6686" t="s">
        <v>354</v>
      </c>
      <c r="I6686" t="s">
        <v>136</v>
      </c>
      <c r="K6686" t="s">
        <v>275</v>
      </c>
      <c r="O6686" t="s">
        <v>194</v>
      </c>
      <c r="P6686">
        <v>2015</v>
      </c>
      <c r="Q6686">
        <v>3</v>
      </c>
    </row>
    <row r="6687" spans="1:17" x14ac:dyDescent="0.25">
      <c r="A6687" t="s">
        <v>523</v>
      </c>
      <c r="B6687" t="s">
        <v>524</v>
      </c>
      <c r="C6687" t="s">
        <v>494</v>
      </c>
      <c r="D6687" t="s">
        <v>361</v>
      </c>
      <c r="E6687" t="s">
        <v>525</v>
      </c>
      <c r="F6687" t="s">
        <v>260</v>
      </c>
      <c r="G6687" t="s">
        <v>195</v>
      </c>
      <c r="H6687" t="s">
        <v>354</v>
      </c>
      <c r="I6687" t="s">
        <v>136</v>
      </c>
      <c r="K6687" t="s">
        <v>275</v>
      </c>
      <c r="O6687" t="s">
        <v>194</v>
      </c>
      <c r="P6687">
        <v>2020</v>
      </c>
      <c r="Q6687">
        <v>3</v>
      </c>
    </row>
    <row r="6688" spans="1:17" x14ac:dyDescent="0.25">
      <c r="A6688" t="s">
        <v>523</v>
      </c>
      <c r="B6688" t="s">
        <v>524</v>
      </c>
      <c r="C6688" t="s">
        <v>494</v>
      </c>
      <c r="D6688" t="s">
        <v>361</v>
      </c>
      <c r="E6688" t="s">
        <v>525</v>
      </c>
      <c r="F6688" t="s">
        <v>260</v>
      </c>
      <c r="G6688" t="s">
        <v>195</v>
      </c>
      <c r="H6688" t="s">
        <v>354</v>
      </c>
      <c r="I6688" t="s">
        <v>136</v>
      </c>
      <c r="K6688" t="s">
        <v>275</v>
      </c>
      <c r="O6688" t="s">
        <v>264</v>
      </c>
      <c r="P6688">
        <v>2020</v>
      </c>
      <c r="Q6688">
        <v>2.5499999999999998</v>
      </c>
    </row>
    <row r="6689" spans="1:17" x14ac:dyDescent="0.25">
      <c r="A6689" t="s">
        <v>523</v>
      </c>
      <c r="B6689" t="s">
        <v>524</v>
      </c>
      <c r="C6689" t="s">
        <v>494</v>
      </c>
      <c r="D6689" t="s">
        <v>361</v>
      </c>
      <c r="E6689" t="s">
        <v>525</v>
      </c>
      <c r="F6689" t="s">
        <v>260</v>
      </c>
      <c r="G6689" t="s">
        <v>195</v>
      </c>
      <c r="H6689" t="s">
        <v>354</v>
      </c>
      <c r="I6689" t="s">
        <v>136</v>
      </c>
      <c r="K6689" t="s">
        <v>275</v>
      </c>
      <c r="O6689" t="s">
        <v>265</v>
      </c>
      <c r="P6689">
        <v>2020</v>
      </c>
      <c r="Q6689">
        <v>3.45</v>
      </c>
    </row>
    <row r="6690" spans="1:17" x14ac:dyDescent="0.25">
      <c r="A6690" t="s">
        <v>523</v>
      </c>
      <c r="B6690" t="s">
        <v>524</v>
      </c>
      <c r="C6690" t="s">
        <v>494</v>
      </c>
      <c r="D6690" t="s">
        <v>361</v>
      </c>
      <c r="E6690" t="s">
        <v>525</v>
      </c>
      <c r="F6690" t="s">
        <v>260</v>
      </c>
      <c r="G6690" t="s">
        <v>195</v>
      </c>
      <c r="H6690" t="s">
        <v>354</v>
      </c>
      <c r="I6690" t="s">
        <v>136</v>
      </c>
      <c r="K6690" t="s">
        <v>275</v>
      </c>
      <c r="O6690" t="s">
        <v>194</v>
      </c>
      <c r="P6690">
        <v>2030</v>
      </c>
      <c r="Q6690">
        <v>3</v>
      </c>
    </row>
    <row r="6691" spans="1:17" x14ac:dyDescent="0.25">
      <c r="A6691" t="s">
        <v>523</v>
      </c>
      <c r="B6691" t="s">
        <v>524</v>
      </c>
      <c r="C6691" t="s">
        <v>494</v>
      </c>
      <c r="D6691" t="s">
        <v>361</v>
      </c>
      <c r="E6691" t="s">
        <v>525</v>
      </c>
      <c r="F6691" t="s">
        <v>260</v>
      </c>
      <c r="G6691" t="s">
        <v>195</v>
      </c>
      <c r="H6691" t="s">
        <v>354</v>
      </c>
      <c r="I6691" t="s">
        <v>136</v>
      </c>
      <c r="K6691" t="s">
        <v>275</v>
      </c>
      <c r="O6691" t="s">
        <v>194</v>
      </c>
      <c r="P6691">
        <v>2050</v>
      </c>
      <c r="Q6691">
        <v>3</v>
      </c>
    </row>
    <row r="6692" spans="1:17" x14ac:dyDescent="0.25">
      <c r="A6692" t="s">
        <v>523</v>
      </c>
      <c r="B6692" t="s">
        <v>524</v>
      </c>
      <c r="C6692" t="s">
        <v>494</v>
      </c>
      <c r="D6692" t="s">
        <v>361</v>
      </c>
      <c r="E6692" t="s">
        <v>525</v>
      </c>
      <c r="F6692" t="s">
        <v>260</v>
      </c>
      <c r="G6692" t="s">
        <v>195</v>
      </c>
      <c r="H6692" t="s">
        <v>354</v>
      </c>
      <c r="I6692" t="s">
        <v>136</v>
      </c>
      <c r="K6692" t="s">
        <v>275</v>
      </c>
      <c r="O6692" t="s">
        <v>264</v>
      </c>
      <c r="P6692">
        <v>2050</v>
      </c>
      <c r="Q6692">
        <v>2.25</v>
      </c>
    </row>
    <row r="6693" spans="1:17" x14ac:dyDescent="0.25">
      <c r="A6693" t="s">
        <v>523</v>
      </c>
      <c r="B6693" t="s">
        <v>524</v>
      </c>
      <c r="C6693" t="s">
        <v>494</v>
      </c>
      <c r="D6693" t="s">
        <v>361</v>
      </c>
      <c r="E6693" t="s">
        <v>525</v>
      </c>
      <c r="F6693" t="s">
        <v>260</v>
      </c>
      <c r="G6693" t="s">
        <v>195</v>
      </c>
      <c r="H6693" t="s">
        <v>354</v>
      </c>
      <c r="I6693" t="s">
        <v>136</v>
      </c>
      <c r="K6693" t="s">
        <v>275</v>
      </c>
      <c r="O6693" t="s">
        <v>265</v>
      </c>
      <c r="P6693">
        <v>2050</v>
      </c>
      <c r="Q6693">
        <v>3.75</v>
      </c>
    </row>
    <row r="6694" spans="1:17" x14ac:dyDescent="0.25">
      <c r="A6694" t="s">
        <v>523</v>
      </c>
      <c r="B6694" t="s">
        <v>524</v>
      </c>
      <c r="C6694" t="s">
        <v>494</v>
      </c>
      <c r="D6694" t="s">
        <v>361</v>
      </c>
      <c r="E6694" t="s">
        <v>525</v>
      </c>
      <c r="F6694" t="s">
        <v>260</v>
      </c>
      <c r="G6694" t="s">
        <v>195</v>
      </c>
      <c r="H6694" t="s">
        <v>355</v>
      </c>
      <c r="I6694" t="s">
        <v>277</v>
      </c>
      <c r="K6694" t="s">
        <v>278</v>
      </c>
      <c r="O6694" t="s">
        <v>194</v>
      </c>
      <c r="P6694">
        <v>2015</v>
      </c>
      <c r="Q6694">
        <v>0.240413657</v>
      </c>
    </row>
    <row r="6695" spans="1:17" x14ac:dyDescent="0.25">
      <c r="A6695" t="s">
        <v>523</v>
      </c>
      <c r="B6695" t="s">
        <v>524</v>
      </c>
      <c r="C6695" t="s">
        <v>494</v>
      </c>
      <c r="D6695" t="s">
        <v>361</v>
      </c>
      <c r="E6695" t="s">
        <v>525</v>
      </c>
      <c r="F6695" t="s">
        <v>260</v>
      </c>
      <c r="G6695" t="s">
        <v>195</v>
      </c>
      <c r="H6695" t="s">
        <v>355</v>
      </c>
      <c r="I6695" t="s">
        <v>277</v>
      </c>
      <c r="K6695" t="s">
        <v>278</v>
      </c>
      <c r="O6695" t="s">
        <v>194</v>
      </c>
      <c r="P6695">
        <v>2020</v>
      </c>
      <c r="Q6695">
        <v>0.240413658</v>
      </c>
    </row>
    <row r="6696" spans="1:17" x14ac:dyDescent="0.25">
      <c r="A6696" t="s">
        <v>523</v>
      </c>
      <c r="B6696" t="s">
        <v>524</v>
      </c>
      <c r="C6696" t="s">
        <v>494</v>
      </c>
      <c r="D6696" t="s">
        <v>361</v>
      </c>
      <c r="E6696" t="s">
        <v>525</v>
      </c>
      <c r="F6696" t="s">
        <v>260</v>
      </c>
      <c r="G6696" t="s">
        <v>195</v>
      </c>
      <c r="H6696" t="s">
        <v>355</v>
      </c>
      <c r="I6696" t="s">
        <v>277</v>
      </c>
      <c r="K6696" t="s">
        <v>278</v>
      </c>
      <c r="O6696" t="s">
        <v>264</v>
      </c>
      <c r="P6696">
        <v>2020</v>
      </c>
      <c r="Q6696">
        <v>0.20435160899999999</v>
      </c>
    </row>
    <row r="6697" spans="1:17" x14ac:dyDescent="0.25">
      <c r="A6697" t="s">
        <v>523</v>
      </c>
      <c r="B6697" t="s">
        <v>524</v>
      </c>
      <c r="C6697" t="s">
        <v>494</v>
      </c>
      <c r="D6697" t="s">
        <v>361</v>
      </c>
      <c r="E6697" t="s">
        <v>525</v>
      </c>
      <c r="F6697" t="s">
        <v>260</v>
      </c>
      <c r="G6697" t="s">
        <v>195</v>
      </c>
      <c r="H6697" t="s">
        <v>355</v>
      </c>
      <c r="I6697" t="s">
        <v>277</v>
      </c>
      <c r="K6697" t="s">
        <v>278</v>
      </c>
      <c r="O6697" t="s">
        <v>265</v>
      </c>
      <c r="P6697">
        <v>2020</v>
      </c>
      <c r="Q6697">
        <v>0.27647570599999999</v>
      </c>
    </row>
    <row r="6698" spans="1:17" x14ac:dyDescent="0.25">
      <c r="A6698" t="s">
        <v>523</v>
      </c>
      <c r="B6698" t="s">
        <v>524</v>
      </c>
      <c r="C6698" t="s">
        <v>494</v>
      </c>
      <c r="D6698" t="s">
        <v>361</v>
      </c>
      <c r="E6698" t="s">
        <v>525</v>
      </c>
      <c r="F6698" t="s">
        <v>260</v>
      </c>
      <c r="G6698" t="s">
        <v>195</v>
      </c>
      <c r="H6698" t="s">
        <v>355</v>
      </c>
      <c r="I6698" t="s">
        <v>277</v>
      </c>
      <c r="K6698" t="s">
        <v>278</v>
      </c>
      <c r="O6698" t="s">
        <v>194</v>
      </c>
      <c r="P6698">
        <v>2030</v>
      </c>
      <c r="Q6698">
        <v>0.23967497400000001</v>
      </c>
    </row>
    <row r="6699" spans="1:17" x14ac:dyDescent="0.25">
      <c r="A6699" t="s">
        <v>523</v>
      </c>
      <c r="B6699" t="s">
        <v>524</v>
      </c>
      <c r="C6699" t="s">
        <v>494</v>
      </c>
      <c r="D6699" t="s">
        <v>361</v>
      </c>
      <c r="E6699" t="s">
        <v>525</v>
      </c>
      <c r="F6699" t="s">
        <v>260</v>
      </c>
      <c r="G6699" t="s">
        <v>195</v>
      </c>
      <c r="H6699" t="s">
        <v>355</v>
      </c>
      <c r="I6699" t="s">
        <v>277</v>
      </c>
      <c r="K6699" t="s">
        <v>278</v>
      </c>
      <c r="O6699" t="s">
        <v>194</v>
      </c>
      <c r="P6699">
        <v>2050</v>
      </c>
      <c r="Q6699">
        <v>0.23967497400000001</v>
      </c>
    </row>
    <row r="6700" spans="1:17" x14ac:dyDescent="0.25">
      <c r="A6700" t="s">
        <v>523</v>
      </c>
      <c r="B6700" t="s">
        <v>524</v>
      </c>
      <c r="C6700" t="s">
        <v>494</v>
      </c>
      <c r="D6700" t="s">
        <v>361</v>
      </c>
      <c r="E6700" t="s">
        <v>525</v>
      </c>
      <c r="F6700" t="s">
        <v>260</v>
      </c>
      <c r="G6700" t="s">
        <v>195</v>
      </c>
      <c r="H6700" t="s">
        <v>355</v>
      </c>
      <c r="I6700" t="s">
        <v>277</v>
      </c>
      <c r="K6700" t="s">
        <v>278</v>
      </c>
      <c r="O6700" t="s">
        <v>264</v>
      </c>
      <c r="P6700">
        <v>2050</v>
      </c>
      <c r="Q6700">
        <v>0.17975622999999999</v>
      </c>
    </row>
    <row r="6701" spans="1:17" x14ac:dyDescent="0.25">
      <c r="A6701" t="s">
        <v>523</v>
      </c>
      <c r="B6701" t="s">
        <v>524</v>
      </c>
      <c r="C6701" t="s">
        <v>494</v>
      </c>
      <c r="D6701" t="s">
        <v>361</v>
      </c>
      <c r="E6701" t="s">
        <v>525</v>
      </c>
      <c r="F6701" t="s">
        <v>260</v>
      </c>
      <c r="G6701" t="s">
        <v>195</v>
      </c>
      <c r="H6701" t="s">
        <v>355</v>
      </c>
      <c r="I6701" t="s">
        <v>277</v>
      </c>
      <c r="K6701" t="s">
        <v>278</v>
      </c>
      <c r="O6701" t="s">
        <v>265</v>
      </c>
      <c r="P6701">
        <v>2050</v>
      </c>
      <c r="Q6701">
        <v>0.29959371699999998</v>
      </c>
    </row>
    <row r="6702" spans="1:17" x14ac:dyDescent="0.25">
      <c r="A6702" t="s">
        <v>523</v>
      </c>
      <c r="B6702" t="s">
        <v>524</v>
      </c>
      <c r="C6702" t="s">
        <v>494</v>
      </c>
      <c r="D6702" t="s">
        <v>361</v>
      </c>
      <c r="E6702" t="s">
        <v>525</v>
      </c>
      <c r="F6702" t="s">
        <v>260</v>
      </c>
      <c r="G6702" t="s">
        <v>195</v>
      </c>
      <c r="H6702" t="s">
        <v>215</v>
      </c>
      <c r="I6702" t="s">
        <v>216</v>
      </c>
      <c r="K6702" t="s">
        <v>202</v>
      </c>
      <c r="N6702" t="s">
        <v>206</v>
      </c>
      <c r="O6702" t="s">
        <v>194</v>
      </c>
      <c r="P6702">
        <v>2015</v>
      </c>
      <c r="Q6702">
        <v>25</v>
      </c>
    </row>
    <row r="6703" spans="1:17" x14ac:dyDescent="0.25">
      <c r="A6703" t="s">
        <v>523</v>
      </c>
      <c r="B6703" t="s">
        <v>524</v>
      </c>
      <c r="C6703" t="s">
        <v>494</v>
      </c>
      <c r="D6703" t="s">
        <v>361</v>
      </c>
      <c r="E6703" t="s">
        <v>525</v>
      </c>
      <c r="F6703" t="s">
        <v>260</v>
      </c>
      <c r="G6703" t="s">
        <v>195</v>
      </c>
      <c r="H6703" t="s">
        <v>215</v>
      </c>
      <c r="I6703" t="s">
        <v>216</v>
      </c>
      <c r="K6703" t="s">
        <v>202</v>
      </c>
      <c r="N6703" t="s">
        <v>206</v>
      </c>
      <c r="O6703" t="s">
        <v>194</v>
      </c>
      <c r="P6703">
        <v>2020</v>
      </c>
      <c r="Q6703">
        <v>25</v>
      </c>
    </row>
    <row r="6704" spans="1:17" x14ac:dyDescent="0.25">
      <c r="A6704" t="s">
        <v>523</v>
      </c>
      <c r="B6704" t="s">
        <v>524</v>
      </c>
      <c r="C6704" t="s">
        <v>494</v>
      </c>
      <c r="D6704" t="s">
        <v>361</v>
      </c>
      <c r="E6704" t="s">
        <v>525</v>
      </c>
      <c r="F6704" t="s">
        <v>260</v>
      </c>
      <c r="G6704" t="s">
        <v>195</v>
      </c>
      <c r="H6704" t="s">
        <v>215</v>
      </c>
      <c r="I6704" t="s">
        <v>216</v>
      </c>
      <c r="K6704" t="s">
        <v>202</v>
      </c>
      <c r="N6704" t="s">
        <v>206</v>
      </c>
      <c r="O6704" t="s">
        <v>264</v>
      </c>
      <c r="P6704">
        <v>2020</v>
      </c>
      <c r="Q6704">
        <v>20</v>
      </c>
    </row>
    <row r="6705" spans="1:17" x14ac:dyDescent="0.25">
      <c r="A6705" t="s">
        <v>523</v>
      </c>
      <c r="B6705" t="s">
        <v>524</v>
      </c>
      <c r="C6705" t="s">
        <v>494</v>
      </c>
      <c r="D6705" t="s">
        <v>361</v>
      </c>
      <c r="E6705" t="s">
        <v>525</v>
      </c>
      <c r="F6705" t="s">
        <v>260</v>
      </c>
      <c r="G6705" t="s">
        <v>195</v>
      </c>
      <c r="H6705" t="s">
        <v>215</v>
      </c>
      <c r="I6705" t="s">
        <v>216</v>
      </c>
      <c r="K6705" t="s">
        <v>202</v>
      </c>
      <c r="N6705" t="s">
        <v>206</v>
      </c>
      <c r="O6705" t="s">
        <v>265</v>
      </c>
      <c r="P6705">
        <v>2020</v>
      </c>
      <c r="Q6705">
        <v>35</v>
      </c>
    </row>
    <row r="6706" spans="1:17" x14ac:dyDescent="0.25">
      <c r="A6706" t="s">
        <v>523</v>
      </c>
      <c r="B6706" t="s">
        <v>524</v>
      </c>
      <c r="C6706" t="s">
        <v>494</v>
      </c>
      <c r="D6706" t="s">
        <v>361</v>
      </c>
      <c r="E6706" t="s">
        <v>525</v>
      </c>
      <c r="F6706" t="s">
        <v>260</v>
      </c>
      <c r="G6706" t="s">
        <v>195</v>
      </c>
      <c r="H6706" t="s">
        <v>215</v>
      </c>
      <c r="I6706" t="s">
        <v>216</v>
      </c>
      <c r="K6706" t="s">
        <v>202</v>
      </c>
      <c r="N6706" t="s">
        <v>206</v>
      </c>
      <c r="O6706" t="s">
        <v>194</v>
      </c>
      <c r="P6706">
        <v>2030</v>
      </c>
      <c r="Q6706">
        <v>25</v>
      </c>
    </row>
    <row r="6707" spans="1:17" x14ac:dyDescent="0.25">
      <c r="A6707" t="s">
        <v>523</v>
      </c>
      <c r="B6707" t="s">
        <v>524</v>
      </c>
      <c r="C6707" t="s">
        <v>494</v>
      </c>
      <c r="D6707" t="s">
        <v>361</v>
      </c>
      <c r="E6707" t="s">
        <v>525</v>
      </c>
      <c r="F6707" t="s">
        <v>260</v>
      </c>
      <c r="G6707" t="s">
        <v>195</v>
      </c>
      <c r="H6707" t="s">
        <v>215</v>
      </c>
      <c r="I6707" t="s">
        <v>216</v>
      </c>
      <c r="K6707" t="s">
        <v>202</v>
      </c>
      <c r="N6707" t="s">
        <v>206</v>
      </c>
      <c r="O6707" t="s">
        <v>194</v>
      </c>
      <c r="P6707">
        <v>2050</v>
      </c>
      <c r="Q6707">
        <v>25</v>
      </c>
    </row>
    <row r="6708" spans="1:17" x14ac:dyDescent="0.25">
      <c r="A6708" t="s">
        <v>523</v>
      </c>
      <c r="B6708" t="s">
        <v>524</v>
      </c>
      <c r="C6708" t="s">
        <v>494</v>
      </c>
      <c r="D6708" t="s">
        <v>361</v>
      </c>
      <c r="E6708" t="s">
        <v>525</v>
      </c>
      <c r="F6708" t="s">
        <v>260</v>
      </c>
      <c r="G6708" t="s">
        <v>195</v>
      </c>
      <c r="H6708" t="s">
        <v>215</v>
      </c>
      <c r="I6708" t="s">
        <v>216</v>
      </c>
      <c r="K6708" t="s">
        <v>202</v>
      </c>
      <c r="N6708" t="s">
        <v>206</v>
      </c>
      <c r="O6708" t="s">
        <v>264</v>
      </c>
      <c r="P6708">
        <v>2050</v>
      </c>
      <c r="Q6708">
        <v>20</v>
      </c>
    </row>
    <row r="6709" spans="1:17" x14ac:dyDescent="0.25">
      <c r="A6709" t="s">
        <v>523</v>
      </c>
      <c r="B6709" t="s">
        <v>524</v>
      </c>
      <c r="C6709" t="s">
        <v>494</v>
      </c>
      <c r="D6709" t="s">
        <v>361</v>
      </c>
      <c r="E6709" t="s">
        <v>525</v>
      </c>
      <c r="F6709" t="s">
        <v>260</v>
      </c>
      <c r="G6709" t="s">
        <v>195</v>
      </c>
      <c r="H6709" t="s">
        <v>215</v>
      </c>
      <c r="I6709" t="s">
        <v>216</v>
      </c>
      <c r="K6709" t="s">
        <v>202</v>
      </c>
      <c r="N6709" t="s">
        <v>206</v>
      </c>
      <c r="O6709" t="s">
        <v>265</v>
      </c>
      <c r="P6709">
        <v>2050</v>
      </c>
      <c r="Q6709">
        <v>35</v>
      </c>
    </row>
    <row r="6710" spans="1:17" x14ac:dyDescent="0.25">
      <c r="A6710" t="s">
        <v>523</v>
      </c>
      <c r="B6710" t="s">
        <v>524</v>
      </c>
      <c r="C6710" t="s">
        <v>494</v>
      </c>
      <c r="D6710" t="s">
        <v>361</v>
      </c>
      <c r="E6710" t="s">
        <v>525</v>
      </c>
      <c r="F6710" t="s">
        <v>260</v>
      </c>
      <c r="G6710" t="s">
        <v>218</v>
      </c>
      <c r="H6710" t="s">
        <v>219</v>
      </c>
      <c r="I6710" t="s">
        <v>220</v>
      </c>
      <c r="K6710" t="s">
        <v>221</v>
      </c>
      <c r="M6710" t="s">
        <v>344</v>
      </c>
      <c r="N6710" t="s">
        <v>513</v>
      </c>
      <c r="O6710" t="s">
        <v>194</v>
      </c>
      <c r="P6710">
        <v>2015</v>
      </c>
      <c r="Q6710">
        <v>0</v>
      </c>
    </row>
    <row r="6711" spans="1:17" x14ac:dyDescent="0.25">
      <c r="A6711" t="s">
        <v>523</v>
      </c>
      <c r="B6711" t="s">
        <v>524</v>
      </c>
      <c r="C6711" t="s">
        <v>494</v>
      </c>
      <c r="D6711" t="s">
        <v>361</v>
      </c>
      <c r="E6711" t="s">
        <v>525</v>
      </c>
      <c r="F6711" t="s">
        <v>260</v>
      </c>
      <c r="G6711" t="s">
        <v>218</v>
      </c>
      <c r="H6711" t="s">
        <v>219</v>
      </c>
      <c r="I6711" t="s">
        <v>220</v>
      </c>
      <c r="K6711" t="s">
        <v>221</v>
      </c>
      <c r="M6711" t="s">
        <v>344</v>
      </c>
      <c r="N6711" t="s">
        <v>513</v>
      </c>
      <c r="O6711" t="s">
        <v>194</v>
      </c>
      <c r="P6711">
        <v>2020</v>
      </c>
      <c r="Q6711">
        <v>0</v>
      </c>
    </row>
    <row r="6712" spans="1:17" x14ac:dyDescent="0.25">
      <c r="A6712" t="s">
        <v>523</v>
      </c>
      <c r="B6712" t="s">
        <v>524</v>
      </c>
      <c r="C6712" t="s">
        <v>494</v>
      </c>
      <c r="D6712" t="s">
        <v>361</v>
      </c>
      <c r="E6712" t="s">
        <v>525</v>
      </c>
      <c r="F6712" t="s">
        <v>260</v>
      </c>
      <c r="G6712" t="s">
        <v>218</v>
      </c>
      <c r="H6712" t="s">
        <v>219</v>
      </c>
      <c r="I6712" t="s">
        <v>220</v>
      </c>
      <c r="K6712" t="s">
        <v>221</v>
      </c>
      <c r="M6712" t="s">
        <v>344</v>
      </c>
      <c r="N6712" t="s">
        <v>513</v>
      </c>
      <c r="O6712" t="s">
        <v>264</v>
      </c>
      <c r="P6712">
        <v>2020</v>
      </c>
      <c r="Q6712">
        <v>0</v>
      </c>
    </row>
    <row r="6713" spans="1:17" x14ac:dyDescent="0.25">
      <c r="A6713" t="s">
        <v>523</v>
      </c>
      <c r="B6713" t="s">
        <v>524</v>
      </c>
      <c r="C6713" t="s">
        <v>494</v>
      </c>
      <c r="D6713" t="s">
        <v>361</v>
      </c>
      <c r="E6713" t="s">
        <v>525</v>
      </c>
      <c r="F6713" t="s">
        <v>260</v>
      </c>
      <c r="G6713" t="s">
        <v>218</v>
      </c>
      <c r="H6713" t="s">
        <v>219</v>
      </c>
      <c r="I6713" t="s">
        <v>220</v>
      </c>
      <c r="K6713" t="s">
        <v>221</v>
      </c>
      <c r="M6713" t="s">
        <v>344</v>
      </c>
      <c r="N6713" t="s">
        <v>513</v>
      </c>
      <c r="O6713" t="s">
        <v>265</v>
      </c>
      <c r="P6713">
        <v>2020</v>
      </c>
      <c r="Q6713">
        <v>0</v>
      </c>
    </row>
    <row r="6714" spans="1:17" x14ac:dyDescent="0.25">
      <c r="A6714" t="s">
        <v>523</v>
      </c>
      <c r="B6714" t="s">
        <v>524</v>
      </c>
      <c r="C6714" t="s">
        <v>494</v>
      </c>
      <c r="D6714" t="s">
        <v>361</v>
      </c>
      <c r="E6714" t="s">
        <v>525</v>
      </c>
      <c r="F6714" t="s">
        <v>260</v>
      </c>
      <c r="G6714" t="s">
        <v>218</v>
      </c>
      <c r="H6714" t="s">
        <v>219</v>
      </c>
      <c r="I6714" t="s">
        <v>220</v>
      </c>
      <c r="K6714" t="s">
        <v>221</v>
      </c>
      <c r="M6714" t="s">
        <v>344</v>
      </c>
      <c r="N6714" t="s">
        <v>513</v>
      </c>
      <c r="O6714" t="s">
        <v>194</v>
      </c>
      <c r="P6714">
        <v>2030</v>
      </c>
      <c r="Q6714">
        <v>0</v>
      </c>
    </row>
    <row r="6715" spans="1:17" x14ac:dyDescent="0.25">
      <c r="A6715" t="s">
        <v>523</v>
      </c>
      <c r="B6715" t="s">
        <v>524</v>
      </c>
      <c r="C6715" t="s">
        <v>494</v>
      </c>
      <c r="D6715" t="s">
        <v>361</v>
      </c>
      <c r="E6715" t="s">
        <v>525</v>
      </c>
      <c r="F6715" t="s">
        <v>260</v>
      </c>
      <c r="G6715" t="s">
        <v>218</v>
      </c>
      <c r="H6715" t="s">
        <v>219</v>
      </c>
      <c r="I6715" t="s">
        <v>220</v>
      </c>
      <c r="K6715" t="s">
        <v>221</v>
      </c>
      <c r="M6715" t="s">
        <v>344</v>
      </c>
      <c r="N6715" t="s">
        <v>513</v>
      </c>
      <c r="O6715" t="s">
        <v>194</v>
      </c>
      <c r="P6715">
        <v>2050</v>
      </c>
      <c r="Q6715">
        <v>0</v>
      </c>
    </row>
    <row r="6716" spans="1:17" x14ac:dyDescent="0.25">
      <c r="A6716" t="s">
        <v>523</v>
      </c>
      <c r="B6716" t="s">
        <v>524</v>
      </c>
      <c r="C6716" t="s">
        <v>494</v>
      </c>
      <c r="D6716" t="s">
        <v>361</v>
      </c>
      <c r="E6716" t="s">
        <v>525</v>
      </c>
      <c r="F6716" t="s">
        <v>260</v>
      </c>
      <c r="G6716" t="s">
        <v>218</v>
      </c>
      <c r="H6716" t="s">
        <v>219</v>
      </c>
      <c r="I6716" t="s">
        <v>220</v>
      </c>
      <c r="K6716" t="s">
        <v>221</v>
      </c>
      <c r="M6716" t="s">
        <v>344</v>
      </c>
      <c r="N6716" t="s">
        <v>513</v>
      </c>
      <c r="O6716" t="s">
        <v>264</v>
      </c>
      <c r="P6716">
        <v>2050</v>
      </c>
      <c r="Q6716">
        <v>0</v>
      </c>
    </row>
    <row r="6717" spans="1:17" x14ac:dyDescent="0.25">
      <c r="A6717" t="s">
        <v>523</v>
      </c>
      <c r="B6717" t="s">
        <v>524</v>
      </c>
      <c r="C6717" t="s">
        <v>494</v>
      </c>
      <c r="D6717" t="s">
        <v>361</v>
      </c>
      <c r="E6717" t="s">
        <v>525</v>
      </c>
      <c r="F6717" t="s">
        <v>260</v>
      </c>
      <c r="G6717" t="s">
        <v>218</v>
      </c>
      <c r="H6717" t="s">
        <v>219</v>
      </c>
      <c r="I6717" t="s">
        <v>220</v>
      </c>
      <c r="K6717" t="s">
        <v>221</v>
      </c>
      <c r="M6717" t="s">
        <v>344</v>
      </c>
      <c r="N6717" t="s">
        <v>513</v>
      </c>
      <c r="O6717" t="s">
        <v>265</v>
      </c>
      <c r="P6717">
        <v>2050</v>
      </c>
      <c r="Q6717">
        <v>0</v>
      </c>
    </row>
    <row r="6718" spans="1:17" x14ac:dyDescent="0.25">
      <c r="A6718" t="s">
        <v>523</v>
      </c>
      <c r="B6718" t="s">
        <v>524</v>
      </c>
      <c r="C6718" t="s">
        <v>494</v>
      </c>
      <c r="D6718" t="s">
        <v>361</v>
      </c>
      <c r="E6718" t="s">
        <v>525</v>
      </c>
      <c r="F6718" t="s">
        <v>260</v>
      </c>
      <c r="G6718" t="s">
        <v>218</v>
      </c>
      <c r="H6718" t="s">
        <v>223</v>
      </c>
      <c r="I6718" t="s">
        <v>224</v>
      </c>
      <c r="K6718" t="s">
        <v>221</v>
      </c>
      <c r="M6718" t="s">
        <v>344</v>
      </c>
      <c r="N6718" t="s">
        <v>513</v>
      </c>
      <c r="O6718" t="s">
        <v>194</v>
      </c>
      <c r="P6718">
        <v>2015</v>
      </c>
      <c r="Q6718">
        <v>1.2</v>
      </c>
    </row>
    <row r="6719" spans="1:17" x14ac:dyDescent="0.25">
      <c r="A6719" t="s">
        <v>523</v>
      </c>
      <c r="B6719" t="s">
        <v>524</v>
      </c>
      <c r="C6719" t="s">
        <v>494</v>
      </c>
      <c r="D6719" t="s">
        <v>361</v>
      </c>
      <c r="E6719" t="s">
        <v>525</v>
      </c>
      <c r="F6719" t="s">
        <v>260</v>
      </c>
      <c r="G6719" t="s">
        <v>218</v>
      </c>
      <c r="H6719" t="s">
        <v>223</v>
      </c>
      <c r="I6719" t="s">
        <v>224</v>
      </c>
      <c r="K6719" t="s">
        <v>221</v>
      </c>
      <c r="M6719" t="s">
        <v>344</v>
      </c>
      <c r="N6719" t="s">
        <v>513</v>
      </c>
      <c r="O6719" t="s">
        <v>194</v>
      </c>
      <c r="P6719">
        <v>2020</v>
      </c>
      <c r="Q6719">
        <v>1</v>
      </c>
    </row>
    <row r="6720" spans="1:17" x14ac:dyDescent="0.25">
      <c r="A6720" t="s">
        <v>523</v>
      </c>
      <c r="B6720" t="s">
        <v>524</v>
      </c>
      <c r="C6720" t="s">
        <v>494</v>
      </c>
      <c r="D6720" t="s">
        <v>361</v>
      </c>
      <c r="E6720" t="s">
        <v>525</v>
      </c>
      <c r="F6720" t="s">
        <v>260</v>
      </c>
      <c r="G6720" t="s">
        <v>218</v>
      </c>
      <c r="H6720" t="s">
        <v>223</v>
      </c>
      <c r="I6720" t="s">
        <v>224</v>
      </c>
      <c r="K6720" t="s">
        <v>221</v>
      </c>
      <c r="M6720" t="s">
        <v>344</v>
      </c>
      <c r="N6720" t="s">
        <v>513</v>
      </c>
      <c r="O6720" t="s">
        <v>264</v>
      </c>
      <c r="P6720">
        <v>2020</v>
      </c>
      <c r="Q6720">
        <v>1</v>
      </c>
    </row>
    <row r="6721" spans="1:17" x14ac:dyDescent="0.25">
      <c r="A6721" t="s">
        <v>523</v>
      </c>
      <c r="B6721" t="s">
        <v>524</v>
      </c>
      <c r="C6721" t="s">
        <v>494</v>
      </c>
      <c r="D6721" t="s">
        <v>361</v>
      </c>
      <c r="E6721" t="s">
        <v>525</v>
      </c>
      <c r="F6721" t="s">
        <v>260</v>
      </c>
      <c r="G6721" t="s">
        <v>218</v>
      </c>
      <c r="H6721" t="s">
        <v>223</v>
      </c>
      <c r="I6721" t="s">
        <v>224</v>
      </c>
      <c r="K6721" t="s">
        <v>221</v>
      </c>
      <c r="M6721" t="s">
        <v>344</v>
      </c>
      <c r="N6721" t="s">
        <v>513</v>
      </c>
      <c r="O6721" t="s">
        <v>265</v>
      </c>
      <c r="P6721">
        <v>2020</v>
      </c>
      <c r="Q6721">
        <v>3</v>
      </c>
    </row>
    <row r="6722" spans="1:17" x14ac:dyDescent="0.25">
      <c r="A6722" t="s">
        <v>523</v>
      </c>
      <c r="B6722" t="s">
        <v>524</v>
      </c>
      <c r="C6722" t="s">
        <v>494</v>
      </c>
      <c r="D6722" t="s">
        <v>361</v>
      </c>
      <c r="E6722" t="s">
        <v>525</v>
      </c>
      <c r="F6722" t="s">
        <v>260</v>
      </c>
      <c r="G6722" t="s">
        <v>218</v>
      </c>
      <c r="H6722" t="s">
        <v>223</v>
      </c>
      <c r="I6722" t="s">
        <v>224</v>
      </c>
      <c r="K6722" t="s">
        <v>221</v>
      </c>
      <c r="M6722" t="s">
        <v>344</v>
      </c>
      <c r="N6722" t="s">
        <v>513</v>
      </c>
      <c r="O6722" t="s">
        <v>194</v>
      </c>
      <c r="P6722">
        <v>2030</v>
      </c>
      <c r="Q6722">
        <v>1</v>
      </c>
    </row>
    <row r="6723" spans="1:17" x14ac:dyDescent="0.25">
      <c r="A6723" t="s">
        <v>523</v>
      </c>
      <c r="B6723" t="s">
        <v>524</v>
      </c>
      <c r="C6723" t="s">
        <v>494</v>
      </c>
      <c r="D6723" t="s">
        <v>361</v>
      </c>
      <c r="E6723" t="s">
        <v>525</v>
      </c>
      <c r="F6723" t="s">
        <v>260</v>
      </c>
      <c r="G6723" t="s">
        <v>218</v>
      </c>
      <c r="H6723" t="s">
        <v>223</v>
      </c>
      <c r="I6723" t="s">
        <v>224</v>
      </c>
      <c r="K6723" t="s">
        <v>221</v>
      </c>
      <c r="M6723" t="s">
        <v>344</v>
      </c>
      <c r="N6723" t="s">
        <v>513</v>
      </c>
      <c r="O6723" t="s">
        <v>194</v>
      </c>
      <c r="P6723">
        <v>2050</v>
      </c>
      <c r="Q6723">
        <v>1</v>
      </c>
    </row>
    <row r="6724" spans="1:17" x14ac:dyDescent="0.25">
      <c r="A6724" t="s">
        <v>523</v>
      </c>
      <c r="B6724" t="s">
        <v>524</v>
      </c>
      <c r="C6724" t="s">
        <v>494</v>
      </c>
      <c r="D6724" t="s">
        <v>361</v>
      </c>
      <c r="E6724" t="s">
        <v>525</v>
      </c>
      <c r="F6724" t="s">
        <v>260</v>
      </c>
      <c r="G6724" t="s">
        <v>218</v>
      </c>
      <c r="H6724" t="s">
        <v>223</v>
      </c>
      <c r="I6724" t="s">
        <v>224</v>
      </c>
      <c r="K6724" t="s">
        <v>221</v>
      </c>
      <c r="M6724" t="s">
        <v>344</v>
      </c>
      <c r="N6724" t="s">
        <v>513</v>
      </c>
      <c r="O6724" t="s">
        <v>264</v>
      </c>
      <c r="P6724">
        <v>2050</v>
      </c>
      <c r="Q6724">
        <v>0</v>
      </c>
    </row>
    <row r="6725" spans="1:17" x14ac:dyDescent="0.25">
      <c r="A6725" t="s">
        <v>523</v>
      </c>
      <c r="B6725" t="s">
        <v>524</v>
      </c>
      <c r="C6725" t="s">
        <v>494</v>
      </c>
      <c r="D6725" t="s">
        <v>361</v>
      </c>
      <c r="E6725" t="s">
        <v>525</v>
      </c>
      <c r="F6725" t="s">
        <v>260</v>
      </c>
      <c r="G6725" t="s">
        <v>218</v>
      </c>
      <c r="H6725" t="s">
        <v>223</v>
      </c>
      <c r="I6725" t="s">
        <v>224</v>
      </c>
      <c r="K6725" t="s">
        <v>221</v>
      </c>
      <c r="M6725" t="s">
        <v>344</v>
      </c>
      <c r="N6725" t="s">
        <v>513</v>
      </c>
      <c r="O6725" t="s">
        <v>265</v>
      </c>
      <c r="P6725">
        <v>2050</v>
      </c>
      <c r="Q6725">
        <v>1</v>
      </c>
    </row>
    <row r="6726" spans="1:17" x14ac:dyDescent="0.25">
      <c r="A6726" t="s">
        <v>523</v>
      </c>
      <c r="B6726" t="s">
        <v>524</v>
      </c>
      <c r="C6726" t="s">
        <v>494</v>
      </c>
      <c r="D6726" t="s">
        <v>361</v>
      </c>
      <c r="E6726" t="s">
        <v>525</v>
      </c>
      <c r="F6726" t="s">
        <v>260</v>
      </c>
      <c r="G6726" t="s">
        <v>218</v>
      </c>
      <c r="H6726" t="s">
        <v>225</v>
      </c>
      <c r="I6726" t="s">
        <v>226</v>
      </c>
      <c r="K6726" t="s">
        <v>221</v>
      </c>
      <c r="M6726" t="s">
        <v>344</v>
      </c>
      <c r="N6726" t="s">
        <v>513</v>
      </c>
      <c r="O6726" t="s">
        <v>194</v>
      </c>
      <c r="P6726">
        <v>2015</v>
      </c>
      <c r="Q6726">
        <v>40</v>
      </c>
    </row>
    <row r="6727" spans="1:17" x14ac:dyDescent="0.25">
      <c r="A6727" t="s">
        <v>523</v>
      </c>
      <c r="B6727" t="s">
        <v>524</v>
      </c>
      <c r="C6727" t="s">
        <v>494</v>
      </c>
      <c r="D6727" t="s">
        <v>361</v>
      </c>
      <c r="E6727" t="s">
        <v>525</v>
      </c>
      <c r="F6727" t="s">
        <v>260</v>
      </c>
      <c r="G6727" t="s">
        <v>218</v>
      </c>
      <c r="H6727" t="s">
        <v>225</v>
      </c>
      <c r="I6727" t="s">
        <v>226</v>
      </c>
      <c r="K6727" t="s">
        <v>221</v>
      </c>
      <c r="M6727" t="s">
        <v>344</v>
      </c>
      <c r="N6727" t="s">
        <v>513</v>
      </c>
      <c r="O6727" t="s">
        <v>194</v>
      </c>
      <c r="P6727">
        <v>2020</v>
      </c>
      <c r="Q6727">
        <v>30</v>
      </c>
    </row>
    <row r="6728" spans="1:17" x14ac:dyDescent="0.25">
      <c r="A6728" t="s">
        <v>523</v>
      </c>
      <c r="B6728" t="s">
        <v>524</v>
      </c>
      <c r="C6728" t="s">
        <v>494</v>
      </c>
      <c r="D6728" t="s">
        <v>361</v>
      </c>
      <c r="E6728" t="s">
        <v>525</v>
      </c>
      <c r="F6728" t="s">
        <v>260</v>
      </c>
      <c r="G6728" t="s">
        <v>218</v>
      </c>
      <c r="H6728" t="s">
        <v>225</v>
      </c>
      <c r="I6728" t="s">
        <v>226</v>
      </c>
      <c r="K6728" t="s">
        <v>221</v>
      </c>
      <c r="M6728" t="s">
        <v>344</v>
      </c>
      <c r="N6728" t="s">
        <v>513</v>
      </c>
      <c r="O6728" t="s">
        <v>264</v>
      </c>
      <c r="P6728">
        <v>2020</v>
      </c>
      <c r="Q6728">
        <v>20</v>
      </c>
    </row>
    <row r="6729" spans="1:17" x14ac:dyDescent="0.25">
      <c r="A6729" t="s">
        <v>523</v>
      </c>
      <c r="B6729" t="s">
        <v>524</v>
      </c>
      <c r="C6729" t="s">
        <v>494</v>
      </c>
      <c r="D6729" t="s">
        <v>361</v>
      </c>
      <c r="E6729" t="s">
        <v>525</v>
      </c>
      <c r="F6729" t="s">
        <v>260</v>
      </c>
      <c r="G6729" t="s">
        <v>218</v>
      </c>
      <c r="H6729" t="s">
        <v>225</v>
      </c>
      <c r="I6729" t="s">
        <v>226</v>
      </c>
      <c r="K6729" t="s">
        <v>221</v>
      </c>
      <c r="M6729" t="s">
        <v>344</v>
      </c>
      <c r="N6729" t="s">
        <v>513</v>
      </c>
      <c r="O6729" t="s">
        <v>265</v>
      </c>
      <c r="P6729">
        <v>2020</v>
      </c>
      <c r="Q6729">
        <v>40</v>
      </c>
    </row>
    <row r="6730" spans="1:17" x14ac:dyDescent="0.25">
      <c r="A6730" t="s">
        <v>523</v>
      </c>
      <c r="B6730" t="s">
        <v>524</v>
      </c>
      <c r="C6730" t="s">
        <v>494</v>
      </c>
      <c r="D6730" t="s">
        <v>361</v>
      </c>
      <c r="E6730" t="s">
        <v>525</v>
      </c>
      <c r="F6730" t="s">
        <v>260</v>
      </c>
      <c r="G6730" t="s">
        <v>218</v>
      </c>
      <c r="H6730" t="s">
        <v>225</v>
      </c>
      <c r="I6730" t="s">
        <v>226</v>
      </c>
      <c r="K6730" t="s">
        <v>221</v>
      </c>
      <c r="M6730" t="s">
        <v>344</v>
      </c>
      <c r="N6730" t="s">
        <v>513</v>
      </c>
      <c r="O6730" t="s">
        <v>194</v>
      </c>
      <c r="P6730">
        <v>2030</v>
      </c>
      <c r="Q6730">
        <v>30</v>
      </c>
    </row>
    <row r="6731" spans="1:17" x14ac:dyDescent="0.25">
      <c r="A6731" t="s">
        <v>523</v>
      </c>
      <c r="B6731" t="s">
        <v>524</v>
      </c>
      <c r="C6731" t="s">
        <v>494</v>
      </c>
      <c r="D6731" t="s">
        <v>361</v>
      </c>
      <c r="E6731" t="s">
        <v>525</v>
      </c>
      <c r="F6731" t="s">
        <v>260</v>
      </c>
      <c r="G6731" t="s">
        <v>218</v>
      </c>
      <c r="H6731" t="s">
        <v>225</v>
      </c>
      <c r="I6731" t="s">
        <v>226</v>
      </c>
      <c r="K6731" t="s">
        <v>221</v>
      </c>
      <c r="M6731" t="s">
        <v>344</v>
      </c>
      <c r="N6731" t="s">
        <v>513</v>
      </c>
      <c r="O6731" t="s">
        <v>194</v>
      </c>
      <c r="P6731">
        <v>2050</v>
      </c>
      <c r="Q6731">
        <v>20</v>
      </c>
    </row>
    <row r="6732" spans="1:17" x14ac:dyDescent="0.25">
      <c r="A6732" t="s">
        <v>523</v>
      </c>
      <c r="B6732" t="s">
        <v>524</v>
      </c>
      <c r="C6732" t="s">
        <v>494</v>
      </c>
      <c r="D6732" t="s">
        <v>361</v>
      </c>
      <c r="E6732" t="s">
        <v>525</v>
      </c>
      <c r="F6732" t="s">
        <v>260</v>
      </c>
      <c r="G6732" t="s">
        <v>218</v>
      </c>
      <c r="H6732" t="s">
        <v>225</v>
      </c>
      <c r="I6732" t="s">
        <v>226</v>
      </c>
      <c r="K6732" t="s">
        <v>221</v>
      </c>
      <c r="M6732" t="s">
        <v>344</v>
      </c>
      <c r="N6732" t="s">
        <v>513</v>
      </c>
      <c r="O6732" t="s">
        <v>264</v>
      </c>
      <c r="P6732">
        <v>2050</v>
      </c>
      <c r="Q6732">
        <v>10</v>
      </c>
    </row>
    <row r="6733" spans="1:17" x14ac:dyDescent="0.25">
      <c r="A6733" t="s">
        <v>523</v>
      </c>
      <c r="B6733" t="s">
        <v>524</v>
      </c>
      <c r="C6733" t="s">
        <v>494</v>
      </c>
      <c r="D6733" t="s">
        <v>361</v>
      </c>
      <c r="E6733" t="s">
        <v>525</v>
      </c>
      <c r="F6733" t="s">
        <v>260</v>
      </c>
      <c r="G6733" t="s">
        <v>218</v>
      </c>
      <c r="H6733" t="s">
        <v>225</v>
      </c>
      <c r="I6733" t="s">
        <v>226</v>
      </c>
      <c r="K6733" t="s">
        <v>221</v>
      </c>
      <c r="M6733" t="s">
        <v>344</v>
      </c>
      <c r="N6733" t="s">
        <v>513</v>
      </c>
      <c r="O6733" t="s">
        <v>265</v>
      </c>
      <c r="P6733">
        <v>2050</v>
      </c>
      <c r="Q6733">
        <v>30</v>
      </c>
    </row>
    <row r="6734" spans="1:17" x14ac:dyDescent="0.25">
      <c r="A6734" t="s">
        <v>523</v>
      </c>
      <c r="B6734" t="s">
        <v>524</v>
      </c>
      <c r="C6734" t="s">
        <v>494</v>
      </c>
      <c r="D6734" t="s">
        <v>361</v>
      </c>
      <c r="E6734" t="s">
        <v>525</v>
      </c>
      <c r="F6734" t="s">
        <v>260</v>
      </c>
      <c r="G6734" t="s">
        <v>218</v>
      </c>
      <c r="H6734" t="s">
        <v>317</v>
      </c>
      <c r="I6734" t="s">
        <v>318</v>
      </c>
      <c r="K6734" t="s">
        <v>221</v>
      </c>
      <c r="M6734" t="s">
        <v>344</v>
      </c>
      <c r="N6734" t="s">
        <v>513</v>
      </c>
      <c r="O6734" t="s">
        <v>194</v>
      </c>
      <c r="P6734">
        <v>2015</v>
      </c>
      <c r="Q6734">
        <v>0.3</v>
      </c>
    </row>
    <row r="6735" spans="1:17" x14ac:dyDescent="0.25">
      <c r="A6735" t="s">
        <v>523</v>
      </c>
      <c r="B6735" t="s">
        <v>524</v>
      </c>
      <c r="C6735" t="s">
        <v>494</v>
      </c>
      <c r="D6735" t="s">
        <v>361</v>
      </c>
      <c r="E6735" t="s">
        <v>525</v>
      </c>
      <c r="F6735" t="s">
        <v>260</v>
      </c>
      <c r="G6735" t="s">
        <v>218</v>
      </c>
      <c r="H6735" t="s">
        <v>317</v>
      </c>
      <c r="I6735" t="s">
        <v>318</v>
      </c>
      <c r="K6735" t="s">
        <v>221</v>
      </c>
      <c r="M6735" t="s">
        <v>344</v>
      </c>
      <c r="N6735" t="s">
        <v>513</v>
      </c>
      <c r="O6735" t="s">
        <v>194</v>
      </c>
      <c r="P6735">
        <v>2020</v>
      </c>
      <c r="Q6735">
        <v>0.3</v>
      </c>
    </row>
    <row r="6736" spans="1:17" x14ac:dyDescent="0.25">
      <c r="A6736" t="s">
        <v>523</v>
      </c>
      <c r="B6736" t="s">
        <v>524</v>
      </c>
      <c r="C6736" t="s">
        <v>494</v>
      </c>
      <c r="D6736" t="s">
        <v>361</v>
      </c>
      <c r="E6736" t="s">
        <v>525</v>
      </c>
      <c r="F6736" t="s">
        <v>260</v>
      </c>
      <c r="G6736" t="s">
        <v>218</v>
      </c>
      <c r="H6736" t="s">
        <v>317</v>
      </c>
      <c r="I6736" t="s">
        <v>318</v>
      </c>
      <c r="K6736" t="s">
        <v>221</v>
      </c>
      <c r="M6736" t="s">
        <v>344</v>
      </c>
      <c r="N6736" t="s">
        <v>513</v>
      </c>
      <c r="O6736" t="s">
        <v>264</v>
      </c>
      <c r="P6736">
        <v>2020</v>
      </c>
      <c r="Q6736">
        <v>0.1</v>
      </c>
    </row>
    <row r="6737" spans="1:17" x14ac:dyDescent="0.25">
      <c r="A6737" t="s">
        <v>523</v>
      </c>
      <c r="B6737" t="s">
        <v>524</v>
      </c>
      <c r="C6737" t="s">
        <v>494</v>
      </c>
      <c r="D6737" t="s">
        <v>361</v>
      </c>
      <c r="E6737" t="s">
        <v>525</v>
      </c>
      <c r="F6737" t="s">
        <v>260</v>
      </c>
      <c r="G6737" t="s">
        <v>218</v>
      </c>
      <c r="H6737" t="s">
        <v>317</v>
      </c>
      <c r="I6737" t="s">
        <v>318</v>
      </c>
      <c r="K6737" t="s">
        <v>221</v>
      </c>
      <c r="M6737" t="s">
        <v>344</v>
      </c>
      <c r="N6737" t="s">
        <v>513</v>
      </c>
      <c r="O6737" t="s">
        <v>265</v>
      </c>
      <c r="P6737">
        <v>2020</v>
      </c>
      <c r="Q6737">
        <v>2</v>
      </c>
    </row>
    <row r="6738" spans="1:17" x14ac:dyDescent="0.25">
      <c r="A6738" t="s">
        <v>523</v>
      </c>
      <c r="B6738" t="s">
        <v>524</v>
      </c>
      <c r="C6738" t="s">
        <v>494</v>
      </c>
      <c r="D6738" t="s">
        <v>361</v>
      </c>
      <c r="E6738" t="s">
        <v>525</v>
      </c>
      <c r="F6738" t="s">
        <v>260</v>
      </c>
      <c r="G6738" t="s">
        <v>218</v>
      </c>
      <c r="H6738" t="s">
        <v>317</v>
      </c>
      <c r="I6738" t="s">
        <v>318</v>
      </c>
      <c r="K6738" t="s">
        <v>221</v>
      </c>
      <c r="M6738" t="s">
        <v>344</v>
      </c>
      <c r="N6738" t="s">
        <v>513</v>
      </c>
      <c r="O6738" t="s">
        <v>194</v>
      </c>
      <c r="P6738">
        <v>2030</v>
      </c>
      <c r="Q6738">
        <v>0.3</v>
      </c>
    </row>
    <row r="6739" spans="1:17" x14ac:dyDescent="0.25">
      <c r="A6739" t="s">
        <v>523</v>
      </c>
      <c r="B6739" t="s">
        <v>524</v>
      </c>
      <c r="C6739" t="s">
        <v>494</v>
      </c>
      <c r="D6739" t="s">
        <v>361</v>
      </c>
      <c r="E6739" t="s">
        <v>525</v>
      </c>
      <c r="F6739" t="s">
        <v>260</v>
      </c>
      <c r="G6739" t="s">
        <v>218</v>
      </c>
      <c r="H6739" t="s">
        <v>317</v>
      </c>
      <c r="I6739" t="s">
        <v>318</v>
      </c>
      <c r="K6739" t="s">
        <v>221</v>
      </c>
      <c r="M6739" t="s">
        <v>344</v>
      </c>
      <c r="N6739" t="s">
        <v>513</v>
      </c>
      <c r="O6739" t="s">
        <v>194</v>
      </c>
      <c r="P6739">
        <v>2050</v>
      </c>
      <c r="Q6739">
        <v>0.3</v>
      </c>
    </row>
    <row r="6740" spans="1:17" x14ac:dyDescent="0.25">
      <c r="A6740" t="s">
        <v>523</v>
      </c>
      <c r="B6740" t="s">
        <v>524</v>
      </c>
      <c r="C6740" t="s">
        <v>494</v>
      </c>
      <c r="D6740" t="s">
        <v>361</v>
      </c>
      <c r="E6740" t="s">
        <v>525</v>
      </c>
      <c r="F6740" t="s">
        <v>260</v>
      </c>
      <c r="G6740" t="s">
        <v>218</v>
      </c>
      <c r="H6740" t="s">
        <v>317</v>
      </c>
      <c r="I6740" t="s">
        <v>318</v>
      </c>
      <c r="K6740" t="s">
        <v>221</v>
      </c>
      <c r="M6740" t="s">
        <v>344</v>
      </c>
      <c r="N6740" t="s">
        <v>513</v>
      </c>
      <c r="O6740" t="s">
        <v>264</v>
      </c>
      <c r="P6740">
        <v>2050</v>
      </c>
      <c r="Q6740">
        <v>0.1</v>
      </c>
    </row>
    <row r="6741" spans="1:17" x14ac:dyDescent="0.25">
      <c r="A6741" t="s">
        <v>523</v>
      </c>
      <c r="B6741" t="s">
        <v>524</v>
      </c>
      <c r="C6741" t="s">
        <v>494</v>
      </c>
      <c r="D6741" t="s">
        <v>361</v>
      </c>
      <c r="E6741" t="s">
        <v>525</v>
      </c>
      <c r="F6741" t="s">
        <v>260</v>
      </c>
      <c r="G6741" t="s">
        <v>218</v>
      </c>
      <c r="H6741" t="s">
        <v>317</v>
      </c>
      <c r="I6741" t="s">
        <v>318</v>
      </c>
      <c r="K6741" t="s">
        <v>221</v>
      </c>
      <c r="M6741" t="s">
        <v>344</v>
      </c>
      <c r="N6741" t="s">
        <v>513</v>
      </c>
      <c r="O6741" t="s">
        <v>265</v>
      </c>
      <c r="P6741">
        <v>2050</v>
      </c>
      <c r="Q6741">
        <v>1</v>
      </c>
    </row>
    <row r="6742" spans="1:17" x14ac:dyDescent="0.25">
      <c r="A6742" t="s">
        <v>523</v>
      </c>
      <c r="B6742" t="s">
        <v>524</v>
      </c>
      <c r="C6742" t="s">
        <v>494</v>
      </c>
      <c r="D6742" t="s">
        <v>361</v>
      </c>
      <c r="E6742" t="s">
        <v>525</v>
      </c>
      <c r="F6742" t="s">
        <v>260</v>
      </c>
      <c r="G6742" t="s">
        <v>218</v>
      </c>
      <c r="H6742" t="s">
        <v>229</v>
      </c>
      <c r="I6742" t="s">
        <v>230</v>
      </c>
      <c r="J6742" t="s">
        <v>231</v>
      </c>
      <c r="K6742" t="s">
        <v>191</v>
      </c>
      <c r="M6742" t="s">
        <v>344</v>
      </c>
      <c r="N6742" t="s">
        <v>513</v>
      </c>
      <c r="O6742" t="s">
        <v>194</v>
      </c>
      <c r="P6742">
        <v>2015</v>
      </c>
      <c r="Q6742">
        <v>0.95450000000000002</v>
      </c>
    </row>
    <row r="6743" spans="1:17" x14ac:dyDescent="0.25">
      <c r="A6743" t="s">
        <v>523</v>
      </c>
      <c r="B6743" t="s">
        <v>524</v>
      </c>
      <c r="C6743" t="s">
        <v>494</v>
      </c>
      <c r="D6743" t="s">
        <v>361</v>
      </c>
      <c r="E6743" t="s">
        <v>525</v>
      </c>
      <c r="F6743" t="s">
        <v>260</v>
      </c>
      <c r="G6743" t="s">
        <v>218</v>
      </c>
      <c r="H6743" t="s">
        <v>229</v>
      </c>
      <c r="I6743" t="s">
        <v>230</v>
      </c>
      <c r="J6743" t="s">
        <v>231</v>
      </c>
      <c r="K6743" t="s">
        <v>191</v>
      </c>
      <c r="M6743" t="s">
        <v>344</v>
      </c>
      <c r="N6743" t="s">
        <v>513</v>
      </c>
      <c r="O6743" t="s">
        <v>194</v>
      </c>
      <c r="P6743">
        <v>2020</v>
      </c>
      <c r="Q6743">
        <v>0.96360000000000001</v>
      </c>
    </row>
    <row r="6744" spans="1:17" x14ac:dyDescent="0.25">
      <c r="A6744" t="s">
        <v>523</v>
      </c>
      <c r="B6744" t="s">
        <v>524</v>
      </c>
      <c r="C6744" t="s">
        <v>494</v>
      </c>
      <c r="D6744" t="s">
        <v>361</v>
      </c>
      <c r="E6744" t="s">
        <v>525</v>
      </c>
      <c r="F6744" t="s">
        <v>260</v>
      </c>
      <c r="G6744" t="s">
        <v>218</v>
      </c>
      <c r="H6744" t="s">
        <v>229</v>
      </c>
      <c r="I6744" t="s">
        <v>230</v>
      </c>
      <c r="J6744" t="s">
        <v>231</v>
      </c>
      <c r="K6744" t="s">
        <v>191</v>
      </c>
      <c r="M6744" t="s">
        <v>344</v>
      </c>
      <c r="N6744" t="s">
        <v>513</v>
      </c>
      <c r="O6744" t="s">
        <v>264</v>
      </c>
      <c r="P6744">
        <v>2020</v>
      </c>
      <c r="Q6744">
        <v>0.90900000000000003</v>
      </c>
    </row>
    <row r="6745" spans="1:17" x14ac:dyDescent="0.25">
      <c r="A6745" t="s">
        <v>523</v>
      </c>
      <c r="B6745" t="s">
        <v>524</v>
      </c>
      <c r="C6745" t="s">
        <v>494</v>
      </c>
      <c r="D6745" t="s">
        <v>361</v>
      </c>
      <c r="E6745" t="s">
        <v>525</v>
      </c>
      <c r="F6745" t="s">
        <v>260</v>
      </c>
      <c r="G6745" t="s">
        <v>218</v>
      </c>
      <c r="H6745" t="s">
        <v>229</v>
      </c>
      <c r="I6745" t="s">
        <v>230</v>
      </c>
      <c r="J6745" t="s">
        <v>231</v>
      </c>
      <c r="K6745" t="s">
        <v>191</v>
      </c>
      <c r="M6745" t="s">
        <v>344</v>
      </c>
      <c r="N6745" t="s">
        <v>513</v>
      </c>
      <c r="O6745" t="s">
        <v>265</v>
      </c>
      <c r="P6745">
        <v>2020</v>
      </c>
      <c r="Q6745">
        <v>0.99817999999999996</v>
      </c>
    </row>
    <row r="6746" spans="1:17" x14ac:dyDescent="0.25">
      <c r="A6746" t="s">
        <v>523</v>
      </c>
      <c r="B6746" t="s">
        <v>524</v>
      </c>
      <c r="C6746" t="s">
        <v>494</v>
      </c>
      <c r="D6746" t="s">
        <v>361</v>
      </c>
      <c r="E6746" t="s">
        <v>525</v>
      </c>
      <c r="F6746" t="s">
        <v>260</v>
      </c>
      <c r="G6746" t="s">
        <v>218</v>
      </c>
      <c r="H6746" t="s">
        <v>229</v>
      </c>
      <c r="I6746" t="s">
        <v>230</v>
      </c>
      <c r="J6746" t="s">
        <v>231</v>
      </c>
      <c r="K6746" t="s">
        <v>191</v>
      </c>
      <c r="M6746" t="s">
        <v>344</v>
      </c>
      <c r="N6746" t="s">
        <v>513</v>
      </c>
      <c r="O6746" t="s">
        <v>194</v>
      </c>
      <c r="P6746">
        <v>2030</v>
      </c>
      <c r="Q6746">
        <v>0.9909</v>
      </c>
    </row>
    <row r="6747" spans="1:17" x14ac:dyDescent="0.25">
      <c r="A6747" t="s">
        <v>523</v>
      </c>
      <c r="B6747" t="s">
        <v>524</v>
      </c>
      <c r="C6747" t="s">
        <v>494</v>
      </c>
      <c r="D6747" t="s">
        <v>361</v>
      </c>
      <c r="E6747" t="s">
        <v>525</v>
      </c>
      <c r="F6747" t="s">
        <v>260</v>
      </c>
      <c r="G6747" t="s">
        <v>218</v>
      </c>
      <c r="H6747" t="s">
        <v>229</v>
      </c>
      <c r="I6747" t="s">
        <v>230</v>
      </c>
      <c r="J6747" t="s">
        <v>231</v>
      </c>
      <c r="K6747" t="s">
        <v>191</v>
      </c>
      <c r="M6747" t="s">
        <v>344</v>
      </c>
      <c r="N6747" t="s">
        <v>513</v>
      </c>
      <c r="O6747" t="s">
        <v>194</v>
      </c>
      <c r="P6747">
        <v>2050</v>
      </c>
      <c r="Q6747">
        <v>0.99817999999999996</v>
      </c>
    </row>
    <row r="6748" spans="1:17" x14ac:dyDescent="0.25">
      <c r="A6748" t="s">
        <v>523</v>
      </c>
      <c r="B6748" t="s">
        <v>524</v>
      </c>
      <c r="C6748" t="s">
        <v>494</v>
      </c>
      <c r="D6748" t="s">
        <v>361</v>
      </c>
      <c r="E6748" t="s">
        <v>525</v>
      </c>
      <c r="F6748" t="s">
        <v>260</v>
      </c>
      <c r="G6748" t="s">
        <v>218</v>
      </c>
      <c r="H6748" t="s">
        <v>229</v>
      </c>
      <c r="I6748" t="s">
        <v>230</v>
      </c>
      <c r="J6748" t="s">
        <v>231</v>
      </c>
      <c r="K6748" t="s">
        <v>191</v>
      </c>
      <c r="M6748" t="s">
        <v>344</v>
      </c>
      <c r="N6748" t="s">
        <v>513</v>
      </c>
      <c r="O6748" t="s">
        <v>264</v>
      </c>
      <c r="P6748">
        <v>2050</v>
      </c>
      <c r="Q6748">
        <v>0.95450000000000002</v>
      </c>
    </row>
    <row r="6749" spans="1:17" x14ac:dyDescent="0.25">
      <c r="A6749" t="s">
        <v>523</v>
      </c>
      <c r="B6749" t="s">
        <v>524</v>
      </c>
      <c r="C6749" t="s">
        <v>494</v>
      </c>
      <c r="D6749" t="s">
        <v>361</v>
      </c>
      <c r="E6749" t="s">
        <v>525</v>
      </c>
      <c r="F6749" t="s">
        <v>260</v>
      </c>
      <c r="G6749" t="s">
        <v>218</v>
      </c>
      <c r="H6749" t="s">
        <v>229</v>
      </c>
      <c r="I6749" t="s">
        <v>230</v>
      </c>
      <c r="J6749" t="s">
        <v>231</v>
      </c>
      <c r="K6749" t="s">
        <v>191</v>
      </c>
      <c r="M6749" t="s">
        <v>344</v>
      </c>
      <c r="N6749" t="s">
        <v>513</v>
      </c>
      <c r="O6749" t="s">
        <v>265</v>
      </c>
      <c r="P6749">
        <v>2050</v>
      </c>
      <c r="Q6749">
        <v>0.99909000000000003</v>
      </c>
    </row>
    <row r="6750" spans="1:17" x14ac:dyDescent="0.25">
      <c r="A6750" t="s">
        <v>523</v>
      </c>
      <c r="B6750" t="s">
        <v>524</v>
      </c>
      <c r="C6750" t="s">
        <v>494</v>
      </c>
      <c r="D6750" t="s">
        <v>361</v>
      </c>
      <c r="E6750" t="s">
        <v>525</v>
      </c>
      <c r="F6750" t="s">
        <v>260</v>
      </c>
      <c r="G6750" t="s">
        <v>233</v>
      </c>
      <c r="H6750" t="s">
        <v>287</v>
      </c>
      <c r="I6750" t="s">
        <v>240</v>
      </c>
      <c r="J6750" t="s">
        <v>288</v>
      </c>
      <c r="K6750" t="s">
        <v>241</v>
      </c>
      <c r="L6750" t="s">
        <v>237</v>
      </c>
      <c r="M6750" t="s">
        <v>497</v>
      </c>
      <c r="O6750" t="s">
        <v>194</v>
      </c>
      <c r="P6750">
        <v>2015</v>
      </c>
      <c r="Q6750">
        <v>2.1390191820000002</v>
      </c>
    </row>
    <row r="6751" spans="1:17" x14ac:dyDescent="0.25">
      <c r="A6751" t="s">
        <v>523</v>
      </c>
      <c r="B6751" t="s">
        <v>524</v>
      </c>
      <c r="C6751" t="s">
        <v>494</v>
      </c>
      <c r="D6751" t="s">
        <v>361</v>
      </c>
      <c r="E6751" t="s">
        <v>525</v>
      </c>
      <c r="F6751" t="s">
        <v>260</v>
      </c>
      <c r="G6751" t="s">
        <v>233</v>
      </c>
      <c r="H6751" t="s">
        <v>287</v>
      </c>
      <c r="I6751" t="s">
        <v>240</v>
      </c>
      <c r="J6751" t="s">
        <v>288</v>
      </c>
      <c r="K6751" t="s">
        <v>241</v>
      </c>
      <c r="L6751" t="s">
        <v>237</v>
      </c>
      <c r="M6751" t="s">
        <v>497</v>
      </c>
      <c r="O6751" t="s">
        <v>194</v>
      </c>
      <c r="P6751">
        <v>2020</v>
      </c>
      <c r="Q6751">
        <v>2.088207632</v>
      </c>
    </row>
    <row r="6752" spans="1:17" x14ac:dyDescent="0.25">
      <c r="A6752" t="s">
        <v>523</v>
      </c>
      <c r="B6752" t="s">
        <v>524</v>
      </c>
      <c r="C6752" t="s">
        <v>494</v>
      </c>
      <c r="D6752" t="s">
        <v>361</v>
      </c>
      <c r="E6752" t="s">
        <v>525</v>
      </c>
      <c r="F6752" t="s">
        <v>260</v>
      </c>
      <c r="G6752" t="s">
        <v>233</v>
      </c>
      <c r="H6752" t="s">
        <v>287</v>
      </c>
      <c r="I6752" t="s">
        <v>240</v>
      </c>
      <c r="J6752" t="s">
        <v>288</v>
      </c>
      <c r="K6752" t="s">
        <v>241</v>
      </c>
      <c r="L6752" t="s">
        <v>237</v>
      </c>
      <c r="M6752" t="s">
        <v>497</v>
      </c>
      <c r="O6752" t="s">
        <v>264</v>
      </c>
      <c r="P6752">
        <v>2020</v>
      </c>
      <c r="Q6752">
        <v>1.7299349550000001</v>
      </c>
    </row>
    <row r="6753" spans="1:17" x14ac:dyDescent="0.25">
      <c r="A6753" t="s">
        <v>523</v>
      </c>
      <c r="B6753" t="s">
        <v>524</v>
      </c>
      <c r="C6753" t="s">
        <v>494</v>
      </c>
      <c r="D6753" t="s">
        <v>361</v>
      </c>
      <c r="E6753" t="s">
        <v>525</v>
      </c>
      <c r="F6753" t="s">
        <v>260</v>
      </c>
      <c r="G6753" t="s">
        <v>233</v>
      </c>
      <c r="H6753" t="s">
        <v>287</v>
      </c>
      <c r="I6753" t="s">
        <v>240</v>
      </c>
      <c r="J6753" t="s">
        <v>288</v>
      </c>
      <c r="K6753" t="s">
        <v>241</v>
      </c>
      <c r="L6753" t="s">
        <v>237</v>
      </c>
      <c r="M6753" t="s">
        <v>497</v>
      </c>
      <c r="O6753" t="s">
        <v>265</v>
      </c>
      <c r="P6753">
        <v>2020</v>
      </c>
      <c r="Q6753">
        <v>2.4469524690000002</v>
      </c>
    </row>
    <row r="6754" spans="1:17" x14ac:dyDescent="0.25">
      <c r="A6754" t="s">
        <v>523</v>
      </c>
      <c r="B6754" t="s">
        <v>524</v>
      </c>
      <c r="C6754" t="s">
        <v>494</v>
      </c>
      <c r="D6754" t="s">
        <v>361</v>
      </c>
      <c r="E6754" t="s">
        <v>525</v>
      </c>
      <c r="F6754" t="s">
        <v>260</v>
      </c>
      <c r="G6754" t="s">
        <v>233</v>
      </c>
      <c r="H6754" t="s">
        <v>287</v>
      </c>
      <c r="I6754" t="s">
        <v>240</v>
      </c>
      <c r="J6754" t="s">
        <v>288</v>
      </c>
      <c r="K6754" t="s">
        <v>241</v>
      </c>
      <c r="L6754" t="s">
        <v>237</v>
      </c>
      <c r="M6754" t="s">
        <v>497</v>
      </c>
      <c r="O6754" t="s">
        <v>194</v>
      </c>
      <c r="P6754">
        <v>2030</v>
      </c>
      <c r="Q6754">
        <v>1.9842109670000001</v>
      </c>
    </row>
    <row r="6755" spans="1:17" x14ac:dyDescent="0.25">
      <c r="A6755" t="s">
        <v>523</v>
      </c>
      <c r="B6755" t="s">
        <v>524</v>
      </c>
      <c r="C6755" t="s">
        <v>494</v>
      </c>
      <c r="D6755" t="s">
        <v>361</v>
      </c>
      <c r="E6755" t="s">
        <v>525</v>
      </c>
      <c r="F6755" t="s">
        <v>260</v>
      </c>
      <c r="G6755" t="s">
        <v>233</v>
      </c>
      <c r="H6755" t="s">
        <v>287</v>
      </c>
      <c r="I6755" t="s">
        <v>240</v>
      </c>
      <c r="J6755" t="s">
        <v>288</v>
      </c>
      <c r="K6755" t="s">
        <v>241</v>
      </c>
      <c r="L6755" t="s">
        <v>237</v>
      </c>
      <c r="M6755" t="s">
        <v>497</v>
      </c>
      <c r="O6755" t="s">
        <v>194</v>
      </c>
      <c r="P6755">
        <v>2050</v>
      </c>
      <c r="Q6755">
        <v>1.8031287469999999</v>
      </c>
    </row>
    <row r="6756" spans="1:17" x14ac:dyDescent="0.25">
      <c r="A6756" t="s">
        <v>523</v>
      </c>
      <c r="B6756" t="s">
        <v>524</v>
      </c>
      <c r="C6756" t="s">
        <v>494</v>
      </c>
      <c r="D6756" t="s">
        <v>361</v>
      </c>
      <c r="E6756" t="s">
        <v>525</v>
      </c>
      <c r="F6756" t="s">
        <v>260</v>
      </c>
      <c r="G6756" t="s">
        <v>233</v>
      </c>
      <c r="H6756" t="s">
        <v>287</v>
      </c>
      <c r="I6756" t="s">
        <v>240</v>
      </c>
      <c r="J6756" t="s">
        <v>288</v>
      </c>
      <c r="K6756" t="s">
        <v>241</v>
      </c>
      <c r="L6756" t="s">
        <v>237</v>
      </c>
      <c r="M6756" t="s">
        <v>497</v>
      </c>
      <c r="O6756" t="s">
        <v>264</v>
      </c>
      <c r="P6756">
        <v>2050</v>
      </c>
      <c r="Q6756">
        <v>1.4270927790000001</v>
      </c>
    </row>
    <row r="6757" spans="1:17" x14ac:dyDescent="0.25">
      <c r="A6757" t="s">
        <v>523</v>
      </c>
      <c r="B6757" t="s">
        <v>524</v>
      </c>
      <c r="C6757" t="s">
        <v>494</v>
      </c>
      <c r="D6757" t="s">
        <v>361</v>
      </c>
      <c r="E6757" t="s">
        <v>525</v>
      </c>
      <c r="F6757" t="s">
        <v>260</v>
      </c>
      <c r="G6757" t="s">
        <v>233</v>
      </c>
      <c r="H6757" t="s">
        <v>287</v>
      </c>
      <c r="I6757" t="s">
        <v>240</v>
      </c>
      <c r="J6757" t="s">
        <v>288</v>
      </c>
      <c r="K6757" t="s">
        <v>241</v>
      </c>
      <c r="L6757" t="s">
        <v>237</v>
      </c>
      <c r="M6757" t="s">
        <v>497</v>
      </c>
      <c r="O6757" t="s">
        <v>265</v>
      </c>
      <c r="P6757">
        <v>2050</v>
      </c>
      <c r="Q6757">
        <v>2.458797213</v>
      </c>
    </row>
    <row r="6758" spans="1:17" x14ac:dyDescent="0.25">
      <c r="A6758" t="s">
        <v>523</v>
      </c>
      <c r="B6758" t="s">
        <v>524</v>
      </c>
      <c r="C6758" t="s">
        <v>494</v>
      </c>
      <c r="D6758" t="s">
        <v>361</v>
      </c>
      <c r="E6758" t="s">
        <v>525</v>
      </c>
      <c r="F6758" t="s">
        <v>260</v>
      </c>
      <c r="G6758" t="s">
        <v>233</v>
      </c>
      <c r="H6758" t="s">
        <v>289</v>
      </c>
      <c r="I6758" t="s">
        <v>240</v>
      </c>
      <c r="J6758" t="s">
        <v>290</v>
      </c>
      <c r="K6758" t="s">
        <v>241</v>
      </c>
      <c r="L6758" t="s">
        <v>237</v>
      </c>
      <c r="M6758" t="s">
        <v>497</v>
      </c>
      <c r="O6758" t="s">
        <v>194</v>
      </c>
      <c r="P6758">
        <v>2015</v>
      </c>
      <c r="Q6758">
        <v>1.325881321</v>
      </c>
    </row>
    <row r="6759" spans="1:17" x14ac:dyDescent="0.25">
      <c r="A6759" t="s">
        <v>523</v>
      </c>
      <c r="B6759" t="s">
        <v>524</v>
      </c>
      <c r="C6759" t="s">
        <v>494</v>
      </c>
      <c r="D6759" t="s">
        <v>361</v>
      </c>
      <c r="E6759" t="s">
        <v>525</v>
      </c>
      <c r="F6759" t="s">
        <v>260</v>
      </c>
      <c r="G6759" t="s">
        <v>233</v>
      </c>
      <c r="H6759" t="s">
        <v>289</v>
      </c>
      <c r="I6759" t="s">
        <v>240</v>
      </c>
      <c r="J6759" t="s">
        <v>290</v>
      </c>
      <c r="K6759" t="s">
        <v>241</v>
      </c>
      <c r="L6759" t="s">
        <v>237</v>
      </c>
      <c r="M6759" t="s">
        <v>497</v>
      </c>
      <c r="O6759" t="s">
        <v>194</v>
      </c>
      <c r="P6759">
        <v>2020</v>
      </c>
      <c r="Q6759">
        <v>1.2930641060000001</v>
      </c>
    </row>
    <row r="6760" spans="1:17" x14ac:dyDescent="0.25">
      <c r="A6760" t="s">
        <v>523</v>
      </c>
      <c r="B6760" t="s">
        <v>524</v>
      </c>
      <c r="C6760" t="s">
        <v>494</v>
      </c>
      <c r="D6760" t="s">
        <v>361</v>
      </c>
      <c r="E6760" t="s">
        <v>525</v>
      </c>
      <c r="F6760" t="s">
        <v>260</v>
      </c>
      <c r="G6760" t="s">
        <v>233</v>
      </c>
      <c r="H6760" t="s">
        <v>289</v>
      </c>
      <c r="I6760" t="s">
        <v>240</v>
      </c>
      <c r="J6760" t="s">
        <v>290</v>
      </c>
      <c r="K6760" t="s">
        <v>241</v>
      </c>
      <c r="L6760" t="s">
        <v>237</v>
      </c>
      <c r="M6760" t="s">
        <v>497</v>
      </c>
      <c r="O6760" t="s">
        <v>264</v>
      </c>
      <c r="P6760">
        <v>2020</v>
      </c>
      <c r="Q6760">
        <v>1.1269991239999999</v>
      </c>
    </row>
    <row r="6761" spans="1:17" x14ac:dyDescent="0.25">
      <c r="A6761" t="s">
        <v>523</v>
      </c>
      <c r="B6761" t="s">
        <v>524</v>
      </c>
      <c r="C6761" t="s">
        <v>494</v>
      </c>
      <c r="D6761" t="s">
        <v>361</v>
      </c>
      <c r="E6761" t="s">
        <v>525</v>
      </c>
      <c r="F6761" t="s">
        <v>260</v>
      </c>
      <c r="G6761" t="s">
        <v>233</v>
      </c>
      <c r="H6761" t="s">
        <v>289</v>
      </c>
      <c r="I6761" t="s">
        <v>240</v>
      </c>
      <c r="J6761" t="s">
        <v>290</v>
      </c>
      <c r="K6761" t="s">
        <v>241</v>
      </c>
      <c r="L6761" t="s">
        <v>237</v>
      </c>
      <c r="M6761" t="s">
        <v>497</v>
      </c>
      <c r="O6761" t="s">
        <v>265</v>
      </c>
      <c r="P6761">
        <v>2020</v>
      </c>
      <c r="Q6761">
        <v>1.52476352</v>
      </c>
    </row>
    <row r="6762" spans="1:17" x14ac:dyDescent="0.25">
      <c r="A6762" t="s">
        <v>523</v>
      </c>
      <c r="B6762" t="s">
        <v>524</v>
      </c>
      <c r="C6762" t="s">
        <v>494</v>
      </c>
      <c r="D6762" t="s">
        <v>361</v>
      </c>
      <c r="E6762" t="s">
        <v>525</v>
      </c>
      <c r="F6762" t="s">
        <v>260</v>
      </c>
      <c r="G6762" t="s">
        <v>233</v>
      </c>
      <c r="H6762" t="s">
        <v>289</v>
      </c>
      <c r="I6762" t="s">
        <v>240</v>
      </c>
      <c r="J6762" t="s">
        <v>290</v>
      </c>
      <c r="K6762" t="s">
        <v>241</v>
      </c>
      <c r="L6762" t="s">
        <v>237</v>
      </c>
      <c r="M6762" t="s">
        <v>497</v>
      </c>
      <c r="O6762" t="s">
        <v>194</v>
      </c>
      <c r="P6762">
        <v>2030</v>
      </c>
      <c r="Q6762">
        <v>1.226067604</v>
      </c>
    </row>
    <row r="6763" spans="1:17" x14ac:dyDescent="0.25">
      <c r="A6763" t="s">
        <v>523</v>
      </c>
      <c r="B6763" t="s">
        <v>524</v>
      </c>
      <c r="C6763" t="s">
        <v>494</v>
      </c>
      <c r="D6763" t="s">
        <v>361</v>
      </c>
      <c r="E6763" t="s">
        <v>525</v>
      </c>
      <c r="F6763" t="s">
        <v>260</v>
      </c>
      <c r="G6763" t="s">
        <v>233</v>
      </c>
      <c r="H6763" t="s">
        <v>289</v>
      </c>
      <c r="I6763" t="s">
        <v>240</v>
      </c>
      <c r="J6763" t="s">
        <v>290</v>
      </c>
      <c r="K6763" t="s">
        <v>241</v>
      </c>
      <c r="L6763" t="s">
        <v>237</v>
      </c>
      <c r="M6763" t="s">
        <v>497</v>
      </c>
      <c r="O6763" t="s">
        <v>194</v>
      </c>
      <c r="P6763">
        <v>2050</v>
      </c>
      <c r="Q6763">
        <v>1.1091136029999999</v>
      </c>
    </row>
    <row r="6764" spans="1:17" x14ac:dyDescent="0.25">
      <c r="A6764" t="s">
        <v>523</v>
      </c>
      <c r="B6764" t="s">
        <v>524</v>
      </c>
      <c r="C6764" t="s">
        <v>494</v>
      </c>
      <c r="D6764" t="s">
        <v>361</v>
      </c>
      <c r="E6764" t="s">
        <v>525</v>
      </c>
      <c r="F6764" t="s">
        <v>260</v>
      </c>
      <c r="G6764" t="s">
        <v>233</v>
      </c>
      <c r="H6764" t="s">
        <v>289</v>
      </c>
      <c r="I6764" t="s">
        <v>240</v>
      </c>
      <c r="J6764" t="s">
        <v>290</v>
      </c>
      <c r="K6764" t="s">
        <v>241</v>
      </c>
      <c r="L6764" t="s">
        <v>237</v>
      </c>
      <c r="M6764" t="s">
        <v>497</v>
      </c>
      <c r="O6764" t="s">
        <v>264</v>
      </c>
      <c r="P6764">
        <v>2050</v>
      </c>
      <c r="Q6764">
        <v>0.919550702</v>
      </c>
    </row>
    <row r="6765" spans="1:17" x14ac:dyDescent="0.25">
      <c r="A6765" t="s">
        <v>523</v>
      </c>
      <c r="B6765" t="s">
        <v>524</v>
      </c>
      <c r="C6765" t="s">
        <v>494</v>
      </c>
      <c r="D6765" t="s">
        <v>361</v>
      </c>
      <c r="E6765" t="s">
        <v>525</v>
      </c>
      <c r="F6765" t="s">
        <v>260</v>
      </c>
      <c r="G6765" t="s">
        <v>233</v>
      </c>
      <c r="H6765" t="s">
        <v>289</v>
      </c>
      <c r="I6765" t="s">
        <v>240</v>
      </c>
      <c r="J6765" t="s">
        <v>290</v>
      </c>
      <c r="K6765" t="s">
        <v>241</v>
      </c>
      <c r="L6765" t="s">
        <v>237</v>
      </c>
      <c r="M6765" t="s">
        <v>497</v>
      </c>
      <c r="O6765" t="s">
        <v>265</v>
      </c>
      <c r="P6765">
        <v>2050</v>
      </c>
      <c r="Q6765">
        <v>1.532584503</v>
      </c>
    </row>
    <row r="6766" spans="1:17" x14ac:dyDescent="0.25">
      <c r="A6766" t="s">
        <v>523</v>
      </c>
      <c r="B6766" t="s">
        <v>524</v>
      </c>
      <c r="C6766" t="s">
        <v>494</v>
      </c>
      <c r="D6766" t="s">
        <v>361</v>
      </c>
      <c r="E6766" t="s">
        <v>525</v>
      </c>
      <c r="F6766" t="s">
        <v>260</v>
      </c>
      <c r="G6766" t="s">
        <v>233</v>
      </c>
      <c r="H6766" t="s">
        <v>162</v>
      </c>
      <c r="I6766" t="s">
        <v>234</v>
      </c>
      <c r="J6766" t="s">
        <v>235</v>
      </c>
      <c r="K6766" t="s">
        <v>236</v>
      </c>
      <c r="L6766" t="s">
        <v>237</v>
      </c>
      <c r="M6766" t="s">
        <v>238</v>
      </c>
      <c r="O6766" t="s">
        <v>194</v>
      </c>
      <c r="P6766">
        <v>2015</v>
      </c>
      <c r="Q6766">
        <v>126000</v>
      </c>
    </row>
    <row r="6767" spans="1:17" x14ac:dyDescent="0.25">
      <c r="A6767" t="s">
        <v>523</v>
      </c>
      <c r="B6767" t="s">
        <v>524</v>
      </c>
      <c r="C6767" t="s">
        <v>494</v>
      </c>
      <c r="D6767" t="s">
        <v>361</v>
      </c>
      <c r="E6767" t="s">
        <v>525</v>
      </c>
      <c r="F6767" t="s">
        <v>260</v>
      </c>
      <c r="G6767" t="s">
        <v>233</v>
      </c>
      <c r="H6767" t="s">
        <v>162</v>
      </c>
      <c r="I6767" t="s">
        <v>234</v>
      </c>
      <c r="J6767" t="s">
        <v>235</v>
      </c>
      <c r="K6767" t="s">
        <v>236</v>
      </c>
      <c r="L6767" t="s">
        <v>237</v>
      </c>
      <c r="M6767" t="s">
        <v>238</v>
      </c>
      <c r="O6767" t="s">
        <v>194</v>
      </c>
      <c r="P6767">
        <v>2020</v>
      </c>
      <c r="Q6767">
        <v>122000</v>
      </c>
    </row>
    <row r="6768" spans="1:17" x14ac:dyDescent="0.25">
      <c r="A6768" t="s">
        <v>523</v>
      </c>
      <c r="B6768" t="s">
        <v>524</v>
      </c>
      <c r="C6768" t="s">
        <v>494</v>
      </c>
      <c r="D6768" t="s">
        <v>361</v>
      </c>
      <c r="E6768" t="s">
        <v>525</v>
      </c>
      <c r="F6768" t="s">
        <v>260</v>
      </c>
      <c r="G6768" t="s">
        <v>233</v>
      </c>
      <c r="H6768" t="s">
        <v>162</v>
      </c>
      <c r="I6768" t="s">
        <v>234</v>
      </c>
      <c r="J6768" t="s">
        <v>235</v>
      </c>
      <c r="K6768" t="s">
        <v>236</v>
      </c>
      <c r="L6768" t="s">
        <v>237</v>
      </c>
      <c r="M6768" t="s">
        <v>238</v>
      </c>
      <c r="O6768" t="s">
        <v>264</v>
      </c>
      <c r="P6768">
        <v>2020</v>
      </c>
      <c r="Q6768">
        <v>103000</v>
      </c>
    </row>
    <row r="6769" spans="1:17" x14ac:dyDescent="0.25">
      <c r="A6769" t="s">
        <v>523</v>
      </c>
      <c r="B6769" t="s">
        <v>524</v>
      </c>
      <c r="C6769" t="s">
        <v>494</v>
      </c>
      <c r="D6769" t="s">
        <v>361</v>
      </c>
      <c r="E6769" t="s">
        <v>525</v>
      </c>
      <c r="F6769" t="s">
        <v>260</v>
      </c>
      <c r="G6769" t="s">
        <v>233</v>
      </c>
      <c r="H6769" t="s">
        <v>162</v>
      </c>
      <c r="I6769" t="s">
        <v>234</v>
      </c>
      <c r="J6769" t="s">
        <v>235</v>
      </c>
      <c r="K6769" t="s">
        <v>236</v>
      </c>
      <c r="L6769" t="s">
        <v>237</v>
      </c>
      <c r="M6769" t="s">
        <v>238</v>
      </c>
      <c r="O6769" t="s">
        <v>265</v>
      </c>
      <c r="P6769">
        <v>2020</v>
      </c>
      <c r="Q6769">
        <v>142000</v>
      </c>
    </row>
    <row r="6770" spans="1:17" x14ac:dyDescent="0.25">
      <c r="A6770" t="s">
        <v>523</v>
      </c>
      <c r="B6770" t="s">
        <v>524</v>
      </c>
      <c r="C6770" t="s">
        <v>494</v>
      </c>
      <c r="D6770" t="s">
        <v>361</v>
      </c>
      <c r="E6770" t="s">
        <v>525</v>
      </c>
      <c r="F6770" t="s">
        <v>260</v>
      </c>
      <c r="G6770" t="s">
        <v>233</v>
      </c>
      <c r="H6770" t="s">
        <v>162</v>
      </c>
      <c r="I6770" t="s">
        <v>234</v>
      </c>
      <c r="J6770" t="s">
        <v>235</v>
      </c>
      <c r="K6770" t="s">
        <v>236</v>
      </c>
      <c r="L6770" t="s">
        <v>237</v>
      </c>
      <c r="M6770" t="s">
        <v>238</v>
      </c>
      <c r="O6770" t="s">
        <v>194</v>
      </c>
      <c r="P6770">
        <v>2030</v>
      </c>
      <c r="Q6770">
        <v>115000</v>
      </c>
    </row>
    <row r="6771" spans="1:17" x14ac:dyDescent="0.25">
      <c r="A6771" t="s">
        <v>523</v>
      </c>
      <c r="B6771" t="s">
        <v>524</v>
      </c>
      <c r="C6771" t="s">
        <v>494</v>
      </c>
      <c r="D6771" t="s">
        <v>361</v>
      </c>
      <c r="E6771" t="s">
        <v>525</v>
      </c>
      <c r="F6771" t="s">
        <v>260</v>
      </c>
      <c r="G6771" t="s">
        <v>233</v>
      </c>
      <c r="H6771" t="s">
        <v>162</v>
      </c>
      <c r="I6771" t="s">
        <v>234</v>
      </c>
      <c r="J6771" t="s">
        <v>235</v>
      </c>
      <c r="K6771" t="s">
        <v>236</v>
      </c>
      <c r="L6771" t="s">
        <v>237</v>
      </c>
      <c r="M6771" t="s">
        <v>238</v>
      </c>
      <c r="O6771" t="s">
        <v>194</v>
      </c>
      <c r="P6771">
        <v>2050</v>
      </c>
      <c r="Q6771">
        <v>103000</v>
      </c>
    </row>
    <row r="6772" spans="1:17" x14ac:dyDescent="0.25">
      <c r="A6772" t="s">
        <v>523</v>
      </c>
      <c r="B6772" t="s">
        <v>524</v>
      </c>
      <c r="C6772" t="s">
        <v>494</v>
      </c>
      <c r="D6772" t="s">
        <v>361</v>
      </c>
      <c r="E6772" t="s">
        <v>525</v>
      </c>
      <c r="F6772" t="s">
        <v>260</v>
      </c>
      <c r="G6772" t="s">
        <v>233</v>
      </c>
      <c r="H6772" t="s">
        <v>162</v>
      </c>
      <c r="I6772" t="s">
        <v>234</v>
      </c>
      <c r="J6772" t="s">
        <v>235</v>
      </c>
      <c r="K6772" t="s">
        <v>236</v>
      </c>
      <c r="L6772" t="s">
        <v>237</v>
      </c>
      <c r="M6772" t="s">
        <v>238</v>
      </c>
      <c r="O6772" t="s">
        <v>264</v>
      </c>
      <c r="P6772">
        <v>2050</v>
      </c>
      <c r="Q6772">
        <v>79000</v>
      </c>
    </row>
    <row r="6773" spans="1:17" x14ac:dyDescent="0.25">
      <c r="A6773" t="s">
        <v>523</v>
      </c>
      <c r="B6773" t="s">
        <v>524</v>
      </c>
      <c r="C6773" t="s">
        <v>494</v>
      </c>
      <c r="D6773" t="s">
        <v>361</v>
      </c>
      <c r="E6773" t="s">
        <v>525</v>
      </c>
      <c r="F6773" t="s">
        <v>260</v>
      </c>
      <c r="G6773" t="s">
        <v>233</v>
      </c>
      <c r="H6773" t="s">
        <v>162</v>
      </c>
      <c r="I6773" t="s">
        <v>234</v>
      </c>
      <c r="J6773" t="s">
        <v>235</v>
      </c>
      <c r="K6773" t="s">
        <v>236</v>
      </c>
      <c r="L6773" t="s">
        <v>237</v>
      </c>
      <c r="M6773" t="s">
        <v>238</v>
      </c>
      <c r="O6773" t="s">
        <v>265</v>
      </c>
      <c r="P6773">
        <v>2050</v>
      </c>
      <c r="Q6773">
        <v>133000</v>
      </c>
    </row>
    <row r="6774" spans="1:17" x14ac:dyDescent="0.25">
      <c r="A6774" t="s">
        <v>523</v>
      </c>
      <c r="B6774" t="s">
        <v>524</v>
      </c>
      <c r="C6774" t="s">
        <v>494</v>
      </c>
      <c r="D6774" t="s">
        <v>361</v>
      </c>
      <c r="E6774" t="s">
        <v>525</v>
      </c>
      <c r="F6774" t="s">
        <v>260</v>
      </c>
      <c r="G6774" t="s">
        <v>233</v>
      </c>
      <c r="H6774" t="s">
        <v>163</v>
      </c>
      <c r="I6774" t="s">
        <v>240</v>
      </c>
      <c r="J6774" t="s">
        <v>235</v>
      </c>
      <c r="K6774" t="s">
        <v>241</v>
      </c>
      <c r="L6774" t="s">
        <v>237</v>
      </c>
      <c r="M6774" t="s">
        <v>497</v>
      </c>
      <c r="N6774" t="s">
        <v>206</v>
      </c>
      <c r="O6774" t="s">
        <v>194</v>
      </c>
      <c r="P6774">
        <v>2015</v>
      </c>
      <c r="Q6774">
        <v>3.464900503</v>
      </c>
    </row>
    <row r="6775" spans="1:17" x14ac:dyDescent="0.25">
      <c r="A6775" t="s">
        <v>523</v>
      </c>
      <c r="B6775" t="s">
        <v>524</v>
      </c>
      <c r="C6775" t="s">
        <v>494</v>
      </c>
      <c r="D6775" t="s">
        <v>361</v>
      </c>
      <c r="E6775" t="s">
        <v>525</v>
      </c>
      <c r="F6775" t="s">
        <v>260</v>
      </c>
      <c r="G6775" t="s">
        <v>233</v>
      </c>
      <c r="H6775" t="s">
        <v>163</v>
      </c>
      <c r="I6775" t="s">
        <v>240</v>
      </c>
      <c r="J6775" t="s">
        <v>235</v>
      </c>
      <c r="K6775" t="s">
        <v>241</v>
      </c>
      <c r="L6775" t="s">
        <v>237</v>
      </c>
      <c r="M6775" t="s">
        <v>497</v>
      </c>
      <c r="N6775" t="s">
        <v>206</v>
      </c>
      <c r="O6775" t="s">
        <v>194</v>
      </c>
      <c r="P6775">
        <v>2020</v>
      </c>
      <c r="Q6775">
        <v>3.3812717380000001</v>
      </c>
    </row>
    <row r="6776" spans="1:17" x14ac:dyDescent="0.25">
      <c r="A6776" t="s">
        <v>523</v>
      </c>
      <c r="B6776" t="s">
        <v>524</v>
      </c>
      <c r="C6776" t="s">
        <v>494</v>
      </c>
      <c r="D6776" t="s">
        <v>361</v>
      </c>
      <c r="E6776" t="s">
        <v>525</v>
      </c>
      <c r="F6776" t="s">
        <v>260</v>
      </c>
      <c r="G6776" t="s">
        <v>233</v>
      </c>
      <c r="H6776" t="s">
        <v>163</v>
      </c>
      <c r="I6776" t="s">
        <v>240</v>
      </c>
      <c r="J6776" t="s">
        <v>235</v>
      </c>
      <c r="K6776" t="s">
        <v>241</v>
      </c>
      <c r="L6776" t="s">
        <v>237</v>
      </c>
      <c r="M6776" t="s">
        <v>497</v>
      </c>
      <c r="N6776" t="s">
        <v>206</v>
      </c>
      <c r="O6776" t="s">
        <v>264</v>
      </c>
      <c r="P6776">
        <v>2020</v>
      </c>
      <c r="Q6776">
        <v>2.8569340780000001</v>
      </c>
    </row>
    <row r="6777" spans="1:17" x14ac:dyDescent="0.25">
      <c r="A6777" t="s">
        <v>523</v>
      </c>
      <c r="B6777" t="s">
        <v>524</v>
      </c>
      <c r="C6777" t="s">
        <v>494</v>
      </c>
      <c r="D6777" t="s">
        <v>361</v>
      </c>
      <c r="E6777" t="s">
        <v>525</v>
      </c>
      <c r="F6777" t="s">
        <v>260</v>
      </c>
      <c r="G6777" t="s">
        <v>233</v>
      </c>
      <c r="H6777" t="s">
        <v>163</v>
      </c>
      <c r="I6777" t="s">
        <v>240</v>
      </c>
      <c r="J6777" t="s">
        <v>235</v>
      </c>
      <c r="K6777" t="s">
        <v>241</v>
      </c>
      <c r="L6777" t="s">
        <v>237</v>
      </c>
      <c r="M6777" t="s">
        <v>497</v>
      </c>
      <c r="N6777" t="s">
        <v>206</v>
      </c>
      <c r="O6777" t="s">
        <v>265</v>
      </c>
      <c r="P6777">
        <v>2020</v>
      </c>
      <c r="Q6777">
        <v>3.9717159889999998</v>
      </c>
    </row>
    <row r="6778" spans="1:17" x14ac:dyDescent="0.25">
      <c r="A6778" t="s">
        <v>523</v>
      </c>
      <c r="B6778" t="s">
        <v>524</v>
      </c>
      <c r="C6778" t="s">
        <v>494</v>
      </c>
      <c r="D6778" t="s">
        <v>361</v>
      </c>
      <c r="E6778" t="s">
        <v>525</v>
      </c>
      <c r="F6778" t="s">
        <v>260</v>
      </c>
      <c r="G6778" t="s">
        <v>233</v>
      </c>
      <c r="H6778" t="s">
        <v>163</v>
      </c>
      <c r="I6778" t="s">
        <v>240</v>
      </c>
      <c r="J6778" t="s">
        <v>235</v>
      </c>
      <c r="K6778" t="s">
        <v>241</v>
      </c>
      <c r="L6778" t="s">
        <v>237</v>
      </c>
      <c r="M6778" t="s">
        <v>497</v>
      </c>
      <c r="N6778" t="s">
        <v>206</v>
      </c>
      <c r="O6778" t="s">
        <v>194</v>
      </c>
      <c r="P6778">
        <v>2030</v>
      </c>
      <c r="Q6778">
        <v>3.2102785709999999</v>
      </c>
    </row>
    <row r="6779" spans="1:17" x14ac:dyDescent="0.25">
      <c r="A6779" t="s">
        <v>523</v>
      </c>
      <c r="B6779" t="s">
        <v>524</v>
      </c>
      <c r="C6779" t="s">
        <v>494</v>
      </c>
      <c r="D6779" t="s">
        <v>361</v>
      </c>
      <c r="E6779" t="s">
        <v>525</v>
      </c>
      <c r="F6779" t="s">
        <v>260</v>
      </c>
      <c r="G6779" t="s">
        <v>233</v>
      </c>
      <c r="H6779" t="s">
        <v>163</v>
      </c>
      <c r="I6779" t="s">
        <v>240</v>
      </c>
      <c r="J6779" t="s">
        <v>235</v>
      </c>
      <c r="K6779" t="s">
        <v>241</v>
      </c>
      <c r="L6779" t="s">
        <v>237</v>
      </c>
      <c r="M6779" t="s">
        <v>497</v>
      </c>
      <c r="N6779" t="s">
        <v>206</v>
      </c>
      <c r="O6779" t="s">
        <v>194</v>
      </c>
      <c r="P6779">
        <v>2050</v>
      </c>
      <c r="Q6779">
        <v>2.9122423500000001</v>
      </c>
    </row>
    <row r="6780" spans="1:17" x14ac:dyDescent="0.25">
      <c r="A6780" t="s">
        <v>523</v>
      </c>
      <c r="B6780" t="s">
        <v>524</v>
      </c>
      <c r="C6780" t="s">
        <v>494</v>
      </c>
      <c r="D6780" t="s">
        <v>361</v>
      </c>
      <c r="E6780" t="s">
        <v>525</v>
      </c>
      <c r="F6780" t="s">
        <v>260</v>
      </c>
      <c r="G6780" t="s">
        <v>233</v>
      </c>
      <c r="H6780" t="s">
        <v>163</v>
      </c>
      <c r="I6780" t="s">
        <v>240</v>
      </c>
      <c r="J6780" t="s">
        <v>235</v>
      </c>
      <c r="K6780" t="s">
        <v>241</v>
      </c>
      <c r="L6780" t="s">
        <v>237</v>
      </c>
      <c r="M6780" t="s">
        <v>497</v>
      </c>
      <c r="N6780" t="s">
        <v>206</v>
      </c>
      <c r="O6780" t="s">
        <v>264</v>
      </c>
      <c r="P6780">
        <v>2050</v>
      </c>
      <c r="Q6780">
        <v>2.3466434810000001</v>
      </c>
    </row>
    <row r="6781" spans="1:17" x14ac:dyDescent="0.25">
      <c r="A6781" t="s">
        <v>523</v>
      </c>
      <c r="B6781" t="s">
        <v>524</v>
      </c>
      <c r="C6781" t="s">
        <v>494</v>
      </c>
      <c r="D6781" t="s">
        <v>361</v>
      </c>
      <c r="E6781" t="s">
        <v>525</v>
      </c>
      <c r="F6781" t="s">
        <v>260</v>
      </c>
      <c r="G6781" t="s">
        <v>233</v>
      </c>
      <c r="H6781" t="s">
        <v>163</v>
      </c>
      <c r="I6781" t="s">
        <v>240</v>
      </c>
      <c r="J6781" t="s">
        <v>235</v>
      </c>
      <c r="K6781" t="s">
        <v>241</v>
      </c>
      <c r="L6781" t="s">
        <v>237</v>
      </c>
      <c r="M6781" t="s">
        <v>497</v>
      </c>
      <c r="N6781" t="s">
        <v>206</v>
      </c>
      <c r="O6781" t="s">
        <v>265</v>
      </c>
      <c r="P6781">
        <v>2050</v>
      </c>
      <c r="Q6781">
        <v>3.9913817159999998</v>
      </c>
    </row>
    <row r="6782" spans="1:17" x14ac:dyDescent="0.25">
      <c r="A6782" t="s">
        <v>523</v>
      </c>
      <c r="B6782" t="s">
        <v>524</v>
      </c>
      <c r="C6782" t="s">
        <v>494</v>
      </c>
      <c r="D6782" t="s">
        <v>361</v>
      </c>
      <c r="E6782" t="s">
        <v>525</v>
      </c>
      <c r="F6782" t="s">
        <v>260</v>
      </c>
      <c r="G6782" t="s">
        <v>233</v>
      </c>
      <c r="H6782" t="s">
        <v>164</v>
      </c>
      <c r="I6782" t="s">
        <v>4</v>
      </c>
      <c r="J6782" t="s">
        <v>235</v>
      </c>
      <c r="K6782" t="s">
        <v>242</v>
      </c>
      <c r="L6782" t="s">
        <v>237</v>
      </c>
      <c r="M6782" t="s">
        <v>379</v>
      </c>
      <c r="O6782" t="s">
        <v>194</v>
      </c>
      <c r="P6782">
        <v>2015</v>
      </c>
      <c r="Q6782">
        <v>2.1064432380000002</v>
      </c>
    </row>
    <row r="6783" spans="1:17" x14ac:dyDescent="0.25">
      <c r="A6783" t="s">
        <v>523</v>
      </c>
      <c r="B6783" t="s">
        <v>524</v>
      </c>
      <c r="C6783" t="s">
        <v>494</v>
      </c>
      <c r="D6783" t="s">
        <v>361</v>
      </c>
      <c r="E6783" t="s">
        <v>525</v>
      </c>
      <c r="F6783" t="s">
        <v>260</v>
      </c>
      <c r="G6783" t="s">
        <v>233</v>
      </c>
      <c r="H6783" t="s">
        <v>164</v>
      </c>
      <c r="I6783" t="s">
        <v>4</v>
      </c>
      <c r="J6783" t="s">
        <v>235</v>
      </c>
      <c r="K6783" t="s">
        <v>242</v>
      </c>
      <c r="L6783" t="s">
        <v>237</v>
      </c>
      <c r="M6783" t="s">
        <v>379</v>
      </c>
      <c r="O6783" t="s">
        <v>194</v>
      </c>
      <c r="P6783">
        <v>2020</v>
      </c>
      <c r="Q6783">
        <v>2.1064432389999999</v>
      </c>
    </row>
    <row r="6784" spans="1:17" x14ac:dyDescent="0.25">
      <c r="A6784" t="s">
        <v>523</v>
      </c>
      <c r="B6784" t="s">
        <v>524</v>
      </c>
      <c r="C6784" t="s">
        <v>494</v>
      </c>
      <c r="D6784" t="s">
        <v>361</v>
      </c>
      <c r="E6784" t="s">
        <v>525</v>
      </c>
      <c r="F6784" t="s">
        <v>260</v>
      </c>
      <c r="G6784" t="s">
        <v>233</v>
      </c>
      <c r="H6784" t="s">
        <v>164</v>
      </c>
      <c r="I6784" t="s">
        <v>4</v>
      </c>
      <c r="J6784" t="s">
        <v>235</v>
      </c>
      <c r="K6784" t="s">
        <v>242</v>
      </c>
      <c r="L6784" t="s">
        <v>237</v>
      </c>
      <c r="M6784" t="s">
        <v>379</v>
      </c>
      <c r="O6784" t="s">
        <v>264</v>
      </c>
      <c r="P6784">
        <v>2020</v>
      </c>
      <c r="Q6784">
        <v>1.617817933</v>
      </c>
    </row>
    <row r="6785" spans="1:17" x14ac:dyDescent="0.25">
      <c r="A6785" t="s">
        <v>523</v>
      </c>
      <c r="B6785" t="s">
        <v>524</v>
      </c>
      <c r="C6785" t="s">
        <v>494</v>
      </c>
      <c r="D6785" t="s">
        <v>361</v>
      </c>
      <c r="E6785" t="s">
        <v>525</v>
      </c>
      <c r="F6785" t="s">
        <v>260</v>
      </c>
      <c r="G6785" t="s">
        <v>233</v>
      </c>
      <c r="H6785" t="s">
        <v>164</v>
      </c>
      <c r="I6785" t="s">
        <v>4</v>
      </c>
      <c r="J6785" t="s">
        <v>235</v>
      </c>
      <c r="K6785" t="s">
        <v>242</v>
      </c>
      <c r="L6785" t="s">
        <v>237</v>
      </c>
      <c r="M6785" t="s">
        <v>379</v>
      </c>
      <c r="O6785" t="s">
        <v>265</v>
      </c>
      <c r="P6785">
        <v>2020</v>
      </c>
      <c r="Q6785">
        <v>2.3975484480000002</v>
      </c>
    </row>
    <row r="6786" spans="1:17" x14ac:dyDescent="0.25">
      <c r="A6786" t="s">
        <v>523</v>
      </c>
      <c r="B6786" t="s">
        <v>524</v>
      </c>
      <c r="C6786" t="s">
        <v>494</v>
      </c>
      <c r="D6786" t="s">
        <v>361</v>
      </c>
      <c r="E6786" t="s">
        <v>525</v>
      </c>
      <c r="F6786" t="s">
        <v>260</v>
      </c>
      <c r="G6786" t="s">
        <v>233</v>
      </c>
      <c r="H6786" t="s">
        <v>164</v>
      </c>
      <c r="I6786" t="s">
        <v>4</v>
      </c>
      <c r="J6786" t="s">
        <v>235</v>
      </c>
      <c r="K6786" t="s">
        <v>242</v>
      </c>
      <c r="L6786" t="s">
        <v>237</v>
      </c>
      <c r="M6786" t="s">
        <v>379</v>
      </c>
      <c r="O6786" t="s">
        <v>194</v>
      </c>
      <c r="P6786">
        <v>2030</v>
      </c>
      <c r="Q6786">
        <v>2.0997526419999999</v>
      </c>
    </row>
    <row r="6787" spans="1:17" x14ac:dyDescent="0.25">
      <c r="A6787" t="s">
        <v>523</v>
      </c>
      <c r="B6787" t="s">
        <v>524</v>
      </c>
      <c r="C6787" t="s">
        <v>494</v>
      </c>
      <c r="D6787" t="s">
        <v>361</v>
      </c>
      <c r="E6787" t="s">
        <v>525</v>
      </c>
      <c r="F6787" t="s">
        <v>260</v>
      </c>
      <c r="G6787" t="s">
        <v>233</v>
      </c>
      <c r="H6787" t="s">
        <v>164</v>
      </c>
      <c r="I6787" t="s">
        <v>4</v>
      </c>
      <c r="J6787" t="s">
        <v>235</v>
      </c>
      <c r="K6787" t="s">
        <v>242</v>
      </c>
      <c r="L6787" t="s">
        <v>237</v>
      </c>
      <c r="M6787" t="s">
        <v>379</v>
      </c>
      <c r="O6787" t="s">
        <v>194</v>
      </c>
      <c r="P6787">
        <v>2050</v>
      </c>
      <c r="Q6787">
        <v>2.0997526400000002</v>
      </c>
    </row>
    <row r="6788" spans="1:17" x14ac:dyDescent="0.25">
      <c r="A6788" t="s">
        <v>523</v>
      </c>
      <c r="B6788" t="s">
        <v>524</v>
      </c>
      <c r="C6788" t="s">
        <v>494</v>
      </c>
      <c r="D6788" t="s">
        <v>361</v>
      </c>
      <c r="E6788" t="s">
        <v>525</v>
      </c>
      <c r="F6788" t="s">
        <v>260</v>
      </c>
      <c r="G6788" t="s">
        <v>233</v>
      </c>
      <c r="H6788" t="s">
        <v>164</v>
      </c>
      <c r="I6788" t="s">
        <v>4</v>
      </c>
      <c r="J6788" t="s">
        <v>235</v>
      </c>
      <c r="K6788" t="s">
        <v>242</v>
      </c>
      <c r="L6788" t="s">
        <v>237</v>
      </c>
      <c r="M6788" t="s">
        <v>379</v>
      </c>
      <c r="O6788" t="s">
        <v>264</v>
      </c>
      <c r="P6788">
        <v>2050</v>
      </c>
      <c r="Q6788">
        <v>1.4231003840000001</v>
      </c>
    </row>
    <row r="6789" spans="1:17" x14ac:dyDescent="0.25">
      <c r="A6789" t="s">
        <v>523</v>
      </c>
      <c r="B6789" t="s">
        <v>524</v>
      </c>
      <c r="C6789" t="s">
        <v>494</v>
      </c>
      <c r="D6789" t="s">
        <v>361</v>
      </c>
      <c r="E6789" t="s">
        <v>525</v>
      </c>
      <c r="F6789" t="s">
        <v>260</v>
      </c>
      <c r="G6789" t="s">
        <v>233</v>
      </c>
      <c r="H6789" t="s">
        <v>164</v>
      </c>
      <c r="I6789" t="s">
        <v>4</v>
      </c>
      <c r="J6789" t="s">
        <v>235</v>
      </c>
      <c r="K6789" t="s">
        <v>242</v>
      </c>
      <c r="L6789" t="s">
        <v>237</v>
      </c>
      <c r="M6789" t="s">
        <v>379</v>
      </c>
      <c r="O6789" t="s">
        <v>265</v>
      </c>
      <c r="P6789">
        <v>2050</v>
      </c>
      <c r="Q6789">
        <v>2.5798429779999998</v>
      </c>
    </row>
    <row r="6790" spans="1:17" x14ac:dyDescent="0.25">
      <c r="A6790" t="s">
        <v>523</v>
      </c>
      <c r="B6790" t="s">
        <v>524</v>
      </c>
      <c r="C6790" t="s">
        <v>494</v>
      </c>
      <c r="D6790" t="s">
        <v>361</v>
      </c>
      <c r="E6790" t="s">
        <v>525</v>
      </c>
      <c r="F6790" t="s">
        <v>260</v>
      </c>
      <c r="G6790" t="s">
        <v>243</v>
      </c>
      <c r="H6790" t="s">
        <v>356</v>
      </c>
      <c r="I6790" t="s">
        <v>298</v>
      </c>
      <c r="K6790" t="s">
        <v>78</v>
      </c>
      <c r="N6790" t="s">
        <v>206</v>
      </c>
      <c r="O6790" t="s">
        <v>194</v>
      </c>
      <c r="P6790">
        <v>2015</v>
      </c>
      <c r="Q6790">
        <v>8</v>
      </c>
    </row>
    <row r="6791" spans="1:17" x14ac:dyDescent="0.25">
      <c r="A6791" t="s">
        <v>523</v>
      </c>
      <c r="B6791" t="s">
        <v>524</v>
      </c>
      <c r="C6791" t="s">
        <v>494</v>
      </c>
      <c r="D6791" t="s">
        <v>361</v>
      </c>
      <c r="E6791" t="s">
        <v>525</v>
      </c>
      <c r="F6791" t="s">
        <v>260</v>
      </c>
      <c r="G6791" t="s">
        <v>243</v>
      </c>
      <c r="H6791" t="s">
        <v>356</v>
      </c>
      <c r="I6791" t="s">
        <v>298</v>
      </c>
      <c r="K6791" t="s">
        <v>78</v>
      </c>
      <c r="N6791" t="s">
        <v>206</v>
      </c>
      <c r="O6791" t="s">
        <v>194</v>
      </c>
      <c r="P6791">
        <v>2020</v>
      </c>
      <c r="Q6791">
        <v>8</v>
      </c>
    </row>
    <row r="6792" spans="1:17" x14ac:dyDescent="0.25">
      <c r="A6792" t="s">
        <v>523</v>
      </c>
      <c r="B6792" t="s">
        <v>524</v>
      </c>
      <c r="C6792" t="s">
        <v>494</v>
      </c>
      <c r="D6792" t="s">
        <v>361</v>
      </c>
      <c r="E6792" t="s">
        <v>525</v>
      </c>
      <c r="F6792" t="s">
        <v>260</v>
      </c>
      <c r="G6792" t="s">
        <v>243</v>
      </c>
      <c r="H6792" t="s">
        <v>356</v>
      </c>
      <c r="I6792" t="s">
        <v>298</v>
      </c>
      <c r="K6792" t="s">
        <v>78</v>
      </c>
      <c r="N6792" t="s">
        <v>206</v>
      </c>
      <c r="O6792" t="s">
        <v>264</v>
      </c>
      <c r="P6792">
        <v>2020</v>
      </c>
      <c r="Q6792">
        <v>8</v>
      </c>
    </row>
    <row r="6793" spans="1:17" x14ac:dyDescent="0.25">
      <c r="A6793" t="s">
        <v>523</v>
      </c>
      <c r="B6793" t="s">
        <v>524</v>
      </c>
      <c r="C6793" t="s">
        <v>494</v>
      </c>
      <c r="D6793" t="s">
        <v>361</v>
      </c>
      <c r="E6793" t="s">
        <v>525</v>
      </c>
      <c r="F6793" t="s">
        <v>260</v>
      </c>
      <c r="G6793" t="s">
        <v>243</v>
      </c>
      <c r="H6793" t="s">
        <v>356</v>
      </c>
      <c r="I6793" t="s">
        <v>298</v>
      </c>
      <c r="K6793" t="s">
        <v>78</v>
      </c>
      <c r="N6793" t="s">
        <v>206</v>
      </c>
      <c r="O6793" t="s">
        <v>265</v>
      </c>
      <c r="P6793">
        <v>2020</v>
      </c>
      <c r="Q6793">
        <v>8</v>
      </c>
    </row>
    <row r="6794" spans="1:17" x14ac:dyDescent="0.25">
      <c r="A6794" t="s">
        <v>523</v>
      </c>
      <c r="B6794" t="s">
        <v>524</v>
      </c>
      <c r="C6794" t="s">
        <v>494</v>
      </c>
      <c r="D6794" t="s">
        <v>361</v>
      </c>
      <c r="E6794" t="s">
        <v>525</v>
      </c>
      <c r="F6794" t="s">
        <v>260</v>
      </c>
      <c r="G6794" t="s">
        <v>243</v>
      </c>
      <c r="H6794" t="s">
        <v>356</v>
      </c>
      <c r="I6794" t="s">
        <v>298</v>
      </c>
      <c r="K6794" t="s">
        <v>78</v>
      </c>
      <c r="N6794" t="s">
        <v>206</v>
      </c>
      <c r="O6794" t="s">
        <v>194</v>
      </c>
      <c r="P6794">
        <v>2030</v>
      </c>
      <c r="Q6794">
        <v>8</v>
      </c>
    </row>
    <row r="6795" spans="1:17" x14ac:dyDescent="0.25">
      <c r="A6795" t="s">
        <v>523</v>
      </c>
      <c r="B6795" t="s">
        <v>524</v>
      </c>
      <c r="C6795" t="s">
        <v>494</v>
      </c>
      <c r="D6795" t="s">
        <v>361</v>
      </c>
      <c r="E6795" t="s">
        <v>525</v>
      </c>
      <c r="F6795" t="s">
        <v>260</v>
      </c>
      <c r="G6795" t="s">
        <v>243</v>
      </c>
      <c r="H6795" t="s">
        <v>356</v>
      </c>
      <c r="I6795" t="s">
        <v>298</v>
      </c>
      <c r="K6795" t="s">
        <v>78</v>
      </c>
      <c r="N6795" t="s">
        <v>206</v>
      </c>
      <c r="O6795" t="s">
        <v>194</v>
      </c>
      <c r="P6795">
        <v>2050</v>
      </c>
      <c r="Q6795">
        <v>8</v>
      </c>
    </row>
    <row r="6796" spans="1:17" x14ac:dyDescent="0.25">
      <c r="A6796" t="s">
        <v>523</v>
      </c>
      <c r="B6796" t="s">
        <v>524</v>
      </c>
      <c r="C6796" t="s">
        <v>494</v>
      </c>
      <c r="D6796" t="s">
        <v>361</v>
      </c>
      <c r="E6796" t="s">
        <v>525</v>
      </c>
      <c r="F6796" t="s">
        <v>260</v>
      </c>
      <c r="G6796" t="s">
        <v>243</v>
      </c>
      <c r="H6796" t="s">
        <v>356</v>
      </c>
      <c r="I6796" t="s">
        <v>298</v>
      </c>
      <c r="K6796" t="s">
        <v>78</v>
      </c>
      <c r="N6796" t="s">
        <v>206</v>
      </c>
      <c r="O6796" t="s">
        <v>264</v>
      </c>
      <c r="P6796">
        <v>2050</v>
      </c>
      <c r="Q6796">
        <v>8</v>
      </c>
    </row>
    <row r="6797" spans="1:17" x14ac:dyDescent="0.25">
      <c r="A6797" t="s">
        <v>523</v>
      </c>
      <c r="B6797" t="s">
        <v>524</v>
      </c>
      <c r="C6797" t="s">
        <v>494</v>
      </c>
      <c r="D6797" t="s">
        <v>361</v>
      </c>
      <c r="E6797" t="s">
        <v>525</v>
      </c>
      <c r="F6797" t="s">
        <v>260</v>
      </c>
      <c r="G6797" t="s">
        <v>243</v>
      </c>
      <c r="H6797" t="s">
        <v>356</v>
      </c>
      <c r="I6797" t="s">
        <v>298</v>
      </c>
      <c r="K6797" t="s">
        <v>78</v>
      </c>
      <c r="N6797" t="s">
        <v>206</v>
      </c>
      <c r="O6797" t="s">
        <v>265</v>
      </c>
      <c r="P6797">
        <v>2050</v>
      </c>
      <c r="Q6797">
        <v>8</v>
      </c>
    </row>
    <row r="6798" spans="1:17" x14ac:dyDescent="0.25">
      <c r="A6798" t="s">
        <v>523</v>
      </c>
      <c r="B6798" t="s">
        <v>524</v>
      </c>
      <c r="C6798" t="s">
        <v>494</v>
      </c>
      <c r="D6798" t="s">
        <v>361</v>
      </c>
      <c r="E6798" t="s">
        <v>525</v>
      </c>
      <c r="F6798" t="s">
        <v>260</v>
      </c>
      <c r="G6798" t="s">
        <v>243</v>
      </c>
      <c r="H6798" t="s">
        <v>244</v>
      </c>
      <c r="I6798" t="s">
        <v>245</v>
      </c>
      <c r="J6798" t="s">
        <v>246</v>
      </c>
      <c r="K6798" t="s">
        <v>191</v>
      </c>
      <c r="O6798" t="s">
        <v>194</v>
      </c>
      <c r="P6798">
        <v>2015</v>
      </c>
      <c r="Q6798">
        <v>0.4</v>
      </c>
    </row>
    <row r="6799" spans="1:17" x14ac:dyDescent="0.25">
      <c r="A6799" t="s">
        <v>523</v>
      </c>
      <c r="B6799" t="s">
        <v>524</v>
      </c>
      <c r="C6799" t="s">
        <v>494</v>
      </c>
      <c r="D6799" t="s">
        <v>361</v>
      </c>
      <c r="E6799" t="s">
        <v>525</v>
      </c>
      <c r="F6799" t="s">
        <v>260</v>
      </c>
      <c r="G6799" t="s">
        <v>243</v>
      </c>
      <c r="H6799" t="s">
        <v>244</v>
      </c>
      <c r="I6799" t="s">
        <v>245</v>
      </c>
      <c r="J6799" t="s">
        <v>246</v>
      </c>
      <c r="K6799" t="s">
        <v>191</v>
      </c>
      <c r="O6799" t="s">
        <v>194</v>
      </c>
      <c r="P6799">
        <v>2020</v>
      </c>
      <c r="Q6799">
        <v>0.4</v>
      </c>
    </row>
    <row r="6800" spans="1:17" x14ac:dyDescent="0.25">
      <c r="A6800" t="s">
        <v>523</v>
      </c>
      <c r="B6800" t="s">
        <v>524</v>
      </c>
      <c r="C6800" t="s">
        <v>494</v>
      </c>
      <c r="D6800" t="s">
        <v>361</v>
      </c>
      <c r="E6800" t="s">
        <v>525</v>
      </c>
      <c r="F6800" t="s">
        <v>260</v>
      </c>
      <c r="G6800" t="s">
        <v>243</v>
      </c>
      <c r="H6800" t="s">
        <v>244</v>
      </c>
      <c r="I6800" t="s">
        <v>245</v>
      </c>
      <c r="J6800" t="s">
        <v>246</v>
      </c>
      <c r="K6800" t="s">
        <v>191</v>
      </c>
      <c r="O6800" t="s">
        <v>264</v>
      </c>
      <c r="P6800">
        <v>2020</v>
      </c>
      <c r="Q6800">
        <v>0.4</v>
      </c>
    </row>
    <row r="6801" spans="1:17" x14ac:dyDescent="0.25">
      <c r="A6801" t="s">
        <v>523</v>
      </c>
      <c r="B6801" t="s">
        <v>524</v>
      </c>
      <c r="C6801" t="s">
        <v>494</v>
      </c>
      <c r="D6801" t="s">
        <v>361</v>
      </c>
      <c r="E6801" t="s">
        <v>525</v>
      </c>
      <c r="F6801" t="s">
        <v>260</v>
      </c>
      <c r="G6801" t="s">
        <v>243</v>
      </c>
      <c r="H6801" t="s">
        <v>244</v>
      </c>
      <c r="I6801" t="s">
        <v>245</v>
      </c>
      <c r="J6801" t="s">
        <v>246</v>
      </c>
      <c r="K6801" t="s">
        <v>191</v>
      </c>
      <c r="O6801" t="s">
        <v>265</v>
      </c>
      <c r="P6801">
        <v>2020</v>
      </c>
      <c r="Q6801">
        <v>0.4</v>
      </c>
    </row>
    <row r="6802" spans="1:17" x14ac:dyDescent="0.25">
      <c r="A6802" t="s">
        <v>523</v>
      </c>
      <c r="B6802" t="s">
        <v>524</v>
      </c>
      <c r="C6802" t="s">
        <v>494</v>
      </c>
      <c r="D6802" t="s">
        <v>361</v>
      </c>
      <c r="E6802" t="s">
        <v>525</v>
      </c>
      <c r="F6802" t="s">
        <v>260</v>
      </c>
      <c r="G6802" t="s">
        <v>243</v>
      </c>
      <c r="H6802" t="s">
        <v>244</v>
      </c>
      <c r="I6802" t="s">
        <v>245</v>
      </c>
      <c r="J6802" t="s">
        <v>246</v>
      </c>
      <c r="K6802" t="s">
        <v>191</v>
      </c>
      <c r="O6802" t="s">
        <v>194</v>
      </c>
      <c r="P6802">
        <v>2030</v>
      </c>
      <c r="Q6802">
        <v>0.4</v>
      </c>
    </row>
    <row r="6803" spans="1:17" x14ac:dyDescent="0.25">
      <c r="A6803" t="s">
        <v>523</v>
      </c>
      <c r="B6803" t="s">
        <v>524</v>
      </c>
      <c r="C6803" t="s">
        <v>494</v>
      </c>
      <c r="D6803" t="s">
        <v>361</v>
      </c>
      <c r="E6803" t="s">
        <v>525</v>
      </c>
      <c r="F6803" t="s">
        <v>260</v>
      </c>
      <c r="G6803" t="s">
        <v>243</v>
      </c>
      <c r="H6803" t="s">
        <v>244</v>
      </c>
      <c r="I6803" t="s">
        <v>245</v>
      </c>
      <c r="J6803" t="s">
        <v>246</v>
      </c>
      <c r="K6803" t="s">
        <v>191</v>
      </c>
      <c r="O6803" t="s">
        <v>194</v>
      </c>
      <c r="P6803">
        <v>2050</v>
      </c>
      <c r="Q6803">
        <v>0.4</v>
      </c>
    </row>
    <row r="6804" spans="1:17" x14ac:dyDescent="0.25">
      <c r="A6804" t="s">
        <v>523</v>
      </c>
      <c r="B6804" t="s">
        <v>524</v>
      </c>
      <c r="C6804" t="s">
        <v>494</v>
      </c>
      <c r="D6804" t="s">
        <v>361</v>
      </c>
      <c r="E6804" t="s">
        <v>525</v>
      </c>
      <c r="F6804" t="s">
        <v>260</v>
      </c>
      <c r="G6804" t="s">
        <v>243</v>
      </c>
      <c r="H6804" t="s">
        <v>244</v>
      </c>
      <c r="I6804" t="s">
        <v>245</v>
      </c>
      <c r="J6804" t="s">
        <v>246</v>
      </c>
      <c r="K6804" t="s">
        <v>191</v>
      </c>
      <c r="O6804" t="s">
        <v>264</v>
      </c>
      <c r="P6804">
        <v>2050</v>
      </c>
      <c r="Q6804">
        <v>0.4</v>
      </c>
    </row>
    <row r="6805" spans="1:17" x14ac:dyDescent="0.25">
      <c r="A6805" t="s">
        <v>523</v>
      </c>
      <c r="B6805" t="s">
        <v>524</v>
      </c>
      <c r="C6805" t="s">
        <v>494</v>
      </c>
      <c r="D6805" t="s">
        <v>361</v>
      </c>
      <c r="E6805" t="s">
        <v>525</v>
      </c>
      <c r="F6805" t="s">
        <v>260</v>
      </c>
      <c r="G6805" t="s">
        <v>243</v>
      </c>
      <c r="H6805" t="s">
        <v>244</v>
      </c>
      <c r="I6805" t="s">
        <v>245</v>
      </c>
      <c r="J6805" t="s">
        <v>246</v>
      </c>
      <c r="K6805" t="s">
        <v>191</v>
      </c>
      <c r="O6805" t="s">
        <v>265</v>
      </c>
      <c r="P6805">
        <v>2050</v>
      </c>
      <c r="Q6805">
        <v>0.4</v>
      </c>
    </row>
    <row r="6806" spans="1:17" x14ac:dyDescent="0.25">
      <c r="A6806" t="s">
        <v>523</v>
      </c>
      <c r="B6806" t="s">
        <v>524</v>
      </c>
      <c r="C6806" t="s">
        <v>494</v>
      </c>
      <c r="D6806" t="s">
        <v>361</v>
      </c>
      <c r="E6806" t="s">
        <v>525</v>
      </c>
      <c r="F6806" t="s">
        <v>260</v>
      </c>
      <c r="G6806" t="s">
        <v>243</v>
      </c>
      <c r="H6806" t="s">
        <v>248</v>
      </c>
      <c r="I6806" t="s">
        <v>249</v>
      </c>
      <c r="J6806" t="s">
        <v>250</v>
      </c>
      <c r="K6806" t="s">
        <v>191</v>
      </c>
      <c r="O6806" t="s">
        <v>194</v>
      </c>
      <c r="P6806">
        <v>2015</v>
      </c>
      <c r="Q6806">
        <v>0.02</v>
      </c>
    </row>
    <row r="6807" spans="1:17" x14ac:dyDescent="0.25">
      <c r="A6807" t="s">
        <v>523</v>
      </c>
      <c r="B6807" t="s">
        <v>524</v>
      </c>
      <c r="C6807" t="s">
        <v>494</v>
      </c>
      <c r="D6807" t="s">
        <v>361</v>
      </c>
      <c r="E6807" t="s">
        <v>525</v>
      </c>
      <c r="F6807" t="s">
        <v>260</v>
      </c>
      <c r="G6807" t="s">
        <v>243</v>
      </c>
      <c r="H6807" t="s">
        <v>248</v>
      </c>
      <c r="I6807" t="s">
        <v>249</v>
      </c>
      <c r="J6807" t="s">
        <v>250</v>
      </c>
      <c r="K6807" t="s">
        <v>191</v>
      </c>
      <c r="O6807" t="s">
        <v>194</v>
      </c>
      <c r="P6807">
        <v>2020</v>
      </c>
      <c r="Q6807">
        <v>0.02</v>
      </c>
    </row>
    <row r="6808" spans="1:17" x14ac:dyDescent="0.25">
      <c r="A6808" t="s">
        <v>523</v>
      </c>
      <c r="B6808" t="s">
        <v>524</v>
      </c>
      <c r="C6808" t="s">
        <v>494</v>
      </c>
      <c r="D6808" t="s">
        <v>361</v>
      </c>
      <c r="E6808" t="s">
        <v>525</v>
      </c>
      <c r="F6808" t="s">
        <v>260</v>
      </c>
      <c r="G6808" t="s">
        <v>243</v>
      </c>
      <c r="H6808" t="s">
        <v>248</v>
      </c>
      <c r="I6808" t="s">
        <v>249</v>
      </c>
      <c r="J6808" t="s">
        <v>250</v>
      </c>
      <c r="K6808" t="s">
        <v>191</v>
      </c>
      <c r="O6808" t="s">
        <v>264</v>
      </c>
      <c r="P6808">
        <v>2020</v>
      </c>
      <c r="Q6808">
        <v>0.02</v>
      </c>
    </row>
    <row r="6809" spans="1:17" x14ac:dyDescent="0.25">
      <c r="A6809" t="s">
        <v>523</v>
      </c>
      <c r="B6809" t="s">
        <v>524</v>
      </c>
      <c r="C6809" t="s">
        <v>494</v>
      </c>
      <c r="D6809" t="s">
        <v>361</v>
      </c>
      <c r="E6809" t="s">
        <v>525</v>
      </c>
      <c r="F6809" t="s">
        <v>260</v>
      </c>
      <c r="G6809" t="s">
        <v>243</v>
      </c>
      <c r="H6809" t="s">
        <v>248</v>
      </c>
      <c r="I6809" t="s">
        <v>249</v>
      </c>
      <c r="J6809" t="s">
        <v>250</v>
      </c>
      <c r="K6809" t="s">
        <v>191</v>
      </c>
      <c r="O6809" t="s">
        <v>265</v>
      </c>
      <c r="P6809">
        <v>2020</v>
      </c>
      <c r="Q6809">
        <v>0.02</v>
      </c>
    </row>
    <row r="6810" spans="1:17" x14ac:dyDescent="0.25">
      <c r="A6810" t="s">
        <v>523</v>
      </c>
      <c r="B6810" t="s">
        <v>524</v>
      </c>
      <c r="C6810" t="s">
        <v>494</v>
      </c>
      <c r="D6810" t="s">
        <v>361</v>
      </c>
      <c r="E6810" t="s">
        <v>525</v>
      </c>
      <c r="F6810" t="s">
        <v>260</v>
      </c>
      <c r="G6810" t="s">
        <v>243</v>
      </c>
      <c r="H6810" t="s">
        <v>248</v>
      </c>
      <c r="I6810" t="s">
        <v>249</v>
      </c>
      <c r="J6810" t="s">
        <v>250</v>
      </c>
      <c r="K6810" t="s">
        <v>191</v>
      </c>
      <c r="O6810" t="s">
        <v>194</v>
      </c>
      <c r="P6810">
        <v>2030</v>
      </c>
      <c r="Q6810">
        <v>0.02</v>
      </c>
    </row>
    <row r="6811" spans="1:17" x14ac:dyDescent="0.25">
      <c r="A6811" t="s">
        <v>523</v>
      </c>
      <c r="B6811" t="s">
        <v>524</v>
      </c>
      <c r="C6811" t="s">
        <v>494</v>
      </c>
      <c r="D6811" t="s">
        <v>361</v>
      </c>
      <c r="E6811" t="s">
        <v>525</v>
      </c>
      <c r="F6811" t="s">
        <v>260</v>
      </c>
      <c r="G6811" t="s">
        <v>243</v>
      </c>
      <c r="H6811" t="s">
        <v>248</v>
      </c>
      <c r="I6811" t="s">
        <v>249</v>
      </c>
      <c r="J6811" t="s">
        <v>250</v>
      </c>
      <c r="K6811" t="s">
        <v>191</v>
      </c>
      <c r="O6811" t="s">
        <v>194</v>
      </c>
      <c r="P6811">
        <v>2050</v>
      </c>
      <c r="Q6811">
        <v>0.02</v>
      </c>
    </row>
    <row r="6812" spans="1:17" x14ac:dyDescent="0.25">
      <c r="A6812" t="s">
        <v>523</v>
      </c>
      <c r="B6812" t="s">
        <v>524</v>
      </c>
      <c r="C6812" t="s">
        <v>494</v>
      </c>
      <c r="D6812" t="s">
        <v>361</v>
      </c>
      <c r="E6812" t="s">
        <v>525</v>
      </c>
      <c r="F6812" t="s">
        <v>260</v>
      </c>
      <c r="G6812" t="s">
        <v>243</v>
      </c>
      <c r="H6812" t="s">
        <v>248</v>
      </c>
      <c r="I6812" t="s">
        <v>249</v>
      </c>
      <c r="J6812" t="s">
        <v>250</v>
      </c>
      <c r="K6812" t="s">
        <v>191</v>
      </c>
      <c r="O6812" t="s">
        <v>264</v>
      </c>
      <c r="P6812">
        <v>2050</v>
      </c>
      <c r="Q6812">
        <v>0.02</v>
      </c>
    </row>
    <row r="6813" spans="1:17" x14ac:dyDescent="0.25">
      <c r="A6813" t="s">
        <v>523</v>
      </c>
      <c r="B6813" t="s">
        <v>524</v>
      </c>
      <c r="C6813" t="s">
        <v>494</v>
      </c>
      <c r="D6813" t="s">
        <v>361</v>
      </c>
      <c r="E6813" t="s">
        <v>525</v>
      </c>
      <c r="F6813" t="s">
        <v>260</v>
      </c>
      <c r="G6813" t="s">
        <v>243</v>
      </c>
      <c r="H6813" t="s">
        <v>248</v>
      </c>
      <c r="I6813" t="s">
        <v>249</v>
      </c>
      <c r="J6813" t="s">
        <v>250</v>
      </c>
      <c r="K6813" t="s">
        <v>191</v>
      </c>
      <c r="O6813" t="s">
        <v>265</v>
      </c>
      <c r="P6813">
        <v>2050</v>
      </c>
      <c r="Q6813">
        <v>0.02</v>
      </c>
    </row>
    <row r="6814" spans="1:17" x14ac:dyDescent="0.25">
      <c r="A6814" t="s">
        <v>523</v>
      </c>
      <c r="B6814" t="s">
        <v>524</v>
      </c>
      <c r="C6814" t="s">
        <v>494</v>
      </c>
      <c r="D6814" t="s">
        <v>361</v>
      </c>
      <c r="E6814" t="s">
        <v>525</v>
      </c>
      <c r="F6814" t="s">
        <v>260</v>
      </c>
      <c r="G6814" t="s">
        <v>243</v>
      </c>
      <c r="H6814" t="s">
        <v>253</v>
      </c>
      <c r="I6814" t="s">
        <v>254</v>
      </c>
      <c r="J6814" t="s">
        <v>255</v>
      </c>
      <c r="K6814" t="s">
        <v>191</v>
      </c>
      <c r="M6814" t="s">
        <v>251</v>
      </c>
      <c r="N6814" t="s">
        <v>206</v>
      </c>
      <c r="O6814" t="s">
        <v>194</v>
      </c>
      <c r="P6814">
        <v>2015</v>
      </c>
      <c r="Q6814">
        <v>0.04</v>
      </c>
    </row>
    <row r="6815" spans="1:17" x14ac:dyDescent="0.25">
      <c r="A6815" t="s">
        <v>523</v>
      </c>
      <c r="B6815" t="s">
        <v>524</v>
      </c>
      <c r="C6815" t="s">
        <v>494</v>
      </c>
      <c r="D6815" t="s">
        <v>361</v>
      </c>
      <c r="E6815" t="s">
        <v>525</v>
      </c>
      <c r="F6815" t="s">
        <v>260</v>
      </c>
      <c r="G6815" t="s">
        <v>243</v>
      </c>
      <c r="H6815" t="s">
        <v>253</v>
      </c>
      <c r="I6815" t="s">
        <v>254</v>
      </c>
      <c r="J6815" t="s">
        <v>255</v>
      </c>
      <c r="K6815" t="s">
        <v>191</v>
      </c>
      <c r="M6815" t="s">
        <v>251</v>
      </c>
      <c r="N6815" t="s">
        <v>206</v>
      </c>
      <c r="O6815" t="s">
        <v>194</v>
      </c>
      <c r="P6815">
        <v>2020</v>
      </c>
      <c r="Q6815">
        <v>0.04</v>
      </c>
    </row>
    <row r="6816" spans="1:17" x14ac:dyDescent="0.25">
      <c r="A6816" t="s">
        <v>523</v>
      </c>
      <c r="B6816" t="s">
        <v>524</v>
      </c>
      <c r="C6816" t="s">
        <v>494</v>
      </c>
      <c r="D6816" t="s">
        <v>361</v>
      </c>
      <c r="E6816" t="s">
        <v>525</v>
      </c>
      <c r="F6816" t="s">
        <v>260</v>
      </c>
      <c r="G6816" t="s">
        <v>243</v>
      </c>
      <c r="H6816" t="s">
        <v>253</v>
      </c>
      <c r="I6816" t="s">
        <v>254</v>
      </c>
      <c r="J6816" t="s">
        <v>255</v>
      </c>
      <c r="K6816" t="s">
        <v>191</v>
      </c>
      <c r="M6816" t="s">
        <v>251</v>
      </c>
      <c r="N6816" t="s">
        <v>206</v>
      </c>
      <c r="O6816" t="s">
        <v>264</v>
      </c>
      <c r="P6816">
        <v>2020</v>
      </c>
      <c r="Q6816">
        <v>0.04</v>
      </c>
    </row>
    <row r="6817" spans="1:17" x14ac:dyDescent="0.25">
      <c r="A6817" t="s">
        <v>523</v>
      </c>
      <c r="B6817" t="s">
        <v>524</v>
      </c>
      <c r="C6817" t="s">
        <v>494</v>
      </c>
      <c r="D6817" t="s">
        <v>361</v>
      </c>
      <c r="E6817" t="s">
        <v>525</v>
      </c>
      <c r="F6817" t="s">
        <v>260</v>
      </c>
      <c r="G6817" t="s">
        <v>243</v>
      </c>
      <c r="H6817" t="s">
        <v>253</v>
      </c>
      <c r="I6817" t="s">
        <v>254</v>
      </c>
      <c r="J6817" t="s">
        <v>255</v>
      </c>
      <c r="K6817" t="s">
        <v>191</v>
      </c>
      <c r="M6817" t="s">
        <v>251</v>
      </c>
      <c r="N6817" t="s">
        <v>206</v>
      </c>
      <c r="O6817" t="s">
        <v>265</v>
      </c>
      <c r="P6817">
        <v>2020</v>
      </c>
      <c r="Q6817">
        <v>0.04</v>
      </c>
    </row>
    <row r="6818" spans="1:17" x14ac:dyDescent="0.25">
      <c r="A6818" t="s">
        <v>523</v>
      </c>
      <c r="B6818" t="s">
        <v>524</v>
      </c>
      <c r="C6818" t="s">
        <v>494</v>
      </c>
      <c r="D6818" t="s">
        <v>361</v>
      </c>
      <c r="E6818" t="s">
        <v>525</v>
      </c>
      <c r="F6818" t="s">
        <v>260</v>
      </c>
      <c r="G6818" t="s">
        <v>243</v>
      </c>
      <c r="H6818" t="s">
        <v>253</v>
      </c>
      <c r="I6818" t="s">
        <v>254</v>
      </c>
      <c r="J6818" t="s">
        <v>255</v>
      </c>
      <c r="K6818" t="s">
        <v>191</v>
      </c>
      <c r="M6818" t="s">
        <v>251</v>
      </c>
      <c r="N6818" t="s">
        <v>206</v>
      </c>
      <c r="O6818" t="s">
        <v>194</v>
      </c>
      <c r="P6818">
        <v>2030</v>
      </c>
      <c r="Q6818">
        <v>0.04</v>
      </c>
    </row>
    <row r="6819" spans="1:17" x14ac:dyDescent="0.25">
      <c r="A6819" t="s">
        <v>523</v>
      </c>
      <c r="B6819" t="s">
        <v>524</v>
      </c>
      <c r="C6819" t="s">
        <v>494</v>
      </c>
      <c r="D6819" t="s">
        <v>361</v>
      </c>
      <c r="E6819" t="s">
        <v>525</v>
      </c>
      <c r="F6819" t="s">
        <v>260</v>
      </c>
      <c r="G6819" t="s">
        <v>243</v>
      </c>
      <c r="H6819" t="s">
        <v>253</v>
      </c>
      <c r="I6819" t="s">
        <v>254</v>
      </c>
      <c r="J6819" t="s">
        <v>255</v>
      </c>
      <c r="K6819" t="s">
        <v>191</v>
      </c>
      <c r="M6819" t="s">
        <v>251</v>
      </c>
      <c r="N6819" t="s">
        <v>206</v>
      </c>
      <c r="O6819" t="s">
        <v>194</v>
      </c>
      <c r="P6819">
        <v>2050</v>
      </c>
      <c r="Q6819">
        <v>0.04</v>
      </c>
    </row>
    <row r="6820" spans="1:17" x14ac:dyDescent="0.25">
      <c r="A6820" t="s">
        <v>523</v>
      </c>
      <c r="B6820" t="s">
        <v>524</v>
      </c>
      <c r="C6820" t="s">
        <v>494</v>
      </c>
      <c r="D6820" t="s">
        <v>361</v>
      </c>
      <c r="E6820" t="s">
        <v>525</v>
      </c>
      <c r="F6820" t="s">
        <v>260</v>
      </c>
      <c r="G6820" t="s">
        <v>243</v>
      </c>
      <c r="H6820" t="s">
        <v>253</v>
      </c>
      <c r="I6820" t="s">
        <v>254</v>
      </c>
      <c r="J6820" t="s">
        <v>255</v>
      </c>
      <c r="K6820" t="s">
        <v>191</v>
      </c>
      <c r="M6820" t="s">
        <v>251</v>
      </c>
      <c r="N6820" t="s">
        <v>206</v>
      </c>
      <c r="O6820" t="s">
        <v>264</v>
      </c>
      <c r="P6820">
        <v>2050</v>
      </c>
      <c r="Q6820">
        <v>0.04</v>
      </c>
    </row>
    <row r="6821" spans="1:17" x14ac:dyDescent="0.25">
      <c r="A6821" t="s">
        <v>523</v>
      </c>
      <c r="B6821" t="s">
        <v>524</v>
      </c>
      <c r="C6821" t="s">
        <v>494</v>
      </c>
      <c r="D6821" t="s">
        <v>361</v>
      </c>
      <c r="E6821" t="s">
        <v>525</v>
      </c>
      <c r="F6821" t="s">
        <v>260</v>
      </c>
      <c r="G6821" t="s">
        <v>243</v>
      </c>
      <c r="H6821" t="s">
        <v>253</v>
      </c>
      <c r="I6821" t="s">
        <v>254</v>
      </c>
      <c r="J6821" t="s">
        <v>255</v>
      </c>
      <c r="K6821" t="s">
        <v>191</v>
      </c>
      <c r="M6821" t="s">
        <v>251</v>
      </c>
      <c r="N6821" t="s">
        <v>206</v>
      </c>
      <c r="O6821" t="s">
        <v>265</v>
      </c>
      <c r="P6821">
        <v>2050</v>
      </c>
      <c r="Q6821">
        <v>0.04</v>
      </c>
    </row>
    <row r="6822" spans="1:17" x14ac:dyDescent="0.25">
      <c r="A6822" t="s">
        <v>523</v>
      </c>
      <c r="B6822" t="s">
        <v>524</v>
      </c>
      <c r="C6822" t="s">
        <v>494</v>
      </c>
      <c r="D6822" t="s">
        <v>361</v>
      </c>
      <c r="E6822" t="s">
        <v>525</v>
      </c>
      <c r="F6822" t="s">
        <v>260</v>
      </c>
      <c r="G6822" t="s">
        <v>243</v>
      </c>
      <c r="H6822" t="s">
        <v>357</v>
      </c>
      <c r="I6822" t="s">
        <v>306</v>
      </c>
      <c r="K6822" t="s">
        <v>78</v>
      </c>
      <c r="M6822" t="s">
        <v>192</v>
      </c>
      <c r="N6822" t="s">
        <v>206</v>
      </c>
      <c r="O6822" t="s">
        <v>194</v>
      </c>
      <c r="P6822">
        <v>2015</v>
      </c>
      <c r="Q6822">
        <v>2</v>
      </c>
    </row>
    <row r="6823" spans="1:17" x14ac:dyDescent="0.25">
      <c r="A6823" t="s">
        <v>523</v>
      </c>
      <c r="B6823" t="s">
        <v>524</v>
      </c>
      <c r="C6823" t="s">
        <v>494</v>
      </c>
      <c r="D6823" t="s">
        <v>361</v>
      </c>
      <c r="E6823" t="s">
        <v>525</v>
      </c>
      <c r="F6823" t="s">
        <v>260</v>
      </c>
      <c r="G6823" t="s">
        <v>243</v>
      </c>
      <c r="H6823" t="s">
        <v>357</v>
      </c>
      <c r="I6823" t="s">
        <v>306</v>
      </c>
      <c r="K6823" t="s">
        <v>78</v>
      </c>
      <c r="M6823" t="s">
        <v>192</v>
      </c>
      <c r="N6823" t="s">
        <v>206</v>
      </c>
      <c r="O6823" t="s">
        <v>194</v>
      </c>
      <c r="P6823">
        <v>2020</v>
      </c>
      <c r="Q6823">
        <v>2</v>
      </c>
    </row>
    <row r="6824" spans="1:17" x14ac:dyDescent="0.25">
      <c r="A6824" t="s">
        <v>523</v>
      </c>
      <c r="B6824" t="s">
        <v>524</v>
      </c>
      <c r="C6824" t="s">
        <v>494</v>
      </c>
      <c r="D6824" t="s">
        <v>361</v>
      </c>
      <c r="E6824" t="s">
        <v>525</v>
      </c>
      <c r="F6824" t="s">
        <v>260</v>
      </c>
      <c r="G6824" t="s">
        <v>243</v>
      </c>
      <c r="H6824" t="s">
        <v>357</v>
      </c>
      <c r="I6824" t="s">
        <v>306</v>
      </c>
      <c r="K6824" t="s">
        <v>78</v>
      </c>
      <c r="M6824" t="s">
        <v>192</v>
      </c>
      <c r="N6824" t="s">
        <v>206</v>
      </c>
      <c r="O6824" t="s">
        <v>264</v>
      </c>
      <c r="P6824">
        <v>2020</v>
      </c>
      <c r="Q6824">
        <v>2</v>
      </c>
    </row>
    <row r="6825" spans="1:17" x14ac:dyDescent="0.25">
      <c r="A6825" t="s">
        <v>523</v>
      </c>
      <c r="B6825" t="s">
        <v>524</v>
      </c>
      <c r="C6825" t="s">
        <v>494</v>
      </c>
      <c r="D6825" t="s">
        <v>361</v>
      </c>
      <c r="E6825" t="s">
        <v>525</v>
      </c>
      <c r="F6825" t="s">
        <v>260</v>
      </c>
      <c r="G6825" t="s">
        <v>243</v>
      </c>
      <c r="H6825" t="s">
        <v>357</v>
      </c>
      <c r="I6825" t="s">
        <v>306</v>
      </c>
      <c r="K6825" t="s">
        <v>78</v>
      </c>
      <c r="M6825" t="s">
        <v>192</v>
      </c>
      <c r="N6825" t="s">
        <v>206</v>
      </c>
      <c r="O6825" t="s">
        <v>265</v>
      </c>
      <c r="P6825">
        <v>2020</v>
      </c>
      <c r="Q6825">
        <v>2</v>
      </c>
    </row>
    <row r="6826" spans="1:17" x14ac:dyDescent="0.25">
      <c r="A6826" t="s">
        <v>523</v>
      </c>
      <c r="B6826" t="s">
        <v>524</v>
      </c>
      <c r="C6826" t="s">
        <v>494</v>
      </c>
      <c r="D6826" t="s">
        <v>361</v>
      </c>
      <c r="E6826" t="s">
        <v>525</v>
      </c>
      <c r="F6826" t="s">
        <v>260</v>
      </c>
      <c r="G6826" t="s">
        <v>243</v>
      </c>
      <c r="H6826" t="s">
        <v>357</v>
      </c>
      <c r="I6826" t="s">
        <v>306</v>
      </c>
      <c r="K6826" t="s">
        <v>78</v>
      </c>
      <c r="M6826" t="s">
        <v>192</v>
      </c>
      <c r="N6826" t="s">
        <v>206</v>
      </c>
      <c r="O6826" t="s">
        <v>194</v>
      </c>
      <c r="P6826">
        <v>2030</v>
      </c>
      <c r="Q6826">
        <v>2</v>
      </c>
    </row>
    <row r="6827" spans="1:17" x14ac:dyDescent="0.25">
      <c r="A6827" t="s">
        <v>523</v>
      </c>
      <c r="B6827" t="s">
        <v>524</v>
      </c>
      <c r="C6827" t="s">
        <v>494</v>
      </c>
      <c r="D6827" t="s">
        <v>361</v>
      </c>
      <c r="E6827" t="s">
        <v>525</v>
      </c>
      <c r="F6827" t="s">
        <v>260</v>
      </c>
      <c r="G6827" t="s">
        <v>243</v>
      </c>
      <c r="H6827" t="s">
        <v>357</v>
      </c>
      <c r="I6827" t="s">
        <v>306</v>
      </c>
      <c r="K6827" t="s">
        <v>78</v>
      </c>
      <c r="M6827" t="s">
        <v>192</v>
      </c>
      <c r="N6827" t="s">
        <v>206</v>
      </c>
      <c r="O6827" t="s">
        <v>194</v>
      </c>
      <c r="P6827">
        <v>2050</v>
      </c>
      <c r="Q6827">
        <v>2</v>
      </c>
    </row>
    <row r="6828" spans="1:17" x14ac:dyDescent="0.25">
      <c r="A6828" t="s">
        <v>523</v>
      </c>
      <c r="B6828" t="s">
        <v>524</v>
      </c>
      <c r="C6828" t="s">
        <v>494</v>
      </c>
      <c r="D6828" t="s">
        <v>361</v>
      </c>
      <c r="E6828" t="s">
        <v>525</v>
      </c>
      <c r="F6828" t="s">
        <v>260</v>
      </c>
      <c r="G6828" t="s">
        <v>243</v>
      </c>
      <c r="H6828" t="s">
        <v>357</v>
      </c>
      <c r="I6828" t="s">
        <v>306</v>
      </c>
      <c r="K6828" t="s">
        <v>78</v>
      </c>
      <c r="M6828" t="s">
        <v>192</v>
      </c>
      <c r="N6828" t="s">
        <v>206</v>
      </c>
      <c r="O6828" t="s">
        <v>264</v>
      </c>
      <c r="P6828">
        <v>2050</v>
      </c>
      <c r="Q6828">
        <v>2</v>
      </c>
    </row>
    <row r="6829" spans="1:17" x14ac:dyDescent="0.25">
      <c r="A6829" t="s">
        <v>523</v>
      </c>
      <c r="B6829" t="s">
        <v>524</v>
      </c>
      <c r="C6829" t="s">
        <v>494</v>
      </c>
      <c r="D6829" t="s">
        <v>361</v>
      </c>
      <c r="E6829" t="s">
        <v>525</v>
      </c>
      <c r="F6829" t="s">
        <v>260</v>
      </c>
      <c r="G6829" t="s">
        <v>243</v>
      </c>
      <c r="H6829" t="s">
        <v>357</v>
      </c>
      <c r="I6829" t="s">
        <v>306</v>
      </c>
      <c r="K6829" t="s">
        <v>78</v>
      </c>
      <c r="M6829" t="s">
        <v>192</v>
      </c>
      <c r="N6829" t="s">
        <v>206</v>
      </c>
      <c r="O6829" t="s">
        <v>265</v>
      </c>
      <c r="P6829">
        <v>2050</v>
      </c>
      <c r="Q6829">
        <v>2</v>
      </c>
    </row>
    <row r="6830" spans="1:17" x14ac:dyDescent="0.25">
      <c r="A6830" t="s">
        <v>523</v>
      </c>
      <c r="B6830" t="s">
        <v>524</v>
      </c>
      <c r="C6830" t="s">
        <v>494</v>
      </c>
      <c r="D6830" t="s">
        <v>361</v>
      </c>
      <c r="E6830" t="s">
        <v>525</v>
      </c>
      <c r="F6830" t="s">
        <v>260</v>
      </c>
      <c r="G6830" t="s">
        <v>188</v>
      </c>
      <c r="H6830" t="s">
        <v>429</v>
      </c>
      <c r="I6830" t="s">
        <v>240</v>
      </c>
      <c r="J6830" t="s">
        <v>288</v>
      </c>
      <c r="K6830" t="s">
        <v>430</v>
      </c>
      <c r="L6830" t="s">
        <v>237</v>
      </c>
      <c r="M6830" t="s">
        <v>368</v>
      </c>
      <c r="O6830" t="s">
        <v>194</v>
      </c>
      <c r="P6830">
        <v>2015</v>
      </c>
      <c r="Q6830">
        <v>0.67403370299999998</v>
      </c>
    </row>
    <row r="6831" spans="1:17" x14ac:dyDescent="0.25">
      <c r="A6831" t="s">
        <v>523</v>
      </c>
      <c r="B6831" t="s">
        <v>524</v>
      </c>
      <c r="C6831" t="s">
        <v>494</v>
      </c>
      <c r="D6831" t="s">
        <v>361</v>
      </c>
      <c r="E6831" t="s">
        <v>525</v>
      </c>
      <c r="F6831" t="s">
        <v>260</v>
      </c>
      <c r="G6831" t="s">
        <v>188</v>
      </c>
      <c r="H6831" t="s">
        <v>429</v>
      </c>
      <c r="I6831" t="s">
        <v>240</v>
      </c>
      <c r="J6831" t="s">
        <v>288</v>
      </c>
      <c r="K6831" t="s">
        <v>430</v>
      </c>
      <c r="L6831" t="s">
        <v>237</v>
      </c>
      <c r="M6831" t="s">
        <v>368</v>
      </c>
      <c r="O6831" t="s">
        <v>194</v>
      </c>
      <c r="P6831">
        <v>2020</v>
      </c>
      <c r="Q6831">
        <v>0.65802229999999995</v>
      </c>
    </row>
    <row r="6832" spans="1:17" x14ac:dyDescent="0.25">
      <c r="A6832" t="s">
        <v>523</v>
      </c>
      <c r="B6832" t="s">
        <v>524</v>
      </c>
      <c r="C6832" t="s">
        <v>494</v>
      </c>
      <c r="D6832" t="s">
        <v>361</v>
      </c>
      <c r="E6832" t="s">
        <v>525</v>
      </c>
      <c r="F6832" t="s">
        <v>260</v>
      </c>
      <c r="G6832" t="s">
        <v>188</v>
      </c>
      <c r="H6832" t="s">
        <v>429</v>
      </c>
      <c r="I6832" t="s">
        <v>240</v>
      </c>
      <c r="J6832" t="s">
        <v>288</v>
      </c>
      <c r="K6832" t="s">
        <v>430</v>
      </c>
      <c r="L6832" t="s">
        <v>237</v>
      </c>
      <c r="M6832" t="s">
        <v>368</v>
      </c>
      <c r="O6832" t="s">
        <v>264</v>
      </c>
      <c r="P6832">
        <v>2020</v>
      </c>
      <c r="Q6832">
        <v>0.54512576199999996</v>
      </c>
    </row>
    <row r="6833" spans="1:17" x14ac:dyDescent="0.25">
      <c r="A6833" t="s">
        <v>523</v>
      </c>
      <c r="B6833" t="s">
        <v>524</v>
      </c>
      <c r="C6833" t="s">
        <v>494</v>
      </c>
      <c r="D6833" t="s">
        <v>361</v>
      </c>
      <c r="E6833" t="s">
        <v>525</v>
      </c>
      <c r="F6833" t="s">
        <v>260</v>
      </c>
      <c r="G6833" t="s">
        <v>188</v>
      </c>
      <c r="H6833" t="s">
        <v>429</v>
      </c>
      <c r="I6833" t="s">
        <v>240</v>
      </c>
      <c r="J6833" t="s">
        <v>288</v>
      </c>
      <c r="K6833" t="s">
        <v>430</v>
      </c>
      <c r="L6833" t="s">
        <v>237</v>
      </c>
      <c r="M6833" t="s">
        <v>368</v>
      </c>
      <c r="O6833" t="s">
        <v>265</v>
      </c>
      <c r="P6833">
        <v>2020</v>
      </c>
      <c r="Q6833">
        <v>0.77106762100000004</v>
      </c>
    </row>
    <row r="6834" spans="1:17" x14ac:dyDescent="0.25">
      <c r="A6834" t="s">
        <v>523</v>
      </c>
      <c r="B6834" t="s">
        <v>524</v>
      </c>
      <c r="C6834" t="s">
        <v>494</v>
      </c>
      <c r="D6834" t="s">
        <v>361</v>
      </c>
      <c r="E6834" t="s">
        <v>525</v>
      </c>
      <c r="F6834" t="s">
        <v>260</v>
      </c>
      <c r="G6834" t="s">
        <v>188</v>
      </c>
      <c r="H6834" t="s">
        <v>429</v>
      </c>
      <c r="I6834" t="s">
        <v>240</v>
      </c>
      <c r="J6834" t="s">
        <v>288</v>
      </c>
      <c r="K6834" t="s">
        <v>430</v>
      </c>
      <c r="L6834" t="s">
        <v>237</v>
      </c>
      <c r="M6834" t="s">
        <v>368</v>
      </c>
      <c r="O6834" t="s">
        <v>194</v>
      </c>
      <c r="P6834">
        <v>2030</v>
      </c>
      <c r="Q6834">
        <v>0.62717859099999995</v>
      </c>
    </row>
    <row r="6835" spans="1:17" x14ac:dyDescent="0.25">
      <c r="A6835" t="s">
        <v>523</v>
      </c>
      <c r="B6835" t="s">
        <v>524</v>
      </c>
      <c r="C6835" t="s">
        <v>494</v>
      </c>
      <c r="D6835" t="s">
        <v>361</v>
      </c>
      <c r="E6835" t="s">
        <v>525</v>
      </c>
      <c r="F6835" t="s">
        <v>260</v>
      </c>
      <c r="G6835" t="s">
        <v>188</v>
      </c>
      <c r="H6835" t="s">
        <v>429</v>
      </c>
      <c r="I6835" t="s">
        <v>240</v>
      </c>
      <c r="J6835" t="s">
        <v>288</v>
      </c>
      <c r="K6835" t="s">
        <v>430</v>
      </c>
      <c r="L6835" t="s">
        <v>237</v>
      </c>
      <c r="M6835" t="s">
        <v>368</v>
      </c>
      <c r="O6835" t="s">
        <v>194</v>
      </c>
      <c r="P6835">
        <v>2050</v>
      </c>
      <c r="Q6835">
        <v>0.56994128499999996</v>
      </c>
    </row>
    <row r="6836" spans="1:17" x14ac:dyDescent="0.25">
      <c r="A6836" t="s">
        <v>523</v>
      </c>
      <c r="B6836" t="s">
        <v>524</v>
      </c>
      <c r="C6836" t="s">
        <v>494</v>
      </c>
      <c r="D6836" t="s">
        <v>361</v>
      </c>
      <c r="E6836" t="s">
        <v>525</v>
      </c>
      <c r="F6836" t="s">
        <v>260</v>
      </c>
      <c r="G6836" t="s">
        <v>188</v>
      </c>
      <c r="H6836" t="s">
        <v>429</v>
      </c>
      <c r="I6836" t="s">
        <v>240</v>
      </c>
      <c r="J6836" t="s">
        <v>288</v>
      </c>
      <c r="K6836" t="s">
        <v>430</v>
      </c>
      <c r="L6836" t="s">
        <v>237</v>
      </c>
      <c r="M6836" t="s">
        <v>368</v>
      </c>
      <c r="O6836" t="s">
        <v>264</v>
      </c>
      <c r="P6836">
        <v>2050</v>
      </c>
      <c r="Q6836">
        <v>0.45108209500000002</v>
      </c>
    </row>
    <row r="6837" spans="1:17" x14ac:dyDescent="0.25">
      <c r="A6837" t="s">
        <v>523</v>
      </c>
      <c r="B6837" t="s">
        <v>524</v>
      </c>
      <c r="C6837" t="s">
        <v>494</v>
      </c>
      <c r="D6837" t="s">
        <v>361</v>
      </c>
      <c r="E6837" t="s">
        <v>525</v>
      </c>
      <c r="F6837" t="s">
        <v>260</v>
      </c>
      <c r="G6837" t="s">
        <v>188</v>
      </c>
      <c r="H6837" t="s">
        <v>429</v>
      </c>
      <c r="I6837" t="s">
        <v>240</v>
      </c>
      <c r="J6837" t="s">
        <v>288</v>
      </c>
      <c r="K6837" t="s">
        <v>430</v>
      </c>
      <c r="L6837" t="s">
        <v>237</v>
      </c>
      <c r="M6837" t="s">
        <v>368</v>
      </c>
      <c r="O6837" t="s">
        <v>265</v>
      </c>
      <c r="P6837">
        <v>2050</v>
      </c>
      <c r="Q6837">
        <v>0.77718801000000004</v>
      </c>
    </row>
    <row r="6838" spans="1:17" x14ac:dyDescent="0.25">
      <c r="A6838" t="s">
        <v>523</v>
      </c>
      <c r="B6838" t="s">
        <v>524</v>
      </c>
      <c r="C6838" t="s">
        <v>494</v>
      </c>
      <c r="D6838" t="s">
        <v>361</v>
      </c>
      <c r="E6838" t="s">
        <v>525</v>
      </c>
      <c r="F6838" t="s">
        <v>260</v>
      </c>
      <c r="G6838" t="s">
        <v>188</v>
      </c>
      <c r="H6838" t="s">
        <v>431</v>
      </c>
      <c r="I6838" t="s">
        <v>240</v>
      </c>
      <c r="J6838" t="s">
        <v>290</v>
      </c>
      <c r="K6838" t="s">
        <v>430</v>
      </c>
      <c r="L6838" t="s">
        <v>237</v>
      </c>
      <c r="M6838" t="s">
        <v>368</v>
      </c>
      <c r="O6838" t="s">
        <v>194</v>
      </c>
      <c r="P6838">
        <v>2015</v>
      </c>
      <c r="Q6838">
        <v>0.41780303000000002</v>
      </c>
    </row>
    <row r="6839" spans="1:17" x14ac:dyDescent="0.25">
      <c r="A6839" t="s">
        <v>523</v>
      </c>
      <c r="B6839" t="s">
        <v>524</v>
      </c>
      <c r="C6839" t="s">
        <v>494</v>
      </c>
      <c r="D6839" t="s">
        <v>361</v>
      </c>
      <c r="E6839" t="s">
        <v>525</v>
      </c>
      <c r="F6839" t="s">
        <v>260</v>
      </c>
      <c r="G6839" t="s">
        <v>188</v>
      </c>
      <c r="H6839" t="s">
        <v>431</v>
      </c>
      <c r="I6839" t="s">
        <v>240</v>
      </c>
      <c r="J6839" t="s">
        <v>290</v>
      </c>
      <c r="K6839" t="s">
        <v>430</v>
      </c>
      <c r="L6839" t="s">
        <v>237</v>
      </c>
      <c r="M6839" t="s">
        <v>368</v>
      </c>
      <c r="O6839" t="s">
        <v>194</v>
      </c>
      <c r="P6839">
        <v>2020</v>
      </c>
      <c r="Q6839">
        <v>0.407461884</v>
      </c>
    </row>
    <row r="6840" spans="1:17" x14ac:dyDescent="0.25">
      <c r="A6840" t="s">
        <v>523</v>
      </c>
      <c r="B6840" t="s">
        <v>524</v>
      </c>
      <c r="C6840" t="s">
        <v>494</v>
      </c>
      <c r="D6840" t="s">
        <v>361</v>
      </c>
      <c r="E6840" t="s">
        <v>525</v>
      </c>
      <c r="F6840" t="s">
        <v>260</v>
      </c>
      <c r="G6840" t="s">
        <v>188</v>
      </c>
      <c r="H6840" t="s">
        <v>431</v>
      </c>
      <c r="I6840" t="s">
        <v>240</v>
      </c>
      <c r="J6840" t="s">
        <v>290</v>
      </c>
      <c r="K6840" t="s">
        <v>430</v>
      </c>
      <c r="L6840" t="s">
        <v>237</v>
      </c>
      <c r="M6840" t="s">
        <v>368</v>
      </c>
      <c r="O6840" t="s">
        <v>264</v>
      </c>
      <c r="P6840">
        <v>2020</v>
      </c>
      <c r="Q6840">
        <v>0.35513257599999998</v>
      </c>
    </row>
    <row r="6841" spans="1:17" x14ac:dyDescent="0.25">
      <c r="A6841" t="s">
        <v>523</v>
      </c>
      <c r="B6841" t="s">
        <v>524</v>
      </c>
      <c r="C6841" t="s">
        <v>494</v>
      </c>
      <c r="D6841" t="s">
        <v>361</v>
      </c>
      <c r="E6841" t="s">
        <v>525</v>
      </c>
      <c r="F6841" t="s">
        <v>260</v>
      </c>
      <c r="G6841" t="s">
        <v>188</v>
      </c>
      <c r="H6841" t="s">
        <v>431</v>
      </c>
      <c r="I6841" t="s">
        <v>240</v>
      </c>
      <c r="J6841" t="s">
        <v>290</v>
      </c>
      <c r="K6841" t="s">
        <v>430</v>
      </c>
      <c r="L6841" t="s">
        <v>237</v>
      </c>
      <c r="M6841" t="s">
        <v>368</v>
      </c>
      <c r="O6841" t="s">
        <v>265</v>
      </c>
      <c r="P6841">
        <v>2020</v>
      </c>
      <c r="Q6841">
        <v>0.48047348499999998</v>
      </c>
    </row>
    <row r="6842" spans="1:17" x14ac:dyDescent="0.25">
      <c r="A6842" t="s">
        <v>523</v>
      </c>
      <c r="B6842" t="s">
        <v>524</v>
      </c>
      <c r="C6842" t="s">
        <v>494</v>
      </c>
      <c r="D6842" t="s">
        <v>361</v>
      </c>
      <c r="E6842" t="s">
        <v>525</v>
      </c>
      <c r="F6842" t="s">
        <v>260</v>
      </c>
      <c r="G6842" t="s">
        <v>188</v>
      </c>
      <c r="H6842" t="s">
        <v>431</v>
      </c>
      <c r="I6842" t="s">
        <v>240</v>
      </c>
      <c r="J6842" t="s">
        <v>290</v>
      </c>
      <c r="K6842" t="s">
        <v>430</v>
      </c>
      <c r="L6842" t="s">
        <v>237</v>
      </c>
      <c r="M6842" t="s">
        <v>368</v>
      </c>
      <c r="O6842" t="s">
        <v>194</v>
      </c>
      <c r="P6842">
        <v>2030</v>
      </c>
      <c r="Q6842">
        <v>0.38754112600000001</v>
      </c>
    </row>
    <row r="6843" spans="1:17" x14ac:dyDescent="0.25">
      <c r="A6843" t="s">
        <v>523</v>
      </c>
      <c r="B6843" t="s">
        <v>524</v>
      </c>
      <c r="C6843" t="s">
        <v>494</v>
      </c>
      <c r="D6843" t="s">
        <v>361</v>
      </c>
      <c r="E6843" t="s">
        <v>525</v>
      </c>
      <c r="F6843" t="s">
        <v>260</v>
      </c>
      <c r="G6843" t="s">
        <v>188</v>
      </c>
      <c r="H6843" t="s">
        <v>431</v>
      </c>
      <c r="I6843" t="s">
        <v>240</v>
      </c>
      <c r="J6843" t="s">
        <v>290</v>
      </c>
      <c r="K6843" t="s">
        <v>430</v>
      </c>
      <c r="L6843" t="s">
        <v>237</v>
      </c>
      <c r="M6843" t="s">
        <v>368</v>
      </c>
      <c r="O6843" t="s">
        <v>194</v>
      </c>
      <c r="P6843">
        <v>2050</v>
      </c>
      <c r="Q6843">
        <v>0.35057376400000001</v>
      </c>
    </row>
    <row r="6844" spans="1:17" x14ac:dyDescent="0.25">
      <c r="A6844" t="s">
        <v>523</v>
      </c>
      <c r="B6844" t="s">
        <v>524</v>
      </c>
      <c r="C6844" t="s">
        <v>494</v>
      </c>
      <c r="D6844" t="s">
        <v>361</v>
      </c>
      <c r="E6844" t="s">
        <v>525</v>
      </c>
      <c r="F6844" t="s">
        <v>260</v>
      </c>
      <c r="G6844" t="s">
        <v>188</v>
      </c>
      <c r="H6844" t="s">
        <v>431</v>
      </c>
      <c r="I6844" t="s">
        <v>240</v>
      </c>
      <c r="J6844" t="s">
        <v>290</v>
      </c>
      <c r="K6844" t="s">
        <v>430</v>
      </c>
      <c r="L6844" t="s">
        <v>237</v>
      </c>
      <c r="M6844" t="s">
        <v>368</v>
      </c>
      <c r="O6844" t="s">
        <v>264</v>
      </c>
      <c r="P6844">
        <v>2050</v>
      </c>
      <c r="Q6844">
        <v>0.290655844</v>
      </c>
    </row>
    <row r="6845" spans="1:17" x14ac:dyDescent="0.25">
      <c r="A6845" t="s">
        <v>523</v>
      </c>
      <c r="B6845" t="s">
        <v>524</v>
      </c>
      <c r="C6845" t="s">
        <v>494</v>
      </c>
      <c r="D6845" t="s">
        <v>361</v>
      </c>
      <c r="E6845" t="s">
        <v>525</v>
      </c>
      <c r="F6845" t="s">
        <v>260</v>
      </c>
      <c r="G6845" t="s">
        <v>188</v>
      </c>
      <c r="H6845" t="s">
        <v>431</v>
      </c>
      <c r="I6845" t="s">
        <v>240</v>
      </c>
      <c r="J6845" t="s">
        <v>290</v>
      </c>
      <c r="K6845" t="s">
        <v>430</v>
      </c>
      <c r="L6845" t="s">
        <v>237</v>
      </c>
      <c r="M6845" t="s">
        <v>368</v>
      </c>
      <c r="O6845" t="s">
        <v>265</v>
      </c>
      <c r="P6845">
        <v>2050</v>
      </c>
      <c r="Q6845">
        <v>0.484426407</v>
      </c>
    </row>
    <row r="6846" spans="1:17" x14ac:dyDescent="0.25">
      <c r="A6846" t="s">
        <v>523</v>
      </c>
      <c r="B6846" t="s">
        <v>524</v>
      </c>
      <c r="C6846" t="s">
        <v>494</v>
      </c>
      <c r="D6846" t="s">
        <v>361</v>
      </c>
      <c r="E6846" t="s">
        <v>525</v>
      </c>
      <c r="F6846" t="s">
        <v>260</v>
      </c>
      <c r="G6846" t="s">
        <v>188</v>
      </c>
      <c r="H6846" t="s">
        <v>432</v>
      </c>
      <c r="I6846" t="s">
        <v>433</v>
      </c>
      <c r="J6846" t="s">
        <v>434</v>
      </c>
      <c r="K6846" t="s">
        <v>191</v>
      </c>
      <c r="M6846" t="s">
        <v>210</v>
      </c>
      <c r="N6846" t="s">
        <v>206</v>
      </c>
      <c r="O6846" t="s">
        <v>194</v>
      </c>
      <c r="P6846">
        <v>2015</v>
      </c>
      <c r="Q6846">
        <v>1.7679040569999999E-2</v>
      </c>
    </row>
    <row r="6847" spans="1:17" x14ac:dyDescent="0.25">
      <c r="A6847" t="s">
        <v>523</v>
      </c>
      <c r="B6847" t="s">
        <v>524</v>
      </c>
      <c r="C6847" t="s">
        <v>494</v>
      </c>
      <c r="D6847" t="s">
        <v>361</v>
      </c>
      <c r="E6847" t="s">
        <v>525</v>
      </c>
      <c r="F6847" t="s">
        <v>260</v>
      </c>
      <c r="G6847" t="s">
        <v>188</v>
      </c>
      <c r="H6847" t="s">
        <v>432</v>
      </c>
      <c r="I6847" t="s">
        <v>433</v>
      </c>
      <c r="J6847" t="s">
        <v>434</v>
      </c>
      <c r="K6847" t="s">
        <v>191</v>
      </c>
      <c r="M6847" t="s">
        <v>210</v>
      </c>
      <c r="N6847" t="s">
        <v>206</v>
      </c>
      <c r="O6847" t="s">
        <v>194</v>
      </c>
      <c r="P6847">
        <v>2020</v>
      </c>
      <c r="Q6847">
        <v>1.7679040569999999E-2</v>
      </c>
    </row>
    <row r="6848" spans="1:17" x14ac:dyDescent="0.25">
      <c r="A6848" t="s">
        <v>523</v>
      </c>
      <c r="B6848" t="s">
        <v>524</v>
      </c>
      <c r="C6848" t="s">
        <v>494</v>
      </c>
      <c r="D6848" t="s">
        <v>361</v>
      </c>
      <c r="E6848" t="s">
        <v>525</v>
      </c>
      <c r="F6848" t="s">
        <v>260</v>
      </c>
      <c r="G6848" t="s">
        <v>188</v>
      </c>
      <c r="H6848" t="s">
        <v>432</v>
      </c>
      <c r="I6848" t="s">
        <v>433</v>
      </c>
      <c r="J6848" t="s">
        <v>434</v>
      </c>
      <c r="K6848" t="s">
        <v>191</v>
      </c>
      <c r="M6848" t="s">
        <v>210</v>
      </c>
      <c r="N6848" t="s">
        <v>206</v>
      </c>
      <c r="O6848" t="s">
        <v>264</v>
      </c>
      <c r="P6848">
        <v>2020</v>
      </c>
      <c r="Q6848">
        <v>0.01</v>
      </c>
    </row>
    <row r="6849" spans="1:17" x14ac:dyDescent="0.25">
      <c r="A6849" t="s">
        <v>523</v>
      </c>
      <c r="B6849" t="s">
        <v>524</v>
      </c>
      <c r="C6849" t="s">
        <v>494</v>
      </c>
      <c r="D6849" t="s">
        <v>361</v>
      </c>
      <c r="E6849" t="s">
        <v>525</v>
      </c>
      <c r="F6849" t="s">
        <v>260</v>
      </c>
      <c r="G6849" t="s">
        <v>188</v>
      </c>
      <c r="H6849" t="s">
        <v>432</v>
      </c>
      <c r="I6849" t="s">
        <v>433</v>
      </c>
      <c r="J6849" t="s">
        <v>434</v>
      </c>
      <c r="K6849" t="s">
        <v>191</v>
      </c>
      <c r="M6849" t="s">
        <v>210</v>
      </c>
      <c r="N6849" t="s">
        <v>206</v>
      </c>
      <c r="O6849" t="s">
        <v>265</v>
      </c>
      <c r="P6849">
        <v>2020</v>
      </c>
      <c r="Q6849">
        <v>0.15</v>
      </c>
    </row>
    <row r="6850" spans="1:17" x14ac:dyDescent="0.25">
      <c r="A6850" t="s">
        <v>523</v>
      </c>
      <c r="B6850" t="s">
        <v>524</v>
      </c>
      <c r="C6850" t="s">
        <v>494</v>
      </c>
      <c r="D6850" t="s">
        <v>361</v>
      </c>
      <c r="E6850" t="s">
        <v>525</v>
      </c>
      <c r="F6850" t="s">
        <v>260</v>
      </c>
      <c r="G6850" t="s">
        <v>188</v>
      </c>
      <c r="H6850" t="s">
        <v>432</v>
      </c>
      <c r="I6850" t="s">
        <v>433</v>
      </c>
      <c r="J6850" t="s">
        <v>434</v>
      </c>
      <c r="K6850" t="s">
        <v>191</v>
      </c>
      <c r="M6850" t="s">
        <v>210</v>
      </c>
      <c r="N6850" t="s">
        <v>206</v>
      </c>
      <c r="O6850" t="s">
        <v>194</v>
      </c>
      <c r="P6850">
        <v>2030</v>
      </c>
      <c r="Q6850">
        <v>1.767700744E-2</v>
      </c>
    </row>
    <row r="6851" spans="1:17" x14ac:dyDescent="0.25">
      <c r="A6851" t="s">
        <v>523</v>
      </c>
      <c r="B6851" t="s">
        <v>524</v>
      </c>
      <c r="C6851" t="s">
        <v>494</v>
      </c>
      <c r="D6851" t="s">
        <v>361</v>
      </c>
      <c r="E6851" t="s">
        <v>525</v>
      </c>
      <c r="F6851" t="s">
        <v>260</v>
      </c>
      <c r="G6851" t="s">
        <v>188</v>
      </c>
      <c r="H6851" t="s">
        <v>432</v>
      </c>
      <c r="I6851" t="s">
        <v>433</v>
      </c>
      <c r="J6851" t="s">
        <v>434</v>
      </c>
      <c r="K6851" t="s">
        <v>191</v>
      </c>
      <c r="M6851" t="s">
        <v>210</v>
      </c>
      <c r="N6851" t="s">
        <v>206</v>
      </c>
      <c r="O6851" t="s">
        <v>194</v>
      </c>
      <c r="P6851">
        <v>2050</v>
      </c>
      <c r="Q6851">
        <v>1.767700744E-2</v>
      </c>
    </row>
    <row r="6852" spans="1:17" x14ac:dyDescent="0.25">
      <c r="A6852" t="s">
        <v>523</v>
      </c>
      <c r="B6852" t="s">
        <v>524</v>
      </c>
      <c r="C6852" t="s">
        <v>494</v>
      </c>
      <c r="D6852" t="s">
        <v>361</v>
      </c>
      <c r="E6852" t="s">
        <v>525</v>
      </c>
      <c r="F6852" t="s">
        <v>260</v>
      </c>
      <c r="G6852" t="s">
        <v>188</v>
      </c>
      <c r="H6852" t="s">
        <v>432</v>
      </c>
      <c r="I6852" t="s">
        <v>433</v>
      </c>
      <c r="J6852" t="s">
        <v>434</v>
      </c>
      <c r="K6852" t="s">
        <v>191</v>
      </c>
      <c r="M6852" t="s">
        <v>210</v>
      </c>
      <c r="N6852" t="s">
        <v>206</v>
      </c>
      <c r="O6852" t="s">
        <v>264</v>
      </c>
      <c r="P6852">
        <v>2050</v>
      </c>
      <c r="Q6852">
        <v>0.01</v>
      </c>
    </row>
    <row r="6853" spans="1:17" x14ac:dyDescent="0.25">
      <c r="A6853" t="s">
        <v>523</v>
      </c>
      <c r="B6853" t="s">
        <v>524</v>
      </c>
      <c r="C6853" t="s">
        <v>494</v>
      </c>
      <c r="D6853" t="s">
        <v>361</v>
      </c>
      <c r="E6853" t="s">
        <v>525</v>
      </c>
      <c r="F6853" t="s">
        <v>260</v>
      </c>
      <c r="G6853" t="s">
        <v>188</v>
      </c>
      <c r="H6853" t="s">
        <v>432</v>
      </c>
      <c r="I6853" t="s">
        <v>433</v>
      </c>
      <c r="J6853" t="s">
        <v>434</v>
      </c>
      <c r="K6853" t="s">
        <v>191</v>
      </c>
      <c r="M6853" t="s">
        <v>210</v>
      </c>
      <c r="N6853" t="s">
        <v>206</v>
      </c>
      <c r="O6853" t="s">
        <v>265</v>
      </c>
      <c r="P6853">
        <v>2050</v>
      </c>
      <c r="Q6853">
        <v>0.15</v>
      </c>
    </row>
    <row r="6854" spans="1:17" x14ac:dyDescent="0.25">
      <c r="A6854" t="s">
        <v>523</v>
      </c>
      <c r="B6854" t="s">
        <v>524</v>
      </c>
      <c r="C6854" t="s">
        <v>494</v>
      </c>
      <c r="D6854" t="s">
        <v>361</v>
      </c>
      <c r="E6854" t="s">
        <v>525</v>
      </c>
      <c r="F6854" t="s">
        <v>260</v>
      </c>
      <c r="G6854" t="s">
        <v>188</v>
      </c>
      <c r="H6854" t="s">
        <v>436</v>
      </c>
      <c r="I6854" t="s">
        <v>436</v>
      </c>
      <c r="M6854" t="s">
        <v>395</v>
      </c>
      <c r="O6854" t="s">
        <v>194</v>
      </c>
      <c r="P6854">
        <v>2015</v>
      </c>
      <c r="Q6854">
        <v>1</v>
      </c>
    </row>
    <row r="6855" spans="1:17" x14ac:dyDescent="0.25">
      <c r="A6855" t="s">
        <v>523</v>
      </c>
      <c r="B6855" t="s">
        <v>524</v>
      </c>
      <c r="C6855" t="s">
        <v>494</v>
      </c>
      <c r="D6855" t="s">
        <v>361</v>
      </c>
      <c r="E6855" t="s">
        <v>525</v>
      </c>
      <c r="F6855" t="s">
        <v>260</v>
      </c>
      <c r="G6855" t="s">
        <v>188</v>
      </c>
      <c r="H6855" t="s">
        <v>436</v>
      </c>
      <c r="I6855" t="s">
        <v>436</v>
      </c>
      <c r="M6855" t="s">
        <v>395</v>
      </c>
      <c r="O6855" t="s">
        <v>194</v>
      </c>
      <c r="P6855">
        <v>2020</v>
      </c>
      <c r="Q6855">
        <v>1</v>
      </c>
    </row>
    <row r="6856" spans="1:17" x14ac:dyDescent="0.25">
      <c r="A6856" t="s">
        <v>523</v>
      </c>
      <c r="B6856" t="s">
        <v>524</v>
      </c>
      <c r="C6856" t="s">
        <v>494</v>
      </c>
      <c r="D6856" t="s">
        <v>361</v>
      </c>
      <c r="E6856" t="s">
        <v>525</v>
      </c>
      <c r="F6856" t="s">
        <v>260</v>
      </c>
      <c r="G6856" t="s">
        <v>188</v>
      </c>
      <c r="H6856" t="s">
        <v>436</v>
      </c>
      <c r="I6856" t="s">
        <v>436</v>
      </c>
      <c r="M6856" t="s">
        <v>395</v>
      </c>
      <c r="O6856" t="s">
        <v>264</v>
      </c>
      <c r="P6856">
        <v>2020</v>
      </c>
      <c r="Q6856">
        <v>0</v>
      </c>
    </row>
    <row r="6857" spans="1:17" x14ac:dyDescent="0.25">
      <c r="A6857" t="s">
        <v>523</v>
      </c>
      <c r="B6857" t="s">
        <v>524</v>
      </c>
      <c r="C6857" t="s">
        <v>494</v>
      </c>
      <c r="D6857" t="s">
        <v>361</v>
      </c>
      <c r="E6857" t="s">
        <v>525</v>
      </c>
      <c r="F6857" t="s">
        <v>260</v>
      </c>
      <c r="G6857" t="s">
        <v>188</v>
      </c>
      <c r="H6857" t="s">
        <v>436</v>
      </c>
      <c r="I6857" t="s">
        <v>436</v>
      </c>
      <c r="M6857" t="s">
        <v>395</v>
      </c>
      <c r="O6857" t="s">
        <v>265</v>
      </c>
      <c r="P6857">
        <v>2020</v>
      </c>
      <c r="Q6857">
        <v>1</v>
      </c>
    </row>
    <row r="6858" spans="1:17" x14ac:dyDescent="0.25">
      <c r="A6858" t="s">
        <v>523</v>
      </c>
      <c r="B6858" t="s">
        <v>524</v>
      </c>
      <c r="C6858" t="s">
        <v>494</v>
      </c>
      <c r="D6858" t="s">
        <v>361</v>
      </c>
      <c r="E6858" t="s">
        <v>525</v>
      </c>
      <c r="F6858" t="s">
        <v>260</v>
      </c>
      <c r="G6858" t="s">
        <v>188</v>
      </c>
      <c r="H6858" t="s">
        <v>436</v>
      </c>
      <c r="I6858" t="s">
        <v>436</v>
      </c>
      <c r="M6858" t="s">
        <v>395</v>
      </c>
      <c r="O6858" t="s">
        <v>194</v>
      </c>
      <c r="P6858">
        <v>2030</v>
      </c>
      <c r="Q6858">
        <v>1</v>
      </c>
    </row>
    <row r="6859" spans="1:17" x14ac:dyDescent="0.25">
      <c r="A6859" t="s">
        <v>523</v>
      </c>
      <c r="B6859" t="s">
        <v>524</v>
      </c>
      <c r="C6859" t="s">
        <v>494</v>
      </c>
      <c r="D6859" t="s">
        <v>361</v>
      </c>
      <c r="E6859" t="s">
        <v>525</v>
      </c>
      <c r="F6859" t="s">
        <v>260</v>
      </c>
      <c r="G6859" t="s">
        <v>188</v>
      </c>
      <c r="H6859" t="s">
        <v>436</v>
      </c>
      <c r="I6859" t="s">
        <v>436</v>
      </c>
      <c r="M6859" t="s">
        <v>395</v>
      </c>
      <c r="O6859" t="s">
        <v>194</v>
      </c>
      <c r="P6859">
        <v>2050</v>
      </c>
      <c r="Q6859">
        <v>1</v>
      </c>
    </row>
    <row r="6860" spans="1:17" x14ac:dyDescent="0.25">
      <c r="A6860" t="s">
        <v>523</v>
      </c>
      <c r="B6860" t="s">
        <v>524</v>
      </c>
      <c r="C6860" t="s">
        <v>494</v>
      </c>
      <c r="D6860" t="s">
        <v>361</v>
      </c>
      <c r="E6860" t="s">
        <v>525</v>
      </c>
      <c r="F6860" t="s">
        <v>260</v>
      </c>
      <c r="G6860" t="s">
        <v>188</v>
      </c>
      <c r="H6860" t="s">
        <v>436</v>
      </c>
      <c r="I6860" t="s">
        <v>436</v>
      </c>
      <c r="M6860" t="s">
        <v>395</v>
      </c>
      <c r="O6860" t="s">
        <v>264</v>
      </c>
      <c r="P6860">
        <v>2050</v>
      </c>
      <c r="Q6860">
        <v>0</v>
      </c>
    </row>
    <row r="6861" spans="1:17" x14ac:dyDescent="0.25">
      <c r="A6861" t="s">
        <v>523</v>
      </c>
      <c r="B6861" t="s">
        <v>524</v>
      </c>
      <c r="C6861" t="s">
        <v>494</v>
      </c>
      <c r="D6861" t="s">
        <v>361</v>
      </c>
      <c r="E6861" t="s">
        <v>525</v>
      </c>
      <c r="F6861" t="s">
        <v>260</v>
      </c>
      <c r="G6861" t="s">
        <v>188</v>
      </c>
      <c r="H6861" t="s">
        <v>436</v>
      </c>
      <c r="I6861" t="s">
        <v>436</v>
      </c>
      <c r="M6861" t="s">
        <v>395</v>
      </c>
      <c r="O6861" t="s">
        <v>265</v>
      </c>
      <c r="P6861">
        <v>2050</v>
      </c>
      <c r="Q6861">
        <v>1</v>
      </c>
    </row>
    <row r="6862" spans="1:17" x14ac:dyDescent="0.25">
      <c r="A6862" t="s">
        <v>523</v>
      </c>
      <c r="B6862" t="s">
        <v>524</v>
      </c>
      <c r="C6862" t="s">
        <v>494</v>
      </c>
      <c r="D6862" t="s">
        <v>361</v>
      </c>
      <c r="E6862" t="s">
        <v>525</v>
      </c>
      <c r="F6862" t="s">
        <v>260</v>
      </c>
      <c r="G6862" t="s">
        <v>188</v>
      </c>
      <c r="H6862" t="s">
        <v>338</v>
      </c>
      <c r="I6862" t="s">
        <v>234</v>
      </c>
      <c r="J6862" t="s">
        <v>235</v>
      </c>
      <c r="K6862" t="s">
        <v>325</v>
      </c>
      <c r="L6862" t="s">
        <v>237</v>
      </c>
      <c r="M6862" t="s">
        <v>238</v>
      </c>
      <c r="O6862" t="s">
        <v>194</v>
      </c>
      <c r="P6862">
        <v>2015</v>
      </c>
      <c r="Q6862">
        <v>39700</v>
      </c>
    </row>
    <row r="6863" spans="1:17" x14ac:dyDescent="0.25">
      <c r="A6863" t="s">
        <v>523</v>
      </c>
      <c r="B6863" t="s">
        <v>524</v>
      </c>
      <c r="C6863" t="s">
        <v>494</v>
      </c>
      <c r="D6863" t="s">
        <v>361</v>
      </c>
      <c r="E6863" t="s">
        <v>525</v>
      </c>
      <c r="F6863" t="s">
        <v>260</v>
      </c>
      <c r="G6863" t="s">
        <v>188</v>
      </c>
      <c r="H6863" t="s">
        <v>338</v>
      </c>
      <c r="I6863" t="s">
        <v>234</v>
      </c>
      <c r="J6863" t="s">
        <v>235</v>
      </c>
      <c r="K6863" t="s">
        <v>325</v>
      </c>
      <c r="L6863" t="s">
        <v>237</v>
      </c>
      <c r="M6863" t="s">
        <v>238</v>
      </c>
      <c r="O6863" t="s">
        <v>194</v>
      </c>
      <c r="P6863">
        <v>2020</v>
      </c>
      <c r="Q6863">
        <v>38500</v>
      </c>
    </row>
    <row r="6864" spans="1:17" x14ac:dyDescent="0.25">
      <c r="A6864" t="s">
        <v>523</v>
      </c>
      <c r="B6864" t="s">
        <v>524</v>
      </c>
      <c r="C6864" t="s">
        <v>494</v>
      </c>
      <c r="D6864" t="s">
        <v>361</v>
      </c>
      <c r="E6864" t="s">
        <v>525</v>
      </c>
      <c r="F6864" t="s">
        <v>260</v>
      </c>
      <c r="G6864" t="s">
        <v>188</v>
      </c>
      <c r="H6864" t="s">
        <v>338</v>
      </c>
      <c r="I6864" t="s">
        <v>234</v>
      </c>
      <c r="J6864" t="s">
        <v>235</v>
      </c>
      <c r="K6864" t="s">
        <v>325</v>
      </c>
      <c r="L6864" t="s">
        <v>237</v>
      </c>
      <c r="M6864" t="s">
        <v>238</v>
      </c>
      <c r="O6864" t="s">
        <v>264</v>
      </c>
      <c r="P6864">
        <v>2020</v>
      </c>
      <c r="Q6864">
        <v>32500</v>
      </c>
    </row>
    <row r="6865" spans="1:17" x14ac:dyDescent="0.25">
      <c r="A6865" t="s">
        <v>523</v>
      </c>
      <c r="B6865" t="s">
        <v>524</v>
      </c>
      <c r="C6865" t="s">
        <v>494</v>
      </c>
      <c r="D6865" t="s">
        <v>361</v>
      </c>
      <c r="E6865" t="s">
        <v>525</v>
      </c>
      <c r="F6865" t="s">
        <v>260</v>
      </c>
      <c r="G6865" t="s">
        <v>188</v>
      </c>
      <c r="H6865" t="s">
        <v>338</v>
      </c>
      <c r="I6865" t="s">
        <v>234</v>
      </c>
      <c r="J6865" t="s">
        <v>235</v>
      </c>
      <c r="K6865" t="s">
        <v>325</v>
      </c>
      <c r="L6865" t="s">
        <v>237</v>
      </c>
      <c r="M6865" t="s">
        <v>238</v>
      </c>
      <c r="O6865" t="s">
        <v>265</v>
      </c>
      <c r="P6865">
        <v>2020</v>
      </c>
      <c r="Q6865">
        <v>44600</v>
      </c>
    </row>
    <row r="6866" spans="1:17" x14ac:dyDescent="0.25">
      <c r="A6866" t="s">
        <v>523</v>
      </c>
      <c r="B6866" t="s">
        <v>524</v>
      </c>
      <c r="C6866" t="s">
        <v>494</v>
      </c>
      <c r="D6866" t="s">
        <v>361</v>
      </c>
      <c r="E6866" t="s">
        <v>525</v>
      </c>
      <c r="F6866" t="s">
        <v>260</v>
      </c>
      <c r="G6866" t="s">
        <v>188</v>
      </c>
      <c r="H6866" t="s">
        <v>338</v>
      </c>
      <c r="I6866" t="s">
        <v>234</v>
      </c>
      <c r="J6866" t="s">
        <v>235</v>
      </c>
      <c r="K6866" t="s">
        <v>325</v>
      </c>
      <c r="L6866" t="s">
        <v>237</v>
      </c>
      <c r="M6866" t="s">
        <v>238</v>
      </c>
      <c r="O6866" t="s">
        <v>194</v>
      </c>
      <c r="P6866">
        <v>2030</v>
      </c>
      <c r="Q6866">
        <v>36300</v>
      </c>
    </row>
    <row r="6867" spans="1:17" x14ac:dyDescent="0.25">
      <c r="A6867" t="s">
        <v>523</v>
      </c>
      <c r="B6867" t="s">
        <v>524</v>
      </c>
      <c r="C6867" t="s">
        <v>494</v>
      </c>
      <c r="D6867" t="s">
        <v>361</v>
      </c>
      <c r="E6867" t="s">
        <v>525</v>
      </c>
      <c r="F6867" t="s">
        <v>260</v>
      </c>
      <c r="G6867" t="s">
        <v>188</v>
      </c>
      <c r="H6867" t="s">
        <v>338</v>
      </c>
      <c r="I6867" t="s">
        <v>234</v>
      </c>
      <c r="J6867" t="s">
        <v>235</v>
      </c>
      <c r="K6867" t="s">
        <v>325</v>
      </c>
      <c r="L6867" t="s">
        <v>237</v>
      </c>
      <c r="M6867" t="s">
        <v>238</v>
      </c>
      <c r="O6867" t="s">
        <v>194</v>
      </c>
      <c r="P6867">
        <v>2050</v>
      </c>
      <c r="Q6867">
        <v>32400</v>
      </c>
    </row>
    <row r="6868" spans="1:17" x14ac:dyDescent="0.25">
      <c r="A6868" t="s">
        <v>523</v>
      </c>
      <c r="B6868" t="s">
        <v>524</v>
      </c>
      <c r="C6868" t="s">
        <v>494</v>
      </c>
      <c r="D6868" t="s">
        <v>361</v>
      </c>
      <c r="E6868" t="s">
        <v>525</v>
      </c>
      <c r="F6868" t="s">
        <v>260</v>
      </c>
      <c r="G6868" t="s">
        <v>188</v>
      </c>
      <c r="H6868" t="s">
        <v>338</v>
      </c>
      <c r="I6868" t="s">
        <v>234</v>
      </c>
      <c r="J6868" t="s">
        <v>235</v>
      </c>
      <c r="K6868" t="s">
        <v>325</v>
      </c>
      <c r="L6868" t="s">
        <v>237</v>
      </c>
      <c r="M6868" t="s">
        <v>238</v>
      </c>
      <c r="O6868" t="s">
        <v>264</v>
      </c>
      <c r="P6868">
        <v>2050</v>
      </c>
      <c r="Q6868">
        <v>24900</v>
      </c>
    </row>
    <row r="6869" spans="1:17" x14ac:dyDescent="0.25">
      <c r="A6869" t="s">
        <v>523</v>
      </c>
      <c r="B6869" t="s">
        <v>524</v>
      </c>
      <c r="C6869" t="s">
        <v>494</v>
      </c>
      <c r="D6869" t="s">
        <v>361</v>
      </c>
      <c r="E6869" t="s">
        <v>525</v>
      </c>
      <c r="F6869" t="s">
        <v>260</v>
      </c>
      <c r="G6869" t="s">
        <v>188</v>
      </c>
      <c r="H6869" t="s">
        <v>338</v>
      </c>
      <c r="I6869" t="s">
        <v>234</v>
      </c>
      <c r="J6869" t="s">
        <v>235</v>
      </c>
      <c r="K6869" t="s">
        <v>325</v>
      </c>
      <c r="L6869" t="s">
        <v>237</v>
      </c>
      <c r="M6869" t="s">
        <v>238</v>
      </c>
      <c r="O6869" t="s">
        <v>265</v>
      </c>
      <c r="P6869">
        <v>2050</v>
      </c>
      <c r="Q6869">
        <v>41900</v>
      </c>
    </row>
    <row r="6870" spans="1:17" x14ac:dyDescent="0.25">
      <c r="A6870" t="s">
        <v>523</v>
      </c>
      <c r="B6870" t="s">
        <v>524</v>
      </c>
      <c r="C6870" t="s">
        <v>494</v>
      </c>
      <c r="D6870" t="s">
        <v>361</v>
      </c>
      <c r="E6870" t="s">
        <v>525</v>
      </c>
      <c r="F6870" t="s">
        <v>260</v>
      </c>
      <c r="G6870" t="s">
        <v>188</v>
      </c>
      <c r="H6870" t="s">
        <v>441</v>
      </c>
      <c r="I6870" t="s">
        <v>441</v>
      </c>
      <c r="M6870" t="s">
        <v>395</v>
      </c>
      <c r="O6870" t="s">
        <v>194</v>
      </c>
      <c r="P6870">
        <v>2015</v>
      </c>
      <c r="Q6870">
        <v>1</v>
      </c>
    </row>
    <row r="6871" spans="1:17" x14ac:dyDescent="0.25">
      <c r="A6871" t="s">
        <v>523</v>
      </c>
      <c r="B6871" t="s">
        <v>524</v>
      </c>
      <c r="C6871" t="s">
        <v>494</v>
      </c>
      <c r="D6871" t="s">
        <v>361</v>
      </c>
      <c r="E6871" t="s">
        <v>525</v>
      </c>
      <c r="F6871" t="s">
        <v>260</v>
      </c>
      <c r="G6871" t="s">
        <v>188</v>
      </c>
      <c r="H6871" t="s">
        <v>441</v>
      </c>
      <c r="I6871" t="s">
        <v>441</v>
      </c>
      <c r="M6871" t="s">
        <v>395</v>
      </c>
      <c r="O6871" t="s">
        <v>194</v>
      </c>
      <c r="P6871">
        <v>2020</v>
      </c>
      <c r="Q6871">
        <v>1</v>
      </c>
    </row>
    <row r="6872" spans="1:17" x14ac:dyDescent="0.25">
      <c r="A6872" t="s">
        <v>523</v>
      </c>
      <c r="B6872" t="s">
        <v>524</v>
      </c>
      <c r="C6872" t="s">
        <v>494</v>
      </c>
      <c r="D6872" t="s">
        <v>361</v>
      </c>
      <c r="E6872" t="s">
        <v>525</v>
      </c>
      <c r="F6872" t="s">
        <v>260</v>
      </c>
      <c r="G6872" t="s">
        <v>188</v>
      </c>
      <c r="H6872" t="s">
        <v>441</v>
      </c>
      <c r="I6872" t="s">
        <v>441</v>
      </c>
      <c r="M6872" t="s">
        <v>395</v>
      </c>
      <c r="O6872" t="s">
        <v>264</v>
      </c>
      <c r="P6872">
        <v>2020</v>
      </c>
      <c r="Q6872">
        <v>0</v>
      </c>
    </row>
    <row r="6873" spans="1:17" x14ac:dyDescent="0.25">
      <c r="A6873" t="s">
        <v>523</v>
      </c>
      <c r="B6873" t="s">
        <v>524</v>
      </c>
      <c r="C6873" t="s">
        <v>494</v>
      </c>
      <c r="D6873" t="s">
        <v>361</v>
      </c>
      <c r="E6873" t="s">
        <v>525</v>
      </c>
      <c r="F6873" t="s">
        <v>260</v>
      </c>
      <c r="G6873" t="s">
        <v>188</v>
      </c>
      <c r="H6873" t="s">
        <v>441</v>
      </c>
      <c r="I6873" t="s">
        <v>441</v>
      </c>
      <c r="M6873" t="s">
        <v>395</v>
      </c>
      <c r="O6873" t="s">
        <v>265</v>
      </c>
      <c r="P6873">
        <v>2020</v>
      </c>
      <c r="Q6873">
        <v>1</v>
      </c>
    </row>
    <row r="6874" spans="1:17" x14ac:dyDescent="0.25">
      <c r="A6874" t="s">
        <v>523</v>
      </c>
      <c r="B6874" t="s">
        <v>524</v>
      </c>
      <c r="C6874" t="s">
        <v>494</v>
      </c>
      <c r="D6874" t="s">
        <v>361</v>
      </c>
      <c r="E6874" t="s">
        <v>525</v>
      </c>
      <c r="F6874" t="s">
        <v>260</v>
      </c>
      <c r="G6874" t="s">
        <v>188</v>
      </c>
      <c r="H6874" t="s">
        <v>441</v>
      </c>
      <c r="I6874" t="s">
        <v>441</v>
      </c>
      <c r="M6874" t="s">
        <v>395</v>
      </c>
      <c r="O6874" t="s">
        <v>194</v>
      </c>
      <c r="P6874">
        <v>2030</v>
      </c>
      <c r="Q6874">
        <v>1</v>
      </c>
    </row>
    <row r="6875" spans="1:17" x14ac:dyDescent="0.25">
      <c r="A6875" t="s">
        <v>523</v>
      </c>
      <c r="B6875" t="s">
        <v>524</v>
      </c>
      <c r="C6875" t="s">
        <v>494</v>
      </c>
      <c r="D6875" t="s">
        <v>361</v>
      </c>
      <c r="E6875" t="s">
        <v>525</v>
      </c>
      <c r="F6875" t="s">
        <v>260</v>
      </c>
      <c r="G6875" t="s">
        <v>188</v>
      </c>
      <c r="H6875" t="s">
        <v>441</v>
      </c>
      <c r="I6875" t="s">
        <v>441</v>
      </c>
      <c r="M6875" t="s">
        <v>395</v>
      </c>
      <c r="O6875" t="s">
        <v>194</v>
      </c>
      <c r="P6875">
        <v>2050</v>
      </c>
      <c r="Q6875">
        <v>1</v>
      </c>
    </row>
    <row r="6876" spans="1:17" x14ac:dyDescent="0.25">
      <c r="A6876" t="s">
        <v>523</v>
      </c>
      <c r="B6876" t="s">
        <v>524</v>
      </c>
      <c r="C6876" t="s">
        <v>494</v>
      </c>
      <c r="D6876" t="s">
        <v>361</v>
      </c>
      <c r="E6876" t="s">
        <v>525</v>
      </c>
      <c r="F6876" t="s">
        <v>260</v>
      </c>
      <c r="G6876" t="s">
        <v>188</v>
      </c>
      <c r="H6876" t="s">
        <v>441</v>
      </c>
      <c r="I6876" t="s">
        <v>441</v>
      </c>
      <c r="M6876" t="s">
        <v>395</v>
      </c>
      <c r="O6876" t="s">
        <v>264</v>
      </c>
      <c r="P6876">
        <v>2050</v>
      </c>
      <c r="Q6876">
        <v>0</v>
      </c>
    </row>
    <row r="6877" spans="1:17" x14ac:dyDescent="0.25">
      <c r="A6877" t="s">
        <v>523</v>
      </c>
      <c r="B6877" t="s">
        <v>524</v>
      </c>
      <c r="C6877" t="s">
        <v>494</v>
      </c>
      <c r="D6877" t="s">
        <v>361</v>
      </c>
      <c r="E6877" t="s">
        <v>525</v>
      </c>
      <c r="F6877" t="s">
        <v>260</v>
      </c>
      <c r="G6877" t="s">
        <v>188</v>
      </c>
      <c r="H6877" t="s">
        <v>441</v>
      </c>
      <c r="I6877" t="s">
        <v>441</v>
      </c>
      <c r="M6877" t="s">
        <v>395</v>
      </c>
      <c r="O6877" t="s">
        <v>265</v>
      </c>
      <c r="P6877">
        <v>2050</v>
      </c>
      <c r="Q6877">
        <v>1</v>
      </c>
    </row>
    <row r="6878" spans="1:17" x14ac:dyDescent="0.25">
      <c r="A6878" t="s">
        <v>523</v>
      </c>
      <c r="B6878" t="s">
        <v>524</v>
      </c>
      <c r="C6878" t="s">
        <v>494</v>
      </c>
      <c r="D6878" t="s">
        <v>361</v>
      </c>
      <c r="E6878" t="s">
        <v>525</v>
      </c>
      <c r="F6878" t="s">
        <v>260</v>
      </c>
      <c r="G6878" t="s">
        <v>188</v>
      </c>
      <c r="H6878" t="s">
        <v>499</v>
      </c>
      <c r="I6878" t="s">
        <v>500</v>
      </c>
      <c r="K6878" t="s">
        <v>501</v>
      </c>
      <c r="L6878" t="s">
        <v>237</v>
      </c>
      <c r="M6878" t="s">
        <v>368</v>
      </c>
      <c r="O6878" t="s">
        <v>194</v>
      </c>
      <c r="P6878">
        <v>2015</v>
      </c>
      <c r="Q6878">
        <v>6.5000000000000002E-2</v>
      </c>
    </row>
    <row r="6879" spans="1:17" x14ac:dyDescent="0.25">
      <c r="A6879" t="s">
        <v>523</v>
      </c>
      <c r="B6879" t="s">
        <v>524</v>
      </c>
      <c r="C6879" t="s">
        <v>494</v>
      </c>
      <c r="D6879" t="s">
        <v>361</v>
      </c>
      <c r="E6879" t="s">
        <v>525</v>
      </c>
      <c r="F6879" t="s">
        <v>260</v>
      </c>
      <c r="G6879" t="s">
        <v>188</v>
      </c>
      <c r="H6879" t="s">
        <v>499</v>
      </c>
      <c r="I6879" t="s">
        <v>500</v>
      </c>
      <c r="K6879" t="s">
        <v>501</v>
      </c>
      <c r="L6879" t="s">
        <v>237</v>
      </c>
      <c r="M6879" t="s">
        <v>368</v>
      </c>
      <c r="O6879" t="s">
        <v>194</v>
      </c>
      <c r="P6879">
        <v>2020</v>
      </c>
      <c r="Q6879">
        <v>6.3391168999999997E-2</v>
      </c>
    </row>
    <row r="6880" spans="1:17" x14ac:dyDescent="0.25">
      <c r="A6880" t="s">
        <v>523</v>
      </c>
      <c r="B6880" t="s">
        <v>524</v>
      </c>
      <c r="C6880" t="s">
        <v>494</v>
      </c>
      <c r="D6880" t="s">
        <v>361</v>
      </c>
      <c r="E6880" t="s">
        <v>525</v>
      </c>
      <c r="F6880" t="s">
        <v>260</v>
      </c>
      <c r="G6880" t="s">
        <v>188</v>
      </c>
      <c r="H6880" t="s">
        <v>499</v>
      </c>
      <c r="I6880" t="s">
        <v>500</v>
      </c>
      <c r="K6880" t="s">
        <v>501</v>
      </c>
      <c r="L6880" t="s">
        <v>237</v>
      </c>
      <c r="M6880" t="s">
        <v>368</v>
      </c>
      <c r="O6880" t="s">
        <v>264</v>
      </c>
      <c r="P6880">
        <v>2020</v>
      </c>
      <c r="Q6880">
        <v>5.525E-2</v>
      </c>
    </row>
    <row r="6881" spans="1:17" x14ac:dyDescent="0.25">
      <c r="A6881" t="s">
        <v>523</v>
      </c>
      <c r="B6881" t="s">
        <v>524</v>
      </c>
      <c r="C6881" t="s">
        <v>494</v>
      </c>
      <c r="D6881" t="s">
        <v>361</v>
      </c>
      <c r="E6881" t="s">
        <v>525</v>
      </c>
      <c r="F6881" t="s">
        <v>260</v>
      </c>
      <c r="G6881" t="s">
        <v>188</v>
      </c>
      <c r="H6881" t="s">
        <v>499</v>
      </c>
      <c r="I6881" t="s">
        <v>500</v>
      </c>
      <c r="K6881" t="s">
        <v>501</v>
      </c>
      <c r="L6881" t="s">
        <v>237</v>
      </c>
      <c r="M6881" t="s">
        <v>368</v>
      </c>
      <c r="O6881" t="s">
        <v>265</v>
      </c>
      <c r="P6881">
        <v>2020</v>
      </c>
      <c r="Q6881">
        <v>7.4749999999999997E-2</v>
      </c>
    </row>
    <row r="6882" spans="1:17" x14ac:dyDescent="0.25">
      <c r="A6882" t="s">
        <v>523</v>
      </c>
      <c r="B6882" t="s">
        <v>524</v>
      </c>
      <c r="C6882" t="s">
        <v>494</v>
      </c>
      <c r="D6882" t="s">
        <v>361</v>
      </c>
      <c r="E6882" t="s">
        <v>525</v>
      </c>
      <c r="F6882" t="s">
        <v>260</v>
      </c>
      <c r="G6882" t="s">
        <v>188</v>
      </c>
      <c r="H6882" t="s">
        <v>499</v>
      </c>
      <c r="I6882" t="s">
        <v>500</v>
      </c>
      <c r="K6882" t="s">
        <v>501</v>
      </c>
      <c r="L6882" t="s">
        <v>237</v>
      </c>
      <c r="M6882" t="s">
        <v>368</v>
      </c>
      <c r="O6882" t="s">
        <v>194</v>
      </c>
      <c r="P6882">
        <v>2030</v>
      </c>
      <c r="Q6882">
        <v>6.0291983E-2</v>
      </c>
    </row>
    <row r="6883" spans="1:17" x14ac:dyDescent="0.25">
      <c r="A6883" t="s">
        <v>523</v>
      </c>
      <c r="B6883" t="s">
        <v>524</v>
      </c>
      <c r="C6883" t="s">
        <v>494</v>
      </c>
      <c r="D6883" t="s">
        <v>361</v>
      </c>
      <c r="E6883" t="s">
        <v>525</v>
      </c>
      <c r="F6883" t="s">
        <v>260</v>
      </c>
      <c r="G6883" t="s">
        <v>188</v>
      </c>
      <c r="H6883" t="s">
        <v>499</v>
      </c>
      <c r="I6883" t="s">
        <v>500</v>
      </c>
      <c r="K6883" t="s">
        <v>501</v>
      </c>
      <c r="L6883" t="s">
        <v>237</v>
      </c>
      <c r="M6883" t="s">
        <v>368</v>
      </c>
      <c r="O6883" t="s">
        <v>194</v>
      </c>
      <c r="P6883">
        <v>2050</v>
      </c>
      <c r="Q6883">
        <v>5.4540760000000001E-2</v>
      </c>
    </row>
    <row r="6884" spans="1:17" x14ac:dyDescent="0.25">
      <c r="A6884" t="s">
        <v>523</v>
      </c>
      <c r="B6884" t="s">
        <v>524</v>
      </c>
      <c r="C6884" t="s">
        <v>494</v>
      </c>
      <c r="D6884" t="s">
        <v>361</v>
      </c>
      <c r="E6884" t="s">
        <v>525</v>
      </c>
      <c r="F6884" t="s">
        <v>260</v>
      </c>
      <c r="G6884" t="s">
        <v>188</v>
      </c>
      <c r="H6884" t="s">
        <v>499</v>
      </c>
      <c r="I6884" t="s">
        <v>500</v>
      </c>
      <c r="K6884" t="s">
        <v>501</v>
      </c>
      <c r="L6884" t="s">
        <v>237</v>
      </c>
      <c r="M6884" t="s">
        <v>368</v>
      </c>
      <c r="O6884" t="s">
        <v>264</v>
      </c>
      <c r="P6884">
        <v>2050</v>
      </c>
      <c r="Q6884">
        <v>4.5218987000000002E-2</v>
      </c>
    </row>
    <row r="6885" spans="1:17" x14ac:dyDescent="0.25">
      <c r="A6885" t="s">
        <v>523</v>
      </c>
      <c r="B6885" t="s">
        <v>524</v>
      </c>
      <c r="C6885" t="s">
        <v>494</v>
      </c>
      <c r="D6885" t="s">
        <v>361</v>
      </c>
      <c r="E6885" t="s">
        <v>525</v>
      </c>
      <c r="F6885" t="s">
        <v>260</v>
      </c>
      <c r="G6885" t="s">
        <v>188</v>
      </c>
      <c r="H6885" t="s">
        <v>499</v>
      </c>
      <c r="I6885" t="s">
        <v>500</v>
      </c>
      <c r="K6885" t="s">
        <v>501</v>
      </c>
      <c r="L6885" t="s">
        <v>237</v>
      </c>
      <c r="M6885" t="s">
        <v>368</v>
      </c>
      <c r="O6885" t="s">
        <v>265</v>
      </c>
      <c r="P6885">
        <v>2050</v>
      </c>
      <c r="Q6885">
        <v>7.5364978999999999E-2</v>
      </c>
    </row>
    <row r="6886" spans="1:17" x14ac:dyDescent="0.25">
      <c r="A6886" t="s">
        <v>523</v>
      </c>
      <c r="B6886" t="s">
        <v>524</v>
      </c>
      <c r="C6886" t="s">
        <v>494</v>
      </c>
      <c r="D6886" t="s">
        <v>361</v>
      </c>
      <c r="E6886" t="s">
        <v>525</v>
      </c>
      <c r="F6886" t="s">
        <v>260</v>
      </c>
      <c r="G6886" t="s">
        <v>188</v>
      </c>
      <c r="H6886" t="s">
        <v>442</v>
      </c>
      <c r="I6886" t="s">
        <v>443</v>
      </c>
      <c r="J6886" t="s">
        <v>351</v>
      </c>
      <c r="K6886" t="s">
        <v>191</v>
      </c>
      <c r="M6886" t="s">
        <v>502</v>
      </c>
      <c r="N6886" t="s">
        <v>206</v>
      </c>
      <c r="O6886" t="s">
        <v>194</v>
      </c>
      <c r="P6886">
        <v>2015</v>
      </c>
      <c r="Q6886">
        <v>0.70926707830000002</v>
      </c>
    </row>
    <row r="6887" spans="1:17" x14ac:dyDescent="0.25">
      <c r="A6887" t="s">
        <v>523</v>
      </c>
      <c r="B6887" t="s">
        <v>524</v>
      </c>
      <c r="C6887" t="s">
        <v>494</v>
      </c>
      <c r="D6887" t="s">
        <v>361</v>
      </c>
      <c r="E6887" t="s">
        <v>525</v>
      </c>
      <c r="F6887" t="s">
        <v>260</v>
      </c>
      <c r="G6887" t="s">
        <v>188</v>
      </c>
      <c r="H6887" t="s">
        <v>442</v>
      </c>
      <c r="I6887" t="s">
        <v>443</v>
      </c>
      <c r="J6887" t="s">
        <v>351</v>
      </c>
      <c r="K6887" t="s">
        <v>191</v>
      </c>
      <c r="M6887" t="s">
        <v>502</v>
      </c>
      <c r="N6887" t="s">
        <v>206</v>
      </c>
      <c r="O6887" t="s">
        <v>194</v>
      </c>
      <c r="P6887">
        <v>2020</v>
      </c>
      <c r="Q6887">
        <v>0.70926707850000004</v>
      </c>
    </row>
    <row r="6888" spans="1:17" x14ac:dyDescent="0.25">
      <c r="A6888" t="s">
        <v>523</v>
      </c>
      <c r="B6888" t="s">
        <v>524</v>
      </c>
      <c r="C6888" t="s">
        <v>494</v>
      </c>
      <c r="D6888" t="s">
        <v>361</v>
      </c>
      <c r="E6888" t="s">
        <v>525</v>
      </c>
      <c r="F6888" t="s">
        <v>260</v>
      </c>
      <c r="G6888" t="s">
        <v>188</v>
      </c>
      <c r="H6888" t="s">
        <v>442</v>
      </c>
      <c r="I6888" t="s">
        <v>443</v>
      </c>
      <c r="J6888" t="s">
        <v>351</v>
      </c>
      <c r="K6888" t="s">
        <v>191</v>
      </c>
      <c r="M6888" t="s">
        <v>502</v>
      </c>
      <c r="N6888" t="s">
        <v>206</v>
      </c>
      <c r="O6888" t="s">
        <v>264</v>
      </c>
      <c r="P6888">
        <v>2020</v>
      </c>
      <c r="Q6888">
        <v>0.48</v>
      </c>
    </row>
    <row r="6889" spans="1:17" x14ac:dyDescent="0.25">
      <c r="A6889" t="s">
        <v>523</v>
      </c>
      <c r="B6889" t="s">
        <v>524</v>
      </c>
      <c r="C6889" t="s">
        <v>494</v>
      </c>
      <c r="D6889" t="s">
        <v>361</v>
      </c>
      <c r="E6889" t="s">
        <v>525</v>
      </c>
      <c r="F6889" t="s">
        <v>260</v>
      </c>
      <c r="G6889" t="s">
        <v>188</v>
      </c>
      <c r="H6889" t="s">
        <v>442</v>
      </c>
      <c r="I6889" t="s">
        <v>443</v>
      </c>
      <c r="J6889" t="s">
        <v>351</v>
      </c>
      <c r="K6889" t="s">
        <v>191</v>
      </c>
      <c r="M6889" t="s">
        <v>502</v>
      </c>
      <c r="N6889" t="s">
        <v>206</v>
      </c>
      <c r="O6889" t="s">
        <v>265</v>
      </c>
      <c r="P6889">
        <v>2020</v>
      </c>
      <c r="Q6889">
        <v>0.74</v>
      </c>
    </row>
    <row r="6890" spans="1:17" x14ac:dyDescent="0.25">
      <c r="A6890" t="s">
        <v>523</v>
      </c>
      <c r="B6890" t="s">
        <v>524</v>
      </c>
      <c r="C6890" t="s">
        <v>494</v>
      </c>
      <c r="D6890" t="s">
        <v>361</v>
      </c>
      <c r="E6890" t="s">
        <v>525</v>
      </c>
      <c r="F6890" t="s">
        <v>260</v>
      </c>
      <c r="G6890" t="s">
        <v>188</v>
      </c>
      <c r="H6890" t="s">
        <v>442</v>
      </c>
      <c r="I6890" t="s">
        <v>443</v>
      </c>
      <c r="J6890" t="s">
        <v>351</v>
      </c>
      <c r="K6890" t="s">
        <v>191</v>
      </c>
      <c r="M6890" t="s">
        <v>502</v>
      </c>
      <c r="N6890" t="s">
        <v>206</v>
      </c>
      <c r="O6890" t="s">
        <v>194</v>
      </c>
      <c r="P6890">
        <v>2030</v>
      </c>
      <c r="Q6890">
        <v>0.70831444170000002</v>
      </c>
    </row>
    <row r="6891" spans="1:17" x14ac:dyDescent="0.25">
      <c r="A6891" t="s">
        <v>523</v>
      </c>
      <c r="B6891" t="s">
        <v>524</v>
      </c>
      <c r="C6891" t="s">
        <v>494</v>
      </c>
      <c r="D6891" t="s">
        <v>361</v>
      </c>
      <c r="E6891" t="s">
        <v>525</v>
      </c>
      <c r="F6891" t="s">
        <v>260</v>
      </c>
      <c r="G6891" t="s">
        <v>188</v>
      </c>
      <c r="H6891" t="s">
        <v>442</v>
      </c>
      <c r="I6891" t="s">
        <v>443</v>
      </c>
      <c r="J6891" t="s">
        <v>351</v>
      </c>
      <c r="K6891" t="s">
        <v>191</v>
      </c>
      <c r="M6891" t="s">
        <v>502</v>
      </c>
      <c r="N6891" t="s">
        <v>206</v>
      </c>
      <c r="O6891" t="s">
        <v>194</v>
      </c>
      <c r="P6891">
        <v>2050</v>
      </c>
      <c r="Q6891">
        <v>0.70831444139999999</v>
      </c>
    </row>
    <row r="6892" spans="1:17" x14ac:dyDescent="0.25">
      <c r="A6892" t="s">
        <v>523</v>
      </c>
      <c r="B6892" t="s">
        <v>524</v>
      </c>
      <c r="C6892" t="s">
        <v>494</v>
      </c>
      <c r="D6892" t="s">
        <v>361</v>
      </c>
      <c r="E6892" t="s">
        <v>525</v>
      </c>
      <c r="F6892" t="s">
        <v>260</v>
      </c>
      <c r="G6892" t="s">
        <v>188</v>
      </c>
      <c r="H6892" t="s">
        <v>442</v>
      </c>
      <c r="I6892" t="s">
        <v>443</v>
      </c>
      <c r="J6892" t="s">
        <v>351</v>
      </c>
      <c r="K6892" t="s">
        <v>191</v>
      </c>
      <c r="M6892" t="s">
        <v>502</v>
      </c>
      <c r="N6892" t="s">
        <v>206</v>
      </c>
      <c r="O6892" t="s">
        <v>264</v>
      </c>
      <c r="P6892">
        <v>2050</v>
      </c>
      <c r="Q6892">
        <v>0.47</v>
      </c>
    </row>
    <row r="6893" spans="1:17" x14ac:dyDescent="0.25">
      <c r="A6893" t="s">
        <v>523</v>
      </c>
      <c r="B6893" t="s">
        <v>524</v>
      </c>
      <c r="C6893" t="s">
        <v>494</v>
      </c>
      <c r="D6893" t="s">
        <v>361</v>
      </c>
      <c r="E6893" t="s">
        <v>525</v>
      </c>
      <c r="F6893" t="s">
        <v>260</v>
      </c>
      <c r="G6893" t="s">
        <v>188</v>
      </c>
      <c r="H6893" t="s">
        <v>442</v>
      </c>
      <c r="I6893" t="s">
        <v>443</v>
      </c>
      <c r="J6893" t="s">
        <v>351</v>
      </c>
      <c r="K6893" t="s">
        <v>191</v>
      </c>
      <c r="M6893" t="s">
        <v>502</v>
      </c>
      <c r="N6893" t="s">
        <v>206</v>
      </c>
      <c r="O6893" t="s">
        <v>265</v>
      </c>
      <c r="P6893">
        <v>2050</v>
      </c>
      <c r="Q6893">
        <v>0.73</v>
      </c>
    </row>
    <row r="6894" spans="1:17" x14ac:dyDescent="0.25">
      <c r="A6894" t="s">
        <v>523</v>
      </c>
      <c r="B6894" t="s">
        <v>524</v>
      </c>
      <c r="C6894" t="s">
        <v>494</v>
      </c>
      <c r="D6894" t="s">
        <v>361</v>
      </c>
      <c r="E6894" t="s">
        <v>525</v>
      </c>
      <c r="F6894" t="s">
        <v>260</v>
      </c>
      <c r="G6894" t="s">
        <v>188</v>
      </c>
      <c r="H6894" t="s">
        <v>444</v>
      </c>
      <c r="I6894" t="s">
        <v>443</v>
      </c>
      <c r="J6894" t="s">
        <v>209</v>
      </c>
      <c r="K6894" t="s">
        <v>191</v>
      </c>
      <c r="M6894" t="s">
        <v>502</v>
      </c>
      <c r="N6894" t="s">
        <v>206</v>
      </c>
      <c r="O6894" t="s">
        <v>194</v>
      </c>
      <c r="P6894">
        <v>2015</v>
      </c>
      <c r="Q6894">
        <v>0.69351140609999995</v>
      </c>
    </row>
    <row r="6895" spans="1:17" x14ac:dyDescent="0.25">
      <c r="A6895" t="s">
        <v>523</v>
      </c>
      <c r="B6895" t="s">
        <v>524</v>
      </c>
      <c r="C6895" t="s">
        <v>494</v>
      </c>
      <c r="D6895" t="s">
        <v>361</v>
      </c>
      <c r="E6895" t="s">
        <v>525</v>
      </c>
      <c r="F6895" t="s">
        <v>260</v>
      </c>
      <c r="G6895" t="s">
        <v>188</v>
      </c>
      <c r="H6895" t="s">
        <v>444</v>
      </c>
      <c r="I6895" t="s">
        <v>443</v>
      </c>
      <c r="J6895" t="s">
        <v>209</v>
      </c>
      <c r="K6895" t="s">
        <v>191</v>
      </c>
      <c r="M6895" t="s">
        <v>502</v>
      </c>
      <c r="N6895" t="s">
        <v>206</v>
      </c>
      <c r="O6895" t="s">
        <v>194</v>
      </c>
      <c r="P6895">
        <v>2020</v>
      </c>
      <c r="Q6895">
        <v>0.69351140629999997</v>
      </c>
    </row>
    <row r="6896" spans="1:17" x14ac:dyDescent="0.25">
      <c r="A6896" t="s">
        <v>523</v>
      </c>
      <c r="B6896" t="s">
        <v>524</v>
      </c>
      <c r="C6896" t="s">
        <v>494</v>
      </c>
      <c r="D6896" t="s">
        <v>361</v>
      </c>
      <c r="E6896" t="s">
        <v>525</v>
      </c>
      <c r="F6896" t="s">
        <v>260</v>
      </c>
      <c r="G6896" t="s">
        <v>188</v>
      </c>
      <c r="H6896" t="s">
        <v>444</v>
      </c>
      <c r="I6896" t="s">
        <v>443</v>
      </c>
      <c r="J6896" t="s">
        <v>209</v>
      </c>
      <c r="K6896" t="s">
        <v>191</v>
      </c>
      <c r="M6896" t="s">
        <v>502</v>
      </c>
      <c r="N6896" t="s">
        <v>206</v>
      </c>
      <c r="O6896" t="s">
        <v>264</v>
      </c>
      <c r="P6896">
        <v>2020</v>
      </c>
      <c r="Q6896">
        <v>0.45</v>
      </c>
    </row>
    <row r="6897" spans="1:17" x14ac:dyDescent="0.25">
      <c r="A6897" t="s">
        <v>523</v>
      </c>
      <c r="B6897" t="s">
        <v>524</v>
      </c>
      <c r="C6897" t="s">
        <v>494</v>
      </c>
      <c r="D6897" t="s">
        <v>361</v>
      </c>
      <c r="E6897" t="s">
        <v>525</v>
      </c>
      <c r="F6897" t="s">
        <v>260</v>
      </c>
      <c r="G6897" t="s">
        <v>188</v>
      </c>
      <c r="H6897" t="s">
        <v>444</v>
      </c>
      <c r="I6897" t="s">
        <v>443</v>
      </c>
      <c r="J6897" t="s">
        <v>209</v>
      </c>
      <c r="K6897" t="s">
        <v>191</v>
      </c>
      <c r="M6897" t="s">
        <v>502</v>
      </c>
      <c r="N6897" t="s">
        <v>206</v>
      </c>
      <c r="O6897" t="s">
        <v>265</v>
      </c>
      <c r="P6897">
        <v>2020</v>
      </c>
      <c r="Q6897">
        <v>0.72</v>
      </c>
    </row>
    <row r="6898" spans="1:17" x14ac:dyDescent="0.25">
      <c r="A6898" t="s">
        <v>523</v>
      </c>
      <c r="B6898" t="s">
        <v>524</v>
      </c>
      <c r="C6898" t="s">
        <v>494</v>
      </c>
      <c r="D6898" t="s">
        <v>361</v>
      </c>
      <c r="E6898" t="s">
        <v>525</v>
      </c>
      <c r="F6898" t="s">
        <v>260</v>
      </c>
      <c r="G6898" t="s">
        <v>188</v>
      </c>
      <c r="H6898" t="s">
        <v>444</v>
      </c>
      <c r="I6898" t="s">
        <v>443</v>
      </c>
      <c r="J6898" t="s">
        <v>209</v>
      </c>
      <c r="K6898" t="s">
        <v>191</v>
      </c>
      <c r="M6898" t="s">
        <v>502</v>
      </c>
      <c r="N6898" t="s">
        <v>206</v>
      </c>
      <c r="O6898" t="s">
        <v>194</v>
      </c>
      <c r="P6898">
        <v>2030</v>
      </c>
      <c r="Q6898">
        <v>0.69251021010000002</v>
      </c>
    </row>
    <row r="6899" spans="1:17" x14ac:dyDescent="0.25">
      <c r="A6899" t="s">
        <v>523</v>
      </c>
      <c r="B6899" t="s">
        <v>524</v>
      </c>
      <c r="C6899" t="s">
        <v>494</v>
      </c>
      <c r="D6899" t="s">
        <v>361</v>
      </c>
      <c r="E6899" t="s">
        <v>525</v>
      </c>
      <c r="F6899" t="s">
        <v>260</v>
      </c>
      <c r="G6899" t="s">
        <v>188</v>
      </c>
      <c r="H6899" t="s">
        <v>444</v>
      </c>
      <c r="I6899" t="s">
        <v>443</v>
      </c>
      <c r="J6899" t="s">
        <v>209</v>
      </c>
      <c r="K6899" t="s">
        <v>191</v>
      </c>
      <c r="M6899" t="s">
        <v>502</v>
      </c>
      <c r="N6899" t="s">
        <v>206</v>
      </c>
      <c r="O6899" t="s">
        <v>194</v>
      </c>
      <c r="P6899">
        <v>2050</v>
      </c>
      <c r="Q6899">
        <v>0.6925102098</v>
      </c>
    </row>
    <row r="6900" spans="1:17" x14ac:dyDescent="0.25">
      <c r="A6900" t="s">
        <v>523</v>
      </c>
      <c r="B6900" t="s">
        <v>524</v>
      </c>
      <c r="C6900" t="s">
        <v>494</v>
      </c>
      <c r="D6900" t="s">
        <v>361</v>
      </c>
      <c r="E6900" t="s">
        <v>525</v>
      </c>
      <c r="F6900" t="s">
        <v>260</v>
      </c>
      <c r="G6900" t="s">
        <v>188</v>
      </c>
      <c r="H6900" t="s">
        <v>444</v>
      </c>
      <c r="I6900" t="s">
        <v>443</v>
      </c>
      <c r="J6900" t="s">
        <v>209</v>
      </c>
      <c r="K6900" t="s">
        <v>191</v>
      </c>
      <c r="M6900" t="s">
        <v>502</v>
      </c>
      <c r="N6900" t="s">
        <v>206</v>
      </c>
      <c r="O6900" t="s">
        <v>264</v>
      </c>
      <c r="P6900">
        <v>2050</v>
      </c>
      <c r="Q6900">
        <v>0.44</v>
      </c>
    </row>
    <row r="6901" spans="1:17" x14ac:dyDescent="0.25">
      <c r="A6901" t="s">
        <v>523</v>
      </c>
      <c r="B6901" t="s">
        <v>524</v>
      </c>
      <c r="C6901" t="s">
        <v>494</v>
      </c>
      <c r="D6901" t="s">
        <v>361</v>
      </c>
      <c r="E6901" t="s">
        <v>525</v>
      </c>
      <c r="F6901" t="s">
        <v>260</v>
      </c>
      <c r="G6901" t="s">
        <v>188</v>
      </c>
      <c r="H6901" t="s">
        <v>444</v>
      </c>
      <c r="I6901" t="s">
        <v>443</v>
      </c>
      <c r="J6901" t="s">
        <v>209</v>
      </c>
      <c r="K6901" t="s">
        <v>191</v>
      </c>
      <c r="M6901" t="s">
        <v>502</v>
      </c>
      <c r="N6901" t="s">
        <v>206</v>
      </c>
      <c r="O6901" t="s">
        <v>265</v>
      </c>
      <c r="P6901">
        <v>2050</v>
      </c>
      <c r="Q6901">
        <v>0.71</v>
      </c>
    </row>
    <row r="6902" spans="1:17" x14ac:dyDescent="0.25">
      <c r="A6902" t="s">
        <v>523</v>
      </c>
      <c r="B6902" t="s">
        <v>524</v>
      </c>
      <c r="C6902" t="s">
        <v>494</v>
      </c>
      <c r="D6902" t="s">
        <v>361</v>
      </c>
      <c r="E6902" t="s">
        <v>525</v>
      </c>
      <c r="F6902" t="s">
        <v>260</v>
      </c>
      <c r="G6902" t="s">
        <v>188</v>
      </c>
      <c r="H6902" t="s">
        <v>448</v>
      </c>
      <c r="I6902" t="s">
        <v>240</v>
      </c>
      <c r="J6902" t="s">
        <v>235</v>
      </c>
      <c r="K6902" t="s">
        <v>430</v>
      </c>
      <c r="L6902" t="s">
        <v>237</v>
      </c>
      <c r="M6902" t="s">
        <v>497</v>
      </c>
      <c r="N6902" t="s">
        <v>206</v>
      </c>
      <c r="O6902" t="s">
        <v>194</v>
      </c>
      <c r="P6902">
        <v>2015</v>
      </c>
      <c r="Q6902">
        <v>1.0918367330000001</v>
      </c>
    </row>
    <row r="6903" spans="1:17" x14ac:dyDescent="0.25">
      <c r="A6903" t="s">
        <v>523</v>
      </c>
      <c r="B6903" t="s">
        <v>524</v>
      </c>
      <c r="C6903" t="s">
        <v>494</v>
      </c>
      <c r="D6903" t="s">
        <v>361</v>
      </c>
      <c r="E6903" t="s">
        <v>525</v>
      </c>
      <c r="F6903" t="s">
        <v>260</v>
      </c>
      <c r="G6903" t="s">
        <v>188</v>
      </c>
      <c r="H6903" t="s">
        <v>448</v>
      </c>
      <c r="I6903" t="s">
        <v>240</v>
      </c>
      <c r="J6903" t="s">
        <v>235</v>
      </c>
      <c r="K6903" t="s">
        <v>430</v>
      </c>
      <c r="L6903" t="s">
        <v>237</v>
      </c>
      <c r="M6903" t="s">
        <v>497</v>
      </c>
      <c r="N6903" t="s">
        <v>206</v>
      </c>
      <c r="O6903" t="s">
        <v>194</v>
      </c>
      <c r="P6903">
        <v>2020</v>
      </c>
      <c r="Q6903">
        <v>1.065484184</v>
      </c>
    </row>
    <row r="6904" spans="1:17" x14ac:dyDescent="0.25">
      <c r="A6904" t="s">
        <v>523</v>
      </c>
      <c r="B6904" t="s">
        <v>524</v>
      </c>
      <c r="C6904" t="s">
        <v>494</v>
      </c>
      <c r="D6904" t="s">
        <v>361</v>
      </c>
      <c r="E6904" t="s">
        <v>525</v>
      </c>
      <c r="F6904" t="s">
        <v>260</v>
      </c>
      <c r="G6904" t="s">
        <v>188</v>
      </c>
      <c r="H6904" t="s">
        <v>448</v>
      </c>
      <c r="I6904" t="s">
        <v>240</v>
      </c>
      <c r="J6904" t="s">
        <v>235</v>
      </c>
      <c r="K6904" t="s">
        <v>430</v>
      </c>
      <c r="L6904" t="s">
        <v>237</v>
      </c>
      <c r="M6904" t="s">
        <v>497</v>
      </c>
      <c r="N6904" t="s">
        <v>206</v>
      </c>
      <c r="O6904" t="s">
        <v>264</v>
      </c>
      <c r="P6904">
        <v>2020</v>
      </c>
      <c r="Q6904">
        <v>0.90025833799999999</v>
      </c>
    </row>
    <row r="6905" spans="1:17" x14ac:dyDescent="0.25">
      <c r="A6905" t="s">
        <v>523</v>
      </c>
      <c r="B6905" t="s">
        <v>524</v>
      </c>
      <c r="C6905" t="s">
        <v>494</v>
      </c>
      <c r="D6905" t="s">
        <v>361</v>
      </c>
      <c r="E6905" t="s">
        <v>525</v>
      </c>
      <c r="F6905" t="s">
        <v>260</v>
      </c>
      <c r="G6905" t="s">
        <v>188</v>
      </c>
      <c r="H6905" t="s">
        <v>448</v>
      </c>
      <c r="I6905" t="s">
        <v>240</v>
      </c>
      <c r="J6905" t="s">
        <v>235</v>
      </c>
      <c r="K6905" t="s">
        <v>430</v>
      </c>
      <c r="L6905" t="s">
        <v>237</v>
      </c>
      <c r="M6905" t="s">
        <v>497</v>
      </c>
      <c r="N6905" t="s">
        <v>206</v>
      </c>
      <c r="O6905" t="s">
        <v>265</v>
      </c>
      <c r="P6905">
        <v>2020</v>
      </c>
      <c r="Q6905">
        <v>1.2515411059999999</v>
      </c>
    </row>
    <row r="6906" spans="1:17" x14ac:dyDescent="0.25">
      <c r="A6906" t="s">
        <v>523</v>
      </c>
      <c r="B6906" t="s">
        <v>524</v>
      </c>
      <c r="C6906" t="s">
        <v>494</v>
      </c>
      <c r="D6906" t="s">
        <v>361</v>
      </c>
      <c r="E6906" t="s">
        <v>525</v>
      </c>
      <c r="F6906" t="s">
        <v>260</v>
      </c>
      <c r="G6906" t="s">
        <v>188</v>
      </c>
      <c r="H6906" t="s">
        <v>448</v>
      </c>
      <c r="I6906" t="s">
        <v>240</v>
      </c>
      <c r="J6906" t="s">
        <v>235</v>
      </c>
      <c r="K6906" t="s">
        <v>430</v>
      </c>
      <c r="L6906" t="s">
        <v>237</v>
      </c>
      <c r="M6906" t="s">
        <v>497</v>
      </c>
      <c r="N6906" t="s">
        <v>206</v>
      </c>
      <c r="O6906" t="s">
        <v>194</v>
      </c>
      <c r="P6906">
        <v>2030</v>
      </c>
      <c r="Q6906">
        <v>1.014719717</v>
      </c>
    </row>
    <row r="6907" spans="1:17" x14ac:dyDescent="0.25">
      <c r="A6907" t="s">
        <v>523</v>
      </c>
      <c r="B6907" t="s">
        <v>524</v>
      </c>
      <c r="C6907" t="s">
        <v>494</v>
      </c>
      <c r="D6907" t="s">
        <v>361</v>
      </c>
      <c r="E6907" t="s">
        <v>525</v>
      </c>
      <c r="F6907" t="s">
        <v>260</v>
      </c>
      <c r="G6907" t="s">
        <v>188</v>
      </c>
      <c r="H6907" t="s">
        <v>448</v>
      </c>
      <c r="I6907" t="s">
        <v>240</v>
      </c>
      <c r="J6907" t="s">
        <v>235</v>
      </c>
      <c r="K6907" t="s">
        <v>430</v>
      </c>
      <c r="L6907" t="s">
        <v>237</v>
      </c>
      <c r="M6907" t="s">
        <v>497</v>
      </c>
      <c r="N6907" t="s">
        <v>206</v>
      </c>
      <c r="O6907" t="s">
        <v>194</v>
      </c>
      <c r="P6907">
        <v>2050</v>
      </c>
      <c r="Q6907">
        <v>0.92051504900000003</v>
      </c>
    </row>
    <row r="6908" spans="1:17" x14ac:dyDescent="0.25">
      <c r="A6908" t="s">
        <v>523</v>
      </c>
      <c r="B6908" t="s">
        <v>524</v>
      </c>
      <c r="C6908" t="s">
        <v>494</v>
      </c>
      <c r="D6908" t="s">
        <v>361</v>
      </c>
      <c r="E6908" t="s">
        <v>525</v>
      </c>
      <c r="F6908" t="s">
        <v>260</v>
      </c>
      <c r="G6908" t="s">
        <v>188</v>
      </c>
      <c r="H6908" t="s">
        <v>448</v>
      </c>
      <c r="I6908" t="s">
        <v>240</v>
      </c>
      <c r="J6908" t="s">
        <v>235</v>
      </c>
      <c r="K6908" t="s">
        <v>430</v>
      </c>
      <c r="L6908" t="s">
        <v>237</v>
      </c>
      <c r="M6908" t="s">
        <v>497</v>
      </c>
      <c r="N6908" t="s">
        <v>206</v>
      </c>
      <c r="O6908" t="s">
        <v>264</v>
      </c>
      <c r="P6908">
        <v>2050</v>
      </c>
      <c r="Q6908">
        <v>0.74173793899999996</v>
      </c>
    </row>
    <row r="6909" spans="1:17" x14ac:dyDescent="0.25">
      <c r="A6909" t="s">
        <v>523</v>
      </c>
      <c r="B6909" t="s">
        <v>524</v>
      </c>
      <c r="C6909" t="s">
        <v>494</v>
      </c>
      <c r="D6909" t="s">
        <v>361</v>
      </c>
      <c r="E6909" t="s">
        <v>525</v>
      </c>
      <c r="F6909" t="s">
        <v>260</v>
      </c>
      <c r="G6909" t="s">
        <v>188</v>
      </c>
      <c r="H6909" t="s">
        <v>448</v>
      </c>
      <c r="I6909" t="s">
        <v>240</v>
      </c>
      <c r="J6909" t="s">
        <v>235</v>
      </c>
      <c r="K6909" t="s">
        <v>430</v>
      </c>
      <c r="L6909" t="s">
        <v>237</v>
      </c>
      <c r="M6909" t="s">
        <v>497</v>
      </c>
      <c r="N6909" t="s">
        <v>206</v>
      </c>
      <c r="O6909" t="s">
        <v>265</v>
      </c>
      <c r="P6909">
        <v>2050</v>
      </c>
      <c r="Q6909">
        <v>1.261614418</v>
      </c>
    </row>
    <row r="6910" spans="1:17" x14ac:dyDescent="0.25">
      <c r="A6910" t="s">
        <v>523</v>
      </c>
      <c r="B6910" t="s">
        <v>524</v>
      </c>
      <c r="C6910" t="s">
        <v>494</v>
      </c>
      <c r="D6910" t="s">
        <v>361</v>
      </c>
      <c r="E6910" t="s">
        <v>525</v>
      </c>
      <c r="F6910" t="s">
        <v>260</v>
      </c>
      <c r="G6910" t="s">
        <v>188</v>
      </c>
      <c r="H6910" t="s">
        <v>451</v>
      </c>
      <c r="I6910" t="s">
        <v>452</v>
      </c>
      <c r="K6910" t="s">
        <v>453</v>
      </c>
      <c r="M6910" t="s">
        <v>503</v>
      </c>
      <c r="O6910" t="s">
        <v>194</v>
      </c>
      <c r="P6910">
        <v>2015</v>
      </c>
      <c r="Q6910">
        <v>8.8886413622885699E-2</v>
      </c>
    </row>
    <row r="6911" spans="1:17" x14ac:dyDescent="0.25">
      <c r="A6911" t="s">
        <v>523</v>
      </c>
      <c r="B6911" t="s">
        <v>524</v>
      </c>
      <c r="C6911" t="s">
        <v>494</v>
      </c>
      <c r="D6911" t="s">
        <v>361</v>
      </c>
      <c r="E6911" t="s">
        <v>525</v>
      </c>
      <c r="F6911" t="s">
        <v>260</v>
      </c>
      <c r="G6911" t="s">
        <v>188</v>
      </c>
      <c r="H6911" t="s">
        <v>451</v>
      </c>
      <c r="I6911" t="s">
        <v>452</v>
      </c>
      <c r="K6911" t="s">
        <v>453</v>
      </c>
      <c r="M6911" t="s">
        <v>503</v>
      </c>
      <c r="O6911" t="s">
        <v>194</v>
      </c>
      <c r="P6911">
        <v>2020</v>
      </c>
      <c r="Q6911">
        <v>8.8886413622885699E-2</v>
      </c>
    </row>
    <row r="6912" spans="1:17" x14ac:dyDescent="0.25">
      <c r="A6912" t="s">
        <v>523</v>
      </c>
      <c r="B6912" t="s">
        <v>524</v>
      </c>
      <c r="C6912" t="s">
        <v>494</v>
      </c>
      <c r="D6912" t="s">
        <v>361</v>
      </c>
      <c r="E6912" t="s">
        <v>525</v>
      </c>
      <c r="F6912" t="s">
        <v>260</v>
      </c>
      <c r="G6912" t="s">
        <v>188</v>
      </c>
      <c r="H6912" t="s">
        <v>451</v>
      </c>
      <c r="I6912" t="s">
        <v>452</v>
      </c>
      <c r="K6912" t="s">
        <v>453</v>
      </c>
      <c r="M6912" t="s">
        <v>503</v>
      </c>
      <c r="O6912" t="s">
        <v>264</v>
      </c>
      <c r="P6912">
        <v>2020</v>
      </c>
      <c r="Q6912">
        <v>0</v>
      </c>
    </row>
    <row r="6913" spans="1:17" x14ac:dyDescent="0.25">
      <c r="A6913" t="s">
        <v>523</v>
      </c>
      <c r="B6913" t="s">
        <v>524</v>
      </c>
      <c r="C6913" t="s">
        <v>494</v>
      </c>
      <c r="D6913" t="s">
        <v>361</v>
      </c>
      <c r="E6913" t="s">
        <v>525</v>
      </c>
      <c r="F6913" t="s">
        <v>260</v>
      </c>
      <c r="G6913" t="s">
        <v>188</v>
      </c>
      <c r="H6913" t="s">
        <v>451</v>
      </c>
      <c r="I6913" t="s">
        <v>452</v>
      </c>
      <c r="K6913" t="s">
        <v>453</v>
      </c>
      <c r="M6913" t="s">
        <v>503</v>
      </c>
      <c r="O6913" t="s">
        <v>265</v>
      </c>
      <c r="P6913">
        <v>2020</v>
      </c>
      <c r="Q6913">
        <v>9.0904382052390903E-2</v>
      </c>
    </row>
    <row r="6914" spans="1:17" x14ac:dyDescent="0.25">
      <c r="A6914" t="s">
        <v>523</v>
      </c>
      <c r="B6914" t="s">
        <v>524</v>
      </c>
      <c r="C6914" t="s">
        <v>494</v>
      </c>
      <c r="D6914" t="s">
        <v>361</v>
      </c>
      <c r="E6914" t="s">
        <v>525</v>
      </c>
      <c r="F6914" t="s">
        <v>260</v>
      </c>
      <c r="G6914" t="s">
        <v>188</v>
      </c>
      <c r="H6914" t="s">
        <v>451</v>
      </c>
      <c r="I6914" t="s">
        <v>452</v>
      </c>
      <c r="K6914" t="s">
        <v>453</v>
      </c>
      <c r="M6914" t="s">
        <v>503</v>
      </c>
      <c r="O6914" t="s">
        <v>194</v>
      </c>
      <c r="P6914">
        <v>2030</v>
      </c>
      <c r="Q6914">
        <v>8.8886413622885699E-2</v>
      </c>
    </row>
    <row r="6915" spans="1:17" x14ac:dyDescent="0.25">
      <c r="A6915" t="s">
        <v>523</v>
      </c>
      <c r="B6915" t="s">
        <v>524</v>
      </c>
      <c r="C6915" t="s">
        <v>494</v>
      </c>
      <c r="D6915" t="s">
        <v>361</v>
      </c>
      <c r="E6915" t="s">
        <v>525</v>
      </c>
      <c r="F6915" t="s">
        <v>260</v>
      </c>
      <c r="G6915" t="s">
        <v>188</v>
      </c>
      <c r="H6915" t="s">
        <v>451</v>
      </c>
      <c r="I6915" t="s">
        <v>452</v>
      </c>
      <c r="K6915" t="s">
        <v>453</v>
      </c>
      <c r="M6915" t="s">
        <v>503</v>
      </c>
      <c r="O6915" t="s">
        <v>194</v>
      </c>
      <c r="P6915">
        <v>2050</v>
      </c>
      <c r="Q6915">
        <v>8.8886413622885699E-2</v>
      </c>
    </row>
    <row r="6916" spans="1:17" x14ac:dyDescent="0.25">
      <c r="A6916" t="s">
        <v>523</v>
      </c>
      <c r="B6916" t="s">
        <v>524</v>
      </c>
      <c r="C6916" t="s">
        <v>494</v>
      </c>
      <c r="D6916" t="s">
        <v>361</v>
      </c>
      <c r="E6916" t="s">
        <v>525</v>
      </c>
      <c r="F6916" t="s">
        <v>260</v>
      </c>
      <c r="G6916" t="s">
        <v>188</v>
      </c>
      <c r="H6916" t="s">
        <v>451</v>
      </c>
      <c r="I6916" t="s">
        <v>452</v>
      </c>
      <c r="K6916" t="s">
        <v>453</v>
      </c>
      <c r="M6916" t="s">
        <v>503</v>
      </c>
      <c r="O6916" t="s">
        <v>264</v>
      </c>
      <c r="P6916">
        <v>2050</v>
      </c>
      <c r="Q6916">
        <v>0</v>
      </c>
    </row>
    <row r="6917" spans="1:17" x14ac:dyDescent="0.25">
      <c r="A6917" t="s">
        <v>523</v>
      </c>
      <c r="B6917" t="s">
        <v>524</v>
      </c>
      <c r="C6917" t="s">
        <v>494</v>
      </c>
      <c r="D6917" t="s">
        <v>361</v>
      </c>
      <c r="E6917" t="s">
        <v>525</v>
      </c>
      <c r="F6917" t="s">
        <v>260</v>
      </c>
      <c r="G6917" t="s">
        <v>188</v>
      </c>
      <c r="H6917" t="s">
        <v>451</v>
      </c>
      <c r="I6917" t="s">
        <v>452</v>
      </c>
      <c r="K6917" t="s">
        <v>453</v>
      </c>
      <c r="M6917" t="s">
        <v>503</v>
      </c>
      <c r="O6917" t="s">
        <v>265</v>
      </c>
      <c r="P6917">
        <v>2050</v>
      </c>
      <c r="Q6917">
        <v>9.0904382052390903E-2</v>
      </c>
    </row>
    <row r="6918" spans="1:17" x14ac:dyDescent="0.25">
      <c r="A6918" t="s">
        <v>523</v>
      </c>
      <c r="B6918" t="s">
        <v>524</v>
      </c>
      <c r="C6918" t="s">
        <v>494</v>
      </c>
      <c r="D6918" t="s">
        <v>361</v>
      </c>
      <c r="E6918" t="s">
        <v>525</v>
      </c>
      <c r="F6918" t="s">
        <v>260</v>
      </c>
      <c r="G6918" t="s">
        <v>188</v>
      </c>
      <c r="H6918" t="s">
        <v>455</v>
      </c>
      <c r="I6918" t="s">
        <v>455</v>
      </c>
      <c r="M6918" t="s">
        <v>380</v>
      </c>
      <c r="O6918" t="s">
        <v>194</v>
      </c>
      <c r="P6918">
        <v>2015</v>
      </c>
      <c r="Q6918">
        <v>0</v>
      </c>
    </row>
    <row r="6919" spans="1:17" x14ac:dyDescent="0.25">
      <c r="A6919" t="s">
        <v>523</v>
      </c>
      <c r="B6919" t="s">
        <v>524</v>
      </c>
      <c r="C6919" t="s">
        <v>494</v>
      </c>
      <c r="D6919" t="s">
        <v>361</v>
      </c>
      <c r="E6919" t="s">
        <v>525</v>
      </c>
      <c r="F6919" t="s">
        <v>260</v>
      </c>
      <c r="G6919" t="s">
        <v>188</v>
      </c>
      <c r="H6919" t="s">
        <v>455</v>
      </c>
      <c r="I6919" t="s">
        <v>455</v>
      </c>
      <c r="M6919" t="s">
        <v>380</v>
      </c>
      <c r="O6919" t="s">
        <v>194</v>
      </c>
      <c r="P6919">
        <v>2020</v>
      </c>
      <c r="Q6919">
        <v>0</v>
      </c>
    </row>
    <row r="6920" spans="1:17" x14ac:dyDescent="0.25">
      <c r="A6920" t="s">
        <v>523</v>
      </c>
      <c r="B6920" t="s">
        <v>524</v>
      </c>
      <c r="C6920" t="s">
        <v>494</v>
      </c>
      <c r="D6920" t="s">
        <v>361</v>
      </c>
      <c r="E6920" t="s">
        <v>525</v>
      </c>
      <c r="F6920" t="s">
        <v>260</v>
      </c>
      <c r="G6920" t="s">
        <v>188</v>
      </c>
      <c r="H6920" t="s">
        <v>455</v>
      </c>
      <c r="I6920" t="s">
        <v>455</v>
      </c>
      <c r="M6920" t="s">
        <v>380</v>
      </c>
      <c r="O6920" t="s">
        <v>264</v>
      </c>
      <c r="P6920">
        <v>2020</v>
      </c>
      <c r="Q6920">
        <v>0</v>
      </c>
    </row>
    <row r="6921" spans="1:17" x14ac:dyDescent="0.25">
      <c r="A6921" t="s">
        <v>523</v>
      </c>
      <c r="B6921" t="s">
        <v>524</v>
      </c>
      <c r="C6921" t="s">
        <v>494</v>
      </c>
      <c r="D6921" t="s">
        <v>361</v>
      </c>
      <c r="E6921" t="s">
        <v>525</v>
      </c>
      <c r="F6921" t="s">
        <v>260</v>
      </c>
      <c r="G6921" t="s">
        <v>188</v>
      </c>
      <c r="H6921" t="s">
        <v>455</v>
      </c>
      <c r="I6921" t="s">
        <v>455</v>
      </c>
      <c r="M6921" t="s">
        <v>380</v>
      </c>
      <c r="O6921" t="s">
        <v>265</v>
      </c>
      <c r="P6921">
        <v>2020</v>
      </c>
      <c r="Q6921">
        <v>1</v>
      </c>
    </row>
    <row r="6922" spans="1:17" x14ac:dyDescent="0.25">
      <c r="A6922" t="s">
        <v>523</v>
      </c>
      <c r="B6922" t="s">
        <v>524</v>
      </c>
      <c r="C6922" t="s">
        <v>494</v>
      </c>
      <c r="D6922" t="s">
        <v>361</v>
      </c>
      <c r="E6922" t="s">
        <v>525</v>
      </c>
      <c r="F6922" t="s">
        <v>260</v>
      </c>
      <c r="G6922" t="s">
        <v>188</v>
      </c>
      <c r="H6922" t="s">
        <v>455</v>
      </c>
      <c r="I6922" t="s">
        <v>455</v>
      </c>
      <c r="M6922" t="s">
        <v>380</v>
      </c>
      <c r="O6922" t="s">
        <v>194</v>
      </c>
      <c r="P6922">
        <v>2030</v>
      </c>
      <c r="Q6922">
        <v>0</v>
      </c>
    </row>
    <row r="6923" spans="1:17" x14ac:dyDescent="0.25">
      <c r="A6923" t="s">
        <v>523</v>
      </c>
      <c r="B6923" t="s">
        <v>524</v>
      </c>
      <c r="C6923" t="s">
        <v>494</v>
      </c>
      <c r="D6923" t="s">
        <v>361</v>
      </c>
      <c r="E6923" t="s">
        <v>525</v>
      </c>
      <c r="F6923" t="s">
        <v>260</v>
      </c>
      <c r="G6923" t="s">
        <v>188</v>
      </c>
      <c r="H6923" t="s">
        <v>455</v>
      </c>
      <c r="I6923" t="s">
        <v>455</v>
      </c>
      <c r="M6923" t="s">
        <v>380</v>
      </c>
      <c r="O6923" t="s">
        <v>194</v>
      </c>
      <c r="P6923">
        <v>2050</v>
      </c>
      <c r="Q6923">
        <v>0</v>
      </c>
    </row>
    <row r="6924" spans="1:17" x14ac:dyDescent="0.25">
      <c r="A6924" t="s">
        <v>523</v>
      </c>
      <c r="B6924" t="s">
        <v>524</v>
      </c>
      <c r="C6924" t="s">
        <v>494</v>
      </c>
      <c r="D6924" t="s">
        <v>361</v>
      </c>
      <c r="E6924" t="s">
        <v>525</v>
      </c>
      <c r="F6924" t="s">
        <v>260</v>
      </c>
      <c r="G6924" t="s">
        <v>188</v>
      </c>
      <c r="H6924" t="s">
        <v>455</v>
      </c>
      <c r="I6924" t="s">
        <v>455</v>
      </c>
      <c r="M6924" t="s">
        <v>380</v>
      </c>
      <c r="O6924" t="s">
        <v>264</v>
      </c>
      <c r="P6924">
        <v>2050</v>
      </c>
      <c r="Q6924">
        <v>0</v>
      </c>
    </row>
    <row r="6925" spans="1:17" x14ac:dyDescent="0.25">
      <c r="A6925" t="s">
        <v>523</v>
      </c>
      <c r="B6925" t="s">
        <v>524</v>
      </c>
      <c r="C6925" t="s">
        <v>494</v>
      </c>
      <c r="D6925" t="s">
        <v>361</v>
      </c>
      <c r="E6925" t="s">
        <v>525</v>
      </c>
      <c r="F6925" t="s">
        <v>260</v>
      </c>
      <c r="G6925" t="s">
        <v>188</v>
      </c>
      <c r="H6925" t="s">
        <v>455</v>
      </c>
      <c r="I6925" t="s">
        <v>455</v>
      </c>
      <c r="M6925" t="s">
        <v>380</v>
      </c>
      <c r="O6925" t="s">
        <v>265</v>
      </c>
      <c r="P6925">
        <v>2050</v>
      </c>
      <c r="Q6925">
        <v>1</v>
      </c>
    </row>
    <row r="6926" spans="1:17" x14ac:dyDescent="0.25">
      <c r="A6926" t="s">
        <v>523</v>
      </c>
      <c r="B6926" t="s">
        <v>524</v>
      </c>
      <c r="C6926" t="s">
        <v>494</v>
      </c>
      <c r="D6926" t="s">
        <v>361</v>
      </c>
      <c r="E6926" t="s">
        <v>525</v>
      </c>
      <c r="F6926" t="s">
        <v>260</v>
      </c>
      <c r="G6926" t="s">
        <v>188</v>
      </c>
      <c r="H6926" t="s">
        <v>339</v>
      </c>
      <c r="I6926" t="s">
        <v>4</v>
      </c>
      <c r="J6926" t="s">
        <v>235</v>
      </c>
      <c r="K6926" t="s">
        <v>328</v>
      </c>
      <c r="L6926" t="s">
        <v>237</v>
      </c>
      <c r="M6926" t="s">
        <v>379</v>
      </c>
      <c r="O6926" t="s">
        <v>194</v>
      </c>
      <c r="P6926">
        <v>2015</v>
      </c>
      <c r="Q6926">
        <v>0.66</v>
      </c>
    </row>
    <row r="6927" spans="1:17" x14ac:dyDescent="0.25">
      <c r="A6927" t="s">
        <v>523</v>
      </c>
      <c r="B6927" t="s">
        <v>524</v>
      </c>
      <c r="C6927" t="s">
        <v>494</v>
      </c>
      <c r="D6927" t="s">
        <v>361</v>
      </c>
      <c r="E6927" t="s">
        <v>525</v>
      </c>
      <c r="F6927" t="s">
        <v>260</v>
      </c>
      <c r="G6927" t="s">
        <v>188</v>
      </c>
      <c r="H6927" t="s">
        <v>339</v>
      </c>
      <c r="I6927" t="s">
        <v>4</v>
      </c>
      <c r="J6927" t="s">
        <v>235</v>
      </c>
      <c r="K6927" t="s">
        <v>328</v>
      </c>
      <c r="L6927" t="s">
        <v>237</v>
      </c>
      <c r="M6927" t="s">
        <v>379</v>
      </c>
      <c r="O6927" t="s">
        <v>194</v>
      </c>
      <c r="P6927">
        <v>2020</v>
      </c>
      <c r="Q6927">
        <v>0.66</v>
      </c>
    </row>
    <row r="6928" spans="1:17" x14ac:dyDescent="0.25">
      <c r="A6928" t="s">
        <v>523</v>
      </c>
      <c r="B6928" t="s">
        <v>524</v>
      </c>
      <c r="C6928" t="s">
        <v>494</v>
      </c>
      <c r="D6928" t="s">
        <v>361</v>
      </c>
      <c r="E6928" t="s">
        <v>525</v>
      </c>
      <c r="F6928" t="s">
        <v>260</v>
      </c>
      <c r="G6928" t="s">
        <v>188</v>
      </c>
      <c r="H6928" t="s">
        <v>339</v>
      </c>
      <c r="I6928" t="s">
        <v>4</v>
      </c>
      <c r="J6928" t="s">
        <v>235</v>
      </c>
      <c r="K6928" t="s">
        <v>328</v>
      </c>
      <c r="L6928" t="s">
        <v>237</v>
      </c>
      <c r="M6928" t="s">
        <v>379</v>
      </c>
      <c r="O6928" t="s">
        <v>264</v>
      </c>
      <c r="P6928">
        <v>2020</v>
      </c>
      <c r="Q6928">
        <v>0.51</v>
      </c>
    </row>
    <row r="6929" spans="1:17" x14ac:dyDescent="0.25">
      <c r="A6929" t="s">
        <v>523</v>
      </c>
      <c r="B6929" t="s">
        <v>524</v>
      </c>
      <c r="C6929" t="s">
        <v>494</v>
      </c>
      <c r="D6929" t="s">
        <v>361</v>
      </c>
      <c r="E6929" t="s">
        <v>525</v>
      </c>
      <c r="F6929" t="s">
        <v>260</v>
      </c>
      <c r="G6929" t="s">
        <v>188</v>
      </c>
      <c r="H6929" t="s">
        <v>339</v>
      </c>
      <c r="I6929" t="s">
        <v>4</v>
      </c>
      <c r="J6929" t="s">
        <v>235</v>
      </c>
      <c r="K6929" t="s">
        <v>328</v>
      </c>
      <c r="L6929" t="s">
        <v>237</v>
      </c>
      <c r="M6929" t="s">
        <v>379</v>
      </c>
      <c r="O6929" t="s">
        <v>265</v>
      </c>
      <c r="P6929">
        <v>2020</v>
      </c>
      <c r="Q6929">
        <v>0.76</v>
      </c>
    </row>
    <row r="6930" spans="1:17" x14ac:dyDescent="0.25">
      <c r="A6930" t="s">
        <v>523</v>
      </c>
      <c r="B6930" t="s">
        <v>524</v>
      </c>
      <c r="C6930" t="s">
        <v>494</v>
      </c>
      <c r="D6930" t="s">
        <v>361</v>
      </c>
      <c r="E6930" t="s">
        <v>525</v>
      </c>
      <c r="F6930" t="s">
        <v>260</v>
      </c>
      <c r="G6930" t="s">
        <v>188</v>
      </c>
      <c r="H6930" t="s">
        <v>339</v>
      </c>
      <c r="I6930" t="s">
        <v>4</v>
      </c>
      <c r="J6930" t="s">
        <v>235</v>
      </c>
      <c r="K6930" t="s">
        <v>328</v>
      </c>
      <c r="L6930" t="s">
        <v>237</v>
      </c>
      <c r="M6930" t="s">
        <v>379</v>
      </c>
      <c r="O6930" t="s">
        <v>194</v>
      </c>
      <c r="P6930">
        <v>2030</v>
      </c>
      <c r="Q6930">
        <v>0.66</v>
      </c>
    </row>
    <row r="6931" spans="1:17" x14ac:dyDescent="0.25">
      <c r="A6931" t="s">
        <v>523</v>
      </c>
      <c r="B6931" t="s">
        <v>524</v>
      </c>
      <c r="C6931" t="s">
        <v>494</v>
      </c>
      <c r="D6931" t="s">
        <v>361</v>
      </c>
      <c r="E6931" t="s">
        <v>525</v>
      </c>
      <c r="F6931" t="s">
        <v>260</v>
      </c>
      <c r="G6931" t="s">
        <v>188</v>
      </c>
      <c r="H6931" t="s">
        <v>339</v>
      </c>
      <c r="I6931" t="s">
        <v>4</v>
      </c>
      <c r="J6931" t="s">
        <v>235</v>
      </c>
      <c r="K6931" t="s">
        <v>328</v>
      </c>
      <c r="L6931" t="s">
        <v>237</v>
      </c>
      <c r="M6931" t="s">
        <v>379</v>
      </c>
      <c r="O6931" t="s">
        <v>194</v>
      </c>
      <c r="P6931">
        <v>2050</v>
      </c>
      <c r="Q6931">
        <v>0.66</v>
      </c>
    </row>
    <row r="6932" spans="1:17" x14ac:dyDescent="0.25">
      <c r="A6932" t="s">
        <v>523</v>
      </c>
      <c r="B6932" t="s">
        <v>524</v>
      </c>
      <c r="C6932" t="s">
        <v>494</v>
      </c>
      <c r="D6932" t="s">
        <v>361</v>
      </c>
      <c r="E6932" t="s">
        <v>525</v>
      </c>
      <c r="F6932" t="s">
        <v>260</v>
      </c>
      <c r="G6932" t="s">
        <v>188</v>
      </c>
      <c r="H6932" t="s">
        <v>339</v>
      </c>
      <c r="I6932" t="s">
        <v>4</v>
      </c>
      <c r="J6932" t="s">
        <v>235</v>
      </c>
      <c r="K6932" t="s">
        <v>328</v>
      </c>
      <c r="L6932" t="s">
        <v>237</v>
      </c>
      <c r="M6932" t="s">
        <v>379</v>
      </c>
      <c r="O6932" t="s">
        <v>264</v>
      </c>
      <c r="P6932">
        <v>2050</v>
      </c>
      <c r="Q6932">
        <v>0.45</v>
      </c>
    </row>
    <row r="6933" spans="1:17" x14ac:dyDescent="0.25">
      <c r="A6933" t="s">
        <v>523</v>
      </c>
      <c r="B6933" t="s">
        <v>524</v>
      </c>
      <c r="C6933" t="s">
        <v>494</v>
      </c>
      <c r="D6933" t="s">
        <v>361</v>
      </c>
      <c r="E6933" t="s">
        <v>525</v>
      </c>
      <c r="F6933" t="s">
        <v>260</v>
      </c>
      <c r="G6933" t="s">
        <v>188</v>
      </c>
      <c r="H6933" t="s">
        <v>339</v>
      </c>
      <c r="I6933" t="s">
        <v>4</v>
      </c>
      <c r="J6933" t="s">
        <v>235</v>
      </c>
      <c r="K6933" t="s">
        <v>328</v>
      </c>
      <c r="L6933" t="s">
        <v>237</v>
      </c>
      <c r="M6933" t="s">
        <v>379</v>
      </c>
      <c r="O6933" t="s">
        <v>265</v>
      </c>
      <c r="P6933">
        <v>2050</v>
      </c>
      <c r="Q6933">
        <v>0.82</v>
      </c>
    </row>
    <row r="6934" spans="1:17" x14ac:dyDescent="0.25">
      <c r="A6934" t="s">
        <v>526</v>
      </c>
      <c r="B6934" t="s">
        <v>527</v>
      </c>
      <c r="C6934" t="s">
        <v>506</v>
      </c>
      <c r="D6934" t="s">
        <v>361</v>
      </c>
      <c r="E6934" t="s">
        <v>525</v>
      </c>
      <c r="F6934" t="s">
        <v>260</v>
      </c>
      <c r="G6934" t="s">
        <v>195</v>
      </c>
      <c r="H6934" t="s">
        <v>417</v>
      </c>
      <c r="I6934" t="s">
        <v>418</v>
      </c>
      <c r="J6934" t="s">
        <v>419</v>
      </c>
      <c r="K6934" t="s">
        <v>191</v>
      </c>
      <c r="N6934" t="s">
        <v>206</v>
      </c>
      <c r="O6934" t="s">
        <v>194</v>
      </c>
      <c r="P6934">
        <v>2015</v>
      </c>
      <c r="Q6934">
        <v>2.8554046651102699E-2</v>
      </c>
    </row>
    <row r="6935" spans="1:17" x14ac:dyDescent="0.25">
      <c r="A6935" t="s">
        <v>526</v>
      </c>
      <c r="B6935" t="s">
        <v>527</v>
      </c>
      <c r="C6935" t="s">
        <v>506</v>
      </c>
      <c r="D6935" t="s">
        <v>361</v>
      </c>
      <c r="E6935" t="s">
        <v>525</v>
      </c>
      <c r="F6935" t="s">
        <v>260</v>
      </c>
      <c r="G6935" t="s">
        <v>195</v>
      </c>
      <c r="H6935" t="s">
        <v>417</v>
      </c>
      <c r="I6935" t="s">
        <v>418</v>
      </c>
      <c r="J6935" t="s">
        <v>419</v>
      </c>
      <c r="K6935" t="s">
        <v>191</v>
      </c>
      <c r="N6935" t="s">
        <v>206</v>
      </c>
      <c r="O6935" t="s">
        <v>194</v>
      </c>
      <c r="P6935">
        <v>2020</v>
      </c>
      <c r="Q6935">
        <v>2.85540466515284E-2</v>
      </c>
    </row>
    <row r="6936" spans="1:17" x14ac:dyDescent="0.25">
      <c r="A6936" t="s">
        <v>526</v>
      </c>
      <c r="B6936" t="s">
        <v>527</v>
      </c>
      <c r="C6936" t="s">
        <v>506</v>
      </c>
      <c r="D6936" t="s">
        <v>361</v>
      </c>
      <c r="E6936" t="s">
        <v>525</v>
      </c>
      <c r="F6936" t="s">
        <v>260</v>
      </c>
      <c r="G6936" t="s">
        <v>195</v>
      </c>
      <c r="H6936" t="s">
        <v>417</v>
      </c>
      <c r="I6936" t="s">
        <v>418</v>
      </c>
      <c r="J6936" t="s">
        <v>419</v>
      </c>
      <c r="K6936" t="s">
        <v>191</v>
      </c>
      <c r="N6936" t="s">
        <v>206</v>
      </c>
      <c r="O6936" t="s">
        <v>264</v>
      </c>
      <c r="P6936">
        <v>2020</v>
      </c>
      <c r="Q6936">
        <v>2.1146834993009501E-2</v>
      </c>
    </row>
    <row r="6937" spans="1:17" x14ac:dyDescent="0.25">
      <c r="A6937" t="s">
        <v>526</v>
      </c>
      <c r="B6937" t="s">
        <v>527</v>
      </c>
      <c r="C6937" t="s">
        <v>506</v>
      </c>
      <c r="D6937" t="s">
        <v>361</v>
      </c>
      <c r="E6937" t="s">
        <v>525</v>
      </c>
      <c r="F6937" t="s">
        <v>260</v>
      </c>
      <c r="G6937" t="s">
        <v>195</v>
      </c>
      <c r="H6937" t="s">
        <v>417</v>
      </c>
      <c r="I6937" t="s">
        <v>418</v>
      </c>
      <c r="J6937" t="s">
        <v>419</v>
      </c>
      <c r="K6937" t="s">
        <v>191</v>
      </c>
      <c r="N6937" t="s">
        <v>206</v>
      </c>
      <c r="O6937" t="s">
        <v>265</v>
      </c>
      <c r="P6937">
        <v>2020</v>
      </c>
      <c r="Q6937">
        <v>3.1555722399172599E-2</v>
      </c>
    </row>
    <row r="6938" spans="1:17" x14ac:dyDescent="0.25">
      <c r="A6938" t="s">
        <v>526</v>
      </c>
      <c r="B6938" t="s">
        <v>527</v>
      </c>
      <c r="C6938" t="s">
        <v>506</v>
      </c>
      <c r="D6938" t="s">
        <v>361</v>
      </c>
      <c r="E6938" t="s">
        <v>525</v>
      </c>
      <c r="F6938" t="s">
        <v>260</v>
      </c>
      <c r="G6938" t="s">
        <v>195</v>
      </c>
      <c r="H6938" t="s">
        <v>417</v>
      </c>
      <c r="I6938" t="s">
        <v>418</v>
      </c>
      <c r="J6938" t="s">
        <v>419</v>
      </c>
      <c r="K6938" t="s">
        <v>191</v>
      </c>
      <c r="N6938" t="s">
        <v>206</v>
      </c>
      <c r="O6938" t="s">
        <v>194</v>
      </c>
      <c r="P6938">
        <v>2030</v>
      </c>
      <c r="Q6938">
        <v>2.8572282091879401E-2</v>
      </c>
    </row>
    <row r="6939" spans="1:17" x14ac:dyDescent="0.25">
      <c r="A6939" t="s">
        <v>526</v>
      </c>
      <c r="B6939" t="s">
        <v>527</v>
      </c>
      <c r="C6939" t="s">
        <v>506</v>
      </c>
      <c r="D6939" t="s">
        <v>361</v>
      </c>
      <c r="E6939" t="s">
        <v>525</v>
      </c>
      <c r="F6939" t="s">
        <v>260</v>
      </c>
      <c r="G6939" t="s">
        <v>195</v>
      </c>
      <c r="H6939" t="s">
        <v>417</v>
      </c>
      <c r="I6939" t="s">
        <v>418</v>
      </c>
      <c r="J6939" t="s">
        <v>419</v>
      </c>
      <c r="K6939" t="s">
        <v>191</v>
      </c>
      <c r="N6939" t="s">
        <v>206</v>
      </c>
      <c r="O6939" t="s">
        <v>194</v>
      </c>
      <c r="P6939">
        <v>2050</v>
      </c>
      <c r="Q6939">
        <v>2.85722820933626E-2</v>
      </c>
    </row>
    <row r="6940" spans="1:17" x14ac:dyDescent="0.25">
      <c r="A6940" t="s">
        <v>526</v>
      </c>
      <c r="B6940" t="s">
        <v>527</v>
      </c>
      <c r="C6940" t="s">
        <v>506</v>
      </c>
      <c r="D6940" t="s">
        <v>361</v>
      </c>
      <c r="E6940" t="s">
        <v>525</v>
      </c>
      <c r="F6940" t="s">
        <v>260</v>
      </c>
      <c r="G6940" t="s">
        <v>195</v>
      </c>
      <c r="H6940" t="s">
        <v>417</v>
      </c>
      <c r="I6940" t="s">
        <v>418</v>
      </c>
      <c r="J6940" t="s">
        <v>419</v>
      </c>
      <c r="K6940" t="s">
        <v>191</v>
      </c>
      <c r="N6940" t="s">
        <v>206</v>
      </c>
      <c r="O6940" t="s">
        <v>264</v>
      </c>
      <c r="P6940">
        <v>2050</v>
      </c>
      <c r="Q6940">
        <v>1.74742298314183E-2</v>
      </c>
    </row>
    <row r="6941" spans="1:17" x14ac:dyDescent="0.25">
      <c r="A6941" t="s">
        <v>526</v>
      </c>
      <c r="B6941" t="s">
        <v>527</v>
      </c>
      <c r="C6941" t="s">
        <v>506</v>
      </c>
      <c r="D6941" t="s">
        <v>361</v>
      </c>
      <c r="E6941" t="s">
        <v>525</v>
      </c>
      <c r="F6941" t="s">
        <v>260</v>
      </c>
      <c r="G6941" t="s">
        <v>195</v>
      </c>
      <c r="H6941" t="s">
        <v>417</v>
      </c>
      <c r="I6941" t="s">
        <v>418</v>
      </c>
      <c r="J6941" t="s">
        <v>419</v>
      </c>
      <c r="K6941" t="s">
        <v>191</v>
      </c>
      <c r="N6941" t="s">
        <v>206</v>
      </c>
      <c r="O6941" t="s">
        <v>265</v>
      </c>
      <c r="P6941">
        <v>2050</v>
      </c>
      <c r="Q6941">
        <v>3.3159760816409797E-2</v>
      </c>
    </row>
    <row r="6942" spans="1:17" x14ac:dyDescent="0.25">
      <c r="A6942" t="s">
        <v>526</v>
      </c>
      <c r="B6942" t="s">
        <v>527</v>
      </c>
      <c r="C6942" t="s">
        <v>506</v>
      </c>
      <c r="D6942" t="s">
        <v>361</v>
      </c>
      <c r="E6942" t="s">
        <v>525</v>
      </c>
      <c r="F6942" t="s">
        <v>260</v>
      </c>
      <c r="G6942" t="s">
        <v>195</v>
      </c>
      <c r="H6942" t="s">
        <v>196</v>
      </c>
      <c r="I6942" t="s">
        <v>197</v>
      </c>
      <c r="J6942" t="s">
        <v>198</v>
      </c>
      <c r="O6942" t="s">
        <v>194</v>
      </c>
      <c r="P6942">
        <v>2015</v>
      </c>
      <c r="Q6942">
        <v>0.428892573</v>
      </c>
    </row>
    <row r="6943" spans="1:17" x14ac:dyDescent="0.25">
      <c r="A6943" t="s">
        <v>526</v>
      </c>
      <c r="B6943" t="s">
        <v>527</v>
      </c>
      <c r="C6943" t="s">
        <v>506</v>
      </c>
      <c r="D6943" t="s">
        <v>361</v>
      </c>
      <c r="E6943" t="s">
        <v>525</v>
      </c>
      <c r="F6943" t="s">
        <v>260</v>
      </c>
      <c r="G6943" t="s">
        <v>195</v>
      </c>
      <c r="H6943" t="s">
        <v>196</v>
      </c>
      <c r="I6943" t="s">
        <v>197</v>
      </c>
      <c r="J6943" t="s">
        <v>198</v>
      </c>
      <c r="O6943" t="s">
        <v>194</v>
      </c>
      <c r="P6943">
        <v>2020</v>
      </c>
      <c r="Q6943">
        <v>0.428892573</v>
      </c>
    </row>
    <row r="6944" spans="1:17" x14ac:dyDescent="0.25">
      <c r="A6944" t="s">
        <v>526</v>
      </c>
      <c r="B6944" t="s">
        <v>527</v>
      </c>
      <c r="C6944" t="s">
        <v>506</v>
      </c>
      <c r="D6944" t="s">
        <v>361</v>
      </c>
      <c r="E6944" t="s">
        <v>525</v>
      </c>
      <c r="F6944" t="s">
        <v>260</v>
      </c>
      <c r="G6944" t="s">
        <v>195</v>
      </c>
      <c r="H6944" t="s">
        <v>196</v>
      </c>
      <c r="I6944" t="s">
        <v>197</v>
      </c>
      <c r="J6944" t="s">
        <v>198</v>
      </c>
      <c r="O6944" t="s">
        <v>264</v>
      </c>
      <c r="P6944">
        <v>2020</v>
      </c>
      <c r="Q6944">
        <v>0.40568950100000001</v>
      </c>
    </row>
    <row r="6945" spans="1:17" x14ac:dyDescent="0.25">
      <c r="A6945" t="s">
        <v>526</v>
      </c>
      <c r="B6945" t="s">
        <v>527</v>
      </c>
      <c r="C6945" t="s">
        <v>506</v>
      </c>
      <c r="D6945" t="s">
        <v>361</v>
      </c>
      <c r="E6945" t="s">
        <v>525</v>
      </c>
      <c r="F6945" t="s">
        <v>260</v>
      </c>
      <c r="G6945" t="s">
        <v>195</v>
      </c>
      <c r="H6945" t="s">
        <v>196</v>
      </c>
      <c r="I6945" t="s">
        <v>197</v>
      </c>
      <c r="J6945" t="s">
        <v>198</v>
      </c>
      <c r="O6945" t="s">
        <v>265</v>
      </c>
      <c r="P6945">
        <v>2020</v>
      </c>
      <c r="Q6945">
        <v>0.57211639700000005</v>
      </c>
    </row>
    <row r="6946" spans="1:17" x14ac:dyDescent="0.25">
      <c r="A6946" t="s">
        <v>526</v>
      </c>
      <c r="B6946" t="s">
        <v>527</v>
      </c>
      <c r="C6946" t="s">
        <v>506</v>
      </c>
      <c r="D6946" t="s">
        <v>361</v>
      </c>
      <c r="E6946" t="s">
        <v>525</v>
      </c>
      <c r="F6946" t="s">
        <v>260</v>
      </c>
      <c r="G6946" t="s">
        <v>195</v>
      </c>
      <c r="H6946" t="s">
        <v>196</v>
      </c>
      <c r="I6946" t="s">
        <v>197</v>
      </c>
      <c r="J6946" t="s">
        <v>198</v>
      </c>
      <c r="O6946" t="s">
        <v>194</v>
      </c>
      <c r="P6946">
        <v>2030</v>
      </c>
      <c r="Q6946">
        <v>0.43084930700000001</v>
      </c>
    </row>
    <row r="6947" spans="1:17" x14ac:dyDescent="0.25">
      <c r="A6947" t="s">
        <v>526</v>
      </c>
      <c r="B6947" t="s">
        <v>527</v>
      </c>
      <c r="C6947" t="s">
        <v>506</v>
      </c>
      <c r="D6947" t="s">
        <v>361</v>
      </c>
      <c r="E6947" t="s">
        <v>525</v>
      </c>
      <c r="F6947" t="s">
        <v>260</v>
      </c>
      <c r="G6947" t="s">
        <v>195</v>
      </c>
      <c r="H6947" t="s">
        <v>196</v>
      </c>
      <c r="I6947" t="s">
        <v>197</v>
      </c>
      <c r="J6947" t="s">
        <v>198</v>
      </c>
      <c r="O6947" t="s">
        <v>194</v>
      </c>
      <c r="P6947">
        <v>2050</v>
      </c>
      <c r="Q6947">
        <v>0.43084930599999999</v>
      </c>
    </row>
    <row r="6948" spans="1:17" x14ac:dyDescent="0.25">
      <c r="A6948" t="s">
        <v>526</v>
      </c>
      <c r="B6948" t="s">
        <v>527</v>
      </c>
      <c r="C6948" t="s">
        <v>506</v>
      </c>
      <c r="D6948" t="s">
        <v>361</v>
      </c>
      <c r="E6948" t="s">
        <v>525</v>
      </c>
      <c r="F6948" t="s">
        <v>260</v>
      </c>
      <c r="G6948" t="s">
        <v>195</v>
      </c>
      <c r="H6948" t="s">
        <v>196</v>
      </c>
      <c r="I6948" t="s">
        <v>197</v>
      </c>
      <c r="J6948" t="s">
        <v>198</v>
      </c>
      <c r="O6948" t="s">
        <v>264</v>
      </c>
      <c r="P6948">
        <v>2050</v>
      </c>
      <c r="Q6948">
        <v>0.41935085</v>
      </c>
    </row>
    <row r="6949" spans="1:17" x14ac:dyDescent="0.25">
      <c r="A6949" t="s">
        <v>526</v>
      </c>
      <c r="B6949" t="s">
        <v>527</v>
      </c>
      <c r="C6949" t="s">
        <v>506</v>
      </c>
      <c r="D6949" t="s">
        <v>361</v>
      </c>
      <c r="E6949" t="s">
        <v>525</v>
      </c>
      <c r="F6949" t="s">
        <v>260</v>
      </c>
      <c r="G6949" t="s">
        <v>195</v>
      </c>
      <c r="H6949" t="s">
        <v>196</v>
      </c>
      <c r="I6949" t="s">
        <v>197</v>
      </c>
      <c r="J6949" t="s">
        <v>198</v>
      </c>
      <c r="O6949" t="s">
        <v>265</v>
      </c>
      <c r="P6949">
        <v>2050</v>
      </c>
      <c r="Q6949">
        <v>0.58690019800000004</v>
      </c>
    </row>
    <row r="6950" spans="1:17" x14ac:dyDescent="0.25">
      <c r="A6950" t="s">
        <v>526</v>
      </c>
      <c r="B6950" t="s">
        <v>527</v>
      </c>
      <c r="C6950" t="s">
        <v>506</v>
      </c>
      <c r="D6950" t="s">
        <v>361</v>
      </c>
      <c r="E6950" t="s">
        <v>525</v>
      </c>
      <c r="F6950" t="s">
        <v>260</v>
      </c>
      <c r="G6950" t="s">
        <v>195</v>
      </c>
      <c r="H6950" t="s">
        <v>200</v>
      </c>
      <c r="I6950" t="s">
        <v>201</v>
      </c>
      <c r="K6950" t="s">
        <v>202</v>
      </c>
      <c r="N6950" t="s">
        <v>206</v>
      </c>
      <c r="O6950" t="s">
        <v>194</v>
      </c>
      <c r="P6950">
        <v>2015</v>
      </c>
      <c r="Q6950">
        <v>3</v>
      </c>
    </row>
    <row r="6951" spans="1:17" x14ac:dyDescent="0.25">
      <c r="A6951" t="s">
        <v>526</v>
      </c>
      <c r="B6951" t="s">
        <v>527</v>
      </c>
      <c r="C6951" t="s">
        <v>506</v>
      </c>
      <c r="D6951" t="s">
        <v>361</v>
      </c>
      <c r="E6951" t="s">
        <v>525</v>
      </c>
      <c r="F6951" t="s">
        <v>260</v>
      </c>
      <c r="G6951" t="s">
        <v>195</v>
      </c>
      <c r="H6951" t="s">
        <v>200</v>
      </c>
      <c r="I6951" t="s">
        <v>201</v>
      </c>
      <c r="K6951" t="s">
        <v>202</v>
      </c>
      <c r="N6951" t="s">
        <v>206</v>
      </c>
      <c r="O6951" t="s">
        <v>194</v>
      </c>
      <c r="P6951">
        <v>2020</v>
      </c>
      <c r="Q6951">
        <v>3</v>
      </c>
    </row>
    <row r="6952" spans="1:17" x14ac:dyDescent="0.25">
      <c r="A6952" t="s">
        <v>526</v>
      </c>
      <c r="B6952" t="s">
        <v>527</v>
      </c>
      <c r="C6952" t="s">
        <v>506</v>
      </c>
      <c r="D6952" t="s">
        <v>361</v>
      </c>
      <c r="E6952" t="s">
        <v>525</v>
      </c>
      <c r="F6952" t="s">
        <v>260</v>
      </c>
      <c r="G6952" t="s">
        <v>195</v>
      </c>
      <c r="H6952" t="s">
        <v>200</v>
      </c>
      <c r="I6952" t="s">
        <v>201</v>
      </c>
      <c r="K6952" t="s">
        <v>202</v>
      </c>
      <c r="N6952" t="s">
        <v>206</v>
      </c>
      <c r="O6952" t="s">
        <v>264</v>
      </c>
      <c r="P6952">
        <v>2020</v>
      </c>
      <c r="Q6952">
        <v>2.5</v>
      </c>
    </row>
    <row r="6953" spans="1:17" x14ac:dyDescent="0.25">
      <c r="A6953" t="s">
        <v>526</v>
      </c>
      <c r="B6953" t="s">
        <v>527</v>
      </c>
      <c r="C6953" t="s">
        <v>506</v>
      </c>
      <c r="D6953" t="s">
        <v>361</v>
      </c>
      <c r="E6953" t="s">
        <v>525</v>
      </c>
      <c r="F6953" t="s">
        <v>260</v>
      </c>
      <c r="G6953" t="s">
        <v>195</v>
      </c>
      <c r="H6953" t="s">
        <v>200</v>
      </c>
      <c r="I6953" t="s">
        <v>201</v>
      </c>
      <c r="K6953" t="s">
        <v>202</v>
      </c>
      <c r="N6953" t="s">
        <v>206</v>
      </c>
      <c r="O6953" t="s">
        <v>265</v>
      </c>
      <c r="P6953">
        <v>2020</v>
      </c>
      <c r="Q6953">
        <v>3.5</v>
      </c>
    </row>
    <row r="6954" spans="1:17" x14ac:dyDescent="0.25">
      <c r="A6954" t="s">
        <v>526</v>
      </c>
      <c r="B6954" t="s">
        <v>527</v>
      </c>
      <c r="C6954" t="s">
        <v>506</v>
      </c>
      <c r="D6954" t="s">
        <v>361</v>
      </c>
      <c r="E6954" t="s">
        <v>525</v>
      </c>
      <c r="F6954" t="s">
        <v>260</v>
      </c>
      <c r="G6954" t="s">
        <v>195</v>
      </c>
      <c r="H6954" t="s">
        <v>200</v>
      </c>
      <c r="I6954" t="s">
        <v>201</v>
      </c>
      <c r="K6954" t="s">
        <v>202</v>
      </c>
      <c r="N6954" t="s">
        <v>206</v>
      </c>
      <c r="O6954" t="s">
        <v>194</v>
      </c>
      <c r="P6954">
        <v>2030</v>
      </c>
      <c r="Q6954">
        <v>3</v>
      </c>
    </row>
    <row r="6955" spans="1:17" x14ac:dyDescent="0.25">
      <c r="A6955" t="s">
        <v>526</v>
      </c>
      <c r="B6955" t="s">
        <v>527</v>
      </c>
      <c r="C6955" t="s">
        <v>506</v>
      </c>
      <c r="D6955" t="s">
        <v>361</v>
      </c>
      <c r="E6955" t="s">
        <v>525</v>
      </c>
      <c r="F6955" t="s">
        <v>260</v>
      </c>
      <c r="G6955" t="s">
        <v>195</v>
      </c>
      <c r="H6955" t="s">
        <v>200</v>
      </c>
      <c r="I6955" t="s">
        <v>201</v>
      </c>
      <c r="K6955" t="s">
        <v>202</v>
      </c>
      <c r="N6955" t="s">
        <v>206</v>
      </c>
      <c r="O6955" t="s">
        <v>194</v>
      </c>
      <c r="P6955">
        <v>2050</v>
      </c>
      <c r="Q6955">
        <v>3</v>
      </c>
    </row>
    <row r="6956" spans="1:17" x14ac:dyDescent="0.25">
      <c r="A6956" t="s">
        <v>526</v>
      </c>
      <c r="B6956" t="s">
        <v>527</v>
      </c>
      <c r="C6956" t="s">
        <v>506</v>
      </c>
      <c r="D6956" t="s">
        <v>361</v>
      </c>
      <c r="E6956" t="s">
        <v>525</v>
      </c>
      <c r="F6956" t="s">
        <v>260</v>
      </c>
      <c r="G6956" t="s">
        <v>195</v>
      </c>
      <c r="H6956" t="s">
        <v>200</v>
      </c>
      <c r="I6956" t="s">
        <v>201</v>
      </c>
      <c r="K6956" t="s">
        <v>202</v>
      </c>
      <c r="N6956" t="s">
        <v>206</v>
      </c>
      <c r="O6956" t="s">
        <v>264</v>
      </c>
      <c r="P6956">
        <v>2050</v>
      </c>
      <c r="Q6956">
        <v>2</v>
      </c>
    </row>
    <row r="6957" spans="1:17" x14ac:dyDescent="0.25">
      <c r="A6957" t="s">
        <v>526</v>
      </c>
      <c r="B6957" t="s">
        <v>527</v>
      </c>
      <c r="C6957" t="s">
        <v>506</v>
      </c>
      <c r="D6957" t="s">
        <v>361</v>
      </c>
      <c r="E6957" t="s">
        <v>525</v>
      </c>
      <c r="F6957" t="s">
        <v>260</v>
      </c>
      <c r="G6957" t="s">
        <v>195</v>
      </c>
      <c r="H6957" t="s">
        <v>200</v>
      </c>
      <c r="I6957" t="s">
        <v>201</v>
      </c>
      <c r="K6957" t="s">
        <v>202</v>
      </c>
      <c r="N6957" t="s">
        <v>206</v>
      </c>
      <c r="O6957" t="s">
        <v>265</v>
      </c>
      <c r="P6957">
        <v>2050</v>
      </c>
      <c r="Q6957">
        <v>3.5</v>
      </c>
    </row>
    <row r="6958" spans="1:17" x14ac:dyDescent="0.25">
      <c r="A6958" t="s">
        <v>526</v>
      </c>
      <c r="B6958" t="s">
        <v>527</v>
      </c>
      <c r="C6958" t="s">
        <v>506</v>
      </c>
      <c r="D6958" t="s">
        <v>361</v>
      </c>
      <c r="E6958" t="s">
        <v>525</v>
      </c>
      <c r="F6958" t="s">
        <v>260</v>
      </c>
      <c r="G6958" t="s">
        <v>195</v>
      </c>
      <c r="H6958" t="s">
        <v>204</v>
      </c>
      <c r="I6958" t="s">
        <v>205</v>
      </c>
      <c r="J6958" t="s">
        <v>198</v>
      </c>
      <c r="M6958" t="s">
        <v>371</v>
      </c>
      <c r="O6958" t="s">
        <v>194</v>
      </c>
      <c r="P6958">
        <v>2015</v>
      </c>
      <c r="Q6958">
        <v>1</v>
      </c>
    </row>
    <row r="6959" spans="1:17" x14ac:dyDescent="0.25">
      <c r="A6959" t="s">
        <v>526</v>
      </c>
      <c r="B6959" t="s">
        <v>527</v>
      </c>
      <c r="C6959" t="s">
        <v>506</v>
      </c>
      <c r="D6959" t="s">
        <v>361</v>
      </c>
      <c r="E6959" t="s">
        <v>525</v>
      </c>
      <c r="F6959" t="s">
        <v>260</v>
      </c>
      <c r="G6959" t="s">
        <v>195</v>
      </c>
      <c r="H6959" t="s">
        <v>204</v>
      </c>
      <c r="I6959" t="s">
        <v>205</v>
      </c>
      <c r="J6959" t="s">
        <v>198</v>
      </c>
      <c r="M6959" t="s">
        <v>371</v>
      </c>
      <c r="O6959" t="s">
        <v>194</v>
      </c>
      <c r="P6959">
        <v>2020</v>
      </c>
      <c r="Q6959">
        <v>1</v>
      </c>
    </row>
    <row r="6960" spans="1:17" x14ac:dyDescent="0.25">
      <c r="A6960" t="s">
        <v>526</v>
      </c>
      <c r="B6960" t="s">
        <v>527</v>
      </c>
      <c r="C6960" t="s">
        <v>506</v>
      </c>
      <c r="D6960" t="s">
        <v>361</v>
      </c>
      <c r="E6960" t="s">
        <v>525</v>
      </c>
      <c r="F6960" t="s">
        <v>260</v>
      </c>
      <c r="G6960" t="s">
        <v>195</v>
      </c>
      <c r="H6960" t="s">
        <v>204</v>
      </c>
      <c r="I6960" t="s">
        <v>205</v>
      </c>
      <c r="J6960" t="s">
        <v>198</v>
      </c>
      <c r="M6960" t="s">
        <v>371</v>
      </c>
      <c r="O6960" t="s">
        <v>264</v>
      </c>
      <c r="P6960">
        <v>2020</v>
      </c>
      <c r="Q6960">
        <v>1</v>
      </c>
    </row>
    <row r="6961" spans="1:17" x14ac:dyDescent="0.25">
      <c r="A6961" t="s">
        <v>526</v>
      </c>
      <c r="B6961" t="s">
        <v>527</v>
      </c>
      <c r="C6961" t="s">
        <v>506</v>
      </c>
      <c r="D6961" t="s">
        <v>361</v>
      </c>
      <c r="E6961" t="s">
        <v>525</v>
      </c>
      <c r="F6961" t="s">
        <v>260</v>
      </c>
      <c r="G6961" t="s">
        <v>195</v>
      </c>
      <c r="H6961" t="s">
        <v>204</v>
      </c>
      <c r="I6961" t="s">
        <v>205</v>
      </c>
      <c r="J6961" t="s">
        <v>198</v>
      </c>
      <c r="M6961" t="s">
        <v>371</v>
      </c>
      <c r="O6961" t="s">
        <v>265</v>
      </c>
      <c r="P6961">
        <v>2020</v>
      </c>
      <c r="Q6961">
        <v>1</v>
      </c>
    </row>
    <row r="6962" spans="1:17" x14ac:dyDescent="0.25">
      <c r="A6962" t="s">
        <v>526</v>
      </c>
      <c r="B6962" t="s">
        <v>527</v>
      </c>
      <c r="C6962" t="s">
        <v>506</v>
      </c>
      <c r="D6962" t="s">
        <v>361</v>
      </c>
      <c r="E6962" t="s">
        <v>525</v>
      </c>
      <c r="F6962" t="s">
        <v>260</v>
      </c>
      <c r="G6962" t="s">
        <v>195</v>
      </c>
      <c r="H6962" t="s">
        <v>204</v>
      </c>
      <c r="I6962" t="s">
        <v>205</v>
      </c>
      <c r="J6962" t="s">
        <v>198</v>
      </c>
      <c r="M6962" t="s">
        <v>371</v>
      </c>
      <c r="O6962" t="s">
        <v>194</v>
      </c>
      <c r="P6962">
        <v>2030</v>
      </c>
      <c r="Q6962">
        <v>1</v>
      </c>
    </row>
    <row r="6963" spans="1:17" x14ac:dyDescent="0.25">
      <c r="A6963" t="s">
        <v>526</v>
      </c>
      <c r="B6963" t="s">
        <v>527</v>
      </c>
      <c r="C6963" t="s">
        <v>506</v>
      </c>
      <c r="D6963" t="s">
        <v>361</v>
      </c>
      <c r="E6963" t="s">
        <v>525</v>
      </c>
      <c r="F6963" t="s">
        <v>260</v>
      </c>
      <c r="G6963" t="s">
        <v>195</v>
      </c>
      <c r="H6963" t="s">
        <v>204</v>
      </c>
      <c r="I6963" t="s">
        <v>205</v>
      </c>
      <c r="J6963" t="s">
        <v>198</v>
      </c>
      <c r="M6963" t="s">
        <v>371</v>
      </c>
      <c r="O6963" t="s">
        <v>194</v>
      </c>
      <c r="P6963">
        <v>2050</v>
      </c>
      <c r="Q6963">
        <v>1</v>
      </c>
    </row>
    <row r="6964" spans="1:17" x14ac:dyDescent="0.25">
      <c r="A6964" t="s">
        <v>526</v>
      </c>
      <c r="B6964" t="s">
        <v>527</v>
      </c>
      <c r="C6964" t="s">
        <v>506</v>
      </c>
      <c r="D6964" t="s">
        <v>361</v>
      </c>
      <c r="E6964" t="s">
        <v>525</v>
      </c>
      <c r="F6964" t="s">
        <v>260</v>
      </c>
      <c r="G6964" t="s">
        <v>195</v>
      </c>
      <c r="H6964" t="s">
        <v>204</v>
      </c>
      <c r="I6964" t="s">
        <v>205</v>
      </c>
      <c r="J6964" t="s">
        <v>198</v>
      </c>
      <c r="M6964" t="s">
        <v>371</v>
      </c>
      <c r="O6964" t="s">
        <v>264</v>
      </c>
      <c r="P6964">
        <v>2050</v>
      </c>
      <c r="Q6964">
        <v>1</v>
      </c>
    </row>
    <row r="6965" spans="1:17" x14ac:dyDescent="0.25">
      <c r="A6965" t="s">
        <v>526</v>
      </c>
      <c r="B6965" t="s">
        <v>527</v>
      </c>
      <c r="C6965" t="s">
        <v>506</v>
      </c>
      <c r="D6965" t="s">
        <v>361</v>
      </c>
      <c r="E6965" t="s">
        <v>525</v>
      </c>
      <c r="F6965" t="s">
        <v>260</v>
      </c>
      <c r="G6965" t="s">
        <v>195</v>
      </c>
      <c r="H6965" t="s">
        <v>204</v>
      </c>
      <c r="I6965" t="s">
        <v>205</v>
      </c>
      <c r="J6965" t="s">
        <v>198</v>
      </c>
      <c r="M6965" t="s">
        <v>371</v>
      </c>
      <c r="O6965" t="s">
        <v>265</v>
      </c>
      <c r="P6965">
        <v>2050</v>
      </c>
      <c r="Q6965">
        <v>1</v>
      </c>
    </row>
    <row r="6966" spans="1:17" x14ac:dyDescent="0.25">
      <c r="A6966" t="s">
        <v>526</v>
      </c>
      <c r="B6966" t="s">
        <v>527</v>
      </c>
      <c r="C6966" t="s">
        <v>506</v>
      </c>
      <c r="D6966" t="s">
        <v>361</v>
      </c>
      <c r="E6966" t="s">
        <v>525</v>
      </c>
      <c r="F6966" t="s">
        <v>260</v>
      </c>
      <c r="G6966" t="s">
        <v>195</v>
      </c>
      <c r="H6966" t="s">
        <v>350</v>
      </c>
      <c r="I6966" t="s">
        <v>208</v>
      </c>
      <c r="J6966" t="s">
        <v>351</v>
      </c>
      <c r="K6966" t="s">
        <v>191</v>
      </c>
      <c r="M6966" t="s">
        <v>495</v>
      </c>
      <c r="N6966" t="s">
        <v>206</v>
      </c>
      <c r="O6966" t="s">
        <v>194</v>
      </c>
      <c r="P6966">
        <v>2015</v>
      </c>
      <c r="Q6966">
        <v>0.28061442590000002</v>
      </c>
    </row>
    <row r="6967" spans="1:17" x14ac:dyDescent="0.25">
      <c r="A6967" t="s">
        <v>526</v>
      </c>
      <c r="B6967" t="s">
        <v>527</v>
      </c>
      <c r="C6967" t="s">
        <v>506</v>
      </c>
      <c r="D6967" t="s">
        <v>361</v>
      </c>
      <c r="E6967" t="s">
        <v>525</v>
      </c>
      <c r="F6967" t="s">
        <v>260</v>
      </c>
      <c r="G6967" t="s">
        <v>195</v>
      </c>
      <c r="H6967" t="s">
        <v>350</v>
      </c>
      <c r="I6967" t="s">
        <v>208</v>
      </c>
      <c r="J6967" t="s">
        <v>351</v>
      </c>
      <c r="K6967" t="s">
        <v>191</v>
      </c>
      <c r="M6967" t="s">
        <v>495</v>
      </c>
      <c r="N6967" t="s">
        <v>206</v>
      </c>
      <c r="O6967" t="s">
        <v>194</v>
      </c>
      <c r="P6967">
        <v>2020</v>
      </c>
      <c r="Q6967">
        <v>0.28061442580000001</v>
      </c>
    </row>
    <row r="6968" spans="1:17" x14ac:dyDescent="0.25">
      <c r="A6968" t="s">
        <v>526</v>
      </c>
      <c r="B6968" t="s">
        <v>527</v>
      </c>
      <c r="C6968" t="s">
        <v>506</v>
      </c>
      <c r="D6968" t="s">
        <v>361</v>
      </c>
      <c r="E6968" t="s">
        <v>525</v>
      </c>
      <c r="F6968" t="s">
        <v>260</v>
      </c>
      <c r="G6968" t="s">
        <v>195</v>
      </c>
      <c r="H6968" t="s">
        <v>350</v>
      </c>
      <c r="I6968" t="s">
        <v>208</v>
      </c>
      <c r="J6968" t="s">
        <v>351</v>
      </c>
      <c r="K6968" t="s">
        <v>191</v>
      </c>
      <c r="M6968" t="s">
        <v>495</v>
      </c>
      <c r="N6968" t="s">
        <v>206</v>
      </c>
      <c r="O6968" t="s">
        <v>264</v>
      </c>
      <c r="P6968">
        <v>2020</v>
      </c>
      <c r="Q6968">
        <v>0.25</v>
      </c>
    </row>
    <row r="6969" spans="1:17" x14ac:dyDescent="0.25">
      <c r="A6969" t="s">
        <v>526</v>
      </c>
      <c r="B6969" t="s">
        <v>527</v>
      </c>
      <c r="C6969" t="s">
        <v>506</v>
      </c>
      <c r="D6969" t="s">
        <v>361</v>
      </c>
      <c r="E6969" t="s">
        <v>525</v>
      </c>
      <c r="F6969" t="s">
        <v>260</v>
      </c>
      <c r="G6969" t="s">
        <v>195</v>
      </c>
      <c r="H6969" t="s">
        <v>350</v>
      </c>
      <c r="I6969" t="s">
        <v>208</v>
      </c>
      <c r="J6969" t="s">
        <v>351</v>
      </c>
      <c r="K6969" t="s">
        <v>191</v>
      </c>
      <c r="M6969" t="s">
        <v>495</v>
      </c>
      <c r="N6969" t="s">
        <v>206</v>
      </c>
      <c r="O6969" t="s">
        <v>265</v>
      </c>
      <c r="P6969">
        <v>2020</v>
      </c>
      <c r="Q6969">
        <v>0.38</v>
      </c>
    </row>
    <row r="6970" spans="1:17" x14ac:dyDescent="0.25">
      <c r="A6970" t="s">
        <v>526</v>
      </c>
      <c r="B6970" t="s">
        <v>527</v>
      </c>
      <c r="C6970" t="s">
        <v>506</v>
      </c>
      <c r="D6970" t="s">
        <v>361</v>
      </c>
      <c r="E6970" t="s">
        <v>525</v>
      </c>
      <c r="F6970" t="s">
        <v>260</v>
      </c>
      <c r="G6970" t="s">
        <v>195</v>
      </c>
      <c r="H6970" t="s">
        <v>350</v>
      </c>
      <c r="I6970" t="s">
        <v>208</v>
      </c>
      <c r="J6970" t="s">
        <v>351</v>
      </c>
      <c r="K6970" t="s">
        <v>191</v>
      </c>
      <c r="M6970" t="s">
        <v>495</v>
      </c>
      <c r="N6970" t="s">
        <v>206</v>
      </c>
      <c r="O6970" t="s">
        <v>194</v>
      </c>
      <c r="P6970">
        <v>2030</v>
      </c>
      <c r="Q6970">
        <v>0.28150072780000002</v>
      </c>
    </row>
    <row r="6971" spans="1:17" x14ac:dyDescent="0.25">
      <c r="A6971" t="s">
        <v>526</v>
      </c>
      <c r="B6971" t="s">
        <v>527</v>
      </c>
      <c r="C6971" t="s">
        <v>506</v>
      </c>
      <c r="D6971" t="s">
        <v>361</v>
      </c>
      <c r="E6971" t="s">
        <v>525</v>
      </c>
      <c r="F6971" t="s">
        <v>260</v>
      </c>
      <c r="G6971" t="s">
        <v>195</v>
      </c>
      <c r="H6971" t="s">
        <v>350</v>
      </c>
      <c r="I6971" t="s">
        <v>208</v>
      </c>
      <c r="J6971" t="s">
        <v>351</v>
      </c>
      <c r="K6971" t="s">
        <v>191</v>
      </c>
      <c r="M6971" t="s">
        <v>495</v>
      </c>
      <c r="N6971" t="s">
        <v>206</v>
      </c>
      <c r="O6971" t="s">
        <v>194</v>
      </c>
      <c r="P6971">
        <v>2050</v>
      </c>
      <c r="Q6971">
        <v>0.28150072710000001</v>
      </c>
    </row>
    <row r="6972" spans="1:17" x14ac:dyDescent="0.25">
      <c r="A6972" t="s">
        <v>526</v>
      </c>
      <c r="B6972" t="s">
        <v>527</v>
      </c>
      <c r="C6972" t="s">
        <v>506</v>
      </c>
      <c r="D6972" t="s">
        <v>361</v>
      </c>
      <c r="E6972" t="s">
        <v>525</v>
      </c>
      <c r="F6972" t="s">
        <v>260</v>
      </c>
      <c r="G6972" t="s">
        <v>195</v>
      </c>
      <c r="H6972" t="s">
        <v>350</v>
      </c>
      <c r="I6972" t="s">
        <v>208</v>
      </c>
      <c r="J6972" t="s">
        <v>351</v>
      </c>
      <c r="K6972" t="s">
        <v>191</v>
      </c>
      <c r="M6972" t="s">
        <v>495</v>
      </c>
      <c r="N6972" t="s">
        <v>206</v>
      </c>
      <c r="O6972" t="s">
        <v>264</v>
      </c>
      <c r="P6972">
        <v>2050</v>
      </c>
      <c r="Q6972">
        <v>0.25</v>
      </c>
    </row>
    <row r="6973" spans="1:17" x14ac:dyDescent="0.25">
      <c r="A6973" t="s">
        <v>526</v>
      </c>
      <c r="B6973" t="s">
        <v>527</v>
      </c>
      <c r="C6973" t="s">
        <v>506</v>
      </c>
      <c r="D6973" t="s">
        <v>361</v>
      </c>
      <c r="E6973" t="s">
        <v>525</v>
      </c>
      <c r="F6973" t="s">
        <v>260</v>
      </c>
      <c r="G6973" t="s">
        <v>195</v>
      </c>
      <c r="H6973" t="s">
        <v>350</v>
      </c>
      <c r="I6973" t="s">
        <v>208</v>
      </c>
      <c r="J6973" t="s">
        <v>351</v>
      </c>
      <c r="K6973" t="s">
        <v>191</v>
      </c>
      <c r="M6973" t="s">
        <v>495</v>
      </c>
      <c r="N6973" t="s">
        <v>206</v>
      </c>
      <c r="O6973" t="s">
        <v>265</v>
      </c>
      <c r="P6973">
        <v>2050</v>
      </c>
      <c r="Q6973">
        <v>0.39</v>
      </c>
    </row>
    <row r="6974" spans="1:17" x14ac:dyDescent="0.25">
      <c r="A6974" t="s">
        <v>526</v>
      </c>
      <c r="B6974" t="s">
        <v>527</v>
      </c>
      <c r="C6974" t="s">
        <v>506</v>
      </c>
      <c r="D6974" t="s">
        <v>361</v>
      </c>
      <c r="E6974" t="s">
        <v>525</v>
      </c>
      <c r="F6974" t="s">
        <v>260</v>
      </c>
      <c r="G6974" t="s">
        <v>195</v>
      </c>
      <c r="H6974" t="s">
        <v>207</v>
      </c>
      <c r="I6974" t="s">
        <v>208</v>
      </c>
      <c r="J6974" t="s">
        <v>209</v>
      </c>
      <c r="K6974" t="s">
        <v>191</v>
      </c>
      <c r="M6974" t="s">
        <v>495</v>
      </c>
      <c r="N6974" t="s">
        <v>206</v>
      </c>
      <c r="O6974" t="s">
        <v>194</v>
      </c>
      <c r="P6974">
        <v>2015</v>
      </c>
      <c r="Q6974">
        <v>0.29538360629999999</v>
      </c>
    </row>
    <row r="6975" spans="1:17" x14ac:dyDescent="0.25">
      <c r="A6975" t="s">
        <v>526</v>
      </c>
      <c r="B6975" t="s">
        <v>527</v>
      </c>
      <c r="C6975" t="s">
        <v>506</v>
      </c>
      <c r="D6975" t="s">
        <v>361</v>
      </c>
      <c r="E6975" t="s">
        <v>525</v>
      </c>
      <c r="F6975" t="s">
        <v>260</v>
      </c>
      <c r="G6975" t="s">
        <v>195</v>
      </c>
      <c r="H6975" t="s">
        <v>207</v>
      </c>
      <c r="I6975" t="s">
        <v>208</v>
      </c>
      <c r="J6975" t="s">
        <v>209</v>
      </c>
      <c r="K6975" t="s">
        <v>191</v>
      </c>
      <c r="M6975" t="s">
        <v>495</v>
      </c>
      <c r="N6975" t="s">
        <v>206</v>
      </c>
      <c r="O6975" t="s">
        <v>194</v>
      </c>
      <c r="P6975">
        <v>2020</v>
      </c>
      <c r="Q6975">
        <v>0.29538360609999997</v>
      </c>
    </row>
    <row r="6976" spans="1:17" x14ac:dyDescent="0.25">
      <c r="A6976" t="s">
        <v>526</v>
      </c>
      <c r="B6976" t="s">
        <v>527</v>
      </c>
      <c r="C6976" t="s">
        <v>506</v>
      </c>
      <c r="D6976" t="s">
        <v>361</v>
      </c>
      <c r="E6976" t="s">
        <v>525</v>
      </c>
      <c r="F6976" t="s">
        <v>260</v>
      </c>
      <c r="G6976" t="s">
        <v>195</v>
      </c>
      <c r="H6976" t="s">
        <v>207</v>
      </c>
      <c r="I6976" t="s">
        <v>208</v>
      </c>
      <c r="J6976" t="s">
        <v>209</v>
      </c>
      <c r="K6976" t="s">
        <v>191</v>
      </c>
      <c r="M6976" t="s">
        <v>495</v>
      </c>
      <c r="N6976" t="s">
        <v>206</v>
      </c>
      <c r="O6976" t="s">
        <v>264</v>
      </c>
      <c r="P6976">
        <v>2020</v>
      </c>
      <c r="Q6976">
        <v>0.27</v>
      </c>
    </row>
    <row r="6977" spans="1:17" x14ac:dyDescent="0.25">
      <c r="A6977" t="s">
        <v>526</v>
      </c>
      <c r="B6977" t="s">
        <v>527</v>
      </c>
      <c r="C6977" t="s">
        <v>506</v>
      </c>
      <c r="D6977" t="s">
        <v>361</v>
      </c>
      <c r="E6977" t="s">
        <v>525</v>
      </c>
      <c r="F6977" t="s">
        <v>260</v>
      </c>
      <c r="G6977" t="s">
        <v>195</v>
      </c>
      <c r="H6977" t="s">
        <v>207</v>
      </c>
      <c r="I6977" t="s">
        <v>208</v>
      </c>
      <c r="J6977" t="s">
        <v>209</v>
      </c>
      <c r="K6977" t="s">
        <v>191</v>
      </c>
      <c r="M6977" t="s">
        <v>495</v>
      </c>
      <c r="N6977" t="s">
        <v>206</v>
      </c>
      <c r="O6977" t="s">
        <v>265</v>
      </c>
      <c r="P6977">
        <v>2020</v>
      </c>
      <c r="Q6977">
        <v>0.4</v>
      </c>
    </row>
    <row r="6978" spans="1:17" x14ac:dyDescent="0.25">
      <c r="A6978" t="s">
        <v>526</v>
      </c>
      <c r="B6978" t="s">
        <v>527</v>
      </c>
      <c r="C6978" t="s">
        <v>506</v>
      </c>
      <c r="D6978" t="s">
        <v>361</v>
      </c>
      <c r="E6978" t="s">
        <v>525</v>
      </c>
      <c r="F6978" t="s">
        <v>260</v>
      </c>
      <c r="G6978" t="s">
        <v>195</v>
      </c>
      <c r="H6978" t="s">
        <v>207</v>
      </c>
      <c r="I6978" t="s">
        <v>208</v>
      </c>
      <c r="J6978" t="s">
        <v>209</v>
      </c>
      <c r="K6978" t="s">
        <v>191</v>
      </c>
      <c r="M6978" t="s">
        <v>495</v>
      </c>
      <c r="N6978" t="s">
        <v>206</v>
      </c>
      <c r="O6978" t="s">
        <v>194</v>
      </c>
      <c r="P6978">
        <v>2030</v>
      </c>
      <c r="Q6978">
        <v>0.29631655559999998</v>
      </c>
    </row>
    <row r="6979" spans="1:17" x14ac:dyDescent="0.25">
      <c r="A6979" t="s">
        <v>526</v>
      </c>
      <c r="B6979" t="s">
        <v>527</v>
      </c>
      <c r="C6979" t="s">
        <v>506</v>
      </c>
      <c r="D6979" t="s">
        <v>361</v>
      </c>
      <c r="E6979" t="s">
        <v>525</v>
      </c>
      <c r="F6979" t="s">
        <v>260</v>
      </c>
      <c r="G6979" t="s">
        <v>195</v>
      </c>
      <c r="H6979" t="s">
        <v>207</v>
      </c>
      <c r="I6979" t="s">
        <v>208</v>
      </c>
      <c r="J6979" t="s">
        <v>209</v>
      </c>
      <c r="K6979" t="s">
        <v>191</v>
      </c>
      <c r="M6979" t="s">
        <v>495</v>
      </c>
      <c r="N6979" t="s">
        <v>206</v>
      </c>
      <c r="O6979" t="s">
        <v>194</v>
      </c>
      <c r="P6979">
        <v>2050</v>
      </c>
      <c r="Q6979">
        <v>0.29631655489999997</v>
      </c>
    </row>
    <row r="6980" spans="1:17" x14ac:dyDescent="0.25">
      <c r="A6980" t="s">
        <v>526</v>
      </c>
      <c r="B6980" t="s">
        <v>527</v>
      </c>
      <c r="C6980" t="s">
        <v>506</v>
      </c>
      <c r="D6980" t="s">
        <v>361</v>
      </c>
      <c r="E6980" t="s">
        <v>525</v>
      </c>
      <c r="F6980" t="s">
        <v>260</v>
      </c>
      <c r="G6980" t="s">
        <v>195</v>
      </c>
      <c r="H6980" t="s">
        <v>207</v>
      </c>
      <c r="I6980" t="s">
        <v>208</v>
      </c>
      <c r="J6980" t="s">
        <v>209</v>
      </c>
      <c r="K6980" t="s">
        <v>191</v>
      </c>
      <c r="M6980" t="s">
        <v>495</v>
      </c>
      <c r="N6980" t="s">
        <v>206</v>
      </c>
      <c r="O6980" t="s">
        <v>264</v>
      </c>
      <c r="P6980">
        <v>2050</v>
      </c>
      <c r="Q6980">
        <v>0.28000000000000003</v>
      </c>
    </row>
    <row r="6981" spans="1:17" x14ac:dyDescent="0.25">
      <c r="A6981" t="s">
        <v>526</v>
      </c>
      <c r="B6981" t="s">
        <v>527</v>
      </c>
      <c r="C6981" t="s">
        <v>506</v>
      </c>
      <c r="D6981" t="s">
        <v>361</v>
      </c>
      <c r="E6981" t="s">
        <v>525</v>
      </c>
      <c r="F6981" t="s">
        <v>260</v>
      </c>
      <c r="G6981" t="s">
        <v>195</v>
      </c>
      <c r="H6981" t="s">
        <v>207</v>
      </c>
      <c r="I6981" t="s">
        <v>208</v>
      </c>
      <c r="J6981" t="s">
        <v>209</v>
      </c>
      <c r="K6981" t="s">
        <v>191</v>
      </c>
      <c r="M6981" t="s">
        <v>495</v>
      </c>
      <c r="N6981" t="s">
        <v>206</v>
      </c>
      <c r="O6981" t="s">
        <v>265</v>
      </c>
      <c r="P6981">
        <v>2050</v>
      </c>
      <c r="Q6981">
        <v>0.41</v>
      </c>
    </row>
    <row r="6982" spans="1:17" x14ac:dyDescent="0.25">
      <c r="A6982" t="s">
        <v>526</v>
      </c>
      <c r="B6982" t="s">
        <v>527</v>
      </c>
      <c r="C6982" t="s">
        <v>506</v>
      </c>
      <c r="D6982" t="s">
        <v>361</v>
      </c>
      <c r="E6982" t="s">
        <v>525</v>
      </c>
      <c r="F6982" t="s">
        <v>260</v>
      </c>
      <c r="G6982" t="s">
        <v>195</v>
      </c>
      <c r="H6982" t="s">
        <v>352</v>
      </c>
      <c r="I6982" t="s">
        <v>135</v>
      </c>
      <c r="K6982" t="s">
        <v>191</v>
      </c>
      <c r="O6982" t="s">
        <v>194</v>
      </c>
      <c r="P6982">
        <v>2015</v>
      </c>
      <c r="Q6982">
        <v>0.03</v>
      </c>
    </row>
    <row r="6983" spans="1:17" x14ac:dyDescent="0.25">
      <c r="A6983" t="s">
        <v>526</v>
      </c>
      <c r="B6983" t="s">
        <v>527</v>
      </c>
      <c r="C6983" t="s">
        <v>506</v>
      </c>
      <c r="D6983" t="s">
        <v>361</v>
      </c>
      <c r="E6983" t="s">
        <v>525</v>
      </c>
      <c r="F6983" t="s">
        <v>260</v>
      </c>
      <c r="G6983" t="s">
        <v>195</v>
      </c>
      <c r="H6983" t="s">
        <v>352</v>
      </c>
      <c r="I6983" t="s">
        <v>135</v>
      </c>
      <c r="K6983" t="s">
        <v>191</v>
      </c>
      <c r="O6983" t="s">
        <v>194</v>
      </c>
      <c r="P6983">
        <v>2020</v>
      </c>
      <c r="Q6983">
        <v>0.03</v>
      </c>
    </row>
    <row r="6984" spans="1:17" x14ac:dyDescent="0.25">
      <c r="A6984" t="s">
        <v>526</v>
      </c>
      <c r="B6984" t="s">
        <v>527</v>
      </c>
      <c r="C6984" t="s">
        <v>506</v>
      </c>
      <c r="D6984" t="s">
        <v>361</v>
      </c>
      <c r="E6984" t="s">
        <v>525</v>
      </c>
      <c r="F6984" t="s">
        <v>260</v>
      </c>
      <c r="G6984" t="s">
        <v>195</v>
      </c>
      <c r="H6984" t="s">
        <v>352</v>
      </c>
      <c r="I6984" t="s">
        <v>135</v>
      </c>
      <c r="K6984" t="s">
        <v>191</v>
      </c>
      <c r="O6984" t="s">
        <v>264</v>
      </c>
      <c r="P6984">
        <v>2020</v>
      </c>
      <c r="Q6984">
        <v>0.03</v>
      </c>
    </row>
    <row r="6985" spans="1:17" x14ac:dyDescent="0.25">
      <c r="A6985" t="s">
        <v>526</v>
      </c>
      <c r="B6985" t="s">
        <v>527</v>
      </c>
      <c r="C6985" t="s">
        <v>506</v>
      </c>
      <c r="D6985" t="s">
        <v>361</v>
      </c>
      <c r="E6985" t="s">
        <v>525</v>
      </c>
      <c r="F6985" t="s">
        <v>260</v>
      </c>
      <c r="G6985" t="s">
        <v>195</v>
      </c>
      <c r="H6985" t="s">
        <v>352</v>
      </c>
      <c r="I6985" t="s">
        <v>135</v>
      </c>
      <c r="K6985" t="s">
        <v>191</v>
      </c>
      <c r="O6985" t="s">
        <v>265</v>
      </c>
      <c r="P6985">
        <v>2020</v>
      </c>
      <c r="Q6985">
        <v>0.03</v>
      </c>
    </row>
    <row r="6986" spans="1:17" x14ac:dyDescent="0.25">
      <c r="A6986" t="s">
        <v>526</v>
      </c>
      <c r="B6986" t="s">
        <v>527</v>
      </c>
      <c r="C6986" t="s">
        <v>506</v>
      </c>
      <c r="D6986" t="s">
        <v>361</v>
      </c>
      <c r="E6986" t="s">
        <v>525</v>
      </c>
      <c r="F6986" t="s">
        <v>260</v>
      </c>
      <c r="G6986" t="s">
        <v>195</v>
      </c>
      <c r="H6986" t="s">
        <v>352</v>
      </c>
      <c r="I6986" t="s">
        <v>135</v>
      </c>
      <c r="K6986" t="s">
        <v>191</v>
      </c>
      <c r="O6986" t="s">
        <v>194</v>
      </c>
      <c r="P6986">
        <v>2030</v>
      </c>
      <c r="Q6986">
        <v>0.03</v>
      </c>
    </row>
    <row r="6987" spans="1:17" x14ac:dyDescent="0.25">
      <c r="A6987" t="s">
        <v>526</v>
      </c>
      <c r="B6987" t="s">
        <v>527</v>
      </c>
      <c r="C6987" t="s">
        <v>506</v>
      </c>
      <c r="D6987" t="s">
        <v>361</v>
      </c>
      <c r="E6987" t="s">
        <v>525</v>
      </c>
      <c r="F6987" t="s">
        <v>260</v>
      </c>
      <c r="G6987" t="s">
        <v>195</v>
      </c>
      <c r="H6987" t="s">
        <v>352</v>
      </c>
      <c r="I6987" t="s">
        <v>135</v>
      </c>
      <c r="K6987" t="s">
        <v>191</v>
      </c>
      <c r="O6987" t="s">
        <v>194</v>
      </c>
      <c r="P6987">
        <v>2050</v>
      </c>
      <c r="Q6987">
        <v>0.03</v>
      </c>
    </row>
    <row r="6988" spans="1:17" x14ac:dyDescent="0.25">
      <c r="A6988" t="s">
        <v>526</v>
      </c>
      <c r="B6988" t="s">
        <v>527</v>
      </c>
      <c r="C6988" t="s">
        <v>506</v>
      </c>
      <c r="D6988" t="s">
        <v>361</v>
      </c>
      <c r="E6988" t="s">
        <v>525</v>
      </c>
      <c r="F6988" t="s">
        <v>260</v>
      </c>
      <c r="G6988" t="s">
        <v>195</v>
      </c>
      <c r="H6988" t="s">
        <v>352</v>
      </c>
      <c r="I6988" t="s">
        <v>135</v>
      </c>
      <c r="K6988" t="s">
        <v>191</v>
      </c>
      <c r="O6988" t="s">
        <v>264</v>
      </c>
      <c r="P6988">
        <v>2050</v>
      </c>
      <c r="Q6988">
        <v>0.03</v>
      </c>
    </row>
    <row r="6989" spans="1:17" x14ac:dyDescent="0.25">
      <c r="A6989" t="s">
        <v>526</v>
      </c>
      <c r="B6989" t="s">
        <v>527</v>
      </c>
      <c r="C6989" t="s">
        <v>506</v>
      </c>
      <c r="D6989" t="s">
        <v>361</v>
      </c>
      <c r="E6989" t="s">
        <v>525</v>
      </c>
      <c r="F6989" t="s">
        <v>260</v>
      </c>
      <c r="G6989" t="s">
        <v>195</v>
      </c>
      <c r="H6989" t="s">
        <v>352</v>
      </c>
      <c r="I6989" t="s">
        <v>135</v>
      </c>
      <c r="K6989" t="s">
        <v>191</v>
      </c>
      <c r="O6989" t="s">
        <v>265</v>
      </c>
      <c r="P6989">
        <v>2050</v>
      </c>
      <c r="Q6989">
        <v>0.03</v>
      </c>
    </row>
    <row r="6990" spans="1:17" x14ac:dyDescent="0.25">
      <c r="A6990" t="s">
        <v>526</v>
      </c>
      <c r="B6990" t="s">
        <v>527</v>
      </c>
      <c r="C6990" t="s">
        <v>506</v>
      </c>
      <c r="D6990" t="s">
        <v>361</v>
      </c>
      <c r="E6990" t="s">
        <v>525</v>
      </c>
      <c r="F6990" t="s">
        <v>260</v>
      </c>
      <c r="G6990" t="s">
        <v>195</v>
      </c>
      <c r="H6990" t="s">
        <v>212</v>
      </c>
      <c r="I6990" t="s">
        <v>213</v>
      </c>
      <c r="K6990" t="s">
        <v>214</v>
      </c>
      <c r="M6990" t="s">
        <v>199</v>
      </c>
      <c r="O6990" t="s">
        <v>194</v>
      </c>
      <c r="P6990">
        <v>2015</v>
      </c>
      <c r="Q6990">
        <v>38.990636029999997</v>
      </c>
    </row>
    <row r="6991" spans="1:17" x14ac:dyDescent="0.25">
      <c r="A6991" t="s">
        <v>526</v>
      </c>
      <c r="B6991" t="s">
        <v>527</v>
      </c>
      <c r="C6991" t="s">
        <v>506</v>
      </c>
      <c r="D6991" t="s">
        <v>361</v>
      </c>
      <c r="E6991" t="s">
        <v>525</v>
      </c>
      <c r="F6991" t="s">
        <v>260</v>
      </c>
      <c r="G6991" t="s">
        <v>195</v>
      </c>
      <c r="H6991" t="s">
        <v>212</v>
      </c>
      <c r="I6991" t="s">
        <v>213</v>
      </c>
      <c r="K6991" t="s">
        <v>214</v>
      </c>
      <c r="M6991" t="s">
        <v>199</v>
      </c>
      <c r="O6991" t="s">
        <v>194</v>
      </c>
      <c r="P6991">
        <v>2020</v>
      </c>
      <c r="Q6991">
        <v>38.990636000000002</v>
      </c>
    </row>
    <row r="6992" spans="1:17" x14ac:dyDescent="0.25">
      <c r="A6992" t="s">
        <v>526</v>
      </c>
      <c r="B6992" t="s">
        <v>527</v>
      </c>
      <c r="C6992" t="s">
        <v>506</v>
      </c>
      <c r="D6992" t="s">
        <v>361</v>
      </c>
      <c r="E6992" t="s">
        <v>525</v>
      </c>
      <c r="F6992" t="s">
        <v>260</v>
      </c>
      <c r="G6992" t="s">
        <v>195</v>
      </c>
      <c r="H6992" t="s">
        <v>212</v>
      </c>
      <c r="I6992" t="s">
        <v>213</v>
      </c>
      <c r="K6992" t="s">
        <v>214</v>
      </c>
      <c r="M6992" t="s">
        <v>199</v>
      </c>
      <c r="O6992" t="s">
        <v>264</v>
      </c>
      <c r="P6992">
        <v>2020</v>
      </c>
      <c r="Q6992">
        <v>36.881244049999999</v>
      </c>
    </row>
    <row r="6993" spans="1:17" x14ac:dyDescent="0.25">
      <c r="A6993" t="s">
        <v>526</v>
      </c>
      <c r="B6993" t="s">
        <v>527</v>
      </c>
      <c r="C6993" t="s">
        <v>506</v>
      </c>
      <c r="D6993" t="s">
        <v>361</v>
      </c>
      <c r="E6993" t="s">
        <v>525</v>
      </c>
      <c r="F6993" t="s">
        <v>260</v>
      </c>
      <c r="G6993" t="s">
        <v>195</v>
      </c>
      <c r="H6993" t="s">
        <v>212</v>
      </c>
      <c r="I6993" t="s">
        <v>213</v>
      </c>
      <c r="K6993" t="s">
        <v>214</v>
      </c>
      <c r="M6993" t="s">
        <v>199</v>
      </c>
      <c r="O6993" t="s">
        <v>265</v>
      </c>
      <c r="P6993">
        <v>2020</v>
      </c>
      <c r="Q6993">
        <v>52.01111787</v>
      </c>
    </row>
    <row r="6994" spans="1:17" x14ac:dyDescent="0.25">
      <c r="A6994" t="s">
        <v>526</v>
      </c>
      <c r="B6994" t="s">
        <v>527</v>
      </c>
      <c r="C6994" t="s">
        <v>506</v>
      </c>
      <c r="D6994" t="s">
        <v>361</v>
      </c>
      <c r="E6994" t="s">
        <v>525</v>
      </c>
      <c r="F6994" t="s">
        <v>260</v>
      </c>
      <c r="G6994" t="s">
        <v>195</v>
      </c>
      <c r="H6994" t="s">
        <v>212</v>
      </c>
      <c r="I6994" t="s">
        <v>213</v>
      </c>
      <c r="K6994" t="s">
        <v>214</v>
      </c>
      <c r="M6994" t="s">
        <v>199</v>
      </c>
      <c r="O6994" t="s">
        <v>194</v>
      </c>
      <c r="P6994">
        <v>2030</v>
      </c>
      <c r="Q6994">
        <v>39.11378534</v>
      </c>
    </row>
    <row r="6995" spans="1:17" x14ac:dyDescent="0.25">
      <c r="A6995" t="s">
        <v>526</v>
      </c>
      <c r="B6995" t="s">
        <v>527</v>
      </c>
      <c r="C6995" t="s">
        <v>506</v>
      </c>
      <c r="D6995" t="s">
        <v>361</v>
      </c>
      <c r="E6995" t="s">
        <v>525</v>
      </c>
      <c r="F6995" t="s">
        <v>260</v>
      </c>
      <c r="G6995" t="s">
        <v>195</v>
      </c>
      <c r="H6995" t="s">
        <v>212</v>
      </c>
      <c r="I6995" t="s">
        <v>213</v>
      </c>
      <c r="K6995" t="s">
        <v>214</v>
      </c>
      <c r="M6995" t="s">
        <v>199</v>
      </c>
      <c r="O6995" t="s">
        <v>194</v>
      </c>
      <c r="P6995">
        <v>2050</v>
      </c>
      <c r="Q6995">
        <v>39.113785239999999</v>
      </c>
    </row>
    <row r="6996" spans="1:17" x14ac:dyDescent="0.25">
      <c r="A6996" t="s">
        <v>526</v>
      </c>
      <c r="B6996" t="s">
        <v>527</v>
      </c>
      <c r="C6996" t="s">
        <v>506</v>
      </c>
      <c r="D6996" t="s">
        <v>361</v>
      </c>
      <c r="E6996" t="s">
        <v>525</v>
      </c>
      <c r="F6996" t="s">
        <v>260</v>
      </c>
      <c r="G6996" t="s">
        <v>195</v>
      </c>
      <c r="H6996" t="s">
        <v>212</v>
      </c>
      <c r="I6996" t="s">
        <v>213</v>
      </c>
      <c r="K6996" t="s">
        <v>214</v>
      </c>
      <c r="M6996" t="s">
        <v>199</v>
      </c>
      <c r="O6996" t="s">
        <v>264</v>
      </c>
      <c r="P6996">
        <v>2050</v>
      </c>
      <c r="Q6996">
        <v>38.069921110000003</v>
      </c>
    </row>
    <row r="6997" spans="1:17" x14ac:dyDescent="0.25">
      <c r="A6997" t="s">
        <v>526</v>
      </c>
      <c r="B6997" t="s">
        <v>527</v>
      </c>
      <c r="C6997" t="s">
        <v>506</v>
      </c>
      <c r="D6997" t="s">
        <v>361</v>
      </c>
      <c r="E6997" t="s">
        <v>525</v>
      </c>
      <c r="F6997" t="s">
        <v>260</v>
      </c>
      <c r="G6997" t="s">
        <v>195</v>
      </c>
      <c r="H6997" t="s">
        <v>212</v>
      </c>
      <c r="I6997" t="s">
        <v>213</v>
      </c>
      <c r="K6997" t="s">
        <v>214</v>
      </c>
      <c r="M6997" t="s">
        <v>199</v>
      </c>
      <c r="O6997" t="s">
        <v>265</v>
      </c>
      <c r="P6997">
        <v>2050</v>
      </c>
      <c r="Q6997">
        <v>53.280550810000001</v>
      </c>
    </row>
    <row r="6998" spans="1:17" x14ac:dyDescent="0.25">
      <c r="A6998" t="s">
        <v>526</v>
      </c>
      <c r="B6998" t="s">
        <v>527</v>
      </c>
      <c r="C6998" t="s">
        <v>506</v>
      </c>
      <c r="D6998" t="s">
        <v>361</v>
      </c>
      <c r="E6998" t="s">
        <v>525</v>
      </c>
      <c r="F6998" t="s">
        <v>260</v>
      </c>
      <c r="G6998" t="s">
        <v>195</v>
      </c>
      <c r="H6998" t="s">
        <v>354</v>
      </c>
      <c r="I6998" t="s">
        <v>136</v>
      </c>
      <c r="K6998" t="s">
        <v>275</v>
      </c>
      <c r="O6998" t="s">
        <v>194</v>
      </c>
      <c r="P6998">
        <v>2015</v>
      </c>
      <c r="Q6998">
        <v>3</v>
      </c>
    </row>
    <row r="6999" spans="1:17" x14ac:dyDescent="0.25">
      <c r="A6999" t="s">
        <v>526</v>
      </c>
      <c r="B6999" t="s">
        <v>527</v>
      </c>
      <c r="C6999" t="s">
        <v>506</v>
      </c>
      <c r="D6999" t="s">
        <v>361</v>
      </c>
      <c r="E6999" t="s">
        <v>525</v>
      </c>
      <c r="F6999" t="s">
        <v>260</v>
      </c>
      <c r="G6999" t="s">
        <v>195</v>
      </c>
      <c r="H6999" t="s">
        <v>354</v>
      </c>
      <c r="I6999" t="s">
        <v>136</v>
      </c>
      <c r="K6999" t="s">
        <v>275</v>
      </c>
      <c r="O6999" t="s">
        <v>194</v>
      </c>
      <c r="P6999">
        <v>2020</v>
      </c>
      <c r="Q6999">
        <v>3</v>
      </c>
    </row>
    <row r="7000" spans="1:17" x14ac:dyDescent="0.25">
      <c r="A7000" t="s">
        <v>526</v>
      </c>
      <c r="B7000" t="s">
        <v>527</v>
      </c>
      <c r="C7000" t="s">
        <v>506</v>
      </c>
      <c r="D7000" t="s">
        <v>361</v>
      </c>
      <c r="E7000" t="s">
        <v>525</v>
      </c>
      <c r="F7000" t="s">
        <v>260</v>
      </c>
      <c r="G7000" t="s">
        <v>195</v>
      </c>
      <c r="H7000" t="s">
        <v>354</v>
      </c>
      <c r="I7000" t="s">
        <v>136</v>
      </c>
      <c r="K7000" t="s">
        <v>275</v>
      </c>
      <c r="O7000" t="s">
        <v>264</v>
      </c>
      <c r="P7000">
        <v>2020</v>
      </c>
      <c r="Q7000">
        <v>2.5499999999999998</v>
      </c>
    </row>
    <row r="7001" spans="1:17" x14ac:dyDescent="0.25">
      <c r="A7001" t="s">
        <v>526</v>
      </c>
      <c r="B7001" t="s">
        <v>527</v>
      </c>
      <c r="C7001" t="s">
        <v>506</v>
      </c>
      <c r="D7001" t="s">
        <v>361</v>
      </c>
      <c r="E7001" t="s">
        <v>525</v>
      </c>
      <c r="F7001" t="s">
        <v>260</v>
      </c>
      <c r="G7001" t="s">
        <v>195</v>
      </c>
      <c r="H7001" t="s">
        <v>354</v>
      </c>
      <c r="I7001" t="s">
        <v>136</v>
      </c>
      <c r="K7001" t="s">
        <v>275</v>
      </c>
      <c r="O7001" t="s">
        <v>265</v>
      </c>
      <c r="P7001">
        <v>2020</v>
      </c>
      <c r="Q7001">
        <v>3.45</v>
      </c>
    </row>
    <row r="7002" spans="1:17" x14ac:dyDescent="0.25">
      <c r="A7002" t="s">
        <v>526</v>
      </c>
      <c r="B7002" t="s">
        <v>527</v>
      </c>
      <c r="C7002" t="s">
        <v>506</v>
      </c>
      <c r="D7002" t="s">
        <v>361</v>
      </c>
      <c r="E7002" t="s">
        <v>525</v>
      </c>
      <c r="F7002" t="s">
        <v>260</v>
      </c>
      <c r="G7002" t="s">
        <v>195</v>
      </c>
      <c r="H7002" t="s">
        <v>354</v>
      </c>
      <c r="I7002" t="s">
        <v>136</v>
      </c>
      <c r="K7002" t="s">
        <v>275</v>
      </c>
      <c r="O7002" t="s">
        <v>194</v>
      </c>
      <c r="P7002">
        <v>2030</v>
      </c>
      <c r="Q7002">
        <v>3</v>
      </c>
    </row>
    <row r="7003" spans="1:17" x14ac:dyDescent="0.25">
      <c r="A7003" t="s">
        <v>526</v>
      </c>
      <c r="B7003" t="s">
        <v>527</v>
      </c>
      <c r="C7003" t="s">
        <v>506</v>
      </c>
      <c r="D7003" t="s">
        <v>361</v>
      </c>
      <c r="E7003" t="s">
        <v>525</v>
      </c>
      <c r="F7003" t="s">
        <v>260</v>
      </c>
      <c r="G7003" t="s">
        <v>195</v>
      </c>
      <c r="H7003" t="s">
        <v>354</v>
      </c>
      <c r="I7003" t="s">
        <v>136</v>
      </c>
      <c r="K7003" t="s">
        <v>275</v>
      </c>
      <c r="O7003" t="s">
        <v>194</v>
      </c>
      <c r="P7003">
        <v>2050</v>
      </c>
      <c r="Q7003">
        <v>3</v>
      </c>
    </row>
    <row r="7004" spans="1:17" x14ac:dyDescent="0.25">
      <c r="A7004" t="s">
        <v>526</v>
      </c>
      <c r="B7004" t="s">
        <v>527</v>
      </c>
      <c r="C7004" t="s">
        <v>506</v>
      </c>
      <c r="D7004" t="s">
        <v>361</v>
      </c>
      <c r="E7004" t="s">
        <v>525</v>
      </c>
      <c r="F7004" t="s">
        <v>260</v>
      </c>
      <c r="G7004" t="s">
        <v>195</v>
      </c>
      <c r="H7004" t="s">
        <v>354</v>
      </c>
      <c r="I7004" t="s">
        <v>136</v>
      </c>
      <c r="K7004" t="s">
        <v>275</v>
      </c>
      <c r="O7004" t="s">
        <v>264</v>
      </c>
      <c r="P7004">
        <v>2050</v>
      </c>
      <c r="Q7004">
        <v>2.25</v>
      </c>
    </row>
    <row r="7005" spans="1:17" x14ac:dyDescent="0.25">
      <c r="A7005" t="s">
        <v>526</v>
      </c>
      <c r="B7005" t="s">
        <v>527</v>
      </c>
      <c r="C7005" t="s">
        <v>506</v>
      </c>
      <c r="D7005" t="s">
        <v>361</v>
      </c>
      <c r="E7005" t="s">
        <v>525</v>
      </c>
      <c r="F7005" t="s">
        <v>260</v>
      </c>
      <c r="G7005" t="s">
        <v>195</v>
      </c>
      <c r="H7005" t="s">
        <v>354</v>
      </c>
      <c r="I7005" t="s">
        <v>136</v>
      </c>
      <c r="K7005" t="s">
        <v>275</v>
      </c>
      <c r="O7005" t="s">
        <v>265</v>
      </c>
      <c r="P7005">
        <v>2050</v>
      </c>
      <c r="Q7005">
        <v>3.75</v>
      </c>
    </row>
    <row r="7006" spans="1:17" x14ac:dyDescent="0.25">
      <c r="A7006" t="s">
        <v>526</v>
      </c>
      <c r="B7006" t="s">
        <v>527</v>
      </c>
      <c r="C7006" t="s">
        <v>506</v>
      </c>
      <c r="D7006" t="s">
        <v>361</v>
      </c>
      <c r="E7006" t="s">
        <v>525</v>
      </c>
      <c r="F7006" t="s">
        <v>260</v>
      </c>
      <c r="G7006" t="s">
        <v>195</v>
      </c>
      <c r="H7006" t="s">
        <v>355</v>
      </c>
      <c r="I7006" t="s">
        <v>277</v>
      </c>
      <c r="K7006" t="s">
        <v>278</v>
      </c>
      <c r="O7006" t="s">
        <v>194</v>
      </c>
      <c r="P7006">
        <v>2015</v>
      </c>
      <c r="Q7006">
        <v>0.25647183600000001</v>
      </c>
    </row>
    <row r="7007" spans="1:17" x14ac:dyDescent="0.25">
      <c r="A7007" t="s">
        <v>526</v>
      </c>
      <c r="B7007" t="s">
        <v>527</v>
      </c>
      <c r="C7007" t="s">
        <v>506</v>
      </c>
      <c r="D7007" t="s">
        <v>361</v>
      </c>
      <c r="E7007" t="s">
        <v>525</v>
      </c>
      <c r="F7007" t="s">
        <v>260</v>
      </c>
      <c r="G7007" t="s">
        <v>195</v>
      </c>
      <c r="H7007" t="s">
        <v>355</v>
      </c>
      <c r="I7007" t="s">
        <v>277</v>
      </c>
      <c r="K7007" t="s">
        <v>278</v>
      </c>
      <c r="O7007" t="s">
        <v>194</v>
      </c>
      <c r="P7007">
        <v>2020</v>
      </c>
      <c r="Q7007">
        <v>0.25647183600000001</v>
      </c>
    </row>
    <row r="7008" spans="1:17" x14ac:dyDescent="0.25">
      <c r="A7008" t="s">
        <v>526</v>
      </c>
      <c r="B7008" t="s">
        <v>527</v>
      </c>
      <c r="C7008" t="s">
        <v>506</v>
      </c>
      <c r="D7008" t="s">
        <v>361</v>
      </c>
      <c r="E7008" t="s">
        <v>525</v>
      </c>
      <c r="F7008" t="s">
        <v>260</v>
      </c>
      <c r="G7008" t="s">
        <v>195</v>
      </c>
      <c r="H7008" t="s">
        <v>355</v>
      </c>
      <c r="I7008" t="s">
        <v>277</v>
      </c>
      <c r="K7008" t="s">
        <v>278</v>
      </c>
      <c r="O7008" t="s">
        <v>264</v>
      </c>
      <c r="P7008">
        <v>2020</v>
      </c>
      <c r="Q7008">
        <v>0.218001061</v>
      </c>
    </row>
    <row r="7009" spans="1:17" x14ac:dyDescent="0.25">
      <c r="A7009" t="s">
        <v>526</v>
      </c>
      <c r="B7009" t="s">
        <v>527</v>
      </c>
      <c r="C7009" t="s">
        <v>506</v>
      </c>
      <c r="D7009" t="s">
        <v>361</v>
      </c>
      <c r="E7009" t="s">
        <v>525</v>
      </c>
      <c r="F7009" t="s">
        <v>260</v>
      </c>
      <c r="G7009" t="s">
        <v>195</v>
      </c>
      <c r="H7009" t="s">
        <v>355</v>
      </c>
      <c r="I7009" t="s">
        <v>277</v>
      </c>
      <c r="K7009" t="s">
        <v>278</v>
      </c>
      <c r="O7009" t="s">
        <v>265</v>
      </c>
      <c r="P7009">
        <v>2020</v>
      </c>
      <c r="Q7009">
        <v>0.29494261100000002</v>
      </c>
    </row>
    <row r="7010" spans="1:17" x14ac:dyDescent="0.25">
      <c r="A7010" t="s">
        <v>526</v>
      </c>
      <c r="B7010" t="s">
        <v>527</v>
      </c>
      <c r="C7010" t="s">
        <v>506</v>
      </c>
      <c r="D7010" t="s">
        <v>361</v>
      </c>
      <c r="E7010" t="s">
        <v>525</v>
      </c>
      <c r="F7010" t="s">
        <v>260</v>
      </c>
      <c r="G7010" t="s">
        <v>195</v>
      </c>
      <c r="H7010" t="s">
        <v>355</v>
      </c>
      <c r="I7010" t="s">
        <v>277</v>
      </c>
      <c r="K7010" t="s">
        <v>278</v>
      </c>
      <c r="O7010" t="s">
        <v>194</v>
      </c>
      <c r="P7010">
        <v>2030</v>
      </c>
      <c r="Q7010">
        <v>0.25566433700000002</v>
      </c>
    </row>
    <row r="7011" spans="1:17" x14ac:dyDescent="0.25">
      <c r="A7011" t="s">
        <v>526</v>
      </c>
      <c r="B7011" t="s">
        <v>527</v>
      </c>
      <c r="C7011" t="s">
        <v>506</v>
      </c>
      <c r="D7011" t="s">
        <v>361</v>
      </c>
      <c r="E7011" t="s">
        <v>525</v>
      </c>
      <c r="F7011" t="s">
        <v>260</v>
      </c>
      <c r="G7011" t="s">
        <v>195</v>
      </c>
      <c r="H7011" t="s">
        <v>355</v>
      </c>
      <c r="I7011" t="s">
        <v>277</v>
      </c>
      <c r="K7011" t="s">
        <v>278</v>
      </c>
      <c r="O7011" t="s">
        <v>194</v>
      </c>
      <c r="P7011">
        <v>2050</v>
      </c>
      <c r="Q7011">
        <v>0.25566433799999999</v>
      </c>
    </row>
    <row r="7012" spans="1:17" x14ac:dyDescent="0.25">
      <c r="A7012" t="s">
        <v>526</v>
      </c>
      <c r="B7012" t="s">
        <v>527</v>
      </c>
      <c r="C7012" t="s">
        <v>506</v>
      </c>
      <c r="D7012" t="s">
        <v>361</v>
      </c>
      <c r="E7012" t="s">
        <v>525</v>
      </c>
      <c r="F7012" t="s">
        <v>260</v>
      </c>
      <c r="G7012" t="s">
        <v>195</v>
      </c>
      <c r="H7012" t="s">
        <v>355</v>
      </c>
      <c r="I7012" t="s">
        <v>277</v>
      </c>
      <c r="K7012" t="s">
        <v>278</v>
      </c>
      <c r="O7012" t="s">
        <v>264</v>
      </c>
      <c r="P7012">
        <v>2050</v>
      </c>
      <c r="Q7012">
        <v>0.19174825300000001</v>
      </c>
    </row>
    <row r="7013" spans="1:17" x14ac:dyDescent="0.25">
      <c r="A7013" t="s">
        <v>526</v>
      </c>
      <c r="B7013" t="s">
        <v>527</v>
      </c>
      <c r="C7013" t="s">
        <v>506</v>
      </c>
      <c r="D7013" t="s">
        <v>361</v>
      </c>
      <c r="E7013" t="s">
        <v>525</v>
      </c>
      <c r="F7013" t="s">
        <v>260</v>
      </c>
      <c r="G7013" t="s">
        <v>195</v>
      </c>
      <c r="H7013" t="s">
        <v>355</v>
      </c>
      <c r="I7013" t="s">
        <v>277</v>
      </c>
      <c r="K7013" t="s">
        <v>278</v>
      </c>
      <c r="O7013" t="s">
        <v>265</v>
      </c>
      <c r="P7013">
        <v>2050</v>
      </c>
      <c r="Q7013">
        <v>0.31958042199999998</v>
      </c>
    </row>
    <row r="7014" spans="1:17" x14ac:dyDescent="0.25">
      <c r="A7014" t="s">
        <v>526</v>
      </c>
      <c r="B7014" t="s">
        <v>527</v>
      </c>
      <c r="C7014" t="s">
        <v>506</v>
      </c>
      <c r="D7014" t="s">
        <v>361</v>
      </c>
      <c r="E7014" t="s">
        <v>525</v>
      </c>
      <c r="F7014" t="s">
        <v>260</v>
      </c>
      <c r="G7014" t="s">
        <v>195</v>
      </c>
      <c r="H7014" t="s">
        <v>215</v>
      </c>
      <c r="I7014" t="s">
        <v>216</v>
      </c>
      <c r="K7014" t="s">
        <v>202</v>
      </c>
      <c r="N7014" t="s">
        <v>206</v>
      </c>
      <c r="O7014" t="s">
        <v>194</v>
      </c>
      <c r="P7014">
        <v>2015</v>
      </c>
      <c r="Q7014">
        <v>25</v>
      </c>
    </row>
    <row r="7015" spans="1:17" x14ac:dyDescent="0.25">
      <c r="A7015" t="s">
        <v>526</v>
      </c>
      <c r="B7015" t="s">
        <v>527</v>
      </c>
      <c r="C7015" t="s">
        <v>506</v>
      </c>
      <c r="D7015" t="s">
        <v>361</v>
      </c>
      <c r="E7015" t="s">
        <v>525</v>
      </c>
      <c r="F7015" t="s">
        <v>260</v>
      </c>
      <c r="G7015" t="s">
        <v>195</v>
      </c>
      <c r="H7015" t="s">
        <v>215</v>
      </c>
      <c r="I7015" t="s">
        <v>216</v>
      </c>
      <c r="K7015" t="s">
        <v>202</v>
      </c>
      <c r="N7015" t="s">
        <v>206</v>
      </c>
      <c r="O7015" t="s">
        <v>194</v>
      </c>
      <c r="P7015">
        <v>2020</v>
      </c>
      <c r="Q7015">
        <v>25</v>
      </c>
    </row>
    <row r="7016" spans="1:17" x14ac:dyDescent="0.25">
      <c r="A7016" t="s">
        <v>526</v>
      </c>
      <c r="B7016" t="s">
        <v>527</v>
      </c>
      <c r="C7016" t="s">
        <v>506</v>
      </c>
      <c r="D7016" t="s">
        <v>361</v>
      </c>
      <c r="E7016" t="s">
        <v>525</v>
      </c>
      <c r="F7016" t="s">
        <v>260</v>
      </c>
      <c r="G7016" t="s">
        <v>195</v>
      </c>
      <c r="H7016" t="s">
        <v>215</v>
      </c>
      <c r="I7016" t="s">
        <v>216</v>
      </c>
      <c r="K7016" t="s">
        <v>202</v>
      </c>
      <c r="N7016" t="s">
        <v>206</v>
      </c>
      <c r="O7016" t="s">
        <v>264</v>
      </c>
      <c r="P7016">
        <v>2020</v>
      </c>
      <c r="Q7016">
        <v>20</v>
      </c>
    </row>
    <row r="7017" spans="1:17" x14ac:dyDescent="0.25">
      <c r="A7017" t="s">
        <v>526</v>
      </c>
      <c r="B7017" t="s">
        <v>527</v>
      </c>
      <c r="C7017" t="s">
        <v>506</v>
      </c>
      <c r="D7017" t="s">
        <v>361</v>
      </c>
      <c r="E7017" t="s">
        <v>525</v>
      </c>
      <c r="F7017" t="s">
        <v>260</v>
      </c>
      <c r="G7017" t="s">
        <v>195</v>
      </c>
      <c r="H7017" t="s">
        <v>215</v>
      </c>
      <c r="I7017" t="s">
        <v>216</v>
      </c>
      <c r="K7017" t="s">
        <v>202</v>
      </c>
      <c r="N7017" t="s">
        <v>206</v>
      </c>
      <c r="O7017" t="s">
        <v>265</v>
      </c>
      <c r="P7017">
        <v>2020</v>
      </c>
      <c r="Q7017">
        <v>35</v>
      </c>
    </row>
    <row r="7018" spans="1:17" x14ac:dyDescent="0.25">
      <c r="A7018" t="s">
        <v>526</v>
      </c>
      <c r="B7018" t="s">
        <v>527</v>
      </c>
      <c r="C7018" t="s">
        <v>506</v>
      </c>
      <c r="D7018" t="s">
        <v>361</v>
      </c>
      <c r="E7018" t="s">
        <v>525</v>
      </c>
      <c r="F7018" t="s">
        <v>260</v>
      </c>
      <c r="G7018" t="s">
        <v>195</v>
      </c>
      <c r="H7018" t="s">
        <v>215</v>
      </c>
      <c r="I7018" t="s">
        <v>216</v>
      </c>
      <c r="K7018" t="s">
        <v>202</v>
      </c>
      <c r="N7018" t="s">
        <v>206</v>
      </c>
      <c r="O7018" t="s">
        <v>194</v>
      </c>
      <c r="P7018">
        <v>2030</v>
      </c>
      <c r="Q7018">
        <v>25</v>
      </c>
    </row>
    <row r="7019" spans="1:17" x14ac:dyDescent="0.25">
      <c r="A7019" t="s">
        <v>526</v>
      </c>
      <c r="B7019" t="s">
        <v>527</v>
      </c>
      <c r="C7019" t="s">
        <v>506</v>
      </c>
      <c r="D7019" t="s">
        <v>361</v>
      </c>
      <c r="E7019" t="s">
        <v>525</v>
      </c>
      <c r="F7019" t="s">
        <v>260</v>
      </c>
      <c r="G7019" t="s">
        <v>195</v>
      </c>
      <c r="H7019" t="s">
        <v>215</v>
      </c>
      <c r="I7019" t="s">
        <v>216</v>
      </c>
      <c r="K7019" t="s">
        <v>202</v>
      </c>
      <c r="N7019" t="s">
        <v>206</v>
      </c>
      <c r="O7019" t="s">
        <v>194</v>
      </c>
      <c r="P7019">
        <v>2050</v>
      </c>
      <c r="Q7019">
        <v>25</v>
      </c>
    </row>
    <row r="7020" spans="1:17" x14ac:dyDescent="0.25">
      <c r="A7020" t="s">
        <v>526</v>
      </c>
      <c r="B7020" t="s">
        <v>527</v>
      </c>
      <c r="C7020" t="s">
        <v>506</v>
      </c>
      <c r="D7020" t="s">
        <v>361</v>
      </c>
      <c r="E7020" t="s">
        <v>525</v>
      </c>
      <c r="F7020" t="s">
        <v>260</v>
      </c>
      <c r="G7020" t="s">
        <v>195</v>
      </c>
      <c r="H7020" t="s">
        <v>215</v>
      </c>
      <c r="I7020" t="s">
        <v>216</v>
      </c>
      <c r="K7020" t="s">
        <v>202</v>
      </c>
      <c r="N7020" t="s">
        <v>206</v>
      </c>
      <c r="O7020" t="s">
        <v>264</v>
      </c>
      <c r="P7020">
        <v>2050</v>
      </c>
      <c r="Q7020">
        <v>20</v>
      </c>
    </row>
    <row r="7021" spans="1:17" x14ac:dyDescent="0.25">
      <c r="A7021" t="s">
        <v>526</v>
      </c>
      <c r="B7021" t="s">
        <v>527</v>
      </c>
      <c r="C7021" t="s">
        <v>506</v>
      </c>
      <c r="D7021" t="s">
        <v>361</v>
      </c>
      <c r="E7021" t="s">
        <v>525</v>
      </c>
      <c r="F7021" t="s">
        <v>260</v>
      </c>
      <c r="G7021" t="s">
        <v>195</v>
      </c>
      <c r="H7021" t="s">
        <v>215</v>
      </c>
      <c r="I7021" t="s">
        <v>216</v>
      </c>
      <c r="K7021" t="s">
        <v>202</v>
      </c>
      <c r="N7021" t="s">
        <v>206</v>
      </c>
      <c r="O7021" t="s">
        <v>265</v>
      </c>
      <c r="P7021">
        <v>2050</v>
      </c>
      <c r="Q7021">
        <v>35</v>
      </c>
    </row>
    <row r="7022" spans="1:17" x14ac:dyDescent="0.25">
      <c r="A7022" t="s">
        <v>526</v>
      </c>
      <c r="B7022" t="s">
        <v>527</v>
      </c>
      <c r="C7022" t="s">
        <v>506</v>
      </c>
      <c r="D7022" t="s">
        <v>361</v>
      </c>
      <c r="E7022" t="s">
        <v>525</v>
      </c>
      <c r="F7022" t="s">
        <v>260</v>
      </c>
      <c r="G7022" t="s">
        <v>218</v>
      </c>
      <c r="H7022" t="s">
        <v>219</v>
      </c>
      <c r="I7022" t="s">
        <v>220</v>
      </c>
      <c r="K7022" t="s">
        <v>221</v>
      </c>
      <c r="M7022" t="s">
        <v>344</v>
      </c>
      <c r="N7022" t="s">
        <v>513</v>
      </c>
      <c r="O7022" t="s">
        <v>194</v>
      </c>
      <c r="P7022">
        <v>2015</v>
      </c>
      <c r="Q7022">
        <v>0</v>
      </c>
    </row>
    <row r="7023" spans="1:17" x14ac:dyDescent="0.25">
      <c r="A7023" t="s">
        <v>526</v>
      </c>
      <c r="B7023" t="s">
        <v>527</v>
      </c>
      <c r="C7023" t="s">
        <v>506</v>
      </c>
      <c r="D7023" t="s">
        <v>361</v>
      </c>
      <c r="E7023" t="s">
        <v>525</v>
      </c>
      <c r="F7023" t="s">
        <v>260</v>
      </c>
      <c r="G7023" t="s">
        <v>218</v>
      </c>
      <c r="H7023" t="s">
        <v>219</v>
      </c>
      <c r="I7023" t="s">
        <v>220</v>
      </c>
      <c r="K7023" t="s">
        <v>221</v>
      </c>
      <c r="M7023" t="s">
        <v>344</v>
      </c>
      <c r="N7023" t="s">
        <v>513</v>
      </c>
      <c r="O7023" t="s">
        <v>194</v>
      </c>
      <c r="P7023">
        <v>2020</v>
      </c>
      <c r="Q7023">
        <v>0</v>
      </c>
    </row>
    <row r="7024" spans="1:17" x14ac:dyDescent="0.25">
      <c r="A7024" t="s">
        <v>526</v>
      </c>
      <c r="B7024" t="s">
        <v>527</v>
      </c>
      <c r="C7024" t="s">
        <v>506</v>
      </c>
      <c r="D7024" t="s">
        <v>361</v>
      </c>
      <c r="E7024" t="s">
        <v>525</v>
      </c>
      <c r="F7024" t="s">
        <v>260</v>
      </c>
      <c r="G7024" t="s">
        <v>218</v>
      </c>
      <c r="H7024" t="s">
        <v>219</v>
      </c>
      <c r="I7024" t="s">
        <v>220</v>
      </c>
      <c r="K7024" t="s">
        <v>221</v>
      </c>
      <c r="M7024" t="s">
        <v>344</v>
      </c>
      <c r="N7024" t="s">
        <v>513</v>
      </c>
      <c r="O7024" t="s">
        <v>264</v>
      </c>
      <c r="P7024">
        <v>2020</v>
      </c>
      <c r="Q7024">
        <v>0</v>
      </c>
    </row>
    <row r="7025" spans="1:17" x14ac:dyDescent="0.25">
      <c r="A7025" t="s">
        <v>526</v>
      </c>
      <c r="B7025" t="s">
        <v>527</v>
      </c>
      <c r="C7025" t="s">
        <v>506</v>
      </c>
      <c r="D7025" t="s">
        <v>361</v>
      </c>
      <c r="E7025" t="s">
        <v>525</v>
      </c>
      <c r="F7025" t="s">
        <v>260</v>
      </c>
      <c r="G7025" t="s">
        <v>218</v>
      </c>
      <c r="H7025" t="s">
        <v>219</v>
      </c>
      <c r="I7025" t="s">
        <v>220</v>
      </c>
      <c r="K7025" t="s">
        <v>221</v>
      </c>
      <c r="M7025" t="s">
        <v>344</v>
      </c>
      <c r="N7025" t="s">
        <v>513</v>
      </c>
      <c r="O7025" t="s">
        <v>265</v>
      </c>
      <c r="P7025">
        <v>2020</v>
      </c>
      <c r="Q7025">
        <v>0</v>
      </c>
    </row>
    <row r="7026" spans="1:17" x14ac:dyDescent="0.25">
      <c r="A7026" t="s">
        <v>526</v>
      </c>
      <c r="B7026" t="s">
        <v>527</v>
      </c>
      <c r="C7026" t="s">
        <v>506</v>
      </c>
      <c r="D7026" t="s">
        <v>361</v>
      </c>
      <c r="E7026" t="s">
        <v>525</v>
      </c>
      <c r="F7026" t="s">
        <v>260</v>
      </c>
      <c r="G7026" t="s">
        <v>218</v>
      </c>
      <c r="H7026" t="s">
        <v>219</v>
      </c>
      <c r="I7026" t="s">
        <v>220</v>
      </c>
      <c r="K7026" t="s">
        <v>221</v>
      </c>
      <c r="M7026" t="s">
        <v>344</v>
      </c>
      <c r="N7026" t="s">
        <v>513</v>
      </c>
      <c r="O7026" t="s">
        <v>194</v>
      </c>
      <c r="P7026">
        <v>2030</v>
      </c>
      <c r="Q7026">
        <v>0</v>
      </c>
    </row>
    <row r="7027" spans="1:17" x14ac:dyDescent="0.25">
      <c r="A7027" t="s">
        <v>526</v>
      </c>
      <c r="B7027" t="s">
        <v>527</v>
      </c>
      <c r="C7027" t="s">
        <v>506</v>
      </c>
      <c r="D7027" t="s">
        <v>361</v>
      </c>
      <c r="E7027" t="s">
        <v>525</v>
      </c>
      <c r="F7027" t="s">
        <v>260</v>
      </c>
      <c r="G7027" t="s">
        <v>218</v>
      </c>
      <c r="H7027" t="s">
        <v>219</v>
      </c>
      <c r="I7027" t="s">
        <v>220</v>
      </c>
      <c r="K7027" t="s">
        <v>221</v>
      </c>
      <c r="M7027" t="s">
        <v>344</v>
      </c>
      <c r="N7027" t="s">
        <v>513</v>
      </c>
      <c r="O7027" t="s">
        <v>194</v>
      </c>
      <c r="P7027">
        <v>2050</v>
      </c>
      <c r="Q7027">
        <v>0</v>
      </c>
    </row>
    <row r="7028" spans="1:17" x14ac:dyDescent="0.25">
      <c r="A7028" t="s">
        <v>526</v>
      </c>
      <c r="B7028" t="s">
        <v>527</v>
      </c>
      <c r="C7028" t="s">
        <v>506</v>
      </c>
      <c r="D7028" t="s">
        <v>361</v>
      </c>
      <c r="E7028" t="s">
        <v>525</v>
      </c>
      <c r="F7028" t="s">
        <v>260</v>
      </c>
      <c r="G7028" t="s">
        <v>218</v>
      </c>
      <c r="H7028" t="s">
        <v>219</v>
      </c>
      <c r="I7028" t="s">
        <v>220</v>
      </c>
      <c r="K7028" t="s">
        <v>221</v>
      </c>
      <c r="M7028" t="s">
        <v>344</v>
      </c>
      <c r="N7028" t="s">
        <v>513</v>
      </c>
      <c r="O7028" t="s">
        <v>264</v>
      </c>
      <c r="P7028">
        <v>2050</v>
      </c>
      <c r="Q7028">
        <v>0</v>
      </c>
    </row>
    <row r="7029" spans="1:17" x14ac:dyDescent="0.25">
      <c r="A7029" t="s">
        <v>526</v>
      </c>
      <c r="B7029" t="s">
        <v>527</v>
      </c>
      <c r="C7029" t="s">
        <v>506</v>
      </c>
      <c r="D7029" t="s">
        <v>361</v>
      </c>
      <c r="E7029" t="s">
        <v>525</v>
      </c>
      <c r="F7029" t="s">
        <v>260</v>
      </c>
      <c r="G7029" t="s">
        <v>218</v>
      </c>
      <c r="H7029" t="s">
        <v>219</v>
      </c>
      <c r="I7029" t="s">
        <v>220</v>
      </c>
      <c r="K7029" t="s">
        <v>221</v>
      </c>
      <c r="M7029" t="s">
        <v>344</v>
      </c>
      <c r="N7029" t="s">
        <v>513</v>
      </c>
      <c r="O7029" t="s">
        <v>265</v>
      </c>
      <c r="P7029">
        <v>2050</v>
      </c>
      <c r="Q7029">
        <v>0</v>
      </c>
    </row>
    <row r="7030" spans="1:17" x14ac:dyDescent="0.25">
      <c r="A7030" t="s">
        <v>526</v>
      </c>
      <c r="B7030" t="s">
        <v>527</v>
      </c>
      <c r="C7030" t="s">
        <v>506</v>
      </c>
      <c r="D7030" t="s">
        <v>361</v>
      </c>
      <c r="E7030" t="s">
        <v>525</v>
      </c>
      <c r="F7030" t="s">
        <v>260</v>
      </c>
      <c r="G7030" t="s">
        <v>218</v>
      </c>
      <c r="H7030" t="s">
        <v>223</v>
      </c>
      <c r="I7030" t="s">
        <v>224</v>
      </c>
      <c r="K7030" t="s">
        <v>221</v>
      </c>
      <c r="M7030" t="s">
        <v>344</v>
      </c>
      <c r="N7030" t="s">
        <v>513</v>
      </c>
      <c r="O7030" t="s">
        <v>194</v>
      </c>
      <c r="P7030">
        <v>2015</v>
      </c>
      <c r="Q7030">
        <v>1.2</v>
      </c>
    </row>
    <row r="7031" spans="1:17" x14ac:dyDescent="0.25">
      <c r="A7031" t="s">
        <v>526</v>
      </c>
      <c r="B7031" t="s">
        <v>527</v>
      </c>
      <c r="C7031" t="s">
        <v>506</v>
      </c>
      <c r="D7031" t="s">
        <v>361</v>
      </c>
      <c r="E7031" t="s">
        <v>525</v>
      </c>
      <c r="F7031" t="s">
        <v>260</v>
      </c>
      <c r="G7031" t="s">
        <v>218</v>
      </c>
      <c r="H7031" t="s">
        <v>223</v>
      </c>
      <c r="I7031" t="s">
        <v>224</v>
      </c>
      <c r="K7031" t="s">
        <v>221</v>
      </c>
      <c r="M7031" t="s">
        <v>344</v>
      </c>
      <c r="N7031" t="s">
        <v>513</v>
      </c>
      <c r="O7031" t="s">
        <v>194</v>
      </c>
      <c r="P7031">
        <v>2020</v>
      </c>
      <c r="Q7031">
        <v>1</v>
      </c>
    </row>
    <row r="7032" spans="1:17" x14ac:dyDescent="0.25">
      <c r="A7032" t="s">
        <v>526</v>
      </c>
      <c r="B7032" t="s">
        <v>527</v>
      </c>
      <c r="C7032" t="s">
        <v>506</v>
      </c>
      <c r="D7032" t="s">
        <v>361</v>
      </c>
      <c r="E7032" t="s">
        <v>525</v>
      </c>
      <c r="F7032" t="s">
        <v>260</v>
      </c>
      <c r="G7032" t="s">
        <v>218</v>
      </c>
      <c r="H7032" t="s">
        <v>223</v>
      </c>
      <c r="I7032" t="s">
        <v>224</v>
      </c>
      <c r="K7032" t="s">
        <v>221</v>
      </c>
      <c r="M7032" t="s">
        <v>344</v>
      </c>
      <c r="N7032" t="s">
        <v>513</v>
      </c>
      <c r="O7032" t="s">
        <v>264</v>
      </c>
      <c r="P7032">
        <v>2020</v>
      </c>
      <c r="Q7032">
        <v>1</v>
      </c>
    </row>
    <row r="7033" spans="1:17" x14ac:dyDescent="0.25">
      <c r="A7033" t="s">
        <v>526</v>
      </c>
      <c r="B7033" t="s">
        <v>527</v>
      </c>
      <c r="C7033" t="s">
        <v>506</v>
      </c>
      <c r="D7033" t="s">
        <v>361</v>
      </c>
      <c r="E7033" t="s">
        <v>525</v>
      </c>
      <c r="F7033" t="s">
        <v>260</v>
      </c>
      <c r="G7033" t="s">
        <v>218</v>
      </c>
      <c r="H7033" t="s">
        <v>223</v>
      </c>
      <c r="I7033" t="s">
        <v>224</v>
      </c>
      <c r="K7033" t="s">
        <v>221</v>
      </c>
      <c r="M7033" t="s">
        <v>344</v>
      </c>
      <c r="N7033" t="s">
        <v>513</v>
      </c>
      <c r="O7033" t="s">
        <v>265</v>
      </c>
      <c r="P7033">
        <v>2020</v>
      </c>
      <c r="Q7033">
        <v>3</v>
      </c>
    </row>
    <row r="7034" spans="1:17" x14ac:dyDescent="0.25">
      <c r="A7034" t="s">
        <v>526</v>
      </c>
      <c r="B7034" t="s">
        <v>527</v>
      </c>
      <c r="C7034" t="s">
        <v>506</v>
      </c>
      <c r="D7034" t="s">
        <v>361</v>
      </c>
      <c r="E7034" t="s">
        <v>525</v>
      </c>
      <c r="F7034" t="s">
        <v>260</v>
      </c>
      <c r="G7034" t="s">
        <v>218</v>
      </c>
      <c r="H7034" t="s">
        <v>223</v>
      </c>
      <c r="I7034" t="s">
        <v>224</v>
      </c>
      <c r="K7034" t="s">
        <v>221</v>
      </c>
      <c r="M7034" t="s">
        <v>344</v>
      </c>
      <c r="N7034" t="s">
        <v>513</v>
      </c>
      <c r="O7034" t="s">
        <v>194</v>
      </c>
      <c r="P7034">
        <v>2030</v>
      </c>
      <c r="Q7034">
        <v>1</v>
      </c>
    </row>
    <row r="7035" spans="1:17" x14ac:dyDescent="0.25">
      <c r="A7035" t="s">
        <v>526</v>
      </c>
      <c r="B7035" t="s">
        <v>527</v>
      </c>
      <c r="C7035" t="s">
        <v>506</v>
      </c>
      <c r="D7035" t="s">
        <v>361</v>
      </c>
      <c r="E7035" t="s">
        <v>525</v>
      </c>
      <c r="F7035" t="s">
        <v>260</v>
      </c>
      <c r="G7035" t="s">
        <v>218</v>
      </c>
      <c r="H7035" t="s">
        <v>223</v>
      </c>
      <c r="I7035" t="s">
        <v>224</v>
      </c>
      <c r="K7035" t="s">
        <v>221</v>
      </c>
      <c r="M7035" t="s">
        <v>344</v>
      </c>
      <c r="N7035" t="s">
        <v>513</v>
      </c>
      <c r="O7035" t="s">
        <v>194</v>
      </c>
      <c r="P7035">
        <v>2050</v>
      </c>
      <c r="Q7035">
        <v>1</v>
      </c>
    </row>
    <row r="7036" spans="1:17" x14ac:dyDescent="0.25">
      <c r="A7036" t="s">
        <v>526</v>
      </c>
      <c r="B7036" t="s">
        <v>527</v>
      </c>
      <c r="C7036" t="s">
        <v>506</v>
      </c>
      <c r="D7036" t="s">
        <v>361</v>
      </c>
      <c r="E7036" t="s">
        <v>525</v>
      </c>
      <c r="F7036" t="s">
        <v>260</v>
      </c>
      <c r="G7036" t="s">
        <v>218</v>
      </c>
      <c r="H7036" t="s">
        <v>223</v>
      </c>
      <c r="I7036" t="s">
        <v>224</v>
      </c>
      <c r="K7036" t="s">
        <v>221</v>
      </c>
      <c r="M7036" t="s">
        <v>344</v>
      </c>
      <c r="N7036" t="s">
        <v>513</v>
      </c>
      <c r="O7036" t="s">
        <v>264</v>
      </c>
      <c r="P7036">
        <v>2050</v>
      </c>
      <c r="Q7036">
        <v>0</v>
      </c>
    </row>
    <row r="7037" spans="1:17" x14ac:dyDescent="0.25">
      <c r="A7037" t="s">
        <v>526</v>
      </c>
      <c r="B7037" t="s">
        <v>527</v>
      </c>
      <c r="C7037" t="s">
        <v>506</v>
      </c>
      <c r="D7037" t="s">
        <v>361</v>
      </c>
      <c r="E7037" t="s">
        <v>525</v>
      </c>
      <c r="F7037" t="s">
        <v>260</v>
      </c>
      <c r="G7037" t="s">
        <v>218</v>
      </c>
      <c r="H7037" t="s">
        <v>223</v>
      </c>
      <c r="I7037" t="s">
        <v>224</v>
      </c>
      <c r="K7037" t="s">
        <v>221</v>
      </c>
      <c r="M7037" t="s">
        <v>344</v>
      </c>
      <c r="N7037" t="s">
        <v>513</v>
      </c>
      <c r="O7037" t="s">
        <v>265</v>
      </c>
      <c r="P7037">
        <v>2050</v>
      </c>
      <c r="Q7037">
        <v>1</v>
      </c>
    </row>
    <row r="7038" spans="1:17" x14ac:dyDescent="0.25">
      <c r="A7038" t="s">
        <v>526</v>
      </c>
      <c r="B7038" t="s">
        <v>527</v>
      </c>
      <c r="C7038" t="s">
        <v>506</v>
      </c>
      <c r="D7038" t="s">
        <v>361</v>
      </c>
      <c r="E7038" t="s">
        <v>525</v>
      </c>
      <c r="F7038" t="s">
        <v>260</v>
      </c>
      <c r="G7038" t="s">
        <v>218</v>
      </c>
      <c r="H7038" t="s">
        <v>225</v>
      </c>
      <c r="I7038" t="s">
        <v>226</v>
      </c>
      <c r="K7038" t="s">
        <v>221</v>
      </c>
      <c r="M7038" t="s">
        <v>344</v>
      </c>
      <c r="N7038" t="s">
        <v>513</v>
      </c>
      <c r="O7038" t="s">
        <v>194</v>
      </c>
      <c r="P7038">
        <v>2015</v>
      </c>
      <c r="Q7038">
        <v>40</v>
      </c>
    </row>
    <row r="7039" spans="1:17" x14ac:dyDescent="0.25">
      <c r="A7039" t="s">
        <v>526</v>
      </c>
      <c r="B7039" t="s">
        <v>527</v>
      </c>
      <c r="C7039" t="s">
        <v>506</v>
      </c>
      <c r="D7039" t="s">
        <v>361</v>
      </c>
      <c r="E7039" t="s">
        <v>525</v>
      </c>
      <c r="F7039" t="s">
        <v>260</v>
      </c>
      <c r="G7039" t="s">
        <v>218</v>
      </c>
      <c r="H7039" t="s">
        <v>225</v>
      </c>
      <c r="I7039" t="s">
        <v>226</v>
      </c>
      <c r="K7039" t="s">
        <v>221</v>
      </c>
      <c r="M7039" t="s">
        <v>344</v>
      </c>
      <c r="N7039" t="s">
        <v>513</v>
      </c>
      <c r="O7039" t="s">
        <v>194</v>
      </c>
      <c r="P7039">
        <v>2020</v>
      </c>
      <c r="Q7039">
        <v>30</v>
      </c>
    </row>
    <row r="7040" spans="1:17" x14ac:dyDescent="0.25">
      <c r="A7040" t="s">
        <v>526</v>
      </c>
      <c r="B7040" t="s">
        <v>527</v>
      </c>
      <c r="C7040" t="s">
        <v>506</v>
      </c>
      <c r="D7040" t="s">
        <v>361</v>
      </c>
      <c r="E7040" t="s">
        <v>525</v>
      </c>
      <c r="F7040" t="s">
        <v>260</v>
      </c>
      <c r="G7040" t="s">
        <v>218</v>
      </c>
      <c r="H7040" t="s">
        <v>225</v>
      </c>
      <c r="I7040" t="s">
        <v>226</v>
      </c>
      <c r="K7040" t="s">
        <v>221</v>
      </c>
      <c r="M7040" t="s">
        <v>344</v>
      </c>
      <c r="N7040" t="s">
        <v>513</v>
      </c>
      <c r="O7040" t="s">
        <v>264</v>
      </c>
      <c r="P7040">
        <v>2020</v>
      </c>
      <c r="Q7040">
        <v>20</v>
      </c>
    </row>
    <row r="7041" spans="1:17" x14ac:dyDescent="0.25">
      <c r="A7041" t="s">
        <v>526</v>
      </c>
      <c r="B7041" t="s">
        <v>527</v>
      </c>
      <c r="C7041" t="s">
        <v>506</v>
      </c>
      <c r="D7041" t="s">
        <v>361</v>
      </c>
      <c r="E7041" t="s">
        <v>525</v>
      </c>
      <c r="F7041" t="s">
        <v>260</v>
      </c>
      <c r="G7041" t="s">
        <v>218</v>
      </c>
      <c r="H7041" t="s">
        <v>225</v>
      </c>
      <c r="I7041" t="s">
        <v>226</v>
      </c>
      <c r="K7041" t="s">
        <v>221</v>
      </c>
      <c r="M7041" t="s">
        <v>344</v>
      </c>
      <c r="N7041" t="s">
        <v>513</v>
      </c>
      <c r="O7041" t="s">
        <v>265</v>
      </c>
      <c r="P7041">
        <v>2020</v>
      </c>
      <c r="Q7041">
        <v>40</v>
      </c>
    </row>
    <row r="7042" spans="1:17" x14ac:dyDescent="0.25">
      <c r="A7042" t="s">
        <v>526</v>
      </c>
      <c r="B7042" t="s">
        <v>527</v>
      </c>
      <c r="C7042" t="s">
        <v>506</v>
      </c>
      <c r="D7042" t="s">
        <v>361</v>
      </c>
      <c r="E7042" t="s">
        <v>525</v>
      </c>
      <c r="F7042" t="s">
        <v>260</v>
      </c>
      <c r="G7042" t="s">
        <v>218</v>
      </c>
      <c r="H7042" t="s">
        <v>225</v>
      </c>
      <c r="I7042" t="s">
        <v>226</v>
      </c>
      <c r="K7042" t="s">
        <v>221</v>
      </c>
      <c r="M7042" t="s">
        <v>344</v>
      </c>
      <c r="N7042" t="s">
        <v>513</v>
      </c>
      <c r="O7042" t="s">
        <v>194</v>
      </c>
      <c r="P7042">
        <v>2030</v>
      </c>
      <c r="Q7042">
        <v>30</v>
      </c>
    </row>
    <row r="7043" spans="1:17" x14ac:dyDescent="0.25">
      <c r="A7043" t="s">
        <v>526</v>
      </c>
      <c r="B7043" t="s">
        <v>527</v>
      </c>
      <c r="C7043" t="s">
        <v>506</v>
      </c>
      <c r="D7043" t="s">
        <v>361</v>
      </c>
      <c r="E7043" t="s">
        <v>525</v>
      </c>
      <c r="F7043" t="s">
        <v>260</v>
      </c>
      <c r="G7043" t="s">
        <v>218</v>
      </c>
      <c r="H7043" t="s">
        <v>225</v>
      </c>
      <c r="I7043" t="s">
        <v>226</v>
      </c>
      <c r="K7043" t="s">
        <v>221</v>
      </c>
      <c r="M7043" t="s">
        <v>344</v>
      </c>
      <c r="N7043" t="s">
        <v>513</v>
      </c>
      <c r="O7043" t="s">
        <v>194</v>
      </c>
      <c r="P7043">
        <v>2050</v>
      </c>
      <c r="Q7043">
        <v>20</v>
      </c>
    </row>
    <row r="7044" spans="1:17" x14ac:dyDescent="0.25">
      <c r="A7044" t="s">
        <v>526</v>
      </c>
      <c r="B7044" t="s">
        <v>527</v>
      </c>
      <c r="C7044" t="s">
        <v>506</v>
      </c>
      <c r="D7044" t="s">
        <v>361</v>
      </c>
      <c r="E7044" t="s">
        <v>525</v>
      </c>
      <c r="F7044" t="s">
        <v>260</v>
      </c>
      <c r="G7044" t="s">
        <v>218</v>
      </c>
      <c r="H7044" t="s">
        <v>225</v>
      </c>
      <c r="I7044" t="s">
        <v>226</v>
      </c>
      <c r="K7044" t="s">
        <v>221</v>
      </c>
      <c r="M7044" t="s">
        <v>344</v>
      </c>
      <c r="N7044" t="s">
        <v>513</v>
      </c>
      <c r="O7044" t="s">
        <v>264</v>
      </c>
      <c r="P7044">
        <v>2050</v>
      </c>
      <c r="Q7044">
        <v>10</v>
      </c>
    </row>
    <row r="7045" spans="1:17" x14ac:dyDescent="0.25">
      <c r="A7045" t="s">
        <v>526</v>
      </c>
      <c r="B7045" t="s">
        <v>527</v>
      </c>
      <c r="C7045" t="s">
        <v>506</v>
      </c>
      <c r="D7045" t="s">
        <v>361</v>
      </c>
      <c r="E7045" t="s">
        <v>525</v>
      </c>
      <c r="F7045" t="s">
        <v>260</v>
      </c>
      <c r="G7045" t="s">
        <v>218</v>
      </c>
      <c r="H7045" t="s">
        <v>225</v>
      </c>
      <c r="I7045" t="s">
        <v>226</v>
      </c>
      <c r="K7045" t="s">
        <v>221</v>
      </c>
      <c r="M7045" t="s">
        <v>344</v>
      </c>
      <c r="N7045" t="s">
        <v>513</v>
      </c>
      <c r="O7045" t="s">
        <v>265</v>
      </c>
      <c r="P7045">
        <v>2050</v>
      </c>
      <c r="Q7045">
        <v>30</v>
      </c>
    </row>
    <row r="7046" spans="1:17" x14ac:dyDescent="0.25">
      <c r="A7046" t="s">
        <v>526</v>
      </c>
      <c r="B7046" t="s">
        <v>527</v>
      </c>
      <c r="C7046" t="s">
        <v>506</v>
      </c>
      <c r="D7046" t="s">
        <v>361</v>
      </c>
      <c r="E7046" t="s">
        <v>525</v>
      </c>
      <c r="F7046" t="s">
        <v>260</v>
      </c>
      <c r="G7046" t="s">
        <v>218</v>
      </c>
      <c r="H7046" t="s">
        <v>317</v>
      </c>
      <c r="I7046" t="s">
        <v>318</v>
      </c>
      <c r="K7046" t="s">
        <v>221</v>
      </c>
      <c r="M7046" t="s">
        <v>344</v>
      </c>
      <c r="N7046" t="s">
        <v>513</v>
      </c>
      <c r="O7046" t="s">
        <v>194</v>
      </c>
      <c r="P7046">
        <v>2015</v>
      </c>
      <c r="Q7046">
        <v>0.3</v>
      </c>
    </row>
    <row r="7047" spans="1:17" x14ac:dyDescent="0.25">
      <c r="A7047" t="s">
        <v>526</v>
      </c>
      <c r="B7047" t="s">
        <v>527</v>
      </c>
      <c r="C7047" t="s">
        <v>506</v>
      </c>
      <c r="D7047" t="s">
        <v>361</v>
      </c>
      <c r="E7047" t="s">
        <v>525</v>
      </c>
      <c r="F7047" t="s">
        <v>260</v>
      </c>
      <c r="G7047" t="s">
        <v>218</v>
      </c>
      <c r="H7047" t="s">
        <v>317</v>
      </c>
      <c r="I7047" t="s">
        <v>318</v>
      </c>
      <c r="K7047" t="s">
        <v>221</v>
      </c>
      <c r="M7047" t="s">
        <v>344</v>
      </c>
      <c r="N7047" t="s">
        <v>513</v>
      </c>
      <c r="O7047" t="s">
        <v>194</v>
      </c>
      <c r="P7047">
        <v>2020</v>
      </c>
      <c r="Q7047">
        <v>0.3</v>
      </c>
    </row>
    <row r="7048" spans="1:17" x14ac:dyDescent="0.25">
      <c r="A7048" t="s">
        <v>526</v>
      </c>
      <c r="B7048" t="s">
        <v>527</v>
      </c>
      <c r="C7048" t="s">
        <v>506</v>
      </c>
      <c r="D7048" t="s">
        <v>361</v>
      </c>
      <c r="E7048" t="s">
        <v>525</v>
      </c>
      <c r="F7048" t="s">
        <v>260</v>
      </c>
      <c r="G7048" t="s">
        <v>218</v>
      </c>
      <c r="H7048" t="s">
        <v>317</v>
      </c>
      <c r="I7048" t="s">
        <v>318</v>
      </c>
      <c r="K7048" t="s">
        <v>221</v>
      </c>
      <c r="M7048" t="s">
        <v>344</v>
      </c>
      <c r="N7048" t="s">
        <v>513</v>
      </c>
      <c r="O7048" t="s">
        <v>264</v>
      </c>
      <c r="P7048">
        <v>2020</v>
      </c>
      <c r="Q7048">
        <v>0.1</v>
      </c>
    </row>
    <row r="7049" spans="1:17" x14ac:dyDescent="0.25">
      <c r="A7049" t="s">
        <v>526</v>
      </c>
      <c r="B7049" t="s">
        <v>527</v>
      </c>
      <c r="C7049" t="s">
        <v>506</v>
      </c>
      <c r="D7049" t="s">
        <v>361</v>
      </c>
      <c r="E7049" t="s">
        <v>525</v>
      </c>
      <c r="F7049" t="s">
        <v>260</v>
      </c>
      <c r="G7049" t="s">
        <v>218</v>
      </c>
      <c r="H7049" t="s">
        <v>317</v>
      </c>
      <c r="I7049" t="s">
        <v>318</v>
      </c>
      <c r="K7049" t="s">
        <v>221</v>
      </c>
      <c r="M7049" t="s">
        <v>344</v>
      </c>
      <c r="N7049" t="s">
        <v>513</v>
      </c>
      <c r="O7049" t="s">
        <v>265</v>
      </c>
      <c r="P7049">
        <v>2020</v>
      </c>
      <c r="Q7049">
        <v>2</v>
      </c>
    </row>
    <row r="7050" spans="1:17" x14ac:dyDescent="0.25">
      <c r="A7050" t="s">
        <v>526</v>
      </c>
      <c r="B7050" t="s">
        <v>527</v>
      </c>
      <c r="C7050" t="s">
        <v>506</v>
      </c>
      <c r="D7050" t="s">
        <v>361</v>
      </c>
      <c r="E7050" t="s">
        <v>525</v>
      </c>
      <c r="F7050" t="s">
        <v>260</v>
      </c>
      <c r="G7050" t="s">
        <v>218</v>
      </c>
      <c r="H7050" t="s">
        <v>317</v>
      </c>
      <c r="I7050" t="s">
        <v>318</v>
      </c>
      <c r="K7050" t="s">
        <v>221</v>
      </c>
      <c r="M7050" t="s">
        <v>344</v>
      </c>
      <c r="N7050" t="s">
        <v>513</v>
      </c>
      <c r="O7050" t="s">
        <v>194</v>
      </c>
      <c r="P7050">
        <v>2030</v>
      </c>
      <c r="Q7050">
        <v>0.3</v>
      </c>
    </row>
    <row r="7051" spans="1:17" x14ac:dyDescent="0.25">
      <c r="A7051" t="s">
        <v>526</v>
      </c>
      <c r="B7051" t="s">
        <v>527</v>
      </c>
      <c r="C7051" t="s">
        <v>506</v>
      </c>
      <c r="D7051" t="s">
        <v>361</v>
      </c>
      <c r="E7051" t="s">
        <v>525</v>
      </c>
      <c r="F7051" t="s">
        <v>260</v>
      </c>
      <c r="G7051" t="s">
        <v>218</v>
      </c>
      <c r="H7051" t="s">
        <v>317</v>
      </c>
      <c r="I7051" t="s">
        <v>318</v>
      </c>
      <c r="K7051" t="s">
        <v>221</v>
      </c>
      <c r="M7051" t="s">
        <v>344</v>
      </c>
      <c r="N7051" t="s">
        <v>513</v>
      </c>
      <c r="O7051" t="s">
        <v>194</v>
      </c>
      <c r="P7051">
        <v>2050</v>
      </c>
      <c r="Q7051">
        <v>0.3</v>
      </c>
    </row>
    <row r="7052" spans="1:17" x14ac:dyDescent="0.25">
      <c r="A7052" t="s">
        <v>526</v>
      </c>
      <c r="B7052" t="s">
        <v>527</v>
      </c>
      <c r="C7052" t="s">
        <v>506</v>
      </c>
      <c r="D7052" t="s">
        <v>361</v>
      </c>
      <c r="E7052" t="s">
        <v>525</v>
      </c>
      <c r="F7052" t="s">
        <v>260</v>
      </c>
      <c r="G7052" t="s">
        <v>218</v>
      </c>
      <c r="H7052" t="s">
        <v>317</v>
      </c>
      <c r="I7052" t="s">
        <v>318</v>
      </c>
      <c r="K7052" t="s">
        <v>221</v>
      </c>
      <c r="M7052" t="s">
        <v>344</v>
      </c>
      <c r="N7052" t="s">
        <v>513</v>
      </c>
      <c r="O7052" t="s">
        <v>264</v>
      </c>
      <c r="P7052">
        <v>2050</v>
      </c>
      <c r="Q7052">
        <v>0.1</v>
      </c>
    </row>
    <row r="7053" spans="1:17" x14ac:dyDescent="0.25">
      <c r="A7053" t="s">
        <v>526</v>
      </c>
      <c r="B7053" t="s">
        <v>527</v>
      </c>
      <c r="C7053" t="s">
        <v>506</v>
      </c>
      <c r="D7053" t="s">
        <v>361</v>
      </c>
      <c r="E7053" t="s">
        <v>525</v>
      </c>
      <c r="F7053" t="s">
        <v>260</v>
      </c>
      <c r="G7053" t="s">
        <v>218</v>
      </c>
      <c r="H7053" t="s">
        <v>317</v>
      </c>
      <c r="I7053" t="s">
        <v>318</v>
      </c>
      <c r="K7053" t="s">
        <v>221</v>
      </c>
      <c r="M7053" t="s">
        <v>344</v>
      </c>
      <c r="N7053" t="s">
        <v>513</v>
      </c>
      <c r="O7053" t="s">
        <v>265</v>
      </c>
      <c r="P7053">
        <v>2050</v>
      </c>
      <c r="Q7053">
        <v>1</v>
      </c>
    </row>
    <row r="7054" spans="1:17" x14ac:dyDescent="0.25">
      <c r="A7054" t="s">
        <v>526</v>
      </c>
      <c r="B7054" t="s">
        <v>527</v>
      </c>
      <c r="C7054" t="s">
        <v>506</v>
      </c>
      <c r="D7054" t="s">
        <v>361</v>
      </c>
      <c r="E7054" t="s">
        <v>525</v>
      </c>
      <c r="F7054" t="s">
        <v>260</v>
      </c>
      <c r="G7054" t="s">
        <v>218</v>
      </c>
      <c r="H7054" t="s">
        <v>229</v>
      </c>
      <c r="I7054" t="s">
        <v>230</v>
      </c>
      <c r="J7054" t="s">
        <v>231</v>
      </c>
      <c r="K7054" t="s">
        <v>191</v>
      </c>
      <c r="M7054" t="s">
        <v>344</v>
      </c>
      <c r="N7054" t="s">
        <v>513</v>
      </c>
      <c r="O7054" t="s">
        <v>194</v>
      </c>
      <c r="P7054">
        <v>2015</v>
      </c>
      <c r="Q7054">
        <v>0.95450000000000002</v>
      </c>
    </row>
    <row r="7055" spans="1:17" x14ac:dyDescent="0.25">
      <c r="A7055" t="s">
        <v>526</v>
      </c>
      <c r="B7055" t="s">
        <v>527</v>
      </c>
      <c r="C7055" t="s">
        <v>506</v>
      </c>
      <c r="D7055" t="s">
        <v>361</v>
      </c>
      <c r="E7055" t="s">
        <v>525</v>
      </c>
      <c r="F7055" t="s">
        <v>260</v>
      </c>
      <c r="G7055" t="s">
        <v>218</v>
      </c>
      <c r="H7055" t="s">
        <v>229</v>
      </c>
      <c r="I7055" t="s">
        <v>230</v>
      </c>
      <c r="J7055" t="s">
        <v>231</v>
      </c>
      <c r="K7055" t="s">
        <v>191</v>
      </c>
      <c r="M7055" t="s">
        <v>344</v>
      </c>
      <c r="N7055" t="s">
        <v>513</v>
      </c>
      <c r="O7055" t="s">
        <v>194</v>
      </c>
      <c r="P7055">
        <v>2020</v>
      </c>
      <c r="Q7055">
        <v>0.96360000000000001</v>
      </c>
    </row>
    <row r="7056" spans="1:17" x14ac:dyDescent="0.25">
      <c r="A7056" t="s">
        <v>526</v>
      </c>
      <c r="B7056" t="s">
        <v>527</v>
      </c>
      <c r="C7056" t="s">
        <v>506</v>
      </c>
      <c r="D7056" t="s">
        <v>361</v>
      </c>
      <c r="E7056" t="s">
        <v>525</v>
      </c>
      <c r="F7056" t="s">
        <v>260</v>
      </c>
      <c r="G7056" t="s">
        <v>218</v>
      </c>
      <c r="H7056" t="s">
        <v>229</v>
      </c>
      <c r="I7056" t="s">
        <v>230</v>
      </c>
      <c r="J7056" t="s">
        <v>231</v>
      </c>
      <c r="K7056" t="s">
        <v>191</v>
      </c>
      <c r="M7056" t="s">
        <v>344</v>
      </c>
      <c r="N7056" t="s">
        <v>513</v>
      </c>
      <c r="O7056" t="s">
        <v>264</v>
      </c>
      <c r="P7056">
        <v>2020</v>
      </c>
      <c r="Q7056">
        <v>0.90900000000000003</v>
      </c>
    </row>
    <row r="7057" spans="1:17" x14ac:dyDescent="0.25">
      <c r="A7057" t="s">
        <v>526</v>
      </c>
      <c r="B7057" t="s">
        <v>527</v>
      </c>
      <c r="C7057" t="s">
        <v>506</v>
      </c>
      <c r="D7057" t="s">
        <v>361</v>
      </c>
      <c r="E7057" t="s">
        <v>525</v>
      </c>
      <c r="F7057" t="s">
        <v>260</v>
      </c>
      <c r="G7057" t="s">
        <v>218</v>
      </c>
      <c r="H7057" t="s">
        <v>229</v>
      </c>
      <c r="I7057" t="s">
        <v>230</v>
      </c>
      <c r="J7057" t="s">
        <v>231</v>
      </c>
      <c r="K7057" t="s">
        <v>191</v>
      </c>
      <c r="M7057" t="s">
        <v>344</v>
      </c>
      <c r="N7057" t="s">
        <v>513</v>
      </c>
      <c r="O7057" t="s">
        <v>265</v>
      </c>
      <c r="P7057">
        <v>2020</v>
      </c>
      <c r="Q7057">
        <v>0.99817999999999996</v>
      </c>
    </row>
    <row r="7058" spans="1:17" x14ac:dyDescent="0.25">
      <c r="A7058" t="s">
        <v>526</v>
      </c>
      <c r="B7058" t="s">
        <v>527</v>
      </c>
      <c r="C7058" t="s">
        <v>506</v>
      </c>
      <c r="D7058" t="s">
        <v>361</v>
      </c>
      <c r="E7058" t="s">
        <v>525</v>
      </c>
      <c r="F7058" t="s">
        <v>260</v>
      </c>
      <c r="G7058" t="s">
        <v>218</v>
      </c>
      <c r="H7058" t="s">
        <v>229</v>
      </c>
      <c r="I7058" t="s">
        <v>230</v>
      </c>
      <c r="J7058" t="s">
        <v>231</v>
      </c>
      <c r="K7058" t="s">
        <v>191</v>
      </c>
      <c r="M7058" t="s">
        <v>344</v>
      </c>
      <c r="N7058" t="s">
        <v>513</v>
      </c>
      <c r="O7058" t="s">
        <v>194</v>
      </c>
      <c r="P7058">
        <v>2030</v>
      </c>
      <c r="Q7058">
        <v>0.9909</v>
      </c>
    </row>
    <row r="7059" spans="1:17" x14ac:dyDescent="0.25">
      <c r="A7059" t="s">
        <v>526</v>
      </c>
      <c r="B7059" t="s">
        <v>527</v>
      </c>
      <c r="C7059" t="s">
        <v>506</v>
      </c>
      <c r="D7059" t="s">
        <v>361</v>
      </c>
      <c r="E7059" t="s">
        <v>525</v>
      </c>
      <c r="F7059" t="s">
        <v>260</v>
      </c>
      <c r="G7059" t="s">
        <v>218</v>
      </c>
      <c r="H7059" t="s">
        <v>229</v>
      </c>
      <c r="I7059" t="s">
        <v>230</v>
      </c>
      <c r="J7059" t="s">
        <v>231</v>
      </c>
      <c r="K7059" t="s">
        <v>191</v>
      </c>
      <c r="M7059" t="s">
        <v>344</v>
      </c>
      <c r="N7059" t="s">
        <v>513</v>
      </c>
      <c r="O7059" t="s">
        <v>194</v>
      </c>
      <c r="P7059">
        <v>2050</v>
      </c>
      <c r="Q7059">
        <v>0.99817999999999996</v>
      </c>
    </row>
    <row r="7060" spans="1:17" x14ac:dyDescent="0.25">
      <c r="A7060" t="s">
        <v>526</v>
      </c>
      <c r="B7060" t="s">
        <v>527</v>
      </c>
      <c r="C7060" t="s">
        <v>506</v>
      </c>
      <c r="D7060" t="s">
        <v>361</v>
      </c>
      <c r="E7060" t="s">
        <v>525</v>
      </c>
      <c r="F7060" t="s">
        <v>260</v>
      </c>
      <c r="G7060" t="s">
        <v>218</v>
      </c>
      <c r="H7060" t="s">
        <v>229</v>
      </c>
      <c r="I7060" t="s">
        <v>230</v>
      </c>
      <c r="J7060" t="s">
        <v>231</v>
      </c>
      <c r="K7060" t="s">
        <v>191</v>
      </c>
      <c r="M7060" t="s">
        <v>344</v>
      </c>
      <c r="N7060" t="s">
        <v>513</v>
      </c>
      <c r="O7060" t="s">
        <v>264</v>
      </c>
      <c r="P7060">
        <v>2050</v>
      </c>
      <c r="Q7060">
        <v>0.95450000000000002</v>
      </c>
    </row>
    <row r="7061" spans="1:17" x14ac:dyDescent="0.25">
      <c r="A7061" t="s">
        <v>526</v>
      </c>
      <c r="B7061" t="s">
        <v>527</v>
      </c>
      <c r="C7061" t="s">
        <v>506</v>
      </c>
      <c r="D7061" t="s">
        <v>361</v>
      </c>
      <c r="E7061" t="s">
        <v>525</v>
      </c>
      <c r="F7061" t="s">
        <v>260</v>
      </c>
      <c r="G7061" t="s">
        <v>218</v>
      </c>
      <c r="H7061" t="s">
        <v>229</v>
      </c>
      <c r="I7061" t="s">
        <v>230</v>
      </c>
      <c r="J7061" t="s">
        <v>231</v>
      </c>
      <c r="K7061" t="s">
        <v>191</v>
      </c>
      <c r="M7061" t="s">
        <v>344</v>
      </c>
      <c r="N7061" t="s">
        <v>513</v>
      </c>
      <c r="O7061" t="s">
        <v>265</v>
      </c>
      <c r="P7061">
        <v>2050</v>
      </c>
      <c r="Q7061">
        <v>0.99909000000000003</v>
      </c>
    </row>
    <row r="7062" spans="1:17" x14ac:dyDescent="0.25">
      <c r="A7062" t="s">
        <v>526</v>
      </c>
      <c r="B7062" t="s">
        <v>527</v>
      </c>
      <c r="C7062" t="s">
        <v>506</v>
      </c>
      <c r="D7062" t="s">
        <v>361</v>
      </c>
      <c r="E7062" t="s">
        <v>525</v>
      </c>
      <c r="F7062" t="s">
        <v>260</v>
      </c>
      <c r="G7062" t="s">
        <v>233</v>
      </c>
      <c r="H7062" t="s">
        <v>287</v>
      </c>
      <c r="I7062" t="s">
        <v>240</v>
      </c>
      <c r="J7062" t="s">
        <v>288</v>
      </c>
      <c r="K7062" t="s">
        <v>241</v>
      </c>
      <c r="L7062" t="s">
        <v>237</v>
      </c>
      <c r="M7062" t="s">
        <v>497</v>
      </c>
      <c r="O7062" t="s">
        <v>194</v>
      </c>
      <c r="P7062">
        <v>2015</v>
      </c>
      <c r="Q7062">
        <v>2.2818927269999998</v>
      </c>
    </row>
    <row r="7063" spans="1:17" x14ac:dyDescent="0.25">
      <c r="A7063" t="s">
        <v>526</v>
      </c>
      <c r="B7063" t="s">
        <v>527</v>
      </c>
      <c r="C7063" t="s">
        <v>506</v>
      </c>
      <c r="D7063" t="s">
        <v>361</v>
      </c>
      <c r="E7063" t="s">
        <v>525</v>
      </c>
      <c r="F7063" t="s">
        <v>260</v>
      </c>
      <c r="G7063" t="s">
        <v>233</v>
      </c>
      <c r="H7063" t="s">
        <v>287</v>
      </c>
      <c r="I7063" t="s">
        <v>240</v>
      </c>
      <c r="J7063" t="s">
        <v>288</v>
      </c>
      <c r="K7063" t="s">
        <v>241</v>
      </c>
      <c r="L7063" t="s">
        <v>237</v>
      </c>
      <c r="M7063" t="s">
        <v>497</v>
      </c>
      <c r="O7063" t="s">
        <v>194</v>
      </c>
      <c r="P7063">
        <v>2020</v>
      </c>
      <c r="Q7063">
        <v>2.2276872719999998</v>
      </c>
    </row>
    <row r="7064" spans="1:17" x14ac:dyDescent="0.25">
      <c r="A7064" t="s">
        <v>526</v>
      </c>
      <c r="B7064" t="s">
        <v>527</v>
      </c>
      <c r="C7064" t="s">
        <v>506</v>
      </c>
      <c r="D7064" t="s">
        <v>361</v>
      </c>
      <c r="E7064" t="s">
        <v>525</v>
      </c>
      <c r="F7064" t="s">
        <v>260</v>
      </c>
      <c r="G7064" t="s">
        <v>233</v>
      </c>
      <c r="H7064" t="s">
        <v>287</v>
      </c>
      <c r="I7064" t="s">
        <v>240</v>
      </c>
      <c r="J7064" t="s">
        <v>288</v>
      </c>
      <c r="K7064" t="s">
        <v>241</v>
      </c>
      <c r="L7064" t="s">
        <v>237</v>
      </c>
      <c r="M7064" t="s">
        <v>497</v>
      </c>
      <c r="O7064" t="s">
        <v>264</v>
      </c>
      <c r="P7064">
        <v>2020</v>
      </c>
      <c r="Q7064">
        <v>1.8454841470000001</v>
      </c>
    </row>
    <row r="7065" spans="1:17" x14ac:dyDescent="0.25">
      <c r="A7065" t="s">
        <v>526</v>
      </c>
      <c r="B7065" t="s">
        <v>527</v>
      </c>
      <c r="C7065" t="s">
        <v>506</v>
      </c>
      <c r="D7065" t="s">
        <v>361</v>
      </c>
      <c r="E7065" t="s">
        <v>525</v>
      </c>
      <c r="F7065" t="s">
        <v>260</v>
      </c>
      <c r="G7065" t="s">
        <v>233</v>
      </c>
      <c r="H7065" t="s">
        <v>287</v>
      </c>
      <c r="I7065" t="s">
        <v>240</v>
      </c>
      <c r="J7065" t="s">
        <v>288</v>
      </c>
      <c r="K7065" t="s">
        <v>241</v>
      </c>
      <c r="L7065" t="s">
        <v>237</v>
      </c>
      <c r="M7065" t="s">
        <v>497</v>
      </c>
      <c r="O7065" t="s">
        <v>265</v>
      </c>
      <c r="P7065">
        <v>2020</v>
      </c>
      <c r="Q7065">
        <v>2.6103940950000002</v>
      </c>
    </row>
    <row r="7066" spans="1:17" x14ac:dyDescent="0.25">
      <c r="A7066" t="s">
        <v>526</v>
      </c>
      <c r="B7066" t="s">
        <v>527</v>
      </c>
      <c r="C7066" t="s">
        <v>506</v>
      </c>
      <c r="D7066" t="s">
        <v>361</v>
      </c>
      <c r="E7066" t="s">
        <v>525</v>
      </c>
      <c r="F7066" t="s">
        <v>260</v>
      </c>
      <c r="G7066" t="s">
        <v>233</v>
      </c>
      <c r="H7066" t="s">
        <v>287</v>
      </c>
      <c r="I7066" t="s">
        <v>240</v>
      </c>
      <c r="J7066" t="s">
        <v>288</v>
      </c>
      <c r="K7066" t="s">
        <v>241</v>
      </c>
      <c r="L7066" t="s">
        <v>237</v>
      </c>
      <c r="M7066" t="s">
        <v>497</v>
      </c>
      <c r="O7066" t="s">
        <v>194</v>
      </c>
      <c r="P7066">
        <v>2030</v>
      </c>
      <c r="Q7066">
        <v>2.116583023</v>
      </c>
    </row>
    <row r="7067" spans="1:17" x14ac:dyDescent="0.25">
      <c r="A7067" t="s">
        <v>526</v>
      </c>
      <c r="B7067" t="s">
        <v>527</v>
      </c>
      <c r="C7067" t="s">
        <v>506</v>
      </c>
      <c r="D7067" t="s">
        <v>361</v>
      </c>
      <c r="E7067" t="s">
        <v>525</v>
      </c>
      <c r="F7067" t="s">
        <v>260</v>
      </c>
      <c r="G7067" t="s">
        <v>233</v>
      </c>
      <c r="H7067" t="s">
        <v>287</v>
      </c>
      <c r="I7067" t="s">
        <v>240</v>
      </c>
      <c r="J7067" t="s">
        <v>288</v>
      </c>
      <c r="K7067" t="s">
        <v>241</v>
      </c>
      <c r="L7067" t="s">
        <v>237</v>
      </c>
      <c r="M7067" t="s">
        <v>497</v>
      </c>
      <c r="O7067" t="s">
        <v>194</v>
      </c>
      <c r="P7067">
        <v>2050</v>
      </c>
      <c r="Q7067">
        <v>1.923420328</v>
      </c>
    </row>
    <row r="7068" spans="1:17" x14ac:dyDescent="0.25">
      <c r="A7068" t="s">
        <v>526</v>
      </c>
      <c r="B7068" t="s">
        <v>527</v>
      </c>
      <c r="C7068" t="s">
        <v>506</v>
      </c>
      <c r="D7068" t="s">
        <v>361</v>
      </c>
      <c r="E7068" t="s">
        <v>525</v>
      </c>
      <c r="F7068" t="s">
        <v>260</v>
      </c>
      <c r="G7068" t="s">
        <v>233</v>
      </c>
      <c r="H7068" t="s">
        <v>287</v>
      </c>
      <c r="I7068" t="s">
        <v>240</v>
      </c>
      <c r="J7068" t="s">
        <v>288</v>
      </c>
      <c r="K7068" t="s">
        <v>241</v>
      </c>
      <c r="L7068" t="s">
        <v>237</v>
      </c>
      <c r="M7068" t="s">
        <v>497</v>
      </c>
      <c r="O7068" t="s">
        <v>264</v>
      </c>
      <c r="P7068">
        <v>2050</v>
      </c>
      <c r="Q7068">
        <v>1.5222979860000001</v>
      </c>
    </row>
    <row r="7069" spans="1:17" x14ac:dyDescent="0.25">
      <c r="A7069" t="s">
        <v>526</v>
      </c>
      <c r="B7069" t="s">
        <v>527</v>
      </c>
      <c r="C7069" t="s">
        <v>506</v>
      </c>
      <c r="D7069" t="s">
        <v>361</v>
      </c>
      <c r="E7069" t="s">
        <v>525</v>
      </c>
      <c r="F7069" t="s">
        <v>260</v>
      </c>
      <c r="G7069" t="s">
        <v>233</v>
      </c>
      <c r="H7069" t="s">
        <v>287</v>
      </c>
      <c r="I7069" t="s">
        <v>240</v>
      </c>
      <c r="J7069" t="s">
        <v>288</v>
      </c>
      <c r="K7069" t="s">
        <v>241</v>
      </c>
      <c r="L7069" t="s">
        <v>237</v>
      </c>
      <c r="M7069" t="s">
        <v>497</v>
      </c>
      <c r="O7069" t="s">
        <v>265</v>
      </c>
      <c r="P7069">
        <v>2050</v>
      </c>
      <c r="Q7069">
        <v>2.6228302050000001</v>
      </c>
    </row>
    <row r="7070" spans="1:17" x14ac:dyDescent="0.25">
      <c r="A7070" t="s">
        <v>526</v>
      </c>
      <c r="B7070" t="s">
        <v>527</v>
      </c>
      <c r="C7070" t="s">
        <v>506</v>
      </c>
      <c r="D7070" t="s">
        <v>361</v>
      </c>
      <c r="E7070" t="s">
        <v>525</v>
      </c>
      <c r="F7070" t="s">
        <v>260</v>
      </c>
      <c r="G7070" t="s">
        <v>233</v>
      </c>
      <c r="H7070" t="s">
        <v>289</v>
      </c>
      <c r="I7070" t="s">
        <v>240</v>
      </c>
      <c r="J7070" t="s">
        <v>290</v>
      </c>
      <c r="K7070" t="s">
        <v>241</v>
      </c>
      <c r="L7070" t="s">
        <v>237</v>
      </c>
      <c r="M7070" t="s">
        <v>497</v>
      </c>
      <c r="O7070" t="s">
        <v>194</v>
      </c>
      <c r="P7070">
        <v>2015</v>
      </c>
      <c r="Q7070">
        <v>1.4144421739999999</v>
      </c>
    </row>
    <row r="7071" spans="1:17" x14ac:dyDescent="0.25">
      <c r="A7071" t="s">
        <v>526</v>
      </c>
      <c r="B7071" t="s">
        <v>527</v>
      </c>
      <c r="C7071" t="s">
        <v>506</v>
      </c>
      <c r="D7071" t="s">
        <v>361</v>
      </c>
      <c r="E7071" t="s">
        <v>525</v>
      </c>
      <c r="F7071" t="s">
        <v>260</v>
      </c>
      <c r="G7071" t="s">
        <v>233</v>
      </c>
      <c r="H7071" t="s">
        <v>289</v>
      </c>
      <c r="I7071" t="s">
        <v>240</v>
      </c>
      <c r="J7071" t="s">
        <v>290</v>
      </c>
      <c r="K7071" t="s">
        <v>241</v>
      </c>
      <c r="L7071" t="s">
        <v>237</v>
      </c>
      <c r="M7071" t="s">
        <v>497</v>
      </c>
      <c r="O7071" t="s">
        <v>194</v>
      </c>
      <c r="P7071">
        <v>2020</v>
      </c>
      <c r="Q7071">
        <v>1.3794329679999999</v>
      </c>
    </row>
    <row r="7072" spans="1:17" x14ac:dyDescent="0.25">
      <c r="A7072" t="s">
        <v>526</v>
      </c>
      <c r="B7072" t="s">
        <v>527</v>
      </c>
      <c r="C7072" t="s">
        <v>506</v>
      </c>
      <c r="D7072" t="s">
        <v>361</v>
      </c>
      <c r="E7072" t="s">
        <v>525</v>
      </c>
      <c r="F7072" t="s">
        <v>260</v>
      </c>
      <c r="G7072" t="s">
        <v>233</v>
      </c>
      <c r="H7072" t="s">
        <v>289</v>
      </c>
      <c r="I7072" t="s">
        <v>240</v>
      </c>
      <c r="J7072" t="s">
        <v>290</v>
      </c>
      <c r="K7072" t="s">
        <v>241</v>
      </c>
      <c r="L7072" t="s">
        <v>237</v>
      </c>
      <c r="M7072" t="s">
        <v>497</v>
      </c>
      <c r="O7072" t="s">
        <v>264</v>
      </c>
      <c r="P7072">
        <v>2020</v>
      </c>
      <c r="Q7072">
        <v>1.2022758490000001</v>
      </c>
    </row>
    <row r="7073" spans="1:17" x14ac:dyDescent="0.25">
      <c r="A7073" t="s">
        <v>526</v>
      </c>
      <c r="B7073" t="s">
        <v>527</v>
      </c>
      <c r="C7073" t="s">
        <v>506</v>
      </c>
      <c r="D7073" t="s">
        <v>361</v>
      </c>
      <c r="E7073" t="s">
        <v>525</v>
      </c>
      <c r="F7073" t="s">
        <v>260</v>
      </c>
      <c r="G7073" t="s">
        <v>233</v>
      </c>
      <c r="H7073" t="s">
        <v>289</v>
      </c>
      <c r="I7073" t="s">
        <v>240</v>
      </c>
      <c r="J7073" t="s">
        <v>290</v>
      </c>
      <c r="K7073" t="s">
        <v>241</v>
      </c>
      <c r="L7073" t="s">
        <v>237</v>
      </c>
      <c r="M7073" t="s">
        <v>497</v>
      </c>
      <c r="O7073" t="s">
        <v>265</v>
      </c>
      <c r="P7073">
        <v>2020</v>
      </c>
      <c r="Q7073">
        <v>1.6266085020000001</v>
      </c>
    </row>
    <row r="7074" spans="1:17" x14ac:dyDescent="0.25">
      <c r="A7074" t="s">
        <v>526</v>
      </c>
      <c r="B7074" t="s">
        <v>527</v>
      </c>
      <c r="C7074" t="s">
        <v>506</v>
      </c>
      <c r="D7074" t="s">
        <v>361</v>
      </c>
      <c r="E7074" t="s">
        <v>525</v>
      </c>
      <c r="F7074" t="s">
        <v>260</v>
      </c>
      <c r="G7074" t="s">
        <v>233</v>
      </c>
      <c r="H7074" t="s">
        <v>289</v>
      </c>
      <c r="I7074" t="s">
        <v>240</v>
      </c>
      <c r="J7074" t="s">
        <v>290</v>
      </c>
      <c r="K7074" t="s">
        <v>241</v>
      </c>
      <c r="L7074" t="s">
        <v>237</v>
      </c>
      <c r="M7074" t="s">
        <v>497</v>
      </c>
      <c r="O7074" t="s">
        <v>194</v>
      </c>
      <c r="P7074">
        <v>2030</v>
      </c>
      <c r="Q7074">
        <v>1.307861875</v>
      </c>
    </row>
    <row r="7075" spans="1:17" x14ac:dyDescent="0.25">
      <c r="A7075" t="s">
        <v>526</v>
      </c>
      <c r="B7075" t="s">
        <v>527</v>
      </c>
      <c r="C7075" t="s">
        <v>506</v>
      </c>
      <c r="D7075" t="s">
        <v>361</v>
      </c>
      <c r="E7075" t="s">
        <v>525</v>
      </c>
      <c r="F7075" t="s">
        <v>260</v>
      </c>
      <c r="G7075" t="s">
        <v>233</v>
      </c>
      <c r="H7075" t="s">
        <v>289</v>
      </c>
      <c r="I7075" t="s">
        <v>240</v>
      </c>
      <c r="J7075" t="s">
        <v>290</v>
      </c>
      <c r="K7075" t="s">
        <v>241</v>
      </c>
      <c r="L7075" t="s">
        <v>237</v>
      </c>
      <c r="M7075" t="s">
        <v>497</v>
      </c>
      <c r="O7075" t="s">
        <v>194</v>
      </c>
      <c r="P7075">
        <v>2050</v>
      </c>
      <c r="Q7075">
        <v>1.1831055619999999</v>
      </c>
    </row>
    <row r="7076" spans="1:17" x14ac:dyDescent="0.25">
      <c r="A7076" t="s">
        <v>526</v>
      </c>
      <c r="B7076" t="s">
        <v>527</v>
      </c>
      <c r="C7076" t="s">
        <v>506</v>
      </c>
      <c r="D7076" t="s">
        <v>361</v>
      </c>
      <c r="E7076" t="s">
        <v>525</v>
      </c>
      <c r="F7076" t="s">
        <v>260</v>
      </c>
      <c r="G7076" t="s">
        <v>233</v>
      </c>
      <c r="H7076" t="s">
        <v>289</v>
      </c>
      <c r="I7076" t="s">
        <v>240</v>
      </c>
      <c r="J7076" t="s">
        <v>290</v>
      </c>
      <c r="K7076" t="s">
        <v>241</v>
      </c>
      <c r="L7076" t="s">
        <v>237</v>
      </c>
      <c r="M7076" t="s">
        <v>497</v>
      </c>
      <c r="O7076" t="s">
        <v>264</v>
      </c>
      <c r="P7076">
        <v>2050</v>
      </c>
      <c r="Q7076">
        <v>0.98089640899999997</v>
      </c>
    </row>
    <row r="7077" spans="1:17" x14ac:dyDescent="0.25">
      <c r="A7077" t="s">
        <v>526</v>
      </c>
      <c r="B7077" t="s">
        <v>527</v>
      </c>
      <c r="C7077" t="s">
        <v>506</v>
      </c>
      <c r="D7077" t="s">
        <v>361</v>
      </c>
      <c r="E7077" t="s">
        <v>525</v>
      </c>
      <c r="F7077" t="s">
        <v>260</v>
      </c>
      <c r="G7077" t="s">
        <v>233</v>
      </c>
      <c r="H7077" t="s">
        <v>289</v>
      </c>
      <c r="I7077" t="s">
        <v>240</v>
      </c>
      <c r="J7077" t="s">
        <v>290</v>
      </c>
      <c r="K7077" t="s">
        <v>241</v>
      </c>
      <c r="L7077" t="s">
        <v>237</v>
      </c>
      <c r="M7077" t="s">
        <v>497</v>
      </c>
      <c r="O7077" t="s">
        <v>265</v>
      </c>
      <c r="P7077">
        <v>2050</v>
      </c>
      <c r="Q7077">
        <v>1.634827348</v>
      </c>
    </row>
    <row r="7078" spans="1:17" x14ac:dyDescent="0.25">
      <c r="A7078" t="s">
        <v>526</v>
      </c>
      <c r="B7078" t="s">
        <v>527</v>
      </c>
      <c r="C7078" t="s">
        <v>506</v>
      </c>
      <c r="D7078" t="s">
        <v>361</v>
      </c>
      <c r="E7078" t="s">
        <v>525</v>
      </c>
      <c r="F7078" t="s">
        <v>260</v>
      </c>
      <c r="G7078" t="s">
        <v>233</v>
      </c>
      <c r="H7078" t="s">
        <v>162</v>
      </c>
      <c r="I7078" t="s">
        <v>234</v>
      </c>
      <c r="J7078" t="s">
        <v>235</v>
      </c>
      <c r="K7078" t="s">
        <v>236</v>
      </c>
      <c r="L7078" t="s">
        <v>237</v>
      </c>
      <c r="M7078" t="s">
        <v>238</v>
      </c>
      <c r="O7078" t="s">
        <v>194</v>
      </c>
      <c r="P7078">
        <v>2015</v>
      </c>
      <c r="Q7078">
        <v>134000</v>
      </c>
    </row>
    <row r="7079" spans="1:17" x14ac:dyDescent="0.25">
      <c r="A7079" t="s">
        <v>526</v>
      </c>
      <c r="B7079" t="s">
        <v>527</v>
      </c>
      <c r="C7079" t="s">
        <v>506</v>
      </c>
      <c r="D7079" t="s">
        <v>361</v>
      </c>
      <c r="E7079" t="s">
        <v>525</v>
      </c>
      <c r="F7079" t="s">
        <v>260</v>
      </c>
      <c r="G7079" t="s">
        <v>233</v>
      </c>
      <c r="H7079" t="s">
        <v>162</v>
      </c>
      <c r="I7079" t="s">
        <v>234</v>
      </c>
      <c r="J7079" t="s">
        <v>235</v>
      </c>
      <c r="K7079" t="s">
        <v>236</v>
      </c>
      <c r="L7079" t="s">
        <v>237</v>
      </c>
      <c r="M7079" t="s">
        <v>238</v>
      </c>
      <c r="O7079" t="s">
        <v>194</v>
      </c>
      <c r="P7079">
        <v>2020</v>
      </c>
      <c r="Q7079">
        <v>130000</v>
      </c>
    </row>
    <row r="7080" spans="1:17" x14ac:dyDescent="0.25">
      <c r="A7080" t="s">
        <v>526</v>
      </c>
      <c r="B7080" t="s">
        <v>527</v>
      </c>
      <c r="C7080" t="s">
        <v>506</v>
      </c>
      <c r="D7080" t="s">
        <v>361</v>
      </c>
      <c r="E7080" t="s">
        <v>525</v>
      </c>
      <c r="F7080" t="s">
        <v>260</v>
      </c>
      <c r="G7080" t="s">
        <v>233</v>
      </c>
      <c r="H7080" t="s">
        <v>162</v>
      </c>
      <c r="I7080" t="s">
        <v>234</v>
      </c>
      <c r="J7080" t="s">
        <v>235</v>
      </c>
      <c r="K7080" t="s">
        <v>236</v>
      </c>
      <c r="L7080" t="s">
        <v>237</v>
      </c>
      <c r="M7080" t="s">
        <v>238</v>
      </c>
      <c r="O7080" t="s">
        <v>264</v>
      </c>
      <c r="P7080">
        <v>2020</v>
      </c>
      <c r="Q7080">
        <v>110000</v>
      </c>
    </row>
    <row r="7081" spans="1:17" x14ac:dyDescent="0.25">
      <c r="A7081" t="s">
        <v>526</v>
      </c>
      <c r="B7081" t="s">
        <v>527</v>
      </c>
      <c r="C7081" t="s">
        <v>506</v>
      </c>
      <c r="D7081" t="s">
        <v>361</v>
      </c>
      <c r="E7081" t="s">
        <v>525</v>
      </c>
      <c r="F7081" t="s">
        <v>260</v>
      </c>
      <c r="G7081" t="s">
        <v>233</v>
      </c>
      <c r="H7081" t="s">
        <v>162</v>
      </c>
      <c r="I7081" t="s">
        <v>234</v>
      </c>
      <c r="J7081" t="s">
        <v>235</v>
      </c>
      <c r="K7081" t="s">
        <v>236</v>
      </c>
      <c r="L7081" t="s">
        <v>237</v>
      </c>
      <c r="M7081" t="s">
        <v>238</v>
      </c>
      <c r="O7081" t="s">
        <v>265</v>
      </c>
      <c r="P7081">
        <v>2020</v>
      </c>
      <c r="Q7081">
        <v>151000</v>
      </c>
    </row>
    <row r="7082" spans="1:17" x14ac:dyDescent="0.25">
      <c r="A7082" t="s">
        <v>526</v>
      </c>
      <c r="B7082" t="s">
        <v>527</v>
      </c>
      <c r="C7082" t="s">
        <v>506</v>
      </c>
      <c r="D7082" t="s">
        <v>361</v>
      </c>
      <c r="E7082" t="s">
        <v>525</v>
      </c>
      <c r="F7082" t="s">
        <v>260</v>
      </c>
      <c r="G7082" t="s">
        <v>233</v>
      </c>
      <c r="H7082" t="s">
        <v>162</v>
      </c>
      <c r="I7082" t="s">
        <v>234</v>
      </c>
      <c r="J7082" t="s">
        <v>235</v>
      </c>
      <c r="K7082" t="s">
        <v>236</v>
      </c>
      <c r="L7082" t="s">
        <v>237</v>
      </c>
      <c r="M7082" t="s">
        <v>238</v>
      </c>
      <c r="O7082" t="s">
        <v>194</v>
      </c>
      <c r="P7082">
        <v>2030</v>
      </c>
      <c r="Q7082">
        <v>123000</v>
      </c>
    </row>
    <row r="7083" spans="1:17" x14ac:dyDescent="0.25">
      <c r="A7083" t="s">
        <v>526</v>
      </c>
      <c r="B7083" t="s">
        <v>527</v>
      </c>
      <c r="C7083" t="s">
        <v>506</v>
      </c>
      <c r="D7083" t="s">
        <v>361</v>
      </c>
      <c r="E7083" t="s">
        <v>525</v>
      </c>
      <c r="F7083" t="s">
        <v>260</v>
      </c>
      <c r="G7083" t="s">
        <v>233</v>
      </c>
      <c r="H7083" t="s">
        <v>162</v>
      </c>
      <c r="I7083" t="s">
        <v>234</v>
      </c>
      <c r="J7083" t="s">
        <v>235</v>
      </c>
      <c r="K7083" t="s">
        <v>236</v>
      </c>
      <c r="L7083" t="s">
        <v>237</v>
      </c>
      <c r="M7083" t="s">
        <v>238</v>
      </c>
      <c r="O7083" t="s">
        <v>194</v>
      </c>
      <c r="P7083">
        <v>2050</v>
      </c>
      <c r="Q7083">
        <v>109000</v>
      </c>
    </row>
    <row r="7084" spans="1:17" x14ac:dyDescent="0.25">
      <c r="A7084" t="s">
        <v>526</v>
      </c>
      <c r="B7084" t="s">
        <v>527</v>
      </c>
      <c r="C7084" t="s">
        <v>506</v>
      </c>
      <c r="D7084" t="s">
        <v>361</v>
      </c>
      <c r="E7084" t="s">
        <v>525</v>
      </c>
      <c r="F7084" t="s">
        <v>260</v>
      </c>
      <c r="G7084" t="s">
        <v>233</v>
      </c>
      <c r="H7084" t="s">
        <v>162</v>
      </c>
      <c r="I7084" t="s">
        <v>234</v>
      </c>
      <c r="J7084" t="s">
        <v>235</v>
      </c>
      <c r="K7084" t="s">
        <v>236</v>
      </c>
      <c r="L7084" t="s">
        <v>237</v>
      </c>
      <c r="M7084" t="s">
        <v>238</v>
      </c>
      <c r="O7084" t="s">
        <v>264</v>
      </c>
      <c r="P7084">
        <v>2050</v>
      </c>
      <c r="Q7084">
        <v>84000</v>
      </c>
    </row>
    <row r="7085" spans="1:17" x14ac:dyDescent="0.25">
      <c r="A7085" t="s">
        <v>526</v>
      </c>
      <c r="B7085" t="s">
        <v>527</v>
      </c>
      <c r="C7085" t="s">
        <v>506</v>
      </c>
      <c r="D7085" t="s">
        <v>361</v>
      </c>
      <c r="E7085" t="s">
        <v>525</v>
      </c>
      <c r="F7085" t="s">
        <v>260</v>
      </c>
      <c r="G7085" t="s">
        <v>233</v>
      </c>
      <c r="H7085" t="s">
        <v>162</v>
      </c>
      <c r="I7085" t="s">
        <v>234</v>
      </c>
      <c r="J7085" t="s">
        <v>235</v>
      </c>
      <c r="K7085" t="s">
        <v>236</v>
      </c>
      <c r="L7085" t="s">
        <v>237</v>
      </c>
      <c r="M7085" t="s">
        <v>238</v>
      </c>
      <c r="O7085" t="s">
        <v>265</v>
      </c>
      <c r="P7085">
        <v>2050</v>
      </c>
      <c r="Q7085">
        <v>142000</v>
      </c>
    </row>
    <row r="7086" spans="1:17" x14ac:dyDescent="0.25">
      <c r="A7086" t="s">
        <v>526</v>
      </c>
      <c r="B7086" t="s">
        <v>527</v>
      </c>
      <c r="C7086" t="s">
        <v>506</v>
      </c>
      <c r="D7086" t="s">
        <v>361</v>
      </c>
      <c r="E7086" t="s">
        <v>525</v>
      </c>
      <c r="F7086" t="s">
        <v>260</v>
      </c>
      <c r="G7086" t="s">
        <v>233</v>
      </c>
      <c r="H7086" t="s">
        <v>163</v>
      </c>
      <c r="I7086" t="s">
        <v>240</v>
      </c>
      <c r="J7086" t="s">
        <v>235</v>
      </c>
      <c r="K7086" t="s">
        <v>241</v>
      </c>
      <c r="L7086" t="s">
        <v>237</v>
      </c>
      <c r="M7086" t="s">
        <v>497</v>
      </c>
      <c r="N7086" t="s">
        <v>206</v>
      </c>
      <c r="O7086" t="s">
        <v>194</v>
      </c>
      <c r="P7086">
        <v>2015</v>
      </c>
      <c r="Q7086">
        <v>3.6963349010000002</v>
      </c>
    </row>
    <row r="7087" spans="1:17" x14ac:dyDescent="0.25">
      <c r="A7087" t="s">
        <v>526</v>
      </c>
      <c r="B7087" t="s">
        <v>527</v>
      </c>
      <c r="C7087" t="s">
        <v>506</v>
      </c>
      <c r="D7087" t="s">
        <v>361</v>
      </c>
      <c r="E7087" t="s">
        <v>525</v>
      </c>
      <c r="F7087" t="s">
        <v>260</v>
      </c>
      <c r="G7087" t="s">
        <v>233</v>
      </c>
      <c r="H7087" t="s">
        <v>163</v>
      </c>
      <c r="I7087" t="s">
        <v>240</v>
      </c>
      <c r="J7087" t="s">
        <v>235</v>
      </c>
      <c r="K7087" t="s">
        <v>241</v>
      </c>
      <c r="L7087" t="s">
        <v>237</v>
      </c>
      <c r="M7087" t="s">
        <v>497</v>
      </c>
      <c r="N7087" t="s">
        <v>206</v>
      </c>
      <c r="O7087" t="s">
        <v>194</v>
      </c>
      <c r="P7087">
        <v>2020</v>
      </c>
      <c r="Q7087">
        <v>3.60712024</v>
      </c>
    </row>
    <row r="7088" spans="1:17" x14ac:dyDescent="0.25">
      <c r="A7088" t="s">
        <v>526</v>
      </c>
      <c r="B7088" t="s">
        <v>527</v>
      </c>
      <c r="C7088" t="s">
        <v>506</v>
      </c>
      <c r="D7088" t="s">
        <v>361</v>
      </c>
      <c r="E7088" t="s">
        <v>525</v>
      </c>
      <c r="F7088" t="s">
        <v>260</v>
      </c>
      <c r="G7088" t="s">
        <v>233</v>
      </c>
      <c r="H7088" t="s">
        <v>163</v>
      </c>
      <c r="I7088" t="s">
        <v>240</v>
      </c>
      <c r="J7088" t="s">
        <v>235</v>
      </c>
      <c r="K7088" t="s">
        <v>241</v>
      </c>
      <c r="L7088" t="s">
        <v>237</v>
      </c>
      <c r="M7088" t="s">
        <v>497</v>
      </c>
      <c r="N7088" t="s">
        <v>206</v>
      </c>
      <c r="O7088" t="s">
        <v>264</v>
      </c>
      <c r="P7088">
        <v>2020</v>
      </c>
      <c r="Q7088">
        <v>3.0477599959999999</v>
      </c>
    </row>
    <row r="7089" spans="1:17" x14ac:dyDescent="0.25">
      <c r="A7089" t="s">
        <v>526</v>
      </c>
      <c r="B7089" t="s">
        <v>527</v>
      </c>
      <c r="C7089" t="s">
        <v>506</v>
      </c>
      <c r="D7089" t="s">
        <v>361</v>
      </c>
      <c r="E7089" t="s">
        <v>525</v>
      </c>
      <c r="F7089" t="s">
        <v>260</v>
      </c>
      <c r="G7089" t="s">
        <v>233</v>
      </c>
      <c r="H7089" t="s">
        <v>163</v>
      </c>
      <c r="I7089" t="s">
        <v>240</v>
      </c>
      <c r="J7089" t="s">
        <v>235</v>
      </c>
      <c r="K7089" t="s">
        <v>241</v>
      </c>
      <c r="L7089" t="s">
        <v>237</v>
      </c>
      <c r="M7089" t="s">
        <v>497</v>
      </c>
      <c r="N7089" t="s">
        <v>206</v>
      </c>
      <c r="O7089" t="s">
        <v>265</v>
      </c>
      <c r="P7089">
        <v>2020</v>
      </c>
      <c r="Q7089">
        <v>4.237002597</v>
      </c>
    </row>
    <row r="7090" spans="1:17" x14ac:dyDescent="0.25">
      <c r="A7090" t="s">
        <v>526</v>
      </c>
      <c r="B7090" t="s">
        <v>527</v>
      </c>
      <c r="C7090" t="s">
        <v>506</v>
      </c>
      <c r="D7090" t="s">
        <v>361</v>
      </c>
      <c r="E7090" t="s">
        <v>525</v>
      </c>
      <c r="F7090" t="s">
        <v>260</v>
      </c>
      <c r="G7090" t="s">
        <v>233</v>
      </c>
      <c r="H7090" t="s">
        <v>163</v>
      </c>
      <c r="I7090" t="s">
        <v>240</v>
      </c>
      <c r="J7090" t="s">
        <v>235</v>
      </c>
      <c r="K7090" t="s">
        <v>241</v>
      </c>
      <c r="L7090" t="s">
        <v>237</v>
      </c>
      <c r="M7090" t="s">
        <v>497</v>
      </c>
      <c r="N7090" t="s">
        <v>206</v>
      </c>
      <c r="O7090" t="s">
        <v>194</v>
      </c>
      <c r="P7090">
        <v>2030</v>
      </c>
      <c r="Q7090">
        <v>3.424444898</v>
      </c>
    </row>
    <row r="7091" spans="1:17" x14ac:dyDescent="0.25">
      <c r="A7091" t="s">
        <v>526</v>
      </c>
      <c r="B7091" t="s">
        <v>527</v>
      </c>
      <c r="C7091" t="s">
        <v>506</v>
      </c>
      <c r="D7091" t="s">
        <v>361</v>
      </c>
      <c r="E7091" t="s">
        <v>525</v>
      </c>
      <c r="F7091" t="s">
        <v>260</v>
      </c>
      <c r="G7091" t="s">
        <v>233</v>
      </c>
      <c r="H7091" t="s">
        <v>163</v>
      </c>
      <c r="I7091" t="s">
        <v>240</v>
      </c>
      <c r="J7091" t="s">
        <v>235</v>
      </c>
      <c r="K7091" t="s">
        <v>241</v>
      </c>
      <c r="L7091" t="s">
        <v>237</v>
      </c>
      <c r="M7091" t="s">
        <v>497</v>
      </c>
      <c r="N7091" t="s">
        <v>206</v>
      </c>
      <c r="O7091" t="s">
        <v>194</v>
      </c>
      <c r="P7091">
        <v>2050</v>
      </c>
      <c r="Q7091">
        <v>3.1065258899999999</v>
      </c>
    </row>
    <row r="7092" spans="1:17" x14ac:dyDescent="0.25">
      <c r="A7092" t="s">
        <v>526</v>
      </c>
      <c r="B7092" t="s">
        <v>527</v>
      </c>
      <c r="C7092" t="s">
        <v>506</v>
      </c>
      <c r="D7092" t="s">
        <v>361</v>
      </c>
      <c r="E7092" t="s">
        <v>525</v>
      </c>
      <c r="F7092" t="s">
        <v>260</v>
      </c>
      <c r="G7092" t="s">
        <v>233</v>
      </c>
      <c r="H7092" t="s">
        <v>163</v>
      </c>
      <c r="I7092" t="s">
        <v>240</v>
      </c>
      <c r="J7092" t="s">
        <v>235</v>
      </c>
      <c r="K7092" t="s">
        <v>241</v>
      </c>
      <c r="L7092" t="s">
        <v>237</v>
      </c>
      <c r="M7092" t="s">
        <v>497</v>
      </c>
      <c r="N7092" t="s">
        <v>206</v>
      </c>
      <c r="O7092" t="s">
        <v>264</v>
      </c>
      <c r="P7092">
        <v>2050</v>
      </c>
      <c r="Q7092">
        <v>2.503194395</v>
      </c>
    </row>
    <row r="7093" spans="1:17" x14ac:dyDescent="0.25">
      <c r="A7093" t="s">
        <v>526</v>
      </c>
      <c r="B7093" t="s">
        <v>527</v>
      </c>
      <c r="C7093" t="s">
        <v>506</v>
      </c>
      <c r="D7093" t="s">
        <v>361</v>
      </c>
      <c r="E7093" t="s">
        <v>525</v>
      </c>
      <c r="F7093" t="s">
        <v>260</v>
      </c>
      <c r="G7093" t="s">
        <v>233</v>
      </c>
      <c r="H7093" t="s">
        <v>163</v>
      </c>
      <c r="I7093" t="s">
        <v>240</v>
      </c>
      <c r="J7093" t="s">
        <v>235</v>
      </c>
      <c r="K7093" t="s">
        <v>241</v>
      </c>
      <c r="L7093" t="s">
        <v>237</v>
      </c>
      <c r="M7093" t="s">
        <v>497</v>
      </c>
      <c r="N7093" t="s">
        <v>206</v>
      </c>
      <c r="O7093" t="s">
        <v>265</v>
      </c>
      <c r="P7093">
        <v>2050</v>
      </c>
      <c r="Q7093">
        <v>4.2576575529999996</v>
      </c>
    </row>
    <row r="7094" spans="1:17" x14ac:dyDescent="0.25">
      <c r="A7094" t="s">
        <v>526</v>
      </c>
      <c r="B7094" t="s">
        <v>527</v>
      </c>
      <c r="C7094" t="s">
        <v>506</v>
      </c>
      <c r="D7094" t="s">
        <v>361</v>
      </c>
      <c r="E7094" t="s">
        <v>525</v>
      </c>
      <c r="F7094" t="s">
        <v>260</v>
      </c>
      <c r="G7094" t="s">
        <v>233</v>
      </c>
      <c r="H7094" t="s">
        <v>164</v>
      </c>
      <c r="I7094" t="s">
        <v>4</v>
      </c>
      <c r="J7094" t="s">
        <v>235</v>
      </c>
      <c r="K7094" t="s">
        <v>242</v>
      </c>
      <c r="L7094" t="s">
        <v>237</v>
      </c>
      <c r="M7094" t="s">
        <v>379</v>
      </c>
      <c r="O7094" t="s">
        <v>194</v>
      </c>
      <c r="P7094">
        <v>2015</v>
      </c>
      <c r="Q7094">
        <v>2.1422236749999999</v>
      </c>
    </row>
    <row r="7095" spans="1:17" x14ac:dyDescent="0.25">
      <c r="A7095" t="s">
        <v>526</v>
      </c>
      <c r="B7095" t="s">
        <v>527</v>
      </c>
      <c r="C7095" t="s">
        <v>506</v>
      </c>
      <c r="D7095" t="s">
        <v>361</v>
      </c>
      <c r="E7095" t="s">
        <v>525</v>
      </c>
      <c r="F7095" t="s">
        <v>260</v>
      </c>
      <c r="G7095" t="s">
        <v>233</v>
      </c>
      <c r="H7095" t="s">
        <v>164</v>
      </c>
      <c r="I7095" t="s">
        <v>4</v>
      </c>
      <c r="J7095" t="s">
        <v>235</v>
      </c>
      <c r="K7095" t="s">
        <v>242</v>
      </c>
      <c r="L7095" t="s">
        <v>237</v>
      </c>
      <c r="M7095" t="s">
        <v>379</v>
      </c>
      <c r="O7095" t="s">
        <v>194</v>
      </c>
      <c r="P7095">
        <v>2020</v>
      </c>
      <c r="Q7095">
        <v>2.142223676</v>
      </c>
    </row>
    <row r="7096" spans="1:17" x14ac:dyDescent="0.25">
      <c r="A7096" t="s">
        <v>526</v>
      </c>
      <c r="B7096" t="s">
        <v>527</v>
      </c>
      <c r="C7096" t="s">
        <v>506</v>
      </c>
      <c r="D7096" t="s">
        <v>361</v>
      </c>
      <c r="E7096" t="s">
        <v>525</v>
      </c>
      <c r="F7096" t="s">
        <v>260</v>
      </c>
      <c r="G7096" t="s">
        <v>233</v>
      </c>
      <c r="H7096" t="s">
        <v>164</v>
      </c>
      <c r="I7096" t="s">
        <v>4</v>
      </c>
      <c r="J7096" t="s">
        <v>235</v>
      </c>
      <c r="K7096" t="s">
        <v>242</v>
      </c>
      <c r="L7096" t="s">
        <v>237</v>
      </c>
      <c r="M7096" t="s">
        <v>379</v>
      </c>
      <c r="O7096" t="s">
        <v>264</v>
      </c>
      <c r="P7096">
        <v>2020</v>
      </c>
      <c r="Q7096">
        <v>1.725878386</v>
      </c>
    </row>
    <row r="7097" spans="1:17" x14ac:dyDescent="0.25">
      <c r="A7097" t="s">
        <v>526</v>
      </c>
      <c r="B7097" t="s">
        <v>527</v>
      </c>
      <c r="C7097" t="s">
        <v>506</v>
      </c>
      <c r="D7097" t="s">
        <v>361</v>
      </c>
      <c r="E7097" t="s">
        <v>525</v>
      </c>
      <c r="F7097" t="s">
        <v>260</v>
      </c>
      <c r="G7097" t="s">
        <v>233</v>
      </c>
      <c r="H7097" t="s">
        <v>164</v>
      </c>
      <c r="I7097" t="s">
        <v>4</v>
      </c>
      <c r="J7097" t="s">
        <v>235</v>
      </c>
      <c r="K7097" t="s">
        <v>242</v>
      </c>
      <c r="L7097" t="s">
        <v>237</v>
      </c>
      <c r="M7097" t="s">
        <v>379</v>
      </c>
      <c r="O7097" t="s">
        <v>265</v>
      </c>
      <c r="P7097">
        <v>2020</v>
      </c>
      <c r="Q7097">
        <v>2.45680823</v>
      </c>
    </row>
    <row r="7098" spans="1:17" x14ac:dyDescent="0.25">
      <c r="A7098" t="s">
        <v>526</v>
      </c>
      <c r="B7098" t="s">
        <v>527</v>
      </c>
      <c r="C7098" t="s">
        <v>506</v>
      </c>
      <c r="D7098" t="s">
        <v>361</v>
      </c>
      <c r="E7098" t="s">
        <v>525</v>
      </c>
      <c r="F7098" t="s">
        <v>260</v>
      </c>
      <c r="G7098" t="s">
        <v>233</v>
      </c>
      <c r="H7098" t="s">
        <v>164</v>
      </c>
      <c r="I7098" t="s">
        <v>4</v>
      </c>
      <c r="J7098" t="s">
        <v>235</v>
      </c>
      <c r="K7098" t="s">
        <v>242</v>
      </c>
      <c r="L7098" t="s">
        <v>237</v>
      </c>
      <c r="M7098" t="s">
        <v>379</v>
      </c>
      <c r="O7098" t="s">
        <v>194</v>
      </c>
      <c r="P7098">
        <v>2030</v>
      </c>
      <c r="Q7098">
        <v>2.135245893</v>
      </c>
    </row>
    <row r="7099" spans="1:17" x14ac:dyDescent="0.25">
      <c r="A7099" t="s">
        <v>526</v>
      </c>
      <c r="B7099" t="s">
        <v>527</v>
      </c>
      <c r="C7099" t="s">
        <v>506</v>
      </c>
      <c r="D7099" t="s">
        <v>361</v>
      </c>
      <c r="E7099" t="s">
        <v>525</v>
      </c>
      <c r="F7099" t="s">
        <v>260</v>
      </c>
      <c r="G7099" t="s">
        <v>233</v>
      </c>
      <c r="H7099" t="s">
        <v>164</v>
      </c>
      <c r="I7099" t="s">
        <v>4</v>
      </c>
      <c r="J7099" t="s">
        <v>235</v>
      </c>
      <c r="K7099" t="s">
        <v>242</v>
      </c>
      <c r="L7099" t="s">
        <v>237</v>
      </c>
      <c r="M7099" t="s">
        <v>379</v>
      </c>
      <c r="O7099" t="s">
        <v>194</v>
      </c>
      <c r="P7099">
        <v>2050</v>
      </c>
      <c r="Q7099">
        <v>2.135245898</v>
      </c>
    </row>
    <row r="7100" spans="1:17" x14ac:dyDescent="0.25">
      <c r="A7100" t="s">
        <v>526</v>
      </c>
      <c r="B7100" t="s">
        <v>527</v>
      </c>
      <c r="C7100" t="s">
        <v>506</v>
      </c>
      <c r="D7100" t="s">
        <v>361</v>
      </c>
      <c r="E7100" t="s">
        <v>525</v>
      </c>
      <c r="F7100" t="s">
        <v>260</v>
      </c>
      <c r="G7100" t="s">
        <v>233</v>
      </c>
      <c r="H7100" t="s">
        <v>164</v>
      </c>
      <c r="I7100" t="s">
        <v>4</v>
      </c>
      <c r="J7100" t="s">
        <v>235</v>
      </c>
      <c r="K7100" t="s">
        <v>242</v>
      </c>
      <c r="L7100" t="s">
        <v>237</v>
      </c>
      <c r="M7100" t="s">
        <v>379</v>
      </c>
      <c r="O7100" t="s">
        <v>264</v>
      </c>
      <c r="P7100">
        <v>2050</v>
      </c>
      <c r="Q7100">
        <v>1.518039248</v>
      </c>
    </row>
    <row r="7101" spans="1:17" x14ac:dyDescent="0.25">
      <c r="A7101" t="s">
        <v>526</v>
      </c>
      <c r="B7101" t="s">
        <v>527</v>
      </c>
      <c r="C7101" t="s">
        <v>506</v>
      </c>
      <c r="D7101" t="s">
        <v>361</v>
      </c>
      <c r="E7101" t="s">
        <v>525</v>
      </c>
      <c r="F7101" t="s">
        <v>260</v>
      </c>
      <c r="G7101" t="s">
        <v>233</v>
      </c>
      <c r="H7101" t="s">
        <v>164</v>
      </c>
      <c r="I7101" t="s">
        <v>4</v>
      </c>
      <c r="J7101" t="s">
        <v>235</v>
      </c>
      <c r="K7101" t="s">
        <v>242</v>
      </c>
      <c r="L7101" t="s">
        <v>237</v>
      </c>
      <c r="M7101" t="s">
        <v>379</v>
      </c>
      <c r="O7101" t="s">
        <v>265</v>
      </c>
      <c r="P7101">
        <v>2050</v>
      </c>
      <c r="Q7101">
        <v>2.6513869300000001</v>
      </c>
    </row>
    <row r="7102" spans="1:17" x14ac:dyDescent="0.25">
      <c r="A7102" t="s">
        <v>526</v>
      </c>
      <c r="B7102" t="s">
        <v>527</v>
      </c>
      <c r="C7102" t="s">
        <v>506</v>
      </c>
      <c r="D7102" t="s">
        <v>361</v>
      </c>
      <c r="E7102" t="s">
        <v>525</v>
      </c>
      <c r="F7102" t="s">
        <v>260</v>
      </c>
      <c r="G7102" t="s">
        <v>243</v>
      </c>
      <c r="H7102" t="s">
        <v>356</v>
      </c>
      <c r="I7102" t="s">
        <v>298</v>
      </c>
      <c r="K7102" t="s">
        <v>78</v>
      </c>
      <c r="N7102" t="s">
        <v>206</v>
      </c>
      <c r="O7102" t="s">
        <v>194</v>
      </c>
      <c r="P7102">
        <v>2015</v>
      </c>
      <c r="Q7102">
        <v>8</v>
      </c>
    </row>
    <row r="7103" spans="1:17" x14ac:dyDescent="0.25">
      <c r="A7103" t="s">
        <v>526</v>
      </c>
      <c r="B7103" t="s">
        <v>527</v>
      </c>
      <c r="C7103" t="s">
        <v>506</v>
      </c>
      <c r="D7103" t="s">
        <v>361</v>
      </c>
      <c r="E7103" t="s">
        <v>525</v>
      </c>
      <c r="F7103" t="s">
        <v>260</v>
      </c>
      <c r="G7103" t="s">
        <v>243</v>
      </c>
      <c r="H7103" t="s">
        <v>356</v>
      </c>
      <c r="I7103" t="s">
        <v>298</v>
      </c>
      <c r="K7103" t="s">
        <v>78</v>
      </c>
      <c r="N7103" t="s">
        <v>206</v>
      </c>
      <c r="O7103" t="s">
        <v>194</v>
      </c>
      <c r="P7103">
        <v>2020</v>
      </c>
      <c r="Q7103">
        <v>8</v>
      </c>
    </row>
    <row r="7104" spans="1:17" x14ac:dyDescent="0.25">
      <c r="A7104" t="s">
        <v>526</v>
      </c>
      <c r="B7104" t="s">
        <v>527</v>
      </c>
      <c r="C7104" t="s">
        <v>506</v>
      </c>
      <c r="D7104" t="s">
        <v>361</v>
      </c>
      <c r="E7104" t="s">
        <v>525</v>
      </c>
      <c r="F7104" t="s">
        <v>260</v>
      </c>
      <c r="G7104" t="s">
        <v>243</v>
      </c>
      <c r="H7104" t="s">
        <v>356</v>
      </c>
      <c r="I7104" t="s">
        <v>298</v>
      </c>
      <c r="K7104" t="s">
        <v>78</v>
      </c>
      <c r="N7104" t="s">
        <v>206</v>
      </c>
      <c r="O7104" t="s">
        <v>264</v>
      </c>
      <c r="P7104">
        <v>2020</v>
      </c>
      <c r="Q7104">
        <v>8</v>
      </c>
    </row>
    <row r="7105" spans="1:17" x14ac:dyDescent="0.25">
      <c r="A7105" t="s">
        <v>526</v>
      </c>
      <c r="B7105" t="s">
        <v>527</v>
      </c>
      <c r="C7105" t="s">
        <v>506</v>
      </c>
      <c r="D7105" t="s">
        <v>361</v>
      </c>
      <c r="E7105" t="s">
        <v>525</v>
      </c>
      <c r="F7105" t="s">
        <v>260</v>
      </c>
      <c r="G7105" t="s">
        <v>243</v>
      </c>
      <c r="H7105" t="s">
        <v>356</v>
      </c>
      <c r="I7105" t="s">
        <v>298</v>
      </c>
      <c r="K7105" t="s">
        <v>78</v>
      </c>
      <c r="N7105" t="s">
        <v>206</v>
      </c>
      <c r="O7105" t="s">
        <v>265</v>
      </c>
      <c r="P7105">
        <v>2020</v>
      </c>
      <c r="Q7105">
        <v>8</v>
      </c>
    </row>
    <row r="7106" spans="1:17" x14ac:dyDescent="0.25">
      <c r="A7106" t="s">
        <v>526</v>
      </c>
      <c r="B7106" t="s">
        <v>527</v>
      </c>
      <c r="C7106" t="s">
        <v>506</v>
      </c>
      <c r="D7106" t="s">
        <v>361</v>
      </c>
      <c r="E7106" t="s">
        <v>525</v>
      </c>
      <c r="F7106" t="s">
        <v>260</v>
      </c>
      <c r="G7106" t="s">
        <v>243</v>
      </c>
      <c r="H7106" t="s">
        <v>356</v>
      </c>
      <c r="I7106" t="s">
        <v>298</v>
      </c>
      <c r="K7106" t="s">
        <v>78</v>
      </c>
      <c r="N7106" t="s">
        <v>206</v>
      </c>
      <c r="O7106" t="s">
        <v>194</v>
      </c>
      <c r="P7106">
        <v>2030</v>
      </c>
      <c r="Q7106">
        <v>8</v>
      </c>
    </row>
    <row r="7107" spans="1:17" x14ac:dyDescent="0.25">
      <c r="A7107" t="s">
        <v>526</v>
      </c>
      <c r="B7107" t="s">
        <v>527</v>
      </c>
      <c r="C7107" t="s">
        <v>506</v>
      </c>
      <c r="D7107" t="s">
        <v>361</v>
      </c>
      <c r="E7107" t="s">
        <v>525</v>
      </c>
      <c r="F7107" t="s">
        <v>260</v>
      </c>
      <c r="G7107" t="s">
        <v>243</v>
      </c>
      <c r="H7107" t="s">
        <v>356</v>
      </c>
      <c r="I7107" t="s">
        <v>298</v>
      </c>
      <c r="K7107" t="s">
        <v>78</v>
      </c>
      <c r="N7107" t="s">
        <v>206</v>
      </c>
      <c r="O7107" t="s">
        <v>194</v>
      </c>
      <c r="P7107">
        <v>2050</v>
      </c>
      <c r="Q7107">
        <v>8</v>
      </c>
    </row>
    <row r="7108" spans="1:17" x14ac:dyDescent="0.25">
      <c r="A7108" t="s">
        <v>526</v>
      </c>
      <c r="B7108" t="s">
        <v>527</v>
      </c>
      <c r="C7108" t="s">
        <v>506</v>
      </c>
      <c r="D7108" t="s">
        <v>361</v>
      </c>
      <c r="E7108" t="s">
        <v>525</v>
      </c>
      <c r="F7108" t="s">
        <v>260</v>
      </c>
      <c r="G7108" t="s">
        <v>243</v>
      </c>
      <c r="H7108" t="s">
        <v>356</v>
      </c>
      <c r="I7108" t="s">
        <v>298</v>
      </c>
      <c r="K7108" t="s">
        <v>78</v>
      </c>
      <c r="N7108" t="s">
        <v>206</v>
      </c>
      <c r="O7108" t="s">
        <v>264</v>
      </c>
      <c r="P7108">
        <v>2050</v>
      </c>
      <c r="Q7108">
        <v>8</v>
      </c>
    </row>
    <row r="7109" spans="1:17" x14ac:dyDescent="0.25">
      <c r="A7109" t="s">
        <v>526</v>
      </c>
      <c r="B7109" t="s">
        <v>527</v>
      </c>
      <c r="C7109" t="s">
        <v>506</v>
      </c>
      <c r="D7109" t="s">
        <v>361</v>
      </c>
      <c r="E7109" t="s">
        <v>525</v>
      </c>
      <c r="F7109" t="s">
        <v>260</v>
      </c>
      <c r="G7109" t="s">
        <v>243</v>
      </c>
      <c r="H7109" t="s">
        <v>356</v>
      </c>
      <c r="I7109" t="s">
        <v>298</v>
      </c>
      <c r="K7109" t="s">
        <v>78</v>
      </c>
      <c r="N7109" t="s">
        <v>206</v>
      </c>
      <c r="O7109" t="s">
        <v>265</v>
      </c>
      <c r="P7109">
        <v>2050</v>
      </c>
      <c r="Q7109">
        <v>8</v>
      </c>
    </row>
    <row r="7110" spans="1:17" x14ac:dyDescent="0.25">
      <c r="A7110" t="s">
        <v>526</v>
      </c>
      <c r="B7110" t="s">
        <v>527</v>
      </c>
      <c r="C7110" t="s">
        <v>506</v>
      </c>
      <c r="D7110" t="s">
        <v>361</v>
      </c>
      <c r="E7110" t="s">
        <v>525</v>
      </c>
      <c r="F7110" t="s">
        <v>260</v>
      </c>
      <c r="G7110" t="s">
        <v>243</v>
      </c>
      <c r="H7110" t="s">
        <v>244</v>
      </c>
      <c r="I7110" t="s">
        <v>245</v>
      </c>
      <c r="J7110" t="s">
        <v>246</v>
      </c>
      <c r="K7110" t="s">
        <v>191</v>
      </c>
      <c r="O7110" t="s">
        <v>194</v>
      </c>
      <c r="P7110">
        <v>2015</v>
      </c>
      <c r="Q7110">
        <v>0.4</v>
      </c>
    </row>
    <row r="7111" spans="1:17" x14ac:dyDescent="0.25">
      <c r="A7111" t="s">
        <v>526</v>
      </c>
      <c r="B7111" t="s">
        <v>527</v>
      </c>
      <c r="C7111" t="s">
        <v>506</v>
      </c>
      <c r="D7111" t="s">
        <v>361</v>
      </c>
      <c r="E7111" t="s">
        <v>525</v>
      </c>
      <c r="F7111" t="s">
        <v>260</v>
      </c>
      <c r="G7111" t="s">
        <v>243</v>
      </c>
      <c r="H7111" t="s">
        <v>244</v>
      </c>
      <c r="I7111" t="s">
        <v>245</v>
      </c>
      <c r="J7111" t="s">
        <v>246</v>
      </c>
      <c r="K7111" t="s">
        <v>191</v>
      </c>
      <c r="O7111" t="s">
        <v>194</v>
      </c>
      <c r="P7111">
        <v>2020</v>
      </c>
      <c r="Q7111">
        <v>0.4</v>
      </c>
    </row>
    <row r="7112" spans="1:17" x14ac:dyDescent="0.25">
      <c r="A7112" t="s">
        <v>526</v>
      </c>
      <c r="B7112" t="s">
        <v>527</v>
      </c>
      <c r="C7112" t="s">
        <v>506</v>
      </c>
      <c r="D7112" t="s">
        <v>361</v>
      </c>
      <c r="E7112" t="s">
        <v>525</v>
      </c>
      <c r="F7112" t="s">
        <v>260</v>
      </c>
      <c r="G7112" t="s">
        <v>243</v>
      </c>
      <c r="H7112" t="s">
        <v>244</v>
      </c>
      <c r="I7112" t="s">
        <v>245</v>
      </c>
      <c r="J7112" t="s">
        <v>246</v>
      </c>
      <c r="K7112" t="s">
        <v>191</v>
      </c>
      <c r="O7112" t="s">
        <v>264</v>
      </c>
      <c r="P7112">
        <v>2020</v>
      </c>
      <c r="Q7112">
        <v>0.4</v>
      </c>
    </row>
    <row r="7113" spans="1:17" x14ac:dyDescent="0.25">
      <c r="A7113" t="s">
        <v>526</v>
      </c>
      <c r="B7113" t="s">
        <v>527</v>
      </c>
      <c r="C7113" t="s">
        <v>506</v>
      </c>
      <c r="D7113" t="s">
        <v>361</v>
      </c>
      <c r="E7113" t="s">
        <v>525</v>
      </c>
      <c r="F7113" t="s">
        <v>260</v>
      </c>
      <c r="G7113" t="s">
        <v>243</v>
      </c>
      <c r="H7113" t="s">
        <v>244</v>
      </c>
      <c r="I7113" t="s">
        <v>245</v>
      </c>
      <c r="J7113" t="s">
        <v>246</v>
      </c>
      <c r="K7113" t="s">
        <v>191</v>
      </c>
      <c r="O7113" t="s">
        <v>265</v>
      </c>
      <c r="P7113">
        <v>2020</v>
      </c>
      <c r="Q7113">
        <v>0.4</v>
      </c>
    </row>
    <row r="7114" spans="1:17" x14ac:dyDescent="0.25">
      <c r="A7114" t="s">
        <v>526</v>
      </c>
      <c r="B7114" t="s">
        <v>527</v>
      </c>
      <c r="C7114" t="s">
        <v>506</v>
      </c>
      <c r="D7114" t="s">
        <v>361</v>
      </c>
      <c r="E7114" t="s">
        <v>525</v>
      </c>
      <c r="F7114" t="s">
        <v>260</v>
      </c>
      <c r="G7114" t="s">
        <v>243</v>
      </c>
      <c r="H7114" t="s">
        <v>244</v>
      </c>
      <c r="I7114" t="s">
        <v>245</v>
      </c>
      <c r="J7114" t="s">
        <v>246</v>
      </c>
      <c r="K7114" t="s">
        <v>191</v>
      </c>
      <c r="O7114" t="s">
        <v>194</v>
      </c>
      <c r="P7114">
        <v>2030</v>
      </c>
      <c r="Q7114">
        <v>0.4</v>
      </c>
    </row>
    <row r="7115" spans="1:17" x14ac:dyDescent="0.25">
      <c r="A7115" t="s">
        <v>526</v>
      </c>
      <c r="B7115" t="s">
        <v>527</v>
      </c>
      <c r="C7115" t="s">
        <v>506</v>
      </c>
      <c r="D7115" t="s">
        <v>361</v>
      </c>
      <c r="E7115" t="s">
        <v>525</v>
      </c>
      <c r="F7115" t="s">
        <v>260</v>
      </c>
      <c r="G7115" t="s">
        <v>243</v>
      </c>
      <c r="H7115" t="s">
        <v>244</v>
      </c>
      <c r="I7115" t="s">
        <v>245</v>
      </c>
      <c r="J7115" t="s">
        <v>246</v>
      </c>
      <c r="K7115" t="s">
        <v>191</v>
      </c>
      <c r="O7115" t="s">
        <v>194</v>
      </c>
      <c r="P7115">
        <v>2050</v>
      </c>
      <c r="Q7115">
        <v>0.4</v>
      </c>
    </row>
    <row r="7116" spans="1:17" x14ac:dyDescent="0.25">
      <c r="A7116" t="s">
        <v>526</v>
      </c>
      <c r="B7116" t="s">
        <v>527</v>
      </c>
      <c r="C7116" t="s">
        <v>506</v>
      </c>
      <c r="D7116" t="s">
        <v>361</v>
      </c>
      <c r="E7116" t="s">
        <v>525</v>
      </c>
      <c r="F7116" t="s">
        <v>260</v>
      </c>
      <c r="G7116" t="s">
        <v>243</v>
      </c>
      <c r="H7116" t="s">
        <v>244</v>
      </c>
      <c r="I7116" t="s">
        <v>245</v>
      </c>
      <c r="J7116" t="s">
        <v>246</v>
      </c>
      <c r="K7116" t="s">
        <v>191</v>
      </c>
      <c r="O7116" t="s">
        <v>264</v>
      </c>
      <c r="P7116">
        <v>2050</v>
      </c>
      <c r="Q7116">
        <v>0.4</v>
      </c>
    </row>
    <row r="7117" spans="1:17" x14ac:dyDescent="0.25">
      <c r="A7117" t="s">
        <v>526</v>
      </c>
      <c r="B7117" t="s">
        <v>527</v>
      </c>
      <c r="C7117" t="s">
        <v>506</v>
      </c>
      <c r="D7117" t="s">
        <v>361</v>
      </c>
      <c r="E7117" t="s">
        <v>525</v>
      </c>
      <c r="F7117" t="s">
        <v>260</v>
      </c>
      <c r="G7117" t="s">
        <v>243</v>
      </c>
      <c r="H7117" t="s">
        <v>244</v>
      </c>
      <c r="I7117" t="s">
        <v>245</v>
      </c>
      <c r="J7117" t="s">
        <v>246</v>
      </c>
      <c r="K7117" t="s">
        <v>191</v>
      </c>
      <c r="O7117" t="s">
        <v>265</v>
      </c>
      <c r="P7117">
        <v>2050</v>
      </c>
      <c r="Q7117">
        <v>0.4</v>
      </c>
    </row>
    <row r="7118" spans="1:17" x14ac:dyDescent="0.25">
      <c r="A7118" t="s">
        <v>526</v>
      </c>
      <c r="B7118" t="s">
        <v>527</v>
      </c>
      <c r="C7118" t="s">
        <v>506</v>
      </c>
      <c r="D7118" t="s">
        <v>361</v>
      </c>
      <c r="E7118" t="s">
        <v>525</v>
      </c>
      <c r="F7118" t="s">
        <v>260</v>
      </c>
      <c r="G7118" t="s">
        <v>243</v>
      </c>
      <c r="H7118" t="s">
        <v>248</v>
      </c>
      <c r="I7118" t="s">
        <v>249</v>
      </c>
      <c r="J7118" t="s">
        <v>250</v>
      </c>
      <c r="K7118" t="s">
        <v>191</v>
      </c>
      <c r="O7118" t="s">
        <v>194</v>
      </c>
      <c r="P7118">
        <v>2015</v>
      </c>
      <c r="Q7118">
        <v>0.02</v>
      </c>
    </row>
    <row r="7119" spans="1:17" x14ac:dyDescent="0.25">
      <c r="A7119" t="s">
        <v>526</v>
      </c>
      <c r="B7119" t="s">
        <v>527</v>
      </c>
      <c r="C7119" t="s">
        <v>506</v>
      </c>
      <c r="D7119" t="s">
        <v>361</v>
      </c>
      <c r="E7119" t="s">
        <v>525</v>
      </c>
      <c r="F7119" t="s">
        <v>260</v>
      </c>
      <c r="G7119" t="s">
        <v>243</v>
      </c>
      <c r="H7119" t="s">
        <v>248</v>
      </c>
      <c r="I7119" t="s">
        <v>249</v>
      </c>
      <c r="J7119" t="s">
        <v>250</v>
      </c>
      <c r="K7119" t="s">
        <v>191</v>
      </c>
      <c r="O7119" t="s">
        <v>194</v>
      </c>
      <c r="P7119">
        <v>2020</v>
      </c>
      <c r="Q7119">
        <v>0.02</v>
      </c>
    </row>
    <row r="7120" spans="1:17" x14ac:dyDescent="0.25">
      <c r="A7120" t="s">
        <v>526</v>
      </c>
      <c r="B7120" t="s">
        <v>527</v>
      </c>
      <c r="C7120" t="s">
        <v>506</v>
      </c>
      <c r="D7120" t="s">
        <v>361</v>
      </c>
      <c r="E7120" t="s">
        <v>525</v>
      </c>
      <c r="F7120" t="s">
        <v>260</v>
      </c>
      <c r="G7120" t="s">
        <v>243</v>
      </c>
      <c r="H7120" t="s">
        <v>248</v>
      </c>
      <c r="I7120" t="s">
        <v>249</v>
      </c>
      <c r="J7120" t="s">
        <v>250</v>
      </c>
      <c r="K7120" t="s">
        <v>191</v>
      </c>
      <c r="O7120" t="s">
        <v>264</v>
      </c>
      <c r="P7120">
        <v>2020</v>
      </c>
      <c r="Q7120">
        <v>0.02</v>
      </c>
    </row>
    <row r="7121" spans="1:17" x14ac:dyDescent="0.25">
      <c r="A7121" t="s">
        <v>526</v>
      </c>
      <c r="B7121" t="s">
        <v>527</v>
      </c>
      <c r="C7121" t="s">
        <v>506</v>
      </c>
      <c r="D7121" t="s">
        <v>361</v>
      </c>
      <c r="E7121" t="s">
        <v>525</v>
      </c>
      <c r="F7121" t="s">
        <v>260</v>
      </c>
      <c r="G7121" t="s">
        <v>243</v>
      </c>
      <c r="H7121" t="s">
        <v>248</v>
      </c>
      <c r="I7121" t="s">
        <v>249</v>
      </c>
      <c r="J7121" t="s">
        <v>250</v>
      </c>
      <c r="K7121" t="s">
        <v>191</v>
      </c>
      <c r="O7121" t="s">
        <v>265</v>
      </c>
      <c r="P7121">
        <v>2020</v>
      </c>
      <c r="Q7121">
        <v>0.02</v>
      </c>
    </row>
    <row r="7122" spans="1:17" x14ac:dyDescent="0.25">
      <c r="A7122" t="s">
        <v>526</v>
      </c>
      <c r="B7122" t="s">
        <v>527</v>
      </c>
      <c r="C7122" t="s">
        <v>506</v>
      </c>
      <c r="D7122" t="s">
        <v>361</v>
      </c>
      <c r="E7122" t="s">
        <v>525</v>
      </c>
      <c r="F7122" t="s">
        <v>260</v>
      </c>
      <c r="G7122" t="s">
        <v>243</v>
      </c>
      <c r="H7122" t="s">
        <v>248</v>
      </c>
      <c r="I7122" t="s">
        <v>249</v>
      </c>
      <c r="J7122" t="s">
        <v>250</v>
      </c>
      <c r="K7122" t="s">
        <v>191</v>
      </c>
      <c r="O7122" t="s">
        <v>194</v>
      </c>
      <c r="P7122">
        <v>2030</v>
      </c>
      <c r="Q7122">
        <v>0.02</v>
      </c>
    </row>
    <row r="7123" spans="1:17" x14ac:dyDescent="0.25">
      <c r="A7123" t="s">
        <v>526</v>
      </c>
      <c r="B7123" t="s">
        <v>527</v>
      </c>
      <c r="C7123" t="s">
        <v>506</v>
      </c>
      <c r="D7123" t="s">
        <v>361</v>
      </c>
      <c r="E7123" t="s">
        <v>525</v>
      </c>
      <c r="F7123" t="s">
        <v>260</v>
      </c>
      <c r="G7123" t="s">
        <v>243</v>
      </c>
      <c r="H7123" t="s">
        <v>248</v>
      </c>
      <c r="I7123" t="s">
        <v>249</v>
      </c>
      <c r="J7123" t="s">
        <v>250</v>
      </c>
      <c r="K7123" t="s">
        <v>191</v>
      </c>
      <c r="O7123" t="s">
        <v>194</v>
      </c>
      <c r="P7123">
        <v>2050</v>
      </c>
      <c r="Q7123">
        <v>0.02</v>
      </c>
    </row>
    <row r="7124" spans="1:17" x14ac:dyDescent="0.25">
      <c r="A7124" t="s">
        <v>526</v>
      </c>
      <c r="B7124" t="s">
        <v>527</v>
      </c>
      <c r="C7124" t="s">
        <v>506</v>
      </c>
      <c r="D7124" t="s">
        <v>361</v>
      </c>
      <c r="E7124" t="s">
        <v>525</v>
      </c>
      <c r="F7124" t="s">
        <v>260</v>
      </c>
      <c r="G7124" t="s">
        <v>243</v>
      </c>
      <c r="H7124" t="s">
        <v>248</v>
      </c>
      <c r="I7124" t="s">
        <v>249</v>
      </c>
      <c r="J7124" t="s">
        <v>250</v>
      </c>
      <c r="K7124" t="s">
        <v>191</v>
      </c>
      <c r="O7124" t="s">
        <v>264</v>
      </c>
      <c r="P7124">
        <v>2050</v>
      </c>
      <c r="Q7124">
        <v>0.02</v>
      </c>
    </row>
    <row r="7125" spans="1:17" x14ac:dyDescent="0.25">
      <c r="A7125" t="s">
        <v>526</v>
      </c>
      <c r="B7125" t="s">
        <v>527</v>
      </c>
      <c r="C7125" t="s">
        <v>506</v>
      </c>
      <c r="D7125" t="s">
        <v>361</v>
      </c>
      <c r="E7125" t="s">
        <v>525</v>
      </c>
      <c r="F7125" t="s">
        <v>260</v>
      </c>
      <c r="G7125" t="s">
        <v>243</v>
      </c>
      <c r="H7125" t="s">
        <v>248</v>
      </c>
      <c r="I7125" t="s">
        <v>249</v>
      </c>
      <c r="J7125" t="s">
        <v>250</v>
      </c>
      <c r="K7125" t="s">
        <v>191</v>
      </c>
      <c r="O7125" t="s">
        <v>265</v>
      </c>
      <c r="P7125">
        <v>2050</v>
      </c>
      <c r="Q7125">
        <v>0.02</v>
      </c>
    </row>
    <row r="7126" spans="1:17" x14ac:dyDescent="0.25">
      <c r="A7126" t="s">
        <v>526</v>
      </c>
      <c r="B7126" t="s">
        <v>527</v>
      </c>
      <c r="C7126" t="s">
        <v>506</v>
      </c>
      <c r="D7126" t="s">
        <v>361</v>
      </c>
      <c r="E7126" t="s">
        <v>525</v>
      </c>
      <c r="F7126" t="s">
        <v>260</v>
      </c>
      <c r="G7126" t="s">
        <v>243</v>
      </c>
      <c r="H7126" t="s">
        <v>253</v>
      </c>
      <c r="I7126" t="s">
        <v>254</v>
      </c>
      <c r="J7126" t="s">
        <v>255</v>
      </c>
      <c r="K7126" t="s">
        <v>191</v>
      </c>
      <c r="M7126" t="s">
        <v>251</v>
      </c>
      <c r="N7126" t="s">
        <v>206</v>
      </c>
      <c r="O7126" t="s">
        <v>194</v>
      </c>
      <c r="P7126">
        <v>2015</v>
      </c>
      <c r="Q7126">
        <v>0.04</v>
      </c>
    </row>
    <row r="7127" spans="1:17" x14ac:dyDescent="0.25">
      <c r="A7127" t="s">
        <v>526</v>
      </c>
      <c r="B7127" t="s">
        <v>527</v>
      </c>
      <c r="C7127" t="s">
        <v>506</v>
      </c>
      <c r="D7127" t="s">
        <v>361</v>
      </c>
      <c r="E7127" t="s">
        <v>525</v>
      </c>
      <c r="F7127" t="s">
        <v>260</v>
      </c>
      <c r="G7127" t="s">
        <v>243</v>
      </c>
      <c r="H7127" t="s">
        <v>253</v>
      </c>
      <c r="I7127" t="s">
        <v>254</v>
      </c>
      <c r="J7127" t="s">
        <v>255</v>
      </c>
      <c r="K7127" t="s">
        <v>191</v>
      </c>
      <c r="M7127" t="s">
        <v>251</v>
      </c>
      <c r="N7127" t="s">
        <v>206</v>
      </c>
      <c r="O7127" t="s">
        <v>194</v>
      </c>
      <c r="P7127">
        <v>2020</v>
      </c>
      <c r="Q7127">
        <v>0.04</v>
      </c>
    </row>
    <row r="7128" spans="1:17" x14ac:dyDescent="0.25">
      <c r="A7128" t="s">
        <v>526</v>
      </c>
      <c r="B7128" t="s">
        <v>527</v>
      </c>
      <c r="C7128" t="s">
        <v>506</v>
      </c>
      <c r="D7128" t="s">
        <v>361</v>
      </c>
      <c r="E7128" t="s">
        <v>525</v>
      </c>
      <c r="F7128" t="s">
        <v>260</v>
      </c>
      <c r="G7128" t="s">
        <v>243</v>
      </c>
      <c r="H7128" t="s">
        <v>253</v>
      </c>
      <c r="I7128" t="s">
        <v>254</v>
      </c>
      <c r="J7128" t="s">
        <v>255</v>
      </c>
      <c r="K7128" t="s">
        <v>191</v>
      </c>
      <c r="M7128" t="s">
        <v>251</v>
      </c>
      <c r="N7128" t="s">
        <v>206</v>
      </c>
      <c r="O7128" t="s">
        <v>264</v>
      </c>
      <c r="P7128">
        <v>2020</v>
      </c>
      <c r="Q7128">
        <v>0.04</v>
      </c>
    </row>
    <row r="7129" spans="1:17" x14ac:dyDescent="0.25">
      <c r="A7129" t="s">
        <v>526</v>
      </c>
      <c r="B7129" t="s">
        <v>527</v>
      </c>
      <c r="C7129" t="s">
        <v>506</v>
      </c>
      <c r="D7129" t="s">
        <v>361</v>
      </c>
      <c r="E7129" t="s">
        <v>525</v>
      </c>
      <c r="F7129" t="s">
        <v>260</v>
      </c>
      <c r="G7129" t="s">
        <v>243</v>
      </c>
      <c r="H7129" t="s">
        <v>253</v>
      </c>
      <c r="I7129" t="s">
        <v>254</v>
      </c>
      <c r="J7129" t="s">
        <v>255</v>
      </c>
      <c r="K7129" t="s">
        <v>191</v>
      </c>
      <c r="M7129" t="s">
        <v>251</v>
      </c>
      <c r="N7129" t="s">
        <v>206</v>
      </c>
      <c r="O7129" t="s">
        <v>265</v>
      </c>
      <c r="P7129">
        <v>2020</v>
      </c>
      <c r="Q7129">
        <v>0.04</v>
      </c>
    </row>
    <row r="7130" spans="1:17" x14ac:dyDescent="0.25">
      <c r="A7130" t="s">
        <v>526</v>
      </c>
      <c r="B7130" t="s">
        <v>527</v>
      </c>
      <c r="C7130" t="s">
        <v>506</v>
      </c>
      <c r="D7130" t="s">
        <v>361</v>
      </c>
      <c r="E7130" t="s">
        <v>525</v>
      </c>
      <c r="F7130" t="s">
        <v>260</v>
      </c>
      <c r="G7130" t="s">
        <v>243</v>
      </c>
      <c r="H7130" t="s">
        <v>253</v>
      </c>
      <c r="I7130" t="s">
        <v>254</v>
      </c>
      <c r="J7130" t="s">
        <v>255</v>
      </c>
      <c r="K7130" t="s">
        <v>191</v>
      </c>
      <c r="M7130" t="s">
        <v>251</v>
      </c>
      <c r="N7130" t="s">
        <v>206</v>
      </c>
      <c r="O7130" t="s">
        <v>194</v>
      </c>
      <c r="P7130">
        <v>2030</v>
      </c>
      <c r="Q7130">
        <v>0.04</v>
      </c>
    </row>
    <row r="7131" spans="1:17" x14ac:dyDescent="0.25">
      <c r="A7131" t="s">
        <v>526</v>
      </c>
      <c r="B7131" t="s">
        <v>527</v>
      </c>
      <c r="C7131" t="s">
        <v>506</v>
      </c>
      <c r="D7131" t="s">
        <v>361</v>
      </c>
      <c r="E7131" t="s">
        <v>525</v>
      </c>
      <c r="F7131" t="s">
        <v>260</v>
      </c>
      <c r="G7131" t="s">
        <v>243</v>
      </c>
      <c r="H7131" t="s">
        <v>253</v>
      </c>
      <c r="I7131" t="s">
        <v>254</v>
      </c>
      <c r="J7131" t="s">
        <v>255</v>
      </c>
      <c r="K7131" t="s">
        <v>191</v>
      </c>
      <c r="M7131" t="s">
        <v>251</v>
      </c>
      <c r="N7131" t="s">
        <v>206</v>
      </c>
      <c r="O7131" t="s">
        <v>194</v>
      </c>
      <c r="P7131">
        <v>2050</v>
      </c>
      <c r="Q7131">
        <v>0.04</v>
      </c>
    </row>
    <row r="7132" spans="1:17" x14ac:dyDescent="0.25">
      <c r="A7132" t="s">
        <v>526</v>
      </c>
      <c r="B7132" t="s">
        <v>527</v>
      </c>
      <c r="C7132" t="s">
        <v>506</v>
      </c>
      <c r="D7132" t="s">
        <v>361</v>
      </c>
      <c r="E7132" t="s">
        <v>525</v>
      </c>
      <c r="F7132" t="s">
        <v>260</v>
      </c>
      <c r="G7132" t="s">
        <v>243</v>
      </c>
      <c r="H7132" t="s">
        <v>253</v>
      </c>
      <c r="I7132" t="s">
        <v>254</v>
      </c>
      <c r="J7132" t="s">
        <v>255</v>
      </c>
      <c r="K7132" t="s">
        <v>191</v>
      </c>
      <c r="M7132" t="s">
        <v>251</v>
      </c>
      <c r="N7132" t="s">
        <v>206</v>
      </c>
      <c r="O7132" t="s">
        <v>264</v>
      </c>
      <c r="P7132">
        <v>2050</v>
      </c>
      <c r="Q7132">
        <v>0.04</v>
      </c>
    </row>
    <row r="7133" spans="1:17" x14ac:dyDescent="0.25">
      <c r="A7133" t="s">
        <v>526</v>
      </c>
      <c r="B7133" t="s">
        <v>527</v>
      </c>
      <c r="C7133" t="s">
        <v>506</v>
      </c>
      <c r="D7133" t="s">
        <v>361</v>
      </c>
      <c r="E7133" t="s">
        <v>525</v>
      </c>
      <c r="F7133" t="s">
        <v>260</v>
      </c>
      <c r="G7133" t="s">
        <v>243</v>
      </c>
      <c r="H7133" t="s">
        <v>253</v>
      </c>
      <c r="I7133" t="s">
        <v>254</v>
      </c>
      <c r="J7133" t="s">
        <v>255</v>
      </c>
      <c r="K7133" t="s">
        <v>191</v>
      </c>
      <c r="M7133" t="s">
        <v>251</v>
      </c>
      <c r="N7133" t="s">
        <v>206</v>
      </c>
      <c r="O7133" t="s">
        <v>265</v>
      </c>
      <c r="P7133">
        <v>2050</v>
      </c>
      <c r="Q7133">
        <v>0.04</v>
      </c>
    </row>
    <row r="7134" spans="1:17" x14ac:dyDescent="0.25">
      <c r="A7134" t="s">
        <v>526</v>
      </c>
      <c r="B7134" t="s">
        <v>527</v>
      </c>
      <c r="C7134" t="s">
        <v>506</v>
      </c>
      <c r="D7134" t="s">
        <v>361</v>
      </c>
      <c r="E7134" t="s">
        <v>525</v>
      </c>
      <c r="F7134" t="s">
        <v>260</v>
      </c>
      <c r="G7134" t="s">
        <v>243</v>
      </c>
      <c r="H7134" t="s">
        <v>357</v>
      </c>
      <c r="I7134" t="s">
        <v>306</v>
      </c>
      <c r="K7134" t="s">
        <v>78</v>
      </c>
      <c r="M7134" t="s">
        <v>192</v>
      </c>
      <c r="N7134" t="s">
        <v>206</v>
      </c>
      <c r="O7134" t="s">
        <v>194</v>
      </c>
      <c r="P7134">
        <v>2015</v>
      </c>
      <c r="Q7134">
        <v>2</v>
      </c>
    </row>
    <row r="7135" spans="1:17" x14ac:dyDescent="0.25">
      <c r="A7135" t="s">
        <v>526</v>
      </c>
      <c r="B7135" t="s">
        <v>527</v>
      </c>
      <c r="C7135" t="s">
        <v>506</v>
      </c>
      <c r="D7135" t="s">
        <v>361</v>
      </c>
      <c r="E7135" t="s">
        <v>525</v>
      </c>
      <c r="F7135" t="s">
        <v>260</v>
      </c>
      <c r="G7135" t="s">
        <v>243</v>
      </c>
      <c r="H7135" t="s">
        <v>357</v>
      </c>
      <c r="I7135" t="s">
        <v>306</v>
      </c>
      <c r="K7135" t="s">
        <v>78</v>
      </c>
      <c r="M7135" t="s">
        <v>192</v>
      </c>
      <c r="N7135" t="s">
        <v>206</v>
      </c>
      <c r="O7135" t="s">
        <v>194</v>
      </c>
      <c r="P7135">
        <v>2020</v>
      </c>
      <c r="Q7135">
        <v>2</v>
      </c>
    </row>
    <row r="7136" spans="1:17" x14ac:dyDescent="0.25">
      <c r="A7136" t="s">
        <v>526</v>
      </c>
      <c r="B7136" t="s">
        <v>527</v>
      </c>
      <c r="C7136" t="s">
        <v>506</v>
      </c>
      <c r="D7136" t="s">
        <v>361</v>
      </c>
      <c r="E7136" t="s">
        <v>525</v>
      </c>
      <c r="F7136" t="s">
        <v>260</v>
      </c>
      <c r="G7136" t="s">
        <v>243</v>
      </c>
      <c r="H7136" t="s">
        <v>357</v>
      </c>
      <c r="I7136" t="s">
        <v>306</v>
      </c>
      <c r="K7136" t="s">
        <v>78</v>
      </c>
      <c r="M7136" t="s">
        <v>192</v>
      </c>
      <c r="N7136" t="s">
        <v>206</v>
      </c>
      <c r="O7136" t="s">
        <v>264</v>
      </c>
      <c r="P7136">
        <v>2020</v>
      </c>
      <c r="Q7136">
        <v>2</v>
      </c>
    </row>
    <row r="7137" spans="1:17" x14ac:dyDescent="0.25">
      <c r="A7137" t="s">
        <v>526</v>
      </c>
      <c r="B7137" t="s">
        <v>527</v>
      </c>
      <c r="C7137" t="s">
        <v>506</v>
      </c>
      <c r="D7137" t="s">
        <v>361</v>
      </c>
      <c r="E7137" t="s">
        <v>525</v>
      </c>
      <c r="F7137" t="s">
        <v>260</v>
      </c>
      <c r="G7137" t="s">
        <v>243</v>
      </c>
      <c r="H7137" t="s">
        <v>357</v>
      </c>
      <c r="I7137" t="s">
        <v>306</v>
      </c>
      <c r="K7137" t="s">
        <v>78</v>
      </c>
      <c r="M7137" t="s">
        <v>192</v>
      </c>
      <c r="N7137" t="s">
        <v>206</v>
      </c>
      <c r="O7137" t="s">
        <v>265</v>
      </c>
      <c r="P7137">
        <v>2020</v>
      </c>
      <c r="Q7137">
        <v>2</v>
      </c>
    </row>
    <row r="7138" spans="1:17" x14ac:dyDescent="0.25">
      <c r="A7138" t="s">
        <v>526</v>
      </c>
      <c r="B7138" t="s">
        <v>527</v>
      </c>
      <c r="C7138" t="s">
        <v>506</v>
      </c>
      <c r="D7138" t="s">
        <v>361</v>
      </c>
      <c r="E7138" t="s">
        <v>525</v>
      </c>
      <c r="F7138" t="s">
        <v>260</v>
      </c>
      <c r="G7138" t="s">
        <v>243</v>
      </c>
      <c r="H7138" t="s">
        <v>357</v>
      </c>
      <c r="I7138" t="s">
        <v>306</v>
      </c>
      <c r="K7138" t="s">
        <v>78</v>
      </c>
      <c r="M7138" t="s">
        <v>192</v>
      </c>
      <c r="N7138" t="s">
        <v>206</v>
      </c>
      <c r="O7138" t="s">
        <v>194</v>
      </c>
      <c r="P7138">
        <v>2030</v>
      </c>
      <c r="Q7138">
        <v>2</v>
      </c>
    </row>
    <row r="7139" spans="1:17" x14ac:dyDescent="0.25">
      <c r="A7139" t="s">
        <v>526</v>
      </c>
      <c r="B7139" t="s">
        <v>527</v>
      </c>
      <c r="C7139" t="s">
        <v>506</v>
      </c>
      <c r="D7139" t="s">
        <v>361</v>
      </c>
      <c r="E7139" t="s">
        <v>525</v>
      </c>
      <c r="F7139" t="s">
        <v>260</v>
      </c>
      <c r="G7139" t="s">
        <v>243</v>
      </c>
      <c r="H7139" t="s">
        <v>357</v>
      </c>
      <c r="I7139" t="s">
        <v>306</v>
      </c>
      <c r="K7139" t="s">
        <v>78</v>
      </c>
      <c r="M7139" t="s">
        <v>192</v>
      </c>
      <c r="N7139" t="s">
        <v>206</v>
      </c>
      <c r="O7139" t="s">
        <v>194</v>
      </c>
      <c r="P7139">
        <v>2050</v>
      </c>
      <c r="Q7139">
        <v>2</v>
      </c>
    </row>
    <row r="7140" spans="1:17" x14ac:dyDescent="0.25">
      <c r="A7140" t="s">
        <v>526</v>
      </c>
      <c r="B7140" t="s">
        <v>527</v>
      </c>
      <c r="C7140" t="s">
        <v>506</v>
      </c>
      <c r="D7140" t="s">
        <v>361</v>
      </c>
      <c r="E7140" t="s">
        <v>525</v>
      </c>
      <c r="F7140" t="s">
        <v>260</v>
      </c>
      <c r="G7140" t="s">
        <v>243</v>
      </c>
      <c r="H7140" t="s">
        <v>357</v>
      </c>
      <c r="I7140" t="s">
        <v>306</v>
      </c>
      <c r="K7140" t="s">
        <v>78</v>
      </c>
      <c r="M7140" t="s">
        <v>192</v>
      </c>
      <c r="N7140" t="s">
        <v>206</v>
      </c>
      <c r="O7140" t="s">
        <v>264</v>
      </c>
      <c r="P7140">
        <v>2050</v>
      </c>
      <c r="Q7140">
        <v>2</v>
      </c>
    </row>
    <row r="7141" spans="1:17" x14ac:dyDescent="0.25">
      <c r="A7141" t="s">
        <v>526</v>
      </c>
      <c r="B7141" t="s">
        <v>527</v>
      </c>
      <c r="C7141" t="s">
        <v>506</v>
      </c>
      <c r="D7141" t="s">
        <v>361</v>
      </c>
      <c r="E7141" t="s">
        <v>525</v>
      </c>
      <c r="F7141" t="s">
        <v>260</v>
      </c>
      <c r="G7141" t="s">
        <v>243</v>
      </c>
      <c r="H7141" t="s">
        <v>357</v>
      </c>
      <c r="I7141" t="s">
        <v>306</v>
      </c>
      <c r="K7141" t="s">
        <v>78</v>
      </c>
      <c r="M7141" t="s">
        <v>192</v>
      </c>
      <c r="N7141" t="s">
        <v>206</v>
      </c>
      <c r="O7141" t="s">
        <v>265</v>
      </c>
      <c r="P7141">
        <v>2050</v>
      </c>
      <c r="Q7141">
        <v>2</v>
      </c>
    </row>
    <row r="7142" spans="1:17" x14ac:dyDescent="0.25">
      <c r="A7142" t="s">
        <v>526</v>
      </c>
      <c r="B7142" t="s">
        <v>527</v>
      </c>
      <c r="C7142" t="s">
        <v>506</v>
      </c>
      <c r="D7142" t="s">
        <v>361</v>
      </c>
      <c r="E7142" t="s">
        <v>525</v>
      </c>
      <c r="F7142" t="s">
        <v>260</v>
      </c>
      <c r="G7142" t="s">
        <v>188</v>
      </c>
      <c r="H7142" t="s">
        <v>429</v>
      </c>
      <c r="I7142" t="s">
        <v>240</v>
      </c>
      <c r="J7142" t="s">
        <v>288</v>
      </c>
      <c r="K7142" t="s">
        <v>430</v>
      </c>
      <c r="L7142" t="s">
        <v>237</v>
      </c>
      <c r="M7142" t="s">
        <v>368</v>
      </c>
      <c r="O7142" t="s">
        <v>194</v>
      </c>
      <c r="P7142">
        <v>2015</v>
      </c>
      <c r="Q7142">
        <v>0.67403370299999998</v>
      </c>
    </row>
    <row r="7143" spans="1:17" x14ac:dyDescent="0.25">
      <c r="A7143" t="s">
        <v>526</v>
      </c>
      <c r="B7143" t="s">
        <v>527</v>
      </c>
      <c r="C7143" t="s">
        <v>506</v>
      </c>
      <c r="D7143" t="s">
        <v>361</v>
      </c>
      <c r="E7143" t="s">
        <v>525</v>
      </c>
      <c r="F7143" t="s">
        <v>260</v>
      </c>
      <c r="G7143" t="s">
        <v>188</v>
      </c>
      <c r="H7143" t="s">
        <v>429</v>
      </c>
      <c r="I7143" t="s">
        <v>240</v>
      </c>
      <c r="J7143" t="s">
        <v>288</v>
      </c>
      <c r="K7143" t="s">
        <v>430</v>
      </c>
      <c r="L7143" t="s">
        <v>237</v>
      </c>
      <c r="M7143" t="s">
        <v>368</v>
      </c>
      <c r="O7143" t="s">
        <v>194</v>
      </c>
      <c r="P7143">
        <v>2020</v>
      </c>
      <c r="Q7143">
        <v>0.65802229999999995</v>
      </c>
    </row>
    <row r="7144" spans="1:17" x14ac:dyDescent="0.25">
      <c r="A7144" t="s">
        <v>526</v>
      </c>
      <c r="B7144" t="s">
        <v>527</v>
      </c>
      <c r="C7144" t="s">
        <v>506</v>
      </c>
      <c r="D7144" t="s">
        <v>361</v>
      </c>
      <c r="E7144" t="s">
        <v>525</v>
      </c>
      <c r="F7144" t="s">
        <v>260</v>
      </c>
      <c r="G7144" t="s">
        <v>188</v>
      </c>
      <c r="H7144" t="s">
        <v>429</v>
      </c>
      <c r="I7144" t="s">
        <v>240</v>
      </c>
      <c r="J7144" t="s">
        <v>288</v>
      </c>
      <c r="K7144" t="s">
        <v>430</v>
      </c>
      <c r="L7144" t="s">
        <v>237</v>
      </c>
      <c r="M7144" t="s">
        <v>368</v>
      </c>
      <c r="O7144" t="s">
        <v>264</v>
      </c>
      <c r="P7144">
        <v>2020</v>
      </c>
      <c r="Q7144">
        <v>0.54512576199999996</v>
      </c>
    </row>
    <row r="7145" spans="1:17" x14ac:dyDescent="0.25">
      <c r="A7145" t="s">
        <v>526</v>
      </c>
      <c r="B7145" t="s">
        <v>527</v>
      </c>
      <c r="C7145" t="s">
        <v>506</v>
      </c>
      <c r="D7145" t="s">
        <v>361</v>
      </c>
      <c r="E7145" t="s">
        <v>525</v>
      </c>
      <c r="F7145" t="s">
        <v>260</v>
      </c>
      <c r="G7145" t="s">
        <v>188</v>
      </c>
      <c r="H7145" t="s">
        <v>429</v>
      </c>
      <c r="I7145" t="s">
        <v>240</v>
      </c>
      <c r="J7145" t="s">
        <v>288</v>
      </c>
      <c r="K7145" t="s">
        <v>430</v>
      </c>
      <c r="L7145" t="s">
        <v>237</v>
      </c>
      <c r="M7145" t="s">
        <v>368</v>
      </c>
      <c r="O7145" t="s">
        <v>265</v>
      </c>
      <c r="P7145">
        <v>2020</v>
      </c>
      <c r="Q7145">
        <v>0.77106762100000004</v>
      </c>
    </row>
    <row r="7146" spans="1:17" x14ac:dyDescent="0.25">
      <c r="A7146" t="s">
        <v>526</v>
      </c>
      <c r="B7146" t="s">
        <v>527</v>
      </c>
      <c r="C7146" t="s">
        <v>506</v>
      </c>
      <c r="D7146" t="s">
        <v>361</v>
      </c>
      <c r="E7146" t="s">
        <v>525</v>
      </c>
      <c r="F7146" t="s">
        <v>260</v>
      </c>
      <c r="G7146" t="s">
        <v>188</v>
      </c>
      <c r="H7146" t="s">
        <v>429</v>
      </c>
      <c r="I7146" t="s">
        <v>240</v>
      </c>
      <c r="J7146" t="s">
        <v>288</v>
      </c>
      <c r="K7146" t="s">
        <v>430</v>
      </c>
      <c r="L7146" t="s">
        <v>237</v>
      </c>
      <c r="M7146" t="s">
        <v>368</v>
      </c>
      <c r="O7146" t="s">
        <v>194</v>
      </c>
      <c r="P7146">
        <v>2030</v>
      </c>
      <c r="Q7146">
        <v>0.62717859099999995</v>
      </c>
    </row>
    <row r="7147" spans="1:17" x14ac:dyDescent="0.25">
      <c r="A7147" t="s">
        <v>526</v>
      </c>
      <c r="B7147" t="s">
        <v>527</v>
      </c>
      <c r="C7147" t="s">
        <v>506</v>
      </c>
      <c r="D7147" t="s">
        <v>361</v>
      </c>
      <c r="E7147" t="s">
        <v>525</v>
      </c>
      <c r="F7147" t="s">
        <v>260</v>
      </c>
      <c r="G7147" t="s">
        <v>188</v>
      </c>
      <c r="H7147" t="s">
        <v>429</v>
      </c>
      <c r="I7147" t="s">
        <v>240</v>
      </c>
      <c r="J7147" t="s">
        <v>288</v>
      </c>
      <c r="K7147" t="s">
        <v>430</v>
      </c>
      <c r="L7147" t="s">
        <v>237</v>
      </c>
      <c r="M7147" t="s">
        <v>368</v>
      </c>
      <c r="O7147" t="s">
        <v>194</v>
      </c>
      <c r="P7147">
        <v>2050</v>
      </c>
      <c r="Q7147">
        <v>0.56994128499999996</v>
      </c>
    </row>
    <row r="7148" spans="1:17" x14ac:dyDescent="0.25">
      <c r="A7148" t="s">
        <v>526</v>
      </c>
      <c r="B7148" t="s">
        <v>527</v>
      </c>
      <c r="C7148" t="s">
        <v>506</v>
      </c>
      <c r="D7148" t="s">
        <v>361</v>
      </c>
      <c r="E7148" t="s">
        <v>525</v>
      </c>
      <c r="F7148" t="s">
        <v>260</v>
      </c>
      <c r="G7148" t="s">
        <v>188</v>
      </c>
      <c r="H7148" t="s">
        <v>429</v>
      </c>
      <c r="I7148" t="s">
        <v>240</v>
      </c>
      <c r="J7148" t="s">
        <v>288</v>
      </c>
      <c r="K7148" t="s">
        <v>430</v>
      </c>
      <c r="L7148" t="s">
        <v>237</v>
      </c>
      <c r="M7148" t="s">
        <v>368</v>
      </c>
      <c r="O7148" t="s">
        <v>264</v>
      </c>
      <c r="P7148">
        <v>2050</v>
      </c>
      <c r="Q7148">
        <v>0.45108209500000002</v>
      </c>
    </row>
    <row r="7149" spans="1:17" x14ac:dyDescent="0.25">
      <c r="A7149" t="s">
        <v>526</v>
      </c>
      <c r="B7149" t="s">
        <v>527</v>
      </c>
      <c r="C7149" t="s">
        <v>506</v>
      </c>
      <c r="D7149" t="s">
        <v>361</v>
      </c>
      <c r="E7149" t="s">
        <v>525</v>
      </c>
      <c r="F7149" t="s">
        <v>260</v>
      </c>
      <c r="G7149" t="s">
        <v>188</v>
      </c>
      <c r="H7149" t="s">
        <v>429</v>
      </c>
      <c r="I7149" t="s">
        <v>240</v>
      </c>
      <c r="J7149" t="s">
        <v>288</v>
      </c>
      <c r="K7149" t="s">
        <v>430</v>
      </c>
      <c r="L7149" t="s">
        <v>237</v>
      </c>
      <c r="M7149" t="s">
        <v>368</v>
      </c>
      <c r="O7149" t="s">
        <v>265</v>
      </c>
      <c r="P7149">
        <v>2050</v>
      </c>
      <c r="Q7149">
        <v>0.77718801000000004</v>
      </c>
    </row>
    <row r="7150" spans="1:17" x14ac:dyDescent="0.25">
      <c r="A7150" t="s">
        <v>526</v>
      </c>
      <c r="B7150" t="s">
        <v>527</v>
      </c>
      <c r="C7150" t="s">
        <v>506</v>
      </c>
      <c r="D7150" t="s">
        <v>361</v>
      </c>
      <c r="E7150" t="s">
        <v>525</v>
      </c>
      <c r="F7150" t="s">
        <v>260</v>
      </c>
      <c r="G7150" t="s">
        <v>188</v>
      </c>
      <c r="H7150" t="s">
        <v>431</v>
      </c>
      <c r="I7150" t="s">
        <v>240</v>
      </c>
      <c r="J7150" t="s">
        <v>290</v>
      </c>
      <c r="K7150" t="s">
        <v>430</v>
      </c>
      <c r="L7150" t="s">
        <v>237</v>
      </c>
      <c r="M7150" t="s">
        <v>368</v>
      </c>
      <c r="O7150" t="s">
        <v>194</v>
      </c>
      <c r="P7150">
        <v>2015</v>
      </c>
      <c r="Q7150">
        <v>0.41780303000000002</v>
      </c>
    </row>
    <row r="7151" spans="1:17" x14ac:dyDescent="0.25">
      <c r="A7151" t="s">
        <v>526</v>
      </c>
      <c r="B7151" t="s">
        <v>527</v>
      </c>
      <c r="C7151" t="s">
        <v>506</v>
      </c>
      <c r="D7151" t="s">
        <v>361</v>
      </c>
      <c r="E7151" t="s">
        <v>525</v>
      </c>
      <c r="F7151" t="s">
        <v>260</v>
      </c>
      <c r="G7151" t="s">
        <v>188</v>
      </c>
      <c r="H7151" t="s">
        <v>431</v>
      </c>
      <c r="I7151" t="s">
        <v>240</v>
      </c>
      <c r="J7151" t="s">
        <v>290</v>
      </c>
      <c r="K7151" t="s">
        <v>430</v>
      </c>
      <c r="L7151" t="s">
        <v>237</v>
      </c>
      <c r="M7151" t="s">
        <v>368</v>
      </c>
      <c r="O7151" t="s">
        <v>194</v>
      </c>
      <c r="P7151">
        <v>2020</v>
      </c>
      <c r="Q7151">
        <v>0.407461884</v>
      </c>
    </row>
    <row r="7152" spans="1:17" x14ac:dyDescent="0.25">
      <c r="A7152" t="s">
        <v>526</v>
      </c>
      <c r="B7152" t="s">
        <v>527</v>
      </c>
      <c r="C7152" t="s">
        <v>506</v>
      </c>
      <c r="D7152" t="s">
        <v>361</v>
      </c>
      <c r="E7152" t="s">
        <v>525</v>
      </c>
      <c r="F7152" t="s">
        <v>260</v>
      </c>
      <c r="G7152" t="s">
        <v>188</v>
      </c>
      <c r="H7152" t="s">
        <v>431</v>
      </c>
      <c r="I7152" t="s">
        <v>240</v>
      </c>
      <c r="J7152" t="s">
        <v>290</v>
      </c>
      <c r="K7152" t="s">
        <v>430</v>
      </c>
      <c r="L7152" t="s">
        <v>237</v>
      </c>
      <c r="M7152" t="s">
        <v>368</v>
      </c>
      <c r="O7152" t="s">
        <v>264</v>
      </c>
      <c r="P7152">
        <v>2020</v>
      </c>
      <c r="Q7152">
        <v>0.35513257599999998</v>
      </c>
    </row>
    <row r="7153" spans="1:17" x14ac:dyDescent="0.25">
      <c r="A7153" t="s">
        <v>526</v>
      </c>
      <c r="B7153" t="s">
        <v>527</v>
      </c>
      <c r="C7153" t="s">
        <v>506</v>
      </c>
      <c r="D7153" t="s">
        <v>361</v>
      </c>
      <c r="E7153" t="s">
        <v>525</v>
      </c>
      <c r="F7153" t="s">
        <v>260</v>
      </c>
      <c r="G7153" t="s">
        <v>188</v>
      </c>
      <c r="H7153" t="s">
        <v>431</v>
      </c>
      <c r="I7153" t="s">
        <v>240</v>
      </c>
      <c r="J7153" t="s">
        <v>290</v>
      </c>
      <c r="K7153" t="s">
        <v>430</v>
      </c>
      <c r="L7153" t="s">
        <v>237</v>
      </c>
      <c r="M7153" t="s">
        <v>368</v>
      </c>
      <c r="O7153" t="s">
        <v>265</v>
      </c>
      <c r="P7153">
        <v>2020</v>
      </c>
      <c r="Q7153">
        <v>0.48047348499999998</v>
      </c>
    </row>
    <row r="7154" spans="1:17" x14ac:dyDescent="0.25">
      <c r="A7154" t="s">
        <v>526</v>
      </c>
      <c r="B7154" t="s">
        <v>527</v>
      </c>
      <c r="C7154" t="s">
        <v>506</v>
      </c>
      <c r="D7154" t="s">
        <v>361</v>
      </c>
      <c r="E7154" t="s">
        <v>525</v>
      </c>
      <c r="F7154" t="s">
        <v>260</v>
      </c>
      <c r="G7154" t="s">
        <v>188</v>
      </c>
      <c r="H7154" t="s">
        <v>431</v>
      </c>
      <c r="I7154" t="s">
        <v>240</v>
      </c>
      <c r="J7154" t="s">
        <v>290</v>
      </c>
      <c r="K7154" t="s">
        <v>430</v>
      </c>
      <c r="L7154" t="s">
        <v>237</v>
      </c>
      <c r="M7154" t="s">
        <v>368</v>
      </c>
      <c r="O7154" t="s">
        <v>194</v>
      </c>
      <c r="P7154">
        <v>2030</v>
      </c>
      <c r="Q7154">
        <v>0.38754112600000001</v>
      </c>
    </row>
    <row r="7155" spans="1:17" x14ac:dyDescent="0.25">
      <c r="A7155" t="s">
        <v>526</v>
      </c>
      <c r="B7155" t="s">
        <v>527</v>
      </c>
      <c r="C7155" t="s">
        <v>506</v>
      </c>
      <c r="D7155" t="s">
        <v>361</v>
      </c>
      <c r="E7155" t="s">
        <v>525</v>
      </c>
      <c r="F7155" t="s">
        <v>260</v>
      </c>
      <c r="G7155" t="s">
        <v>188</v>
      </c>
      <c r="H7155" t="s">
        <v>431</v>
      </c>
      <c r="I7155" t="s">
        <v>240</v>
      </c>
      <c r="J7155" t="s">
        <v>290</v>
      </c>
      <c r="K7155" t="s">
        <v>430</v>
      </c>
      <c r="L7155" t="s">
        <v>237</v>
      </c>
      <c r="M7155" t="s">
        <v>368</v>
      </c>
      <c r="O7155" t="s">
        <v>194</v>
      </c>
      <c r="P7155">
        <v>2050</v>
      </c>
      <c r="Q7155">
        <v>0.35057376400000001</v>
      </c>
    </row>
    <row r="7156" spans="1:17" x14ac:dyDescent="0.25">
      <c r="A7156" t="s">
        <v>526</v>
      </c>
      <c r="B7156" t="s">
        <v>527</v>
      </c>
      <c r="C7156" t="s">
        <v>506</v>
      </c>
      <c r="D7156" t="s">
        <v>361</v>
      </c>
      <c r="E7156" t="s">
        <v>525</v>
      </c>
      <c r="F7156" t="s">
        <v>260</v>
      </c>
      <c r="G7156" t="s">
        <v>188</v>
      </c>
      <c r="H7156" t="s">
        <v>431</v>
      </c>
      <c r="I7156" t="s">
        <v>240</v>
      </c>
      <c r="J7156" t="s">
        <v>290</v>
      </c>
      <c r="K7156" t="s">
        <v>430</v>
      </c>
      <c r="L7156" t="s">
        <v>237</v>
      </c>
      <c r="M7156" t="s">
        <v>368</v>
      </c>
      <c r="O7156" t="s">
        <v>264</v>
      </c>
      <c r="P7156">
        <v>2050</v>
      </c>
      <c r="Q7156">
        <v>0.290655844</v>
      </c>
    </row>
    <row r="7157" spans="1:17" x14ac:dyDescent="0.25">
      <c r="A7157" t="s">
        <v>526</v>
      </c>
      <c r="B7157" t="s">
        <v>527</v>
      </c>
      <c r="C7157" t="s">
        <v>506</v>
      </c>
      <c r="D7157" t="s">
        <v>361</v>
      </c>
      <c r="E7157" t="s">
        <v>525</v>
      </c>
      <c r="F7157" t="s">
        <v>260</v>
      </c>
      <c r="G7157" t="s">
        <v>188</v>
      </c>
      <c r="H7157" t="s">
        <v>431</v>
      </c>
      <c r="I7157" t="s">
        <v>240</v>
      </c>
      <c r="J7157" t="s">
        <v>290</v>
      </c>
      <c r="K7157" t="s">
        <v>430</v>
      </c>
      <c r="L7157" t="s">
        <v>237</v>
      </c>
      <c r="M7157" t="s">
        <v>368</v>
      </c>
      <c r="O7157" t="s">
        <v>265</v>
      </c>
      <c r="P7157">
        <v>2050</v>
      </c>
      <c r="Q7157">
        <v>0.484426407</v>
      </c>
    </row>
    <row r="7158" spans="1:17" x14ac:dyDescent="0.25">
      <c r="A7158" t="s">
        <v>526</v>
      </c>
      <c r="B7158" t="s">
        <v>527</v>
      </c>
      <c r="C7158" t="s">
        <v>506</v>
      </c>
      <c r="D7158" t="s">
        <v>361</v>
      </c>
      <c r="E7158" t="s">
        <v>525</v>
      </c>
      <c r="F7158" t="s">
        <v>260</v>
      </c>
      <c r="G7158" t="s">
        <v>188</v>
      </c>
      <c r="H7158" t="s">
        <v>432</v>
      </c>
      <c r="I7158" t="s">
        <v>433</v>
      </c>
      <c r="J7158" t="s">
        <v>434</v>
      </c>
      <c r="K7158" t="s">
        <v>191</v>
      </c>
      <c r="M7158" t="s">
        <v>210</v>
      </c>
      <c r="N7158" t="s">
        <v>206</v>
      </c>
      <c r="O7158" t="s">
        <v>194</v>
      </c>
      <c r="P7158">
        <v>2015</v>
      </c>
      <c r="Q7158">
        <v>4.2201260339999998E-2</v>
      </c>
    </row>
    <row r="7159" spans="1:17" x14ac:dyDescent="0.25">
      <c r="A7159" t="s">
        <v>526</v>
      </c>
      <c r="B7159" t="s">
        <v>527</v>
      </c>
      <c r="C7159" t="s">
        <v>506</v>
      </c>
      <c r="D7159" t="s">
        <v>361</v>
      </c>
      <c r="E7159" t="s">
        <v>525</v>
      </c>
      <c r="F7159" t="s">
        <v>260</v>
      </c>
      <c r="G7159" t="s">
        <v>188</v>
      </c>
      <c r="H7159" t="s">
        <v>432</v>
      </c>
      <c r="I7159" t="s">
        <v>433</v>
      </c>
      <c r="J7159" t="s">
        <v>434</v>
      </c>
      <c r="K7159" t="s">
        <v>191</v>
      </c>
      <c r="M7159" t="s">
        <v>210</v>
      </c>
      <c r="N7159" t="s">
        <v>206</v>
      </c>
      <c r="O7159" t="s">
        <v>194</v>
      </c>
      <c r="P7159">
        <v>2020</v>
      </c>
      <c r="Q7159">
        <v>4.2201260339999998E-2</v>
      </c>
    </row>
    <row r="7160" spans="1:17" x14ac:dyDescent="0.25">
      <c r="A7160" t="s">
        <v>526</v>
      </c>
      <c r="B7160" t="s">
        <v>527</v>
      </c>
      <c r="C7160" t="s">
        <v>506</v>
      </c>
      <c r="D7160" t="s">
        <v>361</v>
      </c>
      <c r="E7160" t="s">
        <v>525</v>
      </c>
      <c r="F7160" t="s">
        <v>260</v>
      </c>
      <c r="G7160" t="s">
        <v>188</v>
      </c>
      <c r="H7160" t="s">
        <v>432</v>
      </c>
      <c r="I7160" t="s">
        <v>433</v>
      </c>
      <c r="J7160" t="s">
        <v>434</v>
      </c>
      <c r="K7160" t="s">
        <v>191</v>
      </c>
      <c r="M7160" t="s">
        <v>210</v>
      </c>
      <c r="N7160" t="s">
        <v>206</v>
      </c>
      <c r="O7160" t="s">
        <v>264</v>
      </c>
      <c r="P7160">
        <v>2020</v>
      </c>
      <c r="Q7160">
        <v>0.04</v>
      </c>
    </row>
    <row r="7161" spans="1:17" x14ac:dyDescent="0.25">
      <c r="A7161" t="s">
        <v>526</v>
      </c>
      <c r="B7161" t="s">
        <v>527</v>
      </c>
      <c r="C7161" t="s">
        <v>506</v>
      </c>
      <c r="D7161" t="s">
        <v>361</v>
      </c>
      <c r="E7161" t="s">
        <v>525</v>
      </c>
      <c r="F7161" t="s">
        <v>260</v>
      </c>
      <c r="G7161" t="s">
        <v>188</v>
      </c>
      <c r="H7161" t="s">
        <v>432</v>
      </c>
      <c r="I7161" t="s">
        <v>433</v>
      </c>
      <c r="J7161" t="s">
        <v>434</v>
      </c>
      <c r="K7161" t="s">
        <v>191</v>
      </c>
      <c r="M7161" t="s">
        <v>210</v>
      </c>
      <c r="N7161" t="s">
        <v>206</v>
      </c>
      <c r="O7161" t="s">
        <v>265</v>
      </c>
      <c r="P7161">
        <v>2020</v>
      </c>
      <c r="Q7161">
        <v>0.15</v>
      </c>
    </row>
    <row r="7162" spans="1:17" x14ac:dyDescent="0.25">
      <c r="A7162" t="s">
        <v>526</v>
      </c>
      <c r="B7162" t="s">
        <v>527</v>
      </c>
      <c r="C7162" t="s">
        <v>506</v>
      </c>
      <c r="D7162" t="s">
        <v>361</v>
      </c>
      <c r="E7162" t="s">
        <v>525</v>
      </c>
      <c r="F7162" t="s">
        <v>260</v>
      </c>
      <c r="G7162" t="s">
        <v>188</v>
      </c>
      <c r="H7162" t="s">
        <v>432</v>
      </c>
      <c r="I7162" t="s">
        <v>433</v>
      </c>
      <c r="J7162" t="s">
        <v>434</v>
      </c>
      <c r="K7162" t="s">
        <v>191</v>
      </c>
      <c r="M7162" t="s">
        <v>210</v>
      </c>
      <c r="N7162" t="s">
        <v>206</v>
      </c>
      <c r="O7162" t="s">
        <v>194</v>
      </c>
      <c r="P7162">
        <v>2030</v>
      </c>
      <c r="Q7162">
        <v>4.2197194069999999E-2</v>
      </c>
    </row>
    <row r="7163" spans="1:17" x14ac:dyDescent="0.25">
      <c r="A7163" t="s">
        <v>526</v>
      </c>
      <c r="B7163" t="s">
        <v>527</v>
      </c>
      <c r="C7163" t="s">
        <v>506</v>
      </c>
      <c r="D7163" t="s">
        <v>361</v>
      </c>
      <c r="E7163" t="s">
        <v>525</v>
      </c>
      <c r="F7163" t="s">
        <v>260</v>
      </c>
      <c r="G7163" t="s">
        <v>188</v>
      </c>
      <c r="H7163" t="s">
        <v>432</v>
      </c>
      <c r="I7163" t="s">
        <v>433</v>
      </c>
      <c r="J7163" t="s">
        <v>434</v>
      </c>
      <c r="K7163" t="s">
        <v>191</v>
      </c>
      <c r="M7163" t="s">
        <v>210</v>
      </c>
      <c r="N7163" t="s">
        <v>206</v>
      </c>
      <c r="O7163" t="s">
        <v>194</v>
      </c>
      <c r="P7163">
        <v>2050</v>
      </c>
      <c r="Q7163">
        <v>4.2197194069999999E-2</v>
      </c>
    </row>
    <row r="7164" spans="1:17" x14ac:dyDescent="0.25">
      <c r="A7164" t="s">
        <v>526</v>
      </c>
      <c r="B7164" t="s">
        <v>527</v>
      </c>
      <c r="C7164" t="s">
        <v>506</v>
      </c>
      <c r="D7164" t="s">
        <v>361</v>
      </c>
      <c r="E7164" t="s">
        <v>525</v>
      </c>
      <c r="F7164" t="s">
        <v>260</v>
      </c>
      <c r="G7164" t="s">
        <v>188</v>
      </c>
      <c r="H7164" t="s">
        <v>432</v>
      </c>
      <c r="I7164" t="s">
        <v>433</v>
      </c>
      <c r="J7164" t="s">
        <v>434</v>
      </c>
      <c r="K7164" t="s">
        <v>191</v>
      </c>
      <c r="M7164" t="s">
        <v>210</v>
      </c>
      <c r="N7164" t="s">
        <v>206</v>
      </c>
      <c r="O7164" t="s">
        <v>264</v>
      </c>
      <c r="P7164">
        <v>2050</v>
      </c>
      <c r="Q7164">
        <v>0.04</v>
      </c>
    </row>
    <row r="7165" spans="1:17" x14ac:dyDescent="0.25">
      <c r="A7165" t="s">
        <v>526</v>
      </c>
      <c r="B7165" t="s">
        <v>527</v>
      </c>
      <c r="C7165" t="s">
        <v>506</v>
      </c>
      <c r="D7165" t="s">
        <v>361</v>
      </c>
      <c r="E7165" t="s">
        <v>525</v>
      </c>
      <c r="F7165" t="s">
        <v>260</v>
      </c>
      <c r="G7165" t="s">
        <v>188</v>
      </c>
      <c r="H7165" t="s">
        <v>432</v>
      </c>
      <c r="I7165" t="s">
        <v>433</v>
      </c>
      <c r="J7165" t="s">
        <v>434</v>
      </c>
      <c r="K7165" t="s">
        <v>191</v>
      </c>
      <c r="M7165" t="s">
        <v>210</v>
      </c>
      <c r="N7165" t="s">
        <v>206</v>
      </c>
      <c r="O7165" t="s">
        <v>265</v>
      </c>
      <c r="P7165">
        <v>2050</v>
      </c>
      <c r="Q7165">
        <v>0.15</v>
      </c>
    </row>
    <row r="7166" spans="1:17" x14ac:dyDescent="0.25">
      <c r="A7166" t="s">
        <v>526</v>
      </c>
      <c r="B7166" t="s">
        <v>527</v>
      </c>
      <c r="C7166" t="s">
        <v>506</v>
      </c>
      <c r="D7166" t="s">
        <v>361</v>
      </c>
      <c r="E7166" t="s">
        <v>525</v>
      </c>
      <c r="F7166" t="s">
        <v>260</v>
      </c>
      <c r="G7166" t="s">
        <v>188</v>
      </c>
      <c r="H7166" t="s">
        <v>436</v>
      </c>
      <c r="I7166" t="s">
        <v>436</v>
      </c>
      <c r="M7166" t="s">
        <v>395</v>
      </c>
      <c r="O7166" t="s">
        <v>194</v>
      </c>
      <c r="P7166">
        <v>2015</v>
      </c>
      <c r="Q7166">
        <v>1</v>
      </c>
    </row>
    <row r="7167" spans="1:17" x14ac:dyDescent="0.25">
      <c r="A7167" t="s">
        <v>526</v>
      </c>
      <c r="B7167" t="s">
        <v>527</v>
      </c>
      <c r="C7167" t="s">
        <v>506</v>
      </c>
      <c r="D7167" t="s">
        <v>361</v>
      </c>
      <c r="E7167" t="s">
        <v>525</v>
      </c>
      <c r="F7167" t="s">
        <v>260</v>
      </c>
      <c r="G7167" t="s">
        <v>188</v>
      </c>
      <c r="H7167" t="s">
        <v>436</v>
      </c>
      <c r="I7167" t="s">
        <v>436</v>
      </c>
      <c r="M7167" t="s">
        <v>395</v>
      </c>
      <c r="O7167" t="s">
        <v>194</v>
      </c>
      <c r="P7167">
        <v>2020</v>
      </c>
      <c r="Q7167">
        <v>1</v>
      </c>
    </row>
    <row r="7168" spans="1:17" x14ac:dyDescent="0.25">
      <c r="A7168" t="s">
        <v>526</v>
      </c>
      <c r="B7168" t="s">
        <v>527</v>
      </c>
      <c r="C7168" t="s">
        <v>506</v>
      </c>
      <c r="D7168" t="s">
        <v>361</v>
      </c>
      <c r="E7168" t="s">
        <v>525</v>
      </c>
      <c r="F7168" t="s">
        <v>260</v>
      </c>
      <c r="G7168" t="s">
        <v>188</v>
      </c>
      <c r="H7168" t="s">
        <v>436</v>
      </c>
      <c r="I7168" t="s">
        <v>436</v>
      </c>
      <c r="M7168" t="s">
        <v>395</v>
      </c>
      <c r="O7168" t="s">
        <v>264</v>
      </c>
      <c r="P7168">
        <v>2020</v>
      </c>
      <c r="Q7168">
        <v>0</v>
      </c>
    </row>
    <row r="7169" spans="1:17" x14ac:dyDescent="0.25">
      <c r="A7169" t="s">
        <v>526</v>
      </c>
      <c r="B7169" t="s">
        <v>527</v>
      </c>
      <c r="C7169" t="s">
        <v>506</v>
      </c>
      <c r="D7169" t="s">
        <v>361</v>
      </c>
      <c r="E7169" t="s">
        <v>525</v>
      </c>
      <c r="F7169" t="s">
        <v>260</v>
      </c>
      <c r="G7169" t="s">
        <v>188</v>
      </c>
      <c r="H7169" t="s">
        <v>436</v>
      </c>
      <c r="I7169" t="s">
        <v>436</v>
      </c>
      <c r="M7169" t="s">
        <v>395</v>
      </c>
      <c r="O7169" t="s">
        <v>265</v>
      </c>
      <c r="P7169">
        <v>2020</v>
      </c>
      <c r="Q7169">
        <v>1</v>
      </c>
    </row>
    <row r="7170" spans="1:17" x14ac:dyDescent="0.25">
      <c r="A7170" t="s">
        <v>526</v>
      </c>
      <c r="B7170" t="s">
        <v>527</v>
      </c>
      <c r="C7170" t="s">
        <v>506</v>
      </c>
      <c r="D7170" t="s">
        <v>361</v>
      </c>
      <c r="E7170" t="s">
        <v>525</v>
      </c>
      <c r="F7170" t="s">
        <v>260</v>
      </c>
      <c r="G7170" t="s">
        <v>188</v>
      </c>
      <c r="H7170" t="s">
        <v>436</v>
      </c>
      <c r="I7170" t="s">
        <v>436</v>
      </c>
      <c r="M7170" t="s">
        <v>395</v>
      </c>
      <c r="O7170" t="s">
        <v>194</v>
      </c>
      <c r="P7170">
        <v>2030</v>
      </c>
      <c r="Q7170">
        <v>1</v>
      </c>
    </row>
    <row r="7171" spans="1:17" x14ac:dyDescent="0.25">
      <c r="A7171" t="s">
        <v>526</v>
      </c>
      <c r="B7171" t="s">
        <v>527</v>
      </c>
      <c r="C7171" t="s">
        <v>506</v>
      </c>
      <c r="D7171" t="s">
        <v>361</v>
      </c>
      <c r="E7171" t="s">
        <v>525</v>
      </c>
      <c r="F7171" t="s">
        <v>260</v>
      </c>
      <c r="G7171" t="s">
        <v>188</v>
      </c>
      <c r="H7171" t="s">
        <v>436</v>
      </c>
      <c r="I7171" t="s">
        <v>436</v>
      </c>
      <c r="M7171" t="s">
        <v>395</v>
      </c>
      <c r="O7171" t="s">
        <v>194</v>
      </c>
      <c r="P7171">
        <v>2050</v>
      </c>
      <c r="Q7171">
        <v>1</v>
      </c>
    </row>
    <row r="7172" spans="1:17" x14ac:dyDescent="0.25">
      <c r="A7172" t="s">
        <v>526</v>
      </c>
      <c r="B7172" t="s">
        <v>527</v>
      </c>
      <c r="C7172" t="s">
        <v>506</v>
      </c>
      <c r="D7172" t="s">
        <v>361</v>
      </c>
      <c r="E7172" t="s">
        <v>525</v>
      </c>
      <c r="F7172" t="s">
        <v>260</v>
      </c>
      <c r="G7172" t="s">
        <v>188</v>
      </c>
      <c r="H7172" t="s">
        <v>436</v>
      </c>
      <c r="I7172" t="s">
        <v>436</v>
      </c>
      <c r="M7172" t="s">
        <v>395</v>
      </c>
      <c r="O7172" t="s">
        <v>264</v>
      </c>
      <c r="P7172">
        <v>2050</v>
      </c>
      <c r="Q7172">
        <v>0</v>
      </c>
    </row>
    <row r="7173" spans="1:17" x14ac:dyDescent="0.25">
      <c r="A7173" t="s">
        <v>526</v>
      </c>
      <c r="B7173" t="s">
        <v>527</v>
      </c>
      <c r="C7173" t="s">
        <v>506</v>
      </c>
      <c r="D7173" t="s">
        <v>361</v>
      </c>
      <c r="E7173" t="s">
        <v>525</v>
      </c>
      <c r="F7173" t="s">
        <v>260</v>
      </c>
      <c r="G7173" t="s">
        <v>188</v>
      </c>
      <c r="H7173" t="s">
        <v>436</v>
      </c>
      <c r="I7173" t="s">
        <v>436</v>
      </c>
      <c r="M7173" t="s">
        <v>395</v>
      </c>
      <c r="O7173" t="s">
        <v>265</v>
      </c>
      <c r="P7173">
        <v>2050</v>
      </c>
      <c r="Q7173">
        <v>1</v>
      </c>
    </row>
    <row r="7174" spans="1:17" x14ac:dyDescent="0.25">
      <c r="A7174" t="s">
        <v>526</v>
      </c>
      <c r="B7174" t="s">
        <v>527</v>
      </c>
      <c r="C7174" t="s">
        <v>506</v>
      </c>
      <c r="D7174" t="s">
        <v>361</v>
      </c>
      <c r="E7174" t="s">
        <v>525</v>
      </c>
      <c r="F7174" t="s">
        <v>260</v>
      </c>
      <c r="G7174" t="s">
        <v>188</v>
      </c>
      <c r="H7174" t="s">
        <v>338</v>
      </c>
      <c r="I7174" t="s">
        <v>234</v>
      </c>
      <c r="J7174" t="s">
        <v>235</v>
      </c>
      <c r="K7174" t="s">
        <v>325</v>
      </c>
      <c r="L7174" t="s">
        <v>237</v>
      </c>
      <c r="M7174" t="s">
        <v>238</v>
      </c>
      <c r="O7174" t="s">
        <v>194</v>
      </c>
      <c r="P7174">
        <v>2015</v>
      </c>
      <c r="Q7174">
        <v>39700</v>
      </c>
    </row>
    <row r="7175" spans="1:17" x14ac:dyDescent="0.25">
      <c r="A7175" t="s">
        <v>526</v>
      </c>
      <c r="B7175" t="s">
        <v>527</v>
      </c>
      <c r="C7175" t="s">
        <v>506</v>
      </c>
      <c r="D7175" t="s">
        <v>361</v>
      </c>
      <c r="E7175" t="s">
        <v>525</v>
      </c>
      <c r="F7175" t="s">
        <v>260</v>
      </c>
      <c r="G7175" t="s">
        <v>188</v>
      </c>
      <c r="H7175" t="s">
        <v>338</v>
      </c>
      <c r="I7175" t="s">
        <v>234</v>
      </c>
      <c r="J7175" t="s">
        <v>235</v>
      </c>
      <c r="K7175" t="s">
        <v>325</v>
      </c>
      <c r="L7175" t="s">
        <v>237</v>
      </c>
      <c r="M7175" t="s">
        <v>238</v>
      </c>
      <c r="O7175" t="s">
        <v>194</v>
      </c>
      <c r="P7175">
        <v>2020</v>
      </c>
      <c r="Q7175">
        <v>38500</v>
      </c>
    </row>
    <row r="7176" spans="1:17" x14ac:dyDescent="0.25">
      <c r="A7176" t="s">
        <v>526</v>
      </c>
      <c r="B7176" t="s">
        <v>527</v>
      </c>
      <c r="C7176" t="s">
        <v>506</v>
      </c>
      <c r="D7176" t="s">
        <v>361</v>
      </c>
      <c r="E7176" t="s">
        <v>525</v>
      </c>
      <c r="F7176" t="s">
        <v>260</v>
      </c>
      <c r="G7176" t="s">
        <v>188</v>
      </c>
      <c r="H7176" t="s">
        <v>338</v>
      </c>
      <c r="I7176" t="s">
        <v>234</v>
      </c>
      <c r="J7176" t="s">
        <v>235</v>
      </c>
      <c r="K7176" t="s">
        <v>325</v>
      </c>
      <c r="L7176" t="s">
        <v>237</v>
      </c>
      <c r="M7176" t="s">
        <v>238</v>
      </c>
      <c r="O7176" t="s">
        <v>264</v>
      </c>
      <c r="P7176">
        <v>2020</v>
      </c>
      <c r="Q7176">
        <v>32500</v>
      </c>
    </row>
    <row r="7177" spans="1:17" x14ac:dyDescent="0.25">
      <c r="A7177" t="s">
        <v>526</v>
      </c>
      <c r="B7177" t="s">
        <v>527</v>
      </c>
      <c r="C7177" t="s">
        <v>506</v>
      </c>
      <c r="D7177" t="s">
        <v>361</v>
      </c>
      <c r="E7177" t="s">
        <v>525</v>
      </c>
      <c r="F7177" t="s">
        <v>260</v>
      </c>
      <c r="G7177" t="s">
        <v>188</v>
      </c>
      <c r="H7177" t="s">
        <v>338</v>
      </c>
      <c r="I7177" t="s">
        <v>234</v>
      </c>
      <c r="J7177" t="s">
        <v>235</v>
      </c>
      <c r="K7177" t="s">
        <v>325</v>
      </c>
      <c r="L7177" t="s">
        <v>237</v>
      </c>
      <c r="M7177" t="s">
        <v>238</v>
      </c>
      <c r="O7177" t="s">
        <v>265</v>
      </c>
      <c r="P7177">
        <v>2020</v>
      </c>
      <c r="Q7177">
        <v>44600</v>
      </c>
    </row>
    <row r="7178" spans="1:17" x14ac:dyDescent="0.25">
      <c r="A7178" t="s">
        <v>526</v>
      </c>
      <c r="B7178" t="s">
        <v>527</v>
      </c>
      <c r="C7178" t="s">
        <v>506</v>
      </c>
      <c r="D7178" t="s">
        <v>361</v>
      </c>
      <c r="E7178" t="s">
        <v>525</v>
      </c>
      <c r="F7178" t="s">
        <v>260</v>
      </c>
      <c r="G7178" t="s">
        <v>188</v>
      </c>
      <c r="H7178" t="s">
        <v>338</v>
      </c>
      <c r="I7178" t="s">
        <v>234</v>
      </c>
      <c r="J7178" t="s">
        <v>235</v>
      </c>
      <c r="K7178" t="s">
        <v>325</v>
      </c>
      <c r="L7178" t="s">
        <v>237</v>
      </c>
      <c r="M7178" t="s">
        <v>238</v>
      </c>
      <c r="O7178" t="s">
        <v>194</v>
      </c>
      <c r="P7178">
        <v>2030</v>
      </c>
      <c r="Q7178">
        <v>36300</v>
      </c>
    </row>
    <row r="7179" spans="1:17" x14ac:dyDescent="0.25">
      <c r="A7179" t="s">
        <v>526</v>
      </c>
      <c r="B7179" t="s">
        <v>527</v>
      </c>
      <c r="C7179" t="s">
        <v>506</v>
      </c>
      <c r="D7179" t="s">
        <v>361</v>
      </c>
      <c r="E7179" t="s">
        <v>525</v>
      </c>
      <c r="F7179" t="s">
        <v>260</v>
      </c>
      <c r="G7179" t="s">
        <v>188</v>
      </c>
      <c r="H7179" t="s">
        <v>338</v>
      </c>
      <c r="I7179" t="s">
        <v>234</v>
      </c>
      <c r="J7179" t="s">
        <v>235</v>
      </c>
      <c r="K7179" t="s">
        <v>325</v>
      </c>
      <c r="L7179" t="s">
        <v>237</v>
      </c>
      <c r="M7179" t="s">
        <v>238</v>
      </c>
      <c r="O7179" t="s">
        <v>194</v>
      </c>
      <c r="P7179">
        <v>2050</v>
      </c>
      <c r="Q7179">
        <v>32400</v>
      </c>
    </row>
    <row r="7180" spans="1:17" x14ac:dyDescent="0.25">
      <c r="A7180" t="s">
        <v>526</v>
      </c>
      <c r="B7180" t="s">
        <v>527</v>
      </c>
      <c r="C7180" t="s">
        <v>506</v>
      </c>
      <c r="D7180" t="s">
        <v>361</v>
      </c>
      <c r="E7180" t="s">
        <v>525</v>
      </c>
      <c r="F7180" t="s">
        <v>260</v>
      </c>
      <c r="G7180" t="s">
        <v>188</v>
      </c>
      <c r="H7180" t="s">
        <v>338</v>
      </c>
      <c r="I7180" t="s">
        <v>234</v>
      </c>
      <c r="J7180" t="s">
        <v>235</v>
      </c>
      <c r="K7180" t="s">
        <v>325</v>
      </c>
      <c r="L7180" t="s">
        <v>237</v>
      </c>
      <c r="M7180" t="s">
        <v>238</v>
      </c>
      <c r="O7180" t="s">
        <v>264</v>
      </c>
      <c r="P7180">
        <v>2050</v>
      </c>
      <c r="Q7180">
        <v>24900</v>
      </c>
    </row>
    <row r="7181" spans="1:17" x14ac:dyDescent="0.25">
      <c r="A7181" t="s">
        <v>526</v>
      </c>
      <c r="B7181" t="s">
        <v>527</v>
      </c>
      <c r="C7181" t="s">
        <v>506</v>
      </c>
      <c r="D7181" t="s">
        <v>361</v>
      </c>
      <c r="E7181" t="s">
        <v>525</v>
      </c>
      <c r="F7181" t="s">
        <v>260</v>
      </c>
      <c r="G7181" t="s">
        <v>188</v>
      </c>
      <c r="H7181" t="s">
        <v>338</v>
      </c>
      <c r="I7181" t="s">
        <v>234</v>
      </c>
      <c r="J7181" t="s">
        <v>235</v>
      </c>
      <c r="K7181" t="s">
        <v>325</v>
      </c>
      <c r="L7181" t="s">
        <v>237</v>
      </c>
      <c r="M7181" t="s">
        <v>238</v>
      </c>
      <c r="O7181" t="s">
        <v>265</v>
      </c>
      <c r="P7181">
        <v>2050</v>
      </c>
      <c r="Q7181">
        <v>41900</v>
      </c>
    </row>
    <row r="7182" spans="1:17" x14ac:dyDescent="0.25">
      <c r="A7182" t="s">
        <v>526</v>
      </c>
      <c r="B7182" t="s">
        <v>527</v>
      </c>
      <c r="C7182" t="s">
        <v>506</v>
      </c>
      <c r="D7182" t="s">
        <v>361</v>
      </c>
      <c r="E7182" t="s">
        <v>525</v>
      </c>
      <c r="F7182" t="s">
        <v>260</v>
      </c>
      <c r="G7182" t="s">
        <v>188</v>
      </c>
      <c r="H7182" t="s">
        <v>441</v>
      </c>
      <c r="I7182" t="s">
        <v>441</v>
      </c>
      <c r="M7182" t="s">
        <v>395</v>
      </c>
      <c r="O7182" t="s">
        <v>194</v>
      </c>
      <c r="P7182">
        <v>2015</v>
      </c>
      <c r="Q7182">
        <v>1</v>
      </c>
    </row>
    <row r="7183" spans="1:17" x14ac:dyDescent="0.25">
      <c r="A7183" t="s">
        <v>526</v>
      </c>
      <c r="B7183" t="s">
        <v>527</v>
      </c>
      <c r="C7183" t="s">
        <v>506</v>
      </c>
      <c r="D7183" t="s">
        <v>361</v>
      </c>
      <c r="E7183" t="s">
        <v>525</v>
      </c>
      <c r="F7183" t="s">
        <v>260</v>
      </c>
      <c r="G7183" t="s">
        <v>188</v>
      </c>
      <c r="H7183" t="s">
        <v>441</v>
      </c>
      <c r="I7183" t="s">
        <v>441</v>
      </c>
      <c r="M7183" t="s">
        <v>395</v>
      </c>
      <c r="O7183" t="s">
        <v>194</v>
      </c>
      <c r="P7183">
        <v>2020</v>
      </c>
      <c r="Q7183">
        <v>1</v>
      </c>
    </row>
    <row r="7184" spans="1:17" x14ac:dyDescent="0.25">
      <c r="A7184" t="s">
        <v>526</v>
      </c>
      <c r="B7184" t="s">
        <v>527</v>
      </c>
      <c r="C7184" t="s">
        <v>506</v>
      </c>
      <c r="D7184" t="s">
        <v>361</v>
      </c>
      <c r="E7184" t="s">
        <v>525</v>
      </c>
      <c r="F7184" t="s">
        <v>260</v>
      </c>
      <c r="G7184" t="s">
        <v>188</v>
      </c>
      <c r="H7184" t="s">
        <v>441</v>
      </c>
      <c r="I7184" t="s">
        <v>441</v>
      </c>
      <c r="M7184" t="s">
        <v>395</v>
      </c>
      <c r="O7184" t="s">
        <v>264</v>
      </c>
      <c r="P7184">
        <v>2020</v>
      </c>
      <c r="Q7184">
        <v>0</v>
      </c>
    </row>
    <row r="7185" spans="1:17" x14ac:dyDescent="0.25">
      <c r="A7185" t="s">
        <v>526</v>
      </c>
      <c r="B7185" t="s">
        <v>527</v>
      </c>
      <c r="C7185" t="s">
        <v>506</v>
      </c>
      <c r="D7185" t="s">
        <v>361</v>
      </c>
      <c r="E7185" t="s">
        <v>525</v>
      </c>
      <c r="F7185" t="s">
        <v>260</v>
      </c>
      <c r="G7185" t="s">
        <v>188</v>
      </c>
      <c r="H7185" t="s">
        <v>441</v>
      </c>
      <c r="I7185" t="s">
        <v>441</v>
      </c>
      <c r="M7185" t="s">
        <v>395</v>
      </c>
      <c r="O7185" t="s">
        <v>265</v>
      </c>
      <c r="P7185">
        <v>2020</v>
      </c>
      <c r="Q7185">
        <v>1</v>
      </c>
    </row>
    <row r="7186" spans="1:17" x14ac:dyDescent="0.25">
      <c r="A7186" t="s">
        <v>526</v>
      </c>
      <c r="B7186" t="s">
        <v>527</v>
      </c>
      <c r="C7186" t="s">
        <v>506</v>
      </c>
      <c r="D7186" t="s">
        <v>361</v>
      </c>
      <c r="E7186" t="s">
        <v>525</v>
      </c>
      <c r="F7186" t="s">
        <v>260</v>
      </c>
      <c r="G7186" t="s">
        <v>188</v>
      </c>
      <c r="H7186" t="s">
        <v>441</v>
      </c>
      <c r="I7186" t="s">
        <v>441</v>
      </c>
      <c r="M7186" t="s">
        <v>395</v>
      </c>
      <c r="O7186" t="s">
        <v>194</v>
      </c>
      <c r="P7186">
        <v>2030</v>
      </c>
      <c r="Q7186">
        <v>1</v>
      </c>
    </row>
    <row r="7187" spans="1:17" x14ac:dyDescent="0.25">
      <c r="A7187" t="s">
        <v>526</v>
      </c>
      <c r="B7187" t="s">
        <v>527</v>
      </c>
      <c r="C7187" t="s">
        <v>506</v>
      </c>
      <c r="D7187" t="s">
        <v>361</v>
      </c>
      <c r="E7187" t="s">
        <v>525</v>
      </c>
      <c r="F7187" t="s">
        <v>260</v>
      </c>
      <c r="G7187" t="s">
        <v>188</v>
      </c>
      <c r="H7187" t="s">
        <v>441</v>
      </c>
      <c r="I7187" t="s">
        <v>441</v>
      </c>
      <c r="M7187" t="s">
        <v>395</v>
      </c>
      <c r="O7187" t="s">
        <v>194</v>
      </c>
      <c r="P7187">
        <v>2050</v>
      </c>
      <c r="Q7187">
        <v>1</v>
      </c>
    </row>
    <row r="7188" spans="1:17" x14ac:dyDescent="0.25">
      <c r="A7188" t="s">
        <v>526</v>
      </c>
      <c r="B7188" t="s">
        <v>527</v>
      </c>
      <c r="C7188" t="s">
        <v>506</v>
      </c>
      <c r="D7188" t="s">
        <v>361</v>
      </c>
      <c r="E7188" t="s">
        <v>525</v>
      </c>
      <c r="F7188" t="s">
        <v>260</v>
      </c>
      <c r="G7188" t="s">
        <v>188</v>
      </c>
      <c r="H7188" t="s">
        <v>441</v>
      </c>
      <c r="I7188" t="s">
        <v>441</v>
      </c>
      <c r="M7188" t="s">
        <v>395</v>
      </c>
      <c r="O7188" t="s">
        <v>264</v>
      </c>
      <c r="P7188">
        <v>2050</v>
      </c>
      <c r="Q7188">
        <v>0</v>
      </c>
    </row>
    <row r="7189" spans="1:17" x14ac:dyDescent="0.25">
      <c r="A7189" t="s">
        <v>526</v>
      </c>
      <c r="B7189" t="s">
        <v>527</v>
      </c>
      <c r="C7189" t="s">
        <v>506</v>
      </c>
      <c r="D7189" t="s">
        <v>361</v>
      </c>
      <c r="E7189" t="s">
        <v>525</v>
      </c>
      <c r="F7189" t="s">
        <v>260</v>
      </c>
      <c r="G7189" t="s">
        <v>188</v>
      </c>
      <c r="H7189" t="s">
        <v>441</v>
      </c>
      <c r="I7189" t="s">
        <v>441</v>
      </c>
      <c r="M7189" t="s">
        <v>395</v>
      </c>
      <c r="O7189" t="s">
        <v>265</v>
      </c>
      <c r="P7189">
        <v>2050</v>
      </c>
      <c r="Q7189">
        <v>1</v>
      </c>
    </row>
    <row r="7190" spans="1:17" x14ac:dyDescent="0.25">
      <c r="A7190" t="s">
        <v>526</v>
      </c>
      <c r="B7190" t="s">
        <v>527</v>
      </c>
      <c r="C7190" t="s">
        <v>506</v>
      </c>
      <c r="D7190" t="s">
        <v>361</v>
      </c>
      <c r="E7190" t="s">
        <v>525</v>
      </c>
      <c r="F7190" t="s">
        <v>260</v>
      </c>
      <c r="G7190" t="s">
        <v>188</v>
      </c>
      <c r="H7190" t="s">
        <v>499</v>
      </c>
      <c r="I7190" t="s">
        <v>500</v>
      </c>
      <c r="K7190" t="s">
        <v>501</v>
      </c>
      <c r="L7190" t="s">
        <v>237</v>
      </c>
      <c r="M7190" t="s">
        <v>368</v>
      </c>
      <c r="O7190" t="s">
        <v>194</v>
      </c>
      <c r="P7190">
        <v>2015</v>
      </c>
      <c r="Q7190">
        <v>6.5000000000000002E-2</v>
      </c>
    </row>
    <row r="7191" spans="1:17" x14ac:dyDescent="0.25">
      <c r="A7191" t="s">
        <v>526</v>
      </c>
      <c r="B7191" t="s">
        <v>527</v>
      </c>
      <c r="C7191" t="s">
        <v>506</v>
      </c>
      <c r="D7191" t="s">
        <v>361</v>
      </c>
      <c r="E7191" t="s">
        <v>525</v>
      </c>
      <c r="F7191" t="s">
        <v>260</v>
      </c>
      <c r="G7191" t="s">
        <v>188</v>
      </c>
      <c r="H7191" t="s">
        <v>499</v>
      </c>
      <c r="I7191" t="s">
        <v>500</v>
      </c>
      <c r="K7191" t="s">
        <v>501</v>
      </c>
      <c r="L7191" t="s">
        <v>237</v>
      </c>
      <c r="M7191" t="s">
        <v>368</v>
      </c>
      <c r="O7191" t="s">
        <v>194</v>
      </c>
      <c r="P7191">
        <v>2020</v>
      </c>
      <c r="Q7191">
        <v>6.3391168999999997E-2</v>
      </c>
    </row>
    <row r="7192" spans="1:17" x14ac:dyDescent="0.25">
      <c r="A7192" t="s">
        <v>526</v>
      </c>
      <c r="B7192" t="s">
        <v>527</v>
      </c>
      <c r="C7192" t="s">
        <v>506</v>
      </c>
      <c r="D7192" t="s">
        <v>361</v>
      </c>
      <c r="E7192" t="s">
        <v>525</v>
      </c>
      <c r="F7192" t="s">
        <v>260</v>
      </c>
      <c r="G7192" t="s">
        <v>188</v>
      </c>
      <c r="H7192" t="s">
        <v>499</v>
      </c>
      <c r="I7192" t="s">
        <v>500</v>
      </c>
      <c r="K7192" t="s">
        <v>501</v>
      </c>
      <c r="L7192" t="s">
        <v>237</v>
      </c>
      <c r="M7192" t="s">
        <v>368</v>
      </c>
      <c r="O7192" t="s">
        <v>264</v>
      </c>
      <c r="P7192">
        <v>2020</v>
      </c>
      <c r="Q7192">
        <v>5.525E-2</v>
      </c>
    </row>
    <row r="7193" spans="1:17" x14ac:dyDescent="0.25">
      <c r="A7193" t="s">
        <v>526</v>
      </c>
      <c r="B7193" t="s">
        <v>527</v>
      </c>
      <c r="C7193" t="s">
        <v>506</v>
      </c>
      <c r="D7193" t="s">
        <v>361</v>
      </c>
      <c r="E7193" t="s">
        <v>525</v>
      </c>
      <c r="F7193" t="s">
        <v>260</v>
      </c>
      <c r="G7193" t="s">
        <v>188</v>
      </c>
      <c r="H7193" t="s">
        <v>499</v>
      </c>
      <c r="I7193" t="s">
        <v>500</v>
      </c>
      <c r="K7193" t="s">
        <v>501</v>
      </c>
      <c r="L7193" t="s">
        <v>237</v>
      </c>
      <c r="M7193" t="s">
        <v>368</v>
      </c>
      <c r="O7193" t="s">
        <v>265</v>
      </c>
      <c r="P7193">
        <v>2020</v>
      </c>
      <c r="Q7193">
        <v>7.4749999999999997E-2</v>
      </c>
    </row>
    <row r="7194" spans="1:17" x14ac:dyDescent="0.25">
      <c r="A7194" t="s">
        <v>526</v>
      </c>
      <c r="B7194" t="s">
        <v>527</v>
      </c>
      <c r="C7194" t="s">
        <v>506</v>
      </c>
      <c r="D7194" t="s">
        <v>361</v>
      </c>
      <c r="E7194" t="s">
        <v>525</v>
      </c>
      <c r="F7194" t="s">
        <v>260</v>
      </c>
      <c r="G7194" t="s">
        <v>188</v>
      </c>
      <c r="H7194" t="s">
        <v>499</v>
      </c>
      <c r="I7194" t="s">
        <v>500</v>
      </c>
      <c r="K7194" t="s">
        <v>501</v>
      </c>
      <c r="L7194" t="s">
        <v>237</v>
      </c>
      <c r="M7194" t="s">
        <v>368</v>
      </c>
      <c r="O7194" t="s">
        <v>194</v>
      </c>
      <c r="P7194">
        <v>2030</v>
      </c>
      <c r="Q7194">
        <v>6.0291983E-2</v>
      </c>
    </row>
    <row r="7195" spans="1:17" x14ac:dyDescent="0.25">
      <c r="A7195" t="s">
        <v>526</v>
      </c>
      <c r="B7195" t="s">
        <v>527</v>
      </c>
      <c r="C7195" t="s">
        <v>506</v>
      </c>
      <c r="D7195" t="s">
        <v>361</v>
      </c>
      <c r="E7195" t="s">
        <v>525</v>
      </c>
      <c r="F7195" t="s">
        <v>260</v>
      </c>
      <c r="G7195" t="s">
        <v>188</v>
      </c>
      <c r="H7195" t="s">
        <v>499</v>
      </c>
      <c r="I7195" t="s">
        <v>500</v>
      </c>
      <c r="K7195" t="s">
        <v>501</v>
      </c>
      <c r="L7195" t="s">
        <v>237</v>
      </c>
      <c r="M7195" t="s">
        <v>368</v>
      </c>
      <c r="O7195" t="s">
        <v>194</v>
      </c>
      <c r="P7195">
        <v>2050</v>
      </c>
      <c r="Q7195">
        <v>5.4540760000000001E-2</v>
      </c>
    </row>
    <row r="7196" spans="1:17" x14ac:dyDescent="0.25">
      <c r="A7196" t="s">
        <v>526</v>
      </c>
      <c r="B7196" t="s">
        <v>527</v>
      </c>
      <c r="C7196" t="s">
        <v>506</v>
      </c>
      <c r="D7196" t="s">
        <v>361</v>
      </c>
      <c r="E7196" t="s">
        <v>525</v>
      </c>
      <c r="F7196" t="s">
        <v>260</v>
      </c>
      <c r="G7196" t="s">
        <v>188</v>
      </c>
      <c r="H7196" t="s">
        <v>499</v>
      </c>
      <c r="I7196" t="s">
        <v>500</v>
      </c>
      <c r="K7196" t="s">
        <v>501</v>
      </c>
      <c r="L7196" t="s">
        <v>237</v>
      </c>
      <c r="M7196" t="s">
        <v>368</v>
      </c>
      <c r="O7196" t="s">
        <v>264</v>
      </c>
      <c r="P7196">
        <v>2050</v>
      </c>
      <c r="Q7196">
        <v>4.5218987000000002E-2</v>
      </c>
    </row>
    <row r="7197" spans="1:17" x14ac:dyDescent="0.25">
      <c r="A7197" t="s">
        <v>526</v>
      </c>
      <c r="B7197" t="s">
        <v>527</v>
      </c>
      <c r="C7197" t="s">
        <v>506</v>
      </c>
      <c r="D7197" t="s">
        <v>361</v>
      </c>
      <c r="E7197" t="s">
        <v>525</v>
      </c>
      <c r="F7197" t="s">
        <v>260</v>
      </c>
      <c r="G7197" t="s">
        <v>188</v>
      </c>
      <c r="H7197" t="s">
        <v>499</v>
      </c>
      <c r="I7197" t="s">
        <v>500</v>
      </c>
      <c r="K7197" t="s">
        <v>501</v>
      </c>
      <c r="L7197" t="s">
        <v>237</v>
      </c>
      <c r="M7197" t="s">
        <v>368</v>
      </c>
      <c r="O7197" t="s">
        <v>265</v>
      </c>
      <c r="P7197">
        <v>2050</v>
      </c>
      <c r="Q7197">
        <v>7.5364978999999999E-2</v>
      </c>
    </row>
    <row r="7198" spans="1:17" x14ac:dyDescent="0.25">
      <c r="A7198" t="s">
        <v>526</v>
      </c>
      <c r="B7198" t="s">
        <v>527</v>
      </c>
      <c r="C7198" t="s">
        <v>506</v>
      </c>
      <c r="D7198" t="s">
        <v>361</v>
      </c>
      <c r="E7198" t="s">
        <v>525</v>
      </c>
      <c r="F7198" t="s">
        <v>260</v>
      </c>
      <c r="G7198" t="s">
        <v>188</v>
      </c>
      <c r="H7198" t="s">
        <v>442</v>
      </c>
      <c r="I7198" t="s">
        <v>443</v>
      </c>
      <c r="J7198" t="s">
        <v>351</v>
      </c>
      <c r="K7198" t="s">
        <v>191</v>
      </c>
      <c r="M7198" t="s">
        <v>502</v>
      </c>
      <c r="N7198" t="s">
        <v>206</v>
      </c>
      <c r="O7198" t="s">
        <v>194</v>
      </c>
      <c r="P7198">
        <v>2015</v>
      </c>
      <c r="Q7198">
        <v>0.70348151660000002</v>
      </c>
    </row>
    <row r="7199" spans="1:17" x14ac:dyDescent="0.25">
      <c r="A7199" t="s">
        <v>526</v>
      </c>
      <c r="B7199" t="s">
        <v>527</v>
      </c>
      <c r="C7199" t="s">
        <v>506</v>
      </c>
      <c r="D7199" t="s">
        <v>361</v>
      </c>
      <c r="E7199" t="s">
        <v>525</v>
      </c>
      <c r="F7199" t="s">
        <v>260</v>
      </c>
      <c r="G7199" t="s">
        <v>188</v>
      </c>
      <c r="H7199" t="s">
        <v>442</v>
      </c>
      <c r="I7199" t="s">
        <v>443</v>
      </c>
      <c r="J7199" t="s">
        <v>351</v>
      </c>
      <c r="K7199" t="s">
        <v>191</v>
      </c>
      <c r="M7199" t="s">
        <v>502</v>
      </c>
      <c r="N7199" t="s">
        <v>206</v>
      </c>
      <c r="O7199" t="s">
        <v>194</v>
      </c>
      <c r="P7199">
        <v>2020</v>
      </c>
      <c r="Q7199">
        <v>0.70348151680000004</v>
      </c>
    </row>
    <row r="7200" spans="1:17" x14ac:dyDescent="0.25">
      <c r="A7200" t="s">
        <v>526</v>
      </c>
      <c r="B7200" t="s">
        <v>527</v>
      </c>
      <c r="C7200" t="s">
        <v>506</v>
      </c>
      <c r="D7200" t="s">
        <v>361</v>
      </c>
      <c r="E7200" t="s">
        <v>525</v>
      </c>
      <c r="F7200" t="s">
        <v>260</v>
      </c>
      <c r="G7200" t="s">
        <v>188</v>
      </c>
      <c r="H7200" t="s">
        <v>442</v>
      </c>
      <c r="I7200" t="s">
        <v>443</v>
      </c>
      <c r="J7200" t="s">
        <v>351</v>
      </c>
      <c r="K7200" t="s">
        <v>191</v>
      </c>
      <c r="M7200" t="s">
        <v>502</v>
      </c>
      <c r="N7200" t="s">
        <v>206</v>
      </c>
      <c r="O7200" t="s">
        <v>264</v>
      </c>
      <c r="P7200">
        <v>2020</v>
      </c>
      <c r="Q7200">
        <v>0.49</v>
      </c>
    </row>
    <row r="7201" spans="1:17" x14ac:dyDescent="0.25">
      <c r="A7201" t="s">
        <v>526</v>
      </c>
      <c r="B7201" t="s">
        <v>527</v>
      </c>
      <c r="C7201" t="s">
        <v>506</v>
      </c>
      <c r="D7201" t="s">
        <v>361</v>
      </c>
      <c r="E7201" t="s">
        <v>525</v>
      </c>
      <c r="F7201" t="s">
        <v>260</v>
      </c>
      <c r="G7201" t="s">
        <v>188</v>
      </c>
      <c r="H7201" t="s">
        <v>442</v>
      </c>
      <c r="I7201" t="s">
        <v>443</v>
      </c>
      <c r="J7201" t="s">
        <v>351</v>
      </c>
      <c r="K7201" t="s">
        <v>191</v>
      </c>
      <c r="M7201" t="s">
        <v>502</v>
      </c>
      <c r="N7201" t="s">
        <v>206</v>
      </c>
      <c r="O7201" t="s">
        <v>265</v>
      </c>
      <c r="P7201">
        <v>2020</v>
      </c>
      <c r="Q7201">
        <v>0.73</v>
      </c>
    </row>
    <row r="7202" spans="1:17" x14ac:dyDescent="0.25">
      <c r="A7202" t="s">
        <v>526</v>
      </c>
      <c r="B7202" t="s">
        <v>527</v>
      </c>
      <c r="C7202" t="s">
        <v>506</v>
      </c>
      <c r="D7202" t="s">
        <v>361</v>
      </c>
      <c r="E7202" t="s">
        <v>525</v>
      </c>
      <c r="F7202" t="s">
        <v>260</v>
      </c>
      <c r="G7202" t="s">
        <v>188</v>
      </c>
      <c r="H7202" t="s">
        <v>442</v>
      </c>
      <c r="I7202" t="s">
        <v>443</v>
      </c>
      <c r="J7202" t="s">
        <v>351</v>
      </c>
      <c r="K7202" t="s">
        <v>191</v>
      </c>
      <c r="M7202" t="s">
        <v>502</v>
      </c>
      <c r="N7202" t="s">
        <v>206</v>
      </c>
      <c r="O7202" t="s">
        <v>194</v>
      </c>
      <c r="P7202">
        <v>2030</v>
      </c>
      <c r="Q7202">
        <v>0.7025656991</v>
      </c>
    </row>
    <row r="7203" spans="1:17" x14ac:dyDescent="0.25">
      <c r="A7203" t="s">
        <v>526</v>
      </c>
      <c r="B7203" t="s">
        <v>527</v>
      </c>
      <c r="C7203" t="s">
        <v>506</v>
      </c>
      <c r="D7203" t="s">
        <v>361</v>
      </c>
      <c r="E7203" t="s">
        <v>525</v>
      </c>
      <c r="F7203" t="s">
        <v>260</v>
      </c>
      <c r="G7203" t="s">
        <v>188</v>
      </c>
      <c r="H7203" t="s">
        <v>442</v>
      </c>
      <c r="I7203" t="s">
        <v>443</v>
      </c>
      <c r="J7203" t="s">
        <v>351</v>
      </c>
      <c r="K7203" t="s">
        <v>191</v>
      </c>
      <c r="M7203" t="s">
        <v>502</v>
      </c>
      <c r="N7203" t="s">
        <v>206</v>
      </c>
      <c r="O7203" t="s">
        <v>194</v>
      </c>
      <c r="P7203">
        <v>2050</v>
      </c>
      <c r="Q7203">
        <v>0.70256569980000005</v>
      </c>
    </row>
    <row r="7204" spans="1:17" x14ac:dyDescent="0.25">
      <c r="A7204" t="s">
        <v>526</v>
      </c>
      <c r="B7204" t="s">
        <v>527</v>
      </c>
      <c r="C7204" t="s">
        <v>506</v>
      </c>
      <c r="D7204" t="s">
        <v>361</v>
      </c>
      <c r="E7204" t="s">
        <v>525</v>
      </c>
      <c r="F7204" t="s">
        <v>260</v>
      </c>
      <c r="G7204" t="s">
        <v>188</v>
      </c>
      <c r="H7204" t="s">
        <v>442</v>
      </c>
      <c r="I7204" t="s">
        <v>443</v>
      </c>
      <c r="J7204" t="s">
        <v>351</v>
      </c>
      <c r="K7204" t="s">
        <v>191</v>
      </c>
      <c r="M7204" t="s">
        <v>502</v>
      </c>
      <c r="N7204" t="s">
        <v>206</v>
      </c>
      <c r="O7204" t="s">
        <v>264</v>
      </c>
      <c r="P7204">
        <v>2050</v>
      </c>
      <c r="Q7204">
        <v>0.49</v>
      </c>
    </row>
    <row r="7205" spans="1:17" x14ac:dyDescent="0.25">
      <c r="A7205" t="s">
        <v>526</v>
      </c>
      <c r="B7205" t="s">
        <v>527</v>
      </c>
      <c r="C7205" t="s">
        <v>506</v>
      </c>
      <c r="D7205" t="s">
        <v>361</v>
      </c>
      <c r="E7205" t="s">
        <v>525</v>
      </c>
      <c r="F7205" t="s">
        <v>260</v>
      </c>
      <c r="G7205" t="s">
        <v>188</v>
      </c>
      <c r="H7205" t="s">
        <v>442</v>
      </c>
      <c r="I7205" t="s">
        <v>443</v>
      </c>
      <c r="J7205" t="s">
        <v>351</v>
      </c>
      <c r="K7205" t="s">
        <v>191</v>
      </c>
      <c r="M7205" t="s">
        <v>502</v>
      </c>
      <c r="N7205" t="s">
        <v>206</v>
      </c>
      <c r="O7205" t="s">
        <v>265</v>
      </c>
      <c r="P7205">
        <v>2050</v>
      </c>
      <c r="Q7205">
        <v>0.72</v>
      </c>
    </row>
    <row r="7206" spans="1:17" x14ac:dyDescent="0.25">
      <c r="A7206" t="s">
        <v>526</v>
      </c>
      <c r="B7206" t="s">
        <v>527</v>
      </c>
      <c r="C7206" t="s">
        <v>506</v>
      </c>
      <c r="D7206" t="s">
        <v>361</v>
      </c>
      <c r="E7206" t="s">
        <v>525</v>
      </c>
      <c r="F7206" t="s">
        <v>260</v>
      </c>
      <c r="G7206" t="s">
        <v>188</v>
      </c>
      <c r="H7206" t="s">
        <v>444</v>
      </c>
      <c r="I7206" t="s">
        <v>443</v>
      </c>
      <c r="J7206" t="s">
        <v>209</v>
      </c>
      <c r="K7206" t="s">
        <v>191</v>
      </c>
      <c r="M7206" t="s">
        <v>502</v>
      </c>
      <c r="N7206" t="s">
        <v>206</v>
      </c>
      <c r="O7206" t="s">
        <v>194</v>
      </c>
      <c r="P7206">
        <v>2015</v>
      </c>
      <c r="Q7206">
        <v>0.68871233629999995</v>
      </c>
    </row>
    <row r="7207" spans="1:17" x14ac:dyDescent="0.25">
      <c r="A7207" t="s">
        <v>526</v>
      </c>
      <c r="B7207" t="s">
        <v>527</v>
      </c>
      <c r="C7207" t="s">
        <v>506</v>
      </c>
      <c r="D7207" t="s">
        <v>361</v>
      </c>
      <c r="E7207" t="s">
        <v>525</v>
      </c>
      <c r="F7207" t="s">
        <v>260</v>
      </c>
      <c r="G7207" t="s">
        <v>188</v>
      </c>
      <c r="H7207" t="s">
        <v>444</v>
      </c>
      <c r="I7207" t="s">
        <v>443</v>
      </c>
      <c r="J7207" t="s">
        <v>209</v>
      </c>
      <c r="K7207" t="s">
        <v>191</v>
      </c>
      <c r="M7207" t="s">
        <v>502</v>
      </c>
      <c r="N7207" t="s">
        <v>206</v>
      </c>
      <c r="O7207" t="s">
        <v>194</v>
      </c>
      <c r="P7207">
        <v>2020</v>
      </c>
      <c r="Q7207">
        <v>0.68871233649999997</v>
      </c>
    </row>
    <row r="7208" spans="1:17" x14ac:dyDescent="0.25">
      <c r="A7208" t="s">
        <v>526</v>
      </c>
      <c r="B7208" t="s">
        <v>527</v>
      </c>
      <c r="C7208" t="s">
        <v>506</v>
      </c>
      <c r="D7208" t="s">
        <v>361</v>
      </c>
      <c r="E7208" t="s">
        <v>525</v>
      </c>
      <c r="F7208" t="s">
        <v>260</v>
      </c>
      <c r="G7208" t="s">
        <v>188</v>
      </c>
      <c r="H7208" t="s">
        <v>444</v>
      </c>
      <c r="I7208" t="s">
        <v>443</v>
      </c>
      <c r="J7208" t="s">
        <v>209</v>
      </c>
      <c r="K7208" t="s">
        <v>191</v>
      </c>
      <c r="M7208" t="s">
        <v>502</v>
      </c>
      <c r="N7208" t="s">
        <v>206</v>
      </c>
      <c r="O7208" t="s">
        <v>264</v>
      </c>
      <c r="P7208">
        <v>2020</v>
      </c>
      <c r="Q7208">
        <v>0.47</v>
      </c>
    </row>
    <row r="7209" spans="1:17" x14ac:dyDescent="0.25">
      <c r="A7209" t="s">
        <v>526</v>
      </c>
      <c r="B7209" t="s">
        <v>527</v>
      </c>
      <c r="C7209" t="s">
        <v>506</v>
      </c>
      <c r="D7209" t="s">
        <v>361</v>
      </c>
      <c r="E7209" t="s">
        <v>525</v>
      </c>
      <c r="F7209" t="s">
        <v>260</v>
      </c>
      <c r="G7209" t="s">
        <v>188</v>
      </c>
      <c r="H7209" t="s">
        <v>444</v>
      </c>
      <c r="I7209" t="s">
        <v>443</v>
      </c>
      <c r="J7209" t="s">
        <v>209</v>
      </c>
      <c r="K7209" t="s">
        <v>191</v>
      </c>
      <c r="M7209" t="s">
        <v>502</v>
      </c>
      <c r="N7209" t="s">
        <v>206</v>
      </c>
      <c r="O7209" t="s">
        <v>265</v>
      </c>
      <c r="P7209">
        <v>2020</v>
      </c>
      <c r="Q7209">
        <v>0.71</v>
      </c>
    </row>
    <row r="7210" spans="1:17" x14ac:dyDescent="0.25">
      <c r="A7210" t="s">
        <v>526</v>
      </c>
      <c r="B7210" t="s">
        <v>527</v>
      </c>
      <c r="C7210" t="s">
        <v>506</v>
      </c>
      <c r="D7210" t="s">
        <v>361</v>
      </c>
      <c r="E7210" t="s">
        <v>525</v>
      </c>
      <c r="F7210" t="s">
        <v>260</v>
      </c>
      <c r="G7210" t="s">
        <v>188</v>
      </c>
      <c r="H7210" t="s">
        <v>444</v>
      </c>
      <c r="I7210" t="s">
        <v>443</v>
      </c>
      <c r="J7210" t="s">
        <v>209</v>
      </c>
      <c r="K7210" t="s">
        <v>191</v>
      </c>
      <c r="M7210" t="s">
        <v>502</v>
      </c>
      <c r="N7210" t="s">
        <v>206</v>
      </c>
      <c r="O7210" t="s">
        <v>194</v>
      </c>
      <c r="P7210">
        <v>2030</v>
      </c>
      <c r="Q7210">
        <v>0.68774987139999999</v>
      </c>
    </row>
    <row r="7211" spans="1:17" x14ac:dyDescent="0.25">
      <c r="A7211" t="s">
        <v>526</v>
      </c>
      <c r="B7211" t="s">
        <v>527</v>
      </c>
      <c r="C7211" t="s">
        <v>506</v>
      </c>
      <c r="D7211" t="s">
        <v>361</v>
      </c>
      <c r="E7211" t="s">
        <v>525</v>
      </c>
      <c r="F7211" t="s">
        <v>260</v>
      </c>
      <c r="G7211" t="s">
        <v>188</v>
      </c>
      <c r="H7211" t="s">
        <v>444</v>
      </c>
      <c r="I7211" t="s">
        <v>443</v>
      </c>
      <c r="J7211" t="s">
        <v>209</v>
      </c>
      <c r="K7211" t="s">
        <v>191</v>
      </c>
      <c r="M7211" t="s">
        <v>502</v>
      </c>
      <c r="N7211" t="s">
        <v>206</v>
      </c>
      <c r="O7211" t="s">
        <v>194</v>
      </c>
      <c r="P7211">
        <v>2050</v>
      </c>
      <c r="Q7211">
        <v>0.68774987210000005</v>
      </c>
    </row>
    <row r="7212" spans="1:17" x14ac:dyDescent="0.25">
      <c r="A7212" t="s">
        <v>526</v>
      </c>
      <c r="B7212" t="s">
        <v>527</v>
      </c>
      <c r="C7212" t="s">
        <v>506</v>
      </c>
      <c r="D7212" t="s">
        <v>361</v>
      </c>
      <c r="E7212" t="s">
        <v>525</v>
      </c>
      <c r="F7212" t="s">
        <v>260</v>
      </c>
      <c r="G7212" t="s">
        <v>188</v>
      </c>
      <c r="H7212" t="s">
        <v>444</v>
      </c>
      <c r="I7212" t="s">
        <v>443</v>
      </c>
      <c r="J7212" t="s">
        <v>209</v>
      </c>
      <c r="K7212" t="s">
        <v>191</v>
      </c>
      <c r="M7212" t="s">
        <v>502</v>
      </c>
      <c r="N7212" t="s">
        <v>206</v>
      </c>
      <c r="O7212" t="s">
        <v>264</v>
      </c>
      <c r="P7212">
        <v>2050</v>
      </c>
      <c r="Q7212">
        <v>0.46</v>
      </c>
    </row>
    <row r="7213" spans="1:17" x14ac:dyDescent="0.25">
      <c r="A7213" t="s">
        <v>526</v>
      </c>
      <c r="B7213" t="s">
        <v>527</v>
      </c>
      <c r="C7213" t="s">
        <v>506</v>
      </c>
      <c r="D7213" t="s">
        <v>361</v>
      </c>
      <c r="E7213" t="s">
        <v>525</v>
      </c>
      <c r="F7213" t="s">
        <v>260</v>
      </c>
      <c r="G7213" t="s">
        <v>188</v>
      </c>
      <c r="H7213" t="s">
        <v>444</v>
      </c>
      <c r="I7213" t="s">
        <v>443</v>
      </c>
      <c r="J7213" t="s">
        <v>209</v>
      </c>
      <c r="K7213" t="s">
        <v>191</v>
      </c>
      <c r="M7213" t="s">
        <v>502</v>
      </c>
      <c r="N7213" t="s">
        <v>206</v>
      </c>
      <c r="O7213" t="s">
        <v>265</v>
      </c>
      <c r="P7213">
        <v>2050</v>
      </c>
      <c r="Q7213">
        <v>0.7</v>
      </c>
    </row>
    <row r="7214" spans="1:17" x14ac:dyDescent="0.25">
      <c r="A7214" t="s">
        <v>526</v>
      </c>
      <c r="B7214" t="s">
        <v>527</v>
      </c>
      <c r="C7214" t="s">
        <v>506</v>
      </c>
      <c r="D7214" t="s">
        <v>361</v>
      </c>
      <c r="E7214" t="s">
        <v>525</v>
      </c>
      <c r="F7214" t="s">
        <v>260</v>
      </c>
      <c r="G7214" t="s">
        <v>188</v>
      </c>
      <c r="H7214" t="s">
        <v>448</v>
      </c>
      <c r="I7214" t="s">
        <v>240</v>
      </c>
      <c r="J7214" t="s">
        <v>235</v>
      </c>
      <c r="K7214" t="s">
        <v>430</v>
      </c>
      <c r="L7214" t="s">
        <v>237</v>
      </c>
      <c r="M7214" t="s">
        <v>497</v>
      </c>
      <c r="N7214" t="s">
        <v>206</v>
      </c>
      <c r="O7214" t="s">
        <v>194</v>
      </c>
      <c r="P7214">
        <v>2015</v>
      </c>
      <c r="Q7214">
        <v>1.0918367330000001</v>
      </c>
    </row>
    <row r="7215" spans="1:17" x14ac:dyDescent="0.25">
      <c r="A7215" t="s">
        <v>526</v>
      </c>
      <c r="B7215" t="s">
        <v>527</v>
      </c>
      <c r="C7215" t="s">
        <v>506</v>
      </c>
      <c r="D7215" t="s">
        <v>361</v>
      </c>
      <c r="E7215" t="s">
        <v>525</v>
      </c>
      <c r="F7215" t="s">
        <v>260</v>
      </c>
      <c r="G7215" t="s">
        <v>188</v>
      </c>
      <c r="H7215" t="s">
        <v>448</v>
      </c>
      <c r="I7215" t="s">
        <v>240</v>
      </c>
      <c r="J7215" t="s">
        <v>235</v>
      </c>
      <c r="K7215" t="s">
        <v>430</v>
      </c>
      <c r="L7215" t="s">
        <v>237</v>
      </c>
      <c r="M7215" t="s">
        <v>497</v>
      </c>
      <c r="N7215" t="s">
        <v>206</v>
      </c>
      <c r="O7215" t="s">
        <v>194</v>
      </c>
      <c r="P7215">
        <v>2020</v>
      </c>
      <c r="Q7215">
        <v>1.065484184</v>
      </c>
    </row>
    <row r="7216" spans="1:17" x14ac:dyDescent="0.25">
      <c r="A7216" t="s">
        <v>526</v>
      </c>
      <c r="B7216" t="s">
        <v>527</v>
      </c>
      <c r="C7216" t="s">
        <v>506</v>
      </c>
      <c r="D7216" t="s">
        <v>361</v>
      </c>
      <c r="E7216" t="s">
        <v>525</v>
      </c>
      <c r="F7216" t="s">
        <v>260</v>
      </c>
      <c r="G7216" t="s">
        <v>188</v>
      </c>
      <c r="H7216" t="s">
        <v>448</v>
      </c>
      <c r="I7216" t="s">
        <v>240</v>
      </c>
      <c r="J7216" t="s">
        <v>235</v>
      </c>
      <c r="K7216" t="s">
        <v>430</v>
      </c>
      <c r="L7216" t="s">
        <v>237</v>
      </c>
      <c r="M7216" t="s">
        <v>497</v>
      </c>
      <c r="N7216" t="s">
        <v>206</v>
      </c>
      <c r="O7216" t="s">
        <v>264</v>
      </c>
      <c r="P7216">
        <v>2020</v>
      </c>
      <c r="Q7216">
        <v>0.90025833799999999</v>
      </c>
    </row>
    <row r="7217" spans="1:17" x14ac:dyDescent="0.25">
      <c r="A7217" t="s">
        <v>526</v>
      </c>
      <c r="B7217" t="s">
        <v>527</v>
      </c>
      <c r="C7217" t="s">
        <v>506</v>
      </c>
      <c r="D7217" t="s">
        <v>361</v>
      </c>
      <c r="E7217" t="s">
        <v>525</v>
      </c>
      <c r="F7217" t="s">
        <v>260</v>
      </c>
      <c r="G7217" t="s">
        <v>188</v>
      </c>
      <c r="H7217" t="s">
        <v>448</v>
      </c>
      <c r="I7217" t="s">
        <v>240</v>
      </c>
      <c r="J7217" t="s">
        <v>235</v>
      </c>
      <c r="K7217" t="s">
        <v>430</v>
      </c>
      <c r="L7217" t="s">
        <v>237</v>
      </c>
      <c r="M7217" t="s">
        <v>497</v>
      </c>
      <c r="N7217" t="s">
        <v>206</v>
      </c>
      <c r="O7217" t="s">
        <v>265</v>
      </c>
      <c r="P7217">
        <v>2020</v>
      </c>
      <c r="Q7217">
        <v>1.2515411059999999</v>
      </c>
    </row>
    <row r="7218" spans="1:17" x14ac:dyDescent="0.25">
      <c r="A7218" t="s">
        <v>526</v>
      </c>
      <c r="B7218" t="s">
        <v>527</v>
      </c>
      <c r="C7218" t="s">
        <v>506</v>
      </c>
      <c r="D7218" t="s">
        <v>361</v>
      </c>
      <c r="E7218" t="s">
        <v>525</v>
      </c>
      <c r="F7218" t="s">
        <v>260</v>
      </c>
      <c r="G7218" t="s">
        <v>188</v>
      </c>
      <c r="H7218" t="s">
        <v>448</v>
      </c>
      <c r="I7218" t="s">
        <v>240</v>
      </c>
      <c r="J7218" t="s">
        <v>235</v>
      </c>
      <c r="K7218" t="s">
        <v>430</v>
      </c>
      <c r="L7218" t="s">
        <v>237</v>
      </c>
      <c r="M7218" t="s">
        <v>497</v>
      </c>
      <c r="N7218" t="s">
        <v>206</v>
      </c>
      <c r="O7218" t="s">
        <v>194</v>
      </c>
      <c r="P7218">
        <v>2030</v>
      </c>
      <c r="Q7218">
        <v>1.014719717</v>
      </c>
    </row>
    <row r="7219" spans="1:17" x14ac:dyDescent="0.25">
      <c r="A7219" t="s">
        <v>526</v>
      </c>
      <c r="B7219" t="s">
        <v>527</v>
      </c>
      <c r="C7219" t="s">
        <v>506</v>
      </c>
      <c r="D7219" t="s">
        <v>361</v>
      </c>
      <c r="E7219" t="s">
        <v>525</v>
      </c>
      <c r="F7219" t="s">
        <v>260</v>
      </c>
      <c r="G7219" t="s">
        <v>188</v>
      </c>
      <c r="H7219" t="s">
        <v>448</v>
      </c>
      <c r="I7219" t="s">
        <v>240</v>
      </c>
      <c r="J7219" t="s">
        <v>235</v>
      </c>
      <c r="K7219" t="s">
        <v>430</v>
      </c>
      <c r="L7219" t="s">
        <v>237</v>
      </c>
      <c r="M7219" t="s">
        <v>497</v>
      </c>
      <c r="N7219" t="s">
        <v>206</v>
      </c>
      <c r="O7219" t="s">
        <v>194</v>
      </c>
      <c r="P7219">
        <v>2050</v>
      </c>
      <c r="Q7219">
        <v>0.92051504900000003</v>
      </c>
    </row>
    <row r="7220" spans="1:17" x14ac:dyDescent="0.25">
      <c r="A7220" t="s">
        <v>526</v>
      </c>
      <c r="B7220" t="s">
        <v>527</v>
      </c>
      <c r="C7220" t="s">
        <v>506</v>
      </c>
      <c r="D7220" t="s">
        <v>361</v>
      </c>
      <c r="E7220" t="s">
        <v>525</v>
      </c>
      <c r="F7220" t="s">
        <v>260</v>
      </c>
      <c r="G7220" t="s">
        <v>188</v>
      </c>
      <c r="H7220" t="s">
        <v>448</v>
      </c>
      <c r="I7220" t="s">
        <v>240</v>
      </c>
      <c r="J7220" t="s">
        <v>235</v>
      </c>
      <c r="K7220" t="s">
        <v>430</v>
      </c>
      <c r="L7220" t="s">
        <v>237</v>
      </c>
      <c r="M7220" t="s">
        <v>497</v>
      </c>
      <c r="N7220" t="s">
        <v>206</v>
      </c>
      <c r="O7220" t="s">
        <v>264</v>
      </c>
      <c r="P7220">
        <v>2050</v>
      </c>
      <c r="Q7220">
        <v>0.74173793899999996</v>
      </c>
    </row>
    <row r="7221" spans="1:17" x14ac:dyDescent="0.25">
      <c r="A7221" t="s">
        <v>526</v>
      </c>
      <c r="B7221" t="s">
        <v>527</v>
      </c>
      <c r="C7221" t="s">
        <v>506</v>
      </c>
      <c r="D7221" t="s">
        <v>361</v>
      </c>
      <c r="E7221" t="s">
        <v>525</v>
      </c>
      <c r="F7221" t="s">
        <v>260</v>
      </c>
      <c r="G7221" t="s">
        <v>188</v>
      </c>
      <c r="H7221" t="s">
        <v>448</v>
      </c>
      <c r="I7221" t="s">
        <v>240</v>
      </c>
      <c r="J7221" t="s">
        <v>235</v>
      </c>
      <c r="K7221" t="s">
        <v>430</v>
      </c>
      <c r="L7221" t="s">
        <v>237</v>
      </c>
      <c r="M7221" t="s">
        <v>497</v>
      </c>
      <c r="N7221" t="s">
        <v>206</v>
      </c>
      <c r="O7221" t="s">
        <v>265</v>
      </c>
      <c r="P7221">
        <v>2050</v>
      </c>
      <c r="Q7221">
        <v>1.261614418</v>
      </c>
    </row>
    <row r="7222" spans="1:17" x14ac:dyDescent="0.25">
      <c r="A7222" t="s">
        <v>526</v>
      </c>
      <c r="B7222" t="s">
        <v>527</v>
      </c>
      <c r="C7222" t="s">
        <v>506</v>
      </c>
      <c r="D7222" t="s">
        <v>361</v>
      </c>
      <c r="E7222" t="s">
        <v>525</v>
      </c>
      <c r="F7222" t="s">
        <v>260</v>
      </c>
      <c r="G7222" t="s">
        <v>188</v>
      </c>
      <c r="H7222" t="s">
        <v>451</v>
      </c>
      <c r="I7222" t="s">
        <v>452</v>
      </c>
      <c r="K7222" t="s">
        <v>453</v>
      </c>
      <c r="M7222" t="s">
        <v>503</v>
      </c>
      <c r="O7222" t="s">
        <v>194</v>
      </c>
      <c r="P7222">
        <v>2015</v>
      </c>
      <c r="Q7222">
        <v>5.7895583287054797E-2</v>
      </c>
    </row>
    <row r="7223" spans="1:17" x14ac:dyDescent="0.25">
      <c r="A7223" t="s">
        <v>526</v>
      </c>
      <c r="B7223" t="s">
        <v>527</v>
      </c>
      <c r="C7223" t="s">
        <v>506</v>
      </c>
      <c r="D7223" t="s">
        <v>361</v>
      </c>
      <c r="E7223" t="s">
        <v>525</v>
      </c>
      <c r="F7223" t="s">
        <v>260</v>
      </c>
      <c r="G7223" t="s">
        <v>188</v>
      </c>
      <c r="H7223" t="s">
        <v>451</v>
      </c>
      <c r="I7223" t="s">
        <v>452</v>
      </c>
      <c r="K7223" t="s">
        <v>453</v>
      </c>
      <c r="M7223" t="s">
        <v>503</v>
      </c>
      <c r="O7223" t="s">
        <v>194</v>
      </c>
      <c r="P7223">
        <v>2020</v>
      </c>
      <c r="Q7223">
        <v>5.7895583287054797E-2</v>
      </c>
    </row>
    <row r="7224" spans="1:17" x14ac:dyDescent="0.25">
      <c r="A7224" t="s">
        <v>526</v>
      </c>
      <c r="B7224" t="s">
        <v>527</v>
      </c>
      <c r="C7224" t="s">
        <v>506</v>
      </c>
      <c r="D7224" t="s">
        <v>361</v>
      </c>
      <c r="E7224" t="s">
        <v>525</v>
      </c>
      <c r="F7224" t="s">
        <v>260</v>
      </c>
      <c r="G7224" t="s">
        <v>188</v>
      </c>
      <c r="H7224" t="s">
        <v>451</v>
      </c>
      <c r="I7224" t="s">
        <v>452</v>
      </c>
      <c r="K7224" t="s">
        <v>453</v>
      </c>
      <c r="M7224" t="s">
        <v>503</v>
      </c>
      <c r="O7224" t="s">
        <v>264</v>
      </c>
      <c r="P7224">
        <v>2020</v>
      </c>
      <c r="Q7224">
        <v>0</v>
      </c>
    </row>
    <row r="7225" spans="1:17" x14ac:dyDescent="0.25">
      <c r="A7225" t="s">
        <v>526</v>
      </c>
      <c r="B7225" t="s">
        <v>527</v>
      </c>
      <c r="C7225" t="s">
        <v>506</v>
      </c>
      <c r="D7225" t="s">
        <v>361</v>
      </c>
      <c r="E7225" t="s">
        <v>525</v>
      </c>
      <c r="F7225" t="s">
        <v>260</v>
      </c>
      <c r="G7225" t="s">
        <v>188</v>
      </c>
      <c r="H7225" t="s">
        <v>451</v>
      </c>
      <c r="I7225" t="s">
        <v>452</v>
      </c>
      <c r="K7225" t="s">
        <v>453</v>
      </c>
      <c r="M7225" t="s">
        <v>503</v>
      </c>
      <c r="O7225" t="s">
        <v>265</v>
      </c>
      <c r="P7225">
        <v>2020</v>
      </c>
      <c r="Q7225">
        <v>6.1105506729476601E-2</v>
      </c>
    </row>
    <row r="7226" spans="1:17" x14ac:dyDescent="0.25">
      <c r="A7226" t="s">
        <v>526</v>
      </c>
      <c r="B7226" t="s">
        <v>527</v>
      </c>
      <c r="C7226" t="s">
        <v>506</v>
      </c>
      <c r="D7226" t="s">
        <v>361</v>
      </c>
      <c r="E7226" t="s">
        <v>525</v>
      </c>
      <c r="F7226" t="s">
        <v>260</v>
      </c>
      <c r="G7226" t="s">
        <v>188</v>
      </c>
      <c r="H7226" t="s">
        <v>451</v>
      </c>
      <c r="I7226" t="s">
        <v>452</v>
      </c>
      <c r="K7226" t="s">
        <v>453</v>
      </c>
      <c r="M7226" t="s">
        <v>503</v>
      </c>
      <c r="O7226" t="s">
        <v>194</v>
      </c>
      <c r="P7226">
        <v>2030</v>
      </c>
      <c r="Q7226">
        <v>5.7895583287054797E-2</v>
      </c>
    </row>
    <row r="7227" spans="1:17" x14ac:dyDescent="0.25">
      <c r="A7227" t="s">
        <v>526</v>
      </c>
      <c r="B7227" t="s">
        <v>527</v>
      </c>
      <c r="C7227" t="s">
        <v>506</v>
      </c>
      <c r="D7227" t="s">
        <v>361</v>
      </c>
      <c r="E7227" t="s">
        <v>525</v>
      </c>
      <c r="F7227" t="s">
        <v>260</v>
      </c>
      <c r="G7227" t="s">
        <v>188</v>
      </c>
      <c r="H7227" t="s">
        <v>451</v>
      </c>
      <c r="I7227" t="s">
        <v>452</v>
      </c>
      <c r="K7227" t="s">
        <v>453</v>
      </c>
      <c r="M7227" t="s">
        <v>503</v>
      </c>
      <c r="O7227" t="s">
        <v>194</v>
      </c>
      <c r="P7227">
        <v>2050</v>
      </c>
      <c r="Q7227">
        <v>5.7895583287054797E-2</v>
      </c>
    </row>
    <row r="7228" spans="1:17" x14ac:dyDescent="0.25">
      <c r="A7228" t="s">
        <v>526</v>
      </c>
      <c r="B7228" t="s">
        <v>527</v>
      </c>
      <c r="C7228" t="s">
        <v>506</v>
      </c>
      <c r="D7228" t="s">
        <v>361</v>
      </c>
      <c r="E7228" t="s">
        <v>525</v>
      </c>
      <c r="F7228" t="s">
        <v>260</v>
      </c>
      <c r="G7228" t="s">
        <v>188</v>
      </c>
      <c r="H7228" t="s">
        <v>451</v>
      </c>
      <c r="I7228" t="s">
        <v>452</v>
      </c>
      <c r="K7228" t="s">
        <v>453</v>
      </c>
      <c r="M7228" t="s">
        <v>503</v>
      </c>
      <c r="O7228" t="s">
        <v>264</v>
      </c>
      <c r="P7228">
        <v>2050</v>
      </c>
      <c r="Q7228">
        <v>0</v>
      </c>
    </row>
    <row r="7229" spans="1:17" x14ac:dyDescent="0.25">
      <c r="A7229" t="s">
        <v>526</v>
      </c>
      <c r="B7229" t="s">
        <v>527</v>
      </c>
      <c r="C7229" t="s">
        <v>506</v>
      </c>
      <c r="D7229" t="s">
        <v>361</v>
      </c>
      <c r="E7229" t="s">
        <v>525</v>
      </c>
      <c r="F7229" t="s">
        <v>260</v>
      </c>
      <c r="G7229" t="s">
        <v>188</v>
      </c>
      <c r="H7229" t="s">
        <v>451</v>
      </c>
      <c r="I7229" t="s">
        <v>452</v>
      </c>
      <c r="K7229" t="s">
        <v>453</v>
      </c>
      <c r="M7229" t="s">
        <v>503</v>
      </c>
      <c r="O7229" t="s">
        <v>265</v>
      </c>
      <c r="P7229">
        <v>2050</v>
      </c>
      <c r="Q7229">
        <v>6.1105506729476601E-2</v>
      </c>
    </row>
    <row r="7230" spans="1:17" x14ac:dyDescent="0.25">
      <c r="A7230" t="s">
        <v>526</v>
      </c>
      <c r="B7230" t="s">
        <v>527</v>
      </c>
      <c r="C7230" t="s">
        <v>506</v>
      </c>
      <c r="D7230" t="s">
        <v>361</v>
      </c>
      <c r="E7230" t="s">
        <v>525</v>
      </c>
      <c r="F7230" t="s">
        <v>260</v>
      </c>
      <c r="G7230" t="s">
        <v>188</v>
      </c>
      <c r="H7230" t="s">
        <v>455</v>
      </c>
      <c r="I7230" t="s">
        <v>455</v>
      </c>
      <c r="M7230" t="s">
        <v>380</v>
      </c>
      <c r="O7230" t="s">
        <v>194</v>
      </c>
      <c r="P7230">
        <v>2015</v>
      </c>
      <c r="Q7230">
        <v>0</v>
      </c>
    </row>
    <row r="7231" spans="1:17" x14ac:dyDescent="0.25">
      <c r="A7231" t="s">
        <v>526</v>
      </c>
      <c r="B7231" t="s">
        <v>527</v>
      </c>
      <c r="C7231" t="s">
        <v>506</v>
      </c>
      <c r="D7231" t="s">
        <v>361</v>
      </c>
      <c r="E7231" t="s">
        <v>525</v>
      </c>
      <c r="F7231" t="s">
        <v>260</v>
      </c>
      <c r="G7231" t="s">
        <v>188</v>
      </c>
      <c r="H7231" t="s">
        <v>455</v>
      </c>
      <c r="I7231" t="s">
        <v>455</v>
      </c>
      <c r="M7231" t="s">
        <v>380</v>
      </c>
      <c r="O7231" t="s">
        <v>194</v>
      </c>
      <c r="P7231">
        <v>2020</v>
      </c>
      <c r="Q7231">
        <v>0</v>
      </c>
    </row>
    <row r="7232" spans="1:17" x14ac:dyDescent="0.25">
      <c r="A7232" t="s">
        <v>526</v>
      </c>
      <c r="B7232" t="s">
        <v>527</v>
      </c>
      <c r="C7232" t="s">
        <v>506</v>
      </c>
      <c r="D7232" t="s">
        <v>361</v>
      </c>
      <c r="E7232" t="s">
        <v>525</v>
      </c>
      <c r="F7232" t="s">
        <v>260</v>
      </c>
      <c r="G7232" t="s">
        <v>188</v>
      </c>
      <c r="H7232" t="s">
        <v>455</v>
      </c>
      <c r="I7232" t="s">
        <v>455</v>
      </c>
      <c r="M7232" t="s">
        <v>380</v>
      </c>
      <c r="O7232" t="s">
        <v>264</v>
      </c>
      <c r="P7232">
        <v>2020</v>
      </c>
      <c r="Q7232">
        <v>0</v>
      </c>
    </row>
    <row r="7233" spans="1:17" x14ac:dyDescent="0.25">
      <c r="A7233" t="s">
        <v>526</v>
      </c>
      <c r="B7233" t="s">
        <v>527</v>
      </c>
      <c r="C7233" t="s">
        <v>506</v>
      </c>
      <c r="D7233" t="s">
        <v>361</v>
      </c>
      <c r="E7233" t="s">
        <v>525</v>
      </c>
      <c r="F7233" t="s">
        <v>260</v>
      </c>
      <c r="G7233" t="s">
        <v>188</v>
      </c>
      <c r="H7233" t="s">
        <v>455</v>
      </c>
      <c r="I7233" t="s">
        <v>455</v>
      </c>
      <c r="M7233" t="s">
        <v>380</v>
      </c>
      <c r="O7233" t="s">
        <v>265</v>
      </c>
      <c r="P7233">
        <v>2020</v>
      </c>
      <c r="Q7233">
        <v>1</v>
      </c>
    </row>
    <row r="7234" spans="1:17" x14ac:dyDescent="0.25">
      <c r="A7234" t="s">
        <v>526</v>
      </c>
      <c r="B7234" t="s">
        <v>527</v>
      </c>
      <c r="C7234" t="s">
        <v>506</v>
      </c>
      <c r="D7234" t="s">
        <v>361</v>
      </c>
      <c r="E7234" t="s">
        <v>525</v>
      </c>
      <c r="F7234" t="s">
        <v>260</v>
      </c>
      <c r="G7234" t="s">
        <v>188</v>
      </c>
      <c r="H7234" t="s">
        <v>455</v>
      </c>
      <c r="I7234" t="s">
        <v>455</v>
      </c>
      <c r="M7234" t="s">
        <v>380</v>
      </c>
      <c r="O7234" t="s">
        <v>194</v>
      </c>
      <c r="P7234">
        <v>2030</v>
      </c>
      <c r="Q7234">
        <v>0</v>
      </c>
    </row>
    <row r="7235" spans="1:17" x14ac:dyDescent="0.25">
      <c r="A7235" t="s">
        <v>526</v>
      </c>
      <c r="B7235" t="s">
        <v>527</v>
      </c>
      <c r="C7235" t="s">
        <v>506</v>
      </c>
      <c r="D7235" t="s">
        <v>361</v>
      </c>
      <c r="E7235" t="s">
        <v>525</v>
      </c>
      <c r="F7235" t="s">
        <v>260</v>
      </c>
      <c r="G7235" t="s">
        <v>188</v>
      </c>
      <c r="H7235" t="s">
        <v>455</v>
      </c>
      <c r="I7235" t="s">
        <v>455</v>
      </c>
      <c r="M7235" t="s">
        <v>380</v>
      </c>
      <c r="O7235" t="s">
        <v>194</v>
      </c>
      <c r="P7235">
        <v>2050</v>
      </c>
      <c r="Q7235">
        <v>0</v>
      </c>
    </row>
    <row r="7236" spans="1:17" x14ac:dyDescent="0.25">
      <c r="A7236" t="s">
        <v>526</v>
      </c>
      <c r="B7236" t="s">
        <v>527</v>
      </c>
      <c r="C7236" t="s">
        <v>506</v>
      </c>
      <c r="D7236" t="s">
        <v>361</v>
      </c>
      <c r="E7236" t="s">
        <v>525</v>
      </c>
      <c r="F7236" t="s">
        <v>260</v>
      </c>
      <c r="G7236" t="s">
        <v>188</v>
      </c>
      <c r="H7236" t="s">
        <v>455</v>
      </c>
      <c r="I7236" t="s">
        <v>455</v>
      </c>
      <c r="M7236" t="s">
        <v>380</v>
      </c>
      <c r="O7236" t="s">
        <v>264</v>
      </c>
      <c r="P7236">
        <v>2050</v>
      </c>
      <c r="Q7236">
        <v>0</v>
      </c>
    </row>
    <row r="7237" spans="1:17" x14ac:dyDescent="0.25">
      <c r="A7237" t="s">
        <v>526</v>
      </c>
      <c r="B7237" t="s">
        <v>527</v>
      </c>
      <c r="C7237" t="s">
        <v>506</v>
      </c>
      <c r="D7237" t="s">
        <v>361</v>
      </c>
      <c r="E7237" t="s">
        <v>525</v>
      </c>
      <c r="F7237" t="s">
        <v>260</v>
      </c>
      <c r="G7237" t="s">
        <v>188</v>
      </c>
      <c r="H7237" t="s">
        <v>455</v>
      </c>
      <c r="I7237" t="s">
        <v>455</v>
      </c>
      <c r="M7237" t="s">
        <v>380</v>
      </c>
      <c r="O7237" t="s">
        <v>265</v>
      </c>
      <c r="P7237">
        <v>2050</v>
      </c>
      <c r="Q7237">
        <v>1</v>
      </c>
    </row>
    <row r="7238" spans="1:17" x14ac:dyDescent="0.25">
      <c r="A7238" t="s">
        <v>526</v>
      </c>
      <c r="B7238" t="s">
        <v>527</v>
      </c>
      <c r="C7238" t="s">
        <v>506</v>
      </c>
      <c r="D7238" t="s">
        <v>361</v>
      </c>
      <c r="E7238" t="s">
        <v>525</v>
      </c>
      <c r="F7238" t="s">
        <v>260</v>
      </c>
      <c r="G7238" t="s">
        <v>188</v>
      </c>
      <c r="H7238" t="s">
        <v>339</v>
      </c>
      <c r="I7238" t="s">
        <v>4</v>
      </c>
      <c r="J7238" t="s">
        <v>235</v>
      </c>
      <c r="K7238" t="s">
        <v>328</v>
      </c>
      <c r="L7238" t="s">
        <v>237</v>
      </c>
      <c r="M7238" t="s">
        <v>379</v>
      </c>
      <c r="O7238" t="s">
        <v>194</v>
      </c>
      <c r="P7238">
        <v>2015</v>
      </c>
      <c r="Q7238">
        <v>0.63</v>
      </c>
    </row>
    <row r="7239" spans="1:17" x14ac:dyDescent="0.25">
      <c r="A7239" t="s">
        <v>526</v>
      </c>
      <c r="B7239" t="s">
        <v>527</v>
      </c>
      <c r="C7239" t="s">
        <v>506</v>
      </c>
      <c r="D7239" t="s">
        <v>361</v>
      </c>
      <c r="E7239" t="s">
        <v>525</v>
      </c>
      <c r="F7239" t="s">
        <v>260</v>
      </c>
      <c r="G7239" t="s">
        <v>188</v>
      </c>
      <c r="H7239" t="s">
        <v>339</v>
      </c>
      <c r="I7239" t="s">
        <v>4</v>
      </c>
      <c r="J7239" t="s">
        <v>235</v>
      </c>
      <c r="K7239" t="s">
        <v>328</v>
      </c>
      <c r="L7239" t="s">
        <v>237</v>
      </c>
      <c r="M7239" t="s">
        <v>379</v>
      </c>
      <c r="O7239" t="s">
        <v>194</v>
      </c>
      <c r="P7239">
        <v>2020</v>
      </c>
      <c r="Q7239">
        <v>0.63</v>
      </c>
    </row>
    <row r="7240" spans="1:17" x14ac:dyDescent="0.25">
      <c r="A7240" t="s">
        <v>526</v>
      </c>
      <c r="B7240" t="s">
        <v>527</v>
      </c>
      <c r="C7240" t="s">
        <v>506</v>
      </c>
      <c r="D7240" t="s">
        <v>361</v>
      </c>
      <c r="E7240" t="s">
        <v>525</v>
      </c>
      <c r="F7240" t="s">
        <v>260</v>
      </c>
      <c r="G7240" t="s">
        <v>188</v>
      </c>
      <c r="H7240" t="s">
        <v>339</v>
      </c>
      <c r="I7240" t="s">
        <v>4</v>
      </c>
      <c r="J7240" t="s">
        <v>235</v>
      </c>
      <c r="K7240" t="s">
        <v>328</v>
      </c>
      <c r="L7240" t="s">
        <v>237</v>
      </c>
      <c r="M7240" t="s">
        <v>379</v>
      </c>
      <c r="O7240" t="s">
        <v>264</v>
      </c>
      <c r="P7240">
        <v>2020</v>
      </c>
      <c r="Q7240">
        <v>0.51</v>
      </c>
    </row>
    <row r="7241" spans="1:17" x14ac:dyDescent="0.25">
      <c r="A7241" t="s">
        <v>526</v>
      </c>
      <c r="B7241" t="s">
        <v>527</v>
      </c>
      <c r="C7241" t="s">
        <v>506</v>
      </c>
      <c r="D7241" t="s">
        <v>361</v>
      </c>
      <c r="E7241" t="s">
        <v>525</v>
      </c>
      <c r="F7241" t="s">
        <v>260</v>
      </c>
      <c r="G7241" t="s">
        <v>188</v>
      </c>
      <c r="H7241" t="s">
        <v>339</v>
      </c>
      <c r="I7241" t="s">
        <v>4</v>
      </c>
      <c r="J7241" t="s">
        <v>235</v>
      </c>
      <c r="K7241" t="s">
        <v>328</v>
      </c>
      <c r="L7241" t="s">
        <v>237</v>
      </c>
      <c r="M7241" t="s">
        <v>379</v>
      </c>
      <c r="O7241" t="s">
        <v>265</v>
      </c>
      <c r="P7241">
        <v>2020</v>
      </c>
      <c r="Q7241">
        <v>0.73</v>
      </c>
    </row>
    <row r="7242" spans="1:17" x14ac:dyDescent="0.25">
      <c r="A7242" t="s">
        <v>526</v>
      </c>
      <c r="B7242" t="s">
        <v>527</v>
      </c>
      <c r="C7242" t="s">
        <v>506</v>
      </c>
      <c r="D7242" t="s">
        <v>361</v>
      </c>
      <c r="E7242" t="s">
        <v>525</v>
      </c>
      <c r="F7242" t="s">
        <v>260</v>
      </c>
      <c r="G7242" t="s">
        <v>188</v>
      </c>
      <c r="H7242" t="s">
        <v>339</v>
      </c>
      <c r="I7242" t="s">
        <v>4</v>
      </c>
      <c r="J7242" t="s">
        <v>235</v>
      </c>
      <c r="K7242" t="s">
        <v>328</v>
      </c>
      <c r="L7242" t="s">
        <v>237</v>
      </c>
      <c r="M7242" t="s">
        <v>379</v>
      </c>
      <c r="O7242" t="s">
        <v>194</v>
      </c>
      <c r="P7242">
        <v>2030</v>
      </c>
      <c r="Q7242">
        <v>0.63</v>
      </c>
    </row>
    <row r="7243" spans="1:17" x14ac:dyDescent="0.25">
      <c r="A7243" t="s">
        <v>526</v>
      </c>
      <c r="B7243" t="s">
        <v>527</v>
      </c>
      <c r="C7243" t="s">
        <v>506</v>
      </c>
      <c r="D7243" t="s">
        <v>361</v>
      </c>
      <c r="E7243" t="s">
        <v>525</v>
      </c>
      <c r="F7243" t="s">
        <v>260</v>
      </c>
      <c r="G7243" t="s">
        <v>188</v>
      </c>
      <c r="H7243" t="s">
        <v>339</v>
      </c>
      <c r="I7243" t="s">
        <v>4</v>
      </c>
      <c r="J7243" t="s">
        <v>235</v>
      </c>
      <c r="K7243" t="s">
        <v>328</v>
      </c>
      <c r="L7243" t="s">
        <v>237</v>
      </c>
      <c r="M7243" t="s">
        <v>379</v>
      </c>
      <c r="O7243" t="s">
        <v>194</v>
      </c>
      <c r="P7243">
        <v>2050</v>
      </c>
      <c r="Q7243">
        <v>0.63</v>
      </c>
    </row>
    <row r="7244" spans="1:17" x14ac:dyDescent="0.25">
      <c r="A7244" t="s">
        <v>526</v>
      </c>
      <c r="B7244" t="s">
        <v>527</v>
      </c>
      <c r="C7244" t="s">
        <v>506</v>
      </c>
      <c r="D7244" t="s">
        <v>361</v>
      </c>
      <c r="E7244" t="s">
        <v>525</v>
      </c>
      <c r="F7244" t="s">
        <v>260</v>
      </c>
      <c r="G7244" t="s">
        <v>188</v>
      </c>
      <c r="H7244" t="s">
        <v>339</v>
      </c>
      <c r="I7244" t="s">
        <v>4</v>
      </c>
      <c r="J7244" t="s">
        <v>235</v>
      </c>
      <c r="K7244" t="s">
        <v>328</v>
      </c>
      <c r="L7244" t="s">
        <v>237</v>
      </c>
      <c r="M7244" t="s">
        <v>379</v>
      </c>
      <c r="O7244" t="s">
        <v>264</v>
      </c>
      <c r="P7244">
        <v>2050</v>
      </c>
      <c r="Q7244">
        <v>0.45</v>
      </c>
    </row>
    <row r="7245" spans="1:17" x14ac:dyDescent="0.25">
      <c r="A7245" t="s">
        <v>526</v>
      </c>
      <c r="B7245" t="s">
        <v>527</v>
      </c>
      <c r="C7245" t="s">
        <v>506</v>
      </c>
      <c r="D7245" t="s">
        <v>361</v>
      </c>
      <c r="E7245" t="s">
        <v>525</v>
      </c>
      <c r="F7245" t="s">
        <v>260</v>
      </c>
      <c r="G7245" t="s">
        <v>188</v>
      </c>
      <c r="H7245" t="s">
        <v>339</v>
      </c>
      <c r="I7245" t="s">
        <v>4</v>
      </c>
      <c r="J7245" t="s">
        <v>235</v>
      </c>
      <c r="K7245" t="s">
        <v>328</v>
      </c>
      <c r="L7245" t="s">
        <v>237</v>
      </c>
      <c r="M7245" t="s">
        <v>379</v>
      </c>
      <c r="O7245" t="s">
        <v>265</v>
      </c>
      <c r="P7245">
        <v>2050</v>
      </c>
      <c r="Q7245">
        <v>0.79</v>
      </c>
    </row>
    <row r="7246" spans="1:17" x14ac:dyDescent="0.25">
      <c r="A7246" t="s">
        <v>528</v>
      </c>
      <c r="B7246" t="s">
        <v>529</v>
      </c>
      <c r="C7246" t="s">
        <v>509</v>
      </c>
      <c r="D7246" t="s">
        <v>361</v>
      </c>
      <c r="E7246" t="s">
        <v>525</v>
      </c>
      <c r="F7246" t="s">
        <v>187</v>
      </c>
      <c r="G7246" t="s">
        <v>195</v>
      </c>
      <c r="H7246" t="s">
        <v>417</v>
      </c>
      <c r="I7246" t="s">
        <v>418</v>
      </c>
      <c r="J7246" t="s">
        <v>419</v>
      </c>
      <c r="K7246" t="s">
        <v>191</v>
      </c>
      <c r="N7246" t="s">
        <v>206</v>
      </c>
      <c r="O7246" t="s">
        <v>194</v>
      </c>
      <c r="P7246">
        <v>2015</v>
      </c>
      <c r="Q7246">
        <v>2.8469924593050099E-2</v>
      </c>
    </row>
    <row r="7247" spans="1:17" x14ac:dyDescent="0.25">
      <c r="A7247" t="s">
        <v>528</v>
      </c>
      <c r="B7247" t="s">
        <v>529</v>
      </c>
      <c r="C7247" t="s">
        <v>509</v>
      </c>
      <c r="D7247" t="s">
        <v>361</v>
      </c>
      <c r="E7247" t="s">
        <v>525</v>
      </c>
      <c r="F7247" t="s">
        <v>187</v>
      </c>
      <c r="G7247" t="s">
        <v>195</v>
      </c>
      <c r="H7247" t="s">
        <v>417</v>
      </c>
      <c r="I7247" t="s">
        <v>418</v>
      </c>
      <c r="J7247" t="s">
        <v>419</v>
      </c>
      <c r="K7247" t="s">
        <v>191</v>
      </c>
      <c r="N7247" t="s">
        <v>206</v>
      </c>
      <c r="O7247" t="s">
        <v>194</v>
      </c>
      <c r="P7247">
        <v>2020</v>
      </c>
      <c r="Q7247">
        <v>2.8469924591988199E-2</v>
      </c>
    </row>
    <row r="7248" spans="1:17" x14ac:dyDescent="0.25">
      <c r="A7248" t="s">
        <v>528</v>
      </c>
      <c r="B7248" t="s">
        <v>529</v>
      </c>
      <c r="C7248" t="s">
        <v>509</v>
      </c>
      <c r="D7248" t="s">
        <v>361</v>
      </c>
      <c r="E7248" t="s">
        <v>525</v>
      </c>
      <c r="F7248" t="s">
        <v>187</v>
      </c>
      <c r="G7248" t="s">
        <v>195</v>
      </c>
      <c r="H7248" t="s">
        <v>417</v>
      </c>
      <c r="I7248" t="s">
        <v>418</v>
      </c>
      <c r="J7248" t="s">
        <v>419</v>
      </c>
      <c r="K7248" t="s">
        <v>191</v>
      </c>
      <c r="N7248" t="s">
        <v>206</v>
      </c>
      <c r="O7248" t="s">
        <v>264</v>
      </c>
      <c r="P7248">
        <v>2020</v>
      </c>
      <c r="Q7248">
        <v>2.0910428150907899E-2</v>
      </c>
    </row>
    <row r="7249" spans="1:17" x14ac:dyDescent="0.25">
      <c r="A7249" t="s">
        <v>528</v>
      </c>
      <c r="B7249" t="s">
        <v>529</v>
      </c>
      <c r="C7249" t="s">
        <v>509</v>
      </c>
      <c r="D7249" t="s">
        <v>361</v>
      </c>
      <c r="E7249" t="s">
        <v>525</v>
      </c>
      <c r="F7249" t="s">
        <v>187</v>
      </c>
      <c r="G7249" t="s">
        <v>195</v>
      </c>
      <c r="H7249" t="s">
        <v>417</v>
      </c>
      <c r="I7249" t="s">
        <v>418</v>
      </c>
      <c r="J7249" t="s">
        <v>419</v>
      </c>
      <c r="K7249" t="s">
        <v>191</v>
      </c>
      <c r="N7249" t="s">
        <v>206</v>
      </c>
      <c r="O7249" t="s">
        <v>265</v>
      </c>
      <c r="P7249">
        <v>2020</v>
      </c>
      <c r="Q7249">
        <v>3.1682156021410397E-2</v>
      </c>
    </row>
    <row r="7250" spans="1:17" x14ac:dyDescent="0.25">
      <c r="A7250" t="s">
        <v>528</v>
      </c>
      <c r="B7250" t="s">
        <v>529</v>
      </c>
      <c r="C7250" t="s">
        <v>509</v>
      </c>
      <c r="D7250" t="s">
        <v>361</v>
      </c>
      <c r="E7250" t="s">
        <v>525</v>
      </c>
      <c r="F7250" t="s">
        <v>187</v>
      </c>
      <c r="G7250" t="s">
        <v>195</v>
      </c>
      <c r="H7250" t="s">
        <v>417</v>
      </c>
      <c r="I7250" t="s">
        <v>418</v>
      </c>
      <c r="J7250" t="s">
        <v>419</v>
      </c>
      <c r="K7250" t="s">
        <v>191</v>
      </c>
      <c r="N7250" t="s">
        <v>206</v>
      </c>
      <c r="O7250" t="s">
        <v>194</v>
      </c>
      <c r="P7250">
        <v>2030</v>
      </c>
      <c r="Q7250">
        <v>2.84883011700976E-2</v>
      </c>
    </row>
    <row r="7251" spans="1:17" x14ac:dyDescent="0.25">
      <c r="A7251" t="s">
        <v>528</v>
      </c>
      <c r="B7251" t="s">
        <v>529</v>
      </c>
      <c r="C7251" t="s">
        <v>509</v>
      </c>
      <c r="D7251" t="s">
        <v>361</v>
      </c>
      <c r="E7251" t="s">
        <v>525</v>
      </c>
      <c r="F7251" t="s">
        <v>187</v>
      </c>
      <c r="G7251" t="s">
        <v>195</v>
      </c>
      <c r="H7251" t="s">
        <v>417</v>
      </c>
      <c r="I7251" t="s">
        <v>418</v>
      </c>
      <c r="J7251" t="s">
        <v>419</v>
      </c>
      <c r="K7251" t="s">
        <v>191</v>
      </c>
      <c r="N7251" t="s">
        <v>206</v>
      </c>
      <c r="O7251" t="s">
        <v>194</v>
      </c>
      <c r="P7251">
        <v>2050</v>
      </c>
      <c r="Q7251">
        <v>2.8396358140246401E-2</v>
      </c>
    </row>
    <row r="7252" spans="1:17" x14ac:dyDescent="0.25">
      <c r="A7252" t="s">
        <v>528</v>
      </c>
      <c r="B7252" t="s">
        <v>529</v>
      </c>
      <c r="C7252" t="s">
        <v>509</v>
      </c>
      <c r="D7252" t="s">
        <v>361</v>
      </c>
      <c r="E7252" t="s">
        <v>525</v>
      </c>
      <c r="F7252" t="s">
        <v>187</v>
      </c>
      <c r="G7252" t="s">
        <v>195</v>
      </c>
      <c r="H7252" t="s">
        <v>417</v>
      </c>
      <c r="I7252" t="s">
        <v>418</v>
      </c>
      <c r="J7252" t="s">
        <v>419</v>
      </c>
      <c r="K7252" t="s">
        <v>191</v>
      </c>
      <c r="N7252" t="s">
        <v>206</v>
      </c>
      <c r="O7252" t="s">
        <v>264</v>
      </c>
      <c r="P7252">
        <v>2050</v>
      </c>
      <c r="Q7252">
        <v>1.7285483474640501E-2</v>
      </c>
    </row>
    <row r="7253" spans="1:17" x14ac:dyDescent="0.25">
      <c r="A7253" t="s">
        <v>528</v>
      </c>
      <c r="B7253" t="s">
        <v>529</v>
      </c>
      <c r="C7253" t="s">
        <v>509</v>
      </c>
      <c r="D7253" t="s">
        <v>361</v>
      </c>
      <c r="E7253" t="s">
        <v>525</v>
      </c>
      <c r="F7253" t="s">
        <v>187</v>
      </c>
      <c r="G7253" t="s">
        <v>195</v>
      </c>
      <c r="H7253" t="s">
        <v>417</v>
      </c>
      <c r="I7253" t="s">
        <v>418</v>
      </c>
      <c r="J7253" t="s">
        <v>419</v>
      </c>
      <c r="K7253" t="s">
        <v>191</v>
      </c>
      <c r="N7253" t="s">
        <v>206</v>
      </c>
      <c r="O7253" t="s">
        <v>265</v>
      </c>
      <c r="P7253">
        <v>2050</v>
      </c>
      <c r="Q7253">
        <v>3.2112306749972397E-2</v>
      </c>
    </row>
    <row r="7254" spans="1:17" x14ac:dyDescent="0.25">
      <c r="A7254" t="s">
        <v>528</v>
      </c>
      <c r="B7254" t="s">
        <v>529</v>
      </c>
      <c r="C7254" t="s">
        <v>509</v>
      </c>
      <c r="D7254" t="s">
        <v>361</v>
      </c>
      <c r="E7254" t="s">
        <v>525</v>
      </c>
      <c r="F7254" t="s">
        <v>187</v>
      </c>
      <c r="G7254" t="s">
        <v>195</v>
      </c>
      <c r="H7254" t="s">
        <v>421</v>
      </c>
      <c r="I7254" t="s">
        <v>197</v>
      </c>
      <c r="J7254" t="s">
        <v>422</v>
      </c>
      <c r="O7254" t="s">
        <v>194</v>
      </c>
      <c r="P7254">
        <v>2015</v>
      </c>
      <c r="Q7254">
        <v>0.46057842500000001</v>
      </c>
    </row>
    <row r="7255" spans="1:17" x14ac:dyDescent="0.25">
      <c r="A7255" t="s">
        <v>528</v>
      </c>
      <c r="B7255" t="s">
        <v>529</v>
      </c>
      <c r="C7255" t="s">
        <v>509</v>
      </c>
      <c r="D7255" t="s">
        <v>361</v>
      </c>
      <c r="E7255" t="s">
        <v>525</v>
      </c>
      <c r="F7255" t="s">
        <v>187</v>
      </c>
      <c r="G7255" t="s">
        <v>195</v>
      </c>
      <c r="H7255" t="s">
        <v>421</v>
      </c>
      <c r="I7255" t="s">
        <v>197</v>
      </c>
      <c r="J7255" t="s">
        <v>422</v>
      </c>
      <c r="O7255" t="s">
        <v>194</v>
      </c>
      <c r="P7255">
        <v>2020</v>
      </c>
      <c r="Q7255">
        <v>0.46057842599999999</v>
      </c>
    </row>
    <row r="7256" spans="1:17" x14ac:dyDescent="0.25">
      <c r="A7256" t="s">
        <v>528</v>
      </c>
      <c r="B7256" t="s">
        <v>529</v>
      </c>
      <c r="C7256" t="s">
        <v>509</v>
      </c>
      <c r="D7256" t="s">
        <v>361</v>
      </c>
      <c r="E7256" t="s">
        <v>525</v>
      </c>
      <c r="F7256" t="s">
        <v>187</v>
      </c>
      <c r="G7256" t="s">
        <v>195</v>
      </c>
      <c r="H7256" t="s">
        <v>421</v>
      </c>
      <c r="I7256" t="s">
        <v>197</v>
      </c>
      <c r="J7256" t="s">
        <v>422</v>
      </c>
      <c r="O7256" t="s">
        <v>264</v>
      </c>
      <c r="P7256">
        <v>2020</v>
      </c>
      <c r="Q7256">
        <v>0.431204172</v>
      </c>
    </row>
    <row r="7257" spans="1:17" x14ac:dyDescent="0.25">
      <c r="A7257" t="s">
        <v>528</v>
      </c>
      <c r="B7257" t="s">
        <v>529</v>
      </c>
      <c r="C7257" t="s">
        <v>509</v>
      </c>
      <c r="D7257" t="s">
        <v>361</v>
      </c>
      <c r="E7257" t="s">
        <v>525</v>
      </c>
      <c r="F7257" t="s">
        <v>187</v>
      </c>
      <c r="G7257" t="s">
        <v>195</v>
      </c>
      <c r="H7257" t="s">
        <v>421</v>
      </c>
      <c r="I7257" t="s">
        <v>197</v>
      </c>
      <c r="J7257" t="s">
        <v>422</v>
      </c>
      <c r="O7257" t="s">
        <v>265</v>
      </c>
      <c r="P7257">
        <v>2020</v>
      </c>
      <c r="Q7257">
        <v>0.46845198300000002</v>
      </c>
    </row>
    <row r="7258" spans="1:17" x14ac:dyDescent="0.25">
      <c r="A7258" t="s">
        <v>528</v>
      </c>
      <c r="B7258" t="s">
        <v>529</v>
      </c>
      <c r="C7258" t="s">
        <v>509</v>
      </c>
      <c r="D7258" t="s">
        <v>361</v>
      </c>
      <c r="E7258" t="s">
        <v>525</v>
      </c>
      <c r="F7258" t="s">
        <v>187</v>
      </c>
      <c r="G7258" t="s">
        <v>195</v>
      </c>
      <c r="H7258" t="s">
        <v>421</v>
      </c>
      <c r="I7258" t="s">
        <v>197</v>
      </c>
      <c r="J7258" t="s">
        <v>422</v>
      </c>
      <c r="O7258" t="s">
        <v>194</v>
      </c>
      <c r="P7258">
        <v>2030</v>
      </c>
      <c r="Q7258">
        <v>0.46270551700000001</v>
      </c>
    </row>
    <row r="7259" spans="1:17" x14ac:dyDescent="0.25">
      <c r="A7259" t="s">
        <v>528</v>
      </c>
      <c r="B7259" t="s">
        <v>529</v>
      </c>
      <c r="C7259" t="s">
        <v>509</v>
      </c>
      <c r="D7259" t="s">
        <v>361</v>
      </c>
      <c r="E7259" t="s">
        <v>525</v>
      </c>
      <c r="F7259" t="s">
        <v>187</v>
      </c>
      <c r="G7259" t="s">
        <v>195</v>
      </c>
      <c r="H7259" t="s">
        <v>421</v>
      </c>
      <c r="I7259" t="s">
        <v>197</v>
      </c>
      <c r="J7259" t="s">
        <v>422</v>
      </c>
      <c r="O7259" t="s">
        <v>194</v>
      </c>
      <c r="P7259">
        <v>2050</v>
      </c>
      <c r="Q7259">
        <v>0.45266961100000003</v>
      </c>
    </row>
    <row r="7260" spans="1:17" x14ac:dyDescent="0.25">
      <c r="A7260" t="s">
        <v>528</v>
      </c>
      <c r="B7260" t="s">
        <v>529</v>
      </c>
      <c r="C7260" t="s">
        <v>509</v>
      </c>
      <c r="D7260" t="s">
        <v>361</v>
      </c>
      <c r="E7260" t="s">
        <v>525</v>
      </c>
      <c r="F7260" t="s">
        <v>187</v>
      </c>
      <c r="G7260" t="s">
        <v>195</v>
      </c>
      <c r="H7260" t="s">
        <v>421</v>
      </c>
      <c r="I7260" t="s">
        <v>197</v>
      </c>
      <c r="J7260" t="s">
        <v>422</v>
      </c>
      <c r="O7260" t="s">
        <v>264</v>
      </c>
      <c r="P7260">
        <v>2050</v>
      </c>
      <c r="Q7260">
        <v>0.440618283</v>
      </c>
    </row>
    <row r="7261" spans="1:17" x14ac:dyDescent="0.25">
      <c r="A7261" t="s">
        <v>528</v>
      </c>
      <c r="B7261" t="s">
        <v>529</v>
      </c>
      <c r="C7261" t="s">
        <v>509</v>
      </c>
      <c r="D7261" t="s">
        <v>361</v>
      </c>
      <c r="E7261" t="s">
        <v>525</v>
      </c>
      <c r="F7261" t="s">
        <v>187</v>
      </c>
      <c r="G7261" t="s">
        <v>195</v>
      </c>
      <c r="H7261" t="s">
        <v>421</v>
      </c>
      <c r="I7261" t="s">
        <v>197</v>
      </c>
      <c r="J7261" t="s">
        <v>422</v>
      </c>
      <c r="O7261" t="s">
        <v>265</v>
      </c>
      <c r="P7261">
        <v>2050</v>
      </c>
      <c r="Q7261">
        <v>0.46797971500000002</v>
      </c>
    </row>
    <row r="7262" spans="1:17" x14ac:dyDescent="0.25">
      <c r="A7262" t="s">
        <v>528</v>
      </c>
      <c r="B7262" t="s">
        <v>529</v>
      </c>
      <c r="C7262" t="s">
        <v>509</v>
      </c>
      <c r="D7262" t="s">
        <v>361</v>
      </c>
      <c r="E7262" t="s">
        <v>525</v>
      </c>
      <c r="F7262" t="s">
        <v>187</v>
      </c>
      <c r="G7262" t="s">
        <v>195</v>
      </c>
      <c r="H7262" t="s">
        <v>200</v>
      </c>
      <c r="I7262" t="s">
        <v>201</v>
      </c>
      <c r="K7262" t="s">
        <v>202</v>
      </c>
      <c r="N7262" t="s">
        <v>206</v>
      </c>
      <c r="O7262" t="s">
        <v>194</v>
      </c>
      <c r="P7262">
        <v>2015</v>
      </c>
      <c r="Q7262">
        <v>2.5</v>
      </c>
    </row>
    <row r="7263" spans="1:17" x14ac:dyDescent="0.25">
      <c r="A7263" t="s">
        <v>528</v>
      </c>
      <c r="B7263" t="s">
        <v>529</v>
      </c>
      <c r="C7263" t="s">
        <v>509</v>
      </c>
      <c r="D7263" t="s">
        <v>361</v>
      </c>
      <c r="E7263" t="s">
        <v>525</v>
      </c>
      <c r="F7263" t="s">
        <v>187</v>
      </c>
      <c r="G7263" t="s">
        <v>195</v>
      </c>
      <c r="H7263" t="s">
        <v>200</v>
      </c>
      <c r="I7263" t="s">
        <v>201</v>
      </c>
      <c r="K7263" t="s">
        <v>202</v>
      </c>
      <c r="N7263" t="s">
        <v>206</v>
      </c>
      <c r="O7263" t="s">
        <v>194</v>
      </c>
      <c r="P7263">
        <v>2020</v>
      </c>
      <c r="Q7263">
        <v>2.5</v>
      </c>
    </row>
    <row r="7264" spans="1:17" x14ac:dyDescent="0.25">
      <c r="A7264" t="s">
        <v>528</v>
      </c>
      <c r="B7264" t="s">
        <v>529</v>
      </c>
      <c r="C7264" t="s">
        <v>509</v>
      </c>
      <c r="D7264" t="s">
        <v>361</v>
      </c>
      <c r="E7264" t="s">
        <v>525</v>
      </c>
      <c r="F7264" t="s">
        <v>187</v>
      </c>
      <c r="G7264" t="s">
        <v>195</v>
      </c>
      <c r="H7264" t="s">
        <v>200</v>
      </c>
      <c r="I7264" t="s">
        <v>201</v>
      </c>
      <c r="K7264" t="s">
        <v>202</v>
      </c>
      <c r="N7264" t="s">
        <v>206</v>
      </c>
      <c r="O7264" t="s">
        <v>264</v>
      </c>
      <c r="P7264">
        <v>2020</v>
      </c>
      <c r="Q7264">
        <v>2</v>
      </c>
    </row>
    <row r="7265" spans="1:17" x14ac:dyDescent="0.25">
      <c r="A7265" t="s">
        <v>528</v>
      </c>
      <c r="B7265" t="s">
        <v>529</v>
      </c>
      <c r="C7265" t="s">
        <v>509</v>
      </c>
      <c r="D7265" t="s">
        <v>361</v>
      </c>
      <c r="E7265" t="s">
        <v>525</v>
      </c>
      <c r="F7265" t="s">
        <v>187</v>
      </c>
      <c r="G7265" t="s">
        <v>195</v>
      </c>
      <c r="H7265" t="s">
        <v>200</v>
      </c>
      <c r="I7265" t="s">
        <v>201</v>
      </c>
      <c r="K7265" t="s">
        <v>202</v>
      </c>
      <c r="N7265" t="s">
        <v>206</v>
      </c>
      <c r="O7265" t="s">
        <v>265</v>
      </c>
      <c r="P7265">
        <v>2020</v>
      </c>
      <c r="Q7265">
        <v>3</v>
      </c>
    </row>
    <row r="7266" spans="1:17" x14ac:dyDescent="0.25">
      <c r="A7266" t="s">
        <v>528</v>
      </c>
      <c r="B7266" t="s">
        <v>529</v>
      </c>
      <c r="C7266" t="s">
        <v>509</v>
      </c>
      <c r="D7266" t="s">
        <v>361</v>
      </c>
      <c r="E7266" t="s">
        <v>525</v>
      </c>
      <c r="F7266" t="s">
        <v>187</v>
      </c>
      <c r="G7266" t="s">
        <v>195</v>
      </c>
      <c r="H7266" t="s">
        <v>200</v>
      </c>
      <c r="I7266" t="s">
        <v>201</v>
      </c>
      <c r="K7266" t="s">
        <v>202</v>
      </c>
      <c r="N7266" t="s">
        <v>206</v>
      </c>
      <c r="O7266" t="s">
        <v>194</v>
      </c>
      <c r="P7266">
        <v>2030</v>
      </c>
      <c r="Q7266">
        <v>2.5</v>
      </c>
    </row>
    <row r="7267" spans="1:17" x14ac:dyDescent="0.25">
      <c r="A7267" t="s">
        <v>528</v>
      </c>
      <c r="B7267" t="s">
        <v>529</v>
      </c>
      <c r="C7267" t="s">
        <v>509</v>
      </c>
      <c r="D7267" t="s">
        <v>361</v>
      </c>
      <c r="E7267" t="s">
        <v>525</v>
      </c>
      <c r="F7267" t="s">
        <v>187</v>
      </c>
      <c r="G7267" t="s">
        <v>195</v>
      </c>
      <c r="H7267" t="s">
        <v>200</v>
      </c>
      <c r="I7267" t="s">
        <v>201</v>
      </c>
      <c r="K7267" t="s">
        <v>202</v>
      </c>
      <c r="N7267" t="s">
        <v>206</v>
      </c>
      <c r="O7267" t="s">
        <v>194</v>
      </c>
      <c r="P7267">
        <v>2050</v>
      </c>
      <c r="Q7267">
        <v>2.5</v>
      </c>
    </row>
    <row r="7268" spans="1:17" x14ac:dyDescent="0.25">
      <c r="A7268" t="s">
        <v>528</v>
      </c>
      <c r="B7268" t="s">
        <v>529</v>
      </c>
      <c r="C7268" t="s">
        <v>509</v>
      </c>
      <c r="D7268" t="s">
        <v>361</v>
      </c>
      <c r="E7268" t="s">
        <v>525</v>
      </c>
      <c r="F7268" t="s">
        <v>187</v>
      </c>
      <c r="G7268" t="s">
        <v>195</v>
      </c>
      <c r="H7268" t="s">
        <v>200</v>
      </c>
      <c r="I7268" t="s">
        <v>201</v>
      </c>
      <c r="K7268" t="s">
        <v>202</v>
      </c>
      <c r="N7268" t="s">
        <v>206</v>
      </c>
      <c r="O7268" t="s">
        <v>264</v>
      </c>
      <c r="P7268">
        <v>2050</v>
      </c>
      <c r="Q7268">
        <v>1.5</v>
      </c>
    </row>
    <row r="7269" spans="1:17" x14ac:dyDescent="0.25">
      <c r="A7269" t="s">
        <v>528</v>
      </c>
      <c r="B7269" t="s">
        <v>529</v>
      </c>
      <c r="C7269" t="s">
        <v>509</v>
      </c>
      <c r="D7269" t="s">
        <v>361</v>
      </c>
      <c r="E7269" t="s">
        <v>525</v>
      </c>
      <c r="F7269" t="s">
        <v>187</v>
      </c>
      <c r="G7269" t="s">
        <v>195</v>
      </c>
      <c r="H7269" t="s">
        <v>200</v>
      </c>
      <c r="I7269" t="s">
        <v>201</v>
      </c>
      <c r="K7269" t="s">
        <v>202</v>
      </c>
      <c r="N7269" t="s">
        <v>206</v>
      </c>
      <c r="O7269" t="s">
        <v>265</v>
      </c>
      <c r="P7269">
        <v>2050</v>
      </c>
      <c r="Q7269">
        <v>3</v>
      </c>
    </row>
    <row r="7270" spans="1:17" x14ac:dyDescent="0.25">
      <c r="A7270" t="s">
        <v>528</v>
      </c>
      <c r="B7270" t="s">
        <v>529</v>
      </c>
      <c r="C7270" t="s">
        <v>509</v>
      </c>
      <c r="D7270" t="s">
        <v>361</v>
      </c>
      <c r="E7270" t="s">
        <v>525</v>
      </c>
      <c r="F7270" t="s">
        <v>187</v>
      </c>
      <c r="G7270" t="s">
        <v>195</v>
      </c>
      <c r="H7270" t="s">
        <v>423</v>
      </c>
      <c r="I7270" t="s">
        <v>205</v>
      </c>
      <c r="J7270" t="s">
        <v>422</v>
      </c>
      <c r="M7270" t="s">
        <v>371</v>
      </c>
      <c r="O7270" t="s">
        <v>194</v>
      </c>
      <c r="P7270">
        <v>2015</v>
      </c>
      <c r="Q7270">
        <v>1</v>
      </c>
    </row>
    <row r="7271" spans="1:17" x14ac:dyDescent="0.25">
      <c r="A7271" t="s">
        <v>528</v>
      </c>
      <c r="B7271" t="s">
        <v>529</v>
      </c>
      <c r="C7271" t="s">
        <v>509</v>
      </c>
      <c r="D7271" t="s">
        <v>361</v>
      </c>
      <c r="E7271" t="s">
        <v>525</v>
      </c>
      <c r="F7271" t="s">
        <v>187</v>
      </c>
      <c r="G7271" t="s">
        <v>195</v>
      </c>
      <c r="H7271" t="s">
        <v>423</v>
      </c>
      <c r="I7271" t="s">
        <v>205</v>
      </c>
      <c r="J7271" t="s">
        <v>422</v>
      </c>
      <c r="M7271" t="s">
        <v>371</v>
      </c>
      <c r="O7271" t="s">
        <v>194</v>
      </c>
      <c r="P7271">
        <v>2020</v>
      </c>
      <c r="Q7271">
        <v>1</v>
      </c>
    </row>
    <row r="7272" spans="1:17" x14ac:dyDescent="0.25">
      <c r="A7272" t="s">
        <v>528</v>
      </c>
      <c r="B7272" t="s">
        <v>529</v>
      </c>
      <c r="C7272" t="s">
        <v>509</v>
      </c>
      <c r="D7272" t="s">
        <v>361</v>
      </c>
      <c r="E7272" t="s">
        <v>525</v>
      </c>
      <c r="F7272" t="s">
        <v>187</v>
      </c>
      <c r="G7272" t="s">
        <v>195</v>
      </c>
      <c r="H7272" t="s">
        <v>423</v>
      </c>
      <c r="I7272" t="s">
        <v>205</v>
      </c>
      <c r="J7272" t="s">
        <v>422</v>
      </c>
      <c r="M7272" t="s">
        <v>371</v>
      </c>
      <c r="O7272" t="s">
        <v>264</v>
      </c>
      <c r="P7272">
        <v>2020</v>
      </c>
      <c r="Q7272">
        <v>1</v>
      </c>
    </row>
    <row r="7273" spans="1:17" x14ac:dyDescent="0.25">
      <c r="A7273" t="s">
        <v>528</v>
      </c>
      <c r="B7273" t="s">
        <v>529</v>
      </c>
      <c r="C7273" t="s">
        <v>509</v>
      </c>
      <c r="D7273" t="s">
        <v>361</v>
      </c>
      <c r="E7273" t="s">
        <v>525</v>
      </c>
      <c r="F7273" t="s">
        <v>187</v>
      </c>
      <c r="G7273" t="s">
        <v>195</v>
      </c>
      <c r="H7273" t="s">
        <v>423</v>
      </c>
      <c r="I7273" t="s">
        <v>205</v>
      </c>
      <c r="J7273" t="s">
        <v>422</v>
      </c>
      <c r="M7273" t="s">
        <v>371</v>
      </c>
      <c r="O7273" t="s">
        <v>265</v>
      </c>
      <c r="P7273">
        <v>2020</v>
      </c>
      <c r="Q7273">
        <v>1</v>
      </c>
    </row>
    <row r="7274" spans="1:17" x14ac:dyDescent="0.25">
      <c r="A7274" t="s">
        <v>528</v>
      </c>
      <c r="B7274" t="s">
        <v>529</v>
      </c>
      <c r="C7274" t="s">
        <v>509</v>
      </c>
      <c r="D7274" t="s">
        <v>361</v>
      </c>
      <c r="E7274" t="s">
        <v>525</v>
      </c>
      <c r="F7274" t="s">
        <v>187</v>
      </c>
      <c r="G7274" t="s">
        <v>195</v>
      </c>
      <c r="H7274" t="s">
        <v>423</v>
      </c>
      <c r="I7274" t="s">
        <v>205</v>
      </c>
      <c r="J7274" t="s">
        <v>422</v>
      </c>
      <c r="M7274" t="s">
        <v>371</v>
      </c>
      <c r="O7274" t="s">
        <v>194</v>
      </c>
      <c r="P7274">
        <v>2030</v>
      </c>
      <c r="Q7274">
        <v>1</v>
      </c>
    </row>
    <row r="7275" spans="1:17" x14ac:dyDescent="0.25">
      <c r="A7275" t="s">
        <v>528</v>
      </c>
      <c r="B7275" t="s">
        <v>529</v>
      </c>
      <c r="C7275" t="s">
        <v>509</v>
      </c>
      <c r="D7275" t="s">
        <v>361</v>
      </c>
      <c r="E7275" t="s">
        <v>525</v>
      </c>
      <c r="F7275" t="s">
        <v>187</v>
      </c>
      <c r="G7275" t="s">
        <v>195</v>
      </c>
      <c r="H7275" t="s">
        <v>423</v>
      </c>
      <c r="I7275" t="s">
        <v>205</v>
      </c>
      <c r="J7275" t="s">
        <v>422</v>
      </c>
      <c r="M7275" t="s">
        <v>371</v>
      </c>
      <c r="O7275" t="s">
        <v>194</v>
      </c>
      <c r="P7275">
        <v>2050</v>
      </c>
      <c r="Q7275">
        <v>1</v>
      </c>
    </row>
    <row r="7276" spans="1:17" x14ac:dyDescent="0.25">
      <c r="A7276" t="s">
        <v>528</v>
      </c>
      <c r="B7276" t="s">
        <v>529</v>
      </c>
      <c r="C7276" t="s">
        <v>509</v>
      </c>
      <c r="D7276" t="s">
        <v>361</v>
      </c>
      <c r="E7276" t="s">
        <v>525</v>
      </c>
      <c r="F7276" t="s">
        <v>187</v>
      </c>
      <c r="G7276" t="s">
        <v>195</v>
      </c>
      <c r="H7276" t="s">
        <v>423</v>
      </c>
      <c r="I7276" t="s">
        <v>205</v>
      </c>
      <c r="J7276" t="s">
        <v>422</v>
      </c>
      <c r="M7276" t="s">
        <v>371</v>
      </c>
      <c r="O7276" t="s">
        <v>264</v>
      </c>
      <c r="P7276">
        <v>2050</v>
      </c>
      <c r="Q7276">
        <v>1</v>
      </c>
    </row>
    <row r="7277" spans="1:17" x14ac:dyDescent="0.25">
      <c r="A7277" t="s">
        <v>528</v>
      </c>
      <c r="B7277" t="s">
        <v>529</v>
      </c>
      <c r="C7277" t="s">
        <v>509</v>
      </c>
      <c r="D7277" t="s">
        <v>361</v>
      </c>
      <c r="E7277" t="s">
        <v>525</v>
      </c>
      <c r="F7277" t="s">
        <v>187</v>
      </c>
      <c r="G7277" t="s">
        <v>195</v>
      </c>
      <c r="H7277" t="s">
        <v>423</v>
      </c>
      <c r="I7277" t="s">
        <v>205</v>
      </c>
      <c r="J7277" t="s">
        <v>422</v>
      </c>
      <c r="M7277" t="s">
        <v>371</v>
      </c>
      <c r="O7277" t="s">
        <v>265</v>
      </c>
      <c r="P7277">
        <v>2050</v>
      </c>
      <c r="Q7277">
        <v>1</v>
      </c>
    </row>
    <row r="7278" spans="1:17" x14ac:dyDescent="0.25">
      <c r="A7278" t="s">
        <v>528</v>
      </c>
      <c r="B7278" t="s">
        <v>529</v>
      </c>
      <c r="C7278" t="s">
        <v>509</v>
      </c>
      <c r="D7278" t="s">
        <v>361</v>
      </c>
      <c r="E7278" t="s">
        <v>525</v>
      </c>
      <c r="F7278" t="s">
        <v>187</v>
      </c>
      <c r="G7278" t="s">
        <v>195</v>
      </c>
      <c r="H7278" t="s">
        <v>350</v>
      </c>
      <c r="I7278" t="s">
        <v>208</v>
      </c>
      <c r="J7278" t="s">
        <v>351</v>
      </c>
      <c r="K7278" t="s">
        <v>191</v>
      </c>
      <c r="M7278" t="s">
        <v>495</v>
      </c>
      <c r="N7278" t="s">
        <v>206</v>
      </c>
      <c r="O7278" t="s">
        <v>194</v>
      </c>
      <c r="P7278">
        <v>2015</v>
      </c>
      <c r="Q7278">
        <v>0.30026861690000001</v>
      </c>
    </row>
    <row r="7279" spans="1:17" x14ac:dyDescent="0.25">
      <c r="A7279" t="s">
        <v>528</v>
      </c>
      <c r="B7279" t="s">
        <v>529</v>
      </c>
      <c r="C7279" t="s">
        <v>509</v>
      </c>
      <c r="D7279" t="s">
        <v>361</v>
      </c>
      <c r="E7279" t="s">
        <v>525</v>
      </c>
      <c r="F7279" t="s">
        <v>187</v>
      </c>
      <c r="G7279" t="s">
        <v>195</v>
      </c>
      <c r="H7279" t="s">
        <v>350</v>
      </c>
      <c r="I7279" t="s">
        <v>208</v>
      </c>
      <c r="J7279" t="s">
        <v>351</v>
      </c>
      <c r="K7279" t="s">
        <v>191</v>
      </c>
      <c r="M7279" t="s">
        <v>495</v>
      </c>
      <c r="N7279" t="s">
        <v>206</v>
      </c>
      <c r="O7279" t="s">
        <v>194</v>
      </c>
      <c r="P7279">
        <v>2020</v>
      </c>
      <c r="Q7279">
        <v>0.30026861739999999</v>
      </c>
    </row>
    <row r="7280" spans="1:17" x14ac:dyDescent="0.25">
      <c r="A7280" t="s">
        <v>528</v>
      </c>
      <c r="B7280" t="s">
        <v>529</v>
      </c>
      <c r="C7280" t="s">
        <v>509</v>
      </c>
      <c r="D7280" t="s">
        <v>361</v>
      </c>
      <c r="E7280" t="s">
        <v>525</v>
      </c>
      <c r="F7280" t="s">
        <v>187</v>
      </c>
      <c r="G7280" t="s">
        <v>195</v>
      </c>
      <c r="H7280" t="s">
        <v>350</v>
      </c>
      <c r="I7280" t="s">
        <v>208</v>
      </c>
      <c r="J7280" t="s">
        <v>351</v>
      </c>
      <c r="K7280" t="s">
        <v>191</v>
      </c>
      <c r="M7280" t="s">
        <v>495</v>
      </c>
      <c r="N7280" t="s">
        <v>206</v>
      </c>
      <c r="O7280" t="s">
        <v>264</v>
      </c>
      <c r="P7280">
        <v>2020</v>
      </c>
      <c r="Q7280">
        <v>0.26</v>
      </c>
    </row>
    <row r="7281" spans="1:17" x14ac:dyDescent="0.25">
      <c r="A7281" t="s">
        <v>528</v>
      </c>
      <c r="B7281" t="s">
        <v>529</v>
      </c>
      <c r="C7281" t="s">
        <v>509</v>
      </c>
      <c r="D7281" t="s">
        <v>361</v>
      </c>
      <c r="E7281" t="s">
        <v>525</v>
      </c>
      <c r="F7281" t="s">
        <v>187</v>
      </c>
      <c r="G7281" t="s">
        <v>195</v>
      </c>
      <c r="H7281" t="s">
        <v>350</v>
      </c>
      <c r="I7281" t="s">
        <v>208</v>
      </c>
      <c r="J7281" t="s">
        <v>351</v>
      </c>
      <c r="K7281" t="s">
        <v>191</v>
      </c>
      <c r="M7281" t="s">
        <v>495</v>
      </c>
      <c r="N7281" t="s">
        <v>206</v>
      </c>
      <c r="O7281" t="s">
        <v>265</v>
      </c>
      <c r="P7281">
        <v>2020</v>
      </c>
      <c r="Q7281">
        <v>0.31</v>
      </c>
    </row>
    <row r="7282" spans="1:17" x14ac:dyDescent="0.25">
      <c r="A7282" t="s">
        <v>528</v>
      </c>
      <c r="B7282" t="s">
        <v>529</v>
      </c>
      <c r="C7282" t="s">
        <v>509</v>
      </c>
      <c r="D7282" t="s">
        <v>361</v>
      </c>
      <c r="E7282" t="s">
        <v>525</v>
      </c>
      <c r="F7282" t="s">
        <v>187</v>
      </c>
      <c r="G7282" t="s">
        <v>195</v>
      </c>
      <c r="H7282" t="s">
        <v>350</v>
      </c>
      <c r="I7282" t="s">
        <v>208</v>
      </c>
      <c r="J7282" t="s">
        <v>351</v>
      </c>
      <c r="K7282" t="s">
        <v>191</v>
      </c>
      <c r="M7282" t="s">
        <v>495</v>
      </c>
      <c r="N7282" t="s">
        <v>206</v>
      </c>
      <c r="O7282" t="s">
        <v>194</v>
      </c>
      <c r="P7282">
        <v>2030</v>
      </c>
      <c r="Q7282">
        <v>0.30120299499999997</v>
      </c>
    </row>
    <row r="7283" spans="1:17" x14ac:dyDescent="0.25">
      <c r="A7283" t="s">
        <v>528</v>
      </c>
      <c r="B7283" t="s">
        <v>529</v>
      </c>
      <c r="C7283" t="s">
        <v>509</v>
      </c>
      <c r="D7283" t="s">
        <v>361</v>
      </c>
      <c r="E7283" t="s">
        <v>525</v>
      </c>
      <c r="F7283" t="s">
        <v>187</v>
      </c>
      <c r="G7283" t="s">
        <v>195</v>
      </c>
      <c r="H7283" t="s">
        <v>350</v>
      </c>
      <c r="I7283" t="s">
        <v>208</v>
      </c>
      <c r="J7283" t="s">
        <v>351</v>
      </c>
      <c r="K7283" t="s">
        <v>191</v>
      </c>
      <c r="M7283" t="s">
        <v>495</v>
      </c>
      <c r="N7283" t="s">
        <v>206</v>
      </c>
      <c r="O7283" t="s">
        <v>194</v>
      </c>
      <c r="P7283">
        <v>2050</v>
      </c>
      <c r="Q7283">
        <v>0.2967708879</v>
      </c>
    </row>
    <row r="7284" spans="1:17" x14ac:dyDescent="0.25">
      <c r="A7284" t="s">
        <v>528</v>
      </c>
      <c r="B7284" t="s">
        <v>529</v>
      </c>
      <c r="C7284" t="s">
        <v>509</v>
      </c>
      <c r="D7284" t="s">
        <v>361</v>
      </c>
      <c r="E7284" t="s">
        <v>525</v>
      </c>
      <c r="F7284" t="s">
        <v>187</v>
      </c>
      <c r="G7284" t="s">
        <v>195</v>
      </c>
      <c r="H7284" t="s">
        <v>350</v>
      </c>
      <c r="I7284" t="s">
        <v>208</v>
      </c>
      <c r="J7284" t="s">
        <v>351</v>
      </c>
      <c r="K7284" t="s">
        <v>191</v>
      </c>
      <c r="M7284" t="s">
        <v>495</v>
      </c>
      <c r="N7284" t="s">
        <v>206</v>
      </c>
      <c r="O7284" t="s">
        <v>264</v>
      </c>
      <c r="P7284">
        <v>2050</v>
      </c>
      <c r="Q7284">
        <v>0.27</v>
      </c>
    </row>
    <row r="7285" spans="1:17" x14ac:dyDescent="0.25">
      <c r="A7285" t="s">
        <v>528</v>
      </c>
      <c r="B7285" t="s">
        <v>529</v>
      </c>
      <c r="C7285" t="s">
        <v>509</v>
      </c>
      <c r="D7285" t="s">
        <v>361</v>
      </c>
      <c r="E7285" t="s">
        <v>525</v>
      </c>
      <c r="F7285" t="s">
        <v>187</v>
      </c>
      <c r="G7285" t="s">
        <v>195</v>
      </c>
      <c r="H7285" t="s">
        <v>350</v>
      </c>
      <c r="I7285" t="s">
        <v>208</v>
      </c>
      <c r="J7285" t="s">
        <v>351</v>
      </c>
      <c r="K7285" t="s">
        <v>191</v>
      </c>
      <c r="M7285" t="s">
        <v>495</v>
      </c>
      <c r="N7285" t="s">
        <v>206</v>
      </c>
      <c r="O7285" t="s">
        <v>265</v>
      </c>
      <c r="P7285">
        <v>2050</v>
      </c>
      <c r="Q7285">
        <v>0.31</v>
      </c>
    </row>
    <row r="7286" spans="1:17" x14ac:dyDescent="0.25">
      <c r="A7286" t="s">
        <v>528</v>
      </c>
      <c r="B7286" t="s">
        <v>529</v>
      </c>
      <c r="C7286" t="s">
        <v>509</v>
      </c>
      <c r="D7286" t="s">
        <v>361</v>
      </c>
      <c r="E7286" t="s">
        <v>525</v>
      </c>
      <c r="F7286" t="s">
        <v>187</v>
      </c>
      <c r="G7286" t="s">
        <v>195</v>
      </c>
      <c r="H7286" t="s">
        <v>207</v>
      </c>
      <c r="I7286" t="s">
        <v>208</v>
      </c>
      <c r="J7286" t="s">
        <v>209</v>
      </c>
      <c r="K7286" t="s">
        <v>191</v>
      </c>
      <c r="M7286" t="s">
        <v>495</v>
      </c>
      <c r="N7286" t="s">
        <v>206</v>
      </c>
      <c r="O7286" t="s">
        <v>194</v>
      </c>
      <c r="P7286">
        <v>2015</v>
      </c>
      <c r="Q7286">
        <v>0.31607222829999998</v>
      </c>
    </row>
    <row r="7287" spans="1:17" x14ac:dyDescent="0.25">
      <c r="A7287" t="s">
        <v>528</v>
      </c>
      <c r="B7287" t="s">
        <v>529</v>
      </c>
      <c r="C7287" t="s">
        <v>509</v>
      </c>
      <c r="D7287" t="s">
        <v>361</v>
      </c>
      <c r="E7287" t="s">
        <v>525</v>
      </c>
      <c r="F7287" t="s">
        <v>187</v>
      </c>
      <c r="G7287" t="s">
        <v>195</v>
      </c>
      <c r="H7287" t="s">
        <v>207</v>
      </c>
      <c r="I7287" t="s">
        <v>208</v>
      </c>
      <c r="J7287" t="s">
        <v>209</v>
      </c>
      <c r="K7287" t="s">
        <v>191</v>
      </c>
      <c r="M7287" t="s">
        <v>495</v>
      </c>
      <c r="N7287" t="s">
        <v>206</v>
      </c>
      <c r="O7287" t="s">
        <v>194</v>
      </c>
      <c r="P7287">
        <v>2020</v>
      </c>
      <c r="Q7287">
        <v>0.31607222889999997</v>
      </c>
    </row>
    <row r="7288" spans="1:17" x14ac:dyDescent="0.25">
      <c r="A7288" t="s">
        <v>528</v>
      </c>
      <c r="B7288" t="s">
        <v>529</v>
      </c>
      <c r="C7288" t="s">
        <v>509</v>
      </c>
      <c r="D7288" t="s">
        <v>361</v>
      </c>
      <c r="E7288" t="s">
        <v>525</v>
      </c>
      <c r="F7288" t="s">
        <v>187</v>
      </c>
      <c r="G7288" t="s">
        <v>195</v>
      </c>
      <c r="H7288" t="s">
        <v>207</v>
      </c>
      <c r="I7288" t="s">
        <v>208</v>
      </c>
      <c r="J7288" t="s">
        <v>209</v>
      </c>
      <c r="K7288" t="s">
        <v>191</v>
      </c>
      <c r="M7288" t="s">
        <v>495</v>
      </c>
      <c r="N7288" t="s">
        <v>206</v>
      </c>
      <c r="O7288" t="s">
        <v>264</v>
      </c>
      <c r="P7288">
        <v>2020</v>
      </c>
      <c r="Q7288">
        <v>0.28999999999999998</v>
      </c>
    </row>
    <row r="7289" spans="1:17" x14ac:dyDescent="0.25">
      <c r="A7289" t="s">
        <v>528</v>
      </c>
      <c r="B7289" t="s">
        <v>529</v>
      </c>
      <c r="C7289" t="s">
        <v>509</v>
      </c>
      <c r="D7289" t="s">
        <v>361</v>
      </c>
      <c r="E7289" t="s">
        <v>525</v>
      </c>
      <c r="F7289" t="s">
        <v>187</v>
      </c>
      <c r="G7289" t="s">
        <v>195</v>
      </c>
      <c r="H7289" t="s">
        <v>207</v>
      </c>
      <c r="I7289" t="s">
        <v>208</v>
      </c>
      <c r="J7289" t="s">
        <v>209</v>
      </c>
      <c r="K7289" t="s">
        <v>191</v>
      </c>
      <c r="M7289" t="s">
        <v>495</v>
      </c>
      <c r="N7289" t="s">
        <v>206</v>
      </c>
      <c r="O7289" t="s">
        <v>265</v>
      </c>
      <c r="P7289">
        <v>2020</v>
      </c>
      <c r="Q7289">
        <v>0.33</v>
      </c>
    </row>
    <row r="7290" spans="1:17" x14ac:dyDescent="0.25">
      <c r="A7290" t="s">
        <v>528</v>
      </c>
      <c r="B7290" t="s">
        <v>529</v>
      </c>
      <c r="C7290" t="s">
        <v>509</v>
      </c>
      <c r="D7290" t="s">
        <v>361</v>
      </c>
      <c r="E7290" t="s">
        <v>525</v>
      </c>
      <c r="F7290" t="s">
        <v>187</v>
      </c>
      <c r="G7290" t="s">
        <v>195</v>
      </c>
      <c r="H7290" t="s">
        <v>207</v>
      </c>
      <c r="I7290" t="s">
        <v>208</v>
      </c>
      <c r="J7290" t="s">
        <v>209</v>
      </c>
      <c r="K7290" t="s">
        <v>191</v>
      </c>
      <c r="M7290" t="s">
        <v>495</v>
      </c>
      <c r="N7290" t="s">
        <v>206</v>
      </c>
      <c r="O7290" t="s">
        <v>194</v>
      </c>
      <c r="P7290">
        <v>2030</v>
      </c>
      <c r="Q7290">
        <v>0.31705578420000002</v>
      </c>
    </row>
    <row r="7291" spans="1:17" x14ac:dyDescent="0.25">
      <c r="A7291" t="s">
        <v>528</v>
      </c>
      <c r="B7291" t="s">
        <v>529</v>
      </c>
      <c r="C7291" t="s">
        <v>509</v>
      </c>
      <c r="D7291" t="s">
        <v>361</v>
      </c>
      <c r="E7291" t="s">
        <v>525</v>
      </c>
      <c r="F7291" t="s">
        <v>187</v>
      </c>
      <c r="G7291" t="s">
        <v>195</v>
      </c>
      <c r="H7291" t="s">
        <v>207</v>
      </c>
      <c r="I7291" t="s">
        <v>208</v>
      </c>
      <c r="J7291" t="s">
        <v>209</v>
      </c>
      <c r="K7291" t="s">
        <v>191</v>
      </c>
      <c r="M7291" t="s">
        <v>495</v>
      </c>
      <c r="N7291" t="s">
        <v>206</v>
      </c>
      <c r="O7291" t="s">
        <v>194</v>
      </c>
      <c r="P7291">
        <v>2050</v>
      </c>
      <c r="Q7291">
        <v>0.31239040839999999</v>
      </c>
    </row>
    <row r="7292" spans="1:17" x14ac:dyDescent="0.25">
      <c r="A7292" t="s">
        <v>528</v>
      </c>
      <c r="B7292" t="s">
        <v>529</v>
      </c>
      <c r="C7292" t="s">
        <v>509</v>
      </c>
      <c r="D7292" t="s">
        <v>361</v>
      </c>
      <c r="E7292" t="s">
        <v>525</v>
      </c>
      <c r="F7292" t="s">
        <v>187</v>
      </c>
      <c r="G7292" t="s">
        <v>195</v>
      </c>
      <c r="H7292" t="s">
        <v>207</v>
      </c>
      <c r="I7292" t="s">
        <v>208</v>
      </c>
      <c r="J7292" t="s">
        <v>209</v>
      </c>
      <c r="K7292" t="s">
        <v>191</v>
      </c>
      <c r="M7292" t="s">
        <v>495</v>
      </c>
      <c r="N7292" t="s">
        <v>206</v>
      </c>
      <c r="O7292" t="s">
        <v>264</v>
      </c>
      <c r="P7292">
        <v>2050</v>
      </c>
      <c r="Q7292">
        <v>0.3</v>
      </c>
    </row>
    <row r="7293" spans="1:17" x14ac:dyDescent="0.25">
      <c r="A7293" t="s">
        <v>528</v>
      </c>
      <c r="B7293" t="s">
        <v>529</v>
      </c>
      <c r="C7293" t="s">
        <v>509</v>
      </c>
      <c r="D7293" t="s">
        <v>361</v>
      </c>
      <c r="E7293" t="s">
        <v>525</v>
      </c>
      <c r="F7293" t="s">
        <v>187</v>
      </c>
      <c r="G7293" t="s">
        <v>195</v>
      </c>
      <c r="H7293" t="s">
        <v>207</v>
      </c>
      <c r="I7293" t="s">
        <v>208</v>
      </c>
      <c r="J7293" t="s">
        <v>209</v>
      </c>
      <c r="K7293" t="s">
        <v>191</v>
      </c>
      <c r="M7293" t="s">
        <v>495</v>
      </c>
      <c r="N7293" t="s">
        <v>206</v>
      </c>
      <c r="O7293" t="s">
        <v>265</v>
      </c>
      <c r="P7293">
        <v>2050</v>
      </c>
      <c r="Q7293">
        <v>0.33</v>
      </c>
    </row>
    <row r="7294" spans="1:17" x14ac:dyDescent="0.25">
      <c r="A7294" t="s">
        <v>528</v>
      </c>
      <c r="B7294" t="s">
        <v>529</v>
      </c>
      <c r="C7294" t="s">
        <v>509</v>
      </c>
      <c r="D7294" t="s">
        <v>361</v>
      </c>
      <c r="E7294" t="s">
        <v>525</v>
      </c>
      <c r="F7294" t="s">
        <v>187</v>
      </c>
      <c r="G7294" t="s">
        <v>195</v>
      </c>
      <c r="H7294" t="s">
        <v>352</v>
      </c>
      <c r="I7294" t="s">
        <v>135</v>
      </c>
      <c r="K7294" t="s">
        <v>191</v>
      </c>
      <c r="O7294" t="s">
        <v>194</v>
      </c>
      <c r="P7294">
        <v>2015</v>
      </c>
      <c r="Q7294">
        <v>0.04</v>
      </c>
    </row>
    <row r="7295" spans="1:17" x14ac:dyDescent="0.25">
      <c r="A7295" t="s">
        <v>528</v>
      </c>
      <c r="B7295" t="s">
        <v>529</v>
      </c>
      <c r="C7295" t="s">
        <v>509</v>
      </c>
      <c r="D7295" t="s">
        <v>361</v>
      </c>
      <c r="E7295" t="s">
        <v>525</v>
      </c>
      <c r="F7295" t="s">
        <v>187</v>
      </c>
      <c r="G7295" t="s">
        <v>195</v>
      </c>
      <c r="H7295" t="s">
        <v>352</v>
      </c>
      <c r="I7295" t="s">
        <v>135</v>
      </c>
      <c r="K7295" t="s">
        <v>191</v>
      </c>
      <c r="O7295" t="s">
        <v>194</v>
      </c>
      <c r="P7295">
        <v>2020</v>
      </c>
      <c r="Q7295">
        <v>0.04</v>
      </c>
    </row>
    <row r="7296" spans="1:17" x14ac:dyDescent="0.25">
      <c r="A7296" t="s">
        <v>528</v>
      </c>
      <c r="B7296" t="s">
        <v>529</v>
      </c>
      <c r="C7296" t="s">
        <v>509</v>
      </c>
      <c r="D7296" t="s">
        <v>361</v>
      </c>
      <c r="E7296" t="s">
        <v>525</v>
      </c>
      <c r="F7296" t="s">
        <v>187</v>
      </c>
      <c r="G7296" t="s">
        <v>195</v>
      </c>
      <c r="H7296" t="s">
        <v>352</v>
      </c>
      <c r="I7296" t="s">
        <v>135</v>
      </c>
      <c r="K7296" t="s">
        <v>191</v>
      </c>
      <c r="O7296" t="s">
        <v>264</v>
      </c>
      <c r="P7296">
        <v>2020</v>
      </c>
      <c r="Q7296">
        <v>0.04</v>
      </c>
    </row>
    <row r="7297" spans="1:17" x14ac:dyDescent="0.25">
      <c r="A7297" t="s">
        <v>528</v>
      </c>
      <c r="B7297" t="s">
        <v>529</v>
      </c>
      <c r="C7297" t="s">
        <v>509</v>
      </c>
      <c r="D7297" t="s">
        <v>361</v>
      </c>
      <c r="E7297" t="s">
        <v>525</v>
      </c>
      <c r="F7297" t="s">
        <v>187</v>
      </c>
      <c r="G7297" t="s">
        <v>195</v>
      </c>
      <c r="H7297" t="s">
        <v>352</v>
      </c>
      <c r="I7297" t="s">
        <v>135</v>
      </c>
      <c r="K7297" t="s">
        <v>191</v>
      </c>
      <c r="O7297" t="s">
        <v>265</v>
      </c>
      <c r="P7297">
        <v>2020</v>
      </c>
      <c r="Q7297">
        <v>0.04</v>
      </c>
    </row>
    <row r="7298" spans="1:17" x14ac:dyDescent="0.25">
      <c r="A7298" t="s">
        <v>528</v>
      </c>
      <c r="B7298" t="s">
        <v>529</v>
      </c>
      <c r="C7298" t="s">
        <v>509</v>
      </c>
      <c r="D7298" t="s">
        <v>361</v>
      </c>
      <c r="E7298" t="s">
        <v>525</v>
      </c>
      <c r="F7298" t="s">
        <v>187</v>
      </c>
      <c r="G7298" t="s">
        <v>195</v>
      </c>
      <c r="H7298" t="s">
        <v>352</v>
      </c>
      <c r="I7298" t="s">
        <v>135</v>
      </c>
      <c r="K7298" t="s">
        <v>191</v>
      </c>
      <c r="O7298" t="s">
        <v>194</v>
      </c>
      <c r="P7298">
        <v>2030</v>
      </c>
      <c r="Q7298">
        <v>0.04</v>
      </c>
    </row>
    <row r="7299" spans="1:17" x14ac:dyDescent="0.25">
      <c r="A7299" t="s">
        <v>528</v>
      </c>
      <c r="B7299" t="s">
        <v>529</v>
      </c>
      <c r="C7299" t="s">
        <v>509</v>
      </c>
      <c r="D7299" t="s">
        <v>361</v>
      </c>
      <c r="E7299" t="s">
        <v>525</v>
      </c>
      <c r="F7299" t="s">
        <v>187</v>
      </c>
      <c r="G7299" t="s">
        <v>195</v>
      </c>
      <c r="H7299" t="s">
        <v>352</v>
      </c>
      <c r="I7299" t="s">
        <v>135</v>
      </c>
      <c r="K7299" t="s">
        <v>191</v>
      </c>
      <c r="O7299" t="s">
        <v>194</v>
      </c>
      <c r="P7299">
        <v>2050</v>
      </c>
      <c r="Q7299">
        <v>0.04</v>
      </c>
    </row>
    <row r="7300" spans="1:17" x14ac:dyDescent="0.25">
      <c r="A7300" t="s">
        <v>528</v>
      </c>
      <c r="B7300" t="s">
        <v>529</v>
      </c>
      <c r="C7300" t="s">
        <v>509</v>
      </c>
      <c r="D7300" t="s">
        <v>361</v>
      </c>
      <c r="E7300" t="s">
        <v>525</v>
      </c>
      <c r="F7300" t="s">
        <v>187</v>
      </c>
      <c r="G7300" t="s">
        <v>195</v>
      </c>
      <c r="H7300" t="s">
        <v>352</v>
      </c>
      <c r="I7300" t="s">
        <v>135</v>
      </c>
      <c r="K7300" t="s">
        <v>191</v>
      </c>
      <c r="O7300" t="s">
        <v>264</v>
      </c>
      <c r="P7300">
        <v>2050</v>
      </c>
      <c r="Q7300">
        <v>0.04</v>
      </c>
    </row>
    <row r="7301" spans="1:17" x14ac:dyDescent="0.25">
      <c r="A7301" t="s">
        <v>528</v>
      </c>
      <c r="B7301" t="s">
        <v>529</v>
      </c>
      <c r="C7301" t="s">
        <v>509</v>
      </c>
      <c r="D7301" t="s">
        <v>361</v>
      </c>
      <c r="E7301" t="s">
        <v>525</v>
      </c>
      <c r="F7301" t="s">
        <v>187</v>
      </c>
      <c r="G7301" t="s">
        <v>195</v>
      </c>
      <c r="H7301" t="s">
        <v>352</v>
      </c>
      <c r="I7301" t="s">
        <v>135</v>
      </c>
      <c r="K7301" t="s">
        <v>191</v>
      </c>
      <c r="O7301" t="s">
        <v>265</v>
      </c>
      <c r="P7301">
        <v>2050</v>
      </c>
      <c r="Q7301">
        <v>0.04</v>
      </c>
    </row>
    <row r="7302" spans="1:17" x14ac:dyDescent="0.25">
      <c r="A7302" t="s">
        <v>528</v>
      </c>
      <c r="B7302" t="s">
        <v>529</v>
      </c>
      <c r="C7302" t="s">
        <v>509</v>
      </c>
      <c r="D7302" t="s">
        <v>361</v>
      </c>
      <c r="E7302" t="s">
        <v>525</v>
      </c>
      <c r="F7302" t="s">
        <v>187</v>
      </c>
      <c r="G7302" t="s">
        <v>195</v>
      </c>
      <c r="H7302" t="s">
        <v>212</v>
      </c>
      <c r="I7302" t="s">
        <v>213</v>
      </c>
      <c r="K7302" t="s">
        <v>214</v>
      </c>
      <c r="M7302" t="s">
        <v>199</v>
      </c>
      <c r="O7302" t="s">
        <v>194</v>
      </c>
      <c r="P7302">
        <v>2015</v>
      </c>
      <c r="Q7302">
        <v>25.285778270000002</v>
      </c>
    </row>
    <row r="7303" spans="1:17" x14ac:dyDescent="0.25">
      <c r="A7303" t="s">
        <v>528</v>
      </c>
      <c r="B7303" t="s">
        <v>529</v>
      </c>
      <c r="C7303" t="s">
        <v>509</v>
      </c>
      <c r="D7303" t="s">
        <v>361</v>
      </c>
      <c r="E7303" t="s">
        <v>525</v>
      </c>
      <c r="F7303" t="s">
        <v>187</v>
      </c>
      <c r="G7303" t="s">
        <v>195</v>
      </c>
      <c r="H7303" t="s">
        <v>212</v>
      </c>
      <c r="I7303" t="s">
        <v>213</v>
      </c>
      <c r="K7303" t="s">
        <v>214</v>
      </c>
      <c r="M7303" t="s">
        <v>199</v>
      </c>
      <c r="O7303" t="s">
        <v>194</v>
      </c>
      <c r="P7303">
        <v>2020</v>
      </c>
      <c r="Q7303">
        <v>25.285778310000001</v>
      </c>
    </row>
    <row r="7304" spans="1:17" x14ac:dyDescent="0.25">
      <c r="A7304" t="s">
        <v>528</v>
      </c>
      <c r="B7304" t="s">
        <v>529</v>
      </c>
      <c r="C7304" t="s">
        <v>509</v>
      </c>
      <c r="D7304" t="s">
        <v>361</v>
      </c>
      <c r="E7304" t="s">
        <v>525</v>
      </c>
      <c r="F7304" t="s">
        <v>187</v>
      </c>
      <c r="G7304" t="s">
        <v>195</v>
      </c>
      <c r="H7304" t="s">
        <v>212</v>
      </c>
      <c r="I7304" t="s">
        <v>213</v>
      </c>
      <c r="K7304" t="s">
        <v>214</v>
      </c>
      <c r="M7304" t="s">
        <v>199</v>
      </c>
      <c r="O7304" t="s">
        <v>264</v>
      </c>
      <c r="P7304">
        <v>2020</v>
      </c>
      <c r="Q7304">
        <v>23.673130270000001</v>
      </c>
    </row>
    <row r="7305" spans="1:17" x14ac:dyDescent="0.25">
      <c r="A7305" t="s">
        <v>528</v>
      </c>
      <c r="B7305" t="s">
        <v>529</v>
      </c>
      <c r="C7305" t="s">
        <v>509</v>
      </c>
      <c r="D7305" t="s">
        <v>361</v>
      </c>
      <c r="E7305" t="s">
        <v>525</v>
      </c>
      <c r="F7305" t="s">
        <v>187</v>
      </c>
      <c r="G7305" t="s">
        <v>195</v>
      </c>
      <c r="H7305" t="s">
        <v>212</v>
      </c>
      <c r="I7305" t="s">
        <v>213</v>
      </c>
      <c r="K7305" t="s">
        <v>214</v>
      </c>
      <c r="M7305" t="s">
        <v>199</v>
      </c>
      <c r="O7305" t="s">
        <v>265</v>
      </c>
      <c r="P7305">
        <v>2020</v>
      </c>
      <c r="Q7305">
        <v>25.718036949999998</v>
      </c>
    </row>
    <row r="7306" spans="1:17" x14ac:dyDescent="0.25">
      <c r="A7306" t="s">
        <v>528</v>
      </c>
      <c r="B7306" t="s">
        <v>529</v>
      </c>
      <c r="C7306" t="s">
        <v>509</v>
      </c>
      <c r="D7306" t="s">
        <v>361</v>
      </c>
      <c r="E7306" t="s">
        <v>525</v>
      </c>
      <c r="F7306" t="s">
        <v>187</v>
      </c>
      <c r="G7306" t="s">
        <v>195</v>
      </c>
      <c r="H7306" t="s">
        <v>212</v>
      </c>
      <c r="I7306" t="s">
        <v>213</v>
      </c>
      <c r="K7306" t="s">
        <v>214</v>
      </c>
      <c r="M7306" t="s">
        <v>199</v>
      </c>
      <c r="O7306" t="s">
        <v>194</v>
      </c>
      <c r="P7306">
        <v>2030</v>
      </c>
      <c r="Q7306">
        <v>25.36446273</v>
      </c>
    </row>
    <row r="7307" spans="1:17" x14ac:dyDescent="0.25">
      <c r="A7307" t="s">
        <v>528</v>
      </c>
      <c r="B7307" t="s">
        <v>529</v>
      </c>
      <c r="C7307" t="s">
        <v>509</v>
      </c>
      <c r="D7307" t="s">
        <v>361</v>
      </c>
      <c r="E7307" t="s">
        <v>525</v>
      </c>
      <c r="F7307" t="s">
        <v>187</v>
      </c>
      <c r="G7307" t="s">
        <v>195</v>
      </c>
      <c r="H7307" t="s">
        <v>212</v>
      </c>
      <c r="I7307" t="s">
        <v>213</v>
      </c>
      <c r="K7307" t="s">
        <v>214</v>
      </c>
      <c r="M7307" t="s">
        <v>199</v>
      </c>
      <c r="O7307" t="s">
        <v>194</v>
      </c>
      <c r="P7307">
        <v>2050</v>
      </c>
      <c r="Q7307">
        <v>24.991232669999999</v>
      </c>
    </row>
    <row r="7308" spans="1:17" x14ac:dyDescent="0.25">
      <c r="A7308" t="s">
        <v>528</v>
      </c>
      <c r="B7308" t="s">
        <v>529</v>
      </c>
      <c r="C7308" t="s">
        <v>509</v>
      </c>
      <c r="D7308" t="s">
        <v>361</v>
      </c>
      <c r="E7308" t="s">
        <v>525</v>
      </c>
      <c r="F7308" t="s">
        <v>187</v>
      </c>
      <c r="G7308" t="s">
        <v>195</v>
      </c>
      <c r="H7308" t="s">
        <v>212</v>
      </c>
      <c r="I7308" t="s">
        <v>213</v>
      </c>
      <c r="K7308" t="s">
        <v>214</v>
      </c>
      <c r="M7308" t="s">
        <v>199</v>
      </c>
      <c r="O7308" t="s">
        <v>264</v>
      </c>
      <c r="P7308">
        <v>2050</v>
      </c>
      <c r="Q7308">
        <v>24.325896310000001</v>
      </c>
    </row>
    <row r="7309" spans="1:17" x14ac:dyDescent="0.25">
      <c r="A7309" t="s">
        <v>528</v>
      </c>
      <c r="B7309" t="s">
        <v>529</v>
      </c>
      <c r="C7309" t="s">
        <v>509</v>
      </c>
      <c r="D7309" t="s">
        <v>361</v>
      </c>
      <c r="E7309" t="s">
        <v>525</v>
      </c>
      <c r="F7309" t="s">
        <v>187</v>
      </c>
      <c r="G7309" t="s">
        <v>195</v>
      </c>
      <c r="H7309" t="s">
        <v>212</v>
      </c>
      <c r="I7309" t="s">
        <v>213</v>
      </c>
      <c r="K7309" t="s">
        <v>214</v>
      </c>
      <c r="M7309" t="s">
        <v>199</v>
      </c>
      <c r="O7309" t="s">
        <v>265</v>
      </c>
      <c r="P7309">
        <v>2050</v>
      </c>
      <c r="Q7309">
        <v>25.83648127</v>
      </c>
    </row>
    <row r="7310" spans="1:17" x14ac:dyDescent="0.25">
      <c r="A7310" t="s">
        <v>528</v>
      </c>
      <c r="B7310" t="s">
        <v>529</v>
      </c>
      <c r="C7310" t="s">
        <v>509</v>
      </c>
      <c r="D7310" t="s">
        <v>361</v>
      </c>
      <c r="E7310" t="s">
        <v>525</v>
      </c>
      <c r="F7310" t="s">
        <v>187</v>
      </c>
      <c r="G7310" t="s">
        <v>195</v>
      </c>
      <c r="H7310" t="s">
        <v>354</v>
      </c>
      <c r="I7310" t="s">
        <v>136</v>
      </c>
      <c r="K7310" t="s">
        <v>275</v>
      </c>
      <c r="O7310" t="s">
        <v>194</v>
      </c>
      <c r="P7310">
        <v>2015</v>
      </c>
      <c r="Q7310">
        <v>4</v>
      </c>
    </row>
    <row r="7311" spans="1:17" x14ac:dyDescent="0.25">
      <c r="A7311" t="s">
        <v>528</v>
      </c>
      <c r="B7311" t="s">
        <v>529</v>
      </c>
      <c r="C7311" t="s">
        <v>509</v>
      </c>
      <c r="D7311" t="s">
        <v>361</v>
      </c>
      <c r="E7311" t="s">
        <v>525</v>
      </c>
      <c r="F7311" t="s">
        <v>187</v>
      </c>
      <c r="G7311" t="s">
        <v>195</v>
      </c>
      <c r="H7311" t="s">
        <v>354</v>
      </c>
      <c r="I7311" t="s">
        <v>136</v>
      </c>
      <c r="K7311" t="s">
        <v>275</v>
      </c>
      <c r="O7311" t="s">
        <v>194</v>
      </c>
      <c r="P7311">
        <v>2020</v>
      </c>
      <c r="Q7311">
        <v>4</v>
      </c>
    </row>
    <row r="7312" spans="1:17" x14ac:dyDescent="0.25">
      <c r="A7312" t="s">
        <v>528</v>
      </c>
      <c r="B7312" t="s">
        <v>529</v>
      </c>
      <c r="C7312" t="s">
        <v>509</v>
      </c>
      <c r="D7312" t="s">
        <v>361</v>
      </c>
      <c r="E7312" t="s">
        <v>525</v>
      </c>
      <c r="F7312" t="s">
        <v>187</v>
      </c>
      <c r="G7312" t="s">
        <v>195</v>
      </c>
      <c r="H7312" t="s">
        <v>354</v>
      </c>
      <c r="I7312" t="s">
        <v>136</v>
      </c>
      <c r="K7312" t="s">
        <v>275</v>
      </c>
      <c r="O7312" t="s">
        <v>264</v>
      </c>
      <c r="P7312">
        <v>2020</v>
      </c>
      <c r="Q7312">
        <v>3.4</v>
      </c>
    </row>
    <row r="7313" spans="1:17" x14ac:dyDescent="0.25">
      <c r="A7313" t="s">
        <v>528</v>
      </c>
      <c r="B7313" t="s">
        <v>529</v>
      </c>
      <c r="C7313" t="s">
        <v>509</v>
      </c>
      <c r="D7313" t="s">
        <v>361</v>
      </c>
      <c r="E7313" t="s">
        <v>525</v>
      </c>
      <c r="F7313" t="s">
        <v>187</v>
      </c>
      <c r="G7313" t="s">
        <v>195</v>
      </c>
      <c r="H7313" t="s">
        <v>354</v>
      </c>
      <c r="I7313" t="s">
        <v>136</v>
      </c>
      <c r="K7313" t="s">
        <v>275</v>
      </c>
      <c r="O7313" t="s">
        <v>265</v>
      </c>
      <c r="P7313">
        <v>2020</v>
      </c>
      <c r="Q7313">
        <v>4.5999999999999996</v>
      </c>
    </row>
    <row r="7314" spans="1:17" x14ac:dyDescent="0.25">
      <c r="A7314" t="s">
        <v>528</v>
      </c>
      <c r="B7314" t="s">
        <v>529</v>
      </c>
      <c r="C7314" t="s">
        <v>509</v>
      </c>
      <c r="D7314" t="s">
        <v>361</v>
      </c>
      <c r="E7314" t="s">
        <v>525</v>
      </c>
      <c r="F7314" t="s">
        <v>187</v>
      </c>
      <c r="G7314" t="s">
        <v>195</v>
      </c>
      <c r="H7314" t="s">
        <v>354</v>
      </c>
      <c r="I7314" t="s">
        <v>136</v>
      </c>
      <c r="K7314" t="s">
        <v>275</v>
      </c>
      <c r="O7314" t="s">
        <v>194</v>
      </c>
      <c r="P7314">
        <v>2030</v>
      </c>
      <c r="Q7314">
        <v>4</v>
      </c>
    </row>
    <row r="7315" spans="1:17" x14ac:dyDescent="0.25">
      <c r="A7315" t="s">
        <v>528</v>
      </c>
      <c r="B7315" t="s">
        <v>529</v>
      </c>
      <c r="C7315" t="s">
        <v>509</v>
      </c>
      <c r="D7315" t="s">
        <v>361</v>
      </c>
      <c r="E7315" t="s">
        <v>525</v>
      </c>
      <c r="F7315" t="s">
        <v>187</v>
      </c>
      <c r="G7315" t="s">
        <v>195</v>
      </c>
      <c r="H7315" t="s">
        <v>354</v>
      </c>
      <c r="I7315" t="s">
        <v>136</v>
      </c>
      <c r="K7315" t="s">
        <v>275</v>
      </c>
      <c r="O7315" t="s">
        <v>194</v>
      </c>
      <c r="P7315">
        <v>2050</v>
      </c>
      <c r="Q7315">
        <v>4</v>
      </c>
    </row>
    <row r="7316" spans="1:17" x14ac:dyDescent="0.25">
      <c r="A7316" t="s">
        <v>528</v>
      </c>
      <c r="B7316" t="s">
        <v>529</v>
      </c>
      <c r="C7316" t="s">
        <v>509</v>
      </c>
      <c r="D7316" t="s">
        <v>361</v>
      </c>
      <c r="E7316" t="s">
        <v>525</v>
      </c>
      <c r="F7316" t="s">
        <v>187</v>
      </c>
      <c r="G7316" t="s">
        <v>195</v>
      </c>
      <c r="H7316" t="s">
        <v>354</v>
      </c>
      <c r="I7316" t="s">
        <v>136</v>
      </c>
      <c r="K7316" t="s">
        <v>275</v>
      </c>
      <c r="O7316" t="s">
        <v>264</v>
      </c>
      <c r="P7316">
        <v>2050</v>
      </c>
      <c r="Q7316">
        <v>3</v>
      </c>
    </row>
    <row r="7317" spans="1:17" x14ac:dyDescent="0.25">
      <c r="A7317" t="s">
        <v>528</v>
      </c>
      <c r="B7317" t="s">
        <v>529</v>
      </c>
      <c r="C7317" t="s">
        <v>509</v>
      </c>
      <c r="D7317" t="s">
        <v>361</v>
      </c>
      <c r="E7317" t="s">
        <v>525</v>
      </c>
      <c r="F7317" t="s">
        <v>187</v>
      </c>
      <c r="G7317" t="s">
        <v>195</v>
      </c>
      <c r="H7317" t="s">
        <v>354</v>
      </c>
      <c r="I7317" t="s">
        <v>136</v>
      </c>
      <c r="K7317" t="s">
        <v>275</v>
      </c>
      <c r="O7317" t="s">
        <v>265</v>
      </c>
      <c r="P7317">
        <v>2050</v>
      </c>
      <c r="Q7317">
        <v>5</v>
      </c>
    </row>
    <row r="7318" spans="1:17" x14ac:dyDescent="0.25">
      <c r="A7318" t="s">
        <v>528</v>
      </c>
      <c r="B7318" t="s">
        <v>529</v>
      </c>
      <c r="C7318" t="s">
        <v>509</v>
      </c>
      <c r="D7318" t="s">
        <v>361</v>
      </c>
      <c r="E7318" t="s">
        <v>525</v>
      </c>
      <c r="F7318" t="s">
        <v>187</v>
      </c>
      <c r="G7318" t="s">
        <v>195</v>
      </c>
      <c r="H7318" t="s">
        <v>355</v>
      </c>
      <c r="I7318" t="s">
        <v>277</v>
      </c>
      <c r="K7318" t="s">
        <v>278</v>
      </c>
      <c r="O7318" t="s">
        <v>194</v>
      </c>
      <c r="P7318">
        <v>2015</v>
      </c>
      <c r="Q7318">
        <v>0.27683545799999998</v>
      </c>
    </row>
    <row r="7319" spans="1:17" x14ac:dyDescent="0.25">
      <c r="A7319" t="s">
        <v>528</v>
      </c>
      <c r="B7319" t="s">
        <v>529</v>
      </c>
      <c r="C7319" t="s">
        <v>509</v>
      </c>
      <c r="D7319" t="s">
        <v>361</v>
      </c>
      <c r="E7319" t="s">
        <v>525</v>
      </c>
      <c r="F7319" t="s">
        <v>187</v>
      </c>
      <c r="G7319" t="s">
        <v>195</v>
      </c>
      <c r="H7319" t="s">
        <v>355</v>
      </c>
      <c r="I7319" t="s">
        <v>277</v>
      </c>
      <c r="K7319" t="s">
        <v>278</v>
      </c>
      <c r="O7319" t="s">
        <v>194</v>
      </c>
      <c r="P7319">
        <v>2020</v>
      </c>
      <c r="Q7319">
        <v>0.27683545700000001</v>
      </c>
    </row>
    <row r="7320" spans="1:17" x14ac:dyDescent="0.25">
      <c r="A7320" t="s">
        <v>528</v>
      </c>
      <c r="B7320" t="s">
        <v>529</v>
      </c>
      <c r="C7320" t="s">
        <v>509</v>
      </c>
      <c r="D7320" t="s">
        <v>361</v>
      </c>
      <c r="E7320" t="s">
        <v>525</v>
      </c>
      <c r="F7320" t="s">
        <v>187</v>
      </c>
      <c r="G7320" t="s">
        <v>195</v>
      </c>
      <c r="H7320" t="s">
        <v>355</v>
      </c>
      <c r="I7320" t="s">
        <v>277</v>
      </c>
      <c r="K7320" t="s">
        <v>278</v>
      </c>
      <c r="O7320" t="s">
        <v>264</v>
      </c>
      <c r="P7320">
        <v>2020</v>
      </c>
      <c r="Q7320">
        <v>0.235310139</v>
      </c>
    </row>
    <row r="7321" spans="1:17" x14ac:dyDescent="0.25">
      <c r="A7321" t="s">
        <v>528</v>
      </c>
      <c r="B7321" t="s">
        <v>529</v>
      </c>
      <c r="C7321" t="s">
        <v>509</v>
      </c>
      <c r="D7321" t="s">
        <v>361</v>
      </c>
      <c r="E7321" t="s">
        <v>525</v>
      </c>
      <c r="F7321" t="s">
        <v>187</v>
      </c>
      <c r="G7321" t="s">
        <v>195</v>
      </c>
      <c r="H7321" t="s">
        <v>355</v>
      </c>
      <c r="I7321" t="s">
        <v>277</v>
      </c>
      <c r="K7321" t="s">
        <v>278</v>
      </c>
      <c r="O7321" t="s">
        <v>265</v>
      </c>
      <c r="P7321">
        <v>2020</v>
      </c>
      <c r="Q7321">
        <v>0.31836077600000001</v>
      </c>
    </row>
    <row r="7322" spans="1:17" x14ac:dyDescent="0.25">
      <c r="A7322" t="s">
        <v>528</v>
      </c>
      <c r="B7322" t="s">
        <v>529</v>
      </c>
      <c r="C7322" t="s">
        <v>509</v>
      </c>
      <c r="D7322" t="s">
        <v>361</v>
      </c>
      <c r="E7322" t="s">
        <v>525</v>
      </c>
      <c r="F7322" t="s">
        <v>187</v>
      </c>
      <c r="G7322" t="s">
        <v>195</v>
      </c>
      <c r="H7322" t="s">
        <v>355</v>
      </c>
      <c r="I7322" t="s">
        <v>277</v>
      </c>
      <c r="K7322" t="s">
        <v>278</v>
      </c>
      <c r="O7322" t="s">
        <v>194</v>
      </c>
      <c r="P7322">
        <v>2030</v>
      </c>
      <c r="Q7322">
        <v>0.27597667199999998</v>
      </c>
    </row>
    <row r="7323" spans="1:17" x14ac:dyDescent="0.25">
      <c r="A7323" t="s">
        <v>528</v>
      </c>
      <c r="B7323" t="s">
        <v>529</v>
      </c>
      <c r="C7323" t="s">
        <v>509</v>
      </c>
      <c r="D7323" t="s">
        <v>361</v>
      </c>
      <c r="E7323" t="s">
        <v>525</v>
      </c>
      <c r="F7323" t="s">
        <v>187</v>
      </c>
      <c r="G7323" t="s">
        <v>195</v>
      </c>
      <c r="H7323" t="s">
        <v>355</v>
      </c>
      <c r="I7323" t="s">
        <v>277</v>
      </c>
      <c r="K7323" t="s">
        <v>278</v>
      </c>
      <c r="O7323" t="s">
        <v>194</v>
      </c>
      <c r="P7323">
        <v>2050</v>
      </c>
      <c r="Q7323">
        <v>0.28009822899999998</v>
      </c>
    </row>
    <row r="7324" spans="1:17" x14ac:dyDescent="0.25">
      <c r="A7324" t="s">
        <v>528</v>
      </c>
      <c r="B7324" t="s">
        <v>529</v>
      </c>
      <c r="C7324" t="s">
        <v>509</v>
      </c>
      <c r="D7324" t="s">
        <v>361</v>
      </c>
      <c r="E7324" t="s">
        <v>525</v>
      </c>
      <c r="F7324" t="s">
        <v>187</v>
      </c>
      <c r="G7324" t="s">
        <v>195</v>
      </c>
      <c r="H7324" t="s">
        <v>355</v>
      </c>
      <c r="I7324" t="s">
        <v>277</v>
      </c>
      <c r="K7324" t="s">
        <v>278</v>
      </c>
      <c r="O7324" t="s">
        <v>264</v>
      </c>
      <c r="P7324">
        <v>2050</v>
      </c>
      <c r="Q7324">
        <v>0.21007367099999999</v>
      </c>
    </row>
    <row r="7325" spans="1:17" x14ac:dyDescent="0.25">
      <c r="A7325" t="s">
        <v>528</v>
      </c>
      <c r="B7325" t="s">
        <v>529</v>
      </c>
      <c r="C7325" t="s">
        <v>509</v>
      </c>
      <c r="D7325" t="s">
        <v>361</v>
      </c>
      <c r="E7325" t="s">
        <v>525</v>
      </c>
      <c r="F7325" t="s">
        <v>187</v>
      </c>
      <c r="G7325" t="s">
        <v>195</v>
      </c>
      <c r="H7325" t="s">
        <v>355</v>
      </c>
      <c r="I7325" t="s">
        <v>277</v>
      </c>
      <c r="K7325" t="s">
        <v>278</v>
      </c>
      <c r="O7325" t="s">
        <v>265</v>
      </c>
      <c r="P7325">
        <v>2050</v>
      </c>
      <c r="Q7325">
        <v>0.35012278600000002</v>
      </c>
    </row>
    <row r="7326" spans="1:17" x14ac:dyDescent="0.25">
      <c r="A7326" t="s">
        <v>528</v>
      </c>
      <c r="B7326" t="s">
        <v>529</v>
      </c>
      <c r="C7326" t="s">
        <v>509</v>
      </c>
      <c r="D7326" t="s">
        <v>361</v>
      </c>
      <c r="E7326" t="s">
        <v>525</v>
      </c>
      <c r="F7326" t="s">
        <v>187</v>
      </c>
      <c r="G7326" t="s">
        <v>195</v>
      </c>
      <c r="H7326" t="s">
        <v>215</v>
      </c>
      <c r="I7326" t="s">
        <v>216</v>
      </c>
      <c r="K7326" t="s">
        <v>202</v>
      </c>
      <c r="N7326" t="s">
        <v>206</v>
      </c>
      <c r="O7326" t="s">
        <v>194</v>
      </c>
      <c r="P7326">
        <v>2015</v>
      </c>
      <c r="Q7326">
        <v>25</v>
      </c>
    </row>
    <row r="7327" spans="1:17" x14ac:dyDescent="0.25">
      <c r="A7327" t="s">
        <v>528</v>
      </c>
      <c r="B7327" t="s">
        <v>529</v>
      </c>
      <c r="C7327" t="s">
        <v>509</v>
      </c>
      <c r="D7327" t="s">
        <v>361</v>
      </c>
      <c r="E7327" t="s">
        <v>525</v>
      </c>
      <c r="F7327" t="s">
        <v>187</v>
      </c>
      <c r="G7327" t="s">
        <v>195</v>
      </c>
      <c r="H7327" t="s">
        <v>215</v>
      </c>
      <c r="I7327" t="s">
        <v>216</v>
      </c>
      <c r="K7327" t="s">
        <v>202</v>
      </c>
      <c r="N7327" t="s">
        <v>206</v>
      </c>
      <c r="O7327" t="s">
        <v>194</v>
      </c>
      <c r="P7327">
        <v>2020</v>
      </c>
      <c r="Q7327">
        <v>25</v>
      </c>
    </row>
    <row r="7328" spans="1:17" x14ac:dyDescent="0.25">
      <c r="A7328" t="s">
        <v>528</v>
      </c>
      <c r="B7328" t="s">
        <v>529</v>
      </c>
      <c r="C7328" t="s">
        <v>509</v>
      </c>
      <c r="D7328" t="s">
        <v>361</v>
      </c>
      <c r="E7328" t="s">
        <v>525</v>
      </c>
      <c r="F7328" t="s">
        <v>187</v>
      </c>
      <c r="G7328" t="s">
        <v>195</v>
      </c>
      <c r="H7328" t="s">
        <v>215</v>
      </c>
      <c r="I7328" t="s">
        <v>216</v>
      </c>
      <c r="K7328" t="s">
        <v>202</v>
      </c>
      <c r="N7328" t="s">
        <v>206</v>
      </c>
      <c r="O7328" t="s">
        <v>264</v>
      </c>
      <c r="P7328">
        <v>2020</v>
      </c>
      <c r="Q7328">
        <v>20</v>
      </c>
    </row>
    <row r="7329" spans="1:17" x14ac:dyDescent="0.25">
      <c r="A7329" t="s">
        <v>528</v>
      </c>
      <c r="B7329" t="s">
        <v>529</v>
      </c>
      <c r="C7329" t="s">
        <v>509</v>
      </c>
      <c r="D7329" t="s">
        <v>361</v>
      </c>
      <c r="E7329" t="s">
        <v>525</v>
      </c>
      <c r="F7329" t="s">
        <v>187</v>
      </c>
      <c r="G7329" t="s">
        <v>195</v>
      </c>
      <c r="H7329" t="s">
        <v>215</v>
      </c>
      <c r="I7329" t="s">
        <v>216</v>
      </c>
      <c r="K7329" t="s">
        <v>202</v>
      </c>
      <c r="N7329" t="s">
        <v>206</v>
      </c>
      <c r="O7329" t="s">
        <v>265</v>
      </c>
      <c r="P7329">
        <v>2020</v>
      </c>
      <c r="Q7329">
        <v>35</v>
      </c>
    </row>
    <row r="7330" spans="1:17" x14ac:dyDescent="0.25">
      <c r="A7330" t="s">
        <v>528</v>
      </c>
      <c r="B7330" t="s">
        <v>529</v>
      </c>
      <c r="C7330" t="s">
        <v>509</v>
      </c>
      <c r="D7330" t="s">
        <v>361</v>
      </c>
      <c r="E7330" t="s">
        <v>525</v>
      </c>
      <c r="F7330" t="s">
        <v>187</v>
      </c>
      <c r="G7330" t="s">
        <v>195</v>
      </c>
      <c r="H7330" t="s">
        <v>215</v>
      </c>
      <c r="I7330" t="s">
        <v>216</v>
      </c>
      <c r="K7330" t="s">
        <v>202</v>
      </c>
      <c r="N7330" t="s">
        <v>206</v>
      </c>
      <c r="O7330" t="s">
        <v>194</v>
      </c>
      <c r="P7330">
        <v>2030</v>
      </c>
      <c r="Q7330">
        <v>25</v>
      </c>
    </row>
    <row r="7331" spans="1:17" x14ac:dyDescent="0.25">
      <c r="A7331" t="s">
        <v>528</v>
      </c>
      <c r="B7331" t="s">
        <v>529</v>
      </c>
      <c r="C7331" t="s">
        <v>509</v>
      </c>
      <c r="D7331" t="s">
        <v>361</v>
      </c>
      <c r="E7331" t="s">
        <v>525</v>
      </c>
      <c r="F7331" t="s">
        <v>187</v>
      </c>
      <c r="G7331" t="s">
        <v>195</v>
      </c>
      <c r="H7331" t="s">
        <v>215</v>
      </c>
      <c r="I7331" t="s">
        <v>216</v>
      </c>
      <c r="K7331" t="s">
        <v>202</v>
      </c>
      <c r="N7331" t="s">
        <v>206</v>
      </c>
      <c r="O7331" t="s">
        <v>194</v>
      </c>
      <c r="P7331">
        <v>2050</v>
      </c>
      <c r="Q7331">
        <v>25</v>
      </c>
    </row>
    <row r="7332" spans="1:17" x14ac:dyDescent="0.25">
      <c r="A7332" t="s">
        <v>528</v>
      </c>
      <c r="B7332" t="s">
        <v>529</v>
      </c>
      <c r="C7332" t="s">
        <v>509</v>
      </c>
      <c r="D7332" t="s">
        <v>361</v>
      </c>
      <c r="E7332" t="s">
        <v>525</v>
      </c>
      <c r="F7332" t="s">
        <v>187</v>
      </c>
      <c r="G7332" t="s">
        <v>195</v>
      </c>
      <c r="H7332" t="s">
        <v>215</v>
      </c>
      <c r="I7332" t="s">
        <v>216</v>
      </c>
      <c r="K7332" t="s">
        <v>202</v>
      </c>
      <c r="N7332" t="s">
        <v>206</v>
      </c>
      <c r="O7332" t="s">
        <v>264</v>
      </c>
      <c r="P7332">
        <v>2050</v>
      </c>
      <c r="Q7332">
        <v>20</v>
      </c>
    </row>
    <row r="7333" spans="1:17" x14ac:dyDescent="0.25">
      <c r="A7333" t="s">
        <v>528</v>
      </c>
      <c r="B7333" t="s">
        <v>529</v>
      </c>
      <c r="C7333" t="s">
        <v>509</v>
      </c>
      <c r="D7333" t="s">
        <v>361</v>
      </c>
      <c r="E7333" t="s">
        <v>525</v>
      </c>
      <c r="F7333" t="s">
        <v>187</v>
      </c>
      <c r="G7333" t="s">
        <v>195</v>
      </c>
      <c r="H7333" t="s">
        <v>215</v>
      </c>
      <c r="I7333" t="s">
        <v>216</v>
      </c>
      <c r="K7333" t="s">
        <v>202</v>
      </c>
      <c r="N7333" t="s">
        <v>206</v>
      </c>
      <c r="O7333" t="s">
        <v>265</v>
      </c>
      <c r="P7333">
        <v>2050</v>
      </c>
      <c r="Q7333">
        <v>35</v>
      </c>
    </row>
    <row r="7334" spans="1:17" x14ac:dyDescent="0.25">
      <c r="A7334" t="s">
        <v>528</v>
      </c>
      <c r="B7334" t="s">
        <v>529</v>
      </c>
      <c r="C7334" t="s">
        <v>509</v>
      </c>
      <c r="D7334" t="s">
        <v>361</v>
      </c>
      <c r="E7334" t="s">
        <v>525</v>
      </c>
      <c r="F7334" t="s">
        <v>187</v>
      </c>
      <c r="G7334" t="s">
        <v>218</v>
      </c>
      <c r="H7334" t="s">
        <v>219</v>
      </c>
      <c r="I7334" t="s">
        <v>220</v>
      </c>
      <c r="K7334" t="s">
        <v>221</v>
      </c>
      <c r="M7334" t="s">
        <v>344</v>
      </c>
      <c r="N7334" t="s">
        <v>513</v>
      </c>
      <c r="O7334" t="s">
        <v>194</v>
      </c>
      <c r="P7334">
        <v>2015</v>
      </c>
      <c r="Q7334">
        <v>0</v>
      </c>
    </row>
    <row r="7335" spans="1:17" x14ac:dyDescent="0.25">
      <c r="A7335" t="s">
        <v>528</v>
      </c>
      <c r="B7335" t="s">
        <v>529</v>
      </c>
      <c r="C7335" t="s">
        <v>509</v>
      </c>
      <c r="D7335" t="s">
        <v>361</v>
      </c>
      <c r="E7335" t="s">
        <v>525</v>
      </c>
      <c r="F7335" t="s">
        <v>187</v>
      </c>
      <c r="G7335" t="s">
        <v>218</v>
      </c>
      <c r="H7335" t="s">
        <v>219</v>
      </c>
      <c r="I7335" t="s">
        <v>220</v>
      </c>
      <c r="K7335" t="s">
        <v>221</v>
      </c>
      <c r="M7335" t="s">
        <v>344</v>
      </c>
      <c r="N7335" t="s">
        <v>513</v>
      </c>
      <c r="O7335" t="s">
        <v>194</v>
      </c>
      <c r="P7335">
        <v>2020</v>
      </c>
      <c r="Q7335">
        <v>0</v>
      </c>
    </row>
    <row r="7336" spans="1:17" x14ac:dyDescent="0.25">
      <c r="A7336" t="s">
        <v>528</v>
      </c>
      <c r="B7336" t="s">
        <v>529</v>
      </c>
      <c r="C7336" t="s">
        <v>509</v>
      </c>
      <c r="D7336" t="s">
        <v>361</v>
      </c>
      <c r="E7336" t="s">
        <v>525</v>
      </c>
      <c r="F7336" t="s">
        <v>187</v>
      </c>
      <c r="G7336" t="s">
        <v>218</v>
      </c>
      <c r="H7336" t="s">
        <v>219</v>
      </c>
      <c r="I7336" t="s">
        <v>220</v>
      </c>
      <c r="K7336" t="s">
        <v>221</v>
      </c>
      <c r="M7336" t="s">
        <v>344</v>
      </c>
      <c r="N7336" t="s">
        <v>513</v>
      </c>
      <c r="O7336" t="s">
        <v>264</v>
      </c>
      <c r="P7336">
        <v>2020</v>
      </c>
      <c r="Q7336">
        <v>0</v>
      </c>
    </row>
    <row r="7337" spans="1:17" x14ac:dyDescent="0.25">
      <c r="A7337" t="s">
        <v>528</v>
      </c>
      <c r="B7337" t="s">
        <v>529</v>
      </c>
      <c r="C7337" t="s">
        <v>509</v>
      </c>
      <c r="D7337" t="s">
        <v>361</v>
      </c>
      <c r="E7337" t="s">
        <v>525</v>
      </c>
      <c r="F7337" t="s">
        <v>187</v>
      </c>
      <c r="G7337" t="s">
        <v>218</v>
      </c>
      <c r="H7337" t="s">
        <v>219</v>
      </c>
      <c r="I7337" t="s">
        <v>220</v>
      </c>
      <c r="K7337" t="s">
        <v>221</v>
      </c>
      <c r="M7337" t="s">
        <v>344</v>
      </c>
      <c r="N7337" t="s">
        <v>513</v>
      </c>
      <c r="O7337" t="s">
        <v>265</v>
      </c>
      <c r="P7337">
        <v>2020</v>
      </c>
      <c r="Q7337">
        <v>0</v>
      </c>
    </row>
    <row r="7338" spans="1:17" x14ac:dyDescent="0.25">
      <c r="A7338" t="s">
        <v>528</v>
      </c>
      <c r="B7338" t="s">
        <v>529</v>
      </c>
      <c r="C7338" t="s">
        <v>509</v>
      </c>
      <c r="D7338" t="s">
        <v>361</v>
      </c>
      <c r="E7338" t="s">
        <v>525</v>
      </c>
      <c r="F7338" t="s">
        <v>187</v>
      </c>
      <c r="G7338" t="s">
        <v>218</v>
      </c>
      <c r="H7338" t="s">
        <v>219</v>
      </c>
      <c r="I7338" t="s">
        <v>220</v>
      </c>
      <c r="K7338" t="s">
        <v>221</v>
      </c>
      <c r="M7338" t="s">
        <v>344</v>
      </c>
      <c r="N7338" t="s">
        <v>513</v>
      </c>
      <c r="O7338" t="s">
        <v>194</v>
      </c>
      <c r="P7338">
        <v>2030</v>
      </c>
      <c r="Q7338">
        <v>0</v>
      </c>
    </row>
    <row r="7339" spans="1:17" x14ac:dyDescent="0.25">
      <c r="A7339" t="s">
        <v>528</v>
      </c>
      <c r="B7339" t="s">
        <v>529</v>
      </c>
      <c r="C7339" t="s">
        <v>509</v>
      </c>
      <c r="D7339" t="s">
        <v>361</v>
      </c>
      <c r="E7339" t="s">
        <v>525</v>
      </c>
      <c r="F7339" t="s">
        <v>187</v>
      </c>
      <c r="G7339" t="s">
        <v>218</v>
      </c>
      <c r="H7339" t="s">
        <v>219</v>
      </c>
      <c r="I7339" t="s">
        <v>220</v>
      </c>
      <c r="K7339" t="s">
        <v>221</v>
      </c>
      <c r="M7339" t="s">
        <v>344</v>
      </c>
      <c r="N7339" t="s">
        <v>513</v>
      </c>
      <c r="O7339" t="s">
        <v>194</v>
      </c>
      <c r="P7339">
        <v>2050</v>
      </c>
      <c r="Q7339">
        <v>0</v>
      </c>
    </row>
    <row r="7340" spans="1:17" x14ac:dyDescent="0.25">
      <c r="A7340" t="s">
        <v>528</v>
      </c>
      <c r="B7340" t="s">
        <v>529</v>
      </c>
      <c r="C7340" t="s">
        <v>509</v>
      </c>
      <c r="D7340" t="s">
        <v>361</v>
      </c>
      <c r="E7340" t="s">
        <v>525</v>
      </c>
      <c r="F7340" t="s">
        <v>187</v>
      </c>
      <c r="G7340" t="s">
        <v>218</v>
      </c>
      <c r="H7340" t="s">
        <v>219</v>
      </c>
      <c r="I7340" t="s">
        <v>220</v>
      </c>
      <c r="K7340" t="s">
        <v>221</v>
      </c>
      <c r="M7340" t="s">
        <v>344</v>
      </c>
      <c r="N7340" t="s">
        <v>513</v>
      </c>
      <c r="O7340" t="s">
        <v>264</v>
      </c>
      <c r="P7340">
        <v>2050</v>
      </c>
      <c r="Q7340">
        <v>0</v>
      </c>
    </row>
    <row r="7341" spans="1:17" x14ac:dyDescent="0.25">
      <c r="A7341" t="s">
        <v>528</v>
      </c>
      <c r="B7341" t="s">
        <v>529</v>
      </c>
      <c r="C7341" t="s">
        <v>509</v>
      </c>
      <c r="D7341" t="s">
        <v>361</v>
      </c>
      <c r="E7341" t="s">
        <v>525</v>
      </c>
      <c r="F7341" t="s">
        <v>187</v>
      </c>
      <c r="G7341" t="s">
        <v>218</v>
      </c>
      <c r="H7341" t="s">
        <v>219</v>
      </c>
      <c r="I7341" t="s">
        <v>220</v>
      </c>
      <c r="K7341" t="s">
        <v>221</v>
      </c>
      <c r="M7341" t="s">
        <v>344</v>
      </c>
      <c r="N7341" t="s">
        <v>513</v>
      </c>
      <c r="O7341" t="s">
        <v>265</v>
      </c>
      <c r="P7341">
        <v>2050</v>
      </c>
      <c r="Q7341">
        <v>0</v>
      </c>
    </row>
    <row r="7342" spans="1:17" x14ac:dyDescent="0.25">
      <c r="A7342" t="s">
        <v>528</v>
      </c>
      <c r="B7342" t="s">
        <v>529</v>
      </c>
      <c r="C7342" t="s">
        <v>509</v>
      </c>
      <c r="D7342" t="s">
        <v>361</v>
      </c>
      <c r="E7342" t="s">
        <v>525</v>
      </c>
      <c r="F7342" t="s">
        <v>187</v>
      </c>
      <c r="G7342" t="s">
        <v>218</v>
      </c>
      <c r="H7342" t="s">
        <v>223</v>
      </c>
      <c r="I7342" t="s">
        <v>224</v>
      </c>
      <c r="K7342" t="s">
        <v>221</v>
      </c>
      <c r="M7342" t="s">
        <v>344</v>
      </c>
      <c r="N7342" t="s">
        <v>513</v>
      </c>
      <c r="O7342" t="s">
        <v>194</v>
      </c>
      <c r="P7342">
        <v>2015</v>
      </c>
      <c r="Q7342">
        <v>1.2</v>
      </c>
    </row>
    <row r="7343" spans="1:17" x14ac:dyDescent="0.25">
      <c r="A7343" t="s">
        <v>528</v>
      </c>
      <c r="B7343" t="s">
        <v>529</v>
      </c>
      <c r="C7343" t="s">
        <v>509</v>
      </c>
      <c r="D7343" t="s">
        <v>361</v>
      </c>
      <c r="E7343" t="s">
        <v>525</v>
      </c>
      <c r="F7343" t="s">
        <v>187</v>
      </c>
      <c r="G7343" t="s">
        <v>218</v>
      </c>
      <c r="H7343" t="s">
        <v>223</v>
      </c>
      <c r="I7343" t="s">
        <v>224</v>
      </c>
      <c r="K7343" t="s">
        <v>221</v>
      </c>
      <c r="M7343" t="s">
        <v>344</v>
      </c>
      <c r="N7343" t="s">
        <v>513</v>
      </c>
      <c r="O7343" t="s">
        <v>194</v>
      </c>
      <c r="P7343">
        <v>2020</v>
      </c>
      <c r="Q7343">
        <v>1</v>
      </c>
    </row>
    <row r="7344" spans="1:17" x14ac:dyDescent="0.25">
      <c r="A7344" t="s">
        <v>528</v>
      </c>
      <c r="B7344" t="s">
        <v>529</v>
      </c>
      <c r="C7344" t="s">
        <v>509</v>
      </c>
      <c r="D7344" t="s">
        <v>361</v>
      </c>
      <c r="E7344" t="s">
        <v>525</v>
      </c>
      <c r="F7344" t="s">
        <v>187</v>
      </c>
      <c r="G7344" t="s">
        <v>218</v>
      </c>
      <c r="H7344" t="s">
        <v>223</v>
      </c>
      <c r="I7344" t="s">
        <v>224</v>
      </c>
      <c r="K7344" t="s">
        <v>221</v>
      </c>
      <c r="M7344" t="s">
        <v>344</v>
      </c>
      <c r="N7344" t="s">
        <v>513</v>
      </c>
      <c r="O7344" t="s">
        <v>264</v>
      </c>
      <c r="P7344">
        <v>2020</v>
      </c>
      <c r="Q7344">
        <v>1</v>
      </c>
    </row>
    <row r="7345" spans="1:17" x14ac:dyDescent="0.25">
      <c r="A7345" t="s">
        <v>528</v>
      </c>
      <c r="B7345" t="s">
        <v>529</v>
      </c>
      <c r="C7345" t="s">
        <v>509</v>
      </c>
      <c r="D7345" t="s">
        <v>361</v>
      </c>
      <c r="E7345" t="s">
        <v>525</v>
      </c>
      <c r="F7345" t="s">
        <v>187</v>
      </c>
      <c r="G7345" t="s">
        <v>218</v>
      </c>
      <c r="H7345" t="s">
        <v>223</v>
      </c>
      <c r="I7345" t="s">
        <v>224</v>
      </c>
      <c r="K7345" t="s">
        <v>221</v>
      </c>
      <c r="M7345" t="s">
        <v>344</v>
      </c>
      <c r="N7345" t="s">
        <v>513</v>
      </c>
      <c r="O7345" t="s">
        <v>265</v>
      </c>
      <c r="P7345">
        <v>2020</v>
      </c>
      <c r="Q7345">
        <v>3</v>
      </c>
    </row>
    <row r="7346" spans="1:17" x14ac:dyDescent="0.25">
      <c r="A7346" t="s">
        <v>528</v>
      </c>
      <c r="B7346" t="s">
        <v>529</v>
      </c>
      <c r="C7346" t="s">
        <v>509</v>
      </c>
      <c r="D7346" t="s">
        <v>361</v>
      </c>
      <c r="E7346" t="s">
        <v>525</v>
      </c>
      <c r="F7346" t="s">
        <v>187</v>
      </c>
      <c r="G7346" t="s">
        <v>218</v>
      </c>
      <c r="H7346" t="s">
        <v>223</v>
      </c>
      <c r="I7346" t="s">
        <v>224</v>
      </c>
      <c r="K7346" t="s">
        <v>221</v>
      </c>
      <c r="M7346" t="s">
        <v>344</v>
      </c>
      <c r="N7346" t="s">
        <v>513</v>
      </c>
      <c r="O7346" t="s">
        <v>194</v>
      </c>
      <c r="P7346">
        <v>2030</v>
      </c>
      <c r="Q7346">
        <v>1</v>
      </c>
    </row>
    <row r="7347" spans="1:17" x14ac:dyDescent="0.25">
      <c r="A7347" t="s">
        <v>528</v>
      </c>
      <c r="B7347" t="s">
        <v>529</v>
      </c>
      <c r="C7347" t="s">
        <v>509</v>
      </c>
      <c r="D7347" t="s">
        <v>361</v>
      </c>
      <c r="E7347" t="s">
        <v>525</v>
      </c>
      <c r="F7347" t="s">
        <v>187</v>
      </c>
      <c r="G7347" t="s">
        <v>218</v>
      </c>
      <c r="H7347" t="s">
        <v>223</v>
      </c>
      <c r="I7347" t="s">
        <v>224</v>
      </c>
      <c r="K7347" t="s">
        <v>221</v>
      </c>
      <c r="M7347" t="s">
        <v>344</v>
      </c>
      <c r="N7347" t="s">
        <v>513</v>
      </c>
      <c r="O7347" t="s">
        <v>194</v>
      </c>
      <c r="P7347">
        <v>2050</v>
      </c>
      <c r="Q7347">
        <v>1</v>
      </c>
    </row>
    <row r="7348" spans="1:17" x14ac:dyDescent="0.25">
      <c r="A7348" t="s">
        <v>528</v>
      </c>
      <c r="B7348" t="s">
        <v>529</v>
      </c>
      <c r="C7348" t="s">
        <v>509</v>
      </c>
      <c r="D7348" t="s">
        <v>361</v>
      </c>
      <c r="E7348" t="s">
        <v>525</v>
      </c>
      <c r="F7348" t="s">
        <v>187</v>
      </c>
      <c r="G7348" t="s">
        <v>218</v>
      </c>
      <c r="H7348" t="s">
        <v>223</v>
      </c>
      <c r="I7348" t="s">
        <v>224</v>
      </c>
      <c r="K7348" t="s">
        <v>221</v>
      </c>
      <c r="M7348" t="s">
        <v>344</v>
      </c>
      <c r="N7348" t="s">
        <v>513</v>
      </c>
      <c r="O7348" t="s">
        <v>264</v>
      </c>
      <c r="P7348">
        <v>2050</v>
      </c>
      <c r="Q7348">
        <v>0</v>
      </c>
    </row>
    <row r="7349" spans="1:17" x14ac:dyDescent="0.25">
      <c r="A7349" t="s">
        <v>528</v>
      </c>
      <c r="B7349" t="s">
        <v>529</v>
      </c>
      <c r="C7349" t="s">
        <v>509</v>
      </c>
      <c r="D7349" t="s">
        <v>361</v>
      </c>
      <c r="E7349" t="s">
        <v>525</v>
      </c>
      <c r="F7349" t="s">
        <v>187</v>
      </c>
      <c r="G7349" t="s">
        <v>218</v>
      </c>
      <c r="H7349" t="s">
        <v>223</v>
      </c>
      <c r="I7349" t="s">
        <v>224</v>
      </c>
      <c r="K7349" t="s">
        <v>221</v>
      </c>
      <c r="M7349" t="s">
        <v>344</v>
      </c>
      <c r="N7349" t="s">
        <v>513</v>
      </c>
      <c r="O7349" t="s">
        <v>265</v>
      </c>
      <c r="P7349">
        <v>2050</v>
      </c>
      <c r="Q7349">
        <v>1</v>
      </c>
    </row>
    <row r="7350" spans="1:17" x14ac:dyDescent="0.25">
      <c r="A7350" t="s">
        <v>528</v>
      </c>
      <c r="B7350" t="s">
        <v>529</v>
      </c>
      <c r="C7350" t="s">
        <v>509</v>
      </c>
      <c r="D7350" t="s">
        <v>361</v>
      </c>
      <c r="E7350" t="s">
        <v>525</v>
      </c>
      <c r="F7350" t="s">
        <v>187</v>
      </c>
      <c r="G7350" t="s">
        <v>218</v>
      </c>
      <c r="H7350" t="s">
        <v>225</v>
      </c>
      <c r="I7350" t="s">
        <v>226</v>
      </c>
      <c r="K7350" t="s">
        <v>221</v>
      </c>
      <c r="M7350" t="s">
        <v>344</v>
      </c>
      <c r="N7350" t="s">
        <v>513</v>
      </c>
      <c r="O7350" t="s">
        <v>194</v>
      </c>
      <c r="P7350">
        <v>2015</v>
      </c>
      <c r="Q7350">
        <v>90</v>
      </c>
    </row>
    <row r="7351" spans="1:17" x14ac:dyDescent="0.25">
      <c r="A7351" t="s">
        <v>528</v>
      </c>
      <c r="B7351" t="s">
        <v>529</v>
      </c>
      <c r="C7351" t="s">
        <v>509</v>
      </c>
      <c r="D7351" t="s">
        <v>361</v>
      </c>
      <c r="E7351" t="s">
        <v>525</v>
      </c>
      <c r="F7351" t="s">
        <v>187</v>
      </c>
      <c r="G7351" t="s">
        <v>218</v>
      </c>
      <c r="H7351" t="s">
        <v>225</v>
      </c>
      <c r="I7351" t="s">
        <v>226</v>
      </c>
      <c r="K7351" t="s">
        <v>221</v>
      </c>
      <c r="M7351" t="s">
        <v>344</v>
      </c>
      <c r="N7351" t="s">
        <v>513</v>
      </c>
      <c r="O7351" t="s">
        <v>194</v>
      </c>
      <c r="P7351">
        <v>2020</v>
      </c>
      <c r="Q7351">
        <v>70</v>
      </c>
    </row>
    <row r="7352" spans="1:17" x14ac:dyDescent="0.25">
      <c r="A7352" t="s">
        <v>528</v>
      </c>
      <c r="B7352" t="s">
        <v>529</v>
      </c>
      <c r="C7352" t="s">
        <v>509</v>
      </c>
      <c r="D7352" t="s">
        <v>361</v>
      </c>
      <c r="E7352" t="s">
        <v>525</v>
      </c>
      <c r="F7352" t="s">
        <v>187</v>
      </c>
      <c r="G7352" t="s">
        <v>218</v>
      </c>
      <c r="H7352" t="s">
        <v>225</v>
      </c>
      <c r="I7352" t="s">
        <v>226</v>
      </c>
      <c r="K7352" t="s">
        <v>221</v>
      </c>
      <c r="M7352" t="s">
        <v>344</v>
      </c>
      <c r="N7352" t="s">
        <v>513</v>
      </c>
      <c r="O7352" t="s">
        <v>264</v>
      </c>
      <c r="P7352">
        <v>2020</v>
      </c>
      <c r="Q7352">
        <v>20</v>
      </c>
    </row>
    <row r="7353" spans="1:17" x14ac:dyDescent="0.25">
      <c r="A7353" t="s">
        <v>528</v>
      </c>
      <c r="B7353" t="s">
        <v>529</v>
      </c>
      <c r="C7353" t="s">
        <v>509</v>
      </c>
      <c r="D7353" t="s">
        <v>361</v>
      </c>
      <c r="E7353" t="s">
        <v>525</v>
      </c>
      <c r="F7353" t="s">
        <v>187</v>
      </c>
      <c r="G7353" t="s">
        <v>218</v>
      </c>
      <c r="H7353" t="s">
        <v>225</v>
      </c>
      <c r="I7353" t="s">
        <v>226</v>
      </c>
      <c r="K7353" t="s">
        <v>221</v>
      </c>
      <c r="M7353" t="s">
        <v>344</v>
      </c>
      <c r="N7353" t="s">
        <v>513</v>
      </c>
      <c r="O7353" t="s">
        <v>265</v>
      </c>
      <c r="P7353">
        <v>2020</v>
      </c>
      <c r="Q7353">
        <v>90</v>
      </c>
    </row>
    <row r="7354" spans="1:17" x14ac:dyDescent="0.25">
      <c r="A7354" t="s">
        <v>528</v>
      </c>
      <c r="B7354" t="s">
        <v>529</v>
      </c>
      <c r="C7354" t="s">
        <v>509</v>
      </c>
      <c r="D7354" t="s">
        <v>361</v>
      </c>
      <c r="E7354" t="s">
        <v>525</v>
      </c>
      <c r="F7354" t="s">
        <v>187</v>
      </c>
      <c r="G7354" t="s">
        <v>218</v>
      </c>
      <c r="H7354" t="s">
        <v>225</v>
      </c>
      <c r="I7354" t="s">
        <v>226</v>
      </c>
      <c r="K7354" t="s">
        <v>221</v>
      </c>
      <c r="M7354" t="s">
        <v>344</v>
      </c>
      <c r="N7354" t="s">
        <v>513</v>
      </c>
      <c r="O7354" t="s">
        <v>194</v>
      </c>
      <c r="P7354">
        <v>2030</v>
      </c>
      <c r="Q7354">
        <v>50</v>
      </c>
    </row>
    <row r="7355" spans="1:17" x14ac:dyDescent="0.25">
      <c r="A7355" t="s">
        <v>528</v>
      </c>
      <c r="B7355" t="s">
        <v>529</v>
      </c>
      <c r="C7355" t="s">
        <v>509</v>
      </c>
      <c r="D7355" t="s">
        <v>361</v>
      </c>
      <c r="E7355" t="s">
        <v>525</v>
      </c>
      <c r="F7355" t="s">
        <v>187</v>
      </c>
      <c r="G7355" t="s">
        <v>218</v>
      </c>
      <c r="H7355" t="s">
        <v>225</v>
      </c>
      <c r="I7355" t="s">
        <v>226</v>
      </c>
      <c r="K7355" t="s">
        <v>221</v>
      </c>
      <c r="M7355" t="s">
        <v>344</v>
      </c>
      <c r="N7355" t="s">
        <v>513</v>
      </c>
      <c r="O7355" t="s">
        <v>194</v>
      </c>
      <c r="P7355">
        <v>2050</v>
      </c>
      <c r="Q7355">
        <v>30</v>
      </c>
    </row>
    <row r="7356" spans="1:17" x14ac:dyDescent="0.25">
      <c r="A7356" t="s">
        <v>528</v>
      </c>
      <c r="B7356" t="s">
        <v>529</v>
      </c>
      <c r="C7356" t="s">
        <v>509</v>
      </c>
      <c r="D7356" t="s">
        <v>361</v>
      </c>
      <c r="E7356" t="s">
        <v>525</v>
      </c>
      <c r="F7356" t="s">
        <v>187</v>
      </c>
      <c r="G7356" t="s">
        <v>218</v>
      </c>
      <c r="H7356" t="s">
        <v>225</v>
      </c>
      <c r="I7356" t="s">
        <v>226</v>
      </c>
      <c r="K7356" t="s">
        <v>221</v>
      </c>
      <c r="M7356" t="s">
        <v>344</v>
      </c>
      <c r="N7356" t="s">
        <v>513</v>
      </c>
      <c r="O7356" t="s">
        <v>264</v>
      </c>
      <c r="P7356">
        <v>2050</v>
      </c>
      <c r="Q7356">
        <v>10</v>
      </c>
    </row>
    <row r="7357" spans="1:17" x14ac:dyDescent="0.25">
      <c r="A7357" t="s">
        <v>528</v>
      </c>
      <c r="B7357" t="s">
        <v>529</v>
      </c>
      <c r="C7357" t="s">
        <v>509</v>
      </c>
      <c r="D7357" t="s">
        <v>361</v>
      </c>
      <c r="E7357" t="s">
        <v>525</v>
      </c>
      <c r="F7357" t="s">
        <v>187</v>
      </c>
      <c r="G7357" t="s">
        <v>218</v>
      </c>
      <c r="H7357" t="s">
        <v>225</v>
      </c>
      <c r="I7357" t="s">
        <v>226</v>
      </c>
      <c r="K7357" t="s">
        <v>221</v>
      </c>
      <c r="M7357" t="s">
        <v>344</v>
      </c>
      <c r="N7357" t="s">
        <v>513</v>
      </c>
      <c r="O7357" t="s">
        <v>265</v>
      </c>
      <c r="P7357">
        <v>2050</v>
      </c>
      <c r="Q7357">
        <v>50</v>
      </c>
    </row>
    <row r="7358" spans="1:17" x14ac:dyDescent="0.25">
      <c r="A7358" t="s">
        <v>528</v>
      </c>
      <c r="B7358" t="s">
        <v>529</v>
      </c>
      <c r="C7358" t="s">
        <v>509</v>
      </c>
      <c r="D7358" t="s">
        <v>361</v>
      </c>
      <c r="E7358" t="s">
        <v>525</v>
      </c>
      <c r="F7358" t="s">
        <v>187</v>
      </c>
      <c r="G7358" t="s">
        <v>218</v>
      </c>
      <c r="H7358" t="s">
        <v>317</v>
      </c>
      <c r="I7358" t="s">
        <v>318</v>
      </c>
      <c r="K7358" t="s">
        <v>221</v>
      </c>
      <c r="M7358" t="s">
        <v>344</v>
      </c>
      <c r="N7358" t="s">
        <v>513</v>
      </c>
      <c r="O7358" t="s">
        <v>194</v>
      </c>
      <c r="P7358">
        <v>2015</v>
      </c>
      <c r="Q7358">
        <v>2</v>
      </c>
    </row>
    <row r="7359" spans="1:17" x14ac:dyDescent="0.25">
      <c r="A7359" t="s">
        <v>528</v>
      </c>
      <c r="B7359" t="s">
        <v>529</v>
      </c>
      <c r="C7359" t="s">
        <v>509</v>
      </c>
      <c r="D7359" t="s">
        <v>361</v>
      </c>
      <c r="E7359" t="s">
        <v>525</v>
      </c>
      <c r="F7359" t="s">
        <v>187</v>
      </c>
      <c r="G7359" t="s">
        <v>218</v>
      </c>
      <c r="H7359" t="s">
        <v>317</v>
      </c>
      <c r="I7359" t="s">
        <v>318</v>
      </c>
      <c r="K7359" t="s">
        <v>221</v>
      </c>
      <c r="M7359" t="s">
        <v>344</v>
      </c>
      <c r="N7359" t="s">
        <v>513</v>
      </c>
      <c r="O7359" t="s">
        <v>194</v>
      </c>
      <c r="P7359">
        <v>2020</v>
      </c>
      <c r="Q7359">
        <v>0.3</v>
      </c>
    </row>
    <row r="7360" spans="1:17" x14ac:dyDescent="0.25">
      <c r="A7360" t="s">
        <v>528</v>
      </c>
      <c r="B7360" t="s">
        <v>529</v>
      </c>
      <c r="C7360" t="s">
        <v>509</v>
      </c>
      <c r="D7360" t="s">
        <v>361</v>
      </c>
      <c r="E7360" t="s">
        <v>525</v>
      </c>
      <c r="F7360" t="s">
        <v>187</v>
      </c>
      <c r="G7360" t="s">
        <v>218</v>
      </c>
      <c r="H7360" t="s">
        <v>317</v>
      </c>
      <c r="I7360" t="s">
        <v>318</v>
      </c>
      <c r="K7360" t="s">
        <v>221</v>
      </c>
      <c r="M7360" t="s">
        <v>344</v>
      </c>
      <c r="N7360" t="s">
        <v>513</v>
      </c>
      <c r="O7360" t="s">
        <v>264</v>
      </c>
      <c r="P7360">
        <v>2020</v>
      </c>
      <c r="Q7360">
        <v>0.1</v>
      </c>
    </row>
    <row r="7361" spans="1:17" x14ac:dyDescent="0.25">
      <c r="A7361" t="s">
        <v>528</v>
      </c>
      <c r="B7361" t="s">
        <v>529</v>
      </c>
      <c r="C7361" t="s">
        <v>509</v>
      </c>
      <c r="D7361" t="s">
        <v>361</v>
      </c>
      <c r="E7361" t="s">
        <v>525</v>
      </c>
      <c r="F7361" t="s">
        <v>187</v>
      </c>
      <c r="G7361" t="s">
        <v>218</v>
      </c>
      <c r="H7361" t="s">
        <v>317</v>
      </c>
      <c r="I7361" t="s">
        <v>318</v>
      </c>
      <c r="K7361" t="s">
        <v>221</v>
      </c>
      <c r="M7361" t="s">
        <v>344</v>
      </c>
      <c r="N7361" t="s">
        <v>513</v>
      </c>
      <c r="O7361" t="s">
        <v>265</v>
      </c>
      <c r="P7361">
        <v>2020</v>
      </c>
      <c r="Q7361">
        <v>2</v>
      </c>
    </row>
    <row r="7362" spans="1:17" x14ac:dyDescent="0.25">
      <c r="A7362" t="s">
        <v>528</v>
      </c>
      <c r="B7362" t="s">
        <v>529</v>
      </c>
      <c r="C7362" t="s">
        <v>509</v>
      </c>
      <c r="D7362" t="s">
        <v>361</v>
      </c>
      <c r="E7362" t="s">
        <v>525</v>
      </c>
      <c r="F7362" t="s">
        <v>187</v>
      </c>
      <c r="G7362" t="s">
        <v>218</v>
      </c>
      <c r="H7362" t="s">
        <v>317</v>
      </c>
      <c r="I7362" t="s">
        <v>318</v>
      </c>
      <c r="K7362" t="s">
        <v>221</v>
      </c>
      <c r="M7362" t="s">
        <v>344</v>
      </c>
      <c r="N7362" t="s">
        <v>513</v>
      </c>
      <c r="O7362" t="s">
        <v>194</v>
      </c>
      <c r="P7362">
        <v>2030</v>
      </c>
      <c r="Q7362">
        <v>0.3</v>
      </c>
    </row>
    <row r="7363" spans="1:17" x14ac:dyDescent="0.25">
      <c r="A7363" t="s">
        <v>528</v>
      </c>
      <c r="B7363" t="s">
        <v>529</v>
      </c>
      <c r="C7363" t="s">
        <v>509</v>
      </c>
      <c r="D7363" t="s">
        <v>361</v>
      </c>
      <c r="E7363" t="s">
        <v>525</v>
      </c>
      <c r="F7363" t="s">
        <v>187</v>
      </c>
      <c r="G7363" t="s">
        <v>218</v>
      </c>
      <c r="H7363" t="s">
        <v>317</v>
      </c>
      <c r="I7363" t="s">
        <v>318</v>
      </c>
      <c r="K7363" t="s">
        <v>221</v>
      </c>
      <c r="M7363" t="s">
        <v>344</v>
      </c>
      <c r="N7363" t="s">
        <v>513</v>
      </c>
      <c r="O7363" t="s">
        <v>194</v>
      </c>
      <c r="P7363">
        <v>2050</v>
      </c>
      <c r="Q7363">
        <v>0.3</v>
      </c>
    </row>
    <row r="7364" spans="1:17" x14ac:dyDescent="0.25">
      <c r="A7364" t="s">
        <v>528</v>
      </c>
      <c r="B7364" t="s">
        <v>529</v>
      </c>
      <c r="C7364" t="s">
        <v>509</v>
      </c>
      <c r="D7364" t="s">
        <v>361</v>
      </c>
      <c r="E7364" t="s">
        <v>525</v>
      </c>
      <c r="F7364" t="s">
        <v>187</v>
      </c>
      <c r="G7364" t="s">
        <v>218</v>
      </c>
      <c r="H7364" t="s">
        <v>317</v>
      </c>
      <c r="I7364" t="s">
        <v>318</v>
      </c>
      <c r="K7364" t="s">
        <v>221</v>
      </c>
      <c r="M7364" t="s">
        <v>344</v>
      </c>
      <c r="N7364" t="s">
        <v>513</v>
      </c>
      <c r="O7364" t="s">
        <v>264</v>
      </c>
      <c r="P7364">
        <v>2050</v>
      </c>
      <c r="Q7364">
        <v>0.1</v>
      </c>
    </row>
    <row r="7365" spans="1:17" x14ac:dyDescent="0.25">
      <c r="A7365" t="s">
        <v>528</v>
      </c>
      <c r="B7365" t="s">
        <v>529</v>
      </c>
      <c r="C7365" t="s">
        <v>509</v>
      </c>
      <c r="D7365" t="s">
        <v>361</v>
      </c>
      <c r="E7365" t="s">
        <v>525</v>
      </c>
      <c r="F7365" t="s">
        <v>187</v>
      </c>
      <c r="G7365" t="s">
        <v>218</v>
      </c>
      <c r="H7365" t="s">
        <v>317</v>
      </c>
      <c r="I7365" t="s">
        <v>318</v>
      </c>
      <c r="K7365" t="s">
        <v>221</v>
      </c>
      <c r="M7365" t="s">
        <v>344</v>
      </c>
      <c r="N7365" t="s">
        <v>513</v>
      </c>
      <c r="O7365" t="s">
        <v>265</v>
      </c>
      <c r="P7365">
        <v>2050</v>
      </c>
      <c r="Q7365">
        <v>1</v>
      </c>
    </row>
    <row r="7366" spans="1:17" x14ac:dyDescent="0.25">
      <c r="A7366" t="s">
        <v>528</v>
      </c>
      <c r="B7366" t="s">
        <v>529</v>
      </c>
      <c r="C7366" t="s">
        <v>509</v>
      </c>
      <c r="D7366" t="s">
        <v>361</v>
      </c>
      <c r="E7366" t="s">
        <v>525</v>
      </c>
      <c r="F7366" t="s">
        <v>187</v>
      </c>
      <c r="G7366" t="s">
        <v>218</v>
      </c>
      <c r="H7366" t="s">
        <v>229</v>
      </c>
      <c r="I7366" t="s">
        <v>230</v>
      </c>
      <c r="J7366" t="s">
        <v>231</v>
      </c>
      <c r="K7366" t="s">
        <v>191</v>
      </c>
      <c r="M7366" t="s">
        <v>344</v>
      </c>
      <c r="N7366" t="s">
        <v>513</v>
      </c>
      <c r="O7366" t="s">
        <v>194</v>
      </c>
      <c r="P7366">
        <v>2015</v>
      </c>
      <c r="Q7366">
        <v>0.95450000000000002</v>
      </c>
    </row>
    <row r="7367" spans="1:17" x14ac:dyDescent="0.25">
      <c r="A7367" t="s">
        <v>528</v>
      </c>
      <c r="B7367" t="s">
        <v>529</v>
      </c>
      <c r="C7367" t="s">
        <v>509</v>
      </c>
      <c r="D7367" t="s">
        <v>361</v>
      </c>
      <c r="E7367" t="s">
        <v>525</v>
      </c>
      <c r="F7367" t="s">
        <v>187</v>
      </c>
      <c r="G7367" t="s">
        <v>218</v>
      </c>
      <c r="H7367" t="s">
        <v>229</v>
      </c>
      <c r="I7367" t="s">
        <v>230</v>
      </c>
      <c r="J7367" t="s">
        <v>231</v>
      </c>
      <c r="K7367" t="s">
        <v>191</v>
      </c>
      <c r="M7367" t="s">
        <v>344</v>
      </c>
      <c r="N7367" t="s">
        <v>513</v>
      </c>
      <c r="O7367" t="s">
        <v>194</v>
      </c>
      <c r="P7367">
        <v>2020</v>
      </c>
      <c r="Q7367">
        <v>0.96360000000000001</v>
      </c>
    </row>
    <row r="7368" spans="1:17" x14ac:dyDescent="0.25">
      <c r="A7368" t="s">
        <v>528</v>
      </c>
      <c r="B7368" t="s">
        <v>529</v>
      </c>
      <c r="C7368" t="s">
        <v>509</v>
      </c>
      <c r="D7368" t="s">
        <v>361</v>
      </c>
      <c r="E7368" t="s">
        <v>525</v>
      </c>
      <c r="F7368" t="s">
        <v>187</v>
      </c>
      <c r="G7368" t="s">
        <v>218</v>
      </c>
      <c r="H7368" t="s">
        <v>229</v>
      </c>
      <c r="I7368" t="s">
        <v>230</v>
      </c>
      <c r="J7368" t="s">
        <v>231</v>
      </c>
      <c r="K7368" t="s">
        <v>191</v>
      </c>
      <c r="M7368" t="s">
        <v>344</v>
      </c>
      <c r="N7368" t="s">
        <v>513</v>
      </c>
      <c r="O7368" t="s">
        <v>264</v>
      </c>
      <c r="P7368">
        <v>2020</v>
      </c>
      <c r="Q7368">
        <v>0.90900000000000003</v>
      </c>
    </row>
    <row r="7369" spans="1:17" x14ac:dyDescent="0.25">
      <c r="A7369" t="s">
        <v>528</v>
      </c>
      <c r="B7369" t="s">
        <v>529</v>
      </c>
      <c r="C7369" t="s">
        <v>509</v>
      </c>
      <c r="D7369" t="s">
        <v>361</v>
      </c>
      <c r="E7369" t="s">
        <v>525</v>
      </c>
      <c r="F7369" t="s">
        <v>187</v>
      </c>
      <c r="G7369" t="s">
        <v>218</v>
      </c>
      <c r="H7369" t="s">
        <v>229</v>
      </c>
      <c r="I7369" t="s">
        <v>230</v>
      </c>
      <c r="J7369" t="s">
        <v>231</v>
      </c>
      <c r="K7369" t="s">
        <v>191</v>
      </c>
      <c r="M7369" t="s">
        <v>344</v>
      </c>
      <c r="N7369" t="s">
        <v>513</v>
      </c>
      <c r="O7369" t="s">
        <v>265</v>
      </c>
      <c r="P7369">
        <v>2020</v>
      </c>
      <c r="Q7369">
        <v>0.99817999999999996</v>
      </c>
    </row>
    <row r="7370" spans="1:17" x14ac:dyDescent="0.25">
      <c r="A7370" t="s">
        <v>528</v>
      </c>
      <c r="B7370" t="s">
        <v>529</v>
      </c>
      <c r="C7370" t="s">
        <v>509</v>
      </c>
      <c r="D7370" t="s">
        <v>361</v>
      </c>
      <c r="E7370" t="s">
        <v>525</v>
      </c>
      <c r="F7370" t="s">
        <v>187</v>
      </c>
      <c r="G7370" t="s">
        <v>218</v>
      </c>
      <c r="H7370" t="s">
        <v>229</v>
      </c>
      <c r="I7370" t="s">
        <v>230</v>
      </c>
      <c r="J7370" t="s">
        <v>231</v>
      </c>
      <c r="K7370" t="s">
        <v>191</v>
      </c>
      <c r="M7370" t="s">
        <v>344</v>
      </c>
      <c r="N7370" t="s">
        <v>513</v>
      </c>
      <c r="O7370" t="s">
        <v>194</v>
      </c>
      <c r="P7370">
        <v>2030</v>
      </c>
      <c r="Q7370">
        <v>0.9909</v>
      </c>
    </row>
    <row r="7371" spans="1:17" x14ac:dyDescent="0.25">
      <c r="A7371" t="s">
        <v>528</v>
      </c>
      <c r="B7371" t="s">
        <v>529</v>
      </c>
      <c r="C7371" t="s">
        <v>509</v>
      </c>
      <c r="D7371" t="s">
        <v>361</v>
      </c>
      <c r="E7371" t="s">
        <v>525</v>
      </c>
      <c r="F7371" t="s">
        <v>187</v>
      </c>
      <c r="G7371" t="s">
        <v>218</v>
      </c>
      <c r="H7371" t="s">
        <v>229</v>
      </c>
      <c r="I7371" t="s">
        <v>230</v>
      </c>
      <c r="J7371" t="s">
        <v>231</v>
      </c>
      <c r="K7371" t="s">
        <v>191</v>
      </c>
      <c r="M7371" t="s">
        <v>344</v>
      </c>
      <c r="N7371" t="s">
        <v>513</v>
      </c>
      <c r="O7371" t="s">
        <v>194</v>
      </c>
      <c r="P7371">
        <v>2050</v>
      </c>
      <c r="Q7371">
        <v>0.99817999999999996</v>
      </c>
    </row>
    <row r="7372" spans="1:17" x14ac:dyDescent="0.25">
      <c r="A7372" t="s">
        <v>528</v>
      </c>
      <c r="B7372" t="s">
        <v>529</v>
      </c>
      <c r="C7372" t="s">
        <v>509</v>
      </c>
      <c r="D7372" t="s">
        <v>361</v>
      </c>
      <c r="E7372" t="s">
        <v>525</v>
      </c>
      <c r="F7372" t="s">
        <v>187</v>
      </c>
      <c r="G7372" t="s">
        <v>218</v>
      </c>
      <c r="H7372" t="s">
        <v>229</v>
      </c>
      <c r="I7372" t="s">
        <v>230</v>
      </c>
      <c r="J7372" t="s">
        <v>231</v>
      </c>
      <c r="K7372" t="s">
        <v>191</v>
      </c>
      <c r="M7372" t="s">
        <v>344</v>
      </c>
      <c r="N7372" t="s">
        <v>513</v>
      </c>
      <c r="O7372" t="s">
        <v>264</v>
      </c>
      <c r="P7372">
        <v>2050</v>
      </c>
      <c r="Q7372">
        <v>0.95450000000000002</v>
      </c>
    </row>
    <row r="7373" spans="1:17" x14ac:dyDescent="0.25">
      <c r="A7373" t="s">
        <v>528</v>
      </c>
      <c r="B7373" t="s">
        <v>529</v>
      </c>
      <c r="C7373" t="s">
        <v>509</v>
      </c>
      <c r="D7373" t="s">
        <v>361</v>
      </c>
      <c r="E7373" t="s">
        <v>525</v>
      </c>
      <c r="F7373" t="s">
        <v>187</v>
      </c>
      <c r="G7373" t="s">
        <v>218</v>
      </c>
      <c r="H7373" t="s">
        <v>229</v>
      </c>
      <c r="I7373" t="s">
        <v>230</v>
      </c>
      <c r="J7373" t="s">
        <v>231</v>
      </c>
      <c r="K7373" t="s">
        <v>191</v>
      </c>
      <c r="M7373" t="s">
        <v>344</v>
      </c>
      <c r="N7373" t="s">
        <v>513</v>
      </c>
      <c r="O7373" t="s">
        <v>265</v>
      </c>
      <c r="P7373">
        <v>2050</v>
      </c>
      <c r="Q7373">
        <v>0.99909000000000003</v>
      </c>
    </row>
    <row r="7374" spans="1:17" x14ac:dyDescent="0.25">
      <c r="A7374" t="s">
        <v>528</v>
      </c>
      <c r="B7374" t="s">
        <v>529</v>
      </c>
      <c r="C7374" t="s">
        <v>509</v>
      </c>
      <c r="D7374" t="s">
        <v>361</v>
      </c>
      <c r="E7374" t="s">
        <v>525</v>
      </c>
      <c r="F7374" t="s">
        <v>187</v>
      </c>
      <c r="G7374" t="s">
        <v>233</v>
      </c>
      <c r="H7374" t="s">
        <v>287</v>
      </c>
      <c r="I7374" t="s">
        <v>240</v>
      </c>
      <c r="J7374" t="s">
        <v>288</v>
      </c>
      <c r="K7374" t="s">
        <v>241</v>
      </c>
      <c r="L7374" t="s">
        <v>237</v>
      </c>
      <c r="M7374" t="s">
        <v>497</v>
      </c>
      <c r="N7374" t="s">
        <v>206</v>
      </c>
      <c r="O7374" t="s">
        <v>194</v>
      </c>
      <c r="P7374">
        <v>2015</v>
      </c>
      <c r="Q7374">
        <v>2.2166610580000001</v>
      </c>
    </row>
    <row r="7375" spans="1:17" x14ac:dyDescent="0.25">
      <c r="A7375" t="s">
        <v>528</v>
      </c>
      <c r="B7375" t="s">
        <v>529</v>
      </c>
      <c r="C7375" t="s">
        <v>509</v>
      </c>
      <c r="D7375" t="s">
        <v>361</v>
      </c>
      <c r="E7375" t="s">
        <v>525</v>
      </c>
      <c r="F7375" t="s">
        <v>187</v>
      </c>
      <c r="G7375" t="s">
        <v>233</v>
      </c>
      <c r="H7375" t="s">
        <v>287</v>
      </c>
      <c r="I7375" t="s">
        <v>240</v>
      </c>
      <c r="J7375" t="s">
        <v>288</v>
      </c>
      <c r="K7375" t="s">
        <v>241</v>
      </c>
      <c r="L7375" t="s">
        <v>237</v>
      </c>
      <c r="M7375" t="s">
        <v>497</v>
      </c>
      <c r="N7375" t="s">
        <v>206</v>
      </c>
      <c r="O7375" t="s">
        <v>194</v>
      </c>
      <c r="P7375">
        <v>2020</v>
      </c>
      <c r="Q7375">
        <v>2.1617959290000002</v>
      </c>
    </row>
    <row r="7376" spans="1:17" x14ac:dyDescent="0.25">
      <c r="A7376" t="s">
        <v>528</v>
      </c>
      <c r="B7376" t="s">
        <v>529</v>
      </c>
      <c r="C7376" t="s">
        <v>509</v>
      </c>
      <c r="D7376" t="s">
        <v>361</v>
      </c>
      <c r="E7376" t="s">
        <v>525</v>
      </c>
      <c r="F7376" t="s">
        <v>187</v>
      </c>
      <c r="G7376" t="s">
        <v>233</v>
      </c>
      <c r="H7376" t="s">
        <v>287</v>
      </c>
      <c r="I7376" t="s">
        <v>240</v>
      </c>
      <c r="J7376" t="s">
        <v>288</v>
      </c>
      <c r="K7376" t="s">
        <v>241</v>
      </c>
      <c r="L7376" t="s">
        <v>237</v>
      </c>
      <c r="M7376" t="s">
        <v>497</v>
      </c>
      <c r="N7376" t="s">
        <v>206</v>
      </c>
      <c r="O7376" t="s">
        <v>264</v>
      </c>
      <c r="P7376">
        <v>2020</v>
      </c>
      <c r="Q7376">
        <v>1.7698684</v>
      </c>
    </row>
    <row r="7377" spans="1:17" x14ac:dyDescent="0.25">
      <c r="A7377" t="s">
        <v>528</v>
      </c>
      <c r="B7377" t="s">
        <v>529</v>
      </c>
      <c r="C7377" t="s">
        <v>509</v>
      </c>
      <c r="D7377" t="s">
        <v>361</v>
      </c>
      <c r="E7377" t="s">
        <v>525</v>
      </c>
      <c r="F7377" t="s">
        <v>187</v>
      </c>
      <c r="G7377" t="s">
        <v>233</v>
      </c>
      <c r="H7377" t="s">
        <v>287</v>
      </c>
      <c r="I7377" t="s">
        <v>240</v>
      </c>
      <c r="J7377" t="s">
        <v>288</v>
      </c>
      <c r="K7377" t="s">
        <v>241</v>
      </c>
      <c r="L7377" t="s">
        <v>237</v>
      </c>
      <c r="M7377" t="s">
        <v>497</v>
      </c>
      <c r="N7377" t="s">
        <v>206</v>
      </c>
      <c r="O7377" t="s">
        <v>265</v>
      </c>
      <c r="P7377">
        <v>2020</v>
      </c>
      <c r="Q7377">
        <v>2.644075226</v>
      </c>
    </row>
    <row r="7378" spans="1:17" x14ac:dyDescent="0.25">
      <c r="A7378" t="s">
        <v>528</v>
      </c>
      <c r="B7378" t="s">
        <v>529</v>
      </c>
      <c r="C7378" t="s">
        <v>509</v>
      </c>
      <c r="D7378" t="s">
        <v>361</v>
      </c>
      <c r="E7378" t="s">
        <v>525</v>
      </c>
      <c r="F7378" t="s">
        <v>187</v>
      </c>
      <c r="G7378" t="s">
        <v>233</v>
      </c>
      <c r="H7378" t="s">
        <v>287</v>
      </c>
      <c r="I7378" t="s">
        <v>240</v>
      </c>
      <c r="J7378" t="s">
        <v>288</v>
      </c>
      <c r="K7378" t="s">
        <v>241</v>
      </c>
      <c r="L7378" t="s">
        <v>237</v>
      </c>
      <c r="M7378" t="s">
        <v>497</v>
      </c>
      <c r="N7378" t="s">
        <v>206</v>
      </c>
      <c r="O7378" t="s">
        <v>194</v>
      </c>
      <c r="P7378">
        <v>2030</v>
      </c>
      <c r="Q7378">
        <v>2.0497276539999998</v>
      </c>
    </row>
    <row r="7379" spans="1:17" x14ac:dyDescent="0.25">
      <c r="A7379" t="s">
        <v>528</v>
      </c>
      <c r="B7379" t="s">
        <v>529</v>
      </c>
      <c r="C7379" t="s">
        <v>509</v>
      </c>
      <c r="D7379" t="s">
        <v>361</v>
      </c>
      <c r="E7379" t="s">
        <v>525</v>
      </c>
      <c r="F7379" t="s">
        <v>187</v>
      </c>
      <c r="G7379" t="s">
        <v>233</v>
      </c>
      <c r="H7379" t="s">
        <v>287</v>
      </c>
      <c r="I7379" t="s">
        <v>240</v>
      </c>
      <c r="J7379" t="s">
        <v>288</v>
      </c>
      <c r="K7379" t="s">
        <v>241</v>
      </c>
      <c r="L7379" t="s">
        <v>237</v>
      </c>
      <c r="M7379" t="s">
        <v>497</v>
      </c>
      <c r="N7379" t="s">
        <v>206</v>
      </c>
      <c r="O7379" t="s">
        <v>194</v>
      </c>
      <c r="P7379">
        <v>2050</v>
      </c>
      <c r="Q7379">
        <v>1.9779303109999999</v>
      </c>
    </row>
    <row r="7380" spans="1:17" x14ac:dyDescent="0.25">
      <c r="A7380" t="s">
        <v>528</v>
      </c>
      <c r="B7380" t="s">
        <v>529</v>
      </c>
      <c r="C7380" t="s">
        <v>509</v>
      </c>
      <c r="D7380" t="s">
        <v>361</v>
      </c>
      <c r="E7380" t="s">
        <v>525</v>
      </c>
      <c r="F7380" t="s">
        <v>187</v>
      </c>
      <c r="G7380" t="s">
        <v>233</v>
      </c>
      <c r="H7380" t="s">
        <v>287</v>
      </c>
      <c r="I7380" t="s">
        <v>240</v>
      </c>
      <c r="J7380" t="s">
        <v>288</v>
      </c>
      <c r="K7380" t="s">
        <v>241</v>
      </c>
      <c r="L7380" t="s">
        <v>237</v>
      </c>
      <c r="M7380" t="s">
        <v>497</v>
      </c>
      <c r="N7380" t="s">
        <v>206</v>
      </c>
      <c r="O7380" t="s">
        <v>264</v>
      </c>
      <c r="P7380">
        <v>2050</v>
      </c>
      <c r="Q7380">
        <v>1.5616428440000001</v>
      </c>
    </row>
    <row r="7381" spans="1:17" x14ac:dyDescent="0.25">
      <c r="A7381" t="s">
        <v>528</v>
      </c>
      <c r="B7381" t="s">
        <v>529</v>
      </c>
      <c r="C7381" t="s">
        <v>509</v>
      </c>
      <c r="D7381" t="s">
        <v>361</v>
      </c>
      <c r="E7381" t="s">
        <v>525</v>
      </c>
      <c r="F7381" t="s">
        <v>187</v>
      </c>
      <c r="G7381" t="s">
        <v>233</v>
      </c>
      <c r="H7381" t="s">
        <v>287</v>
      </c>
      <c r="I7381" t="s">
        <v>240</v>
      </c>
      <c r="J7381" t="s">
        <v>288</v>
      </c>
      <c r="K7381" t="s">
        <v>241</v>
      </c>
      <c r="L7381" t="s">
        <v>237</v>
      </c>
      <c r="M7381" t="s">
        <v>497</v>
      </c>
      <c r="N7381" t="s">
        <v>206</v>
      </c>
      <c r="O7381" t="s">
        <v>265</v>
      </c>
      <c r="P7381">
        <v>2050</v>
      </c>
      <c r="Q7381">
        <v>2.6964576650000001</v>
      </c>
    </row>
    <row r="7382" spans="1:17" x14ac:dyDescent="0.25">
      <c r="A7382" t="s">
        <v>528</v>
      </c>
      <c r="B7382" t="s">
        <v>529</v>
      </c>
      <c r="C7382" t="s">
        <v>509</v>
      </c>
      <c r="D7382" t="s">
        <v>361</v>
      </c>
      <c r="E7382" t="s">
        <v>525</v>
      </c>
      <c r="F7382" t="s">
        <v>187</v>
      </c>
      <c r="G7382" t="s">
        <v>233</v>
      </c>
      <c r="H7382" t="s">
        <v>289</v>
      </c>
      <c r="I7382" t="s">
        <v>240</v>
      </c>
      <c r="J7382" t="s">
        <v>290</v>
      </c>
      <c r="K7382" t="s">
        <v>241</v>
      </c>
      <c r="L7382" t="s">
        <v>237</v>
      </c>
      <c r="M7382" t="s">
        <v>497</v>
      </c>
      <c r="N7382" t="s">
        <v>206</v>
      </c>
      <c r="O7382" t="s">
        <v>194</v>
      </c>
      <c r="P7382">
        <v>2015</v>
      </c>
      <c r="Q7382">
        <v>1.445872048</v>
      </c>
    </row>
    <row r="7383" spans="1:17" x14ac:dyDescent="0.25">
      <c r="A7383" t="s">
        <v>528</v>
      </c>
      <c r="B7383" t="s">
        <v>529</v>
      </c>
      <c r="C7383" t="s">
        <v>509</v>
      </c>
      <c r="D7383" t="s">
        <v>361</v>
      </c>
      <c r="E7383" t="s">
        <v>525</v>
      </c>
      <c r="F7383" t="s">
        <v>187</v>
      </c>
      <c r="G7383" t="s">
        <v>233</v>
      </c>
      <c r="H7383" t="s">
        <v>289</v>
      </c>
      <c r="I7383" t="s">
        <v>240</v>
      </c>
      <c r="J7383" t="s">
        <v>290</v>
      </c>
      <c r="K7383" t="s">
        <v>241</v>
      </c>
      <c r="L7383" t="s">
        <v>237</v>
      </c>
      <c r="M7383" t="s">
        <v>497</v>
      </c>
      <c r="N7383" t="s">
        <v>206</v>
      </c>
      <c r="O7383" t="s">
        <v>194</v>
      </c>
      <c r="P7383">
        <v>2020</v>
      </c>
      <c r="Q7383">
        <v>1.4100849090000001</v>
      </c>
    </row>
    <row r="7384" spans="1:17" x14ac:dyDescent="0.25">
      <c r="A7384" t="s">
        <v>528</v>
      </c>
      <c r="B7384" t="s">
        <v>529</v>
      </c>
      <c r="C7384" t="s">
        <v>509</v>
      </c>
      <c r="D7384" t="s">
        <v>361</v>
      </c>
      <c r="E7384" t="s">
        <v>525</v>
      </c>
      <c r="F7384" t="s">
        <v>187</v>
      </c>
      <c r="G7384" t="s">
        <v>233</v>
      </c>
      <c r="H7384" t="s">
        <v>289</v>
      </c>
      <c r="I7384" t="s">
        <v>240</v>
      </c>
      <c r="J7384" t="s">
        <v>290</v>
      </c>
      <c r="K7384" t="s">
        <v>241</v>
      </c>
      <c r="L7384" t="s">
        <v>237</v>
      </c>
      <c r="M7384" t="s">
        <v>497</v>
      </c>
      <c r="N7384" t="s">
        <v>206</v>
      </c>
      <c r="O7384" t="s">
        <v>264</v>
      </c>
      <c r="P7384">
        <v>2020</v>
      </c>
      <c r="Q7384">
        <v>1.228991239</v>
      </c>
    </row>
    <row r="7385" spans="1:17" x14ac:dyDescent="0.25">
      <c r="A7385" t="s">
        <v>528</v>
      </c>
      <c r="B7385" t="s">
        <v>529</v>
      </c>
      <c r="C7385" t="s">
        <v>509</v>
      </c>
      <c r="D7385" t="s">
        <v>361</v>
      </c>
      <c r="E7385" t="s">
        <v>525</v>
      </c>
      <c r="F7385" t="s">
        <v>187</v>
      </c>
      <c r="G7385" t="s">
        <v>233</v>
      </c>
      <c r="H7385" t="s">
        <v>289</v>
      </c>
      <c r="I7385" t="s">
        <v>240</v>
      </c>
      <c r="J7385" t="s">
        <v>290</v>
      </c>
      <c r="K7385" t="s">
        <v>241</v>
      </c>
      <c r="L7385" t="s">
        <v>237</v>
      </c>
      <c r="M7385" t="s">
        <v>497</v>
      </c>
      <c r="N7385" t="s">
        <v>206</v>
      </c>
      <c r="O7385" t="s">
        <v>265</v>
      </c>
      <c r="P7385">
        <v>2020</v>
      </c>
      <c r="Q7385">
        <v>1.6627528519999999</v>
      </c>
    </row>
    <row r="7386" spans="1:17" x14ac:dyDescent="0.25">
      <c r="A7386" t="s">
        <v>528</v>
      </c>
      <c r="B7386" t="s">
        <v>529</v>
      </c>
      <c r="C7386" t="s">
        <v>509</v>
      </c>
      <c r="D7386" t="s">
        <v>361</v>
      </c>
      <c r="E7386" t="s">
        <v>525</v>
      </c>
      <c r="F7386" t="s">
        <v>187</v>
      </c>
      <c r="G7386" t="s">
        <v>233</v>
      </c>
      <c r="H7386" t="s">
        <v>289</v>
      </c>
      <c r="I7386" t="s">
        <v>240</v>
      </c>
      <c r="J7386" t="s">
        <v>290</v>
      </c>
      <c r="K7386" t="s">
        <v>241</v>
      </c>
      <c r="L7386" t="s">
        <v>237</v>
      </c>
      <c r="M7386" t="s">
        <v>497</v>
      </c>
      <c r="N7386" t="s">
        <v>206</v>
      </c>
      <c r="O7386" t="s">
        <v>194</v>
      </c>
      <c r="P7386">
        <v>2030</v>
      </c>
      <c r="Q7386">
        <v>1.336985603</v>
      </c>
    </row>
    <row r="7387" spans="1:17" x14ac:dyDescent="0.25">
      <c r="A7387" t="s">
        <v>528</v>
      </c>
      <c r="B7387" t="s">
        <v>529</v>
      </c>
      <c r="C7387" t="s">
        <v>509</v>
      </c>
      <c r="D7387" t="s">
        <v>361</v>
      </c>
      <c r="E7387" t="s">
        <v>525</v>
      </c>
      <c r="F7387" t="s">
        <v>187</v>
      </c>
      <c r="G7387" t="s">
        <v>233</v>
      </c>
      <c r="H7387" t="s">
        <v>289</v>
      </c>
      <c r="I7387" t="s">
        <v>240</v>
      </c>
      <c r="J7387" t="s">
        <v>290</v>
      </c>
      <c r="K7387" t="s">
        <v>241</v>
      </c>
      <c r="L7387" t="s">
        <v>237</v>
      </c>
      <c r="M7387" t="s">
        <v>497</v>
      </c>
      <c r="N7387" t="s">
        <v>206</v>
      </c>
      <c r="O7387" t="s">
        <v>194</v>
      </c>
      <c r="P7387">
        <v>2050</v>
      </c>
      <c r="Q7387">
        <v>1.227513665</v>
      </c>
    </row>
    <row r="7388" spans="1:17" x14ac:dyDescent="0.25">
      <c r="A7388" t="s">
        <v>528</v>
      </c>
      <c r="B7388" t="s">
        <v>529</v>
      </c>
      <c r="C7388" t="s">
        <v>509</v>
      </c>
      <c r="D7388" t="s">
        <v>361</v>
      </c>
      <c r="E7388" t="s">
        <v>525</v>
      </c>
      <c r="F7388" t="s">
        <v>187</v>
      </c>
      <c r="G7388" t="s">
        <v>233</v>
      </c>
      <c r="H7388" t="s">
        <v>289</v>
      </c>
      <c r="I7388" t="s">
        <v>240</v>
      </c>
      <c r="J7388" t="s">
        <v>290</v>
      </c>
      <c r="K7388" t="s">
        <v>241</v>
      </c>
      <c r="L7388" t="s">
        <v>237</v>
      </c>
      <c r="M7388" t="s">
        <v>497</v>
      </c>
      <c r="N7388" t="s">
        <v>206</v>
      </c>
      <c r="O7388" t="s">
        <v>264</v>
      </c>
      <c r="P7388">
        <v>2050</v>
      </c>
      <c r="Q7388">
        <v>1.0177145510000001</v>
      </c>
    </row>
    <row r="7389" spans="1:17" x14ac:dyDescent="0.25">
      <c r="A7389" t="s">
        <v>528</v>
      </c>
      <c r="B7389" t="s">
        <v>529</v>
      </c>
      <c r="C7389" t="s">
        <v>509</v>
      </c>
      <c r="D7389" t="s">
        <v>361</v>
      </c>
      <c r="E7389" t="s">
        <v>525</v>
      </c>
      <c r="F7389" t="s">
        <v>187</v>
      </c>
      <c r="G7389" t="s">
        <v>233</v>
      </c>
      <c r="H7389" t="s">
        <v>289</v>
      </c>
      <c r="I7389" t="s">
        <v>240</v>
      </c>
      <c r="J7389" t="s">
        <v>290</v>
      </c>
      <c r="K7389" t="s">
        <v>241</v>
      </c>
      <c r="L7389" t="s">
        <v>237</v>
      </c>
      <c r="M7389" t="s">
        <v>497</v>
      </c>
      <c r="N7389" t="s">
        <v>206</v>
      </c>
      <c r="O7389" t="s">
        <v>265</v>
      </c>
      <c r="P7389">
        <v>2050</v>
      </c>
      <c r="Q7389">
        <v>1.6961909180000001</v>
      </c>
    </row>
    <row r="7390" spans="1:17" x14ac:dyDescent="0.25">
      <c r="A7390" t="s">
        <v>528</v>
      </c>
      <c r="B7390" t="s">
        <v>529</v>
      </c>
      <c r="C7390" t="s">
        <v>509</v>
      </c>
      <c r="D7390" t="s">
        <v>361</v>
      </c>
      <c r="E7390" t="s">
        <v>525</v>
      </c>
      <c r="F7390" t="s">
        <v>187</v>
      </c>
      <c r="G7390" t="s">
        <v>233</v>
      </c>
      <c r="H7390" t="s">
        <v>162</v>
      </c>
      <c r="I7390" t="s">
        <v>234</v>
      </c>
      <c r="J7390" t="s">
        <v>235</v>
      </c>
      <c r="K7390" t="s">
        <v>236</v>
      </c>
      <c r="L7390" t="s">
        <v>237</v>
      </c>
      <c r="M7390" t="s">
        <v>238</v>
      </c>
      <c r="N7390" t="s">
        <v>206</v>
      </c>
      <c r="O7390" t="s">
        <v>194</v>
      </c>
      <c r="P7390">
        <v>2015</v>
      </c>
      <c r="Q7390">
        <v>147000</v>
      </c>
    </row>
    <row r="7391" spans="1:17" x14ac:dyDescent="0.25">
      <c r="A7391" t="s">
        <v>528</v>
      </c>
      <c r="B7391" t="s">
        <v>529</v>
      </c>
      <c r="C7391" t="s">
        <v>509</v>
      </c>
      <c r="D7391" t="s">
        <v>361</v>
      </c>
      <c r="E7391" t="s">
        <v>525</v>
      </c>
      <c r="F7391" t="s">
        <v>187</v>
      </c>
      <c r="G7391" t="s">
        <v>233</v>
      </c>
      <c r="H7391" t="s">
        <v>162</v>
      </c>
      <c r="I7391" t="s">
        <v>234</v>
      </c>
      <c r="J7391" t="s">
        <v>235</v>
      </c>
      <c r="K7391" t="s">
        <v>236</v>
      </c>
      <c r="L7391" t="s">
        <v>237</v>
      </c>
      <c r="M7391" t="s">
        <v>238</v>
      </c>
      <c r="N7391" t="s">
        <v>206</v>
      </c>
      <c r="O7391" t="s">
        <v>194</v>
      </c>
      <c r="P7391">
        <v>2020</v>
      </c>
      <c r="Q7391">
        <v>143000</v>
      </c>
    </row>
    <row r="7392" spans="1:17" x14ac:dyDescent="0.25">
      <c r="A7392" t="s">
        <v>528</v>
      </c>
      <c r="B7392" t="s">
        <v>529</v>
      </c>
      <c r="C7392" t="s">
        <v>509</v>
      </c>
      <c r="D7392" t="s">
        <v>361</v>
      </c>
      <c r="E7392" t="s">
        <v>525</v>
      </c>
      <c r="F7392" t="s">
        <v>187</v>
      </c>
      <c r="G7392" t="s">
        <v>233</v>
      </c>
      <c r="H7392" t="s">
        <v>162</v>
      </c>
      <c r="I7392" t="s">
        <v>234</v>
      </c>
      <c r="J7392" t="s">
        <v>235</v>
      </c>
      <c r="K7392" t="s">
        <v>236</v>
      </c>
      <c r="L7392" t="s">
        <v>237</v>
      </c>
      <c r="M7392" t="s">
        <v>238</v>
      </c>
      <c r="N7392" t="s">
        <v>206</v>
      </c>
      <c r="O7392" t="s">
        <v>264</v>
      </c>
      <c r="P7392">
        <v>2020</v>
      </c>
      <c r="Q7392">
        <v>120000</v>
      </c>
    </row>
    <row r="7393" spans="1:17" x14ac:dyDescent="0.25">
      <c r="A7393" t="s">
        <v>528</v>
      </c>
      <c r="B7393" t="s">
        <v>529</v>
      </c>
      <c r="C7393" t="s">
        <v>509</v>
      </c>
      <c r="D7393" t="s">
        <v>361</v>
      </c>
      <c r="E7393" t="s">
        <v>525</v>
      </c>
      <c r="F7393" t="s">
        <v>187</v>
      </c>
      <c r="G7393" t="s">
        <v>233</v>
      </c>
      <c r="H7393" t="s">
        <v>162</v>
      </c>
      <c r="I7393" t="s">
        <v>234</v>
      </c>
      <c r="J7393" t="s">
        <v>235</v>
      </c>
      <c r="K7393" t="s">
        <v>236</v>
      </c>
      <c r="L7393" t="s">
        <v>237</v>
      </c>
      <c r="M7393" t="s">
        <v>238</v>
      </c>
      <c r="N7393" t="s">
        <v>206</v>
      </c>
      <c r="O7393" t="s">
        <v>265</v>
      </c>
      <c r="P7393">
        <v>2020</v>
      </c>
      <c r="Q7393">
        <v>168000</v>
      </c>
    </row>
    <row r="7394" spans="1:17" x14ac:dyDescent="0.25">
      <c r="A7394" t="s">
        <v>528</v>
      </c>
      <c r="B7394" t="s">
        <v>529</v>
      </c>
      <c r="C7394" t="s">
        <v>509</v>
      </c>
      <c r="D7394" t="s">
        <v>361</v>
      </c>
      <c r="E7394" t="s">
        <v>525</v>
      </c>
      <c r="F7394" t="s">
        <v>187</v>
      </c>
      <c r="G7394" t="s">
        <v>233</v>
      </c>
      <c r="H7394" t="s">
        <v>162</v>
      </c>
      <c r="I7394" t="s">
        <v>234</v>
      </c>
      <c r="J7394" t="s">
        <v>235</v>
      </c>
      <c r="K7394" t="s">
        <v>236</v>
      </c>
      <c r="L7394" t="s">
        <v>237</v>
      </c>
      <c r="M7394" t="s">
        <v>238</v>
      </c>
      <c r="N7394" t="s">
        <v>206</v>
      </c>
      <c r="O7394" t="s">
        <v>194</v>
      </c>
      <c r="P7394">
        <v>2030</v>
      </c>
      <c r="Q7394">
        <v>134000</v>
      </c>
    </row>
    <row r="7395" spans="1:17" x14ac:dyDescent="0.25">
      <c r="A7395" t="s">
        <v>528</v>
      </c>
      <c r="B7395" t="s">
        <v>529</v>
      </c>
      <c r="C7395" t="s">
        <v>509</v>
      </c>
      <c r="D7395" t="s">
        <v>361</v>
      </c>
      <c r="E7395" t="s">
        <v>525</v>
      </c>
      <c r="F7395" t="s">
        <v>187</v>
      </c>
      <c r="G7395" t="s">
        <v>233</v>
      </c>
      <c r="H7395" t="s">
        <v>162</v>
      </c>
      <c r="I7395" t="s">
        <v>234</v>
      </c>
      <c r="J7395" t="s">
        <v>235</v>
      </c>
      <c r="K7395" t="s">
        <v>236</v>
      </c>
      <c r="L7395" t="s">
        <v>237</v>
      </c>
      <c r="M7395" t="s">
        <v>238</v>
      </c>
      <c r="N7395" t="s">
        <v>206</v>
      </c>
      <c r="O7395" t="s">
        <v>194</v>
      </c>
      <c r="P7395">
        <v>2050</v>
      </c>
      <c r="Q7395">
        <v>124000</v>
      </c>
    </row>
    <row r="7396" spans="1:17" x14ac:dyDescent="0.25">
      <c r="A7396" t="s">
        <v>528</v>
      </c>
      <c r="B7396" t="s">
        <v>529</v>
      </c>
      <c r="C7396" t="s">
        <v>509</v>
      </c>
      <c r="D7396" t="s">
        <v>361</v>
      </c>
      <c r="E7396" t="s">
        <v>525</v>
      </c>
      <c r="F7396" t="s">
        <v>187</v>
      </c>
      <c r="G7396" t="s">
        <v>233</v>
      </c>
      <c r="H7396" t="s">
        <v>162</v>
      </c>
      <c r="I7396" t="s">
        <v>234</v>
      </c>
      <c r="J7396" t="s">
        <v>235</v>
      </c>
      <c r="K7396" t="s">
        <v>236</v>
      </c>
      <c r="L7396" t="s">
        <v>237</v>
      </c>
      <c r="M7396" t="s">
        <v>238</v>
      </c>
      <c r="N7396" t="s">
        <v>206</v>
      </c>
      <c r="O7396" t="s">
        <v>264</v>
      </c>
      <c r="P7396">
        <v>2050</v>
      </c>
      <c r="Q7396">
        <v>95000</v>
      </c>
    </row>
    <row r="7397" spans="1:17" x14ac:dyDescent="0.25">
      <c r="A7397" t="s">
        <v>528</v>
      </c>
      <c r="B7397" t="s">
        <v>529</v>
      </c>
      <c r="C7397" t="s">
        <v>509</v>
      </c>
      <c r="D7397" t="s">
        <v>361</v>
      </c>
      <c r="E7397" t="s">
        <v>525</v>
      </c>
      <c r="F7397" t="s">
        <v>187</v>
      </c>
      <c r="G7397" t="s">
        <v>233</v>
      </c>
      <c r="H7397" t="s">
        <v>162</v>
      </c>
      <c r="I7397" t="s">
        <v>234</v>
      </c>
      <c r="J7397" t="s">
        <v>235</v>
      </c>
      <c r="K7397" t="s">
        <v>236</v>
      </c>
      <c r="L7397" t="s">
        <v>237</v>
      </c>
      <c r="M7397" t="s">
        <v>238</v>
      </c>
      <c r="N7397" t="s">
        <v>206</v>
      </c>
      <c r="O7397" t="s">
        <v>265</v>
      </c>
      <c r="P7397">
        <v>2050</v>
      </c>
      <c r="Q7397">
        <v>160000</v>
      </c>
    </row>
    <row r="7398" spans="1:17" x14ac:dyDescent="0.25">
      <c r="A7398" t="s">
        <v>528</v>
      </c>
      <c r="B7398" t="s">
        <v>529</v>
      </c>
      <c r="C7398" t="s">
        <v>509</v>
      </c>
      <c r="D7398" t="s">
        <v>361</v>
      </c>
      <c r="E7398" t="s">
        <v>525</v>
      </c>
      <c r="F7398" t="s">
        <v>187</v>
      </c>
      <c r="G7398" t="s">
        <v>233</v>
      </c>
      <c r="H7398" t="s">
        <v>163</v>
      </c>
      <c r="I7398" t="s">
        <v>240</v>
      </c>
      <c r="J7398" t="s">
        <v>235</v>
      </c>
      <c r="K7398" t="s">
        <v>241</v>
      </c>
      <c r="L7398" t="s">
        <v>237</v>
      </c>
      <c r="M7398" t="s">
        <v>497</v>
      </c>
      <c r="N7398" t="s">
        <v>206</v>
      </c>
      <c r="O7398" t="s">
        <v>194</v>
      </c>
      <c r="P7398">
        <v>2015</v>
      </c>
      <c r="Q7398">
        <v>3.6625331050000001</v>
      </c>
    </row>
    <row r="7399" spans="1:17" x14ac:dyDescent="0.25">
      <c r="A7399" t="s">
        <v>528</v>
      </c>
      <c r="B7399" t="s">
        <v>529</v>
      </c>
      <c r="C7399" t="s">
        <v>509</v>
      </c>
      <c r="D7399" t="s">
        <v>361</v>
      </c>
      <c r="E7399" t="s">
        <v>525</v>
      </c>
      <c r="F7399" t="s">
        <v>187</v>
      </c>
      <c r="G7399" t="s">
        <v>233</v>
      </c>
      <c r="H7399" t="s">
        <v>163</v>
      </c>
      <c r="I7399" t="s">
        <v>240</v>
      </c>
      <c r="J7399" t="s">
        <v>235</v>
      </c>
      <c r="K7399" t="s">
        <v>241</v>
      </c>
      <c r="L7399" t="s">
        <v>237</v>
      </c>
      <c r="M7399" t="s">
        <v>497</v>
      </c>
      <c r="N7399" t="s">
        <v>206</v>
      </c>
      <c r="O7399" t="s">
        <v>194</v>
      </c>
      <c r="P7399">
        <v>2020</v>
      </c>
      <c r="Q7399">
        <v>3.5718808379999998</v>
      </c>
    </row>
    <row r="7400" spans="1:17" x14ac:dyDescent="0.25">
      <c r="A7400" t="s">
        <v>528</v>
      </c>
      <c r="B7400" t="s">
        <v>529</v>
      </c>
      <c r="C7400" t="s">
        <v>509</v>
      </c>
      <c r="D7400" t="s">
        <v>361</v>
      </c>
      <c r="E7400" t="s">
        <v>525</v>
      </c>
      <c r="F7400" t="s">
        <v>187</v>
      </c>
      <c r="G7400" t="s">
        <v>233</v>
      </c>
      <c r="H7400" t="s">
        <v>163</v>
      </c>
      <c r="I7400" t="s">
        <v>240</v>
      </c>
      <c r="J7400" t="s">
        <v>235</v>
      </c>
      <c r="K7400" t="s">
        <v>241</v>
      </c>
      <c r="L7400" t="s">
        <v>237</v>
      </c>
      <c r="M7400" t="s">
        <v>497</v>
      </c>
      <c r="N7400" t="s">
        <v>206</v>
      </c>
      <c r="O7400" t="s">
        <v>264</v>
      </c>
      <c r="P7400">
        <v>2020</v>
      </c>
      <c r="Q7400">
        <v>2.998859639</v>
      </c>
    </row>
    <row r="7401" spans="1:17" x14ac:dyDescent="0.25">
      <c r="A7401" t="s">
        <v>528</v>
      </c>
      <c r="B7401" t="s">
        <v>529</v>
      </c>
      <c r="C7401" t="s">
        <v>509</v>
      </c>
      <c r="D7401" t="s">
        <v>361</v>
      </c>
      <c r="E7401" t="s">
        <v>525</v>
      </c>
      <c r="F7401" t="s">
        <v>187</v>
      </c>
      <c r="G7401" t="s">
        <v>233</v>
      </c>
      <c r="H7401" t="s">
        <v>163</v>
      </c>
      <c r="I7401" t="s">
        <v>240</v>
      </c>
      <c r="J7401" t="s">
        <v>235</v>
      </c>
      <c r="K7401" t="s">
        <v>241</v>
      </c>
      <c r="L7401" t="s">
        <v>237</v>
      </c>
      <c r="M7401" t="s">
        <v>497</v>
      </c>
      <c r="N7401" t="s">
        <v>206</v>
      </c>
      <c r="O7401" t="s">
        <v>265</v>
      </c>
      <c r="P7401">
        <v>2020</v>
      </c>
      <c r="Q7401">
        <v>4.3068280779999997</v>
      </c>
    </row>
    <row r="7402" spans="1:17" x14ac:dyDescent="0.25">
      <c r="A7402" t="s">
        <v>528</v>
      </c>
      <c r="B7402" t="s">
        <v>529</v>
      </c>
      <c r="C7402" t="s">
        <v>509</v>
      </c>
      <c r="D7402" t="s">
        <v>361</v>
      </c>
      <c r="E7402" t="s">
        <v>525</v>
      </c>
      <c r="F7402" t="s">
        <v>187</v>
      </c>
      <c r="G7402" t="s">
        <v>233</v>
      </c>
      <c r="H7402" t="s">
        <v>163</v>
      </c>
      <c r="I7402" t="s">
        <v>240</v>
      </c>
      <c r="J7402" t="s">
        <v>235</v>
      </c>
      <c r="K7402" t="s">
        <v>241</v>
      </c>
      <c r="L7402" t="s">
        <v>237</v>
      </c>
      <c r="M7402" t="s">
        <v>497</v>
      </c>
      <c r="N7402" t="s">
        <v>206</v>
      </c>
      <c r="O7402" t="s">
        <v>194</v>
      </c>
      <c r="P7402">
        <v>2030</v>
      </c>
      <c r="Q7402">
        <v>3.3867132569999998</v>
      </c>
    </row>
    <row r="7403" spans="1:17" x14ac:dyDescent="0.25">
      <c r="A7403" t="s">
        <v>528</v>
      </c>
      <c r="B7403" t="s">
        <v>529</v>
      </c>
      <c r="C7403" t="s">
        <v>509</v>
      </c>
      <c r="D7403" t="s">
        <v>361</v>
      </c>
      <c r="E7403" t="s">
        <v>525</v>
      </c>
      <c r="F7403" t="s">
        <v>187</v>
      </c>
      <c r="G7403" t="s">
        <v>233</v>
      </c>
      <c r="H7403" t="s">
        <v>163</v>
      </c>
      <c r="I7403" t="s">
        <v>240</v>
      </c>
      <c r="J7403" t="s">
        <v>235</v>
      </c>
      <c r="K7403" t="s">
        <v>241</v>
      </c>
      <c r="L7403" t="s">
        <v>237</v>
      </c>
      <c r="M7403" t="s">
        <v>497</v>
      </c>
      <c r="N7403" t="s">
        <v>206</v>
      </c>
      <c r="O7403" t="s">
        <v>194</v>
      </c>
      <c r="P7403">
        <v>2050</v>
      </c>
      <c r="Q7403">
        <v>3.2054439760000002</v>
      </c>
    </row>
    <row r="7404" spans="1:17" x14ac:dyDescent="0.25">
      <c r="A7404" t="s">
        <v>528</v>
      </c>
      <c r="B7404" t="s">
        <v>529</v>
      </c>
      <c r="C7404" t="s">
        <v>509</v>
      </c>
      <c r="D7404" t="s">
        <v>361</v>
      </c>
      <c r="E7404" t="s">
        <v>525</v>
      </c>
      <c r="F7404" t="s">
        <v>187</v>
      </c>
      <c r="G7404" t="s">
        <v>233</v>
      </c>
      <c r="H7404" t="s">
        <v>163</v>
      </c>
      <c r="I7404" t="s">
        <v>240</v>
      </c>
      <c r="J7404" t="s">
        <v>235</v>
      </c>
      <c r="K7404" t="s">
        <v>241</v>
      </c>
      <c r="L7404" t="s">
        <v>237</v>
      </c>
      <c r="M7404" t="s">
        <v>497</v>
      </c>
      <c r="N7404" t="s">
        <v>206</v>
      </c>
      <c r="O7404" t="s">
        <v>264</v>
      </c>
      <c r="P7404">
        <v>2050</v>
      </c>
      <c r="Q7404">
        <v>2.5793573950000002</v>
      </c>
    </row>
    <row r="7405" spans="1:17" x14ac:dyDescent="0.25">
      <c r="A7405" t="s">
        <v>528</v>
      </c>
      <c r="B7405" t="s">
        <v>529</v>
      </c>
      <c r="C7405" t="s">
        <v>509</v>
      </c>
      <c r="D7405" t="s">
        <v>361</v>
      </c>
      <c r="E7405" t="s">
        <v>525</v>
      </c>
      <c r="F7405" t="s">
        <v>187</v>
      </c>
      <c r="G7405" t="s">
        <v>233</v>
      </c>
      <c r="H7405" t="s">
        <v>163</v>
      </c>
      <c r="I7405" t="s">
        <v>240</v>
      </c>
      <c r="J7405" t="s">
        <v>235</v>
      </c>
      <c r="K7405" t="s">
        <v>241</v>
      </c>
      <c r="L7405" t="s">
        <v>237</v>
      </c>
      <c r="M7405" t="s">
        <v>497</v>
      </c>
      <c r="N7405" t="s">
        <v>206</v>
      </c>
      <c r="O7405" t="s">
        <v>265</v>
      </c>
      <c r="P7405">
        <v>2050</v>
      </c>
      <c r="Q7405">
        <v>4.3926485819999996</v>
      </c>
    </row>
    <row r="7406" spans="1:17" x14ac:dyDescent="0.25">
      <c r="A7406" t="s">
        <v>528</v>
      </c>
      <c r="B7406" t="s">
        <v>529</v>
      </c>
      <c r="C7406" t="s">
        <v>509</v>
      </c>
      <c r="D7406" t="s">
        <v>361</v>
      </c>
      <c r="E7406" t="s">
        <v>525</v>
      </c>
      <c r="F7406" t="s">
        <v>187</v>
      </c>
      <c r="G7406" t="s">
        <v>233</v>
      </c>
      <c r="H7406" t="s">
        <v>164</v>
      </c>
      <c r="I7406" t="s">
        <v>4</v>
      </c>
      <c r="J7406" t="s">
        <v>235</v>
      </c>
      <c r="K7406" t="s">
        <v>242</v>
      </c>
      <c r="L7406" t="s">
        <v>237</v>
      </c>
      <c r="M7406" t="s">
        <v>379</v>
      </c>
      <c r="N7406" t="s">
        <v>206</v>
      </c>
      <c r="O7406" t="s">
        <v>194</v>
      </c>
      <c r="P7406">
        <v>2015</v>
      </c>
      <c r="Q7406">
        <v>2.0990449290000002</v>
      </c>
    </row>
    <row r="7407" spans="1:17" x14ac:dyDescent="0.25">
      <c r="A7407" t="s">
        <v>528</v>
      </c>
      <c r="B7407" t="s">
        <v>529</v>
      </c>
      <c r="C7407" t="s">
        <v>509</v>
      </c>
      <c r="D7407" t="s">
        <v>361</v>
      </c>
      <c r="E7407" t="s">
        <v>525</v>
      </c>
      <c r="F7407" t="s">
        <v>187</v>
      </c>
      <c r="G7407" t="s">
        <v>233</v>
      </c>
      <c r="H7407" t="s">
        <v>164</v>
      </c>
      <c r="I7407" t="s">
        <v>4</v>
      </c>
      <c r="J7407" t="s">
        <v>235</v>
      </c>
      <c r="K7407" t="s">
        <v>242</v>
      </c>
      <c r="L7407" t="s">
        <v>237</v>
      </c>
      <c r="M7407" t="s">
        <v>379</v>
      </c>
      <c r="N7407" t="s">
        <v>206</v>
      </c>
      <c r="O7407" t="s">
        <v>194</v>
      </c>
      <c r="P7407">
        <v>2020</v>
      </c>
      <c r="Q7407">
        <v>2.0990449259999999</v>
      </c>
    </row>
    <row r="7408" spans="1:17" x14ac:dyDescent="0.25">
      <c r="A7408" t="s">
        <v>528</v>
      </c>
      <c r="B7408" t="s">
        <v>529</v>
      </c>
      <c r="C7408" t="s">
        <v>509</v>
      </c>
      <c r="D7408" t="s">
        <v>361</v>
      </c>
      <c r="E7408" t="s">
        <v>525</v>
      </c>
      <c r="F7408" t="s">
        <v>187</v>
      </c>
      <c r="G7408" t="s">
        <v>233</v>
      </c>
      <c r="H7408" t="s">
        <v>164</v>
      </c>
      <c r="I7408" t="s">
        <v>4</v>
      </c>
      <c r="J7408" t="s">
        <v>235</v>
      </c>
      <c r="K7408" t="s">
        <v>242</v>
      </c>
      <c r="L7408" t="s">
        <v>237</v>
      </c>
      <c r="M7408" t="s">
        <v>379</v>
      </c>
      <c r="N7408" t="s">
        <v>206</v>
      </c>
      <c r="O7408" t="s">
        <v>264</v>
      </c>
      <c r="P7408">
        <v>2020</v>
      </c>
      <c r="Q7408">
        <v>1.612910388</v>
      </c>
    </row>
    <row r="7409" spans="1:17" x14ac:dyDescent="0.25">
      <c r="A7409" t="s">
        <v>528</v>
      </c>
      <c r="B7409" t="s">
        <v>529</v>
      </c>
      <c r="C7409" t="s">
        <v>509</v>
      </c>
      <c r="D7409" t="s">
        <v>361</v>
      </c>
      <c r="E7409" t="s">
        <v>525</v>
      </c>
      <c r="F7409" t="s">
        <v>187</v>
      </c>
      <c r="G7409" t="s">
        <v>233</v>
      </c>
      <c r="H7409" t="s">
        <v>164</v>
      </c>
      <c r="I7409" t="s">
        <v>4</v>
      </c>
      <c r="J7409" t="s">
        <v>235</v>
      </c>
      <c r="K7409" t="s">
        <v>242</v>
      </c>
      <c r="L7409" t="s">
        <v>237</v>
      </c>
      <c r="M7409" t="s">
        <v>379</v>
      </c>
      <c r="N7409" t="s">
        <v>206</v>
      </c>
      <c r="O7409" t="s">
        <v>265</v>
      </c>
      <c r="P7409">
        <v>2020</v>
      </c>
      <c r="Q7409">
        <v>2.389297692</v>
      </c>
    </row>
    <row r="7410" spans="1:17" x14ac:dyDescent="0.25">
      <c r="A7410" t="s">
        <v>528</v>
      </c>
      <c r="B7410" t="s">
        <v>529</v>
      </c>
      <c r="C7410" t="s">
        <v>509</v>
      </c>
      <c r="D7410" t="s">
        <v>361</v>
      </c>
      <c r="E7410" t="s">
        <v>525</v>
      </c>
      <c r="F7410" t="s">
        <v>187</v>
      </c>
      <c r="G7410" t="s">
        <v>233</v>
      </c>
      <c r="H7410" t="s">
        <v>164</v>
      </c>
      <c r="I7410" t="s">
        <v>4</v>
      </c>
      <c r="J7410" t="s">
        <v>235</v>
      </c>
      <c r="K7410" t="s">
        <v>242</v>
      </c>
      <c r="L7410" t="s">
        <v>237</v>
      </c>
      <c r="M7410" t="s">
        <v>379</v>
      </c>
      <c r="N7410" t="s">
        <v>206</v>
      </c>
      <c r="O7410" t="s">
        <v>194</v>
      </c>
      <c r="P7410">
        <v>2030</v>
      </c>
      <c r="Q7410">
        <v>2.0923129490000001</v>
      </c>
    </row>
    <row r="7411" spans="1:17" x14ac:dyDescent="0.25">
      <c r="A7411" t="s">
        <v>528</v>
      </c>
      <c r="B7411" t="s">
        <v>529</v>
      </c>
      <c r="C7411" t="s">
        <v>509</v>
      </c>
      <c r="D7411" t="s">
        <v>361</v>
      </c>
      <c r="E7411" t="s">
        <v>525</v>
      </c>
      <c r="F7411" t="s">
        <v>187</v>
      </c>
      <c r="G7411" t="s">
        <v>233</v>
      </c>
      <c r="H7411" t="s">
        <v>164</v>
      </c>
      <c r="I7411" t="s">
        <v>4</v>
      </c>
      <c r="J7411" t="s">
        <v>235</v>
      </c>
      <c r="K7411" t="s">
        <v>242</v>
      </c>
      <c r="L7411" t="s">
        <v>237</v>
      </c>
      <c r="M7411" t="s">
        <v>379</v>
      </c>
      <c r="N7411" t="s">
        <v>206</v>
      </c>
      <c r="O7411" t="s">
        <v>194</v>
      </c>
      <c r="P7411">
        <v>2050</v>
      </c>
      <c r="Q7411">
        <v>2.1246740210000001</v>
      </c>
    </row>
    <row r="7412" spans="1:17" x14ac:dyDescent="0.25">
      <c r="A7412" t="s">
        <v>528</v>
      </c>
      <c r="B7412" t="s">
        <v>529</v>
      </c>
      <c r="C7412" t="s">
        <v>509</v>
      </c>
      <c r="D7412" t="s">
        <v>361</v>
      </c>
      <c r="E7412" t="s">
        <v>525</v>
      </c>
      <c r="F7412" t="s">
        <v>187</v>
      </c>
      <c r="G7412" t="s">
        <v>233</v>
      </c>
      <c r="H7412" t="s">
        <v>164</v>
      </c>
      <c r="I7412" t="s">
        <v>4</v>
      </c>
      <c r="J7412" t="s">
        <v>235</v>
      </c>
      <c r="K7412" t="s">
        <v>242</v>
      </c>
      <c r="L7412" t="s">
        <v>237</v>
      </c>
      <c r="M7412" t="s">
        <v>379</v>
      </c>
      <c r="N7412" t="s">
        <v>206</v>
      </c>
      <c r="O7412" t="s">
        <v>264</v>
      </c>
      <c r="P7412">
        <v>2050</v>
      </c>
      <c r="Q7412">
        <v>1.439929485</v>
      </c>
    </row>
    <row r="7413" spans="1:17" x14ac:dyDescent="0.25">
      <c r="A7413" t="s">
        <v>528</v>
      </c>
      <c r="B7413" t="s">
        <v>529</v>
      </c>
      <c r="C7413" t="s">
        <v>509</v>
      </c>
      <c r="D7413" t="s">
        <v>361</v>
      </c>
      <c r="E7413" t="s">
        <v>525</v>
      </c>
      <c r="F7413" t="s">
        <v>187</v>
      </c>
      <c r="G7413" t="s">
        <v>233</v>
      </c>
      <c r="H7413" t="s">
        <v>164</v>
      </c>
      <c r="I7413" t="s">
        <v>4</v>
      </c>
      <c r="J7413" t="s">
        <v>235</v>
      </c>
      <c r="K7413" t="s">
        <v>242</v>
      </c>
      <c r="L7413" t="s">
        <v>237</v>
      </c>
      <c r="M7413" t="s">
        <v>379</v>
      </c>
      <c r="N7413" t="s">
        <v>206</v>
      </c>
      <c r="O7413" t="s">
        <v>265</v>
      </c>
      <c r="P7413">
        <v>2050</v>
      </c>
      <c r="Q7413">
        <v>2.6104417440000001</v>
      </c>
    </row>
    <row r="7414" spans="1:17" x14ac:dyDescent="0.25">
      <c r="A7414" t="s">
        <v>528</v>
      </c>
      <c r="B7414" t="s">
        <v>529</v>
      </c>
      <c r="C7414" t="s">
        <v>509</v>
      </c>
      <c r="D7414" t="s">
        <v>361</v>
      </c>
      <c r="E7414" t="s">
        <v>525</v>
      </c>
      <c r="F7414" t="s">
        <v>187</v>
      </c>
      <c r="G7414" t="s">
        <v>243</v>
      </c>
      <c r="H7414" t="s">
        <v>356</v>
      </c>
      <c r="I7414" t="s">
        <v>298</v>
      </c>
      <c r="K7414" t="s">
        <v>78</v>
      </c>
      <c r="N7414" t="s">
        <v>206</v>
      </c>
      <c r="O7414" t="s">
        <v>194</v>
      </c>
      <c r="P7414">
        <v>2015</v>
      </c>
      <c r="Q7414">
        <v>8</v>
      </c>
    </row>
    <row r="7415" spans="1:17" x14ac:dyDescent="0.25">
      <c r="A7415" t="s">
        <v>528</v>
      </c>
      <c r="B7415" t="s">
        <v>529</v>
      </c>
      <c r="C7415" t="s">
        <v>509</v>
      </c>
      <c r="D7415" t="s">
        <v>361</v>
      </c>
      <c r="E7415" t="s">
        <v>525</v>
      </c>
      <c r="F7415" t="s">
        <v>187</v>
      </c>
      <c r="G7415" t="s">
        <v>243</v>
      </c>
      <c r="H7415" t="s">
        <v>356</v>
      </c>
      <c r="I7415" t="s">
        <v>298</v>
      </c>
      <c r="K7415" t="s">
        <v>78</v>
      </c>
      <c r="N7415" t="s">
        <v>206</v>
      </c>
      <c r="O7415" t="s">
        <v>194</v>
      </c>
      <c r="P7415">
        <v>2020</v>
      </c>
      <c r="Q7415">
        <v>8</v>
      </c>
    </row>
    <row r="7416" spans="1:17" x14ac:dyDescent="0.25">
      <c r="A7416" t="s">
        <v>528</v>
      </c>
      <c r="B7416" t="s">
        <v>529</v>
      </c>
      <c r="C7416" t="s">
        <v>509</v>
      </c>
      <c r="D7416" t="s">
        <v>361</v>
      </c>
      <c r="E7416" t="s">
        <v>525</v>
      </c>
      <c r="F7416" t="s">
        <v>187</v>
      </c>
      <c r="G7416" t="s">
        <v>243</v>
      </c>
      <c r="H7416" t="s">
        <v>356</v>
      </c>
      <c r="I7416" t="s">
        <v>298</v>
      </c>
      <c r="K7416" t="s">
        <v>78</v>
      </c>
      <c r="N7416" t="s">
        <v>206</v>
      </c>
      <c r="O7416" t="s">
        <v>264</v>
      </c>
      <c r="P7416">
        <v>2020</v>
      </c>
      <c r="Q7416">
        <v>8</v>
      </c>
    </row>
    <row r="7417" spans="1:17" x14ac:dyDescent="0.25">
      <c r="A7417" t="s">
        <v>528</v>
      </c>
      <c r="B7417" t="s">
        <v>529</v>
      </c>
      <c r="C7417" t="s">
        <v>509</v>
      </c>
      <c r="D7417" t="s">
        <v>361</v>
      </c>
      <c r="E7417" t="s">
        <v>525</v>
      </c>
      <c r="F7417" t="s">
        <v>187</v>
      </c>
      <c r="G7417" t="s">
        <v>243</v>
      </c>
      <c r="H7417" t="s">
        <v>356</v>
      </c>
      <c r="I7417" t="s">
        <v>298</v>
      </c>
      <c r="K7417" t="s">
        <v>78</v>
      </c>
      <c r="N7417" t="s">
        <v>206</v>
      </c>
      <c r="O7417" t="s">
        <v>265</v>
      </c>
      <c r="P7417">
        <v>2020</v>
      </c>
      <c r="Q7417">
        <v>8</v>
      </c>
    </row>
    <row r="7418" spans="1:17" x14ac:dyDescent="0.25">
      <c r="A7418" t="s">
        <v>528</v>
      </c>
      <c r="B7418" t="s">
        <v>529</v>
      </c>
      <c r="C7418" t="s">
        <v>509</v>
      </c>
      <c r="D7418" t="s">
        <v>361</v>
      </c>
      <c r="E7418" t="s">
        <v>525</v>
      </c>
      <c r="F7418" t="s">
        <v>187</v>
      </c>
      <c r="G7418" t="s">
        <v>243</v>
      </c>
      <c r="H7418" t="s">
        <v>356</v>
      </c>
      <c r="I7418" t="s">
        <v>298</v>
      </c>
      <c r="K7418" t="s">
        <v>78</v>
      </c>
      <c r="N7418" t="s">
        <v>206</v>
      </c>
      <c r="O7418" t="s">
        <v>194</v>
      </c>
      <c r="P7418">
        <v>2030</v>
      </c>
      <c r="Q7418">
        <v>8</v>
      </c>
    </row>
    <row r="7419" spans="1:17" x14ac:dyDescent="0.25">
      <c r="A7419" t="s">
        <v>528</v>
      </c>
      <c r="B7419" t="s">
        <v>529</v>
      </c>
      <c r="C7419" t="s">
        <v>509</v>
      </c>
      <c r="D7419" t="s">
        <v>361</v>
      </c>
      <c r="E7419" t="s">
        <v>525</v>
      </c>
      <c r="F7419" t="s">
        <v>187</v>
      </c>
      <c r="G7419" t="s">
        <v>243</v>
      </c>
      <c r="H7419" t="s">
        <v>356</v>
      </c>
      <c r="I7419" t="s">
        <v>298</v>
      </c>
      <c r="K7419" t="s">
        <v>78</v>
      </c>
      <c r="N7419" t="s">
        <v>206</v>
      </c>
      <c r="O7419" t="s">
        <v>194</v>
      </c>
      <c r="P7419">
        <v>2050</v>
      </c>
      <c r="Q7419">
        <v>8</v>
      </c>
    </row>
    <row r="7420" spans="1:17" x14ac:dyDescent="0.25">
      <c r="A7420" t="s">
        <v>528</v>
      </c>
      <c r="B7420" t="s">
        <v>529</v>
      </c>
      <c r="C7420" t="s">
        <v>509</v>
      </c>
      <c r="D7420" t="s">
        <v>361</v>
      </c>
      <c r="E7420" t="s">
        <v>525</v>
      </c>
      <c r="F7420" t="s">
        <v>187</v>
      </c>
      <c r="G7420" t="s">
        <v>243</v>
      </c>
      <c r="H7420" t="s">
        <v>356</v>
      </c>
      <c r="I7420" t="s">
        <v>298</v>
      </c>
      <c r="K7420" t="s">
        <v>78</v>
      </c>
      <c r="N7420" t="s">
        <v>206</v>
      </c>
      <c r="O7420" t="s">
        <v>264</v>
      </c>
      <c r="P7420">
        <v>2050</v>
      </c>
      <c r="Q7420">
        <v>8</v>
      </c>
    </row>
    <row r="7421" spans="1:17" x14ac:dyDescent="0.25">
      <c r="A7421" t="s">
        <v>528</v>
      </c>
      <c r="B7421" t="s">
        <v>529</v>
      </c>
      <c r="C7421" t="s">
        <v>509</v>
      </c>
      <c r="D7421" t="s">
        <v>361</v>
      </c>
      <c r="E7421" t="s">
        <v>525</v>
      </c>
      <c r="F7421" t="s">
        <v>187</v>
      </c>
      <c r="G7421" t="s">
        <v>243</v>
      </c>
      <c r="H7421" t="s">
        <v>356</v>
      </c>
      <c r="I7421" t="s">
        <v>298</v>
      </c>
      <c r="K7421" t="s">
        <v>78</v>
      </c>
      <c r="N7421" t="s">
        <v>206</v>
      </c>
      <c r="O7421" t="s">
        <v>265</v>
      </c>
      <c r="P7421">
        <v>2050</v>
      </c>
      <c r="Q7421">
        <v>8</v>
      </c>
    </row>
    <row r="7422" spans="1:17" x14ac:dyDescent="0.25">
      <c r="A7422" t="s">
        <v>528</v>
      </c>
      <c r="B7422" t="s">
        <v>529</v>
      </c>
      <c r="C7422" t="s">
        <v>509</v>
      </c>
      <c r="D7422" t="s">
        <v>361</v>
      </c>
      <c r="E7422" t="s">
        <v>525</v>
      </c>
      <c r="F7422" t="s">
        <v>187</v>
      </c>
      <c r="G7422" t="s">
        <v>243</v>
      </c>
      <c r="H7422" t="s">
        <v>244</v>
      </c>
      <c r="I7422" t="s">
        <v>245</v>
      </c>
      <c r="J7422" t="s">
        <v>246</v>
      </c>
      <c r="K7422" t="s">
        <v>191</v>
      </c>
      <c r="O7422" t="s">
        <v>194</v>
      </c>
      <c r="P7422">
        <v>2015</v>
      </c>
      <c r="Q7422">
        <v>0.4</v>
      </c>
    </row>
    <row r="7423" spans="1:17" x14ac:dyDescent="0.25">
      <c r="A7423" t="s">
        <v>528</v>
      </c>
      <c r="B7423" t="s">
        <v>529</v>
      </c>
      <c r="C7423" t="s">
        <v>509</v>
      </c>
      <c r="D7423" t="s">
        <v>361</v>
      </c>
      <c r="E7423" t="s">
        <v>525</v>
      </c>
      <c r="F7423" t="s">
        <v>187</v>
      </c>
      <c r="G7423" t="s">
        <v>243</v>
      </c>
      <c r="H7423" t="s">
        <v>244</v>
      </c>
      <c r="I7423" t="s">
        <v>245</v>
      </c>
      <c r="J7423" t="s">
        <v>246</v>
      </c>
      <c r="K7423" t="s">
        <v>191</v>
      </c>
      <c r="O7423" t="s">
        <v>194</v>
      </c>
      <c r="P7423">
        <v>2020</v>
      </c>
      <c r="Q7423">
        <v>0.4</v>
      </c>
    </row>
    <row r="7424" spans="1:17" x14ac:dyDescent="0.25">
      <c r="A7424" t="s">
        <v>528</v>
      </c>
      <c r="B7424" t="s">
        <v>529</v>
      </c>
      <c r="C7424" t="s">
        <v>509</v>
      </c>
      <c r="D7424" t="s">
        <v>361</v>
      </c>
      <c r="E7424" t="s">
        <v>525</v>
      </c>
      <c r="F7424" t="s">
        <v>187</v>
      </c>
      <c r="G7424" t="s">
        <v>243</v>
      </c>
      <c r="H7424" t="s">
        <v>244</v>
      </c>
      <c r="I7424" t="s">
        <v>245</v>
      </c>
      <c r="J7424" t="s">
        <v>246</v>
      </c>
      <c r="K7424" t="s">
        <v>191</v>
      </c>
      <c r="O7424" t="s">
        <v>264</v>
      </c>
      <c r="P7424">
        <v>2020</v>
      </c>
      <c r="Q7424">
        <v>0.4</v>
      </c>
    </row>
    <row r="7425" spans="1:17" x14ac:dyDescent="0.25">
      <c r="A7425" t="s">
        <v>528</v>
      </c>
      <c r="B7425" t="s">
        <v>529</v>
      </c>
      <c r="C7425" t="s">
        <v>509</v>
      </c>
      <c r="D7425" t="s">
        <v>361</v>
      </c>
      <c r="E7425" t="s">
        <v>525</v>
      </c>
      <c r="F7425" t="s">
        <v>187</v>
      </c>
      <c r="G7425" t="s">
        <v>243</v>
      </c>
      <c r="H7425" t="s">
        <v>244</v>
      </c>
      <c r="I7425" t="s">
        <v>245</v>
      </c>
      <c r="J7425" t="s">
        <v>246</v>
      </c>
      <c r="K7425" t="s">
        <v>191</v>
      </c>
      <c r="O7425" t="s">
        <v>265</v>
      </c>
      <c r="P7425">
        <v>2020</v>
      </c>
      <c r="Q7425">
        <v>0.4</v>
      </c>
    </row>
    <row r="7426" spans="1:17" x14ac:dyDescent="0.25">
      <c r="A7426" t="s">
        <v>528</v>
      </c>
      <c r="B7426" t="s">
        <v>529</v>
      </c>
      <c r="C7426" t="s">
        <v>509</v>
      </c>
      <c r="D7426" t="s">
        <v>361</v>
      </c>
      <c r="E7426" t="s">
        <v>525</v>
      </c>
      <c r="F7426" t="s">
        <v>187</v>
      </c>
      <c r="G7426" t="s">
        <v>243</v>
      </c>
      <c r="H7426" t="s">
        <v>244</v>
      </c>
      <c r="I7426" t="s">
        <v>245</v>
      </c>
      <c r="J7426" t="s">
        <v>246</v>
      </c>
      <c r="K7426" t="s">
        <v>191</v>
      </c>
      <c r="O7426" t="s">
        <v>194</v>
      </c>
      <c r="P7426">
        <v>2030</v>
      </c>
      <c r="Q7426">
        <v>0.4</v>
      </c>
    </row>
    <row r="7427" spans="1:17" x14ac:dyDescent="0.25">
      <c r="A7427" t="s">
        <v>528</v>
      </c>
      <c r="B7427" t="s">
        <v>529</v>
      </c>
      <c r="C7427" t="s">
        <v>509</v>
      </c>
      <c r="D7427" t="s">
        <v>361</v>
      </c>
      <c r="E7427" t="s">
        <v>525</v>
      </c>
      <c r="F7427" t="s">
        <v>187</v>
      </c>
      <c r="G7427" t="s">
        <v>243</v>
      </c>
      <c r="H7427" t="s">
        <v>244</v>
      </c>
      <c r="I7427" t="s">
        <v>245</v>
      </c>
      <c r="J7427" t="s">
        <v>246</v>
      </c>
      <c r="K7427" t="s">
        <v>191</v>
      </c>
      <c r="O7427" t="s">
        <v>194</v>
      </c>
      <c r="P7427">
        <v>2050</v>
      </c>
      <c r="Q7427">
        <v>0.4</v>
      </c>
    </row>
    <row r="7428" spans="1:17" x14ac:dyDescent="0.25">
      <c r="A7428" t="s">
        <v>528</v>
      </c>
      <c r="B7428" t="s">
        <v>529</v>
      </c>
      <c r="C7428" t="s">
        <v>509</v>
      </c>
      <c r="D7428" t="s">
        <v>361</v>
      </c>
      <c r="E7428" t="s">
        <v>525</v>
      </c>
      <c r="F7428" t="s">
        <v>187</v>
      </c>
      <c r="G7428" t="s">
        <v>243</v>
      </c>
      <c r="H7428" t="s">
        <v>244</v>
      </c>
      <c r="I7428" t="s">
        <v>245</v>
      </c>
      <c r="J7428" t="s">
        <v>246</v>
      </c>
      <c r="K7428" t="s">
        <v>191</v>
      </c>
      <c r="O7428" t="s">
        <v>264</v>
      </c>
      <c r="P7428">
        <v>2050</v>
      </c>
      <c r="Q7428">
        <v>0.4</v>
      </c>
    </row>
    <row r="7429" spans="1:17" x14ac:dyDescent="0.25">
      <c r="A7429" t="s">
        <v>528</v>
      </c>
      <c r="B7429" t="s">
        <v>529</v>
      </c>
      <c r="C7429" t="s">
        <v>509</v>
      </c>
      <c r="D7429" t="s">
        <v>361</v>
      </c>
      <c r="E7429" t="s">
        <v>525</v>
      </c>
      <c r="F7429" t="s">
        <v>187</v>
      </c>
      <c r="G7429" t="s">
        <v>243</v>
      </c>
      <c r="H7429" t="s">
        <v>244</v>
      </c>
      <c r="I7429" t="s">
        <v>245</v>
      </c>
      <c r="J7429" t="s">
        <v>246</v>
      </c>
      <c r="K7429" t="s">
        <v>191</v>
      </c>
      <c r="O7429" t="s">
        <v>265</v>
      </c>
      <c r="P7429">
        <v>2050</v>
      </c>
      <c r="Q7429">
        <v>0.4</v>
      </c>
    </row>
    <row r="7430" spans="1:17" x14ac:dyDescent="0.25">
      <c r="A7430" t="s">
        <v>528</v>
      </c>
      <c r="B7430" t="s">
        <v>529</v>
      </c>
      <c r="C7430" t="s">
        <v>509</v>
      </c>
      <c r="D7430" t="s">
        <v>361</v>
      </c>
      <c r="E7430" t="s">
        <v>525</v>
      </c>
      <c r="F7430" t="s">
        <v>187</v>
      </c>
      <c r="G7430" t="s">
        <v>243</v>
      </c>
      <c r="H7430" t="s">
        <v>248</v>
      </c>
      <c r="I7430" t="s">
        <v>249</v>
      </c>
      <c r="J7430" t="s">
        <v>250</v>
      </c>
      <c r="K7430" t="s">
        <v>191</v>
      </c>
      <c r="O7430" t="s">
        <v>194</v>
      </c>
      <c r="P7430">
        <v>2015</v>
      </c>
    </row>
    <row r="7431" spans="1:17" x14ac:dyDescent="0.25">
      <c r="A7431" t="s">
        <v>528</v>
      </c>
      <c r="B7431" t="s">
        <v>529</v>
      </c>
      <c r="C7431" t="s">
        <v>509</v>
      </c>
      <c r="D7431" t="s">
        <v>361</v>
      </c>
      <c r="E7431" t="s">
        <v>525</v>
      </c>
      <c r="F7431" t="s">
        <v>187</v>
      </c>
      <c r="G7431" t="s">
        <v>243</v>
      </c>
      <c r="H7431" t="s">
        <v>248</v>
      </c>
      <c r="I7431" t="s">
        <v>249</v>
      </c>
      <c r="J7431" t="s">
        <v>250</v>
      </c>
      <c r="K7431" t="s">
        <v>191</v>
      </c>
      <c r="O7431" t="s">
        <v>194</v>
      </c>
      <c r="P7431">
        <v>2020</v>
      </c>
    </row>
    <row r="7432" spans="1:17" x14ac:dyDescent="0.25">
      <c r="A7432" t="s">
        <v>528</v>
      </c>
      <c r="B7432" t="s">
        <v>529</v>
      </c>
      <c r="C7432" t="s">
        <v>509</v>
      </c>
      <c r="D7432" t="s">
        <v>361</v>
      </c>
      <c r="E7432" t="s">
        <v>525</v>
      </c>
      <c r="F7432" t="s">
        <v>187</v>
      </c>
      <c r="G7432" t="s">
        <v>243</v>
      </c>
      <c r="H7432" t="s">
        <v>248</v>
      </c>
      <c r="I7432" t="s">
        <v>249</v>
      </c>
      <c r="J7432" t="s">
        <v>250</v>
      </c>
      <c r="K7432" t="s">
        <v>191</v>
      </c>
      <c r="O7432" t="s">
        <v>264</v>
      </c>
      <c r="P7432">
        <v>2020</v>
      </c>
    </row>
    <row r="7433" spans="1:17" x14ac:dyDescent="0.25">
      <c r="A7433" t="s">
        <v>528</v>
      </c>
      <c r="B7433" t="s">
        <v>529</v>
      </c>
      <c r="C7433" t="s">
        <v>509</v>
      </c>
      <c r="D7433" t="s">
        <v>361</v>
      </c>
      <c r="E7433" t="s">
        <v>525</v>
      </c>
      <c r="F7433" t="s">
        <v>187</v>
      </c>
      <c r="G7433" t="s">
        <v>243</v>
      </c>
      <c r="H7433" t="s">
        <v>248</v>
      </c>
      <c r="I7433" t="s">
        <v>249</v>
      </c>
      <c r="J7433" t="s">
        <v>250</v>
      </c>
      <c r="K7433" t="s">
        <v>191</v>
      </c>
      <c r="O7433" t="s">
        <v>265</v>
      </c>
      <c r="P7433">
        <v>2020</v>
      </c>
    </row>
    <row r="7434" spans="1:17" x14ac:dyDescent="0.25">
      <c r="A7434" t="s">
        <v>528</v>
      </c>
      <c r="B7434" t="s">
        <v>529</v>
      </c>
      <c r="C7434" t="s">
        <v>509</v>
      </c>
      <c r="D7434" t="s">
        <v>361</v>
      </c>
      <c r="E7434" t="s">
        <v>525</v>
      </c>
      <c r="F7434" t="s">
        <v>187</v>
      </c>
      <c r="G7434" t="s">
        <v>243</v>
      </c>
      <c r="H7434" t="s">
        <v>248</v>
      </c>
      <c r="I7434" t="s">
        <v>249</v>
      </c>
      <c r="J7434" t="s">
        <v>250</v>
      </c>
      <c r="K7434" t="s">
        <v>191</v>
      </c>
      <c r="O7434" t="s">
        <v>194</v>
      </c>
      <c r="P7434">
        <v>2030</v>
      </c>
    </row>
    <row r="7435" spans="1:17" x14ac:dyDescent="0.25">
      <c r="A7435" t="s">
        <v>528</v>
      </c>
      <c r="B7435" t="s">
        <v>529</v>
      </c>
      <c r="C7435" t="s">
        <v>509</v>
      </c>
      <c r="D7435" t="s">
        <v>361</v>
      </c>
      <c r="E7435" t="s">
        <v>525</v>
      </c>
      <c r="F7435" t="s">
        <v>187</v>
      </c>
      <c r="G7435" t="s">
        <v>243</v>
      </c>
      <c r="H7435" t="s">
        <v>248</v>
      </c>
      <c r="I7435" t="s">
        <v>249</v>
      </c>
      <c r="J7435" t="s">
        <v>250</v>
      </c>
      <c r="K7435" t="s">
        <v>191</v>
      </c>
      <c r="O7435" t="s">
        <v>194</v>
      </c>
      <c r="P7435">
        <v>2050</v>
      </c>
    </row>
    <row r="7436" spans="1:17" x14ac:dyDescent="0.25">
      <c r="A7436" t="s">
        <v>528</v>
      </c>
      <c r="B7436" t="s">
        <v>529</v>
      </c>
      <c r="C7436" t="s">
        <v>509</v>
      </c>
      <c r="D7436" t="s">
        <v>361</v>
      </c>
      <c r="E7436" t="s">
        <v>525</v>
      </c>
      <c r="F7436" t="s">
        <v>187</v>
      </c>
      <c r="G7436" t="s">
        <v>243</v>
      </c>
      <c r="H7436" t="s">
        <v>248</v>
      </c>
      <c r="I7436" t="s">
        <v>249</v>
      </c>
      <c r="J7436" t="s">
        <v>250</v>
      </c>
      <c r="K7436" t="s">
        <v>191</v>
      </c>
      <c r="O7436" t="s">
        <v>264</v>
      </c>
      <c r="P7436">
        <v>2050</v>
      </c>
    </row>
    <row r="7437" spans="1:17" x14ac:dyDescent="0.25">
      <c r="A7437" t="s">
        <v>528</v>
      </c>
      <c r="B7437" t="s">
        <v>529</v>
      </c>
      <c r="C7437" t="s">
        <v>509</v>
      </c>
      <c r="D7437" t="s">
        <v>361</v>
      </c>
      <c r="E7437" t="s">
        <v>525</v>
      </c>
      <c r="F7437" t="s">
        <v>187</v>
      </c>
      <c r="G7437" t="s">
        <v>243</v>
      </c>
      <c r="H7437" t="s">
        <v>248</v>
      </c>
      <c r="I7437" t="s">
        <v>249</v>
      </c>
      <c r="J7437" t="s">
        <v>250</v>
      </c>
      <c r="K7437" t="s">
        <v>191</v>
      </c>
      <c r="O7437" t="s">
        <v>265</v>
      </c>
      <c r="P7437">
        <v>2050</v>
      </c>
    </row>
    <row r="7438" spans="1:17" x14ac:dyDescent="0.25">
      <c r="A7438" t="s">
        <v>528</v>
      </c>
      <c r="B7438" t="s">
        <v>529</v>
      </c>
      <c r="C7438" t="s">
        <v>509</v>
      </c>
      <c r="D7438" t="s">
        <v>361</v>
      </c>
      <c r="E7438" t="s">
        <v>525</v>
      </c>
      <c r="F7438" t="s">
        <v>187</v>
      </c>
      <c r="G7438" t="s">
        <v>243</v>
      </c>
      <c r="H7438" t="s">
        <v>253</v>
      </c>
      <c r="I7438" t="s">
        <v>254</v>
      </c>
      <c r="J7438" t="s">
        <v>255</v>
      </c>
      <c r="K7438" t="s">
        <v>191</v>
      </c>
      <c r="M7438" t="s">
        <v>251</v>
      </c>
      <c r="N7438" t="s">
        <v>206</v>
      </c>
      <c r="O7438" t="s">
        <v>194</v>
      </c>
      <c r="P7438">
        <v>2015</v>
      </c>
      <c r="Q7438">
        <v>0.04</v>
      </c>
    </row>
    <row r="7439" spans="1:17" x14ac:dyDescent="0.25">
      <c r="A7439" t="s">
        <v>528</v>
      </c>
      <c r="B7439" t="s">
        <v>529</v>
      </c>
      <c r="C7439" t="s">
        <v>509</v>
      </c>
      <c r="D7439" t="s">
        <v>361</v>
      </c>
      <c r="E7439" t="s">
        <v>525</v>
      </c>
      <c r="F7439" t="s">
        <v>187</v>
      </c>
      <c r="G7439" t="s">
        <v>243</v>
      </c>
      <c r="H7439" t="s">
        <v>253</v>
      </c>
      <c r="I7439" t="s">
        <v>254</v>
      </c>
      <c r="J7439" t="s">
        <v>255</v>
      </c>
      <c r="K7439" t="s">
        <v>191</v>
      </c>
      <c r="M7439" t="s">
        <v>251</v>
      </c>
      <c r="N7439" t="s">
        <v>206</v>
      </c>
      <c r="O7439" t="s">
        <v>194</v>
      </c>
      <c r="P7439">
        <v>2020</v>
      </c>
      <c r="Q7439">
        <v>0.04</v>
      </c>
    </row>
    <row r="7440" spans="1:17" x14ac:dyDescent="0.25">
      <c r="A7440" t="s">
        <v>528</v>
      </c>
      <c r="B7440" t="s">
        <v>529</v>
      </c>
      <c r="C7440" t="s">
        <v>509</v>
      </c>
      <c r="D7440" t="s">
        <v>361</v>
      </c>
      <c r="E7440" t="s">
        <v>525</v>
      </c>
      <c r="F7440" t="s">
        <v>187</v>
      </c>
      <c r="G7440" t="s">
        <v>243</v>
      </c>
      <c r="H7440" t="s">
        <v>253</v>
      </c>
      <c r="I7440" t="s">
        <v>254</v>
      </c>
      <c r="J7440" t="s">
        <v>255</v>
      </c>
      <c r="K7440" t="s">
        <v>191</v>
      </c>
      <c r="M7440" t="s">
        <v>251</v>
      </c>
      <c r="N7440" t="s">
        <v>206</v>
      </c>
      <c r="O7440" t="s">
        <v>264</v>
      </c>
      <c r="P7440">
        <v>2020</v>
      </c>
      <c r="Q7440">
        <v>0.04</v>
      </c>
    </row>
    <row r="7441" spans="1:17" x14ac:dyDescent="0.25">
      <c r="A7441" t="s">
        <v>528</v>
      </c>
      <c r="B7441" t="s">
        <v>529</v>
      </c>
      <c r="C7441" t="s">
        <v>509</v>
      </c>
      <c r="D7441" t="s">
        <v>361</v>
      </c>
      <c r="E7441" t="s">
        <v>525</v>
      </c>
      <c r="F7441" t="s">
        <v>187</v>
      </c>
      <c r="G7441" t="s">
        <v>243</v>
      </c>
      <c r="H7441" t="s">
        <v>253</v>
      </c>
      <c r="I7441" t="s">
        <v>254</v>
      </c>
      <c r="J7441" t="s">
        <v>255</v>
      </c>
      <c r="K7441" t="s">
        <v>191</v>
      </c>
      <c r="M7441" t="s">
        <v>251</v>
      </c>
      <c r="N7441" t="s">
        <v>206</v>
      </c>
      <c r="O7441" t="s">
        <v>265</v>
      </c>
      <c r="P7441">
        <v>2020</v>
      </c>
      <c r="Q7441">
        <v>0.04</v>
      </c>
    </row>
    <row r="7442" spans="1:17" x14ac:dyDescent="0.25">
      <c r="A7442" t="s">
        <v>528</v>
      </c>
      <c r="B7442" t="s">
        <v>529</v>
      </c>
      <c r="C7442" t="s">
        <v>509</v>
      </c>
      <c r="D7442" t="s">
        <v>361</v>
      </c>
      <c r="E7442" t="s">
        <v>525</v>
      </c>
      <c r="F7442" t="s">
        <v>187</v>
      </c>
      <c r="G7442" t="s">
        <v>243</v>
      </c>
      <c r="H7442" t="s">
        <v>253</v>
      </c>
      <c r="I7442" t="s">
        <v>254</v>
      </c>
      <c r="J7442" t="s">
        <v>255</v>
      </c>
      <c r="K7442" t="s">
        <v>191</v>
      </c>
      <c r="M7442" t="s">
        <v>251</v>
      </c>
      <c r="N7442" t="s">
        <v>206</v>
      </c>
      <c r="O7442" t="s">
        <v>194</v>
      </c>
      <c r="P7442">
        <v>2030</v>
      </c>
      <c r="Q7442">
        <v>0.04</v>
      </c>
    </row>
    <row r="7443" spans="1:17" x14ac:dyDescent="0.25">
      <c r="A7443" t="s">
        <v>528</v>
      </c>
      <c r="B7443" t="s">
        <v>529</v>
      </c>
      <c r="C7443" t="s">
        <v>509</v>
      </c>
      <c r="D7443" t="s">
        <v>361</v>
      </c>
      <c r="E7443" t="s">
        <v>525</v>
      </c>
      <c r="F7443" t="s">
        <v>187</v>
      </c>
      <c r="G7443" t="s">
        <v>243</v>
      </c>
      <c r="H7443" t="s">
        <v>253</v>
      </c>
      <c r="I7443" t="s">
        <v>254</v>
      </c>
      <c r="J7443" t="s">
        <v>255</v>
      </c>
      <c r="K7443" t="s">
        <v>191</v>
      </c>
      <c r="M7443" t="s">
        <v>251</v>
      </c>
      <c r="N7443" t="s">
        <v>206</v>
      </c>
      <c r="O7443" t="s">
        <v>194</v>
      </c>
      <c r="P7443">
        <v>2050</v>
      </c>
      <c r="Q7443">
        <v>0.04</v>
      </c>
    </row>
    <row r="7444" spans="1:17" x14ac:dyDescent="0.25">
      <c r="A7444" t="s">
        <v>528</v>
      </c>
      <c r="B7444" t="s">
        <v>529</v>
      </c>
      <c r="C7444" t="s">
        <v>509</v>
      </c>
      <c r="D7444" t="s">
        <v>361</v>
      </c>
      <c r="E7444" t="s">
        <v>525</v>
      </c>
      <c r="F7444" t="s">
        <v>187</v>
      </c>
      <c r="G7444" t="s">
        <v>243</v>
      </c>
      <c r="H7444" t="s">
        <v>253</v>
      </c>
      <c r="I7444" t="s">
        <v>254</v>
      </c>
      <c r="J7444" t="s">
        <v>255</v>
      </c>
      <c r="K7444" t="s">
        <v>191</v>
      </c>
      <c r="M7444" t="s">
        <v>251</v>
      </c>
      <c r="N7444" t="s">
        <v>206</v>
      </c>
      <c r="O7444" t="s">
        <v>264</v>
      </c>
      <c r="P7444">
        <v>2050</v>
      </c>
      <c r="Q7444">
        <v>0.04</v>
      </c>
    </row>
    <row r="7445" spans="1:17" x14ac:dyDescent="0.25">
      <c r="A7445" t="s">
        <v>528</v>
      </c>
      <c r="B7445" t="s">
        <v>529</v>
      </c>
      <c r="C7445" t="s">
        <v>509</v>
      </c>
      <c r="D7445" t="s">
        <v>361</v>
      </c>
      <c r="E7445" t="s">
        <v>525</v>
      </c>
      <c r="F7445" t="s">
        <v>187</v>
      </c>
      <c r="G7445" t="s">
        <v>243</v>
      </c>
      <c r="H7445" t="s">
        <v>253</v>
      </c>
      <c r="I7445" t="s">
        <v>254</v>
      </c>
      <c r="J7445" t="s">
        <v>255</v>
      </c>
      <c r="K7445" t="s">
        <v>191</v>
      </c>
      <c r="M7445" t="s">
        <v>251</v>
      </c>
      <c r="N7445" t="s">
        <v>206</v>
      </c>
      <c r="O7445" t="s">
        <v>265</v>
      </c>
      <c r="P7445">
        <v>2050</v>
      </c>
      <c r="Q7445">
        <v>0.04</v>
      </c>
    </row>
    <row r="7446" spans="1:17" x14ac:dyDescent="0.25">
      <c r="A7446" t="s">
        <v>528</v>
      </c>
      <c r="B7446" t="s">
        <v>529</v>
      </c>
      <c r="C7446" t="s">
        <v>509</v>
      </c>
      <c r="D7446" t="s">
        <v>361</v>
      </c>
      <c r="E7446" t="s">
        <v>525</v>
      </c>
      <c r="F7446" t="s">
        <v>187</v>
      </c>
      <c r="G7446" t="s">
        <v>243</v>
      </c>
      <c r="H7446" t="s">
        <v>357</v>
      </c>
      <c r="I7446" t="s">
        <v>306</v>
      </c>
      <c r="K7446" t="s">
        <v>78</v>
      </c>
      <c r="M7446" t="s">
        <v>192</v>
      </c>
      <c r="N7446" t="s">
        <v>206</v>
      </c>
      <c r="O7446" t="s">
        <v>194</v>
      </c>
      <c r="P7446">
        <v>2015</v>
      </c>
      <c r="Q7446">
        <v>2</v>
      </c>
    </row>
    <row r="7447" spans="1:17" x14ac:dyDescent="0.25">
      <c r="A7447" t="s">
        <v>528</v>
      </c>
      <c r="B7447" t="s">
        <v>529</v>
      </c>
      <c r="C7447" t="s">
        <v>509</v>
      </c>
      <c r="D7447" t="s">
        <v>361</v>
      </c>
      <c r="E7447" t="s">
        <v>525</v>
      </c>
      <c r="F7447" t="s">
        <v>187</v>
      </c>
      <c r="G7447" t="s">
        <v>243</v>
      </c>
      <c r="H7447" t="s">
        <v>357</v>
      </c>
      <c r="I7447" t="s">
        <v>306</v>
      </c>
      <c r="K7447" t="s">
        <v>78</v>
      </c>
      <c r="M7447" t="s">
        <v>192</v>
      </c>
      <c r="N7447" t="s">
        <v>206</v>
      </c>
      <c r="O7447" t="s">
        <v>194</v>
      </c>
      <c r="P7447">
        <v>2020</v>
      </c>
      <c r="Q7447">
        <v>2</v>
      </c>
    </row>
    <row r="7448" spans="1:17" x14ac:dyDescent="0.25">
      <c r="A7448" t="s">
        <v>528</v>
      </c>
      <c r="B7448" t="s">
        <v>529</v>
      </c>
      <c r="C7448" t="s">
        <v>509</v>
      </c>
      <c r="D7448" t="s">
        <v>361</v>
      </c>
      <c r="E7448" t="s">
        <v>525</v>
      </c>
      <c r="F7448" t="s">
        <v>187</v>
      </c>
      <c r="G7448" t="s">
        <v>243</v>
      </c>
      <c r="H7448" t="s">
        <v>357</v>
      </c>
      <c r="I7448" t="s">
        <v>306</v>
      </c>
      <c r="K7448" t="s">
        <v>78</v>
      </c>
      <c r="M7448" t="s">
        <v>192</v>
      </c>
      <c r="N7448" t="s">
        <v>206</v>
      </c>
      <c r="O7448" t="s">
        <v>264</v>
      </c>
      <c r="P7448">
        <v>2020</v>
      </c>
      <c r="Q7448">
        <v>2</v>
      </c>
    </row>
    <row r="7449" spans="1:17" x14ac:dyDescent="0.25">
      <c r="A7449" t="s">
        <v>528</v>
      </c>
      <c r="B7449" t="s">
        <v>529</v>
      </c>
      <c r="C7449" t="s">
        <v>509</v>
      </c>
      <c r="D7449" t="s">
        <v>361</v>
      </c>
      <c r="E7449" t="s">
        <v>525</v>
      </c>
      <c r="F7449" t="s">
        <v>187</v>
      </c>
      <c r="G7449" t="s">
        <v>243</v>
      </c>
      <c r="H7449" t="s">
        <v>357</v>
      </c>
      <c r="I7449" t="s">
        <v>306</v>
      </c>
      <c r="K7449" t="s">
        <v>78</v>
      </c>
      <c r="M7449" t="s">
        <v>192</v>
      </c>
      <c r="N7449" t="s">
        <v>206</v>
      </c>
      <c r="O7449" t="s">
        <v>265</v>
      </c>
      <c r="P7449">
        <v>2020</v>
      </c>
      <c r="Q7449">
        <v>2</v>
      </c>
    </row>
    <row r="7450" spans="1:17" x14ac:dyDescent="0.25">
      <c r="A7450" t="s">
        <v>528</v>
      </c>
      <c r="B7450" t="s">
        <v>529</v>
      </c>
      <c r="C7450" t="s">
        <v>509</v>
      </c>
      <c r="D7450" t="s">
        <v>361</v>
      </c>
      <c r="E7450" t="s">
        <v>525</v>
      </c>
      <c r="F7450" t="s">
        <v>187</v>
      </c>
      <c r="G7450" t="s">
        <v>243</v>
      </c>
      <c r="H7450" t="s">
        <v>357</v>
      </c>
      <c r="I7450" t="s">
        <v>306</v>
      </c>
      <c r="K7450" t="s">
        <v>78</v>
      </c>
      <c r="M7450" t="s">
        <v>192</v>
      </c>
      <c r="N7450" t="s">
        <v>206</v>
      </c>
      <c r="O7450" t="s">
        <v>194</v>
      </c>
      <c r="P7450">
        <v>2030</v>
      </c>
      <c r="Q7450">
        <v>2</v>
      </c>
    </row>
    <row r="7451" spans="1:17" x14ac:dyDescent="0.25">
      <c r="A7451" t="s">
        <v>528</v>
      </c>
      <c r="B7451" t="s">
        <v>529</v>
      </c>
      <c r="C7451" t="s">
        <v>509</v>
      </c>
      <c r="D7451" t="s">
        <v>361</v>
      </c>
      <c r="E7451" t="s">
        <v>525</v>
      </c>
      <c r="F7451" t="s">
        <v>187</v>
      </c>
      <c r="G7451" t="s">
        <v>243</v>
      </c>
      <c r="H7451" t="s">
        <v>357</v>
      </c>
      <c r="I7451" t="s">
        <v>306</v>
      </c>
      <c r="K7451" t="s">
        <v>78</v>
      </c>
      <c r="M7451" t="s">
        <v>192</v>
      </c>
      <c r="N7451" t="s">
        <v>206</v>
      </c>
      <c r="O7451" t="s">
        <v>194</v>
      </c>
      <c r="P7451">
        <v>2050</v>
      </c>
      <c r="Q7451">
        <v>2</v>
      </c>
    </row>
    <row r="7452" spans="1:17" x14ac:dyDescent="0.25">
      <c r="A7452" t="s">
        <v>528</v>
      </c>
      <c r="B7452" t="s">
        <v>529</v>
      </c>
      <c r="C7452" t="s">
        <v>509</v>
      </c>
      <c r="D7452" t="s">
        <v>361</v>
      </c>
      <c r="E7452" t="s">
        <v>525</v>
      </c>
      <c r="F7452" t="s">
        <v>187</v>
      </c>
      <c r="G7452" t="s">
        <v>243</v>
      </c>
      <c r="H7452" t="s">
        <v>357</v>
      </c>
      <c r="I7452" t="s">
        <v>306</v>
      </c>
      <c r="K7452" t="s">
        <v>78</v>
      </c>
      <c r="M7452" t="s">
        <v>192</v>
      </c>
      <c r="N7452" t="s">
        <v>206</v>
      </c>
      <c r="O7452" t="s">
        <v>264</v>
      </c>
      <c r="P7452">
        <v>2050</v>
      </c>
      <c r="Q7452">
        <v>2</v>
      </c>
    </row>
    <row r="7453" spans="1:17" x14ac:dyDescent="0.25">
      <c r="A7453" t="s">
        <v>528</v>
      </c>
      <c r="B7453" t="s">
        <v>529</v>
      </c>
      <c r="C7453" t="s">
        <v>509</v>
      </c>
      <c r="D7453" t="s">
        <v>361</v>
      </c>
      <c r="E7453" t="s">
        <v>525</v>
      </c>
      <c r="F7453" t="s">
        <v>187</v>
      </c>
      <c r="G7453" t="s">
        <v>243</v>
      </c>
      <c r="H7453" t="s">
        <v>357</v>
      </c>
      <c r="I7453" t="s">
        <v>306</v>
      </c>
      <c r="K7453" t="s">
        <v>78</v>
      </c>
      <c r="M7453" t="s">
        <v>192</v>
      </c>
      <c r="N7453" t="s">
        <v>206</v>
      </c>
      <c r="O7453" t="s">
        <v>265</v>
      </c>
      <c r="P7453">
        <v>2050</v>
      </c>
      <c r="Q7453">
        <v>2</v>
      </c>
    </row>
    <row r="7454" spans="1:17" x14ac:dyDescent="0.25">
      <c r="A7454" t="s">
        <v>528</v>
      </c>
      <c r="B7454" t="s">
        <v>529</v>
      </c>
      <c r="C7454" t="s">
        <v>509</v>
      </c>
      <c r="D7454" t="s">
        <v>361</v>
      </c>
      <c r="E7454" t="s">
        <v>525</v>
      </c>
      <c r="F7454" t="s">
        <v>187</v>
      </c>
      <c r="G7454" t="s">
        <v>188</v>
      </c>
      <c r="H7454" t="s">
        <v>431</v>
      </c>
      <c r="I7454" t="s">
        <v>240</v>
      </c>
      <c r="J7454" t="s">
        <v>290</v>
      </c>
      <c r="K7454" t="s">
        <v>430</v>
      </c>
      <c r="L7454" t="s">
        <v>237</v>
      </c>
      <c r="M7454" t="s">
        <v>368</v>
      </c>
      <c r="O7454" t="s">
        <v>194</v>
      </c>
      <c r="P7454">
        <v>2015</v>
      </c>
      <c r="Q7454">
        <v>0.45700000000000002</v>
      </c>
    </row>
    <row r="7455" spans="1:17" x14ac:dyDescent="0.25">
      <c r="A7455" t="s">
        <v>528</v>
      </c>
      <c r="B7455" t="s">
        <v>529</v>
      </c>
      <c r="C7455" t="s">
        <v>509</v>
      </c>
      <c r="D7455" t="s">
        <v>361</v>
      </c>
      <c r="E7455" t="s">
        <v>525</v>
      </c>
      <c r="F7455" t="s">
        <v>187</v>
      </c>
      <c r="G7455" t="s">
        <v>188</v>
      </c>
      <c r="H7455" t="s">
        <v>431</v>
      </c>
      <c r="I7455" t="s">
        <v>240</v>
      </c>
      <c r="J7455" t="s">
        <v>290</v>
      </c>
      <c r="K7455" t="s">
        <v>430</v>
      </c>
      <c r="L7455" t="s">
        <v>237</v>
      </c>
      <c r="M7455" t="s">
        <v>368</v>
      </c>
      <c r="O7455" t="s">
        <v>194</v>
      </c>
      <c r="P7455">
        <v>2020</v>
      </c>
      <c r="Q7455">
        <v>0.44568868</v>
      </c>
    </row>
    <row r="7456" spans="1:17" x14ac:dyDescent="0.25">
      <c r="A7456" t="s">
        <v>528</v>
      </c>
      <c r="B7456" t="s">
        <v>529</v>
      </c>
      <c r="C7456" t="s">
        <v>509</v>
      </c>
      <c r="D7456" t="s">
        <v>361</v>
      </c>
      <c r="E7456" t="s">
        <v>525</v>
      </c>
      <c r="F7456" t="s">
        <v>187</v>
      </c>
      <c r="G7456" t="s">
        <v>188</v>
      </c>
      <c r="H7456" t="s">
        <v>431</v>
      </c>
      <c r="I7456" t="s">
        <v>240</v>
      </c>
      <c r="J7456" t="s">
        <v>290</v>
      </c>
      <c r="K7456" t="s">
        <v>430</v>
      </c>
      <c r="L7456" t="s">
        <v>237</v>
      </c>
      <c r="M7456" t="s">
        <v>368</v>
      </c>
      <c r="O7456" t="s">
        <v>264</v>
      </c>
      <c r="P7456">
        <v>2020</v>
      </c>
      <c r="Q7456">
        <v>0.38845000000000002</v>
      </c>
    </row>
    <row r="7457" spans="1:17" x14ac:dyDescent="0.25">
      <c r="A7457" t="s">
        <v>528</v>
      </c>
      <c r="B7457" t="s">
        <v>529</v>
      </c>
      <c r="C7457" t="s">
        <v>509</v>
      </c>
      <c r="D7457" t="s">
        <v>361</v>
      </c>
      <c r="E7457" t="s">
        <v>525</v>
      </c>
      <c r="F7457" t="s">
        <v>187</v>
      </c>
      <c r="G7457" t="s">
        <v>188</v>
      </c>
      <c r="H7457" t="s">
        <v>431</v>
      </c>
      <c r="I7457" t="s">
        <v>240</v>
      </c>
      <c r="J7457" t="s">
        <v>290</v>
      </c>
      <c r="K7457" t="s">
        <v>430</v>
      </c>
      <c r="L7457" t="s">
        <v>237</v>
      </c>
      <c r="M7457" t="s">
        <v>368</v>
      </c>
      <c r="O7457" t="s">
        <v>265</v>
      </c>
      <c r="P7457">
        <v>2020</v>
      </c>
      <c r="Q7457">
        <v>0.52554999999999996</v>
      </c>
    </row>
    <row r="7458" spans="1:17" x14ac:dyDescent="0.25">
      <c r="A7458" t="s">
        <v>528</v>
      </c>
      <c r="B7458" t="s">
        <v>529</v>
      </c>
      <c r="C7458" t="s">
        <v>509</v>
      </c>
      <c r="D7458" t="s">
        <v>361</v>
      </c>
      <c r="E7458" t="s">
        <v>525</v>
      </c>
      <c r="F7458" t="s">
        <v>187</v>
      </c>
      <c r="G7458" t="s">
        <v>188</v>
      </c>
      <c r="H7458" t="s">
        <v>431</v>
      </c>
      <c r="I7458" t="s">
        <v>240</v>
      </c>
      <c r="J7458" t="s">
        <v>290</v>
      </c>
      <c r="K7458" t="s">
        <v>430</v>
      </c>
      <c r="L7458" t="s">
        <v>237</v>
      </c>
      <c r="M7458" t="s">
        <v>368</v>
      </c>
      <c r="O7458" t="s">
        <v>194</v>
      </c>
      <c r="P7458">
        <v>2030</v>
      </c>
      <c r="Q7458">
        <v>0.42389901899999999</v>
      </c>
    </row>
    <row r="7459" spans="1:17" x14ac:dyDescent="0.25">
      <c r="A7459" t="s">
        <v>528</v>
      </c>
      <c r="B7459" t="s">
        <v>529</v>
      </c>
      <c r="C7459" t="s">
        <v>509</v>
      </c>
      <c r="D7459" t="s">
        <v>361</v>
      </c>
      <c r="E7459" t="s">
        <v>525</v>
      </c>
      <c r="F7459" t="s">
        <v>187</v>
      </c>
      <c r="G7459" t="s">
        <v>188</v>
      </c>
      <c r="H7459" t="s">
        <v>431</v>
      </c>
      <c r="I7459" t="s">
        <v>240</v>
      </c>
      <c r="J7459" t="s">
        <v>290</v>
      </c>
      <c r="K7459" t="s">
        <v>430</v>
      </c>
      <c r="L7459" t="s">
        <v>237</v>
      </c>
      <c r="M7459" t="s">
        <v>368</v>
      </c>
      <c r="O7459" t="s">
        <v>194</v>
      </c>
      <c r="P7459">
        <v>2050</v>
      </c>
      <c r="Q7459">
        <v>0.38346349499999999</v>
      </c>
    </row>
    <row r="7460" spans="1:17" x14ac:dyDescent="0.25">
      <c r="A7460" t="s">
        <v>528</v>
      </c>
      <c r="B7460" t="s">
        <v>529</v>
      </c>
      <c r="C7460" t="s">
        <v>509</v>
      </c>
      <c r="D7460" t="s">
        <v>361</v>
      </c>
      <c r="E7460" t="s">
        <v>525</v>
      </c>
      <c r="F7460" t="s">
        <v>187</v>
      </c>
      <c r="G7460" t="s">
        <v>188</v>
      </c>
      <c r="H7460" t="s">
        <v>431</v>
      </c>
      <c r="I7460" t="s">
        <v>240</v>
      </c>
      <c r="J7460" t="s">
        <v>290</v>
      </c>
      <c r="K7460" t="s">
        <v>430</v>
      </c>
      <c r="L7460" t="s">
        <v>237</v>
      </c>
      <c r="M7460" t="s">
        <v>368</v>
      </c>
      <c r="O7460" t="s">
        <v>264</v>
      </c>
      <c r="P7460">
        <v>2050</v>
      </c>
      <c r="Q7460">
        <v>0.31792426400000001</v>
      </c>
    </row>
    <row r="7461" spans="1:17" x14ac:dyDescent="0.25">
      <c r="A7461" t="s">
        <v>528</v>
      </c>
      <c r="B7461" t="s">
        <v>529</v>
      </c>
      <c r="C7461" t="s">
        <v>509</v>
      </c>
      <c r="D7461" t="s">
        <v>361</v>
      </c>
      <c r="E7461" t="s">
        <v>525</v>
      </c>
      <c r="F7461" t="s">
        <v>187</v>
      </c>
      <c r="G7461" t="s">
        <v>188</v>
      </c>
      <c r="H7461" t="s">
        <v>431</v>
      </c>
      <c r="I7461" t="s">
        <v>240</v>
      </c>
      <c r="J7461" t="s">
        <v>290</v>
      </c>
      <c r="K7461" t="s">
        <v>430</v>
      </c>
      <c r="L7461" t="s">
        <v>237</v>
      </c>
      <c r="M7461" t="s">
        <v>368</v>
      </c>
      <c r="O7461" t="s">
        <v>265</v>
      </c>
      <c r="P7461">
        <v>2050</v>
      </c>
      <c r="Q7461">
        <v>0.52987377300000005</v>
      </c>
    </row>
    <row r="7462" spans="1:17" x14ac:dyDescent="0.25">
      <c r="A7462" t="s">
        <v>528</v>
      </c>
      <c r="B7462" t="s">
        <v>529</v>
      </c>
      <c r="C7462" t="s">
        <v>509</v>
      </c>
      <c r="D7462" t="s">
        <v>361</v>
      </c>
      <c r="E7462" t="s">
        <v>525</v>
      </c>
      <c r="F7462" t="s">
        <v>187</v>
      </c>
      <c r="G7462" t="s">
        <v>188</v>
      </c>
      <c r="H7462" t="s">
        <v>432</v>
      </c>
      <c r="I7462" t="s">
        <v>433</v>
      </c>
      <c r="J7462" t="s">
        <v>434</v>
      </c>
      <c r="K7462" t="s">
        <v>191</v>
      </c>
      <c r="M7462" t="s">
        <v>210</v>
      </c>
      <c r="N7462" t="s">
        <v>206</v>
      </c>
      <c r="O7462" t="s">
        <v>194</v>
      </c>
      <c r="P7462">
        <v>2015</v>
      </c>
      <c r="Q7462">
        <v>1.7668980630000001E-2</v>
      </c>
    </row>
    <row r="7463" spans="1:17" x14ac:dyDescent="0.25">
      <c r="A7463" t="s">
        <v>528</v>
      </c>
      <c r="B7463" t="s">
        <v>529</v>
      </c>
      <c r="C7463" t="s">
        <v>509</v>
      </c>
      <c r="D7463" t="s">
        <v>361</v>
      </c>
      <c r="E7463" t="s">
        <v>525</v>
      </c>
      <c r="F7463" t="s">
        <v>187</v>
      </c>
      <c r="G7463" t="s">
        <v>188</v>
      </c>
      <c r="H7463" t="s">
        <v>432</v>
      </c>
      <c r="I7463" t="s">
        <v>433</v>
      </c>
      <c r="J7463" t="s">
        <v>434</v>
      </c>
      <c r="K7463" t="s">
        <v>191</v>
      </c>
      <c r="M7463" t="s">
        <v>210</v>
      </c>
      <c r="N7463" t="s">
        <v>206</v>
      </c>
      <c r="O7463" t="s">
        <v>194</v>
      </c>
      <c r="P7463">
        <v>2020</v>
      </c>
      <c r="Q7463">
        <v>1.7668980630000001E-2</v>
      </c>
    </row>
    <row r="7464" spans="1:17" x14ac:dyDescent="0.25">
      <c r="A7464" t="s">
        <v>528</v>
      </c>
      <c r="B7464" t="s">
        <v>529</v>
      </c>
      <c r="C7464" t="s">
        <v>509</v>
      </c>
      <c r="D7464" t="s">
        <v>361</v>
      </c>
      <c r="E7464" t="s">
        <v>525</v>
      </c>
      <c r="F7464" t="s">
        <v>187</v>
      </c>
      <c r="G7464" t="s">
        <v>188</v>
      </c>
      <c r="H7464" t="s">
        <v>432</v>
      </c>
      <c r="I7464" t="s">
        <v>433</v>
      </c>
      <c r="J7464" t="s">
        <v>434</v>
      </c>
      <c r="K7464" t="s">
        <v>191</v>
      </c>
      <c r="M7464" t="s">
        <v>210</v>
      </c>
      <c r="N7464" t="s">
        <v>206</v>
      </c>
      <c r="O7464" t="s">
        <v>264</v>
      </c>
      <c r="P7464">
        <v>2020</v>
      </c>
      <c r="Q7464">
        <v>0.01</v>
      </c>
    </row>
    <row r="7465" spans="1:17" x14ac:dyDescent="0.25">
      <c r="A7465" t="s">
        <v>528</v>
      </c>
      <c r="B7465" t="s">
        <v>529</v>
      </c>
      <c r="C7465" t="s">
        <v>509</v>
      </c>
      <c r="D7465" t="s">
        <v>361</v>
      </c>
      <c r="E7465" t="s">
        <v>525</v>
      </c>
      <c r="F7465" t="s">
        <v>187</v>
      </c>
      <c r="G7465" t="s">
        <v>188</v>
      </c>
      <c r="H7465" t="s">
        <v>432</v>
      </c>
      <c r="I7465" t="s">
        <v>433</v>
      </c>
      <c r="J7465" t="s">
        <v>434</v>
      </c>
      <c r="K7465" t="s">
        <v>191</v>
      </c>
      <c r="M7465" t="s">
        <v>210</v>
      </c>
      <c r="N7465" t="s">
        <v>206</v>
      </c>
      <c r="O7465" t="s">
        <v>265</v>
      </c>
      <c r="P7465">
        <v>2020</v>
      </c>
      <c r="Q7465">
        <v>0.15</v>
      </c>
    </row>
    <row r="7466" spans="1:17" x14ac:dyDescent="0.25">
      <c r="A7466" t="s">
        <v>528</v>
      </c>
      <c r="B7466" t="s">
        <v>529</v>
      </c>
      <c r="C7466" t="s">
        <v>509</v>
      </c>
      <c r="D7466" t="s">
        <v>361</v>
      </c>
      <c r="E7466" t="s">
        <v>525</v>
      </c>
      <c r="F7466" t="s">
        <v>187</v>
      </c>
      <c r="G7466" t="s">
        <v>188</v>
      </c>
      <c r="H7466" t="s">
        <v>432</v>
      </c>
      <c r="I7466" t="s">
        <v>433</v>
      </c>
      <c r="J7466" t="s">
        <v>434</v>
      </c>
      <c r="K7466" t="s">
        <v>191</v>
      </c>
      <c r="M7466" t="s">
        <v>210</v>
      </c>
      <c r="N7466" t="s">
        <v>206</v>
      </c>
      <c r="O7466" t="s">
        <v>194</v>
      </c>
      <c r="P7466">
        <v>2030</v>
      </c>
      <c r="Q7466">
        <v>1.766700169E-2</v>
      </c>
    </row>
    <row r="7467" spans="1:17" x14ac:dyDescent="0.25">
      <c r="A7467" t="s">
        <v>528</v>
      </c>
      <c r="B7467" t="s">
        <v>529</v>
      </c>
      <c r="C7467" t="s">
        <v>509</v>
      </c>
      <c r="D7467" t="s">
        <v>361</v>
      </c>
      <c r="E7467" t="s">
        <v>525</v>
      </c>
      <c r="F7467" t="s">
        <v>187</v>
      </c>
      <c r="G7467" t="s">
        <v>188</v>
      </c>
      <c r="H7467" t="s">
        <v>432</v>
      </c>
      <c r="I7467" t="s">
        <v>433</v>
      </c>
      <c r="J7467" t="s">
        <v>434</v>
      </c>
      <c r="K7467" t="s">
        <v>191</v>
      </c>
      <c r="M7467" t="s">
        <v>210</v>
      </c>
      <c r="N7467" t="s">
        <v>206</v>
      </c>
      <c r="O7467" t="s">
        <v>194</v>
      </c>
      <c r="P7467">
        <v>2050</v>
      </c>
      <c r="Q7467">
        <v>1.767700744E-2</v>
      </c>
    </row>
    <row r="7468" spans="1:17" x14ac:dyDescent="0.25">
      <c r="A7468" t="s">
        <v>528</v>
      </c>
      <c r="B7468" t="s">
        <v>529</v>
      </c>
      <c r="C7468" t="s">
        <v>509</v>
      </c>
      <c r="D7468" t="s">
        <v>361</v>
      </c>
      <c r="E7468" t="s">
        <v>525</v>
      </c>
      <c r="F7468" t="s">
        <v>187</v>
      </c>
      <c r="G7468" t="s">
        <v>188</v>
      </c>
      <c r="H7468" t="s">
        <v>432</v>
      </c>
      <c r="I7468" t="s">
        <v>433</v>
      </c>
      <c r="J7468" t="s">
        <v>434</v>
      </c>
      <c r="K7468" t="s">
        <v>191</v>
      </c>
      <c r="M7468" t="s">
        <v>210</v>
      </c>
      <c r="N7468" t="s">
        <v>206</v>
      </c>
      <c r="O7468" t="s">
        <v>264</v>
      </c>
      <c r="P7468">
        <v>2050</v>
      </c>
      <c r="Q7468">
        <v>0.01</v>
      </c>
    </row>
    <row r="7469" spans="1:17" x14ac:dyDescent="0.25">
      <c r="A7469" t="s">
        <v>528</v>
      </c>
      <c r="B7469" t="s">
        <v>529</v>
      </c>
      <c r="C7469" t="s">
        <v>509</v>
      </c>
      <c r="D7469" t="s">
        <v>361</v>
      </c>
      <c r="E7469" t="s">
        <v>525</v>
      </c>
      <c r="F7469" t="s">
        <v>187</v>
      </c>
      <c r="G7469" t="s">
        <v>188</v>
      </c>
      <c r="H7469" t="s">
        <v>432</v>
      </c>
      <c r="I7469" t="s">
        <v>433</v>
      </c>
      <c r="J7469" t="s">
        <v>434</v>
      </c>
      <c r="K7469" t="s">
        <v>191</v>
      </c>
      <c r="M7469" t="s">
        <v>210</v>
      </c>
      <c r="N7469" t="s">
        <v>206</v>
      </c>
      <c r="O7469" t="s">
        <v>265</v>
      </c>
      <c r="P7469">
        <v>2050</v>
      </c>
      <c r="Q7469">
        <v>0.15</v>
      </c>
    </row>
    <row r="7470" spans="1:17" x14ac:dyDescent="0.25">
      <c r="A7470" t="s">
        <v>528</v>
      </c>
      <c r="B7470" t="s">
        <v>529</v>
      </c>
      <c r="C7470" t="s">
        <v>509</v>
      </c>
      <c r="D7470" t="s">
        <v>361</v>
      </c>
      <c r="E7470" t="s">
        <v>525</v>
      </c>
      <c r="F7470" t="s">
        <v>187</v>
      </c>
      <c r="G7470" t="s">
        <v>188</v>
      </c>
      <c r="H7470" t="s">
        <v>436</v>
      </c>
      <c r="I7470" t="s">
        <v>436</v>
      </c>
      <c r="M7470" t="s">
        <v>395</v>
      </c>
      <c r="O7470" t="s">
        <v>194</v>
      </c>
      <c r="P7470">
        <v>2015</v>
      </c>
      <c r="Q7470">
        <v>1</v>
      </c>
    </row>
    <row r="7471" spans="1:17" x14ac:dyDescent="0.25">
      <c r="A7471" t="s">
        <v>528</v>
      </c>
      <c r="B7471" t="s">
        <v>529</v>
      </c>
      <c r="C7471" t="s">
        <v>509</v>
      </c>
      <c r="D7471" t="s">
        <v>361</v>
      </c>
      <c r="E7471" t="s">
        <v>525</v>
      </c>
      <c r="F7471" t="s">
        <v>187</v>
      </c>
      <c r="G7471" t="s">
        <v>188</v>
      </c>
      <c r="H7471" t="s">
        <v>436</v>
      </c>
      <c r="I7471" t="s">
        <v>436</v>
      </c>
      <c r="M7471" t="s">
        <v>395</v>
      </c>
      <c r="O7471" t="s">
        <v>194</v>
      </c>
      <c r="P7471">
        <v>2020</v>
      </c>
      <c r="Q7471">
        <v>1</v>
      </c>
    </row>
    <row r="7472" spans="1:17" x14ac:dyDescent="0.25">
      <c r="A7472" t="s">
        <v>528</v>
      </c>
      <c r="B7472" t="s">
        <v>529</v>
      </c>
      <c r="C7472" t="s">
        <v>509</v>
      </c>
      <c r="D7472" t="s">
        <v>361</v>
      </c>
      <c r="E7472" t="s">
        <v>525</v>
      </c>
      <c r="F7472" t="s">
        <v>187</v>
      </c>
      <c r="G7472" t="s">
        <v>188</v>
      </c>
      <c r="H7472" t="s">
        <v>436</v>
      </c>
      <c r="I7472" t="s">
        <v>436</v>
      </c>
      <c r="M7472" t="s">
        <v>395</v>
      </c>
      <c r="O7472" t="s">
        <v>264</v>
      </c>
      <c r="P7472">
        <v>2020</v>
      </c>
      <c r="Q7472">
        <v>0</v>
      </c>
    </row>
    <row r="7473" spans="1:17" x14ac:dyDescent="0.25">
      <c r="A7473" t="s">
        <v>528</v>
      </c>
      <c r="B7473" t="s">
        <v>529</v>
      </c>
      <c r="C7473" t="s">
        <v>509</v>
      </c>
      <c r="D7473" t="s">
        <v>361</v>
      </c>
      <c r="E7473" t="s">
        <v>525</v>
      </c>
      <c r="F7473" t="s">
        <v>187</v>
      </c>
      <c r="G7473" t="s">
        <v>188</v>
      </c>
      <c r="H7473" t="s">
        <v>436</v>
      </c>
      <c r="I7473" t="s">
        <v>436</v>
      </c>
      <c r="M7473" t="s">
        <v>395</v>
      </c>
      <c r="O7473" t="s">
        <v>265</v>
      </c>
      <c r="P7473">
        <v>2020</v>
      </c>
      <c r="Q7473">
        <v>1</v>
      </c>
    </row>
    <row r="7474" spans="1:17" x14ac:dyDescent="0.25">
      <c r="A7474" t="s">
        <v>528</v>
      </c>
      <c r="B7474" t="s">
        <v>529</v>
      </c>
      <c r="C7474" t="s">
        <v>509</v>
      </c>
      <c r="D7474" t="s">
        <v>361</v>
      </c>
      <c r="E7474" t="s">
        <v>525</v>
      </c>
      <c r="F7474" t="s">
        <v>187</v>
      </c>
      <c r="G7474" t="s">
        <v>188</v>
      </c>
      <c r="H7474" t="s">
        <v>436</v>
      </c>
      <c r="I7474" t="s">
        <v>436</v>
      </c>
      <c r="M7474" t="s">
        <v>395</v>
      </c>
      <c r="O7474" t="s">
        <v>194</v>
      </c>
      <c r="P7474">
        <v>2030</v>
      </c>
      <c r="Q7474">
        <v>1</v>
      </c>
    </row>
    <row r="7475" spans="1:17" x14ac:dyDescent="0.25">
      <c r="A7475" t="s">
        <v>528</v>
      </c>
      <c r="B7475" t="s">
        <v>529</v>
      </c>
      <c r="C7475" t="s">
        <v>509</v>
      </c>
      <c r="D7475" t="s">
        <v>361</v>
      </c>
      <c r="E7475" t="s">
        <v>525</v>
      </c>
      <c r="F7475" t="s">
        <v>187</v>
      </c>
      <c r="G7475" t="s">
        <v>188</v>
      </c>
      <c r="H7475" t="s">
        <v>436</v>
      </c>
      <c r="I7475" t="s">
        <v>436</v>
      </c>
      <c r="M7475" t="s">
        <v>395</v>
      </c>
      <c r="O7475" t="s">
        <v>194</v>
      </c>
      <c r="P7475">
        <v>2050</v>
      </c>
      <c r="Q7475">
        <v>1</v>
      </c>
    </row>
    <row r="7476" spans="1:17" x14ac:dyDescent="0.25">
      <c r="A7476" t="s">
        <v>528</v>
      </c>
      <c r="B7476" t="s">
        <v>529</v>
      </c>
      <c r="C7476" t="s">
        <v>509</v>
      </c>
      <c r="D7476" t="s">
        <v>361</v>
      </c>
      <c r="E7476" t="s">
        <v>525</v>
      </c>
      <c r="F7476" t="s">
        <v>187</v>
      </c>
      <c r="G7476" t="s">
        <v>188</v>
      </c>
      <c r="H7476" t="s">
        <v>436</v>
      </c>
      <c r="I7476" t="s">
        <v>436</v>
      </c>
      <c r="M7476" t="s">
        <v>395</v>
      </c>
      <c r="O7476" t="s">
        <v>264</v>
      </c>
      <c r="P7476">
        <v>2050</v>
      </c>
      <c r="Q7476">
        <v>0</v>
      </c>
    </row>
    <row r="7477" spans="1:17" x14ac:dyDescent="0.25">
      <c r="A7477" t="s">
        <v>528</v>
      </c>
      <c r="B7477" t="s">
        <v>529</v>
      </c>
      <c r="C7477" t="s">
        <v>509</v>
      </c>
      <c r="D7477" t="s">
        <v>361</v>
      </c>
      <c r="E7477" t="s">
        <v>525</v>
      </c>
      <c r="F7477" t="s">
        <v>187</v>
      </c>
      <c r="G7477" t="s">
        <v>188</v>
      </c>
      <c r="H7477" t="s">
        <v>436</v>
      </c>
      <c r="I7477" t="s">
        <v>436</v>
      </c>
      <c r="M7477" t="s">
        <v>395</v>
      </c>
      <c r="O7477" t="s">
        <v>265</v>
      </c>
      <c r="P7477">
        <v>2050</v>
      </c>
      <c r="Q7477">
        <v>1</v>
      </c>
    </row>
    <row r="7478" spans="1:17" x14ac:dyDescent="0.25">
      <c r="A7478" t="s">
        <v>528</v>
      </c>
      <c r="B7478" t="s">
        <v>529</v>
      </c>
      <c r="C7478" t="s">
        <v>509</v>
      </c>
      <c r="D7478" t="s">
        <v>361</v>
      </c>
      <c r="E7478" t="s">
        <v>525</v>
      </c>
      <c r="F7478" t="s">
        <v>187</v>
      </c>
      <c r="G7478" t="s">
        <v>188</v>
      </c>
      <c r="H7478" t="s">
        <v>338</v>
      </c>
      <c r="I7478" t="s">
        <v>234</v>
      </c>
      <c r="J7478" t="s">
        <v>235</v>
      </c>
      <c r="K7478" t="s">
        <v>325</v>
      </c>
      <c r="L7478" t="s">
        <v>237</v>
      </c>
      <c r="M7478" t="s">
        <v>238</v>
      </c>
      <c r="O7478" t="s">
        <v>194</v>
      </c>
      <c r="P7478">
        <v>2015</v>
      </c>
      <c r="Q7478">
        <v>46600</v>
      </c>
    </row>
    <row r="7479" spans="1:17" x14ac:dyDescent="0.25">
      <c r="A7479" t="s">
        <v>528</v>
      </c>
      <c r="B7479" t="s">
        <v>529</v>
      </c>
      <c r="C7479" t="s">
        <v>509</v>
      </c>
      <c r="D7479" t="s">
        <v>361</v>
      </c>
      <c r="E7479" t="s">
        <v>525</v>
      </c>
      <c r="F7479" t="s">
        <v>187</v>
      </c>
      <c r="G7479" t="s">
        <v>188</v>
      </c>
      <c r="H7479" t="s">
        <v>338</v>
      </c>
      <c r="I7479" t="s">
        <v>234</v>
      </c>
      <c r="J7479" t="s">
        <v>235</v>
      </c>
      <c r="K7479" t="s">
        <v>325</v>
      </c>
      <c r="L7479" t="s">
        <v>237</v>
      </c>
      <c r="M7479" t="s">
        <v>238</v>
      </c>
      <c r="O7479" t="s">
        <v>194</v>
      </c>
      <c r="P7479">
        <v>2020</v>
      </c>
      <c r="Q7479">
        <v>45200</v>
      </c>
    </row>
    <row r="7480" spans="1:17" x14ac:dyDescent="0.25">
      <c r="A7480" t="s">
        <v>528</v>
      </c>
      <c r="B7480" t="s">
        <v>529</v>
      </c>
      <c r="C7480" t="s">
        <v>509</v>
      </c>
      <c r="D7480" t="s">
        <v>361</v>
      </c>
      <c r="E7480" t="s">
        <v>525</v>
      </c>
      <c r="F7480" t="s">
        <v>187</v>
      </c>
      <c r="G7480" t="s">
        <v>188</v>
      </c>
      <c r="H7480" t="s">
        <v>338</v>
      </c>
      <c r="I7480" t="s">
        <v>234</v>
      </c>
      <c r="J7480" t="s">
        <v>235</v>
      </c>
      <c r="K7480" t="s">
        <v>325</v>
      </c>
      <c r="L7480" t="s">
        <v>237</v>
      </c>
      <c r="M7480" t="s">
        <v>238</v>
      </c>
      <c r="O7480" t="s">
        <v>264</v>
      </c>
      <c r="P7480">
        <v>2020</v>
      </c>
      <c r="Q7480">
        <v>38000</v>
      </c>
    </row>
    <row r="7481" spans="1:17" x14ac:dyDescent="0.25">
      <c r="A7481" t="s">
        <v>528</v>
      </c>
      <c r="B7481" t="s">
        <v>529</v>
      </c>
      <c r="C7481" t="s">
        <v>509</v>
      </c>
      <c r="D7481" t="s">
        <v>361</v>
      </c>
      <c r="E7481" t="s">
        <v>525</v>
      </c>
      <c r="F7481" t="s">
        <v>187</v>
      </c>
      <c r="G7481" t="s">
        <v>188</v>
      </c>
      <c r="H7481" t="s">
        <v>338</v>
      </c>
      <c r="I7481" t="s">
        <v>234</v>
      </c>
      <c r="J7481" t="s">
        <v>235</v>
      </c>
      <c r="K7481" t="s">
        <v>325</v>
      </c>
      <c r="L7481" t="s">
        <v>237</v>
      </c>
      <c r="M7481" t="s">
        <v>238</v>
      </c>
      <c r="O7481" t="s">
        <v>265</v>
      </c>
      <c r="P7481">
        <v>2020</v>
      </c>
      <c r="Q7481">
        <v>53000</v>
      </c>
    </row>
    <row r="7482" spans="1:17" x14ac:dyDescent="0.25">
      <c r="A7482" t="s">
        <v>528</v>
      </c>
      <c r="B7482" t="s">
        <v>529</v>
      </c>
      <c r="C7482" t="s">
        <v>509</v>
      </c>
      <c r="D7482" t="s">
        <v>361</v>
      </c>
      <c r="E7482" t="s">
        <v>525</v>
      </c>
      <c r="F7482" t="s">
        <v>187</v>
      </c>
      <c r="G7482" t="s">
        <v>188</v>
      </c>
      <c r="H7482" t="s">
        <v>338</v>
      </c>
      <c r="I7482" t="s">
        <v>234</v>
      </c>
      <c r="J7482" t="s">
        <v>235</v>
      </c>
      <c r="K7482" t="s">
        <v>325</v>
      </c>
      <c r="L7482" t="s">
        <v>237</v>
      </c>
      <c r="M7482" t="s">
        <v>238</v>
      </c>
      <c r="O7482" t="s">
        <v>194</v>
      </c>
      <c r="P7482">
        <v>2030</v>
      </c>
      <c r="Q7482">
        <v>42600</v>
      </c>
    </row>
    <row r="7483" spans="1:17" x14ac:dyDescent="0.25">
      <c r="A7483" t="s">
        <v>528</v>
      </c>
      <c r="B7483" t="s">
        <v>529</v>
      </c>
      <c r="C7483" t="s">
        <v>509</v>
      </c>
      <c r="D7483" t="s">
        <v>361</v>
      </c>
      <c r="E7483" t="s">
        <v>525</v>
      </c>
      <c r="F7483" t="s">
        <v>187</v>
      </c>
      <c r="G7483" t="s">
        <v>188</v>
      </c>
      <c r="H7483" t="s">
        <v>338</v>
      </c>
      <c r="I7483" t="s">
        <v>234</v>
      </c>
      <c r="J7483" t="s">
        <v>235</v>
      </c>
      <c r="K7483" t="s">
        <v>325</v>
      </c>
      <c r="L7483" t="s">
        <v>237</v>
      </c>
      <c r="M7483" t="s">
        <v>238</v>
      </c>
      <c r="O7483" t="s">
        <v>194</v>
      </c>
      <c r="P7483">
        <v>2050</v>
      </c>
      <c r="Q7483">
        <v>38700</v>
      </c>
    </row>
    <row r="7484" spans="1:17" x14ac:dyDescent="0.25">
      <c r="A7484" t="s">
        <v>528</v>
      </c>
      <c r="B7484" t="s">
        <v>529</v>
      </c>
      <c r="C7484" t="s">
        <v>509</v>
      </c>
      <c r="D7484" t="s">
        <v>361</v>
      </c>
      <c r="E7484" t="s">
        <v>525</v>
      </c>
      <c r="F7484" t="s">
        <v>187</v>
      </c>
      <c r="G7484" t="s">
        <v>188</v>
      </c>
      <c r="H7484" t="s">
        <v>338</v>
      </c>
      <c r="I7484" t="s">
        <v>234</v>
      </c>
      <c r="J7484" t="s">
        <v>235</v>
      </c>
      <c r="K7484" t="s">
        <v>325</v>
      </c>
      <c r="L7484" t="s">
        <v>237</v>
      </c>
      <c r="M7484" t="s">
        <v>238</v>
      </c>
      <c r="O7484" t="s">
        <v>264</v>
      </c>
      <c r="P7484">
        <v>2050</v>
      </c>
      <c r="Q7484">
        <v>29600</v>
      </c>
    </row>
    <row r="7485" spans="1:17" x14ac:dyDescent="0.25">
      <c r="A7485" t="s">
        <v>528</v>
      </c>
      <c r="B7485" t="s">
        <v>529</v>
      </c>
      <c r="C7485" t="s">
        <v>509</v>
      </c>
      <c r="D7485" t="s">
        <v>361</v>
      </c>
      <c r="E7485" t="s">
        <v>525</v>
      </c>
      <c r="F7485" t="s">
        <v>187</v>
      </c>
      <c r="G7485" t="s">
        <v>188</v>
      </c>
      <c r="H7485" t="s">
        <v>338</v>
      </c>
      <c r="I7485" t="s">
        <v>234</v>
      </c>
      <c r="J7485" t="s">
        <v>235</v>
      </c>
      <c r="K7485" t="s">
        <v>325</v>
      </c>
      <c r="L7485" t="s">
        <v>237</v>
      </c>
      <c r="M7485" t="s">
        <v>238</v>
      </c>
      <c r="O7485" t="s">
        <v>265</v>
      </c>
      <c r="P7485">
        <v>2050</v>
      </c>
      <c r="Q7485">
        <v>49900</v>
      </c>
    </row>
    <row r="7486" spans="1:17" x14ac:dyDescent="0.25">
      <c r="A7486" t="s">
        <v>528</v>
      </c>
      <c r="B7486" t="s">
        <v>529</v>
      </c>
      <c r="C7486" t="s">
        <v>509</v>
      </c>
      <c r="D7486" t="s">
        <v>361</v>
      </c>
      <c r="E7486" t="s">
        <v>525</v>
      </c>
      <c r="F7486" t="s">
        <v>187</v>
      </c>
      <c r="G7486" t="s">
        <v>188</v>
      </c>
      <c r="H7486" t="s">
        <v>441</v>
      </c>
      <c r="I7486" t="s">
        <v>441</v>
      </c>
      <c r="M7486" t="s">
        <v>395</v>
      </c>
      <c r="O7486" t="s">
        <v>194</v>
      </c>
      <c r="P7486">
        <v>2015</v>
      </c>
      <c r="Q7486">
        <v>1</v>
      </c>
    </row>
    <row r="7487" spans="1:17" x14ac:dyDescent="0.25">
      <c r="A7487" t="s">
        <v>528</v>
      </c>
      <c r="B7487" t="s">
        <v>529</v>
      </c>
      <c r="C7487" t="s">
        <v>509</v>
      </c>
      <c r="D7487" t="s">
        <v>361</v>
      </c>
      <c r="E7487" t="s">
        <v>525</v>
      </c>
      <c r="F7487" t="s">
        <v>187</v>
      </c>
      <c r="G7487" t="s">
        <v>188</v>
      </c>
      <c r="H7487" t="s">
        <v>441</v>
      </c>
      <c r="I7487" t="s">
        <v>441</v>
      </c>
      <c r="M7487" t="s">
        <v>395</v>
      </c>
      <c r="O7487" t="s">
        <v>194</v>
      </c>
      <c r="P7487">
        <v>2020</v>
      </c>
      <c r="Q7487">
        <v>1</v>
      </c>
    </row>
    <row r="7488" spans="1:17" x14ac:dyDescent="0.25">
      <c r="A7488" t="s">
        <v>528</v>
      </c>
      <c r="B7488" t="s">
        <v>529</v>
      </c>
      <c r="C7488" t="s">
        <v>509</v>
      </c>
      <c r="D7488" t="s">
        <v>361</v>
      </c>
      <c r="E7488" t="s">
        <v>525</v>
      </c>
      <c r="F7488" t="s">
        <v>187</v>
      </c>
      <c r="G7488" t="s">
        <v>188</v>
      </c>
      <c r="H7488" t="s">
        <v>441</v>
      </c>
      <c r="I7488" t="s">
        <v>441</v>
      </c>
      <c r="M7488" t="s">
        <v>395</v>
      </c>
      <c r="O7488" t="s">
        <v>264</v>
      </c>
      <c r="P7488">
        <v>2020</v>
      </c>
      <c r="Q7488">
        <v>0</v>
      </c>
    </row>
    <row r="7489" spans="1:17" x14ac:dyDescent="0.25">
      <c r="A7489" t="s">
        <v>528</v>
      </c>
      <c r="B7489" t="s">
        <v>529</v>
      </c>
      <c r="C7489" t="s">
        <v>509</v>
      </c>
      <c r="D7489" t="s">
        <v>361</v>
      </c>
      <c r="E7489" t="s">
        <v>525</v>
      </c>
      <c r="F7489" t="s">
        <v>187</v>
      </c>
      <c r="G7489" t="s">
        <v>188</v>
      </c>
      <c r="H7489" t="s">
        <v>441</v>
      </c>
      <c r="I7489" t="s">
        <v>441</v>
      </c>
      <c r="M7489" t="s">
        <v>395</v>
      </c>
      <c r="O7489" t="s">
        <v>265</v>
      </c>
      <c r="P7489">
        <v>2020</v>
      </c>
      <c r="Q7489">
        <v>1</v>
      </c>
    </row>
    <row r="7490" spans="1:17" x14ac:dyDescent="0.25">
      <c r="A7490" t="s">
        <v>528</v>
      </c>
      <c r="B7490" t="s">
        <v>529</v>
      </c>
      <c r="C7490" t="s">
        <v>509</v>
      </c>
      <c r="D7490" t="s">
        <v>361</v>
      </c>
      <c r="E7490" t="s">
        <v>525</v>
      </c>
      <c r="F7490" t="s">
        <v>187</v>
      </c>
      <c r="G7490" t="s">
        <v>188</v>
      </c>
      <c r="H7490" t="s">
        <v>441</v>
      </c>
      <c r="I7490" t="s">
        <v>441</v>
      </c>
      <c r="M7490" t="s">
        <v>395</v>
      </c>
      <c r="O7490" t="s">
        <v>194</v>
      </c>
      <c r="P7490">
        <v>2030</v>
      </c>
      <c r="Q7490">
        <v>1</v>
      </c>
    </row>
    <row r="7491" spans="1:17" x14ac:dyDescent="0.25">
      <c r="A7491" t="s">
        <v>528</v>
      </c>
      <c r="B7491" t="s">
        <v>529</v>
      </c>
      <c r="C7491" t="s">
        <v>509</v>
      </c>
      <c r="D7491" t="s">
        <v>361</v>
      </c>
      <c r="E7491" t="s">
        <v>525</v>
      </c>
      <c r="F7491" t="s">
        <v>187</v>
      </c>
      <c r="G7491" t="s">
        <v>188</v>
      </c>
      <c r="H7491" t="s">
        <v>441</v>
      </c>
      <c r="I7491" t="s">
        <v>441</v>
      </c>
      <c r="M7491" t="s">
        <v>395</v>
      </c>
      <c r="O7491" t="s">
        <v>194</v>
      </c>
      <c r="P7491">
        <v>2050</v>
      </c>
      <c r="Q7491">
        <v>1</v>
      </c>
    </row>
    <row r="7492" spans="1:17" x14ac:dyDescent="0.25">
      <c r="A7492" t="s">
        <v>528</v>
      </c>
      <c r="B7492" t="s">
        <v>529</v>
      </c>
      <c r="C7492" t="s">
        <v>509</v>
      </c>
      <c r="D7492" t="s">
        <v>361</v>
      </c>
      <c r="E7492" t="s">
        <v>525</v>
      </c>
      <c r="F7492" t="s">
        <v>187</v>
      </c>
      <c r="G7492" t="s">
        <v>188</v>
      </c>
      <c r="H7492" t="s">
        <v>441</v>
      </c>
      <c r="I7492" t="s">
        <v>441</v>
      </c>
      <c r="M7492" t="s">
        <v>395</v>
      </c>
      <c r="O7492" t="s">
        <v>264</v>
      </c>
      <c r="P7492">
        <v>2050</v>
      </c>
      <c r="Q7492">
        <v>0</v>
      </c>
    </row>
    <row r="7493" spans="1:17" x14ac:dyDescent="0.25">
      <c r="A7493" t="s">
        <v>528</v>
      </c>
      <c r="B7493" t="s">
        <v>529</v>
      </c>
      <c r="C7493" t="s">
        <v>509</v>
      </c>
      <c r="D7493" t="s">
        <v>361</v>
      </c>
      <c r="E7493" t="s">
        <v>525</v>
      </c>
      <c r="F7493" t="s">
        <v>187</v>
      </c>
      <c r="G7493" t="s">
        <v>188</v>
      </c>
      <c r="H7493" t="s">
        <v>441</v>
      </c>
      <c r="I7493" t="s">
        <v>441</v>
      </c>
      <c r="M7493" t="s">
        <v>395</v>
      </c>
      <c r="O7493" t="s">
        <v>265</v>
      </c>
      <c r="P7493">
        <v>2050</v>
      </c>
      <c r="Q7493">
        <v>1</v>
      </c>
    </row>
    <row r="7494" spans="1:17" x14ac:dyDescent="0.25">
      <c r="A7494" t="s">
        <v>528</v>
      </c>
      <c r="B7494" t="s">
        <v>529</v>
      </c>
      <c r="C7494" t="s">
        <v>509</v>
      </c>
      <c r="D7494" t="s">
        <v>361</v>
      </c>
      <c r="E7494" t="s">
        <v>525</v>
      </c>
      <c r="F7494" t="s">
        <v>187</v>
      </c>
      <c r="G7494" t="s">
        <v>188</v>
      </c>
      <c r="H7494" t="s">
        <v>499</v>
      </c>
      <c r="I7494" t="s">
        <v>500</v>
      </c>
      <c r="K7494" t="s">
        <v>501</v>
      </c>
      <c r="L7494" t="s">
        <v>237</v>
      </c>
      <c r="M7494" t="s">
        <v>368</v>
      </c>
      <c r="O7494" t="s">
        <v>194</v>
      </c>
      <c r="P7494">
        <v>2015</v>
      </c>
      <c r="Q7494">
        <v>7.0000000000000007E-2</v>
      </c>
    </row>
    <row r="7495" spans="1:17" x14ac:dyDescent="0.25">
      <c r="A7495" t="s">
        <v>528</v>
      </c>
      <c r="B7495" t="s">
        <v>529</v>
      </c>
      <c r="C7495" t="s">
        <v>509</v>
      </c>
      <c r="D7495" t="s">
        <v>361</v>
      </c>
      <c r="E7495" t="s">
        <v>525</v>
      </c>
      <c r="F7495" t="s">
        <v>187</v>
      </c>
      <c r="G7495" t="s">
        <v>188</v>
      </c>
      <c r="H7495" t="s">
        <v>499</v>
      </c>
      <c r="I7495" t="s">
        <v>500</v>
      </c>
      <c r="K7495" t="s">
        <v>501</v>
      </c>
      <c r="L7495" t="s">
        <v>237</v>
      </c>
      <c r="M7495" t="s">
        <v>368</v>
      </c>
      <c r="O7495" t="s">
        <v>194</v>
      </c>
      <c r="P7495">
        <v>2020</v>
      </c>
      <c r="Q7495">
        <v>6.8267412999999999E-2</v>
      </c>
    </row>
    <row r="7496" spans="1:17" x14ac:dyDescent="0.25">
      <c r="A7496" t="s">
        <v>528</v>
      </c>
      <c r="B7496" t="s">
        <v>529</v>
      </c>
      <c r="C7496" t="s">
        <v>509</v>
      </c>
      <c r="D7496" t="s">
        <v>361</v>
      </c>
      <c r="E7496" t="s">
        <v>525</v>
      </c>
      <c r="F7496" t="s">
        <v>187</v>
      </c>
      <c r="G7496" t="s">
        <v>188</v>
      </c>
      <c r="H7496" t="s">
        <v>499</v>
      </c>
      <c r="I7496" t="s">
        <v>500</v>
      </c>
      <c r="K7496" t="s">
        <v>501</v>
      </c>
      <c r="L7496" t="s">
        <v>237</v>
      </c>
      <c r="M7496" t="s">
        <v>368</v>
      </c>
      <c r="O7496" t="s">
        <v>264</v>
      </c>
      <c r="P7496">
        <v>2020</v>
      </c>
      <c r="Q7496">
        <v>5.9499999999999997E-2</v>
      </c>
    </row>
    <row r="7497" spans="1:17" x14ac:dyDescent="0.25">
      <c r="A7497" t="s">
        <v>528</v>
      </c>
      <c r="B7497" t="s">
        <v>529</v>
      </c>
      <c r="C7497" t="s">
        <v>509</v>
      </c>
      <c r="D7497" t="s">
        <v>361</v>
      </c>
      <c r="E7497" t="s">
        <v>525</v>
      </c>
      <c r="F7497" t="s">
        <v>187</v>
      </c>
      <c r="G7497" t="s">
        <v>188</v>
      </c>
      <c r="H7497" t="s">
        <v>499</v>
      </c>
      <c r="I7497" t="s">
        <v>500</v>
      </c>
      <c r="K7497" t="s">
        <v>501</v>
      </c>
      <c r="L7497" t="s">
        <v>237</v>
      </c>
      <c r="M7497" t="s">
        <v>368</v>
      </c>
      <c r="O7497" t="s">
        <v>265</v>
      </c>
      <c r="P7497">
        <v>2020</v>
      </c>
      <c r="Q7497">
        <v>8.0500000000000002E-2</v>
      </c>
    </row>
    <row r="7498" spans="1:17" x14ac:dyDescent="0.25">
      <c r="A7498" t="s">
        <v>528</v>
      </c>
      <c r="B7498" t="s">
        <v>529</v>
      </c>
      <c r="C7498" t="s">
        <v>509</v>
      </c>
      <c r="D7498" t="s">
        <v>361</v>
      </c>
      <c r="E7498" t="s">
        <v>525</v>
      </c>
      <c r="F7498" t="s">
        <v>187</v>
      </c>
      <c r="G7498" t="s">
        <v>188</v>
      </c>
      <c r="H7498" t="s">
        <v>499</v>
      </c>
      <c r="I7498" t="s">
        <v>500</v>
      </c>
      <c r="K7498" t="s">
        <v>501</v>
      </c>
      <c r="L7498" t="s">
        <v>237</v>
      </c>
      <c r="M7498" t="s">
        <v>368</v>
      </c>
      <c r="O7498" t="s">
        <v>194</v>
      </c>
      <c r="P7498">
        <v>2030</v>
      </c>
      <c r="Q7498">
        <v>6.4929827999999995E-2</v>
      </c>
    </row>
    <row r="7499" spans="1:17" x14ac:dyDescent="0.25">
      <c r="A7499" t="s">
        <v>528</v>
      </c>
      <c r="B7499" t="s">
        <v>529</v>
      </c>
      <c r="C7499" t="s">
        <v>509</v>
      </c>
      <c r="D7499" t="s">
        <v>361</v>
      </c>
      <c r="E7499" t="s">
        <v>525</v>
      </c>
      <c r="F7499" t="s">
        <v>187</v>
      </c>
      <c r="G7499" t="s">
        <v>188</v>
      </c>
      <c r="H7499" t="s">
        <v>499</v>
      </c>
      <c r="I7499" t="s">
        <v>500</v>
      </c>
      <c r="K7499" t="s">
        <v>501</v>
      </c>
      <c r="L7499" t="s">
        <v>237</v>
      </c>
      <c r="M7499" t="s">
        <v>368</v>
      </c>
      <c r="O7499" t="s">
        <v>194</v>
      </c>
      <c r="P7499">
        <v>2050</v>
      </c>
      <c r="Q7499">
        <v>5.8736203000000001E-2</v>
      </c>
    </row>
    <row r="7500" spans="1:17" x14ac:dyDescent="0.25">
      <c r="A7500" t="s">
        <v>528</v>
      </c>
      <c r="B7500" t="s">
        <v>529</v>
      </c>
      <c r="C7500" t="s">
        <v>509</v>
      </c>
      <c r="D7500" t="s">
        <v>361</v>
      </c>
      <c r="E7500" t="s">
        <v>525</v>
      </c>
      <c r="F7500" t="s">
        <v>187</v>
      </c>
      <c r="G7500" t="s">
        <v>188</v>
      </c>
      <c r="H7500" t="s">
        <v>499</v>
      </c>
      <c r="I7500" t="s">
        <v>500</v>
      </c>
      <c r="K7500" t="s">
        <v>501</v>
      </c>
      <c r="L7500" t="s">
        <v>237</v>
      </c>
      <c r="M7500" t="s">
        <v>368</v>
      </c>
      <c r="O7500" t="s">
        <v>264</v>
      </c>
      <c r="P7500">
        <v>2050</v>
      </c>
      <c r="Q7500">
        <v>4.8697371000000003E-2</v>
      </c>
    </row>
    <row r="7501" spans="1:17" x14ac:dyDescent="0.25">
      <c r="A7501" t="s">
        <v>528</v>
      </c>
      <c r="B7501" t="s">
        <v>529</v>
      </c>
      <c r="C7501" t="s">
        <v>509</v>
      </c>
      <c r="D7501" t="s">
        <v>361</v>
      </c>
      <c r="E7501" t="s">
        <v>525</v>
      </c>
      <c r="F7501" t="s">
        <v>187</v>
      </c>
      <c r="G7501" t="s">
        <v>188</v>
      </c>
      <c r="H7501" t="s">
        <v>499</v>
      </c>
      <c r="I7501" t="s">
        <v>500</v>
      </c>
      <c r="K7501" t="s">
        <v>501</v>
      </c>
      <c r="L7501" t="s">
        <v>237</v>
      </c>
      <c r="M7501" t="s">
        <v>368</v>
      </c>
      <c r="O7501" t="s">
        <v>265</v>
      </c>
      <c r="P7501">
        <v>2050</v>
      </c>
      <c r="Q7501">
        <v>8.1162285000000001E-2</v>
      </c>
    </row>
    <row r="7502" spans="1:17" x14ac:dyDescent="0.25">
      <c r="A7502" t="s">
        <v>528</v>
      </c>
      <c r="B7502" t="s">
        <v>529</v>
      </c>
      <c r="C7502" t="s">
        <v>509</v>
      </c>
      <c r="D7502" t="s">
        <v>361</v>
      </c>
      <c r="E7502" t="s">
        <v>525</v>
      </c>
      <c r="F7502" t="s">
        <v>187</v>
      </c>
      <c r="G7502" t="s">
        <v>188</v>
      </c>
      <c r="H7502" t="s">
        <v>442</v>
      </c>
      <c r="I7502" t="s">
        <v>443</v>
      </c>
      <c r="J7502" t="s">
        <v>351</v>
      </c>
      <c r="K7502" t="s">
        <v>191</v>
      </c>
      <c r="M7502" t="s">
        <v>502</v>
      </c>
      <c r="N7502" t="s">
        <v>206</v>
      </c>
      <c r="O7502" t="s">
        <v>194</v>
      </c>
      <c r="P7502">
        <v>2015</v>
      </c>
      <c r="Q7502">
        <v>0.70205422799999995</v>
      </c>
    </row>
    <row r="7503" spans="1:17" x14ac:dyDescent="0.25">
      <c r="A7503" t="s">
        <v>528</v>
      </c>
      <c r="B7503" t="s">
        <v>529</v>
      </c>
      <c r="C7503" t="s">
        <v>509</v>
      </c>
      <c r="D7503" t="s">
        <v>361</v>
      </c>
      <c r="E7503" t="s">
        <v>525</v>
      </c>
      <c r="F7503" t="s">
        <v>187</v>
      </c>
      <c r="G7503" t="s">
        <v>188</v>
      </c>
      <c r="H7503" t="s">
        <v>442</v>
      </c>
      <c r="I7503" t="s">
        <v>443</v>
      </c>
      <c r="J7503" t="s">
        <v>351</v>
      </c>
      <c r="K7503" t="s">
        <v>191</v>
      </c>
      <c r="M7503" t="s">
        <v>502</v>
      </c>
      <c r="N7503" t="s">
        <v>206</v>
      </c>
      <c r="O7503" t="s">
        <v>194</v>
      </c>
      <c r="P7503">
        <v>2020</v>
      </c>
      <c r="Q7503">
        <v>0.70205422750000002</v>
      </c>
    </row>
    <row r="7504" spans="1:17" x14ac:dyDescent="0.25">
      <c r="A7504" t="s">
        <v>528</v>
      </c>
      <c r="B7504" t="s">
        <v>529</v>
      </c>
      <c r="C7504" t="s">
        <v>509</v>
      </c>
      <c r="D7504" t="s">
        <v>361</v>
      </c>
      <c r="E7504" t="s">
        <v>525</v>
      </c>
      <c r="F7504" t="s">
        <v>187</v>
      </c>
      <c r="G7504" t="s">
        <v>188</v>
      </c>
      <c r="H7504" t="s">
        <v>442</v>
      </c>
      <c r="I7504" t="s">
        <v>443</v>
      </c>
      <c r="J7504" t="s">
        <v>351</v>
      </c>
      <c r="K7504" t="s">
        <v>191</v>
      </c>
      <c r="M7504" t="s">
        <v>502</v>
      </c>
      <c r="N7504" t="s">
        <v>206</v>
      </c>
      <c r="O7504" t="s">
        <v>264</v>
      </c>
      <c r="P7504">
        <v>2020</v>
      </c>
      <c r="Q7504">
        <v>0.56000000000000005</v>
      </c>
    </row>
    <row r="7505" spans="1:17" x14ac:dyDescent="0.25">
      <c r="A7505" t="s">
        <v>528</v>
      </c>
      <c r="B7505" t="s">
        <v>529</v>
      </c>
      <c r="C7505" t="s">
        <v>509</v>
      </c>
      <c r="D7505" t="s">
        <v>361</v>
      </c>
      <c r="E7505" t="s">
        <v>525</v>
      </c>
      <c r="F7505" t="s">
        <v>187</v>
      </c>
      <c r="G7505" t="s">
        <v>188</v>
      </c>
      <c r="H7505" t="s">
        <v>442</v>
      </c>
      <c r="I7505" t="s">
        <v>443</v>
      </c>
      <c r="J7505" t="s">
        <v>351</v>
      </c>
      <c r="K7505" t="s">
        <v>191</v>
      </c>
      <c r="M7505" t="s">
        <v>502</v>
      </c>
      <c r="N7505" t="s">
        <v>206</v>
      </c>
      <c r="O7505" t="s">
        <v>265</v>
      </c>
      <c r="P7505">
        <v>2020</v>
      </c>
      <c r="Q7505">
        <v>0.74</v>
      </c>
    </row>
    <row r="7506" spans="1:17" x14ac:dyDescent="0.25">
      <c r="A7506" t="s">
        <v>528</v>
      </c>
      <c r="B7506" t="s">
        <v>529</v>
      </c>
      <c r="C7506" t="s">
        <v>509</v>
      </c>
      <c r="D7506" t="s">
        <v>361</v>
      </c>
      <c r="E7506" t="s">
        <v>525</v>
      </c>
      <c r="F7506" t="s">
        <v>187</v>
      </c>
      <c r="G7506" t="s">
        <v>188</v>
      </c>
      <c r="H7506" t="s">
        <v>442</v>
      </c>
      <c r="I7506" t="s">
        <v>443</v>
      </c>
      <c r="J7506" t="s">
        <v>351</v>
      </c>
      <c r="K7506" t="s">
        <v>191</v>
      </c>
      <c r="M7506" t="s">
        <v>502</v>
      </c>
      <c r="N7506" t="s">
        <v>206</v>
      </c>
      <c r="O7506" t="s">
        <v>194</v>
      </c>
      <c r="P7506">
        <v>2030</v>
      </c>
      <c r="Q7506">
        <v>0.70107432329999997</v>
      </c>
    </row>
    <row r="7507" spans="1:17" x14ac:dyDescent="0.25">
      <c r="A7507" t="s">
        <v>528</v>
      </c>
      <c r="B7507" t="s">
        <v>529</v>
      </c>
      <c r="C7507" t="s">
        <v>509</v>
      </c>
      <c r="D7507" t="s">
        <v>361</v>
      </c>
      <c r="E7507" t="s">
        <v>525</v>
      </c>
      <c r="F7507" t="s">
        <v>187</v>
      </c>
      <c r="G7507" t="s">
        <v>188</v>
      </c>
      <c r="H7507" t="s">
        <v>442</v>
      </c>
      <c r="I7507" t="s">
        <v>443</v>
      </c>
      <c r="J7507" t="s">
        <v>351</v>
      </c>
      <c r="K7507" t="s">
        <v>191</v>
      </c>
      <c r="M7507" t="s">
        <v>502</v>
      </c>
      <c r="N7507" t="s">
        <v>206</v>
      </c>
      <c r="O7507" t="s">
        <v>194</v>
      </c>
      <c r="P7507">
        <v>2050</v>
      </c>
      <c r="Q7507">
        <v>0.70572639010000005</v>
      </c>
    </row>
    <row r="7508" spans="1:17" x14ac:dyDescent="0.25">
      <c r="A7508" t="s">
        <v>528</v>
      </c>
      <c r="B7508" t="s">
        <v>529</v>
      </c>
      <c r="C7508" t="s">
        <v>509</v>
      </c>
      <c r="D7508" t="s">
        <v>361</v>
      </c>
      <c r="E7508" t="s">
        <v>525</v>
      </c>
      <c r="F7508" t="s">
        <v>187</v>
      </c>
      <c r="G7508" t="s">
        <v>188</v>
      </c>
      <c r="H7508" t="s">
        <v>442</v>
      </c>
      <c r="I7508" t="s">
        <v>443</v>
      </c>
      <c r="J7508" t="s">
        <v>351</v>
      </c>
      <c r="K7508" t="s">
        <v>191</v>
      </c>
      <c r="M7508" t="s">
        <v>502</v>
      </c>
      <c r="N7508" t="s">
        <v>206</v>
      </c>
      <c r="O7508" t="s">
        <v>264</v>
      </c>
      <c r="P7508">
        <v>2050</v>
      </c>
      <c r="Q7508">
        <v>0.56000000000000005</v>
      </c>
    </row>
    <row r="7509" spans="1:17" x14ac:dyDescent="0.25">
      <c r="A7509" t="s">
        <v>528</v>
      </c>
      <c r="B7509" t="s">
        <v>529</v>
      </c>
      <c r="C7509" t="s">
        <v>509</v>
      </c>
      <c r="D7509" t="s">
        <v>361</v>
      </c>
      <c r="E7509" t="s">
        <v>525</v>
      </c>
      <c r="F7509" t="s">
        <v>187</v>
      </c>
      <c r="G7509" t="s">
        <v>188</v>
      </c>
      <c r="H7509" t="s">
        <v>442</v>
      </c>
      <c r="I7509" t="s">
        <v>443</v>
      </c>
      <c r="J7509" t="s">
        <v>351</v>
      </c>
      <c r="K7509" t="s">
        <v>191</v>
      </c>
      <c r="M7509" t="s">
        <v>502</v>
      </c>
      <c r="N7509" t="s">
        <v>206</v>
      </c>
      <c r="O7509" t="s">
        <v>265</v>
      </c>
      <c r="P7509">
        <v>2050</v>
      </c>
      <c r="Q7509">
        <v>0.73</v>
      </c>
    </row>
    <row r="7510" spans="1:17" x14ac:dyDescent="0.25">
      <c r="A7510" t="s">
        <v>528</v>
      </c>
      <c r="B7510" t="s">
        <v>529</v>
      </c>
      <c r="C7510" t="s">
        <v>509</v>
      </c>
      <c r="D7510" t="s">
        <v>361</v>
      </c>
      <c r="E7510" t="s">
        <v>525</v>
      </c>
      <c r="F7510" t="s">
        <v>187</v>
      </c>
      <c r="G7510" t="s">
        <v>188</v>
      </c>
      <c r="H7510" t="s">
        <v>444</v>
      </c>
      <c r="I7510" t="s">
        <v>443</v>
      </c>
      <c r="J7510" t="s">
        <v>209</v>
      </c>
      <c r="K7510" t="s">
        <v>191</v>
      </c>
      <c r="M7510" t="s">
        <v>502</v>
      </c>
      <c r="N7510" t="s">
        <v>206</v>
      </c>
      <c r="O7510" t="s">
        <v>194</v>
      </c>
      <c r="P7510">
        <v>2015</v>
      </c>
      <c r="Q7510">
        <v>0.68625061649999997</v>
      </c>
    </row>
    <row r="7511" spans="1:17" x14ac:dyDescent="0.25">
      <c r="A7511" t="s">
        <v>528</v>
      </c>
      <c r="B7511" t="s">
        <v>529</v>
      </c>
      <c r="C7511" t="s">
        <v>509</v>
      </c>
      <c r="D7511" t="s">
        <v>361</v>
      </c>
      <c r="E7511" t="s">
        <v>525</v>
      </c>
      <c r="F7511" t="s">
        <v>187</v>
      </c>
      <c r="G7511" t="s">
        <v>188</v>
      </c>
      <c r="H7511" t="s">
        <v>444</v>
      </c>
      <c r="I7511" t="s">
        <v>443</v>
      </c>
      <c r="J7511" t="s">
        <v>209</v>
      </c>
      <c r="K7511" t="s">
        <v>191</v>
      </c>
      <c r="M7511" t="s">
        <v>502</v>
      </c>
      <c r="N7511" t="s">
        <v>206</v>
      </c>
      <c r="O7511" t="s">
        <v>194</v>
      </c>
      <c r="P7511">
        <v>2020</v>
      </c>
      <c r="Q7511">
        <v>0.68625061600000004</v>
      </c>
    </row>
    <row r="7512" spans="1:17" x14ac:dyDescent="0.25">
      <c r="A7512" t="s">
        <v>528</v>
      </c>
      <c r="B7512" t="s">
        <v>529</v>
      </c>
      <c r="C7512" t="s">
        <v>509</v>
      </c>
      <c r="D7512" t="s">
        <v>361</v>
      </c>
      <c r="E7512" t="s">
        <v>525</v>
      </c>
      <c r="F7512" t="s">
        <v>187</v>
      </c>
      <c r="G7512" t="s">
        <v>188</v>
      </c>
      <c r="H7512" t="s">
        <v>444</v>
      </c>
      <c r="I7512" t="s">
        <v>443</v>
      </c>
      <c r="J7512" t="s">
        <v>209</v>
      </c>
      <c r="K7512" t="s">
        <v>191</v>
      </c>
      <c r="M7512" t="s">
        <v>502</v>
      </c>
      <c r="N7512" t="s">
        <v>206</v>
      </c>
      <c r="O7512" t="s">
        <v>264</v>
      </c>
      <c r="P7512">
        <v>2020</v>
      </c>
      <c r="Q7512">
        <v>0.53</v>
      </c>
    </row>
    <row r="7513" spans="1:17" x14ac:dyDescent="0.25">
      <c r="A7513" t="s">
        <v>528</v>
      </c>
      <c r="B7513" t="s">
        <v>529</v>
      </c>
      <c r="C7513" t="s">
        <v>509</v>
      </c>
      <c r="D7513" t="s">
        <v>361</v>
      </c>
      <c r="E7513" t="s">
        <v>525</v>
      </c>
      <c r="F7513" t="s">
        <v>187</v>
      </c>
      <c r="G7513" t="s">
        <v>188</v>
      </c>
      <c r="H7513" t="s">
        <v>444</v>
      </c>
      <c r="I7513" t="s">
        <v>443</v>
      </c>
      <c r="J7513" t="s">
        <v>209</v>
      </c>
      <c r="K7513" t="s">
        <v>191</v>
      </c>
      <c r="M7513" t="s">
        <v>502</v>
      </c>
      <c r="N7513" t="s">
        <v>206</v>
      </c>
      <c r="O7513" t="s">
        <v>265</v>
      </c>
      <c r="P7513">
        <v>2020</v>
      </c>
      <c r="Q7513">
        <v>0.72</v>
      </c>
    </row>
    <row r="7514" spans="1:17" x14ac:dyDescent="0.25">
      <c r="A7514" t="s">
        <v>528</v>
      </c>
      <c r="B7514" t="s">
        <v>529</v>
      </c>
      <c r="C7514" t="s">
        <v>509</v>
      </c>
      <c r="D7514" t="s">
        <v>361</v>
      </c>
      <c r="E7514" t="s">
        <v>525</v>
      </c>
      <c r="F7514" t="s">
        <v>187</v>
      </c>
      <c r="G7514" t="s">
        <v>188</v>
      </c>
      <c r="H7514" t="s">
        <v>444</v>
      </c>
      <c r="I7514" t="s">
        <v>443</v>
      </c>
      <c r="J7514" t="s">
        <v>209</v>
      </c>
      <c r="K7514" t="s">
        <v>191</v>
      </c>
      <c r="M7514" t="s">
        <v>502</v>
      </c>
      <c r="N7514" t="s">
        <v>206</v>
      </c>
      <c r="O7514" t="s">
        <v>194</v>
      </c>
      <c r="P7514">
        <v>2030</v>
      </c>
      <c r="Q7514">
        <v>0.68522153409999997</v>
      </c>
    </row>
    <row r="7515" spans="1:17" x14ac:dyDescent="0.25">
      <c r="A7515" t="s">
        <v>528</v>
      </c>
      <c r="B7515" t="s">
        <v>529</v>
      </c>
      <c r="C7515" t="s">
        <v>509</v>
      </c>
      <c r="D7515" t="s">
        <v>361</v>
      </c>
      <c r="E7515" t="s">
        <v>525</v>
      </c>
      <c r="F7515" t="s">
        <v>187</v>
      </c>
      <c r="G7515" t="s">
        <v>188</v>
      </c>
      <c r="H7515" t="s">
        <v>444</v>
      </c>
      <c r="I7515" t="s">
        <v>443</v>
      </c>
      <c r="J7515" t="s">
        <v>209</v>
      </c>
      <c r="K7515" t="s">
        <v>191</v>
      </c>
      <c r="M7515" t="s">
        <v>502</v>
      </c>
      <c r="N7515" t="s">
        <v>206</v>
      </c>
      <c r="O7515" t="s">
        <v>194</v>
      </c>
      <c r="P7515">
        <v>2050</v>
      </c>
      <c r="Q7515">
        <v>0.69010686970000001</v>
      </c>
    </row>
    <row r="7516" spans="1:17" x14ac:dyDescent="0.25">
      <c r="A7516" t="s">
        <v>528</v>
      </c>
      <c r="B7516" t="s">
        <v>529</v>
      </c>
      <c r="C7516" t="s">
        <v>509</v>
      </c>
      <c r="D7516" t="s">
        <v>361</v>
      </c>
      <c r="E7516" t="s">
        <v>525</v>
      </c>
      <c r="F7516" t="s">
        <v>187</v>
      </c>
      <c r="G7516" t="s">
        <v>188</v>
      </c>
      <c r="H7516" t="s">
        <v>444</v>
      </c>
      <c r="I7516" t="s">
        <v>443</v>
      </c>
      <c r="J7516" t="s">
        <v>209</v>
      </c>
      <c r="K7516" t="s">
        <v>191</v>
      </c>
      <c r="M7516" t="s">
        <v>502</v>
      </c>
      <c r="N7516" t="s">
        <v>206</v>
      </c>
      <c r="O7516" t="s">
        <v>264</v>
      </c>
      <c r="P7516">
        <v>2050</v>
      </c>
      <c r="Q7516">
        <v>0.53</v>
      </c>
    </row>
    <row r="7517" spans="1:17" x14ac:dyDescent="0.25">
      <c r="A7517" t="s">
        <v>528</v>
      </c>
      <c r="B7517" t="s">
        <v>529</v>
      </c>
      <c r="C7517" t="s">
        <v>509</v>
      </c>
      <c r="D7517" t="s">
        <v>361</v>
      </c>
      <c r="E7517" t="s">
        <v>525</v>
      </c>
      <c r="F7517" t="s">
        <v>187</v>
      </c>
      <c r="G7517" t="s">
        <v>188</v>
      </c>
      <c r="H7517" t="s">
        <v>444</v>
      </c>
      <c r="I7517" t="s">
        <v>443</v>
      </c>
      <c r="J7517" t="s">
        <v>209</v>
      </c>
      <c r="K7517" t="s">
        <v>191</v>
      </c>
      <c r="M7517" t="s">
        <v>502</v>
      </c>
      <c r="N7517" t="s">
        <v>206</v>
      </c>
      <c r="O7517" t="s">
        <v>265</v>
      </c>
      <c r="P7517">
        <v>2050</v>
      </c>
      <c r="Q7517">
        <v>0.71</v>
      </c>
    </row>
    <row r="7518" spans="1:17" x14ac:dyDescent="0.25">
      <c r="A7518" t="s">
        <v>528</v>
      </c>
      <c r="B7518" t="s">
        <v>529</v>
      </c>
      <c r="C7518" t="s">
        <v>509</v>
      </c>
      <c r="D7518" t="s">
        <v>361</v>
      </c>
      <c r="E7518" t="s">
        <v>525</v>
      </c>
      <c r="F7518" t="s">
        <v>187</v>
      </c>
      <c r="G7518" t="s">
        <v>188</v>
      </c>
      <c r="H7518" t="s">
        <v>448</v>
      </c>
      <c r="I7518" t="s">
        <v>240</v>
      </c>
      <c r="J7518" t="s">
        <v>235</v>
      </c>
      <c r="K7518" t="s">
        <v>430</v>
      </c>
      <c r="L7518" t="s">
        <v>237</v>
      </c>
      <c r="M7518" t="s">
        <v>497</v>
      </c>
      <c r="N7518" t="s">
        <v>206</v>
      </c>
      <c r="O7518" t="s">
        <v>194</v>
      </c>
      <c r="P7518">
        <v>2015</v>
      </c>
      <c r="Q7518">
        <v>1.1576249999999999</v>
      </c>
    </row>
    <row r="7519" spans="1:17" x14ac:dyDescent="0.25">
      <c r="A7519" t="s">
        <v>528</v>
      </c>
      <c r="B7519" t="s">
        <v>529</v>
      </c>
      <c r="C7519" t="s">
        <v>509</v>
      </c>
      <c r="D7519" t="s">
        <v>361</v>
      </c>
      <c r="E7519" t="s">
        <v>525</v>
      </c>
      <c r="F7519" t="s">
        <v>187</v>
      </c>
      <c r="G7519" t="s">
        <v>188</v>
      </c>
      <c r="H7519" t="s">
        <v>448</v>
      </c>
      <c r="I7519" t="s">
        <v>240</v>
      </c>
      <c r="J7519" t="s">
        <v>235</v>
      </c>
      <c r="K7519" t="s">
        <v>430</v>
      </c>
      <c r="L7519" t="s">
        <v>237</v>
      </c>
      <c r="M7519" t="s">
        <v>497</v>
      </c>
      <c r="N7519" t="s">
        <v>206</v>
      </c>
      <c r="O7519" t="s">
        <v>194</v>
      </c>
      <c r="P7519">
        <v>2020</v>
      </c>
      <c r="Q7519">
        <v>1.1289723380000001</v>
      </c>
    </row>
    <row r="7520" spans="1:17" x14ac:dyDescent="0.25">
      <c r="A7520" t="s">
        <v>528</v>
      </c>
      <c r="B7520" t="s">
        <v>529</v>
      </c>
      <c r="C7520" t="s">
        <v>509</v>
      </c>
      <c r="D7520" t="s">
        <v>361</v>
      </c>
      <c r="E7520" t="s">
        <v>525</v>
      </c>
      <c r="F7520" t="s">
        <v>187</v>
      </c>
      <c r="G7520" t="s">
        <v>188</v>
      </c>
      <c r="H7520" t="s">
        <v>448</v>
      </c>
      <c r="I7520" t="s">
        <v>240</v>
      </c>
      <c r="J7520" t="s">
        <v>235</v>
      </c>
      <c r="K7520" t="s">
        <v>430</v>
      </c>
      <c r="L7520" t="s">
        <v>237</v>
      </c>
      <c r="M7520" t="s">
        <v>497</v>
      </c>
      <c r="N7520" t="s">
        <v>206</v>
      </c>
      <c r="O7520" t="s">
        <v>264</v>
      </c>
      <c r="P7520">
        <v>2020</v>
      </c>
      <c r="Q7520">
        <v>0.94785624999999996</v>
      </c>
    </row>
    <row r="7521" spans="1:17" x14ac:dyDescent="0.25">
      <c r="A7521" t="s">
        <v>528</v>
      </c>
      <c r="B7521" t="s">
        <v>529</v>
      </c>
      <c r="C7521" t="s">
        <v>509</v>
      </c>
      <c r="D7521" t="s">
        <v>361</v>
      </c>
      <c r="E7521" t="s">
        <v>525</v>
      </c>
      <c r="F7521" t="s">
        <v>187</v>
      </c>
      <c r="G7521" t="s">
        <v>188</v>
      </c>
      <c r="H7521" t="s">
        <v>448</v>
      </c>
      <c r="I7521" t="s">
        <v>240</v>
      </c>
      <c r="J7521" t="s">
        <v>235</v>
      </c>
      <c r="K7521" t="s">
        <v>430</v>
      </c>
      <c r="L7521" t="s">
        <v>237</v>
      </c>
      <c r="M7521" t="s">
        <v>497</v>
      </c>
      <c r="N7521" t="s">
        <v>206</v>
      </c>
      <c r="O7521" t="s">
        <v>265</v>
      </c>
      <c r="P7521">
        <v>2020</v>
      </c>
      <c r="Q7521">
        <v>1.36126875</v>
      </c>
    </row>
    <row r="7522" spans="1:17" x14ac:dyDescent="0.25">
      <c r="A7522" t="s">
        <v>528</v>
      </c>
      <c r="B7522" t="s">
        <v>529</v>
      </c>
      <c r="C7522" t="s">
        <v>509</v>
      </c>
      <c r="D7522" t="s">
        <v>361</v>
      </c>
      <c r="E7522" t="s">
        <v>525</v>
      </c>
      <c r="F7522" t="s">
        <v>187</v>
      </c>
      <c r="G7522" t="s">
        <v>188</v>
      </c>
      <c r="H7522" t="s">
        <v>448</v>
      </c>
      <c r="I7522" t="s">
        <v>240</v>
      </c>
      <c r="J7522" t="s">
        <v>235</v>
      </c>
      <c r="K7522" t="s">
        <v>430</v>
      </c>
      <c r="L7522" t="s">
        <v>237</v>
      </c>
      <c r="M7522" t="s">
        <v>497</v>
      </c>
      <c r="N7522" t="s">
        <v>206</v>
      </c>
      <c r="O7522" t="s">
        <v>194</v>
      </c>
      <c r="P7522">
        <v>2030</v>
      </c>
      <c r="Q7522">
        <v>1.0737770280000001</v>
      </c>
    </row>
    <row r="7523" spans="1:17" x14ac:dyDescent="0.25">
      <c r="A7523" t="s">
        <v>528</v>
      </c>
      <c r="B7523" t="s">
        <v>529</v>
      </c>
      <c r="C7523" t="s">
        <v>509</v>
      </c>
      <c r="D7523" t="s">
        <v>361</v>
      </c>
      <c r="E7523" t="s">
        <v>525</v>
      </c>
      <c r="F7523" t="s">
        <v>187</v>
      </c>
      <c r="G7523" t="s">
        <v>188</v>
      </c>
      <c r="H7523" t="s">
        <v>448</v>
      </c>
      <c r="I7523" t="s">
        <v>240</v>
      </c>
      <c r="J7523" t="s">
        <v>235</v>
      </c>
      <c r="K7523" t="s">
        <v>430</v>
      </c>
      <c r="L7523" t="s">
        <v>237</v>
      </c>
      <c r="M7523" t="s">
        <v>497</v>
      </c>
      <c r="N7523" t="s">
        <v>206</v>
      </c>
      <c r="O7523" t="s">
        <v>194</v>
      </c>
      <c r="P7523">
        <v>2050</v>
      </c>
      <c r="Q7523">
        <v>1.0013499530000001</v>
      </c>
    </row>
    <row r="7524" spans="1:17" x14ac:dyDescent="0.25">
      <c r="A7524" t="s">
        <v>528</v>
      </c>
      <c r="B7524" t="s">
        <v>529</v>
      </c>
      <c r="C7524" t="s">
        <v>509</v>
      </c>
      <c r="D7524" t="s">
        <v>361</v>
      </c>
      <c r="E7524" t="s">
        <v>525</v>
      </c>
      <c r="F7524" t="s">
        <v>187</v>
      </c>
      <c r="G7524" t="s">
        <v>188</v>
      </c>
      <c r="H7524" t="s">
        <v>448</v>
      </c>
      <c r="I7524" t="s">
        <v>240</v>
      </c>
      <c r="J7524" t="s">
        <v>235</v>
      </c>
      <c r="K7524" t="s">
        <v>430</v>
      </c>
      <c r="L7524" t="s">
        <v>237</v>
      </c>
      <c r="M7524" t="s">
        <v>497</v>
      </c>
      <c r="N7524" t="s">
        <v>206</v>
      </c>
      <c r="O7524" t="s">
        <v>264</v>
      </c>
      <c r="P7524">
        <v>2050</v>
      </c>
      <c r="Q7524">
        <v>0.80576650999999999</v>
      </c>
    </row>
    <row r="7525" spans="1:17" x14ac:dyDescent="0.25">
      <c r="A7525" t="s">
        <v>528</v>
      </c>
      <c r="B7525" t="s">
        <v>529</v>
      </c>
      <c r="C7525" t="s">
        <v>509</v>
      </c>
      <c r="D7525" t="s">
        <v>361</v>
      </c>
      <c r="E7525" t="s">
        <v>525</v>
      </c>
      <c r="F7525" t="s">
        <v>187</v>
      </c>
      <c r="G7525" t="s">
        <v>188</v>
      </c>
      <c r="H7525" t="s">
        <v>448</v>
      </c>
      <c r="I7525" t="s">
        <v>240</v>
      </c>
      <c r="J7525" t="s">
        <v>235</v>
      </c>
      <c r="K7525" t="s">
        <v>430</v>
      </c>
      <c r="L7525" t="s">
        <v>237</v>
      </c>
      <c r="M7525" t="s">
        <v>497</v>
      </c>
      <c r="N7525" t="s">
        <v>206</v>
      </c>
      <c r="O7525" t="s">
        <v>265</v>
      </c>
      <c r="P7525">
        <v>2050</v>
      </c>
      <c r="Q7525">
        <v>1.3722212840000001</v>
      </c>
    </row>
    <row r="7526" spans="1:17" x14ac:dyDescent="0.25">
      <c r="A7526" t="s">
        <v>528</v>
      </c>
      <c r="B7526" t="s">
        <v>529</v>
      </c>
      <c r="C7526" t="s">
        <v>509</v>
      </c>
      <c r="D7526" t="s">
        <v>361</v>
      </c>
      <c r="E7526" t="s">
        <v>525</v>
      </c>
      <c r="F7526" t="s">
        <v>187</v>
      </c>
      <c r="G7526" t="s">
        <v>188</v>
      </c>
      <c r="H7526" t="s">
        <v>451</v>
      </c>
      <c r="I7526" t="s">
        <v>452</v>
      </c>
      <c r="K7526" t="s">
        <v>453</v>
      </c>
      <c r="M7526" t="s">
        <v>503</v>
      </c>
      <c r="O7526" t="s">
        <v>194</v>
      </c>
      <c r="P7526">
        <v>2015</v>
      </c>
      <c r="Q7526">
        <v>8.8886413622885699E-2</v>
      </c>
    </row>
    <row r="7527" spans="1:17" x14ac:dyDescent="0.25">
      <c r="A7527" t="s">
        <v>528</v>
      </c>
      <c r="B7527" t="s">
        <v>529</v>
      </c>
      <c r="C7527" t="s">
        <v>509</v>
      </c>
      <c r="D7527" t="s">
        <v>361</v>
      </c>
      <c r="E7527" t="s">
        <v>525</v>
      </c>
      <c r="F7527" t="s">
        <v>187</v>
      </c>
      <c r="G7527" t="s">
        <v>188</v>
      </c>
      <c r="H7527" t="s">
        <v>451</v>
      </c>
      <c r="I7527" t="s">
        <v>452</v>
      </c>
      <c r="K7527" t="s">
        <v>453</v>
      </c>
      <c r="M7527" t="s">
        <v>503</v>
      </c>
      <c r="O7527" t="s">
        <v>194</v>
      </c>
      <c r="P7527">
        <v>2020</v>
      </c>
      <c r="Q7527">
        <v>8.8886413622885699E-2</v>
      </c>
    </row>
    <row r="7528" spans="1:17" x14ac:dyDescent="0.25">
      <c r="A7528" t="s">
        <v>528</v>
      </c>
      <c r="B7528" t="s">
        <v>529</v>
      </c>
      <c r="C7528" t="s">
        <v>509</v>
      </c>
      <c r="D7528" t="s">
        <v>361</v>
      </c>
      <c r="E7528" t="s">
        <v>525</v>
      </c>
      <c r="F7528" t="s">
        <v>187</v>
      </c>
      <c r="G7528" t="s">
        <v>188</v>
      </c>
      <c r="H7528" t="s">
        <v>451</v>
      </c>
      <c r="I7528" t="s">
        <v>452</v>
      </c>
      <c r="K7528" t="s">
        <v>453</v>
      </c>
      <c r="M7528" t="s">
        <v>503</v>
      </c>
      <c r="O7528" t="s">
        <v>264</v>
      </c>
      <c r="P7528">
        <v>2020</v>
      </c>
      <c r="Q7528">
        <v>0</v>
      </c>
    </row>
    <row r="7529" spans="1:17" x14ac:dyDescent="0.25">
      <c r="A7529" t="s">
        <v>528</v>
      </c>
      <c r="B7529" t="s">
        <v>529</v>
      </c>
      <c r="C7529" t="s">
        <v>509</v>
      </c>
      <c r="D7529" t="s">
        <v>361</v>
      </c>
      <c r="E7529" t="s">
        <v>525</v>
      </c>
      <c r="F7529" t="s">
        <v>187</v>
      </c>
      <c r="G7529" t="s">
        <v>188</v>
      </c>
      <c r="H7529" t="s">
        <v>451</v>
      </c>
      <c r="I7529" t="s">
        <v>452</v>
      </c>
      <c r="K7529" t="s">
        <v>453</v>
      </c>
      <c r="M7529" t="s">
        <v>503</v>
      </c>
      <c r="O7529" t="s">
        <v>265</v>
      </c>
      <c r="P7529">
        <v>2020</v>
      </c>
      <c r="Q7529">
        <v>9.0904382052390903E-2</v>
      </c>
    </row>
    <row r="7530" spans="1:17" x14ac:dyDescent="0.25">
      <c r="A7530" t="s">
        <v>528</v>
      </c>
      <c r="B7530" t="s">
        <v>529</v>
      </c>
      <c r="C7530" t="s">
        <v>509</v>
      </c>
      <c r="D7530" t="s">
        <v>361</v>
      </c>
      <c r="E7530" t="s">
        <v>525</v>
      </c>
      <c r="F7530" t="s">
        <v>187</v>
      </c>
      <c r="G7530" t="s">
        <v>188</v>
      </c>
      <c r="H7530" t="s">
        <v>451</v>
      </c>
      <c r="I7530" t="s">
        <v>452</v>
      </c>
      <c r="K7530" t="s">
        <v>453</v>
      </c>
      <c r="M7530" t="s">
        <v>503</v>
      </c>
      <c r="O7530" t="s">
        <v>194</v>
      </c>
      <c r="P7530">
        <v>2030</v>
      </c>
      <c r="Q7530">
        <v>8.8886413622885699E-2</v>
      </c>
    </row>
    <row r="7531" spans="1:17" x14ac:dyDescent="0.25">
      <c r="A7531" t="s">
        <v>528</v>
      </c>
      <c r="B7531" t="s">
        <v>529</v>
      </c>
      <c r="C7531" t="s">
        <v>509</v>
      </c>
      <c r="D7531" t="s">
        <v>361</v>
      </c>
      <c r="E7531" t="s">
        <v>525</v>
      </c>
      <c r="F7531" t="s">
        <v>187</v>
      </c>
      <c r="G7531" t="s">
        <v>188</v>
      </c>
      <c r="H7531" t="s">
        <v>451</v>
      </c>
      <c r="I7531" t="s">
        <v>452</v>
      </c>
      <c r="K7531" t="s">
        <v>453</v>
      </c>
      <c r="M7531" t="s">
        <v>503</v>
      </c>
      <c r="O7531" t="s">
        <v>194</v>
      </c>
      <c r="P7531">
        <v>2050</v>
      </c>
      <c r="Q7531">
        <v>8.8886413622885699E-2</v>
      </c>
    </row>
    <row r="7532" spans="1:17" x14ac:dyDescent="0.25">
      <c r="A7532" t="s">
        <v>528</v>
      </c>
      <c r="B7532" t="s">
        <v>529</v>
      </c>
      <c r="C7532" t="s">
        <v>509</v>
      </c>
      <c r="D7532" t="s">
        <v>361</v>
      </c>
      <c r="E7532" t="s">
        <v>525</v>
      </c>
      <c r="F7532" t="s">
        <v>187</v>
      </c>
      <c r="G7532" t="s">
        <v>188</v>
      </c>
      <c r="H7532" t="s">
        <v>451</v>
      </c>
      <c r="I7532" t="s">
        <v>452</v>
      </c>
      <c r="K7532" t="s">
        <v>453</v>
      </c>
      <c r="M7532" t="s">
        <v>503</v>
      </c>
      <c r="O7532" t="s">
        <v>264</v>
      </c>
      <c r="P7532">
        <v>2050</v>
      </c>
      <c r="Q7532">
        <v>0</v>
      </c>
    </row>
    <row r="7533" spans="1:17" x14ac:dyDescent="0.25">
      <c r="A7533" t="s">
        <v>528</v>
      </c>
      <c r="B7533" t="s">
        <v>529</v>
      </c>
      <c r="C7533" t="s">
        <v>509</v>
      </c>
      <c r="D7533" t="s">
        <v>361</v>
      </c>
      <c r="E7533" t="s">
        <v>525</v>
      </c>
      <c r="F7533" t="s">
        <v>187</v>
      </c>
      <c r="G7533" t="s">
        <v>188</v>
      </c>
      <c r="H7533" t="s">
        <v>451</v>
      </c>
      <c r="I7533" t="s">
        <v>452</v>
      </c>
      <c r="K7533" t="s">
        <v>453</v>
      </c>
      <c r="M7533" t="s">
        <v>503</v>
      </c>
      <c r="O7533" t="s">
        <v>265</v>
      </c>
      <c r="P7533">
        <v>2050</v>
      </c>
      <c r="Q7533">
        <v>9.0904382052390903E-2</v>
      </c>
    </row>
    <row r="7534" spans="1:17" x14ac:dyDescent="0.25">
      <c r="A7534" t="s">
        <v>528</v>
      </c>
      <c r="B7534" t="s">
        <v>529</v>
      </c>
      <c r="C7534" t="s">
        <v>509</v>
      </c>
      <c r="D7534" t="s">
        <v>361</v>
      </c>
      <c r="E7534" t="s">
        <v>525</v>
      </c>
      <c r="F7534" t="s">
        <v>187</v>
      </c>
      <c r="G7534" t="s">
        <v>188</v>
      </c>
      <c r="H7534" t="s">
        <v>455</v>
      </c>
      <c r="I7534" t="s">
        <v>455</v>
      </c>
      <c r="M7534" t="s">
        <v>380</v>
      </c>
      <c r="O7534" t="s">
        <v>194</v>
      </c>
      <c r="P7534">
        <v>2015</v>
      </c>
      <c r="Q7534">
        <v>0</v>
      </c>
    </row>
    <row r="7535" spans="1:17" x14ac:dyDescent="0.25">
      <c r="A7535" t="s">
        <v>528</v>
      </c>
      <c r="B7535" t="s">
        <v>529</v>
      </c>
      <c r="C7535" t="s">
        <v>509</v>
      </c>
      <c r="D7535" t="s">
        <v>361</v>
      </c>
      <c r="E7535" t="s">
        <v>525</v>
      </c>
      <c r="F7535" t="s">
        <v>187</v>
      </c>
      <c r="G7535" t="s">
        <v>188</v>
      </c>
      <c r="H7535" t="s">
        <v>455</v>
      </c>
      <c r="I7535" t="s">
        <v>455</v>
      </c>
      <c r="M7535" t="s">
        <v>380</v>
      </c>
      <c r="O7535" t="s">
        <v>194</v>
      </c>
      <c r="P7535">
        <v>2020</v>
      </c>
      <c r="Q7535">
        <v>0</v>
      </c>
    </row>
    <row r="7536" spans="1:17" x14ac:dyDescent="0.25">
      <c r="A7536" t="s">
        <v>528</v>
      </c>
      <c r="B7536" t="s">
        <v>529</v>
      </c>
      <c r="C7536" t="s">
        <v>509</v>
      </c>
      <c r="D7536" t="s">
        <v>361</v>
      </c>
      <c r="E7536" t="s">
        <v>525</v>
      </c>
      <c r="F7536" t="s">
        <v>187</v>
      </c>
      <c r="G7536" t="s">
        <v>188</v>
      </c>
      <c r="H7536" t="s">
        <v>455</v>
      </c>
      <c r="I7536" t="s">
        <v>455</v>
      </c>
      <c r="M7536" t="s">
        <v>380</v>
      </c>
      <c r="O7536" t="s">
        <v>264</v>
      </c>
      <c r="P7536">
        <v>2020</v>
      </c>
      <c r="Q7536">
        <v>0</v>
      </c>
    </row>
    <row r="7537" spans="1:17" x14ac:dyDescent="0.25">
      <c r="A7537" t="s">
        <v>528</v>
      </c>
      <c r="B7537" t="s">
        <v>529</v>
      </c>
      <c r="C7537" t="s">
        <v>509</v>
      </c>
      <c r="D7537" t="s">
        <v>361</v>
      </c>
      <c r="E7537" t="s">
        <v>525</v>
      </c>
      <c r="F7537" t="s">
        <v>187</v>
      </c>
      <c r="G7537" t="s">
        <v>188</v>
      </c>
      <c r="H7537" t="s">
        <v>455</v>
      </c>
      <c r="I7537" t="s">
        <v>455</v>
      </c>
      <c r="M7537" t="s">
        <v>380</v>
      </c>
      <c r="O7537" t="s">
        <v>265</v>
      </c>
      <c r="P7537">
        <v>2020</v>
      </c>
      <c r="Q7537">
        <v>0</v>
      </c>
    </row>
    <row r="7538" spans="1:17" x14ac:dyDescent="0.25">
      <c r="A7538" t="s">
        <v>528</v>
      </c>
      <c r="B7538" t="s">
        <v>529</v>
      </c>
      <c r="C7538" t="s">
        <v>509</v>
      </c>
      <c r="D7538" t="s">
        <v>361</v>
      </c>
      <c r="E7538" t="s">
        <v>525</v>
      </c>
      <c r="F7538" t="s">
        <v>187</v>
      </c>
      <c r="G7538" t="s">
        <v>188</v>
      </c>
      <c r="H7538" t="s">
        <v>455</v>
      </c>
      <c r="I7538" t="s">
        <v>455</v>
      </c>
      <c r="M7538" t="s">
        <v>380</v>
      </c>
      <c r="O7538" t="s">
        <v>194</v>
      </c>
      <c r="P7538">
        <v>2030</v>
      </c>
      <c r="Q7538">
        <v>0</v>
      </c>
    </row>
    <row r="7539" spans="1:17" x14ac:dyDescent="0.25">
      <c r="A7539" t="s">
        <v>528</v>
      </c>
      <c r="B7539" t="s">
        <v>529</v>
      </c>
      <c r="C7539" t="s">
        <v>509</v>
      </c>
      <c r="D7539" t="s">
        <v>361</v>
      </c>
      <c r="E7539" t="s">
        <v>525</v>
      </c>
      <c r="F7539" t="s">
        <v>187</v>
      </c>
      <c r="G7539" t="s">
        <v>188</v>
      </c>
      <c r="H7539" t="s">
        <v>455</v>
      </c>
      <c r="I7539" t="s">
        <v>455</v>
      </c>
      <c r="M7539" t="s">
        <v>380</v>
      </c>
      <c r="O7539" t="s">
        <v>194</v>
      </c>
      <c r="P7539">
        <v>2050</v>
      </c>
      <c r="Q7539">
        <v>0</v>
      </c>
    </row>
    <row r="7540" spans="1:17" x14ac:dyDescent="0.25">
      <c r="A7540" t="s">
        <v>528</v>
      </c>
      <c r="B7540" t="s">
        <v>529</v>
      </c>
      <c r="C7540" t="s">
        <v>509</v>
      </c>
      <c r="D7540" t="s">
        <v>361</v>
      </c>
      <c r="E7540" t="s">
        <v>525</v>
      </c>
      <c r="F7540" t="s">
        <v>187</v>
      </c>
      <c r="G7540" t="s">
        <v>188</v>
      </c>
      <c r="H7540" t="s">
        <v>455</v>
      </c>
      <c r="I7540" t="s">
        <v>455</v>
      </c>
      <c r="M7540" t="s">
        <v>380</v>
      </c>
      <c r="O7540" t="s">
        <v>264</v>
      </c>
      <c r="P7540">
        <v>2050</v>
      </c>
      <c r="Q7540">
        <v>0</v>
      </c>
    </row>
    <row r="7541" spans="1:17" x14ac:dyDescent="0.25">
      <c r="A7541" t="s">
        <v>528</v>
      </c>
      <c r="B7541" t="s">
        <v>529</v>
      </c>
      <c r="C7541" t="s">
        <v>509</v>
      </c>
      <c r="D7541" t="s">
        <v>361</v>
      </c>
      <c r="E7541" t="s">
        <v>525</v>
      </c>
      <c r="F7541" t="s">
        <v>187</v>
      </c>
      <c r="G7541" t="s">
        <v>188</v>
      </c>
      <c r="H7541" t="s">
        <v>455</v>
      </c>
      <c r="I7541" t="s">
        <v>455</v>
      </c>
      <c r="M7541" t="s">
        <v>380</v>
      </c>
      <c r="O7541" t="s">
        <v>265</v>
      </c>
      <c r="P7541">
        <v>2050</v>
      </c>
      <c r="Q7541">
        <v>0</v>
      </c>
    </row>
    <row r="7542" spans="1:17" x14ac:dyDescent="0.25">
      <c r="A7542" t="s">
        <v>528</v>
      </c>
      <c r="B7542" t="s">
        <v>529</v>
      </c>
      <c r="C7542" t="s">
        <v>509</v>
      </c>
      <c r="D7542" t="s">
        <v>361</v>
      </c>
      <c r="E7542" t="s">
        <v>525</v>
      </c>
      <c r="F7542" t="s">
        <v>187</v>
      </c>
      <c r="G7542" t="s">
        <v>188</v>
      </c>
      <c r="H7542" t="s">
        <v>339</v>
      </c>
      <c r="I7542" t="s">
        <v>4</v>
      </c>
      <c r="J7542" t="s">
        <v>235</v>
      </c>
      <c r="K7542" t="s">
        <v>328</v>
      </c>
      <c r="L7542" t="s">
        <v>237</v>
      </c>
      <c r="M7542" t="s">
        <v>379</v>
      </c>
      <c r="O7542" t="s">
        <v>194</v>
      </c>
      <c r="P7542">
        <v>2015</v>
      </c>
      <c r="Q7542">
        <v>0.66</v>
      </c>
    </row>
    <row r="7543" spans="1:17" x14ac:dyDescent="0.25">
      <c r="A7543" t="s">
        <v>528</v>
      </c>
      <c r="B7543" t="s">
        <v>529</v>
      </c>
      <c r="C7543" t="s">
        <v>509</v>
      </c>
      <c r="D7543" t="s">
        <v>361</v>
      </c>
      <c r="E7543" t="s">
        <v>525</v>
      </c>
      <c r="F7543" t="s">
        <v>187</v>
      </c>
      <c r="G7543" t="s">
        <v>188</v>
      </c>
      <c r="H7543" t="s">
        <v>339</v>
      </c>
      <c r="I7543" t="s">
        <v>4</v>
      </c>
      <c r="J7543" t="s">
        <v>235</v>
      </c>
      <c r="K7543" t="s">
        <v>328</v>
      </c>
      <c r="L7543" t="s">
        <v>237</v>
      </c>
      <c r="M7543" t="s">
        <v>379</v>
      </c>
      <c r="O7543" t="s">
        <v>194</v>
      </c>
      <c r="P7543">
        <v>2020</v>
      </c>
      <c r="Q7543">
        <v>0.66</v>
      </c>
    </row>
    <row r="7544" spans="1:17" x14ac:dyDescent="0.25">
      <c r="A7544" t="s">
        <v>528</v>
      </c>
      <c r="B7544" t="s">
        <v>529</v>
      </c>
      <c r="C7544" t="s">
        <v>509</v>
      </c>
      <c r="D7544" t="s">
        <v>361</v>
      </c>
      <c r="E7544" t="s">
        <v>525</v>
      </c>
      <c r="F7544" t="s">
        <v>187</v>
      </c>
      <c r="G7544" t="s">
        <v>188</v>
      </c>
      <c r="H7544" t="s">
        <v>339</v>
      </c>
      <c r="I7544" t="s">
        <v>4</v>
      </c>
      <c r="J7544" t="s">
        <v>235</v>
      </c>
      <c r="K7544" t="s">
        <v>328</v>
      </c>
      <c r="L7544" t="s">
        <v>237</v>
      </c>
      <c r="M7544" t="s">
        <v>379</v>
      </c>
      <c r="O7544" t="s">
        <v>264</v>
      </c>
      <c r="P7544">
        <v>2020</v>
      </c>
      <c r="Q7544">
        <v>0.51</v>
      </c>
    </row>
    <row r="7545" spans="1:17" x14ac:dyDescent="0.25">
      <c r="A7545" t="s">
        <v>528</v>
      </c>
      <c r="B7545" t="s">
        <v>529</v>
      </c>
      <c r="C7545" t="s">
        <v>509</v>
      </c>
      <c r="D7545" t="s">
        <v>361</v>
      </c>
      <c r="E7545" t="s">
        <v>525</v>
      </c>
      <c r="F7545" t="s">
        <v>187</v>
      </c>
      <c r="G7545" t="s">
        <v>188</v>
      </c>
      <c r="H7545" t="s">
        <v>339</v>
      </c>
      <c r="I7545" t="s">
        <v>4</v>
      </c>
      <c r="J7545" t="s">
        <v>235</v>
      </c>
      <c r="K7545" t="s">
        <v>328</v>
      </c>
      <c r="L7545" t="s">
        <v>237</v>
      </c>
      <c r="M7545" t="s">
        <v>379</v>
      </c>
      <c r="O7545" t="s">
        <v>265</v>
      </c>
      <c r="P7545">
        <v>2020</v>
      </c>
      <c r="Q7545">
        <v>0.76</v>
      </c>
    </row>
    <row r="7546" spans="1:17" x14ac:dyDescent="0.25">
      <c r="A7546" t="s">
        <v>528</v>
      </c>
      <c r="B7546" t="s">
        <v>529</v>
      </c>
      <c r="C7546" t="s">
        <v>509</v>
      </c>
      <c r="D7546" t="s">
        <v>361</v>
      </c>
      <c r="E7546" t="s">
        <v>525</v>
      </c>
      <c r="F7546" t="s">
        <v>187</v>
      </c>
      <c r="G7546" t="s">
        <v>188</v>
      </c>
      <c r="H7546" t="s">
        <v>339</v>
      </c>
      <c r="I7546" t="s">
        <v>4</v>
      </c>
      <c r="J7546" t="s">
        <v>235</v>
      </c>
      <c r="K7546" t="s">
        <v>328</v>
      </c>
      <c r="L7546" t="s">
        <v>237</v>
      </c>
      <c r="M7546" t="s">
        <v>379</v>
      </c>
      <c r="O7546" t="s">
        <v>194</v>
      </c>
      <c r="P7546">
        <v>2030</v>
      </c>
      <c r="Q7546">
        <v>0.66</v>
      </c>
    </row>
    <row r="7547" spans="1:17" x14ac:dyDescent="0.25">
      <c r="A7547" t="s">
        <v>528</v>
      </c>
      <c r="B7547" t="s">
        <v>529</v>
      </c>
      <c r="C7547" t="s">
        <v>509</v>
      </c>
      <c r="D7547" t="s">
        <v>361</v>
      </c>
      <c r="E7547" t="s">
        <v>525</v>
      </c>
      <c r="F7547" t="s">
        <v>187</v>
      </c>
      <c r="G7547" t="s">
        <v>188</v>
      </c>
      <c r="H7547" t="s">
        <v>339</v>
      </c>
      <c r="I7547" t="s">
        <v>4</v>
      </c>
      <c r="J7547" t="s">
        <v>235</v>
      </c>
      <c r="K7547" t="s">
        <v>328</v>
      </c>
      <c r="L7547" t="s">
        <v>237</v>
      </c>
      <c r="M7547" t="s">
        <v>379</v>
      </c>
      <c r="O7547" t="s">
        <v>194</v>
      </c>
      <c r="P7547">
        <v>2050</v>
      </c>
      <c r="Q7547">
        <v>0.66</v>
      </c>
    </row>
    <row r="7548" spans="1:17" x14ac:dyDescent="0.25">
      <c r="A7548" t="s">
        <v>528</v>
      </c>
      <c r="B7548" t="s">
        <v>529</v>
      </c>
      <c r="C7548" t="s">
        <v>509</v>
      </c>
      <c r="D7548" t="s">
        <v>361</v>
      </c>
      <c r="E7548" t="s">
        <v>525</v>
      </c>
      <c r="F7548" t="s">
        <v>187</v>
      </c>
      <c r="G7548" t="s">
        <v>188</v>
      </c>
      <c r="H7548" t="s">
        <v>339</v>
      </c>
      <c r="I7548" t="s">
        <v>4</v>
      </c>
      <c r="J7548" t="s">
        <v>235</v>
      </c>
      <c r="K7548" t="s">
        <v>328</v>
      </c>
      <c r="L7548" t="s">
        <v>237</v>
      </c>
      <c r="M7548" t="s">
        <v>379</v>
      </c>
      <c r="O7548" t="s">
        <v>264</v>
      </c>
      <c r="P7548">
        <v>2050</v>
      </c>
      <c r="Q7548">
        <v>0.45</v>
      </c>
    </row>
    <row r="7549" spans="1:17" x14ac:dyDescent="0.25">
      <c r="A7549" t="s">
        <v>528</v>
      </c>
      <c r="B7549" t="s">
        <v>529</v>
      </c>
      <c r="C7549" t="s">
        <v>509</v>
      </c>
      <c r="D7549" t="s">
        <v>361</v>
      </c>
      <c r="E7549" t="s">
        <v>525</v>
      </c>
      <c r="F7549" t="s">
        <v>187</v>
      </c>
      <c r="G7549" t="s">
        <v>188</v>
      </c>
      <c r="H7549" t="s">
        <v>339</v>
      </c>
      <c r="I7549" t="s">
        <v>4</v>
      </c>
      <c r="J7549" t="s">
        <v>235</v>
      </c>
      <c r="K7549" t="s">
        <v>328</v>
      </c>
      <c r="L7549" t="s">
        <v>237</v>
      </c>
      <c r="M7549" t="s">
        <v>379</v>
      </c>
      <c r="O7549" t="s">
        <v>265</v>
      </c>
      <c r="P7549">
        <v>2050</v>
      </c>
      <c r="Q7549">
        <v>0.82</v>
      </c>
    </row>
    <row r="7550" spans="1:17" x14ac:dyDescent="0.25">
      <c r="A7550" t="s">
        <v>528</v>
      </c>
      <c r="B7550" t="s">
        <v>529</v>
      </c>
      <c r="C7550" t="s">
        <v>509</v>
      </c>
      <c r="D7550" t="s">
        <v>361</v>
      </c>
      <c r="E7550" t="s">
        <v>525</v>
      </c>
      <c r="F7550" t="s">
        <v>187</v>
      </c>
      <c r="G7550" t="s">
        <v>188</v>
      </c>
      <c r="H7550" t="s">
        <v>429</v>
      </c>
      <c r="I7550" t="s">
        <v>240</v>
      </c>
      <c r="J7550" t="s">
        <v>288</v>
      </c>
      <c r="K7550" t="s">
        <v>430</v>
      </c>
      <c r="L7550" t="s">
        <v>237</v>
      </c>
      <c r="M7550" t="s">
        <v>368</v>
      </c>
      <c r="O7550" t="s">
        <v>194</v>
      </c>
      <c r="P7550">
        <v>2015</v>
      </c>
      <c r="Q7550">
        <v>0.70062500000000005</v>
      </c>
    </row>
    <row r="7551" spans="1:17" x14ac:dyDescent="0.25">
      <c r="A7551" t="s">
        <v>528</v>
      </c>
      <c r="B7551" t="s">
        <v>529</v>
      </c>
      <c r="C7551" t="s">
        <v>509</v>
      </c>
      <c r="D7551" t="s">
        <v>361</v>
      </c>
      <c r="E7551" t="s">
        <v>525</v>
      </c>
      <c r="F7551" t="s">
        <v>187</v>
      </c>
      <c r="G7551" t="s">
        <v>188</v>
      </c>
      <c r="H7551" t="s">
        <v>429</v>
      </c>
      <c r="I7551" t="s">
        <v>240</v>
      </c>
      <c r="J7551" t="s">
        <v>288</v>
      </c>
      <c r="K7551" t="s">
        <v>430</v>
      </c>
      <c r="L7551" t="s">
        <v>237</v>
      </c>
      <c r="M7551" t="s">
        <v>368</v>
      </c>
      <c r="O7551" t="s">
        <v>194</v>
      </c>
      <c r="P7551">
        <v>2020</v>
      </c>
      <c r="Q7551">
        <v>0.68328365800000002</v>
      </c>
    </row>
    <row r="7552" spans="1:17" x14ac:dyDescent="0.25">
      <c r="A7552" t="s">
        <v>528</v>
      </c>
      <c r="B7552" t="s">
        <v>529</v>
      </c>
      <c r="C7552" t="s">
        <v>509</v>
      </c>
      <c r="D7552" t="s">
        <v>361</v>
      </c>
      <c r="E7552" t="s">
        <v>525</v>
      </c>
      <c r="F7552" t="s">
        <v>187</v>
      </c>
      <c r="G7552" t="s">
        <v>188</v>
      </c>
      <c r="H7552" t="s">
        <v>429</v>
      </c>
      <c r="I7552" t="s">
        <v>240</v>
      </c>
      <c r="J7552" t="s">
        <v>288</v>
      </c>
      <c r="K7552" t="s">
        <v>430</v>
      </c>
      <c r="L7552" t="s">
        <v>237</v>
      </c>
      <c r="M7552" t="s">
        <v>368</v>
      </c>
      <c r="O7552" t="s">
        <v>264</v>
      </c>
      <c r="P7552">
        <v>2020</v>
      </c>
      <c r="Q7552">
        <v>0.55940624999999999</v>
      </c>
    </row>
    <row r="7553" spans="1:17" x14ac:dyDescent="0.25">
      <c r="A7553" t="s">
        <v>528</v>
      </c>
      <c r="B7553" t="s">
        <v>529</v>
      </c>
      <c r="C7553" t="s">
        <v>509</v>
      </c>
      <c r="D7553" t="s">
        <v>361</v>
      </c>
      <c r="E7553" t="s">
        <v>525</v>
      </c>
      <c r="F7553" t="s">
        <v>187</v>
      </c>
      <c r="G7553" t="s">
        <v>188</v>
      </c>
      <c r="H7553" t="s">
        <v>429</v>
      </c>
      <c r="I7553" t="s">
        <v>240</v>
      </c>
      <c r="J7553" t="s">
        <v>288</v>
      </c>
      <c r="K7553" t="s">
        <v>430</v>
      </c>
      <c r="L7553" t="s">
        <v>237</v>
      </c>
      <c r="M7553" t="s">
        <v>368</v>
      </c>
      <c r="O7553" t="s">
        <v>265</v>
      </c>
      <c r="P7553">
        <v>2020</v>
      </c>
      <c r="Q7553">
        <v>0.83571874999999995</v>
      </c>
    </row>
    <row r="7554" spans="1:17" x14ac:dyDescent="0.25">
      <c r="A7554" t="s">
        <v>528</v>
      </c>
      <c r="B7554" t="s">
        <v>529</v>
      </c>
      <c r="C7554" t="s">
        <v>509</v>
      </c>
      <c r="D7554" t="s">
        <v>361</v>
      </c>
      <c r="E7554" t="s">
        <v>525</v>
      </c>
      <c r="F7554" t="s">
        <v>187</v>
      </c>
      <c r="G7554" t="s">
        <v>188</v>
      </c>
      <c r="H7554" t="s">
        <v>429</v>
      </c>
      <c r="I7554" t="s">
        <v>240</v>
      </c>
      <c r="J7554" t="s">
        <v>288</v>
      </c>
      <c r="K7554" t="s">
        <v>430</v>
      </c>
      <c r="L7554" t="s">
        <v>237</v>
      </c>
      <c r="M7554" t="s">
        <v>368</v>
      </c>
      <c r="O7554" t="s">
        <v>194</v>
      </c>
      <c r="P7554">
        <v>2030</v>
      </c>
      <c r="Q7554">
        <v>0.64987800900000003</v>
      </c>
    </row>
    <row r="7555" spans="1:17" x14ac:dyDescent="0.25">
      <c r="A7555" t="s">
        <v>528</v>
      </c>
      <c r="B7555" t="s">
        <v>529</v>
      </c>
      <c r="C7555" t="s">
        <v>509</v>
      </c>
      <c r="D7555" t="s">
        <v>361</v>
      </c>
      <c r="E7555" t="s">
        <v>525</v>
      </c>
      <c r="F7555" t="s">
        <v>187</v>
      </c>
      <c r="G7555" t="s">
        <v>188</v>
      </c>
      <c r="H7555" t="s">
        <v>429</v>
      </c>
      <c r="I7555" t="s">
        <v>240</v>
      </c>
      <c r="J7555" t="s">
        <v>288</v>
      </c>
      <c r="K7555" t="s">
        <v>430</v>
      </c>
      <c r="L7555" t="s">
        <v>237</v>
      </c>
      <c r="M7555" t="s">
        <v>368</v>
      </c>
      <c r="O7555" t="s">
        <v>194</v>
      </c>
      <c r="P7555">
        <v>2050</v>
      </c>
      <c r="Q7555">
        <v>0.61788645799999997</v>
      </c>
    </row>
    <row r="7556" spans="1:17" x14ac:dyDescent="0.25">
      <c r="A7556" t="s">
        <v>528</v>
      </c>
      <c r="B7556" t="s">
        <v>529</v>
      </c>
      <c r="C7556" t="s">
        <v>509</v>
      </c>
      <c r="D7556" t="s">
        <v>361</v>
      </c>
      <c r="E7556" t="s">
        <v>525</v>
      </c>
      <c r="F7556" t="s">
        <v>187</v>
      </c>
      <c r="G7556" t="s">
        <v>188</v>
      </c>
      <c r="H7556" t="s">
        <v>429</v>
      </c>
      <c r="I7556" t="s">
        <v>240</v>
      </c>
      <c r="J7556" t="s">
        <v>288</v>
      </c>
      <c r="K7556" t="s">
        <v>430</v>
      </c>
      <c r="L7556" t="s">
        <v>237</v>
      </c>
      <c r="M7556" t="s">
        <v>368</v>
      </c>
      <c r="O7556" t="s">
        <v>264</v>
      </c>
      <c r="P7556">
        <v>2050</v>
      </c>
      <c r="Q7556">
        <v>0.48784224599999998</v>
      </c>
    </row>
    <row r="7557" spans="1:17" x14ac:dyDescent="0.25">
      <c r="A7557" t="s">
        <v>528</v>
      </c>
      <c r="B7557" t="s">
        <v>529</v>
      </c>
      <c r="C7557" t="s">
        <v>509</v>
      </c>
      <c r="D7557" t="s">
        <v>361</v>
      </c>
      <c r="E7557" t="s">
        <v>525</v>
      </c>
      <c r="F7557" t="s">
        <v>187</v>
      </c>
      <c r="G7557" t="s">
        <v>188</v>
      </c>
      <c r="H7557" t="s">
        <v>429</v>
      </c>
      <c r="I7557" t="s">
        <v>240</v>
      </c>
      <c r="J7557" t="s">
        <v>288</v>
      </c>
      <c r="K7557" t="s">
        <v>430</v>
      </c>
      <c r="L7557" t="s">
        <v>237</v>
      </c>
      <c r="M7557" t="s">
        <v>368</v>
      </c>
      <c r="O7557" t="s">
        <v>265</v>
      </c>
      <c r="P7557">
        <v>2050</v>
      </c>
      <c r="Q7557">
        <v>0.84234751100000005</v>
      </c>
    </row>
    <row r="7558" spans="1:17" x14ac:dyDescent="0.25">
      <c r="A7558" t="s">
        <v>530</v>
      </c>
      <c r="B7558" t="s">
        <v>531</v>
      </c>
      <c r="C7558" t="s">
        <v>509</v>
      </c>
      <c r="D7558" t="s">
        <v>361</v>
      </c>
      <c r="E7558" t="s">
        <v>525</v>
      </c>
      <c r="F7558" t="s">
        <v>348</v>
      </c>
      <c r="G7558" t="s">
        <v>195</v>
      </c>
      <c r="H7558" t="s">
        <v>417</v>
      </c>
      <c r="I7558" t="s">
        <v>418</v>
      </c>
      <c r="J7558" t="s">
        <v>419</v>
      </c>
      <c r="K7558" t="s">
        <v>191</v>
      </c>
      <c r="N7558" t="s">
        <v>206</v>
      </c>
      <c r="O7558" t="s">
        <v>194</v>
      </c>
      <c r="P7558">
        <v>2015</v>
      </c>
      <c r="Q7558">
        <v>2.3732227001889601E-2</v>
      </c>
    </row>
    <row r="7559" spans="1:17" x14ac:dyDescent="0.25">
      <c r="A7559" t="s">
        <v>530</v>
      </c>
      <c r="B7559" t="s">
        <v>531</v>
      </c>
      <c r="C7559" t="s">
        <v>509</v>
      </c>
      <c r="D7559" t="s">
        <v>361</v>
      </c>
      <c r="E7559" t="s">
        <v>525</v>
      </c>
      <c r="F7559" t="s">
        <v>348</v>
      </c>
      <c r="G7559" t="s">
        <v>195</v>
      </c>
      <c r="H7559" t="s">
        <v>417</v>
      </c>
      <c r="I7559" t="s">
        <v>418</v>
      </c>
      <c r="J7559" t="s">
        <v>419</v>
      </c>
      <c r="K7559" t="s">
        <v>191</v>
      </c>
      <c r="N7559" t="s">
        <v>206</v>
      </c>
      <c r="O7559" t="s">
        <v>194</v>
      </c>
      <c r="P7559">
        <v>2020</v>
      </c>
      <c r="Q7559">
        <v>2.3732227001889601E-2</v>
      </c>
    </row>
    <row r="7560" spans="1:17" x14ac:dyDescent="0.25">
      <c r="A7560" t="s">
        <v>530</v>
      </c>
      <c r="B7560" t="s">
        <v>531</v>
      </c>
      <c r="C7560" t="s">
        <v>509</v>
      </c>
      <c r="D7560" t="s">
        <v>361</v>
      </c>
      <c r="E7560" t="s">
        <v>525</v>
      </c>
      <c r="F7560" t="s">
        <v>348</v>
      </c>
      <c r="G7560" t="s">
        <v>195</v>
      </c>
      <c r="H7560" t="s">
        <v>417</v>
      </c>
      <c r="I7560" t="s">
        <v>418</v>
      </c>
      <c r="J7560" t="s">
        <v>419</v>
      </c>
      <c r="K7560" t="s">
        <v>191</v>
      </c>
      <c r="N7560" t="s">
        <v>206</v>
      </c>
      <c r="O7560" t="s">
        <v>264</v>
      </c>
      <c r="P7560">
        <v>2020</v>
      </c>
      <c r="Q7560">
        <v>1.8068218980766999E-2</v>
      </c>
    </row>
    <row r="7561" spans="1:17" x14ac:dyDescent="0.25">
      <c r="A7561" t="s">
        <v>530</v>
      </c>
      <c r="B7561" t="s">
        <v>531</v>
      </c>
      <c r="C7561" t="s">
        <v>509</v>
      </c>
      <c r="D7561" t="s">
        <v>361</v>
      </c>
      <c r="E7561" t="s">
        <v>525</v>
      </c>
      <c r="F7561" t="s">
        <v>348</v>
      </c>
      <c r="G7561" t="s">
        <v>195</v>
      </c>
      <c r="H7561" t="s">
        <v>417</v>
      </c>
      <c r="I7561" t="s">
        <v>418</v>
      </c>
      <c r="J7561" t="s">
        <v>419</v>
      </c>
      <c r="K7561" t="s">
        <v>191</v>
      </c>
      <c r="N7561" t="s">
        <v>206</v>
      </c>
      <c r="O7561" t="s">
        <v>265</v>
      </c>
      <c r="P7561">
        <v>2020</v>
      </c>
      <c r="Q7561">
        <v>2.5941188740924E-2</v>
      </c>
    </row>
    <row r="7562" spans="1:17" x14ac:dyDescent="0.25">
      <c r="A7562" t="s">
        <v>530</v>
      </c>
      <c r="B7562" t="s">
        <v>531</v>
      </c>
      <c r="C7562" t="s">
        <v>509</v>
      </c>
      <c r="D7562" t="s">
        <v>361</v>
      </c>
      <c r="E7562" t="s">
        <v>525</v>
      </c>
      <c r="F7562" t="s">
        <v>348</v>
      </c>
      <c r="G7562" t="s">
        <v>195</v>
      </c>
      <c r="H7562" t="s">
        <v>417</v>
      </c>
      <c r="I7562" t="s">
        <v>418</v>
      </c>
      <c r="J7562" t="s">
        <v>419</v>
      </c>
      <c r="K7562" t="s">
        <v>191</v>
      </c>
      <c r="N7562" t="s">
        <v>206</v>
      </c>
      <c r="O7562" t="s">
        <v>194</v>
      </c>
      <c r="P7562">
        <v>2030</v>
      </c>
      <c r="Q7562">
        <v>2.3740758301855298E-2</v>
      </c>
    </row>
    <row r="7563" spans="1:17" x14ac:dyDescent="0.25">
      <c r="A7563" t="s">
        <v>530</v>
      </c>
      <c r="B7563" t="s">
        <v>531</v>
      </c>
      <c r="C7563" t="s">
        <v>509</v>
      </c>
      <c r="D7563" t="s">
        <v>361</v>
      </c>
      <c r="E7563" t="s">
        <v>525</v>
      </c>
      <c r="F7563" t="s">
        <v>348</v>
      </c>
      <c r="G7563" t="s">
        <v>195</v>
      </c>
      <c r="H7563" t="s">
        <v>417</v>
      </c>
      <c r="I7563" t="s">
        <v>418</v>
      </c>
      <c r="J7563" t="s">
        <v>419</v>
      </c>
      <c r="K7563" t="s">
        <v>191</v>
      </c>
      <c r="N7563" t="s">
        <v>206</v>
      </c>
      <c r="O7563" t="s">
        <v>194</v>
      </c>
      <c r="P7563">
        <v>2050</v>
      </c>
      <c r="Q7563">
        <v>2.3698292483678399E-2</v>
      </c>
    </row>
    <row r="7564" spans="1:17" x14ac:dyDescent="0.25">
      <c r="A7564" t="s">
        <v>530</v>
      </c>
      <c r="B7564" t="s">
        <v>531</v>
      </c>
      <c r="C7564" t="s">
        <v>509</v>
      </c>
      <c r="D7564" t="s">
        <v>361</v>
      </c>
      <c r="E7564" t="s">
        <v>525</v>
      </c>
      <c r="F7564" t="s">
        <v>348</v>
      </c>
      <c r="G7564" t="s">
        <v>195</v>
      </c>
      <c r="H7564" t="s">
        <v>417</v>
      </c>
      <c r="I7564" t="s">
        <v>418</v>
      </c>
      <c r="J7564" t="s">
        <v>419</v>
      </c>
      <c r="K7564" t="s">
        <v>191</v>
      </c>
      <c r="N7564" t="s">
        <v>206</v>
      </c>
      <c r="O7564" t="s">
        <v>264</v>
      </c>
      <c r="P7564">
        <v>2050</v>
      </c>
      <c r="Q7564">
        <v>1.4427635098635001E-2</v>
      </c>
    </row>
    <row r="7565" spans="1:17" x14ac:dyDescent="0.25">
      <c r="A7565" t="s">
        <v>530</v>
      </c>
      <c r="B7565" t="s">
        <v>531</v>
      </c>
      <c r="C7565" t="s">
        <v>509</v>
      </c>
      <c r="D7565" t="s">
        <v>361</v>
      </c>
      <c r="E7565" t="s">
        <v>525</v>
      </c>
      <c r="F7565" t="s">
        <v>348</v>
      </c>
      <c r="G7565" t="s">
        <v>195</v>
      </c>
      <c r="H7565" t="s">
        <v>417</v>
      </c>
      <c r="I7565" t="s">
        <v>418</v>
      </c>
      <c r="J7565" t="s">
        <v>419</v>
      </c>
      <c r="K7565" t="s">
        <v>191</v>
      </c>
      <c r="N7565" t="s">
        <v>206</v>
      </c>
      <c r="O7565" t="s">
        <v>265</v>
      </c>
      <c r="P7565">
        <v>2050</v>
      </c>
      <c r="Q7565">
        <v>2.59017739041239E-2</v>
      </c>
    </row>
    <row r="7566" spans="1:17" x14ac:dyDescent="0.25">
      <c r="A7566" t="s">
        <v>530</v>
      </c>
      <c r="B7566" t="s">
        <v>531</v>
      </c>
      <c r="C7566" t="s">
        <v>509</v>
      </c>
      <c r="D7566" t="s">
        <v>361</v>
      </c>
      <c r="E7566" t="s">
        <v>525</v>
      </c>
      <c r="F7566" t="s">
        <v>348</v>
      </c>
      <c r="G7566" t="s">
        <v>195</v>
      </c>
      <c r="H7566" t="s">
        <v>421</v>
      </c>
      <c r="I7566" t="s">
        <v>197</v>
      </c>
      <c r="J7566" t="s">
        <v>422</v>
      </c>
      <c r="O7566" t="s">
        <v>194</v>
      </c>
      <c r="P7566">
        <v>2015</v>
      </c>
      <c r="Q7566">
        <v>0.178186015</v>
      </c>
    </row>
    <row r="7567" spans="1:17" x14ac:dyDescent="0.25">
      <c r="A7567" t="s">
        <v>530</v>
      </c>
      <c r="B7567" t="s">
        <v>531</v>
      </c>
      <c r="C7567" t="s">
        <v>509</v>
      </c>
      <c r="D7567" t="s">
        <v>361</v>
      </c>
      <c r="E7567" t="s">
        <v>525</v>
      </c>
      <c r="F7567" t="s">
        <v>348</v>
      </c>
      <c r="G7567" t="s">
        <v>195</v>
      </c>
      <c r="H7567" t="s">
        <v>421</v>
      </c>
      <c r="I7567" t="s">
        <v>197</v>
      </c>
      <c r="J7567" t="s">
        <v>422</v>
      </c>
      <c r="O7567" t="s">
        <v>194</v>
      </c>
      <c r="P7567">
        <v>2020</v>
      </c>
      <c r="Q7567">
        <v>0.178186015</v>
      </c>
    </row>
    <row r="7568" spans="1:17" x14ac:dyDescent="0.25">
      <c r="A7568" t="s">
        <v>530</v>
      </c>
      <c r="B7568" t="s">
        <v>531</v>
      </c>
      <c r="C7568" t="s">
        <v>509</v>
      </c>
      <c r="D7568" t="s">
        <v>361</v>
      </c>
      <c r="E7568" t="s">
        <v>525</v>
      </c>
      <c r="F7568" t="s">
        <v>348</v>
      </c>
      <c r="G7568" t="s">
        <v>195</v>
      </c>
      <c r="H7568" t="s">
        <v>421</v>
      </c>
      <c r="I7568" t="s">
        <v>197</v>
      </c>
      <c r="J7568" t="s">
        <v>422</v>
      </c>
      <c r="O7568" t="s">
        <v>264</v>
      </c>
      <c r="P7568">
        <v>2020</v>
      </c>
      <c r="Q7568">
        <v>0.17348112299999999</v>
      </c>
    </row>
    <row r="7569" spans="1:17" x14ac:dyDescent="0.25">
      <c r="A7569" t="s">
        <v>530</v>
      </c>
      <c r="B7569" t="s">
        <v>531</v>
      </c>
      <c r="C7569" t="s">
        <v>509</v>
      </c>
      <c r="D7569" t="s">
        <v>361</v>
      </c>
      <c r="E7569" t="s">
        <v>525</v>
      </c>
      <c r="F7569" t="s">
        <v>348</v>
      </c>
      <c r="G7569" t="s">
        <v>195</v>
      </c>
      <c r="H7569" t="s">
        <v>421</v>
      </c>
      <c r="I7569" t="s">
        <v>197</v>
      </c>
      <c r="J7569" t="s">
        <v>422</v>
      </c>
      <c r="O7569" t="s">
        <v>265</v>
      </c>
      <c r="P7569">
        <v>2020</v>
      </c>
      <c r="Q7569">
        <v>0.180339581</v>
      </c>
    </row>
    <row r="7570" spans="1:17" x14ac:dyDescent="0.25">
      <c r="A7570" t="s">
        <v>530</v>
      </c>
      <c r="B7570" t="s">
        <v>531</v>
      </c>
      <c r="C7570" t="s">
        <v>509</v>
      </c>
      <c r="D7570" t="s">
        <v>361</v>
      </c>
      <c r="E7570" t="s">
        <v>525</v>
      </c>
      <c r="F7570" t="s">
        <v>348</v>
      </c>
      <c r="G7570" t="s">
        <v>195</v>
      </c>
      <c r="H7570" t="s">
        <v>421</v>
      </c>
      <c r="I7570" t="s">
        <v>197</v>
      </c>
      <c r="J7570" t="s">
        <v>422</v>
      </c>
      <c r="O7570" t="s">
        <v>194</v>
      </c>
      <c r="P7570">
        <v>2030</v>
      </c>
      <c r="Q7570">
        <v>0.178854599</v>
      </c>
    </row>
    <row r="7571" spans="1:17" x14ac:dyDescent="0.25">
      <c r="A7571" t="s">
        <v>530</v>
      </c>
      <c r="B7571" t="s">
        <v>531</v>
      </c>
      <c r="C7571" t="s">
        <v>509</v>
      </c>
      <c r="D7571" t="s">
        <v>361</v>
      </c>
      <c r="E7571" t="s">
        <v>525</v>
      </c>
      <c r="F7571" t="s">
        <v>348</v>
      </c>
      <c r="G7571" t="s">
        <v>195</v>
      </c>
      <c r="H7571" t="s">
        <v>421</v>
      </c>
      <c r="I7571" t="s">
        <v>197</v>
      </c>
      <c r="J7571" t="s">
        <v>422</v>
      </c>
      <c r="O7571" t="s">
        <v>194</v>
      </c>
      <c r="P7571">
        <v>2050</v>
      </c>
      <c r="Q7571">
        <v>0.175534461</v>
      </c>
    </row>
    <row r="7572" spans="1:17" x14ac:dyDescent="0.25">
      <c r="A7572" t="s">
        <v>530</v>
      </c>
      <c r="B7572" t="s">
        <v>531</v>
      </c>
      <c r="C7572" t="s">
        <v>509</v>
      </c>
      <c r="D7572" t="s">
        <v>361</v>
      </c>
      <c r="E7572" t="s">
        <v>525</v>
      </c>
      <c r="F7572" t="s">
        <v>348</v>
      </c>
      <c r="G7572" t="s">
        <v>195</v>
      </c>
      <c r="H7572" t="s">
        <v>421</v>
      </c>
      <c r="I7572" t="s">
        <v>197</v>
      </c>
      <c r="J7572" t="s">
        <v>422</v>
      </c>
      <c r="O7572" t="s">
        <v>264</v>
      </c>
      <c r="P7572">
        <v>2050</v>
      </c>
      <c r="Q7572">
        <v>0.17011786400000001</v>
      </c>
    </row>
    <row r="7573" spans="1:17" x14ac:dyDescent="0.25">
      <c r="A7573" t="s">
        <v>530</v>
      </c>
      <c r="B7573" t="s">
        <v>531</v>
      </c>
      <c r="C7573" t="s">
        <v>509</v>
      </c>
      <c r="D7573" t="s">
        <v>361</v>
      </c>
      <c r="E7573" t="s">
        <v>525</v>
      </c>
      <c r="F7573" t="s">
        <v>348</v>
      </c>
      <c r="G7573" t="s">
        <v>195</v>
      </c>
      <c r="H7573" t="s">
        <v>421</v>
      </c>
      <c r="I7573" t="s">
        <v>197</v>
      </c>
      <c r="J7573" t="s">
        <v>422</v>
      </c>
      <c r="O7573" t="s">
        <v>265</v>
      </c>
      <c r="P7573">
        <v>2050</v>
      </c>
      <c r="Q7573">
        <v>0.177420628</v>
      </c>
    </row>
    <row r="7574" spans="1:17" x14ac:dyDescent="0.25">
      <c r="A7574" t="s">
        <v>530</v>
      </c>
      <c r="B7574" t="s">
        <v>531</v>
      </c>
      <c r="C7574" t="s">
        <v>509</v>
      </c>
      <c r="D7574" t="s">
        <v>361</v>
      </c>
      <c r="E7574" t="s">
        <v>525</v>
      </c>
      <c r="F7574" t="s">
        <v>348</v>
      </c>
      <c r="G7574" t="s">
        <v>195</v>
      </c>
      <c r="H7574" t="s">
        <v>200</v>
      </c>
      <c r="I7574" t="s">
        <v>201</v>
      </c>
      <c r="K7574" t="s">
        <v>202</v>
      </c>
      <c r="N7574" t="s">
        <v>206</v>
      </c>
      <c r="O7574" t="s">
        <v>194</v>
      </c>
      <c r="P7574">
        <v>2015</v>
      </c>
      <c r="Q7574">
        <v>1</v>
      </c>
    </row>
    <row r="7575" spans="1:17" x14ac:dyDescent="0.25">
      <c r="A7575" t="s">
        <v>530</v>
      </c>
      <c r="B7575" t="s">
        <v>531</v>
      </c>
      <c r="C7575" t="s">
        <v>509</v>
      </c>
      <c r="D7575" t="s">
        <v>361</v>
      </c>
      <c r="E7575" t="s">
        <v>525</v>
      </c>
      <c r="F7575" t="s">
        <v>348</v>
      </c>
      <c r="G7575" t="s">
        <v>195</v>
      </c>
      <c r="H7575" t="s">
        <v>200</v>
      </c>
      <c r="I7575" t="s">
        <v>201</v>
      </c>
      <c r="K7575" t="s">
        <v>202</v>
      </c>
      <c r="N7575" t="s">
        <v>206</v>
      </c>
      <c r="O7575" t="s">
        <v>194</v>
      </c>
      <c r="P7575">
        <v>2020</v>
      </c>
      <c r="Q7575">
        <v>1</v>
      </c>
    </row>
    <row r="7576" spans="1:17" x14ac:dyDescent="0.25">
      <c r="A7576" t="s">
        <v>530</v>
      </c>
      <c r="B7576" t="s">
        <v>531</v>
      </c>
      <c r="C7576" t="s">
        <v>509</v>
      </c>
      <c r="D7576" t="s">
        <v>361</v>
      </c>
      <c r="E7576" t="s">
        <v>525</v>
      </c>
      <c r="F7576" t="s">
        <v>348</v>
      </c>
      <c r="G7576" t="s">
        <v>195</v>
      </c>
      <c r="H7576" t="s">
        <v>200</v>
      </c>
      <c r="I7576" t="s">
        <v>201</v>
      </c>
      <c r="K7576" t="s">
        <v>202</v>
      </c>
      <c r="N7576" t="s">
        <v>206</v>
      </c>
      <c r="O7576" t="s">
        <v>264</v>
      </c>
      <c r="P7576">
        <v>2020</v>
      </c>
      <c r="Q7576">
        <v>0.5</v>
      </c>
    </row>
    <row r="7577" spans="1:17" x14ac:dyDescent="0.25">
      <c r="A7577" t="s">
        <v>530</v>
      </c>
      <c r="B7577" t="s">
        <v>531</v>
      </c>
      <c r="C7577" t="s">
        <v>509</v>
      </c>
      <c r="D7577" t="s">
        <v>361</v>
      </c>
      <c r="E7577" t="s">
        <v>525</v>
      </c>
      <c r="F7577" t="s">
        <v>348</v>
      </c>
      <c r="G7577" t="s">
        <v>195</v>
      </c>
      <c r="H7577" t="s">
        <v>200</v>
      </c>
      <c r="I7577" t="s">
        <v>201</v>
      </c>
      <c r="K7577" t="s">
        <v>202</v>
      </c>
      <c r="N7577" t="s">
        <v>206</v>
      </c>
      <c r="O7577" t="s">
        <v>265</v>
      </c>
      <c r="P7577">
        <v>2020</v>
      </c>
      <c r="Q7577">
        <v>1.5</v>
      </c>
    </row>
    <row r="7578" spans="1:17" x14ac:dyDescent="0.25">
      <c r="A7578" t="s">
        <v>530</v>
      </c>
      <c r="B7578" t="s">
        <v>531</v>
      </c>
      <c r="C7578" t="s">
        <v>509</v>
      </c>
      <c r="D7578" t="s">
        <v>361</v>
      </c>
      <c r="E7578" t="s">
        <v>525</v>
      </c>
      <c r="F7578" t="s">
        <v>348</v>
      </c>
      <c r="G7578" t="s">
        <v>195</v>
      </c>
      <c r="H7578" t="s">
        <v>200</v>
      </c>
      <c r="I7578" t="s">
        <v>201</v>
      </c>
      <c r="K7578" t="s">
        <v>202</v>
      </c>
      <c r="N7578" t="s">
        <v>206</v>
      </c>
      <c r="O7578" t="s">
        <v>194</v>
      </c>
      <c r="P7578">
        <v>2030</v>
      </c>
      <c r="Q7578">
        <v>1</v>
      </c>
    </row>
    <row r="7579" spans="1:17" x14ac:dyDescent="0.25">
      <c r="A7579" t="s">
        <v>530</v>
      </c>
      <c r="B7579" t="s">
        <v>531</v>
      </c>
      <c r="C7579" t="s">
        <v>509</v>
      </c>
      <c r="D7579" t="s">
        <v>361</v>
      </c>
      <c r="E7579" t="s">
        <v>525</v>
      </c>
      <c r="F7579" t="s">
        <v>348</v>
      </c>
      <c r="G7579" t="s">
        <v>195</v>
      </c>
      <c r="H7579" t="s">
        <v>200</v>
      </c>
      <c r="I7579" t="s">
        <v>201</v>
      </c>
      <c r="K7579" t="s">
        <v>202</v>
      </c>
      <c r="N7579" t="s">
        <v>206</v>
      </c>
      <c r="O7579" t="s">
        <v>194</v>
      </c>
      <c r="P7579">
        <v>2050</v>
      </c>
      <c r="Q7579">
        <v>1</v>
      </c>
    </row>
    <row r="7580" spans="1:17" x14ac:dyDescent="0.25">
      <c r="A7580" t="s">
        <v>530</v>
      </c>
      <c r="B7580" t="s">
        <v>531</v>
      </c>
      <c r="C7580" t="s">
        <v>509</v>
      </c>
      <c r="D7580" t="s">
        <v>361</v>
      </c>
      <c r="E7580" t="s">
        <v>525</v>
      </c>
      <c r="F7580" t="s">
        <v>348</v>
      </c>
      <c r="G7580" t="s">
        <v>195</v>
      </c>
      <c r="H7580" t="s">
        <v>200</v>
      </c>
      <c r="I7580" t="s">
        <v>201</v>
      </c>
      <c r="K7580" t="s">
        <v>202</v>
      </c>
      <c r="N7580" t="s">
        <v>206</v>
      </c>
      <c r="O7580" t="s">
        <v>264</v>
      </c>
      <c r="P7580">
        <v>2050</v>
      </c>
      <c r="Q7580">
        <v>0.5</v>
      </c>
    </row>
    <row r="7581" spans="1:17" x14ac:dyDescent="0.25">
      <c r="A7581" t="s">
        <v>530</v>
      </c>
      <c r="B7581" t="s">
        <v>531</v>
      </c>
      <c r="C7581" t="s">
        <v>509</v>
      </c>
      <c r="D7581" t="s">
        <v>361</v>
      </c>
      <c r="E7581" t="s">
        <v>525</v>
      </c>
      <c r="F7581" t="s">
        <v>348</v>
      </c>
      <c r="G7581" t="s">
        <v>195</v>
      </c>
      <c r="H7581" t="s">
        <v>200</v>
      </c>
      <c r="I7581" t="s">
        <v>201</v>
      </c>
      <c r="K7581" t="s">
        <v>202</v>
      </c>
      <c r="N7581" t="s">
        <v>206</v>
      </c>
      <c r="O7581" t="s">
        <v>265</v>
      </c>
      <c r="P7581">
        <v>2050</v>
      </c>
      <c r="Q7581">
        <v>1.5</v>
      </c>
    </row>
    <row r="7582" spans="1:17" x14ac:dyDescent="0.25">
      <c r="A7582" t="s">
        <v>530</v>
      </c>
      <c r="B7582" t="s">
        <v>531</v>
      </c>
      <c r="C7582" t="s">
        <v>509</v>
      </c>
      <c r="D7582" t="s">
        <v>361</v>
      </c>
      <c r="E7582" t="s">
        <v>525</v>
      </c>
      <c r="F7582" t="s">
        <v>348</v>
      </c>
      <c r="G7582" t="s">
        <v>195</v>
      </c>
      <c r="H7582" t="s">
        <v>423</v>
      </c>
      <c r="I7582" t="s">
        <v>205</v>
      </c>
      <c r="J7582" t="s">
        <v>422</v>
      </c>
      <c r="M7582" t="s">
        <v>371</v>
      </c>
      <c r="O7582" t="s">
        <v>194</v>
      </c>
      <c r="P7582">
        <v>2015</v>
      </c>
      <c r="Q7582">
        <v>1</v>
      </c>
    </row>
    <row r="7583" spans="1:17" x14ac:dyDescent="0.25">
      <c r="A7583" t="s">
        <v>530</v>
      </c>
      <c r="B7583" t="s">
        <v>531</v>
      </c>
      <c r="C7583" t="s">
        <v>509</v>
      </c>
      <c r="D7583" t="s">
        <v>361</v>
      </c>
      <c r="E7583" t="s">
        <v>525</v>
      </c>
      <c r="F7583" t="s">
        <v>348</v>
      </c>
      <c r="G7583" t="s">
        <v>195</v>
      </c>
      <c r="H7583" t="s">
        <v>423</v>
      </c>
      <c r="I7583" t="s">
        <v>205</v>
      </c>
      <c r="J7583" t="s">
        <v>422</v>
      </c>
      <c r="M7583" t="s">
        <v>371</v>
      </c>
      <c r="O7583" t="s">
        <v>194</v>
      </c>
      <c r="P7583">
        <v>2020</v>
      </c>
      <c r="Q7583">
        <v>1</v>
      </c>
    </row>
    <row r="7584" spans="1:17" x14ac:dyDescent="0.25">
      <c r="A7584" t="s">
        <v>530</v>
      </c>
      <c r="B7584" t="s">
        <v>531</v>
      </c>
      <c r="C7584" t="s">
        <v>509</v>
      </c>
      <c r="D7584" t="s">
        <v>361</v>
      </c>
      <c r="E7584" t="s">
        <v>525</v>
      </c>
      <c r="F7584" t="s">
        <v>348</v>
      </c>
      <c r="G7584" t="s">
        <v>195</v>
      </c>
      <c r="H7584" t="s">
        <v>423</v>
      </c>
      <c r="I7584" t="s">
        <v>205</v>
      </c>
      <c r="J7584" t="s">
        <v>422</v>
      </c>
      <c r="M7584" t="s">
        <v>371</v>
      </c>
      <c r="O7584" t="s">
        <v>264</v>
      </c>
      <c r="P7584">
        <v>2020</v>
      </c>
      <c r="Q7584">
        <v>1</v>
      </c>
    </row>
    <row r="7585" spans="1:17" x14ac:dyDescent="0.25">
      <c r="A7585" t="s">
        <v>530</v>
      </c>
      <c r="B7585" t="s">
        <v>531</v>
      </c>
      <c r="C7585" t="s">
        <v>509</v>
      </c>
      <c r="D7585" t="s">
        <v>361</v>
      </c>
      <c r="E7585" t="s">
        <v>525</v>
      </c>
      <c r="F7585" t="s">
        <v>348</v>
      </c>
      <c r="G7585" t="s">
        <v>195</v>
      </c>
      <c r="H7585" t="s">
        <v>423</v>
      </c>
      <c r="I7585" t="s">
        <v>205</v>
      </c>
      <c r="J7585" t="s">
        <v>422</v>
      </c>
      <c r="M7585" t="s">
        <v>371</v>
      </c>
      <c r="O7585" t="s">
        <v>265</v>
      </c>
      <c r="P7585">
        <v>2020</v>
      </c>
      <c r="Q7585">
        <v>1</v>
      </c>
    </row>
    <row r="7586" spans="1:17" x14ac:dyDescent="0.25">
      <c r="A7586" t="s">
        <v>530</v>
      </c>
      <c r="B7586" t="s">
        <v>531</v>
      </c>
      <c r="C7586" t="s">
        <v>509</v>
      </c>
      <c r="D7586" t="s">
        <v>361</v>
      </c>
      <c r="E7586" t="s">
        <v>525</v>
      </c>
      <c r="F7586" t="s">
        <v>348</v>
      </c>
      <c r="G7586" t="s">
        <v>195</v>
      </c>
      <c r="H7586" t="s">
        <v>423</v>
      </c>
      <c r="I7586" t="s">
        <v>205</v>
      </c>
      <c r="J7586" t="s">
        <v>422</v>
      </c>
      <c r="M7586" t="s">
        <v>371</v>
      </c>
      <c r="O7586" t="s">
        <v>194</v>
      </c>
      <c r="P7586">
        <v>2030</v>
      </c>
      <c r="Q7586">
        <v>1</v>
      </c>
    </row>
    <row r="7587" spans="1:17" x14ac:dyDescent="0.25">
      <c r="A7587" t="s">
        <v>530</v>
      </c>
      <c r="B7587" t="s">
        <v>531</v>
      </c>
      <c r="C7587" t="s">
        <v>509</v>
      </c>
      <c r="D7587" t="s">
        <v>361</v>
      </c>
      <c r="E7587" t="s">
        <v>525</v>
      </c>
      <c r="F7587" t="s">
        <v>348</v>
      </c>
      <c r="G7587" t="s">
        <v>195</v>
      </c>
      <c r="H7587" t="s">
        <v>423</v>
      </c>
      <c r="I7587" t="s">
        <v>205</v>
      </c>
      <c r="J7587" t="s">
        <v>422</v>
      </c>
      <c r="M7587" t="s">
        <v>371</v>
      </c>
      <c r="O7587" t="s">
        <v>194</v>
      </c>
      <c r="P7587">
        <v>2050</v>
      </c>
      <c r="Q7587">
        <v>1</v>
      </c>
    </row>
    <row r="7588" spans="1:17" x14ac:dyDescent="0.25">
      <c r="A7588" t="s">
        <v>530</v>
      </c>
      <c r="B7588" t="s">
        <v>531</v>
      </c>
      <c r="C7588" t="s">
        <v>509</v>
      </c>
      <c r="D7588" t="s">
        <v>361</v>
      </c>
      <c r="E7588" t="s">
        <v>525</v>
      </c>
      <c r="F7588" t="s">
        <v>348</v>
      </c>
      <c r="G7588" t="s">
        <v>195</v>
      </c>
      <c r="H7588" t="s">
        <v>423</v>
      </c>
      <c r="I7588" t="s">
        <v>205</v>
      </c>
      <c r="J7588" t="s">
        <v>422</v>
      </c>
      <c r="M7588" t="s">
        <v>371</v>
      </c>
      <c r="O7588" t="s">
        <v>264</v>
      </c>
      <c r="P7588">
        <v>2050</v>
      </c>
      <c r="Q7588">
        <v>1</v>
      </c>
    </row>
    <row r="7589" spans="1:17" x14ac:dyDescent="0.25">
      <c r="A7589" t="s">
        <v>530</v>
      </c>
      <c r="B7589" t="s">
        <v>531</v>
      </c>
      <c r="C7589" t="s">
        <v>509</v>
      </c>
      <c r="D7589" t="s">
        <v>361</v>
      </c>
      <c r="E7589" t="s">
        <v>525</v>
      </c>
      <c r="F7589" t="s">
        <v>348</v>
      </c>
      <c r="G7589" t="s">
        <v>195</v>
      </c>
      <c r="H7589" t="s">
        <v>423</v>
      </c>
      <c r="I7589" t="s">
        <v>205</v>
      </c>
      <c r="J7589" t="s">
        <v>422</v>
      </c>
      <c r="M7589" t="s">
        <v>371</v>
      </c>
      <c r="O7589" t="s">
        <v>265</v>
      </c>
      <c r="P7589">
        <v>2050</v>
      </c>
      <c r="Q7589">
        <v>1</v>
      </c>
    </row>
    <row r="7590" spans="1:17" x14ac:dyDescent="0.25">
      <c r="A7590" t="s">
        <v>530</v>
      </c>
      <c r="B7590" t="s">
        <v>531</v>
      </c>
      <c r="C7590" t="s">
        <v>509</v>
      </c>
      <c r="D7590" t="s">
        <v>361</v>
      </c>
      <c r="E7590" t="s">
        <v>525</v>
      </c>
      <c r="F7590" t="s">
        <v>348</v>
      </c>
      <c r="G7590" t="s">
        <v>195</v>
      </c>
      <c r="H7590" t="s">
        <v>350</v>
      </c>
      <c r="I7590" t="s">
        <v>208</v>
      </c>
      <c r="J7590" t="s">
        <v>351</v>
      </c>
      <c r="K7590" t="s">
        <v>191</v>
      </c>
      <c r="M7590" t="s">
        <v>495</v>
      </c>
      <c r="N7590" t="s">
        <v>206</v>
      </c>
      <c r="O7590" t="s">
        <v>194</v>
      </c>
      <c r="P7590">
        <v>2015</v>
      </c>
      <c r="Q7590">
        <v>0.144861092</v>
      </c>
    </row>
    <row r="7591" spans="1:17" x14ac:dyDescent="0.25">
      <c r="A7591" t="s">
        <v>530</v>
      </c>
      <c r="B7591" t="s">
        <v>531</v>
      </c>
      <c r="C7591" t="s">
        <v>509</v>
      </c>
      <c r="D7591" t="s">
        <v>361</v>
      </c>
      <c r="E7591" t="s">
        <v>525</v>
      </c>
      <c r="F7591" t="s">
        <v>348</v>
      </c>
      <c r="G7591" t="s">
        <v>195</v>
      </c>
      <c r="H7591" t="s">
        <v>350</v>
      </c>
      <c r="I7591" t="s">
        <v>208</v>
      </c>
      <c r="J7591" t="s">
        <v>351</v>
      </c>
      <c r="K7591" t="s">
        <v>191</v>
      </c>
      <c r="M7591" t="s">
        <v>495</v>
      </c>
      <c r="N7591" t="s">
        <v>206</v>
      </c>
      <c r="O7591" t="s">
        <v>194</v>
      </c>
      <c r="P7591">
        <v>2020</v>
      </c>
      <c r="Q7591">
        <v>0.144861092</v>
      </c>
    </row>
    <row r="7592" spans="1:17" x14ac:dyDescent="0.25">
      <c r="A7592" t="s">
        <v>530</v>
      </c>
      <c r="B7592" t="s">
        <v>531</v>
      </c>
      <c r="C7592" t="s">
        <v>509</v>
      </c>
      <c r="D7592" t="s">
        <v>361</v>
      </c>
      <c r="E7592" t="s">
        <v>525</v>
      </c>
      <c r="F7592" t="s">
        <v>348</v>
      </c>
      <c r="G7592" t="s">
        <v>195</v>
      </c>
      <c r="H7592" t="s">
        <v>350</v>
      </c>
      <c r="I7592" t="s">
        <v>208</v>
      </c>
      <c r="J7592" t="s">
        <v>351</v>
      </c>
      <c r="K7592" t="s">
        <v>191</v>
      </c>
      <c r="M7592" t="s">
        <v>495</v>
      </c>
      <c r="N7592" t="s">
        <v>206</v>
      </c>
      <c r="O7592" t="s">
        <v>264</v>
      </c>
      <c r="P7592">
        <v>2020</v>
      </c>
      <c r="Q7592">
        <v>0.13</v>
      </c>
    </row>
    <row r="7593" spans="1:17" x14ac:dyDescent="0.25">
      <c r="A7593" t="s">
        <v>530</v>
      </c>
      <c r="B7593" t="s">
        <v>531</v>
      </c>
      <c r="C7593" t="s">
        <v>509</v>
      </c>
      <c r="D7593" t="s">
        <v>361</v>
      </c>
      <c r="E7593" t="s">
        <v>525</v>
      </c>
      <c r="F7593" t="s">
        <v>348</v>
      </c>
      <c r="G7593" t="s">
        <v>195</v>
      </c>
      <c r="H7593" t="s">
        <v>350</v>
      </c>
      <c r="I7593" t="s">
        <v>208</v>
      </c>
      <c r="J7593" t="s">
        <v>351</v>
      </c>
      <c r="K7593" t="s">
        <v>191</v>
      </c>
      <c r="M7593" t="s">
        <v>495</v>
      </c>
      <c r="N7593" t="s">
        <v>206</v>
      </c>
      <c r="O7593" t="s">
        <v>265</v>
      </c>
      <c r="P7593">
        <v>2020</v>
      </c>
      <c r="Q7593">
        <v>0.15</v>
      </c>
    </row>
    <row r="7594" spans="1:17" x14ac:dyDescent="0.25">
      <c r="A7594" t="s">
        <v>530</v>
      </c>
      <c r="B7594" t="s">
        <v>531</v>
      </c>
      <c r="C7594" t="s">
        <v>509</v>
      </c>
      <c r="D7594" t="s">
        <v>361</v>
      </c>
      <c r="E7594" t="s">
        <v>525</v>
      </c>
      <c r="F7594" t="s">
        <v>348</v>
      </c>
      <c r="G7594" t="s">
        <v>195</v>
      </c>
      <c r="H7594" t="s">
        <v>350</v>
      </c>
      <c r="I7594" t="s">
        <v>208</v>
      </c>
      <c r="J7594" t="s">
        <v>351</v>
      </c>
      <c r="K7594" t="s">
        <v>191</v>
      </c>
      <c r="M7594" t="s">
        <v>495</v>
      </c>
      <c r="N7594" t="s">
        <v>206</v>
      </c>
      <c r="O7594" t="s">
        <v>194</v>
      </c>
      <c r="P7594">
        <v>2030</v>
      </c>
      <c r="Q7594">
        <v>0.1453192371</v>
      </c>
    </row>
    <row r="7595" spans="1:17" x14ac:dyDescent="0.25">
      <c r="A7595" t="s">
        <v>530</v>
      </c>
      <c r="B7595" t="s">
        <v>531</v>
      </c>
      <c r="C7595" t="s">
        <v>509</v>
      </c>
      <c r="D7595" t="s">
        <v>361</v>
      </c>
      <c r="E7595" t="s">
        <v>525</v>
      </c>
      <c r="F7595" t="s">
        <v>348</v>
      </c>
      <c r="G7595" t="s">
        <v>195</v>
      </c>
      <c r="H7595" t="s">
        <v>350</v>
      </c>
      <c r="I7595" t="s">
        <v>208</v>
      </c>
      <c r="J7595" t="s">
        <v>351</v>
      </c>
      <c r="K7595" t="s">
        <v>191</v>
      </c>
      <c r="M7595" t="s">
        <v>495</v>
      </c>
      <c r="N7595" t="s">
        <v>206</v>
      </c>
      <c r="O7595" t="s">
        <v>194</v>
      </c>
      <c r="P7595">
        <v>2050</v>
      </c>
      <c r="Q7595">
        <v>0.14303877700000001</v>
      </c>
    </row>
    <row r="7596" spans="1:17" x14ac:dyDescent="0.25">
      <c r="A7596" t="s">
        <v>530</v>
      </c>
      <c r="B7596" t="s">
        <v>531</v>
      </c>
      <c r="C7596" t="s">
        <v>509</v>
      </c>
      <c r="D7596" t="s">
        <v>361</v>
      </c>
      <c r="E7596" t="s">
        <v>525</v>
      </c>
      <c r="F7596" t="s">
        <v>348</v>
      </c>
      <c r="G7596" t="s">
        <v>195</v>
      </c>
      <c r="H7596" t="s">
        <v>350</v>
      </c>
      <c r="I7596" t="s">
        <v>208</v>
      </c>
      <c r="J7596" t="s">
        <v>351</v>
      </c>
      <c r="K7596" t="s">
        <v>191</v>
      </c>
      <c r="M7596" t="s">
        <v>495</v>
      </c>
      <c r="N7596" t="s">
        <v>206</v>
      </c>
      <c r="O7596" t="s">
        <v>264</v>
      </c>
      <c r="P7596">
        <v>2050</v>
      </c>
      <c r="Q7596">
        <v>0.13</v>
      </c>
    </row>
    <row r="7597" spans="1:17" x14ac:dyDescent="0.25">
      <c r="A7597" t="s">
        <v>530</v>
      </c>
      <c r="B7597" t="s">
        <v>531</v>
      </c>
      <c r="C7597" t="s">
        <v>509</v>
      </c>
      <c r="D7597" t="s">
        <v>361</v>
      </c>
      <c r="E7597" t="s">
        <v>525</v>
      </c>
      <c r="F7597" t="s">
        <v>348</v>
      </c>
      <c r="G7597" t="s">
        <v>195</v>
      </c>
      <c r="H7597" t="s">
        <v>350</v>
      </c>
      <c r="I7597" t="s">
        <v>208</v>
      </c>
      <c r="J7597" t="s">
        <v>351</v>
      </c>
      <c r="K7597" t="s">
        <v>191</v>
      </c>
      <c r="M7597" t="s">
        <v>495</v>
      </c>
      <c r="N7597" t="s">
        <v>206</v>
      </c>
      <c r="O7597" t="s">
        <v>265</v>
      </c>
      <c r="P7597">
        <v>2050</v>
      </c>
      <c r="Q7597">
        <v>0.15</v>
      </c>
    </row>
    <row r="7598" spans="1:17" x14ac:dyDescent="0.25">
      <c r="A7598" t="s">
        <v>530</v>
      </c>
      <c r="B7598" t="s">
        <v>531</v>
      </c>
      <c r="C7598" t="s">
        <v>509</v>
      </c>
      <c r="D7598" t="s">
        <v>361</v>
      </c>
      <c r="E7598" t="s">
        <v>525</v>
      </c>
      <c r="F7598" t="s">
        <v>348</v>
      </c>
      <c r="G7598" t="s">
        <v>195</v>
      </c>
      <c r="H7598" t="s">
        <v>207</v>
      </c>
      <c r="I7598" t="s">
        <v>208</v>
      </c>
      <c r="J7598" t="s">
        <v>209</v>
      </c>
      <c r="K7598" t="s">
        <v>191</v>
      </c>
      <c r="M7598" t="s">
        <v>495</v>
      </c>
      <c r="N7598" t="s">
        <v>206</v>
      </c>
      <c r="O7598" t="s">
        <v>194</v>
      </c>
      <c r="P7598">
        <v>2015</v>
      </c>
      <c r="Q7598">
        <v>0.15248535999999999</v>
      </c>
    </row>
    <row r="7599" spans="1:17" x14ac:dyDescent="0.25">
      <c r="A7599" t="s">
        <v>530</v>
      </c>
      <c r="B7599" t="s">
        <v>531</v>
      </c>
      <c r="C7599" t="s">
        <v>509</v>
      </c>
      <c r="D7599" t="s">
        <v>361</v>
      </c>
      <c r="E7599" t="s">
        <v>525</v>
      </c>
      <c r="F7599" t="s">
        <v>348</v>
      </c>
      <c r="G7599" t="s">
        <v>195</v>
      </c>
      <c r="H7599" t="s">
        <v>207</v>
      </c>
      <c r="I7599" t="s">
        <v>208</v>
      </c>
      <c r="J7599" t="s">
        <v>209</v>
      </c>
      <c r="K7599" t="s">
        <v>191</v>
      </c>
      <c r="M7599" t="s">
        <v>495</v>
      </c>
      <c r="N7599" t="s">
        <v>206</v>
      </c>
      <c r="O7599" t="s">
        <v>194</v>
      </c>
      <c r="P7599">
        <v>2020</v>
      </c>
      <c r="Q7599">
        <v>0.15248535999999999</v>
      </c>
    </row>
    <row r="7600" spans="1:17" x14ac:dyDescent="0.25">
      <c r="A7600" t="s">
        <v>530</v>
      </c>
      <c r="B7600" t="s">
        <v>531</v>
      </c>
      <c r="C7600" t="s">
        <v>509</v>
      </c>
      <c r="D7600" t="s">
        <v>361</v>
      </c>
      <c r="E7600" t="s">
        <v>525</v>
      </c>
      <c r="F7600" t="s">
        <v>348</v>
      </c>
      <c r="G7600" t="s">
        <v>195</v>
      </c>
      <c r="H7600" t="s">
        <v>207</v>
      </c>
      <c r="I7600" t="s">
        <v>208</v>
      </c>
      <c r="J7600" t="s">
        <v>209</v>
      </c>
      <c r="K7600" t="s">
        <v>191</v>
      </c>
      <c r="M7600" t="s">
        <v>495</v>
      </c>
      <c r="N7600" t="s">
        <v>206</v>
      </c>
      <c r="O7600" t="s">
        <v>264</v>
      </c>
      <c r="P7600">
        <v>2020</v>
      </c>
      <c r="Q7600">
        <v>0.14000000000000001</v>
      </c>
    </row>
    <row r="7601" spans="1:17" x14ac:dyDescent="0.25">
      <c r="A7601" t="s">
        <v>530</v>
      </c>
      <c r="B7601" t="s">
        <v>531</v>
      </c>
      <c r="C7601" t="s">
        <v>509</v>
      </c>
      <c r="D7601" t="s">
        <v>361</v>
      </c>
      <c r="E7601" t="s">
        <v>525</v>
      </c>
      <c r="F7601" t="s">
        <v>348</v>
      </c>
      <c r="G7601" t="s">
        <v>195</v>
      </c>
      <c r="H7601" t="s">
        <v>207</v>
      </c>
      <c r="I7601" t="s">
        <v>208</v>
      </c>
      <c r="J7601" t="s">
        <v>209</v>
      </c>
      <c r="K7601" t="s">
        <v>191</v>
      </c>
      <c r="M7601" t="s">
        <v>495</v>
      </c>
      <c r="N7601" t="s">
        <v>206</v>
      </c>
      <c r="O7601" t="s">
        <v>265</v>
      </c>
      <c r="P7601">
        <v>2020</v>
      </c>
      <c r="Q7601">
        <v>0.16</v>
      </c>
    </row>
    <row r="7602" spans="1:17" x14ac:dyDescent="0.25">
      <c r="A7602" t="s">
        <v>530</v>
      </c>
      <c r="B7602" t="s">
        <v>531</v>
      </c>
      <c r="C7602" t="s">
        <v>509</v>
      </c>
      <c r="D7602" t="s">
        <v>361</v>
      </c>
      <c r="E7602" t="s">
        <v>525</v>
      </c>
      <c r="F7602" t="s">
        <v>348</v>
      </c>
      <c r="G7602" t="s">
        <v>195</v>
      </c>
      <c r="H7602" t="s">
        <v>207</v>
      </c>
      <c r="I7602" t="s">
        <v>208</v>
      </c>
      <c r="J7602" t="s">
        <v>209</v>
      </c>
      <c r="K7602" t="s">
        <v>191</v>
      </c>
      <c r="M7602" t="s">
        <v>495</v>
      </c>
      <c r="N7602" t="s">
        <v>206</v>
      </c>
      <c r="O7602" t="s">
        <v>194</v>
      </c>
      <c r="P7602">
        <v>2030</v>
      </c>
      <c r="Q7602">
        <v>0.152967618</v>
      </c>
    </row>
    <row r="7603" spans="1:17" x14ac:dyDescent="0.25">
      <c r="A7603" t="s">
        <v>530</v>
      </c>
      <c r="B7603" t="s">
        <v>531</v>
      </c>
      <c r="C7603" t="s">
        <v>509</v>
      </c>
      <c r="D7603" t="s">
        <v>361</v>
      </c>
      <c r="E7603" t="s">
        <v>525</v>
      </c>
      <c r="F7603" t="s">
        <v>348</v>
      </c>
      <c r="G7603" t="s">
        <v>195</v>
      </c>
      <c r="H7603" t="s">
        <v>207</v>
      </c>
      <c r="I7603" t="s">
        <v>208</v>
      </c>
      <c r="J7603" t="s">
        <v>209</v>
      </c>
      <c r="K7603" t="s">
        <v>191</v>
      </c>
      <c r="M7603" t="s">
        <v>495</v>
      </c>
      <c r="N7603" t="s">
        <v>206</v>
      </c>
      <c r="O7603" t="s">
        <v>194</v>
      </c>
      <c r="P7603">
        <v>2050</v>
      </c>
      <c r="Q7603">
        <v>0.15056713369999999</v>
      </c>
    </row>
    <row r="7604" spans="1:17" x14ac:dyDescent="0.25">
      <c r="A7604" t="s">
        <v>530</v>
      </c>
      <c r="B7604" t="s">
        <v>531</v>
      </c>
      <c r="C7604" t="s">
        <v>509</v>
      </c>
      <c r="D7604" t="s">
        <v>361</v>
      </c>
      <c r="E7604" t="s">
        <v>525</v>
      </c>
      <c r="F7604" t="s">
        <v>348</v>
      </c>
      <c r="G7604" t="s">
        <v>195</v>
      </c>
      <c r="H7604" t="s">
        <v>207</v>
      </c>
      <c r="I7604" t="s">
        <v>208</v>
      </c>
      <c r="J7604" t="s">
        <v>209</v>
      </c>
      <c r="K7604" t="s">
        <v>191</v>
      </c>
      <c r="M7604" t="s">
        <v>495</v>
      </c>
      <c r="N7604" t="s">
        <v>206</v>
      </c>
      <c r="O7604" t="s">
        <v>264</v>
      </c>
      <c r="P7604">
        <v>2050</v>
      </c>
      <c r="Q7604">
        <v>0.14000000000000001</v>
      </c>
    </row>
    <row r="7605" spans="1:17" x14ac:dyDescent="0.25">
      <c r="A7605" t="s">
        <v>530</v>
      </c>
      <c r="B7605" t="s">
        <v>531</v>
      </c>
      <c r="C7605" t="s">
        <v>509</v>
      </c>
      <c r="D7605" t="s">
        <v>361</v>
      </c>
      <c r="E7605" t="s">
        <v>525</v>
      </c>
      <c r="F7605" t="s">
        <v>348</v>
      </c>
      <c r="G7605" t="s">
        <v>195</v>
      </c>
      <c r="H7605" t="s">
        <v>207</v>
      </c>
      <c r="I7605" t="s">
        <v>208</v>
      </c>
      <c r="J7605" t="s">
        <v>209</v>
      </c>
      <c r="K7605" t="s">
        <v>191</v>
      </c>
      <c r="M7605" t="s">
        <v>495</v>
      </c>
      <c r="N7605" t="s">
        <v>206</v>
      </c>
      <c r="O7605" t="s">
        <v>265</v>
      </c>
      <c r="P7605">
        <v>2050</v>
      </c>
      <c r="Q7605">
        <v>0.16</v>
      </c>
    </row>
    <row r="7606" spans="1:17" x14ac:dyDescent="0.25">
      <c r="A7606" t="s">
        <v>530</v>
      </c>
      <c r="B7606" t="s">
        <v>531</v>
      </c>
      <c r="C7606" t="s">
        <v>509</v>
      </c>
      <c r="D7606" t="s">
        <v>361</v>
      </c>
      <c r="E7606" t="s">
        <v>525</v>
      </c>
      <c r="F7606" t="s">
        <v>348</v>
      </c>
      <c r="G7606" t="s">
        <v>195</v>
      </c>
      <c r="H7606" t="s">
        <v>352</v>
      </c>
      <c r="I7606" t="s">
        <v>135</v>
      </c>
      <c r="K7606" t="s">
        <v>191</v>
      </c>
      <c r="O7606" t="s">
        <v>194</v>
      </c>
      <c r="P7606">
        <v>2015</v>
      </c>
      <c r="Q7606">
        <v>0.04</v>
      </c>
    </row>
    <row r="7607" spans="1:17" x14ac:dyDescent="0.25">
      <c r="A7607" t="s">
        <v>530</v>
      </c>
      <c r="B7607" t="s">
        <v>531</v>
      </c>
      <c r="C7607" t="s">
        <v>509</v>
      </c>
      <c r="D7607" t="s">
        <v>361</v>
      </c>
      <c r="E7607" t="s">
        <v>525</v>
      </c>
      <c r="F7607" t="s">
        <v>348</v>
      </c>
      <c r="G7607" t="s">
        <v>195</v>
      </c>
      <c r="H7607" t="s">
        <v>352</v>
      </c>
      <c r="I7607" t="s">
        <v>135</v>
      </c>
      <c r="K7607" t="s">
        <v>191</v>
      </c>
      <c r="O7607" t="s">
        <v>194</v>
      </c>
      <c r="P7607">
        <v>2020</v>
      </c>
      <c r="Q7607">
        <v>0.04</v>
      </c>
    </row>
    <row r="7608" spans="1:17" x14ac:dyDescent="0.25">
      <c r="A7608" t="s">
        <v>530</v>
      </c>
      <c r="B7608" t="s">
        <v>531</v>
      </c>
      <c r="C7608" t="s">
        <v>509</v>
      </c>
      <c r="D7608" t="s">
        <v>361</v>
      </c>
      <c r="E7608" t="s">
        <v>525</v>
      </c>
      <c r="F7608" t="s">
        <v>348</v>
      </c>
      <c r="G7608" t="s">
        <v>195</v>
      </c>
      <c r="H7608" t="s">
        <v>352</v>
      </c>
      <c r="I7608" t="s">
        <v>135</v>
      </c>
      <c r="K7608" t="s">
        <v>191</v>
      </c>
      <c r="O7608" t="s">
        <v>264</v>
      </c>
      <c r="P7608">
        <v>2020</v>
      </c>
      <c r="Q7608">
        <v>0.04</v>
      </c>
    </row>
    <row r="7609" spans="1:17" x14ac:dyDescent="0.25">
      <c r="A7609" t="s">
        <v>530</v>
      </c>
      <c r="B7609" t="s">
        <v>531</v>
      </c>
      <c r="C7609" t="s">
        <v>509</v>
      </c>
      <c r="D7609" t="s">
        <v>361</v>
      </c>
      <c r="E7609" t="s">
        <v>525</v>
      </c>
      <c r="F7609" t="s">
        <v>348</v>
      </c>
      <c r="G7609" t="s">
        <v>195</v>
      </c>
      <c r="H7609" t="s">
        <v>352</v>
      </c>
      <c r="I7609" t="s">
        <v>135</v>
      </c>
      <c r="K7609" t="s">
        <v>191</v>
      </c>
      <c r="O7609" t="s">
        <v>265</v>
      </c>
      <c r="P7609">
        <v>2020</v>
      </c>
      <c r="Q7609">
        <v>0.04</v>
      </c>
    </row>
    <row r="7610" spans="1:17" x14ac:dyDescent="0.25">
      <c r="A7610" t="s">
        <v>530</v>
      </c>
      <c r="B7610" t="s">
        <v>531</v>
      </c>
      <c r="C7610" t="s">
        <v>509</v>
      </c>
      <c r="D7610" t="s">
        <v>361</v>
      </c>
      <c r="E7610" t="s">
        <v>525</v>
      </c>
      <c r="F7610" t="s">
        <v>348</v>
      </c>
      <c r="G7610" t="s">
        <v>195</v>
      </c>
      <c r="H7610" t="s">
        <v>352</v>
      </c>
      <c r="I7610" t="s">
        <v>135</v>
      </c>
      <c r="K7610" t="s">
        <v>191</v>
      </c>
      <c r="O7610" t="s">
        <v>194</v>
      </c>
      <c r="P7610">
        <v>2030</v>
      </c>
      <c r="Q7610">
        <v>0.04</v>
      </c>
    </row>
    <row r="7611" spans="1:17" x14ac:dyDescent="0.25">
      <c r="A7611" t="s">
        <v>530</v>
      </c>
      <c r="B7611" t="s">
        <v>531</v>
      </c>
      <c r="C7611" t="s">
        <v>509</v>
      </c>
      <c r="D7611" t="s">
        <v>361</v>
      </c>
      <c r="E7611" t="s">
        <v>525</v>
      </c>
      <c r="F7611" t="s">
        <v>348</v>
      </c>
      <c r="G7611" t="s">
        <v>195</v>
      </c>
      <c r="H7611" t="s">
        <v>352</v>
      </c>
      <c r="I7611" t="s">
        <v>135</v>
      </c>
      <c r="K7611" t="s">
        <v>191</v>
      </c>
      <c r="O7611" t="s">
        <v>194</v>
      </c>
      <c r="P7611">
        <v>2050</v>
      </c>
      <c r="Q7611">
        <v>0.04</v>
      </c>
    </row>
    <row r="7612" spans="1:17" x14ac:dyDescent="0.25">
      <c r="A7612" t="s">
        <v>530</v>
      </c>
      <c r="B7612" t="s">
        <v>531</v>
      </c>
      <c r="C7612" t="s">
        <v>509</v>
      </c>
      <c r="D7612" t="s">
        <v>361</v>
      </c>
      <c r="E7612" t="s">
        <v>525</v>
      </c>
      <c r="F7612" t="s">
        <v>348</v>
      </c>
      <c r="G7612" t="s">
        <v>195</v>
      </c>
      <c r="H7612" t="s">
        <v>352</v>
      </c>
      <c r="I7612" t="s">
        <v>135</v>
      </c>
      <c r="K7612" t="s">
        <v>191</v>
      </c>
      <c r="O7612" t="s">
        <v>264</v>
      </c>
      <c r="P7612">
        <v>2050</v>
      </c>
      <c r="Q7612">
        <v>0.04</v>
      </c>
    </row>
    <row r="7613" spans="1:17" x14ac:dyDescent="0.25">
      <c r="A7613" t="s">
        <v>530</v>
      </c>
      <c r="B7613" t="s">
        <v>531</v>
      </c>
      <c r="C7613" t="s">
        <v>509</v>
      </c>
      <c r="D7613" t="s">
        <v>361</v>
      </c>
      <c r="E7613" t="s">
        <v>525</v>
      </c>
      <c r="F7613" t="s">
        <v>348</v>
      </c>
      <c r="G7613" t="s">
        <v>195</v>
      </c>
      <c r="H7613" t="s">
        <v>352</v>
      </c>
      <c r="I7613" t="s">
        <v>135</v>
      </c>
      <c r="K7613" t="s">
        <v>191</v>
      </c>
      <c r="O7613" t="s">
        <v>265</v>
      </c>
      <c r="P7613">
        <v>2050</v>
      </c>
      <c r="Q7613">
        <v>0.04</v>
      </c>
    </row>
    <row r="7614" spans="1:17" x14ac:dyDescent="0.25">
      <c r="A7614" t="s">
        <v>530</v>
      </c>
      <c r="B7614" t="s">
        <v>531</v>
      </c>
      <c r="C7614" t="s">
        <v>509</v>
      </c>
      <c r="D7614" t="s">
        <v>361</v>
      </c>
      <c r="E7614" t="s">
        <v>525</v>
      </c>
      <c r="F7614" t="s">
        <v>348</v>
      </c>
      <c r="G7614" t="s">
        <v>195</v>
      </c>
      <c r="H7614" t="s">
        <v>212</v>
      </c>
      <c r="I7614" t="s">
        <v>213</v>
      </c>
      <c r="K7614" t="s">
        <v>214</v>
      </c>
      <c r="M7614" t="s">
        <v>199</v>
      </c>
      <c r="O7614" t="s">
        <v>194</v>
      </c>
      <c r="P7614">
        <v>2015</v>
      </c>
      <c r="Q7614">
        <v>3.0497071990000002</v>
      </c>
    </row>
    <row r="7615" spans="1:17" x14ac:dyDescent="0.25">
      <c r="A7615" t="s">
        <v>530</v>
      </c>
      <c r="B7615" t="s">
        <v>531</v>
      </c>
      <c r="C7615" t="s">
        <v>509</v>
      </c>
      <c r="D7615" t="s">
        <v>361</v>
      </c>
      <c r="E7615" t="s">
        <v>525</v>
      </c>
      <c r="F7615" t="s">
        <v>348</v>
      </c>
      <c r="G7615" t="s">
        <v>195</v>
      </c>
      <c r="H7615" t="s">
        <v>212</v>
      </c>
      <c r="I7615" t="s">
        <v>213</v>
      </c>
      <c r="K7615" t="s">
        <v>214</v>
      </c>
      <c r="M7615" t="s">
        <v>199</v>
      </c>
      <c r="O7615" t="s">
        <v>194</v>
      </c>
      <c r="P7615">
        <v>2020</v>
      </c>
      <c r="Q7615">
        <v>3.0497071990000002</v>
      </c>
    </row>
    <row r="7616" spans="1:17" x14ac:dyDescent="0.25">
      <c r="A7616" t="s">
        <v>530</v>
      </c>
      <c r="B7616" t="s">
        <v>531</v>
      </c>
      <c r="C7616" t="s">
        <v>509</v>
      </c>
      <c r="D7616" t="s">
        <v>361</v>
      </c>
      <c r="E7616" t="s">
        <v>525</v>
      </c>
      <c r="F7616" t="s">
        <v>348</v>
      </c>
      <c r="G7616" t="s">
        <v>195</v>
      </c>
      <c r="H7616" t="s">
        <v>212</v>
      </c>
      <c r="I7616" t="s">
        <v>213</v>
      </c>
      <c r="K7616" t="s">
        <v>214</v>
      </c>
      <c r="M7616" t="s">
        <v>199</v>
      </c>
      <c r="O7616" t="s">
        <v>264</v>
      </c>
      <c r="P7616">
        <v>2020</v>
      </c>
      <c r="Q7616">
        <v>2.9691815539999999</v>
      </c>
    </row>
    <row r="7617" spans="1:17" x14ac:dyDescent="0.25">
      <c r="A7617" t="s">
        <v>530</v>
      </c>
      <c r="B7617" t="s">
        <v>531</v>
      </c>
      <c r="C7617" t="s">
        <v>509</v>
      </c>
      <c r="D7617" t="s">
        <v>361</v>
      </c>
      <c r="E7617" t="s">
        <v>525</v>
      </c>
      <c r="F7617" t="s">
        <v>348</v>
      </c>
      <c r="G7617" t="s">
        <v>195</v>
      </c>
      <c r="H7617" t="s">
        <v>212</v>
      </c>
      <c r="I7617" t="s">
        <v>213</v>
      </c>
      <c r="K7617" t="s">
        <v>214</v>
      </c>
      <c r="M7617" t="s">
        <v>199</v>
      </c>
      <c r="O7617" t="s">
        <v>265</v>
      </c>
      <c r="P7617">
        <v>2020</v>
      </c>
      <c r="Q7617">
        <v>3.0865661289999999</v>
      </c>
    </row>
    <row r="7618" spans="1:17" x14ac:dyDescent="0.25">
      <c r="A7618" t="s">
        <v>530</v>
      </c>
      <c r="B7618" t="s">
        <v>531</v>
      </c>
      <c r="C7618" t="s">
        <v>509</v>
      </c>
      <c r="D7618" t="s">
        <v>361</v>
      </c>
      <c r="E7618" t="s">
        <v>525</v>
      </c>
      <c r="F7618" t="s">
        <v>348</v>
      </c>
      <c r="G7618" t="s">
        <v>195</v>
      </c>
      <c r="H7618" t="s">
        <v>212</v>
      </c>
      <c r="I7618" t="s">
        <v>213</v>
      </c>
      <c r="K7618" t="s">
        <v>214</v>
      </c>
      <c r="M7618" t="s">
        <v>199</v>
      </c>
      <c r="O7618" t="s">
        <v>194</v>
      </c>
      <c r="P7618">
        <v>2030</v>
      </c>
      <c r="Q7618">
        <v>3.059352359</v>
      </c>
    </row>
    <row r="7619" spans="1:17" x14ac:dyDescent="0.25">
      <c r="A7619" t="s">
        <v>530</v>
      </c>
      <c r="B7619" t="s">
        <v>531</v>
      </c>
      <c r="C7619" t="s">
        <v>509</v>
      </c>
      <c r="D7619" t="s">
        <v>361</v>
      </c>
      <c r="E7619" t="s">
        <v>525</v>
      </c>
      <c r="F7619" t="s">
        <v>348</v>
      </c>
      <c r="G7619" t="s">
        <v>195</v>
      </c>
      <c r="H7619" t="s">
        <v>212</v>
      </c>
      <c r="I7619" t="s">
        <v>213</v>
      </c>
      <c r="K7619" t="s">
        <v>214</v>
      </c>
      <c r="M7619" t="s">
        <v>199</v>
      </c>
      <c r="O7619" t="s">
        <v>194</v>
      </c>
      <c r="P7619">
        <v>2050</v>
      </c>
      <c r="Q7619">
        <v>3.0113426749999999</v>
      </c>
    </row>
    <row r="7620" spans="1:17" x14ac:dyDescent="0.25">
      <c r="A7620" t="s">
        <v>530</v>
      </c>
      <c r="B7620" t="s">
        <v>531</v>
      </c>
      <c r="C7620" t="s">
        <v>509</v>
      </c>
      <c r="D7620" t="s">
        <v>361</v>
      </c>
      <c r="E7620" t="s">
        <v>525</v>
      </c>
      <c r="F7620" t="s">
        <v>348</v>
      </c>
      <c r="G7620" t="s">
        <v>195</v>
      </c>
      <c r="H7620" t="s">
        <v>212</v>
      </c>
      <c r="I7620" t="s">
        <v>213</v>
      </c>
      <c r="K7620" t="s">
        <v>214</v>
      </c>
      <c r="M7620" t="s">
        <v>199</v>
      </c>
      <c r="O7620" t="s">
        <v>264</v>
      </c>
      <c r="P7620">
        <v>2050</v>
      </c>
      <c r="Q7620">
        <v>2.9184194539999999</v>
      </c>
    </row>
    <row r="7621" spans="1:17" x14ac:dyDescent="0.25">
      <c r="A7621" t="s">
        <v>530</v>
      </c>
      <c r="B7621" t="s">
        <v>531</v>
      </c>
      <c r="C7621" t="s">
        <v>509</v>
      </c>
      <c r="D7621" t="s">
        <v>361</v>
      </c>
      <c r="E7621" t="s">
        <v>525</v>
      </c>
      <c r="F7621" t="s">
        <v>348</v>
      </c>
      <c r="G7621" t="s">
        <v>195</v>
      </c>
      <c r="H7621" t="s">
        <v>212</v>
      </c>
      <c r="I7621" t="s">
        <v>213</v>
      </c>
      <c r="K7621" t="s">
        <v>214</v>
      </c>
      <c r="M7621" t="s">
        <v>199</v>
      </c>
      <c r="O7621" t="s">
        <v>265</v>
      </c>
      <c r="P7621">
        <v>2050</v>
      </c>
      <c r="Q7621">
        <v>3.0437004110000001</v>
      </c>
    </row>
    <row r="7622" spans="1:17" x14ac:dyDescent="0.25">
      <c r="A7622" t="s">
        <v>530</v>
      </c>
      <c r="B7622" t="s">
        <v>531</v>
      </c>
      <c r="C7622" t="s">
        <v>509</v>
      </c>
      <c r="D7622" t="s">
        <v>361</v>
      </c>
      <c r="E7622" t="s">
        <v>525</v>
      </c>
      <c r="F7622" t="s">
        <v>348</v>
      </c>
      <c r="G7622" t="s">
        <v>195</v>
      </c>
      <c r="H7622" t="s">
        <v>354</v>
      </c>
      <c r="I7622" t="s">
        <v>136</v>
      </c>
      <c r="K7622" t="s">
        <v>275</v>
      </c>
      <c r="O7622" t="s">
        <v>194</v>
      </c>
      <c r="P7622">
        <v>2015</v>
      </c>
      <c r="Q7622">
        <v>4</v>
      </c>
    </row>
    <row r="7623" spans="1:17" x14ac:dyDescent="0.25">
      <c r="A7623" t="s">
        <v>530</v>
      </c>
      <c r="B7623" t="s">
        <v>531</v>
      </c>
      <c r="C7623" t="s">
        <v>509</v>
      </c>
      <c r="D7623" t="s">
        <v>361</v>
      </c>
      <c r="E7623" t="s">
        <v>525</v>
      </c>
      <c r="F7623" t="s">
        <v>348</v>
      </c>
      <c r="G7623" t="s">
        <v>195</v>
      </c>
      <c r="H7623" t="s">
        <v>354</v>
      </c>
      <c r="I7623" t="s">
        <v>136</v>
      </c>
      <c r="K7623" t="s">
        <v>275</v>
      </c>
      <c r="O7623" t="s">
        <v>194</v>
      </c>
      <c r="P7623">
        <v>2020</v>
      </c>
      <c r="Q7623">
        <v>4</v>
      </c>
    </row>
    <row r="7624" spans="1:17" x14ac:dyDescent="0.25">
      <c r="A7624" t="s">
        <v>530</v>
      </c>
      <c r="B7624" t="s">
        <v>531</v>
      </c>
      <c r="C7624" t="s">
        <v>509</v>
      </c>
      <c r="D7624" t="s">
        <v>361</v>
      </c>
      <c r="E7624" t="s">
        <v>525</v>
      </c>
      <c r="F7624" t="s">
        <v>348</v>
      </c>
      <c r="G7624" t="s">
        <v>195</v>
      </c>
      <c r="H7624" t="s">
        <v>354</v>
      </c>
      <c r="I7624" t="s">
        <v>136</v>
      </c>
      <c r="K7624" t="s">
        <v>275</v>
      </c>
      <c r="O7624" t="s">
        <v>264</v>
      </c>
      <c r="P7624">
        <v>2020</v>
      </c>
      <c r="Q7624">
        <v>3.4</v>
      </c>
    </row>
    <row r="7625" spans="1:17" x14ac:dyDescent="0.25">
      <c r="A7625" t="s">
        <v>530</v>
      </c>
      <c r="B7625" t="s">
        <v>531</v>
      </c>
      <c r="C7625" t="s">
        <v>509</v>
      </c>
      <c r="D7625" t="s">
        <v>361</v>
      </c>
      <c r="E7625" t="s">
        <v>525</v>
      </c>
      <c r="F7625" t="s">
        <v>348</v>
      </c>
      <c r="G7625" t="s">
        <v>195</v>
      </c>
      <c r="H7625" t="s">
        <v>354</v>
      </c>
      <c r="I7625" t="s">
        <v>136</v>
      </c>
      <c r="K7625" t="s">
        <v>275</v>
      </c>
      <c r="O7625" t="s">
        <v>265</v>
      </c>
      <c r="P7625">
        <v>2020</v>
      </c>
      <c r="Q7625">
        <v>4.5999999999999996</v>
      </c>
    </row>
    <row r="7626" spans="1:17" x14ac:dyDescent="0.25">
      <c r="A7626" t="s">
        <v>530</v>
      </c>
      <c r="B7626" t="s">
        <v>531</v>
      </c>
      <c r="C7626" t="s">
        <v>509</v>
      </c>
      <c r="D7626" t="s">
        <v>361</v>
      </c>
      <c r="E7626" t="s">
        <v>525</v>
      </c>
      <c r="F7626" t="s">
        <v>348</v>
      </c>
      <c r="G7626" t="s">
        <v>195</v>
      </c>
      <c r="H7626" t="s">
        <v>354</v>
      </c>
      <c r="I7626" t="s">
        <v>136</v>
      </c>
      <c r="K7626" t="s">
        <v>275</v>
      </c>
      <c r="O7626" t="s">
        <v>194</v>
      </c>
      <c r="P7626">
        <v>2030</v>
      </c>
      <c r="Q7626">
        <v>4</v>
      </c>
    </row>
    <row r="7627" spans="1:17" x14ac:dyDescent="0.25">
      <c r="A7627" t="s">
        <v>530</v>
      </c>
      <c r="B7627" t="s">
        <v>531</v>
      </c>
      <c r="C7627" t="s">
        <v>509</v>
      </c>
      <c r="D7627" t="s">
        <v>361</v>
      </c>
      <c r="E7627" t="s">
        <v>525</v>
      </c>
      <c r="F7627" t="s">
        <v>348</v>
      </c>
      <c r="G7627" t="s">
        <v>195</v>
      </c>
      <c r="H7627" t="s">
        <v>354</v>
      </c>
      <c r="I7627" t="s">
        <v>136</v>
      </c>
      <c r="K7627" t="s">
        <v>275</v>
      </c>
      <c r="O7627" t="s">
        <v>194</v>
      </c>
      <c r="P7627">
        <v>2050</v>
      </c>
      <c r="Q7627">
        <v>4</v>
      </c>
    </row>
    <row r="7628" spans="1:17" x14ac:dyDescent="0.25">
      <c r="A7628" t="s">
        <v>530</v>
      </c>
      <c r="B7628" t="s">
        <v>531</v>
      </c>
      <c r="C7628" t="s">
        <v>509</v>
      </c>
      <c r="D7628" t="s">
        <v>361</v>
      </c>
      <c r="E7628" t="s">
        <v>525</v>
      </c>
      <c r="F7628" t="s">
        <v>348</v>
      </c>
      <c r="G7628" t="s">
        <v>195</v>
      </c>
      <c r="H7628" t="s">
        <v>354</v>
      </c>
      <c r="I7628" t="s">
        <v>136</v>
      </c>
      <c r="K7628" t="s">
        <v>275</v>
      </c>
      <c r="O7628" t="s">
        <v>264</v>
      </c>
      <c r="P7628">
        <v>2050</v>
      </c>
      <c r="Q7628">
        <v>3</v>
      </c>
    </row>
    <row r="7629" spans="1:17" x14ac:dyDescent="0.25">
      <c r="A7629" t="s">
        <v>530</v>
      </c>
      <c r="B7629" t="s">
        <v>531</v>
      </c>
      <c r="C7629" t="s">
        <v>509</v>
      </c>
      <c r="D7629" t="s">
        <v>361</v>
      </c>
      <c r="E7629" t="s">
        <v>525</v>
      </c>
      <c r="F7629" t="s">
        <v>348</v>
      </c>
      <c r="G7629" t="s">
        <v>195</v>
      </c>
      <c r="H7629" t="s">
        <v>354</v>
      </c>
      <c r="I7629" t="s">
        <v>136</v>
      </c>
      <c r="K7629" t="s">
        <v>275</v>
      </c>
      <c r="O7629" t="s">
        <v>265</v>
      </c>
      <c r="P7629">
        <v>2050</v>
      </c>
      <c r="Q7629">
        <v>5</v>
      </c>
    </row>
    <row r="7630" spans="1:17" x14ac:dyDescent="0.25">
      <c r="A7630" t="s">
        <v>530</v>
      </c>
      <c r="B7630" t="s">
        <v>531</v>
      </c>
      <c r="C7630" t="s">
        <v>509</v>
      </c>
      <c r="D7630" t="s">
        <v>361</v>
      </c>
      <c r="E7630" t="s">
        <v>525</v>
      </c>
      <c r="F7630" t="s">
        <v>348</v>
      </c>
      <c r="G7630" t="s">
        <v>195</v>
      </c>
      <c r="H7630" t="s">
        <v>355</v>
      </c>
      <c r="I7630" t="s">
        <v>277</v>
      </c>
      <c r="K7630" t="s">
        <v>278</v>
      </c>
      <c r="O7630" t="s">
        <v>194</v>
      </c>
      <c r="P7630">
        <v>2015</v>
      </c>
      <c r="Q7630">
        <v>0.98370099300000002</v>
      </c>
    </row>
    <row r="7631" spans="1:17" x14ac:dyDescent="0.25">
      <c r="A7631" t="s">
        <v>530</v>
      </c>
      <c r="B7631" t="s">
        <v>531</v>
      </c>
      <c r="C7631" t="s">
        <v>509</v>
      </c>
      <c r="D7631" t="s">
        <v>361</v>
      </c>
      <c r="E7631" t="s">
        <v>525</v>
      </c>
      <c r="F7631" t="s">
        <v>348</v>
      </c>
      <c r="G7631" t="s">
        <v>195</v>
      </c>
      <c r="H7631" t="s">
        <v>355</v>
      </c>
      <c r="I7631" t="s">
        <v>277</v>
      </c>
      <c r="K7631" t="s">
        <v>278</v>
      </c>
      <c r="O7631" t="s">
        <v>194</v>
      </c>
      <c r="P7631">
        <v>2020</v>
      </c>
      <c r="Q7631">
        <v>0.98370099300000002</v>
      </c>
    </row>
    <row r="7632" spans="1:17" x14ac:dyDescent="0.25">
      <c r="A7632" t="s">
        <v>530</v>
      </c>
      <c r="B7632" t="s">
        <v>531</v>
      </c>
      <c r="C7632" t="s">
        <v>509</v>
      </c>
      <c r="D7632" t="s">
        <v>361</v>
      </c>
      <c r="E7632" t="s">
        <v>525</v>
      </c>
      <c r="F7632" t="s">
        <v>348</v>
      </c>
      <c r="G7632" t="s">
        <v>195</v>
      </c>
      <c r="H7632" t="s">
        <v>355</v>
      </c>
      <c r="I7632" t="s">
        <v>277</v>
      </c>
      <c r="K7632" t="s">
        <v>278</v>
      </c>
      <c r="O7632" t="s">
        <v>264</v>
      </c>
      <c r="P7632">
        <v>2020</v>
      </c>
      <c r="Q7632">
        <v>0.83614584400000003</v>
      </c>
    </row>
    <row r="7633" spans="1:17" x14ac:dyDescent="0.25">
      <c r="A7633" t="s">
        <v>530</v>
      </c>
      <c r="B7633" t="s">
        <v>531</v>
      </c>
      <c r="C7633" t="s">
        <v>509</v>
      </c>
      <c r="D7633" t="s">
        <v>361</v>
      </c>
      <c r="E7633" t="s">
        <v>525</v>
      </c>
      <c r="F7633" t="s">
        <v>348</v>
      </c>
      <c r="G7633" t="s">
        <v>195</v>
      </c>
      <c r="H7633" t="s">
        <v>355</v>
      </c>
      <c r="I7633" t="s">
        <v>277</v>
      </c>
      <c r="K7633" t="s">
        <v>278</v>
      </c>
      <c r="O7633" t="s">
        <v>265</v>
      </c>
      <c r="P7633">
        <v>2020</v>
      </c>
      <c r="Q7633">
        <v>1.131256142</v>
      </c>
    </row>
    <row r="7634" spans="1:17" x14ac:dyDescent="0.25">
      <c r="A7634" t="s">
        <v>530</v>
      </c>
      <c r="B7634" t="s">
        <v>531</v>
      </c>
      <c r="C7634" t="s">
        <v>509</v>
      </c>
      <c r="D7634" t="s">
        <v>361</v>
      </c>
      <c r="E7634" t="s">
        <v>525</v>
      </c>
      <c r="F7634" t="s">
        <v>348</v>
      </c>
      <c r="G7634" t="s">
        <v>195</v>
      </c>
      <c r="H7634" t="s">
        <v>355</v>
      </c>
      <c r="I7634" t="s">
        <v>277</v>
      </c>
      <c r="K7634" t="s">
        <v>278</v>
      </c>
      <c r="O7634" t="s">
        <v>194</v>
      </c>
      <c r="P7634">
        <v>2030</v>
      </c>
      <c r="Q7634">
        <v>0.98059969800000002</v>
      </c>
    </row>
    <row r="7635" spans="1:17" x14ac:dyDescent="0.25">
      <c r="A7635" t="s">
        <v>530</v>
      </c>
      <c r="B7635" t="s">
        <v>531</v>
      </c>
      <c r="C7635" t="s">
        <v>509</v>
      </c>
      <c r="D7635" t="s">
        <v>361</v>
      </c>
      <c r="E7635" t="s">
        <v>525</v>
      </c>
      <c r="F7635" t="s">
        <v>348</v>
      </c>
      <c r="G7635" t="s">
        <v>195</v>
      </c>
      <c r="H7635" t="s">
        <v>355</v>
      </c>
      <c r="I7635" t="s">
        <v>277</v>
      </c>
      <c r="K7635" t="s">
        <v>278</v>
      </c>
      <c r="O7635" t="s">
        <v>194</v>
      </c>
      <c r="P7635">
        <v>2050</v>
      </c>
      <c r="Q7635">
        <v>0.99623335000000002</v>
      </c>
    </row>
    <row r="7636" spans="1:17" x14ac:dyDescent="0.25">
      <c r="A7636" t="s">
        <v>530</v>
      </c>
      <c r="B7636" t="s">
        <v>531</v>
      </c>
      <c r="C7636" t="s">
        <v>509</v>
      </c>
      <c r="D7636" t="s">
        <v>361</v>
      </c>
      <c r="E7636" t="s">
        <v>525</v>
      </c>
      <c r="F7636" t="s">
        <v>348</v>
      </c>
      <c r="G7636" t="s">
        <v>195</v>
      </c>
      <c r="H7636" t="s">
        <v>355</v>
      </c>
      <c r="I7636" t="s">
        <v>277</v>
      </c>
      <c r="K7636" t="s">
        <v>278</v>
      </c>
      <c r="O7636" t="s">
        <v>264</v>
      </c>
      <c r="P7636">
        <v>2050</v>
      </c>
      <c r="Q7636">
        <v>0.74717501200000003</v>
      </c>
    </row>
    <row r="7637" spans="1:17" x14ac:dyDescent="0.25">
      <c r="A7637" t="s">
        <v>530</v>
      </c>
      <c r="B7637" t="s">
        <v>531</v>
      </c>
      <c r="C7637" t="s">
        <v>509</v>
      </c>
      <c r="D7637" t="s">
        <v>361</v>
      </c>
      <c r="E7637" t="s">
        <v>525</v>
      </c>
      <c r="F7637" t="s">
        <v>348</v>
      </c>
      <c r="G7637" t="s">
        <v>195</v>
      </c>
      <c r="H7637" t="s">
        <v>355</v>
      </c>
      <c r="I7637" t="s">
        <v>277</v>
      </c>
      <c r="K7637" t="s">
        <v>278</v>
      </c>
      <c r="O7637" t="s">
        <v>265</v>
      </c>
      <c r="P7637">
        <v>2050</v>
      </c>
      <c r="Q7637">
        <v>1.2452916869999999</v>
      </c>
    </row>
    <row r="7638" spans="1:17" x14ac:dyDescent="0.25">
      <c r="A7638" t="s">
        <v>530</v>
      </c>
      <c r="B7638" t="s">
        <v>531</v>
      </c>
      <c r="C7638" t="s">
        <v>509</v>
      </c>
      <c r="D7638" t="s">
        <v>361</v>
      </c>
      <c r="E7638" t="s">
        <v>525</v>
      </c>
      <c r="F7638" t="s">
        <v>348</v>
      </c>
      <c r="G7638" t="s">
        <v>195</v>
      </c>
      <c r="H7638" t="s">
        <v>215</v>
      </c>
      <c r="I7638" t="s">
        <v>216</v>
      </c>
      <c r="K7638" t="s">
        <v>202</v>
      </c>
      <c r="N7638" t="s">
        <v>206</v>
      </c>
      <c r="O7638" t="s">
        <v>194</v>
      </c>
      <c r="P7638">
        <v>2015</v>
      </c>
      <c r="Q7638">
        <v>25</v>
      </c>
    </row>
    <row r="7639" spans="1:17" x14ac:dyDescent="0.25">
      <c r="A7639" t="s">
        <v>530</v>
      </c>
      <c r="B7639" t="s">
        <v>531</v>
      </c>
      <c r="C7639" t="s">
        <v>509</v>
      </c>
      <c r="D7639" t="s">
        <v>361</v>
      </c>
      <c r="E7639" t="s">
        <v>525</v>
      </c>
      <c r="F7639" t="s">
        <v>348</v>
      </c>
      <c r="G7639" t="s">
        <v>195</v>
      </c>
      <c r="H7639" t="s">
        <v>215</v>
      </c>
      <c r="I7639" t="s">
        <v>216</v>
      </c>
      <c r="K7639" t="s">
        <v>202</v>
      </c>
      <c r="N7639" t="s">
        <v>206</v>
      </c>
      <c r="O7639" t="s">
        <v>194</v>
      </c>
      <c r="P7639">
        <v>2020</v>
      </c>
      <c r="Q7639">
        <v>25</v>
      </c>
    </row>
    <row r="7640" spans="1:17" x14ac:dyDescent="0.25">
      <c r="A7640" t="s">
        <v>530</v>
      </c>
      <c r="B7640" t="s">
        <v>531</v>
      </c>
      <c r="C7640" t="s">
        <v>509</v>
      </c>
      <c r="D7640" t="s">
        <v>361</v>
      </c>
      <c r="E7640" t="s">
        <v>525</v>
      </c>
      <c r="F7640" t="s">
        <v>348</v>
      </c>
      <c r="G7640" t="s">
        <v>195</v>
      </c>
      <c r="H7640" t="s">
        <v>215</v>
      </c>
      <c r="I7640" t="s">
        <v>216</v>
      </c>
      <c r="K7640" t="s">
        <v>202</v>
      </c>
      <c r="N7640" t="s">
        <v>206</v>
      </c>
      <c r="O7640" t="s">
        <v>264</v>
      </c>
      <c r="P7640">
        <v>2020</v>
      </c>
      <c r="Q7640">
        <v>20</v>
      </c>
    </row>
    <row r="7641" spans="1:17" x14ac:dyDescent="0.25">
      <c r="A7641" t="s">
        <v>530</v>
      </c>
      <c r="B7641" t="s">
        <v>531</v>
      </c>
      <c r="C7641" t="s">
        <v>509</v>
      </c>
      <c r="D7641" t="s">
        <v>361</v>
      </c>
      <c r="E7641" t="s">
        <v>525</v>
      </c>
      <c r="F7641" t="s">
        <v>348</v>
      </c>
      <c r="G7641" t="s">
        <v>195</v>
      </c>
      <c r="H7641" t="s">
        <v>215</v>
      </c>
      <c r="I7641" t="s">
        <v>216</v>
      </c>
      <c r="K7641" t="s">
        <v>202</v>
      </c>
      <c r="N7641" t="s">
        <v>206</v>
      </c>
      <c r="O7641" t="s">
        <v>265</v>
      </c>
      <c r="P7641">
        <v>2020</v>
      </c>
      <c r="Q7641">
        <v>35</v>
      </c>
    </row>
    <row r="7642" spans="1:17" x14ac:dyDescent="0.25">
      <c r="A7642" t="s">
        <v>530</v>
      </c>
      <c r="B7642" t="s">
        <v>531</v>
      </c>
      <c r="C7642" t="s">
        <v>509</v>
      </c>
      <c r="D7642" t="s">
        <v>361</v>
      </c>
      <c r="E7642" t="s">
        <v>525</v>
      </c>
      <c r="F7642" t="s">
        <v>348</v>
      </c>
      <c r="G7642" t="s">
        <v>195</v>
      </c>
      <c r="H7642" t="s">
        <v>215</v>
      </c>
      <c r="I7642" t="s">
        <v>216</v>
      </c>
      <c r="K7642" t="s">
        <v>202</v>
      </c>
      <c r="N7642" t="s">
        <v>206</v>
      </c>
      <c r="O7642" t="s">
        <v>194</v>
      </c>
      <c r="P7642">
        <v>2030</v>
      </c>
      <c r="Q7642">
        <v>25</v>
      </c>
    </row>
    <row r="7643" spans="1:17" x14ac:dyDescent="0.25">
      <c r="A7643" t="s">
        <v>530</v>
      </c>
      <c r="B7643" t="s">
        <v>531</v>
      </c>
      <c r="C7643" t="s">
        <v>509</v>
      </c>
      <c r="D7643" t="s">
        <v>361</v>
      </c>
      <c r="E7643" t="s">
        <v>525</v>
      </c>
      <c r="F7643" t="s">
        <v>348</v>
      </c>
      <c r="G7643" t="s">
        <v>195</v>
      </c>
      <c r="H7643" t="s">
        <v>215</v>
      </c>
      <c r="I7643" t="s">
        <v>216</v>
      </c>
      <c r="K7643" t="s">
        <v>202</v>
      </c>
      <c r="N7643" t="s">
        <v>206</v>
      </c>
      <c r="O7643" t="s">
        <v>194</v>
      </c>
      <c r="P7643">
        <v>2050</v>
      </c>
      <c r="Q7643">
        <v>25</v>
      </c>
    </row>
    <row r="7644" spans="1:17" x14ac:dyDescent="0.25">
      <c r="A7644" t="s">
        <v>530</v>
      </c>
      <c r="B7644" t="s">
        <v>531</v>
      </c>
      <c r="C7644" t="s">
        <v>509</v>
      </c>
      <c r="D7644" t="s">
        <v>361</v>
      </c>
      <c r="E7644" t="s">
        <v>525</v>
      </c>
      <c r="F7644" t="s">
        <v>348</v>
      </c>
      <c r="G7644" t="s">
        <v>195</v>
      </c>
      <c r="H7644" t="s">
        <v>215</v>
      </c>
      <c r="I7644" t="s">
        <v>216</v>
      </c>
      <c r="K7644" t="s">
        <v>202</v>
      </c>
      <c r="N7644" t="s">
        <v>206</v>
      </c>
      <c r="O7644" t="s">
        <v>264</v>
      </c>
      <c r="P7644">
        <v>2050</v>
      </c>
      <c r="Q7644">
        <v>20</v>
      </c>
    </row>
    <row r="7645" spans="1:17" x14ac:dyDescent="0.25">
      <c r="A7645" t="s">
        <v>530</v>
      </c>
      <c r="B7645" t="s">
        <v>531</v>
      </c>
      <c r="C7645" t="s">
        <v>509</v>
      </c>
      <c r="D7645" t="s">
        <v>361</v>
      </c>
      <c r="E7645" t="s">
        <v>525</v>
      </c>
      <c r="F7645" t="s">
        <v>348</v>
      </c>
      <c r="G7645" t="s">
        <v>195</v>
      </c>
      <c r="H7645" t="s">
        <v>215</v>
      </c>
      <c r="I7645" t="s">
        <v>216</v>
      </c>
      <c r="K7645" t="s">
        <v>202</v>
      </c>
      <c r="N7645" t="s">
        <v>206</v>
      </c>
      <c r="O7645" t="s">
        <v>265</v>
      </c>
      <c r="P7645">
        <v>2050</v>
      </c>
      <c r="Q7645">
        <v>35</v>
      </c>
    </row>
    <row r="7646" spans="1:17" x14ac:dyDescent="0.25">
      <c r="A7646" t="s">
        <v>530</v>
      </c>
      <c r="B7646" t="s">
        <v>531</v>
      </c>
      <c r="C7646" t="s">
        <v>509</v>
      </c>
      <c r="D7646" t="s">
        <v>361</v>
      </c>
      <c r="E7646" t="s">
        <v>525</v>
      </c>
      <c r="F7646" t="s">
        <v>348</v>
      </c>
      <c r="G7646" t="s">
        <v>218</v>
      </c>
      <c r="H7646" t="s">
        <v>219</v>
      </c>
      <c r="I7646" t="s">
        <v>220</v>
      </c>
      <c r="K7646" t="s">
        <v>221</v>
      </c>
      <c r="M7646" t="s">
        <v>344</v>
      </c>
      <c r="N7646" t="s">
        <v>206</v>
      </c>
      <c r="O7646" t="s">
        <v>194</v>
      </c>
      <c r="P7646">
        <v>2015</v>
      </c>
      <c r="Q7646">
        <v>16</v>
      </c>
    </row>
    <row r="7647" spans="1:17" x14ac:dyDescent="0.25">
      <c r="A7647" t="s">
        <v>530</v>
      </c>
      <c r="B7647" t="s">
        <v>531</v>
      </c>
      <c r="C7647" t="s">
        <v>509</v>
      </c>
      <c r="D7647" t="s">
        <v>361</v>
      </c>
      <c r="E7647" t="s">
        <v>525</v>
      </c>
      <c r="F7647" t="s">
        <v>348</v>
      </c>
      <c r="G7647" t="s">
        <v>218</v>
      </c>
      <c r="H7647" t="s">
        <v>219</v>
      </c>
      <c r="I7647" t="s">
        <v>220</v>
      </c>
      <c r="K7647" t="s">
        <v>221</v>
      </c>
      <c r="M7647" t="s">
        <v>344</v>
      </c>
      <c r="N7647" t="s">
        <v>206</v>
      </c>
      <c r="O7647" t="s">
        <v>194</v>
      </c>
      <c r="P7647">
        <v>2020</v>
      </c>
      <c r="Q7647">
        <v>11</v>
      </c>
    </row>
    <row r="7648" spans="1:17" x14ac:dyDescent="0.25">
      <c r="A7648" t="s">
        <v>530</v>
      </c>
      <c r="B7648" t="s">
        <v>531</v>
      </c>
      <c r="C7648" t="s">
        <v>509</v>
      </c>
      <c r="D7648" t="s">
        <v>361</v>
      </c>
      <c r="E7648" t="s">
        <v>525</v>
      </c>
      <c r="F7648" t="s">
        <v>348</v>
      </c>
      <c r="G7648" t="s">
        <v>218</v>
      </c>
      <c r="H7648" t="s">
        <v>219</v>
      </c>
      <c r="I7648" t="s">
        <v>220</v>
      </c>
      <c r="K7648" t="s">
        <v>221</v>
      </c>
      <c r="M7648" t="s">
        <v>344</v>
      </c>
      <c r="N7648" t="s">
        <v>206</v>
      </c>
      <c r="O7648" t="s">
        <v>264</v>
      </c>
      <c r="P7648">
        <v>2020</v>
      </c>
      <c r="Q7648">
        <v>4</v>
      </c>
    </row>
    <row r="7649" spans="1:17" x14ac:dyDescent="0.25">
      <c r="A7649" t="s">
        <v>530</v>
      </c>
      <c r="B7649" t="s">
        <v>531</v>
      </c>
      <c r="C7649" t="s">
        <v>509</v>
      </c>
      <c r="D7649" t="s">
        <v>361</v>
      </c>
      <c r="E7649" t="s">
        <v>525</v>
      </c>
      <c r="F7649" t="s">
        <v>348</v>
      </c>
      <c r="G7649" t="s">
        <v>218</v>
      </c>
      <c r="H7649" t="s">
        <v>219</v>
      </c>
      <c r="I7649" t="s">
        <v>220</v>
      </c>
      <c r="K7649" t="s">
        <v>221</v>
      </c>
      <c r="M7649" t="s">
        <v>344</v>
      </c>
      <c r="N7649" t="s">
        <v>206</v>
      </c>
      <c r="O7649" t="s">
        <v>265</v>
      </c>
      <c r="P7649">
        <v>2020</v>
      </c>
      <c r="Q7649">
        <v>16</v>
      </c>
    </row>
    <row r="7650" spans="1:17" x14ac:dyDescent="0.25">
      <c r="A7650" t="s">
        <v>530</v>
      </c>
      <c r="B7650" t="s">
        <v>531</v>
      </c>
      <c r="C7650" t="s">
        <v>509</v>
      </c>
      <c r="D7650" t="s">
        <v>361</v>
      </c>
      <c r="E7650" t="s">
        <v>525</v>
      </c>
      <c r="F7650" t="s">
        <v>348</v>
      </c>
      <c r="G7650" t="s">
        <v>218</v>
      </c>
      <c r="H7650" t="s">
        <v>219</v>
      </c>
      <c r="I7650" t="s">
        <v>220</v>
      </c>
      <c r="K7650" t="s">
        <v>221</v>
      </c>
      <c r="M7650" t="s">
        <v>344</v>
      </c>
      <c r="N7650" t="s">
        <v>206</v>
      </c>
      <c r="O7650" t="s">
        <v>194</v>
      </c>
      <c r="P7650">
        <v>2030</v>
      </c>
      <c r="Q7650">
        <v>8</v>
      </c>
    </row>
    <row r="7651" spans="1:17" x14ac:dyDescent="0.25">
      <c r="A7651" t="s">
        <v>530</v>
      </c>
      <c r="B7651" t="s">
        <v>531</v>
      </c>
      <c r="C7651" t="s">
        <v>509</v>
      </c>
      <c r="D7651" t="s">
        <v>361</v>
      </c>
      <c r="E7651" t="s">
        <v>525</v>
      </c>
      <c r="F7651" t="s">
        <v>348</v>
      </c>
      <c r="G7651" t="s">
        <v>218</v>
      </c>
      <c r="H7651" t="s">
        <v>219</v>
      </c>
      <c r="I7651" t="s">
        <v>220</v>
      </c>
      <c r="K7651" t="s">
        <v>221</v>
      </c>
      <c r="M7651" t="s">
        <v>344</v>
      </c>
      <c r="N7651" t="s">
        <v>206</v>
      </c>
      <c r="O7651" t="s">
        <v>194</v>
      </c>
      <c r="P7651">
        <v>2050</v>
      </c>
      <c r="Q7651">
        <v>4</v>
      </c>
    </row>
    <row r="7652" spans="1:17" x14ac:dyDescent="0.25">
      <c r="A7652" t="s">
        <v>530</v>
      </c>
      <c r="B7652" t="s">
        <v>531</v>
      </c>
      <c r="C7652" t="s">
        <v>509</v>
      </c>
      <c r="D7652" t="s">
        <v>361</v>
      </c>
      <c r="E7652" t="s">
        <v>525</v>
      </c>
      <c r="F7652" t="s">
        <v>348</v>
      </c>
      <c r="G7652" t="s">
        <v>218</v>
      </c>
      <c r="H7652" t="s">
        <v>219</v>
      </c>
      <c r="I7652" t="s">
        <v>220</v>
      </c>
      <c r="K7652" t="s">
        <v>221</v>
      </c>
      <c r="M7652" t="s">
        <v>344</v>
      </c>
      <c r="N7652" t="s">
        <v>206</v>
      </c>
      <c r="O7652" t="s">
        <v>264</v>
      </c>
      <c r="P7652">
        <v>2050</v>
      </c>
      <c r="Q7652">
        <v>2</v>
      </c>
    </row>
    <row r="7653" spans="1:17" x14ac:dyDescent="0.25">
      <c r="A7653" t="s">
        <v>530</v>
      </c>
      <c r="B7653" t="s">
        <v>531</v>
      </c>
      <c r="C7653" t="s">
        <v>509</v>
      </c>
      <c r="D7653" t="s">
        <v>361</v>
      </c>
      <c r="E7653" t="s">
        <v>525</v>
      </c>
      <c r="F7653" t="s">
        <v>348</v>
      </c>
      <c r="G7653" t="s">
        <v>218</v>
      </c>
      <c r="H7653" t="s">
        <v>219</v>
      </c>
      <c r="I7653" t="s">
        <v>220</v>
      </c>
      <c r="K7653" t="s">
        <v>221</v>
      </c>
      <c r="M7653" t="s">
        <v>344</v>
      </c>
      <c r="N7653" t="s">
        <v>206</v>
      </c>
      <c r="O7653" t="s">
        <v>265</v>
      </c>
      <c r="P7653">
        <v>2050</v>
      </c>
      <c r="Q7653">
        <v>16</v>
      </c>
    </row>
    <row r="7654" spans="1:17" x14ac:dyDescent="0.25">
      <c r="A7654" t="s">
        <v>530</v>
      </c>
      <c r="B7654" t="s">
        <v>531</v>
      </c>
      <c r="C7654" t="s">
        <v>509</v>
      </c>
      <c r="D7654" t="s">
        <v>361</v>
      </c>
      <c r="E7654" t="s">
        <v>525</v>
      </c>
      <c r="F7654" t="s">
        <v>348</v>
      </c>
      <c r="G7654" t="s">
        <v>218</v>
      </c>
      <c r="H7654" t="s">
        <v>223</v>
      </c>
      <c r="I7654" t="s">
        <v>224</v>
      </c>
      <c r="K7654" t="s">
        <v>221</v>
      </c>
      <c r="M7654" t="s">
        <v>344</v>
      </c>
      <c r="N7654" t="s">
        <v>206</v>
      </c>
      <c r="O7654" t="s">
        <v>194</v>
      </c>
      <c r="P7654">
        <v>2015</v>
      </c>
      <c r="Q7654">
        <v>1.2</v>
      </c>
    </row>
    <row r="7655" spans="1:17" x14ac:dyDescent="0.25">
      <c r="A7655" t="s">
        <v>530</v>
      </c>
      <c r="B7655" t="s">
        <v>531</v>
      </c>
      <c r="C7655" t="s">
        <v>509</v>
      </c>
      <c r="D7655" t="s">
        <v>361</v>
      </c>
      <c r="E7655" t="s">
        <v>525</v>
      </c>
      <c r="F7655" t="s">
        <v>348</v>
      </c>
      <c r="G7655" t="s">
        <v>218</v>
      </c>
      <c r="H7655" t="s">
        <v>223</v>
      </c>
      <c r="I7655" t="s">
        <v>224</v>
      </c>
      <c r="K7655" t="s">
        <v>221</v>
      </c>
      <c r="M7655" t="s">
        <v>344</v>
      </c>
      <c r="N7655" t="s">
        <v>206</v>
      </c>
      <c r="O7655" t="s">
        <v>194</v>
      </c>
      <c r="P7655">
        <v>2020</v>
      </c>
      <c r="Q7655">
        <v>1</v>
      </c>
    </row>
    <row r="7656" spans="1:17" x14ac:dyDescent="0.25">
      <c r="A7656" t="s">
        <v>530</v>
      </c>
      <c r="B7656" t="s">
        <v>531</v>
      </c>
      <c r="C7656" t="s">
        <v>509</v>
      </c>
      <c r="D7656" t="s">
        <v>361</v>
      </c>
      <c r="E7656" t="s">
        <v>525</v>
      </c>
      <c r="F7656" t="s">
        <v>348</v>
      </c>
      <c r="G7656" t="s">
        <v>218</v>
      </c>
      <c r="H7656" t="s">
        <v>223</v>
      </c>
      <c r="I7656" t="s">
        <v>224</v>
      </c>
      <c r="K7656" t="s">
        <v>221</v>
      </c>
      <c r="M7656" t="s">
        <v>344</v>
      </c>
      <c r="N7656" t="s">
        <v>206</v>
      </c>
      <c r="O7656" t="s">
        <v>264</v>
      </c>
      <c r="P7656">
        <v>2020</v>
      </c>
      <c r="Q7656">
        <v>1</v>
      </c>
    </row>
    <row r="7657" spans="1:17" x14ac:dyDescent="0.25">
      <c r="A7657" t="s">
        <v>530</v>
      </c>
      <c r="B7657" t="s">
        <v>531</v>
      </c>
      <c r="C7657" t="s">
        <v>509</v>
      </c>
      <c r="D7657" t="s">
        <v>361</v>
      </c>
      <c r="E7657" t="s">
        <v>525</v>
      </c>
      <c r="F7657" t="s">
        <v>348</v>
      </c>
      <c r="G7657" t="s">
        <v>218</v>
      </c>
      <c r="H7657" t="s">
        <v>223</v>
      </c>
      <c r="I7657" t="s">
        <v>224</v>
      </c>
      <c r="K7657" t="s">
        <v>221</v>
      </c>
      <c r="M7657" t="s">
        <v>344</v>
      </c>
      <c r="N7657" t="s">
        <v>206</v>
      </c>
      <c r="O7657" t="s">
        <v>265</v>
      </c>
      <c r="P7657">
        <v>2020</v>
      </c>
      <c r="Q7657">
        <v>3</v>
      </c>
    </row>
    <row r="7658" spans="1:17" x14ac:dyDescent="0.25">
      <c r="A7658" t="s">
        <v>530</v>
      </c>
      <c r="B7658" t="s">
        <v>531</v>
      </c>
      <c r="C7658" t="s">
        <v>509</v>
      </c>
      <c r="D7658" t="s">
        <v>361</v>
      </c>
      <c r="E7658" t="s">
        <v>525</v>
      </c>
      <c r="F7658" t="s">
        <v>348</v>
      </c>
      <c r="G7658" t="s">
        <v>218</v>
      </c>
      <c r="H7658" t="s">
        <v>223</v>
      </c>
      <c r="I7658" t="s">
        <v>224</v>
      </c>
      <c r="K7658" t="s">
        <v>221</v>
      </c>
      <c r="M7658" t="s">
        <v>344</v>
      </c>
      <c r="N7658" t="s">
        <v>206</v>
      </c>
      <c r="O7658" t="s">
        <v>194</v>
      </c>
      <c r="P7658">
        <v>2030</v>
      </c>
      <c r="Q7658">
        <v>1</v>
      </c>
    </row>
    <row r="7659" spans="1:17" x14ac:dyDescent="0.25">
      <c r="A7659" t="s">
        <v>530</v>
      </c>
      <c r="B7659" t="s">
        <v>531</v>
      </c>
      <c r="C7659" t="s">
        <v>509</v>
      </c>
      <c r="D7659" t="s">
        <v>361</v>
      </c>
      <c r="E7659" t="s">
        <v>525</v>
      </c>
      <c r="F7659" t="s">
        <v>348</v>
      </c>
      <c r="G7659" t="s">
        <v>218</v>
      </c>
      <c r="H7659" t="s">
        <v>223</v>
      </c>
      <c r="I7659" t="s">
        <v>224</v>
      </c>
      <c r="K7659" t="s">
        <v>221</v>
      </c>
      <c r="M7659" t="s">
        <v>344</v>
      </c>
      <c r="N7659" t="s">
        <v>206</v>
      </c>
      <c r="O7659" t="s">
        <v>194</v>
      </c>
      <c r="P7659">
        <v>2050</v>
      </c>
      <c r="Q7659">
        <v>1</v>
      </c>
    </row>
    <row r="7660" spans="1:17" x14ac:dyDescent="0.25">
      <c r="A7660" t="s">
        <v>530</v>
      </c>
      <c r="B7660" t="s">
        <v>531</v>
      </c>
      <c r="C7660" t="s">
        <v>509</v>
      </c>
      <c r="D7660" t="s">
        <v>361</v>
      </c>
      <c r="E7660" t="s">
        <v>525</v>
      </c>
      <c r="F7660" t="s">
        <v>348</v>
      </c>
      <c r="G7660" t="s">
        <v>218</v>
      </c>
      <c r="H7660" t="s">
        <v>223</v>
      </c>
      <c r="I7660" t="s">
        <v>224</v>
      </c>
      <c r="K7660" t="s">
        <v>221</v>
      </c>
      <c r="M7660" t="s">
        <v>344</v>
      </c>
      <c r="N7660" t="s">
        <v>206</v>
      </c>
      <c r="O7660" t="s">
        <v>264</v>
      </c>
      <c r="P7660">
        <v>2050</v>
      </c>
      <c r="Q7660">
        <v>0</v>
      </c>
    </row>
    <row r="7661" spans="1:17" x14ac:dyDescent="0.25">
      <c r="A7661" t="s">
        <v>530</v>
      </c>
      <c r="B7661" t="s">
        <v>531</v>
      </c>
      <c r="C7661" t="s">
        <v>509</v>
      </c>
      <c r="D7661" t="s">
        <v>361</v>
      </c>
      <c r="E7661" t="s">
        <v>525</v>
      </c>
      <c r="F7661" t="s">
        <v>348</v>
      </c>
      <c r="G7661" t="s">
        <v>218</v>
      </c>
      <c r="H7661" t="s">
        <v>223</v>
      </c>
      <c r="I7661" t="s">
        <v>224</v>
      </c>
      <c r="K7661" t="s">
        <v>221</v>
      </c>
      <c r="M7661" t="s">
        <v>344</v>
      </c>
      <c r="N7661" t="s">
        <v>206</v>
      </c>
      <c r="O7661" t="s">
        <v>265</v>
      </c>
      <c r="P7661">
        <v>2050</v>
      </c>
      <c r="Q7661">
        <v>1</v>
      </c>
    </row>
    <row r="7662" spans="1:17" x14ac:dyDescent="0.25">
      <c r="A7662" t="s">
        <v>530</v>
      </c>
      <c r="B7662" t="s">
        <v>531</v>
      </c>
      <c r="C7662" t="s">
        <v>509</v>
      </c>
      <c r="D7662" t="s">
        <v>361</v>
      </c>
      <c r="E7662" t="s">
        <v>525</v>
      </c>
      <c r="F7662" t="s">
        <v>348</v>
      </c>
      <c r="G7662" t="s">
        <v>218</v>
      </c>
      <c r="H7662" t="s">
        <v>225</v>
      </c>
      <c r="I7662" t="s">
        <v>226</v>
      </c>
      <c r="K7662" t="s">
        <v>221</v>
      </c>
      <c r="M7662" t="s">
        <v>344</v>
      </c>
      <c r="N7662" t="s">
        <v>206</v>
      </c>
      <c r="O7662" t="s">
        <v>194</v>
      </c>
      <c r="P7662">
        <v>2015</v>
      </c>
      <c r="Q7662">
        <v>90</v>
      </c>
    </row>
    <row r="7663" spans="1:17" x14ac:dyDescent="0.25">
      <c r="A7663" t="s">
        <v>530</v>
      </c>
      <c r="B7663" t="s">
        <v>531</v>
      </c>
      <c r="C7663" t="s">
        <v>509</v>
      </c>
      <c r="D7663" t="s">
        <v>361</v>
      </c>
      <c r="E7663" t="s">
        <v>525</v>
      </c>
      <c r="F7663" t="s">
        <v>348</v>
      </c>
      <c r="G7663" t="s">
        <v>218</v>
      </c>
      <c r="H7663" t="s">
        <v>225</v>
      </c>
      <c r="I7663" t="s">
        <v>226</v>
      </c>
      <c r="K7663" t="s">
        <v>221</v>
      </c>
      <c r="M7663" t="s">
        <v>344</v>
      </c>
      <c r="N7663" t="s">
        <v>206</v>
      </c>
      <c r="O7663" t="s">
        <v>194</v>
      </c>
      <c r="P7663">
        <v>2020</v>
      </c>
      <c r="Q7663">
        <v>70</v>
      </c>
    </row>
    <row r="7664" spans="1:17" x14ac:dyDescent="0.25">
      <c r="A7664" t="s">
        <v>530</v>
      </c>
      <c r="B7664" t="s">
        <v>531</v>
      </c>
      <c r="C7664" t="s">
        <v>509</v>
      </c>
      <c r="D7664" t="s">
        <v>361</v>
      </c>
      <c r="E7664" t="s">
        <v>525</v>
      </c>
      <c r="F7664" t="s">
        <v>348</v>
      </c>
      <c r="G7664" t="s">
        <v>218</v>
      </c>
      <c r="H7664" t="s">
        <v>225</v>
      </c>
      <c r="I7664" t="s">
        <v>226</v>
      </c>
      <c r="K7664" t="s">
        <v>221</v>
      </c>
      <c r="M7664" t="s">
        <v>344</v>
      </c>
      <c r="N7664" t="s">
        <v>206</v>
      </c>
      <c r="O7664" t="s">
        <v>264</v>
      </c>
      <c r="P7664">
        <v>2020</v>
      </c>
      <c r="Q7664">
        <v>50</v>
      </c>
    </row>
    <row r="7665" spans="1:17" x14ac:dyDescent="0.25">
      <c r="A7665" t="s">
        <v>530</v>
      </c>
      <c r="B7665" t="s">
        <v>531</v>
      </c>
      <c r="C7665" t="s">
        <v>509</v>
      </c>
      <c r="D7665" t="s">
        <v>361</v>
      </c>
      <c r="E7665" t="s">
        <v>525</v>
      </c>
      <c r="F7665" t="s">
        <v>348</v>
      </c>
      <c r="G7665" t="s">
        <v>218</v>
      </c>
      <c r="H7665" t="s">
        <v>225</v>
      </c>
      <c r="I7665" t="s">
        <v>226</v>
      </c>
      <c r="K7665" t="s">
        <v>221</v>
      </c>
      <c r="M7665" t="s">
        <v>344</v>
      </c>
      <c r="N7665" t="s">
        <v>206</v>
      </c>
      <c r="O7665" t="s">
        <v>265</v>
      </c>
      <c r="P7665">
        <v>2020</v>
      </c>
      <c r="Q7665">
        <v>90</v>
      </c>
    </row>
    <row r="7666" spans="1:17" x14ac:dyDescent="0.25">
      <c r="A7666" t="s">
        <v>530</v>
      </c>
      <c r="B7666" t="s">
        <v>531</v>
      </c>
      <c r="C7666" t="s">
        <v>509</v>
      </c>
      <c r="D7666" t="s">
        <v>361</v>
      </c>
      <c r="E7666" t="s">
        <v>525</v>
      </c>
      <c r="F7666" t="s">
        <v>348</v>
      </c>
      <c r="G7666" t="s">
        <v>218</v>
      </c>
      <c r="H7666" t="s">
        <v>225</v>
      </c>
      <c r="I7666" t="s">
        <v>226</v>
      </c>
      <c r="K7666" t="s">
        <v>221</v>
      </c>
      <c r="M7666" t="s">
        <v>344</v>
      </c>
      <c r="N7666" t="s">
        <v>206</v>
      </c>
      <c r="O7666" t="s">
        <v>194</v>
      </c>
      <c r="P7666">
        <v>2030</v>
      </c>
      <c r="Q7666">
        <v>50</v>
      </c>
    </row>
    <row r="7667" spans="1:17" x14ac:dyDescent="0.25">
      <c r="A7667" t="s">
        <v>530</v>
      </c>
      <c r="B7667" t="s">
        <v>531</v>
      </c>
      <c r="C7667" t="s">
        <v>509</v>
      </c>
      <c r="D7667" t="s">
        <v>361</v>
      </c>
      <c r="E7667" t="s">
        <v>525</v>
      </c>
      <c r="F7667" t="s">
        <v>348</v>
      </c>
      <c r="G7667" t="s">
        <v>218</v>
      </c>
      <c r="H7667" t="s">
        <v>225</v>
      </c>
      <c r="I7667" t="s">
        <v>226</v>
      </c>
      <c r="K7667" t="s">
        <v>221</v>
      </c>
      <c r="M7667" t="s">
        <v>344</v>
      </c>
      <c r="N7667" t="s">
        <v>206</v>
      </c>
      <c r="O7667" t="s">
        <v>194</v>
      </c>
      <c r="P7667">
        <v>2050</v>
      </c>
      <c r="Q7667">
        <v>40</v>
      </c>
    </row>
    <row r="7668" spans="1:17" x14ac:dyDescent="0.25">
      <c r="A7668" t="s">
        <v>530</v>
      </c>
      <c r="B7668" t="s">
        <v>531</v>
      </c>
      <c r="C7668" t="s">
        <v>509</v>
      </c>
      <c r="D7668" t="s">
        <v>361</v>
      </c>
      <c r="E7668" t="s">
        <v>525</v>
      </c>
      <c r="F7668" t="s">
        <v>348</v>
      </c>
      <c r="G7668" t="s">
        <v>218</v>
      </c>
      <c r="H7668" t="s">
        <v>225</v>
      </c>
      <c r="I7668" t="s">
        <v>226</v>
      </c>
      <c r="K7668" t="s">
        <v>221</v>
      </c>
      <c r="M7668" t="s">
        <v>344</v>
      </c>
      <c r="N7668" t="s">
        <v>206</v>
      </c>
      <c r="O7668" t="s">
        <v>264</v>
      </c>
      <c r="P7668">
        <v>2050</v>
      </c>
      <c r="Q7668">
        <v>40</v>
      </c>
    </row>
    <row r="7669" spans="1:17" x14ac:dyDescent="0.25">
      <c r="A7669" t="s">
        <v>530</v>
      </c>
      <c r="B7669" t="s">
        <v>531</v>
      </c>
      <c r="C7669" t="s">
        <v>509</v>
      </c>
      <c r="D7669" t="s">
        <v>361</v>
      </c>
      <c r="E7669" t="s">
        <v>525</v>
      </c>
      <c r="F7669" t="s">
        <v>348</v>
      </c>
      <c r="G7669" t="s">
        <v>218</v>
      </c>
      <c r="H7669" t="s">
        <v>225</v>
      </c>
      <c r="I7669" t="s">
        <v>226</v>
      </c>
      <c r="K7669" t="s">
        <v>221</v>
      </c>
      <c r="M7669" t="s">
        <v>344</v>
      </c>
      <c r="N7669" t="s">
        <v>206</v>
      </c>
      <c r="O7669" t="s">
        <v>265</v>
      </c>
      <c r="P7669">
        <v>2050</v>
      </c>
      <c r="Q7669">
        <v>50</v>
      </c>
    </row>
    <row r="7670" spans="1:17" x14ac:dyDescent="0.25">
      <c r="A7670" t="s">
        <v>530</v>
      </c>
      <c r="B7670" t="s">
        <v>531</v>
      </c>
      <c r="C7670" t="s">
        <v>509</v>
      </c>
      <c r="D7670" t="s">
        <v>361</v>
      </c>
      <c r="E7670" t="s">
        <v>525</v>
      </c>
      <c r="F7670" t="s">
        <v>348</v>
      </c>
      <c r="G7670" t="s">
        <v>218</v>
      </c>
      <c r="H7670" t="s">
        <v>317</v>
      </c>
      <c r="I7670" t="s">
        <v>318</v>
      </c>
      <c r="K7670" t="s">
        <v>221</v>
      </c>
      <c r="M7670" t="s">
        <v>344</v>
      </c>
      <c r="N7670" t="s">
        <v>206</v>
      </c>
      <c r="O7670" t="s">
        <v>194</v>
      </c>
      <c r="P7670">
        <v>2015</v>
      </c>
      <c r="Q7670">
        <v>2</v>
      </c>
    </row>
    <row r="7671" spans="1:17" x14ac:dyDescent="0.25">
      <c r="A7671" t="s">
        <v>530</v>
      </c>
      <c r="B7671" t="s">
        <v>531</v>
      </c>
      <c r="C7671" t="s">
        <v>509</v>
      </c>
      <c r="D7671" t="s">
        <v>361</v>
      </c>
      <c r="E7671" t="s">
        <v>525</v>
      </c>
      <c r="F7671" t="s">
        <v>348</v>
      </c>
      <c r="G7671" t="s">
        <v>218</v>
      </c>
      <c r="H7671" t="s">
        <v>317</v>
      </c>
      <c r="I7671" t="s">
        <v>318</v>
      </c>
      <c r="K7671" t="s">
        <v>221</v>
      </c>
      <c r="M7671" t="s">
        <v>344</v>
      </c>
      <c r="N7671" t="s">
        <v>206</v>
      </c>
      <c r="O7671" t="s">
        <v>194</v>
      </c>
      <c r="P7671">
        <v>2020</v>
      </c>
      <c r="Q7671">
        <v>0.3</v>
      </c>
    </row>
    <row r="7672" spans="1:17" x14ac:dyDescent="0.25">
      <c r="A7672" t="s">
        <v>530</v>
      </c>
      <c r="B7672" t="s">
        <v>531</v>
      </c>
      <c r="C7672" t="s">
        <v>509</v>
      </c>
      <c r="D7672" t="s">
        <v>361</v>
      </c>
      <c r="E7672" t="s">
        <v>525</v>
      </c>
      <c r="F7672" t="s">
        <v>348</v>
      </c>
      <c r="G7672" t="s">
        <v>218</v>
      </c>
      <c r="H7672" t="s">
        <v>317</v>
      </c>
      <c r="I7672" t="s">
        <v>318</v>
      </c>
      <c r="K7672" t="s">
        <v>221</v>
      </c>
      <c r="M7672" t="s">
        <v>344</v>
      </c>
      <c r="N7672" t="s">
        <v>206</v>
      </c>
      <c r="O7672" t="s">
        <v>264</v>
      </c>
      <c r="P7672">
        <v>2020</v>
      </c>
      <c r="Q7672">
        <v>0.1</v>
      </c>
    </row>
    <row r="7673" spans="1:17" x14ac:dyDescent="0.25">
      <c r="A7673" t="s">
        <v>530</v>
      </c>
      <c r="B7673" t="s">
        <v>531</v>
      </c>
      <c r="C7673" t="s">
        <v>509</v>
      </c>
      <c r="D7673" t="s">
        <v>361</v>
      </c>
      <c r="E7673" t="s">
        <v>525</v>
      </c>
      <c r="F7673" t="s">
        <v>348</v>
      </c>
      <c r="G7673" t="s">
        <v>218</v>
      </c>
      <c r="H7673" t="s">
        <v>317</v>
      </c>
      <c r="I7673" t="s">
        <v>318</v>
      </c>
      <c r="K7673" t="s">
        <v>221</v>
      </c>
      <c r="M7673" t="s">
        <v>344</v>
      </c>
      <c r="N7673" t="s">
        <v>206</v>
      </c>
      <c r="O7673" t="s">
        <v>265</v>
      </c>
      <c r="P7673">
        <v>2020</v>
      </c>
      <c r="Q7673">
        <v>2</v>
      </c>
    </row>
    <row r="7674" spans="1:17" x14ac:dyDescent="0.25">
      <c r="A7674" t="s">
        <v>530</v>
      </c>
      <c r="B7674" t="s">
        <v>531</v>
      </c>
      <c r="C7674" t="s">
        <v>509</v>
      </c>
      <c r="D7674" t="s">
        <v>361</v>
      </c>
      <c r="E7674" t="s">
        <v>525</v>
      </c>
      <c r="F7674" t="s">
        <v>348</v>
      </c>
      <c r="G7674" t="s">
        <v>218</v>
      </c>
      <c r="H7674" t="s">
        <v>317</v>
      </c>
      <c r="I7674" t="s">
        <v>318</v>
      </c>
      <c r="K7674" t="s">
        <v>221</v>
      </c>
      <c r="M7674" t="s">
        <v>344</v>
      </c>
      <c r="N7674" t="s">
        <v>206</v>
      </c>
      <c r="O7674" t="s">
        <v>194</v>
      </c>
      <c r="P7674">
        <v>2030</v>
      </c>
      <c r="Q7674">
        <v>0.3</v>
      </c>
    </row>
    <row r="7675" spans="1:17" x14ac:dyDescent="0.25">
      <c r="A7675" t="s">
        <v>530</v>
      </c>
      <c r="B7675" t="s">
        <v>531</v>
      </c>
      <c r="C7675" t="s">
        <v>509</v>
      </c>
      <c r="D7675" t="s">
        <v>361</v>
      </c>
      <c r="E7675" t="s">
        <v>525</v>
      </c>
      <c r="F7675" t="s">
        <v>348</v>
      </c>
      <c r="G7675" t="s">
        <v>218</v>
      </c>
      <c r="H7675" t="s">
        <v>317</v>
      </c>
      <c r="I7675" t="s">
        <v>318</v>
      </c>
      <c r="K7675" t="s">
        <v>221</v>
      </c>
      <c r="M7675" t="s">
        <v>344</v>
      </c>
      <c r="N7675" t="s">
        <v>206</v>
      </c>
      <c r="O7675" t="s">
        <v>194</v>
      </c>
      <c r="P7675">
        <v>2050</v>
      </c>
      <c r="Q7675">
        <v>0.3</v>
      </c>
    </row>
    <row r="7676" spans="1:17" x14ac:dyDescent="0.25">
      <c r="A7676" t="s">
        <v>530</v>
      </c>
      <c r="B7676" t="s">
        <v>531</v>
      </c>
      <c r="C7676" t="s">
        <v>509</v>
      </c>
      <c r="D7676" t="s">
        <v>361</v>
      </c>
      <c r="E7676" t="s">
        <v>525</v>
      </c>
      <c r="F7676" t="s">
        <v>348</v>
      </c>
      <c r="G7676" t="s">
        <v>218</v>
      </c>
      <c r="H7676" t="s">
        <v>317</v>
      </c>
      <c r="I7676" t="s">
        <v>318</v>
      </c>
      <c r="K7676" t="s">
        <v>221</v>
      </c>
      <c r="M7676" t="s">
        <v>344</v>
      </c>
      <c r="N7676" t="s">
        <v>206</v>
      </c>
      <c r="O7676" t="s">
        <v>264</v>
      </c>
      <c r="P7676">
        <v>2050</v>
      </c>
      <c r="Q7676">
        <v>0.1</v>
      </c>
    </row>
    <row r="7677" spans="1:17" x14ac:dyDescent="0.25">
      <c r="A7677" t="s">
        <v>530</v>
      </c>
      <c r="B7677" t="s">
        <v>531</v>
      </c>
      <c r="C7677" t="s">
        <v>509</v>
      </c>
      <c r="D7677" t="s">
        <v>361</v>
      </c>
      <c r="E7677" t="s">
        <v>525</v>
      </c>
      <c r="F7677" t="s">
        <v>348</v>
      </c>
      <c r="G7677" t="s">
        <v>218</v>
      </c>
      <c r="H7677" t="s">
        <v>317</v>
      </c>
      <c r="I7677" t="s">
        <v>318</v>
      </c>
      <c r="K7677" t="s">
        <v>221</v>
      </c>
      <c r="M7677" t="s">
        <v>344</v>
      </c>
      <c r="N7677" t="s">
        <v>206</v>
      </c>
      <c r="O7677" t="s">
        <v>265</v>
      </c>
      <c r="P7677">
        <v>2050</v>
      </c>
      <c r="Q7677">
        <v>1</v>
      </c>
    </row>
    <row r="7678" spans="1:17" x14ac:dyDescent="0.25">
      <c r="A7678" t="s">
        <v>530</v>
      </c>
      <c r="B7678" t="s">
        <v>531</v>
      </c>
      <c r="C7678" t="s">
        <v>509</v>
      </c>
      <c r="D7678" t="s">
        <v>361</v>
      </c>
      <c r="E7678" t="s">
        <v>525</v>
      </c>
      <c r="F7678" t="s">
        <v>348</v>
      </c>
      <c r="G7678" t="s">
        <v>218</v>
      </c>
      <c r="H7678" t="s">
        <v>229</v>
      </c>
      <c r="I7678" t="s">
        <v>230</v>
      </c>
      <c r="J7678" t="s">
        <v>231</v>
      </c>
      <c r="K7678" t="s">
        <v>191</v>
      </c>
      <c r="M7678" t="s">
        <v>344</v>
      </c>
      <c r="N7678" t="s">
        <v>206</v>
      </c>
      <c r="O7678" t="s">
        <v>194</v>
      </c>
      <c r="P7678">
        <v>2015</v>
      </c>
      <c r="Q7678">
        <v>0.95450000000000002</v>
      </c>
    </row>
    <row r="7679" spans="1:17" x14ac:dyDescent="0.25">
      <c r="A7679" t="s">
        <v>530</v>
      </c>
      <c r="B7679" t="s">
        <v>531</v>
      </c>
      <c r="C7679" t="s">
        <v>509</v>
      </c>
      <c r="D7679" t="s">
        <v>361</v>
      </c>
      <c r="E7679" t="s">
        <v>525</v>
      </c>
      <c r="F7679" t="s">
        <v>348</v>
      </c>
      <c r="G7679" t="s">
        <v>218</v>
      </c>
      <c r="H7679" t="s">
        <v>229</v>
      </c>
      <c r="I7679" t="s">
        <v>230</v>
      </c>
      <c r="J7679" t="s">
        <v>231</v>
      </c>
      <c r="K7679" t="s">
        <v>191</v>
      </c>
      <c r="M7679" t="s">
        <v>344</v>
      </c>
      <c r="N7679" t="s">
        <v>206</v>
      </c>
      <c r="O7679" t="s">
        <v>194</v>
      </c>
      <c r="P7679">
        <v>2020</v>
      </c>
      <c r="Q7679">
        <v>0.96360000000000001</v>
      </c>
    </row>
    <row r="7680" spans="1:17" x14ac:dyDescent="0.25">
      <c r="A7680" t="s">
        <v>530</v>
      </c>
      <c r="B7680" t="s">
        <v>531</v>
      </c>
      <c r="C7680" t="s">
        <v>509</v>
      </c>
      <c r="D7680" t="s">
        <v>361</v>
      </c>
      <c r="E7680" t="s">
        <v>525</v>
      </c>
      <c r="F7680" t="s">
        <v>348</v>
      </c>
      <c r="G7680" t="s">
        <v>218</v>
      </c>
      <c r="H7680" t="s">
        <v>229</v>
      </c>
      <c r="I7680" t="s">
        <v>230</v>
      </c>
      <c r="J7680" t="s">
        <v>231</v>
      </c>
      <c r="K7680" t="s">
        <v>191</v>
      </c>
      <c r="M7680" t="s">
        <v>344</v>
      </c>
      <c r="N7680" t="s">
        <v>206</v>
      </c>
      <c r="O7680" t="s">
        <v>264</v>
      </c>
      <c r="P7680">
        <v>2020</v>
      </c>
      <c r="Q7680">
        <v>0.90900000000000003</v>
      </c>
    </row>
    <row r="7681" spans="1:17" x14ac:dyDescent="0.25">
      <c r="A7681" t="s">
        <v>530</v>
      </c>
      <c r="B7681" t="s">
        <v>531</v>
      </c>
      <c r="C7681" t="s">
        <v>509</v>
      </c>
      <c r="D7681" t="s">
        <v>361</v>
      </c>
      <c r="E7681" t="s">
        <v>525</v>
      </c>
      <c r="F7681" t="s">
        <v>348</v>
      </c>
      <c r="G7681" t="s">
        <v>218</v>
      </c>
      <c r="H7681" t="s">
        <v>229</v>
      </c>
      <c r="I7681" t="s">
        <v>230</v>
      </c>
      <c r="J7681" t="s">
        <v>231</v>
      </c>
      <c r="K7681" t="s">
        <v>191</v>
      </c>
      <c r="M7681" t="s">
        <v>344</v>
      </c>
      <c r="N7681" t="s">
        <v>206</v>
      </c>
      <c r="O7681" t="s">
        <v>265</v>
      </c>
      <c r="P7681">
        <v>2020</v>
      </c>
      <c r="Q7681">
        <v>0.99817999999999996</v>
      </c>
    </row>
    <row r="7682" spans="1:17" x14ac:dyDescent="0.25">
      <c r="A7682" t="s">
        <v>530</v>
      </c>
      <c r="B7682" t="s">
        <v>531</v>
      </c>
      <c r="C7682" t="s">
        <v>509</v>
      </c>
      <c r="D7682" t="s">
        <v>361</v>
      </c>
      <c r="E7682" t="s">
        <v>525</v>
      </c>
      <c r="F7682" t="s">
        <v>348</v>
      </c>
      <c r="G7682" t="s">
        <v>218</v>
      </c>
      <c r="H7682" t="s">
        <v>229</v>
      </c>
      <c r="I7682" t="s">
        <v>230</v>
      </c>
      <c r="J7682" t="s">
        <v>231</v>
      </c>
      <c r="K7682" t="s">
        <v>191</v>
      </c>
      <c r="M7682" t="s">
        <v>344</v>
      </c>
      <c r="N7682" t="s">
        <v>206</v>
      </c>
      <c r="O7682" t="s">
        <v>194</v>
      </c>
      <c r="P7682">
        <v>2030</v>
      </c>
      <c r="Q7682">
        <v>0.9909</v>
      </c>
    </row>
    <row r="7683" spans="1:17" x14ac:dyDescent="0.25">
      <c r="A7683" t="s">
        <v>530</v>
      </c>
      <c r="B7683" t="s">
        <v>531</v>
      </c>
      <c r="C7683" t="s">
        <v>509</v>
      </c>
      <c r="D7683" t="s">
        <v>361</v>
      </c>
      <c r="E7683" t="s">
        <v>525</v>
      </c>
      <c r="F7683" t="s">
        <v>348</v>
      </c>
      <c r="G7683" t="s">
        <v>218</v>
      </c>
      <c r="H7683" t="s">
        <v>229</v>
      </c>
      <c r="I7683" t="s">
        <v>230</v>
      </c>
      <c r="J7683" t="s">
        <v>231</v>
      </c>
      <c r="K7683" t="s">
        <v>191</v>
      </c>
      <c r="M7683" t="s">
        <v>344</v>
      </c>
      <c r="N7683" t="s">
        <v>206</v>
      </c>
      <c r="O7683" t="s">
        <v>194</v>
      </c>
      <c r="P7683">
        <v>2050</v>
      </c>
      <c r="Q7683">
        <v>0.99817999999999996</v>
      </c>
    </row>
    <row r="7684" spans="1:17" x14ac:dyDescent="0.25">
      <c r="A7684" t="s">
        <v>530</v>
      </c>
      <c r="B7684" t="s">
        <v>531</v>
      </c>
      <c r="C7684" t="s">
        <v>509</v>
      </c>
      <c r="D7684" t="s">
        <v>361</v>
      </c>
      <c r="E7684" t="s">
        <v>525</v>
      </c>
      <c r="F7684" t="s">
        <v>348</v>
      </c>
      <c r="G7684" t="s">
        <v>218</v>
      </c>
      <c r="H7684" t="s">
        <v>229</v>
      </c>
      <c r="I7684" t="s">
        <v>230</v>
      </c>
      <c r="J7684" t="s">
        <v>231</v>
      </c>
      <c r="K7684" t="s">
        <v>191</v>
      </c>
      <c r="M7684" t="s">
        <v>344</v>
      </c>
      <c r="N7684" t="s">
        <v>206</v>
      </c>
      <c r="O7684" t="s">
        <v>264</v>
      </c>
      <c r="P7684">
        <v>2050</v>
      </c>
      <c r="Q7684">
        <v>0.95450000000000002</v>
      </c>
    </row>
    <row r="7685" spans="1:17" x14ac:dyDescent="0.25">
      <c r="A7685" t="s">
        <v>530</v>
      </c>
      <c r="B7685" t="s">
        <v>531</v>
      </c>
      <c r="C7685" t="s">
        <v>509</v>
      </c>
      <c r="D7685" t="s">
        <v>361</v>
      </c>
      <c r="E7685" t="s">
        <v>525</v>
      </c>
      <c r="F7685" t="s">
        <v>348</v>
      </c>
      <c r="G7685" t="s">
        <v>218</v>
      </c>
      <c r="H7685" t="s">
        <v>229</v>
      </c>
      <c r="I7685" t="s">
        <v>230</v>
      </c>
      <c r="J7685" t="s">
        <v>231</v>
      </c>
      <c r="K7685" t="s">
        <v>191</v>
      </c>
      <c r="M7685" t="s">
        <v>344</v>
      </c>
      <c r="N7685" t="s">
        <v>206</v>
      </c>
      <c r="O7685" t="s">
        <v>265</v>
      </c>
      <c r="P7685">
        <v>2050</v>
      </c>
      <c r="Q7685">
        <v>0.99909000000000003</v>
      </c>
    </row>
    <row r="7686" spans="1:17" x14ac:dyDescent="0.25">
      <c r="A7686" t="s">
        <v>530</v>
      </c>
      <c r="B7686" t="s">
        <v>531</v>
      </c>
      <c r="C7686" t="s">
        <v>509</v>
      </c>
      <c r="D7686" t="s">
        <v>361</v>
      </c>
      <c r="E7686" t="s">
        <v>525</v>
      </c>
      <c r="F7686" t="s">
        <v>348</v>
      </c>
      <c r="G7686" t="s">
        <v>233</v>
      </c>
      <c r="H7686" t="s">
        <v>287</v>
      </c>
      <c r="I7686" t="s">
        <v>240</v>
      </c>
      <c r="J7686" t="s">
        <v>288</v>
      </c>
      <c r="K7686" t="s">
        <v>241</v>
      </c>
      <c r="L7686" t="s">
        <v>237</v>
      </c>
      <c r="M7686" t="s">
        <v>368</v>
      </c>
      <c r="O7686" t="s">
        <v>194</v>
      </c>
      <c r="P7686">
        <v>2015</v>
      </c>
      <c r="Q7686">
        <v>3.8692239060000002</v>
      </c>
    </row>
    <row r="7687" spans="1:17" x14ac:dyDescent="0.25">
      <c r="A7687" t="s">
        <v>530</v>
      </c>
      <c r="B7687" t="s">
        <v>531</v>
      </c>
      <c r="C7687" t="s">
        <v>509</v>
      </c>
      <c r="D7687" t="s">
        <v>361</v>
      </c>
      <c r="E7687" t="s">
        <v>525</v>
      </c>
      <c r="F7687" t="s">
        <v>348</v>
      </c>
      <c r="G7687" t="s">
        <v>233</v>
      </c>
      <c r="H7687" t="s">
        <v>287</v>
      </c>
      <c r="I7687" t="s">
        <v>240</v>
      </c>
      <c r="J7687" t="s">
        <v>288</v>
      </c>
      <c r="K7687" t="s">
        <v>241</v>
      </c>
      <c r="L7687" t="s">
        <v>237</v>
      </c>
      <c r="M7687" t="s">
        <v>368</v>
      </c>
      <c r="O7687" t="s">
        <v>194</v>
      </c>
      <c r="P7687">
        <v>2020</v>
      </c>
      <c r="Q7687">
        <v>3.7734557899999999</v>
      </c>
    </row>
    <row r="7688" spans="1:17" x14ac:dyDescent="0.25">
      <c r="A7688" t="s">
        <v>530</v>
      </c>
      <c r="B7688" t="s">
        <v>531</v>
      </c>
      <c r="C7688" t="s">
        <v>509</v>
      </c>
      <c r="D7688" t="s">
        <v>361</v>
      </c>
      <c r="E7688" t="s">
        <v>525</v>
      </c>
      <c r="F7688" t="s">
        <v>348</v>
      </c>
      <c r="G7688" t="s">
        <v>233</v>
      </c>
      <c r="H7688" t="s">
        <v>287</v>
      </c>
      <c r="I7688" t="s">
        <v>240</v>
      </c>
      <c r="J7688" t="s">
        <v>288</v>
      </c>
      <c r="K7688" t="s">
        <v>241</v>
      </c>
      <c r="L7688" t="s">
        <v>237</v>
      </c>
      <c r="M7688" t="s">
        <v>368</v>
      </c>
      <c r="O7688" t="s">
        <v>264</v>
      </c>
      <c r="P7688">
        <v>2020</v>
      </c>
      <c r="Q7688">
        <v>3.2888403199999998</v>
      </c>
    </row>
    <row r="7689" spans="1:17" x14ac:dyDescent="0.25">
      <c r="A7689" t="s">
        <v>530</v>
      </c>
      <c r="B7689" t="s">
        <v>531</v>
      </c>
      <c r="C7689" t="s">
        <v>509</v>
      </c>
      <c r="D7689" t="s">
        <v>361</v>
      </c>
      <c r="E7689" t="s">
        <v>525</v>
      </c>
      <c r="F7689" t="s">
        <v>348</v>
      </c>
      <c r="G7689" t="s">
        <v>233</v>
      </c>
      <c r="H7689" t="s">
        <v>287</v>
      </c>
      <c r="I7689" t="s">
        <v>240</v>
      </c>
      <c r="J7689" t="s">
        <v>288</v>
      </c>
      <c r="K7689" t="s">
        <v>241</v>
      </c>
      <c r="L7689" t="s">
        <v>237</v>
      </c>
      <c r="M7689" t="s">
        <v>368</v>
      </c>
      <c r="O7689" t="s">
        <v>265</v>
      </c>
      <c r="P7689">
        <v>2020</v>
      </c>
      <c r="Q7689">
        <v>4.4496074920000002</v>
      </c>
    </row>
    <row r="7690" spans="1:17" x14ac:dyDescent="0.25">
      <c r="A7690" t="s">
        <v>530</v>
      </c>
      <c r="B7690" t="s">
        <v>531</v>
      </c>
      <c r="C7690" t="s">
        <v>509</v>
      </c>
      <c r="D7690" t="s">
        <v>361</v>
      </c>
      <c r="E7690" t="s">
        <v>525</v>
      </c>
      <c r="F7690" t="s">
        <v>348</v>
      </c>
      <c r="G7690" t="s">
        <v>233</v>
      </c>
      <c r="H7690" t="s">
        <v>287</v>
      </c>
      <c r="I7690" t="s">
        <v>240</v>
      </c>
      <c r="J7690" t="s">
        <v>288</v>
      </c>
      <c r="K7690" t="s">
        <v>241</v>
      </c>
      <c r="L7690" t="s">
        <v>237</v>
      </c>
      <c r="M7690" t="s">
        <v>368</v>
      </c>
      <c r="O7690" t="s">
        <v>194</v>
      </c>
      <c r="P7690">
        <v>2030</v>
      </c>
      <c r="Q7690">
        <v>3.577657147</v>
      </c>
    </row>
    <row r="7691" spans="1:17" x14ac:dyDescent="0.25">
      <c r="A7691" t="s">
        <v>530</v>
      </c>
      <c r="B7691" t="s">
        <v>531</v>
      </c>
      <c r="C7691" t="s">
        <v>509</v>
      </c>
      <c r="D7691" t="s">
        <v>361</v>
      </c>
      <c r="E7691" t="s">
        <v>525</v>
      </c>
      <c r="F7691" t="s">
        <v>348</v>
      </c>
      <c r="G7691" t="s">
        <v>233</v>
      </c>
      <c r="H7691" t="s">
        <v>287</v>
      </c>
      <c r="I7691" t="s">
        <v>240</v>
      </c>
      <c r="J7691" t="s">
        <v>288</v>
      </c>
      <c r="K7691" t="s">
        <v>241</v>
      </c>
      <c r="L7691" t="s">
        <v>237</v>
      </c>
      <c r="M7691" t="s">
        <v>368</v>
      </c>
      <c r="O7691" t="s">
        <v>194</v>
      </c>
      <c r="P7691">
        <v>2050</v>
      </c>
      <c r="Q7691">
        <v>3.5508912480000001</v>
      </c>
    </row>
    <row r="7692" spans="1:17" x14ac:dyDescent="0.25">
      <c r="A7692" t="s">
        <v>530</v>
      </c>
      <c r="B7692" t="s">
        <v>531</v>
      </c>
      <c r="C7692" t="s">
        <v>509</v>
      </c>
      <c r="D7692" t="s">
        <v>361</v>
      </c>
      <c r="E7692" t="s">
        <v>525</v>
      </c>
      <c r="F7692" t="s">
        <v>348</v>
      </c>
      <c r="G7692" t="s">
        <v>233</v>
      </c>
      <c r="H7692" t="s">
        <v>287</v>
      </c>
      <c r="I7692" t="s">
        <v>240</v>
      </c>
      <c r="J7692" t="s">
        <v>288</v>
      </c>
      <c r="K7692" t="s">
        <v>241</v>
      </c>
      <c r="L7692" t="s">
        <v>237</v>
      </c>
      <c r="M7692" t="s">
        <v>368</v>
      </c>
      <c r="O7692" t="s">
        <v>264</v>
      </c>
      <c r="P7692">
        <v>2050</v>
      </c>
      <c r="Q7692">
        <v>2.988929223</v>
      </c>
    </row>
    <row r="7693" spans="1:17" x14ac:dyDescent="0.25">
      <c r="A7693" t="s">
        <v>530</v>
      </c>
      <c r="B7693" t="s">
        <v>531</v>
      </c>
      <c r="C7693" t="s">
        <v>509</v>
      </c>
      <c r="D7693" t="s">
        <v>361</v>
      </c>
      <c r="E7693" t="s">
        <v>525</v>
      </c>
      <c r="F7693" t="s">
        <v>348</v>
      </c>
      <c r="G7693" t="s">
        <v>233</v>
      </c>
      <c r="H7693" t="s">
        <v>287</v>
      </c>
      <c r="I7693" t="s">
        <v>240</v>
      </c>
      <c r="J7693" t="s">
        <v>288</v>
      </c>
      <c r="K7693" t="s">
        <v>241</v>
      </c>
      <c r="L7693" t="s">
        <v>237</v>
      </c>
      <c r="M7693" t="s">
        <v>368</v>
      </c>
      <c r="O7693" t="s">
        <v>265</v>
      </c>
      <c r="P7693">
        <v>2050</v>
      </c>
      <c r="Q7693">
        <v>4.8062769999999997</v>
      </c>
    </row>
    <row r="7694" spans="1:17" x14ac:dyDescent="0.25">
      <c r="A7694" t="s">
        <v>530</v>
      </c>
      <c r="B7694" t="s">
        <v>531</v>
      </c>
      <c r="C7694" t="s">
        <v>509</v>
      </c>
      <c r="D7694" t="s">
        <v>361</v>
      </c>
      <c r="E7694" t="s">
        <v>525</v>
      </c>
      <c r="F7694" t="s">
        <v>348</v>
      </c>
      <c r="G7694" t="s">
        <v>233</v>
      </c>
      <c r="H7694" t="s">
        <v>289</v>
      </c>
      <c r="I7694" t="s">
        <v>240</v>
      </c>
      <c r="J7694" t="s">
        <v>290</v>
      </c>
      <c r="K7694" t="s">
        <v>241</v>
      </c>
      <c r="L7694" t="s">
        <v>237</v>
      </c>
      <c r="M7694" t="s">
        <v>368</v>
      </c>
      <c r="O7694" t="s">
        <v>194</v>
      </c>
      <c r="P7694">
        <v>2015</v>
      </c>
      <c r="Q7694">
        <v>2.9838930119999998</v>
      </c>
    </row>
    <row r="7695" spans="1:17" x14ac:dyDescent="0.25">
      <c r="A7695" t="s">
        <v>530</v>
      </c>
      <c r="B7695" t="s">
        <v>531</v>
      </c>
      <c r="C7695" t="s">
        <v>509</v>
      </c>
      <c r="D7695" t="s">
        <v>361</v>
      </c>
      <c r="E7695" t="s">
        <v>525</v>
      </c>
      <c r="F7695" t="s">
        <v>348</v>
      </c>
      <c r="G7695" t="s">
        <v>233</v>
      </c>
      <c r="H7695" t="s">
        <v>289</v>
      </c>
      <c r="I7695" t="s">
        <v>240</v>
      </c>
      <c r="J7695" t="s">
        <v>290</v>
      </c>
      <c r="K7695" t="s">
        <v>241</v>
      </c>
      <c r="L7695" t="s">
        <v>237</v>
      </c>
      <c r="M7695" t="s">
        <v>368</v>
      </c>
      <c r="O7695" t="s">
        <v>194</v>
      </c>
      <c r="P7695">
        <v>2020</v>
      </c>
      <c r="Q7695">
        <v>2.910037939</v>
      </c>
    </row>
    <row r="7696" spans="1:17" x14ac:dyDescent="0.25">
      <c r="A7696" t="s">
        <v>530</v>
      </c>
      <c r="B7696" t="s">
        <v>531</v>
      </c>
      <c r="C7696" t="s">
        <v>509</v>
      </c>
      <c r="D7696" t="s">
        <v>361</v>
      </c>
      <c r="E7696" t="s">
        <v>525</v>
      </c>
      <c r="F7696" t="s">
        <v>348</v>
      </c>
      <c r="G7696" t="s">
        <v>233</v>
      </c>
      <c r="H7696" t="s">
        <v>289</v>
      </c>
      <c r="I7696" t="s">
        <v>240</v>
      </c>
      <c r="J7696" t="s">
        <v>290</v>
      </c>
      <c r="K7696" t="s">
        <v>241</v>
      </c>
      <c r="L7696" t="s">
        <v>237</v>
      </c>
      <c r="M7696" t="s">
        <v>368</v>
      </c>
      <c r="O7696" t="s">
        <v>264</v>
      </c>
      <c r="P7696">
        <v>2020</v>
      </c>
      <c r="Q7696">
        <v>2.5363090599999998</v>
      </c>
    </row>
    <row r="7697" spans="1:17" x14ac:dyDescent="0.25">
      <c r="A7697" t="s">
        <v>530</v>
      </c>
      <c r="B7697" t="s">
        <v>531</v>
      </c>
      <c r="C7697" t="s">
        <v>509</v>
      </c>
      <c r="D7697" t="s">
        <v>361</v>
      </c>
      <c r="E7697" t="s">
        <v>525</v>
      </c>
      <c r="F7697" t="s">
        <v>348</v>
      </c>
      <c r="G7697" t="s">
        <v>233</v>
      </c>
      <c r="H7697" t="s">
        <v>289</v>
      </c>
      <c r="I7697" t="s">
        <v>240</v>
      </c>
      <c r="J7697" t="s">
        <v>290</v>
      </c>
      <c r="K7697" t="s">
        <v>241</v>
      </c>
      <c r="L7697" t="s">
        <v>237</v>
      </c>
      <c r="M7697" t="s">
        <v>368</v>
      </c>
      <c r="O7697" t="s">
        <v>265</v>
      </c>
      <c r="P7697">
        <v>2020</v>
      </c>
      <c r="Q7697">
        <v>3.4314769639999998</v>
      </c>
    </row>
    <row r="7698" spans="1:17" x14ac:dyDescent="0.25">
      <c r="A7698" t="s">
        <v>530</v>
      </c>
      <c r="B7698" t="s">
        <v>531</v>
      </c>
      <c r="C7698" t="s">
        <v>509</v>
      </c>
      <c r="D7698" t="s">
        <v>361</v>
      </c>
      <c r="E7698" t="s">
        <v>525</v>
      </c>
      <c r="F7698" t="s">
        <v>348</v>
      </c>
      <c r="G7698" t="s">
        <v>233</v>
      </c>
      <c r="H7698" t="s">
        <v>289</v>
      </c>
      <c r="I7698" t="s">
        <v>240</v>
      </c>
      <c r="J7698" t="s">
        <v>290</v>
      </c>
      <c r="K7698" t="s">
        <v>241</v>
      </c>
      <c r="L7698" t="s">
        <v>237</v>
      </c>
      <c r="M7698" t="s">
        <v>368</v>
      </c>
      <c r="O7698" t="s">
        <v>194</v>
      </c>
      <c r="P7698">
        <v>2030</v>
      </c>
      <c r="Q7698">
        <v>2.7590406810000001</v>
      </c>
    </row>
    <row r="7699" spans="1:17" x14ac:dyDescent="0.25">
      <c r="A7699" t="s">
        <v>530</v>
      </c>
      <c r="B7699" t="s">
        <v>531</v>
      </c>
      <c r="C7699" t="s">
        <v>509</v>
      </c>
      <c r="D7699" t="s">
        <v>361</v>
      </c>
      <c r="E7699" t="s">
        <v>525</v>
      </c>
      <c r="F7699" t="s">
        <v>348</v>
      </c>
      <c r="G7699" t="s">
        <v>233</v>
      </c>
      <c r="H7699" t="s">
        <v>289</v>
      </c>
      <c r="I7699" t="s">
        <v>240</v>
      </c>
      <c r="J7699" t="s">
        <v>290</v>
      </c>
      <c r="K7699" t="s">
        <v>241</v>
      </c>
      <c r="L7699" t="s">
        <v>237</v>
      </c>
      <c r="M7699" t="s">
        <v>368</v>
      </c>
      <c r="O7699" t="s">
        <v>194</v>
      </c>
      <c r="P7699">
        <v>2050</v>
      </c>
      <c r="Q7699">
        <v>2.5356484400000001</v>
      </c>
    </row>
    <row r="7700" spans="1:17" x14ac:dyDescent="0.25">
      <c r="A7700" t="s">
        <v>530</v>
      </c>
      <c r="B7700" t="s">
        <v>531</v>
      </c>
      <c r="C7700" t="s">
        <v>509</v>
      </c>
      <c r="D7700" t="s">
        <v>361</v>
      </c>
      <c r="E7700" t="s">
        <v>525</v>
      </c>
      <c r="F7700" t="s">
        <v>348</v>
      </c>
      <c r="G7700" t="s">
        <v>233</v>
      </c>
      <c r="H7700" t="s">
        <v>289</v>
      </c>
      <c r="I7700" t="s">
        <v>240</v>
      </c>
      <c r="J7700" t="s">
        <v>290</v>
      </c>
      <c r="K7700" t="s">
        <v>241</v>
      </c>
      <c r="L7700" t="s">
        <v>237</v>
      </c>
      <c r="M7700" t="s">
        <v>368</v>
      </c>
      <c r="O7700" t="s">
        <v>264</v>
      </c>
      <c r="P7700">
        <v>2050</v>
      </c>
      <c r="Q7700">
        <v>2.102270946</v>
      </c>
    </row>
    <row r="7701" spans="1:17" x14ac:dyDescent="0.25">
      <c r="A7701" t="s">
        <v>530</v>
      </c>
      <c r="B7701" t="s">
        <v>531</v>
      </c>
      <c r="C7701" t="s">
        <v>509</v>
      </c>
      <c r="D7701" t="s">
        <v>361</v>
      </c>
      <c r="E7701" t="s">
        <v>525</v>
      </c>
      <c r="F7701" t="s">
        <v>348</v>
      </c>
      <c r="G7701" t="s">
        <v>233</v>
      </c>
      <c r="H7701" t="s">
        <v>289</v>
      </c>
      <c r="I7701" t="s">
        <v>240</v>
      </c>
      <c r="J7701" t="s">
        <v>290</v>
      </c>
      <c r="K7701" t="s">
        <v>241</v>
      </c>
      <c r="L7701" t="s">
        <v>237</v>
      </c>
      <c r="M7701" t="s">
        <v>368</v>
      </c>
      <c r="O7701" t="s">
        <v>265</v>
      </c>
      <c r="P7701">
        <v>2050</v>
      </c>
      <c r="Q7701">
        <v>3.5037849090000002</v>
      </c>
    </row>
    <row r="7702" spans="1:17" x14ac:dyDescent="0.25">
      <c r="A7702" t="s">
        <v>530</v>
      </c>
      <c r="B7702" t="s">
        <v>531</v>
      </c>
      <c r="C7702" t="s">
        <v>509</v>
      </c>
      <c r="D7702" t="s">
        <v>361</v>
      </c>
      <c r="E7702" t="s">
        <v>525</v>
      </c>
      <c r="F7702" t="s">
        <v>348</v>
      </c>
      <c r="G7702" t="s">
        <v>233</v>
      </c>
      <c r="H7702" t="s">
        <v>162</v>
      </c>
      <c r="I7702" t="s">
        <v>234</v>
      </c>
      <c r="J7702" t="s">
        <v>235</v>
      </c>
      <c r="K7702" t="s">
        <v>236</v>
      </c>
      <c r="L7702" t="s">
        <v>237</v>
      </c>
      <c r="M7702" t="s">
        <v>238</v>
      </c>
      <c r="O7702" t="s">
        <v>194</v>
      </c>
      <c r="P7702">
        <v>2015</v>
      </c>
      <c r="Q7702">
        <v>318000</v>
      </c>
    </row>
    <row r="7703" spans="1:17" x14ac:dyDescent="0.25">
      <c r="A7703" t="s">
        <v>530</v>
      </c>
      <c r="B7703" t="s">
        <v>531</v>
      </c>
      <c r="C7703" t="s">
        <v>509</v>
      </c>
      <c r="D7703" t="s">
        <v>361</v>
      </c>
      <c r="E7703" t="s">
        <v>525</v>
      </c>
      <c r="F7703" t="s">
        <v>348</v>
      </c>
      <c r="G7703" t="s">
        <v>233</v>
      </c>
      <c r="H7703" t="s">
        <v>162</v>
      </c>
      <c r="I7703" t="s">
        <v>234</v>
      </c>
      <c r="J7703" t="s">
        <v>235</v>
      </c>
      <c r="K7703" t="s">
        <v>236</v>
      </c>
      <c r="L7703" t="s">
        <v>237</v>
      </c>
      <c r="M7703" t="s">
        <v>238</v>
      </c>
      <c r="O7703" t="s">
        <v>194</v>
      </c>
      <c r="P7703">
        <v>2020</v>
      </c>
      <c r="Q7703">
        <v>313000</v>
      </c>
    </row>
    <row r="7704" spans="1:17" x14ac:dyDescent="0.25">
      <c r="A7704" t="s">
        <v>530</v>
      </c>
      <c r="B7704" t="s">
        <v>531</v>
      </c>
      <c r="C7704" t="s">
        <v>509</v>
      </c>
      <c r="D7704" t="s">
        <v>361</v>
      </c>
      <c r="E7704" t="s">
        <v>525</v>
      </c>
      <c r="F7704" t="s">
        <v>348</v>
      </c>
      <c r="G7704" t="s">
        <v>233</v>
      </c>
      <c r="H7704" t="s">
        <v>162</v>
      </c>
      <c r="I7704" t="s">
        <v>234</v>
      </c>
      <c r="J7704" t="s">
        <v>235</v>
      </c>
      <c r="K7704" t="s">
        <v>236</v>
      </c>
      <c r="L7704" t="s">
        <v>237</v>
      </c>
      <c r="M7704" t="s">
        <v>238</v>
      </c>
      <c r="O7704" t="s">
        <v>264</v>
      </c>
      <c r="P7704">
        <v>2020</v>
      </c>
      <c r="Q7704">
        <v>268000</v>
      </c>
    </row>
    <row r="7705" spans="1:17" x14ac:dyDescent="0.25">
      <c r="A7705" t="s">
        <v>530</v>
      </c>
      <c r="B7705" t="s">
        <v>531</v>
      </c>
      <c r="C7705" t="s">
        <v>509</v>
      </c>
      <c r="D7705" t="s">
        <v>361</v>
      </c>
      <c r="E7705" t="s">
        <v>525</v>
      </c>
      <c r="F7705" t="s">
        <v>348</v>
      </c>
      <c r="G7705" t="s">
        <v>233</v>
      </c>
      <c r="H7705" t="s">
        <v>162</v>
      </c>
      <c r="I7705" t="s">
        <v>234</v>
      </c>
      <c r="J7705" t="s">
        <v>235</v>
      </c>
      <c r="K7705" t="s">
        <v>236</v>
      </c>
      <c r="L7705" t="s">
        <v>237</v>
      </c>
      <c r="M7705" t="s">
        <v>238</v>
      </c>
      <c r="O7705" t="s">
        <v>265</v>
      </c>
      <c r="P7705">
        <v>2020</v>
      </c>
      <c r="Q7705">
        <v>362000</v>
      </c>
    </row>
    <row r="7706" spans="1:17" x14ac:dyDescent="0.25">
      <c r="A7706" t="s">
        <v>530</v>
      </c>
      <c r="B7706" t="s">
        <v>531</v>
      </c>
      <c r="C7706" t="s">
        <v>509</v>
      </c>
      <c r="D7706" t="s">
        <v>361</v>
      </c>
      <c r="E7706" t="s">
        <v>525</v>
      </c>
      <c r="F7706" t="s">
        <v>348</v>
      </c>
      <c r="G7706" t="s">
        <v>233</v>
      </c>
      <c r="H7706" t="s">
        <v>162</v>
      </c>
      <c r="I7706" t="s">
        <v>234</v>
      </c>
      <c r="J7706" t="s">
        <v>235</v>
      </c>
      <c r="K7706" t="s">
        <v>236</v>
      </c>
      <c r="L7706" t="s">
        <v>237</v>
      </c>
      <c r="M7706" t="s">
        <v>238</v>
      </c>
      <c r="O7706" t="s">
        <v>194</v>
      </c>
      <c r="P7706">
        <v>2030</v>
      </c>
      <c r="Q7706">
        <v>302000</v>
      </c>
    </row>
    <row r="7707" spans="1:17" x14ac:dyDescent="0.25">
      <c r="A7707" t="s">
        <v>530</v>
      </c>
      <c r="B7707" t="s">
        <v>531</v>
      </c>
      <c r="C7707" t="s">
        <v>509</v>
      </c>
      <c r="D7707" t="s">
        <v>361</v>
      </c>
      <c r="E7707" t="s">
        <v>525</v>
      </c>
      <c r="F7707" t="s">
        <v>348</v>
      </c>
      <c r="G7707" t="s">
        <v>233</v>
      </c>
      <c r="H7707" t="s">
        <v>162</v>
      </c>
      <c r="I7707" t="s">
        <v>234</v>
      </c>
      <c r="J7707" t="s">
        <v>235</v>
      </c>
      <c r="K7707" t="s">
        <v>236</v>
      </c>
      <c r="L7707" t="s">
        <v>237</v>
      </c>
      <c r="M7707" t="s">
        <v>238</v>
      </c>
      <c r="O7707" t="s">
        <v>194</v>
      </c>
      <c r="P7707">
        <v>2050</v>
      </c>
      <c r="Q7707">
        <v>293000</v>
      </c>
    </row>
    <row r="7708" spans="1:17" x14ac:dyDescent="0.25">
      <c r="A7708" t="s">
        <v>530</v>
      </c>
      <c r="B7708" t="s">
        <v>531</v>
      </c>
      <c r="C7708" t="s">
        <v>509</v>
      </c>
      <c r="D7708" t="s">
        <v>361</v>
      </c>
      <c r="E7708" t="s">
        <v>525</v>
      </c>
      <c r="F7708" t="s">
        <v>348</v>
      </c>
      <c r="G7708" t="s">
        <v>233</v>
      </c>
      <c r="H7708" t="s">
        <v>162</v>
      </c>
      <c r="I7708" t="s">
        <v>234</v>
      </c>
      <c r="J7708" t="s">
        <v>235</v>
      </c>
      <c r="K7708" t="s">
        <v>236</v>
      </c>
      <c r="L7708" t="s">
        <v>237</v>
      </c>
      <c r="M7708" t="s">
        <v>238</v>
      </c>
      <c r="O7708" t="s">
        <v>264</v>
      </c>
      <c r="P7708">
        <v>2050</v>
      </c>
      <c r="Q7708">
        <v>227000</v>
      </c>
    </row>
    <row r="7709" spans="1:17" x14ac:dyDescent="0.25">
      <c r="A7709" t="s">
        <v>530</v>
      </c>
      <c r="B7709" t="s">
        <v>531</v>
      </c>
      <c r="C7709" t="s">
        <v>509</v>
      </c>
      <c r="D7709" t="s">
        <v>361</v>
      </c>
      <c r="E7709" t="s">
        <v>525</v>
      </c>
      <c r="F7709" t="s">
        <v>348</v>
      </c>
      <c r="G7709" t="s">
        <v>233</v>
      </c>
      <c r="H7709" t="s">
        <v>162</v>
      </c>
      <c r="I7709" t="s">
        <v>234</v>
      </c>
      <c r="J7709" t="s">
        <v>235</v>
      </c>
      <c r="K7709" t="s">
        <v>236</v>
      </c>
      <c r="L7709" t="s">
        <v>237</v>
      </c>
      <c r="M7709" t="s">
        <v>238</v>
      </c>
      <c r="O7709" t="s">
        <v>265</v>
      </c>
      <c r="P7709">
        <v>2050</v>
      </c>
      <c r="Q7709">
        <v>375000</v>
      </c>
    </row>
    <row r="7710" spans="1:17" x14ac:dyDescent="0.25">
      <c r="A7710" t="s">
        <v>530</v>
      </c>
      <c r="B7710" t="s">
        <v>531</v>
      </c>
      <c r="C7710" t="s">
        <v>509</v>
      </c>
      <c r="D7710" t="s">
        <v>361</v>
      </c>
      <c r="E7710" t="s">
        <v>525</v>
      </c>
      <c r="F7710" t="s">
        <v>348</v>
      </c>
      <c r="G7710" t="s">
        <v>233</v>
      </c>
      <c r="H7710" t="s">
        <v>163</v>
      </c>
      <c r="I7710" t="s">
        <v>240</v>
      </c>
      <c r="J7710" t="s">
        <v>235</v>
      </c>
      <c r="K7710" t="s">
        <v>241</v>
      </c>
      <c r="L7710" t="s">
        <v>237</v>
      </c>
      <c r="M7710" t="s">
        <v>514</v>
      </c>
      <c r="N7710" t="s">
        <v>206</v>
      </c>
      <c r="O7710" t="s">
        <v>194</v>
      </c>
      <c r="P7710">
        <v>2015</v>
      </c>
      <c r="Q7710">
        <v>6.8531169179999996</v>
      </c>
    </row>
    <row r="7711" spans="1:17" x14ac:dyDescent="0.25">
      <c r="A7711" t="s">
        <v>530</v>
      </c>
      <c r="B7711" t="s">
        <v>531</v>
      </c>
      <c r="C7711" t="s">
        <v>509</v>
      </c>
      <c r="D7711" t="s">
        <v>361</v>
      </c>
      <c r="E7711" t="s">
        <v>525</v>
      </c>
      <c r="F7711" t="s">
        <v>348</v>
      </c>
      <c r="G7711" t="s">
        <v>233</v>
      </c>
      <c r="H7711" t="s">
        <v>163</v>
      </c>
      <c r="I7711" t="s">
        <v>240</v>
      </c>
      <c r="J7711" t="s">
        <v>235</v>
      </c>
      <c r="K7711" t="s">
        <v>241</v>
      </c>
      <c r="L7711" t="s">
        <v>237</v>
      </c>
      <c r="M7711" t="s">
        <v>514</v>
      </c>
      <c r="N7711" t="s">
        <v>206</v>
      </c>
      <c r="O7711" t="s">
        <v>194</v>
      </c>
      <c r="P7711">
        <v>2020</v>
      </c>
      <c r="Q7711">
        <v>6.6834937290000003</v>
      </c>
    </row>
    <row r="7712" spans="1:17" x14ac:dyDescent="0.25">
      <c r="A7712" t="s">
        <v>530</v>
      </c>
      <c r="B7712" t="s">
        <v>531</v>
      </c>
      <c r="C7712" t="s">
        <v>509</v>
      </c>
      <c r="D7712" t="s">
        <v>361</v>
      </c>
      <c r="E7712" t="s">
        <v>525</v>
      </c>
      <c r="F7712" t="s">
        <v>348</v>
      </c>
      <c r="G7712" t="s">
        <v>233</v>
      </c>
      <c r="H7712" t="s">
        <v>163</v>
      </c>
      <c r="I7712" t="s">
        <v>240</v>
      </c>
      <c r="J7712" t="s">
        <v>235</v>
      </c>
      <c r="K7712" t="s">
        <v>241</v>
      </c>
      <c r="L7712" t="s">
        <v>237</v>
      </c>
      <c r="M7712" t="s">
        <v>514</v>
      </c>
      <c r="N7712" t="s">
        <v>206</v>
      </c>
      <c r="O7712" t="s">
        <v>264</v>
      </c>
      <c r="P7712">
        <v>2020</v>
      </c>
      <c r="Q7712">
        <v>5.82514938</v>
      </c>
    </row>
    <row r="7713" spans="1:17" x14ac:dyDescent="0.25">
      <c r="A7713" t="s">
        <v>530</v>
      </c>
      <c r="B7713" t="s">
        <v>531</v>
      </c>
      <c r="C7713" t="s">
        <v>509</v>
      </c>
      <c r="D7713" t="s">
        <v>361</v>
      </c>
      <c r="E7713" t="s">
        <v>525</v>
      </c>
      <c r="F7713" t="s">
        <v>348</v>
      </c>
      <c r="G7713" t="s">
        <v>233</v>
      </c>
      <c r="H7713" t="s">
        <v>163</v>
      </c>
      <c r="I7713" t="s">
        <v>240</v>
      </c>
      <c r="J7713" t="s">
        <v>235</v>
      </c>
      <c r="K7713" t="s">
        <v>241</v>
      </c>
      <c r="L7713" t="s">
        <v>237</v>
      </c>
      <c r="M7713" t="s">
        <v>514</v>
      </c>
      <c r="N7713" t="s">
        <v>206</v>
      </c>
      <c r="O7713" t="s">
        <v>265</v>
      </c>
      <c r="P7713">
        <v>2020</v>
      </c>
      <c r="Q7713">
        <v>7.8810844549999999</v>
      </c>
    </row>
    <row r="7714" spans="1:17" x14ac:dyDescent="0.25">
      <c r="A7714" t="s">
        <v>530</v>
      </c>
      <c r="B7714" t="s">
        <v>531</v>
      </c>
      <c r="C7714" t="s">
        <v>509</v>
      </c>
      <c r="D7714" t="s">
        <v>361</v>
      </c>
      <c r="E7714" t="s">
        <v>525</v>
      </c>
      <c r="F7714" t="s">
        <v>348</v>
      </c>
      <c r="G7714" t="s">
        <v>233</v>
      </c>
      <c r="H7714" t="s">
        <v>163</v>
      </c>
      <c r="I7714" t="s">
        <v>240</v>
      </c>
      <c r="J7714" t="s">
        <v>235</v>
      </c>
      <c r="K7714" t="s">
        <v>241</v>
      </c>
      <c r="L7714" t="s">
        <v>237</v>
      </c>
      <c r="M7714" t="s">
        <v>514</v>
      </c>
      <c r="N7714" t="s">
        <v>206</v>
      </c>
      <c r="O7714" t="s">
        <v>194</v>
      </c>
      <c r="P7714">
        <v>2030</v>
      </c>
      <c r="Q7714">
        <v>6.3366978280000001</v>
      </c>
    </row>
    <row r="7715" spans="1:17" x14ac:dyDescent="0.25">
      <c r="A7715" t="s">
        <v>530</v>
      </c>
      <c r="B7715" t="s">
        <v>531</v>
      </c>
      <c r="C7715" t="s">
        <v>509</v>
      </c>
      <c r="D7715" t="s">
        <v>361</v>
      </c>
      <c r="E7715" t="s">
        <v>525</v>
      </c>
      <c r="F7715" t="s">
        <v>348</v>
      </c>
      <c r="G7715" t="s">
        <v>233</v>
      </c>
      <c r="H7715" t="s">
        <v>163</v>
      </c>
      <c r="I7715" t="s">
        <v>240</v>
      </c>
      <c r="J7715" t="s">
        <v>235</v>
      </c>
      <c r="K7715" t="s">
        <v>241</v>
      </c>
      <c r="L7715" t="s">
        <v>237</v>
      </c>
      <c r="M7715" t="s">
        <v>514</v>
      </c>
      <c r="N7715" t="s">
        <v>206</v>
      </c>
      <c r="O7715" t="s">
        <v>194</v>
      </c>
      <c r="P7715">
        <v>2050</v>
      </c>
      <c r="Q7715">
        <v>6.0865396880000002</v>
      </c>
    </row>
    <row r="7716" spans="1:17" x14ac:dyDescent="0.25">
      <c r="A7716" t="s">
        <v>530</v>
      </c>
      <c r="B7716" t="s">
        <v>531</v>
      </c>
      <c r="C7716" t="s">
        <v>509</v>
      </c>
      <c r="D7716" t="s">
        <v>361</v>
      </c>
      <c r="E7716" t="s">
        <v>525</v>
      </c>
      <c r="F7716" t="s">
        <v>348</v>
      </c>
      <c r="G7716" t="s">
        <v>233</v>
      </c>
      <c r="H7716" t="s">
        <v>163</v>
      </c>
      <c r="I7716" t="s">
        <v>240</v>
      </c>
      <c r="J7716" t="s">
        <v>235</v>
      </c>
      <c r="K7716" t="s">
        <v>241</v>
      </c>
      <c r="L7716" t="s">
        <v>237</v>
      </c>
      <c r="M7716" t="s">
        <v>514</v>
      </c>
      <c r="N7716" t="s">
        <v>206</v>
      </c>
      <c r="O7716" t="s">
        <v>264</v>
      </c>
      <c r="P7716">
        <v>2050</v>
      </c>
      <c r="Q7716">
        <v>5.0912001680000003</v>
      </c>
    </row>
    <row r="7717" spans="1:17" x14ac:dyDescent="0.25">
      <c r="A7717" t="s">
        <v>530</v>
      </c>
      <c r="B7717" t="s">
        <v>531</v>
      </c>
      <c r="C7717" t="s">
        <v>509</v>
      </c>
      <c r="D7717" t="s">
        <v>361</v>
      </c>
      <c r="E7717" t="s">
        <v>525</v>
      </c>
      <c r="F7717" t="s">
        <v>348</v>
      </c>
      <c r="G7717" t="s">
        <v>233</v>
      </c>
      <c r="H7717" t="s">
        <v>163</v>
      </c>
      <c r="I7717" t="s">
        <v>240</v>
      </c>
      <c r="J7717" t="s">
        <v>235</v>
      </c>
      <c r="K7717" t="s">
        <v>241</v>
      </c>
      <c r="L7717" t="s">
        <v>237</v>
      </c>
      <c r="M7717" t="s">
        <v>514</v>
      </c>
      <c r="N7717" t="s">
        <v>206</v>
      </c>
      <c r="O7717" t="s">
        <v>265</v>
      </c>
      <c r="P7717">
        <v>2050</v>
      </c>
      <c r="Q7717">
        <v>8.3100619089999999</v>
      </c>
    </row>
    <row r="7718" spans="1:17" x14ac:dyDescent="0.25">
      <c r="A7718" t="s">
        <v>530</v>
      </c>
      <c r="B7718" t="s">
        <v>531</v>
      </c>
      <c r="C7718" t="s">
        <v>509</v>
      </c>
      <c r="D7718" t="s">
        <v>361</v>
      </c>
      <c r="E7718" t="s">
        <v>525</v>
      </c>
      <c r="F7718" t="s">
        <v>348</v>
      </c>
      <c r="G7718" t="s">
        <v>233</v>
      </c>
      <c r="H7718" t="s">
        <v>164</v>
      </c>
      <c r="I7718" t="s">
        <v>4</v>
      </c>
      <c r="J7718" t="s">
        <v>235</v>
      </c>
      <c r="K7718" t="s">
        <v>242</v>
      </c>
      <c r="L7718" t="s">
        <v>237</v>
      </c>
      <c r="M7718" t="s">
        <v>379</v>
      </c>
      <c r="O7718" t="s">
        <v>194</v>
      </c>
      <c r="P7718">
        <v>2015</v>
      </c>
      <c r="Q7718">
        <v>4.5161491380000003</v>
      </c>
    </row>
    <row r="7719" spans="1:17" x14ac:dyDescent="0.25">
      <c r="A7719" t="s">
        <v>530</v>
      </c>
      <c r="B7719" t="s">
        <v>531</v>
      </c>
      <c r="C7719" t="s">
        <v>509</v>
      </c>
      <c r="D7719" t="s">
        <v>361</v>
      </c>
      <c r="E7719" t="s">
        <v>525</v>
      </c>
      <c r="F7719" t="s">
        <v>348</v>
      </c>
      <c r="G7719" t="s">
        <v>233</v>
      </c>
      <c r="H7719" t="s">
        <v>164</v>
      </c>
      <c r="I7719" t="s">
        <v>4</v>
      </c>
      <c r="J7719" t="s">
        <v>235</v>
      </c>
      <c r="K7719" t="s">
        <v>242</v>
      </c>
      <c r="L7719" t="s">
        <v>237</v>
      </c>
      <c r="M7719" t="s">
        <v>379</v>
      </c>
      <c r="O7719" t="s">
        <v>194</v>
      </c>
      <c r="P7719">
        <v>2020</v>
      </c>
      <c r="Q7719">
        <v>4.5161491380000003</v>
      </c>
    </row>
    <row r="7720" spans="1:17" x14ac:dyDescent="0.25">
      <c r="A7720" t="s">
        <v>530</v>
      </c>
      <c r="B7720" t="s">
        <v>531</v>
      </c>
      <c r="C7720" t="s">
        <v>509</v>
      </c>
      <c r="D7720" t="s">
        <v>361</v>
      </c>
      <c r="E7720" t="s">
        <v>525</v>
      </c>
      <c r="F7720" t="s">
        <v>348</v>
      </c>
      <c r="G7720" t="s">
        <v>233</v>
      </c>
      <c r="H7720" t="s">
        <v>164</v>
      </c>
      <c r="I7720" t="s">
        <v>4</v>
      </c>
      <c r="J7720" t="s">
        <v>235</v>
      </c>
      <c r="K7720" t="s">
        <v>242</v>
      </c>
      <c r="L7720" t="s">
        <v>237</v>
      </c>
      <c r="M7720" t="s">
        <v>379</v>
      </c>
      <c r="O7720" t="s">
        <v>264</v>
      </c>
      <c r="P7720">
        <v>2020</v>
      </c>
      <c r="Q7720">
        <v>3.3432467319999999</v>
      </c>
    </row>
    <row r="7721" spans="1:17" x14ac:dyDescent="0.25">
      <c r="A7721" t="s">
        <v>530</v>
      </c>
      <c r="B7721" t="s">
        <v>531</v>
      </c>
      <c r="C7721" t="s">
        <v>509</v>
      </c>
      <c r="D7721" t="s">
        <v>361</v>
      </c>
      <c r="E7721" t="s">
        <v>525</v>
      </c>
      <c r="F7721" t="s">
        <v>348</v>
      </c>
      <c r="G7721" t="s">
        <v>233</v>
      </c>
      <c r="H7721" t="s">
        <v>164</v>
      </c>
      <c r="I7721" t="s">
        <v>4</v>
      </c>
      <c r="J7721" t="s">
        <v>235</v>
      </c>
      <c r="K7721" t="s">
        <v>242</v>
      </c>
      <c r="L7721" t="s">
        <v>237</v>
      </c>
      <c r="M7721" t="s">
        <v>379</v>
      </c>
      <c r="O7721" t="s">
        <v>265</v>
      </c>
      <c r="P7721">
        <v>2020</v>
      </c>
      <c r="Q7721">
        <v>5.1193677060000002</v>
      </c>
    </row>
    <row r="7722" spans="1:17" x14ac:dyDescent="0.25">
      <c r="A7722" t="s">
        <v>530</v>
      </c>
      <c r="B7722" t="s">
        <v>531</v>
      </c>
      <c r="C7722" t="s">
        <v>509</v>
      </c>
      <c r="D7722" t="s">
        <v>361</v>
      </c>
      <c r="E7722" t="s">
        <v>525</v>
      </c>
      <c r="F7722" t="s">
        <v>348</v>
      </c>
      <c r="G7722" t="s">
        <v>233</v>
      </c>
      <c r="H7722" t="s">
        <v>164</v>
      </c>
      <c r="I7722" t="s">
        <v>4</v>
      </c>
      <c r="J7722" t="s">
        <v>235</v>
      </c>
      <c r="K7722" t="s">
        <v>242</v>
      </c>
      <c r="L7722" t="s">
        <v>237</v>
      </c>
      <c r="M7722" t="s">
        <v>379</v>
      </c>
      <c r="O7722" t="s">
        <v>194</v>
      </c>
      <c r="P7722">
        <v>2030</v>
      </c>
      <c r="Q7722">
        <v>4.5019111629999999</v>
      </c>
    </row>
    <row r="7723" spans="1:17" x14ac:dyDescent="0.25">
      <c r="A7723" t="s">
        <v>530</v>
      </c>
      <c r="B7723" t="s">
        <v>531</v>
      </c>
      <c r="C7723" t="s">
        <v>509</v>
      </c>
      <c r="D7723" t="s">
        <v>361</v>
      </c>
      <c r="E7723" t="s">
        <v>525</v>
      </c>
      <c r="F7723" t="s">
        <v>348</v>
      </c>
      <c r="G7723" t="s">
        <v>233</v>
      </c>
      <c r="H7723" t="s">
        <v>164</v>
      </c>
      <c r="I7723" t="s">
        <v>4</v>
      </c>
      <c r="J7723" t="s">
        <v>235</v>
      </c>
      <c r="K7723" t="s">
        <v>242</v>
      </c>
      <c r="L7723" t="s">
        <v>237</v>
      </c>
      <c r="M7723" t="s">
        <v>379</v>
      </c>
      <c r="O7723" t="s">
        <v>194</v>
      </c>
      <c r="P7723">
        <v>2050</v>
      </c>
      <c r="Q7723">
        <v>4.5736849060000004</v>
      </c>
    </row>
    <row r="7724" spans="1:17" x14ac:dyDescent="0.25">
      <c r="A7724" t="s">
        <v>530</v>
      </c>
      <c r="B7724" t="s">
        <v>531</v>
      </c>
      <c r="C7724" t="s">
        <v>509</v>
      </c>
      <c r="D7724" t="s">
        <v>361</v>
      </c>
      <c r="E7724" t="s">
        <v>525</v>
      </c>
      <c r="F7724" t="s">
        <v>348</v>
      </c>
      <c r="G7724" t="s">
        <v>233</v>
      </c>
      <c r="H7724" t="s">
        <v>164</v>
      </c>
      <c r="I7724" t="s">
        <v>4</v>
      </c>
      <c r="J7724" t="s">
        <v>235</v>
      </c>
      <c r="K7724" t="s">
        <v>242</v>
      </c>
      <c r="L7724" t="s">
        <v>237</v>
      </c>
      <c r="M7724" t="s">
        <v>379</v>
      </c>
      <c r="O7724" t="s">
        <v>264</v>
      </c>
      <c r="P7724">
        <v>2050</v>
      </c>
      <c r="Q7724">
        <v>2.987505632</v>
      </c>
    </row>
    <row r="7725" spans="1:17" x14ac:dyDescent="0.25">
      <c r="A7725" t="s">
        <v>530</v>
      </c>
      <c r="B7725" t="s">
        <v>531</v>
      </c>
      <c r="C7725" t="s">
        <v>509</v>
      </c>
      <c r="D7725" t="s">
        <v>361</v>
      </c>
      <c r="E7725" t="s">
        <v>525</v>
      </c>
      <c r="F7725" t="s">
        <v>348</v>
      </c>
      <c r="G7725" t="s">
        <v>233</v>
      </c>
      <c r="H7725" t="s">
        <v>164</v>
      </c>
      <c r="I7725" t="s">
        <v>4</v>
      </c>
      <c r="J7725" t="s">
        <v>235</v>
      </c>
      <c r="K7725" t="s">
        <v>242</v>
      </c>
      <c r="L7725" t="s">
        <v>237</v>
      </c>
      <c r="M7725" t="s">
        <v>379</v>
      </c>
      <c r="O7725" t="s">
        <v>265</v>
      </c>
      <c r="P7725">
        <v>2050</v>
      </c>
      <c r="Q7725">
        <v>5.5829225659999997</v>
      </c>
    </row>
    <row r="7726" spans="1:17" x14ac:dyDescent="0.25">
      <c r="A7726" t="s">
        <v>530</v>
      </c>
      <c r="B7726" t="s">
        <v>531</v>
      </c>
      <c r="C7726" t="s">
        <v>509</v>
      </c>
      <c r="D7726" t="s">
        <v>361</v>
      </c>
      <c r="E7726" t="s">
        <v>525</v>
      </c>
      <c r="F7726" t="s">
        <v>348</v>
      </c>
      <c r="G7726" t="s">
        <v>243</v>
      </c>
      <c r="H7726" t="s">
        <v>356</v>
      </c>
      <c r="I7726" t="s">
        <v>298</v>
      </c>
      <c r="K7726" t="s">
        <v>78</v>
      </c>
      <c r="N7726" t="s">
        <v>206</v>
      </c>
      <c r="O7726" t="s">
        <v>194</v>
      </c>
      <c r="P7726">
        <v>2015</v>
      </c>
      <c r="Q7726">
        <v>0.5</v>
      </c>
    </row>
    <row r="7727" spans="1:17" x14ac:dyDescent="0.25">
      <c r="A7727" t="s">
        <v>530</v>
      </c>
      <c r="B7727" t="s">
        <v>531</v>
      </c>
      <c r="C7727" t="s">
        <v>509</v>
      </c>
      <c r="D7727" t="s">
        <v>361</v>
      </c>
      <c r="E7727" t="s">
        <v>525</v>
      </c>
      <c r="F7727" t="s">
        <v>348</v>
      </c>
      <c r="G7727" t="s">
        <v>243</v>
      </c>
      <c r="H7727" t="s">
        <v>356</v>
      </c>
      <c r="I7727" t="s">
        <v>298</v>
      </c>
      <c r="K7727" t="s">
        <v>78</v>
      </c>
      <c r="N7727" t="s">
        <v>206</v>
      </c>
      <c r="O7727" t="s">
        <v>194</v>
      </c>
      <c r="P7727">
        <v>2020</v>
      </c>
      <c r="Q7727">
        <v>0.5</v>
      </c>
    </row>
    <row r="7728" spans="1:17" x14ac:dyDescent="0.25">
      <c r="A7728" t="s">
        <v>530</v>
      </c>
      <c r="B7728" t="s">
        <v>531</v>
      </c>
      <c r="C7728" t="s">
        <v>509</v>
      </c>
      <c r="D7728" t="s">
        <v>361</v>
      </c>
      <c r="E7728" t="s">
        <v>525</v>
      </c>
      <c r="F7728" t="s">
        <v>348</v>
      </c>
      <c r="G7728" t="s">
        <v>243</v>
      </c>
      <c r="H7728" t="s">
        <v>356</v>
      </c>
      <c r="I7728" t="s">
        <v>298</v>
      </c>
      <c r="K7728" t="s">
        <v>78</v>
      </c>
      <c r="N7728" t="s">
        <v>206</v>
      </c>
      <c r="O7728" t="s">
        <v>264</v>
      </c>
      <c r="P7728">
        <v>2020</v>
      </c>
      <c r="Q7728">
        <v>0.5</v>
      </c>
    </row>
    <row r="7729" spans="1:17" x14ac:dyDescent="0.25">
      <c r="A7729" t="s">
        <v>530</v>
      </c>
      <c r="B7729" t="s">
        <v>531</v>
      </c>
      <c r="C7729" t="s">
        <v>509</v>
      </c>
      <c r="D7729" t="s">
        <v>361</v>
      </c>
      <c r="E7729" t="s">
        <v>525</v>
      </c>
      <c r="F7729" t="s">
        <v>348</v>
      </c>
      <c r="G7729" t="s">
        <v>243</v>
      </c>
      <c r="H7729" t="s">
        <v>356</v>
      </c>
      <c r="I7729" t="s">
        <v>298</v>
      </c>
      <c r="K7729" t="s">
        <v>78</v>
      </c>
      <c r="N7729" t="s">
        <v>206</v>
      </c>
      <c r="O7729" t="s">
        <v>265</v>
      </c>
      <c r="P7729">
        <v>2020</v>
      </c>
      <c r="Q7729">
        <v>0.5</v>
      </c>
    </row>
    <row r="7730" spans="1:17" x14ac:dyDescent="0.25">
      <c r="A7730" t="s">
        <v>530</v>
      </c>
      <c r="B7730" t="s">
        <v>531</v>
      </c>
      <c r="C7730" t="s">
        <v>509</v>
      </c>
      <c r="D7730" t="s">
        <v>361</v>
      </c>
      <c r="E7730" t="s">
        <v>525</v>
      </c>
      <c r="F7730" t="s">
        <v>348</v>
      </c>
      <c r="G7730" t="s">
        <v>243</v>
      </c>
      <c r="H7730" t="s">
        <v>356</v>
      </c>
      <c r="I7730" t="s">
        <v>298</v>
      </c>
      <c r="K7730" t="s">
        <v>78</v>
      </c>
      <c r="N7730" t="s">
        <v>206</v>
      </c>
      <c r="O7730" t="s">
        <v>194</v>
      </c>
      <c r="P7730">
        <v>2030</v>
      </c>
      <c r="Q7730">
        <v>0.5</v>
      </c>
    </row>
    <row r="7731" spans="1:17" x14ac:dyDescent="0.25">
      <c r="A7731" t="s">
        <v>530</v>
      </c>
      <c r="B7731" t="s">
        <v>531</v>
      </c>
      <c r="C7731" t="s">
        <v>509</v>
      </c>
      <c r="D7731" t="s">
        <v>361</v>
      </c>
      <c r="E7731" t="s">
        <v>525</v>
      </c>
      <c r="F7731" t="s">
        <v>348</v>
      </c>
      <c r="G7731" t="s">
        <v>243</v>
      </c>
      <c r="H7731" t="s">
        <v>356</v>
      </c>
      <c r="I7731" t="s">
        <v>298</v>
      </c>
      <c r="K7731" t="s">
        <v>78</v>
      </c>
      <c r="N7731" t="s">
        <v>206</v>
      </c>
      <c r="O7731" t="s">
        <v>194</v>
      </c>
      <c r="P7731">
        <v>2050</v>
      </c>
      <c r="Q7731">
        <v>0.5</v>
      </c>
    </row>
    <row r="7732" spans="1:17" x14ac:dyDescent="0.25">
      <c r="A7732" t="s">
        <v>530</v>
      </c>
      <c r="B7732" t="s">
        <v>531</v>
      </c>
      <c r="C7732" t="s">
        <v>509</v>
      </c>
      <c r="D7732" t="s">
        <v>361</v>
      </c>
      <c r="E7732" t="s">
        <v>525</v>
      </c>
      <c r="F7732" t="s">
        <v>348</v>
      </c>
      <c r="G7732" t="s">
        <v>243</v>
      </c>
      <c r="H7732" t="s">
        <v>356</v>
      </c>
      <c r="I7732" t="s">
        <v>298</v>
      </c>
      <c r="K7732" t="s">
        <v>78</v>
      </c>
      <c r="N7732" t="s">
        <v>206</v>
      </c>
      <c r="O7732" t="s">
        <v>264</v>
      </c>
      <c r="P7732">
        <v>2050</v>
      </c>
      <c r="Q7732">
        <v>0.5</v>
      </c>
    </row>
    <row r="7733" spans="1:17" x14ac:dyDescent="0.25">
      <c r="A7733" t="s">
        <v>530</v>
      </c>
      <c r="B7733" t="s">
        <v>531</v>
      </c>
      <c r="C7733" t="s">
        <v>509</v>
      </c>
      <c r="D7733" t="s">
        <v>361</v>
      </c>
      <c r="E7733" t="s">
        <v>525</v>
      </c>
      <c r="F7733" t="s">
        <v>348</v>
      </c>
      <c r="G7733" t="s">
        <v>243</v>
      </c>
      <c r="H7733" t="s">
        <v>356</v>
      </c>
      <c r="I7733" t="s">
        <v>298</v>
      </c>
      <c r="K7733" t="s">
        <v>78</v>
      </c>
      <c r="N7733" t="s">
        <v>206</v>
      </c>
      <c r="O7733" t="s">
        <v>265</v>
      </c>
      <c r="P7733">
        <v>2050</v>
      </c>
      <c r="Q7733">
        <v>0.5</v>
      </c>
    </row>
    <row r="7734" spans="1:17" x14ac:dyDescent="0.25">
      <c r="A7734" t="s">
        <v>530</v>
      </c>
      <c r="B7734" t="s">
        <v>531</v>
      </c>
      <c r="C7734" t="s">
        <v>509</v>
      </c>
      <c r="D7734" t="s">
        <v>361</v>
      </c>
      <c r="E7734" t="s">
        <v>525</v>
      </c>
      <c r="F7734" t="s">
        <v>348</v>
      </c>
      <c r="G7734" t="s">
        <v>243</v>
      </c>
      <c r="H7734" t="s">
        <v>244</v>
      </c>
      <c r="I7734" t="s">
        <v>245</v>
      </c>
      <c r="J7734" t="s">
        <v>246</v>
      </c>
      <c r="K7734" t="s">
        <v>191</v>
      </c>
      <c r="M7734" t="s">
        <v>251</v>
      </c>
      <c r="N7734" t="s">
        <v>206</v>
      </c>
      <c r="O7734" t="s">
        <v>194</v>
      </c>
      <c r="P7734">
        <v>2015</v>
      </c>
      <c r="Q7734">
        <v>0.5</v>
      </c>
    </row>
    <row r="7735" spans="1:17" x14ac:dyDescent="0.25">
      <c r="A7735" t="s">
        <v>530</v>
      </c>
      <c r="B7735" t="s">
        <v>531</v>
      </c>
      <c r="C7735" t="s">
        <v>509</v>
      </c>
      <c r="D7735" t="s">
        <v>361</v>
      </c>
      <c r="E7735" t="s">
        <v>525</v>
      </c>
      <c r="F7735" t="s">
        <v>348</v>
      </c>
      <c r="G7735" t="s">
        <v>243</v>
      </c>
      <c r="H7735" t="s">
        <v>244</v>
      </c>
      <c r="I7735" t="s">
        <v>245</v>
      </c>
      <c r="J7735" t="s">
        <v>246</v>
      </c>
      <c r="K7735" t="s">
        <v>191</v>
      </c>
      <c r="M7735" t="s">
        <v>251</v>
      </c>
      <c r="N7735" t="s">
        <v>206</v>
      </c>
      <c r="O7735" t="s">
        <v>194</v>
      </c>
      <c r="P7735">
        <v>2020</v>
      </c>
      <c r="Q7735">
        <v>0.5</v>
      </c>
    </row>
    <row r="7736" spans="1:17" x14ac:dyDescent="0.25">
      <c r="A7736" t="s">
        <v>530</v>
      </c>
      <c r="B7736" t="s">
        <v>531</v>
      </c>
      <c r="C7736" t="s">
        <v>509</v>
      </c>
      <c r="D7736" t="s">
        <v>361</v>
      </c>
      <c r="E7736" t="s">
        <v>525</v>
      </c>
      <c r="F7736" t="s">
        <v>348</v>
      </c>
      <c r="G7736" t="s">
        <v>243</v>
      </c>
      <c r="H7736" t="s">
        <v>244</v>
      </c>
      <c r="I7736" t="s">
        <v>245</v>
      </c>
      <c r="J7736" t="s">
        <v>246</v>
      </c>
      <c r="K7736" t="s">
        <v>191</v>
      </c>
      <c r="M7736" t="s">
        <v>251</v>
      </c>
      <c r="N7736" t="s">
        <v>206</v>
      </c>
      <c r="O7736" t="s">
        <v>264</v>
      </c>
      <c r="P7736">
        <v>2020</v>
      </c>
      <c r="Q7736">
        <v>0.5</v>
      </c>
    </row>
    <row r="7737" spans="1:17" x14ac:dyDescent="0.25">
      <c r="A7737" t="s">
        <v>530</v>
      </c>
      <c r="B7737" t="s">
        <v>531</v>
      </c>
      <c r="C7737" t="s">
        <v>509</v>
      </c>
      <c r="D7737" t="s">
        <v>361</v>
      </c>
      <c r="E7737" t="s">
        <v>525</v>
      </c>
      <c r="F7737" t="s">
        <v>348</v>
      </c>
      <c r="G7737" t="s">
        <v>243</v>
      </c>
      <c r="H7737" t="s">
        <v>244</v>
      </c>
      <c r="I7737" t="s">
        <v>245</v>
      </c>
      <c r="J7737" t="s">
        <v>246</v>
      </c>
      <c r="K7737" t="s">
        <v>191</v>
      </c>
      <c r="M7737" t="s">
        <v>251</v>
      </c>
      <c r="N7737" t="s">
        <v>206</v>
      </c>
      <c r="O7737" t="s">
        <v>265</v>
      </c>
      <c r="P7737">
        <v>2020</v>
      </c>
      <c r="Q7737">
        <v>0.5</v>
      </c>
    </row>
    <row r="7738" spans="1:17" x14ac:dyDescent="0.25">
      <c r="A7738" t="s">
        <v>530</v>
      </c>
      <c r="B7738" t="s">
        <v>531</v>
      </c>
      <c r="C7738" t="s">
        <v>509</v>
      </c>
      <c r="D7738" t="s">
        <v>361</v>
      </c>
      <c r="E7738" t="s">
        <v>525</v>
      </c>
      <c r="F7738" t="s">
        <v>348</v>
      </c>
      <c r="G7738" t="s">
        <v>243</v>
      </c>
      <c r="H7738" t="s">
        <v>244</v>
      </c>
      <c r="I7738" t="s">
        <v>245</v>
      </c>
      <c r="J7738" t="s">
        <v>246</v>
      </c>
      <c r="K7738" t="s">
        <v>191</v>
      </c>
      <c r="M7738" t="s">
        <v>251</v>
      </c>
      <c r="N7738" t="s">
        <v>206</v>
      </c>
      <c r="O7738" t="s">
        <v>194</v>
      </c>
      <c r="P7738">
        <v>2030</v>
      </c>
      <c r="Q7738">
        <v>0.5</v>
      </c>
    </row>
    <row r="7739" spans="1:17" x14ac:dyDescent="0.25">
      <c r="A7739" t="s">
        <v>530</v>
      </c>
      <c r="B7739" t="s">
        <v>531</v>
      </c>
      <c r="C7739" t="s">
        <v>509</v>
      </c>
      <c r="D7739" t="s">
        <v>361</v>
      </c>
      <c r="E7739" t="s">
        <v>525</v>
      </c>
      <c r="F7739" t="s">
        <v>348</v>
      </c>
      <c r="G7739" t="s">
        <v>243</v>
      </c>
      <c r="H7739" t="s">
        <v>244</v>
      </c>
      <c r="I7739" t="s">
        <v>245</v>
      </c>
      <c r="J7739" t="s">
        <v>246</v>
      </c>
      <c r="K7739" t="s">
        <v>191</v>
      </c>
      <c r="M7739" t="s">
        <v>251</v>
      </c>
      <c r="N7739" t="s">
        <v>206</v>
      </c>
      <c r="O7739" t="s">
        <v>194</v>
      </c>
      <c r="P7739">
        <v>2050</v>
      </c>
      <c r="Q7739">
        <v>0.5</v>
      </c>
    </row>
    <row r="7740" spans="1:17" x14ac:dyDescent="0.25">
      <c r="A7740" t="s">
        <v>530</v>
      </c>
      <c r="B7740" t="s">
        <v>531</v>
      </c>
      <c r="C7740" t="s">
        <v>509</v>
      </c>
      <c r="D7740" t="s">
        <v>361</v>
      </c>
      <c r="E7740" t="s">
        <v>525</v>
      </c>
      <c r="F7740" t="s">
        <v>348</v>
      </c>
      <c r="G7740" t="s">
        <v>243</v>
      </c>
      <c r="H7740" t="s">
        <v>244</v>
      </c>
      <c r="I7740" t="s">
        <v>245</v>
      </c>
      <c r="J7740" t="s">
        <v>246</v>
      </c>
      <c r="K7740" t="s">
        <v>191</v>
      </c>
      <c r="M7740" t="s">
        <v>251</v>
      </c>
      <c r="N7740" t="s">
        <v>206</v>
      </c>
      <c r="O7740" t="s">
        <v>264</v>
      </c>
      <c r="P7740">
        <v>2050</v>
      </c>
      <c r="Q7740">
        <v>0.5</v>
      </c>
    </row>
    <row r="7741" spans="1:17" x14ac:dyDescent="0.25">
      <c r="A7741" t="s">
        <v>530</v>
      </c>
      <c r="B7741" t="s">
        <v>531</v>
      </c>
      <c r="C7741" t="s">
        <v>509</v>
      </c>
      <c r="D7741" t="s">
        <v>361</v>
      </c>
      <c r="E7741" t="s">
        <v>525</v>
      </c>
      <c r="F7741" t="s">
        <v>348</v>
      </c>
      <c r="G7741" t="s">
        <v>243</v>
      </c>
      <c r="H7741" t="s">
        <v>244</v>
      </c>
      <c r="I7741" t="s">
        <v>245</v>
      </c>
      <c r="J7741" t="s">
        <v>246</v>
      </c>
      <c r="K7741" t="s">
        <v>191</v>
      </c>
      <c r="M7741" t="s">
        <v>251</v>
      </c>
      <c r="N7741" t="s">
        <v>206</v>
      </c>
      <c r="O7741" t="s">
        <v>265</v>
      </c>
      <c r="P7741">
        <v>2050</v>
      </c>
      <c r="Q7741">
        <v>0.5</v>
      </c>
    </row>
    <row r="7742" spans="1:17" x14ac:dyDescent="0.25">
      <c r="A7742" t="s">
        <v>530</v>
      </c>
      <c r="B7742" t="s">
        <v>531</v>
      </c>
      <c r="C7742" t="s">
        <v>509</v>
      </c>
      <c r="D7742" t="s">
        <v>361</v>
      </c>
      <c r="E7742" t="s">
        <v>525</v>
      </c>
      <c r="F7742" t="s">
        <v>348</v>
      </c>
      <c r="G7742" t="s">
        <v>243</v>
      </c>
      <c r="H7742" t="s">
        <v>248</v>
      </c>
      <c r="I7742" t="s">
        <v>249</v>
      </c>
      <c r="J7742" t="s">
        <v>250</v>
      </c>
      <c r="K7742" t="s">
        <v>191</v>
      </c>
      <c r="O7742" t="s">
        <v>194</v>
      </c>
      <c r="P7742">
        <v>2015</v>
      </c>
    </row>
    <row r="7743" spans="1:17" x14ac:dyDescent="0.25">
      <c r="A7743" t="s">
        <v>530</v>
      </c>
      <c r="B7743" t="s">
        <v>531</v>
      </c>
      <c r="C7743" t="s">
        <v>509</v>
      </c>
      <c r="D7743" t="s">
        <v>361</v>
      </c>
      <c r="E7743" t="s">
        <v>525</v>
      </c>
      <c r="F7743" t="s">
        <v>348</v>
      </c>
      <c r="G7743" t="s">
        <v>243</v>
      </c>
      <c r="H7743" t="s">
        <v>248</v>
      </c>
      <c r="I7743" t="s">
        <v>249</v>
      </c>
      <c r="J7743" t="s">
        <v>250</v>
      </c>
      <c r="K7743" t="s">
        <v>191</v>
      </c>
      <c r="O7743" t="s">
        <v>194</v>
      </c>
      <c r="P7743">
        <v>2020</v>
      </c>
    </row>
    <row r="7744" spans="1:17" x14ac:dyDescent="0.25">
      <c r="A7744" t="s">
        <v>530</v>
      </c>
      <c r="B7744" t="s">
        <v>531</v>
      </c>
      <c r="C7744" t="s">
        <v>509</v>
      </c>
      <c r="D7744" t="s">
        <v>361</v>
      </c>
      <c r="E7744" t="s">
        <v>525</v>
      </c>
      <c r="F7744" t="s">
        <v>348</v>
      </c>
      <c r="G7744" t="s">
        <v>243</v>
      </c>
      <c r="H7744" t="s">
        <v>248</v>
      </c>
      <c r="I7744" t="s">
        <v>249</v>
      </c>
      <c r="J7744" t="s">
        <v>250</v>
      </c>
      <c r="K7744" t="s">
        <v>191</v>
      </c>
      <c r="O7744" t="s">
        <v>264</v>
      </c>
      <c r="P7744">
        <v>2020</v>
      </c>
    </row>
    <row r="7745" spans="1:17" x14ac:dyDescent="0.25">
      <c r="A7745" t="s">
        <v>530</v>
      </c>
      <c r="B7745" t="s">
        <v>531</v>
      </c>
      <c r="C7745" t="s">
        <v>509</v>
      </c>
      <c r="D7745" t="s">
        <v>361</v>
      </c>
      <c r="E7745" t="s">
        <v>525</v>
      </c>
      <c r="F7745" t="s">
        <v>348</v>
      </c>
      <c r="G7745" t="s">
        <v>243</v>
      </c>
      <c r="H7745" t="s">
        <v>248</v>
      </c>
      <c r="I7745" t="s">
        <v>249</v>
      </c>
      <c r="J7745" t="s">
        <v>250</v>
      </c>
      <c r="K7745" t="s">
        <v>191</v>
      </c>
      <c r="O7745" t="s">
        <v>265</v>
      </c>
      <c r="P7745">
        <v>2020</v>
      </c>
    </row>
    <row r="7746" spans="1:17" x14ac:dyDescent="0.25">
      <c r="A7746" t="s">
        <v>530</v>
      </c>
      <c r="B7746" t="s">
        <v>531</v>
      </c>
      <c r="C7746" t="s">
        <v>509</v>
      </c>
      <c r="D7746" t="s">
        <v>361</v>
      </c>
      <c r="E7746" t="s">
        <v>525</v>
      </c>
      <c r="F7746" t="s">
        <v>348</v>
      </c>
      <c r="G7746" t="s">
        <v>243</v>
      </c>
      <c r="H7746" t="s">
        <v>248</v>
      </c>
      <c r="I7746" t="s">
        <v>249</v>
      </c>
      <c r="J7746" t="s">
        <v>250</v>
      </c>
      <c r="K7746" t="s">
        <v>191</v>
      </c>
      <c r="O7746" t="s">
        <v>194</v>
      </c>
      <c r="P7746">
        <v>2030</v>
      </c>
    </row>
    <row r="7747" spans="1:17" x14ac:dyDescent="0.25">
      <c r="A7747" t="s">
        <v>530</v>
      </c>
      <c r="B7747" t="s">
        <v>531</v>
      </c>
      <c r="C7747" t="s">
        <v>509</v>
      </c>
      <c r="D7747" t="s">
        <v>361</v>
      </c>
      <c r="E7747" t="s">
        <v>525</v>
      </c>
      <c r="F7747" t="s">
        <v>348</v>
      </c>
      <c r="G7747" t="s">
        <v>243</v>
      </c>
      <c r="H7747" t="s">
        <v>248</v>
      </c>
      <c r="I7747" t="s">
        <v>249</v>
      </c>
      <c r="J7747" t="s">
        <v>250</v>
      </c>
      <c r="K7747" t="s">
        <v>191</v>
      </c>
      <c r="O7747" t="s">
        <v>194</v>
      </c>
      <c r="P7747">
        <v>2050</v>
      </c>
    </row>
    <row r="7748" spans="1:17" x14ac:dyDescent="0.25">
      <c r="A7748" t="s">
        <v>530</v>
      </c>
      <c r="B7748" t="s">
        <v>531</v>
      </c>
      <c r="C7748" t="s">
        <v>509</v>
      </c>
      <c r="D7748" t="s">
        <v>361</v>
      </c>
      <c r="E7748" t="s">
        <v>525</v>
      </c>
      <c r="F7748" t="s">
        <v>348</v>
      </c>
      <c r="G7748" t="s">
        <v>243</v>
      </c>
      <c r="H7748" t="s">
        <v>248</v>
      </c>
      <c r="I7748" t="s">
        <v>249</v>
      </c>
      <c r="J7748" t="s">
        <v>250</v>
      </c>
      <c r="K7748" t="s">
        <v>191</v>
      </c>
      <c r="O7748" t="s">
        <v>264</v>
      </c>
      <c r="P7748">
        <v>2050</v>
      </c>
    </row>
    <row r="7749" spans="1:17" x14ac:dyDescent="0.25">
      <c r="A7749" t="s">
        <v>530</v>
      </c>
      <c r="B7749" t="s">
        <v>531</v>
      </c>
      <c r="C7749" t="s">
        <v>509</v>
      </c>
      <c r="D7749" t="s">
        <v>361</v>
      </c>
      <c r="E7749" t="s">
        <v>525</v>
      </c>
      <c r="F7749" t="s">
        <v>348</v>
      </c>
      <c r="G7749" t="s">
        <v>243</v>
      </c>
      <c r="H7749" t="s">
        <v>248</v>
      </c>
      <c r="I7749" t="s">
        <v>249</v>
      </c>
      <c r="J7749" t="s">
        <v>250</v>
      </c>
      <c r="K7749" t="s">
        <v>191</v>
      </c>
      <c r="O7749" t="s">
        <v>265</v>
      </c>
      <c r="P7749">
        <v>2050</v>
      </c>
    </row>
    <row r="7750" spans="1:17" x14ac:dyDescent="0.25">
      <c r="A7750" t="s">
        <v>530</v>
      </c>
      <c r="B7750" t="s">
        <v>531</v>
      </c>
      <c r="C7750" t="s">
        <v>509</v>
      </c>
      <c r="D7750" t="s">
        <v>361</v>
      </c>
      <c r="E7750" t="s">
        <v>525</v>
      </c>
      <c r="F7750" t="s">
        <v>348</v>
      </c>
      <c r="G7750" t="s">
        <v>243</v>
      </c>
      <c r="H7750" t="s">
        <v>253</v>
      </c>
      <c r="I7750" t="s">
        <v>254</v>
      </c>
      <c r="J7750" t="s">
        <v>255</v>
      </c>
      <c r="K7750" t="s">
        <v>191</v>
      </c>
      <c r="M7750" t="s">
        <v>251</v>
      </c>
      <c r="N7750" t="s">
        <v>206</v>
      </c>
      <c r="O7750" t="s">
        <v>194</v>
      </c>
      <c r="P7750">
        <v>2015</v>
      </c>
      <c r="Q7750">
        <v>0.1</v>
      </c>
    </row>
    <row r="7751" spans="1:17" x14ac:dyDescent="0.25">
      <c r="A7751" t="s">
        <v>530</v>
      </c>
      <c r="B7751" t="s">
        <v>531</v>
      </c>
      <c r="C7751" t="s">
        <v>509</v>
      </c>
      <c r="D7751" t="s">
        <v>361</v>
      </c>
      <c r="E7751" t="s">
        <v>525</v>
      </c>
      <c r="F7751" t="s">
        <v>348</v>
      </c>
      <c r="G7751" t="s">
        <v>243</v>
      </c>
      <c r="H7751" t="s">
        <v>253</v>
      </c>
      <c r="I7751" t="s">
        <v>254</v>
      </c>
      <c r="J7751" t="s">
        <v>255</v>
      </c>
      <c r="K7751" t="s">
        <v>191</v>
      </c>
      <c r="M7751" t="s">
        <v>251</v>
      </c>
      <c r="N7751" t="s">
        <v>206</v>
      </c>
      <c r="O7751" t="s">
        <v>194</v>
      </c>
      <c r="P7751">
        <v>2020</v>
      </c>
      <c r="Q7751">
        <v>0.1</v>
      </c>
    </row>
    <row r="7752" spans="1:17" x14ac:dyDescent="0.25">
      <c r="A7752" t="s">
        <v>530</v>
      </c>
      <c r="B7752" t="s">
        <v>531</v>
      </c>
      <c r="C7752" t="s">
        <v>509</v>
      </c>
      <c r="D7752" t="s">
        <v>361</v>
      </c>
      <c r="E7752" t="s">
        <v>525</v>
      </c>
      <c r="F7752" t="s">
        <v>348</v>
      </c>
      <c r="G7752" t="s">
        <v>243</v>
      </c>
      <c r="H7752" t="s">
        <v>253</v>
      </c>
      <c r="I7752" t="s">
        <v>254</v>
      </c>
      <c r="J7752" t="s">
        <v>255</v>
      </c>
      <c r="K7752" t="s">
        <v>191</v>
      </c>
      <c r="M7752" t="s">
        <v>251</v>
      </c>
      <c r="N7752" t="s">
        <v>206</v>
      </c>
      <c r="O7752" t="s">
        <v>264</v>
      </c>
      <c r="P7752">
        <v>2020</v>
      </c>
      <c r="Q7752">
        <v>0.1</v>
      </c>
    </row>
    <row r="7753" spans="1:17" x14ac:dyDescent="0.25">
      <c r="A7753" t="s">
        <v>530</v>
      </c>
      <c r="B7753" t="s">
        <v>531</v>
      </c>
      <c r="C7753" t="s">
        <v>509</v>
      </c>
      <c r="D7753" t="s">
        <v>361</v>
      </c>
      <c r="E7753" t="s">
        <v>525</v>
      </c>
      <c r="F7753" t="s">
        <v>348</v>
      </c>
      <c r="G7753" t="s">
        <v>243</v>
      </c>
      <c r="H7753" t="s">
        <v>253</v>
      </c>
      <c r="I7753" t="s">
        <v>254</v>
      </c>
      <c r="J7753" t="s">
        <v>255</v>
      </c>
      <c r="K7753" t="s">
        <v>191</v>
      </c>
      <c r="M7753" t="s">
        <v>251</v>
      </c>
      <c r="N7753" t="s">
        <v>206</v>
      </c>
      <c r="O7753" t="s">
        <v>265</v>
      </c>
      <c r="P7753">
        <v>2020</v>
      </c>
      <c r="Q7753">
        <v>0.1</v>
      </c>
    </row>
    <row r="7754" spans="1:17" x14ac:dyDescent="0.25">
      <c r="A7754" t="s">
        <v>530</v>
      </c>
      <c r="B7754" t="s">
        <v>531</v>
      </c>
      <c r="C7754" t="s">
        <v>509</v>
      </c>
      <c r="D7754" t="s">
        <v>361</v>
      </c>
      <c r="E7754" t="s">
        <v>525</v>
      </c>
      <c r="F7754" t="s">
        <v>348</v>
      </c>
      <c r="G7754" t="s">
        <v>243</v>
      </c>
      <c r="H7754" t="s">
        <v>253</v>
      </c>
      <c r="I7754" t="s">
        <v>254</v>
      </c>
      <c r="J7754" t="s">
        <v>255</v>
      </c>
      <c r="K7754" t="s">
        <v>191</v>
      </c>
      <c r="M7754" t="s">
        <v>251</v>
      </c>
      <c r="N7754" t="s">
        <v>206</v>
      </c>
      <c r="O7754" t="s">
        <v>194</v>
      </c>
      <c r="P7754">
        <v>2030</v>
      </c>
      <c r="Q7754">
        <v>0.1</v>
      </c>
    </row>
    <row r="7755" spans="1:17" x14ac:dyDescent="0.25">
      <c r="A7755" t="s">
        <v>530</v>
      </c>
      <c r="B7755" t="s">
        <v>531</v>
      </c>
      <c r="C7755" t="s">
        <v>509</v>
      </c>
      <c r="D7755" t="s">
        <v>361</v>
      </c>
      <c r="E7755" t="s">
        <v>525</v>
      </c>
      <c r="F7755" t="s">
        <v>348</v>
      </c>
      <c r="G7755" t="s">
        <v>243</v>
      </c>
      <c r="H7755" t="s">
        <v>253</v>
      </c>
      <c r="I7755" t="s">
        <v>254</v>
      </c>
      <c r="J7755" t="s">
        <v>255</v>
      </c>
      <c r="K7755" t="s">
        <v>191</v>
      </c>
      <c r="M7755" t="s">
        <v>251</v>
      </c>
      <c r="N7755" t="s">
        <v>206</v>
      </c>
      <c r="O7755" t="s">
        <v>194</v>
      </c>
      <c r="P7755">
        <v>2050</v>
      </c>
      <c r="Q7755">
        <v>0.1</v>
      </c>
    </row>
    <row r="7756" spans="1:17" x14ac:dyDescent="0.25">
      <c r="A7756" t="s">
        <v>530</v>
      </c>
      <c r="B7756" t="s">
        <v>531</v>
      </c>
      <c r="C7756" t="s">
        <v>509</v>
      </c>
      <c r="D7756" t="s">
        <v>361</v>
      </c>
      <c r="E7756" t="s">
        <v>525</v>
      </c>
      <c r="F7756" t="s">
        <v>348</v>
      </c>
      <c r="G7756" t="s">
        <v>243</v>
      </c>
      <c r="H7756" t="s">
        <v>253</v>
      </c>
      <c r="I7756" t="s">
        <v>254</v>
      </c>
      <c r="J7756" t="s">
        <v>255</v>
      </c>
      <c r="K7756" t="s">
        <v>191</v>
      </c>
      <c r="M7756" t="s">
        <v>251</v>
      </c>
      <c r="N7756" t="s">
        <v>206</v>
      </c>
      <c r="O7756" t="s">
        <v>264</v>
      </c>
      <c r="P7756">
        <v>2050</v>
      </c>
      <c r="Q7756">
        <v>0.1</v>
      </c>
    </row>
    <row r="7757" spans="1:17" x14ac:dyDescent="0.25">
      <c r="A7757" t="s">
        <v>530</v>
      </c>
      <c r="B7757" t="s">
        <v>531</v>
      </c>
      <c r="C7757" t="s">
        <v>509</v>
      </c>
      <c r="D7757" t="s">
        <v>361</v>
      </c>
      <c r="E7757" t="s">
        <v>525</v>
      </c>
      <c r="F7757" t="s">
        <v>348</v>
      </c>
      <c r="G7757" t="s">
        <v>243</v>
      </c>
      <c r="H7757" t="s">
        <v>253</v>
      </c>
      <c r="I7757" t="s">
        <v>254</v>
      </c>
      <c r="J7757" t="s">
        <v>255</v>
      </c>
      <c r="K7757" t="s">
        <v>191</v>
      </c>
      <c r="M7757" t="s">
        <v>251</v>
      </c>
      <c r="N7757" t="s">
        <v>206</v>
      </c>
      <c r="O7757" t="s">
        <v>265</v>
      </c>
      <c r="P7757">
        <v>2050</v>
      </c>
      <c r="Q7757">
        <v>0.1</v>
      </c>
    </row>
    <row r="7758" spans="1:17" x14ac:dyDescent="0.25">
      <c r="A7758" t="s">
        <v>530</v>
      </c>
      <c r="B7758" t="s">
        <v>531</v>
      </c>
      <c r="C7758" t="s">
        <v>509</v>
      </c>
      <c r="D7758" t="s">
        <v>361</v>
      </c>
      <c r="E7758" t="s">
        <v>525</v>
      </c>
      <c r="F7758" t="s">
        <v>348</v>
      </c>
      <c r="G7758" t="s">
        <v>243</v>
      </c>
      <c r="H7758" t="s">
        <v>357</v>
      </c>
      <c r="I7758" t="s">
        <v>306</v>
      </c>
      <c r="K7758" t="s">
        <v>78</v>
      </c>
      <c r="M7758" t="s">
        <v>316</v>
      </c>
      <c r="N7758" t="s">
        <v>206</v>
      </c>
      <c r="O7758" t="s">
        <v>194</v>
      </c>
      <c r="P7758">
        <v>2015</v>
      </c>
      <c r="Q7758">
        <v>0.25</v>
      </c>
    </row>
    <row r="7759" spans="1:17" x14ac:dyDescent="0.25">
      <c r="A7759" t="s">
        <v>530</v>
      </c>
      <c r="B7759" t="s">
        <v>531</v>
      </c>
      <c r="C7759" t="s">
        <v>509</v>
      </c>
      <c r="D7759" t="s">
        <v>361</v>
      </c>
      <c r="E7759" t="s">
        <v>525</v>
      </c>
      <c r="F7759" t="s">
        <v>348</v>
      </c>
      <c r="G7759" t="s">
        <v>243</v>
      </c>
      <c r="H7759" t="s">
        <v>357</v>
      </c>
      <c r="I7759" t="s">
        <v>306</v>
      </c>
      <c r="K7759" t="s">
        <v>78</v>
      </c>
      <c r="M7759" t="s">
        <v>316</v>
      </c>
      <c r="N7759" t="s">
        <v>206</v>
      </c>
      <c r="O7759" t="s">
        <v>194</v>
      </c>
      <c r="P7759">
        <v>2020</v>
      </c>
      <c r="Q7759">
        <v>0.25</v>
      </c>
    </row>
    <row r="7760" spans="1:17" x14ac:dyDescent="0.25">
      <c r="A7760" t="s">
        <v>530</v>
      </c>
      <c r="B7760" t="s">
        <v>531</v>
      </c>
      <c r="C7760" t="s">
        <v>509</v>
      </c>
      <c r="D7760" t="s">
        <v>361</v>
      </c>
      <c r="E7760" t="s">
        <v>525</v>
      </c>
      <c r="F7760" t="s">
        <v>348</v>
      </c>
      <c r="G7760" t="s">
        <v>243</v>
      </c>
      <c r="H7760" t="s">
        <v>357</v>
      </c>
      <c r="I7760" t="s">
        <v>306</v>
      </c>
      <c r="K7760" t="s">
        <v>78</v>
      </c>
      <c r="M7760" t="s">
        <v>316</v>
      </c>
      <c r="N7760" t="s">
        <v>206</v>
      </c>
      <c r="O7760" t="s">
        <v>264</v>
      </c>
      <c r="P7760">
        <v>2020</v>
      </c>
      <c r="Q7760">
        <v>0.25</v>
      </c>
    </row>
    <row r="7761" spans="1:17" x14ac:dyDescent="0.25">
      <c r="A7761" t="s">
        <v>530</v>
      </c>
      <c r="B7761" t="s">
        <v>531</v>
      </c>
      <c r="C7761" t="s">
        <v>509</v>
      </c>
      <c r="D7761" t="s">
        <v>361</v>
      </c>
      <c r="E7761" t="s">
        <v>525</v>
      </c>
      <c r="F7761" t="s">
        <v>348</v>
      </c>
      <c r="G7761" t="s">
        <v>243</v>
      </c>
      <c r="H7761" t="s">
        <v>357</v>
      </c>
      <c r="I7761" t="s">
        <v>306</v>
      </c>
      <c r="K7761" t="s">
        <v>78</v>
      </c>
      <c r="M7761" t="s">
        <v>316</v>
      </c>
      <c r="N7761" t="s">
        <v>206</v>
      </c>
      <c r="O7761" t="s">
        <v>265</v>
      </c>
      <c r="P7761">
        <v>2020</v>
      </c>
      <c r="Q7761">
        <v>0.25</v>
      </c>
    </row>
    <row r="7762" spans="1:17" x14ac:dyDescent="0.25">
      <c r="A7762" t="s">
        <v>530</v>
      </c>
      <c r="B7762" t="s">
        <v>531</v>
      </c>
      <c r="C7762" t="s">
        <v>509</v>
      </c>
      <c r="D7762" t="s">
        <v>361</v>
      </c>
      <c r="E7762" t="s">
        <v>525</v>
      </c>
      <c r="F7762" t="s">
        <v>348</v>
      </c>
      <c r="G7762" t="s">
        <v>243</v>
      </c>
      <c r="H7762" t="s">
        <v>357</v>
      </c>
      <c r="I7762" t="s">
        <v>306</v>
      </c>
      <c r="K7762" t="s">
        <v>78</v>
      </c>
      <c r="M7762" t="s">
        <v>316</v>
      </c>
      <c r="N7762" t="s">
        <v>206</v>
      </c>
      <c r="O7762" t="s">
        <v>194</v>
      </c>
      <c r="P7762">
        <v>2030</v>
      </c>
      <c r="Q7762">
        <v>0.25</v>
      </c>
    </row>
    <row r="7763" spans="1:17" x14ac:dyDescent="0.25">
      <c r="A7763" t="s">
        <v>530</v>
      </c>
      <c r="B7763" t="s">
        <v>531</v>
      </c>
      <c r="C7763" t="s">
        <v>509</v>
      </c>
      <c r="D7763" t="s">
        <v>361</v>
      </c>
      <c r="E7763" t="s">
        <v>525</v>
      </c>
      <c r="F7763" t="s">
        <v>348</v>
      </c>
      <c r="G7763" t="s">
        <v>243</v>
      </c>
      <c r="H7763" t="s">
        <v>357</v>
      </c>
      <c r="I7763" t="s">
        <v>306</v>
      </c>
      <c r="K7763" t="s">
        <v>78</v>
      </c>
      <c r="M7763" t="s">
        <v>316</v>
      </c>
      <c r="N7763" t="s">
        <v>206</v>
      </c>
      <c r="O7763" t="s">
        <v>194</v>
      </c>
      <c r="P7763">
        <v>2050</v>
      </c>
      <c r="Q7763">
        <v>0.25</v>
      </c>
    </row>
    <row r="7764" spans="1:17" x14ac:dyDescent="0.25">
      <c r="A7764" t="s">
        <v>530</v>
      </c>
      <c r="B7764" t="s">
        <v>531</v>
      </c>
      <c r="C7764" t="s">
        <v>509</v>
      </c>
      <c r="D7764" t="s">
        <v>361</v>
      </c>
      <c r="E7764" t="s">
        <v>525</v>
      </c>
      <c r="F7764" t="s">
        <v>348</v>
      </c>
      <c r="G7764" t="s">
        <v>243</v>
      </c>
      <c r="H7764" t="s">
        <v>357</v>
      </c>
      <c r="I7764" t="s">
        <v>306</v>
      </c>
      <c r="K7764" t="s">
        <v>78</v>
      </c>
      <c r="M7764" t="s">
        <v>316</v>
      </c>
      <c r="N7764" t="s">
        <v>206</v>
      </c>
      <c r="O7764" t="s">
        <v>264</v>
      </c>
      <c r="P7764">
        <v>2050</v>
      </c>
      <c r="Q7764">
        <v>0.25</v>
      </c>
    </row>
    <row r="7765" spans="1:17" x14ac:dyDescent="0.25">
      <c r="A7765" t="s">
        <v>530</v>
      </c>
      <c r="B7765" t="s">
        <v>531</v>
      </c>
      <c r="C7765" t="s">
        <v>509</v>
      </c>
      <c r="D7765" t="s">
        <v>361</v>
      </c>
      <c r="E7765" t="s">
        <v>525</v>
      </c>
      <c r="F7765" t="s">
        <v>348</v>
      </c>
      <c r="G7765" t="s">
        <v>243</v>
      </c>
      <c r="H7765" t="s">
        <v>357</v>
      </c>
      <c r="I7765" t="s">
        <v>306</v>
      </c>
      <c r="K7765" t="s">
        <v>78</v>
      </c>
      <c r="M7765" t="s">
        <v>316</v>
      </c>
      <c r="N7765" t="s">
        <v>206</v>
      </c>
      <c r="O7765" t="s">
        <v>265</v>
      </c>
      <c r="P7765">
        <v>2050</v>
      </c>
      <c r="Q7765">
        <v>0.25</v>
      </c>
    </row>
    <row r="7766" spans="1:17" x14ac:dyDescent="0.25">
      <c r="A7766" t="s">
        <v>530</v>
      </c>
      <c r="B7766" t="s">
        <v>531</v>
      </c>
      <c r="C7766" t="s">
        <v>509</v>
      </c>
      <c r="D7766" t="s">
        <v>361</v>
      </c>
      <c r="E7766" t="s">
        <v>525</v>
      </c>
      <c r="F7766" t="s">
        <v>348</v>
      </c>
      <c r="G7766" t="s">
        <v>188</v>
      </c>
      <c r="H7766" t="s">
        <v>431</v>
      </c>
      <c r="I7766" t="s">
        <v>240</v>
      </c>
      <c r="J7766" t="s">
        <v>290</v>
      </c>
      <c r="K7766" t="s">
        <v>430</v>
      </c>
      <c r="L7766" t="s">
        <v>237</v>
      </c>
      <c r="M7766" t="s">
        <v>368</v>
      </c>
      <c r="O7766" t="s">
        <v>194</v>
      </c>
      <c r="P7766">
        <v>2015</v>
      </c>
      <c r="Q7766">
        <v>0.45500000000000002</v>
      </c>
    </row>
    <row r="7767" spans="1:17" x14ac:dyDescent="0.25">
      <c r="A7767" t="s">
        <v>530</v>
      </c>
      <c r="B7767" t="s">
        <v>531</v>
      </c>
      <c r="C7767" t="s">
        <v>509</v>
      </c>
      <c r="D7767" t="s">
        <v>361</v>
      </c>
      <c r="E7767" t="s">
        <v>525</v>
      </c>
      <c r="F7767" t="s">
        <v>348</v>
      </c>
      <c r="G7767" t="s">
        <v>188</v>
      </c>
      <c r="H7767" t="s">
        <v>431</v>
      </c>
      <c r="I7767" t="s">
        <v>240</v>
      </c>
      <c r="J7767" t="s">
        <v>290</v>
      </c>
      <c r="K7767" t="s">
        <v>430</v>
      </c>
      <c r="L7767" t="s">
        <v>237</v>
      </c>
      <c r="M7767" t="s">
        <v>368</v>
      </c>
      <c r="O7767" t="s">
        <v>194</v>
      </c>
      <c r="P7767">
        <v>2020</v>
      </c>
      <c r="Q7767">
        <v>0.44373818300000001</v>
      </c>
    </row>
    <row r="7768" spans="1:17" x14ac:dyDescent="0.25">
      <c r="A7768" t="s">
        <v>530</v>
      </c>
      <c r="B7768" t="s">
        <v>531</v>
      </c>
      <c r="C7768" t="s">
        <v>509</v>
      </c>
      <c r="D7768" t="s">
        <v>361</v>
      </c>
      <c r="E7768" t="s">
        <v>525</v>
      </c>
      <c r="F7768" t="s">
        <v>348</v>
      </c>
      <c r="G7768" t="s">
        <v>188</v>
      </c>
      <c r="H7768" t="s">
        <v>431</v>
      </c>
      <c r="I7768" t="s">
        <v>240</v>
      </c>
      <c r="J7768" t="s">
        <v>290</v>
      </c>
      <c r="K7768" t="s">
        <v>430</v>
      </c>
      <c r="L7768" t="s">
        <v>237</v>
      </c>
      <c r="M7768" t="s">
        <v>368</v>
      </c>
      <c r="O7768" t="s">
        <v>264</v>
      </c>
      <c r="P7768">
        <v>2020</v>
      </c>
      <c r="Q7768">
        <v>0.38674999999999998</v>
      </c>
    </row>
    <row r="7769" spans="1:17" x14ac:dyDescent="0.25">
      <c r="A7769" t="s">
        <v>530</v>
      </c>
      <c r="B7769" t="s">
        <v>531</v>
      </c>
      <c r="C7769" t="s">
        <v>509</v>
      </c>
      <c r="D7769" t="s">
        <v>361</v>
      </c>
      <c r="E7769" t="s">
        <v>525</v>
      </c>
      <c r="F7769" t="s">
        <v>348</v>
      </c>
      <c r="G7769" t="s">
        <v>188</v>
      </c>
      <c r="H7769" t="s">
        <v>431</v>
      </c>
      <c r="I7769" t="s">
        <v>240</v>
      </c>
      <c r="J7769" t="s">
        <v>290</v>
      </c>
      <c r="K7769" t="s">
        <v>430</v>
      </c>
      <c r="L7769" t="s">
        <v>237</v>
      </c>
      <c r="M7769" t="s">
        <v>368</v>
      </c>
      <c r="O7769" t="s">
        <v>265</v>
      </c>
      <c r="P7769">
        <v>2020</v>
      </c>
      <c r="Q7769">
        <v>0.52324999999999999</v>
      </c>
    </row>
    <row r="7770" spans="1:17" x14ac:dyDescent="0.25">
      <c r="A7770" t="s">
        <v>530</v>
      </c>
      <c r="B7770" t="s">
        <v>531</v>
      </c>
      <c r="C7770" t="s">
        <v>509</v>
      </c>
      <c r="D7770" t="s">
        <v>361</v>
      </c>
      <c r="E7770" t="s">
        <v>525</v>
      </c>
      <c r="F7770" t="s">
        <v>348</v>
      </c>
      <c r="G7770" t="s">
        <v>188</v>
      </c>
      <c r="H7770" t="s">
        <v>431</v>
      </c>
      <c r="I7770" t="s">
        <v>240</v>
      </c>
      <c r="J7770" t="s">
        <v>290</v>
      </c>
      <c r="K7770" t="s">
        <v>430</v>
      </c>
      <c r="L7770" t="s">
        <v>237</v>
      </c>
      <c r="M7770" t="s">
        <v>368</v>
      </c>
      <c r="O7770" t="s">
        <v>194</v>
      </c>
      <c r="P7770">
        <v>2030</v>
      </c>
      <c r="Q7770">
        <v>0.42204388100000001</v>
      </c>
    </row>
    <row r="7771" spans="1:17" x14ac:dyDescent="0.25">
      <c r="A7771" t="s">
        <v>530</v>
      </c>
      <c r="B7771" t="s">
        <v>531</v>
      </c>
      <c r="C7771" t="s">
        <v>509</v>
      </c>
      <c r="D7771" t="s">
        <v>361</v>
      </c>
      <c r="E7771" t="s">
        <v>525</v>
      </c>
      <c r="F7771" t="s">
        <v>348</v>
      </c>
      <c r="G7771" t="s">
        <v>188</v>
      </c>
      <c r="H7771" t="s">
        <v>431</v>
      </c>
      <c r="I7771" t="s">
        <v>240</v>
      </c>
      <c r="J7771" t="s">
        <v>290</v>
      </c>
      <c r="K7771" t="s">
        <v>430</v>
      </c>
      <c r="L7771" t="s">
        <v>237</v>
      </c>
      <c r="M7771" t="s">
        <v>368</v>
      </c>
      <c r="O7771" t="s">
        <v>194</v>
      </c>
      <c r="P7771">
        <v>2050</v>
      </c>
      <c r="Q7771">
        <v>0.38178531799999998</v>
      </c>
    </row>
    <row r="7772" spans="1:17" x14ac:dyDescent="0.25">
      <c r="A7772" t="s">
        <v>530</v>
      </c>
      <c r="B7772" t="s">
        <v>531</v>
      </c>
      <c r="C7772" t="s">
        <v>509</v>
      </c>
      <c r="D7772" t="s">
        <v>361</v>
      </c>
      <c r="E7772" t="s">
        <v>525</v>
      </c>
      <c r="F7772" t="s">
        <v>348</v>
      </c>
      <c r="G7772" t="s">
        <v>188</v>
      </c>
      <c r="H7772" t="s">
        <v>431</v>
      </c>
      <c r="I7772" t="s">
        <v>240</v>
      </c>
      <c r="J7772" t="s">
        <v>290</v>
      </c>
      <c r="K7772" t="s">
        <v>430</v>
      </c>
      <c r="L7772" t="s">
        <v>237</v>
      </c>
      <c r="M7772" t="s">
        <v>368</v>
      </c>
      <c r="O7772" t="s">
        <v>264</v>
      </c>
      <c r="P7772">
        <v>2050</v>
      </c>
      <c r="Q7772">
        <v>0.31653291099999997</v>
      </c>
    </row>
    <row r="7773" spans="1:17" x14ac:dyDescent="0.25">
      <c r="A7773" t="s">
        <v>530</v>
      </c>
      <c r="B7773" t="s">
        <v>531</v>
      </c>
      <c r="C7773" t="s">
        <v>509</v>
      </c>
      <c r="D7773" t="s">
        <v>361</v>
      </c>
      <c r="E7773" t="s">
        <v>525</v>
      </c>
      <c r="F7773" t="s">
        <v>348</v>
      </c>
      <c r="G7773" t="s">
        <v>188</v>
      </c>
      <c r="H7773" t="s">
        <v>431</v>
      </c>
      <c r="I7773" t="s">
        <v>240</v>
      </c>
      <c r="J7773" t="s">
        <v>290</v>
      </c>
      <c r="K7773" t="s">
        <v>430</v>
      </c>
      <c r="L7773" t="s">
        <v>237</v>
      </c>
      <c r="M7773" t="s">
        <v>368</v>
      </c>
      <c r="O7773" t="s">
        <v>265</v>
      </c>
      <c r="P7773">
        <v>2050</v>
      </c>
      <c r="Q7773">
        <v>0.52755485099999999</v>
      </c>
    </row>
    <row r="7774" spans="1:17" x14ac:dyDescent="0.25">
      <c r="A7774" t="s">
        <v>530</v>
      </c>
      <c r="B7774" t="s">
        <v>531</v>
      </c>
      <c r="C7774" t="s">
        <v>509</v>
      </c>
      <c r="D7774" t="s">
        <v>361</v>
      </c>
      <c r="E7774" t="s">
        <v>525</v>
      </c>
      <c r="F7774" t="s">
        <v>348</v>
      </c>
      <c r="G7774" t="s">
        <v>188</v>
      </c>
      <c r="H7774" t="s">
        <v>432</v>
      </c>
      <c r="I7774" t="s">
        <v>433</v>
      </c>
      <c r="J7774" t="s">
        <v>434</v>
      </c>
      <c r="K7774" t="s">
        <v>191</v>
      </c>
      <c r="M7774" t="s">
        <v>210</v>
      </c>
      <c r="N7774" t="s">
        <v>206</v>
      </c>
      <c r="O7774" t="s">
        <v>194</v>
      </c>
      <c r="P7774">
        <v>2015</v>
      </c>
      <c r="Q7774">
        <v>1.7668980630000001E-2</v>
      </c>
    </row>
    <row r="7775" spans="1:17" x14ac:dyDescent="0.25">
      <c r="A7775" t="s">
        <v>530</v>
      </c>
      <c r="B7775" t="s">
        <v>531</v>
      </c>
      <c r="C7775" t="s">
        <v>509</v>
      </c>
      <c r="D7775" t="s">
        <v>361</v>
      </c>
      <c r="E7775" t="s">
        <v>525</v>
      </c>
      <c r="F7775" t="s">
        <v>348</v>
      </c>
      <c r="G7775" t="s">
        <v>188</v>
      </c>
      <c r="H7775" t="s">
        <v>432</v>
      </c>
      <c r="I7775" t="s">
        <v>433</v>
      </c>
      <c r="J7775" t="s">
        <v>434</v>
      </c>
      <c r="K7775" t="s">
        <v>191</v>
      </c>
      <c r="M7775" t="s">
        <v>210</v>
      </c>
      <c r="N7775" t="s">
        <v>206</v>
      </c>
      <c r="O7775" t="s">
        <v>194</v>
      </c>
      <c r="P7775">
        <v>2020</v>
      </c>
      <c r="Q7775">
        <v>1.7668980630000001E-2</v>
      </c>
    </row>
    <row r="7776" spans="1:17" x14ac:dyDescent="0.25">
      <c r="A7776" t="s">
        <v>530</v>
      </c>
      <c r="B7776" t="s">
        <v>531</v>
      </c>
      <c r="C7776" t="s">
        <v>509</v>
      </c>
      <c r="D7776" t="s">
        <v>361</v>
      </c>
      <c r="E7776" t="s">
        <v>525</v>
      </c>
      <c r="F7776" t="s">
        <v>348</v>
      </c>
      <c r="G7776" t="s">
        <v>188</v>
      </c>
      <c r="H7776" t="s">
        <v>432</v>
      </c>
      <c r="I7776" t="s">
        <v>433</v>
      </c>
      <c r="J7776" t="s">
        <v>434</v>
      </c>
      <c r="K7776" t="s">
        <v>191</v>
      </c>
      <c r="M7776" t="s">
        <v>210</v>
      </c>
      <c r="N7776" t="s">
        <v>206</v>
      </c>
      <c r="O7776" t="s">
        <v>264</v>
      </c>
      <c r="P7776">
        <v>2020</v>
      </c>
      <c r="Q7776">
        <v>0.01</v>
      </c>
    </row>
    <row r="7777" spans="1:17" x14ac:dyDescent="0.25">
      <c r="A7777" t="s">
        <v>530</v>
      </c>
      <c r="B7777" t="s">
        <v>531</v>
      </c>
      <c r="C7777" t="s">
        <v>509</v>
      </c>
      <c r="D7777" t="s">
        <v>361</v>
      </c>
      <c r="E7777" t="s">
        <v>525</v>
      </c>
      <c r="F7777" t="s">
        <v>348</v>
      </c>
      <c r="G7777" t="s">
        <v>188</v>
      </c>
      <c r="H7777" t="s">
        <v>432</v>
      </c>
      <c r="I7777" t="s">
        <v>433</v>
      </c>
      <c r="J7777" t="s">
        <v>434</v>
      </c>
      <c r="K7777" t="s">
        <v>191</v>
      </c>
      <c r="M7777" t="s">
        <v>210</v>
      </c>
      <c r="N7777" t="s">
        <v>206</v>
      </c>
      <c r="O7777" t="s">
        <v>265</v>
      </c>
      <c r="P7777">
        <v>2020</v>
      </c>
      <c r="Q7777">
        <v>0.14000000000000001</v>
      </c>
    </row>
    <row r="7778" spans="1:17" x14ac:dyDescent="0.25">
      <c r="A7778" t="s">
        <v>530</v>
      </c>
      <c r="B7778" t="s">
        <v>531</v>
      </c>
      <c r="C7778" t="s">
        <v>509</v>
      </c>
      <c r="D7778" t="s">
        <v>361</v>
      </c>
      <c r="E7778" t="s">
        <v>525</v>
      </c>
      <c r="F7778" t="s">
        <v>348</v>
      </c>
      <c r="G7778" t="s">
        <v>188</v>
      </c>
      <c r="H7778" t="s">
        <v>432</v>
      </c>
      <c r="I7778" t="s">
        <v>433</v>
      </c>
      <c r="J7778" t="s">
        <v>434</v>
      </c>
      <c r="K7778" t="s">
        <v>191</v>
      </c>
      <c r="M7778" t="s">
        <v>210</v>
      </c>
      <c r="N7778" t="s">
        <v>206</v>
      </c>
      <c r="O7778" t="s">
        <v>194</v>
      </c>
      <c r="P7778">
        <v>2030</v>
      </c>
      <c r="Q7778">
        <v>1.766700169E-2</v>
      </c>
    </row>
    <row r="7779" spans="1:17" x14ac:dyDescent="0.25">
      <c r="A7779" t="s">
        <v>530</v>
      </c>
      <c r="B7779" t="s">
        <v>531</v>
      </c>
      <c r="C7779" t="s">
        <v>509</v>
      </c>
      <c r="D7779" t="s">
        <v>361</v>
      </c>
      <c r="E7779" t="s">
        <v>525</v>
      </c>
      <c r="F7779" t="s">
        <v>348</v>
      </c>
      <c r="G7779" t="s">
        <v>188</v>
      </c>
      <c r="H7779" t="s">
        <v>432</v>
      </c>
      <c r="I7779" t="s">
        <v>433</v>
      </c>
      <c r="J7779" t="s">
        <v>434</v>
      </c>
      <c r="K7779" t="s">
        <v>191</v>
      </c>
      <c r="M7779" t="s">
        <v>210</v>
      </c>
      <c r="N7779" t="s">
        <v>206</v>
      </c>
      <c r="O7779" t="s">
        <v>194</v>
      </c>
      <c r="P7779">
        <v>2050</v>
      </c>
      <c r="Q7779">
        <v>1.767700744E-2</v>
      </c>
    </row>
    <row r="7780" spans="1:17" x14ac:dyDescent="0.25">
      <c r="A7780" t="s">
        <v>530</v>
      </c>
      <c r="B7780" t="s">
        <v>531</v>
      </c>
      <c r="C7780" t="s">
        <v>509</v>
      </c>
      <c r="D7780" t="s">
        <v>361</v>
      </c>
      <c r="E7780" t="s">
        <v>525</v>
      </c>
      <c r="F7780" t="s">
        <v>348</v>
      </c>
      <c r="G7780" t="s">
        <v>188</v>
      </c>
      <c r="H7780" t="s">
        <v>432</v>
      </c>
      <c r="I7780" t="s">
        <v>433</v>
      </c>
      <c r="J7780" t="s">
        <v>434</v>
      </c>
      <c r="K7780" t="s">
        <v>191</v>
      </c>
      <c r="M7780" t="s">
        <v>210</v>
      </c>
      <c r="N7780" t="s">
        <v>206</v>
      </c>
      <c r="O7780" t="s">
        <v>264</v>
      </c>
      <c r="P7780">
        <v>2050</v>
      </c>
      <c r="Q7780">
        <v>0.01</v>
      </c>
    </row>
    <row r="7781" spans="1:17" x14ac:dyDescent="0.25">
      <c r="A7781" t="s">
        <v>530</v>
      </c>
      <c r="B7781" t="s">
        <v>531</v>
      </c>
      <c r="C7781" t="s">
        <v>509</v>
      </c>
      <c r="D7781" t="s">
        <v>361</v>
      </c>
      <c r="E7781" t="s">
        <v>525</v>
      </c>
      <c r="F7781" t="s">
        <v>348</v>
      </c>
      <c r="G7781" t="s">
        <v>188</v>
      </c>
      <c r="H7781" t="s">
        <v>432</v>
      </c>
      <c r="I7781" t="s">
        <v>433</v>
      </c>
      <c r="J7781" t="s">
        <v>434</v>
      </c>
      <c r="K7781" t="s">
        <v>191</v>
      </c>
      <c r="M7781" t="s">
        <v>210</v>
      </c>
      <c r="N7781" t="s">
        <v>206</v>
      </c>
      <c r="O7781" t="s">
        <v>265</v>
      </c>
      <c r="P7781">
        <v>2050</v>
      </c>
      <c r="Q7781">
        <v>0.15</v>
      </c>
    </row>
    <row r="7782" spans="1:17" x14ac:dyDescent="0.25">
      <c r="A7782" t="s">
        <v>530</v>
      </c>
      <c r="B7782" t="s">
        <v>531</v>
      </c>
      <c r="C7782" t="s">
        <v>509</v>
      </c>
      <c r="D7782" t="s">
        <v>361</v>
      </c>
      <c r="E7782" t="s">
        <v>525</v>
      </c>
      <c r="F7782" t="s">
        <v>348</v>
      </c>
      <c r="G7782" t="s">
        <v>188</v>
      </c>
      <c r="H7782" t="s">
        <v>436</v>
      </c>
      <c r="I7782" t="s">
        <v>436</v>
      </c>
      <c r="M7782" t="s">
        <v>395</v>
      </c>
      <c r="O7782" t="s">
        <v>194</v>
      </c>
      <c r="P7782">
        <v>2015</v>
      </c>
      <c r="Q7782">
        <v>1</v>
      </c>
    </row>
    <row r="7783" spans="1:17" x14ac:dyDescent="0.25">
      <c r="A7783" t="s">
        <v>530</v>
      </c>
      <c r="B7783" t="s">
        <v>531</v>
      </c>
      <c r="C7783" t="s">
        <v>509</v>
      </c>
      <c r="D7783" t="s">
        <v>361</v>
      </c>
      <c r="E7783" t="s">
        <v>525</v>
      </c>
      <c r="F7783" t="s">
        <v>348</v>
      </c>
      <c r="G7783" t="s">
        <v>188</v>
      </c>
      <c r="H7783" t="s">
        <v>436</v>
      </c>
      <c r="I7783" t="s">
        <v>436</v>
      </c>
      <c r="M7783" t="s">
        <v>395</v>
      </c>
      <c r="O7783" t="s">
        <v>194</v>
      </c>
      <c r="P7783">
        <v>2020</v>
      </c>
      <c r="Q7783">
        <v>1</v>
      </c>
    </row>
    <row r="7784" spans="1:17" x14ac:dyDescent="0.25">
      <c r="A7784" t="s">
        <v>530</v>
      </c>
      <c r="B7784" t="s">
        <v>531</v>
      </c>
      <c r="C7784" t="s">
        <v>509</v>
      </c>
      <c r="D7784" t="s">
        <v>361</v>
      </c>
      <c r="E7784" t="s">
        <v>525</v>
      </c>
      <c r="F7784" t="s">
        <v>348</v>
      </c>
      <c r="G7784" t="s">
        <v>188</v>
      </c>
      <c r="H7784" t="s">
        <v>436</v>
      </c>
      <c r="I7784" t="s">
        <v>436</v>
      </c>
      <c r="M7784" t="s">
        <v>395</v>
      </c>
      <c r="O7784" t="s">
        <v>264</v>
      </c>
      <c r="P7784">
        <v>2020</v>
      </c>
      <c r="Q7784">
        <v>0</v>
      </c>
    </row>
    <row r="7785" spans="1:17" x14ac:dyDescent="0.25">
      <c r="A7785" t="s">
        <v>530</v>
      </c>
      <c r="B7785" t="s">
        <v>531</v>
      </c>
      <c r="C7785" t="s">
        <v>509</v>
      </c>
      <c r="D7785" t="s">
        <v>361</v>
      </c>
      <c r="E7785" t="s">
        <v>525</v>
      </c>
      <c r="F7785" t="s">
        <v>348</v>
      </c>
      <c r="G7785" t="s">
        <v>188</v>
      </c>
      <c r="H7785" t="s">
        <v>436</v>
      </c>
      <c r="I7785" t="s">
        <v>436</v>
      </c>
      <c r="M7785" t="s">
        <v>395</v>
      </c>
      <c r="O7785" t="s">
        <v>265</v>
      </c>
      <c r="P7785">
        <v>2020</v>
      </c>
      <c r="Q7785">
        <v>1</v>
      </c>
    </row>
    <row r="7786" spans="1:17" x14ac:dyDescent="0.25">
      <c r="A7786" t="s">
        <v>530</v>
      </c>
      <c r="B7786" t="s">
        <v>531</v>
      </c>
      <c r="C7786" t="s">
        <v>509</v>
      </c>
      <c r="D7786" t="s">
        <v>361</v>
      </c>
      <c r="E7786" t="s">
        <v>525</v>
      </c>
      <c r="F7786" t="s">
        <v>348</v>
      </c>
      <c r="G7786" t="s">
        <v>188</v>
      </c>
      <c r="H7786" t="s">
        <v>436</v>
      </c>
      <c r="I7786" t="s">
        <v>436</v>
      </c>
      <c r="M7786" t="s">
        <v>395</v>
      </c>
      <c r="O7786" t="s">
        <v>194</v>
      </c>
      <c r="P7786">
        <v>2030</v>
      </c>
      <c r="Q7786">
        <v>1</v>
      </c>
    </row>
    <row r="7787" spans="1:17" x14ac:dyDescent="0.25">
      <c r="A7787" t="s">
        <v>530</v>
      </c>
      <c r="B7787" t="s">
        <v>531</v>
      </c>
      <c r="C7787" t="s">
        <v>509</v>
      </c>
      <c r="D7787" t="s">
        <v>361</v>
      </c>
      <c r="E7787" t="s">
        <v>525</v>
      </c>
      <c r="F7787" t="s">
        <v>348</v>
      </c>
      <c r="G7787" t="s">
        <v>188</v>
      </c>
      <c r="H7787" t="s">
        <v>436</v>
      </c>
      <c r="I7787" t="s">
        <v>436</v>
      </c>
      <c r="M7787" t="s">
        <v>395</v>
      </c>
      <c r="O7787" t="s">
        <v>194</v>
      </c>
      <c r="P7787">
        <v>2050</v>
      </c>
      <c r="Q7787">
        <v>1</v>
      </c>
    </row>
    <row r="7788" spans="1:17" x14ac:dyDescent="0.25">
      <c r="A7788" t="s">
        <v>530</v>
      </c>
      <c r="B7788" t="s">
        <v>531</v>
      </c>
      <c r="C7788" t="s">
        <v>509</v>
      </c>
      <c r="D7788" t="s">
        <v>361</v>
      </c>
      <c r="E7788" t="s">
        <v>525</v>
      </c>
      <c r="F7788" t="s">
        <v>348</v>
      </c>
      <c r="G7788" t="s">
        <v>188</v>
      </c>
      <c r="H7788" t="s">
        <v>436</v>
      </c>
      <c r="I7788" t="s">
        <v>436</v>
      </c>
      <c r="M7788" t="s">
        <v>395</v>
      </c>
      <c r="O7788" t="s">
        <v>264</v>
      </c>
      <c r="P7788">
        <v>2050</v>
      </c>
      <c r="Q7788">
        <v>0</v>
      </c>
    </row>
    <row r="7789" spans="1:17" x14ac:dyDescent="0.25">
      <c r="A7789" t="s">
        <v>530</v>
      </c>
      <c r="B7789" t="s">
        <v>531</v>
      </c>
      <c r="C7789" t="s">
        <v>509</v>
      </c>
      <c r="D7789" t="s">
        <v>361</v>
      </c>
      <c r="E7789" t="s">
        <v>525</v>
      </c>
      <c r="F7789" t="s">
        <v>348</v>
      </c>
      <c r="G7789" t="s">
        <v>188</v>
      </c>
      <c r="H7789" t="s">
        <v>436</v>
      </c>
      <c r="I7789" t="s">
        <v>436</v>
      </c>
      <c r="M7789" t="s">
        <v>395</v>
      </c>
      <c r="O7789" t="s">
        <v>265</v>
      </c>
      <c r="P7789">
        <v>2050</v>
      </c>
      <c r="Q7789">
        <v>1</v>
      </c>
    </row>
    <row r="7790" spans="1:17" x14ac:dyDescent="0.25">
      <c r="A7790" t="s">
        <v>530</v>
      </c>
      <c r="B7790" t="s">
        <v>531</v>
      </c>
      <c r="C7790" t="s">
        <v>509</v>
      </c>
      <c r="D7790" t="s">
        <v>361</v>
      </c>
      <c r="E7790" t="s">
        <v>525</v>
      </c>
      <c r="F7790" t="s">
        <v>348</v>
      </c>
      <c r="G7790" t="s">
        <v>188</v>
      </c>
      <c r="H7790" t="s">
        <v>338</v>
      </c>
      <c r="I7790" t="s">
        <v>234</v>
      </c>
      <c r="J7790" t="s">
        <v>235</v>
      </c>
      <c r="K7790" t="s">
        <v>325</v>
      </c>
      <c r="L7790" t="s">
        <v>237</v>
      </c>
      <c r="M7790" t="s">
        <v>238</v>
      </c>
      <c r="O7790" t="s">
        <v>194</v>
      </c>
      <c r="P7790">
        <v>2015</v>
      </c>
      <c r="Q7790">
        <v>48600</v>
      </c>
    </row>
    <row r="7791" spans="1:17" x14ac:dyDescent="0.25">
      <c r="A7791" t="s">
        <v>530</v>
      </c>
      <c r="B7791" t="s">
        <v>531</v>
      </c>
      <c r="C7791" t="s">
        <v>509</v>
      </c>
      <c r="D7791" t="s">
        <v>361</v>
      </c>
      <c r="E7791" t="s">
        <v>525</v>
      </c>
      <c r="F7791" t="s">
        <v>348</v>
      </c>
      <c r="G7791" t="s">
        <v>188</v>
      </c>
      <c r="H7791" t="s">
        <v>338</v>
      </c>
      <c r="I7791" t="s">
        <v>234</v>
      </c>
      <c r="J7791" t="s">
        <v>235</v>
      </c>
      <c r="K7791" t="s">
        <v>325</v>
      </c>
      <c r="L7791" t="s">
        <v>237</v>
      </c>
      <c r="M7791" t="s">
        <v>238</v>
      </c>
      <c r="O7791" t="s">
        <v>194</v>
      </c>
      <c r="P7791">
        <v>2020</v>
      </c>
      <c r="Q7791">
        <v>47700</v>
      </c>
    </row>
    <row r="7792" spans="1:17" x14ac:dyDescent="0.25">
      <c r="A7792" t="s">
        <v>530</v>
      </c>
      <c r="B7792" t="s">
        <v>531</v>
      </c>
      <c r="C7792" t="s">
        <v>509</v>
      </c>
      <c r="D7792" t="s">
        <v>361</v>
      </c>
      <c r="E7792" t="s">
        <v>525</v>
      </c>
      <c r="F7792" t="s">
        <v>348</v>
      </c>
      <c r="G7792" t="s">
        <v>188</v>
      </c>
      <c r="H7792" t="s">
        <v>338</v>
      </c>
      <c r="I7792" t="s">
        <v>234</v>
      </c>
      <c r="J7792" t="s">
        <v>235</v>
      </c>
      <c r="K7792" t="s">
        <v>325</v>
      </c>
      <c r="L7792" t="s">
        <v>237</v>
      </c>
      <c r="M7792" t="s">
        <v>238</v>
      </c>
      <c r="O7792" t="s">
        <v>264</v>
      </c>
      <c r="P7792">
        <v>2020</v>
      </c>
      <c r="Q7792">
        <v>40800</v>
      </c>
    </row>
    <row r="7793" spans="1:17" x14ac:dyDescent="0.25">
      <c r="A7793" t="s">
        <v>530</v>
      </c>
      <c r="B7793" t="s">
        <v>531</v>
      </c>
      <c r="C7793" t="s">
        <v>509</v>
      </c>
      <c r="D7793" t="s">
        <v>361</v>
      </c>
      <c r="E7793" t="s">
        <v>525</v>
      </c>
      <c r="F7793" t="s">
        <v>348</v>
      </c>
      <c r="G7793" t="s">
        <v>188</v>
      </c>
      <c r="H7793" t="s">
        <v>338</v>
      </c>
      <c r="I7793" t="s">
        <v>234</v>
      </c>
      <c r="J7793" t="s">
        <v>235</v>
      </c>
      <c r="K7793" t="s">
        <v>325</v>
      </c>
      <c r="L7793" t="s">
        <v>237</v>
      </c>
      <c r="M7793" t="s">
        <v>238</v>
      </c>
      <c r="O7793" t="s">
        <v>265</v>
      </c>
      <c r="P7793">
        <v>2020</v>
      </c>
      <c r="Q7793">
        <v>55300</v>
      </c>
    </row>
    <row r="7794" spans="1:17" x14ac:dyDescent="0.25">
      <c r="A7794" t="s">
        <v>530</v>
      </c>
      <c r="B7794" t="s">
        <v>531</v>
      </c>
      <c r="C7794" t="s">
        <v>509</v>
      </c>
      <c r="D7794" t="s">
        <v>361</v>
      </c>
      <c r="E7794" t="s">
        <v>525</v>
      </c>
      <c r="F7794" t="s">
        <v>348</v>
      </c>
      <c r="G7794" t="s">
        <v>188</v>
      </c>
      <c r="H7794" t="s">
        <v>338</v>
      </c>
      <c r="I7794" t="s">
        <v>234</v>
      </c>
      <c r="J7794" t="s">
        <v>235</v>
      </c>
      <c r="K7794" t="s">
        <v>325</v>
      </c>
      <c r="L7794" t="s">
        <v>237</v>
      </c>
      <c r="M7794" t="s">
        <v>238</v>
      </c>
      <c r="O7794" t="s">
        <v>194</v>
      </c>
      <c r="P7794">
        <v>2030</v>
      </c>
      <c r="Q7794">
        <v>46100</v>
      </c>
    </row>
    <row r="7795" spans="1:17" x14ac:dyDescent="0.25">
      <c r="A7795" t="s">
        <v>530</v>
      </c>
      <c r="B7795" t="s">
        <v>531</v>
      </c>
      <c r="C7795" t="s">
        <v>509</v>
      </c>
      <c r="D7795" t="s">
        <v>361</v>
      </c>
      <c r="E7795" t="s">
        <v>525</v>
      </c>
      <c r="F7795" t="s">
        <v>348</v>
      </c>
      <c r="G7795" t="s">
        <v>188</v>
      </c>
      <c r="H7795" t="s">
        <v>338</v>
      </c>
      <c r="I7795" t="s">
        <v>234</v>
      </c>
      <c r="J7795" t="s">
        <v>235</v>
      </c>
      <c r="K7795" t="s">
        <v>325</v>
      </c>
      <c r="L7795" t="s">
        <v>237</v>
      </c>
      <c r="M7795" t="s">
        <v>238</v>
      </c>
      <c r="O7795" t="s">
        <v>194</v>
      </c>
      <c r="P7795">
        <v>2050</v>
      </c>
      <c r="Q7795">
        <v>44100</v>
      </c>
    </row>
    <row r="7796" spans="1:17" x14ac:dyDescent="0.25">
      <c r="A7796" t="s">
        <v>530</v>
      </c>
      <c r="B7796" t="s">
        <v>531</v>
      </c>
      <c r="C7796" t="s">
        <v>509</v>
      </c>
      <c r="D7796" t="s">
        <v>361</v>
      </c>
      <c r="E7796" t="s">
        <v>525</v>
      </c>
      <c r="F7796" t="s">
        <v>348</v>
      </c>
      <c r="G7796" t="s">
        <v>188</v>
      </c>
      <c r="H7796" t="s">
        <v>338</v>
      </c>
      <c r="I7796" t="s">
        <v>234</v>
      </c>
      <c r="J7796" t="s">
        <v>235</v>
      </c>
      <c r="K7796" t="s">
        <v>325</v>
      </c>
      <c r="L7796" t="s">
        <v>237</v>
      </c>
      <c r="M7796" t="s">
        <v>238</v>
      </c>
      <c r="O7796" t="s">
        <v>264</v>
      </c>
      <c r="P7796">
        <v>2050</v>
      </c>
      <c r="Q7796">
        <v>34200</v>
      </c>
    </row>
    <row r="7797" spans="1:17" x14ac:dyDescent="0.25">
      <c r="A7797" t="s">
        <v>530</v>
      </c>
      <c r="B7797" t="s">
        <v>531</v>
      </c>
      <c r="C7797" t="s">
        <v>509</v>
      </c>
      <c r="D7797" t="s">
        <v>361</v>
      </c>
      <c r="E7797" t="s">
        <v>525</v>
      </c>
      <c r="F7797" t="s">
        <v>348</v>
      </c>
      <c r="G7797" t="s">
        <v>188</v>
      </c>
      <c r="H7797" t="s">
        <v>338</v>
      </c>
      <c r="I7797" t="s">
        <v>234</v>
      </c>
      <c r="J7797" t="s">
        <v>235</v>
      </c>
      <c r="K7797" t="s">
        <v>325</v>
      </c>
      <c r="L7797" t="s">
        <v>237</v>
      </c>
      <c r="M7797" t="s">
        <v>238</v>
      </c>
      <c r="O7797" t="s">
        <v>265</v>
      </c>
      <c r="P7797">
        <v>2050</v>
      </c>
      <c r="Q7797">
        <v>56500</v>
      </c>
    </row>
    <row r="7798" spans="1:17" x14ac:dyDescent="0.25">
      <c r="A7798" t="s">
        <v>530</v>
      </c>
      <c r="B7798" t="s">
        <v>531</v>
      </c>
      <c r="C7798" t="s">
        <v>509</v>
      </c>
      <c r="D7798" t="s">
        <v>361</v>
      </c>
      <c r="E7798" t="s">
        <v>525</v>
      </c>
      <c r="F7798" t="s">
        <v>348</v>
      </c>
      <c r="G7798" t="s">
        <v>188</v>
      </c>
      <c r="H7798" t="s">
        <v>441</v>
      </c>
      <c r="I7798" t="s">
        <v>441</v>
      </c>
      <c r="M7798" t="s">
        <v>395</v>
      </c>
      <c r="O7798" t="s">
        <v>194</v>
      </c>
      <c r="P7798">
        <v>2015</v>
      </c>
      <c r="Q7798">
        <v>1</v>
      </c>
    </row>
    <row r="7799" spans="1:17" x14ac:dyDescent="0.25">
      <c r="A7799" t="s">
        <v>530</v>
      </c>
      <c r="B7799" t="s">
        <v>531</v>
      </c>
      <c r="C7799" t="s">
        <v>509</v>
      </c>
      <c r="D7799" t="s">
        <v>361</v>
      </c>
      <c r="E7799" t="s">
        <v>525</v>
      </c>
      <c r="F7799" t="s">
        <v>348</v>
      </c>
      <c r="G7799" t="s">
        <v>188</v>
      </c>
      <c r="H7799" t="s">
        <v>441</v>
      </c>
      <c r="I7799" t="s">
        <v>441</v>
      </c>
      <c r="M7799" t="s">
        <v>395</v>
      </c>
      <c r="O7799" t="s">
        <v>194</v>
      </c>
      <c r="P7799">
        <v>2020</v>
      </c>
      <c r="Q7799">
        <v>1</v>
      </c>
    </row>
    <row r="7800" spans="1:17" x14ac:dyDescent="0.25">
      <c r="A7800" t="s">
        <v>530</v>
      </c>
      <c r="B7800" t="s">
        <v>531</v>
      </c>
      <c r="C7800" t="s">
        <v>509</v>
      </c>
      <c r="D7800" t="s">
        <v>361</v>
      </c>
      <c r="E7800" t="s">
        <v>525</v>
      </c>
      <c r="F7800" t="s">
        <v>348</v>
      </c>
      <c r="G7800" t="s">
        <v>188</v>
      </c>
      <c r="H7800" t="s">
        <v>441</v>
      </c>
      <c r="I7800" t="s">
        <v>441</v>
      </c>
      <c r="M7800" t="s">
        <v>395</v>
      </c>
      <c r="O7800" t="s">
        <v>264</v>
      </c>
      <c r="P7800">
        <v>2020</v>
      </c>
      <c r="Q7800">
        <v>0</v>
      </c>
    </row>
    <row r="7801" spans="1:17" x14ac:dyDescent="0.25">
      <c r="A7801" t="s">
        <v>530</v>
      </c>
      <c r="B7801" t="s">
        <v>531</v>
      </c>
      <c r="C7801" t="s">
        <v>509</v>
      </c>
      <c r="D7801" t="s">
        <v>361</v>
      </c>
      <c r="E7801" t="s">
        <v>525</v>
      </c>
      <c r="F7801" t="s">
        <v>348</v>
      </c>
      <c r="G7801" t="s">
        <v>188</v>
      </c>
      <c r="H7801" t="s">
        <v>441</v>
      </c>
      <c r="I7801" t="s">
        <v>441</v>
      </c>
      <c r="M7801" t="s">
        <v>395</v>
      </c>
      <c r="O7801" t="s">
        <v>265</v>
      </c>
      <c r="P7801">
        <v>2020</v>
      </c>
      <c r="Q7801">
        <v>1</v>
      </c>
    </row>
    <row r="7802" spans="1:17" x14ac:dyDescent="0.25">
      <c r="A7802" t="s">
        <v>530</v>
      </c>
      <c r="B7802" t="s">
        <v>531</v>
      </c>
      <c r="C7802" t="s">
        <v>509</v>
      </c>
      <c r="D7802" t="s">
        <v>361</v>
      </c>
      <c r="E7802" t="s">
        <v>525</v>
      </c>
      <c r="F7802" t="s">
        <v>348</v>
      </c>
      <c r="G7802" t="s">
        <v>188</v>
      </c>
      <c r="H7802" t="s">
        <v>441</v>
      </c>
      <c r="I7802" t="s">
        <v>441</v>
      </c>
      <c r="M7802" t="s">
        <v>395</v>
      </c>
      <c r="O7802" t="s">
        <v>194</v>
      </c>
      <c r="P7802">
        <v>2030</v>
      </c>
      <c r="Q7802">
        <v>1</v>
      </c>
    </row>
    <row r="7803" spans="1:17" x14ac:dyDescent="0.25">
      <c r="A7803" t="s">
        <v>530</v>
      </c>
      <c r="B7803" t="s">
        <v>531</v>
      </c>
      <c r="C7803" t="s">
        <v>509</v>
      </c>
      <c r="D7803" t="s">
        <v>361</v>
      </c>
      <c r="E7803" t="s">
        <v>525</v>
      </c>
      <c r="F7803" t="s">
        <v>348</v>
      </c>
      <c r="G7803" t="s">
        <v>188</v>
      </c>
      <c r="H7803" t="s">
        <v>441</v>
      </c>
      <c r="I7803" t="s">
        <v>441</v>
      </c>
      <c r="M7803" t="s">
        <v>395</v>
      </c>
      <c r="O7803" t="s">
        <v>194</v>
      </c>
      <c r="P7803">
        <v>2050</v>
      </c>
      <c r="Q7803">
        <v>1</v>
      </c>
    </row>
    <row r="7804" spans="1:17" x14ac:dyDescent="0.25">
      <c r="A7804" t="s">
        <v>530</v>
      </c>
      <c r="B7804" t="s">
        <v>531</v>
      </c>
      <c r="C7804" t="s">
        <v>509</v>
      </c>
      <c r="D7804" t="s">
        <v>361</v>
      </c>
      <c r="E7804" t="s">
        <v>525</v>
      </c>
      <c r="F7804" t="s">
        <v>348</v>
      </c>
      <c r="G7804" t="s">
        <v>188</v>
      </c>
      <c r="H7804" t="s">
        <v>441</v>
      </c>
      <c r="I7804" t="s">
        <v>441</v>
      </c>
      <c r="M7804" t="s">
        <v>395</v>
      </c>
      <c r="O7804" t="s">
        <v>264</v>
      </c>
      <c r="P7804">
        <v>2050</v>
      </c>
      <c r="Q7804">
        <v>0</v>
      </c>
    </row>
    <row r="7805" spans="1:17" x14ac:dyDescent="0.25">
      <c r="A7805" t="s">
        <v>530</v>
      </c>
      <c r="B7805" t="s">
        <v>531</v>
      </c>
      <c r="C7805" t="s">
        <v>509</v>
      </c>
      <c r="D7805" t="s">
        <v>361</v>
      </c>
      <c r="E7805" t="s">
        <v>525</v>
      </c>
      <c r="F7805" t="s">
        <v>348</v>
      </c>
      <c r="G7805" t="s">
        <v>188</v>
      </c>
      <c r="H7805" t="s">
        <v>441</v>
      </c>
      <c r="I7805" t="s">
        <v>441</v>
      </c>
      <c r="M7805" t="s">
        <v>395</v>
      </c>
      <c r="O7805" t="s">
        <v>265</v>
      </c>
      <c r="P7805">
        <v>2050</v>
      </c>
      <c r="Q7805">
        <v>1</v>
      </c>
    </row>
    <row r="7806" spans="1:17" x14ac:dyDescent="0.25">
      <c r="A7806" t="s">
        <v>530</v>
      </c>
      <c r="B7806" t="s">
        <v>531</v>
      </c>
      <c r="C7806" t="s">
        <v>509</v>
      </c>
      <c r="D7806" t="s">
        <v>361</v>
      </c>
      <c r="E7806" t="s">
        <v>525</v>
      </c>
      <c r="F7806" t="s">
        <v>348</v>
      </c>
      <c r="G7806" t="s">
        <v>188</v>
      </c>
      <c r="H7806" t="s">
        <v>499</v>
      </c>
      <c r="I7806" t="s">
        <v>500</v>
      </c>
      <c r="K7806" t="s">
        <v>501</v>
      </c>
      <c r="L7806" t="s">
        <v>237</v>
      </c>
      <c r="M7806" t="s">
        <v>368</v>
      </c>
      <c r="O7806" t="s">
        <v>194</v>
      </c>
      <c r="P7806">
        <v>2015</v>
      </c>
      <c r="Q7806">
        <v>0.08</v>
      </c>
    </row>
    <row r="7807" spans="1:17" x14ac:dyDescent="0.25">
      <c r="A7807" t="s">
        <v>530</v>
      </c>
      <c r="B7807" t="s">
        <v>531</v>
      </c>
      <c r="C7807" t="s">
        <v>509</v>
      </c>
      <c r="D7807" t="s">
        <v>361</v>
      </c>
      <c r="E7807" t="s">
        <v>525</v>
      </c>
      <c r="F7807" t="s">
        <v>348</v>
      </c>
      <c r="G7807" t="s">
        <v>188</v>
      </c>
      <c r="H7807" t="s">
        <v>499</v>
      </c>
      <c r="I7807" t="s">
        <v>500</v>
      </c>
      <c r="K7807" t="s">
        <v>501</v>
      </c>
      <c r="L7807" t="s">
        <v>237</v>
      </c>
      <c r="M7807" t="s">
        <v>368</v>
      </c>
      <c r="O7807" t="s">
        <v>194</v>
      </c>
      <c r="P7807">
        <v>2020</v>
      </c>
      <c r="Q7807">
        <v>7.8019900000000003E-2</v>
      </c>
    </row>
    <row r="7808" spans="1:17" x14ac:dyDescent="0.25">
      <c r="A7808" t="s">
        <v>530</v>
      </c>
      <c r="B7808" t="s">
        <v>531</v>
      </c>
      <c r="C7808" t="s">
        <v>509</v>
      </c>
      <c r="D7808" t="s">
        <v>361</v>
      </c>
      <c r="E7808" t="s">
        <v>525</v>
      </c>
      <c r="F7808" t="s">
        <v>348</v>
      </c>
      <c r="G7808" t="s">
        <v>188</v>
      </c>
      <c r="H7808" t="s">
        <v>499</v>
      </c>
      <c r="I7808" t="s">
        <v>500</v>
      </c>
      <c r="K7808" t="s">
        <v>501</v>
      </c>
      <c r="L7808" t="s">
        <v>237</v>
      </c>
      <c r="M7808" t="s">
        <v>368</v>
      </c>
      <c r="O7808" t="s">
        <v>264</v>
      </c>
      <c r="P7808">
        <v>2020</v>
      </c>
      <c r="Q7808">
        <v>6.8000000000000005E-2</v>
      </c>
    </row>
    <row r="7809" spans="1:17" x14ac:dyDescent="0.25">
      <c r="A7809" t="s">
        <v>530</v>
      </c>
      <c r="B7809" t="s">
        <v>531</v>
      </c>
      <c r="C7809" t="s">
        <v>509</v>
      </c>
      <c r="D7809" t="s">
        <v>361</v>
      </c>
      <c r="E7809" t="s">
        <v>525</v>
      </c>
      <c r="F7809" t="s">
        <v>348</v>
      </c>
      <c r="G7809" t="s">
        <v>188</v>
      </c>
      <c r="H7809" t="s">
        <v>499</v>
      </c>
      <c r="I7809" t="s">
        <v>500</v>
      </c>
      <c r="K7809" t="s">
        <v>501</v>
      </c>
      <c r="L7809" t="s">
        <v>237</v>
      </c>
      <c r="M7809" t="s">
        <v>368</v>
      </c>
      <c r="O7809" t="s">
        <v>265</v>
      </c>
      <c r="P7809">
        <v>2020</v>
      </c>
      <c r="Q7809">
        <v>9.1999999999999998E-2</v>
      </c>
    </row>
    <row r="7810" spans="1:17" x14ac:dyDescent="0.25">
      <c r="A7810" t="s">
        <v>530</v>
      </c>
      <c r="B7810" t="s">
        <v>531</v>
      </c>
      <c r="C7810" t="s">
        <v>509</v>
      </c>
      <c r="D7810" t="s">
        <v>361</v>
      </c>
      <c r="E7810" t="s">
        <v>525</v>
      </c>
      <c r="F7810" t="s">
        <v>348</v>
      </c>
      <c r="G7810" t="s">
        <v>188</v>
      </c>
      <c r="H7810" t="s">
        <v>499</v>
      </c>
      <c r="I7810" t="s">
        <v>500</v>
      </c>
      <c r="K7810" t="s">
        <v>501</v>
      </c>
      <c r="L7810" t="s">
        <v>237</v>
      </c>
      <c r="M7810" t="s">
        <v>368</v>
      </c>
      <c r="O7810" t="s">
        <v>194</v>
      </c>
      <c r="P7810">
        <v>2030</v>
      </c>
      <c r="Q7810">
        <v>7.4205517999999998E-2</v>
      </c>
    </row>
    <row r="7811" spans="1:17" x14ac:dyDescent="0.25">
      <c r="A7811" t="s">
        <v>530</v>
      </c>
      <c r="B7811" t="s">
        <v>531</v>
      </c>
      <c r="C7811" t="s">
        <v>509</v>
      </c>
      <c r="D7811" t="s">
        <v>361</v>
      </c>
      <c r="E7811" t="s">
        <v>525</v>
      </c>
      <c r="F7811" t="s">
        <v>348</v>
      </c>
      <c r="G7811" t="s">
        <v>188</v>
      </c>
      <c r="H7811" t="s">
        <v>499</v>
      </c>
      <c r="I7811" t="s">
        <v>500</v>
      </c>
      <c r="K7811" t="s">
        <v>501</v>
      </c>
      <c r="L7811" t="s">
        <v>237</v>
      </c>
      <c r="M7811" t="s">
        <v>368</v>
      </c>
      <c r="O7811" t="s">
        <v>194</v>
      </c>
      <c r="P7811">
        <v>2050</v>
      </c>
      <c r="Q7811">
        <v>6.7127089000000001E-2</v>
      </c>
    </row>
    <row r="7812" spans="1:17" x14ac:dyDescent="0.25">
      <c r="A7812" t="s">
        <v>530</v>
      </c>
      <c r="B7812" t="s">
        <v>531</v>
      </c>
      <c r="C7812" t="s">
        <v>509</v>
      </c>
      <c r="D7812" t="s">
        <v>361</v>
      </c>
      <c r="E7812" t="s">
        <v>525</v>
      </c>
      <c r="F7812" t="s">
        <v>348</v>
      </c>
      <c r="G7812" t="s">
        <v>188</v>
      </c>
      <c r="H7812" t="s">
        <v>499</v>
      </c>
      <c r="I7812" t="s">
        <v>500</v>
      </c>
      <c r="K7812" t="s">
        <v>501</v>
      </c>
      <c r="L7812" t="s">
        <v>237</v>
      </c>
      <c r="M7812" t="s">
        <v>368</v>
      </c>
      <c r="O7812" t="s">
        <v>264</v>
      </c>
      <c r="P7812">
        <v>2050</v>
      </c>
      <c r="Q7812">
        <v>5.5654137999999999E-2</v>
      </c>
    </row>
    <row r="7813" spans="1:17" x14ac:dyDescent="0.25">
      <c r="A7813" t="s">
        <v>530</v>
      </c>
      <c r="B7813" t="s">
        <v>531</v>
      </c>
      <c r="C7813" t="s">
        <v>509</v>
      </c>
      <c r="D7813" t="s">
        <v>361</v>
      </c>
      <c r="E7813" t="s">
        <v>525</v>
      </c>
      <c r="F7813" t="s">
        <v>348</v>
      </c>
      <c r="G7813" t="s">
        <v>188</v>
      </c>
      <c r="H7813" t="s">
        <v>499</v>
      </c>
      <c r="I7813" t="s">
        <v>500</v>
      </c>
      <c r="K7813" t="s">
        <v>501</v>
      </c>
      <c r="L7813" t="s">
        <v>237</v>
      </c>
      <c r="M7813" t="s">
        <v>368</v>
      </c>
      <c r="O7813" t="s">
        <v>265</v>
      </c>
      <c r="P7813">
        <v>2050</v>
      </c>
      <c r="Q7813">
        <v>9.2756897000000005E-2</v>
      </c>
    </row>
    <row r="7814" spans="1:17" x14ac:dyDescent="0.25">
      <c r="A7814" t="s">
        <v>530</v>
      </c>
      <c r="B7814" t="s">
        <v>531</v>
      </c>
      <c r="C7814" t="s">
        <v>509</v>
      </c>
      <c r="D7814" t="s">
        <v>361</v>
      </c>
      <c r="E7814" t="s">
        <v>525</v>
      </c>
      <c r="F7814" t="s">
        <v>348</v>
      </c>
      <c r="G7814" t="s">
        <v>188</v>
      </c>
      <c r="H7814" t="s">
        <v>442</v>
      </c>
      <c r="I7814" t="s">
        <v>443</v>
      </c>
      <c r="J7814" t="s">
        <v>351</v>
      </c>
      <c r="K7814" t="s">
        <v>191</v>
      </c>
      <c r="M7814" t="s">
        <v>502</v>
      </c>
      <c r="N7814" t="s">
        <v>206</v>
      </c>
      <c r="O7814" t="s">
        <v>194</v>
      </c>
      <c r="P7814">
        <v>2015</v>
      </c>
      <c r="Q7814">
        <v>0.86338929600000003</v>
      </c>
    </row>
    <row r="7815" spans="1:17" x14ac:dyDescent="0.25">
      <c r="A7815" t="s">
        <v>530</v>
      </c>
      <c r="B7815" t="s">
        <v>531</v>
      </c>
      <c r="C7815" t="s">
        <v>509</v>
      </c>
      <c r="D7815" t="s">
        <v>361</v>
      </c>
      <c r="E7815" t="s">
        <v>525</v>
      </c>
      <c r="F7815" t="s">
        <v>348</v>
      </c>
      <c r="G7815" t="s">
        <v>188</v>
      </c>
      <c r="H7815" t="s">
        <v>442</v>
      </c>
      <c r="I7815" t="s">
        <v>443</v>
      </c>
      <c r="J7815" t="s">
        <v>351</v>
      </c>
      <c r="K7815" t="s">
        <v>191</v>
      </c>
      <c r="M7815" t="s">
        <v>502</v>
      </c>
      <c r="N7815" t="s">
        <v>206</v>
      </c>
      <c r="O7815" t="s">
        <v>194</v>
      </c>
      <c r="P7815">
        <v>2020</v>
      </c>
      <c r="Q7815">
        <v>0.86338929600000003</v>
      </c>
    </row>
    <row r="7816" spans="1:17" x14ac:dyDescent="0.25">
      <c r="A7816" t="s">
        <v>530</v>
      </c>
      <c r="B7816" t="s">
        <v>531</v>
      </c>
      <c r="C7816" t="s">
        <v>509</v>
      </c>
      <c r="D7816" t="s">
        <v>361</v>
      </c>
      <c r="E7816" t="s">
        <v>525</v>
      </c>
      <c r="F7816" t="s">
        <v>348</v>
      </c>
      <c r="G7816" t="s">
        <v>188</v>
      </c>
      <c r="H7816" t="s">
        <v>442</v>
      </c>
      <c r="I7816" t="s">
        <v>443</v>
      </c>
      <c r="J7816" t="s">
        <v>351</v>
      </c>
      <c r="K7816" t="s">
        <v>191</v>
      </c>
      <c r="M7816" t="s">
        <v>502</v>
      </c>
      <c r="N7816" t="s">
        <v>206</v>
      </c>
      <c r="O7816" t="s">
        <v>264</v>
      </c>
      <c r="P7816">
        <v>2020</v>
      </c>
      <c r="Q7816">
        <v>0.73</v>
      </c>
    </row>
    <row r="7817" spans="1:17" x14ac:dyDescent="0.25">
      <c r="A7817" t="s">
        <v>530</v>
      </c>
      <c r="B7817" t="s">
        <v>531</v>
      </c>
      <c r="C7817" t="s">
        <v>509</v>
      </c>
      <c r="D7817" t="s">
        <v>361</v>
      </c>
      <c r="E7817" t="s">
        <v>525</v>
      </c>
      <c r="F7817" t="s">
        <v>348</v>
      </c>
      <c r="G7817" t="s">
        <v>188</v>
      </c>
      <c r="H7817" t="s">
        <v>442</v>
      </c>
      <c r="I7817" t="s">
        <v>443</v>
      </c>
      <c r="J7817" t="s">
        <v>351</v>
      </c>
      <c r="K7817" t="s">
        <v>191</v>
      </c>
      <c r="M7817" t="s">
        <v>502</v>
      </c>
      <c r="N7817" t="s">
        <v>206</v>
      </c>
      <c r="O7817" t="s">
        <v>265</v>
      </c>
      <c r="P7817">
        <v>2020</v>
      </c>
      <c r="Q7817">
        <v>0.88</v>
      </c>
    </row>
    <row r="7818" spans="1:17" x14ac:dyDescent="0.25">
      <c r="A7818" t="s">
        <v>530</v>
      </c>
      <c r="B7818" t="s">
        <v>531</v>
      </c>
      <c r="C7818" t="s">
        <v>509</v>
      </c>
      <c r="D7818" t="s">
        <v>361</v>
      </c>
      <c r="E7818" t="s">
        <v>525</v>
      </c>
      <c r="F7818" t="s">
        <v>348</v>
      </c>
      <c r="G7818" t="s">
        <v>188</v>
      </c>
      <c r="H7818" t="s">
        <v>442</v>
      </c>
      <c r="I7818" t="s">
        <v>443</v>
      </c>
      <c r="J7818" t="s">
        <v>351</v>
      </c>
      <c r="K7818" t="s">
        <v>191</v>
      </c>
      <c r="M7818" t="s">
        <v>502</v>
      </c>
      <c r="N7818" t="s">
        <v>206</v>
      </c>
      <c r="O7818" t="s">
        <v>194</v>
      </c>
      <c r="P7818">
        <v>2030</v>
      </c>
      <c r="Q7818">
        <v>0.86291080379999996</v>
      </c>
    </row>
    <row r="7819" spans="1:17" x14ac:dyDescent="0.25">
      <c r="A7819" t="s">
        <v>530</v>
      </c>
      <c r="B7819" t="s">
        <v>531</v>
      </c>
      <c r="C7819" t="s">
        <v>509</v>
      </c>
      <c r="D7819" t="s">
        <v>361</v>
      </c>
      <c r="E7819" t="s">
        <v>525</v>
      </c>
      <c r="F7819" t="s">
        <v>348</v>
      </c>
      <c r="G7819" t="s">
        <v>188</v>
      </c>
      <c r="H7819" t="s">
        <v>442</v>
      </c>
      <c r="I7819" t="s">
        <v>443</v>
      </c>
      <c r="J7819" t="s">
        <v>351</v>
      </c>
      <c r="K7819" t="s">
        <v>191</v>
      </c>
      <c r="M7819" t="s">
        <v>502</v>
      </c>
      <c r="N7819" t="s">
        <v>206</v>
      </c>
      <c r="O7819" t="s">
        <v>194</v>
      </c>
      <c r="P7819">
        <v>2050</v>
      </c>
      <c r="Q7819">
        <v>0.86529231539999996</v>
      </c>
    </row>
    <row r="7820" spans="1:17" x14ac:dyDescent="0.25">
      <c r="A7820" t="s">
        <v>530</v>
      </c>
      <c r="B7820" t="s">
        <v>531</v>
      </c>
      <c r="C7820" t="s">
        <v>509</v>
      </c>
      <c r="D7820" t="s">
        <v>361</v>
      </c>
      <c r="E7820" t="s">
        <v>525</v>
      </c>
      <c r="F7820" t="s">
        <v>348</v>
      </c>
      <c r="G7820" t="s">
        <v>188</v>
      </c>
      <c r="H7820" t="s">
        <v>442</v>
      </c>
      <c r="I7820" t="s">
        <v>443</v>
      </c>
      <c r="J7820" t="s">
        <v>351</v>
      </c>
      <c r="K7820" t="s">
        <v>191</v>
      </c>
      <c r="M7820" t="s">
        <v>502</v>
      </c>
      <c r="N7820" t="s">
        <v>206</v>
      </c>
      <c r="O7820" t="s">
        <v>264</v>
      </c>
      <c r="P7820">
        <v>2050</v>
      </c>
      <c r="Q7820">
        <v>0.72</v>
      </c>
    </row>
    <row r="7821" spans="1:17" x14ac:dyDescent="0.25">
      <c r="A7821" t="s">
        <v>530</v>
      </c>
      <c r="B7821" t="s">
        <v>531</v>
      </c>
      <c r="C7821" t="s">
        <v>509</v>
      </c>
      <c r="D7821" t="s">
        <v>361</v>
      </c>
      <c r="E7821" t="s">
        <v>525</v>
      </c>
      <c r="F7821" t="s">
        <v>348</v>
      </c>
      <c r="G7821" t="s">
        <v>188</v>
      </c>
      <c r="H7821" t="s">
        <v>442</v>
      </c>
      <c r="I7821" t="s">
        <v>443</v>
      </c>
      <c r="J7821" t="s">
        <v>351</v>
      </c>
      <c r="K7821" t="s">
        <v>191</v>
      </c>
      <c r="M7821" t="s">
        <v>502</v>
      </c>
      <c r="N7821" t="s">
        <v>206</v>
      </c>
      <c r="O7821" t="s">
        <v>265</v>
      </c>
      <c r="P7821">
        <v>2050</v>
      </c>
      <c r="Q7821">
        <v>0.88</v>
      </c>
    </row>
    <row r="7822" spans="1:17" x14ac:dyDescent="0.25">
      <c r="A7822" t="s">
        <v>530</v>
      </c>
      <c r="B7822" t="s">
        <v>531</v>
      </c>
      <c r="C7822" t="s">
        <v>509</v>
      </c>
      <c r="D7822" t="s">
        <v>361</v>
      </c>
      <c r="E7822" t="s">
        <v>525</v>
      </c>
      <c r="F7822" t="s">
        <v>348</v>
      </c>
      <c r="G7822" t="s">
        <v>188</v>
      </c>
      <c r="H7822" t="s">
        <v>444</v>
      </c>
      <c r="I7822" t="s">
        <v>443</v>
      </c>
      <c r="J7822" t="s">
        <v>209</v>
      </c>
      <c r="K7822" t="s">
        <v>191</v>
      </c>
      <c r="M7822" t="s">
        <v>502</v>
      </c>
      <c r="N7822" t="s">
        <v>206</v>
      </c>
      <c r="O7822" t="s">
        <v>194</v>
      </c>
      <c r="P7822">
        <v>2015</v>
      </c>
      <c r="Q7822">
        <v>0.85576502799999998</v>
      </c>
    </row>
    <row r="7823" spans="1:17" x14ac:dyDescent="0.25">
      <c r="A7823" t="s">
        <v>530</v>
      </c>
      <c r="B7823" t="s">
        <v>531</v>
      </c>
      <c r="C7823" t="s">
        <v>509</v>
      </c>
      <c r="D7823" t="s">
        <v>361</v>
      </c>
      <c r="E7823" t="s">
        <v>525</v>
      </c>
      <c r="F7823" t="s">
        <v>348</v>
      </c>
      <c r="G7823" t="s">
        <v>188</v>
      </c>
      <c r="H7823" t="s">
        <v>444</v>
      </c>
      <c r="I7823" t="s">
        <v>443</v>
      </c>
      <c r="J7823" t="s">
        <v>209</v>
      </c>
      <c r="K7823" t="s">
        <v>191</v>
      </c>
      <c r="M7823" t="s">
        <v>502</v>
      </c>
      <c r="N7823" t="s">
        <v>206</v>
      </c>
      <c r="O7823" t="s">
        <v>194</v>
      </c>
      <c r="P7823">
        <v>2020</v>
      </c>
      <c r="Q7823">
        <v>0.85576502799999998</v>
      </c>
    </row>
    <row r="7824" spans="1:17" x14ac:dyDescent="0.25">
      <c r="A7824" t="s">
        <v>530</v>
      </c>
      <c r="B7824" t="s">
        <v>531</v>
      </c>
      <c r="C7824" t="s">
        <v>509</v>
      </c>
      <c r="D7824" t="s">
        <v>361</v>
      </c>
      <c r="E7824" t="s">
        <v>525</v>
      </c>
      <c r="F7824" t="s">
        <v>348</v>
      </c>
      <c r="G7824" t="s">
        <v>188</v>
      </c>
      <c r="H7824" t="s">
        <v>444</v>
      </c>
      <c r="I7824" t="s">
        <v>443</v>
      </c>
      <c r="J7824" t="s">
        <v>209</v>
      </c>
      <c r="K7824" t="s">
        <v>191</v>
      </c>
      <c r="M7824" t="s">
        <v>502</v>
      </c>
      <c r="N7824" t="s">
        <v>206</v>
      </c>
      <c r="O7824" t="s">
        <v>264</v>
      </c>
      <c r="P7824">
        <v>2020</v>
      </c>
      <c r="Q7824">
        <v>0.72</v>
      </c>
    </row>
    <row r="7825" spans="1:17" x14ac:dyDescent="0.25">
      <c r="A7825" t="s">
        <v>530</v>
      </c>
      <c r="B7825" t="s">
        <v>531</v>
      </c>
      <c r="C7825" t="s">
        <v>509</v>
      </c>
      <c r="D7825" t="s">
        <v>361</v>
      </c>
      <c r="E7825" t="s">
        <v>525</v>
      </c>
      <c r="F7825" t="s">
        <v>348</v>
      </c>
      <c r="G7825" t="s">
        <v>188</v>
      </c>
      <c r="H7825" t="s">
        <v>444</v>
      </c>
      <c r="I7825" t="s">
        <v>443</v>
      </c>
      <c r="J7825" t="s">
        <v>209</v>
      </c>
      <c r="K7825" t="s">
        <v>191</v>
      </c>
      <c r="M7825" t="s">
        <v>502</v>
      </c>
      <c r="N7825" t="s">
        <v>206</v>
      </c>
      <c r="O7825" t="s">
        <v>265</v>
      </c>
      <c r="P7825">
        <v>2020</v>
      </c>
      <c r="Q7825">
        <v>0.87</v>
      </c>
    </row>
    <row r="7826" spans="1:17" x14ac:dyDescent="0.25">
      <c r="A7826" t="s">
        <v>530</v>
      </c>
      <c r="B7826" t="s">
        <v>531</v>
      </c>
      <c r="C7826" t="s">
        <v>509</v>
      </c>
      <c r="D7826" t="s">
        <v>361</v>
      </c>
      <c r="E7826" t="s">
        <v>525</v>
      </c>
      <c r="F7826" t="s">
        <v>348</v>
      </c>
      <c r="G7826" t="s">
        <v>188</v>
      </c>
      <c r="H7826" t="s">
        <v>444</v>
      </c>
      <c r="I7826" t="s">
        <v>443</v>
      </c>
      <c r="J7826" t="s">
        <v>209</v>
      </c>
      <c r="K7826" t="s">
        <v>191</v>
      </c>
      <c r="M7826" t="s">
        <v>502</v>
      </c>
      <c r="N7826" t="s">
        <v>206</v>
      </c>
      <c r="O7826" t="s">
        <v>194</v>
      </c>
      <c r="P7826">
        <v>2030</v>
      </c>
      <c r="Q7826">
        <v>0.85526242289999999</v>
      </c>
    </row>
    <row r="7827" spans="1:17" x14ac:dyDescent="0.25">
      <c r="A7827" t="s">
        <v>530</v>
      </c>
      <c r="B7827" t="s">
        <v>531</v>
      </c>
      <c r="C7827" t="s">
        <v>509</v>
      </c>
      <c r="D7827" t="s">
        <v>361</v>
      </c>
      <c r="E7827" t="s">
        <v>525</v>
      </c>
      <c r="F7827" t="s">
        <v>348</v>
      </c>
      <c r="G7827" t="s">
        <v>188</v>
      </c>
      <c r="H7827" t="s">
        <v>444</v>
      </c>
      <c r="I7827" t="s">
        <v>443</v>
      </c>
      <c r="J7827" t="s">
        <v>209</v>
      </c>
      <c r="K7827" t="s">
        <v>191</v>
      </c>
      <c r="M7827" t="s">
        <v>502</v>
      </c>
      <c r="N7827" t="s">
        <v>206</v>
      </c>
      <c r="O7827" t="s">
        <v>194</v>
      </c>
      <c r="P7827">
        <v>2050</v>
      </c>
      <c r="Q7827">
        <v>0.8577639587</v>
      </c>
    </row>
    <row r="7828" spans="1:17" x14ac:dyDescent="0.25">
      <c r="A7828" t="s">
        <v>530</v>
      </c>
      <c r="B7828" t="s">
        <v>531</v>
      </c>
      <c r="C7828" t="s">
        <v>509</v>
      </c>
      <c r="D7828" t="s">
        <v>361</v>
      </c>
      <c r="E7828" t="s">
        <v>525</v>
      </c>
      <c r="F7828" t="s">
        <v>348</v>
      </c>
      <c r="G7828" t="s">
        <v>188</v>
      </c>
      <c r="H7828" t="s">
        <v>444</v>
      </c>
      <c r="I7828" t="s">
        <v>443</v>
      </c>
      <c r="J7828" t="s">
        <v>209</v>
      </c>
      <c r="K7828" t="s">
        <v>191</v>
      </c>
      <c r="M7828" t="s">
        <v>502</v>
      </c>
      <c r="N7828" t="s">
        <v>206</v>
      </c>
      <c r="O7828" t="s">
        <v>264</v>
      </c>
      <c r="P7828">
        <v>2050</v>
      </c>
      <c r="Q7828">
        <v>0.71</v>
      </c>
    </row>
    <row r="7829" spans="1:17" x14ac:dyDescent="0.25">
      <c r="A7829" t="s">
        <v>530</v>
      </c>
      <c r="B7829" t="s">
        <v>531</v>
      </c>
      <c r="C7829" t="s">
        <v>509</v>
      </c>
      <c r="D7829" t="s">
        <v>361</v>
      </c>
      <c r="E7829" t="s">
        <v>525</v>
      </c>
      <c r="F7829" t="s">
        <v>348</v>
      </c>
      <c r="G7829" t="s">
        <v>188</v>
      </c>
      <c r="H7829" t="s">
        <v>444</v>
      </c>
      <c r="I7829" t="s">
        <v>443</v>
      </c>
      <c r="J7829" t="s">
        <v>209</v>
      </c>
      <c r="K7829" t="s">
        <v>191</v>
      </c>
      <c r="M7829" t="s">
        <v>502</v>
      </c>
      <c r="N7829" t="s">
        <v>206</v>
      </c>
      <c r="O7829" t="s">
        <v>265</v>
      </c>
      <c r="P7829">
        <v>2050</v>
      </c>
      <c r="Q7829">
        <v>0.87</v>
      </c>
    </row>
    <row r="7830" spans="1:17" x14ac:dyDescent="0.25">
      <c r="A7830" t="s">
        <v>530</v>
      </c>
      <c r="B7830" t="s">
        <v>531</v>
      </c>
      <c r="C7830" t="s">
        <v>509</v>
      </c>
      <c r="D7830" t="s">
        <v>361</v>
      </c>
      <c r="E7830" t="s">
        <v>525</v>
      </c>
      <c r="F7830" t="s">
        <v>348</v>
      </c>
      <c r="G7830" t="s">
        <v>188</v>
      </c>
      <c r="H7830" t="s">
        <v>448</v>
      </c>
      <c r="I7830" t="s">
        <v>240</v>
      </c>
      <c r="J7830" t="s">
        <v>235</v>
      </c>
      <c r="K7830" t="s">
        <v>430</v>
      </c>
      <c r="L7830" t="s">
        <v>237</v>
      </c>
      <c r="M7830" t="s">
        <v>514</v>
      </c>
      <c r="N7830" t="s">
        <v>206</v>
      </c>
      <c r="O7830" t="s">
        <v>194</v>
      </c>
      <c r="P7830">
        <v>2015</v>
      </c>
      <c r="Q7830">
        <v>1.0449999999999999</v>
      </c>
    </row>
    <row r="7831" spans="1:17" x14ac:dyDescent="0.25">
      <c r="A7831" t="s">
        <v>530</v>
      </c>
      <c r="B7831" t="s">
        <v>531</v>
      </c>
      <c r="C7831" t="s">
        <v>509</v>
      </c>
      <c r="D7831" t="s">
        <v>361</v>
      </c>
      <c r="E7831" t="s">
        <v>525</v>
      </c>
      <c r="F7831" t="s">
        <v>348</v>
      </c>
      <c r="G7831" t="s">
        <v>188</v>
      </c>
      <c r="H7831" t="s">
        <v>448</v>
      </c>
      <c r="I7831" t="s">
        <v>240</v>
      </c>
      <c r="J7831" t="s">
        <v>235</v>
      </c>
      <c r="K7831" t="s">
        <v>430</v>
      </c>
      <c r="L7831" t="s">
        <v>237</v>
      </c>
      <c r="M7831" t="s">
        <v>514</v>
      </c>
      <c r="N7831" t="s">
        <v>206</v>
      </c>
      <c r="O7831" t="s">
        <v>194</v>
      </c>
      <c r="P7831">
        <v>2020</v>
      </c>
      <c r="Q7831">
        <v>1.019134947</v>
      </c>
    </row>
    <row r="7832" spans="1:17" x14ac:dyDescent="0.25">
      <c r="A7832" t="s">
        <v>530</v>
      </c>
      <c r="B7832" t="s">
        <v>531</v>
      </c>
      <c r="C7832" t="s">
        <v>509</v>
      </c>
      <c r="D7832" t="s">
        <v>361</v>
      </c>
      <c r="E7832" t="s">
        <v>525</v>
      </c>
      <c r="F7832" t="s">
        <v>348</v>
      </c>
      <c r="G7832" t="s">
        <v>188</v>
      </c>
      <c r="H7832" t="s">
        <v>448</v>
      </c>
      <c r="I7832" t="s">
        <v>240</v>
      </c>
      <c r="J7832" t="s">
        <v>235</v>
      </c>
      <c r="K7832" t="s">
        <v>430</v>
      </c>
      <c r="L7832" t="s">
        <v>237</v>
      </c>
      <c r="M7832" t="s">
        <v>514</v>
      </c>
      <c r="N7832" t="s">
        <v>206</v>
      </c>
      <c r="O7832" t="s">
        <v>264</v>
      </c>
      <c r="P7832">
        <v>2020</v>
      </c>
      <c r="Q7832">
        <v>0.88824999999999998</v>
      </c>
    </row>
    <row r="7833" spans="1:17" x14ac:dyDescent="0.25">
      <c r="A7833" t="s">
        <v>530</v>
      </c>
      <c r="B7833" t="s">
        <v>531</v>
      </c>
      <c r="C7833" t="s">
        <v>509</v>
      </c>
      <c r="D7833" t="s">
        <v>361</v>
      </c>
      <c r="E7833" t="s">
        <v>525</v>
      </c>
      <c r="F7833" t="s">
        <v>348</v>
      </c>
      <c r="G7833" t="s">
        <v>188</v>
      </c>
      <c r="H7833" t="s">
        <v>448</v>
      </c>
      <c r="I7833" t="s">
        <v>240</v>
      </c>
      <c r="J7833" t="s">
        <v>235</v>
      </c>
      <c r="K7833" t="s">
        <v>430</v>
      </c>
      <c r="L7833" t="s">
        <v>237</v>
      </c>
      <c r="M7833" t="s">
        <v>514</v>
      </c>
      <c r="N7833" t="s">
        <v>206</v>
      </c>
      <c r="O7833" t="s">
        <v>265</v>
      </c>
      <c r="P7833">
        <v>2020</v>
      </c>
      <c r="Q7833">
        <v>1.2017500000000001</v>
      </c>
    </row>
    <row r="7834" spans="1:17" x14ac:dyDescent="0.25">
      <c r="A7834" t="s">
        <v>530</v>
      </c>
      <c r="B7834" t="s">
        <v>531</v>
      </c>
      <c r="C7834" t="s">
        <v>509</v>
      </c>
      <c r="D7834" t="s">
        <v>361</v>
      </c>
      <c r="E7834" t="s">
        <v>525</v>
      </c>
      <c r="F7834" t="s">
        <v>348</v>
      </c>
      <c r="G7834" t="s">
        <v>188</v>
      </c>
      <c r="H7834" t="s">
        <v>448</v>
      </c>
      <c r="I7834" t="s">
        <v>240</v>
      </c>
      <c r="J7834" t="s">
        <v>235</v>
      </c>
      <c r="K7834" t="s">
        <v>430</v>
      </c>
      <c r="L7834" t="s">
        <v>237</v>
      </c>
      <c r="M7834" t="s">
        <v>514</v>
      </c>
      <c r="N7834" t="s">
        <v>206</v>
      </c>
      <c r="O7834" t="s">
        <v>194</v>
      </c>
      <c r="P7834">
        <v>2030</v>
      </c>
      <c r="Q7834">
        <v>0.96930957200000001</v>
      </c>
    </row>
    <row r="7835" spans="1:17" x14ac:dyDescent="0.25">
      <c r="A7835" t="s">
        <v>530</v>
      </c>
      <c r="B7835" t="s">
        <v>531</v>
      </c>
      <c r="C7835" t="s">
        <v>509</v>
      </c>
      <c r="D7835" t="s">
        <v>361</v>
      </c>
      <c r="E7835" t="s">
        <v>525</v>
      </c>
      <c r="F7835" t="s">
        <v>348</v>
      </c>
      <c r="G7835" t="s">
        <v>188</v>
      </c>
      <c r="H7835" t="s">
        <v>448</v>
      </c>
      <c r="I7835" t="s">
        <v>240</v>
      </c>
      <c r="J7835" t="s">
        <v>235</v>
      </c>
      <c r="K7835" t="s">
        <v>430</v>
      </c>
      <c r="L7835" t="s">
        <v>237</v>
      </c>
      <c r="M7835" t="s">
        <v>514</v>
      </c>
      <c r="N7835" t="s">
        <v>206</v>
      </c>
      <c r="O7835" t="s">
        <v>194</v>
      </c>
      <c r="P7835">
        <v>2050</v>
      </c>
      <c r="Q7835">
        <v>0.91643283499999995</v>
      </c>
    </row>
    <row r="7836" spans="1:17" x14ac:dyDescent="0.25">
      <c r="A7836" t="s">
        <v>530</v>
      </c>
      <c r="B7836" t="s">
        <v>531</v>
      </c>
      <c r="C7836" t="s">
        <v>509</v>
      </c>
      <c r="D7836" t="s">
        <v>361</v>
      </c>
      <c r="E7836" t="s">
        <v>525</v>
      </c>
      <c r="F7836" t="s">
        <v>348</v>
      </c>
      <c r="G7836" t="s">
        <v>188</v>
      </c>
      <c r="H7836" t="s">
        <v>448</v>
      </c>
      <c r="I7836" t="s">
        <v>240</v>
      </c>
      <c r="J7836" t="s">
        <v>235</v>
      </c>
      <c r="K7836" t="s">
        <v>430</v>
      </c>
      <c r="L7836" t="s">
        <v>237</v>
      </c>
      <c r="M7836" t="s">
        <v>514</v>
      </c>
      <c r="N7836" t="s">
        <v>206</v>
      </c>
      <c r="O7836" t="s">
        <v>264</v>
      </c>
      <c r="P7836">
        <v>2050</v>
      </c>
      <c r="Q7836">
        <v>0.76656741699999997</v>
      </c>
    </row>
    <row r="7837" spans="1:17" x14ac:dyDescent="0.25">
      <c r="A7837" t="s">
        <v>530</v>
      </c>
      <c r="B7837" t="s">
        <v>531</v>
      </c>
      <c r="C7837" t="s">
        <v>509</v>
      </c>
      <c r="D7837" t="s">
        <v>361</v>
      </c>
      <c r="E7837" t="s">
        <v>525</v>
      </c>
      <c r="F7837" t="s">
        <v>348</v>
      </c>
      <c r="G7837" t="s">
        <v>188</v>
      </c>
      <c r="H7837" t="s">
        <v>448</v>
      </c>
      <c r="I7837" t="s">
        <v>240</v>
      </c>
      <c r="J7837" t="s">
        <v>235</v>
      </c>
      <c r="K7837" t="s">
        <v>430</v>
      </c>
      <c r="L7837" t="s">
        <v>237</v>
      </c>
      <c r="M7837" t="s">
        <v>514</v>
      </c>
      <c r="N7837" t="s">
        <v>206</v>
      </c>
      <c r="O7837" t="s">
        <v>265</v>
      </c>
      <c r="P7837">
        <v>2050</v>
      </c>
      <c r="Q7837">
        <v>1.251222203</v>
      </c>
    </row>
    <row r="7838" spans="1:17" x14ac:dyDescent="0.25">
      <c r="A7838" t="s">
        <v>530</v>
      </c>
      <c r="B7838" t="s">
        <v>531</v>
      </c>
      <c r="C7838" t="s">
        <v>509</v>
      </c>
      <c r="D7838" t="s">
        <v>361</v>
      </c>
      <c r="E7838" t="s">
        <v>525</v>
      </c>
      <c r="F7838" t="s">
        <v>348</v>
      </c>
      <c r="G7838" t="s">
        <v>188</v>
      </c>
      <c r="H7838" t="s">
        <v>451</v>
      </c>
      <c r="I7838" t="s">
        <v>452</v>
      </c>
      <c r="K7838" t="s">
        <v>453</v>
      </c>
      <c r="M7838" t="s">
        <v>503</v>
      </c>
      <c r="O7838" t="s">
        <v>194</v>
      </c>
      <c r="P7838">
        <v>2015</v>
      </c>
      <c r="Q7838">
        <v>8.8886413622885699E-2</v>
      </c>
    </row>
    <row r="7839" spans="1:17" x14ac:dyDescent="0.25">
      <c r="A7839" t="s">
        <v>530</v>
      </c>
      <c r="B7839" t="s">
        <v>531</v>
      </c>
      <c r="C7839" t="s">
        <v>509</v>
      </c>
      <c r="D7839" t="s">
        <v>361</v>
      </c>
      <c r="E7839" t="s">
        <v>525</v>
      </c>
      <c r="F7839" t="s">
        <v>348</v>
      </c>
      <c r="G7839" t="s">
        <v>188</v>
      </c>
      <c r="H7839" t="s">
        <v>451</v>
      </c>
      <c r="I7839" t="s">
        <v>452</v>
      </c>
      <c r="K7839" t="s">
        <v>453</v>
      </c>
      <c r="M7839" t="s">
        <v>503</v>
      </c>
      <c r="O7839" t="s">
        <v>194</v>
      </c>
      <c r="P7839">
        <v>2020</v>
      </c>
      <c r="Q7839">
        <v>8.8886413622885699E-2</v>
      </c>
    </row>
    <row r="7840" spans="1:17" x14ac:dyDescent="0.25">
      <c r="A7840" t="s">
        <v>530</v>
      </c>
      <c r="B7840" t="s">
        <v>531</v>
      </c>
      <c r="C7840" t="s">
        <v>509</v>
      </c>
      <c r="D7840" t="s">
        <v>361</v>
      </c>
      <c r="E7840" t="s">
        <v>525</v>
      </c>
      <c r="F7840" t="s">
        <v>348</v>
      </c>
      <c r="G7840" t="s">
        <v>188</v>
      </c>
      <c r="H7840" t="s">
        <v>451</v>
      </c>
      <c r="I7840" t="s">
        <v>452</v>
      </c>
      <c r="K7840" t="s">
        <v>453</v>
      </c>
      <c r="M7840" t="s">
        <v>503</v>
      </c>
      <c r="O7840" t="s">
        <v>264</v>
      </c>
      <c r="P7840">
        <v>2020</v>
      </c>
      <c r="Q7840">
        <v>0</v>
      </c>
    </row>
    <row r="7841" spans="1:17" x14ac:dyDescent="0.25">
      <c r="A7841" t="s">
        <v>530</v>
      </c>
      <c r="B7841" t="s">
        <v>531</v>
      </c>
      <c r="C7841" t="s">
        <v>509</v>
      </c>
      <c r="D7841" t="s">
        <v>361</v>
      </c>
      <c r="E7841" t="s">
        <v>525</v>
      </c>
      <c r="F7841" t="s">
        <v>348</v>
      </c>
      <c r="G7841" t="s">
        <v>188</v>
      </c>
      <c r="H7841" t="s">
        <v>451</v>
      </c>
      <c r="I7841" t="s">
        <v>452</v>
      </c>
      <c r="K7841" t="s">
        <v>453</v>
      </c>
      <c r="M7841" t="s">
        <v>503</v>
      </c>
      <c r="O7841" t="s">
        <v>265</v>
      </c>
      <c r="P7841">
        <v>2020</v>
      </c>
      <c r="Q7841">
        <v>9.0904382052390903E-2</v>
      </c>
    </row>
    <row r="7842" spans="1:17" x14ac:dyDescent="0.25">
      <c r="A7842" t="s">
        <v>530</v>
      </c>
      <c r="B7842" t="s">
        <v>531</v>
      </c>
      <c r="C7842" t="s">
        <v>509</v>
      </c>
      <c r="D7842" t="s">
        <v>361</v>
      </c>
      <c r="E7842" t="s">
        <v>525</v>
      </c>
      <c r="F7842" t="s">
        <v>348</v>
      </c>
      <c r="G7842" t="s">
        <v>188</v>
      </c>
      <c r="H7842" t="s">
        <v>451</v>
      </c>
      <c r="I7842" t="s">
        <v>452</v>
      </c>
      <c r="K7842" t="s">
        <v>453</v>
      </c>
      <c r="M7842" t="s">
        <v>503</v>
      </c>
      <c r="O7842" t="s">
        <v>194</v>
      </c>
      <c r="P7842">
        <v>2030</v>
      </c>
      <c r="Q7842">
        <v>8.8886413622885699E-2</v>
      </c>
    </row>
    <row r="7843" spans="1:17" x14ac:dyDescent="0.25">
      <c r="A7843" t="s">
        <v>530</v>
      </c>
      <c r="B7843" t="s">
        <v>531</v>
      </c>
      <c r="C7843" t="s">
        <v>509</v>
      </c>
      <c r="D7843" t="s">
        <v>361</v>
      </c>
      <c r="E7843" t="s">
        <v>525</v>
      </c>
      <c r="F7843" t="s">
        <v>348</v>
      </c>
      <c r="G7843" t="s">
        <v>188</v>
      </c>
      <c r="H7843" t="s">
        <v>451</v>
      </c>
      <c r="I7843" t="s">
        <v>452</v>
      </c>
      <c r="K7843" t="s">
        <v>453</v>
      </c>
      <c r="M7843" t="s">
        <v>503</v>
      </c>
      <c r="O7843" t="s">
        <v>194</v>
      </c>
      <c r="P7843">
        <v>2050</v>
      </c>
      <c r="Q7843">
        <v>8.8886413622885699E-2</v>
      </c>
    </row>
    <row r="7844" spans="1:17" x14ac:dyDescent="0.25">
      <c r="A7844" t="s">
        <v>530</v>
      </c>
      <c r="B7844" t="s">
        <v>531</v>
      </c>
      <c r="C7844" t="s">
        <v>509</v>
      </c>
      <c r="D7844" t="s">
        <v>361</v>
      </c>
      <c r="E7844" t="s">
        <v>525</v>
      </c>
      <c r="F7844" t="s">
        <v>348</v>
      </c>
      <c r="G7844" t="s">
        <v>188</v>
      </c>
      <c r="H7844" t="s">
        <v>451</v>
      </c>
      <c r="I7844" t="s">
        <v>452</v>
      </c>
      <c r="K7844" t="s">
        <v>453</v>
      </c>
      <c r="M7844" t="s">
        <v>503</v>
      </c>
      <c r="O7844" t="s">
        <v>264</v>
      </c>
      <c r="P7844">
        <v>2050</v>
      </c>
      <c r="Q7844">
        <v>0</v>
      </c>
    </row>
    <row r="7845" spans="1:17" x14ac:dyDescent="0.25">
      <c r="A7845" t="s">
        <v>530</v>
      </c>
      <c r="B7845" t="s">
        <v>531</v>
      </c>
      <c r="C7845" t="s">
        <v>509</v>
      </c>
      <c r="D7845" t="s">
        <v>361</v>
      </c>
      <c r="E7845" t="s">
        <v>525</v>
      </c>
      <c r="F7845" t="s">
        <v>348</v>
      </c>
      <c r="G7845" t="s">
        <v>188</v>
      </c>
      <c r="H7845" t="s">
        <v>451</v>
      </c>
      <c r="I7845" t="s">
        <v>452</v>
      </c>
      <c r="K7845" t="s">
        <v>453</v>
      </c>
      <c r="M7845" t="s">
        <v>503</v>
      </c>
      <c r="O7845" t="s">
        <v>265</v>
      </c>
      <c r="P7845">
        <v>2050</v>
      </c>
      <c r="Q7845">
        <v>9.0904382052390903E-2</v>
      </c>
    </row>
    <row r="7846" spans="1:17" x14ac:dyDescent="0.25">
      <c r="A7846" t="s">
        <v>530</v>
      </c>
      <c r="B7846" t="s">
        <v>531</v>
      </c>
      <c r="C7846" t="s">
        <v>509</v>
      </c>
      <c r="D7846" t="s">
        <v>361</v>
      </c>
      <c r="E7846" t="s">
        <v>525</v>
      </c>
      <c r="F7846" t="s">
        <v>348</v>
      </c>
      <c r="G7846" t="s">
        <v>188</v>
      </c>
      <c r="H7846" t="s">
        <v>455</v>
      </c>
      <c r="I7846" t="s">
        <v>455</v>
      </c>
      <c r="M7846" t="s">
        <v>380</v>
      </c>
      <c r="O7846" t="s">
        <v>194</v>
      </c>
      <c r="P7846">
        <v>2015</v>
      </c>
      <c r="Q7846">
        <v>0</v>
      </c>
    </row>
    <row r="7847" spans="1:17" x14ac:dyDescent="0.25">
      <c r="A7847" t="s">
        <v>530</v>
      </c>
      <c r="B7847" t="s">
        <v>531</v>
      </c>
      <c r="C7847" t="s">
        <v>509</v>
      </c>
      <c r="D7847" t="s">
        <v>361</v>
      </c>
      <c r="E7847" t="s">
        <v>525</v>
      </c>
      <c r="F7847" t="s">
        <v>348</v>
      </c>
      <c r="G7847" t="s">
        <v>188</v>
      </c>
      <c r="H7847" t="s">
        <v>455</v>
      </c>
      <c r="I7847" t="s">
        <v>455</v>
      </c>
      <c r="M7847" t="s">
        <v>380</v>
      </c>
      <c r="O7847" t="s">
        <v>194</v>
      </c>
      <c r="P7847">
        <v>2020</v>
      </c>
      <c r="Q7847">
        <v>0</v>
      </c>
    </row>
    <row r="7848" spans="1:17" x14ac:dyDescent="0.25">
      <c r="A7848" t="s">
        <v>530</v>
      </c>
      <c r="B7848" t="s">
        <v>531</v>
      </c>
      <c r="C7848" t="s">
        <v>509</v>
      </c>
      <c r="D7848" t="s">
        <v>361</v>
      </c>
      <c r="E7848" t="s">
        <v>525</v>
      </c>
      <c r="F7848" t="s">
        <v>348</v>
      </c>
      <c r="G7848" t="s">
        <v>188</v>
      </c>
      <c r="H7848" t="s">
        <v>455</v>
      </c>
      <c r="I7848" t="s">
        <v>455</v>
      </c>
      <c r="M7848" t="s">
        <v>380</v>
      </c>
      <c r="O7848" t="s">
        <v>264</v>
      </c>
      <c r="P7848">
        <v>2020</v>
      </c>
      <c r="Q7848">
        <v>0</v>
      </c>
    </row>
    <row r="7849" spans="1:17" x14ac:dyDescent="0.25">
      <c r="A7849" t="s">
        <v>530</v>
      </c>
      <c r="B7849" t="s">
        <v>531</v>
      </c>
      <c r="C7849" t="s">
        <v>509</v>
      </c>
      <c r="D7849" t="s">
        <v>361</v>
      </c>
      <c r="E7849" t="s">
        <v>525</v>
      </c>
      <c r="F7849" t="s">
        <v>348</v>
      </c>
      <c r="G7849" t="s">
        <v>188</v>
      </c>
      <c r="H7849" t="s">
        <v>455</v>
      </c>
      <c r="I7849" t="s">
        <v>455</v>
      </c>
      <c r="M7849" t="s">
        <v>380</v>
      </c>
      <c r="O7849" t="s">
        <v>265</v>
      </c>
      <c r="P7849">
        <v>2020</v>
      </c>
      <c r="Q7849">
        <v>0</v>
      </c>
    </row>
    <row r="7850" spans="1:17" x14ac:dyDescent="0.25">
      <c r="A7850" t="s">
        <v>530</v>
      </c>
      <c r="B7850" t="s">
        <v>531</v>
      </c>
      <c r="C7850" t="s">
        <v>509</v>
      </c>
      <c r="D7850" t="s">
        <v>361</v>
      </c>
      <c r="E7850" t="s">
        <v>525</v>
      </c>
      <c r="F7850" t="s">
        <v>348</v>
      </c>
      <c r="G7850" t="s">
        <v>188</v>
      </c>
      <c r="H7850" t="s">
        <v>455</v>
      </c>
      <c r="I7850" t="s">
        <v>455</v>
      </c>
      <c r="M7850" t="s">
        <v>380</v>
      </c>
      <c r="O7850" t="s">
        <v>194</v>
      </c>
      <c r="P7850">
        <v>2030</v>
      </c>
      <c r="Q7850">
        <v>0</v>
      </c>
    </row>
    <row r="7851" spans="1:17" x14ac:dyDescent="0.25">
      <c r="A7851" t="s">
        <v>530</v>
      </c>
      <c r="B7851" t="s">
        <v>531</v>
      </c>
      <c r="C7851" t="s">
        <v>509</v>
      </c>
      <c r="D7851" t="s">
        <v>361</v>
      </c>
      <c r="E7851" t="s">
        <v>525</v>
      </c>
      <c r="F7851" t="s">
        <v>348</v>
      </c>
      <c r="G7851" t="s">
        <v>188</v>
      </c>
      <c r="H7851" t="s">
        <v>455</v>
      </c>
      <c r="I7851" t="s">
        <v>455</v>
      </c>
      <c r="M7851" t="s">
        <v>380</v>
      </c>
      <c r="O7851" t="s">
        <v>194</v>
      </c>
      <c r="P7851">
        <v>2050</v>
      </c>
      <c r="Q7851">
        <v>0</v>
      </c>
    </row>
    <row r="7852" spans="1:17" x14ac:dyDescent="0.25">
      <c r="A7852" t="s">
        <v>530</v>
      </c>
      <c r="B7852" t="s">
        <v>531</v>
      </c>
      <c r="C7852" t="s">
        <v>509</v>
      </c>
      <c r="D7852" t="s">
        <v>361</v>
      </c>
      <c r="E7852" t="s">
        <v>525</v>
      </c>
      <c r="F7852" t="s">
        <v>348</v>
      </c>
      <c r="G7852" t="s">
        <v>188</v>
      </c>
      <c r="H7852" t="s">
        <v>455</v>
      </c>
      <c r="I7852" t="s">
        <v>455</v>
      </c>
      <c r="M7852" t="s">
        <v>380</v>
      </c>
      <c r="O7852" t="s">
        <v>264</v>
      </c>
      <c r="P7852">
        <v>2050</v>
      </c>
      <c r="Q7852">
        <v>0</v>
      </c>
    </row>
    <row r="7853" spans="1:17" x14ac:dyDescent="0.25">
      <c r="A7853" t="s">
        <v>530</v>
      </c>
      <c r="B7853" t="s">
        <v>531</v>
      </c>
      <c r="C7853" t="s">
        <v>509</v>
      </c>
      <c r="D7853" t="s">
        <v>361</v>
      </c>
      <c r="E7853" t="s">
        <v>525</v>
      </c>
      <c r="F7853" t="s">
        <v>348</v>
      </c>
      <c r="G7853" t="s">
        <v>188</v>
      </c>
      <c r="H7853" t="s">
        <v>455</v>
      </c>
      <c r="I7853" t="s">
        <v>455</v>
      </c>
      <c r="M7853" t="s">
        <v>380</v>
      </c>
      <c r="O7853" t="s">
        <v>265</v>
      </c>
      <c r="P7853">
        <v>2050</v>
      </c>
      <c r="Q7853">
        <v>0</v>
      </c>
    </row>
    <row r="7854" spans="1:17" x14ac:dyDescent="0.25">
      <c r="A7854" t="s">
        <v>530</v>
      </c>
      <c r="B7854" t="s">
        <v>531</v>
      </c>
      <c r="C7854" t="s">
        <v>509</v>
      </c>
      <c r="D7854" t="s">
        <v>361</v>
      </c>
      <c r="E7854" t="s">
        <v>525</v>
      </c>
      <c r="F7854" t="s">
        <v>348</v>
      </c>
      <c r="G7854" t="s">
        <v>188</v>
      </c>
      <c r="H7854" t="s">
        <v>339</v>
      </c>
      <c r="I7854" t="s">
        <v>4</v>
      </c>
      <c r="J7854" t="s">
        <v>235</v>
      </c>
      <c r="K7854" t="s">
        <v>328</v>
      </c>
      <c r="L7854" t="s">
        <v>237</v>
      </c>
      <c r="M7854" t="s">
        <v>379</v>
      </c>
      <c r="O7854" t="s">
        <v>194</v>
      </c>
      <c r="P7854">
        <v>2015</v>
      </c>
      <c r="Q7854">
        <v>0.69</v>
      </c>
    </row>
    <row r="7855" spans="1:17" x14ac:dyDescent="0.25">
      <c r="A7855" t="s">
        <v>530</v>
      </c>
      <c r="B7855" t="s">
        <v>531</v>
      </c>
      <c r="C7855" t="s">
        <v>509</v>
      </c>
      <c r="D7855" t="s">
        <v>361</v>
      </c>
      <c r="E7855" t="s">
        <v>525</v>
      </c>
      <c r="F7855" t="s">
        <v>348</v>
      </c>
      <c r="G7855" t="s">
        <v>188</v>
      </c>
      <c r="H7855" t="s">
        <v>339</v>
      </c>
      <c r="I7855" t="s">
        <v>4</v>
      </c>
      <c r="J7855" t="s">
        <v>235</v>
      </c>
      <c r="K7855" t="s">
        <v>328</v>
      </c>
      <c r="L7855" t="s">
        <v>237</v>
      </c>
      <c r="M7855" t="s">
        <v>379</v>
      </c>
      <c r="O7855" t="s">
        <v>194</v>
      </c>
      <c r="P7855">
        <v>2020</v>
      </c>
      <c r="Q7855">
        <v>0.69</v>
      </c>
    </row>
    <row r="7856" spans="1:17" x14ac:dyDescent="0.25">
      <c r="A7856" t="s">
        <v>530</v>
      </c>
      <c r="B7856" t="s">
        <v>531</v>
      </c>
      <c r="C7856" t="s">
        <v>509</v>
      </c>
      <c r="D7856" t="s">
        <v>361</v>
      </c>
      <c r="E7856" t="s">
        <v>525</v>
      </c>
      <c r="F7856" t="s">
        <v>348</v>
      </c>
      <c r="G7856" t="s">
        <v>188</v>
      </c>
      <c r="H7856" t="s">
        <v>339</v>
      </c>
      <c r="I7856" t="s">
        <v>4</v>
      </c>
      <c r="J7856" t="s">
        <v>235</v>
      </c>
      <c r="K7856" t="s">
        <v>328</v>
      </c>
      <c r="L7856" t="s">
        <v>237</v>
      </c>
      <c r="M7856" t="s">
        <v>379</v>
      </c>
      <c r="O7856" t="s">
        <v>264</v>
      </c>
      <c r="P7856">
        <v>2020</v>
      </c>
      <c r="Q7856">
        <v>0.51</v>
      </c>
    </row>
    <row r="7857" spans="1:17" x14ac:dyDescent="0.25">
      <c r="A7857" t="s">
        <v>530</v>
      </c>
      <c r="B7857" t="s">
        <v>531</v>
      </c>
      <c r="C7857" t="s">
        <v>509</v>
      </c>
      <c r="D7857" t="s">
        <v>361</v>
      </c>
      <c r="E7857" t="s">
        <v>525</v>
      </c>
      <c r="F7857" t="s">
        <v>348</v>
      </c>
      <c r="G7857" t="s">
        <v>188</v>
      </c>
      <c r="H7857" t="s">
        <v>339</v>
      </c>
      <c r="I7857" t="s">
        <v>4</v>
      </c>
      <c r="J7857" t="s">
        <v>235</v>
      </c>
      <c r="K7857" t="s">
        <v>328</v>
      </c>
      <c r="L7857" t="s">
        <v>237</v>
      </c>
      <c r="M7857" t="s">
        <v>379</v>
      </c>
      <c r="O7857" t="s">
        <v>265</v>
      </c>
      <c r="P7857">
        <v>2020</v>
      </c>
      <c r="Q7857">
        <v>0.78</v>
      </c>
    </row>
    <row r="7858" spans="1:17" x14ac:dyDescent="0.25">
      <c r="A7858" t="s">
        <v>530</v>
      </c>
      <c r="B7858" t="s">
        <v>531</v>
      </c>
      <c r="C7858" t="s">
        <v>509</v>
      </c>
      <c r="D7858" t="s">
        <v>361</v>
      </c>
      <c r="E7858" t="s">
        <v>525</v>
      </c>
      <c r="F7858" t="s">
        <v>348</v>
      </c>
      <c r="G7858" t="s">
        <v>188</v>
      </c>
      <c r="H7858" t="s">
        <v>339</v>
      </c>
      <c r="I7858" t="s">
        <v>4</v>
      </c>
      <c r="J7858" t="s">
        <v>235</v>
      </c>
      <c r="K7858" t="s">
        <v>328</v>
      </c>
      <c r="L7858" t="s">
        <v>237</v>
      </c>
      <c r="M7858" t="s">
        <v>379</v>
      </c>
      <c r="O7858" t="s">
        <v>194</v>
      </c>
      <c r="P7858">
        <v>2030</v>
      </c>
      <c r="Q7858">
        <v>0.69</v>
      </c>
    </row>
    <row r="7859" spans="1:17" x14ac:dyDescent="0.25">
      <c r="A7859" t="s">
        <v>530</v>
      </c>
      <c r="B7859" t="s">
        <v>531</v>
      </c>
      <c r="C7859" t="s">
        <v>509</v>
      </c>
      <c r="D7859" t="s">
        <v>361</v>
      </c>
      <c r="E7859" t="s">
        <v>525</v>
      </c>
      <c r="F7859" t="s">
        <v>348</v>
      </c>
      <c r="G7859" t="s">
        <v>188</v>
      </c>
      <c r="H7859" t="s">
        <v>339</v>
      </c>
      <c r="I7859" t="s">
        <v>4</v>
      </c>
      <c r="J7859" t="s">
        <v>235</v>
      </c>
      <c r="K7859" t="s">
        <v>328</v>
      </c>
      <c r="L7859" t="s">
        <v>237</v>
      </c>
      <c r="M7859" t="s">
        <v>379</v>
      </c>
      <c r="O7859" t="s">
        <v>194</v>
      </c>
      <c r="P7859">
        <v>2050</v>
      </c>
      <c r="Q7859">
        <v>0.69</v>
      </c>
    </row>
    <row r="7860" spans="1:17" x14ac:dyDescent="0.25">
      <c r="A7860" t="s">
        <v>530</v>
      </c>
      <c r="B7860" t="s">
        <v>531</v>
      </c>
      <c r="C7860" t="s">
        <v>509</v>
      </c>
      <c r="D7860" t="s">
        <v>361</v>
      </c>
      <c r="E7860" t="s">
        <v>525</v>
      </c>
      <c r="F7860" t="s">
        <v>348</v>
      </c>
      <c r="G7860" t="s">
        <v>188</v>
      </c>
      <c r="H7860" t="s">
        <v>339</v>
      </c>
      <c r="I7860" t="s">
        <v>4</v>
      </c>
      <c r="J7860" t="s">
        <v>235</v>
      </c>
      <c r="K7860" t="s">
        <v>328</v>
      </c>
      <c r="L7860" t="s">
        <v>237</v>
      </c>
      <c r="M7860" t="s">
        <v>379</v>
      </c>
      <c r="O7860" t="s">
        <v>264</v>
      </c>
      <c r="P7860">
        <v>2050</v>
      </c>
      <c r="Q7860">
        <v>0.45</v>
      </c>
    </row>
    <row r="7861" spans="1:17" x14ac:dyDescent="0.25">
      <c r="A7861" t="s">
        <v>530</v>
      </c>
      <c r="B7861" t="s">
        <v>531</v>
      </c>
      <c r="C7861" t="s">
        <v>509</v>
      </c>
      <c r="D7861" t="s">
        <v>361</v>
      </c>
      <c r="E7861" t="s">
        <v>525</v>
      </c>
      <c r="F7861" t="s">
        <v>348</v>
      </c>
      <c r="G7861" t="s">
        <v>188</v>
      </c>
      <c r="H7861" t="s">
        <v>339</v>
      </c>
      <c r="I7861" t="s">
        <v>4</v>
      </c>
      <c r="J7861" t="s">
        <v>235</v>
      </c>
      <c r="K7861" t="s">
        <v>328</v>
      </c>
      <c r="L7861" t="s">
        <v>237</v>
      </c>
      <c r="M7861" t="s">
        <v>379</v>
      </c>
      <c r="O7861" t="s">
        <v>265</v>
      </c>
      <c r="P7861">
        <v>2050</v>
      </c>
      <c r="Q7861">
        <v>0.84</v>
      </c>
    </row>
    <row r="7862" spans="1:17" x14ac:dyDescent="0.25">
      <c r="A7862" t="s">
        <v>530</v>
      </c>
      <c r="B7862" t="s">
        <v>531</v>
      </c>
      <c r="C7862" t="s">
        <v>509</v>
      </c>
      <c r="D7862" t="s">
        <v>361</v>
      </c>
      <c r="E7862" t="s">
        <v>525</v>
      </c>
      <c r="F7862" t="s">
        <v>348</v>
      </c>
      <c r="G7862" t="s">
        <v>188</v>
      </c>
      <c r="H7862" t="s">
        <v>429</v>
      </c>
      <c r="I7862" t="s">
        <v>240</v>
      </c>
      <c r="J7862" t="s">
        <v>288</v>
      </c>
      <c r="K7862" t="s">
        <v>430</v>
      </c>
      <c r="L7862" t="s">
        <v>237</v>
      </c>
      <c r="M7862" t="s">
        <v>368</v>
      </c>
      <c r="O7862" t="s">
        <v>194</v>
      </c>
      <c r="P7862">
        <v>2015</v>
      </c>
      <c r="Q7862">
        <v>0.59</v>
      </c>
    </row>
    <row r="7863" spans="1:17" x14ac:dyDescent="0.25">
      <c r="A7863" t="s">
        <v>530</v>
      </c>
      <c r="B7863" t="s">
        <v>531</v>
      </c>
      <c r="C7863" t="s">
        <v>509</v>
      </c>
      <c r="D7863" t="s">
        <v>361</v>
      </c>
      <c r="E7863" t="s">
        <v>525</v>
      </c>
      <c r="F7863" t="s">
        <v>348</v>
      </c>
      <c r="G7863" t="s">
        <v>188</v>
      </c>
      <c r="H7863" t="s">
        <v>429</v>
      </c>
      <c r="I7863" t="s">
        <v>240</v>
      </c>
      <c r="J7863" t="s">
        <v>288</v>
      </c>
      <c r="K7863" t="s">
        <v>430</v>
      </c>
      <c r="L7863" t="s">
        <v>237</v>
      </c>
      <c r="M7863" t="s">
        <v>368</v>
      </c>
      <c r="O7863" t="s">
        <v>194</v>
      </c>
      <c r="P7863">
        <v>2020</v>
      </c>
      <c r="Q7863">
        <v>0.57539676399999995</v>
      </c>
    </row>
    <row r="7864" spans="1:17" x14ac:dyDescent="0.25">
      <c r="A7864" t="s">
        <v>530</v>
      </c>
      <c r="B7864" t="s">
        <v>531</v>
      </c>
      <c r="C7864" t="s">
        <v>509</v>
      </c>
      <c r="D7864" t="s">
        <v>361</v>
      </c>
      <c r="E7864" t="s">
        <v>525</v>
      </c>
      <c r="F7864" t="s">
        <v>348</v>
      </c>
      <c r="G7864" t="s">
        <v>188</v>
      </c>
      <c r="H7864" t="s">
        <v>429</v>
      </c>
      <c r="I7864" t="s">
        <v>240</v>
      </c>
      <c r="J7864" t="s">
        <v>288</v>
      </c>
      <c r="K7864" t="s">
        <v>430</v>
      </c>
      <c r="L7864" t="s">
        <v>237</v>
      </c>
      <c r="M7864" t="s">
        <v>368</v>
      </c>
      <c r="O7864" t="s">
        <v>264</v>
      </c>
      <c r="P7864">
        <v>2020</v>
      </c>
      <c r="Q7864">
        <v>0.50149999999999995</v>
      </c>
    </row>
    <row r="7865" spans="1:17" x14ac:dyDescent="0.25">
      <c r="A7865" t="s">
        <v>530</v>
      </c>
      <c r="B7865" t="s">
        <v>531</v>
      </c>
      <c r="C7865" t="s">
        <v>509</v>
      </c>
      <c r="D7865" t="s">
        <v>361</v>
      </c>
      <c r="E7865" t="s">
        <v>525</v>
      </c>
      <c r="F7865" t="s">
        <v>348</v>
      </c>
      <c r="G7865" t="s">
        <v>188</v>
      </c>
      <c r="H7865" t="s">
        <v>429</v>
      </c>
      <c r="I7865" t="s">
        <v>240</v>
      </c>
      <c r="J7865" t="s">
        <v>288</v>
      </c>
      <c r="K7865" t="s">
        <v>430</v>
      </c>
      <c r="L7865" t="s">
        <v>237</v>
      </c>
      <c r="M7865" t="s">
        <v>368</v>
      </c>
      <c r="O7865" t="s">
        <v>265</v>
      </c>
      <c r="P7865">
        <v>2020</v>
      </c>
      <c r="Q7865">
        <v>0.67849999999999999</v>
      </c>
    </row>
    <row r="7866" spans="1:17" x14ac:dyDescent="0.25">
      <c r="A7866" t="s">
        <v>530</v>
      </c>
      <c r="B7866" t="s">
        <v>531</v>
      </c>
      <c r="C7866" t="s">
        <v>509</v>
      </c>
      <c r="D7866" t="s">
        <v>361</v>
      </c>
      <c r="E7866" t="s">
        <v>525</v>
      </c>
      <c r="F7866" t="s">
        <v>348</v>
      </c>
      <c r="G7866" t="s">
        <v>188</v>
      </c>
      <c r="H7866" t="s">
        <v>429</v>
      </c>
      <c r="I7866" t="s">
        <v>240</v>
      </c>
      <c r="J7866" t="s">
        <v>288</v>
      </c>
      <c r="K7866" t="s">
        <v>430</v>
      </c>
      <c r="L7866" t="s">
        <v>237</v>
      </c>
      <c r="M7866" t="s">
        <v>368</v>
      </c>
      <c r="O7866" t="s">
        <v>194</v>
      </c>
      <c r="P7866">
        <v>2030</v>
      </c>
      <c r="Q7866">
        <v>0.54726569199999997</v>
      </c>
    </row>
    <row r="7867" spans="1:17" x14ac:dyDescent="0.25">
      <c r="A7867" t="s">
        <v>530</v>
      </c>
      <c r="B7867" t="s">
        <v>531</v>
      </c>
      <c r="C7867" t="s">
        <v>509</v>
      </c>
      <c r="D7867" t="s">
        <v>361</v>
      </c>
      <c r="E7867" t="s">
        <v>525</v>
      </c>
      <c r="F7867" t="s">
        <v>348</v>
      </c>
      <c r="G7867" t="s">
        <v>188</v>
      </c>
      <c r="H7867" t="s">
        <v>429</v>
      </c>
      <c r="I7867" t="s">
        <v>240</v>
      </c>
      <c r="J7867" t="s">
        <v>288</v>
      </c>
      <c r="K7867" t="s">
        <v>430</v>
      </c>
      <c r="L7867" t="s">
        <v>237</v>
      </c>
      <c r="M7867" t="s">
        <v>368</v>
      </c>
      <c r="O7867" t="s">
        <v>194</v>
      </c>
      <c r="P7867">
        <v>2050</v>
      </c>
      <c r="Q7867">
        <v>0.53464751700000002</v>
      </c>
    </row>
    <row r="7868" spans="1:17" x14ac:dyDescent="0.25">
      <c r="A7868" t="s">
        <v>530</v>
      </c>
      <c r="B7868" t="s">
        <v>531</v>
      </c>
      <c r="C7868" t="s">
        <v>509</v>
      </c>
      <c r="D7868" t="s">
        <v>361</v>
      </c>
      <c r="E7868" t="s">
        <v>525</v>
      </c>
      <c r="F7868" t="s">
        <v>348</v>
      </c>
      <c r="G7868" t="s">
        <v>188</v>
      </c>
      <c r="H7868" t="s">
        <v>429</v>
      </c>
      <c r="I7868" t="s">
        <v>240</v>
      </c>
      <c r="J7868" t="s">
        <v>288</v>
      </c>
      <c r="K7868" t="s">
        <v>430</v>
      </c>
      <c r="L7868" t="s">
        <v>237</v>
      </c>
      <c r="M7868" t="s">
        <v>368</v>
      </c>
      <c r="O7868" t="s">
        <v>264</v>
      </c>
      <c r="P7868">
        <v>2050</v>
      </c>
      <c r="Q7868">
        <v>0.450034506</v>
      </c>
    </row>
    <row r="7869" spans="1:17" x14ac:dyDescent="0.25">
      <c r="A7869" t="s">
        <v>530</v>
      </c>
      <c r="B7869" t="s">
        <v>531</v>
      </c>
      <c r="C7869" t="s">
        <v>509</v>
      </c>
      <c r="D7869" t="s">
        <v>361</v>
      </c>
      <c r="E7869" t="s">
        <v>525</v>
      </c>
      <c r="F7869" t="s">
        <v>348</v>
      </c>
      <c r="G7869" t="s">
        <v>188</v>
      </c>
      <c r="H7869" t="s">
        <v>429</v>
      </c>
      <c r="I7869" t="s">
        <v>240</v>
      </c>
      <c r="J7869" t="s">
        <v>288</v>
      </c>
      <c r="K7869" t="s">
        <v>430</v>
      </c>
      <c r="L7869" t="s">
        <v>237</v>
      </c>
      <c r="M7869" t="s">
        <v>368</v>
      </c>
      <c r="O7869" t="s">
        <v>265</v>
      </c>
      <c r="P7869">
        <v>2050</v>
      </c>
      <c r="Q7869">
        <v>0.72366735199999999</v>
      </c>
    </row>
    <row r="7870" spans="1:17" x14ac:dyDescent="0.25">
      <c r="A7870" t="s">
        <v>532</v>
      </c>
      <c r="B7870" t="s">
        <v>533</v>
      </c>
      <c r="C7870" t="s">
        <v>534</v>
      </c>
      <c r="D7870" t="s">
        <v>472</v>
      </c>
      <c r="E7870" t="s">
        <v>332</v>
      </c>
      <c r="F7870" t="s">
        <v>348</v>
      </c>
      <c r="G7870" t="s">
        <v>195</v>
      </c>
      <c r="H7870" t="s">
        <v>417</v>
      </c>
      <c r="I7870" t="s">
        <v>418</v>
      </c>
      <c r="J7870" t="s">
        <v>419</v>
      </c>
      <c r="K7870" t="s">
        <v>191</v>
      </c>
      <c r="M7870" t="s">
        <v>535</v>
      </c>
      <c r="O7870" t="s">
        <v>194</v>
      </c>
      <c r="P7870">
        <v>2015</v>
      </c>
      <c r="Q7870">
        <v>2.2162041970000001E-2</v>
      </c>
    </row>
    <row r="7871" spans="1:17" x14ac:dyDescent="0.25">
      <c r="A7871" t="s">
        <v>532</v>
      </c>
      <c r="B7871" t="s">
        <v>533</v>
      </c>
      <c r="C7871" t="s">
        <v>534</v>
      </c>
      <c r="D7871" t="s">
        <v>472</v>
      </c>
      <c r="E7871" t="s">
        <v>332</v>
      </c>
      <c r="F7871" t="s">
        <v>348</v>
      </c>
      <c r="G7871" t="s">
        <v>195</v>
      </c>
      <c r="H7871" t="s">
        <v>417</v>
      </c>
      <c r="I7871" t="s">
        <v>418</v>
      </c>
      <c r="J7871" t="s">
        <v>419</v>
      </c>
      <c r="K7871" t="s">
        <v>191</v>
      </c>
      <c r="M7871" t="s">
        <v>535</v>
      </c>
      <c r="O7871" t="s">
        <v>194</v>
      </c>
      <c r="P7871">
        <v>2020</v>
      </c>
      <c r="Q7871">
        <v>2.2162041970000001E-2</v>
      </c>
    </row>
    <row r="7872" spans="1:17" x14ac:dyDescent="0.25">
      <c r="A7872" t="s">
        <v>532</v>
      </c>
      <c r="B7872" t="s">
        <v>533</v>
      </c>
      <c r="C7872" t="s">
        <v>534</v>
      </c>
      <c r="D7872" t="s">
        <v>472</v>
      </c>
      <c r="E7872" t="s">
        <v>332</v>
      </c>
      <c r="F7872" t="s">
        <v>348</v>
      </c>
      <c r="G7872" t="s">
        <v>195</v>
      </c>
      <c r="H7872" t="s">
        <v>417</v>
      </c>
      <c r="I7872" t="s">
        <v>418</v>
      </c>
      <c r="J7872" t="s">
        <v>419</v>
      </c>
      <c r="K7872" t="s">
        <v>191</v>
      </c>
      <c r="M7872" t="s">
        <v>535</v>
      </c>
      <c r="O7872" t="s">
        <v>264</v>
      </c>
      <c r="P7872">
        <v>2020</v>
      </c>
      <c r="Q7872">
        <v>2.1134976959999999E-2</v>
      </c>
    </row>
    <row r="7873" spans="1:17" x14ac:dyDescent="0.25">
      <c r="A7873" t="s">
        <v>532</v>
      </c>
      <c r="B7873" t="s">
        <v>533</v>
      </c>
      <c r="C7873" t="s">
        <v>534</v>
      </c>
      <c r="D7873" t="s">
        <v>472</v>
      </c>
      <c r="E7873" t="s">
        <v>332</v>
      </c>
      <c r="F7873" t="s">
        <v>348</v>
      </c>
      <c r="G7873" t="s">
        <v>195</v>
      </c>
      <c r="H7873" t="s">
        <v>417</v>
      </c>
      <c r="I7873" t="s">
        <v>418</v>
      </c>
      <c r="J7873" t="s">
        <v>419</v>
      </c>
      <c r="K7873" t="s">
        <v>191</v>
      </c>
      <c r="M7873" t="s">
        <v>535</v>
      </c>
      <c r="O7873" t="s">
        <v>265</v>
      </c>
      <c r="P7873">
        <v>2020</v>
      </c>
      <c r="Q7873">
        <v>2.4723340659999999E-2</v>
      </c>
    </row>
    <row r="7874" spans="1:17" x14ac:dyDescent="0.25">
      <c r="A7874" t="s">
        <v>532</v>
      </c>
      <c r="B7874" t="s">
        <v>533</v>
      </c>
      <c r="C7874" t="s">
        <v>534</v>
      </c>
      <c r="D7874" t="s">
        <v>472</v>
      </c>
      <c r="E7874" t="s">
        <v>332</v>
      </c>
      <c r="F7874" t="s">
        <v>348</v>
      </c>
      <c r="G7874" t="s">
        <v>195</v>
      </c>
      <c r="H7874" t="s">
        <v>417</v>
      </c>
      <c r="I7874" t="s">
        <v>418</v>
      </c>
      <c r="J7874" t="s">
        <v>419</v>
      </c>
      <c r="K7874" t="s">
        <v>191</v>
      </c>
      <c r="M7874" t="s">
        <v>535</v>
      </c>
      <c r="O7874" t="s">
        <v>194</v>
      </c>
      <c r="P7874">
        <v>2030</v>
      </c>
      <c r="Q7874">
        <v>2.2162041970000001E-2</v>
      </c>
    </row>
    <row r="7875" spans="1:17" x14ac:dyDescent="0.25">
      <c r="A7875" t="s">
        <v>532</v>
      </c>
      <c r="B7875" t="s">
        <v>533</v>
      </c>
      <c r="C7875" t="s">
        <v>534</v>
      </c>
      <c r="D7875" t="s">
        <v>472</v>
      </c>
      <c r="E7875" t="s">
        <v>332</v>
      </c>
      <c r="F7875" t="s">
        <v>348</v>
      </c>
      <c r="G7875" t="s">
        <v>195</v>
      </c>
      <c r="H7875" t="s">
        <v>417</v>
      </c>
      <c r="I7875" t="s">
        <v>418</v>
      </c>
      <c r="J7875" t="s">
        <v>419</v>
      </c>
      <c r="K7875" t="s">
        <v>191</v>
      </c>
      <c r="M7875" t="s">
        <v>535</v>
      </c>
      <c r="O7875" t="s">
        <v>194</v>
      </c>
      <c r="P7875">
        <v>2050</v>
      </c>
      <c r="Q7875">
        <v>2.2162041970000001E-2</v>
      </c>
    </row>
    <row r="7876" spans="1:17" x14ac:dyDescent="0.25">
      <c r="A7876" t="s">
        <v>532</v>
      </c>
      <c r="B7876" t="s">
        <v>533</v>
      </c>
      <c r="C7876" t="s">
        <v>534</v>
      </c>
      <c r="D7876" t="s">
        <v>472</v>
      </c>
      <c r="E7876" t="s">
        <v>332</v>
      </c>
      <c r="F7876" t="s">
        <v>348</v>
      </c>
      <c r="G7876" t="s">
        <v>195</v>
      </c>
      <c r="H7876" t="s">
        <v>417</v>
      </c>
      <c r="I7876" t="s">
        <v>418</v>
      </c>
      <c r="J7876" t="s">
        <v>419</v>
      </c>
      <c r="K7876" t="s">
        <v>191</v>
      </c>
      <c r="M7876" t="s">
        <v>535</v>
      </c>
      <c r="O7876" t="s">
        <v>264</v>
      </c>
      <c r="P7876">
        <v>2050</v>
      </c>
      <c r="Q7876">
        <v>1.6910074680000001E-2</v>
      </c>
    </row>
    <row r="7877" spans="1:17" x14ac:dyDescent="0.25">
      <c r="A7877" t="s">
        <v>532</v>
      </c>
      <c r="B7877" t="s">
        <v>533</v>
      </c>
      <c r="C7877" t="s">
        <v>534</v>
      </c>
      <c r="D7877" t="s">
        <v>472</v>
      </c>
      <c r="E7877" t="s">
        <v>332</v>
      </c>
      <c r="F7877" t="s">
        <v>348</v>
      </c>
      <c r="G7877" t="s">
        <v>195</v>
      </c>
      <c r="H7877" t="s">
        <v>417</v>
      </c>
      <c r="I7877" t="s">
        <v>418</v>
      </c>
      <c r="J7877" t="s">
        <v>419</v>
      </c>
      <c r="K7877" t="s">
        <v>191</v>
      </c>
      <c r="M7877" t="s">
        <v>535</v>
      </c>
      <c r="O7877" t="s">
        <v>265</v>
      </c>
      <c r="P7877">
        <v>2050</v>
      </c>
      <c r="Q7877">
        <v>2.470174931E-2</v>
      </c>
    </row>
    <row r="7878" spans="1:17" x14ac:dyDescent="0.25">
      <c r="A7878" t="s">
        <v>532</v>
      </c>
      <c r="B7878" t="s">
        <v>533</v>
      </c>
      <c r="C7878" t="s">
        <v>534</v>
      </c>
      <c r="D7878" t="s">
        <v>472</v>
      </c>
      <c r="E7878" t="s">
        <v>332</v>
      </c>
      <c r="F7878" t="s">
        <v>348</v>
      </c>
      <c r="G7878" t="s">
        <v>195</v>
      </c>
      <c r="H7878" t="s">
        <v>200</v>
      </c>
      <c r="I7878" t="s">
        <v>201</v>
      </c>
      <c r="K7878" t="s">
        <v>202</v>
      </c>
      <c r="N7878" t="s">
        <v>206</v>
      </c>
      <c r="O7878" t="s">
        <v>194</v>
      </c>
      <c r="P7878">
        <v>2015</v>
      </c>
      <c r="Q7878">
        <v>1</v>
      </c>
    </row>
    <row r="7879" spans="1:17" x14ac:dyDescent="0.25">
      <c r="A7879" t="s">
        <v>532</v>
      </c>
      <c r="B7879" t="s">
        <v>533</v>
      </c>
      <c r="C7879" t="s">
        <v>534</v>
      </c>
      <c r="D7879" t="s">
        <v>472</v>
      </c>
      <c r="E7879" t="s">
        <v>332</v>
      </c>
      <c r="F7879" t="s">
        <v>348</v>
      </c>
      <c r="G7879" t="s">
        <v>195</v>
      </c>
      <c r="H7879" t="s">
        <v>200</v>
      </c>
      <c r="I7879" t="s">
        <v>201</v>
      </c>
      <c r="K7879" t="s">
        <v>202</v>
      </c>
      <c r="N7879" t="s">
        <v>206</v>
      </c>
      <c r="O7879" t="s">
        <v>194</v>
      </c>
      <c r="P7879">
        <v>2020</v>
      </c>
      <c r="Q7879">
        <v>1</v>
      </c>
    </row>
    <row r="7880" spans="1:17" x14ac:dyDescent="0.25">
      <c r="A7880" t="s">
        <v>532</v>
      </c>
      <c r="B7880" t="s">
        <v>533</v>
      </c>
      <c r="C7880" t="s">
        <v>534</v>
      </c>
      <c r="D7880" t="s">
        <v>472</v>
      </c>
      <c r="E7880" t="s">
        <v>332</v>
      </c>
      <c r="F7880" t="s">
        <v>348</v>
      </c>
      <c r="G7880" t="s">
        <v>195</v>
      </c>
      <c r="H7880" t="s">
        <v>200</v>
      </c>
      <c r="I7880" t="s">
        <v>201</v>
      </c>
      <c r="K7880" t="s">
        <v>202</v>
      </c>
      <c r="N7880" t="s">
        <v>206</v>
      </c>
      <c r="O7880" t="s">
        <v>264</v>
      </c>
      <c r="P7880">
        <v>2020</v>
      </c>
      <c r="Q7880">
        <v>0.5</v>
      </c>
    </row>
    <row r="7881" spans="1:17" x14ac:dyDescent="0.25">
      <c r="A7881" t="s">
        <v>532</v>
      </c>
      <c r="B7881" t="s">
        <v>533</v>
      </c>
      <c r="C7881" t="s">
        <v>534</v>
      </c>
      <c r="D7881" t="s">
        <v>472</v>
      </c>
      <c r="E7881" t="s">
        <v>332</v>
      </c>
      <c r="F7881" t="s">
        <v>348</v>
      </c>
      <c r="G7881" t="s">
        <v>195</v>
      </c>
      <c r="H7881" t="s">
        <v>200</v>
      </c>
      <c r="I7881" t="s">
        <v>201</v>
      </c>
      <c r="K7881" t="s">
        <v>202</v>
      </c>
      <c r="N7881" t="s">
        <v>206</v>
      </c>
      <c r="O7881" t="s">
        <v>265</v>
      </c>
      <c r="P7881">
        <v>2020</v>
      </c>
      <c r="Q7881">
        <v>1.5</v>
      </c>
    </row>
    <row r="7882" spans="1:17" x14ac:dyDescent="0.25">
      <c r="A7882" t="s">
        <v>532</v>
      </c>
      <c r="B7882" t="s">
        <v>533</v>
      </c>
      <c r="C7882" t="s">
        <v>534</v>
      </c>
      <c r="D7882" t="s">
        <v>472</v>
      </c>
      <c r="E7882" t="s">
        <v>332</v>
      </c>
      <c r="F7882" t="s">
        <v>348</v>
      </c>
      <c r="G7882" t="s">
        <v>195</v>
      </c>
      <c r="H7882" t="s">
        <v>200</v>
      </c>
      <c r="I7882" t="s">
        <v>201</v>
      </c>
      <c r="K7882" t="s">
        <v>202</v>
      </c>
      <c r="N7882" t="s">
        <v>206</v>
      </c>
      <c r="O7882" t="s">
        <v>194</v>
      </c>
      <c r="P7882">
        <v>2030</v>
      </c>
      <c r="Q7882">
        <v>1</v>
      </c>
    </row>
    <row r="7883" spans="1:17" x14ac:dyDescent="0.25">
      <c r="A7883" t="s">
        <v>532</v>
      </c>
      <c r="B7883" t="s">
        <v>533</v>
      </c>
      <c r="C7883" t="s">
        <v>534</v>
      </c>
      <c r="D7883" t="s">
        <v>472</v>
      </c>
      <c r="E7883" t="s">
        <v>332</v>
      </c>
      <c r="F7883" t="s">
        <v>348</v>
      </c>
      <c r="G7883" t="s">
        <v>195</v>
      </c>
      <c r="H7883" t="s">
        <v>200</v>
      </c>
      <c r="I7883" t="s">
        <v>201</v>
      </c>
      <c r="K7883" t="s">
        <v>202</v>
      </c>
      <c r="N7883" t="s">
        <v>206</v>
      </c>
      <c r="O7883" t="s">
        <v>194</v>
      </c>
      <c r="P7883">
        <v>2050</v>
      </c>
      <c r="Q7883">
        <v>1</v>
      </c>
    </row>
    <row r="7884" spans="1:17" x14ac:dyDescent="0.25">
      <c r="A7884" t="s">
        <v>532</v>
      </c>
      <c r="B7884" t="s">
        <v>533</v>
      </c>
      <c r="C7884" t="s">
        <v>534</v>
      </c>
      <c r="D7884" t="s">
        <v>472</v>
      </c>
      <c r="E7884" t="s">
        <v>332</v>
      </c>
      <c r="F7884" t="s">
        <v>348</v>
      </c>
      <c r="G7884" t="s">
        <v>195</v>
      </c>
      <c r="H7884" t="s">
        <v>200</v>
      </c>
      <c r="I7884" t="s">
        <v>201</v>
      </c>
      <c r="K7884" t="s">
        <v>202</v>
      </c>
      <c r="N7884" t="s">
        <v>206</v>
      </c>
      <c r="O7884" t="s">
        <v>264</v>
      </c>
      <c r="P7884">
        <v>2050</v>
      </c>
      <c r="Q7884">
        <v>0.5</v>
      </c>
    </row>
    <row r="7885" spans="1:17" x14ac:dyDescent="0.25">
      <c r="A7885" t="s">
        <v>532</v>
      </c>
      <c r="B7885" t="s">
        <v>533</v>
      </c>
      <c r="C7885" t="s">
        <v>534</v>
      </c>
      <c r="D7885" t="s">
        <v>472</v>
      </c>
      <c r="E7885" t="s">
        <v>332</v>
      </c>
      <c r="F7885" t="s">
        <v>348</v>
      </c>
      <c r="G7885" t="s">
        <v>195</v>
      </c>
      <c r="H7885" t="s">
        <v>200</v>
      </c>
      <c r="I7885" t="s">
        <v>201</v>
      </c>
      <c r="K7885" t="s">
        <v>202</v>
      </c>
      <c r="N7885" t="s">
        <v>206</v>
      </c>
      <c r="O7885" t="s">
        <v>265</v>
      </c>
      <c r="P7885">
        <v>2050</v>
      </c>
      <c r="Q7885">
        <v>1.5</v>
      </c>
    </row>
    <row r="7886" spans="1:17" x14ac:dyDescent="0.25">
      <c r="A7886" t="s">
        <v>532</v>
      </c>
      <c r="B7886" t="s">
        <v>533</v>
      </c>
      <c r="C7886" t="s">
        <v>534</v>
      </c>
      <c r="D7886" t="s">
        <v>472</v>
      </c>
      <c r="E7886" t="s">
        <v>332</v>
      </c>
      <c r="F7886" t="s">
        <v>348</v>
      </c>
      <c r="G7886" t="s">
        <v>195</v>
      </c>
      <c r="H7886" t="s">
        <v>352</v>
      </c>
      <c r="I7886" t="s">
        <v>135</v>
      </c>
      <c r="K7886" t="s">
        <v>191</v>
      </c>
      <c r="O7886" t="s">
        <v>194</v>
      </c>
      <c r="P7886">
        <v>2015</v>
      </c>
      <c r="Q7886">
        <v>0.03</v>
      </c>
    </row>
    <row r="7887" spans="1:17" x14ac:dyDescent="0.25">
      <c r="A7887" t="s">
        <v>532</v>
      </c>
      <c r="B7887" t="s">
        <v>533</v>
      </c>
      <c r="C7887" t="s">
        <v>534</v>
      </c>
      <c r="D7887" t="s">
        <v>472</v>
      </c>
      <c r="E7887" t="s">
        <v>332</v>
      </c>
      <c r="F7887" t="s">
        <v>348</v>
      </c>
      <c r="G7887" t="s">
        <v>195</v>
      </c>
      <c r="H7887" t="s">
        <v>352</v>
      </c>
      <c r="I7887" t="s">
        <v>135</v>
      </c>
      <c r="K7887" t="s">
        <v>191</v>
      </c>
      <c r="O7887" t="s">
        <v>194</v>
      </c>
      <c r="P7887">
        <v>2020</v>
      </c>
      <c r="Q7887">
        <v>0.03</v>
      </c>
    </row>
    <row r="7888" spans="1:17" x14ac:dyDescent="0.25">
      <c r="A7888" t="s">
        <v>532</v>
      </c>
      <c r="B7888" t="s">
        <v>533</v>
      </c>
      <c r="C7888" t="s">
        <v>534</v>
      </c>
      <c r="D7888" t="s">
        <v>472</v>
      </c>
      <c r="E7888" t="s">
        <v>332</v>
      </c>
      <c r="F7888" t="s">
        <v>348</v>
      </c>
      <c r="G7888" t="s">
        <v>195</v>
      </c>
      <c r="H7888" t="s">
        <v>352</v>
      </c>
      <c r="I7888" t="s">
        <v>135</v>
      </c>
      <c r="K7888" t="s">
        <v>191</v>
      </c>
      <c r="O7888" t="s">
        <v>264</v>
      </c>
      <c r="P7888">
        <v>2020</v>
      </c>
      <c r="Q7888">
        <v>0.03</v>
      </c>
    </row>
    <row r="7889" spans="1:17" x14ac:dyDescent="0.25">
      <c r="A7889" t="s">
        <v>532</v>
      </c>
      <c r="B7889" t="s">
        <v>533</v>
      </c>
      <c r="C7889" t="s">
        <v>534</v>
      </c>
      <c r="D7889" t="s">
        <v>472</v>
      </c>
      <c r="E7889" t="s">
        <v>332</v>
      </c>
      <c r="F7889" t="s">
        <v>348</v>
      </c>
      <c r="G7889" t="s">
        <v>195</v>
      </c>
      <c r="H7889" t="s">
        <v>352</v>
      </c>
      <c r="I7889" t="s">
        <v>135</v>
      </c>
      <c r="K7889" t="s">
        <v>191</v>
      </c>
      <c r="O7889" t="s">
        <v>265</v>
      </c>
      <c r="P7889">
        <v>2020</v>
      </c>
      <c r="Q7889">
        <v>0.03</v>
      </c>
    </row>
    <row r="7890" spans="1:17" x14ac:dyDescent="0.25">
      <c r="A7890" t="s">
        <v>532</v>
      </c>
      <c r="B7890" t="s">
        <v>533</v>
      </c>
      <c r="C7890" t="s">
        <v>534</v>
      </c>
      <c r="D7890" t="s">
        <v>472</v>
      </c>
      <c r="E7890" t="s">
        <v>332</v>
      </c>
      <c r="F7890" t="s">
        <v>348</v>
      </c>
      <c r="G7890" t="s">
        <v>195</v>
      </c>
      <c r="H7890" t="s">
        <v>352</v>
      </c>
      <c r="I7890" t="s">
        <v>135</v>
      </c>
      <c r="K7890" t="s">
        <v>191</v>
      </c>
      <c r="O7890" t="s">
        <v>194</v>
      </c>
      <c r="P7890">
        <v>2030</v>
      </c>
      <c r="Q7890">
        <v>0.03</v>
      </c>
    </row>
    <row r="7891" spans="1:17" x14ac:dyDescent="0.25">
      <c r="A7891" t="s">
        <v>532</v>
      </c>
      <c r="B7891" t="s">
        <v>533</v>
      </c>
      <c r="C7891" t="s">
        <v>534</v>
      </c>
      <c r="D7891" t="s">
        <v>472</v>
      </c>
      <c r="E7891" t="s">
        <v>332</v>
      </c>
      <c r="F7891" t="s">
        <v>348</v>
      </c>
      <c r="G7891" t="s">
        <v>195</v>
      </c>
      <c r="H7891" t="s">
        <v>352</v>
      </c>
      <c r="I7891" t="s">
        <v>135</v>
      </c>
      <c r="K7891" t="s">
        <v>191</v>
      </c>
      <c r="O7891" t="s">
        <v>194</v>
      </c>
      <c r="P7891">
        <v>2050</v>
      </c>
      <c r="Q7891">
        <v>0.03</v>
      </c>
    </row>
    <row r="7892" spans="1:17" x14ac:dyDescent="0.25">
      <c r="A7892" t="s">
        <v>532</v>
      </c>
      <c r="B7892" t="s">
        <v>533</v>
      </c>
      <c r="C7892" t="s">
        <v>534</v>
      </c>
      <c r="D7892" t="s">
        <v>472</v>
      </c>
      <c r="E7892" t="s">
        <v>332</v>
      </c>
      <c r="F7892" t="s">
        <v>348</v>
      </c>
      <c r="G7892" t="s">
        <v>195</v>
      </c>
      <c r="H7892" t="s">
        <v>352</v>
      </c>
      <c r="I7892" t="s">
        <v>135</v>
      </c>
      <c r="K7892" t="s">
        <v>191</v>
      </c>
      <c r="O7892" t="s">
        <v>264</v>
      </c>
      <c r="P7892">
        <v>2050</v>
      </c>
      <c r="Q7892">
        <v>0.03</v>
      </c>
    </row>
    <row r="7893" spans="1:17" x14ac:dyDescent="0.25">
      <c r="A7893" t="s">
        <v>532</v>
      </c>
      <c r="B7893" t="s">
        <v>533</v>
      </c>
      <c r="C7893" t="s">
        <v>534</v>
      </c>
      <c r="D7893" t="s">
        <v>472</v>
      </c>
      <c r="E7893" t="s">
        <v>332</v>
      </c>
      <c r="F7893" t="s">
        <v>348</v>
      </c>
      <c r="G7893" t="s">
        <v>195</v>
      </c>
      <c r="H7893" t="s">
        <v>352</v>
      </c>
      <c r="I7893" t="s">
        <v>135</v>
      </c>
      <c r="K7893" t="s">
        <v>191</v>
      </c>
      <c r="O7893" t="s">
        <v>265</v>
      </c>
      <c r="P7893">
        <v>2050</v>
      </c>
      <c r="Q7893">
        <v>0.03</v>
      </c>
    </row>
    <row r="7894" spans="1:17" x14ac:dyDescent="0.25">
      <c r="A7894" t="s">
        <v>532</v>
      </c>
      <c r="B7894" t="s">
        <v>533</v>
      </c>
      <c r="C7894" t="s">
        <v>534</v>
      </c>
      <c r="D7894" t="s">
        <v>472</v>
      </c>
      <c r="E7894" t="s">
        <v>332</v>
      </c>
      <c r="F7894" t="s">
        <v>348</v>
      </c>
      <c r="G7894" t="s">
        <v>195</v>
      </c>
      <c r="H7894" t="s">
        <v>473</v>
      </c>
      <c r="I7894" t="s">
        <v>213</v>
      </c>
      <c r="K7894" t="s">
        <v>474</v>
      </c>
      <c r="M7894" t="s">
        <v>199</v>
      </c>
      <c r="N7894" t="s">
        <v>206</v>
      </c>
      <c r="O7894" t="s">
        <v>194</v>
      </c>
      <c r="P7894">
        <v>2015</v>
      </c>
      <c r="Q7894">
        <v>6.8407132390000003</v>
      </c>
    </row>
    <row r="7895" spans="1:17" x14ac:dyDescent="0.25">
      <c r="A7895" t="s">
        <v>532</v>
      </c>
      <c r="B7895" t="s">
        <v>533</v>
      </c>
      <c r="C7895" t="s">
        <v>534</v>
      </c>
      <c r="D7895" t="s">
        <v>472</v>
      </c>
      <c r="E7895" t="s">
        <v>332</v>
      </c>
      <c r="F7895" t="s">
        <v>348</v>
      </c>
      <c r="G7895" t="s">
        <v>195</v>
      </c>
      <c r="H7895" t="s">
        <v>473</v>
      </c>
      <c r="I7895" t="s">
        <v>213</v>
      </c>
      <c r="K7895" t="s">
        <v>474</v>
      </c>
      <c r="M7895" t="s">
        <v>199</v>
      </c>
      <c r="N7895" t="s">
        <v>206</v>
      </c>
      <c r="O7895" t="s">
        <v>194</v>
      </c>
      <c r="P7895">
        <v>2020</v>
      </c>
      <c r="Q7895">
        <v>6.8407132390000003</v>
      </c>
    </row>
    <row r="7896" spans="1:17" x14ac:dyDescent="0.25">
      <c r="A7896" t="s">
        <v>532</v>
      </c>
      <c r="B7896" t="s">
        <v>533</v>
      </c>
      <c r="C7896" t="s">
        <v>534</v>
      </c>
      <c r="D7896" t="s">
        <v>472</v>
      </c>
      <c r="E7896" t="s">
        <v>332</v>
      </c>
      <c r="F7896" t="s">
        <v>348</v>
      </c>
      <c r="G7896" t="s">
        <v>195</v>
      </c>
      <c r="H7896" t="s">
        <v>473</v>
      </c>
      <c r="I7896" t="s">
        <v>213</v>
      </c>
      <c r="K7896" t="s">
        <v>474</v>
      </c>
      <c r="M7896" t="s">
        <v>199</v>
      </c>
      <c r="N7896" t="s">
        <v>206</v>
      </c>
      <c r="O7896" t="s">
        <v>264</v>
      </c>
      <c r="P7896">
        <v>2020</v>
      </c>
      <c r="Q7896">
        <v>5.3401622350000002</v>
      </c>
    </row>
    <row r="7897" spans="1:17" x14ac:dyDescent="0.25">
      <c r="A7897" t="s">
        <v>532</v>
      </c>
      <c r="B7897" t="s">
        <v>533</v>
      </c>
      <c r="C7897" t="s">
        <v>534</v>
      </c>
      <c r="D7897" t="s">
        <v>472</v>
      </c>
      <c r="E7897" t="s">
        <v>332</v>
      </c>
      <c r="F7897" t="s">
        <v>348</v>
      </c>
      <c r="G7897" t="s">
        <v>195</v>
      </c>
      <c r="H7897" t="s">
        <v>473</v>
      </c>
      <c r="I7897" t="s">
        <v>213</v>
      </c>
      <c r="K7897" t="s">
        <v>474</v>
      </c>
      <c r="M7897" t="s">
        <v>199</v>
      </c>
      <c r="N7897" t="s">
        <v>206</v>
      </c>
      <c r="O7897" t="s">
        <v>265</v>
      </c>
      <c r="P7897">
        <v>2020</v>
      </c>
      <c r="Q7897">
        <v>6.8643459360000003</v>
      </c>
    </row>
    <row r="7898" spans="1:17" x14ac:dyDescent="0.25">
      <c r="A7898" t="s">
        <v>532</v>
      </c>
      <c r="B7898" t="s">
        <v>533</v>
      </c>
      <c r="C7898" t="s">
        <v>534</v>
      </c>
      <c r="D7898" t="s">
        <v>472</v>
      </c>
      <c r="E7898" t="s">
        <v>332</v>
      </c>
      <c r="F7898" t="s">
        <v>348</v>
      </c>
      <c r="G7898" t="s">
        <v>195</v>
      </c>
      <c r="H7898" t="s">
        <v>473</v>
      </c>
      <c r="I7898" t="s">
        <v>213</v>
      </c>
      <c r="K7898" t="s">
        <v>474</v>
      </c>
      <c r="M7898" t="s">
        <v>199</v>
      </c>
      <c r="N7898" t="s">
        <v>206</v>
      </c>
      <c r="O7898" t="s">
        <v>194</v>
      </c>
      <c r="P7898">
        <v>2030</v>
      </c>
      <c r="Q7898">
        <v>6.8407132390000003</v>
      </c>
    </row>
    <row r="7899" spans="1:17" x14ac:dyDescent="0.25">
      <c r="A7899" t="s">
        <v>532</v>
      </c>
      <c r="B7899" t="s">
        <v>533</v>
      </c>
      <c r="C7899" t="s">
        <v>534</v>
      </c>
      <c r="D7899" t="s">
        <v>472</v>
      </c>
      <c r="E7899" t="s">
        <v>332</v>
      </c>
      <c r="F7899" t="s">
        <v>348</v>
      </c>
      <c r="G7899" t="s">
        <v>195</v>
      </c>
      <c r="H7899" t="s">
        <v>473</v>
      </c>
      <c r="I7899" t="s">
        <v>213</v>
      </c>
      <c r="K7899" t="s">
        <v>474</v>
      </c>
      <c r="M7899" t="s">
        <v>199</v>
      </c>
      <c r="N7899" t="s">
        <v>206</v>
      </c>
      <c r="O7899" t="s">
        <v>194</v>
      </c>
      <c r="P7899">
        <v>2050</v>
      </c>
      <c r="Q7899">
        <v>6.8407132390000003</v>
      </c>
    </row>
    <row r="7900" spans="1:17" x14ac:dyDescent="0.25">
      <c r="A7900" t="s">
        <v>532</v>
      </c>
      <c r="B7900" t="s">
        <v>533</v>
      </c>
      <c r="C7900" t="s">
        <v>534</v>
      </c>
      <c r="D7900" t="s">
        <v>472</v>
      </c>
      <c r="E7900" t="s">
        <v>332</v>
      </c>
      <c r="F7900" t="s">
        <v>348</v>
      </c>
      <c r="G7900" t="s">
        <v>195</v>
      </c>
      <c r="H7900" t="s">
        <v>473</v>
      </c>
      <c r="I7900" t="s">
        <v>213</v>
      </c>
      <c r="K7900" t="s">
        <v>474</v>
      </c>
      <c r="M7900" t="s">
        <v>199</v>
      </c>
      <c r="N7900" t="s">
        <v>206</v>
      </c>
      <c r="O7900" t="s">
        <v>264</v>
      </c>
      <c r="P7900">
        <v>2050</v>
      </c>
      <c r="Q7900">
        <v>5.3401622350000002</v>
      </c>
    </row>
    <row r="7901" spans="1:17" x14ac:dyDescent="0.25">
      <c r="A7901" t="s">
        <v>532</v>
      </c>
      <c r="B7901" t="s">
        <v>533</v>
      </c>
      <c r="C7901" t="s">
        <v>534</v>
      </c>
      <c r="D7901" t="s">
        <v>472</v>
      </c>
      <c r="E7901" t="s">
        <v>332</v>
      </c>
      <c r="F7901" t="s">
        <v>348</v>
      </c>
      <c r="G7901" t="s">
        <v>195</v>
      </c>
      <c r="H7901" t="s">
        <v>473</v>
      </c>
      <c r="I7901" t="s">
        <v>213</v>
      </c>
      <c r="K7901" t="s">
        <v>474</v>
      </c>
      <c r="M7901" t="s">
        <v>199</v>
      </c>
      <c r="N7901" t="s">
        <v>206</v>
      </c>
      <c r="O7901" t="s">
        <v>265</v>
      </c>
      <c r="P7901">
        <v>2050</v>
      </c>
      <c r="Q7901">
        <v>6.8703459359999997</v>
      </c>
    </row>
    <row r="7902" spans="1:17" x14ac:dyDescent="0.25">
      <c r="A7902" t="s">
        <v>532</v>
      </c>
      <c r="B7902" t="s">
        <v>533</v>
      </c>
      <c r="C7902" t="s">
        <v>534</v>
      </c>
      <c r="D7902" t="s">
        <v>472</v>
      </c>
      <c r="E7902" t="s">
        <v>332</v>
      </c>
      <c r="F7902" t="s">
        <v>348</v>
      </c>
      <c r="G7902" t="s">
        <v>195</v>
      </c>
      <c r="H7902" t="s">
        <v>354</v>
      </c>
      <c r="I7902" t="s">
        <v>136</v>
      </c>
      <c r="K7902" t="s">
        <v>275</v>
      </c>
      <c r="O7902" t="s">
        <v>194</v>
      </c>
      <c r="P7902">
        <v>2015</v>
      </c>
      <c r="Q7902">
        <v>2</v>
      </c>
    </row>
    <row r="7903" spans="1:17" x14ac:dyDescent="0.25">
      <c r="A7903" t="s">
        <v>532</v>
      </c>
      <c r="B7903" t="s">
        <v>533</v>
      </c>
      <c r="C7903" t="s">
        <v>534</v>
      </c>
      <c r="D7903" t="s">
        <v>472</v>
      </c>
      <c r="E7903" t="s">
        <v>332</v>
      </c>
      <c r="F7903" t="s">
        <v>348</v>
      </c>
      <c r="G7903" t="s">
        <v>195</v>
      </c>
      <c r="H7903" t="s">
        <v>354</v>
      </c>
      <c r="I7903" t="s">
        <v>136</v>
      </c>
      <c r="K7903" t="s">
        <v>275</v>
      </c>
      <c r="O7903" t="s">
        <v>194</v>
      </c>
      <c r="P7903">
        <v>2020</v>
      </c>
      <c r="Q7903">
        <v>2</v>
      </c>
    </row>
    <row r="7904" spans="1:17" x14ac:dyDescent="0.25">
      <c r="A7904" t="s">
        <v>532</v>
      </c>
      <c r="B7904" t="s">
        <v>533</v>
      </c>
      <c r="C7904" t="s">
        <v>534</v>
      </c>
      <c r="D7904" t="s">
        <v>472</v>
      </c>
      <c r="E7904" t="s">
        <v>332</v>
      </c>
      <c r="F7904" t="s">
        <v>348</v>
      </c>
      <c r="G7904" t="s">
        <v>195</v>
      </c>
      <c r="H7904" t="s">
        <v>354</v>
      </c>
      <c r="I7904" t="s">
        <v>136</v>
      </c>
      <c r="K7904" t="s">
        <v>275</v>
      </c>
      <c r="O7904" t="s">
        <v>264</v>
      </c>
      <c r="P7904">
        <v>2020</v>
      </c>
      <c r="Q7904">
        <v>1.7</v>
      </c>
    </row>
    <row r="7905" spans="1:17" x14ac:dyDescent="0.25">
      <c r="A7905" t="s">
        <v>532</v>
      </c>
      <c r="B7905" t="s">
        <v>533</v>
      </c>
      <c r="C7905" t="s">
        <v>534</v>
      </c>
      <c r="D7905" t="s">
        <v>472</v>
      </c>
      <c r="E7905" t="s">
        <v>332</v>
      </c>
      <c r="F7905" t="s">
        <v>348</v>
      </c>
      <c r="G7905" t="s">
        <v>195</v>
      </c>
      <c r="H7905" t="s">
        <v>354</v>
      </c>
      <c r="I7905" t="s">
        <v>136</v>
      </c>
      <c r="K7905" t="s">
        <v>275</v>
      </c>
      <c r="O7905" t="s">
        <v>265</v>
      </c>
      <c r="P7905">
        <v>2020</v>
      </c>
      <c r="Q7905">
        <v>2.2999999999999998</v>
      </c>
    </row>
    <row r="7906" spans="1:17" x14ac:dyDescent="0.25">
      <c r="A7906" t="s">
        <v>532</v>
      </c>
      <c r="B7906" t="s">
        <v>533</v>
      </c>
      <c r="C7906" t="s">
        <v>534</v>
      </c>
      <c r="D7906" t="s">
        <v>472</v>
      </c>
      <c r="E7906" t="s">
        <v>332</v>
      </c>
      <c r="F7906" t="s">
        <v>348</v>
      </c>
      <c r="G7906" t="s">
        <v>195</v>
      </c>
      <c r="H7906" t="s">
        <v>354</v>
      </c>
      <c r="I7906" t="s">
        <v>136</v>
      </c>
      <c r="K7906" t="s">
        <v>275</v>
      </c>
      <c r="O7906" t="s">
        <v>194</v>
      </c>
      <c r="P7906">
        <v>2030</v>
      </c>
      <c r="Q7906">
        <v>2</v>
      </c>
    </row>
    <row r="7907" spans="1:17" x14ac:dyDescent="0.25">
      <c r="A7907" t="s">
        <v>532</v>
      </c>
      <c r="B7907" t="s">
        <v>533</v>
      </c>
      <c r="C7907" t="s">
        <v>534</v>
      </c>
      <c r="D7907" t="s">
        <v>472</v>
      </c>
      <c r="E7907" t="s">
        <v>332</v>
      </c>
      <c r="F7907" t="s">
        <v>348</v>
      </c>
      <c r="G7907" t="s">
        <v>195</v>
      </c>
      <c r="H7907" t="s">
        <v>354</v>
      </c>
      <c r="I7907" t="s">
        <v>136</v>
      </c>
      <c r="K7907" t="s">
        <v>275</v>
      </c>
      <c r="O7907" t="s">
        <v>194</v>
      </c>
      <c r="P7907">
        <v>2050</v>
      </c>
      <c r="Q7907">
        <v>2</v>
      </c>
    </row>
    <row r="7908" spans="1:17" x14ac:dyDescent="0.25">
      <c r="A7908" t="s">
        <v>532</v>
      </c>
      <c r="B7908" t="s">
        <v>533</v>
      </c>
      <c r="C7908" t="s">
        <v>534</v>
      </c>
      <c r="D7908" t="s">
        <v>472</v>
      </c>
      <c r="E7908" t="s">
        <v>332</v>
      </c>
      <c r="F7908" t="s">
        <v>348</v>
      </c>
      <c r="G7908" t="s">
        <v>195</v>
      </c>
      <c r="H7908" t="s">
        <v>354</v>
      </c>
      <c r="I7908" t="s">
        <v>136</v>
      </c>
      <c r="K7908" t="s">
        <v>275</v>
      </c>
      <c r="O7908" t="s">
        <v>264</v>
      </c>
      <c r="P7908">
        <v>2050</v>
      </c>
      <c r="Q7908">
        <v>1.5</v>
      </c>
    </row>
    <row r="7909" spans="1:17" x14ac:dyDescent="0.25">
      <c r="A7909" t="s">
        <v>532</v>
      </c>
      <c r="B7909" t="s">
        <v>533</v>
      </c>
      <c r="C7909" t="s">
        <v>534</v>
      </c>
      <c r="D7909" t="s">
        <v>472</v>
      </c>
      <c r="E7909" t="s">
        <v>332</v>
      </c>
      <c r="F7909" t="s">
        <v>348</v>
      </c>
      <c r="G7909" t="s">
        <v>195</v>
      </c>
      <c r="H7909" t="s">
        <v>354</v>
      </c>
      <c r="I7909" t="s">
        <v>136</v>
      </c>
      <c r="K7909" t="s">
        <v>275</v>
      </c>
      <c r="O7909" t="s">
        <v>265</v>
      </c>
      <c r="P7909">
        <v>2050</v>
      </c>
      <c r="Q7909">
        <v>2.5</v>
      </c>
    </row>
    <row r="7910" spans="1:17" x14ac:dyDescent="0.25">
      <c r="A7910" t="s">
        <v>532</v>
      </c>
      <c r="B7910" t="s">
        <v>533</v>
      </c>
      <c r="C7910" t="s">
        <v>534</v>
      </c>
      <c r="D7910" t="s">
        <v>472</v>
      </c>
      <c r="E7910" t="s">
        <v>332</v>
      </c>
      <c r="F7910" t="s">
        <v>348</v>
      </c>
      <c r="G7910" t="s">
        <v>195</v>
      </c>
      <c r="H7910" t="s">
        <v>475</v>
      </c>
      <c r="I7910" t="s">
        <v>277</v>
      </c>
      <c r="K7910" t="s">
        <v>476</v>
      </c>
      <c r="O7910" t="s">
        <v>194</v>
      </c>
      <c r="P7910">
        <v>2015</v>
      </c>
      <c r="Q7910">
        <v>0.21927538073622399</v>
      </c>
    </row>
    <row r="7911" spans="1:17" x14ac:dyDescent="0.25">
      <c r="A7911" t="s">
        <v>532</v>
      </c>
      <c r="B7911" t="s">
        <v>533</v>
      </c>
      <c r="C7911" t="s">
        <v>534</v>
      </c>
      <c r="D7911" t="s">
        <v>472</v>
      </c>
      <c r="E7911" t="s">
        <v>332</v>
      </c>
      <c r="F7911" t="s">
        <v>348</v>
      </c>
      <c r="G7911" t="s">
        <v>195</v>
      </c>
      <c r="H7911" t="s">
        <v>475</v>
      </c>
      <c r="I7911" t="s">
        <v>277</v>
      </c>
      <c r="K7911" t="s">
        <v>476</v>
      </c>
      <c r="O7911" t="s">
        <v>194</v>
      </c>
      <c r="P7911">
        <v>2020</v>
      </c>
      <c r="Q7911">
        <v>0.21927538073622399</v>
      </c>
    </row>
    <row r="7912" spans="1:17" x14ac:dyDescent="0.25">
      <c r="A7912" t="s">
        <v>532</v>
      </c>
      <c r="B7912" t="s">
        <v>533</v>
      </c>
      <c r="C7912" t="s">
        <v>534</v>
      </c>
      <c r="D7912" t="s">
        <v>472</v>
      </c>
      <c r="E7912" t="s">
        <v>332</v>
      </c>
      <c r="F7912" t="s">
        <v>348</v>
      </c>
      <c r="G7912" t="s">
        <v>195</v>
      </c>
      <c r="H7912" t="s">
        <v>475</v>
      </c>
      <c r="I7912" t="s">
        <v>277</v>
      </c>
      <c r="K7912" t="s">
        <v>476</v>
      </c>
      <c r="O7912" t="s">
        <v>264</v>
      </c>
      <c r="P7912">
        <v>2020</v>
      </c>
      <c r="Q7912">
        <v>0.18638407362579101</v>
      </c>
    </row>
    <row r="7913" spans="1:17" x14ac:dyDescent="0.25">
      <c r="A7913" t="s">
        <v>532</v>
      </c>
      <c r="B7913" t="s">
        <v>533</v>
      </c>
      <c r="C7913" t="s">
        <v>534</v>
      </c>
      <c r="D7913" t="s">
        <v>472</v>
      </c>
      <c r="E7913" t="s">
        <v>332</v>
      </c>
      <c r="F7913" t="s">
        <v>348</v>
      </c>
      <c r="G7913" t="s">
        <v>195</v>
      </c>
      <c r="H7913" t="s">
        <v>475</v>
      </c>
      <c r="I7913" t="s">
        <v>277</v>
      </c>
      <c r="K7913" t="s">
        <v>476</v>
      </c>
      <c r="O7913" t="s">
        <v>265</v>
      </c>
      <c r="P7913">
        <v>2020</v>
      </c>
      <c r="Q7913">
        <v>0.25216668784665802</v>
      </c>
    </row>
    <row r="7914" spans="1:17" x14ac:dyDescent="0.25">
      <c r="A7914" t="s">
        <v>532</v>
      </c>
      <c r="B7914" t="s">
        <v>533</v>
      </c>
      <c r="C7914" t="s">
        <v>534</v>
      </c>
      <c r="D7914" t="s">
        <v>472</v>
      </c>
      <c r="E7914" t="s">
        <v>332</v>
      </c>
      <c r="F7914" t="s">
        <v>348</v>
      </c>
      <c r="G7914" t="s">
        <v>195</v>
      </c>
      <c r="H7914" t="s">
        <v>475</v>
      </c>
      <c r="I7914" t="s">
        <v>277</v>
      </c>
      <c r="K7914" t="s">
        <v>476</v>
      </c>
      <c r="O7914" t="s">
        <v>194</v>
      </c>
      <c r="P7914">
        <v>2030</v>
      </c>
      <c r="Q7914">
        <v>0.21927538073622399</v>
      </c>
    </row>
    <row r="7915" spans="1:17" x14ac:dyDescent="0.25">
      <c r="A7915" t="s">
        <v>532</v>
      </c>
      <c r="B7915" t="s">
        <v>533</v>
      </c>
      <c r="C7915" t="s">
        <v>534</v>
      </c>
      <c r="D7915" t="s">
        <v>472</v>
      </c>
      <c r="E7915" t="s">
        <v>332</v>
      </c>
      <c r="F7915" t="s">
        <v>348</v>
      </c>
      <c r="G7915" t="s">
        <v>195</v>
      </c>
      <c r="H7915" t="s">
        <v>475</v>
      </c>
      <c r="I7915" t="s">
        <v>277</v>
      </c>
      <c r="K7915" t="s">
        <v>476</v>
      </c>
      <c r="O7915" t="s">
        <v>194</v>
      </c>
      <c r="P7915">
        <v>2050</v>
      </c>
      <c r="Q7915">
        <v>0.21927538073622399</v>
      </c>
    </row>
    <row r="7916" spans="1:17" x14ac:dyDescent="0.25">
      <c r="A7916" t="s">
        <v>532</v>
      </c>
      <c r="B7916" t="s">
        <v>533</v>
      </c>
      <c r="C7916" t="s">
        <v>534</v>
      </c>
      <c r="D7916" t="s">
        <v>472</v>
      </c>
      <c r="E7916" t="s">
        <v>332</v>
      </c>
      <c r="F7916" t="s">
        <v>348</v>
      </c>
      <c r="G7916" t="s">
        <v>195</v>
      </c>
      <c r="H7916" t="s">
        <v>475</v>
      </c>
      <c r="I7916" t="s">
        <v>277</v>
      </c>
      <c r="K7916" t="s">
        <v>476</v>
      </c>
      <c r="O7916" t="s">
        <v>264</v>
      </c>
      <c r="P7916">
        <v>2050</v>
      </c>
      <c r="Q7916">
        <v>0.16445653555216799</v>
      </c>
    </row>
    <row r="7917" spans="1:17" x14ac:dyDescent="0.25">
      <c r="A7917" t="s">
        <v>532</v>
      </c>
      <c r="B7917" t="s">
        <v>533</v>
      </c>
      <c r="C7917" t="s">
        <v>534</v>
      </c>
      <c r="D7917" t="s">
        <v>472</v>
      </c>
      <c r="E7917" t="s">
        <v>332</v>
      </c>
      <c r="F7917" t="s">
        <v>348</v>
      </c>
      <c r="G7917" t="s">
        <v>195</v>
      </c>
      <c r="H7917" t="s">
        <v>475</v>
      </c>
      <c r="I7917" t="s">
        <v>277</v>
      </c>
      <c r="K7917" t="s">
        <v>476</v>
      </c>
      <c r="O7917" t="s">
        <v>265</v>
      </c>
      <c r="P7917">
        <v>2050</v>
      </c>
      <c r="Q7917">
        <v>0.27409422592028099</v>
      </c>
    </row>
    <row r="7918" spans="1:17" x14ac:dyDescent="0.25">
      <c r="A7918" t="s">
        <v>532</v>
      </c>
      <c r="B7918" t="s">
        <v>533</v>
      </c>
      <c r="C7918" t="s">
        <v>534</v>
      </c>
      <c r="D7918" t="s">
        <v>472</v>
      </c>
      <c r="E7918" t="s">
        <v>332</v>
      </c>
      <c r="F7918" t="s">
        <v>348</v>
      </c>
      <c r="G7918" t="s">
        <v>195</v>
      </c>
      <c r="H7918" t="s">
        <v>215</v>
      </c>
      <c r="I7918" t="s">
        <v>216</v>
      </c>
      <c r="K7918" t="s">
        <v>202</v>
      </c>
      <c r="N7918" t="s">
        <v>206</v>
      </c>
      <c r="O7918" t="s">
        <v>194</v>
      </c>
      <c r="P7918">
        <v>2015</v>
      </c>
      <c r="Q7918">
        <v>25</v>
      </c>
    </row>
    <row r="7919" spans="1:17" x14ac:dyDescent="0.25">
      <c r="A7919" t="s">
        <v>532</v>
      </c>
      <c r="B7919" t="s">
        <v>533</v>
      </c>
      <c r="C7919" t="s">
        <v>534</v>
      </c>
      <c r="D7919" t="s">
        <v>472</v>
      </c>
      <c r="E7919" t="s">
        <v>332</v>
      </c>
      <c r="F7919" t="s">
        <v>348</v>
      </c>
      <c r="G7919" t="s">
        <v>195</v>
      </c>
      <c r="H7919" t="s">
        <v>215</v>
      </c>
      <c r="I7919" t="s">
        <v>216</v>
      </c>
      <c r="K7919" t="s">
        <v>202</v>
      </c>
      <c r="N7919" t="s">
        <v>206</v>
      </c>
      <c r="O7919" t="s">
        <v>194</v>
      </c>
      <c r="P7919">
        <v>2020</v>
      </c>
      <c r="Q7919">
        <v>25</v>
      </c>
    </row>
    <row r="7920" spans="1:17" x14ac:dyDescent="0.25">
      <c r="A7920" t="s">
        <v>532</v>
      </c>
      <c r="B7920" t="s">
        <v>533</v>
      </c>
      <c r="C7920" t="s">
        <v>534</v>
      </c>
      <c r="D7920" t="s">
        <v>472</v>
      </c>
      <c r="E7920" t="s">
        <v>332</v>
      </c>
      <c r="F7920" t="s">
        <v>348</v>
      </c>
      <c r="G7920" t="s">
        <v>195</v>
      </c>
      <c r="H7920" t="s">
        <v>215</v>
      </c>
      <c r="I7920" t="s">
        <v>216</v>
      </c>
      <c r="K7920" t="s">
        <v>202</v>
      </c>
      <c r="N7920" t="s">
        <v>206</v>
      </c>
      <c r="O7920" t="s">
        <v>264</v>
      </c>
      <c r="P7920">
        <v>2020</v>
      </c>
      <c r="Q7920">
        <v>20</v>
      </c>
    </row>
    <row r="7921" spans="1:17" x14ac:dyDescent="0.25">
      <c r="A7921" t="s">
        <v>532</v>
      </c>
      <c r="B7921" t="s">
        <v>533</v>
      </c>
      <c r="C7921" t="s">
        <v>534</v>
      </c>
      <c r="D7921" t="s">
        <v>472</v>
      </c>
      <c r="E7921" t="s">
        <v>332</v>
      </c>
      <c r="F7921" t="s">
        <v>348</v>
      </c>
      <c r="G7921" t="s">
        <v>195</v>
      </c>
      <c r="H7921" t="s">
        <v>215</v>
      </c>
      <c r="I7921" t="s">
        <v>216</v>
      </c>
      <c r="K7921" t="s">
        <v>202</v>
      </c>
      <c r="N7921" t="s">
        <v>206</v>
      </c>
      <c r="O7921" t="s">
        <v>265</v>
      </c>
      <c r="P7921">
        <v>2020</v>
      </c>
      <c r="Q7921">
        <v>35</v>
      </c>
    </row>
    <row r="7922" spans="1:17" x14ac:dyDescent="0.25">
      <c r="A7922" t="s">
        <v>532</v>
      </c>
      <c r="B7922" t="s">
        <v>533</v>
      </c>
      <c r="C7922" t="s">
        <v>534</v>
      </c>
      <c r="D7922" t="s">
        <v>472</v>
      </c>
      <c r="E7922" t="s">
        <v>332</v>
      </c>
      <c r="F7922" t="s">
        <v>348</v>
      </c>
      <c r="G7922" t="s">
        <v>195</v>
      </c>
      <c r="H7922" t="s">
        <v>215</v>
      </c>
      <c r="I7922" t="s">
        <v>216</v>
      </c>
      <c r="K7922" t="s">
        <v>202</v>
      </c>
      <c r="N7922" t="s">
        <v>206</v>
      </c>
      <c r="O7922" t="s">
        <v>194</v>
      </c>
      <c r="P7922">
        <v>2030</v>
      </c>
      <c r="Q7922">
        <v>25</v>
      </c>
    </row>
    <row r="7923" spans="1:17" x14ac:dyDescent="0.25">
      <c r="A7923" t="s">
        <v>532</v>
      </c>
      <c r="B7923" t="s">
        <v>533</v>
      </c>
      <c r="C7923" t="s">
        <v>534</v>
      </c>
      <c r="D7923" t="s">
        <v>472</v>
      </c>
      <c r="E7923" t="s">
        <v>332</v>
      </c>
      <c r="F7923" t="s">
        <v>348</v>
      </c>
      <c r="G7923" t="s">
        <v>195</v>
      </c>
      <c r="H7923" t="s">
        <v>215</v>
      </c>
      <c r="I7923" t="s">
        <v>216</v>
      </c>
      <c r="K7923" t="s">
        <v>202</v>
      </c>
      <c r="N7923" t="s">
        <v>206</v>
      </c>
      <c r="O7923" t="s">
        <v>194</v>
      </c>
      <c r="P7923">
        <v>2050</v>
      </c>
      <c r="Q7923">
        <v>25</v>
      </c>
    </row>
    <row r="7924" spans="1:17" x14ac:dyDescent="0.25">
      <c r="A7924" t="s">
        <v>532</v>
      </c>
      <c r="B7924" t="s">
        <v>533</v>
      </c>
      <c r="C7924" t="s">
        <v>534</v>
      </c>
      <c r="D7924" t="s">
        <v>472</v>
      </c>
      <c r="E7924" t="s">
        <v>332</v>
      </c>
      <c r="F7924" t="s">
        <v>348</v>
      </c>
      <c r="G7924" t="s">
        <v>195</v>
      </c>
      <c r="H7924" t="s">
        <v>215</v>
      </c>
      <c r="I7924" t="s">
        <v>216</v>
      </c>
      <c r="K7924" t="s">
        <v>202</v>
      </c>
      <c r="N7924" t="s">
        <v>206</v>
      </c>
      <c r="O7924" t="s">
        <v>264</v>
      </c>
      <c r="P7924">
        <v>2050</v>
      </c>
      <c r="Q7924">
        <v>20</v>
      </c>
    </row>
    <row r="7925" spans="1:17" x14ac:dyDescent="0.25">
      <c r="A7925" t="s">
        <v>532</v>
      </c>
      <c r="B7925" t="s">
        <v>533</v>
      </c>
      <c r="C7925" t="s">
        <v>534</v>
      </c>
      <c r="D7925" t="s">
        <v>472</v>
      </c>
      <c r="E7925" t="s">
        <v>332</v>
      </c>
      <c r="F7925" t="s">
        <v>348</v>
      </c>
      <c r="G7925" t="s">
        <v>195</v>
      </c>
      <c r="H7925" t="s">
        <v>215</v>
      </c>
      <c r="I7925" t="s">
        <v>216</v>
      </c>
      <c r="K7925" t="s">
        <v>202</v>
      </c>
      <c r="N7925" t="s">
        <v>206</v>
      </c>
      <c r="O7925" t="s">
        <v>265</v>
      </c>
      <c r="P7925">
        <v>2050</v>
      </c>
      <c r="Q7925">
        <v>35</v>
      </c>
    </row>
    <row r="7926" spans="1:17" x14ac:dyDescent="0.25">
      <c r="A7926" t="s">
        <v>532</v>
      </c>
      <c r="B7926" t="s">
        <v>533</v>
      </c>
      <c r="C7926" t="s">
        <v>534</v>
      </c>
      <c r="D7926" t="s">
        <v>472</v>
      </c>
      <c r="E7926" t="s">
        <v>332</v>
      </c>
      <c r="F7926" t="s">
        <v>348</v>
      </c>
      <c r="G7926" t="s">
        <v>195</v>
      </c>
      <c r="H7926" t="s">
        <v>442</v>
      </c>
      <c r="I7926" t="s">
        <v>443</v>
      </c>
      <c r="J7926" t="s">
        <v>351</v>
      </c>
      <c r="K7926" t="s">
        <v>191</v>
      </c>
      <c r="M7926" t="s">
        <v>536</v>
      </c>
      <c r="N7926" t="s">
        <v>206</v>
      </c>
      <c r="O7926" t="s">
        <v>194</v>
      </c>
      <c r="P7926">
        <v>2015</v>
      </c>
      <c r="Q7926">
        <v>1.140118873</v>
      </c>
    </row>
    <row r="7927" spans="1:17" x14ac:dyDescent="0.25">
      <c r="A7927" t="s">
        <v>532</v>
      </c>
      <c r="B7927" t="s">
        <v>533</v>
      </c>
      <c r="C7927" t="s">
        <v>534</v>
      </c>
      <c r="D7927" t="s">
        <v>472</v>
      </c>
      <c r="E7927" t="s">
        <v>332</v>
      </c>
      <c r="F7927" t="s">
        <v>348</v>
      </c>
      <c r="G7927" t="s">
        <v>195</v>
      </c>
      <c r="H7927" t="s">
        <v>442</v>
      </c>
      <c r="I7927" t="s">
        <v>443</v>
      </c>
      <c r="J7927" t="s">
        <v>351</v>
      </c>
      <c r="K7927" t="s">
        <v>191</v>
      </c>
      <c r="M7927" t="s">
        <v>536</v>
      </c>
      <c r="N7927" t="s">
        <v>206</v>
      </c>
      <c r="O7927" t="s">
        <v>194</v>
      </c>
      <c r="P7927">
        <v>2020</v>
      </c>
      <c r="Q7927">
        <v>1.140118873</v>
      </c>
    </row>
    <row r="7928" spans="1:17" x14ac:dyDescent="0.25">
      <c r="A7928" t="s">
        <v>532</v>
      </c>
      <c r="B7928" t="s">
        <v>533</v>
      </c>
      <c r="C7928" t="s">
        <v>534</v>
      </c>
      <c r="D7928" t="s">
        <v>472</v>
      </c>
      <c r="E7928" t="s">
        <v>332</v>
      </c>
      <c r="F7928" t="s">
        <v>348</v>
      </c>
      <c r="G7928" t="s">
        <v>195</v>
      </c>
      <c r="H7928" t="s">
        <v>442</v>
      </c>
      <c r="I7928" t="s">
        <v>443</v>
      </c>
      <c r="J7928" t="s">
        <v>351</v>
      </c>
      <c r="K7928" t="s">
        <v>191</v>
      </c>
      <c r="M7928" t="s">
        <v>536</v>
      </c>
      <c r="N7928" t="s">
        <v>206</v>
      </c>
      <c r="O7928" t="s">
        <v>264</v>
      </c>
      <c r="P7928">
        <v>2020</v>
      </c>
      <c r="Q7928">
        <v>0.89</v>
      </c>
    </row>
    <row r="7929" spans="1:17" x14ac:dyDescent="0.25">
      <c r="A7929" t="s">
        <v>532</v>
      </c>
      <c r="B7929" t="s">
        <v>533</v>
      </c>
      <c r="C7929" t="s">
        <v>534</v>
      </c>
      <c r="D7929" t="s">
        <v>472</v>
      </c>
      <c r="E7929" t="s">
        <v>332</v>
      </c>
      <c r="F7929" t="s">
        <v>348</v>
      </c>
      <c r="G7929" t="s">
        <v>195</v>
      </c>
      <c r="H7929" t="s">
        <v>442</v>
      </c>
      <c r="I7929" t="s">
        <v>443</v>
      </c>
      <c r="J7929" t="s">
        <v>351</v>
      </c>
      <c r="K7929" t="s">
        <v>191</v>
      </c>
      <c r="M7929" t="s">
        <v>536</v>
      </c>
      <c r="N7929" t="s">
        <v>206</v>
      </c>
      <c r="O7929" t="s">
        <v>265</v>
      </c>
      <c r="P7929">
        <v>2020</v>
      </c>
      <c r="Q7929">
        <v>1.1499999999999999</v>
      </c>
    </row>
    <row r="7930" spans="1:17" x14ac:dyDescent="0.25">
      <c r="A7930" t="s">
        <v>532</v>
      </c>
      <c r="B7930" t="s">
        <v>533</v>
      </c>
      <c r="C7930" t="s">
        <v>534</v>
      </c>
      <c r="D7930" t="s">
        <v>472</v>
      </c>
      <c r="E7930" t="s">
        <v>332</v>
      </c>
      <c r="F7930" t="s">
        <v>348</v>
      </c>
      <c r="G7930" t="s">
        <v>195</v>
      </c>
      <c r="H7930" t="s">
        <v>442</v>
      </c>
      <c r="I7930" t="s">
        <v>443</v>
      </c>
      <c r="J7930" t="s">
        <v>351</v>
      </c>
      <c r="K7930" t="s">
        <v>191</v>
      </c>
      <c r="M7930" t="s">
        <v>536</v>
      </c>
      <c r="N7930" t="s">
        <v>206</v>
      </c>
      <c r="O7930" t="s">
        <v>194</v>
      </c>
      <c r="P7930">
        <v>2030</v>
      </c>
      <c r="Q7930">
        <v>1.140118873</v>
      </c>
    </row>
    <row r="7931" spans="1:17" x14ac:dyDescent="0.25">
      <c r="A7931" t="s">
        <v>532</v>
      </c>
      <c r="B7931" t="s">
        <v>533</v>
      </c>
      <c r="C7931" t="s">
        <v>534</v>
      </c>
      <c r="D7931" t="s">
        <v>472</v>
      </c>
      <c r="E7931" t="s">
        <v>332</v>
      </c>
      <c r="F7931" t="s">
        <v>348</v>
      </c>
      <c r="G7931" t="s">
        <v>195</v>
      </c>
      <c r="H7931" t="s">
        <v>442</v>
      </c>
      <c r="I7931" t="s">
        <v>443</v>
      </c>
      <c r="J7931" t="s">
        <v>351</v>
      </c>
      <c r="K7931" t="s">
        <v>191</v>
      </c>
      <c r="M7931" t="s">
        <v>536</v>
      </c>
      <c r="N7931" t="s">
        <v>206</v>
      </c>
      <c r="O7931" t="s">
        <v>194</v>
      </c>
      <c r="P7931">
        <v>2050</v>
      </c>
      <c r="Q7931">
        <v>1.140118873</v>
      </c>
    </row>
    <row r="7932" spans="1:17" x14ac:dyDescent="0.25">
      <c r="A7932" t="s">
        <v>532</v>
      </c>
      <c r="B7932" t="s">
        <v>533</v>
      </c>
      <c r="C7932" t="s">
        <v>534</v>
      </c>
      <c r="D7932" t="s">
        <v>472</v>
      </c>
      <c r="E7932" t="s">
        <v>332</v>
      </c>
      <c r="F7932" t="s">
        <v>348</v>
      </c>
      <c r="G7932" t="s">
        <v>195</v>
      </c>
      <c r="H7932" t="s">
        <v>442</v>
      </c>
      <c r="I7932" t="s">
        <v>443</v>
      </c>
      <c r="J7932" t="s">
        <v>351</v>
      </c>
      <c r="K7932" t="s">
        <v>191</v>
      </c>
      <c r="M7932" t="s">
        <v>536</v>
      </c>
      <c r="N7932" t="s">
        <v>206</v>
      </c>
      <c r="O7932" t="s">
        <v>264</v>
      </c>
      <c r="P7932">
        <v>2050</v>
      </c>
      <c r="Q7932">
        <v>0.89</v>
      </c>
    </row>
    <row r="7933" spans="1:17" x14ac:dyDescent="0.25">
      <c r="A7933" t="s">
        <v>532</v>
      </c>
      <c r="B7933" t="s">
        <v>533</v>
      </c>
      <c r="C7933" t="s">
        <v>534</v>
      </c>
      <c r="D7933" t="s">
        <v>472</v>
      </c>
      <c r="E7933" t="s">
        <v>332</v>
      </c>
      <c r="F7933" t="s">
        <v>348</v>
      </c>
      <c r="G7933" t="s">
        <v>195</v>
      </c>
      <c r="H7933" t="s">
        <v>442</v>
      </c>
      <c r="I7933" t="s">
        <v>443</v>
      </c>
      <c r="J7933" t="s">
        <v>351</v>
      </c>
      <c r="K7933" t="s">
        <v>191</v>
      </c>
      <c r="M7933" t="s">
        <v>536</v>
      </c>
      <c r="N7933" t="s">
        <v>206</v>
      </c>
      <c r="O7933" t="s">
        <v>265</v>
      </c>
      <c r="P7933">
        <v>2050</v>
      </c>
      <c r="Q7933">
        <v>1.1499999999999999</v>
      </c>
    </row>
    <row r="7934" spans="1:17" x14ac:dyDescent="0.25">
      <c r="A7934" t="s">
        <v>532</v>
      </c>
      <c r="B7934" t="s">
        <v>533</v>
      </c>
      <c r="C7934" t="s">
        <v>534</v>
      </c>
      <c r="D7934" t="s">
        <v>472</v>
      </c>
      <c r="E7934" t="s">
        <v>332</v>
      </c>
      <c r="F7934" t="s">
        <v>348</v>
      </c>
      <c r="G7934" t="s">
        <v>195</v>
      </c>
      <c r="H7934" t="s">
        <v>444</v>
      </c>
      <c r="I7934" t="s">
        <v>443</v>
      </c>
      <c r="J7934" t="s">
        <v>209</v>
      </c>
      <c r="K7934" t="s">
        <v>191</v>
      </c>
      <c r="M7934" t="s">
        <v>536</v>
      </c>
      <c r="N7934" t="s">
        <v>206</v>
      </c>
      <c r="O7934" t="s">
        <v>194</v>
      </c>
      <c r="P7934">
        <v>2015</v>
      </c>
      <c r="Q7934">
        <v>1.140118873</v>
      </c>
    </row>
    <row r="7935" spans="1:17" x14ac:dyDescent="0.25">
      <c r="A7935" t="s">
        <v>532</v>
      </c>
      <c r="B7935" t="s">
        <v>533</v>
      </c>
      <c r="C7935" t="s">
        <v>534</v>
      </c>
      <c r="D7935" t="s">
        <v>472</v>
      </c>
      <c r="E7935" t="s">
        <v>332</v>
      </c>
      <c r="F7935" t="s">
        <v>348</v>
      </c>
      <c r="G7935" t="s">
        <v>195</v>
      </c>
      <c r="H7935" t="s">
        <v>444</v>
      </c>
      <c r="I7935" t="s">
        <v>443</v>
      </c>
      <c r="J7935" t="s">
        <v>209</v>
      </c>
      <c r="K7935" t="s">
        <v>191</v>
      </c>
      <c r="M7935" t="s">
        <v>536</v>
      </c>
      <c r="N7935" t="s">
        <v>206</v>
      </c>
      <c r="O7935" t="s">
        <v>194</v>
      </c>
      <c r="P7935">
        <v>2020</v>
      </c>
      <c r="Q7935">
        <v>1.140118873</v>
      </c>
    </row>
    <row r="7936" spans="1:17" x14ac:dyDescent="0.25">
      <c r="A7936" t="s">
        <v>532</v>
      </c>
      <c r="B7936" t="s">
        <v>533</v>
      </c>
      <c r="C7936" t="s">
        <v>534</v>
      </c>
      <c r="D7936" t="s">
        <v>472</v>
      </c>
      <c r="E7936" t="s">
        <v>332</v>
      </c>
      <c r="F7936" t="s">
        <v>348</v>
      </c>
      <c r="G7936" t="s">
        <v>195</v>
      </c>
      <c r="H7936" t="s">
        <v>444</v>
      </c>
      <c r="I7936" t="s">
        <v>443</v>
      </c>
      <c r="J7936" t="s">
        <v>209</v>
      </c>
      <c r="K7936" t="s">
        <v>191</v>
      </c>
      <c r="M7936" t="s">
        <v>536</v>
      </c>
      <c r="N7936" t="s">
        <v>206</v>
      </c>
      <c r="O7936" t="s">
        <v>264</v>
      </c>
      <c r="P7936">
        <v>2020</v>
      </c>
      <c r="Q7936">
        <v>0.89</v>
      </c>
    </row>
    <row r="7937" spans="1:17" x14ac:dyDescent="0.25">
      <c r="A7937" t="s">
        <v>532</v>
      </c>
      <c r="B7937" t="s">
        <v>533</v>
      </c>
      <c r="C7937" t="s">
        <v>534</v>
      </c>
      <c r="D7937" t="s">
        <v>472</v>
      </c>
      <c r="E7937" t="s">
        <v>332</v>
      </c>
      <c r="F7937" t="s">
        <v>348</v>
      </c>
      <c r="G7937" t="s">
        <v>195</v>
      </c>
      <c r="H7937" t="s">
        <v>444</v>
      </c>
      <c r="I7937" t="s">
        <v>443</v>
      </c>
      <c r="J7937" t="s">
        <v>209</v>
      </c>
      <c r="K7937" t="s">
        <v>191</v>
      </c>
      <c r="M7937" t="s">
        <v>536</v>
      </c>
      <c r="N7937" t="s">
        <v>206</v>
      </c>
      <c r="O7937" t="s">
        <v>265</v>
      </c>
      <c r="P7937">
        <v>2020</v>
      </c>
      <c r="Q7937">
        <v>1.1499999999999999</v>
      </c>
    </row>
    <row r="7938" spans="1:17" x14ac:dyDescent="0.25">
      <c r="A7938" t="s">
        <v>532</v>
      </c>
      <c r="B7938" t="s">
        <v>533</v>
      </c>
      <c r="C7938" t="s">
        <v>534</v>
      </c>
      <c r="D7938" t="s">
        <v>472</v>
      </c>
      <c r="E7938" t="s">
        <v>332</v>
      </c>
      <c r="F7938" t="s">
        <v>348</v>
      </c>
      <c r="G7938" t="s">
        <v>195</v>
      </c>
      <c r="H7938" t="s">
        <v>444</v>
      </c>
      <c r="I7938" t="s">
        <v>443</v>
      </c>
      <c r="J7938" t="s">
        <v>209</v>
      </c>
      <c r="K7938" t="s">
        <v>191</v>
      </c>
      <c r="M7938" t="s">
        <v>536</v>
      </c>
      <c r="N7938" t="s">
        <v>206</v>
      </c>
      <c r="O7938" t="s">
        <v>194</v>
      </c>
      <c r="P7938">
        <v>2030</v>
      </c>
      <c r="Q7938">
        <v>1.140118873</v>
      </c>
    </row>
    <row r="7939" spans="1:17" x14ac:dyDescent="0.25">
      <c r="A7939" t="s">
        <v>532</v>
      </c>
      <c r="B7939" t="s">
        <v>533</v>
      </c>
      <c r="C7939" t="s">
        <v>534</v>
      </c>
      <c r="D7939" t="s">
        <v>472</v>
      </c>
      <c r="E7939" t="s">
        <v>332</v>
      </c>
      <c r="F7939" t="s">
        <v>348</v>
      </c>
      <c r="G7939" t="s">
        <v>195</v>
      </c>
      <c r="H7939" t="s">
        <v>444</v>
      </c>
      <c r="I7939" t="s">
        <v>443</v>
      </c>
      <c r="J7939" t="s">
        <v>209</v>
      </c>
      <c r="K7939" t="s">
        <v>191</v>
      </c>
      <c r="M7939" t="s">
        <v>536</v>
      </c>
      <c r="N7939" t="s">
        <v>206</v>
      </c>
      <c r="O7939" t="s">
        <v>194</v>
      </c>
      <c r="P7939">
        <v>2050</v>
      </c>
      <c r="Q7939">
        <v>1.140118873</v>
      </c>
    </row>
    <row r="7940" spans="1:17" x14ac:dyDescent="0.25">
      <c r="A7940" t="s">
        <v>532</v>
      </c>
      <c r="B7940" t="s">
        <v>533</v>
      </c>
      <c r="C7940" t="s">
        <v>534</v>
      </c>
      <c r="D7940" t="s">
        <v>472</v>
      </c>
      <c r="E7940" t="s">
        <v>332</v>
      </c>
      <c r="F7940" t="s">
        <v>348</v>
      </c>
      <c r="G7940" t="s">
        <v>195</v>
      </c>
      <c r="H7940" t="s">
        <v>444</v>
      </c>
      <c r="I7940" t="s">
        <v>443</v>
      </c>
      <c r="J7940" t="s">
        <v>209</v>
      </c>
      <c r="K7940" t="s">
        <v>191</v>
      </c>
      <c r="M7940" t="s">
        <v>536</v>
      </c>
      <c r="N7940" t="s">
        <v>206</v>
      </c>
      <c r="O7940" t="s">
        <v>264</v>
      </c>
      <c r="P7940">
        <v>2050</v>
      </c>
      <c r="Q7940">
        <v>0.89</v>
      </c>
    </row>
    <row r="7941" spans="1:17" x14ac:dyDescent="0.25">
      <c r="A7941" t="s">
        <v>532</v>
      </c>
      <c r="B7941" t="s">
        <v>533</v>
      </c>
      <c r="C7941" t="s">
        <v>534</v>
      </c>
      <c r="D7941" t="s">
        <v>472</v>
      </c>
      <c r="E7941" t="s">
        <v>332</v>
      </c>
      <c r="F7941" t="s">
        <v>348</v>
      </c>
      <c r="G7941" t="s">
        <v>195</v>
      </c>
      <c r="H7941" t="s">
        <v>444</v>
      </c>
      <c r="I7941" t="s">
        <v>443</v>
      </c>
      <c r="J7941" t="s">
        <v>209</v>
      </c>
      <c r="K7941" t="s">
        <v>191</v>
      </c>
      <c r="M7941" t="s">
        <v>536</v>
      </c>
      <c r="N7941" t="s">
        <v>206</v>
      </c>
      <c r="O7941" t="s">
        <v>265</v>
      </c>
      <c r="P7941">
        <v>2050</v>
      </c>
      <c r="Q7941">
        <v>1.1499999999999999</v>
      </c>
    </row>
    <row r="7942" spans="1:17" x14ac:dyDescent="0.25">
      <c r="A7942" t="s">
        <v>532</v>
      </c>
      <c r="B7942" t="s">
        <v>533</v>
      </c>
      <c r="C7942" t="s">
        <v>534</v>
      </c>
      <c r="D7942" t="s">
        <v>472</v>
      </c>
      <c r="E7942" t="s">
        <v>332</v>
      </c>
      <c r="F7942" t="s">
        <v>348</v>
      </c>
      <c r="G7942" t="s">
        <v>218</v>
      </c>
      <c r="H7942" t="s">
        <v>219</v>
      </c>
      <c r="I7942" t="s">
        <v>220</v>
      </c>
      <c r="K7942" t="s">
        <v>221</v>
      </c>
      <c r="M7942" t="s">
        <v>371</v>
      </c>
      <c r="N7942" t="s">
        <v>425</v>
      </c>
      <c r="O7942" t="s">
        <v>194</v>
      </c>
      <c r="P7942">
        <v>2015</v>
      </c>
      <c r="Q7942">
        <v>16</v>
      </c>
    </row>
    <row r="7943" spans="1:17" x14ac:dyDescent="0.25">
      <c r="A7943" t="s">
        <v>532</v>
      </c>
      <c r="B7943" t="s">
        <v>533</v>
      </c>
      <c r="C7943" t="s">
        <v>534</v>
      </c>
      <c r="D7943" t="s">
        <v>472</v>
      </c>
      <c r="E7943" t="s">
        <v>332</v>
      </c>
      <c r="F7943" t="s">
        <v>348</v>
      </c>
      <c r="G7943" t="s">
        <v>218</v>
      </c>
      <c r="H7943" t="s">
        <v>219</v>
      </c>
      <c r="I7943" t="s">
        <v>220</v>
      </c>
      <c r="K7943" t="s">
        <v>221</v>
      </c>
      <c r="M7943" t="s">
        <v>371</v>
      </c>
      <c r="N7943" t="s">
        <v>425</v>
      </c>
      <c r="O7943" t="s">
        <v>194</v>
      </c>
      <c r="P7943">
        <v>2020</v>
      </c>
      <c r="Q7943">
        <v>11</v>
      </c>
    </row>
    <row r="7944" spans="1:17" x14ac:dyDescent="0.25">
      <c r="A7944" t="s">
        <v>532</v>
      </c>
      <c r="B7944" t="s">
        <v>533</v>
      </c>
      <c r="C7944" t="s">
        <v>534</v>
      </c>
      <c r="D7944" t="s">
        <v>472</v>
      </c>
      <c r="E7944" t="s">
        <v>332</v>
      </c>
      <c r="F7944" t="s">
        <v>348</v>
      </c>
      <c r="G7944" t="s">
        <v>218</v>
      </c>
      <c r="H7944" t="s">
        <v>219</v>
      </c>
      <c r="I7944" t="s">
        <v>220</v>
      </c>
      <c r="K7944" t="s">
        <v>221</v>
      </c>
      <c r="M7944" t="s">
        <v>371</v>
      </c>
      <c r="N7944" t="s">
        <v>425</v>
      </c>
      <c r="O7944" t="s">
        <v>264</v>
      </c>
      <c r="P7944">
        <v>2020</v>
      </c>
      <c r="Q7944">
        <v>4</v>
      </c>
    </row>
    <row r="7945" spans="1:17" x14ac:dyDescent="0.25">
      <c r="A7945" t="s">
        <v>532</v>
      </c>
      <c r="B7945" t="s">
        <v>533</v>
      </c>
      <c r="C7945" t="s">
        <v>534</v>
      </c>
      <c r="D7945" t="s">
        <v>472</v>
      </c>
      <c r="E7945" t="s">
        <v>332</v>
      </c>
      <c r="F7945" t="s">
        <v>348</v>
      </c>
      <c r="G7945" t="s">
        <v>218</v>
      </c>
      <c r="H7945" t="s">
        <v>219</v>
      </c>
      <c r="I7945" t="s">
        <v>220</v>
      </c>
      <c r="K7945" t="s">
        <v>221</v>
      </c>
      <c r="M7945" t="s">
        <v>371</v>
      </c>
      <c r="N7945" t="s">
        <v>425</v>
      </c>
      <c r="O7945" t="s">
        <v>265</v>
      </c>
      <c r="P7945">
        <v>2020</v>
      </c>
      <c r="Q7945">
        <v>16</v>
      </c>
    </row>
    <row r="7946" spans="1:17" x14ac:dyDescent="0.25">
      <c r="A7946" t="s">
        <v>532</v>
      </c>
      <c r="B7946" t="s">
        <v>533</v>
      </c>
      <c r="C7946" t="s">
        <v>534</v>
      </c>
      <c r="D7946" t="s">
        <v>472</v>
      </c>
      <c r="E7946" t="s">
        <v>332</v>
      </c>
      <c r="F7946" t="s">
        <v>348</v>
      </c>
      <c r="G7946" t="s">
        <v>218</v>
      </c>
      <c r="H7946" t="s">
        <v>219</v>
      </c>
      <c r="I7946" t="s">
        <v>220</v>
      </c>
      <c r="K7946" t="s">
        <v>221</v>
      </c>
      <c r="M7946" t="s">
        <v>371</v>
      </c>
      <c r="N7946" t="s">
        <v>425</v>
      </c>
      <c r="O7946" t="s">
        <v>194</v>
      </c>
      <c r="P7946">
        <v>2030</v>
      </c>
      <c r="Q7946">
        <v>8</v>
      </c>
    </row>
    <row r="7947" spans="1:17" x14ac:dyDescent="0.25">
      <c r="A7947" t="s">
        <v>532</v>
      </c>
      <c r="B7947" t="s">
        <v>533</v>
      </c>
      <c r="C7947" t="s">
        <v>534</v>
      </c>
      <c r="D7947" t="s">
        <v>472</v>
      </c>
      <c r="E7947" t="s">
        <v>332</v>
      </c>
      <c r="F7947" t="s">
        <v>348</v>
      </c>
      <c r="G7947" t="s">
        <v>218</v>
      </c>
      <c r="H7947" t="s">
        <v>219</v>
      </c>
      <c r="I7947" t="s">
        <v>220</v>
      </c>
      <c r="K7947" t="s">
        <v>221</v>
      </c>
      <c r="M7947" t="s">
        <v>371</v>
      </c>
      <c r="N7947" t="s">
        <v>425</v>
      </c>
      <c r="O7947" t="s">
        <v>194</v>
      </c>
      <c r="P7947">
        <v>2050</v>
      </c>
      <c r="Q7947">
        <v>4</v>
      </c>
    </row>
    <row r="7948" spans="1:17" x14ac:dyDescent="0.25">
      <c r="A7948" t="s">
        <v>532</v>
      </c>
      <c r="B7948" t="s">
        <v>533</v>
      </c>
      <c r="C7948" t="s">
        <v>534</v>
      </c>
      <c r="D7948" t="s">
        <v>472</v>
      </c>
      <c r="E7948" t="s">
        <v>332</v>
      </c>
      <c r="F7948" t="s">
        <v>348</v>
      </c>
      <c r="G7948" t="s">
        <v>218</v>
      </c>
      <c r="H7948" t="s">
        <v>219</v>
      </c>
      <c r="I7948" t="s">
        <v>220</v>
      </c>
      <c r="K7948" t="s">
        <v>221</v>
      </c>
      <c r="M7948" t="s">
        <v>371</v>
      </c>
      <c r="N7948" t="s">
        <v>425</v>
      </c>
      <c r="O7948" t="s">
        <v>264</v>
      </c>
      <c r="P7948">
        <v>2050</v>
      </c>
      <c r="Q7948">
        <v>2</v>
      </c>
    </row>
    <row r="7949" spans="1:17" x14ac:dyDescent="0.25">
      <c r="A7949" t="s">
        <v>532</v>
      </c>
      <c r="B7949" t="s">
        <v>533</v>
      </c>
      <c r="C7949" t="s">
        <v>534</v>
      </c>
      <c r="D7949" t="s">
        <v>472</v>
      </c>
      <c r="E7949" t="s">
        <v>332</v>
      </c>
      <c r="F7949" t="s">
        <v>348</v>
      </c>
      <c r="G7949" t="s">
        <v>218</v>
      </c>
      <c r="H7949" t="s">
        <v>219</v>
      </c>
      <c r="I7949" t="s">
        <v>220</v>
      </c>
      <c r="K7949" t="s">
        <v>221</v>
      </c>
      <c r="M7949" t="s">
        <v>371</v>
      </c>
      <c r="N7949" t="s">
        <v>425</v>
      </c>
      <c r="O7949" t="s">
        <v>265</v>
      </c>
      <c r="P7949">
        <v>2050</v>
      </c>
      <c r="Q7949">
        <v>16</v>
      </c>
    </row>
    <row r="7950" spans="1:17" x14ac:dyDescent="0.25">
      <c r="A7950" t="s">
        <v>532</v>
      </c>
      <c r="B7950" t="s">
        <v>533</v>
      </c>
      <c r="C7950" t="s">
        <v>534</v>
      </c>
      <c r="D7950" t="s">
        <v>472</v>
      </c>
      <c r="E7950" t="s">
        <v>332</v>
      </c>
      <c r="F7950" t="s">
        <v>348</v>
      </c>
      <c r="G7950" t="s">
        <v>218</v>
      </c>
      <c r="H7950" t="s">
        <v>223</v>
      </c>
      <c r="I7950" t="s">
        <v>224</v>
      </c>
      <c r="K7950" t="s">
        <v>221</v>
      </c>
      <c r="M7950" t="s">
        <v>371</v>
      </c>
      <c r="N7950" t="s">
        <v>425</v>
      </c>
      <c r="O7950" t="s">
        <v>194</v>
      </c>
      <c r="P7950">
        <v>2015</v>
      </c>
      <c r="Q7950">
        <v>4</v>
      </c>
    </row>
    <row r="7951" spans="1:17" x14ac:dyDescent="0.25">
      <c r="A7951" t="s">
        <v>532</v>
      </c>
      <c r="B7951" t="s">
        <v>533</v>
      </c>
      <c r="C7951" t="s">
        <v>534</v>
      </c>
      <c r="D7951" t="s">
        <v>472</v>
      </c>
      <c r="E7951" t="s">
        <v>332</v>
      </c>
      <c r="F7951" t="s">
        <v>348</v>
      </c>
      <c r="G7951" t="s">
        <v>218</v>
      </c>
      <c r="H7951" t="s">
        <v>223</v>
      </c>
      <c r="I7951" t="s">
        <v>224</v>
      </c>
      <c r="K7951" t="s">
        <v>221</v>
      </c>
      <c r="M7951" t="s">
        <v>371</v>
      </c>
      <c r="N7951" t="s">
        <v>425</v>
      </c>
      <c r="O7951" t="s">
        <v>194</v>
      </c>
      <c r="P7951">
        <v>2020</v>
      </c>
      <c r="Q7951">
        <v>3</v>
      </c>
    </row>
    <row r="7952" spans="1:17" x14ac:dyDescent="0.25">
      <c r="A7952" t="s">
        <v>532</v>
      </c>
      <c r="B7952" t="s">
        <v>533</v>
      </c>
      <c r="C7952" t="s">
        <v>534</v>
      </c>
      <c r="D7952" t="s">
        <v>472</v>
      </c>
      <c r="E7952" t="s">
        <v>332</v>
      </c>
      <c r="F7952" t="s">
        <v>348</v>
      </c>
      <c r="G7952" t="s">
        <v>218</v>
      </c>
      <c r="H7952" t="s">
        <v>223</v>
      </c>
      <c r="I7952" t="s">
        <v>224</v>
      </c>
      <c r="K7952" t="s">
        <v>221</v>
      </c>
      <c r="M7952" t="s">
        <v>371</v>
      </c>
      <c r="N7952" t="s">
        <v>425</v>
      </c>
      <c r="O7952" t="s">
        <v>264</v>
      </c>
      <c r="P7952">
        <v>2020</v>
      </c>
      <c r="Q7952">
        <v>1</v>
      </c>
    </row>
    <row r="7953" spans="1:17" x14ac:dyDescent="0.25">
      <c r="A7953" t="s">
        <v>532</v>
      </c>
      <c r="B7953" t="s">
        <v>533</v>
      </c>
      <c r="C7953" t="s">
        <v>534</v>
      </c>
      <c r="D7953" t="s">
        <v>472</v>
      </c>
      <c r="E7953" t="s">
        <v>332</v>
      </c>
      <c r="F7953" t="s">
        <v>348</v>
      </c>
      <c r="G7953" t="s">
        <v>218</v>
      </c>
      <c r="H7953" t="s">
        <v>223</v>
      </c>
      <c r="I7953" t="s">
        <v>224</v>
      </c>
      <c r="K7953" t="s">
        <v>221</v>
      </c>
      <c r="M7953" t="s">
        <v>371</v>
      </c>
      <c r="N7953" t="s">
        <v>425</v>
      </c>
      <c r="O7953" t="s">
        <v>265</v>
      </c>
      <c r="P7953">
        <v>2020</v>
      </c>
      <c r="Q7953">
        <v>4</v>
      </c>
    </row>
    <row r="7954" spans="1:17" x14ac:dyDescent="0.25">
      <c r="A7954" t="s">
        <v>532</v>
      </c>
      <c r="B7954" t="s">
        <v>533</v>
      </c>
      <c r="C7954" t="s">
        <v>534</v>
      </c>
      <c r="D7954" t="s">
        <v>472</v>
      </c>
      <c r="E7954" t="s">
        <v>332</v>
      </c>
      <c r="F7954" t="s">
        <v>348</v>
      </c>
      <c r="G7954" t="s">
        <v>218</v>
      </c>
      <c r="H7954" t="s">
        <v>223</v>
      </c>
      <c r="I7954" t="s">
        <v>224</v>
      </c>
      <c r="K7954" t="s">
        <v>221</v>
      </c>
      <c r="M7954" t="s">
        <v>371</v>
      </c>
      <c r="N7954" t="s">
        <v>425</v>
      </c>
      <c r="O7954" t="s">
        <v>194</v>
      </c>
      <c r="P7954">
        <v>2030</v>
      </c>
      <c r="Q7954">
        <v>3</v>
      </c>
    </row>
    <row r="7955" spans="1:17" x14ac:dyDescent="0.25">
      <c r="A7955" t="s">
        <v>532</v>
      </c>
      <c r="B7955" t="s">
        <v>533</v>
      </c>
      <c r="C7955" t="s">
        <v>534</v>
      </c>
      <c r="D7955" t="s">
        <v>472</v>
      </c>
      <c r="E7955" t="s">
        <v>332</v>
      </c>
      <c r="F7955" t="s">
        <v>348</v>
      </c>
      <c r="G7955" t="s">
        <v>218</v>
      </c>
      <c r="H7955" t="s">
        <v>223</v>
      </c>
      <c r="I7955" t="s">
        <v>224</v>
      </c>
      <c r="K7955" t="s">
        <v>221</v>
      </c>
      <c r="M7955" t="s">
        <v>371</v>
      </c>
      <c r="N7955" t="s">
        <v>425</v>
      </c>
      <c r="O7955" t="s">
        <v>194</v>
      </c>
      <c r="P7955">
        <v>2050</v>
      </c>
      <c r="Q7955">
        <v>1</v>
      </c>
    </row>
    <row r="7956" spans="1:17" x14ac:dyDescent="0.25">
      <c r="A7956" t="s">
        <v>532</v>
      </c>
      <c r="B7956" t="s">
        <v>533</v>
      </c>
      <c r="C7956" t="s">
        <v>534</v>
      </c>
      <c r="D7956" t="s">
        <v>472</v>
      </c>
      <c r="E7956" t="s">
        <v>332</v>
      </c>
      <c r="F7956" t="s">
        <v>348</v>
      </c>
      <c r="G7956" t="s">
        <v>218</v>
      </c>
      <c r="H7956" t="s">
        <v>223</v>
      </c>
      <c r="I7956" t="s">
        <v>224</v>
      </c>
      <c r="K7956" t="s">
        <v>221</v>
      </c>
      <c r="M7956" t="s">
        <v>371</v>
      </c>
      <c r="N7956" t="s">
        <v>425</v>
      </c>
      <c r="O7956" t="s">
        <v>264</v>
      </c>
      <c r="P7956">
        <v>2050</v>
      </c>
      <c r="Q7956">
        <v>1</v>
      </c>
    </row>
    <row r="7957" spans="1:17" x14ac:dyDescent="0.25">
      <c r="A7957" t="s">
        <v>532</v>
      </c>
      <c r="B7957" t="s">
        <v>533</v>
      </c>
      <c r="C7957" t="s">
        <v>534</v>
      </c>
      <c r="D7957" t="s">
        <v>472</v>
      </c>
      <c r="E7957" t="s">
        <v>332</v>
      </c>
      <c r="F7957" t="s">
        <v>348</v>
      </c>
      <c r="G7957" t="s">
        <v>218</v>
      </c>
      <c r="H7957" t="s">
        <v>223</v>
      </c>
      <c r="I7957" t="s">
        <v>224</v>
      </c>
      <c r="K7957" t="s">
        <v>221</v>
      </c>
      <c r="M7957" t="s">
        <v>371</v>
      </c>
      <c r="N7957" t="s">
        <v>425</v>
      </c>
      <c r="O7957" t="s">
        <v>265</v>
      </c>
      <c r="P7957">
        <v>2050</v>
      </c>
      <c r="Q7957">
        <v>4</v>
      </c>
    </row>
    <row r="7958" spans="1:17" x14ac:dyDescent="0.25">
      <c r="A7958" t="s">
        <v>532</v>
      </c>
      <c r="B7958" t="s">
        <v>533</v>
      </c>
      <c r="C7958" t="s">
        <v>534</v>
      </c>
      <c r="D7958" t="s">
        <v>472</v>
      </c>
      <c r="E7958" t="s">
        <v>332</v>
      </c>
      <c r="F7958" t="s">
        <v>348</v>
      </c>
      <c r="G7958" t="s">
        <v>218</v>
      </c>
      <c r="H7958" t="s">
        <v>225</v>
      </c>
      <c r="I7958" t="s">
        <v>226</v>
      </c>
      <c r="K7958" t="s">
        <v>221</v>
      </c>
      <c r="M7958" t="s">
        <v>371</v>
      </c>
      <c r="N7958" t="s">
        <v>425</v>
      </c>
      <c r="O7958" t="s">
        <v>194</v>
      </c>
      <c r="P7958">
        <v>2015</v>
      </c>
      <c r="Q7958">
        <v>90</v>
      </c>
    </row>
    <row r="7959" spans="1:17" x14ac:dyDescent="0.25">
      <c r="A7959" t="s">
        <v>532</v>
      </c>
      <c r="B7959" t="s">
        <v>533</v>
      </c>
      <c r="C7959" t="s">
        <v>534</v>
      </c>
      <c r="D7959" t="s">
        <v>472</v>
      </c>
      <c r="E7959" t="s">
        <v>332</v>
      </c>
      <c r="F7959" t="s">
        <v>348</v>
      </c>
      <c r="G7959" t="s">
        <v>218</v>
      </c>
      <c r="H7959" t="s">
        <v>225</v>
      </c>
      <c r="I7959" t="s">
        <v>226</v>
      </c>
      <c r="K7959" t="s">
        <v>221</v>
      </c>
      <c r="M7959" t="s">
        <v>371</v>
      </c>
      <c r="N7959" t="s">
        <v>425</v>
      </c>
      <c r="O7959" t="s">
        <v>194</v>
      </c>
      <c r="P7959">
        <v>2020</v>
      </c>
      <c r="Q7959">
        <v>60</v>
      </c>
    </row>
    <row r="7960" spans="1:17" x14ac:dyDescent="0.25">
      <c r="A7960" t="s">
        <v>532</v>
      </c>
      <c r="B7960" t="s">
        <v>533</v>
      </c>
      <c r="C7960" t="s">
        <v>534</v>
      </c>
      <c r="D7960" t="s">
        <v>472</v>
      </c>
      <c r="E7960" t="s">
        <v>332</v>
      </c>
      <c r="F7960" t="s">
        <v>348</v>
      </c>
      <c r="G7960" t="s">
        <v>218</v>
      </c>
      <c r="H7960" t="s">
        <v>225</v>
      </c>
      <c r="I7960" t="s">
        <v>226</v>
      </c>
      <c r="K7960" t="s">
        <v>221</v>
      </c>
      <c r="M7960" t="s">
        <v>371</v>
      </c>
      <c r="N7960" t="s">
        <v>425</v>
      </c>
      <c r="O7960" t="s">
        <v>264</v>
      </c>
      <c r="P7960">
        <v>2020</v>
      </c>
      <c r="Q7960">
        <v>40</v>
      </c>
    </row>
    <row r="7961" spans="1:17" x14ac:dyDescent="0.25">
      <c r="A7961" t="s">
        <v>532</v>
      </c>
      <c r="B7961" t="s">
        <v>533</v>
      </c>
      <c r="C7961" t="s">
        <v>534</v>
      </c>
      <c r="D7961" t="s">
        <v>472</v>
      </c>
      <c r="E7961" t="s">
        <v>332</v>
      </c>
      <c r="F7961" t="s">
        <v>348</v>
      </c>
      <c r="G7961" t="s">
        <v>218</v>
      </c>
      <c r="H7961" t="s">
        <v>225</v>
      </c>
      <c r="I7961" t="s">
        <v>226</v>
      </c>
      <c r="K7961" t="s">
        <v>221</v>
      </c>
      <c r="M7961" t="s">
        <v>371</v>
      </c>
      <c r="N7961" t="s">
        <v>425</v>
      </c>
      <c r="O7961" t="s">
        <v>265</v>
      </c>
      <c r="P7961">
        <v>2020</v>
      </c>
      <c r="Q7961">
        <v>80</v>
      </c>
    </row>
    <row r="7962" spans="1:17" x14ac:dyDescent="0.25">
      <c r="A7962" t="s">
        <v>532</v>
      </c>
      <c r="B7962" t="s">
        <v>533</v>
      </c>
      <c r="C7962" t="s">
        <v>534</v>
      </c>
      <c r="D7962" t="s">
        <v>472</v>
      </c>
      <c r="E7962" t="s">
        <v>332</v>
      </c>
      <c r="F7962" t="s">
        <v>348</v>
      </c>
      <c r="G7962" t="s">
        <v>218</v>
      </c>
      <c r="H7962" t="s">
        <v>225</v>
      </c>
      <c r="I7962" t="s">
        <v>226</v>
      </c>
      <c r="K7962" t="s">
        <v>221</v>
      </c>
      <c r="M7962" t="s">
        <v>371</v>
      </c>
      <c r="N7962" t="s">
        <v>425</v>
      </c>
      <c r="O7962" t="s">
        <v>194</v>
      </c>
      <c r="P7962">
        <v>2030</v>
      </c>
      <c r="Q7962">
        <v>50</v>
      </c>
    </row>
    <row r="7963" spans="1:17" x14ac:dyDescent="0.25">
      <c r="A7963" t="s">
        <v>532</v>
      </c>
      <c r="B7963" t="s">
        <v>533</v>
      </c>
      <c r="C7963" t="s">
        <v>534</v>
      </c>
      <c r="D7963" t="s">
        <v>472</v>
      </c>
      <c r="E7963" t="s">
        <v>332</v>
      </c>
      <c r="F7963" t="s">
        <v>348</v>
      </c>
      <c r="G7963" t="s">
        <v>218</v>
      </c>
      <c r="H7963" t="s">
        <v>225</v>
      </c>
      <c r="I7963" t="s">
        <v>226</v>
      </c>
      <c r="K7963" t="s">
        <v>221</v>
      </c>
      <c r="M7963" t="s">
        <v>371</v>
      </c>
      <c r="N7963" t="s">
        <v>425</v>
      </c>
      <c r="O7963" t="s">
        <v>194</v>
      </c>
      <c r="P7963">
        <v>2050</v>
      </c>
      <c r="Q7963">
        <v>40</v>
      </c>
    </row>
    <row r="7964" spans="1:17" x14ac:dyDescent="0.25">
      <c r="A7964" t="s">
        <v>532</v>
      </c>
      <c r="B7964" t="s">
        <v>533</v>
      </c>
      <c r="C7964" t="s">
        <v>534</v>
      </c>
      <c r="D7964" t="s">
        <v>472</v>
      </c>
      <c r="E7964" t="s">
        <v>332</v>
      </c>
      <c r="F7964" t="s">
        <v>348</v>
      </c>
      <c r="G7964" t="s">
        <v>218</v>
      </c>
      <c r="H7964" t="s">
        <v>225</v>
      </c>
      <c r="I7964" t="s">
        <v>226</v>
      </c>
      <c r="K7964" t="s">
        <v>221</v>
      </c>
      <c r="M7964" t="s">
        <v>371</v>
      </c>
      <c r="N7964" t="s">
        <v>425</v>
      </c>
      <c r="O7964" t="s">
        <v>264</v>
      </c>
      <c r="P7964">
        <v>2050</v>
      </c>
      <c r="Q7964">
        <v>30</v>
      </c>
    </row>
    <row r="7965" spans="1:17" x14ac:dyDescent="0.25">
      <c r="A7965" t="s">
        <v>532</v>
      </c>
      <c r="B7965" t="s">
        <v>533</v>
      </c>
      <c r="C7965" t="s">
        <v>534</v>
      </c>
      <c r="D7965" t="s">
        <v>472</v>
      </c>
      <c r="E7965" t="s">
        <v>332</v>
      </c>
      <c r="F7965" t="s">
        <v>348</v>
      </c>
      <c r="G7965" t="s">
        <v>218</v>
      </c>
      <c r="H7965" t="s">
        <v>225</v>
      </c>
      <c r="I7965" t="s">
        <v>226</v>
      </c>
      <c r="K7965" t="s">
        <v>221</v>
      </c>
      <c r="M7965" t="s">
        <v>371</v>
      </c>
      <c r="N7965" t="s">
        <v>425</v>
      </c>
      <c r="O7965" t="s">
        <v>265</v>
      </c>
      <c r="P7965">
        <v>2050</v>
      </c>
      <c r="Q7965">
        <v>40</v>
      </c>
    </row>
    <row r="7966" spans="1:17" x14ac:dyDescent="0.25">
      <c r="A7966" t="s">
        <v>532</v>
      </c>
      <c r="B7966" t="s">
        <v>533</v>
      </c>
      <c r="C7966" t="s">
        <v>534</v>
      </c>
      <c r="D7966" t="s">
        <v>472</v>
      </c>
      <c r="E7966" t="s">
        <v>332</v>
      </c>
      <c r="F7966" t="s">
        <v>348</v>
      </c>
      <c r="G7966" t="s">
        <v>218</v>
      </c>
      <c r="H7966" t="s">
        <v>317</v>
      </c>
      <c r="I7966" t="s">
        <v>318</v>
      </c>
      <c r="K7966" t="s">
        <v>221</v>
      </c>
      <c r="M7966" t="s">
        <v>371</v>
      </c>
      <c r="N7966" t="s">
        <v>425</v>
      </c>
      <c r="O7966" t="s">
        <v>194</v>
      </c>
      <c r="P7966">
        <v>2015</v>
      </c>
      <c r="Q7966">
        <v>2</v>
      </c>
    </row>
    <row r="7967" spans="1:17" x14ac:dyDescent="0.25">
      <c r="A7967" t="s">
        <v>532</v>
      </c>
      <c r="B7967" t="s">
        <v>533</v>
      </c>
      <c r="C7967" t="s">
        <v>534</v>
      </c>
      <c r="D7967" t="s">
        <v>472</v>
      </c>
      <c r="E7967" t="s">
        <v>332</v>
      </c>
      <c r="F7967" t="s">
        <v>348</v>
      </c>
      <c r="G7967" t="s">
        <v>218</v>
      </c>
      <c r="H7967" t="s">
        <v>317</v>
      </c>
      <c r="I7967" t="s">
        <v>318</v>
      </c>
      <c r="K7967" t="s">
        <v>221</v>
      </c>
      <c r="M7967" t="s">
        <v>371</v>
      </c>
      <c r="N7967" t="s">
        <v>425</v>
      </c>
      <c r="O7967" t="s">
        <v>194</v>
      </c>
      <c r="P7967">
        <v>2020</v>
      </c>
      <c r="Q7967">
        <v>0.3</v>
      </c>
    </row>
    <row r="7968" spans="1:17" x14ac:dyDescent="0.25">
      <c r="A7968" t="s">
        <v>532</v>
      </c>
      <c r="B7968" t="s">
        <v>533</v>
      </c>
      <c r="C7968" t="s">
        <v>534</v>
      </c>
      <c r="D7968" t="s">
        <v>472</v>
      </c>
      <c r="E7968" t="s">
        <v>332</v>
      </c>
      <c r="F7968" t="s">
        <v>348</v>
      </c>
      <c r="G7968" t="s">
        <v>218</v>
      </c>
      <c r="H7968" t="s">
        <v>317</v>
      </c>
      <c r="I7968" t="s">
        <v>318</v>
      </c>
      <c r="K7968" t="s">
        <v>221</v>
      </c>
      <c r="M7968" t="s">
        <v>371</v>
      </c>
      <c r="N7968" t="s">
        <v>425</v>
      </c>
      <c r="O7968" t="s">
        <v>264</v>
      </c>
      <c r="P7968">
        <v>2020</v>
      </c>
      <c r="Q7968">
        <v>0.1</v>
      </c>
    </row>
    <row r="7969" spans="1:17" x14ac:dyDescent="0.25">
      <c r="A7969" t="s">
        <v>532</v>
      </c>
      <c r="B7969" t="s">
        <v>533</v>
      </c>
      <c r="C7969" t="s">
        <v>534</v>
      </c>
      <c r="D7969" t="s">
        <v>472</v>
      </c>
      <c r="E7969" t="s">
        <v>332</v>
      </c>
      <c r="F7969" t="s">
        <v>348</v>
      </c>
      <c r="G7969" t="s">
        <v>218</v>
      </c>
      <c r="H7969" t="s">
        <v>317</v>
      </c>
      <c r="I7969" t="s">
        <v>318</v>
      </c>
      <c r="K7969" t="s">
        <v>221</v>
      </c>
      <c r="M7969" t="s">
        <v>371</v>
      </c>
      <c r="N7969" t="s">
        <v>425</v>
      </c>
      <c r="O7969" t="s">
        <v>265</v>
      </c>
      <c r="P7969">
        <v>2020</v>
      </c>
      <c r="Q7969">
        <v>2</v>
      </c>
    </row>
    <row r="7970" spans="1:17" x14ac:dyDescent="0.25">
      <c r="A7970" t="s">
        <v>532</v>
      </c>
      <c r="B7970" t="s">
        <v>533</v>
      </c>
      <c r="C7970" t="s">
        <v>534</v>
      </c>
      <c r="D7970" t="s">
        <v>472</v>
      </c>
      <c r="E7970" t="s">
        <v>332</v>
      </c>
      <c r="F7970" t="s">
        <v>348</v>
      </c>
      <c r="G7970" t="s">
        <v>218</v>
      </c>
      <c r="H7970" t="s">
        <v>317</v>
      </c>
      <c r="I7970" t="s">
        <v>318</v>
      </c>
      <c r="K7970" t="s">
        <v>221</v>
      </c>
      <c r="M7970" t="s">
        <v>371</v>
      </c>
      <c r="N7970" t="s">
        <v>425</v>
      </c>
      <c r="O7970" t="s">
        <v>194</v>
      </c>
      <c r="P7970">
        <v>2030</v>
      </c>
      <c r="Q7970">
        <v>0.3</v>
      </c>
    </row>
    <row r="7971" spans="1:17" x14ac:dyDescent="0.25">
      <c r="A7971" t="s">
        <v>532</v>
      </c>
      <c r="B7971" t="s">
        <v>533</v>
      </c>
      <c r="C7971" t="s">
        <v>534</v>
      </c>
      <c r="D7971" t="s">
        <v>472</v>
      </c>
      <c r="E7971" t="s">
        <v>332</v>
      </c>
      <c r="F7971" t="s">
        <v>348</v>
      </c>
      <c r="G7971" t="s">
        <v>218</v>
      </c>
      <c r="H7971" t="s">
        <v>317</v>
      </c>
      <c r="I7971" t="s">
        <v>318</v>
      </c>
      <c r="K7971" t="s">
        <v>221</v>
      </c>
      <c r="M7971" t="s">
        <v>371</v>
      </c>
      <c r="N7971" t="s">
        <v>425</v>
      </c>
      <c r="O7971" t="s">
        <v>194</v>
      </c>
      <c r="P7971">
        <v>2050</v>
      </c>
      <c r="Q7971">
        <v>0.3</v>
      </c>
    </row>
    <row r="7972" spans="1:17" x14ac:dyDescent="0.25">
      <c r="A7972" t="s">
        <v>532</v>
      </c>
      <c r="B7972" t="s">
        <v>533</v>
      </c>
      <c r="C7972" t="s">
        <v>534</v>
      </c>
      <c r="D7972" t="s">
        <v>472</v>
      </c>
      <c r="E7972" t="s">
        <v>332</v>
      </c>
      <c r="F7972" t="s">
        <v>348</v>
      </c>
      <c r="G7972" t="s">
        <v>218</v>
      </c>
      <c r="H7972" t="s">
        <v>317</v>
      </c>
      <c r="I7972" t="s">
        <v>318</v>
      </c>
      <c r="K7972" t="s">
        <v>221</v>
      </c>
      <c r="M7972" t="s">
        <v>371</v>
      </c>
      <c r="N7972" t="s">
        <v>425</v>
      </c>
      <c r="O7972" t="s">
        <v>264</v>
      </c>
      <c r="P7972">
        <v>2050</v>
      </c>
      <c r="Q7972">
        <v>0.1</v>
      </c>
    </row>
    <row r="7973" spans="1:17" x14ac:dyDescent="0.25">
      <c r="A7973" t="s">
        <v>532</v>
      </c>
      <c r="B7973" t="s">
        <v>533</v>
      </c>
      <c r="C7973" t="s">
        <v>534</v>
      </c>
      <c r="D7973" t="s">
        <v>472</v>
      </c>
      <c r="E7973" t="s">
        <v>332</v>
      </c>
      <c r="F7973" t="s">
        <v>348</v>
      </c>
      <c r="G7973" t="s">
        <v>218</v>
      </c>
      <c r="H7973" t="s">
        <v>317</v>
      </c>
      <c r="I7973" t="s">
        <v>318</v>
      </c>
      <c r="K7973" t="s">
        <v>221</v>
      </c>
      <c r="M7973" t="s">
        <v>371</v>
      </c>
      <c r="N7973" t="s">
        <v>425</v>
      </c>
      <c r="O7973" t="s">
        <v>265</v>
      </c>
      <c r="P7973">
        <v>2050</v>
      </c>
      <c r="Q7973">
        <v>1</v>
      </c>
    </row>
    <row r="7974" spans="1:17" x14ac:dyDescent="0.25">
      <c r="A7974" t="s">
        <v>532</v>
      </c>
      <c r="B7974" t="s">
        <v>533</v>
      </c>
      <c r="C7974" t="s">
        <v>534</v>
      </c>
      <c r="D7974" t="s">
        <v>472</v>
      </c>
      <c r="E7974" t="s">
        <v>332</v>
      </c>
      <c r="F7974" t="s">
        <v>348</v>
      </c>
      <c r="G7974" t="s">
        <v>218</v>
      </c>
      <c r="H7974" t="s">
        <v>229</v>
      </c>
      <c r="I7974" t="s">
        <v>230</v>
      </c>
      <c r="J7974" t="s">
        <v>231</v>
      </c>
      <c r="K7974" t="s">
        <v>191</v>
      </c>
      <c r="M7974" t="s">
        <v>316</v>
      </c>
      <c r="N7974" t="s">
        <v>206</v>
      </c>
      <c r="O7974" t="s">
        <v>194</v>
      </c>
      <c r="P7974">
        <v>2015</v>
      </c>
      <c r="Q7974">
        <v>0.97970000000000002</v>
      </c>
    </row>
    <row r="7975" spans="1:17" x14ac:dyDescent="0.25">
      <c r="A7975" t="s">
        <v>532</v>
      </c>
      <c r="B7975" t="s">
        <v>533</v>
      </c>
      <c r="C7975" t="s">
        <v>534</v>
      </c>
      <c r="D7975" t="s">
        <v>472</v>
      </c>
      <c r="E7975" t="s">
        <v>332</v>
      </c>
      <c r="F7975" t="s">
        <v>348</v>
      </c>
      <c r="G7975" t="s">
        <v>218</v>
      </c>
      <c r="H7975" t="s">
        <v>229</v>
      </c>
      <c r="I7975" t="s">
        <v>230</v>
      </c>
      <c r="J7975" t="s">
        <v>231</v>
      </c>
      <c r="K7975" t="s">
        <v>191</v>
      </c>
      <c r="M7975" t="s">
        <v>316</v>
      </c>
      <c r="N7975" t="s">
        <v>206</v>
      </c>
      <c r="O7975" t="s">
        <v>194</v>
      </c>
      <c r="P7975">
        <v>2020</v>
      </c>
      <c r="Q7975">
        <v>0.97970000000000002</v>
      </c>
    </row>
    <row r="7976" spans="1:17" x14ac:dyDescent="0.25">
      <c r="A7976" t="s">
        <v>532</v>
      </c>
      <c r="B7976" t="s">
        <v>533</v>
      </c>
      <c r="C7976" t="s">
        <v>534</v>
      </c>
      <c r="D7976" t="s">
        <v>472</v>
      </c>
      <c r="E7976" t="s">
        <v>332</v>
      </c>
      <c r="F7976" t="s">
        <v>348</v>
      </c>
      <c r="G7976" t="s">
        <v>218</v>
      </c>
      <c r="H7976" t="s">
        <v>229</v>
      </c>
      <c r="I7976" t="s">
        <v>230</v>
      </c>
      <c r="J7976" t="s">
        <v>231</v>
      </c>
      <c r="K7976" t="s">
        <v>191</v>
      </c>
      <c r="M7976" t="s">
        <v>316</v>
      </c>
      <c r="N7976" t="s">
        <v>206</v>
      </c>
      <c r="O7976" t="s">
        <v>264</v>
      </c>
      <c r="P7976">
        <v>2020</v>
      </c>
      <c r="Q7976">
        <v>0.89849999999999997</v>
      </c>
    </row>
    <row r="7977" spans="1:17" x14ac:dyDescent="0.25">
      <c r="A7977" t="s">
        <v>532</v>
      </c>
      <c r="B7977" t="s">
        <v>533</v>
      </c>
      <c r="C7977" t="s">
        <v>534</v>
      </c>
      <c r="D7977" t="s">
        <v>472</v>
      </c>
      <c r="E7977" t="s">
        <v>332</v>
      </c>
      <c r="F7977" t="s">
        <v>348</v>
      </c>
      <c r="G7977" t="s">
        <v>218</v>
      </c>
      <c r="H7977" t="s">
        <v>229</v>
      </c>
      <c r="I7977" t="s">
        <v>230</v>
      </c>
      <c r="J7977" t="s">
        <v>231</v>
      </c>
      <c r="K7977" t="s">
        <v>191</v>
      </c>
      <c r="M7977" t="s">
        <v>316</v>
      </c>
      <c r="N7977" t="s">
        <v>206</v>
      </c>
      <c r="O7977" t="s">
        <v>265</v>
      </c>
      <c r="P7977">
        <v>2020</v>
      </c>
      <c r="Q7977">
        <v>0.98985000000000001</v>
      </c>
    </row>
    <row r="7978" spans="1:17" x14ac:dyDescent="0.25">
      <c r="A7978" t="s">
        <v>532</v>
      </c>
      <c r="B7978" t="s">
        <v>533</v>
      </c>
      <c r="C7978" t="s">
        <v>534</v>
      </c>
      <c r="D7978" t="s">
        <v>472</v>
      </c>
      <c r="E7978" t="s">
        <v>332</v>
      </c>
      <c r="F7978" t="s">
        <v>348</v>
      </c>
      <c r="G7978" t="s">
        <v>218</v>
      </c>
      <c r="H7978" t="s">
        <v>229</v>
      </c>
      <c r="I7978" t="s">
        <v>230</v>
      </c>
      <c r="J7978" t="s">
        <v>231</v>
      </c>
      <c r="K7978" t="s">
        <v>191</v>
      </c>
      <c r="M7978" t="s">
        <v>316</v>
      </c>
      <c r="N7978" t="s">
        <v>206</v>
      </c>
      <c r="O7978" t="s">
        <v>194</v>
      </c>
      <c r="P7978">
        <v>2030</v>
      </c>
      <c r="Q7978">
        <v>0.97970000000000002</v>
      </c>
    </row>
    <row r="7979" spans="1:17" x14ac:dyDescent="0.25">
      <c r="A7979" t="s">
        <v>532</v>
      </c>
      <c r="B7979" t="s">
        <v>533</v>
      </c>
      <c r="C7979" t="s">
        <v>534</v>
      </c>
      <c r="D7979" t="s">
        <v>472</v>
      </c>
      <c r="E7979" t="s">
        <v>332</v>
      </c>
      <c r="F7979" t="s">
        <v>348</v>
      </c>
      <c r="G7979" t="s">
        <v>218</v>
      </c>
      <c r="H7979" t="s">
        <v>229</v>
      </c>
      <c r="I7979" t="s">
        <v>230</v>
      </c>
      <c r="J7979" t="s">
        <v>231</v>
      </c>
      <c r="K7979" t="s">
        <v>191</v>
      </c>
      <c r="M7979" t="s">
        <v>316</v>
      </c>
      <c r="N7979" t="s">
        <v>206</v>
      </c>
      <c r="O7979" t="s">
        <v>194</v>
      </c>
      <c r="P7979">
        <v>2050</v>
      </c>
      <c r="Q7979">
        <v>0.97970000000000002</v>
      </c>
    </row>
    <row r="7980" spans="1:17" x14ac:dyDescent="0.25">
      <c r="A7980" t="s">
        <v>532</v>
      </c>
      <c r="B7980" t="s">
        <v>533</v>
      </c>
      <c r="C7980" t="s">
        <v>534</v>
      </c>
      <c r="D7980" t="s">
        <v>472</v>
      </c>
      <c r="E7980" t="s">
        <v>332</v>
      </c>
      <c r="F7980" t="s">
        <v>348</v>
      </c>
      <c r="G7980" t="s">
        <v>218</v>
      </c>
      <c r="H7980" t="s">
        <v>229</v>
      </c>
      <c r="I7980" t="s">
        <v>230</v>
      </c>
      <c r="J7980" t="s">
        <v>231</v>
      </c>
      <c r="K7980" t="s">
        <v>191</v>
      </c>
      <c r="M7980" t="s">
        <v>316</v>
      </c>
      <c r="N7980" t="s">
        <v>206</v>
      </c>
      <c r="O7980" t="s">
        <v>264</v>
      </c>
      <c r="P7980">
        <v>2050</v>
      </c>
      <c r="Q7980">
        <v>0.97970000000000002</v>
      </c>
    </row>
    <row r="7981" spans="1:17" x14ac:dyDescent="0.25">
      <c r="A7981" t="s">
        <v>532</v>
      </c>
      <c r="B7981" t="s">
        <v>533</v>
      </c>
      <c r="C7981" t="s">
        <v>534</v>
      </c>
      <c r="D7981" t="s">
        <v>472</v>
      </c>
      <c r="E7981" t="s">
        <v>332</v>
      </c>
      <c r="F7981" t="s">
        <v>348</v>
      </c>
      <c r="G7981" t="s">
        <v>218</v>
      </c>
      <c r="H7981" t="s">
        <v>229</v>
      </c>
      <c r="I7981" t="s">
        <v>230</v>
      </c>
      <c r="J7981" t="s">
        <v>231</v>
      </c>
      <c r="K7981" t="s">
        <v>191</v>
      </c>
      <c r="M7981" t="s">
        <v>316</v>
      </c>
      <c r="N7981" t="s">
        <v>206</v>
      </c>
      <c r="O7981" t="s">
        <v>265</v>
      </c>
      <c r="P7981">
        <v>2050</v>
      </c>
      <c r="Q7981">
        <v>0.98985000000000001</v>
      </c>
    </row>
    <row r="7982" spans="1:17" x14ac:dyDescent="0.25">
      <c r="A7982" t="s">
        <v>532</v>
      </c>
      <c r="B7982" t="s">
        <v>533</v>
      </c>
      <c r="C7982" t="s">
        <v>534</v>
      </c>
      <c r="D7982" t="s">
        <v>472</v>
      </c>
      <c r="E7982" t="s">
        <v>332</v>
      </c>
      <c r="F7982" t="s">
        <v>348</v>
      </c>
      <c r="G7982" t="s">
        <v>233</v>
      </c>
      <c r="H7982" t="s">
        <v>477</v>
      </c>
      <c r="I7982" t="s">
        <v>240</v>
      </c>
      <c r="J7982" t="s">
        <v>288</v>
      </c>
      <c r="K7982" t="s">
        <v>478</v>
      </c>
      <c r="L7982" t="s">
        <v>237</v>
      </c>
      <c r="M7982" t="s">
        <v>537</v>
      </c>
      <c r="O7982" t="s">
        <v>194</v>
      </c>
      <c r="P7982">
        <v>2015</v>
      </c>
      <c r="Q7982">
        <v>0.40931404399999999</v>
      </c>
    </row>
    <row r="7983" spans="1:17" x14ac:dyDescent="0.25">
      <c r="A7983" t="s">
        <v>532</v>
      </c>
      <c r="B7983" t="s">
        <v>533</v>
      </c>
      <c r="C7983" t="s">
        <v>534</v>
      </c>
      <c r="D7983" t="s">
        <v>472</v>
      </c>
      <c r="E7983" t="s">
        <v>332</v>
      </c>
      <c r="F7983" t="s">
        <v>348</v>
      </c>
      <c r="G7983" t="s">
        <v>233</v>
      </c>
      <c r="H7983" t="s">
        <v>477</v>
      </c>
      <c r="I7983" t="s">
        <v>240</v>
      </c>
      <c r="J7983" t="s">
        <v>288</v>
      </c>
      <c r="K7983" t="s">
        <v>478</v>
      </c>
      <c r="L7983" t="s">
        <v>237</v>
      </c>
      <c r="M7983" t="s">
        <v>537</v>
      </c>
      <c r="O7983" t="s">
        <v>194</v>
      </c>
      <c r="P7983">
        <v>2020</v>
      </c>
      <c r="Q7983">
        <v>0.39918301099999998</v>
      </c>
    </row>
    <row r="7984" spans="1:17" x14ac:dyDescent="0.25">
      <c r="A7984" t="s">
        <v>532</v>
      </c>
      <c r="B7984" t="s">
        <v>533</v>
      </c>
      <c r="C7984" t="s">
        <v>534</v>
      </c>
      <c r="D7984" t="s">
        <v>472</v>
      </c>
      <c r="E7984" t="s">
        <v>332</v>
      </c>
      <c r="F7984" t="s">
        <v>348</v>
      </c>
      <c r="G7984" t="s">
        <v>233</v>
      </c>
      <c r="H7984" t="s">
        <v>477</v>
      </c>
      <c r="I7984" t="s">
        <v>240</v>
      </c>
      <c r="J7984" t="s">
        <v>288</v>
      </c>
      <c r="K7984" t="s">
        <v>478</v>
      </c>
      <c r="L7984" t="s">
        <v>237</v>
      </c>
      <c r="M7984" t="s">
        <v>537</v>
      </c>
      <c r="O7984" t="s">
        <v>264</v>
      </c>
      <c r="P7984">
        <v>2020</v>
      </c>
      <c r="Q7984">
        <v>0.34791693699999998</v>
      </c>
    </row>
    <row r="7985" spans="1:17" x14ac:dyDescent="0.25">
      <c r="A7985" t="s">
        <v>532</v>
      </c>
      <c r="B7985" t="s">
        <v>533</v>
      </c>
      <c r="C7985" t="s">
        <v>534</v>
      </c>
      <c r="D7985" t="s">
        <v>472</v>
      </c>
      <c r="E7985" t="s">
        <v>332</v>
      </c>
      <c r="F7985" t="s">
        <v>348</v>
      </c>
      <c r="G7985" t="s">
        <v>233</v>
      </c>
      <c r="H7985" t="s">
        <v>477</v>
      </c>
      <c r="I7985" t="s">
        <v>240</v>
      </c>
      <c r="J7985" t="s">
        <v>288</v>
      </c>
      <c r="K7985" t="s">
        <v>478</v>
      </c>
      <c r="L7985" t="s">
        <v>237</v>
      </c>
      <c r="M7985" t="s">
        <v>537</v>
      </c>
      <c r="O7985" t="s">
        <v>265</v>
      </c>
      <c r="P7985">
        <v>2020</v>
      </c>
      <c r="Q7985">
        <v>0.47071115099999999</v>
      </c>
    </row>
    <row r="7986" spans="1:17" x14ac:dyDescent="0.25">
      <c r="A7986" t="s">
        <v>532</v>
      </c>
      <c r="B7986" t="s">
        <v>533</v>
      </c>
      <c r="C7986" t="s">
        <v>534</v>
      </c>
      <c r="D7986" t="s">
        <v>472</v>
      </c>
      <c r="E7986" t="s">
        <v>332</v>
      </c>
      <c r="F7986" t="s">
        <v>348</v>
      </c>
      <c r="G7986" t="s">
        <v>233</v>
      </c>
      <c r="H7986" t="s">
        <v>477</v>
      </c>
      <c r="I7986" t="s">
        <v>240</v>
      </c>
      <c r="J7986" t="s">
        <v>288</v>
      </c>
      <c r="K7986" t="s">
        <v>478</v>
      </c>
      <c r="L7986" t="s">
        <v>237</v>
      </c>
      <c r="M7986" t="s">
        <v>537</v>
      </c>
      <c r="O7986" t="s">
        <v>194</v>
      </c>
      <c r="P7986">
        <v>2030</v>
      </c>
      <c r="Q7986">
        <v>0.37966700599999997</v>
      </c>
    </row>
    <row r="7987" spans="1:17" x14ac:dyDescent="0.25">
      <c r="A7987" t="s">
        <v>532</v>
      </c>
      <c r="B7987" t="s">
        <v>533</v>
      </c>
      <c r="C7987" t="s">
        <v>534</v>
      </c>
      <c r="D7987" t="s">
        <v>472</v>
      </c>
      <c r="E7987" t="s">
        <v>332</v>
      </c>
      <c r="F7987" t="s">
        <v>348</v>
      </c>
      <c r="G7987" t="s">
        <v>233</v>
      </c>
      <c r="H7987" t="s">
        <v>477</v>
      </c>
      <c r="I7987" t="s">
        <v>240</v>
      </c>
      <c r="J7987" t="s">
        <v>288</v>
      </c>
      <c r="K7987" t="s">
        <v>478</v>
      </c>
      <c r="L7987" t="s">
        <v>237</v>
      </c>
      <c r="M7987" t="s">
        <v>537</v>
      </c>
      <c r="O7987" t="s">
        <v>194</v>
      </c>
      <c r="P7987">
        <v>2050</v>
      </c>
      <c r="Q7987">
        <v>0.34345075200000003</v>
      </c>
    </row>
    <row r="7988" spans="1:17" x14ac:dyDescent="0.25">
      <c r="A7988" t="s">
        <v>532</v>
      </c>
      <c r="B7988" t="s">
        <v>533</v>
      </c>
      <c r="C7988" t="s">
        <v>534</v>
      </c>
      <c r="D7988" t="s">
        <v>472</v>
      </c>
      <c r="E7988" t="s">
        <v>332</v>
      </c>
      <c r="F7988" t="s">
        <v>348</v>
      </c>
      <c r="G7988" t="s">
        <v>233</v>
      </c>
      <c r="H7988" t="s">
        <v>477</v>
      </c>
      <c r="I7988" t="s">
        <v>240</v>
      </c>
      <c r="J7988" t="s">
        <v>288</v>
      </c>
      <c r="K7988" t="s">
        <v>478</v>
      </c>
      <c r="L7988" t="s">
        <v>237</v>
      </c>
      <c r="M7988" t="s">
        <v>537</v>
      </c>
      <c r="O7988" t="s">
        <v>264</v>
      </c>
      <c r="P7988">
        <v>2050</v>
      </c>
      <c r="Q7988">
        <v>0.28475025399999998</v>
      </c>
    </row>
    <row r="7989" spans="1:17" x14ac:dyDescent="0.25">
      <c r="A7989" t="s">
        <v>532</v>
      </c>
      <c r="B7989" t="s">
        <v>533</v>
      </c>
      <c r="C7989" t="s">
        <v>534</v>
      </c>
      <c r="D7989" t="s">
        <v>472</v>
      </c>
      <c r="E7989" t="s">
        <v>332</v>
      </c>
      <c r="F7989" t="s">
        <v>348</v>
      </c>
      <c r="G7989" t="s">
        <v>233</v>
      </c>
      <c r="H7989" t="s">
        <v>477</v>
      </c>
      <c r="I7989" t="s">
        <v>240</v>
      </c>
      <c r="J7989" t="s">
        <v>288</v>
      </c>
      <c r="K7989" t="s">
        <v>478</v>
      </c>
      <c r="L7989" t="s">
        <v>237</v>
      </c>
      <c r="M7989" t="s">
        <v>537</v>
      </c>
      <c r="O7989" t="s">
        <v>265</v>
      </c>
      <c r="P7989">
        <v>2050</v>
      </c>
      <c r="Q7989">
        <v>0.47458375699999999</v>
      </c>
    </row>
    <row r="7990" spans="1:17" x14ac:dyDescent="0.25">
      <c r="A7990" t="s">
        <v>532</v>
      </c>
      <c r="B7990" t="s">
        <v>533</v>
      </c>
      <c r="C7990" t="s">
        <v>534</v>
      </c>
      <c r="D7990" t="s">
        <v>472</v>
      </c>
      <c r="E7990" t="s">
        <v>332</v>
      </c>
      <c r="F7990" t="s">
        <v>348</v>
      </c>
      <c r="G7990" t="s">
        <v>233</v>
      </c>
      <c r="H7990" t="s">
        <v>479</v>
      </c>
      <c r="I7990" t="s">
        <v>240</v>
      </c>
      <c r="J7990" t="s">
        <v>290</v>
      </c>
      <c r="K7990" t="s">
        <v>478</v>
      </c>
      <c r="L7990" t="s">
        <v>237</v>
      </c>
      <c r="M7990" t="s">
        <v>537</v>
      </c>
      <c r="O7990" t="s">
        <v>194</v>
      </c>
      <c r="P7990">
        <v>2015</v>
      </c>
      <c r="Q7990">
        <v>0.29821451799999998</v>
      </c>
    </row>
    <row r="7991" spans="1:17" x14ac:dyDescent="0.25">
      <c r="A7991" t="s">
        <v>532</v>
      </c>
      <c r="B7991" t="s">
        <v>533</v>
      </c>
      <c r="C7991" t="s">
        <v>534</v>
      </c>
      <c r="D7991" t="s">
        <v>472</v>
      </c>
      <c r="E7991" t="s">
        <v>332</v>
      </c>
      <c r="F7991" t="s">
        <v>348</v>
      </c>
      <c r="G7991" t="s">
        <v>233</v>
      </c>
      <c r="H7991" t="s">
        <v>479</v>
      </c>
      <c r="I7991" t="s">
        <v>240</v>
      </c>
      <c r="J7991" t="s">
        <v>290</v>
      </c>
      <c r="K7991" t="s">
        <v>478</v>
      </c>
      <c r="L7991" t="s">
        <v>237</v>
      </c>
      <c r="M7991" t="s">
        <v>537</v>
      </c>
      <c r="O7991" t="s">
        <v>194</v>
      </c>
      <c r="P7991">
        <v>2020</v>
      </c>
      <c r="Q7991">
        <v>0.29083333700000003</v>
      </c>
    </row>
    <row r="7992" spans="1:17" x14ac:dyDescent="0.25">
      <c r="A7992" t="s">
        <v>532</v>
      </c>
      <c r="B7992" t="s">
        <v>533</v>
      </c>
      <c r="C7992" t="s">
        <v>534</v>
      </c>
      <c r="D7992" t="s">
        <v>472</v>
      </c>
      <c r="E7992" t="s">
        <v>332</v>
      </c>
      <c r="F7992" t="s">
        <v>348</v>
      </c>
      <c r="G7992" t="s">
        <v>233</v>
      </c>
      <c r="H7992" t="s">
        <v>479</v>
      </c>
      <c r="I7992" t="s">
        <v>240</v>
      </c>
      <c r="J7992" t="s">
        <v>290</v>
      </c>
      <c r="K7992" t="s">
        <v>478</v>
      </c>
      <c r="L7992" t="s">
        <v>237</v>
      </c>
      <c r="M7992" t="s">
        <v>537</v>
      </c>
      <c r="O7992" t="s">
        <v>264</v>
      </c>
      <c r="P7992">
        <v>2020</v>
      </c>
      <c r="Q7992">
        <v>0.25348233999999997</v>
      </c>
    </row>
    <row r="7993" spans="1:17" x14ac:dyDescent="0.25">
      <c r="A7993" t="s">
        <v>532</v>
      </c>
      <c r="B7993" t="s">
        <v>533</v>
      </c>
      <c r="C7993" t="s">
        <v>534</v>
      </c>
      <c r="D7993" t="s">
        <v>472</v>
      </c>
      <c r="E7993" t="s">
        <v>332</v>
      </c>
      <c r="F7993" t="s">
        <v>348</v>
      </c>
      <c r="G7993" t="s">
        <v>233</v>
      </c>
      <c r="H7993" t="s">
        <v>479</v>
      </c>
      <c r="I7993" t="s">
        <v>240</v>
      </c>
      <c r="J7993" t="s">
        <v>290</v>
      </c>
      <c r="K7993" t="s">
        <v>478</v>
      </c>
      <c r="L7993" t="s">
        <v>237</v>
      </c>
      <c r="M7993" t="s">
        <v>537</v>
      </c>
      <c r="O7993" t="s">
        <v>265</v>
      </c>
      <c r="P7993">
        <v>2020</v>
      </c>
      <c r="Q7993">
        <v>0.34294669500000002</v>
      </c>
    </row>
    <row r="7994" spans="1:17" x14ac:dyDescent="0.25">
      <c r="A7994" t="s">
        <v>532</v>
      </c>
      <c r="B7994" t="s">
        <v>533</v>
      </c>
      <c r="C7994" t="s">
        <v>534</v>
      </c>
      <c r="D7994" t="s">
        <v>472</v>
      </c>
      <c r="E7994" t="s">
        <v>332</v>
      </c>
      <c r="F7994" t="s">
        <v>348</v>
      </c>
      <c r="G7994" t="s">
        <v>233</v>
      </c>
      <c r="H7994" t="s">
        <v>479</v>
      </c>
      <c r="I7994" t="s">
        <v>240</v>
      </c>
      <c r="J7994" t="s">
        <v>290</v>
      </c>
      <c r="K7994" t="s">
        <v>478</v>
      </c>
      <c r="L7994" t="s">
        <v>237</v>
      </c>
      <c r="M7994" t="s">
        <v>537</v>
      </c>
      <c r="O7994" t="s">
        <v>194</v>
      </c>
      <c r="P7994">
        <v>2030</v>
      </c>
      <c r="Q7994">
        <v>0.276614533</v>
      </c>
    </row>
    <row r="7995" spans="1:17" x14ac:dyDescent="0.25">
      <c r="A7995" t="s">
        <v>532</v>
      </c>
      <c r="B7995" t="s">
        <v>533</v>
      </c>
      <c r="C7995" t="s">
        <v>534</v>
      </c>
      <c r="D7995" t="s">
        <v>472</v>
      </c>
      <c r="E7995" t="s">
        <v>332</v>
      </c>
      <c r="F7995" t="s">
        <v>348</v>
      </c>
      <c r="G7995" t="s">
        <v>233</v>
      </c>
      <c r="H7995" t="s">
        <v>479</v>
      </c>
      <c r="I7995" t="s">
        <v>240</v>
      </c>
      <c r="J7995" t="s">
        <v>290</v>
      </c>
      <c r="K7995" t="s">
        <v>478</v>
      </c>
      <c r="L7995" t="s">
        <v>237</v>
      </c>
      <c r="M7995" t="s">
        <v>537</v>
      </c>
      <c r="O7995" t="s">
        <v>194</v>
      </c>
      <c r="P7995">
        <v>2050</v>
      </c>
      <c r="Q7995">
        <v>0.25022840499999999</v>
      </c>
    </row>
    <row r="7996" spans="1:17" x14ac:dyDescent="0.25">
      <c r="A7996" t="s">
        <v>532</v>
      </c>
      <c r="B7996" t="s">
        <v>533</v>
      </c>
      <c r="C7996" t="s">
        <v>534</v>
      </c>
      <c r="D7996" t="s">
        <v>472</v>
      </c>
      <c r="E7996" t="s">
        <v>332</v>
      </c>
      <c r="F7996" t="s">
        <v>348</v>
      </c>
      <c r="G7996" t="s">
        <v>233</v>
      </c>
      <c r="H7996" t="s">
        <v>479</v>
      </c>
      <c r="I7996" t="s">
        <v>240</v>
      </c>
      <c r="J7996" t="s">
        <v>290</v>
      </c>
      <c r="K7996" t="s">
        <v>478</v>
      </c>
      <c r="L7996" t="s">
        <v>237</v>
      </c>
      <c r="M7996" t="s">
        <v>537</v>
      </c>
      <c r="O7996" t="s">
        <v>264</v>
      </c>
      <c r="P7996">
        <v>2050</v>
      </c>
      <c r="Q7996">
        <v>0.2074609</v>
      </c>
    </row>
    <row r="7997" spans="1:17" x14ac:dyDescent="0.25">
      <c r="A7997" t="s">
        <v>532</v>
      </c>
      <c r="B7997" t="s">
        <v>533</v>
      </c>
      <c r="C7997" t="s">
        <v>534</v>
      </c>
      <c r="D7997" t="s">
        <v>472</v>
      </c>
      <c r="E7997" t="s">
        <v>332</v>
      </c>
      <c r="F7997" t="s">
        <v>348</v>
      </c>
      <c r="G7997" t="s">
        <v>233</v>
      </c>
      <c r="H7997" t="s">
        <v>479</v>
      </c>
      <c r="I7997" t="s">
        <v>240</v>
      </c>
      <c r="J7997" t="s">
        <v>290</v>
      </c>
      <c r="K7997" t="s">
        <v>478</v>
      </c>
      <c r="L7997" t="s">
        <v>237</v>
      </c>
      <c r="M7997" t="s">
        <v>537</v>
      </c>
      <c r="O7997" t="s">
        <v>265</v>
      </c>
      <c r="P7997">
        <v>2050</v>
      </c>
      <c r="Q7997">
        <v>0.34576816599999999</v>
      </c>
    </row>
    <row r="7998" spans="1:17" x14ac:dyDescent="0.25">
      <c r="A7998" t="s">
        <v>532</v>
      </c>
      <c r="B7998" t="s">
        <v>533</v>
      </c>
      <c r="C7998" t="s">
        <v>534</v>
      </c>
      <c r="D7998" t="s">
        <v>472</v>
      </c>
      <c r="E7998" t="s">
        <v>332</v>
      </c>
      <c r="F7998" t="s">
        <v>348</v>
      </c>
      <c r="G7998" t="s">
        <v>233</v>
      </c>
      <c r="H7998" t="s">
        <v>480</v>
      </c>
      <c r="I7998" t="s">
        <v>4</v>
      </c>
      <c r="J7998" t="s">
        <v>481</v>
      </c>
      <c r="K7998" t="s">
        <v>482</v>
      </c>
      <c r="L7998" t="s">
        <v>237</v>
      </c>
      <c r="M7998" t="s">
        <v>380</v>
      </c>
      <c r="O7998" t="s">
        <v>194</v>
      </c>
      <c r="P7998">
        <v>2015</v>
      </c>
      <c r="Q7998">
        <v>1.3962086440000001</v>
      </c>
    </row>
    <row r="7999" spans="1:17" x14ac:dyDescent="0.25">
      <c r="A7999" t="s">
        <v>532</v>
      </c>
      <c r="B7999" t="s">
        <v>533</v>
      </c>
      <c r="C7999" t="s">
        <v>534</v>
      </c>
      <c r="D7999" t="s">
        <v>472</v>
      </c>
      <c r="E7999" t="s">
        <v>332</v>
      </c>
      <c r="F7999" t="s">
        <v>348</v>
      </c>
      <c r="G7999" t="s">
        <v>233</v>
      </c>
      <c r="H7999" t="s">
        <v>480</v>
      </c>
      <c r="I7999" t="s">
        <v>4</v>
      </c>
      <c r="J7999" t="s">
        <v>481</v>
      </c>
      <c r="K7999" t="s">
        <v>482</v>
      </c>
      <c r="L7999" t="s">
        <v>237</v>
      </c>
      <c r="M7999" t="s">
        <v>380</v>
      </c>
      <c r="O7999" t="s">
        <v>194</v>
      </c>
      <c r="P7999">
        <v>2020</v>
      </c>
      <c r="Q7999">
        <v>1.529180896</v>
      </c>
    </row>
    <row r="8000" spans="1:17" x14ac:dyDescent="0.25">
      <c r="A8000" t="s">
        <v>532</v>
      </c>
      <c r="B8000" t="s">
        <v>533</v>
      </c>
      <c r="C8000" t="s">
        <v>534</v>
      </c>
      <c r="D8000" t="s">
        <v>472</v>
      </c>
      <c r="E8000" t="s">
        <v>332</v>
      </c>
      <c r="F8000" t="s">
        <v>348</v>
      </c>
      <c r="G8000" t="s">
        <v>233</v>
      </c>
      <c r="H8000" t="s">
        <v>480</v>
      </c>
      <c r="I8000" t="s">
        <v>4</v>
      </c>
      <c r="J8000" t="s">
        <v>481</v>
      </c>
      <c r="K8000" t="s">
        <v>482</v>
      </c>
      <c r="L8000" t="s">
        <v>237</v>
      </c>
      <c r="M8000" t="s">
        <v>380</v>
      </c>
      <c r="O8000" t="s">
        <v>264</v>
      </c>
      <c r="P8000">
        <v>2020</v>
      </c>
      <c r="Q8000">
        <v>1.512672442</v>
      </c>
    </row>
    <row r="8001" spans="1:17" x14ac:dyDescent="0.25">
      <c r="A8001" t="s">
        <v>532</v>
      </c>
      <c r="B8001" t="s">
        <v>533</v>
      </c>
      <c r="C8001" t="s">
        <v>534</v>
      </c>
      <c r="D8001" t="s">
        <v>472</v>
      </c>
      <c r="E8001" t="s">
        <v>332</v>
      </c>
      <c r="F8001" t="s">
        <v>348</v>
      </c>
      <c r="G8001" t="s">
        <v>233</v>
      </c>
      <c r="H8001" t="s">
        <v>480</v>
      </c>
      <c r="I8001" t="s">
        <v>4</v>
      </c>
      <c r="J8001" t="s">
        <v>481</v>
      </c>
      <c r="K8001" t="s">
        <v>482</v>
      </c>
      <c r="L8001" t="s">
        <v>237</v>
      </c>
      <c r="M8001" t="s">
        <v>380</v>
      </c>
      <c r="O8001" t="s">
        <v>265</v>
      </c>
      <c r="P8001">
        <v>2020</v>
      </c>
      <c r="Q8001">
        <v>1.993463414</v>
      </c>
    </row>
    <row r="8002" spans="1:17" x14ac:dyDescent="0.25">
      <c r="A8002" t="s">
        <v>532</v>
      </c>
      <c r="B8002" t="s">
        <v>533</v>
      </c>
      <c r="C8002" t="s">
        <v>534</v>
      </c>
      <c r="D8002" t="s">
        <v>472</v>
      </c>
      <c r="E8002" t="s">
        <v>332</v>
      </c>
      <c r="F8002" t="s">
        <v>348</v>
      </c>
      <c r="G8002" t="s">
        <v>233</v>
      </c>
      <c r="H8002" t="s">
        <v>480</v>
      </c>
      <c r="I8002" t="s">
        <v>4</v>
      </c>
      <c r="J8002" t="s">
        <v>481</v>
      </c>
      <c r="K8002" t="s">
        <v>482</v>
      </c>
      <c r="L8002" t="s">
        <v>237</v>
      </c>
      <c r="M8002" t="s">
        <v>380</v>
      </c>
      <c r="O8002" t="s">
        <v>194</v>
      </c>
      <c r="P8002">
        <v>2030</v>
      </c>
      <c r="Q8002">
        <v>2.2383662379999998</v>
      </c>
    </row>
    <row r="8003" spans="1:17" x14ac:dyDescent="0.25">
      <c r="A8003" t="s">
        <v>532</v>
      </c>
      <c r="B8003" t="s">
        <v>533</v>
      </c>
      <c r="C8003" t="s">
        <v>534</v>
      </c>
      <c r="D8003" t="s">
        <v>472</v>
      </c>
      <c r="E8003" t="s">
        <v>332</v>
      </c>
      <c r="F8003" t="s">
        <v>348</v>
      </c>
      <c r="G8003" t="s">
        <v>233</v>
      </c>
      <c r="H8003" t="s">
        <v>480</v>
      </c>
      <c r="I8003" t="s">
        <v>4</v>
      </c>
      <c r="J8003" t="s">
        <v>481</v>
      </c>
      <c r="K8003" t="s">
        <v>482</v>
      </c>
      <c r="L8003" t="s">
        <v>237</v>
      </c>
      <c r="M8003" t="s">
        <v>380</v>
      </c>
      <c r="O8003" t="s">
        <v>194</v>
      </c>
      <c r="P8003">
        <v>2050</v>
      </c>
      <c r="Q8003">
        <v>2.5929589100000001</v>
      </c>
    </row>
    <row r="8004" spans="1:17" x14ac:dyDescent="0.25">
      <c r="A8004" t="s">
        <v>532</v>
      </c>
      <c r="B8004" t="s">
        <v>533</v>
      </c>
      <c r="C8004" t="s">
        <v>534</v>
      </c>
      <c r="D8004" t="s">
        <v>472</v>
      </c>
      <c r="E8004" t="s">
        <v>332</v>
      </c>
      <c r="F8004" t="s">
        <v>348</v>
      </c>
      <c r="G8004" t="s">
        <v>233</v>
      </c>
      <c r="H8004" t="s">
        <v>480</v>
      </c>
      <c r="I8004" t="s">
        <v>4</v>
      </c>
      <c r="J8004" t="s">
        <v>481</v>
      </c>
      <c r="K8004" t="s">
        <v>482</v>
      </c>
      <c r="L8004" t="s">
        <v>237</v>
      </c>
      <c r="M8004" t="s">
        <v>380</v>
      </c>
      <c r="O8004" t="s">
        <v>264</v>
      </c>
      <c r="P8004">
        <v>2050</v>
      </c>
      <c r="Q8004">
        <v>2.5630435340000002</v>
      </c>
    </row>
    <row r="8005" spans="1:17" x14ac:dyDescent="0.25">
      <c r="A8005" t="s">
        <v>532</v>
      </c>
      <c r="B8005" t="s">
        <v>533</v>
      </c>
      <c r="C8005" t="s">
        <v>534</v>
      </c>
      <c r="D8005" t="s">
        <v>472</v>
      </c>
      <c r="E8005" t="s">
        <v>332</v>
      </c>
      <c r="F8005" t="s">
        <v>348</v>
      </c>
      <c r="G8005" t="s">
        <v>233</v>
      </c>
      <c r="H8005" t="s">
        <v>480</v>
      </c>
      <c r="I8005" t="s">
        <v>4</v>
      </c>
      <c r="J8005" t="s">
        <v>481</v>
      </c>
      <c r="K8005" t="s">
        <v>482</v>
      </c>
      <c r="L8005" t="s">
        <v>237</v>
      </c>
      <c r="M8005" t="s">
        <v>380</v>
      </c>
      <c r="O8005" t="s">
        <v>265</v>
      </c>
      <c r="P8005">
        <v>2050</v>
      </c>
      <c r="Q8005">
        <v>3.3802205719999998</v>
      </c>
    </row>
    <row r="8006" spans="1:17" x14ac:dyDescent="0.25">
      <c r="A8006" t="s">
        <v>532</v>
      </c>
      <c r="B8006" t="s">
        <v>533</v>
      </c>
      <c r="C8006" t="s">
        <v>534</v>
      </c>
      <c r="D8006" t="s">
        <v>472</v>
      </c>
      <c r="E8006" t="s">
        <v>332</v>
      </c>
      <c r="F8006" t="s">
        <v>348</v>
      </c>
      <c r="G8006" t="s">
        <v>233</v>
      </c>
      <c r="H8006" t="s">
        <v>484</v>
      </c>
      <c r="I8006" t="s">
        <v>4</v>
      </c>
      <c r="J8006" t="s">
        <v>485</v>
      </c>
      <c r="K8006" t="s">
        <v>482</v>
      </c>
      <c r="L8006" t="s">
        <v>237</v>
      </c>
      <c r="M8006" t="s">
        <v>380</v>
      </c>
      <c r="O8006" t="s">
        <v>194</v>
      </c>
      <c r="P8006">
        <v>2015</v>
      </c>
      <c r="Q8006">
        <v>1.191232241</v>
      </c>
    </row>
    <row r="8007" spans="1:17" x14ac:dyDescent="0.25">
      <c r="A8007" t="s">
        <v>532</v>
      </c>
      <c r="B8007" t="s">
        <v>533</v>
      </c>
      <c r="C8007" t="s">
        <v>534</v>
      </c>
      <c r="D8007" t="s">
        <v>472</v>
      </c>
      <c r="E8007" t="s">
        <v>332</v>
      </c>
      <c r="F8007" t="s">
        <v>348</v>
      </c>
      <c r="G8007" t="s">
        <v>233</v>
      </c>
      <c r="H8007" t="s">
        <v>484</v>
      </c>
      <c r="I8007" t="s">
        <v>4</v>
      </c>
      <c r="J8007" t="s">
        <v>485</v>
      </c>
      <c r="K8007" t="s">
        <v>482</v>
      </c>
      <c r="L8007" t="s">
        <v>237</v>
      </c>
      <c r="M8007" t="s">
        <v>380</v>
      </c>
      <c r="O8007" t="s">
        <v>194</v>
      </c>
      <c r="P8007">
        <v>2020</v>
      </c>
      <c r="Q8007">
        <v>1.191232241</v>
      </c>
    </row>
    <row r="8008" spans="1:17" x14ac:dyDescent="0.25">
      <c r="A8008" t="s">
        <v>532</v>
      </c>
      <c r="B8008" t="s">
        <v>533</v>
      </c>
      <c r="C8008" t="s">
        <v>534</v>
      </c>
      <c r="D8008" t="s">
        <v>472</v>
      </c>
      <c r="E8008" t="s">
        <v>332</v>
      </c>
      <c r="F8008" t="s">
        <v>348</v>
      </c>
      <c r="G8008" t="s">
        <v>233</v>
      </c>
      <c r="H8008" t="s">
        <v>484</v>
      </c>
      <c r="I8008" t="s">
        <v>4</v>
      </c>
      <c r="J8008" t="s">
        <v>485</v>
      </c>
      <c r="K8008" t="s">
        <v>482</v>
      </c>
      <c r="L8008" t="s">
        <v>237</v>
      </c>
      <c r="M8008" t="s">
        <v>380</v>
      </c>
      <c r="O8008" t="s">
        <v>264</v>
      </c>
      <c r="P8008">
        <v>2020</v>
      </c>
      <c r="Q8008">
        <v>0.82614127100000001</v>
      </c>
    </row>
    <row r="8009" spans="1:17" x14ac:dyDescent="0.25">
      <c r="A8009" t="s">
        <v>532</v>
      </c>
      <c r="B8009" t="s">
        <v>533</v>
      </c>
      <c r="C8009" t="s">
        <v>534</v>
      </c>
      <c r="D8009" t="s">
        <v>472</v>
      </c>
      <c r="E8009" t="s">
        <v>332</v>
      </c>
      <c r="F8009" t="s">
        <v>348</v>
      </c>
      <c r="G8009" t="s">
        <v>233</v>
      </c>
      <c r="H8009" t="s">
        <v>484</v>
      </c>
      <c r="I8009" t="s">
        <v>4</v>
      </c>
      <c r="J8009" t="s">
        <v>485</v>
      </c>
      <c r="K8009" t="s">
        <v>482</v>
      </c>
      <c r="L8009" t="s">
        <v>237</v>
      </c>
      <c r="M8009" t="s">
        <v>380</v>
      </c>
      <c r="O8009" t="s">
        <v>265</v>
      </c>
      <c r="P8009">
        <v>2020</v>
      </c>
      <c r="Q8009">
        <v>1.7158570280000001</v>
      </c>
    </row>
    <row r="8010" spans="1:17" x14ac:dyDescent="0.25">
      <c r="A8010" t="s">
        <v>532</v>
      </c>
      <c r="B8010" t="s">
        <v>533</v>
      </c>
      <c r="C8010" t="s">
        <v>534</v>
      </c>
      <c r="D8010" t="s">
        <v>472</v>
      </c>
      <c r="E8010" t="s">
        <v>332</v>
      </c>
      <c r="F8010" t="s">
        <v>348</v>
      </c>
      <c r="G8010" t="s">
        <v>233</v>
      </c>
      <c r="H8010" t="s">
        <v>484</v>
      </c>
      <c r="I8010" t="s">
        <v>4</v>
      </c>
      <c r="J8010" t="s">
        <v>485</v>
      </c>
      <c r="K8010" t="s">
        <v>482</v>
      </c>
      <c r="L8010" t="s">
        <v>237</v>
      </c>
      <c r="M8010" t="s">
        <v>380</v>
      </c>
      <c r="O8010" t="s">
        <v>194</v>
      </c>
      <c r="P8010">
        <v>2030</v>
      </c>
      <c r="Q8010">
        <v>1.191232241</v>
      </c>
    </row>
    <row r="8011" spans="1:17" x14ac:dyDescent="0.25">
      <c r="A8011" t="s">
        <v>532</v>
      </c>
      <c r="B8011" t="s">
        <v>533</v>
      </c>
      <c r="C8011" t="s">
        <v>534</v>
      </c>
      <c r="D8011" t="s">
        <v>472</v>
      </c>
      <c r="E8011" t="s">
        <v>332</v>
      </c>
      <c r="F8011" t="s">
        <v>348</v>
      </c>
      <c r="G8011" t="s">
        <v>233</v>
      </c>
      <c r="H8011" t="s">
        <v>484</v>
      </c>
      <c r="I8011" t="s">
        <v>4</v>
      </c>
      <c r="J8011" t="s">
        <v>485</v>
      </c>
      <c r="K8011" t="s">
        <v>482</v>
      </c>
      <c r="L8011" t="s">
        <v>237</v>
      </c>
      <c r="M8011" t="s">
        <v>380</v>
      </c>
      <c r="O8011" t="s">
        <v>194</v>
      </c>
      <c r="P8011">
        <v>2050</v>
      </c>
      <c r="Q8011">
        <v>1.191232241</v>
      </c>
    </row>
    <row r="8012" spans="1:17" x14ac:dyDescent="0.25">
      <c r="A8012" t="s">
        <v>532</v>
      </c>
      <c r="B8012" t="s">
        <v>533</v>
      </c>
      <c r="C8012" t="s">
        <v>534</v>
      </c>
      <c r="D8012" t="s">
        <v>472</v>
      </c>
      <c r="E8012" t="s">
        <v>332</v>
      </c>
      <c r="F8012" t="s">
        <v>348</v>
      </c>
      <c r="G8012" t="s">
        <v>233</v>
      </c>
      <c r="H8012" t="s">
        <v>484</v>
      </c>
      <c r="I8012" t="s">
        <v>4</v>
      </c>
      <c r="J8012" t="s">
        <v>485</v>
      </c>
      <c r="K8012" t="s">
        <v>482</v>
      </c>
      <c r="L8012" t="s">
        <v>237</v>
      </c>
      <c r="M8012" t="s">
        <v>380</v>
      </c>
      <c r="O8012" t="s">
        <v>264</v>
      </c>
      <c r="P8012">
        <v>2050</v>
      </c>
      <c r="Q8012">
        <v>0.72831157599999996</v>
      </c>
    </row>
    <row r="8013" spans="1:17" x14ac:dyDescent="0.25">
      <c r="A8013" t="s">
        <v>532</v>
      </c>
      <c r="B8013" t="s">
        <v>533</v>
      </c>
      <c r="C8013" t="s">
        <v>534</v>
      </c>
      <c r="D8013" t="s">
        <v>472</v>
      </c>
      <c r="E8013" t="s">
        <v>332</v>
      </c>
      <c r="F8013" t="s">
        <v>348</v>
      </c>
      <c r="G8013" t="s">
        <v>233</v>
      </c>
      <c r="H8013" t="s">
        <v>484</v>
      </c>
      <c r="I8013" t="s">
        <v>4</v>
      </c>
      <c r="J8013" t="s">
        <v>485</v>
      </c>
      <c r="K8013" t="s">
        <v>482</v>
      </c>
      <c r="L8013" t="s">
        <v>237</v>
      </c>
      <c r="M8013" t="s">
        <v>380</v>
      </c>
      <c r="O8013" t="s">
        <v>265</v>
      </c>
      <c r="P8013">
        <v>2050</v>
      </c>
      <c r="Q8013">
        <v>1.840790873</v>
      </c>
    </row>
    <row r="8014" spans="1:17" x14ac:dyDescent="0.25">
      <c r="A8014" t="s">
        <v>532</v>
      </c>
      <c r="B8014" t="s">
        <v>533</v>
      </c>
      <c r="C8014" t="s">
        <v>534</v>
      </c>
      <c r="D8014" t="s">
        <v>472</v>
      </c>
      <c r="E8014" t="s">
        <v>332</v>
      </c>
      <c r="F8014" t="s">
        <v>348</v>
      </c>
      <c r="G8014" t="s">
        <v>233</v>
      </c>
      <c r="H8014" t="s">
        <v>486</v>
      </c>
      <c r="I8014" t="s">
        <v>234</v>
      </c>
      <c r="J8014" t="s">
        <v>235</v>
      </c>
      <c r="K8014" t="s">
        <v>487</v>
      </c>
      <c r="L8014" t="s">
        <v>237</v>
      </c>
      <c r="O8014" t="s">
        <v>194</v>
      </c>
      <c r="P8014">
        <v>2015</v>
      </c>
      <c r="Q8014">
        <v>33000</v>
      </c>
    </row>
    <row r="8015" spans="1:17" x14ac:dyDescent="0.25">
      <c r="A8015" t="s">
        <v>532</v>
      </c>
      <c r="B8015" t="s">
        <v>533</v>
      </c>
      <c r="C8015" t="s">
        <v>534</v>
      </c>
      <c r="D8015" t="s">
        <v>472</v>
      </c>
      <c r="E8015" t="s">
        <v>332</v>
      </c>
      <c r="F8015" t="s">
        <v>348</v>
      </c>
      <c r="G8015" t="s">
        <v>233</v>
      </c>
      <c r="H8015" t="s">
        <v>486</v>
      </c>
      <c r="I8015" t="s">
        <v>234</v>
      </c>
      <c r="J8015" t="s">
        <v>235</v>
      </c>
      <c r="K8015" t="s">
        <v>487</v>
      </c>
      <c r="L8015" t="s">
        <v>237</v>
      </c>
      <c r="O8015" t="s">
        <v>194</v>
      </c>
      <c r="P8015">
        <v>2020</v>
      </c>
      <c r="Q8015">
        <v>32500</v>
      </c>
    </row>
    <row r="8016" spans="1:17" x14ac:dyDescent="0.25">
      <c r="A8016" t="s">
        <v>532</v>
      </c>
      <c r="B8016" t="s">
        <v>533</v>
      </c>
      <c r="C8016" t="s">
        <v>534</v>
      </c>
      <c r="D8016" t="s">
        <v>472</v>
      </c>
      <c r="E8016" t="s">
        <v>332</v>
      </c>
      <c r="F8016" t="s">
        <v>348</v>
      </c>
      <c r="G8016" t="s">
        <v>233</v>
      </c>
      <c r="H8016" t="s">
        <v>486</v>
      </c>
      <c r="I8016" t="s">
        <v>234</v>
      </c>
      <c r="J8016" t="s">
        <v>235</v>
      </c>
      <c r="K8016" t="s">
        <v>487</v>
      </c>
      <c r="L8016" t="s">
        <v>237</v>
      </c>
      <c r="O8016" t="s">
        <v>264</v>
      </c>
      <c r="P8016">
        <v>2020</v>
      </c>
      <c r="Q8016">
        <v>27800</v>
      </c>
    </row>
    <row r="8017" spans="1:17" x14ac:dyDescent="0.25">
      <c r="A8017" t="s">
        <v>532</v>
      </c>
      <c r="B8017" t="s">
        <v>533</v>
      </c>
      <c r="C8017" t="s">
        <v>534</v>
      </c>
      <c r="D8017" t="s">
        <v>472</v>
      </c>
      <c r="E8017" t="s">
        <v>332</v>
      </c>
      <c r="F8017" t="s">
        <v>348</v>
      </c>
      <c r="G8017" t="s">
        <v>233</v>
      </c>
      <c r="H8017" t="s">
        <v>486</v>
      </c>
      <c r="I8017" t="s">
        <v>234</v>
      </c>
      <c r="J8017" t="s">
        <v>235</v>
      </c>
      <c r="K8017" t="s">
        <v>487</v>
      </c>
      <c r="L8017" t="s">
        <v>237</v>
      </c>
      <c r="O8017" t="s">
        <v>265</v>
      </c>
      <c r="P8017">
        <v>2020</v>
      </c>
      <c r="Q8017">
        <v>37700</v>
      </c>
    </row>
    <row r="8018" spans="1:17" x14ac:dyDescent="0.25">
      <c r="A8018" t="s">
        <v>532</v>
      </c>
      <c r="B8018" t="s">
        <v>533</v>
      </c>
      <c r="C8018" t="s">
        <v>534</v>
      </c>
      <c r="D8018" t="s">
        <v>472</v>
      </c>
      <c r="E8018" t="s">
        <v>332</v>
      </c>
      <c r="F8018" t="s">
        <v>348</v>
      </c>
      <c r="G8018" t="s">
        <v>233</v>
      </c>
      <c r="H8018" t="s">
        <v>486</v>
      </c>
      <c r="I8018" t="s">
        <v>234</v>
      </c>
      <c r="J8018" t="s">
        <v>235</v>
      </c>
      <c r="K8018" t="s">
        <v>487</v>
      </c>
      <c r="L8018" t="s">
        <v>237</v>
      </c>
      <c r="O8018" t="s">
        <v>194</v>
      </c>
      <c r="P8018">
        <v>2030</v>
      </c>
      <c r="Q8018">
        <v>31500</v>
      </c>
    </row>
    <row r="8019" spans="1:17" x14ac:dyDescent="0.25">
      <c r="A8019" t="s">
        <v>532</v>
      </c>
      <c r="B8019" t="s">
        <v>533</v>
      </c>
      <c r="C8019" t="s">
        <v>534</v>
      </c>
      <c r="D8019" t="s">
        <v>472</v>
      </c>
      <c r="E8019" t="s">
        <v>332</v>
      </c>
      <c r="F8019" t="s">
        <v>348</v>
      </c>
      <c r="G8019" t="s">
        <v>233</v>
      </c>
      <c r="H8019" t="s">
        <v>486</v>
      </c>
      <c r="I8019" t="s">
        <v>234</v>
      </c>
      <c r="J8019" t="s">
        <v>235</v>
      </c>
      <c r="K8019" t="s">
        <v>487</v>
      </c>
      <c r="L8019" t="s">
        <v>237</v>
      </c>
      <c r="O8019" t="s">
        <v>194</v>
      </c>
      <c r="P8019">
        <v>2050</v>
      </c>
      <c r="Q8019">
        <v>29600</v>
      </c>
    </row>
    <row r="8020" spans="1:17" x14ac:dyDescent="0.25">
      <c r="A8020" t="s">
        <v>532</v>
      </c>
      <c r="B8020" t="s">
        <v>533</v>
      </c>
      <c r="C8020" t="s">
        <v>534</v>
      </c>
      <c r="D8020" t="s">
        <v>472</v>
      </c>
      <c r="E8020" t="s">
        <v>332</v>
      </c>
      <c r="F8020" t="s">
        <v>348</v>
      </c>
      <c r="G8020" t="s">
        <v>233</v>
      </c>
      <c r="H8020" t="s">
        <v>486</v>
      </c>
      <c r="I8020" t="s">
        <v>234</v>
      </c>
      <c r="J8020" t="s">
        <v>235</v>
      </c>
      <c r="K8020" t="s">
        <v>487</v>
      </c>
      <c r="L8020" t="s">
        <v>237</v>
      </c>
      <c r="O8020" t="s">
        <v>264</v>
      </c>
      <c r="P8020">
        <v>2050</v>
      </c>
      <c r="Q8020">
        <v>22800</v>
      </c>
    </row>
    <row r="8021" spans="1:17" x14ac:dyDescent="0.25">
      <c r="A8021" t="s">
        <v>532</v>
      </c>
      <c r="B8021" t="s">
        <v>533</v>
      </c>
      <c r="C8021" t="s">
        <v>534</v>
      </c>
      <c r="D8021" t="s">
        <v>472</v>
      </c>
      <c r="E8021" t="s">
        <v>332</v>
      </c>
      <c r="F8021" t="s">
        <v>348</v>
      </c>
      <c r="G8021" t="s">
        <v>233</v>
      </c>
      <c r="H8021" t="s">
        <v>486</v>
      </c>
      <c r="I8021" t="s">
        <v>234</v>
      </c>
      <c r="J8021" t="s">
        <v>235</v>
      </c>
      <c r="K8021" t="s">
        <v>487</v>
      </c>
      <c r="L8021" t="s">
        <v>237</v>
      </c>
      <c r="O8021" t="s">
        <v>265</v>
      </c>
      <c r="P8021">
        <v>2050</v>
      </c>
      <c r="Q8021">
        <v>38000</v>
      </c>
    </row>
    <row r="8022" spans="1:17" x14ac:dyDescent="0.25">
      <c r="A8022" t="s">
        <v>532</v>
      </c>
      <c r="B8022" t="s">
        <v>533</v>
      </c>
      <c r="C8022" t="s">
        <v>534</v>
      </c>
      <c r="D8022" t="s">
        <v>472</v>
      </c>
      <c r="E8022" t="s">
        <v>332</v>
      </c>
      <c r="F8022" t="s">
        <v>348</v>
      </c>
      <c r="G8022" t="s">
        <v>233</v>
      </c>
      <c r="H8022" t="s">
        <v>488</v>
      </c>
      <c r="I8022" t="s">
        <v>240</v>
      </c>
      <c r="J8022" t="s">
        <v>235</v>
      </c>
      <c r="K8022" t="s">
        <v>478</v>
      </c>
      <c r="L8022" t="s">
        <v>237</v>
      </c>
      <c r="M8022" t="s">
        <v>537</v>
      </c>
      <c r="O8022" t="s">
        <v>194</v>
      </c>
      <c r="P8022">
        <v>2015</v>
      </c>
      <c r="Q8022">
        <v>0.70752856200000003</v>
      </c>
    </row>
    <row r="8023" spans="1:17" x14ac:dyDescent="0.25">
      <c r="A8023" t="s">
        <v>532</v>
      </c>
      <c r="B8023" t="s">
        <v>533</v>
      </c>
      <c r="C8023" t="s">
        <v>534</v>
      </c>
      <c r="D8023" t="s">
        <v>472</v>
      </c>
      <c r="E8023" t="s">
        <v>332</v>
      </c>
      <c r="F8023" t="s">
        <v>348</v>
      </c>
      <c r="G8023" t="s">
        <v>233</v>
      </c>
      <c r="H8023" t="s">
        <v>488</v>
      </c>
      <c r="I8023" t="s">
        <v>240</v>
      </c>
      <c r="J8023" t="s">
        <v>235</v>
      </c>
      <c r="K8023" t="s">
        <v>478</v>
      </c>
      <c r="L8023" t="s">
        <v>237</v>
      </c>
      <c r="M8023" t="s">
        <v>537</v>
      </c>
      <c r="O8023" t="s">
        <v>194</v>
      </c>
      <c r="P8023">
        <v>2020</v>
      </c>
      <c r="Q8023">
        <v>0.690016348</v>
      </c>
    </row>
    <row r="8024" spans="1:17" x14ac:dyDescent="0.25">
      <c r="A8024" t="s">
        <v>532</v>
      </c>
      <c r="B8024" t="s">
        <v>533</v>
      </c>
      <c r="C8024" t="s">
        <v>534</v>
      </c>
      <c r="D8024" t="s">
        <v>472</v>
      </c>
      <c r="E8024" t="s">
        <v>332</v>
      </c>
      <c r="F8024" t="s">
        <v>348</v>
      </c>
      <c r="G8024" t="s">
        <v>233</v>
      </c>
      <c r="H8024" t="s">
        <v>488</v>
      </c>
      <c r="I8024" t="s">
        <v>240</v>
      </c>
      <c r="J8024" t="s">
        <v>235</v>
      </c>
      <c r="K8024" t="s">
        <v>478</v>
      </c>
      <c r="L8024" t="s">
        <v>237</v>
      </c>
      <c r="M8024" t="s">
        <v>537</v>
      </c>
      <c r="O8024" t="s">
        <v>264</v>
      </c>
      <c r="P8024">
        <v>2020</v>
      </c>
      <c r="Q8024">
        <v>0.60139927800000004</v>
      </c>
    </row>
    <row r="8025" spans="1:17" x14ac:dyDescent="0.25">
      <c r="A8025" t="s">
        <v>532</v>
      </c>
      <c r="B8025" t="s">
        <v>533</v>
      </c>
      <c r="C8025" t="s">
        <v>534</v>
      </c>
      <c r="D8025" t="s">
        <v>472</v>
      </c>
      <c r="E8025" t="s">
        <v>332</v>
      </c>
      <c r="F8025" t="s">
        <v>348</v>
      </c>
      <c r="G8025" t="s">
        <v>233</v>
      </c>
      <c r="H8025" t="s">
        <v>488</v>
      </c>
      <c r="I8025" t="s">
        <v>240</v>
      </c>
      <c r="J8025" t="s">
        <v>235</v>
      </c>
      <c r="K8025" t="s">
        <v>478</v>
      </c>
      <c r="L8025" t="s">
        <v>237</v>
      </c>
      <c r="M8025" t="s">
        <v>537</v>
      </c>
      <c r="O8025" t="s">
        <v>265</v>
      </c>
      <c r="P8025">
        <v>2020</v>
      </c>
      <c r="Q8025">
        <v>0.81365784600000002</v>
      </c>
    </row>
    <row r="8026" spans="1:17" x14ac:dyDescent="0.25">
      <c r="A8026" t="s">
        <v>532</v>
      </c>
      <c r="B8026" t="s">
        <v>533</v>
      </c>
      <c r="C8026" t="s">
        <v>534</v>
      </c>
      <c r="D8026" t="s">
        <v>472</v>
      </c>
      <c r="E8026" t="s">
        <v>332</v>
      </c>
      <c r="F8026" t="s">
        <v>348</v>
      </c>
      <c r="G8026" t="s">
        <v>233</v>
      </c>
      <c r="H8026" t="s">
        <v>488</v>
      </c>
      <c r="I8026" t="s">
        <v>240</v>
      </c>
      <c r="J8026" t="s">
        <v>235</v>
      </c>
      <c r="K8026" t="s">
        <v>478</v>
      </c>
      <c r="L8026" t="s">
        <v>237</v>
      </c>
      <c r="M8026" t="s">
        <v>537</v>
      </c>
      <c r="O8026" t="s">
        <v>194</v>
      </c>
      <c r="P8026">
        <v>2030</v>
      </c>
      <c r="Q8026">
        <v>0.65628153899999997</v>
      </c>
    </row>
    <row r="8027" spans="1:17" x14ac:dyDescent="0.25">
      <c r="A8027" t="s">
        <v>532</v>
      </c>
      <c r="B8027" t="s">
        <v>533</v>
      </c>
      <c r="C8027" t="s">
        <v>534</v>
      </c>
      <c r="D8027" t="s">
        <v>472</v>
      </c>
      <c r="E8027" t="s">
        <v>332</v>
      </c>
      <c r="F8027" t="s">
        <v>348</v>
      </c>
      <c r="G8027" t="s">
        <v>233</v>
      </c>
      <c r="H8027" t="s">
        <v>488</v>
      </c>
      <c r="I8027" t="s">
        <v>240</v>
      </c>
      <c r="J8027" t="s">
        <v>235</v>
      </c>
      <c r="K8027" t="s">
        <v>478</v>
      </c>
      <c r="L8027" t="s">
        <v>237</v>
      </c>
      <c r="M8027" t="s">
        <v>537</v>
      </c>
      <c r="O8027" t="s">
        <v>194</v>
      </c>
      <c r="P8027">
        <v>2050</v>
      </c>
      <c r="Q8027">
        <v>0.59367915800000004</v>
      </c>
    </row>
    <row r="8028" spans="1:17" x14ac:dyDescent="0.25">
      <c r="A8028" t="s">
        <v>532</v>
      </c>
      <c r="B8028" t="s">
        <v>533</v>
      </c>
      <c r="C8028" t="s">
        <v>534</v>
      </c>
      <c r="D8028" t="s">
        <v>472</v>
      </c>
      <c r="E8028" t="s">
        <v>332</v>
      </c>
      <c r="F8028" t="s">
        <v>348</v>
      </c>
      <c r="G8028" t="s">
        <v>233</v>
      </c>
      <c r="H8028" t="s">
        <v>488</v>
      </c>
      <c r="I8028" t="s">
        <v>240</v>
      </c>
      <c r="J8028" t="s">
        <v>235</v>
      </c>
      <c r="K8028" t="s">
        <v>478</v>
      </c>
      <c r="L8028" t="s">
        <v>237</v>
      </c>
      <c r="M8028" t="s">
        <v>537</v>
      </c>
      <c r="O8028" t="s">
        <v>264</v>
      </c>
      <c r="P8028">
        <v>2050</v>
      </c>
      <c r="Q8028">
        <v>0.49221115399999998</v>
      </c>
    </row>
    <row r="8029" spans="1:17" x14ac:dyDescent="0.25">
      <c r="A8029" t="s">
        <v>532</v>
      </c>
      <c r="B8029" t="s">
        <v>533</v>
      </c>
      <c r="C8029" t="s">
        <v>534</v>
      </c>
      <c r="D8029" t="s">
        <v>472</v>
      </c>
      <c r="E8029" t="s">
        <v>332</v>
      </c>
      <c r="F8029" t="s">
        <v>348</v>
      </c>
      <c r="G8029" t="s">
        <v>233</v>
      </c>
      <c r="H8029" t="s">
        <v>488</v>
      </c>
      <c r="I8029" t="s">
        <v>240</v>
      </c>
      <c r="J8029" t="s">
        <v>235</v>
      </c>
      <c r="K8029" t="s">
        <v>478</v>
      </c>
      <c r="L8029" t="s">
        <v>237</v>
      </c>
      <c r="M8029" t="s">
        <v>537</v>
      </c>
      <c r="O8029" t="s">
        <v>265</v>
      </c>
      <c r="P8029">
        <v>2050</v>
      </c>
      <c r="Q8029">
        <v>0.82035192300000004</v>
      </c>
    </row>
    <row r="8030" spans="1:17" x14ac:dyDescent="0.25">
      <c r="A8030" t="s">
        <v>532</v>
      </c>
      <c r="B8030" t="s">
        <v>533</v>
      </c>
      <c r="C8030" t="s">
        <v>534</v>
      </c>
      <c r="D8030" t="s">
        <v>472</v>
      </c>
      <c r="E8030" t="s">
        <v>332</v>
      </c>
      <c r="F8030" t="s">
        <v>348</v>
      </c>
      <c r="G8030" t="s">
        <v>233</v>
      </c>
      <c r="H8030" t="s">
        <v>489</v>
      </c>
      <c r="I8030" t="s">
        <v>4</v>
      </c>
      <c r="J8030" t="s">
        <v>235</v>
      </c>
      <c r="K8030" t="s">
        <v>482</v>
      </c>
      <c r="L8030" t="s">
        <v>237</v>
      </c>
      <c r="M8030" t="s">
        <v>380</v>
      </c>
      <c r="O8030" t="s">
        <v>194</v>
      </c>
      <c r="P8030">
        <v>2015</v>
      </c>
      <c r="Q8030">
        <v>2.5874408849999999</v>
      </c>
    </row>
    <row r="8031" spans="1:17" x14ac:dyDescent="0.25">
      <c r="A8031" t="s">
        <v>532</v>
      </c>
      <c r="B8031" t="s">
        <v>533</v>
      </c>
      <c r="C8031" t="s">
        <v>534</v>
      </c>
      <c r="D8031" t="s">
        <v>472</v>
      </c>
      <c r="E8031" t="s">
        <v>332</v>
      </c>
      <c r="F8031" t="s">
        <v>348</v>
      </c>
      <c r="G8031" t="s">
        <v>233</v>
      </c>
      <c r="H8031" t="s">
        <v>489</v>
      </c>
      <c r="I8031" t="s">
        <v>4</v>
      </c>
      <c r="J8031" t="s">
        <v>235</v>
      </c>
      <c r="K8031" t="s">
        <v>482</v>
      </c>
      <c r="L8031" t="s">
        <v>237</v>
      </c>
      <c r="M8031" t="s">
        <v>380</v>
      </c>
      <c r="O8031" t="s">
        <v>194</v>
      </c>
      <c r="P8031">
        <v>2020</v>
      </c>
      <c r="Q8031">
        <v>2.7204131359999999</v>
      </c>
    </row>
    <row r="8032" spans="1:17" x14ac:dyDescent="0.25">
      <c r="A8032" t="s">
        <v>532</v>
      </c>
      <c r="B8032" t="s">
        <v>533</v>
      </c>
      <c r="C8032" t="s">
        <v>534</v>
      </c>
      <c r="D8032" t="s">
        <v>472</v>
      </c>
      <c r="E8032" t="s">
        <v>332</v>
      </c>
      <c r="F8032" t="s">
        <v>348</v>
      </c>
      <c r="G8032" t="s">
        <v>233</v>
      </c>
      <c r="H8032" t="s">
        <v>489</v>
      </c>
      <c r="I8032" t="s">
        <v>4</v>
      </c>
      <c r="J8032" t="s">
        <v>235</v>
      </c>
      <c r="K8032" t="s">
        <v>482</v>
      </c>
      <c r="L8032" t="s">
        <v>237</v>
      </c>
      <c r="M8032" t="s">
        <v>380</v>
      </c>
      <c r="O8032" t="s">
        <v>264</v>
      </c>
      <c r="P8032">
        <v>2020</v>
      </c>
      <c r="Q8032">
        <v>2.338813713</v>
      </c>
    </row>
    <row r="8033" spans="1:17" x14ac:dyDescent="0.25">
      <c r="A8033" t="s">
        <v>532</v>
      </c>
      <c r="B8033" t="s">
        <v>533</v>
      </c>
      <c r="C8033" t="s">
        <v>534</v>
      </c>
      <c r="D8033" t="s">
        <v>472</v>
      </c>
      <c r="E8033" t="s">
        <v>332</v>
      </c>
      <c r="F8033" t="s">
        <v>348</v>
      </c>
      <c r="G8033" t="s">
        <v>233</v>
      </c>
      <c r="H8033" t="s">
        <v>489</v>
      </c>
      <c r="I8033" t="s">
        <v>4</v>
      </c>
      <c r="J8033" t="s">
        <v>235</v>
      </c>
      <c r="K8033" t="s">
        <v>482</v>
      </c>
      <c r="L8033" t="s">
        <v>237</v>
      </c>
      <c r="M8033" t="s">
        <v>380</v>
      </c>
      <c r="O8033" t="s">
        <v>265</v>
      </c>
      <c r="P8033">
        <v>2020</v>
      </c>
      <c r="Q8033">
        <v>3.7093204420000001</v>
      </c>
    </row>
    <row r="8034" spans="1:17" x14ac:dyDescent="0.25">
      <c r="A8034" t="s">
        <v>532</v>
      </c>
      <c r="B8034" t="s">
        <v>533</v>
      </c>
      <c r="C8034" t="s">
        <v>534</v>
      </c>
      <c r="D8034" t="s">
        <v>472</v>
      </c>
      <c r="E8034" t="s">
        <v>332</v>
      </c>
      <c r="F8034" t="s">
        <v>348</v>
      </c>
      <c r="G8034" t="s">
        <v>233</v>
      </c>
      <c r="H8034" t="s">
        <v>489</v>
      </c>
      <c r="I8034" t="s">
        <v>4</v>
      </c>
      <c r="J8034" t="s">
        <v>235</v>
      </c>
      <c r="K8034" t="s">
        <v>482</v>
      </c>
      <c r="L8034" t="s">
        <v>237</v>
      </c>
      <c r="M8034" t="s">
        <v>380</v>
      </c>
      <c r="O8034" t="s">
        <v>194</v>
      </c>
      <c r="P8034">
        <v>2030</v>
      </c>
      <c r="Q8034">
        <v>3.429598479</v>
      </c>
    </row>
    <row r="8035" spans="1:17" x14ac:dyDescent="0.25">
      <c r="A8035" t="s">
        <v>532</v>
      </c>
      <c r="B8035" t="s">
        <v>533</v>
      </c>
      <c r="C8035" t="s">
        <v>534</v>
      </c>
      <c r="D8035" t="s">
        <v>472</v>
      </c>
      <c r="E8035" t="s">
        <v>332</v>
      </c>
      <c r="F8035" t="s">
        <v>348</v>
      </c>
      <c r="G8035" t="s">
        <v>233</v>
      </c>
      <c r="H8035" t="s">
        <v>489</v>
      </c>
      <c r="I8035" t="s">
        <v>4</v>
      </c>
      <c r="J8035" t="s">
        <v>235</v>
      </c>
      <c r="K8035" t="s">
        <v>482</v>
      </c>
      <c r="L8035" t="s">
        <v>237</v>
      </c>
      <c r="M8035" t="s">
        <v>380</v>
      </c>
      <c r="O8035" t="s">
        <v>194</v>
      </c>
      <c r="P8035">
        <v>2050</v>
      </c>
      <c r="Q8035">
        <v>3.7841911509999999</v>
      </c>
    </row>
    <row r="8036" spans="1:17" x14ac:dyDescent="0.25">
      <c r="A8036" t="s">
        <v>532</v>
      </c>
      <c r="B8036" t="s">
        <v>533</v>
      </c>
      <c r="C8036" t="s">
        <v>534</v>
      </c>
      <c r="D8036" t="s">
        <v>472</v>
      </c>
      <c r="E8036" t="s">
        <v>332</v>
      </c>
      <c r="F8036" t="s">
        <v>348</v>
      </c>
      <c r="G8036" t="s">
        <v>233</v>
      </c>
      <c r="H8036" t="s">
        <v>489</v>
      </c>
      <c r="I8036" t="s">
        <v>4</v>
      </c>
      <c r="J8036" t="s">
        <v>235</v>
      </c>
      <c r="K8036" t="s">
        <v>482</v>
      </c>
      <c r="L8036" t="s">
        <v>237</v>
      </c>
      <c r="M8036" t="s">
        <v>380</v>
      </c>
      <c r="O8036" t="s">
        <v>264</v>
      </c>
      <c r="P8036">
        <v>2050</v>
      </c>
      <c r="Q8036">
        <v>3.29135511</v>
      </c>
    </row>
    <row r="8037" spans="1:17" x14ac:dyDescent="0.25">
      <c r="A8037" t="s">
        <v>532</v>
      </c>
      <c r="B8037" t="s">
        <v>533</v>
      </c>
      <c r="C8037" t="s">
        <v>534</v>
      </c>
      <c r="D8037" t="s">
        <v>472</v>
      </c>
      <c r="E8037" t="s">
        <v>332</v>
      </c>
      <c r="F8037" t="s">
        <v>348</v>
      </c>
      <c r="G8037" t="s">
        <v>233</v>
      </c>
      <c r="H8037" t="s">
        <v>489</v>
      </c>
      <c r="I8037" t="s">
        <v>4</v>
      </c>
      <c r="J8037" t="s">
        <v>235</v>
      </c>
      <c r="K8037" t="s">
        <v>482</v>
      </c>
      <c r="L8037" t="s">
        <v>237</v>
      </c>
      <c r="M8037" t="s">
        <v>380</v>
      </c>
      <c r="O8037" t="s">
        <v>265</v>
      </c>
      <c r="P8037">
        <v>2050</v>
      </c>
      <c r="Q8037">
        <v>5.2210114440000002</v>
      </c>
    </row>
    <row r="8038" spans="1:17" x14ac:dyDescent="0.25">
      <c r="A8038" t="s">
        <v>532</v>
      </c>
      <c r="B8038" t="s">
        <v>533</v>
      </c>
      <c r="C8038" t="s">
        <v>534</v>
      </c>
      <c r="D8038" t="s">
        <v>472</v>
      </c>
      <c r="E8038" t="s">
        <v>332</v>
      </c>
      <c r="F8038" t="s">
        <v>348</v>
      </c>
      <c r="G8038" t="s">
        <v>243</v>
      </c>
      <c r="H8038" t="s">
        <v>356</v>
      </c>
      <c r="I8038" t="s">
        <v>298</v>
      </c>
      <c r="K8038" t="s">
        <v>78</v>
      </c>
      <c r="N8038" t="s">
        <v>206</v>
      </c>
      <c r="O8038" t="s">
        <v>194</v>
      </c>
      <c r="P8038">
        <v>2015</v>
      </c>
      <c r="Q8038">
        <v>0.5</v>
      </c>
    </row>
    <row r="8039" spans="1:17" x14ac:dyDescent="0.25">
      <c r="A8039" t="s">
        <v>532</v>
      </c>
      <c r="B8039" t="s">
        <v>533</v>
      </c>
      <c r="C8039" t="s">
        <v>534</v>
      </c>
      <c r="D8039" t="s">
        <v>472</v>
      </c>
      <c r="E8039" t="s">
        <v>332</v>
      </c>
      <c r="F8039" t="s">
        <v>348</v>
      </c>
      <c r="G8039" t="s">
        <v>243</v>
      </c>
      <c r="H8039" t="s">
        <v>356</v>
      </c>
      <c r="I8039" t="s">
        <v>298</v>
      </c>
      <c r="K8039" t="s">
        <v>78</v>
      </c>
      <c r="N8039" t="s">
        <v>206</v>
      </c>
      <c r="O8039" t="s">
        <v>194</v>
      </c>
      <c r="P8039">
        <v>2020</v>
      </c>
      <c r="Q8039">
        <v>0.5</v>
      </c>
    </row>
    <row r="8040" spans="1:17" x14ac:dyDescent="0.25">
      <c r="A8040" t="s">
        <v>532</v>
      </c>
      <c r="B8040" t="s">
        <v>533</v>
      </c>
      <c r="C8040" t="s">
        <v>534</v>
      </c>
      <c r="D8040" t="s">
        <v>472</v>
      </c>
      <c r="E8040" t="s">
        <v>332</v>
      </c>
      <c r="F8040" t="s">
        <v>348</v>
      </c>
      <c r="G8040" t="s">
        <v>243</v>
      </c>
      <c r="H8040" t="s">
        <v>356</v>
      </c>
      <c r="I8040" t="s">
        <v>298</v>
      </c>
      <c r="K8040" t="s">
        <v>78</v>
      </c>
      <c r="N8040" t="s">
        <v>206</v>
      </c>
      <c r="O8040" t="s">
        <v>264</v>
      </c>
      <c r="P8040">
        <v>2020</v>
      </c>
      <c r="Q8040">
        <v>0.5</v>
      </c>
    </row>
    <row r="8041" spans="1:17" x14ac:dyDescent="0.25">
      <c r="A8041" t="s">
        <v>532</v>
      </c>
      <c r="B8041" t="s">
        <v>533</v>
      </c>
      <c r="C8041" t="s">
        <v>534</v>
      </c>
      <c r="D8041" t="s">
        <v>472</v>
      </c>
      <c r="E8041" t="s">
        <v>332</v>
      </c>
      <c r="F8041" t="s">
        <v>348</v>
      </c>
      <c r="G8041" t="s">
        <v>243</v>
      </c>
      <c r="H8041" t="s">
        <v>356</v>
      </c>
      <c r="I8041" t="s">
        <v>298</v>
      </c>
      <c r="K8041" t="s">
        <v>78</v>
      </c>
      <c r="N8041" t="s">
        <v>206</v>
      </c>
      <c r="O8041" t="s">
        <v>265</v>
      </c>
      <c r="P8041">
        <v>2020</v>
      </c>
      <c r="Q8041">
        <v>0.5</v>
      </c>
    </row>
    <row r="8042" spans="1:17" x14ac:dyDescent="0.25">
      <c r="A8042" t="s">
        <v>532</v>
      </c>
      <c r="B8042" t="s">
        <v>533</v>
      </c>
      <c r="C8042" t="s">
        <v>534</v>
      </c>
      <c r="D8042" t="s">
        <v>472</v>
      </c>
      <c r="E8042" t="s">
        <v>332</v>
      </c>
      <c r="F8042" t="s">
        <v>348</v>
      </c>
      <c r="G8042" t="s">
        <v>243</v>
      </c>
      <c r="H8042" t="s">
        <v>356</v>
      </c>
      <c r="I8042" t="s">
        <v>298</v>
      </c>
      <c r="K8042" t="s">
        <v>78</v>
      </c>
      <c r="N8042" t="s">
        <v>206</v>
      </c>
      <c r="O8042" t="s">
        <v>194</v>
      </c>
      <c r="P8042">
        <v>2030</v>
      </c>
      <c r="Q8042">
        <v>0.5</v>
      </c>
    </row>
    <row r="8043" spans="1:17" x14ac:dyDescent="0.25">
      <c r="A8043" t="s">
        <v>532</v>
      </c>
      <c r="B8043" t="s">
        <v>533</v>
      </c>
      <c r="C8043" t="s">
        <v>534</v>
      </c>
      <c r="D8043" t="s">
        <v>472</v>
      </c>
      <c r="E8043" t="s">
        <v>332</v>
      </c>
      <c r="F8043" t="s">
        <v>348</v>
      </c>
      <c r="G8043" t="s">
        <v>243</v>
      </c>
      <c r="H8043" t="s">
        <v>356</v>
      </c>
      <c r="I8043" t="s">
        <v>298</v>
      </c>
      <c r="K8043" t="s">
        <v>78</v>
      </c>
      <c r="N8043" t="s">
        <v>206</v>
      </c>
      <c r="O8043" t="s">
        <v>194</v>
      </c>
      <c r="P8043">
        <v>2050</v>
      </c>
      <c r="Q8043">
        <v>0.5</v>
      </c>
    </row>
    <row r="8044" spans="1:17" x14ac:dyDescent="0.25">
      <c r="A8044" t="s">
        <v>532</v>
      </c>
      <c r="B8044" t="s">
        <v>533</v>
      </c>
      <c r="C8044" t="s">
        <v>534</v>
      </c>
      <c r="D8044" t="s">
        <v>472</v>
      </c>
      <c r="E8044" t="s">
        <v>332</v>
      </c>
      <c r="F8044" t="s">
        <v>348</v>
      </c>
      <c r="G8044" t="s">
        <v>243</v>
      </c>
      <c r="H8044" t="s">
        <v>356</v>
      </c>
      <c r="I8044" t="s">
        <v>298</v>
      </c>
      <c r="K8044" t="s">
        <v>78</v>
      </c>
      <c r="N8044" t="s">
        <v>206</v>
      </c>
      <c r="O8044" t="s">
        <v>264</v>
      </c>
      <c r="P8044">
        <v>2050</v>
      </c>
      <c r="Q8044">
        <v>0.5</v>
      </c>
    </row>
    <row r="8045" spans="1:17" x14ac:dyDescent="0.25">
      <c r="A8045" t="s">
        <v>532</v>
      </c>
      <c r="B8045" t="s">
        <v>533</v>
      </c>
      <c r="C8045" t="s">
        <v>534</v>
      </c>
      <c r="D8045" t="s">
        <v>472</v>
      </c>
      <c r="E8045" t="s">
        <v>332</v>
      </c>
      <c r="F8045" t="s">
        <v>348</v>
      </c>
      <c r="G8045" t="s">
        <v>243</v>
      </c>
      <c r="H8045" t="s">
        <v>356</v>
      </c>
      <c r="I8045" t="s">
        <v>298</v>
      </c>
      <c r="K8045" t="s">
        <v>78</v>
      </c>
      <c r="N8045" t="s">
        <v>206</v>
      </c>
      <c r="O8045" t="s">
        <v>265</v>
      </c>
      <c r="P8045">
        <v>2050</v>
      </c>
      <c r="Q8045">
        <v>0.5</v>
      </c>
    </row>
    <row r="8046" spans="1:17" x14ac:dyDescent="0.25">
      <c r="A8046" t="s">
        <v>532</v>
      </c>
      <c r="B8046" t="s">
        <v>533</v>
      </c>
      <c r="C8046" t="s">
        <v>534</v>
      </c>
      <c r="D8046" t="s">
        <v>472</v>
      </c>
      <c r="E8046" t="s">
        <v>332</v>
      </c>
      <c r="F8046" t="s">
        <v>348</v>
      </c>
      <c r="G8046" t="s">
        <v>243</v>
      </c>
      <c r="H8046" t="s">
        <v>244</v>
      </c>
      <c r="I8046" t="s">
        <v>245</v>
      </c>
      <c r="J8046" t="s">
        <v>246</v>
      </c>
      <c r="K8046" t="s">
        <v>191</v>
      </c>
      <c r="M8046" t="s">
        <v>192</v>
      </c>
      <c r="N8046" t="s">
        <v>206</v>
      </c>
      <c r="O8046" t="s">
        <v>194</v>
      </c>
      <c r="P8046">
        <v>2015</v>
      </c>
      <c r="Q8046">
        <v>0.2</v>
      </c>
    </row>
    <row r="8047" spans="1:17" x14ac:dyDescent="0.25">
      <c r="A8047" t="s">
        <v>532</v>
      </c>
      <c r="B8047" t="s">
        <v>533</v>
      </c>
      <c r="C8047" t="s">
        <v>534</v>
      </c>
      <c r="D8047" t="s">
        <v>472</v>
      </c>
      <c r="E8047" t="s">
        <v>332</v>
      </c>
      <c r="F8047" t="s">
        <v>348</v>
      </c>
      <c r="G8047" t="s">
        <v>243</v>
      </c>
      <c r="H8047" t="s">
        <v>244</v>
      </c>
      <c r="I8047" t="s">
        <v>245</v>
      </c>
      <c r="J8047" t="s">
        <v>246</v>
      </c>
      <c r="K8047" t="s">
        <v>191</v>
      </c>
      <c r="M8047" t="s">
        <v>192</v>
      </c>
      <c r="N8047" t="s">
        <v>206</v>
      </c>
      <c r="O8047" t="s">
        <v>194</v>
      </c>
      <c r="P8047">
        <v>2020</v>
      </c>
      <c r="Q8047">
        <v>0.2</v>
      </c>
    </row>
    <row r="8048" spans="1:17" x14ac:dyDescent="0.25">
      <c r="A8048" t="s">
        <v>532</v>
      </c>
      <c r="B8048" t="s">
        <v>533</v>
      </c>
      <c r="C8048" t="s">
        <v>534</v>
      </c>
      <c r="D8048" t="s">
        <v>472</v>
      </c>
      <c r="E8048" t="s">
        <v>332</v>
      </c>
      <c r="F8048" t="s">
        <v>348</v>
      </c>
      <c r="G8048" t="s">
        <v>243</v>
      </c>
      <c r="H8048" t="s">
        <v>244</v>
      </c>
      <c r="I8048" t="s">
        <v>245</v>
      </c>
      <c r="J8048" t="s">
        <v>246</v>
      </c>
      <c r="K8048" t="s">
        <v>191</v>
      </c>
      <c r="M8048" t="s">
        <v>192</v>
      </c>
      <c r="N8048" t="s">
        <v>206</v>
      </c>
      <c r="O8048" t="s">
        <v>264</v>
      </c>
      <c r="P8048">
        <v>2020</v>
      </c>
      <c r="Q8048">
        <v>0.2</v>
      </c>
    </row>
    <row r="8049" spans="1:17" x14ac:dyDescent="0.25">
      <c r="A8049" t="s">
        <v>532</v>
      </c>
      <c r="B8049" t="s">
        <v>533</v>
      </c>
      <c r="C8049" t="s">
        <v>534</v>
      </c>
      <c r="D8049" t="s">
        <v>472</v>
      </c>
      <c r="E8049" t="s">
        <v>332</v>
      </c>
      <c r="F8049" t="s">
        <v>348</v>
      </c>
      <c r="G8049" t="s">
        <v>243</v>
      </c>
      <c r="H8049" t="s">
        <v>244</v>
      </c>
      <c r="I8049" t="s">
        <v>245</v>
      </c>
      <c r="J8049" t="s">
        <v>246</v>
      </c>
      <c r="K8049" t="s">
        <v>191</v>
      </c>
      <c r="M8049" t="s">
        <v>192</v>
      </c>
      <c r="N8049" t="s">
        <v>206</v>
      </c>
      <c r="O8049" t="s">
        <v>265</v>
      </c>
      <c r="P8049">
        <v>2020</v>
      </c>
      <c r="Q8049">
        <v>0.2</v>
      </c>
    </row>
    <row r="8050" spans="1:17" x14ac:dyDescent="0.25">
      <c r="A8050" t="s">
        <v>532</v>
      </c>
      <c r="B8050" t="s">
        <v>533</v>
      </c>
      <c r="C8050" t="s">
        <v>534</v>
      </c>
      <c r="D8050" t="s">
        <v>472</v>
      </c>
      <c r="E8050" t="s">
        <v>332</v>
      </c>
      <c r="F8050" t="s">
        <v>348</v>
      </c>
      <c r="G8050" t="s">
        <v>243</v>
      </c>
      <c r="H8050" t="s">
        <v>244</v>
      </c>
      <c r="I8050" t="s">
        <v>245</v>
      </c>
      <c r="J8050" t="s">
        <v>246</v>
      </c>
      <c r="K8050" t="s">
        <v>191</v>
      </c>
      <c r="M8050" t="s">
        <v>192</v>
      </c>
      <c r="N8050" t="s">
        <v>206</v>
      </c>
      <c r="O8050" t="s">
        <v>194</v>
      </c>
      <c r="P8050">
        <v>2030</v>
      </c>
      <c r="Q8050">
        <v>0.2</v>
      </c>
    </row>
    <row r="8051" spans="1:17" x14ac:dyDescent="0.25">
      <c r="A8051" t="s">
        <v>532</v>
      </c>
      <c r="B8051" t="s">
        <v>533</v>
      </c>
      <c r="C8051" t="s">
        <v>534</v>
      </c>
      <c r="D8051" t="s">
        <v>472</v>
      </c>
      <c r="E8051" t="s">
        <v>332</v>
      </c>
      <c r="F8051" t="s">
        <v>348</v>
      </c>
      <c r="G8051" t="s">
        <v>243</v>
      </c>
      <c r="H8051" t="s">
        <v>244</v>
      </c>
      <c r="I8051" t="s">
        <v>245</v>
      </c>
      <c r="J8051" t="s">
        <v>246</v>
      </c>
      <c r="K8051" t="s">
        <v>191</v>
      </c>
      <c r="M8051" t="s">
        <v>192</v>
      </c>
      <c r="N8051" t="s">
        <v>206</v>
      </c>
      <c r="O8051" t="s">
        <v>194</v>
      </c>
      <c r="P8051">
        <v>2050</v>
      </c>
      <c r="Q8051">
        <v>0.2</v>
      </c>
    </row>
    <row r="8052" spans="1:17" x14ac:dyDescent="0.25">
      <c r="A8052" t="s">
        <v>532</v>
      </c>
      <c r="B8052" t="s">
        <v>533</v>
      </c>
      <c r="C8052" t="s">
        <v>534</v>
      </c>
      <c r="D8052" t="s">
        <v>472</v>
      </c>
      <c r="E8052" t="s">
        <v>332</v>
      </c>
      <c r="F8052" t="s">
        <v>348</v>
      </c>
      <c r="G8052" t="s">
        <v>243</v>
      </c>
      <c r="H8052" t="s">
        <v>244</v>
      </c>
      <c r="I8052" t="s">
        <v>245</v>
      </c>
      <c r="J8052" t="s">
        <v>246</v>
      </c>
      <c r="K8052" t="s">
        <v>191</v>
      </c>
      <c r="M8052" t="s">
        <v>192</v>
      </c>
      <c r="N8052" t="s">
        <v>206</v>
      </c>
      <c r="O8052" t="s">
        <v>264</v>
      </c>
      <c r="P8052">
        <v>2050</v>
      </c>
      <c r="Q8052">
        <v>0.2</v>
      </c>
    </row>
    <row r="8053" spans="1:17" x14ac:dyDescent="0.25">
      <c r="A8053" t="s">
        <v>532</v>
      </c>
      <c r="B8053" t="s">
        <v>533</v>
      </c>
      <c r="C8053" t="s">
        <v>534</v>
      </c>
      <c r="D8053" t="s">
        <v>472</v>
      </c>
      <c r="E8053" t="s">
        <v>332</v>
      </c>
      <c r="F8053" t="s">
        <v>348</v>
      </c>
      <c r="G8053" t="s">
        <v>243</v>
      </c>
      <c r="H8053" t="s">
        <v>244</v>
      </c>
      <c r="I8053" t="s">
        <v>245</v>
      </c>
      <c r="J8053" t="s">
        <v>246</v>
      </c>
      <c r="K8053" t="s">
        <v>191</v>
      </c>
      <c r="M8053" t="s">
        <v>192</v>
      </c>
      <c r="N8053" t="s">
        <v>206</v>
      </c>
      <c r="O8053" t="s">
        <v>265</v>
      </c>
      <c r="P8053">
        <v>2050</v>
      </c>
      <c r="Q8053">
        <v>0.2</v>
      </c>
    </row>
    <row r="8054" spans="1:17" x14ac:dyDescent="0.25">
      <c r="A8054" t="s">
        <v>532</v>
      </c>
      <c r="B8054" t="s">
        <v>533</v>
      </c>
      <c r="C8054" t="s">
        <v>534</v>
      </c>
      <c r="D8054" t="s">
        <v>472</v>
      </c>
      <c r="E8054" t="s">
        <v>332</v>
      </c>
      <c r="F8054" t="s">
        <v>348</v>
      </c>
      <c r="G8054" t="s">
        <v>243</v>
      </c>
      <c r="H8054" t="s">
        <v>248</v>
      </c>
      <c r="I8054" t="s">
        <v>249</v>
      </c>
      <c r="J8054" t="s">
        <v>250</v>
      </c>
      <c r="K8054" t="s">
        <v>191</v>
      </c>
      <c r="O8054" t="s">
        <v>194</v>
      </c>
      <c r="P8054">
        <v>2015</v>
      </c>
    </row>
    <row r="8055" spans="1:17" x14ac:dyDescent="0.25">
      <c r="A8055" t="s">
        <v>532</v>
      </c>
      <c r="B8055" t="s">
        <v>533</v>
      </c>
      <c r="C8055" t="s">
        <v>534</v>
      </c>
      <c r="D8055" t="s">
        <v>472</v>
      </c>
      <c r="E8055" t="s">
        <v>332</v>
      </c>
      <c r="F8055" t="s">
        <v>348</v>
      </c>
      <c r="G8055" t="s">
        <v>243</v>
      </c>
      <c r="H8055" t="s">
        <v>248</v>
      </c>
      <c r="I8055" t="s">
        <v>249</v>
      </c>
      <c r="J8055" t="s">
        <v>250</v>
      </c>
      <c r="K8055" t="s">
        <v>191</v>
      </c>
      <c r="O8055" t="s">
        <v>194</v>
      </c>
      <c r="P8055">
        <v>2020</v>
      </c>
    </row>
    <row r="8056" spans="1:17" x14ac:dyDescent="0.25">
      <c r="A8056" t="s">
        <v>532</v>
      </c>
      <c r="B8056" t="s">
        <v>533</v>
      </c>
      <c r="C8056" t="s">
        <v>534</v>
      </c>
      <c r="D8056" t="s">
        <v>472</v>
      </c>
      <c r="E8056" t="s">
        <v>332</v>
      </c>
      <c r="F8056" t="s">
        <v>348</v>
      </c>
      <c r="G8056" t="s">
        <v>243</v>
      </c>
      <c r="H8056" t="s">
        <v>248</v>
      </c>
      <c r="I8056" t="s">
        <v>249</v>
      </c>
      <c r="J8056" t="s">
        <v>250</v>
      </c>
      <c r="K8056" t="s">
        <v>191</v>
      </c>
      <c r="O8056" t="s">
        <v>264</v>
      </c>
      <c r="P8056">
        <v>2020</v>
      </c>
    </row>
    <row r="8057" spans="1:17" x14ac:dyDescent="0.25">
      <c r="A8057" t="s">
        <v>532</v>
      </c>
      <c r="B8057" t="s">
        <v>533</v>
      </c>
      <c r="C8057" t="s">
        <v>534</v>
      </c>
      <c r="D8057" t="s">
        <v>472</v>
      </c>
      <c r="E8057" t="s">
        <v>332</v>
      </c>
      <c r="F8057" t="s">
        <v>348</v>
      </c>
      <c r="G8057" t="s">
        <v>243</v>
      </c>
      <c r="H8057" t="s">
        <v>248</v>
      </c>
      <c r="I8057" t="s">
        <v>249</v>
      </c>
      <c r="J8057" t="s">
        <v>250</v>
      </c>
      <c r="K8057" t="s">
        <v>191</v>
      </c>
      <c r="O8057" t="s">
        <v>265</v>
      </c>
      <c r="P8057">
        <v>2020</v>
      </c>
    </row>
    <row r="8058" spans="1:17" x14ac:dyDescent="0.25">
      <c r="A8058" t="s">
        <v>532</v>
      </c>
      <c r="B8058" t="s">
        <v>533</v>
      </c>
      <c r="C8058" t="s">
        <v>534</v>
      </c>
      <c r="D8058" t="s">
        <v>472</v>
      </c>
      <c r="E8058" t="s">
        <v>332</v>
      </c>
      <c r="F8058" t="s">
        <v>348</v>
      </c>
      <c r="G8058" t="s">
        <v>243</v>
      </c>
      <c r="H8058" t="s">
        <v>248</v>
      </c>
      <c r="I8058" t="s">
        <v>249</v>
      </c>
      <c r="J8058" t="s">
        <v>250</v>
      </c>
      <c r="K8058" t="s">
        <v>191</v>
      </c>
      <c r="O8058" t="s">
        <v>194</v>
      </c>
      <c r="P8058">
        <v>2030</v>
      </c>
    </row>
    <row r="8059" spans="1:17" x14ac:dyDescent="0.25">
      <c r="A8059" t="s">
        <v>532</v>
      </c>
      <c r="B8059" t="s">
        <v>533</v>
      </c>
      <c r="C8059" t="s">
        <v>534</v>
      </c>
      <c r="D8059" t="s">
        <v>472</v>
      </c>
      <c r="E8059" t="s">
        <v>332</v>
      </c>
      <c r="F8059" t="s">
        <v>348</v>
      </c>
      <c r="G8059" t="s">
        <v>243</v>
      </c>
      <c r="H8059" t="s">
        <v>248</v>
      </c>
      <c r="I8059" t="s">
        <v>249</v>
      </c>
      <c r="J8059" t="s">
        <v>250</v>
      </c>
      <c r="K8059" t="s">
        <v>191</v>
      </c>
      <c r="O8059" t="s">
        <v>194</v>
      </c>
      <c r="P8059">
        <v>2050</v>
      </c>
    </row>
    <row r="8060" spans="1:17" x14ac:dyDescent="0.25">
      <c r="A8060" t="s">
        <v>532</v>
      </c>
      <c r="B8060" t="s">
        <v>533</v>
      </c>
      <c r="C8060" t="s">
        <v>534</v>
      </c>
      <c r="D8060" t="s">
        <v>472</v>
      </c>
      <c r="E8060" t="s">
        <v>332</v>
      </c>
      <c r="F8060" t="s">
        <v>348</v>
      </c>
      <c r="G8060" t="s">
        <v>243</v>
      </c>
      <c r="H8060" t="s">
        <v>248</v>
      </c>
      <c r="I8060" t="s">
        <v>249</v>
      </c>
      <c r="J8060" t="s">
        <v>250</v>
      </c>
      <c r="K8060" t="s">
        <v>191</v>
      </c>
      <c r="O8060" t="s">
        <v>264</v>
      </c>
      <c r="P8060">
        <v>2050</v>
      </c>
    </row>
    <row r="8061" spans="1:17" x14ac:dyDescent="0.25">
      <c r="A8061" t="s">
        <v>532</v>
      </c>
      <c r="B8061" t="s">
        <v>533</v>
      </c>
      <c r="C8061" t="s">
        <v>534</v>
      </c>
      <c r="D8061" t="s">
        <v>472</v>
      </c>
      <c r="E8061" t="s">
        <v>332</v>
      </c>
      <c r="F8061" t="s">
        <v>348</v>
      </c>
      <c r="G8061" t="s">
        <v>243</v>
      </c>
      <c r="H8061" t="s">
        <v>248</v>
      </c>
      <c r="I8061" t="s">
        <v>249</v>
      </c>
      <c r="J8061" t="s">
        <v>250</v>
      </c>
      <c r="K8061" t="s">
        <v>191</v>
      </c>
      <c r="O8061" t="s">
        <v>265</v>
      </c>
      <c r="P8061">
        <v>2050</v>
      </c>
    </row>
    <row r="8062" spans="1:17" x14ac:dyDescent="0.25">
      <c r="A8062" t="s">
        <v>532</v>
      </c>
      <c r="B8062" t="s">
        <v>533</v>
      </c>
      <c r="C8062" t="s">
        <v>534</v>
      </c>
      <c r="D8062" t="s">
        <v>472</v>
      </c>
      <c r="E8062" t="s">
        <v>332</v>
      </c>
      <c r="F8062" t="s">
        <v>348</v>
      </c>
      <c r="G8062" t="s">
        <v>243</v>
      </c>
      <c r="H8062" t="s">
        <v>253</v>
      </c>
      <c r="I8062" t="s">
        <v>254</v>
      </c>
      <c r="J8062" t="s">
        <v>255</v>
      </c>
      <c r="K8062" t="s">
        <v>191</v>
      </c>
      <c r="M8062" t="s">
        <v>192</v>
      </c>
      <c r="N8062" t="s">
        <v>206</v>
      </c>
      <c r="O8062" t="s">
        <v>194</v>
      </c>
      <c r="P8062">
        <v>2015</v>
      </c>
      <c r="Q8062">
        <v>0.1</v>
      </c>
    </row>
    <row r="8063" spans="1:17" x14ac:dyDescent="0.25">
      <c r="A8063" t="s">
        <v>532</v>
      </c>
      <c r="B8063" t="s">
        <v>533</v>
      </c>
      <c r="C8063" t="s">
        <v>534</v>
      </c>
      <c r="D8063" t="s">
        <v>472</v>
      </c>
      <c r="E8063" t="s">
        <v>332</v>
      </c>
      <c r="F8063" t="s">
        <v>348</v>
      </c>
      <c r="G8063" t="s">
        <v>243</v>
      </c>
      <c r="H8063" t="s">
        <v>253</v>
      </c>
      <c r="I8063" t="s">
        <v>254</v>
      </c>
      <c r="J8063" t="s">
        <v>255</v>
      </c>
      <c r="K8063" t="s">
        <v>191</v>
      </c>
      <c r="M8063" t="s">
        <v>192</v>
      </c>
      <c r="N8063" t="s">
        <v>206</v>
      </c>
      <c r="O8063" t="s">
        <v>194</v>
      </c>
      <c r="P8063">
        <v>2020</v>
      </c>
      <c r="Q8063">
        <v>0.1</v>
      </c>
    </row>
    <row r="8064" spans="1:17" x14ac:dyDescent="0.25">
      <c r="A8064" t="s">
        <v>532</v>
      </c>
      <c r="B8064" t="s">
        <v>533</v>
      </c>
      <c r="C8064" t="s">
        <v>534</v>
      </c>
      <c r="D8064" t="s">
        <v>472</v>
      </c>
      <c r="E8064" t="s">
        <v>332</v>
      </c>
      <c r="F8064" t="s">
        <v>348</v>
      </c>
      <c r="G8064" t="s">
        <v>243</v>
      </c>
      <c r="H8064" t="s">
        <v>253</v>
      </c>
      <c r="I8064" t="s">
        <v>254</v>
      </c>
      <c r="J8064" t="s">
        <v>255</v>
      </c>
      <c r="K8064" t="s">
        <v>191</v>
      </c>
      <c r="M8064" t="s">
        <v>192</v>
      </c>
      <c r="N8064" t="s">
        <v>206</v>
      </c>
      <c r="O8064" t="s">
        <v>264</v>
      </c>
      <c r="P8064">
        <v>2020</v>
      </c>
      <c r="Q8064">
        <v>0.1</v>
      </c>
    </row>
    <row r="8065" spans="1:17" x14ac:dyDescent="0.25">
      <c r="A8065" t="s">
        <v>532</v>
      </c>
      <c r="B8065" t="s">
        <v>533</v>
      </c>
      <c r="C8065" t="s">
        <v>534</v>
      </c>
      <c r="D8065" t="s">
        <v>472</v>
      </c>
      <c r="E8065" t="s">
        <v>332</v>
      </c>
      <c r="F8065" t="s">
        <v>348</v>
      </c>
      <c r="G8065" t="s">
        <v>243</v>
      </c>
      <c r="H8065" t="s">
        <v>253</v>
      </c>
      <c r="I8065" t="s">
        <v>254</v>
      </c>
      <c r="J8065" t="s">
        <v>255</v>
      </c>
      <c r="K8065" t="s">
        <v>191</v>
      </c>
      <c r="M8065" t="s">
        <v>192</v>
      </c>
      <c r="N8065" t="s">
        <v>206</v>
      </c>
      <c r="O8065" t="s">
        <v>265</v>
      </c>
      <c r="P8065">
        <v>2020</v>
      </c>
      <c r="Q8065">
        <v>0.1</v>
      </c>
    </row>
    <row r="8066" spans="1:17" x14ac:dyDescent="0.25">
      <c r="A8066" t="s">
        <v>532</v>
      </c>
      <c r="B8066" t="s">
        <v>533</v>
      </c>
      <c r="C8066" t="s">
        <v>534</v>
      </c>
      <c r="D8066" t="s">
        <v>472</v>
      </c>
      <c r="E8066" t="s">
        <v>332</v>
      </c>
      <c r="F8066" t="s">
        <v>348</v>
      </c>
      <c r="G8066" t="s">
        <v>243</v>
      </c>
      <c r="H8066" t="s">
        <v>253</v>
      </c>
      <c r="I8066" t="s">
        <v>254</v>
      </c>
      <c r="J8066" t="s">
        <v>255</v>
      </c>
      <c r="K8066" t="s">
        <v>191</v>
      </c>
      <c r="M8066" t="s">
        <v>192</v>
      </c>
      <c r="N8066" t="s">
        <v>206</v>
      </c>
      <c r="O8066" t="s">
        <v>194</v>
      </c>
      <c r="P8066">
        <v>2030</v>
      </c>
      <c r="Q8066">
        <v>0.1</v>
      </c>
    </row>
    <row r="8067" spans="1:17" x14ac:dyDescent="0.25">
      <c r="A8067" t="s">
        <v>532</v>
      </c>
      <c r="B8067" t="s">
        <v>533</v>
      </c>
      <c r="C8067" t="s">
        <v>534</v>
      </c>
      <c r="D8067" t="s">
        <v>472</v>
      </c>
      <c r="E8067" t="s">
        <v>332</v>
      </c>
      <c r="F8067" t="s">
        <v>348</v>
      </c>
      <c r="G8067" t="s">
        <v>243</v>
      </c>
      <c r="H8067" t="s">
        <v>253</v>
      </c>
      <c r="I8067" t="s">
        <v>254</v>
      </c>
      <c r="J8067" t="s">
        <v>255</v>
      </c>
      <c r="K8067" t="s">
        <v>191</v>
      </c>
      <c r="M8067" t="s">
        <v>192</v>
      </c>
      <c r="N8067" t="s">
        <v>206</v>
      </c>
      <c r="O8067" t="s">
        <v>194</v>
      </c>
      <c r="P8067">
        <v>2050</v>
      </c>
      <c r="Q8067">
        <v>0.1</v>
      </c>
    </row>
    <row r="8068" spans="1:17" x14ac:dyDescent="0.25">
      <c r="A8068" t="s">
        <v>532</v>
      </c>
      <c r="B8068" t="s">
        <v>533</v>
      </c>
      <c r="C8068" t="s">
        <v>534</v>
      </c>
      <c r="D8068" t="s">
        <v>472</v>
      </c>
      <c r="E8068" t="s">
        <v>332</v>
      </c>
      <c r="F8068" t="s">
        <v>348</v>
      </c>
      <c r="G8068" t="s">
        <v>243</v>
      </c>
      <c r="H8068" t="s">
        <v>253</v>
      </c>
      <c r="I8068" t="s">
        <v>254</v>
      </c>
      <c r="J8068" t="s">
        <v>255</v>
      </c>
      <c r="K8068" t="s">
        <v>191</v>
      </c>
      <c r="M8068" t="s">
        <v>192</v>
      </c>
      <c r="N8068" t="s">
        <v>206</v>
      </c>
      <c r="O8068" t="s">
        <v>264</v>
      </c>
      <c r="P8068">
        <v>2050</v>
      </c>
      <c r="Q8068">
        <v>0.1</v>
      </c>
    </row>
    <row r="8069" spans="1:17" x14ac:dyDescent="0.25">
      <c r="A8069" t="s">
        <v>532</v>
      </c>
      <c r="B8069" t="s">
        <v>533</v>
      </c>
      <c r="C8069" t="s">
        <v>534</v>
      </c>
      <c r="D8069" t="s">
        <v>472</v>
      </c>
      <c r="E8069" t="s">
        <v>332</v>
      </c>
      <c r="F8069" t="s">
        <v>348</v>
      </c>
      <c r="G8069" t="s">
        <v>243</v>
      </c>
      <c r="H8069" t="s">
        <v>253</v>
      </c>
      <c r="I8069" t="s">
        <v>254</v>
      </c>
      <c r="J8069" t="s">
        <v>255</v>
      </c>
      <c r="K8069" t="s">
        <v>191</v>
      </c>
      <c r="M8069" t="s">
        <v>192</v>
      </c>
      <c r="N8069" t="s">
        <v>206</v>
      </c>
      <c r="O8069" t="s">
        <v>265</v>
      </c>
      <c r="P8069">
        <v>2050</v>
      </c>
      <c r="Q8069">
        <v>0.1</v>
      </c>
    </row>
    <row r="8070" spans="1:17" x14ac:dyDescent="0.25">
      <c r="A8070" t="s">
        <v>532</v>
      </c>
      <c r="B8070" t="s">
        <v>533</v>
      </c>
      <c r="C8070" t="s">
        <v>534</v>
      </c>
      <c r="D8070" t="s">
        <v>472</v>
      </c>
      <c r="E8070" t="s">
        <v>332</v>
      </c>
      <c r="F8070" t="s">
        <v>348</v>
      </c>
      <c r="G8070" t="s">
        <v>243</v>
      </c>
      <c r="H8070" t="s">
        <v>357</v>
      </c>
      <c r="I8070" t="s">
        <v>306</v>
      </c>
      <c r="K8070" t="s">
        <v>78</v>
      </c>
      <c r="M8070" t="s">
        <v>392</v>
      </c>
      <c r="N8070" t="s">
        <v>206</v>
      </c>
      <c r="O8070" t="s">
        <v>194</v>
      </c>
      <c r="P8070">
        <v>2015</v>
      </c>
      <c r="Q8070">
        <v>0.25</v>
      </c>
    </row>
    <row r="8071" spans="1:17" x14ac:dyDescent="0.25">
      <c r="A8071" t="s">
        <v>532</v>
      </c>
      <c r="B8071" t="s">
        <v>533</v>
      </c>
      <c r="C8071" t="s">
        <v>534</v>
      </c>
      <c r="D8071" t="s">
        <v>472</v>
      </c>
      <c r="E8071" t="s">
        <v>332</v>
      </c>
      <c r="F8071" t="s">
        <v>348</v>
      </c>
      <c r="G8071" t="s">
        <v>243</v>
      </c>
      <c r="H8071" t="s">
        <v>357</v>
      </c>
      <c r="I8071" t="s">
        <v>306</v>
      </c>
      <c r="K8071" t="s">
        <v>78</v>
      </c>
      <c r="M8071" t="s">
        <v>392</v>
      </c>
      <c r="N8071" t="s">
        <v>206</v>
      </c>
      <c r="O8071" t="s">
        <v>194</v>
      </c>
      <c r="P8071">
        <v>2020</v>
      </c>
      <c r="Q8071">
        <v>0.25</v>
      </c>
    </row>
    <row r="8072" spans="1:17" x14ac:dyDescent="0.25">
      <c r="A8072" t="s">
        <v>532</v>
      </c>
      <c r="B8072" t="s">
        <v>533</v>
      </c>
      <c r="C8072" t="s">
        <v>534</v>
      </c>
      <c r="D8072" t="s">
        <v>472</v>
      </c>
      <c r="E8072" t="s">
        <v>332</v>
      </c>
      <c r="F8072" t="s">
        <v>348</v>
      </c>
      <c r="G8072" t="s">
        <v>243</v>
      </c>
      <c r="H8072" t="s">
        <v>357</v>
      </c>
      <c r="I8072" t="s">
        <v>306</v>
      </c>
      <c r="K8072" t="s">
        <v>78</v>
      </c>
      <c r="M8072" t="s">
        <v>392</v>
      </c>
      <c r="N8072" t="s">
        <v>206</v>
      </c>
      <c r="O8072" t="s">
        <v>264</v>
      </c>
      <c r="P8072">
        <v>2020</v>
      </c>
      <c r="Q8072">
        <v>0.25</v>
      </c>
    </row>
    <row r="8073" spans="1:17" x14ac:dyDescent="0.25">
      <c r="A8073" t="s">
        <v>532</v>
      </c>
      <c r="B8073" t="s">
        <v>533</v>
      </c>
      <c r="C8073" t="s">
        <v>534</v>
      </c>
      <c r="D8073" t="s">
        <v>472</v>
      </c>
      <c r="E8073" t="s">
        <v>332</v>
      </c>
      <c r="F8073" t="s">
        <v>348</v>
      </c>
      <c r="G8073" t="s">
        <v>243</v>
      </c>
      <c r="H8073" t="s">
        <v>357</v>
      </c>
      <c r="I8073" t="s">
        <v>306</v>
      </c>
      <c r="K8073" t="s">
        <v>78</v>
      </c>
      <c r="M8073" t="s">
        <v>392</v>
      </c>
      <c r="N8073" t="s">
        <v>206</v>
      </c>
      <c r="O8073" t="s">
        <v>265</v>
      </c>
      <c r="P8073">
        <v>2020</v>
      </c>
      <c r="Q8073">
        <v>0.25</v>
      </c>
    </row>
    <row r="8074" spans="1:17" x14ac:dyDescent="0.25">
      <c r="A8074" t="s">
        <v>532</v>
      </c>
      <c r="B8074" t="s">
        <v>533</v>
      </c>
      <c r="C8074" t="s">
        <v>534</v>
      </c>
      <c r="D8074" t="s">
        <v>472</v>
      </c>
      <c r="E8074" t="s">
        <v>332</v>
      </c>
      <c r="F8074" t="s">
        <v>348</v>
      </c>
      <c r="G8074" t="s">
        <v>243</v>
      </c>
      <c r="H8074" t="s">
        <v>357</v>
      </c>
      <c r="I8074" t="s">
        <v>306</v>
      </c>
      <c r="K8074" t="s">
        <v>78</v>
      </c>
      <c r="M8074" t="s">
        <v>392</v>
      </c>
      <c r="N8074" t="s">
        <v>206</v>
      </c>
      <c r="O8074" t="s">
        <v>194</v>
      </c>
      <c r="P8074">
        <v>2030</v>
      </c>
      <c r="Q8074">
        <v>0.25</v>
      </c>
    </row>
    <row r="8075" spans="1:17" x14ac:dyDescent="0.25">
      <c r="A8075" t="s">
        <v>532</v>
      </c>
      <c r="B8075" t="s">
        <v>533</v>
      </c>
      <c r="C8075" t="s">
        <v>534</v>
      </c>
      <c r="D8075" t="s">
        <v>472</v>
      </c>
      <c r="E8075" t="s">
        <v>332</v>
      </c>
      <c r="F8075" t="s">
        <v>348</v>
      </c>
      <c r="G8075" t="s">
        <v>243</v>
      </c>
      <c r="H8075" t="s">
        <v>357</v>
      </c>
      <c r="I8075" t="s">
        <v>306</v>
      </c>
      <c r="K8075" t="s">
        <v>78</v>
      </c>
      <c r="M8075" t="s">
        <v>392</v>
      </c>
      <c r="N8075" t="s">
        <v>206</v>
      </c>
      <c r="O8075" t="s">
        <v>194</v>
      </c>
      <c r="P8075">
        <v>2050</v>
      </c>
      <c r="Q8075">
        <v>0.25</v>
      </c>
    </row>
    <row r="8076" spans="1:17" x14ac:dyDescent="0.25">
      <c r="A8076" t="s">
        <v>532</v>
      </c>
      <c r="B8076" t="s">
        <v>533</v>
      </c>
      <c r="C8076" t="s">
        <v>534</v>
      </c>
      <c r="D8076" t="s">
        <v>472</v>
      </c>
      <c r="E8076" t="s">
        <v>332</v>
      </c>
      <c r="F8076" t="s">
        <v>348</v>
      </c>
      <c r="G8076" t="s">
        <v>243</v>
      </c>
      <c r="H8076" t="s">
        <v>357</v>
      </c>
      <c r="I8076" t="s">
        <v>306</v>
      </c>
      <c r="K8076" t="s">
        <v>78</v>
      </c>
      <c r="M8076" t="s">
        <v>392</v>
      </c>
      <c r="N8076" t="s">
        <v>206</v>
      </c>
      <c r="O8076" t="s">
        <v>264</v>
      </c>
      <c r="P8076">
        <v>2050</v>
      </c>
      <c r="Q8076">
        <v>0.25</v>
      </c>
    </row>
    <row r="8077" spans="1:17" x14ac:dyDescent="0.25">
      <c r="A8077" t="s">
        <v>532</v>
      </c>
      <c r="B8077" t="s">
        <v>533</v>
      </c>
      <c r="C8077" t="s">
        <v>534</v>
      </c>
      <c r="D8077" t="s">
        <v>472</v>
      </c>
      <c r="E8077" t="s">
        <v>332</v>
      </c>
      <c r="F8077" t="s">
        <v>348</v>
      </c>
      <c r="G8077" t="s">
        <v>243</v>
      </c>
      <c r="H8077" t="s">
        <v>357</v>
      </c>
      <c r="I8077" t="s">
        <v>306</v>
      </c>
      <c r="K8077" t="s">
        <v>78</v>
      </c>
      <c r="M8077" t="s">
        <v>392</v>
      </c>
      <c r="N8077" t="s">
        <v>206</v>
      </c>
      <c r="O8077" t="s">
        <v>265</v>
      </c>
      <c r="P8077">
        <v>2050</v>
      </c>
      <c r="Q8077">
        <v>0.25</v>
      </c>
    </row>
    <row r="8078" spans="1:17" x14ac:dyDescent="0.25">
      <c r="A8078" t="s">
        <v>532</v>
      </c>
      <c r="B8078" t="s">
        <v>533</v>
      </c>
      <c r="C8078" t="s">
        <v>534</v>
      </c>
      <c r="D8078" t="s">
        <v>472</v>
      </c>
      <c r="E8078" t="s">
        <v>332</v>
      </c>
      <c r="F8078" t="s">
        <v>348</v>
      </c>
      <c r="G8078" t="s">
        <v>188</v>
      </c>
      <c r="H8078" t="s">
        <v>429</v>
      </c>
      <c r="I8078" t="s">
        <v>240</v>
      </c>
      <c r="J8078" t="s">
        <v>288</v>
      </c>
      <c r="K8078" t="s">
        <v>430</v>
      </c>
      <c r="L8078" t="s">
        <v>237</v>
      </c>
      <c r="M8078" t="s">
        <v>379</v>
      </c>
      <c r="O8078" t="s">
        <v>194</v>
      </c>
      <c r="P8078">
        <v>2015</v>
      </c>
      <c r="Q8078">
        <v>0.46666666699999998</v>
      </c>
    </row>
    <row r="8079" spans="1:17" x14ac:dyDescent="0.25">
      <c r="A8079" t="s">
        <v>532</v>
      </c>
      <c r="B8079" t="s">
        <v>533</v>
      </c>
      <c r="C8079" t="s">
        <v>534</v>
      </c>
      <c r="D8079" t="s">
        <v>472</v>
      </c>
      <c r="E8079" t="s">
        <v>332</v>
      </c>
      <c r="F8079" t="s">
        <v>348</v>
      </c>
      <c r="G8079" t="s">
        <v>188</v>
      </c>
      <c r="H8079" t="s">
        <v>429</v>
      </c>
      <c r="I8079" t="s">
        <v>240</v>
      </c>
      <c r="J8079" t="s">
        <v>288</v>
      </c>
      <c r="K8079" t="s">
        <v>430</v>
      </c>
      <c r="L8079" t="s">
        <v>237</v>
      </c>
      <c r="M8079" t="s">
        <v>379</v>
      </c>
      <c r="O8079" t="s">
        <v>194</v>
      </c>
      <c r="P8079">
        <v>2020</v>
      </c>
      <c r="Q8079">
        <v>0.455116085</v>
      </c>
    </row>
    <row r="8080" spans="1:17" x14ac:dyDescent="0.25">
      <c r="A8080" t="s">
        <v>532</v>
      </c>
      <c r="B8080" t="s">
        <v>533</v>
      </c>
      <c r="C8080" t="s">
        <v>534</v>
      </c>
      <c r="D8080" t="s">
        <v>472</v>
      </c>
      <c r="E8080" t="s">
        <v>332</v>
      </c>
      <c r="F8080" t="s">
        <v>348</v>
      </c>
      <c r="G8080" t="s">
        <v>188</v>
      </c>
      <c r="H8080" t="s">
        <v>429</v>
      </c>
      <c r="I8080" t="s">
        <v>240</v>
      </c>
      <c r="J8080" t="s">
        <v>288</v>
      </c>
      <c r="K8080" t="s">
        <v>430</v>
      </c>
      <c r="L8080" t="s">
        <v>237</v>
      </c>
      <c r="M8080" t="s">
        <v>379</v>
      </c>
      <c r="O8080" t="s">
        <v>264</v>
      </c>
      <c r="P8080">
        <v>2020</v>
      </c>
      <c r="Q8080">
        <v>0.39666666699999997</v>
      </c>
    </row>
    <row r="8081" spans="1:17" x14ac:dyDescent="0.25">
      <c r="A8081" t="s">
        <v>532</v>
      </c>
      <c r="B8081" t="s">
        <v>533</v>
      </c>
      <c r="C8081" t="s">
        <v>534</v>
      </c>
      <c r="D8081" t="s">
        <v>472</v>
      </c>
      <c r="E8081" t="s">
        <v>332</v>
      </c>
      <c r="F8081" t="s">
        <v>348</v>
      </c>
      <c r="G8081" t="s">
        <v>188</v>
      </c>
      <c r="H8081" t="s">
        <v>429</v>
      </c>
      <c r="I8081" t="s">
        <v>240</v>
      </c>
      <c r="J8081" t="s">
        <v>288</v>
      </c>
      <c r="K8081" t="s">
        <v>430</v>
      </c>
      <c r="L8081" t="s">
        <v>237</v>
      </c>
      <c r="M8081" t="s">
        <v>379</v>
      </c>
      <c r="O8081" t="s">
        <v>265</v>
      </c>
      <c r="P8081">
        <v>2020</v>
      </c>
      <c r="Q8081">
        <v>0.53666666699999999</v>
      </c>
    </row>
    <row r="8082" spans="1:17" x14ac:dyDescent="0.25">
      <c r="A8082" t="s">
        <v>532</v>
      </c>
      <c r="B8082" t="s">
        <v>533</v>
      </c>
      <c r="C8082" t="s">
        <v>534</v>
      </c>
      <c r="D8082" t="s">
        <v>472</v>
      </c>
      <c r="E8082" t="s">
        <v>332</v>
      </c>
      <c r="F8082" t="s">
        <v>348</v>
      </c>
      <c r="G8082" t="s">
        <v>188</v>
      </c>
      <c r="H8082" t="s">
        <v>429</v>
      </c>
      <c r="I8082" t="s">
        <v>240</v>
      </c>
      <c r="J8082" t="s">
        <v>288</v>
      </c>
      <c r="K8082" t="s">
        <v>430</v>
      </c>
      <c r="L8082" t="s">
        <v>237</v>
      </c>
      <c r="M8082" t="s">
        <v>379</v>
      </c>
      <c r="O8082" t="s">
        <v>194</v>
      </c>
      <c r="P8082">
        <v>2030</v>
      </c>
      <c r="Q8082">
        <v>0.43286551899999998</v>
      </c>
    </row>
    <row r="8083" spans="1:17" x14ac:dyDescent="0.25">
      <c r="A8083" t="s">
        <v>532</v>
      </c>
      <c r="B8083" t="s">
        <v>533</v>
      </c>
      <c r="C8083" t="s">
        <v>534</v>
      </c>
      <c r="D8083" t="s">
        <v>472</v>
      </c>
      <c r="E8083" t="s">
        <v>332</v>
      </c>
      <c r="F8083" t="s">
        <v>348</v>
      </c>
      <c r="G8083" t="s">
        <v>188</v>
      </c>
      <c r="H8083" t="s">
        <v>429</v>
      </c>
      <c r="I8083" t="s">
        <v>240</v>
      </c>
      <c r="J8083" t="s">
        <v>288</v>
      </c>
      <c r="K8083" t="s">
        <v>430</v>
      </c>
      <c r="L8083" t="s">
        <v>237</v>
      </c>
      <c r="M8083" t="s">
        <v>379</v>
      </c>
      <c r="O8083" t="s">
        <v>194</v>
      </c>
      <c r="P8083">
        <v>2050</v>
      </c>
      <c r="Q8083">
        <v>0.39157468499999998</v>
      </c>
    </row>
    <row r="8084" spans="1:17" x14ac:dyDescent="0.25">
      <c r="A8084" t="s">
        <v>532</v>
      </c>
      <c r="B8084" t="s">
        <v>533</v>
      </c>
      <c r="C8084" t="s">
        <v>534</v>
      </c>
      <c r="D8084" t="s">
        <v>472</v>
      </c>
      <c r="E8084" t="s">
        <v>332</v>
      </c>
      <c r="F8084" t="s">
        <v>348</v>
      </c>
      <c r="G8084" t="s">
        <v>188</v>
      </c>
      <c r="H8084" t="s">
        <v>429</v>
      </c>
      <c r="I8084" t="s">
        <v>240</v>
      </c>
      <c r="J8084" t="s">
        <v>288</v>
      </c>
      <c r="K8084" t="s">
        <v>430</v>
      </c>
      <c r="L8084" t="s">
        <v>237</v>
      </c>
      <c r="M8084" t="s">
        <v>379</v>
      </c>
      <c r="O8084" t="s">
        <v>264</v>
      </c>
      <c r="P8084">
        <v>2050</v>
      </c>
      <c r="Q8084">
        <v>0.32464913899999998</v>
      </c>
    </row>
    <row r="8085" spans="1:17" x14ac:dyDescent="0.25">
      <c r="A8085" t="s">
        <v>532</v>
      </c>
      <c r="B8085" t="s">
        <v>533</v>
      </c>
      <c r="C8085" t="s">
        <v>534</v>
      </c>
      <c r="D8085" t="s">
        <v>472</v>
      </c>
      <c r="E8085" t="s">
        <v>332</v>
      </c>
      <c r="F8085" t="s">
        <v>348</v>
      </c>
      <c r="G8085" t="s">
        <v>188</v>
      </c>
      <c r="H8085" t="s">
        <v>429</v>
      </c>
      <c r="I8085" t="s">
        <v>240</v>
      </c>
      <c r="J8085" t="s">
        <v>288</v>
      </c>
      <c r="K8085" t="s">
        <v>430</v>
      </c>
      <c r="L8085" t="s">
        <v>237</v>
      </c>
      <c r="M8085" t="s">
        <v>379</v>
      </c>
      <c r="O8085" t="s">
        <v>265</v>
      </c>
      <c r="P8085">
        <v>2050</v>
      </c>
      <c r="Q8085">
        <v>0.54108189799999995</v>
      </c>
    </row>
    <row r="8086" spans="1:17" x14ac:dyDescent="0.25">
      <c r="A8086" t="s">
        <v>532</v>
      </c>
      <c r="B8086" t="s">
        <v>533</v>
      </c>
      <c r="C8086" t="s">
        <v>534</v>
      </c>
      <c r="D8086" t="s">
        <v>472</v>
      </c>
      <c r="E8086" t="s">
        <v>332</v>
      </c>
      <c r="F8086" t="s">
        <v>348</v>
      </c>
      <c r="G8086" t="s">
        <v>188</v>
      </c>
      <c r="H8086" t="s">
        <v>431</v>
      </c>
      <c r="I8086" t="s">
        <v>240</v>
      </c>
      <c r="J8086" t="s">
        <v>290</v>
      </c>
      <c r="K8086" t="s">
        <v>430</v>
      </c>
      <c r="L8086" t="s">
        <v>237</v>
      </c>
      <c r="M8086" t="s">
        <v>379</v>
      </c>
      <c r="O8086" t="s">
        <v>194</v>
      </c>
      <c r="P8086">
        <v>2015</v>
      </c>
      <c r="Q8086">
        <v>0.34</v>
      </c>
    </row>
    <row r="8087" spans="1:17" x14ac:dyDescent="0.25">
      <c r="A8087" t="s">
        <v>532</v>
      </c>
      <c r="B8087" t="s">
        <v>533</v>
      </c>
      <c r="C8087" t="s">
        <v>534</v>
      </c>
      <c r="D8087" t="s">
        <v>472</v>
      </c>
      <c r="E8087" t="s">
        <v>332</v>
      </c>
      <c r="F8087" t="s">
        <v>348</v>
      </c>
      <c r="G8087" t="s">
        <v>188</v>
      </c>
      <c r="H8087" t="s">
        <v>431</v>
      </c>
      <c r="I8087" t="s">
        <v>240</v>
      </c>
      <c r="J8087" t="s">
        <v>290</v>
      </c>
      <c r="K8087" t="s">
        <v>430</v>
      </c>
      <c r="L8087" t="s">
        <v>237</v>
      </c>
      <c r="M8087" t="s">
        <v>379</v>
      </c>
      <c r="O8087" t="s">
        <v>194</v>
      </c>
      <c r="P8087">
        <v>2020</v>
      </c>
      <c r="Q8087">
        <v>0.33158457600000002</v>
      </c>
    </row>
    <row r="8088" spans="1:17" x14ac:dyDescent="0.25">
      <c r="A8088" t="s">
        <v>532</v>
      </c>
      <c r="B8088" t="s">
        <v>533</v>
      </c>
      <c r="C8088" t="s">
        <v>534</v>
      </c>
      <c r="D8088" t="s">
        <v>472</v>
      </c>
      <c r="E8088" t="s">
        <v>332</v>
      </c>
      <c r="F8088" t="s">
        <v>348</v>
      </c>
      <c r="G8088" t="s">
        <v>188</v>
      </c>
      <c r="H8088" t="s">
        <v>431</v>
      </c>
      <c r="I8088" t="s">
        <v>240</v>
      </c>
      <c r="J8088" t="s">
        <v>290</v>
      </c>
      <c r="K8088" t="s">
        <v>430</v>
      </c>
      <c r="L8088" t="s">
        <v>237</v>
      </c>
      <c r="M8088" t="s">
        <v>379</v>
      </c>
      <c r="O8088" t="s">
        <v>264</v>
      </c>
      <c r="P8088">
        <v>2020</v>
      </c>
      <c r="Q8088">
        <v>0.28899999999999998</v>
      </c>
    </row>
    <row r="8089" spans="1:17" x14ac:dyDescent="0.25">
      <c r="A8089" t="s">
        <v>532</v>
      </c>
      <c r="B8089" t="s">
        <v>533</v>
      </c>
      <c r="C8089" t="s">
        <v>534</v>
      </c>
      <c r="D8089" t="s">
        <v>472</v>
      </c>
      <c r="E8089" t="s">
        <v>332</v>
      </c>
      <c r="F8089" t="s">
        <v>348</v>
      </c>
      <c r="G8089" t="s">
        <v>188</v>
      </c>
      <c r="H8089" t="s">
        <v>431</v>
      </c>
      <c r="I8089" t="s">
        <v>240</v>
      </c>
      <c r="J8089" t="s">
        <v>290</v>
      </c>
      <c r="K8089" t="s">
        <v>430</v>
      </c>
      <c r="L8089" t="s">
        <v>237</v>
      </c>
      <c r="M8089" t="s">
        <v>379</v>
      </c>
      <c r="O8089" t="s">
        <v>265</v>
      </c>
      <c r="P8089">
        <v>2020</v>
      </c>
      <c r="Q8089">
        <v>0.39100000000000001</v>
      </c>
    </row>
    <row r="8090" spans="1:17" x14ac:dyDescent="0.25">
      <c r="A8090" t="s">
        <v>532</v>
      </c>
      <c r="B8090" t="s">
        <v>533</v>
      </c>
      <c r="C8090" t="s">
        <v>534</v>
      </c>
      <c r="D8090" t="s">
        <v>472</v>
      </c>
      <c r="E8090" t="s">
        <v>332</v>
      </c>
      <c r="F8090" t="s">
        <v>348</v>
      </c>
      <c r="G8090" t="s">
        <v>188</v>
      </c>
      <c r="H8090" t="s">
        <v>431</v>
      </c>
      <c r="I8090" t="s">
        <v>240</v>
      </c>
      <c r="J8090" t="s">
        <v>290</v>
      </c>
      <c r="K8090" t="s">
        <v>430</v>
      </c>
      <c r="L8090" t="s">
        <v>237</v>
      </c>
      <c r="M8090" t="s">
        <v>379</v>
      </c>
      <c r="O8090" t="s">
        <v>194</v>
      </c>
      <c r="P8090">
        <v>2030</v>
      </c>
      <c r="Q8090">
        <v>0.31537344899999997</v>
      </c>
    </row>
    <row r="8091" spans="1:17" x14ac:dyDescent="0.25">
      <c r="A8091" t="s">
        <v>532</v>
      </c>
      <c r="B8091" t="s">
        <v>533</v>
      </c>
      <c r="C8091" t="s">
        <v>534</v>
      </c>
      <c r="D8091" t="s">
        <v>472</v>
      </c>
      <c r="E8091" t="s">
        <v>332</v>
      </c>
      <c r="F8091" t="s">
        <v>348</v>
      </c>
      <c r="G8091" t="s">
        <v>188</v>
      </c>
      <c r="H8091" t="s">
        <v>431</v>
      </c>
      <c r="I8091" t="s">
        <v>240</v>
      </c>
      <c r="J8091" t="s">
        <v>290</v>
      </c>
      <c r="K8091" t="s">
        <v>430</v>
      </c>
      <c r="L8091" t="s">
        <v>237</v>
      </c>
      <c r="M8091" t="s">
        <v>379</v>
      </c>
      <c r="O8091" t="s">
        <v>194</v>
      </c>
      <c r="P8091">
        <v>2050</v>
      </c>
      <c r="Q8091">
        <v>0.28529012799999998</v>
      </c>
    </row>
    <row r="8092" spans="1:17" x14ac:dyDescent="0.25">
      <c r="A8092" t="s">
        <v>532</v>
      </c>
      <c r="B8092" t="s">
        <v>533</v>
      </c>
      <c r="C8092" t="s">
        <v>534</v>
      </c>
      <c r="D8092" t="s">
        <v>472</v>
      </c>
      <c r="E8092" t="s">
        <v>332</v>
      </c>
      <c r="F8092" t="s">
        <v>348</v>
      </c>
      <c r="G8092" t="s">
        <v>188</v>
      </c>
      <c r="H8092" t="s">
        <v>431</v>
      </c>
      <c r="I8092" t="s">
        <v>240</v>
      </c>
      <c r="J8092" t="s">
        <v>290</v>
      </c>
      <c r="K8092" t="s">
        <v>430</v>
      </c>
      <c r="L8092" t="s">
        <v>237</v>
      </c>
      <c r="M8092" t="s">
        <v>379</v>
      </c>
      <c r="O8092" t="s">
        <v>264</v>
      </c>
      <c r="P8092">
        <v>2050</v>
      </c>
      <c r="Q8092">
        <v>0.236530087</v>
      </c>
    </row>
    <row r="8093" spans="1:17" x14ac:dyDescent="0.25">
      <c r="A8093" t="s">
        <v>532</v>
      </c>
      <c r="B8093" t="s">
        <v>533</v>
      </c>
      <c r="C8093" t="s">
        <v>534</v>
      </c>
      <c r="D8093" t="s">
        <v>472</v>
      </c>
      <c r="E8093" t="s">
        <v>332</v>
      </c>
      <c r="F8093" t="s">
        <v>348</v>
      </c>
      <c r="G8093" t="s">
        <v>188</v>
      </c>
      <c r="H8093" t="s">
        <v>431</v>
      </c>
      <c r="I8093" t="s">
        <v>240</v>
      </c>
      <c r="J8093" t="s">
        <v>290</v>
      </c>
      <c r="K8093" t="s">
        <v>430</v>
      </c>
      <c r="L8093" t="s">
        <v>237</v>
      </c>
      <c r="M8093" t="s">
        <v>379</v>
      </c>
      <c r="O8093" t="s">
        <v>265</v>
      </c>
      <c r="P8093">
        <v>2050</v>
      </c>
      <c r="Q8093">
        <v>0.39421681200000003</v>
      </c>
    </row>
    <row r="8094" spans="1:17" x14ac:dyDescent="0.25">
      <c r="A8094" t="s">
        <v>532</v>
      </c>
      <c r="B8094" t="s">
        <v>533</v>
      </c>
      <c r="C8094" t="s">
        <v>534</v>
      </c>
      <c r="D8094" t="s">
        <v>472</v>
      </c>
      <c r="E8094" t="s">
        <v>332</v>
      </c>
      <c r="F8094" t="s">
        <v>348</v>
      </c>
      <c r="G8094" t="s">
        <v>188</v>
      </c>
      <c r="H8094" t="s">
        <v>432</v>
      </c>
      <c r="I8094" t="s">
        <v>433</v>
      </c>
      <c r="J8094" t="s">
        <v>434</v>
      </c>
      <c r="K8094" t="s">
        <v>191</v>
      </c>
      <c r="M8094" t="s">
        <v>251</v>
      </c>
      <c r="N8094" t="s">
        <v>206</v>
      </c>
      <c r="O8094" t="s">
        <v>194</v>
      </c>
      <c r="P8094">
        <v>2015</v>
      </c>
      <c r="Q8094">
        <v>1.943163316E-2</v>
      </c>
    </row>
    <row r="8095" spans="1:17" x14ac:dyDescent="0.25">
      <c r="A8095" t="s">
        <v>532</v>
      </c>
      <c r="B8095" t="s">
        <v>533</v>
      </c>
      <c r="C8095" t="s">
        <v>534</v>
      </c>
      <c r="D8095" t="s">
        <v>472</v>
      </c>
      <c r="E8095" t="s">
        <v>332</v>
      </c>
      <c r="F8095" t="s">
        <v>348</v>
      </c>
      <c r="G8095" t="s">
        <v>188</v>
      </c>
      <c r="H8095" t="s">
        <v>432</v>
      </c>
      <c r="I8095" t="s">
        <v>433</v>
      </c>
      <c r="J8095" t="s">
        <v>434</v>
      </c>
      <c r="K8095" t="s">
        <v>191</v>
      </c>
      <c r="M8095" t="s">
        <v>251</v>
      </c>
      <c r="N8095" t="s">
        <v>206</v>
      </c>
      <c r="O8095" t="s">
        <v>194</v>
      </c>
      <c r="P8095">
        <v>2020</v>
      </c>
      <c r="Q8095">
        <v>1.943163316E-2</v>
      </c>
    </row>
    <row r="8096" spans="1:17" x14ac:dyDescent="0.25">
      <c r="A8096" t="s">
        <v>532</v>
      </c>
      <c r="B8096" t="s">
        <v>533</v>
      </c>
      <c r="C8096" t="s">
        <v>534</v>
      </c>
      <c r="D8096" t="s">
        <v>472</v>
      </c>
      <c r="E8096" t="s">
        <v>332</v>
      </c>
      <c r="F8096" t="s">
        <v>348</v>
      </c>
      <c r="G8096" t="s">
        <v>188</v>
      </c>
      <c r="H8096" t="s">
        <v>432</v>
      </c>
      <c r="I8096" t="s">
        <v>433</v>
      </c>
      <c r="J8096" t="s">
        <v>434</v>
      </c>
      <c r="K8096" t="s">
        <v>191</v>
      </c>
      <c r="M8096" t="s">
        <v>251</v>
      </c>
      <c r="N8096" t="s">
        <v>206</v>
      </c>
      <c r="O8096" t="s">
        <v>264</v>
      </c>
      <c r="P8096">
        <v>2020</v>
      </c>
      <c r="Q8096">
        <v>0.01</v>
      </c>
    </row>
    <row r="8097" spans="1:17" x14ac:dyDescent="0.25">
      <c r="A8097" t="s">
        <v>532</v>
      </c>
      <c r="B8097" t="s">
        <v>533</v>
      </c>
      <c r="C8097" t="s">
        <v>534</v>
      </c>
      <c r="D8097" t="s">
        <v>472</v>
      </c>
      <c r="E8097" t="s">
        <v>332</v>
      </c>
      <c r="F8097" t="s">
        <v>348</v>
      </c>
      <c r="G8097" t="s">
        <v>188</v>
      </c>
      <c r="H8097" t="s">
        <v>432</v>
      </c>
      <c r="I8097" t="s">
        <v>433</v>
      </c>
      <c r="J8097" t="s">
        <v>434</v>
      </c>
      <c r="K8097" t="s">
        <v>191</v>
      </c>
      <c r="M8097" t="s">
        <v>251</v>
      </c>
      <c r="N8097" t="s">
        <v>206</v>
      </c>
      <c r="O8097" t="s">
        <v>265</v>
      </c>
      <c r="P8097">
        <v>2020</v>
      </c>
      <c r="Q8097">
        <v>0.26</v>
      </c>
    </row>
    <row r="8098" spans="1:17" x14ac:dyDescent="0.25">
      <c r="A8098" t="s">
        <v>532</v>
      </c>
      <c r="B8098" t="s">
        <v>533</v>
      </c>
      <c r="C8098" t="s">
        <v>534</v>
      </c>
      <c r="D8098" t="s">
        <v>472</v>
      </c>
      <c r="E8098" t="s">
        <v>332</v>
      </c>
      <c r="F8098" t="s">
        <v>348</v>
      </c>
      <c r="G8098" t="s">
        <v>188</v>
      </c>
      <c r="H8098" t="s">
        <v>432</v>
      </c>
      <c r="I8098" t="s">
        <v>433</v>
      </c>
      <c r="J8098" t="s">
        <v>434</v>
      </c>
      <c r="K8098" t="s">
        <v>191</v>
      </c>
      <c r="M8098" t="s">
        <v>251</v>
      </c>
      <c r="N8098" t="s">
        <v>206</v>
      </c>
      <c r="O8098" t="s">
        <v>194</v>
      </c>
      <c r="P8098">
        <v>2030</v>
      </c>
      <c r="Q8098">
        <v>1.943163316E-2</v>
      </c>
    </row>
    <row r="8099" spans="1:17" x14ac:dyDescent="0.25">
      <c r="A8099" t="s">
        <v>532</v>
      </c>
      <c r="B8099" t="s">
        <v>533</v>
      </c>
      <c r="C8099" t="s">
        <v>534</v>
      </c>
      <c r="D8099" t="s">
        <v>472</v>
      </c>
      <c r="E8099" t="s">
        <v>332</v>
      </c>
      <c r="F8099" t="s">
        <v>348</v>
      </c>
      <c r="G8099" t="s">
        <v>188</v>
      </c>
      <c r="H8099" t="s">
        <v>432</v>
      </c>
      <c r="I8099" t="s">
        <v>433</v>
      </c>
      <c r="J8099" t="s">
        <v>434</v>
      </c>
      <c r="K8099" t="s">
        <v>191</v>
      </c>
      <c r="M8099" t="s">
        <v>251</v>
      </c>
      <c r="N8099" t="s">
        <v>206</v>
      </c>
      <c r="O8099" t="s">
        <v>194</v>
      </c>
      <c r="P8099">
        <v>2050</v>
      </c>
      <c r="Q8099">
        <v>1.943163316E-2</v>
      </c>
    </row>
    <row r="8100" spans="1:17" x14ac:dyDescent="0.25">
      <c r="A8100" t="s">
        <v>532</v>
      </c>
      <c r="B8100" t="s">
        <v>533</v>
      </c>
      <c r="C8100" t="s">
        <v>534</v>
      </c>
      <c r="D8100" t="s">
        <v>472</v>
      </c>
      <c r="E8100" t="s">
        <v>332</v>
      </c>
      <c r="F8100" t="s">
        <v>348</v>
      </c>
      <c r="G8100" t="s">
        <v>188</v>
      </c>
      <c r="H8100" t="s">
        <v>432</v>
      </c>
      <c r="I8100" t="s">
        <v>433</v>
      </c>
      <c r="J8100" t="s">
        <v>434</v>
      </c>
      <c r="K8100" t="s">
        <v>191</v>
      </c>
      <c r="M8100" t="s">
        <v>251</v>
      </c>
      <c r="N8100" t="s">
        <v>206</v>
      </c>
      <c r="O8100" t="s">
        <v>264</v>
      </c>
      <c r="P8100">
        <v>2050</v>
      </c>
      <c r="Q8100">
        <v>0.01</v>
      </c>
    </row>
    <row r="8101" spans="1:17" x14ac:dyDescent="0.25">
      <c r="A8101" t="s">
        <v>532</v>
      </c>
      <c r="B8101" t="s">
        <v>533</v>
      </c>
      <c r="C8101" t="s">
        <v>534</v>
      </c>
      <c r="D8101" t="s">
        <v>472</v>
      </c>
      <c r="E8101" t="s">
        <v>332</v>
      </c>
      <c r="F8101" t="s">
        <v>348</v>
      </c>
      <c r="G8101" t="s">
        <v>188</v>
      </c>
      <c r="H8101" t="s">
        <v>432</v>
      </c>
      <c r="I8101" t="s">
        <v>433</v>
      </c>
      <c r="J8101" t="s">
        <v>434</v>
      </c>
      <c r="K8101" t="s">
        <v>191</v>
      </c>
      <c r="M8101" t="s">
        <v>251</v>
      </c>
      <c r="N8101" t="s">
        <v>206</v>
      </c>
      <c r="O8101" t="s">
        <v>265</v>
      </c>
      <c r="P8101">
        <v>2050</v>
      </c>
      <c r="Q8101">
        <v>0.26</v>
      </c>
    </row>
    <row r="8102" spans="1:17" x14ac:dyDescent="0.25">
      <c r="A8102" t="s">
        <v>532</v>
      </c>
      <c r="B8102" t="s">
        <v>533</v>
      </c>
      <c r="C8102" t="s">
        <v>534</v>
      </c>
      <c r="D8102" t="s">
        <v>472</v>
      </c>
      <c r="E8102" t="s">
        <v>332</v>
      </c>
      <c r="F8102" t="s">
        <v>348</v>
      </c>
      <c r="G8102" t="s">
        <v>188</v>
      </c>
      <c r="H8102" t="s">
        <v>436</v>
      </c>
      <c r="I8102" t="s">
        <v>436</v>
      </c>
      <c r="M8102" t="s">
        <v>538</v>
      </c>
      <c r="O8102" t="s">
        <v>194</v>
      </c>
      <c r="P8102">
        <v>2015</v>
      </c>
      <c r="Q8102">
        <v>1</v>
      </c>
    </row>
    <row r="8103" spans="1:17" x14ac:dyDescent="0.25">
      <c r="A8103" t="s">
        <v>532</v>
      </c>
      <c r="B8103" t="s">
        <v>533</v>
      </c>
      <c r="C8103" t="s">
        <v>534</v>
      </c>
      <c r="D8103" t="s">
        <v>472</v>
      </c>
      <c r="E8103" t="s">
        <v>332</v>
      </c>
      <c r="F8103" t="s">
        <v>348</v>
      </c>
      <c r="G8103" t="s">
        <v>188</v>
      </c>
      <c r="H8103" t="s">
        <v>436</v>
      </c>
      <c r="I8103" t="s">
        <v>436</v>
      </c>
      <c r="M8103" t="s">
        <v>538</v>
      </c>
      <c r="O8103" t="s">
        <v>194</v>
      </c>
      <c r="P8103">
        <v>2020</v>
      </c>
      <c r="Q8103">
        <v>1</v>
      </c>
    </row>
    <row r="8104" spans="1:17" x14ac:dyDescent="0.25">
      <c r="A8104" t="s">
        <v>532</v>
      </c>
      <c r="B8104" t="s">
        <v>533</v>
      </c>
      <c r="C8104" t="s">
        <v>534</v>
      </c>
      <c r="D8104" t="s">
        <v>472</v>
      </c>
      <c r="E8104" t="s">
        <v>332</v>
      </c>
      <c r="F8104" t="s">
        <v>348</v>
      </c>
      <c r="G8104" t="s">
        <v>188</v>
      </c>
      <c r="H8104" t="s">
        <v>436</v>
      </c>
      <c r="I8104" t="s">
        <v>436</v>
      </c>
      <c r="M8104" t="s">
        <v>538</v>
      </c>
      <c r="O8104" t="s">
        <v>264</v>
      </c>
      <c r="P8104">
        <v>2020</v>
      </c>
      <c r="Q8104">
        <v>0</v>
      </c>
    </row>
    <row r="8105" spans="1:17" x14ac:dyDescent="0.25">
      <c r="A8105" t="s">
        <v>532</v>
      </c>
      <c r="B8105" t="s">
        <v>533</v>
      </c>
      <c r="C8105" t="s">
        <v>534</v>
      </c>
      <c r="D8105" t="s">
        <v>472</v>
      </c>
      <c r="E8105" t="s">
        <v>332</v>
      </c>
      <c r="F8105" t="s">
        <v>348</v>
      </c>
      <c r="G8105" t="s">
        <v>188</v>
      </c>
      <c r="H8105" t="s">
        <v>436</v>
      </c>
      <c r="I8105" t="s">
        <v>436</v>
      </c>
      <c r="M8105" t="s">
        <v>538</v>
      </c>
      <c r="O8105" t="s">
        <v>265</v>
      </c>
      <c r="P8105">
        <v>2020</v>
      </c>
      <c r="Q8105">
        <v>1</v>
      </c>
    </row>
    <row r="8106" spans="1:17" x14ac:dyDescent="0.25">
      <c r="A8106" t="s">
        <v>532</v>
      </c>
      <c r="B8106" t="s">
        <v>533</v>
      </c>
      <c r="C8106" t="s">
        <v>534</v>
      </c>
      <c r="D8106" t="s">
        <v>472</v>
      </c>
      <c r="E8106" t="s">
        <v>332</v>
      </c>
      <c r="F8106" t="s">
        <v>348</v>
      </c>
      <c r="G8106" t="s">
        <v>188</v>
      </c>
      <c r="H8106" t="s">
        <v>436</v>
      </c>
      <c r="I8106" t="s">
        <v>436</v>
      </c>
      <c r="M8106" t="s">
        <v>538</v>
      </c>
      <c r="O8106" t="s">
        <v>194</v>
      </c>
      <c r="P8106">
        <v>2030</v>
      </c>
      <c r="Q8106">
        <v>1</v>
      </c>
    </row>
    <row r="8107" spans="1:17" x14ac:dyDescent="0.25">
      <c r="A8107" t="s">
        <v>532</v>
      </c>
      <c r="B8107" t="s">
        <v>533</v>
      </c>
      <c r="C8107" t="s">
        <v>534</v>
      </c>
      <c r="D8107" t="s">
        <v>472</v>
      </c>
      <c r="E8107" t="s">
        <v>332</v>
      </c>
      <c r="F8107" t="s">
        <v>348</v>
      </c>
      <c r="G8107" t="s">
        <v>188</v>
      </c>
      <c r="H8107" t="s">
        <v>436</v>
      </c>
      <c r="I8107" t="s">
        <v>436</v>
      </c>
      <c r="M8107" t="s">
        <v>538</v>
      </c>
      <c r="O8107" t="s">
        <v>194</v>
      </c>
      <c r="P8107">
        <v>2050</v>
      </c>
      <c r="Q8107">
        <v>1</v>
      </c>
    </row>
    <row r="8108" spans="1:17" x14ac:dyDescent="0.25">
      <c r="A8108" t="s">
        <v>532</v>
      </c>
      <c r="B8108" t="s">
        <v>533</v>
      </c>
      <c r="C8108" t="s">
        <v>534</v>
      </c>
      <c r="D8108" t="s">
        <v>472</v>
      </c>
      <c r="E8108" t="s">
        <v>332</v>
      </c>
      <c r="F8108" t="s">
        <v>348</v>
      </c>
      <c r="G8108" t="s">
        <v>188</v>
      </c>
      <c r="H8108" t="s">
        <v>436</v>
      </c>
      <c r="I8108" t="s">
        <v>436</v>
      </c>
      <c r="M8108" t="s">
        <v>538</v>
      </c>
      <c r="O8108" t="s">
        <v>264</v>
      </c>
      <c r="P8108">
        <v>2050</v>
      </c>
      <c r="Q8108">
        <v>0</v>
      </c>
    </row>
    <row r="8109" spans="1:17" x14ac:dyDescent="0.25">
      <c r="A8109" t="s">
        <v>532</v>
      </c>
      <c r="B8109" t="s">
        <v>533</v>
      </c>
      <c r="C8109" t="s">
        <v>534</v>
      </c>
      <c r="D8109" t="s">
        <v>472</v>
      </c>
      <c r="E8109" t="s">
        <v>332</v>
      </c>
      <c r="F8109" t="s">
        <v>348</v>
      </c>
      <c r="G8109" t="s">
        <v>188</v>
      </c>
      <c r="H8109" t="s">
        <v>436</v>
      </c>
      <c r="I8109" t="s">
        <v>436</v>
      </c>
      <c r="M8109" t="s">
        <v>538</v>
      </c>
      <c r="O8109" t="s">
        <v>265</v>
      </c>
      <c r="P8109">
        <v>2050</v>
      </c>
      <c r="Q8109">
        <v>1</v>
      </c>
    </row>
    <row r="8110" spans="1:17" x14ac:dyDescent="0.25">
      <c r="A8110" t="s">
        <v>532</v>
      </c>
      <c r="B8110" t="s">
        <v>533</v>
      </c>
      <c r="C8110" t="s">
        <v>534</v>
      </c>
      <c r="D8110" t="s">
        <v>472</v>
      </c>
      <c r="E8110" t="s">
        <v>332</v>
      </c>
      <c r="F8110" t="s">
        <v>348</v>
      </c>
      <c r="G8110" t="s">
        <v>188</v>
      </c>
      <c r="H8110" t="s">
        <v>338</v>
      </c>
      <c r="I8110" t="s">
        <v>234</v>
      </c>
      <c r="J8110" t="s">
        <v>235</v>
      </c>
      <c r="K8110" t="s">
        <v>325</v>
      </c>
      <c r="L8110" t="s">
        <v>237</v>
      </c>
      <c r="O8110" t="s">
        <v>194</v>
      </c>
      <c r="P8110">
        <v>2015</v>
      </c>
      <c r="Q8110">
        <v>37700</v>
      </c>
    </row>
    <row r="8111" spans="1:17" x14ac:dyDescent="0.25">
      <c r="A8111" t="s">
        <v>532</v>
      </c>
      <c r="B8111" t="s">
        <v>533</v>
      </c>
      <c r="C8111" t="s">
        <v>534</v>
      </c>
      <c r="D8111" t="s">
        <v>472</v>
      </c>
      <c r="E8111" t="s">
        <v>332</v>
      </c>
      <c r="F8111" t="s">
        <v>348</v>
      </c>
      <c r="G8111" t="s">
        <v>188</v>
      </c>
      <c r="H8111" t="s">
        <v>338</v>
      </c>
      <c r="I8111" t="s">
        <v>234</v>
      </c>
      <c r="J8111" t="s">
        <v>235</v>
      </c>
      <c r="K8111" t="s">
        <v>325</v>
      </c>
      <c r="L8111" t="s">
        <v>237</v>
      </c>
      <c r="O8111" t="s">
        <v>194</v>
      </c>
      <c r="P8111">
        <v>2020</v>
      </c>
      <c r="Q8111">
        <v>37100</v>
      </c>
    </row>
    <row r="8112" spans="1:17" x14ac:dyDescent="0.25">
      <c r="A8112" t="s">
        <v>532</v>
      </c>
      <c r="B8112" t="s">
        <v>533</v>
      </c>
      <c r="C8112" t="s">
        <v>534</v>
      </c>
      <c r="D8112" t="s">
        <v>472</v>
      </c>
      <c r="E8112" t="s">
        <v>332</v>
      </c>
      <c r="F8112" t="s">
        <v>348</v>
      </c>
      <c r="G8112" t="s">
        <v>188</v>
      </c>
      <c r="H8112" t="s">
        <v>338</v>
      </c>
      <c r="I8112" t="s">
        <v>234</v>
      </c>
      <c r="J8112" t="s">
        <v>235</v>
      </c>
      <c r="K8112" t="s">
        <v>325</v>
      </c>
      <c r="L8112" t="s">
        <v>237</v>
      </c>
      <c r="O8112" t="s">
        <v>264</v>
      </c>
      <c r="P8112">
        <v>2020</v>
      </c>
      <c r="Q8112">
        <v>31700</v>
      </c>
    </row>
    <row r="8113" spans="1:17" x14ac:dyDescent="0.25">
      <c r="A8113" t="s">
        <v>532</v>
      </c>
      <c r="B8113" t="s">
        <v>533</v>
      </c>
      <c r="C8113" t="s">
        <v>534</v>
      </c>
      <c r="D8113" t="s">
        <v>472</v>
      </c>
      <c r="E8113" t="s">
        <v>332</v>
      </c>
      <c r="F8113" t="s">
        <v>348</v>
      </c>
      <c r="G8113" t="s">
        <v>188</v>
      </c>
      <c r="H8113" t="s">
        <v>338</v>
      </c>
      <c r="I8113" t="s">
        <v>234</v>
      </c>
      <c r="J8113" t="s">
        <v>235</v>
      </c>
      <c r="K8113" t="s">
        <v>325</v>
      </c>
      <c r="L8113" t="s">
        <v>237</v>
      </c>
      <c r="O8113" t="s">
        <v>265</v>
      </c>
      <c r="P8113">
        <v>2020</v>
      </c>
      <c r="Q8113">
        <v>42900</v>
      </c>
    </row>
    <row r="8114" spans="1:17" x14ac:dyDescent="0.25">
      <c r="A8114" t="s">
        <v>532</v>
      </c>
      <c r="B8114" t="s">
        <v>533</v>
      </c>
      <c r="C8114" t="s">
        <v>534</v>
      </c>
      <c r="D8114" t="s">
        <v>472</v>
      </c>
      <c r="E8114" t="s">
        <v>332</v>
      </c>
      <c r="F8114" t="s">
        <v>348</v>
      </c>
      <c r="G8114" t="s">
        <v>188</v>
      </c>
      <c r="H8114" t="s">
        <v>338</v>
      </c>
      <c r="I8114" t="s">
        <v>234</v>
      </c>
      <c r="J8114" t="s">
        <v>235</v>
      </c>
      <c r="K8114" t="s">
        <v>325</v>
      </c>
      <c r="L8114" t="s">
        <v>237</v>
      </c>
      <c r="O8114" t="s">
        <v>194</v>
      </c>
      <c r="P8114">
        <v>2030</v>
      </c>
      <c r="Q8114">
        <v>35900</v>
      </c>
    </row>
    <row r="8115" spans="1:17" x14ac:dyDescent="0.25">
      <c r="A8115" t="s">
        <v>532</v>
      </c>
      <c r="B8115" t="s">
        <v>533</v>
      </c>
      <c r="C8115" t="s">
        <v>534</v>
      </c>
      <c r="D8115" t="s">
        <v>472</v>
      </c>
      <c r="E8115" t="s">
        <v>332</v>
      </c>
      <c r="F8115" t="s">
        <v>348</v>
      </c>
      <c r="G8115" t="s">
        <v>188</v>
      </c>
      <c r="H8115" t="s">
        <v>338</v>
      </c>
      <c r="I8115" t="s">
        <v>234</v>
      </c>
      <c r="J8115" t="s">
        <v>235</v>
      </c>
      <c r="K8115" t="s">
        <v>325</v>
      </c>
      <c r="L8115" t="s">
        <v>237</v>
      </c>
      <c r="O8115" t="s">
        <v>194</v>
      </c>
      <c r="P8115">
        <v>2050</v>
      </c>
      <c r="Q8115">
        <v>33700</v>
      </c>
    </row>
    <row r="8116" spans="1:17" x14ac:dyDescent="0.25">
      <c r="A8116" t="s">
        <v>532</v>
      </c>
      <c r="B8116" t="s">
        <v>533</v>
      </c>
      <c r="C8116" t="s">
        <v>534</v>
      </c>
      <c r="D8116" t="s">
        <v>472</v>
      </c>
      <c r="E8116" t="s">
        <v>332</v>
      </c>
      <c r="F8116" t="s">
        <v>348</v>
      </c>
      <c r="G8116" t="s">
        <v>188</v>
      </c>
      <c r="H8116" t="s">
        <v>338</v>
      </c>
      <c r="I8116" t="s">
        <v>234</v>
      </c>
      <c r="J8116" t="s">
        <v>235</v>
      </c>
      <c r="K8116" t="s">
        <v>325</v>
      </c>
      <c r="L8116" t="s">
        <v>237</v>
      </c>
      <c r="O8116" t="s">
        <v>264</v>
      </c>
      <c r="P8116">
        <v>2050</v>
      </c>
      <c r="Q8116">
        <v>26000</v>
      </c>
    </row>
    <row r="8117" spans="1:17" x14ac:dyDescent="0.25">
      <c r="A8117" t="s">
        <v>532</v>
      </c>
      <c r="B8117" t="s">
        <v>533</v>
      </c>
      <c r="C8117" t="s">
        <v>534</v>
      </c>
      <c r="D8117" t="s">
        <v>472</v>
      </c>
      <c r="E8117" t="s">
        <v>332</v>
      </c>
      <c r="F8117" t="s">
        <v>348</v>
      </c>
      <c r="G8117" t="s">
        <v>188</v>
      </c>
      <c r="H8117" t="s">
        <v>338</v>
      </c>
      <c r="I8117" t="s">
        <v>234</v>
      </c>
      <c r="J8117" t="s">
        <v>235</v>
      </c>
      <c r="K8117" t="s">
        <v>325</v>
      </c>
      <c r="L8117" t="s">
        <v>237</v>
      </c>
      <c r="O8117" t="s">
        <v>265</v>
      </c>
      <c r="P8117">
        <v>2050</v>
      </c>
      <c r="Q8117">
        <v>43300</v>
      </c>
    </row>
    <row r="8118" spans="1:17" x14ac:dyDescent="0.25">
      <c r="A8118" t="s">
        <v>532</v>
      </c>
      <c r="B8118" t="s">
        <v>533</v>
      </c>
      <c r="C8118" t="s">
        <v>534</v>
      </c>
      <c r="D8118" t="s">
        <v>472</v>
      </c>
      <c r="E8118" t="s">
        <v>332</v>
      </c>
      <c r="F8118" t="s">
        <v>348</v>
      </c>
      <c r="G8118" t="s">
        <v>188</v>
      </c>
      <c r="H8118" t="s">
        <v>441</v>
      </c>
      <c r="I8118" t="s">
        <v>441</v>
      </c>
      <c r="M8118" t="s">
        <v>538</v>
      </c>
      <c r="O8118" t="s">
        <v>194</v>
      </c>
      <c r="P8118">
        <v>2015</v>
      </c>
      <c r="Q8118">
        <v>1</v>
      </c>
    </row>
    <row r="8119" spans="1:17" x14ac:dyDescent="0.25">
      <c r="A8119" t="s">
        <v>532</v>
      </c>
      <c r="B8119" t="s">
        <v>533</v>
      </c>
      <c r="C8119" t="s">
        <v>534</v>
      </c>
      <c r="D8119" t="s">
        <v>472</v>
      </c>
      <c r="E8119" t="s">
        <v>332</v>
      </c>
      <c r="F8119" t="s">
        <v>348</v>
      </c>
      <c r="G8119" t="s">
        <v>188</v>
      </c>
      <c r="H8119" t="s">
        <v>441</v>
      </c>
      <c r="I8119" t="s">
        <v>441</v>
      </c>
      <c r="M8119" t="s">
        <v>538</v>
      </c>
      <c r="O8119" t="s">
        <v>194</v>
      </c>
      <c r="P8119">
        <v>2020</v>
      </c>
      <c r="Q8119">
        <v>1</v>
      </c>
    </row>
    <row r="8120" spans="1:17" x14ac:dyDescent="0.25">
      <c r="A8120" t="s">
        <v>532</v>
      </c>
      <c r="B8120" t="s">
        <v>533</v>
      </c>
      <c r="C8120" t="s">
        <v>534</v>
      </c>
      <c r="D8120" t="s">
        <v>472</v>
      </c>
      <c r="E8120" t="s">
        <v>332</v>
      </c>
      <c r="F8120" t="s">
        <v>348</v>
      </c>
      <c r="G8120" t="s">
        <v>188</v>
      </c>
      <c r="H8120" t="s">
        <v>441</v>
      </c>
      <c r="I8120" t="s">
        <v>441</v>
      </c>
      <c r="M8120" t="s">
        <v>538</v>
      </c>
      <c r="O8120" t="s">
        <v>264</v>
      </c>
      <c r="P8120">
        <v>2020</v>
      </c>
      <c r="Q8120">
        <v>0</v>
      </c>
    </row>
    <row r="8121" spans="1:17" x14ac:dyDescent="0.25">
      <c r="A8121" t="s">
        <v>532</v>
      </c>
      <c r="B8121" t="s">
        <v>533</v>
      </c>
      <c r="C8121" t="s">
        <v>534</v>
      </c>
      <c r="D8121" t="s">
        <v>472</v>
      </c>
      <c r="E8121" t="s">
        <v>332</v>
      </c>
      <c r="F8121" t="s">
        <v>348</v>
      </c>
      <c r="G8121" t="s">
        <v>188</v>
      </c>
      <c r="H8121" t="s">
        <v>441</v>
      </c>
      <c r="I8121" t="s">
        <v>441</v>
      </c>
      <c r="M8121" t="s">
        <v>538</v>
      </c>
      <c r="O8121" t="s">
        <v>265</v>
      </c>
      <c r="P8121">
        <v>2020</v>
      </c>
      <c r="Q8121">
        <v>1</v>
      </c>
    </row>
    <row r="8122" spans="1:17" x14ac:dyDescent="0.25">
      <c r="A8122" t="s">
        <v>532</v>
      </c>
      <c r="B8122" t="s">
        <v>533</v>
      </c>
      <c r="C8122" t="s">
        <v>534</v>
      </c>
      <c r="D8122" t="s">
        <v>472</v>
      </c>
      <c r="E8122" t="s">
        <v>332</v>
      </c>
      <c r="F8122" t="s">
        <v>348</v>
      </c>
      <c r="G8122" t="s">
        <v>188</v>
      </c>
      <c r="H8122" t="s">
        <v>441</v>
      </c>
      <c r="I8122" t="s">
        <v>441</v>
      </c>
      <c r="M8122" t="s">
        <v>538</v>
      </c>
      <c r="O8122" t="s">
        <v>194</v>
      </c>
      <c r="P8122">
        <v>2030</v>
      </c>
      <c r="Q8122">
        <v>1</v>
      </c>
    </row>
    <row r="8123" spans="1:17" x14ac:dyDescent="0.25">
      <c r="A8123" t="s">
        <v>532</v>
      </c>
      <c r="B8123" t="s">
        <v>533</v>
      </c>
      <c r="C8123" t="s">
        <v>534</v>
      </c>
      <c r="D8123" t="s">
        <v>472</v>
      </c>
      <c r="E8123" t="s">
        <v>332</v>
      </c>
      <c r="F8123" t="s">
        <v>348</v>
      </c>
      <c r="G8123" t="s">
        <v>188</v>
      </c>
      <c r="H8123" t="s">
        <v>441</v>
      </c>
      <c r="I8123" t="s">
        <v>441</v>
      </c>
      <c r="M8123" t="s">
        <v>538</v>
      </c>
      <c r="O8123" t="s">
        <v>194</v>
      </c>
      <c r="P8123">
        <v>2050</v>
      </c>
      <c r="Q8123">
        <v>1</v>
      </c>
    </row>
    <row r="8124" spans="1:17" x14ac:dyDescent="0.25">
      <c r="A8124" t="s">
        <v>532</v>
      </c>
      <c r="B8124" t="s">
        <v>533</v>
      </c>
      <c r="C8124" t="s">
        <v>534</v>
      </c>
      <c r="D8124" t="s">
        <v>472</v>
      </c>
      <c r="E8124" t="s">
        <v>332</v>
      </c>
      <c r="F8124" t="s">
        <v>348</v>
      </c>
      <c r="G8124" t="s">
        <v>188</v>
      </c>
      <c r="H8124" t="s">
        <v>441</v>
      </c>
      <c r="I8124" t="s">
        <v>441</v>
      </c>
      <c r="M8124" t="s">
        <v>538</v>
      </c>
      <c r="O8124" t="s">
        <v>264</v>
      </c>
      <c r="P8124">
        <v>2050</v>
      </c>
      <c r="Q8124">
        <v>0</v>
      </c>
    </row>
    <row r="8125" spans="1:17" x14ac:dyDescent="0.25">
      <c r="A8125" t="s">
        <v>532</v>
      </c>
      <c r="B8125" t="s">
        <v>533</v>
      </c>
      <c r="C8125" t="s">
        <v>534</v>
      </c>
      <c r="D8125" t="s">
        <v>472</v>
      </c>
      <c r="E8125" t="s">
        <v>332</v>
      </c>
      <c r="F8125" t="s">
        <v>348</v>
      </c>
      <c r="G8125" t="s">
        <v>188</v>
      </c>
      <c r="H8125" t="s">
        <v>441</v>
      </c>
      <c r="I8125" t="s">
        <v>441</v>
      </c>
      <c r="M8125" t="s">
        <v>538</v>
      </c>
      <c r="O8125" t="s">
        <v>265</v>
      </c>
      <c r="P8125">
        <v>2050</v>
      </c>
      <c r="Q8125">
        <v>1</v>
      </c>
    </row>
    <row r="8126" spans="1:17" x14ac:dyDescent="0.25">
      <c r="A8126" t="s">
        <v>532</v>
      </c>
      <c r="B8126" t="s">
        <v>533</v>
      </c>
      <c r="C8126" t="s">
        <v>534</v>
      </c>
      <c r="D8126" t="s">
        <v>472</v>
      </c>
      <c r="E8126" t="s">
        <v>332</v>
      </c>
      <c r="F8126" t="s">
        <v>348</v>
      </c>
      <c r="G8126" t="s">
        <v>188</v>
      </c>
      <c r="H8126" t="s">
        <v>499</v>
      </c>
      <c r="I8126" t="s">
        <v>500</v>
      </c>
      <c r="K8126" t="s">
        <v>501</v>
      </c>
      <c r="L8126" t="s">
        <v>237</v>
      </c>
      <c r="M8126" t="s">
        <v>379</v>
      </c>
      <c r="O8126" t="s">
        <v>194</v>
      </c>
      <c r="P8126">
        <v>2015</v>
      </c>
      <c r="Q8126">
        <v>0.02</v>
      </c>
    </row>
    <row r="8127" spans="1:17" x14ac:dyDescent="0.25">
      <c r="A8127" t="s">
        <v>532</v>
      </c>
      <c r="B8127" t="s">
        <v>533</v>
      </c>
      <c r="C8127" t="s">
        <v>534</v>
      </c>
      <c r="D8127" t="s">
        <v>472</v>
      </c>
      <c r="E8127" t="s">
        <v>332</v>
      </c>
      <c r="F8127" t="s">
        <v>348</v>
      </c>
      <c r="G8127" t="s">
        <v>188</v>
      </c>
      <c r="H8127" t="s">
        <v>499</v>
      </c>
      <c r="I8127" t="s">
        <v>500</v>
      </c>
      <c r="K8127" t="s">
        <v>501</v>
      </c>
      <c r="L8127" t="s">
        <v>237</v>
      </c>
      <c r="M8127" t="s">
        <v>379</v>
      </c>
      <c r="O8127" t="s">
        <v>194</v>
      </c>
      <c r="P8127">
        <v>2020</v>
      </c>
      <c r="Q8127">
        <v>1.9504975000000001E-2</v>
      </c>
    </row>
    <row r="8128" spans="1:17" x14ac:dyDescent="0.25">
      <c r="A8128" t="s">
        <v>532</v>
      </c>
      <c r="B8128" t="s">
        <v>533</v>
      </c>
      <c r="C8128" t="s">
        <v>534</v>
      </c>
      <c r="D8128" t="s">
        <v>472</v>
      </c>
      <c r="E8128" t="s">
        <v>332</v>
      </c>
      <c r="F8128" t="s">
        <v>348</v>
      </c>
      <c r="G8128" t="s">
        <v>188</v>
      </c>
      <c r="H8128" t="s">
        <v>499</v>
      </c>
      <c r="I8128" t="s">
        <v>500</v>
      </c>
      <c r="K8128" t="s">
        <v>501</v>
      </c>
      <c r="L8128" t="s">
        <v>237</v>
      </c>
      <c r="M8128" t="s">
        <v>379</v>
      </c>
      <c r="O8128" t="s">
        <v>264</v>
      </c>
      <c r="P8128">
        <v>2020</v>
      </c>
      <c r="Q8128">
        <v>1.7000000000000001E-2</v>
      </c>
    </row>
    <row r="8129" spans="1:17" x14ac:dyDescent="0.25">
      <c r="A8129" t="s">
        <v>532</v>
      </c>
      <c r="B8129" t="s">
        <v>533</v>
      </c>
      <c r="C8129" t="s">
        <v>534</v>
      </c>
      <c r="D8129" t="s">
        <v>472</v>
      </c>
      <c r="E8129" t="s">
        <v>332</v>
      </c>
      <c r="F8129" t="s">
        <v>348</v>
      </c>
      <c r="G8129" t="s">
        <v>188</v>
      </c>
      <c r="H8129" t="s">
        <v>499</v>
      </c>
      <c r="I8129" t="s">
        <v>500</v>
      </c>
      <c r="K8129" t="s">
        <v>501</v>
      </c>
      <c r="L8129" t="s">
        <v>237</v>
      </c>
      <c r="M8129" t="s">
        <v>379</v>
      </c>
      <c r="O8129" t="s">
        <v>265</v>
      </c>
      <c r="P8129">
        <v>2020</v>
      </c>
      <c r="Q8129">
        <v>2.3E-2</v>
      </c>
    </row>
    <row r="8130" spans="1:17" x14ac:dyDescent="0.25">
      <c r="A8130" t="s">
        <v>532</v>
      </c>
      <c r="B8130" t="s">
        <v>533</v>
      </c>
      <c r="C8130" t="s">
        <v>534</v>
      </c>
      <c r="D8130" t="s">
        <v>472</v>
      </c>
      <c r="E8130" t="s">
        <v>332</v>
      </c>
      <c r="F8130" t="s">
        <v>348</v>
      </c>
      <c r="G8130" t="s">
        <v>188</v>
      </c>
      <c r="H8130" t="s">
        <v>499</v>
      </c>
      <c r="I8130" t="s">
        <v>500</v>
      </c>
      <c r="K8130" t="s">
        <v>501</v>
      </c>
      <c r="L8130" t="s">
        <v>237</v>
      </c>
      <c r="M8130" t="s">
        <v>379</v>
      </c>
      <c r="O8130" t="s">
        <v>194</v>
      </c>
      <c r="P8130">
        <v>2030</v>
      </c>
      <c r="Q8130">
        <v>1.8551379E-2</v>
      </c>
    </row>
    <row r="8131" spans="1:17" x14ac:dyDescent="0.25">
      <c r="A8131" t="s">
        <v>532</v>
      </c>
      <c r="B8131" t="s">
        <v>533</v>
      </c>
      <c r="C8131" t="s">
        <v>534</v>
      </c>
      <c r="D8131" t="s">
        <v>472</v>
      </c>
      <c r="E8131" t="s">
        <v>332</v>
      </c>
      <c r="F8131" t="s">
        <v>348</v>
      </c>
      <c r="G8131" t="s">
        <v>188</v>
      </c>
      <c r="H8131" t="s">
        <v>499</v>
      </c>
      <c r="I8131" t="s">
        <v>500</v>
      </c>
      <c r="K8131" t="s">
        <v>501</v>
      </c>
      <c r="L8131" t="s">
        <v>237</v>
      </c>
      <c r="M8131" t="s">
        <v>379</v>
      </c>
      <c r="O8131" t="s">
        <v>194</v>
      </c>
      <c r="P8131">
        <v>2050</v>
      </c>
      <c r="Q8131">
        <v>1.6781772E-2</v>
      </c>
    </row>
    <row r="8132" spans="1:17" x14ac:dyDescent="0.25">
      <c r="A8132" t="s">
        <v>532</v>
      </c>
      <c r="B8132" t="s">
        <v>533</v>
      </c>
      <c r="C8132" t="s">
        <v>534</v>
      </c>
      <c r="D8132" t="s">
        <v>472</v>
      </c>
      <c r="E8132" t="s">
        <v>332</v>
      </c>
      <c r="F8132" t="s">
        <v>348</v>
      </c>
      <c r="G8132" t="s">
        <v>188</v>
      </c>
      <c r="H8132" t="s">
        <v>499</v>
      </c>
      <c r="I8132" t="s">
        <v>500</v>
      </c>
      <c r="K8132" t="s">
        <v>501</v>
      </c>
      <c r="L8132" t="s">
        <v>237</v>
      </c>
      <c r="M8132" t="s">
        <v>379</v>
      </c>
      <c r="O8132" t="s">
        <v>264</v>
      </c>
      <c r="P8132">
        <v>2050</v>
      </c>
      <c r="Q8132">
        <v>1.3913534999999999E-2</v>
      </c>
    </row>
    <row r="8133" spans="1:17" x14ac:dyDescent="0.25">
      <c r="A8133" t="s">
        <v>532</v>
      </c>
      <c r="B8133" t="s">
        <v>533</v>
      </c>
      <c r="C8133" t="s">
        <v>534</v>
      </c>
      <c r="D8133" t="s">
        <v>472</v>
      </c>
      <c r="E8133" t="s">
        <v>332</v>
      </c>
      <c r="F8133" t="s">
        <v>348</v>
      </c>
      <c r="G8133" t="s">
        <v>188</v>
      </c>
      <c r="H8133" t="s">
        <v>499</v>
      </c>
      <c r="I8133" t="s">
        <v>500</v>
      </c>
      <c r="K8133" t="s">
        <v>501</v>
      </c>
      <c r="L8133" t="s">
        <v>237</v>
      </c>
      <c r="M8133" t="s">
        <v>379</v>
      </c>
      <c r="O8133" t="s">
        <v>265</v>
      </c>
      <c r="P8133">
        <v>2050</v>
      </c>
      <c r="Q8133">
        <v>2.3189224000000001E-2</v>
      </c>
    </row>
    <row r="8134" spans="1:17" x14ac:dyDescent="0.25">
      <c r="A8134" t="s">
        <v>532</v>
      </c>
      <c r="B8134" t="s">
        <v>533</v>
      </c>
      <c r="C8134" t="s">
        <v>534</v>
      </c>
      <c r="D8134" t="s">
        <v>472</v>
      </c>
      <c r="E8134" t="s">
        <v>332</v>
      </c>
      <c r="F8134" t="s">
        <v>348</v>
      </c>
      <c r="G8134" t="s">
        <v>188</v>
      </c>
      <c r="H8134" t="s">
        <v>448</v>
      </c>
      <c r="I8134" t="s">
        <v>240</v>
      </c>
      <c r="J8134" t="s">
        <v>235</v>
      </c>
      <c r="K8134" t="s">
        <v>430</v>
      </c>
      <c r="L8134" t="s">
        <v>237</v>
      </c>
      <c r="M8134" t="s">
        <v>539</v>
      </c>
      <c r="N8134" t="s">
        <v>206</v>
      </c>
      <c r="O8134" t="s">
        <v>194</v>
      </c>
      <c r="P8134">
        <v>2015</v>
      </c>
      <c r="Q8134">
        <v>0.806666667</v>
      </c>
    </row>
    <row r="8135" spans="1:17" x14ac:dyDescent="0.25">
      <c r="A8135" t="s">
        <v>532</v>
      </c>
      <c r="B8135" t="s">
        <v>533</v>
      </c>
      <c r="C8135" t="s">
        <v>534</v>
      </c>
      <c r="D8135" t="s">
        <v>472</v>
      </c>
      <c r="E8135" t="s">
        <v>332</v>
      </c>
      <c r="F8135" t="s">
        <v>348</v>
      </c>
      <c r="G8135" t="s">
        <v>188</v>
      </c>
      <c r="H8135" t="s">
        <v>448</v>
      </c>
      <c r="I8135" t="s">
        <v>240</v>
      </c>
      <c r="J8135" t="s">
        <v>235</v>
      </c>
      <c r="K8135" t="s">
        <v>430</v>
      </c>
      <c r="L8135" t="s">
        <v>237</v>
      </c>
      <c r="M8135" t="s">
        <v>539</v>
      </c>
      <c r="N8135" t="s">
        <v>206</v>
      </c>
      <c r="O8135" t="s">
        <v>194</v>
      </c>
      <c r="P8135">
        <v>2020</v>
      </c>
      <c r="Q8135">
        <v>0.78670066100000002</v>
      </c>
    </row>
    <row r="8136" spans="1:17" x14ac:dyDescent="0.25">
      <c r="A8136" t="s">
        <v>532</v>
      </c>
      <c r="B8136" t="s">
        <v>533</v>
      </c>
      <c r="C8136" t="s">
        <v>534</v>
      </c>
      <c r="D8136" t="s">
        <v>472</v>
      </c>
      <c r="E8136" t="s">
        <v>332</v>
      </c>
      <c r="F8136" t="s">
        <v>348</v>
      </c>
      <c r="G8136" t="s">
        <v>188</v>
      </c>
      <c r="H8136" t="s">
        <v>448</v>
      </c>
      <c r="I8136" t="s">
        <v>240</v>
      </c>
      <c r="J8136" t="s">
        <v>235</v>
      </c>
      <c r="K8136" t="s">
        <v>430</v>
      </c>
      <c r="L8136" t="s">
        <v>237</v>
      </c>
      <c r="M8136" t="s">
        <v>539</v>
      </c>
      <c r="N8136" t="s">
        <v>206</v>
      </c>
      <c r="O8136" t="s">
        <v>264</v>
      </c>
      <c r="P8136">
        <v>2020</v>
      </c>
      <c r="Q8136">
        <v>0.68566666700000001</v>
      </c>
    </row>
    <row r="8137" spans="1:17" x14ac:dyDescent="0.25">
      <c r="A8137" t="s">
        <v>532</v>
      </c>
      <c r="B8137" t="s">
        <v>533</v>
      </c>
      <c r="C8137" t="s">
        <v>534</v>
      </c>
      <c r="D8137" t="s">
        <v>472</v>
      </c>
      <c r="E8137" t="s">
        <v>332</v>
      </c>
      <c r="F8137" t="s">
        <v>348</v>
      </c>
      <c r="G8137" t="s">
        <v>188</v>
      </c>
      <c r="H8137" t="s">
        <v>448</v>
      </c>
      <c r="I8137" t="s">
        <v>240</v>
      </c>
      <c r="J8137" t="s">
        <v>235</v>
      </c>
      <c r="K8137" t="s">
        <v>430</v>
      </c>
      <c r="L8137" t="s">
        <v>237</v>
      </c>
      <c r="M8137" t="s">
        <v>539</v>
      </c>
      <c r="N8137" t="s">
        <v>206</v>
      </c>
      <c r="O8137" t="s">
        <v>265</v>
      </c>
      <c r="P8137">
        <v>2020</v>
      </c>
      <c r="Q8137">
        <v>0.927666667</v>
      </c>
    </row>
    <row r="8138" spans="1:17" x14ac:dyDescent="0.25">
      <c r="A8138" t="s">
        <v>532</v>
      </c>
      <c r="B8138" t="s">
        <v>533</v>
      </c>
      <c r="C8138" t="s">
        <v>534</v>
      </c>
      <c r="D8138" t="s">
        <v>472</v>
      </c>
      <c r="E8138" t="s">
        <v>332</v>
      </c>
      <c r="F8138" t="s">
        <v>348</v>
      </c>
      <c r="G8138" t="s">
        <v>188</v>
      </c>
      <c r="H8138" t="s">
        <v>448</v>
      </c>
      <c r="I8138" t="s">
        <v>240</v>
      </c>
      <c r="J8138" t="s">
        <v>235</v>
      </c>
      <c r="K8138" t="s">
        <v>430</v>
      </c>
      <c r="L8138" t="s">
        <v>237</v>
      </c>
      <c r="M8138" t="s">
        <v>539</v>
      </c>
      <c r="N8138" t="s">
        <v>206</v>
      </c>
      <c r="O8138" t="s">
        <v>194</v>
      </c>
      <c r="P8138">
        <v>2030</v>
      </c>
      <c r="Q8138">
        <v>0.748238968</v>
      </c>
    </row>
    <row r="8139" spans="1:17" x14ac:dyDescent="0.25">
      <c r="A8139" t="s">
        <v>532</v>
      </c>
      <c r="B8139" t="s">
        <v>533</v>
      </c>
      <c r="C8139" t="s">
        <v>534</v>
      </c>
      <c r="D8139" t="s">
        <v>472</v>
      </c>
      <c r="E8139" t="s">
        <v>332</v>
      </c>
      <c r="F8139" t="s">
        <v>348</v>
      </c>
      <c r="G8139" t="s">
        <v>188</v>
      </c>
      <c r="H8139" t="s">
        <v>448</v>
      </c>
      <c r="I8139" t="s">
        <v>240</v>
      </c>
      <c r="J8139" t="s">
        <v>235</v>
      </c>
      <c r="K8139" t="s">
        <v>430</v>
      </c>
      <c r="L8139" t="s">
        <v>237</v>
      </c>
      <c r="M8139" t="s">
        <v>539</v>
      </c>
      <c r="N8139" t="s">
        <v>206</v>
      </c>
      <c r="O8139" t="s">
        <v>194</v>
      </c>
      <c r="P8139">
        <v>2050</v>
      </c>
      <c r="Q8139">
        <v>0.67686481200000004</v>
      </c>
    </row>
    <row r="8140" spans="1:17" x14ac:dyDescent="0.25">
      <c r="A8140" t="s">
        <v>532</v>
      </c>
      <c r="B8140" t="s">
        <v>533</v>
      </c>
      <c r="C8140" t="s">
        <v>534</v>
      </c>
      <c r="D8140" t="s">
        <v>472</v>
      </c>
      <c r="E8140" t="s">
        <v>332</v>
      </c>
      <c r="F8140" t="s">
        <v>348</v>
      </c>
      <c r="G8140" t="s">
        <v>188</v>
      </c>
      <c r="H8140" t="s">
        <v>448</v>
      </c>
      <c r="I8140" t="s">
        <v>240</v>
      </c>
      <c r="J8140" t="s">
        <v>235</v>
      </c>
      <c r="K8140" t="s">
        <v>430</v>
      </c>
      <c r="L8140" t="s">
        <v>237</v>
      </c>
      <c r="M8140" t="s">
        <v>539</v>
      </c>
      <c r="N8140" t="s">
        <v>206</v>
      </c>
      <c r="O8140" t="s">
        <v>264</v>
      </c>
      <c r="P8140">
        <v>2050</v>
      </c>
      <c r="Q8140">
        <v>0.56117922600000003</v>
      </c>
    </row>
    <row r="8141" spans="1:17" x14ac:dyDescent="0.25">
      <c r="A8141" t="s">
        <v>532</v>
      </c>
      <c r="B8141" t="s">
        <v>533</v>
      </c>
      <c r="C8141" t="s">
        <v>534</v>
      </c>
      <c r="D8141" t="s">
        <v>472</v>
      </c>
      <c r="E8141" t="s">
        <v>332</v>
      </c>
      <c r="F8141" t="s">
        <v>348</v>
      </c>
      <c r="G8141" t="s">
        <v>188</v>
      </c>
      <c r="H8141" t="s">
        <v>448</v>
      </c>
      <c r="I8141" t="s">
        <v>240</v>
      </c>
      <c r="J8141" t="s">
        <v>235</v>
      </c>
      <c r="K8141" t="s">
        <v>430</v>
      </c>
      <c r="L8141" t="s">
        <v>237</v>
      </c>
      <c r="M8141" t="s">
        <v>539</v>
      </c>
      <c r="N8141" t="s">
        <v>206</v>
      </c>
      <c r="O8141" t="s">
        <v>265</v>
      </c>
      <c r="P8141">
        <v>2050</v>
      </c>
      <c r="Q8141">
        <v>0.93529870999999998</v>
      </c>
    </row>
    <row r="8142" spans="1:17" x14ac:dyDescent="0.25">
      <c r="A8142" t="s">
        <v>532</v>
      </c>
      <c r="B8142" t="s">
        <v>533</v>
      </c>
      <c r="C8142" t="s">
        <v>534</v>
      </c>
      <c r="D8142" t="s">
        <v>472</v>
      </c>
      <c r="E8142" t="s">
        <v>332</v>
      </c>
      <c r="F8142" t="s">
        <v>348</v>
      </c>
      <c r="G8142" t="s">
        <v>188</v>
      </c>
      <c r="H8142" t="s">
        <v>451</v>
      </c>
      <c r="I8142" t="s">
        <v>452</v>
      </c>
      <c r="K8142" t="s">
        <v>453</v>
      </c>
      <c r="M8142" t="s">
        <v>251</v>
      </c>
      <c r="O8142" t="s">
        <v>194</v>
      </c>
      <c r="P8142">
        <v>2015</v>
      </c>
      <c r="Q8142">
        <v>0.246201364688099</v>
      </c>
    </row>
    <row r="8143" spans="1:17" x14ac:dyDescent="0.25">
      <c r="A8143" t="s">
        <v>532</v>
      </c>
      <c r="B8143" t="s">
        <v>533</v>
      </c>
      <c r="C8143" t="s">
        <v>534</v>
      </c>
      <c r="D8143" t="s">
        <v>472</v>
      </c>
      <c r="E8143" t="s">
        <v>332</v>
      </c>
      <c r="F8143" t="s">
        <v>348</v>
      </c>
      <c r="G8143" t="s">
        <v>188</v>
      </c>
      <c r="H8143" t="s">
        <v>451</v>
      </c>
      <c r="I8143" t="s">
        <v>452</v>
      </c>
      <c r="K8143" t="s">
        <v>453</v>
      </c>
      <c r="M8143" t="s">
        <v>251</v>
      </c>
      <c r="O8143" t="s">
        <v>194</v>
      </c>
      <c r="P8143">
        <v>2020</v>
      </c>
      <c r="Q8143">
        <v>0.246201364688099</v>
      </c>
    </row>
    <row r="8144" spans="1:17" x14ac:dyDescent="0.25">
      <c r="A8144" t="s">
        <v>532</v>
      </c>
      <c r="B8144" t="s">
        <v>533</v>
      </c>
      <c r="C8144" t="s">
        <v>534</v>
      </c>
      <c r="D8144" t="s">
        <v>472</v>
      </c>
      <c r="E8144" t="s">
        <v>332</v>
      </c>
      <c r="F8144" t="s">
        <v>348</v>
      </c>
      <c r="G8144" t="s">
        <v>188</v>
      </c>
      <c r="H8144" t="s">
        <v>451</v>
      </c>
      <c r="I8144" t="s">
        <v>452</v>
      </c>
      <c r="K8144" t="s">
        <v>453</v>
      </c>
      <c r="M8144" t="s">
        <v>251</v>
      </c>
      <c r="O8144" t="s">
        <v>264</v>
      </c>
      <c r="P8144">
        <v>2020</v>
      </c>
      <c r="Q8144">
        <v>0</v>
      </c>
    </row>
    <row r="8145" spans="1:17" x14ac:dyDescent="0.25">
      <c r="A8145" t="s">
        <v>532</v>
      </c>
      <c r="B8145" t="s">
        <v>533</v>
      </c>
      <c r="C8145" t="s">
        <v>534</v>
      </c>
      <c r="D8145" t="s">
        <v>472</v>
      </c>
      <c r="E8145" t="s">
        <v>332</v>
      </c>
      <c r="F8145" t="s">
        <v>348</v>
      </c>
      <c r="G8145" t="s">
        <v>188</v>
      </c>
      <c r="H8145" t="s">
        <v>451</v>
      </c>
      <c r="I8145" t="s">
        <v>452</v>
      </c>
      <c r="K8145" t="s">
        <v>453</v>
      </c>
      <c r="M8145" t="s">
        <v>251</v>
      </c>
      <c r="O8145" t="s">
        <v>265</v>
      </c>
      <c r="P8145">
        <v>2020</v>
      </c>
      <c r="Q8145">
        <v>0.24842240584349901</v>
      </c>
    </row>
    <row r="8146" spans="1:17" x14ac:dyDescent="0.25">
      <c r="A8146" t="s">
        <v>532</v>
      </c>
      <c r="B8146" t="s">
        <v>533</v>
      </c>
      <c r="C8146" t="s">
        <v>534</v>
      </c>
      <c r="D8146" t="s">
        <v>472</v>
      </c>
      <c r="E8146" t="s">
        <v>332</v>
      </c>
      <c r="F8146" t="s">
        <v>348</v>
      </c>
      <c r="G8146" t="s">
        <v>188</v>
      </c>
      <c r="H8146" t="s">
        <v>451</v>
      </c>
      <c r="I8146" t="s">
        <v>452</v>
      </c>
      <c r="K8146" t="s">
        <v>453</v>
      </c>
      <c r="M8146" t="s">
        <v>251</v>
      </c>
      <c r="O8146" t="s">
        <v>194</v>
      </c>
      <c r="P8146">
        <v>2030</v>
      </c>
      <c r="Q8146">
        <v>0.246201364688099</v>
      </c>
    </row>
    <row r="8147" spans="1:17" x14ac:dyDescent="0.25">
      <c r="A8147" t="s">
        <v>532</v>
      </c>
      <c r="B8147" t="s">
        <v>533</v>
      </c>
      <c r="C8147" t="s">
        <v>534</v>
      </c>
      <c r="D8147" t="s">
        <v>472</v>
      </c>
      <c r="E8147" t="s">
        <v>332</v>
      </c>
      <c r="F8147" t="s">
        <v>348</v>
      </c>
      <c r="G8147" t="s">
        <v>188</v>
      </c>
      <c r="H8147" t="s">
        <v>451</v>
      </c>
      <c r="I8147" t="s">
        <v>452</v>
      </c>
      <c r="K8147" t="s">
        <v>453</v>
      </c>
      <c r="M8147" t="s">
        <v>251</v>
      </c>
      <c r="O8147" t="s">
        <v>194</v>
      </c>
      <c r="P8147">
        <v>2050</v>
      </c>
      <c r="Q8147">
        <v>0.246201364688099</v>
      </c>
    </row>
    <row r="8148" spans="1:17" x14ac:dyDescent="0.25">
      <c r="A8148" t="s">
        <v>532</v>
      </c>
      <c r="B8148" t="s">
        <v>533</v>
      </c>
      <c r="C8148" t="s">
        <v>534</v>
      </c>
      <c r="D8148" t="s">
        <v>472</v>
      </c>
      <c r="E8148" t="s">
        <v>332</v>
      </c>
      <c r="F8148" t="s">
        <v>348</v>
      </c>
      <c r="G8148" t="s">
        <v>188</v>
      </c>
      <c r="H8148" t="s">
        <v>451</v>
      </c>
      <c r="I8148" t="s">
        <v>452</v>
      </c>
      <c r="K8148" t="s">
        <v>453</v>
      </c>
      <c r="M8148" t="s">
        <v>251</v>
      </c>
      <c r="O8148" t="s">
        <v>264</v>
      </c>
      <c r="P8148">
        <v>2050</v>
      </c>
      <c r="Q8148">
        <v>0</v>
      </c>
    </row>
    <row r="8149" spans="1:17" x14ac:dyDescent="0.25">
      <c r="A8149" t="s">
        <v>532</v>
      </c>
      <c r="B8149" t="s">
        <v>533</v>
      </c>
      <c r="C8149" t="s">
        <v>534</v>
      </c>
      <c r="D8149" t="s">
        <v>472</v>
      </c>
      <c r="E8149" t="s">
        <v>332</v>
      </c>
      <c r="F8149" t="s">
        <v>348</v>
      </c>
      <c r="G8149" t="s">
        <v>188</v>
      </c>
      <c r="H8149" t="s">
        <v>451</v>
      </c>
      <c r="I8149" t="s">
        <v>452</v>
      </c>
      <c r="K8149" t="s">
        <v>453</v>
      </c>
      <c r="M8149" t="s">
        <v>251</v>
      </c>
      <c r="O8149" t="s">
        <v>265</v>
      </c>
      <c r="P8149">
        <v>2050</v>
      </c>
      <c r="Q8149">
        <v>0.24842240584349901</v>
      </c>
    </row>
    <row r="8150" spans="1:17" x14ac:dyDescent="0.25">
      <c r="A8150" t="s">
        <v>532</v>
      </c>
      <c r="B8150" t="s">
        <v>533</v>
      </c>
      <c r="C8150" t="s">
        <v>534</v>
      </c>
      <c r="D8150" t="s">
        <v>472</v>
      </c>
      <c r="E8150" t="s">
        <v>332</v>
      </c>
      <c r="F8150" t="s">
        <v>348</v>
      </c>
      <c r="G8150" t="s">
        <v>188</v>
      </c>
      <c r="H8150" t="s">
        <v>339</v>
      </c>
      <c r="I8150" t="s">
        <v>4</v>
      </c>
      <c r="J8150" t="s">
        <v>235</v>
      </c>
      <c r="K8150" t="s">
        <v>328</v>
      </c>
      <c r="L8150" t="s">
        <v>237</v>
      </c>
      <c r="M8150" t="s">
        <v>380</v>
      </c>
      <c r="O8150" t="s">
        <v>194</v>
      </c>
      <c r="P8150">
        <v>2015</v>
      </c>
      <c r="Q8150">
        <v>2.95</v>
      </c>
    </row>
    <row r="8151" spans="1:17" x14ac:dyDescent="0.25">
      <c r="A8151" t="s">
        <v>532</v>
      </c>
      <c r="B8151" t="s">
        <v>533</v>
      </c>
      <c r="C8151" t="s">
        <v>534</v>
      </c>
      <c r="D8151" t="s">
        <v>472</v>
      </c>
      <c r="E8151" t="s">
        <v>332</v>
      </c>
      <c r="F8151" t="s">
        <v>348</v>
      </c>
      <c r="G8151" t="s">
        <v>188</v>
      </c>
      <c r="H8151" t="s">
        <v>339</v>
      </c>
      <c r="I8151" t="s">
        <v>4</v>
      </c>
      <c r="J8151" t="s">
        <v>235</v>
      </c>
      <c r="K8151" t="s">
        <v>328</v>
      </c>
      <c r="L8151" t="s">
        <v>237</v>
      </c>
      <c r="M8151" t="s">
        <v>380</v>
      </c>
      <c r="O8151" t="s">
        <v>194</v>
      </c>
      <c r="P8151">
        <v>2020</v>
      </c>
      <c r="Q8151">
        <v>3.1</v>
      </c>
    </row>
    <row r="8152" spans="1:17" x14ac:dyDescent="0.25">
      <c r="A8152" t="s">
        <v>532</v>
      </c>
      <c r="B8152" t="s">
        <v>533</v>
      </c>
      <c r="C8152" t="s">
        <v>534</v>
      </c>
      <c r="D8152" t="s">
        <v>472</v>
      </c>
      <c r="E8152" t="s">
        <v>332</v>
      </c>
      <c r="F8152" t="s">
        <v>348</v>
      </c>
      <c r="G8152" t="s">
        <v>188</v>
      </c>
      <c r="H8152" t="s">
        <v>339</v>
      </c>
      <c r="I8152" t="s">
        <v>4</v>
      </c>
      <c r="J8152" t="s">
        <v>235</v>
      </c>
      <c r="K8152" t="s">
        <v>328</v>
      </c>
      <c r="L8152" t="s">
        <v>237</v>
      </c>
      <c r="M8152" t="s">
        <v>380</v>
      </c>
      <c r="O8152" t="s">
        <v>264</v>
      </c>
      <c r="P8152">
        <v>2020</v>
      </c>
      <c r="Q8152">
        <v>2.68</v>
      </c>
    </row>
    <row r="8153" spans="1:17" x14ac:dyDescent="0.25">
      <c r="A8153" t="s">
        <v>532</v>
      </c>
      <c r="B8153" t="s">
        <v>533</v>
      </c>
      <c r="C8153" t="s">
        <v>534</v>
      </c>
      <c r="D8153" t="s">
        <v>472</v>
      </c>
      <c r="E8153" t="s">
        <v>332</v>
      </c>
      <c r="F8153" t="s">
        <v>348</v>
      </c>
      <c r="G8153" t="s">
        <v>188</v>
      </c>
      <c r="H8153" t="s">
        <v>339</v>
      </c>
      <c r="I8153" t="s">
        <v>4</v>
      </c>
      <c r="J8153" t="s">
        <v>235</v>
      </c>
      <c r="K8153" t="s">
        <v>328</v>
      </c>
      <c r="L8153" t="s">
        <v>237</v>
      </c>
      <c r="M8153" t="s">
        <v>380</v>
      </c>
      <c r="O8153" t="s">
        <v>265</v>
      </c>
      <c r="P8153">
        <v>2020</v>
      </c>
      <c r="Q8153">
        <v>3.3</v>
      </c>
    </row>
    <row r="8154" spans="1:17" x14ac:dyDescent="0.25">
      <c r="A8154" t="s">
        <v>532</v>
      </c>
      <c r="B8154" t="s">
        <v>533</v>
      </c>
      <c r="C8154" t="s">
        <v>534</v>
      </c>
      <c r="D8154" t="s">
        <v>472</v>
      </c>
      <c r="E8154" t="s">
        <v>332</v>
      </c>
      <c r="F8154" t="s">
        <v>348</v>
      </c>
      <c r="G8154" t="s">
        <v>188</v>
      </c>
      <c r="H8154" t="s">
        <v>339</v>
      </c>
      <c r="I8154" t="s">
        <v>4</v>
      </c>
      <c r="J8154" t="s">
        <v>235</v>
      </c>
      <c r="K8154" t="s">
        <v>328</v>
      </c>
      <c r="L8154" t="s">
        <v>237</v>
      </c>
      <c r="M8154" t="s">
        <v>380</v>
      </c>
      <c r="O8154" t="s">
        <v>194</v>
      </c>
      <c r="P8154">
        <v>2030</v>
      </c>
      <c r="Q8154">
        <v>3.91</v>
      </c>
    </row>
    <row r="8155" spans="1:17" x14ac:dyDescent="0.25">
      <c r="A8155" t="s">
        <v>532</v>
      </c>
      <c r="B8155" t="s">
        <v>533</v>
      </c>
      <c r="C8155" t="s">
        <v>534</v>
      </c>
      <c r="D8155" t="s">
        <v>472</v>
      </c>
      <c r="E8155" t="s">
        <v>332</v>
      </c>
      <c r="F8155" t="s">
        <v>348</v>
      </c>
      <c r="G8155" t="s">
        <v>188</v>
      </c>
      <c r="H8155" t="s">
        <v>339</v>
      </c>
      <c r="I8155" t="s">
        <v>4</v>
      </c>
      <c r="J8155" t="s">
        <v>235</v>
      </c>
      <c r="K8155" t="s">
        <v>328</v>
      </c>
      <c r="L8155" t="s">
        <v>237</v>
      </c>
      <c r="M8155" t="s">
        <v>380</v>
      </c>
      <c r="O8155" t="s">
        <v>194</v>
      </c>
      <c r="P8155">
        <v>2050</v>
      </c>
      <c r="Q8155">
        <v>4.3099999999999996</v>
      </c>
    </row>
    <row r="8156" spans="1:17" x14ac:dyDescent="0.25">
      <c r="A8156" t="s">
        <v>532</v>
      </c>
      <c r="B8156" t="s">
        <v>533</v>
      </c>
      <c r="C8156" t="s">
        <v>534</v>
      </c>
      <c r="D8156" t="s">
        <v>472</v>
      </c>
      <c r="E8156" t="s">
        <v>332</v>
      </c>
      <c r="F8156" t="s">
        <v>348</v>
      </c>
      <c r="G8156" t="s">
        <v>188</v>
      </c>
      <c r="H8156" t="s">
        <v>339</v>
      </c>
      <c r="I8156" t="s">
        <v>4</v>
      </c>
      <c r="J8156" t="s">
        <v>235</v>
      </c>
      <c r="K8156" t="s">
        <v>328</v>
      </c>
      <c r="L8156" t="s">
        <v>237</v>
      </c>
      <c r="M8156" t="s">
        <v>380</v>
      </c>
      <c r="O8156" t="s">
        <v>264</v>
      </c>
      <c r="P8156">
        <v>2050</v>
      </c>
      <c r="Q8156">
        <v>3.77</v>
      </c>
    </row>
    <row r="8157" spans="1:17" x14ac:dyDescent="0.25">
      <c r="A8157" t="s">
        <v>532</v>
      </c>
      <c r="B8157" t="s">
        <v>533</v>
      </c>
      <c r="C8157" t="s">
        <v>534</v>
      </c>
      <c r="D8157" t="s">
        <v>472</v>
      </c>
      <c r="E8157" t="s">
        <v>332</v>
      </c>
      <c r="F8157" t="s">
        <v>348</v>
      </c>
      <c r="G8157" t="s">
        <v>188</v>
      </c>
      <c r="H8157" t="s">
        <v>339</v>
      </c>
      <c r="I8157" t="s">
        <v>4</v>
      </c>
      <c r="J8157" t="s">
        <v>235</v>
      </c>
      <c r="K8157" t="s">
        <v>328</v>
      </c>
      <c r="L8157" t="s">
        <v>237</v>
      </c>
      <c r="M8157" t="s">
        <v>380</v>
      </c>
      <c r="O8157" t="s">
        <v>265</v>
      </c>
      <c r="P8157">
        <v>2050</v>
      </c>
      <c r="Q8157">
        <v>4.6500000000000004</v>
      </c>
    </row>
    <row r="8158" spans="1:17" x14ac:dyDescent="0.25">
      <c r="A8158" t="s">
        <v>540</v>
      </c>
      <c r="B8158" t="s">
        <v>541</v>
      </c>
      <c r="C8158" t="s">
        <v>534</v>
      </c>
      <c r="D8158" t="s">
        <v>472</v>
      </c>
      <c r="E8158" t="s">
        <v>332</v>
      </c>
      <c r="F8158" t="s">
        <v>187</v>
      </c>
      <c r="G8158" t="s">
        <v>195</v>
      </c>
      <c r="H8158" t="s">
        <v>417</v>
      </c>
      <c r="I8158" t="s">
        <v>418</v>
      </c>
      <c r="J8158" t="s">
        <v>419</v>
      </c>
      <c r="K8158" t="s">
        <v>191</v>
      </c>
      <c r="M8158" t="s">
        <v>535</v>
      </c>
      <c r="O8158" t="s">
        <v>194</v>
      </c>
      <c r="P8158">
        <v>2015</v>
      </c>
      <c r="Q8158">
        <v>2.2039394720000001E-2</v>
      </c>
    </row>
    <row r="8159" spans="1:17" x14ac:dyDescent="0.25">
      <c r="A8159" t="s">
        <v>540</v>
      </c>
      <c r="B8159" t="s">
        <v>541</v>
      </c>
      <c r="C8159" t="s">
        <v>534</v>
      </c>
      <c r="D8159" t="s">
        <v>472</v>
      </c>
      <c r="E8159" t="s">
        <v>332</v>
      </c>
      <c r="F8159" t="s">
        <v>187</v>
      </c>
      <c r="G8159" t="s">
        <v>195</v>
      </c>
      <c r="H8159" t="s">
        <v>417</v>
      </c>
      <c r="I8159" t="s">
        <v>418</v>
      </c>
      <c r="J8159" t="s">
        <v>419</v>
      </c>
      <c r="K8159" t="s">
        <v>191</v>
      </c>
      <c r="M8159" t="s">
        <v>535</v>
      </c>
      <c r="O8159" t="s">
        <v>194</v>
      </c>
      <c r="P8159">
        <v>2020</v>
      </c>
      <c r="Q8159">
        <v>2.2039394720000001E-2</v>
      </c>
    </row>
    <row r="8160" spans="1:17" x14ac:dyDescent="0.25">
      <c r="A8160" t="s">
        <v>540</v>
      </c>
      <c r="B8160" t="s">
        <v>541</v>
      </c>
      <c r="C8160" t="s">
        <v>534</v>
      </c>
      <c r="D8160" t="s">
        <v>472</v>
      </c>
      <c r="E8160" t="s">
        <v>332</v>
      </c>
      <c r="F8160" t="s">
        <v>187</v>
      </c>
      <c r="G8160" t="s">
        <v>195</v>
      </c>
      <c r="H8160" t="s">
        <v>417</v>
      </c>
      <c r="I8160" t="s">
        <v>418</v>
      </c>
      <c r="J8160" t="s">
        <v>419</v>
      </c>
      <c r="K8160" t="s">
        <v>191</v>
      </c>
      <c r="M8160" t="s">
        <v>535</v>
      </c>
      <c r="O8160" t="s">
        <v>264</v>
      </c>
      <c r="P8160">
        <v>2020</v>
      </c>
      <c r="Q8160">
        <v>2.0980214510000001E-2</v>
      </c>
    </row>
    <row r="8161" spans="1:17" x14ac:dyDescent="0.25">
      <c r="A8161" t="s">
        <v>540</v>
      </c>
      <c r="B8161" t="s">
        <v>541</v>
      </c>
      <c r="C8161" t="s">
        <v>534</v>
      </c>
      <c r="D8161" t="s">
        <v>472</v>
      </c>
      <c r="E8161" t="s">
        <v>332</v>
      </c>
      <c r="F8161" t="s">
        <v>187</v>
      </c>
      <c r="G8161" t="s">
        <v>195</v>
      </c>
      <c r="H8161" t="s">
        <v>417</v>
      </c>
      <c r="I8161" t="s">
        <v>418</v>
      </c>
      <c r="J8161" t="s">
        <v>419</v>
      </c>
      <c r="K8161" t="s">
        <v>191</v>
      </c>
      <c r="M8161" t="s">
        <v>535</v>
      </c>
      <c r="O8161" t="s">
        <v>265</v>
      </c>
      <c r="P8161">
        <v>2020</v>
      </c>
      <c r="Q8161">
        <v>2.4586676839999998E-2</v>
      </c>
    </row>
    <row r="8162" spans="1:17" x14ac:dyDescent="0.25">
      <c r="A8162" t="s">
        <v>540</v>
      </c>
      <c r="B8162" t="s">
        <v>541</v>
      </c>
      <c r="C8162" t="s">
        <v>534</v>
      </c>
      <c r="D8162" t="s">
        <v>472</v>
      </c>
      <c r="E8162" t="s">
        <v>332</v>
      </c>
      <c r="F8162" t="s">
        <v>187</v>
      </c>
      <c r="G8162" t="s">
        <v>195</v>
      </c>
      <c r="H8162" t="s">
        <v>417</v>
      </c>
      <c r="I8162" t="s">
        <v>418</v>
      </c>
      <c r="J8162" t="s">
        <v>419</v>
      </c>
      <c r="K8162" t="s">
        <v>191</v>
      </c>
      <c r="M8162" t="s">
        <v>535</v>
      </c>
      <c r="O8162" t="s">
        <v>194</v>
      </c>
      <c r="P8162">
        <v>2030</v>
      </c>
      <c r="Q8162">
        <v>2.2039394720000001E-2</v>
      </c>
    </row>
    <row r="8163" spans="1:17" x14ac:dyDescent="0.25">
      <c r="A8163" t="s">
        <v>540</v>
      </c>
      <c r="B8163" t="s">
        <v>541</v>
      </c>
      <c r="C8163" t="s">
        <v>534</v>
      </c>
      <c r="D8163" t="s">
        <v>472</v>
      </c>
      <c r="E8163" t="s">
        <v>332</v>
      </c>
      <c r="F8163" t="s">
        <v>187</v>
      </c>
      <c r="G8163" t="s">
        <v>195</v>
      </c>
      <c r="H8163" t="s">
        <v>417</v>
      </c>
      <c r="I8163" t="s">
        <v>418</v>
      </c>
      <c r="J8163" t="s">
        <v>419</v>
      </c>
      <c r="K8163" t="s">
        <v>191</v>
      </c>
      <c r="M8163" t="s">
        <v>535</v>
      </c>
      <c r="O8163" t="s">
        <v>194</v>
      </c>
      <c r="P8163">
        <v>2050</v>
      </c>
      <c r="Q8163">
        <v>2.2025554280000002E-2</v>
      </c>
    </row>
    <row r="8164" spans="1:17" x14ac:dyDescent="0.25">
      <c r="A8164" t="s">
        <v>540</v>
      </c>
      <c r="B8164" t="s">
        <v>541</v>
      </c>
      <c r="C8164" t="s">
        <v>534</v>
      </c>
      <c r="D8164" t="s">
        <v>472</v>
      </c>
      <c r="E8164" t="s">
        <v>332</v>
      </c>
      <c r="F8164" t="s">
        <v>187</v>
      </c>
      <c r="G8164" t="s">
        <v>195</v>
      </c>
      <c r="H8164" t="s">
        <v>417</v>
      </c>
      <c r="I8164" t="s">
        <v>418</v>
      </c>
      <c r="J8164" t="s">
        <v>419</v>
      </c>
      <c r="K8164" t="s">
        <v>191</v>
      </c>
      <c r="M8164" t="s">
        <v>535</v>
      </c>
      <c r="O8164" t="s">
        <v>264</v>
      </c>
      <c r="P8164">
        <v>2050</v>
      </c>
      <c r="Q8164">
        <v>1.7093075860000001E-2</v>
      </c>
    </row>
    <row r="8165" spans="1:17" x14ac:dyDescent="0.25">
      <c r="A8165" t="s">
        <v>540</v>
      </c>
      <c r="B8165" t="s">
        <v>541</v>
      </c>
      <c r="C8165" t="s">
        <v>534</v>
      </c>
      <c r="D8165" t="s">
        <v>472</v>
      </c>
      <c r="E8165" t="s">
        <v>332</v>
      </c>
      <c r="F8165" t="s">
        <v>187</v>
      </c>
      <c r="G8165" t="s">
        <v>195</v>
      </c>
      <c r="H8165" t="s">
        <v>417</v>
      </c>
      <c r="I8165" t="s">
        <v>418</v>
      </c>
      <c r="J8165" t="s">
        <v>419</v>
      </c>
      <c r="K8165" t="s">
        <v>191</v>
      </c>
      <c r="M8165" t="s">
        <v>535</v>
      </c>
      <c r="O8165" t="s">
        <v>265</v>
      </c>
      <c r="P8165">
        <v>2050</v>
      </c>
      <c r="Q8165">
        <v>2.4549099540000001E-2</v>
      </c>
    </row>
    <row r="8166" spans="1:17" x14ac:dyDescent="0.25">
      <c r="A8166" t="s">
        <v>540</v>
      </c>
      <c r="B8166" t="s">
        <v>541</v>
      </c>
      <c r="C8166" t="s">
        <v>534</v>
      </c>
      <c r="D8166" t="s">
        <v>472</v>
      </c>
      <c r="E8166" t="s">
        <v>332</v>
      </c>
      <c r="F8166" t="s">
        <v>187</v>
      </c>
      <c r="G8166" t="s">
        <v>195</v>
      </c>
      <c r="H8166" t="s">
        <v>200</v>
      </c>
      <c r="I8166" t="s">
        <v>201</v>
      </c>
      <c r="K8166" t="s">
        <v>202</v>
      </c>
      <c r="N8166" t="s">
        <v>206</v>
      </c>
      <c r="O8166" t="s">
        <v>194</v>
      </c>
      <c r="P8166">
        <v>2015</v>
      </c>
      <c r="Q8166">
        <v>2</v>
      </c>
    </row>
    <row r="8167" spans="1:17" x14ac:dyDescent="0.25">
      <c r="A8167" t="s">
        <v>540</v>
      </c>
      <c r="B8167" t="s">
        <v>541</v>
      </c>
      <c r="C8167" t="s">
        <v>534</v>
      </c>
      <c r="D8167" t="s">
        <v>472</v>
      </c>
      <c r="E8167" t="s">
        <v>332</v>
      </c>
      <c r="F8167" t="s">
        <v>187</v>
      </c>
      <c r="G8167" t="s">
        <v>195</v>
      </c>
      <c r="H8167" t="s">
        <v>200</v>
      </c>
      <c r="I8167" t="s">
        <v>201</v>
      </c>
      <c r="K8167" t="s">
        <v>202</v>
      </c>
      <c r="N8167" t="s">
        <v>206</v>
      </c>
      <c r="O8167" t="s">
        <v>194</v>
      </c>
      <c r="P8167">
        <v>2020</v>
      </c>
      <c r="Q8167">
        <v>2</v>
      </c>
    </row>
    <row r="8168" spans="1:17" x14ac:dyDescent="0.25">
      <c r="A8168" t="s">
        <v>540</v>
      </c>
      <c r="B8168" t="s">
        <v>541</v>
      </c>
      <c r="C8168" t="s">
        <v>534</v>
      </c>
      <c r="D8168" t="s">
        <v>472</v>
      </c>
      <c r="E8168" t="s">
        <v>332</v>
      </c>
      <c r="F8168" t="s">
        <v>187</v>
      </c>
      <c r="G8168" t="s">
        <v>195</v>
      </c>
      <c r="H8168" t="s">
        <v>200</v>
      </c>
      <c r="I8168" t="s">
        <v>201</v>
      </c>
      <c r="K8168" t="s">
        <v>202</v>
      </c>
      <c r="N8168" t="s">
        <v>206</v>
      </c>
      <c r="O8168" t="s">
        <v>264</v>
      </c>
      <c r="P8168">
        <v>2020</v>
      </c>
      <c r="Q8168">
        <v>1.5</v>
      </c>
    </row>
    <row r="8169" spans="1:17" x14ac:dyDescent="0.25">
      <c r="A8169" t="s">
        <v>540</v>
      </c>
      <c r="B8169" t="s">
        <v>541</v>
      </c>
      <c r="C8169" t="s">
        <v>534</v>
      </c>
      <c r="D8169" t="s">
        <v>472</v>
      </c>
      <c r="E8169" t="s">
        <v>332</v>
      </c>
      <c r="F8169" t="s">
        <v>187</v>
      </c>
      <c r="G8169" t="s">
        <v>195</v>
      </c>
      <c r="H8169" t="s">
        <v>200</v>
      </c>
      <c r="I8169" t="s">
        <v>201</v>
      </c>
      <c r="K8169" t="s">
        <v>202</v>
      </c>
      <c r="N8169" t="s">
        <v>206</v>
      </c>
      <c r="O8169" t="s">
        <v>265</v>
      </c>
      <c r="P8169">
        <v>2020</v>
      </c>
      <c r="Q8169">
        <v>2.5</v>
      </c>
    </row>
    <row r="8170" spans="1:17" x14ac:dyDescent="0.25">
      <c r="A8170" t="s">
        <v>540</v>
      </c>
      <c r="B8170" t="s">
        <v>541</v>
      </c>
      <c r="C8170" t="s">
        <v>534</v>
      </c>
      <c r="D8170" t="s">
        <v>472</v>
      </c>
      <c r="E8170" t="s">
        <v>332</v>
      </c>
      <c r="F8170" t="s">
        <v>187</v>
      </c>
      <c r="G8170" t="s">
        <v>195</v>
      </c>
      <c r="H8170" t="s">
        <v>200</v>
      </c>
      <c r="I8170" t="s">
        <v>201</v>
      </c>
      <c r="K8170" t="s">
        <v>202</v>
      </c>
      <c r="N8170" t="s">
        <v>206</v>
      </c>
      <c r="O8170" t="s">
        <v>194</v>
      </c>
      <c r="P8170">
        <v>2030</v>
      </c>
      <c r="Q8170">
        <v>2</v>
      </c>
    </row>
    <row r="8171" spans="1:17" x14ac:dyDescent="0.25">
      <c r="A8171" t="s">
        <v>540</v>
      </c>
      <c r="B8171" t="s">
        <v>541</v>
      </c>
      <c r="C8171" t="s">
        <v>534</v>
      </c>
      <c r="D8171" t="s">
        <v>472</v>
      </c>
      <c r="E8171" t="s">
        <v>332</v>
      </c>
      <c r="F8171" t="s">
        <v>187</v>
      </c>
      <c r="G8171" t="s">
        <v>195</v>
      </c>
      <c r="H8171" t="s">
        <v>200</v>
      </c>
      <c r="I8171" t="s">
        <v>201</v>
      </c>
      <c r="K8171" t="s">
        <v>202</v>
      </c>
      <c r="N8171" t="s">
        <v>206</v>
      </c>
      <c r="O8171" t="s">
        <v>194</v>
      </c>
      <c r="P8171">
        <v>2050</v>
      </c>
      <c r="Q8171">
        <v>2</v>
      </c>
    </row>
    <row r="8172" spans="1:17" x14ac:dyDescent="0.25">
      <c r="A8172" t="s">
        <v>540</v>
      </c>
      <c r="B8172" t="s">
        <v>541</v>
      </c>
      <c r="C8172" t="s">
        <v>534</v>
      </c>
      <c r="D8172" t="s">
        <v>472</v>
      </c>
      <c r="E8172" t="s">
        <v>332</v>
      </c>
      <c r="F8172" t="s">
        <v>187</v>
      </c>
      <c r="G8172" t="s">
        <v>195</v>
      </c>
      <c r="H8172" t="s">
        <v>200</v>
      </c>
      <c r="I8172" t="s">
        <v>201</v>
      </c>
      <c r="K8172" t="s">
        <v>202</v>
      </c>
      <c r="N8172" t="s">
        <v>206</v>
      </c>
      <c r="O8172" t="s">
        <v>264</v>
      </c>
      <c r="P8172">
        <v>2050</v>
      </c>
      <c r="Q8172">
        <v>1.5</v>
      </c>
    </row>
    <row r="8173" spans="1:17" x14ac:dyDescent="0.25">
      <c r="A8173" t="s">
        <v>540</v>
      </c>
      <c r="B8173" t="s">
        <v>541</v>
      </c>
      <c r="C8173" t="s">
        <v>534</v>
      </c>
      <c r="D8173" t="s">
        <v>472</v>
      </c>
      <c r="E8173" t="s">
        <v>332</v>
      </c>
      <c r="F8173" t="s">
        <v>187</v>
      </c>
      <c r="G8173" t="s">
        <v>195</v>
      </c>
      <c r="H8173" t="s">
        <v>200</v>
      </c>
      <c r="I8173" t="s">
        <v>201</v>
      </c>
      <c r="K8173" t="s">
        <v>202</v>
      </c>
      <c r="N8173" t="s">
        <v>206</v>
      </c>
      <c r="O8173" t="s">
        <v>265</v>
      </c>
      <c r="P8173">
        <v>2050</v>
      </c>
      <c r="Q8173">
        <v>2.5</v>
      </c>
    </row>
    <row r="8174" spans="1:17" x14ac:dyDescent="0.25">
      <c r="A8174" t="s">
        <v>540</v>
      </c>
      <c r="B8174" t="s">
        <v>541</v>
      </c>
      <c r="C8174" t="s">
        <v>534</v>
      </c>
      <c r="D8174" t="s">
        <v>472</v>
      </c>
      <c r="E8174" t="s">
        <v>332</v>
      </c>
      <c r="F8174" t="s">
        <v>187</v>
      </c>
      <c r="G8174" t="s">
        <v>195</v>
      </c>
      <c r="H8174" t="s">
        <v>352</v>
      </c>
      <c r="I8174" t="s">
        <v>135</v>
      </c>
      <c r="K8174" t="s">
        <v>191</v>
      </c>
      <c r="O8174" t="s">
        <v>194</v>
      </c>
      <c r="P8174">
        <v>2015</v>
      </c>
      <c r="Q8174">
        <v>0.03</v>
      </c>
    </row>
    <row r="8175" spans="1:17" x14ac:dyDescent="0.25">
      <c r="A8175" t="s">
        <v>540</v>
      </c>
      <c r="B8175" t="s">
        <v>541</v>
      </c>
      <c r="C8175" t="s">
        <v>534</v>
      </c>
      <c r="D8175" t="s">
        <v>472</v>
      </c>
      <c r="E8175" t="s">
        <v>332</v>
      </c>
      <c r="F8175" t="s">
        <v>187</v>
      </c>
      <c r="G8175" t="s">
        <v>195</v>
      </c>
      <c r="H8175" t="s">
        <v>352</v>
      </c>
      <c r="I8175" t="s">
        <v>135</v>
      </c>
      <c r="K8175" t="s">
        <v>191</v>
      </c>
      <c r="O8175" t="s">
        <v>194</v>
      </c>
      <c r="P8175">
        <v>2020</v>
      </c>
      <c r="Q8175">
        <v>0.03</v>
      </c>
    </row>
    <row r="8176" spans="1:17" x14ac:dyDescent="0.25">
      <c r="A8176" t="s">
        <v>540</v>
      </c>
      <c r="B8176" t="s">
        <v>541</v>
      </c>
      <c r="C8176" t="s">
        <v>534</v>
      </c>
      <c r="D8176" t="s">
        <v>472</v>
      </c>
      <c r="E8176" t="s">
        <v>332</v>
      </c>
      <c r="F8176" t="s">
        <v>187</v>
      </c>
      <c r="G8176" t="s">
        <v>195</v>
      </c>
      <c r="H8176" t="s">
        <v>352</v>
      </c>
      <c r="I8176" t="s">
        <v>135</v>
      </c>
      <c r="K8176" t="s">
        <v>191</v>
      </c>
      <c r="O8176" t="s">
        <v>264</v>
      </c>
      <c r="P8176">
        <v>2020</v>
      </c>
      <c r="Q8176">
        <v>0.03</v>
      </c>
    </row>
    <row r="8177" spans="1:17" x14ac:dyDescent="0.25">
      <c r="A8177" t="s">
        <v>540</v>
      </c>
      <c r="B8177" t="s">
        <v>541</v>
      </c>
      <c r="C8177" t="s">
        <v>534</v>
      </c>
      <c r="D8177" t="s">
        <v>472</v>
      </c>
      <c r="E8177" t="s">
        <v>332</v>
      </c>
      <c r="F8177" t="s">
        <v>187</v>
      </c>
      <c r="G8177" t="s">
        <v>195</v>
      </c>
      <c r="H8177" t="s">
        <v>352</v>
      </c>
      <c r="I8177" t="s">
        <v>135</v>
      </c>
      <c r="K8177" t="s">
        <v>191</v>
      </c>
      <c r="O8177" t="s">
        <v>265</v>
      </c>
      <c r="P8177">
        <v>2020</v>
      </c>
      <c r="Q8177">
        <v>0.03</v>
      </c>
    </row>
    <row r="8178" spans="1:17" x14ac:dyDescent="0.25">
      <c r="A8178" t="s">
        <v>540</v>
      </c>
      <c r="B8178" t="s">
        <v>541</v>
      </c>
      <c r="C8178" t="s">
        <v>534</v>
      </c>
      <c r="D8178" t="s">
        <v>472</v>
      </c>
      <c r="E8178" t="s">
        <v>332</v>
      </c>
      <c r="F8178" t="s">
        <v>187</v>
      </c>
      <c r="G8178" t="s">
        <v>195</v>
      </c>
      <c r="H8178" t="s">
        <v>352</v>
      </c>
      <c r="I8178" t="s">
        <v>135</v>
      </c>
      <c r="K8178" t="s">
        <v>191</v>
      </c>
      <c r="O8178" t="s">
        <v>194</v>
      </c>
      <c r="P8178">
        <v>2030</v>
      </c>
      <c r="Q8178">
        <v>0.03</v>
      </c>
    </row>
    <row r="8179" spans="1:17" x14ac:dyDescent="0.25">
      <c r="A8179" t="s">
        <v>540</v>
      </c>
      <c r="B8179" t="s">
        <v>541</v>
      </c>
      <c r="C8179" t="s">
        <v>534</v>
      </c>
      <c r="D8179" t="s">
        <v>472</v>
      </c>
      <c r="E8179" t="s">
        <v>332</v>
      </c>
      <c r="F8179" t="s">
        <v>187</v>
      </c>
      <c r="G8179" t="s">
        <v>195</v>
      </c>
      <c r="H8179" t="s">
        <v>352</v>
      </c>
      <c r="I8179" t="s">
        <v>135</v>
      </c>
      <c r="K8179" t="s">
        <v>191</v>
      </c>
      <c r="O8179" t="s">
        <v>194</v>
      </c>
      <c r="P8179">
        <v>2050</v>
      </c>
      <c r="Q8179">
        <v>0.03</v>
      </c>
    </row>
    <row r="8180" spans="1:17" x14ac:dyDescent="0.25">
      <c r="A8180" t="s">
        <v>540</v>
      </c>
      <c r="B8180" t="s">
        <v>541</v>
      </c>
      <c r="C8180" t="s">
        <v>534</v>
      </c>
      <c r="D8180" t="s">
        <v>472</v>
      </c>
      <c r="E8180" t="s">
        <v>332</v>
      </c>
      <c r="F8180" t="s">
        <v>187</v>
      </c>
      <c r="G8180" t="s">
        <v>195</v>
      </c>
      <c r="H8180" t="s">
        <v>352</v>
      </c>
      <c r="I8180" t="s">
        <v>135</v>
      </c>
      <c r="K8180" t="s">
        <v>191</v>
      </c>
      <c r="O8180" t="s">
        <v>264</v>
      </c>
      <c r="P8180">
        <v>2050</v>
      </c>
      <c r="Q8180">
        <v>0.03</v>
      </c>
    </row>
    <row r="8181" spans="1:17" x14ac:dyDescent="0.25">
      <c r="A8181" t="s">
        <v>540</v>
      </c>
      <c r="B8181" t="s">
        <v>541</v>
      </c>
      <c r="C8181" t="s">
        <v>534</v>
      </c>
      <c r="D8181" t="s">
        <v>472</v>
      </c>
      <c r="E8181" t="s">
        <v>332</v>
      </c>
      <c r="F8181" t="s">
        <v>187</v>
      </c>
      <c r="G8181" t="s">
        <v>195</v>
      </c>
      <c r="H8181" t="s">
        <v>352</v>
      </c>
      <c r="I8181" t="s">
        <v>135</v>
      </c>
      <c r="K8181" t="s">
        <v>191</v>
      </c>
      <c r="O8181" t="s">
        <v>265</v>
      </c>
      <c r="P8181">
        <v>2050</v>
      </c>
      <c r="Q8181">
        <v>0.03</v>
      </c>
    </row>
    <row r="8182" spans="1:17" x14ac:dyDescent="0.25">
      <c r="A8182" t="s">
        <v>540</v>
      </c>
      <c r="B8182" t="s">
        <v>541</v>
      </c>
      <c r="C8182" t="s">
        <v>534</v>
      </c>
      <c r="D8182" t="s">
        <v>472</v>
      </c>
      <c r="E8182" t="s">
        <v>332</v>
      </c>
      <c r="F8182" t="s">
        <v>187</v>
      </c>
      <c r="G8182" t="s">
        <v>195</v>
      </c>
      <c r="H8182" t="s">
        <v>473</v>
      </c>
      <c r="I8182" t="s">
        <v>213</v>
      </c>
      <c r="K8182" t="s">
        <v>474</v>
      </c>
      <c r="M8182" t="s">
        <v>199</v>
      </c>
      <c r="N8182" t="s">
        <v>206</v>
      </c>
      <c r="O8182" t="s">
        <v>194</v>
      </c>
      <c r="P8182">
        <v>2015</v>
      </c>
      <c r="Q8182">
        <v>51.637676740000003</v>
      </c>
    </row>
    <row r="8183" spans="1:17" x14ac:dyDescent="0.25">
      <c r="A8183" t="s">
        <v>540</v>
      </c>
      <c r="B8183" t="s">
        <v>541</v>
      </c>
      <c r="C8183" t="s">
        <v>534</v>
      </c>
      <c r="D8183" t="s">
        <v>472</v>
      </c>
      <c r="E8183" t="s">
        <v>332</v>
      </c>
      <c r="F8183" t="s">
        <v>187</v>
      </c>
      <c r="G8183" t="s">
        <v>195</v>
      </c>
      <c r="H8183" t="s">
        <v>473</v>
      </c>
      <c r="I8183" t="s">
        <v>213</v>
      </c>
      <c r="K8183" t="s">
        <v>474</v>
      </c>
      <c r="M8183" t="s">
        <v>199</v>
      </c>
      <c r="N8183" t="s">
        <v>206</v>
      </c>
      <c r="O8183" t="s">
        <v>194</v>
      </c>
      <c r="P8183">
        <v>2020</v>
      </c>
      <c r="Q8183">
        <v>51.637676740000003</v>
      </c>
    </row>
    <row r="8184" spans="1:17" x14ac:dyDescent="0.25">
      <c r="A8184" t="s">
        <v>540</v>
      </c>
      <c r="B8184" t="s">
        <v>541</v>
      </c>
      <c r="C8184" t="s">
        <v>534</v>
      </c>
      <c r="D8184" t="s">
        <v>472</v>
      </c>
      <c r="E8184" t="s">
        <v>332</v>
      </c>
      <c r="F8184" t="s">
        <v>187</v>
      </c>
      <c r="G8184" t="s">
        <v>195</v>
      </c>
      <c r="H8184" t="s">
        <v>473</v>
      </c>
      <c r="I8184" t="s">
        <v>213</v>
      </c>
      <c r="K8184" t="s">
        <v>474</v>
      </c>
      <c r="M8184" t="s">
        <v>199</v>
      </c>
      <c r="N8184" t="s">
        <v>206</v>
      </c>
      <c r="O8184" t="s">
        <v>264</v>
      </c>
      <c r="P8184">
        <v>2020</v>
      </c>
      <c r="Q8184">
        <v>40.383544209999997</v>
      </c>
    </row>
    <row r="8185" spans="1:17" x14ac:dyDescent="0.25">
      <c r="A8185" t="s">
        <v>540</v>
      </c>
      <c r="B8185" t="s">
        <v>541</v>
      </c>
      <c r="C8185" t="s">
        <v>534</v>
      </c>
      <c r="D8185" t="s">
        <v>472</v>
      </c>
      <c r="E8185" t="s">
        <v>332</v>
      </c>
      <c r="F8185" t="s">
        <v>187</v>
      </c>
      <c r="G8185" t="s">
        <v>195</v>
      </c>
      <c r="H8185" t="s">
        <v>473</v>
      </c>
      <c r="I8185" t="s">
        <v>213</v>
      </c>
      <c r="K8185" t="s">
        <v>474</v>
      </c>
      <c r="M8185" t="s">
        <v>199</v>
      </c>
      <c r="N8185" t="s">
        <v>206</v>
      </c>
      <c r="O8185" t="s">
        <v>265</v>
      </c>
      <c r="P8185">
        <v>2020</v>
      </c>
      <c r="Q8185">
        <v>51.81492196</v>
      </c>
    </row>
    <row r="8186" spans="1:17" x14ac:dyDescent="0.25">
      <c r="A8186" t="s">
        <v>540</v>
      </c>
      <c r="B8186" t="s">
        <v>541</v>
      </c>
      <c r="C8186" t="s">
        <v>534</v>
      </c>
      <c r="D8186" t="s">
        <v>472</v>
      </c>
      <c r="E8186" t="s">
        <v>332</v>
      </c>
      <c r="F8186" t="s">
        <v>187</v>
      </c>
      <c r="G8186" t="s">
        <v>195</v>
      </c>
      <c r="H8186" t="s">
        <v>473</v>
      </c>
      <c r="I8186" t="s">
        <v>213</v>
      </c>
      <c r="K8186" t="s">
        <v>474</v>
      </c>
      <c r="M8186" t="s">
        <v>199</v>
      </c>
      <c r="N8186" t="s">
        <v>206</v>
      </c>
      <c r="O8186" t="s">
        <v>194</v>
      </c>
      <c r="P8186">
        <v>2030</v>
      </c>
      <c r="Q8186">
        <v>51.637676740000003</v>
      </c>
    </row>
    <row r="8187" spans="1:17" x14ac:dyDescent="0.25">
      <c r="A8187" t="s">
        <v>540</v>
      </c>
      <c r="B8187" t="s">
        <v>541</v>
      </c>
      <c r="C8187" t="s">
        <v>534</v>
      </c>
      <c r="D8187" t="s">
        <v>472</v>
      </c>
      <c r="E8187" t="s">
        <v>332</v>
      </c>
      <c r="F8187" t="s">
        <v>187</v>
      </c>
      <c r="G8187" t="s">
        <v>195</v>
      </c>
      <c r="H8187" t="s">
        <v>473</v>
      </c>
      <c r="I8187" t="s">
        <v>213</v>
      </c>
      <c r="K8187" t="s">
        <v>474</v>
      </c>
      <c r="M8187" t="s">
        <v>199</v>
      </c>
      <c r="N8187" t="s">
        <v>206</v>
      </c>
      <c r="O8187" t="s">
        <v>194</v>
      </c>
      <c r="P8187">
        <v>2050</v>
      </c>
      <c r="Q8187">
        <v>51.63696985</v>
      </c>
    </row>
    <row r="8188" spans="1:17" x14ac:dyDescent="0.25">
      <c r="A8188" t="s">
        <v>540</v>
      </c>
      <c r="B8188" t="s">
        <v>541</v>
      </c>
      <c r="C8188" t="s">
        <v>534</v>
      </c>
      <c r="D8188" t="s">
        <v>472</v>
      </c>
      <c r="E8188" t="s">
        <v>332</v>
      </c>
      <c r="F8188" t="s">
        <v>187</v>
      </c>
      <c r="G8188" t="s">
        <v>195</v>
      </c>
      <c r="H8188" t="s">
        <v>473</v>
      </c>
      <c r="I8188" t="s">
        <v>213</v>
      </c>
      <c r="K8188" t="s">
        <v>474</v>
      </c>
      <c r="M8188" t="s">
        <v>199</v>
      </c>
      <c r="N8188" t="s">
        <v>206</v>
      </c>
      <c r="O8188" t="s">
        <v>264</v>
      </c>
      <c r="P8188">
        <v>2050</v>
      </c>
      <c r="Q8188">
        <v>39.658641510000002</v>
      </c>
    </row>
    <row r="8189" spans="1:17" x14ac:dyDescent="0.25">
      <c r="A8189" t="s">
        <v>540</v>
      </c>
      <c r="B8189" t="s">
        <v>541</v>
      </c>
      <c r="C8189" t="s">
        <v>534</v>
      </c>
      <c r="D8189" t="s">
        <v>472</v>
      </c>
      <c r="E8189" t="s">
        <v>332</v>
      </c>
      <c r="F8189" t="s">
        <v>187</v>
      </c>
      <c r="G8189" t="s">
        <v>195</v>
      </c>
      <c r="H8189" t="s">
        <v>473</v>
      </c>
      <c r="I8189" t="s">
        <v>213</v>
      </c>
      <c r="K8189" t="s">
        <v>474</v>
      </c>
      <c r="M8189" t="s">
        <v>199</v>
      </c>
      <c r="N8189" t="s">
        <v>206</v>
      </c>
      <c r="O8189" t="s">
        <v>265</v>
      </c>
      <c r="P8189">
        <v>2050</v>
      </c>
      <c r="Q8189">
        <v>51.859921960000001</v>
      </c>
    </row>
    <row r="8190" spans="1:17" x14ac:dyDescent="0.25">
      <c r="A8190" t="s">
        <v>540</v>
      </c>
      <c r="B8190" t="s">
        <v>541</v>
      </c>
      <c r="C8190" t="s">
        <v>534</v>
      </c>
      <c r="D8190" t="s">
        <v>472</v>
      </c>
      <c r="E8190" t="s">
        <v>332</v>
      </c>
      <c r="F8190" t="s">
        <v>187</v>
      </c>
      <c r="G8190" t="s">
        <v>195</v>
      </c>
      <c r="H8190" t="s">
        <v>354</v>
      </c>
      <c r="I8190" t="s">
        <v>136</v>
      </c>
      <c r="K8190" t="s">
        <v>275</v>
      </c>
      <c r="O8190" t="s">
        <v>194</v>
      </c>
      <c r="P8190">
        <v>2015</v>
      </c>
      <c r="Q8190">
        <v>2</v>
      </c>
    </row>
    <row r="8191" spans="1:17" x14ac:dyDescent="0.25">
      <c r="A8191" t="s">
        <v>540</v>
      </c>
      <c r="B8191" t="s">
        <v>541</v>
      </c>
      <c r="C8191" t="s">
        <v>534</v>
      </c>
      <c r="D8191" t="s">
        <v>472</v>
      </c>
      <c r="E8191" t="s">
        <v>332</v>
      </c>
      <c r="F8191" t="s">
        <v>187</v>
      </c>
      <c r="G8191" t="s">
        <v>195</v>
      </c>
      <c r="H8191" t="s">
        <v>354</v>
      </c>
      <c r="I8191" t="s">
        <v>136</v>
      </c>
      <c r="K8191" t="s">
        <v>275</v>
      </c>
      <c r="O8191" t="s">
        <v>194</v>
      </c>
      <c r="P8191">
        <v>2020</v>
      </c>
      <c r="Q8191">
        <v>2</v>
      </c>
    </row>
    <row r="8192" spans="1:17" x14ac:dyDescent="0.25">
      <c r="A8192" t="s">
        <v>540</v>
      </c>
      <c r="B8192" t="s">
        <v>541</v>
      </c>
      <c r="C8192" t="s">
        <v>534</v>
      </c>
      <c r="D8192" t="s">
        <v>472</v>
      </c>
      <c r="E8192" t="s">
        <v>332</v>
      </c>
      <c r="F8192" t="s">
        <v>187</v>
      </c>
      <c r="G8192" t="s">
        <v>195</v>
      </c>
      <c r="H8192" t="s">
        <v>354</v>
      </c>
      <c r="I8192" t="s">
        <v>136</v>
      </c>
      <c r="K8192" t="s">
        <v>275</v>
      </c>
      <c r="O8192" t="s">
        <v>264</v>
      </c>
      <c r="P8192">
        <v>2020</v>
      </c>
      <c r="Q8192">
        <v>1.7</v>
      </c>
    </row>
    <row r="8193" spans="1:17" x14ac:dyDescent="0.25">
      <c r="A8193" t="s">
        <v>540</v>
      </c>
      <c r="B8193" t="s">
        <v>541</v>
      </c>
      <c r="C8193" t="s">
        <v>534</v>
      </c>
      <c r="D8193" t="s">
        <v>472</v>
      </c>
      <c r="E8193" t="s">
        <v>332</v>
      </c>
      <c r="F8193" t="s">
        <v>187</v>
      </c>
      <c r="G8193" t="s">
        <v>195</v>
      </c>
      <c r="H8193" t="s">
        <v>354</v>
      </c>
      <c r="I8193" t="s">
        <v>136</v>
      </c>
      <c r="K8193" t="s">
        <v>275</v>
      </c>
      <c r="O8193" t="s">
        <v>265</v>
      </c>
      <c r="P8193">
        <v>2020</v>
      </c>
      <c r="Q8193">
        <v>2.2999999999999998</v>
      </c>
    </row>
    <row r="8194" spans="1:17" x14ac:dyDescent="0.25">
      <c r="A8194" t="s">
        <v>540</v>
      </c>
      <c r="B8194" t="s">
        <v>541</v>
      </c>
      <c r="C8194" t="s">
        <v>534</v>
      </c>
      <c r="D8194" t="s">
        <v>472</v>
      </c>
      <c r="E8194" t="s">
        <v>332</v>
      </c>
      <c r="F8194" t="s">
        <v>187</v>
      </c>
      <c r="G8194" t="s">
        <v>195</v>
      </c>
      <c r="H8194" t="s">
        <v>354</v>
      </c>
      <c r="I8194" t="s">
        <v>136</v>
      </c>
      <c r="K8194" t="s">
        <v>275</v>
      </c>
      <c r="O8194" t="s">
        <v>194</v>
      </c>
      <c r="P8194">
        <v>2030</v>
      </c>
      <c r="Q8194">
        <v>2</v>
      </c>
    </row>
    <row r="8195" spans="1:17" x14ac:dyDescent="0.25">
      <c r="A8195" t="s">
        <v>540</v>
      </c>
      <c r="B8195" t="s">
        <v>541</v>
      </c>
      <c r="C8195" t="s">
        <v>534</v>
      </c>
      <c r="D8195" t="s">
        <v>472</v>
      </c>
      <c r="E8195" t="s">
        <v>332</v>
      </c>
      <c r="F8195" t="s">
        <v>187</v>
      </c>
      <c r="G8195" t="s">
        <v>195</v>
      </c>
      <c r="H8195" t="s">
        <v>354</v>
      </c>
      <c r="I8195" t="s">
        <v>136</v>
      </c>
      <c r="K8195" t="s">
        <v>275</v>
      </c>
      <c r="O8195" t="s">
        <v>194</v>
      </c>
      <c r="P8195">
        <v>2050</v>
      </c>
      <c r="Q8195">
        <v>2</v>
      </c>
    </row>
    <row r="8196" spans="1:17" x14ac:dyDescent="0.25">
      <c r="A8196" t="s">
        <v>540</v>
      </c>
      <c r="B8196" t="s">
        <v>541</v>
      </c>
      <c r="C8196" t="s">
        <v>534</v>
      </c>
      <c r="D8196" t="s">
        <v>472</v>
      </c>
      <c r="E8196" t="s">
        <v>332</v>
      </c>
      <c r="F8196" t="s">
        <v>187</v>
      </c>
      <c r="G8196" t="s">
        <v>195</v>
      </c>
      <c r="H8196" t="s">
        <v>354</v>
      </c>
      <c r="I8196" t="s">
        <v>136</v>
      </c>
      <c r="K8196" t="s">
        <v>275</v>
      </c>
      <c r="O8196" t="s">
        <v>264</v>
      </c>
      <c r="P8196">
        <v>2050</v>
      </c>
      <c r="Q8196">
        <v>1.5</v>
      </c>
    </row>
    <row r="8197" spans="1:17" x14ac:dyDescent="0.25">
      <c r="A8197" t="s">
        <v>540</v>
      </c>
      <c r="B8197" t="s">
        <v>541</v>
      </c>
      <c r="C8197" t="s">
        <v>534</v>
      </c>
      <c r="D8197" t="s">
        <v>472</v>
      </c>
      <c r="E8197" t="s">
        <v>332</v>
      </c>
      <c r="F8197" t="s">
        <v>187</v>
      </c>
      <c r="G8197" t="s">
        <v>195</v>
      </c>
      <c r="H8197" t="s">
        <v>354</v>
      </c>
      <c r="I8197" t="s">
        <v>136</v>
      </c>
      <c r="K8197" t="s">
        <v>275</v>
      </c>
      <c r="O8197" t="s">
        <v>265</v>
      </c>
      <c r="P8197">
        <v>2050</v>
      </c>
      <c r="Q8197">
        <v>2.5</v>
      </c>
    </row>
    <row r="8198" spans="1:17" x14ac:dyDescent="0.25">
      <c r="A8198" t="s">
        <v>540</v>
      </c>
      <c r="B8198" t="s">
        <v>541</v>
      </c>
      <c r="C8198" t="s">
        <v>534</v>
      </c>
      <c r="D8198" t="s">
        <v>472</v>
      </c>
      <c r="E8198" t="s">
        <v>332</v>
      </c>
      <c r="F8198" t="s">
        <v>187</v>
      </c>
      <c r="G8198" t="s">
        <v>195</v>
      </c>
      <c r="H8198" t="s">
        <v>475</v>
      </c>
      <c r="I8198" t="s">
        <v>277</v>
      </c>
      <c r="K8198" t="s">
        <v>476</v>
      </c>
      <c r="O8198" t="s">
        <v>194</v>
      </c>
      <c r="P8198">
        <v>2015</v>
      </c>
      <c r="Q8198">
        <v>5.8097114150933098E-2</v>
      </c>
    </row>
    <row r="8199" spans="1:17" x14ac:dyDescent="0.25">
      <c r="A8199" t="s">
        <v>540</v>
      </c>
      <c r="B8199" t="s">
        <v>541</v>
      </c>
      <c r="C8199" t="s">
        <v>534</v>
      </c>
      <c r="D8199" t="s">
        <v>472</v>
      </c>
      <c r="E8199" t="s">
        <v>332</v>
      </c>
      <c r="F8199" t="s">
        <v>187</v>
      </c>
      <c r="G8199" t="s">
        <v>195</v>
      </c>
      <c r="H8199" t="s">
        <v>475</v>
      </c>
      <c r="I8199" t="s">
        <v>277</v>
      </c>
      <c r="K8199" t="s">
        <v>476</v>
      </c>
      <c r="O8199" t="s">
        <v>194</v>
      </c>
      <c r="P8199">
        <v>2020</v>
      </c>
      <c r="Q8199">
        <v>5.8097114150933098E-2</v>
      </c>
    </row>
    <row r="8200" spans="1:17" x14ac:dyDescent="0.25">
      <c r="A8200" t="s">
        <v>540</v>
      </c>
      <c r="B8200" t="s">
        <v>541</v>
      </c>
      <c r="C8200" t="s">
        <v>534</v>
      </c>
      <c r="D8200" t="s">
        <v>472</v>
      </c>
      <c r="E8200" t="s">
        <v>332</v>
      </c>
      <c r="F8200" t="s">
        <v>187</v>
      </c>
      <c r="G8200" t="s">
        <v>195</v>
      </c>
      <c r="H8200" t="s">
        <v>475</v>
      </c>
      <c r="I8200" t="s">
        <v>277</v>
      </c>
      <c r="K8200" t="s">
        <v>476</v>
      </c>
      <c r="O8200" t="s">
        <v>264</v>
      </c>
      <c r="P8200">
        <v>2020</v>
      </c>
      <c r="Q8200">
        <v>4.9382547028293103E-2</v>
      </c>
    </row>
    <row r="8201" spans="1:17" x14ac:dyDescent="0.25">
      <c r="A8201" t="s">
        <v>540</v>
      </c>
      <c r="B8201" t="s">
        <v>541</v>
      </c>
      <c r="C8201" t="s">
        <v>534</v>
      </c>
      <c r="D8201" t="s">
        <v>472</v>
      </c>
      <c r="E8201" t="s">
        <v>332</v>
      </c>
      <c r="F8201" t="s">
        <v>187</v>
      </c>
      <c r="G8201" t="s">
        <v>195</v>
      </c>
      <c r="H8201" t="s">
        <v>475</v>
      </c>
      <c r="I8201" t="s">
        <v>277</v>
      </c>
      <c r="K8201" t="s">
        <v>476</v>
      </c>
      <c r="O8201" t="s">
        <v>265</v>
      </c>
      <c r="P8201">
        <v>2020</v>
      </c>
      <c r="Q8201">
        <v>6.6811681273572995E-2</v>
      </c>
    </row>
    <row r="8202" spans="1:17" x14ac:dyDescent="0.25">
      <c r="A8202" t="s">
        <v>540</v>
      </c>
      <c r="B8202" t="s">
        <v>541</v>
      </c>
      <c r="C8202" t="s">
        <v>534</v>
      </c>
      <c r="D8202" t="s">
        <v>472</v>
      </c>
      <c r="E8202" t="s">
        <v>332</v>
      </c>
      <c r="F8202" t="s">
        <v>187</v>
      </c>
      <c r="G8202" t="s">
        <v>195</v>
      </c>
      <c r="H8202" t="s">
        <v>475</v>
      </c>
      <c r="I8202" t="s">
        <v>277</v>
      </c>
      <c r="K8202" t="s">
        <v>476</v>
      </c>
      <c r="O8202" t="s">
        <v>194</v>
      </c>
      <c r="P8202">
        <v>2030</v>
      </c>
      <c r="Q8202">
        <v>5.8097114150933098E-2</v>
      </c>
    </row>
    <row r="8203" spans="1:17" x14ac:dyDescent="0.25">
      <c r="A8203" t="s">
        <v>540</v>
      </c>
      <c r="B8203" t="s">
        <v>541</v>
      </c>
      <c r="C8203" t="s">
        <v>534</v>
      </c>
      <c r="D8203" t="s">
        <v>472</v>
      </c>
      <c r="E8203" t="s">
        <v>332</v>
      </c>
      <c r="F8203" t="s">
        <v>187</v>
      </c>
      <c r="G8203" t="s">
        <v>195</v>
      </c>
      <c r="H8203" t="s">
        <v>475</v>
      </c>
      <c r="I8203" t="s">
        <v>277</v>
      </c>
      <c r="K8203" t="s">
        <v>476</v>
      </c>
      <c r="O8203" t="s">
        <v>194</v>
      </c>
      <c r="P8203">
        <v>2050</v>
      </c>
      <c r="Q8203">
        <v>5.8097909481841903E-2</v>
      </c>
    </row>
    <row r="8204" spans="1:17" x14ac:dyDescent="0.25">
      <c r="A8204" t="s">
        <v>540</v>
      </c>
      <c r="B8204" t="s">
        <v>541</v>
      </c>
      <c r="C8204" t="s">
        <v>534</v>
      </c>
      <c r="D8204" t="s">
        <v>472</v>
      </c>
      <c r="E8204" t="s">
        <v>332</v>
      </c>
      <c r="F8204" t="s">
        <v>187</v>
      </c>
      <c r="G8204" t="s">
        <v>195</v>
      </c>
      <c r="H8204" t="s">
        <v>475</v>
      </c>
      <c r="I8204" t="s">
        <v>277</v>
      </c>
      <c r="K8204" t="s">
        <v>476</v>
      </c>
      <c r="O8204" t="s">
        <v>264</v>
      </c>
      <c r="P8204">
        <v>2050</v>
      </c>
      <c r="Q8204">
        <v>4.3573432111381399E-2</v>
      </c>
    </row>
    <row r="8205" spans="1:17" x14ac:dyDescent="0.25">
      <c r="A8205" t="s">
        <v>540</v>
      </c>
      <c r="B8205" t="s">
        <v>541</v>
      </c>
      <c r="C8205" t="s">
        <v>534</v>
      </c>
      <c r="D8205" t="s">
        <v>472</v>
      </c>
      <c r="E8205" t="s">
        <v>332</v>
      </c>
      <c r="F8205" t="s">
        <v>187</v>
      </c>
      <c r="G8205" t="s">
        <v>195</v>
      </c>
      <c r="H8205" t="s">
        <v>475</v>
      </c>
      <c r="I8205" t="s">
        <v>277</v>
      </c>
      <c r="K8205" t="s">
        <v>476</v>
      </c>
      <c r="O8205" t="s">
        <v>265</v>
      </c>
      <c r="P8205">
        <v>2050</v>
      </c>
      <c r="Q8205">
        <v>7.2622386852302406E-2</v>
      </c>
    </row>
    <row r="8206" spans="1:17" x14ac:dyDescent="0.25">
      <c r="A8206" t="s">
        <v>540</v>
      </c>
      <c r="B8206" t="s">
        <v>541</v>
      </c>
      <c r="C8206" t="s">
        <v>534</v>
      </c>
      <c r="D8206" t="s">
        <v>472</v>
      </c>
      <c r="E8206" t="s">
        <v>332</v>
      </c>
      <c r="F8206" t="s">
        <v>187</v>
      </c>
      <c r="G8206" t="s">
        <v>195</v>
      </c>
      <c r="H8206" t="s">
        <v>215</v>
      </c>
      <c r="I8206" t="s">
        <v>216</v>
      </c>
      <c r="K8206" t="s">
        <v>202</v>
      </c>
      <c r="N8206" t="s">
        <v>206</v>
      </c>
      <c r="O8206" t="s">
        <v>194</v>
      </c>
      <c r="P8206">
        <v>2015</v>
      </c>
      <c r="Q8206">
        <v>25</v>
      </c>
    </row>
    <row r="8207" spans="1:17" x14ac:dyDescent="0.25">
      <c r="A8207" t="s">
        <v>540</v>
      </c>
      <c r="B8207" t="s">
        <v>541</v>
      </c>
      <c r="C8207" t="s">
        <v>534</v>
      </c>
      <c r="D8207" t="s">
        <v>472</v>
      </c>
      <c r="E8207" t="s">
        <v>332</v>
      </c>
      <c r="F8207" t="s">
        <v>187</v>
      </c>
      <c r="G8207" t="s">
        <v>195</v>
      </c>
      <c r="H8207" t="s">
        <v>215</v>
      </c>
      <c r="I8207" t="s">
        <v>216</v>
      </c>
      <c r="K8207" t="s">
        <v>202</v>
      </c>
      <c r="N8207" t="s">
        <v>206</v>
      </c>
      <c r="O8207" t="s">
        <v>194</v>
      </c>
      <c r="P8207">
        <v>2020</v>
      </c>
      <c r="Q8207">
        <v>25</v>
      </c>
    </row>
    <row r="8208" spans="1:17" x14ac:dyDescent="0.25">
      <c r="A8208" t="s">
        <v>540</v>
      </c>
      <c r="B8208" t="s">
        <v>541</v>
      </c>
      <c r="C8208" t="s">
        <v>534</v>
      </c>
      <c r="D8208" t="s">
        <v>472</v>
      </c>
      <c r="E8208" t="s">
        <v>332</v>
      </c>
      <c r="F8208" t="s">
        <v>187</v>
      </c>
      <c r="G8208" t="s">
        <v>195</v>
      </c>
      <c r="H8208" t="s">
        <v>215</v>
      </c>
      <c r="I8208" t="s">
        <v>216</v>
      </c>
      <c r="K8208" t="s">
        <v>202</v>
      </c>
      <c r="N8208" t="s">
        <v>206</v>
      </c>
      <c r="O8208" t="s">
        <v>264</v>
      </c>
      <c r="P8208">
        <v>2020</v>
      </c>
      <c r="Q8208">
        <v>20</v>
      </c>
    </row>
    <row r="8209" spans="1:17" x14ac:dyDescent="0.25">
      <c r="A8209" t="s">
        <v>540</v>
      </c>
      <c r="B8209" t="s">
        <v>541</v>
      </c>
      <c r="C8209" t="s">
        <v>534</v>
      </c>
      <c r="D8209" t="s">
        <v>472</v>
      </c>
      <c r="E8209" t="s">
        <v>332</v>
      </c>
      <c r="F8209" t="s">
        <v>187</v>
      </c>
      <c r="G8209" t="s">
        <v>195</v>
      </c>
      <c r="H8209" t="s">
        <v>215</v>
      </c>
      <c r="I8209" t="s">
        <v>216</v>
      </c>
      <c r="K8209" t="s">
        <v>202</v>
      </c>
      <c r="N8209" t="s">
        <v>206</v>
      </c>
      <c r="O8209" t="s">
        <v>265</v>
      </c>
      <c r="P8209">
        <v>2020</v>
      </c>
      <c r="Q8209">
        <v>35</v>
      </c>
    </row>
    <row r="8210" spans="1:17" x14ac:dyDescent="0.25">
      <c r="A8210" t="s">
        <v>540</v>
      </c>
      <c r="B8210" t="s">
        <v>541</v>
      </c>
      <c r="C8210" t="s">
        <v>534</v>
      </c>
      <c r="D8210" t="s">
        <v>472</v>
      </c>
      <c r="E8210" t="s">
        <v>332</v>
      </c>
      <c r="F8210" t="s">
        <v>187</v>
      </c>
      <c r="G8210" t="s">
        <v>195</v>
      </c>
      <c r="H8210" t="s">
        <v>215</v>
      </c>
      <c r="I8210" t="s">
        <v>216</v>
      </c>
      <c r="K8210" t="s">
        <v>202</v>
      </c>
      <c r="N8210" t="s">
        <v>206</v>
      </c>
      <c r="O8210" t="s">
        <v>194</v>
      </c>
      <c r="P8210">
        <v>2030</v>
      </c>
      <c r="Q8210">
        <v>25</v>
      </c>
    </row>
    <row r="8211" spans="1:17" x14ac:dyDescent="0.25">
      <c r="A8211" t="s">
        <v>540</v>
      </c>
      <c r="B8211" t="s">
        <v>541</v>
      </c>
      <c r="C8211" t="s">
        <v>534</v>
      </c>
      <c r="D8211" t="s">
        <v>472</v>
      </c>
      <c r="E8211" t="s">
        <v>332</v>
      </c>
      <c r="F8211" t="s">
        <v>187</v>
      </c>
      <c r="G8211" t="s">
        <v>195</v>
      </c>
      <c r="H8211" t="s">
        <v>215</v>
      </c>
      <c r="I8211" t="s">
        <v>216</v>
      </c>
      <c r="K8211" t="s">
        <v>202</v>
      </c>
      <c r="N8211" t="s">
        <v>206</v>
      </c>
      <c r="O8211" t="s">
        <v>194</v>
      </c>
      <c r="P8211">
        <v>2050</v>
      </c>
      <c r="Q8211">
        <v>25</v>
      </c>
    </row>
    <row r="8212" spans="1:17" x14ac:dyDescent="0.25">
      <c r="A8212" t="s">
        <v>540</v>
      </c>
      <c r="B8212" t="s">
        <v>541</v>
      </c>
      <c r="C8212" t="s">
        <v>534</v>
      </c>
      <c r="D8212" t="s">
        <v>472</v>
      </c>
      <c r="E8212" t="s">
        <v>332</v>
      </c>
      <c r="F8212" t="s">
        <v>187</v>
      </c>
      <c r="G8212" t="s">
        <v>195</v>
      </c>
      <c r="H8212" t="s">
        <v>215</v>
      </c>
      <c r="I8212" t="s">
        <v>216</v>
      </c>
      <c r="K8212" t="s">
        <v>202</v>
      </c>
      <c r="N8212" t="s">
        <v>206</v>
      </c>
      <c r="O8212" t="s">
        <v>264</v>
      </c>
      <c r="P8212">
        <v>2050</v>
      </c>
      <c r="Q8212">
        <v>20</v>
      </c>
    </row>
    <row r="8213" spans="1:17" x14ac:dyDescent="0.25">
      <c r="A8213" t="s">
        <v>540</v>
      </c>
      <c r="B8213" t="s">
        <v>541</v>
      </c>
      <c r="C8213" t="s">
        <v>534</v>
      </c>
      <c r="D8213" t="s">
        <v>472</v>
      </c>
      <c r="E8213" t="s">
        <v>332</v>
      </c>
      <c r="F8213" t="s">
        <v>187</v>
      </c>
      <c r="G8213" t="s">
        <v>195</v>
      </c>
      <c r="H8213" t="s">
        <v>215</v>
      </c>
      <c r="I8213" t="s">
        <v>216</v>
      </c>
      <c r="K8213" t="s">
        <v>202</v>
      </c>
      <c r="N8213" t="s">
        <v>206</v>
      </c>
      <c r="O8213" t="s">
        <v>265</v>
      </c>
      <c r="P8213">
        <v>2050</v>
      </c>
      <c r="Q8213">
        <v>35</v>
      </c>
    </row>
    <row r="8214" spans="1:17" x14ac:dyDescent="0.25">
      <c r="A8214" t="s">
        <v>540</v>
      </c>
      <c r="B8214" t="s">
        <v>541</v>
      </c>
      <c r="C8214" t="s">
        <v>534</v>
      </c>
      <c r="D8214" t="s">
        <v>472</v>
      </c>
      <c r="E8214" t="s">
        <v>332</v>
      </c>
      <c r="F8214" t="s">
        <v>187</v>
      </c>
      <c r="G8214" t="s">
        <v>195</v>
      </c>
      <c r="H8214" t="s">
        <v>442</v>
      </c>
      <c r="I8214" t="s">
        <v>443</v>
      </c>
      <c r="J8214" t="s">
        <v>351</v>
      </c>
      <c r="K8214" t="s">
        <v>191</v>
      </c>
      <c r="M8214" t="s">
        <v>536</v>
      </c>
      <c r="N8214" t="s">
        <v>206</v>
      </c>
      <c r="O8214" t="s">
        <v>194</v>
      </c>
      <c r="P8214">
        <v>2015</v>
      </c>
      <c r="Q8214">
        <v>1.1475039279999999</v>
      </c>
    </row>
    <row r="8215" spans="1:17" x14ac:dyDescent="0.25">
      <c r="A8215" t="s">
        <v>540</v>
      </c>
      <c r="B8215" t="s">
        <v>541</v>
      </c>
      <c r="C8215" t="s">
        <v>534</v>
      </c>
      <c r="D8215" t="s">
        <v>472</v>
      </c>
      <c r="E8215" t="s">
        <v>332</v>
      </c>
      <c r="F8215" t="s">
        <v>187</v>
      </c>
      <c r="G8215" t="s">
        <v>195</v>
      </c>
      <c r="H8215" t="s">
        <v>442</v>
      </c>
      <c r="I8215" t="s">
        <v>443</v>
      </c>
      <c r="J8215" t="s">
        <v>351</v>
      </c>
      <c r="K8215" t="s">
        <v>191</v>
      </c>
      <c r="M8215" t="s">
        <v>536</v>
      </c>
      <c r="N8215" t="s">
        <v>206</v>
      </c>
      <c r="O8215" t="s">
        <v>194</v>
      </c>
      <c r="P8215">
        <v>2020</v>
      </c>
      <c r="Q8215">
        <v>1.1475039279999999</v>
      </c>
    </row>
    <row r="8216" spans="1:17" x14ac:dyDescent="0.25">
      <c r="A8216" t="s">
        <v>540</v>
      </c>
      <c r="B8216" t="s">
        <v>541</v>
      </c>
      <c r="C8216" t="s">
        <v>534</v>
      </c>
      <c r="D8216" t="s">
        <v>472</v>
      </c>
      <c r="E8216" t="s">
        <v>332</v>
      </c>
      <c r="F8216" t="s">
        <v>187</v>
      </c>
      <c r="G8216" t="s">
        <v>195</v>
      </c>
      <c r="H8216" t="s">
        <v>442</v>
      </c>
      <c r="I8216" t="s">
        <v>443</v>
      </c>
      <c r="J8216" t="s">
        <v>351</v>
      </c>
      <c r="K8216" t="s">
        <v>191</v>
      </c>
      <c r="M8216" t="s">
        <v>536</v>
      </c>
      <c r="N8216" t="s">
        <v>206</v>
      </c>
      <c r="O8216" t="s">
        <v>264</v>
      </c>
      <c r="P8216">
        <v>2020</v>
      </c>
      <c r="Q8216">
        <v>0.89</v>
      </c>
    </row>
    <row r="8217" spans="1:17" x14ac:dyDescent="0.25">
      <c r="A8217" t="s">
        <v>540</v>
      </c>
      <c r="B8217" t="s">
        <v>541</v>
      </c>
      <c r="C8217" t="s">
        <v>534</v>
      </c>
      <c r="D8217" t="s">
        <v>472</v>
      </c>
      <c r="E8217" t="s">
        <v>332</v>
      </c>
      <c r="F8217" t="s">
        <v>187</v>
      </c>
      <c r="G8217" t="s">
        <v>195</v>
      </c>
      <c r="H8217" t="s">
        <v>442</v>
      </c>
      <c r="I8217" t="s">
        <v>443</v>
      </c>
      <c r="J8217" t="s">
        <v>351</v>
      </c>
      <c r="K8217" t="s">
        <v>191</v>
      </c>
      <c r="M8217" t="s">
        <v>536</v>
      </c>
      <c r="N8217" t="s">
        <v>206</v>
      </c>
      <c r="O8217" t="s">
        <v>265</v>
      </c>
      <c r="P8217">
        <v>2020</v>
      </c>
      <c r="Q8217">
        <v>1.1599999999999999</v>
      </c>
    </row>
    <row r="8218" spans="1:17" x14ac:dyDescent="0.25">
      <c r="A8218" t="s">
        <v>540</v>
      </c>
      <c r="B8218" t="s">
        <v>541</v>
      </c>
      <c r="C8218" t="s">
        <v>534</v>
      </c>
      <c r="D8218" t="s">
        <v>472</v>
      </c>
      <c r="E8218" t="s">
        <v>332</v>
      </c>
      <c r="F8218" t="s">
        <v>187</v>
      </c>
      <c r="G8218" t="s">
        <v>195</v>
      </c>
      <c r="H8218" t="s">
        <v>442</v>
      </c>
      <c r="I8218" t="s">
        <v>443</v>
      </c>
      <c r="J8218" t="s">
        <v>351</v>
      </c>
      <c r="K8218" t="s">
        <v>191</v>
      </c>
      <c r="M8218" t="s">
        <v>536</v>
      </c>
      <c r="N8218" t="s">
        <v>206</v>
      </c>
      <c r="O8218" t="s">
        <v>194</v>
      </c>
      <c r="P8218">
        <v>2030</v>
      </c>
      <c r="Q8218">
        <v>1.1475039279999999</v>
      </c>
    </row>
    <row r="8219" spans="1:17" x14ac:dyDescent="0.25">
      <c r="A8219" t="s">
        <v>540</v>
      </c>
      <c r="B8219" t="s">
        <v>541</v>
      </c>
      <c r="C8219" t="s">
        <v>534</v>
      </c>
      <c r="D8219" t="s">
        <v>472</v>
      </c>
      <c r="E8219" t="s">
        <v>332</v>
      </c>
      <c r="F8219" t="s">
        <v>187</v>
      </c>
      <c r="G8219" t="s">
        <v>195</v>
      </c>
      <c r="H8219" t="s">
        <v>442</v>
      </c>
      <c r="I8219" t="s">
        <v>443</v>
      </c>
      <c r="J8219" t="s">
        <v>351</v>
      </c>
      <c r="K8219" t="s">
        <v>191</v>
      </c>
      <c r="M8219" t="s">
        <v>536</v>
      </c>
      <c r="N8219" t="s">
        <v>206</v>
      </c>
      <c r="O8219" t="s">
        <v>194</v>
      </c>
      <c r="P8219">
        <v>2050</v>
      </c>
      <c r="Q8219">
        <v>1.147488219</v>
      </c>
    </row>
    <row r="8220" spans="1:17" x14ac:dyDescent="0.25">
      <c r="A8220" t="s">
        <v>540</v>
      </c>
      <c r="B8220" t="s">
        <v>541</v>
      </c>
      <c r="C8220" t="s">
        <v>534</v>
      </c>
      <c r="D8220" t="s">
        <v>472</v>
      </c>
      <c r="E8220" t="s">
        <v>332</v>
      </c>
      <c r="F8220" t="s">
        <v>187</v>
      </c>
      <c r="G8220" t="s">
        <v>195</v>
      </c>
      <c r="H8220" t="s">
        <v>442</v>
      </c>
      <c r="I8220" t="s">
        <v>443</v>
      </c>
      <c r="J8220" t="s">
        <v>351</v>
      </c>
      <c r="K8220" t="s">
        <v>191</v>
      </c>
      <c r="M8220" t="s">
        <v>536</v>
      </c>
      <c r="N8220" t="s">
        <v>206</v>
      </c>
      <c r="O8220" t="s">
        <v>264</v>
      </c>
      <c r="P8220">
        <v>2050</v>
      </c>
      <c r="Q8220">
        <v>0.88</v>
      </c>
    </row>
    <row r="8221" spans="1:17" x14ac:dyDescent="0.25">
      <c r="A8221" t="s">
        <v>540</v>
      </c>
      <c r="B8221" t="s">
        <v>541</v>
      </c>
      <c r="C8221" t="s">
        <v>534</v>
      </c>
      <c r="D8221" t="s">
        <v>472</v>
      </c>
      <c r="E8221" t="s">
        <v>332</v>
      </c>
      <c r="F8221" t="s">
        <v>187</v>
      </c>
      <c r="G8221" t="s">
        <v>195</v>
      </c>
      <c r="H8221" t="s">
        <v>442</v>
      </c>
      <c r="I8221" t="s">
        <v>443</v>
      </c>
      <c r="J8221" t="s">
        <v>351</v>
      </c>
      <c r="K8221" t="s">
        <v>191</v>
      </c>
      <c r="M8221" t="s">
        <v>536</v>
      </c>
      <c r="N8221" t="s">
        <v>206</v>
      </c>
      <c r="O8221" t="s">
        <v>265</v>
      </c>
      <c r="P8221">
        <v>2050</v>
      </c>
      <c r="Q8221">
        <v>1.1599999999999999</v>
      </c>
    </row>
    <row r="8222" spans="1:17" x14ac:dyDescent="0.25">
      <c r="A8222" t="s">
        <v>540</v>
      </c>
      <c r="B8222" t="s">
        <v>541</v>
      </c>
      <c r="C8222" t="s">
        <v>534</v>
      </c>
      <c r="D8222" t="s">
        <v>472</v>
      </c>
      <c r="E8222" t="s">
        <v>332</v>
      </c>
      <c r="F8222" t="s">
        <v>187</v>
      </c>
      <c r="G8222" t="s">
        <v>195</v>
      </c>
      <c r="H8222" t="s">
        <v>444</v>
      </c>
      <c r="I8222" t="s">
        <v>443</v>
      </c>
      <c r="J8222" t="s">
        <v>209</v>
      </c>
      <c r="K8222" t="s">
        <v>191</v>
      </c>
      <c r="M8222" t="s">
        <v>536</v>
      </c>
      <c r="N8222" t="s">
        <v>206</v>
      </c>
      <c r="O8222" t="s">
        <v>194</v>
      </c>
      <c r="P8222">
        <v>2015</v>
      </c>
      <c r="Q8222">
        <v>1.1475039279999999</v>
      </c>
    </row>
    <row r="8223" spans="1:17" x14ac:dyDescent="0.25">
      <c r="A8223" t="s">
        <v>540</v>
      </c>
      <c r="B8223" t="s">
        <v>541</v>
      </c>
      <c r="C8223" t="s">
        <v>534</v>
      </c>
      <c r="D8223" t="s">
        <v>472</v>
      </c>
      <c r="E8223" t="s">
        <v>332</v>
      </c>
      <c r="F8223" t="s">
        <v>187</v>
      </c>
      <c r="G8223" t="s">
        <v>195</v>
      </c>
      <c r="H8223" t="s">
        <v>444</v>
      </c>
      <c r="I8223" t="s">
        <v>443</v>
      </c>
      <c r="J8223" t="s">
        <v>209</v>
      </c>
      <c r="K8223" t="s">
        <v>191</v>
      </c>
      <c r="M8223" t="s">
        <v>536</v>
      </c>
      <c r="N8223" t="s">
        <v>206</v>
      </c>
      <c r="O8223" t="s">
        <v>194</v>
      </c>
      <c r="P8223">
        <v>2020</v>
      </c>
      <c r="Q8223">
        <v>1.1475039279999999</v>
      </c>
    </row>
    <row r="8224" spans="1:17" x14ac:dyDescent="0.25">
      <c r="A8224" t="s">
        <v>540</v>
      </c>
      <c r="B8224" t="s">
        <v>541</v>
      </c>
      <c r="C8224" t="s">
        <v>534</v>
      </c>
      <c r="D8224" t="s">
        <v>472</v>
      </c>
      <c r="E8224" t="s">
        <v>332</v>
      </c>
      <c r="F8224" t="s">
        <v>187</v>
      </c>
      <c r="G8224" t="s">
        <v>195</v>
      </c>
      <c r="H8224" t="s">
        <v>444</v>
      </c>
      <c r="I8224" t="s">
        <v>443</v>
      </c>
      <c r="J8224" t="s">
        <v>209</v>
      </c>
      <c r="K8224" t="s">
        <v>191</v>
      </c>
      <c r="M8224" t="s">
        <v>536</v>
      </c>
      <c r="N8224" t="s">
        <v>206</v>
      </c>
      <c r="O8224" t="s">
        <v>264</v>
      </c>
      <c r="P8224">
        <v>2020</v>
      </c>
      <c r="Q8224">
        <v>0.89</v>
      </c>
    </row>
    <row r="8225" spans="1:17" x14ac:dyDescent="0.25">
      <c r="A8225" t="s">
        <v>540</v>
      </c>
      <c r="B8225" t="s">
        <v>541</v>
      </c>
      <c r="C8225" t="s">
        <v>534</v>
      </c>
      <c r="D8225" t="s">
        <v>472</v>
      </c>
      <c r="E8225" t="s">
        <v>332</v>
      </c>
      <c r="F8225" t="s">
        <v>187</v>
      </c>
      <c r="G8225" t="s">
        <v>195</v>
      </c>
      <c r="H8225" t="s">
        <v>444</v>
      </c>
      <c r="I8225" t="s">
        <v>443</v>
      </c>
      <c r="J8225" t="s">
        <v>209</v>
      </c>
      <c r="K8225" t="s">
        <v>191</v>
      </c>
      <c r="M8225" t="s">
        <v>536</v>
      </c>
      <c r="N8225" t="s">
        <v>206</v>
      </c>
      <c r="O8225" t="s">
        <v>265</v>
      </c>
      <c r="P8225">
        <v>2020</v>
      </c>
      <c r="Q8225">
        <v>1.1599999999999999</v>
      </c>
    </row>
    <row r="8226" spans="1:17" x14ac:dyDescent="0.25">
      <c r="A8226" t="s">
        <v>540</v>
      </c>
      <c r="B8226" t="s">
        <v>541</v>
      </c>
      <c r="C8226" t="s">
        <v>534</v>
      </c>
      <c r="D8226" t="s">
        <v>472</v>
      </c>
      <c r="E8226" t="s">
        <v>332</v>
      </c>
      <c r="F8226" t="s">
        <v>187</v>
      </c>
      <c r="G8226" t="s">
        <v>195</v>
      </c>
      <c r="H8226" t="s">
        <v>444</v>
      </c>
      <c r="I8226" t="s">
        <v>443</v>
      </c>
      <c r="J8226" t="s">
        <v>209</v>
      </c>
      <c r="K8226" t="s">
        <v>191</v>
      </c>
      <c r="M8226" t="s">
        <v>536</v>
      </c>
      <c r="N8226" t="s">
        <v>206</v>
      </c>
      <c r="O8226" t="s">
        <v>194</v>
      </c>
      <c r="P8226">
        <v>2030</v>
      </c>
      <c r="Q8226">
        <v>1.1475039279999999</v>
      </c>
    </row>
    <row r="8227" spans="1:17" x14ac:dyDescent="0.25">
      <c r="A8227" t="s">
        <v>540</v>
      </c>
      <c r="B8227" t="s">
        <v>541</v>
      </c>
      <c r="C8227" t="s">
        <v>534</v>
      </c>
      <c r="D8227" t="s">
        <v>472</v>
      </c>
      <c r="E8227" t="s">
        <v>332</v>
      </c>
      <c r="F8227" t="s">
        <v>187</v>
      </c>
      <c r="G8227" t="s">
        <v>195</v>
      </c>
      <c r="H8227" t="s">
        <v>444</v>
      </c>
      <c r="I8227" t="s">
        <v>443</v>
      </c>
      <c r="J8227" t="s">
        <v>209</v>
      </c>
      <c r="K8227" t="s">
        <v>191</v>
      </c>
      <c r="M8227" t="s">
        <v>536</v>
      </c>
      <c r="N8227" t="s">
        <v>206</v>
      </c>
      <c r="O8227" t="s">
        <v>194</v>
      </c>
      <c r="P8227">
        <v>2050</v>
      </c>
      <c r="Q8227">
        <v>1.147488219</v>
      </c>
    </row>
    <row r="8228" spans="1:17" x14ac:dyDescent="0.25">
      <c r="A8228" t="s">
        <v>540</v>
      </c>
      <c r="B8228" t="s">
        <v>541</v>
      </c>
      <c r="C8228" t="s">
        <v>534</v>
      </c>
      <c r="D8228" t="s">
        <v>472</v>
      </c>
      <c r="E8228" t="s">
        <v>332</v>
      </c>
      <c r="F8228" t="s">
        <v>187</v>
      </c>
      <c r="G8228" t="s">
        <v>195</v>
      </c>
      <c r="H8228" t="s">
        <v>444</v>
      </c>
      <c r="I8228" t="s">
        <v>443</v>
      </c>
      <c r="J8228" t="s">
        <v>209</v>
      </c>
      <c r="K8228" t="s">
        <v>191</v>
      </c>
      <c r="M8228" t="s">
        <v>536</v>
      </c>
      <c r="N8228" t="s">
        <v>206</v>
      </c>
      <c r="O8228" t="s">
        <v>264</v>
      </c>
      <c r="P8228">
        <v>2050</v>
      </c>
      <c r="Q8228">
        <v>0.88</v>
      </c>
    </row>
    <row r="8229" spans="1:17" x14ac:dyDescent="0.25">
      <c r="A8229" t="s">
        <v>540</v>
      </c>
      <c r="B8229" t="s">
        <v>541</v>
      </c>
      <c r="C8229" t="s">
        <v>534</v>
      </c>
      <c r="D8229" t="s">
        <v>472</v>
      </c>
      <c r="E8229" t="s">
        <v>332</v>
      </c>
      <c r="F8229" t="s">
        <v>187</v>
      </c>
      <c r="G8229" t="s">
        <v>195</v>
      </c>
      <c r="H8229" t="s">
        <v>444</v>
      </c>
      <c r="I8229" t="s">
        <v>443</v>
      </c>
      <c r="J8229" t="s">
        <v>209</v>
      </c>
      <c r="K8229" t="s">
        <v>191</v>
      </c>
      <c r="M8229" t="s">
        <v>536</v>
      </c>
      <c r="N8229" t="s">
        <v>206</v>
      </c>
      <c r="O8229" t="s">
        <v>265</v>
      </c>
      <c r="P8229">
        <v>2050</v>
      </c>
      <c r="Q8229">
        <v>1.1599999999999999</v>
      </c>
    </row>
    <row r="8230" spans="1:17" x14ac:dyDescent="0.25">
      <c r="A8230" t="s">
        <v>540</v>
      </c>
      <c r="B8230" t="s">
        <v>541</v>
      </c>
      <c r="C8230" t="s">
        <v>534</v>
      </c>
      <c r="D8230" t="s">
        <v>472</v>
      </c>
      <c r="E8230" t="s">
        <v>332</v>
      </c>
      <c r="F8230" t="s">
        <v>187</v>
      </c>
      <c r="G8230" t="s">
        <v>218</v>
      </c>
      <c r="H8230" t="s">
        <v>219</v>
      </c>
      <c r="I8230" t="s">
        <v>220</v>
      </c>
      <c r="K8230" t="s">
        <v>221</v>
      </c>
      <c r="M8230" t="s">
        <v>371</v>
      </c>
      <c r="N8230" t="s">
        <v>425</v>
      </c>
      <c r="O8230" t="s">
        <v>194</v>
      </c>
      <c r="P8230">
        <v>2015</v>
      </c>
      <c r="Q8230">
        <v>16</v>
      </c>
    </row>
    <row r="8231" spans="1:17" x14ac:dyDescent="0.25">
      <c r="A8231" t="s">
        <v>540</v>
      </c>
      <c r="B8231" t="s">
        <v>541</v>
      </c>
      <c r="C8231" t="s">
        <v>534</v>
      </c>
      <c r="D8231" t="s">
        <v>472</v>
      </c>
      <c r="E8231" t="s">
        <v>332</v>
      </c>
      <c r="F8231" t="s">
        <v>187</v>
      </c>
      <c r="G8231" t="s">
        <v>218</v>
      </c>
      <c r="H8231" t="s">
        <v>219</v>
      </c>
      <c r="I8231" t="s">
        <v>220</v>
      </c>
      <c r="K8231" t="s">
        <v>221</v>
      </c>
      <c r="M8231" t="s">
        <v>371</v>
      </c>
      <c r="N8231" t="s">
        <v>425</v>
      </c>
      <c r="O8231" t="s">
        <v>194</v>
      </c>
      <c r="P8231">
        <v>2020</v>
      </c>
      <c r="Q8231">
        <v>11</v>
      </c>
    </row>
    <row r="8232" spans="1:17" x14ac:dyDescent="0.25">
      <c r="A8232" t="s">
        <v>540</v>
      </c>
      <c r="B8232" t="s">
        <v>541</v>
      </c>
      <c r="C8232" t="s">
        <v>534</v>
      </c>
      <c r="D8232" t="s">
        <v>472</v>
      </c>
      <c r="E8232" t="s">
        <v>332</v>
      </c>
      <c r="F8232" t="s">
        <v>187</v>
      </c>
      <c r="G8232" t="s">
        <v>218</v>
      </c>
      <c r="H8232" t="s">
        <v>219</v>
      </c>
      <c r="I8232" t="s">
        <v>220</v>
      </c>
      <c r="K8232" t="s">
        <v>221</v>
      </c>
      <c r="M8232" t="s">
        <v>371</v>
      </c>
      <c r="N8232" t="s">
        <v>425</v>
      </c>
      <c r="O8232" t="s">
        <v>264</v>
      </c>
      <c r="P8232">
        <v>2020</v>
      </c>
      <c r="Q8232">
        <v>4</v>
      </c>
    </row>
    <row r="8233" spans="1:17" x14ac:dyDescent="0.25">
      <c r="A8233" t="s">
        <v>540</v>
      </c>
      <c r="B8233" t="s">
        <v>541</v>
      </c>
      <c r="C8233" t="s">
        <v>534</v>
      </c>
      <c r="D8233" t="s">
        <v>472</v>
      </c>
      <c r="E8233" t="s">
        <v>332</v>
      </c>
      <c r="F8233" t="s">
        <v>187</v>
      </c>
      <c r="G8233" t="s">
        <v>218</v>
      </c>
      <c r="H8233" t="s">
        <v>219</v>
      </c>
      <c r="I8233" t="s">
        <v>220</v>
      </c>
      <c r="K8233" t="s">
        <v>221</v>
      </c>
      <c r="M8233" t="s">
        <v>371</v>
      </c>
      <c r="N8233" t="s">
        <v>425</v>
      </c>
      <c r="O8233" t="s">
        <v>265</v>
      </c>
      <c r="P8233">
        <v>2020</v>
      </c>
      <c r="Q8233">
        <v>16</v>
      </c>
    </row>
    <row r="8234" spans="1:17" x14ac:dyDescent="0.25">
      <c r="A8234" t="s">
        <v>540</v>
      </c>
      <c r="B8234" t="s">
        <v>541</v>
      </c>
      <c r="C8234" t="s">
        <v>534</v>
      </c>
      <c r="D8234" t="s">
        <v>472</v>
      </c>
      <c r="E8234" t="s">
        <v>332</v>
      </c>
      <c r="F8234" t="s">
        <v>187</v>
      </c>
      <c r="G8234" t="s">
        <v>218</v>
      </c>
      <c r="H8234" t="s">
        <v>219</v>
      </c>
      <c r="I8234" t="s">
        <v>220</v>
      </c>
      <c r="K8234" t="s">
        <v>221</v>
      </c>
      <c r="M8234" t="s">
        <v>371</v>
      </c>
      <c r="N8234" t="s">
        <v>425</v>
      </c>
      <c r="O8234" t="s">
        <v>194</v>
      </c>
      <c r="P8234">
        <v>2030</v>
      </c>
      <c r="Q8234">
        <v>8</v>
      </c>
    </row>
    <row r="8235" spans="1:17" x14ac:dyDescent="0.25">
      <c r="A8235" t="s">
        <v>540</v>
      </c>
      <c r="B8235" t="s">
        <v>541</v>
      </c>
      <c r="C8235" t="s">
        <v>534</v>
      </c>
      <c r="D8235" t="s">
        <v>472</v>
      </c>
      <c r="E8235" t="s">
        <v>332</v>
      </c>
      <c r="F8235" t="s">
        <v>187</v>
      </c>
      <c r="G8235" t="s">
        <v>218</v>
      </c>
      <c r="H8235" t="s">
        <v>219</v>
      </c>
      <c r="I8235" t="s">
        <v>220</v>
      </c>
      <c r="K8235" t="s">
        <v>221</v>
      </c>
      <c r="M8235" t="s">
        <v>371</v>
      </c>
      <c r="N8235" t="s">
        <v>425</v>
      </c>
      <c r="O8235" t="s">
        <v>194</v>
      </c>
      <c r="P8235">
        <v>2050</v>
      </c>
      <c r="Q8235">
        <v>4</v>
      </c>
    </row>
    <row r="8236" spans="1:17" x14ac:dyDescent="0.25">
      <c r="A8236" t="s">
        <v>540</v>
      </c>
      <c r="B8236" t="s">
        <v>541</v>
      </c>
      <c r="C8236" t="s">
        <v>534</v>
      </c>
      <c r="D8236" t="s">
        <v>472</v>
      </c>
      <c r="E8236" t="s">
        <v>332</v>
      </c>
      <c r="F8236" t="s">
        <v>187</v>
      </c>
      <c r="G8236" t="s">
        <v>218</v>
      </c>
      <c r="H8236" t="s">
        <v>219</v>
      </c>
      <c r="I8236" t="s">
        <v>220</v>
      </c>
      <c r="K8236" t="s">
        <v>221</v>
      </c>
      <c r="M8236" t="s">
        <v>371</v>
      </c>
      <c r="N8236" t="s">
        <v>425</v>
      </c>
      <c r="O8236" t="s">
        <v>264</v>
      </c>
      <c r="P8236">
        <v>2050</v>
      </c>
      <c r="Q8236">
        <v>2</v>
      </c>
    </row>
    <row r="8237" spans="1:17" x14ac:dyDescent="0.25">
      <c r="A8237" t="s">
        <v>540</v>
      </c>
      <c r="B8237" t="s">
        <v>541</v>
      </c>
      <c r="C8237" t="s">
        <v>534</v>
      </c>
      <c r="D8237" t="s">
        <v>472</v>
      </c>
      <c r="E8237" t="s">
        <v>332</v>
      </c>
      <c r="F8237" t="s">
        <v>187</v>
      </c>
      <c r="G8237" t="s">
        <v>218</v>
      </c>
      <c r="H8237" t="s">
        <v>219</v>
      </c>
      <c r="I8237" t="s">
        <v>220</v>
      </c>
      <c r="K8237" t="s">
        <v>221</v>
      </c>
      <c r="M8237" t="s">
        <v>371</v>
      </c>
      <c r="N8237" t="s">
        <v>425</v>
      </c>
      <c r="O8237" t="s">
        <v>265</v>
      </c>
      <c r="P8237">
        <v>2050</v>
      </c>
      <c r="Q8237">
        <v>16</v>
      </c>
    </row>
    <row r="8238" spans="1:17" x14ac:dyDescent="0.25">
      <c r="A8238" t="s">
        <v>540</v>
      </c>
      <c r="B8238" t="s">
        <v>541</v>
      </c>
      <c r="C8238" t="s">
        <v>534</v>
      </c>
      <c r="D8238" t="s">
        <v>472</v>
      </c>
      <c r="E8238" t="s">
        <v>332</v>
      </c>
      <c r="F8238" t="s">
        <v>187</v>
      </c>
      <c r="G8238" t="s">
        <v>218</v>
      </c>
      <c r="H8238" t="s">
        <v>223</v>
      </c>
      <c r="I8238" t="s">
        <v>224</v>
      </c>
      <c r="K8238" t="s">
        <v>221</v>
      </c>
      <c r="M8238" t="s">
        <v>371</v>
      </c>
      <c r="N8238" t="s">
        <v>425</v>
      </c>
      <c r="O8238" t="s">
        <v>194</v>
      </c>
      <c r="P8238">
        <v>2015</v>
      </c>
      <c r="Q8238">
        <v>1</v>
      </c>
    </row>
    <row r="8239" spans="1:17" x14ac:dyDescent="0.25">
      <c r="A8239" t="s">
        <v>540</v>
      </c>
      <c r="B8239" t="s">
        <v>541</v>
      </c>
      <c r="C8239" t="s">
        <v>534</v>
      </c>
      <c r="D8239" t="s">
        <v>472</v>
      </c>
      <c r="E8239" t="s">
        <v>332</v>
      </c>
      <c r="F8239" t="s">
        <v>187</v>
      </c>
      <c r="G8239" t="s">
        <v>218</v>
      </c>
      <c r="H8239" t="s">
        <v>223</v>
      </c>
      <c r="I8239" t="s">
        <v>224</v>
      </c>
      <c r="K8239" t="s">
        <v>221</v>
      </c>
      <c r="M8239" t="s">
        <v>371</v>
      </c>
      <c r="N8239" t="s">
        <v>425</v>
      </c>
      <c r="O8239" t="s">
        <v>194</v>
      </c>
      <c r="P8239">
        <v>2020</v>
      </c>
      <c r="Q8239">
        <v>1</v>
      </c>
    </row>
    <row r="8240" spans="1:17" x14ac:dyDescent="0.25">
      <c r="A8240" t="s">
        <v>540</v>
      </c>
      <c r="B8240" t="s">
        <v>541</v>
      </c>
      <c r="C8240" t="s">
        <v>534</v>
      </c>
      <c r="D8240" t="s">
        <v>472</v>
      </c>
      <c r="E8240" t="s">
        <v>332</v>
      </c>
      <c r="F8240" t="s">
        <v>187</v>
      </c>
      <c r="G8240" t="s">
        <v>218</v>
      </c>
      <c r="H8240" t="s">
        <v>223</v>
      </c>
      <c r="I8240" t="s">
        <v>224</v>
      </c>
      <c r="K8240" t="s">
        <v>221</v>
      </c>
      <c r="M8240" t="s">
        <v>371</v>
      </c>
      <c r="N8240" t="s">
        <v>425</v>
      </c>
      <c r="O8240" t="s">
        <v>264</v>
      </c>
      <c r="P8240">
        <v>2020</v>
      </c>
      <c r="Q8240">
        <v>0</v>
      </c>
    </row>
    <row r="8241" spans="1:17" x14ac:dyDescent="0.25">
      <c r="A8241" t="s">
        <v>540</v>
      </c>
      <c r="B8241" t="s">
        <v>541</v>
      </c>
      <c r="C8241" t="s">
        <v>534</v>
      </c>
      <c r="D8241" t="s">
        <v>472</v>
      </c>
      <c r="E8241" t="s">
        <v>332</v>
      </c>
      <c r="F8241" t="s">
        <v>187</v>
      </c>
      <c r="G8241" t="s">
        <v>218</v>
      </c>
      <c r="H8241" t="s">
        <v>223</v>
      </c>
      <c r="I8241" t="s">
        <v>224</v>
      </c>
      <c r="K8241" t="s">
        <v>221</v>
      </c>
      <c r="M8241" t="s">
        <v>371</v>
      </c>
      <c r="N8241" t="s">
        <v>425</v>
      </c>
      <c r="O8241" t="s">
        <v>265</v>
      </c>
      <c r="P8241">
        <v>2020</v>
      </c>
      <c r="Q8241">
        <v>1</v>
      </c>
    </row>
    <row r="8242" spans="1:17" x14ac:dyDescent="0.25">
      <c r="A8242" t="s">
        <v>540</v>
      </c>
      <c r="B8242" t="s">
        <v>541</v>
      </c>
      <c r="C8242" t="s">
        <v>534</v>
      </c>
      <c r="D8242" t="s">
        <v>472</v>
      </c>
      <c r="E8242" t="s">
        <v>332</v>
      </c>
      <c r="F8242" t="s">
        <v>187</v>
      </c>
      <c r="G8242" t="s">
        <v>218</v>
      </c>
      <c r="H8242" t="s">
        <v>223</v>
      </c>
      <c r="I8242" t="s">
        <v>224</v>
      </c>
      <c r="K8242" t="s">
        <v>221</v>
      </c>
      <c r="M8242" t="s">
        <v>371</v>
      </c>
      <c r="N8242" t="s">
        <v>425</v>
      </c>
      <c r="O8242" t="s">
        <v>194</v>
      </c>
      <c r="P8242">
        <v>2030</v>
      </c>
      <c r="Q8242">
        <v>1</v>
      </c>
    </row>
    <row r="8243" spans="1:17" x14ac:dyDescent="0.25">
      <c r="A8243" t="s">
        <v>540</v>
      </c>
      <c r="B8243" t="s">
        <v>541</v>
      </c>
      <c r="C8243" t="s">
        <v>534</v>
      </c>
      <c r="D8243" t="s">
        <v>472</v>
      </c>
      <c r="E8243" t="s">
        <v>332</v>
      </c>
      <c r="F8243" t="s">
        <v>187</v>
      </c>
      <c r="G8243" t="s">
        <v>218</v>
      </c>
      <c r="H8243" t="s">
        <v>223</v>
      </c>
      <c r="I8243" t="s">
        <v>224</v>
      </c>
      <c r="K8243" t="s">
        <v>221</v>
      </c>
      <c r="M8243" t="s">
        <v>371</v>
      </c>
      <c r="N8243" t="s">
        <v>425</v>
      </c>
      <c r="O8243" t="s">
        <v>194</v>
      </c>
      <c r="P8243">
        <v>2050</v>
      </c>
      <c r="Q8243">
        <v>0</v>
      </c>
    </row>
    <row r="8244" spans="1:17" x14ac:dyDescent="0.25">
      <c r="A8244" t="s">
        <v>540</v>
      </c>
      <c r="B8244" t="s">
        <v>541</v>
      </c>
      <c r="C8244" t="s">
        <v>534</v>
      </c>
      <c r="D8244" t="s">
        <v>472</v>
      </c>
      <c r="E8244" t="s">
        <v>332</v>
      </c>
      <c r="F8244" t="s">
        <v>187</v>
      </c>
      <c r="G8244" t="s">
        <v>218</v>
      </c>
      <c r="H8244" t="s">
        <v>223</v>
      </c>
      <c r="I8244" t="s">
        <v>224</v>
      </c>
      <c r="K8244" t="s">
        <v>221</v>
      </c>
      <c r="M8244" t="s">
        <v>371</v>
      </c>
      <c r="N8244" t="s">
        <v>425</v>
      </c>
      <c r="O8244" t="s">
        <v>264</v>
      </c>
      <c r="P8244">
        <v>2050</v>
      </c>
      <c r="Q8244">
        <v>0</v>
      </c>
    </row>
    <row r="8245" spans="1:17" x14ac:dyDescent="0.25">
      <c r="A8245" t="s">
        <v>540</v>
      </c>
      <c r="B8245" t="s">
        <v>541</v>
      </c>
      <c r="C8245" t="s">
        <v>534</v>
      </c>
      <c r="D8245" t="s">
        <v>472</v>
      </c>
      <c r="E8245" t="s">
        <v>332</v>
      </c>
      <c r="F8245" t="s">
        <v>187</v>
      </c>
      <c r="G8245" t="s">
        <v>218</v>
      </c>
      <c r="H8245" t="s">
        <v>223</v>
      </c>
      <c r="I8245" t="s">
        <v>224</v>
      </c>
      <c r="K8245" t="s">
        <v>221</v>
      </c>
      <c r="M8245" t="s">
        <v>371</v>
      </c>
      <c r="N8245" t="s">
        <v>425</v>
      </c>
      <c r="O8245" t="s">
        <v>265</v>
      </c>
      <c r="P8245">
        <v>2050</v>
      </c>
      <c r="Q8245">
        <v>1</v>
      </c>
    </row>
    <row r="8246" spans="1:17" x14ac:dyDescent="0.25">
      <c r="A8246" t="s">
        <v>540</v>
      </c>
      <c r="B8246" t="s">
        <v>541</v>
      </c>
      <c r="C8246" t="s">
        <v>534</v>
      </c>
      <c r="D8246" t="s">
        <v>472</v>
      </c>
      <c r="E8246" t="s">
        <v>332</v>
      </c>
      <c r="F8246" t="s">
        <v>187</v>
      </c>
      <c r="G8246" t="s">
        <v>218</v>
      </c>
      <c r="H8246" t="s">
        <v>225</v>
      </c>
      <c r="I8246" t="s">
        <v>226</v>
      </c>
      <c r="K8246" t="s">
        <v>221</v>
      </c>
      <c r="M8246" t="s">
        <v>371</v>
      </c>
      <c r="N8246" t="s">
        <v>425</v>
      </c>
      <c r="O8246" t="s">
        <v>194</v>
      </c>
      <c r="P8246">
        <v>2015</v>
      </c>
      <c r="Q8246">
        <v>90</v>
      </c>
    </row>
    <row r="8247" spans="1:17" x14ac:dyDescent="0.25">
      <c r="A8247" t="s">
        <v>540</v>
      </c>
      <c r="B8247" t="s">
        <v>541</v>
      </c>
      <c r="C8247" t="s">
        <v>534</v>
      </c>
      <c r="D8247" t="s">
        <v>472</v>
      </c>
      <c r="E8247" t="s">
        <v>332</v>
      </c>
      <c r="F8247" t="s">
        <v>187</v>
      </c>
      <c r="G8247" t="s">
        <v>218</v>
      </c>
      <c r="H8247" t="s">
        <v>225</v>
      </c>
      <c r="I8247" t="s">
        <v>226</v>
      </c>
      <c r="K8247" t="s">
        <v>221</v>
      </c>
      <c r="M8247" t="s">
        <v>371</v>
      </c>
      <c r="N8247" t="s">
        <v>425</v>
      </c>
      <c r="O8247" t="s">
        <v>194</v>
      </c>
      <c r="P8247">
        <v>2020</v>
      </c>
      <c r="Q8247">
        <v>60</v>
      </c>
    </row>
    <row r="8248" spans="1:17" x14ac:dyDescent="0.25">
      <c r="A8248" t="s">
        <v>540</v>
      </c>
      <c r="B8248" t="s">
        <v>541</v>
      </c>
      <c r="C8248" t="s">
        <v>534</v>
      </c>
      <c r="D8248" t="s">
        <v>472</v>
      </c>
      <c r="E8248" t="s">
        <v>332</v>
      </c>
      <c r="F8248" t="s">
        <v>187</v>
      </c>
      <c r="G8248" t="s">
        <v>218</v>
      </c>
      <c r="H8248" t="s">
        <v>225</v>
      </c>
      <c r="I8248" t="s">
        <v>226</v>
      </c>
      <c r="K8248" t="s">
        <v>221</v>
      </c>
      <c r="M8248" t="s">
        <v>371</v>
      </c>
      <c r="N8248" t="s">
        <v>425</v>
      </c>
      <c r="O8248" t="s">
        <v>264</v>
      </c>
      <c r="P8248">
        <v>2020</v>
      </c>
      <c r="Q8248">
        <v>40</v>
      </c>
    </row>
    <row r="8249" spans="1:17" x14ac:dyDescent="0.25">
      <c r="A8249" t="s">
        <v>540</v>
      </c>
      <c r="B8249" t="s">
        <v>541</v>
      </c>
      <c r="C8249" t="s">
        <v>534</v>
      </c>
      <c r="D8249" t="s">
        <v>472</v>
      </c>
      <c r="E8249" t="s">
        <v>332</v>
      </c>
      <c r="F8249" t="s">
        <v>187</v>
      </c>
      <c r="G8249" t="s">
        <v>218</v>
      </c>
      <c r="H8249" t="s">
        <v>225</v>
      </c>
      <c r="I8249" t="s">
        <v>226</v>
      </c>
      <c r="K8249" t="s">
        <v>221</v>
      </c>
      <c r="M8249" t="s">
        <v>371</v>
      </c>
      <c r="N8249" t="s">
        <v>425</v>
      </c>
      <c r="O8249" t="s">
        <v>265</v>
      </c>
      <c r="P8249">
        <v>2020</v>
      </c>
      <c r="Q8249">
        <v>80</v>
      </c>
    </row>
    <row r="8250" spans="1:17" x14ac:dyDescent="0.25">
      <c r="A8250" t="s">
        <v>540</v>
      </c>
      <c r="B8250" t="s">
        <v>541</v>
      </c>
      <c r="C8250" t="s">
        <v>534</v>
      </c>
      <c r="D8250" t="s">
        <v>472</v>
      </c>
      <c r="E8250" t="s">
        <v>332</v>
      </c>
      <c r="F8250" t="s">
        <v>187</v>
      </c>
      <c r="G8250" t="s">
        <v>218</v>
      </c>
      <c r="H8250" t="s">
        <v>225</v>
      </c>
      <c r="I8250" t="s">
        <v>226</v>
      </c>
      <c r="K8250" t="s">
        <v>221</v>
      </c>
      <c r="M8250" t="s">
        <v>371</v>
      </c>
      <c r="N8250" t="s">
        <v>425</v>
      </c>
      <c r="O8250" t="s">
        <v>194</v>
      </c>
      <c r="P8250">
        <v>2030</v>
      </c>
      <c r="Q8250">
        <v>40</v>
      </c>
    </row>
    <row r="8251" spans="1:17" x14ac:dyDescent="0.25">
      <c r="A8251" t="s">
        <v>540</v>
      </c>
      <c r="B8251" t="s">
        <v>541</v>
      </c>
      <c r="C8251" t="s">
        <v>534</v>
      </c>
      <c r="D8251" t="s">
        <v>472</v>
      </c>
      <c r="E8251" t="s">
        <v>332</v>
      </c>
      <c r="F8251" t="s">
        <v>187</v>
      </c>
      <c r="G8251" t="s">
        <v>218</v>
      </c>
      <c r="H8251" t="s">
        <v>225</v>
      </c>
      <c r="I8251" t="s">
        <v>226</v>
      </c>
      <c r="K8251" t="s">
        <v>221</v>
      </c>
      <c r="M8251" t="s">
        <v>371</v>
      </c>
      <c r="N8251" t="s">
        <v>425</v>
      </c>
      <c r="O8251" t="s">
        <v>194</v>
      </c>
      <c r="P8251">
        <v>2050</v>
      </c>
      <c r="Q8251">
        <v>30</v>
      </c>
    </row>
    <row r="8252" spans="1:17" x14ac:dyDescent="0.25">
      <c r="A8252" t="s">
        <v>540</v>
      </c>
      <c r="B8252" t="s">
        <v>541</v>
      </c>
      <c r="C8252" t="s">
        <v>534</v>
      </c>
      <c r="D8252" t="s">
        <v>472</v>
      </c>
      <c r="E8252" t="s">
        <v>332</v>
      </c>
      <c r="F8252" t="s">
        <v>187</v>
      </c>
      <c r="G8252" t="s">
        <v>218</v>
      </c>
      <c r="H8252" t="s">
        <v>225</v>
      </c>
      <c r="I8252" t="s">
        <v>226</v>
      </c>
      <c r="K8252" t="s">
        <v>221</v>
      </c>
      <c r="M8252" t="s">
        <v>371</v>
      </c>
      <c r="N8252" t="s">
        <v>425</v>
      </c>
      <c r="O8252" t="s">
        <v>264</v>
      </c>
      <c r="P8252">
        <v>2050</v>
      </c>
      <c r="Q8252">
        <v>20</v>
      </c>
    </row>
    <row r="8253" spans="1:17" x14ac:dyDescent="0.25">
      <c r="A8253" t="s">
        <v>540</v>
      </c>
      <c r="B8253" t="s">
        <v>541</v>
      </c>
      <c r="C8253" t="s">
        <v>534</v>
      </c>
      <c r="D8253" t="s">
        <v>472</v>
      </c>
      <c r="E8253" t="s">
        <v>332</v>
      </c>
      <c r="F8253" t="s">
        <v>187</v>
      </c>
      <c r="G8253" t="s">
        <v>218</v>
      </c>
      <c r="H8253" t="s">
        <v>225</v>
      </c>
      <c r="I8253" t="s">
        <v>226</v>
      </c>
      <c r="K8253" t="s">
        <v>221</v>
      </c>
      <c r="M8253" t="s">
        <v>371</v>
      </c>
      <c r="N8253" t="s">
        <v>425</v>
      </c>
      <c r="O8253" t="s">
        <v>265</v>
      </c>
      <c r="P8253">
        <v>2050</v>
      </c>
      <c r="Q8253">
        <v>40</v>
      </c>
    </row>
    <row r="8254" spans="1:17" x14ac:dyDescent="0.25">
      <c r="A8254" t="s">
        <v>540</v>
      </c>
      <c r="B8254" t="s">
        <v>541</v>
      </c>
      <c r="C8254" t="s">
        <v>534</v>
      </c>
      <c r="D8254" t="s">
        <v>472</v>
      </c>
      <c r="E8254" t="s">
        <v>332</v>
      </c>
      <c r="F8254" t="s">
        <v>187</v>
      </c>
      <c r="G8254" t="s">
        <v>218</v>
      </c>
      <c r="H8254" t="s">
        <v>317</v>
      </c>
      <c r="I8254" t="s">
        <v>318</v>
      </c>
      <c r="K8254" t="s">
        <v>221</v>
      </c>
      <c r="M8254" t="s">
        <v>371</v>
      </c>
      <c r="N8254" t="s">
        <v>425</v>
      </c>
      <c r="O8254" t="s">
        <v>194</v>
      </c>
      <c r="P8254">
        <v>2015</v>
      </c>
      <c r="Q8254">
        <v>2</v>
      </c>
    </row>
    <row r="8255" spans="1:17" x14ac:dyDescent="0.25">
      <c r="A8255" t="s">
        <v>540</v>
      </c>
      <c r="B8255" t="s">
        <v>541</v>
      </c>
      <c r="C8255" t="s">
        <v>534</v>
      </c>
      <c r="D8255" t="s">
        <v>472</v>
      </c>
      <c r="E8255" t="s">
        <v>332</v>
      </c>
      <c r="F8255" t="s">
        <v>187</v>
      </c>
      <c r="G8255" t="s">
        <v>218</v>
      </c>
      <c r="H8255" t="s">
        <v>317</v>
      </c>
      <c r="I8255" t="s">
        <v>318</v>
      </c>
      <c r="K8255" t="s">
        <v>221</v>
      </c>
      <c r="M8255" t="s">
        <v>371</v>
      </c>
      <c r="N8255" t="s">
        <v>425</v>
      </c>
      <c r="O8255" t="s">
        <v>194</v>
      </c>
      <c r="P8255">
        <v>2020</v>
      </c>
      <c r="Q8255">
        <v>0.3</v>
      </c>
    </row>
    <row r="8256" spans="1:17" x14ac:dyDescent="0.25">
      <c r="A8256" t="s">
        <v>540</v>
      </c>
      <c r="B8256" t="s">
        <v>541</v>
      </c>
      <c r="C8256" t="s">
        <v>534</v>
      </c>
      <c r="D8256" t="s">
        <v>472</v>
      </c>
      <c r="E8256" t="s">
        <v>332</v>
      </c>
      <c r="F8256" t="s">
        <v>187</v>
      </c>
      <c r="G8256" t="s">
        <v>218</v>
      </c>
      <c r="H8256" t="s">
        <v>317</v>
      </c>
      <c r="I8256" t="s">
        <v>318</v>
      </c>
      <c r="K8256" t="s">
        <v>221</v>
      </c>
      <c r="M8256" t="s">
        <v>371</v>
      </c>
      <c r="N8256" t="s">
        <v>425</v>
      </c>
      <c r="O8256" t="s">
        <v>264</v>
      </c>
      <c r="P8256">
        <v>2020</v>
      </c>
      <c r="Q8256">
        <v>0.1</v>
      </c>
    </row>
    <row r="8257" spans="1:17" x14ac:dyDescent="0.25">
      <c r="A8257" t="s">
        <v>540</v>
      </c>
      <c r="B8257" t="s">
        <v>541</v>
      </c>
      <c r="C8257" t="s">
        <v>534</v>
      </c>
      <c r="D8257" t="s">
        <v>472</v>
      </c>
      <c r="E8257" t="s">
        <v>332</v>
      </c>
      <c r="F8257" t="s">
        <v>187</v>
      </c>
      <c r="G8257" t="s">
        <v>218</v>
      </c>
      <c r="H8257" t="s">
        <v>317</v>
      </c>
      <c r="I8257" t="s">
        <v>318</v>
      </c>
      <c r="K8257" t="s">
        <v>221</v>
      </c>
      <c r="M8257" t="s">
        <v>371</v>
      </c>
      <c r="N8257" t="s">
        <v>425</v>
      </c>
      <c r="O8257" t="s">
        <v>265</v>
      </c>
      <c r="P8257">
        <v>2020</v>
      </c>
      <c r="Q8257">
        <v>2</v>
      </c>
    </row>
    <row r="8258" spans="1:17" x14ac:dyDescent="0.25">
      <c r="A8258" t="s">
        <v>540</v>
      </c>
      <c r="B8258" t="s">
        <v>541</v>
      </c>
      <c r="C8258" t="s">
        <v>534</v>
      </c>
      <c r="D8258" t="s">
        <v>472</v>
      </c>
      <c r="E8258" t="s">
        <v>332</v>
      </c>
      <c r="F8258" t="s">
        <v>187</v>
      </c>
      <c r="G8258" t="s">
        <v>218</v>
      </c>
      <c r="H8258" t="s">
        <v>317</v>
      </c>
      <c r="I8258" t="s">
        <v>318</v>
      </c>
      <c r="K8258" t="s">
        <v>221</v>
      </c>
      <c r="M8258" t="s">
        <v>371</v>
      </c>
      <c r="N8258" t="s">
        <v>425</v>
      </c>
      <c r="O8258" t="s">
        <v>194</v>
      </c>
      <c r="P8258">
        <v>2030</v>
      </c>
      <c r="Q8258">
        <v>0.3</v>
      </c>
    </row>
    <row r="8259" spans="1:17" x14ac:dyDescent="0.25">
      <c r="A8259" t="s">
        <v>540</v>
      </c>
      <c r="B8259" t="s">
        <v>541</v>
      </c>
      <c r="C8259" t="s">
        <v>534</v>
      </c>
      <c r="D8259" t="s">
        <v>472</v>
      </c>
      <c r="E8259" t="s">
        <v>332</v>
      </c>
      <c r="F8259" t="s">
        <v>187</v>
      </c>
      <c r="G8259" t="s">
        <v>218</v>
      </c>
      <c r="H8259" t="s">
        <v>317</v>
      </c>
      <c r="I8259" t="s">
        <v>318</v>
      </c>
      <c r="K8259" t="s">
        <v>221</v>
      </c>
      <c r="M8259" t="s">
        <v>371</v>
      </c>
      <c r="N8259" t="s">
        <v>425</v>
      </c>
      <c r="O8259" t="s">
        <v>194</v>
      </c>
      <c r="P8259">
        <v>2050</v>
      </c>
      <c r="Q8259">
        <v>0.3</v>
      </c>
    </row>
    <row r="8260" spans="1:17" x14ac:dyDescent="0.25">
      <c r="A8260" t="s">
        <v>540</v>
      </c>
      <c r="B8260" t="s">
        <v>541</v>
      </c>
      <c r="C8260" t="s">
        <v>534</v>
      </c>
      <c r="D8260" t="s">
        <v>472</v>
      </c>
      <c r="E8260" t="s">
        <v>332</v>
      </c>
      <c r="F8260" t="s">
        <v>187</v>
      </c>
      <c r="G8260" t="s">
        <v>218</v>
      </c>
      <c r="H8260" t="s">
        <v>317</v>
      </c>
      <c r="I8260" t="s">
        <v>318</v>
      </c>
      <c r="K8260" t="s">
        <v>221</v>
      </c>
      <c r="M8260" t="s">
        <v>371</v>
      </c>
      <c r="N8260" t="s">
        <v>425</v>
      </c>
      <c r="O8260" t="s">
        <v>264</v>
      </c>
      <c r="P8260">
        <v>2050</v>
      </c>
      <c r="Q8260">
        <v>0.1</v>
      </c>
    </row>
    <row r="8261" spans="1:17" x14ac:dyDescent="0.25">
      <c r="A8261" t="s">
        <v>540</v>
      </c>
      <c r="B8261" t="s">
        <v>541</v>
      </c>
      <c r="C8261" t="s">
        <v>534</v>
      </c>
      <c r="D8261" t="s">
        <v>472</v>
      </c>
      <c r="E8261" t="s">
        <v>332</v>
      </c>
      <c r="F8261" t="s">
        <v>187</v>
      </c>
      <c r="G8261" t="s">
        <v>218</v>
      </c>
      <c r="H8261" t="s">
        <v>317</v>
      </c>
      <c r="I8261" t="s">
        <v>318</v>
      </c>
      <c r="K8261" t="s">
        <v>221</v>
      </c>
      <c r="M8261" t="s">
        <v>371</v>
      </c>
      <c r="N8261" t="s">
        <v>425</v>
      </c>
      <c r="O8261" t="s">
        <v>265</v>
      </c>
      <c r="P8261">
        <v>2050</v>
      </c>
      <c r="Q8261">
        <v>1</v>
      </c>
    </row>
    <row r="8262" spans="1:17" x14ac:dyDescent="0.25">
      <c r="A8262" t="s">
        <v>540</v>
      </c>
      <c r="B8262" t="s">
        <v>541</v>
      </c>
      <c r="C8262" t="s">
        <v>534</v>
      </c>
      <c r="D8262" t="s">
        <v>472</v>
      </c>
      <c r="E8262" t="s">
        <v>332</v>
      </c>
      <c r="F8262" t="s">
        <v>187</v>
      </c>
      <c r="G8262" t="s">
        <v>218</v>
      </c>
      <c r="H8262" t="s">
        <v>229</v>
      </c>
      <c r="I8262" t="s">
        <v>230</v>
      </c>
      <c r="J8262" t="s">
        <v>231</v>
      </c>
      <c r="K8262" t="s">
        <v>191</v>
      </c>
      <c r="M8262" t="s">
        <v>316</v>
      </c>
      <c r="N8262" t="s">
        <v>206</v>
      </c>
      <c r="O8262" t="s">
        <v>194</v>
      </c>
      <c r="P8262">
        <v>2015</v>
      </c>
      <c r="Q8262">
        <v>0.97970000000000002</v>
      </c>
    </row>
    <row r="8263" spans="1:17" x14ac:dyDescent="0.25">
      <c r="A8263" t="s">
        <v>540</v>
      </c>
      <c r="B8263" t="s">
        <v>541</v>
      </c>
      <c r="C8263" t="s">
        <v>534</v>
      </c>
      <c r="D8263" t="s">
        <v>472</v>
      </c>
      <c r="E8263" t="s">
        <v>332</v>
      </c>
      <c r="F8263" t="s">
        <v>187</v>
      </c>
      <c r="G8263" t="s">
        <v>218</v>
      </c>
      <c r="H8263" t="s">
        <v>229</v>
      </c>
      <c r="I8263" t="s">
        <v>230</v>
      </c>
      <c r="J8263" t="s">
        <v>231</v>
      </c>
      <c r="K8263" t="s">
        <v>191</v>
      </c>
      <c r="M8263" t="s">
        <v>316</v>
      </c>
      <c r="N8263" t="s">
        <v>206</v>
      </c>
      <c r="O8263" t="s">
        <v>194</v>
      </c>
      <c r="P8263">
        <v>2020</v>
      </c>
      <c r="Q8263">
        <v>0.97970000000000002</v>
      </c>
    </row>
    <row r="8264" spans="1:17" x14ac:dyDescent="0.25">
      <c r="A8264" t="s">
        <v>540</v>
      </c>
      <c r="B8264" t="s">
        <v>541</v>
      </c>
      <c r="C8264" t="s">
        <v>534</v>
      </c>
      <c r="D8264" t="s">
        <v>472</v>
      </c>
      <c r="E8264" t="s">
        <v>332</v>
      </c>
      <c r="F8264" t="s">
        <v>187</v>
      </c>
      <c r="G8264" t="s">
        <v>218</v>
      </c>
      <c r="H8264" t="s">
        <v>229</v>
      </c>
      <c r="I8264" t="s">
        <v>230</v>
      </c>
      <c r="J8264" t="s">
        <v>231</v>
      </c>
      <c r="K8264" t="s">
        <v>191</v>
      </c>
      <c r="M8264" t="s">
        <v>316</v>
      </c>
      <c r="N8264" t="s">
        <v>206</v>
      </c>
      <c r="O8264" t="s">
        <v>264</v>
      </c>
      <c r="P8264">
        <v>2020</v>
      </c>
      <c r="Q8264">
        <v>0.94925000000000004</v>
      </c>
    </row>
    <row r="8265" spans="1:17" x14ac:dyDescent="0.25">
      <c r="A8265" t="s">
        <v>540</v>
      </c>
      <c r="B8265" t="s">
        <v>541</v>
      </c>
      <c r="C8265" t="s">
        <v>534</v>
      </c>
      <c r="D8265" t="s">
        <v>472</v>
      </c>
      <c r="E8265" t="s">
        <v>332</v>
      </c>
      <c r="F8265" t="s">
        <v>187</v>
      </c>
      <c r="G8265" t="s">
        <v>218</v>
      </c>
      <c r="H8265" t="s">
        <v>229</v>
      </c>
      <c r="I8265" t="s">
        <v>230</v>
      </c>
      <c r="J8265" t="s">
        <v>231</v>
      </c>
      <c r="K8265" t="s">
        <v>191</v>
      </c>
      <c r="M8265" t="s">
        <v>316</v>
      </c>
      <c r="N8265" t="s">
        <v>206</v>
      </c>
      <c r="O8265" t="s">
        <v>265</v>
      </c>
      <c r="P8265">
        <v>2020</v>
      </c>
      <c r="Q8265">
        <v>0.98985000000000001</v>
      </c>
    </row>
    <row r="8266" spans="1:17" x14ac:dyDescent="0.25">
      <c r="A8266" t="s">
        <v>540</v>
      </c>
      <c r="B8266" t="s">
        <v>541</v>
      </c>
      <c r="C8266" t="s">
        <v>534</v>
      </c>
      <c r="D8266" t="s">
        <v>472</v>
      </c>
      <c r="E8266" t="s">
        <v>332</v>
      </c>
      <c r="F8266" t="s">
        <v>187</v>
      </c>
      <c r="G8266" t="s">
        <v>218</v>
      </c>
      <c r="H8266" t="s">
        <v>229</v>
      </c>
      <c r="I8266" t="s">
        <v>230</v>
      </c>
      <c r="J8266" t="s">
        <v>231</v>
      </c>
      <c r="K8266" t="s">
        <v>191</v>
      </c>
      <c r="M8266" t="s">
        <v>316</v>
      </c>
      <c r="N8266" t="s">
        <v>206</v>
      </c>
      <c r="O8266" t="s">
        <v>194</v>
      </c>
      <c r="P8266">
        <v>2030</v>
      </c>
      <c r="Q8266">
        <v>0.97970000000000002</v>
      </c>
    </row>
    <row r="8267" spans="1:17" x14ac:dyDescent="0.25">
      <c r="A8267" t="s">
        <v>540</v>
      </c>
      <c r="B8267" t="s">
        <v>541</v>
      </c>
      <c r="C8267" t="s">
        <v>534</v>
      </c>
      <c r="D8267" t="s">
        <v>472</v>
      </c>
      <c r="E8267" t="s">
        <v>332</v>
      </c>
      <c r="F8267" t="s">
        <v>187</v>
      </c>
      <c r="G8267" t="s">
        <v>218</v>
      </c>
      <c r="H8267" t="s">
        <v>229</v>
      </c>
      <c r="I8267" t="s">
        <v>230</v>
      </c>
      <c r="J8267" t="s">
        <v>231</v>
      </c>
      <c r="K8267" t="s">
        <v>191</v>
      </c>
      <c r="M8267" t="s">
        <v>316</v>
      </c>
      <c r="N8267" t="s">
        <v>206</v>
      </c>
      <c r="O8267" t="s">
        <v>194</v>
      </c>
      <c r="P8267">
        <v>2050</v>
      </c>
      <c r="Q8267">
        <v>0.97970000000000002</v>
      </c>
    </row>
    <row r="8268" spans="1:17" x14ac:dyDescent="0.25">
      <c r="A8268" t="s">
        <v>540</v>
      </c>
      <c r="B8268" t="s">
        <v>541</v>
      </c>
      <c r="C8268" t="s">
        <v>534</v>
      </c>
      <c r="D8268" t="s">
        <v>472</v>
      </c>
      <c r="E8268" t="s">
        <v>332</v>
      </c>
      <c r="F8268" t="s">
        <v>187</v>
      </c>
      <c r="G8268" t="s">
        <v>218</v>
      </c>
      <c r="H8268" t="s">
        <v>229</v>
      </c>
      <c r="I8268" t="s">
        <v>230</v>
      </c>
      <c r="J8268" t="s">
        <v>231</v>
      </c>
      <c r="K8268" t="s">
        <v>191</v>
      </c>
      <c r="M8268" t="s">
        <v>316</v>
      </c>
      <c r="N8268" t="s">
        <v>206</v>
      </c>
      <c r="O8268" t="s">
        <v>264</v>
      </c>
      <c r="P8268">
        <v>2050</v>
      </c>
      <c r="Q8268">
        <v>0.97970000000000002</v>
      </c>
    </row>
    <row r="8269" spans="1:17" x14ac:dyDescent="0.25">
      <c r="A8269" t="s">
        <v>540</v>
      </c>
      <c r="B8269" t="s">
        <v>541</v>
      </c>
      <c r="C8269" t="s">
        <v>534</v>
      </c>
      <c r="D8269" t="s">
        <v>472</v>
      </c>
      <c r="E8269" t="s">
        <v>332</v>
      </c>
      <c r="F8269" t="s">
        <v>187</v>
      </c>
      <c r="G8269" t="s">
        <v>218</v>
      </c>
      <c r="H8269" t="s">
        <v>229</v>
      </c>
      <c r="I8269" t="s">
        <v>230</v>
      </c>
      <c r="J8269" t="s">
        <v>231</v>
      </c>
      <c r="K8269" t="s">
        <v>191</v>
      </c>
      <c r="M8269" t="s">
        <v>316</v>
      </c>
      <c r="N8269" t="s">
        <v>206</v>
      </c>
      <c r="O8269" t="s">
        <v>265</v>
      </c>
      <c r="P8269">
        <v>2050</v>
      </c>
      <c r="Q8269">
        <v>0.98985000000000001</v>
      </c>
    </row>
    <row r="8270" spans="1:17" x14ac:dyDescent="0.25">
      <c r="A8270" t="s">
        <v>540</v>
      </c>
      <c r="B8270" t="s">
        <v>541</v>
      </c>
      <c r="C8270" t="s">
        <v>534</v>
      </c>
      <c r="D8270" t="s">
        <v>472</v>
      </c>
      <c r="E8270" t="s">
        <v>332</v>
      </c>
      <c r="F8270" t="s">
        <v>187</v>
      </c>
      <c r="G8270" t="s">
        <v>233</v>
      </c>
      <c r="H8270" t="s">
        <v>477</v>
      </c>
      <c r="I8270" t="s">
        <v>240</v>
      </c>
      <c r="J8270" t="s">
        <v>288</v>
      </c>
      <c r="K8270" t="s">
        <v>478</v>
      </c>
      <c r="L8270" t="s">
        <v>237</v>
      </c>
      <c r="M8270" t="s">
        <v>537</v>
      </c>
      <c r="O8270" t="s">
        <v>194</v>
      </c>
      <c r="P8270">
        <v>2015</v>
      </c>
      <c r="Q8270">
        <v>0.36988495999999998</v>
      </c>
    </row>
    <row r="8271" spans="1:17" x14ac:dyDescent="0.25">
      <c r="A8271" t="s">
        <v>540</v>
      </c>
      <c r="B8271" t="s">
        <v>541</v>
      </c>
      <c r="C8271" t="s">
        <v>534</v>
      </c>
      <c r="D8271" t="s">
        <v>472</v>
      </c>
      <c r="E8271" t="s">
        <v>332</v>
      </c>
      <c r="F8271" t="s">
        <v>187</v>
      </c>
      <c r="G8271" t="s">
        <v>233</v>
      </c>
      <c r="H8271" t="s">
        <v>477</v>
      </c>
      <c r="I8271" t="s">
        <v>240</v>
      </c>
      <c r="J8271" t="s">
        <v>288</v>
      </c>
      <c r="K8271" t="s">
        <v>478</v>
      </c>
      <c r="L8271" t="s">
        <v>237</v>
      </c>
      <c r="M8271" t="s">
        <v>537</v>
      </c>
      <c r="O8271" t="s">
        <v>194</v>
      </c>
      <c r="P8271">
        <v>2020</v>
      </c>
      <c r="Q8271">
        <v>0.36072984600000002</v>
      </c>
    </row>
    <row r="8272" spans="1:17" x14ac:dyDescent="0.25">
      <c r="A8272" t="s">
        <v>540</v>
      </c>
      <c r="B8272" t="s">
        <v>541</v>
      </c>
      <c r="C8272" t="s">
        <v>534</v>
      </c>
      <c r="D8272" t="s">
        <v>472</v>
      </c>
      <c r="E8272" t="s">
        <v>332</v>
      </c>
      <c r="F8272" t="s">
        <v>187</v>
      </c>
      <c r="G8272" t="s">
        <v>233</v>
      </c>
      <c r="H8272" t="s">
        <v>477</v>
      </c>
      <c r="I8272" t="s">
        <v>240</v>
      </c>
      <c r="J8272" t="s">
        <v>288</v>
      </c>
      <c r="K8272" t="s">
        <v>478</v>
      </c>
      <c r="L8272" t="s">
        <v>237</v>
      </c>
      <c r="M8272" t="s">
        <v>537</v>
      </c>
      <c r="O8272" t="s">
        <v>264</v>
      </c>
      <c r="P8272">
        <v>2020</v>
      </c>
      <c r="Q8272">
        <v>0.31440221600000001</v>
      </c>
    </row>
    <row r="8273" spans="1:17" x14ac:dyDescent="0.25">
      <c r="A8273" t="s">
        <v>540</v>
      </c>
      <c r="B8273" t="s">
        <v>541</v>
      </c>
      <c r="C8273" t="s">
        <v>534</v>
      </c>
      <c r="D8273" t="s">
        <v>472</v>
      </c>
      <c r="E8273" t="s">
        <v>332</v>
      </c>
      <c r="F8273" t="s">
        <v>187</v>
      </c>
      <c r="G8273" t="s">
        <v>233</v>
      </c>
      <c r="H8273" t="s">
        <v>477</v>
      </c>
      <c r="I8273" t="s">
        <v>240</v>
      </c>
      <c r="J8273" t="s">
        <v>288</v>
      </c>
      <c r="K8273" t="s">
        <v>478</v>
      </c>
      <c r="L8273" t="s">
        <v>237</v>
      </c>
      <c r="M8273" t="s">
        <v>537</v>
      </c>
      <c r="O8273" t="s">
        <v>265</v>
      </c>
      <c r="P8273">
        <v>2020</v>
      </c>
      <c r="Q8273">
        <v>0.42536770400000001</v>
      </c>
    </row>
    <row r="8274" spans="1:17" x14ac:dyDescent="0.25">
      <c r="A8274" t="s">
        <v>540</v>
      </c>
      <c r="B8274" t="s">
        <v>541</v>
      </c>
      <c r="C8274" t="s">
        <v>534</v>
      </c>
      <c r="D8274" t="s">
        <v>472</v>
      </c>
      <c r="E8274" t="s">
        <v>332</v>
      </c>
      <c r="F8274" t="s">
        <v>187</v>
      </c>
      <c r="G8274" t="s">
        <v>233</v>
      </c>
      <c r="H8274" t="s">
        <v>477</v>
      </c>
      <c r="I8274" t="s">
        <v>240</v>
      </c>
      <c r="J8274" t="s">
        <v>288</v>
      </c>
      <c r="K8274" t="s">
        <v>478</v>
      </c>
      <c r="L8274" t="s">
        <v>237</v>
      </c>
      <c r="M8274" t="s">
        <v>537</v>
      </c>
      <c r="O8274" t="s">
        <v>194</v>
      </c>
      <c r="P8274">
        <v>2030</v>
      </c>
      <c r="Q8274">
        <v>0.34309381100000003</v>
      </c>
    </row>
    <row r="8275" spans="1:17" x14ac:dyDescent="0.25">
      <c r="A8275" t="s">
        <v>540</v>
      </c>
      <c r="B8275" t="s">
        <v>541</v>
      </c>
      <c r="C8275" t="s">
        <v>534</v>
      </c>
      <c r="D8275" t="s">
        <v>472</v>
      </c>
      <c r="E8275" t="s">
        <v>332</v>
      </c>
      <c r="F8275" t="s">
        <v>187</v>
      </c>
      <c r="G8275" t="s">
        <v>233</v>
      </c>
      <c r="H8275" t="s">
        <v>477</v>
      </c>
      <c r="I8275" t="s">
        <v>240</v>
      </c>
      <c r="J8275" t="s">
        <v>288</v>
      </c>
      <c r="K8275" t="s">
        <v>478</v>
      </c>
      <c r="L8275" t="s">
        <v>237</v>
      </c>
      <c r="M8275" t="s">
        <v>537</v>
      </c>
      <c r="O8275" t="s">
        <v>194</v>
      </c>
      <c r="P8275">
        <v>2050</v>
      </c>
      <c r="Q8275">
        <v>0.33970296799999999</v>
      </c>
    </row>
    <row r="8276" spans="1:17" x14ac:dyDescent="0.25">
      <c r="A8276" t="s">
        <v>540</v>
      </c>
      <c r="B8276" t="s">
        <v>541</v>
      </c>
      <c r="C8276" t="s">
        <v>534</v>
      </c>
      <c r="D8276" t="s">
        <v>472</v>
      </c>
      <c r="E8276" t="s">
        <v>332</v>
      </c>
      <c r="F8276" t="s">
        <v>187</v>
      </c>
      <c r="G8276" t="s">
        <v>233</v>
      </c>
      <c r="H8276" t="s">
        <v>477</v>
      </c>
      <c r="I8276" t="s">
        <v>240</v>
      </c>
      <c r="J8276" t="s">
        <v>288</v>
      </c>
      <c r="K8276" t="s">
        <v>478</v>
      </c>
      <c r="L8276" t="s">
        <v>237</v>
      </c>
      <c r="M8276" t="s">
        <v>537</v>
      </c>
      <c r="O8276" t="s">
        <v>264</v>
      </c>
      <c r="P8276">
        <v>2050</v>
      </c>
      <c r="Q8276">
        <v>0.25732388099999998</v>
      </c>
    </row>
    <row r="8277" spans="1:17" x14ac:dyDescent="0.25">
      <c r="A8277" t="s">
        <v>540</v>
      </c>
      <c r="B8277" t="s">
        <v>541</v>
      </c>
      <c r="C8277" t="s">
        <v>534</v>
      </c>
      <c r="D8277" t="s">
        <v>472</v>
      </c>
      <c r="E8277" t="s">
        <v>332</v>
      </c>
      <c r="F8277" t="s">
        <v>187</v>
      </c>
      <c r="G8277" t="s">
        <v>233</v>
      </c>
      <c r="H8277" t="s">
        <v>477</v>
      </c>
      <c r="I8277" t="s">
        <v>240</v>
      </c>
      <c r="J8277" t="s">
        <v>288</v>
      </c>
      <c r="K8277" t="s">
        <v>478</v>
      </c>
      <c r="L8277" t="s">
        <v>237</v>
      </c>
      <c r="M8277" t="s">
        <v>537</v>
      </c>
      <c r="O8277" t="s">
        <v>265</v>
      </c>
      <c r="P8277">
        <v>2050</v>
      </c>
      <c r="Q8277">
        <v>0.45820559700000002</v>
      </c>
    </row>
    <row r="8278" spans="1:17" x14ac:dyDescent="0.25">
      <c r="A8278" t="s">
        <v>540</v>
      </c>
      <c r="B8278" t="s">
        <v>541</v>
      </c>
      <c r="C8278" t="s">
        <v>534</v>
      </c>
      <c r="D8278" t="s">
        <v>472</v>
      </c>
      <c r="E8278" t="s">
        <v>332</v>
      </c>
      <c r="F8278" t="s">
        <v>187</v>
      </c>
      <c r="G8278" t="s">
        <v>233</v>
      </c>
      <c r="H8278" t="s">
        <v>479</v>
      </c>
      <c r="I8278" t="s">
        <v>240</v>
      </c>
      <c r="J8278" t="s">
        <v>290</v>
      </c>
      <c r="K8278" t="s">
        <v>478</v>
      </c>
      <c r="L8278" t="s">
        <v>237</v>
      </c>
      <c r="M8278" t="s">
        <v>537</v>
      </c>
      <c r="O8278" t="s">
        <v>194</v>
      </c>
      <c r="P8278">
        <v>2015</v>
      </c>
      <c r="Q8278">
        <v>0.13614090400000001</v>
      </c>
    </row>
    <row r="8279" spans="1:17" x14ac:dyDescent="0.25">
      <c r="A8279" t="s">
        <v>540</v>
      </c>
      <c r="B8279" t="s">
        <v>541</v>
      </c>
      <c r="C8279" t="s">
        <v>534</v>
      </c>
      <c r="D8279" t="s">
        <v>472</v>
      </c>
      <c r="E8279" t="s">
        <v>332</v>
      </c>
      <c r="F8279" t="s">
        <v>187</v>
      </c>
      <c r="G8279" t="s">
        <v>233</v>
      </c>
      <c r="H8279" t="s">
        <v>479</v>
      </c>
      <c r="I8279" t="s">
        <v>240</v>
      </c>
      <c r="J8279" t="s">
        <v>290</v>
      </c>
      <c r="K8279" t="s">
        <v>478</v>
      </c>
      <c r="L8279" t="s">
        <v>237</v>
      </c>
      <c r="M8279" t="s">
        <v>537</v>
      </c>
      <c r="O8279" t="s">
        <v>194</v>
      </c>
      <c r="P8279">
        <v>2020</v>
      </c>
      <c r="Q8279">
        <v>0.13277124700000001</v>
      </c>
    </row>
    <row r="8280" spans="1:17" x14ac:dyDescent="0.25">
      <c r="A8280" t="s">
        <v>540</v>
      </c>
      <c r="B8280" t="s">
        <v>541</v>
      </c>
      <c r="C8280" t="s">
        <v>534</v>
      </c>
      <c r="D8280" t="s">
        <v>472</v>
      </c>
      <c r="E8280" t="s">
        <v>332</v>
      </c>
      <c r="F8280" t="s">
        <v>187</v>
      </c>
      <c r="G8280" t="s">
        <v>233</v>
      </c>
      <c r="H8280" t="s">
        <v>479</v>
      </c>
      <c r="I8280" t="s">
        <v>240</v>
      </c>
      <c r="J8280" t="s">
        <v>290</v>
      </c>
      <c r="K8280" t="s">
        <v>478</v>
      </c>
      <c r="L8280" t="s">
        <v>237</v>
      </c>
      <c r="M8280" t="s">
        <v>537</v>
      </c>
      <c r="O8280" t="s">
        <v>264</v>
      </c>
      <c r="P8280">
        <v>2020</v>
      </c>
      <c r="Q8280">
        <v>0.115719769</v>
      </c>
    </row>
    <row r="8281" spans="1:17" x14ac:dyDescent="0.25">
      <c r="A8281" t="s">
        <v>540</v>
      </c>
      <c r="B8281" t="s">
        <v>541</v>
      </c>
      <c r="C8281" t="s">
        <v>534</v>
      </c>
      <c r="D8281" t="s">
        <v>472</v>
      </c>
      <c r="E8281" t="s">
        <v>332</v>
      </c>
      <c r="F8281" t="s">
        <v>187</v>
      </c>
      <c r="G8281" t="s">
        <v>233</v>
      </c>
      <c r="H8281" t="s">
        <v>479</v>
      </c>
      <c r="I8281" t="s">
        <v>240</v>
      </c>
      <c r="J8281" t="s">
        <v>290</v>
      </c>
      <c r="K8281" t="s">
        <v>478</v>
      </c>
      <c r="L8281" t="s">
        <v>237</v>
      </c>
      <c r="M8281" t="s">
        <v>537</v>
      </c>
      <c r="O8281" t="s">
        <v>265</v>
      </c>
      <c r="P8281">
        <v>2020</v>
      </c>
      <c r="Q8281">
        <v>0.15656204000000001</v>
      </c>
    </row>
    <row r="8282" spans="1:17" x14ac:dyDescent="0.25">
      <c r="A8282" t="s">
        <v>540</v>
      </c>
      <c r="B8282" t="s">
        <v>541</v>
      </c>
      <c r="C8282" t="s">
        <v>534</v>
      </c>
      <c r="D8282" t="s">
        <v>472</v>
      </c>
      <c r="E8282" t="s">
        <v>332</v>
      </c>
      <c r="F8282" t="s">
        <v>187</v>
      </c>
      <c r="G8282" t="s">
        <v>233</v>
      </c>
      <c r="H8282" t="s">
        <v>479</v>
      </c>
      <c r="I8282" t="s">
        <v>240</v>
      </c>
      <c r="J8282" t="s">
        <v>290</v>
      </c>
      <c r="K8282" t="s">
        <v>478</v>
      </c>
      <c r="L8282" t="s">
        <v>237</v>
      </c>
      <c r="M8282" t="s">
        <v>537</v>
      </c>
      <c r="O8282" t="s">
        <v>194</v>
      </c>
      <c r="P8282">
        <v>2030</v>
      </c>
      <c r="Q8282">
        <v>0.12628007799999999</v>
      </c>
    </row>
    <row r="8283" spans="1:17" x14ac:dyDescent="0.25">
      <c r="A8283" t="s">
        <v>540</v>
      </c>
      <c r="B8283" t="s">
        <v>541</v>
      </c>
      <c r="C8283" t="s">
        <v>534</v>
      </c>
      <c r="D8283" t="s">
        <v>472</v>
      </c>
      <c r="E8283" t="s">
        <v>332</v>
      </c>
      <c r="F8283" t="s">
        <v>187</v>
      </c>
      <c r="G8283" t="s">
        <v>233</v>
      </c>
      <c r="H8283" t="s">
        <v>479</v>
      </c>
      <c r="I8283" t="s">
        <v>240</v>
      </c>
      <c r="J8283" t="s">
        <v>290</v>
      </c>
      <c r="K8283" t="s">
        <v>478</v>
      </c>
      <c r="L8283" t="s">
        <v>237</v>
      </c>
      <c r="M8283" t="s">
        <v>537</v>
      </c>
      <c r="O8283" t="s">
        <v>194</v>
      </c>
      <c r="P8283">
        <v>2050</v>
      </c>
      <c r="Q8283">
        <v>0.114235846</v>
      </c>
    </row>
    <row r="8284" spans="1:17" x14ac:dyDescent="0.25">
      <c r="A8284" t="s">
        <v>540</v>
      </c>
      <c r="B8284" t="s">
        <v>541</v>
      </c>
      <c r="C8284" t="s">
        <v>534</v>
      </c>
      <c r="D8284" t="s">
        <v>472</v>
      </c>
      <c r="E8284" t="s">
        <v>332</v>
      </c>
      <c r="F8284" t="s">
        <v>187</v>
      </c>
      <c r="G8284" t="s">
        <v>233</v>
      </c>
      <c r="H8284" t="s">
        <v>479</v>
      </c>
      <c r="I8284" t="s">
        <v>240</v>
      </c>
      <c r="J8284" t="s">
        <v>290</v>
      </c>
      <c r="K8284" t="s">
        <v>478</v>
      </c>
      <c r="L8284" t="s">
        <v>237</v>
      </c>
      <c r="M8284" t="s">
        <v>537</v>
      </c>
      <c r="O8284" t="s">
        <v>264</v>
      </c>
      <c r="P8284">
        <v>2050</v>
      </c>
      <c r="Q8284">
        <v>9.4711354999999997E-2</v>
      </c>
    </row>
    <row r="8285" spans="1:17" x14ac:dyDescent="0.25">
      <c r="A8285" t="s">
        <v>540</v>
      </c>
      <c r="B8285" t="s">
        <v>541</v>
      </c>
      <c r="C8285" t="s">
        <v>534</v>
      </c>
      <c r="D8285" t="s">
        <v>472</v>
      </c>
      <c r="E8285" t="s">
        <v>332</v>
      </c>
      <c r="F8285" t="s">
        <v>187</v>
      </c>
      <c r="G8285" t="s">
        <v>233</v>
      </c>
      <c r="H8285" t="s">
        <v>479</v>
      </c>
      <c r="I8285" t="s">
        <v>240</v>
      </c>
      <c r="J8285" t="s">
        <v>290</v>
      </c>
      <c r="K8285" t="s">
        <v>478</v>
      </c>
      <c r="L8285" t="s">
        <v>237</v>
      </c>
      <c r="M8285" t="s">
        <v>537</v>
      </c>
      <c r="O8285" t="s">
        <v>265</v>
      </c>
      <c r="P8285">
        <v>2050</v>
      </c>
      <c r="Q8285">
        <v>0.15785225899999999</v>
      </c>
    </row>
    <row r="8286" spans="1:17" x14ac:dyDescent="0.25">
      <c r="A8286" t="s">
        <v>540</v>
      </c>
      <c r="B8286" t="s">
        <v>541</v>
      </c>
      <c r="C8286" t="s">
        <v>534</v>
      </c>
      <c r="D8286" t="s">
        <v>472</v>
      </c>
      <c r="E8286" t="s">
        <v>332</v>
      </c>
      <c r="F8286" t="s">
        <v>187</v>
      </c>
      <c r="G8286" t="s">
        <v>233</v>
      </c>
      <c r="H8286" t="s">
        <v>480</v>
      </c>
      <c r="I8286" t="s">
        <v>4</v>
      </c>
      <c r="J8286" t="s">
        <v>481</v>
      </c>
      <c r="K8286" t="s">
        <v>482</v>
      </c>
      <c r="L8286" t="s">
        <v>237</v>
      </c>
      <c r="M8286" t="s">
        <v>380</v>
      </c>
      <c r="O8286" t="s">
        <v>194</v>
      </c>
      <c r="P8286">
        <v>2015</v>
      </c>
      <c r="Q8286">
        <v>1.3884818670000001</v>
      </c>
    </row>
    <row r="8287" spans="1:17" x14ac:dyDescent="0.25">
      <c r="A8287" t="s">
        <v>540</v>
      </c>
      <c r="B8287" t="s">
        <v>541</v>
      </c>
      <c r="C8287" t="s">
        <v>534</v>
      </c>
      <c r="D8287" t="s">
        <v>472</v>
      </c>
      <c r="E8287" t="s">
        <v>332</v>
      </c>
      <c r="F8287" t="s">
        <v>187</v>
      </c>
      <c r="G8287" t="s">
        <v>233</v>
      </c>
      <c r="H8287" t="s">
        <v>480</v>
      </c>
      <c r="I8287" t="s">
        <v>4</v>
      </c>
      <c r="J8287" t="s">
        <v>481</v>
      </c>
      <c r="K8287" t="s">
        <v>482</v>
      </c>
      <c r="L8287" t="s">
        <v>237</v>
      </c>
      <c r="M8287" t="s">
        <v>380</v>
      </c>
      <c r="O8287" t="s">
        <v>194</v>
      </c>
      <c r="P8287">
        <v>2020</v>
      </c>
      <c r="Q8287">
        <v>1.520718236</v>
      </c>
    </row>
    <row r="8288" spans="1:17" x14ac:dyDescent="0.25">
      <c r="A8288" t="s">
        <v>540</v>
      </c>
      <c r="B8288" t="s">
        <v>541</v>
      </c>
      <c r="C8288" t="s">
        <v>534</v>
      </c>
      <c r="D8288" t="s">
        <v>472</v>
      </c>
      <c r="E8288" t="s">
        <v>332</v>
      </c>
      <c r="F8288" t="s">
        <v>187</v>
      </c>
      <c r="G8288" t="s">
        <v>233</v>
      </c>
      <c r="H8288" t="s">
        <v>480</v>
      </c>
      <c r="I8288" t="s">
        <v>4</v>
      </c>
      <c r="J8288" t="s">
        <v>481</v>
      </c>
      <c r="K8288" t="s">
        <v>482</v>
      </c>
      <c r="L8288" t="s">
        <v>237</v>
      </c>
      <c r="M8288" t="s">
        <v>380</v>
      </c>
      <c r="O8288" t="s">
        <v>264</v>
      </c>
      <c r="P8288">
        <v>2020</v>
      </c>
      <c r="Q8288">
        <v>1.5043446119999999</v>
      </c>
    </row>
    <row r="8289" spans="1:17" x14ac:dyDescent="0.25">
      <c r="A8289" t="s">
        <v>540</v>
      </c>
      <c r="B8289" t="s">
        <v>541</v>
      </c>
      <c r="C8289" t="s">
        <v>534</v>
      </c>
      <c r="D8289" t="s">
        <v>472</v>
      </c>
      <c r="E8289" t="s">
        <v>332</v>
      </c>
      <c r="F8289" t="s">
        <v>187</v>
      </c>
      <c r="G8289" t="s">
        <v>233</v>
      </c>
      <c r="H8289" t="s">
        <v>480</v>
      </c>
      <c r="I8289" t="s">
        <v>4</v>
      </c>
      <c r="J8289" t="s">
        <v>481</v>
      </c>
      <c r="K8289" t="s">
        <v>482</v>
      </c>
      <c r="L8289" t="s">
        <v>237</v>
      </c>
      <c r="M8289" t="s">
        <v>380</v>
      </c>
      <c r="O8289" t="s">
        <v>265</v>
      </c>
      <c r="P8289">
        <v>2020</v>
      </c>
      <c r="Q8289">
        <v>1.9788216599999999</v>
      </c>
    </row>
    <row r="8290" spans="1:17" x14ac:dyDescent="0.25">
      <c r="A8290" t="s">
        <v>540</v>
      </c>
      <c r="B8290" t="s">
        <v>541</v>
      </c>
      <c r="C8290" t="s">
        <v>534</v>
      </c>
      <c r="D8290" t="s">
        <v>472</v>
      </c>
      <c r="E8290" t="s">
        <v>332</v>
      </c>
      <c r="F8290" t="s">
        <v>187</v>
      </c>
      <c r="G8290" t="s">
        <v>233</v>
      </c>
      <c r="H8290" t="s">
        <v>480</v>
      </c>
      <c r="I8290" t="s">
        <v>4</v>
      </c>
      <c r="J8290" t="s">
        <v>481</v>
      </c>
      <c r="K8290" t="s">
        <v>482</v>
      </c>
      <c r="L8290" t="s">
        <v>237</v>
      </c>
      <c r="M8290" t="s">
        <v>380</v>
      </c>
      <c r="O8290" t="s">
        <v>194</v>
      </c>
      <c r="P8290">
        <v>2030</v>
      </c>
      <c r="Q8290">
        <v>2.2259788669999998</v>
      </c>
    </row>
    <row r="8291" spans="1:17" x14ac:dyDescent="0.25">
      <c r="A8291" t="s">
        <v>540</v>
      </c>
      <c r="B8291" t="s">
        <v>541</v>
      </c>
      <c r="C8291" t="s">
        <v>534</v>
      </c>
      <c r="D8291" t="s">
        <v>472</v>
      </c>
      <c r="E8291" t="s">
        <v>332</v>
      </c>
      <c r="F8291" t="s">
        <v>187</v>
      </c>
      <c r="G8291" t="s">
        <v>233</v>
      </c>
      <c r="H8291" t="s">
        <v>480</v>
      </c>
      <c r="I8291" t="s">
        <v>4</v>
      </c>
      <c r="J8291" t="s">
        <v>481</v>
      </c>
      <c r="K8291" t="s">
        <v>482</v>
      </c>
      <c r="L8291" t="s">
        <v>237</v>
      </c>
      <c r="M8291" t="s">
        <v>380</v>
      </c>
      <c r="O8291" t="s">
        <v>194</v>
      </c>
      <c r="P8291">
        <v>2050</v>
      </c>
      <c r="Q8291">
        <v>2.576989851</v>
      </c>
    </row>
    <row r="8292" spans="1:17" x14ac:dyDescent="0.25">
      <c r="A8292" t="s">
        <v>540</v>
      </c>
      <c r="B8292" t="s">
        <v>541</v>
      </c>
      <c r="C8292" t="s">
        <v>534</v>
      </c>
      <c r="D8292" t="s">
        <v>472</v>
      </c>
      <c r="E8292" t="s">
        <v>332</v>
      </c>
      <c r="F8292" t="s">
        <v>187</v>
      </c>
      <c r="G8292" t="s">
        <v>233</v>
      </c>
      <c r="H8292" t="s">
        <v>480</v>
      </c>
      <c r="I8292" t="s">
        <v>4</v>
      </c>
      <c r="J8292" t="s">
        <v>481</v>
      </c>
      <c r="K8292" t="s">
        <v>482</v>
      </c>
      <c r="L8292" t="s">
        <v>237</v>
      </c>
      <c r="M8292" t="s">
        <v>380</v>
      </c>
      <c r="O8292" t="s">
        <v>264</v>
      </c>
      <c r="P8292">
        <v>2050</v>
      </c>
      <c r="Q8292">
        <v>2.548947004</v>
      </c>
    </row>
    <row r="8293" spans="1:17" x14ac:dyDescent="0.25">
      <c r="A8293" t="s">
        <v>540</v>
      </c>
      <c r="B8293" t="s">
        <v>541</v>
      </c>
      <c r="C8293" t="s">
        <v>534</v>
      </c>
      <c r="D8293" t="s">
        <v>472</v>
      </c>
      <c r="E8293" t="s">
        <v>332</v>
      </c>
      <c r="F8293" t="s">
        <v>187</v>
      </c>
      <c r="G8293" t="s">
        <v>233</v>
      </c>
      <c r="H8293" t="s">
        <v>480</v>
      </c>
      <c r="I8293" t="s">
        <v>4</v>
      </c>
      <c r="J8293" t="s">
        <v>481</v>
      </c>
      <c r="K8293" t="s">
        <v>482</v>
      </c>
      <c r="L8293" t="s">
        <v>237</v>
      </c>
      <c r="M8293" t="s">
        <v>380</v>
      </c>
      <c r="O8293" t="s">
        <v>265</v>
      </c>
      <c r="P8293">
        <v>2050</v>
      </c>
      <c r="Q8293">
        <v>3.4144658140000002</v>
      </c>
    </row>
    <row r="8294" spans="1:17" x14ac:dyDescent="0.25">
      <c r="A8294" t="s">
        <v>540</v>
      </c>
      <c r="B8294" t="s">
        <v>541</v>
      </c>
      <c r="C8294" t="s">
        <v>534</v>
      </c>
      <c r="D8294" t="s">
        <v>472</v>
      </c>
      <c r="E8294" t="s">
        <v>332</v>
      </c>
      <c r="F8294" t="s">
        <v>187</v>
      </c>
      <c r="G8294" t="s">
        <v>233</v>
      </c>
      <c r="H8294" t="s">
        <v>484</v>
      </c>
      <c r="I8294" t="s">
        <v>4</v>
      </c>
      <c r="J8294" t="s">
        <v>485</v>
      </c>
      <c r="K8294" t="s">
        <v>482</v>
      </c>
      <c r="L8294" t="s">
        <v>237</v>
      </c>
      <c r="M8294" t="s">
        <v>380</v>
      </c>
      <c r="O8294" t="s">
        <v>194</v>
      </c>
      <c r="P8294">
        <v>2015</v>
      </c>
      <c r="Q8294">
        <v>1.183565762</v>
      </c>
    </row>
    <row r="8295" spans="1:17" x14ac:dyDescent="0.25">
      <c r="A8295" t="s">
        <v>540</v>
      </c>
      <c r="B8295" t="s">
        <v>541</v>
      </c>
      <c r="C8295" t="s">
        <v>534</v>
      </c>
      <c r="D8295" t="s">
        <v>472</v>
      </c>
      <c r="E8295" t="s">
        <v>332</v>
      </c>
      <c r="F8295" t="s">
        <v>187</v>
      </c>
      <c r="G8295" t="s">
        <v>233</v>
      </c>
      <c r="H8295" t="s">
        <v>484</v>
      </c>
      <c r="I8295" t="s">
        <v>4</v>
      </c>
      <c r="J8295" t="s">
        <v>485</v>
      </c>
      <c r="K8295" t="s">
        <v>482</v>
      </c>
      <c r="L8295" t="s">
        <v>237</v>
      </c>
      <c r="M8295" t="s">
        <v>380</v>
      </c>
      <c r="O8295" t="s">
        <v>194</v>
      </c>
      <c r="P8295">
        <v>2020</v>
      </c>
      <c r="Q8295">
        <v>1.183565762</v>
      </c>
    </row>
    <row r="8296" spans="1:17" x14ac:dyDescent="0.25">
      <c r="A8296" t="s">
        <v>540</v>
      </c>
      <c r="B8296" t="s">
        <v>541</v>
      </c>
      <c r="C8296" t="s">
        <v>534</v>
      </c>
      <c r="D8296" t="s">
        <v>472</v>
      </c>
      <c r="E8296" t="s">
        <v>332</v>
      </c>
      <c r="F8296" t="s">
        <v>187</v>
      </c>
      <c r="G8296" t="s">
        <v>233</v>
      </c>
      <c r="H8296" t="s">
        <v>484</v>
      </c>
      <c r="I8296" t="s">
        <v>4</v>
      </c>
      <c r="J8296" t="s">
        <v>485</v>
      </c>
      <c r="K8296" t="s">
        <v>482</v>
      </c>
      <c r="L8296" t="s">
        <v>237</v>
      </c>
      <c r="M8296" t="s">
        <v>380</v>
      </c>
      <c r="O8296" t="s">
        <v>264</v>
      </c>
      <c r="P8296">
        <v>2020</v>
      </c>
      <c r="Q8296">
        <v>0.82084261599999997</v>
      </c>
    </row>
    <row r="8297" spans="1:17" x14ac:dyDescent="0.25">
      <c r="A8297" t="s">
        <v>540</v>
      </c>
      <c r="B8297" t="s">
        <v>541</v>
      </c>
      <c r="C8297" t="s">
        <v>534</v>
      </c>
      <c r="D8297" t="s">
        <v>472</v>
      </c>
      <c r="E8297" t="s">
        <v>332</v>
      </c>
      <c r="F8297" t="s">
        <v>187</v>
      </c>
      <c r="G8297" t="s">
        <v>233</v>
      </c>
      <c r="H8297" t="s">
        <v>484</v>
      </c>
      <c r="I8297" t="s">
        <v>4</v>
      </c>
      <c r="J8297" t="s">
        <v>485</v>
      </c>
      <c r="K8297" t="s">
        <v>482</v>
      </c>
      <c r="L8297" t="s">
        <v>237</v>
      </c>
      <c r="M8297" t="s">
        <v>380</v>
      </c>
      <c r="O8297" t="s">
        <v>265</v>
      </c>
      <c r="P8297">
        <v>2020</v>
      </c>
      <c r="Q8297">
        <v>1.7017367619999999</v>
      </c>
    </row>
    <row r="8298" spans="1:17" x14ac:dyDescent="0.25">
      <c r="A8298" t="s">
        <v>540</v>
      </c>
      <c r="B8298" t="s">
        <v>541</v>
      </c>
      <c r="C8298" t="s">
        <v>534</v>
      </c>
      <c r="D8298" t="s">
        <v>472</v>
      </c>
      <c r="E8298" t="s">
        <v>332</v>
      </c>
      <c r="F8298" t="s">
        <v>187</v>
      </c>
      <c r="G8298" t="s">
        <v>233</v>
      </c>
      <c r="H8298" t="s">
        <v>484</v>
      </c>
      <c r="I8298" t="s">
        <v>4</v>
      </c>
      <c r="J8298" t="s">
        <v>485</v>
      </c>
      <c r="K8298" t="s">
        <v>482</v>
      </c>
      <c r="L8298" t="s">
        <v>237</v>
      </c>
      <c r="M8298" t="s">
        <v>380</v>
      </c>
      <c r="O8298" t="s">
        <v>194</v>
      </c>
      <c r="P8298">
        <v>2030</v>
      </c>
      <c r="Q8298">
        <v>1.183565762</v>
      </c>
    </row>
    <row r="8299" spans="1:17" x14ac:dyDescent="0.25">
      <c r="A8299" t="s">
        <v>540</v>
      </c>
      <c r="B8299" t="s">
        <v>541</v>
      </c>
      <c r="C8299" t="s">
        <v>534</v>
      </c>
      <c r="D8299" t="s">
        <v>472</v>
      </c>
      <c r="E8299" t="s">
        <v>332</v>
      </c>
      <c r="F8299" t="s">
        <v>187</v>
      </c>
      <c r="G8299" t="s">
        <v>233</v>
      </c>
      <c r="H8299" t="s">
        <v>484</v>
      </c>
      <c r="I8299" t="s">
        <v>4</v>
      </c>
      <c r="J8299" t="s">
        <v>485</v>
      </c>
      <c r="K8299" t="s">
        <v>482</v>
      </c>
      <c r="L8299" t="s">
        <v>237</v>
      </c>
      <c r="M8299" t="s">
        <v>380</v>
      </c>
      <c r="O8299" t="s">
        <v>194</v>
      </c>
      <c r="P8299">
        <v>2050</v>
      </c>
      <c r="Q8299">
        <v>1.183581964</v>
      </c>
    </row>
    <row r="8300" spans="1:17" x14ac:dyDescent="0.25">
      <c r="A8300" t="s">
        <v>540</v>
      </c>
      <c r="B8300" t="s">
        <v>541</v>
      </c>
      <c r="C8300" t="s">
        <v>534</v>
      </c>
      <c r="D8300" t="s">
        <v>472</v>
      </c>
      <c r="E8300" t="s">
        <v>332</v>
      </c>
      <c r="F8300" t="s">
        <v>187</v>
      </c>
      <c r="G8300" t="s">
        <v>233</v>
      </c>
      <c r="H8300" t="s">
        <v>484</v>
      </c>
      <c r="I8300" t="s">
        <v>4</v>
      </c>
      <c r="J8300" t="s">
        <v>485</v>
      </c>
      <c r="K8300" t="s">
        <v>482</v>
      </c>
      <c r="L8300" t="s">
        <v>237</v>
      </c>
      <c r="M8300" t="s">
        <v>380</v>
      </c>
      <c r="O8300" t="s">
        <v>264</v>
      </c>
      <c r="P8300">
        <v>2050</v>
      </c>
      <c r="Q8300">
        <v>0.72364442900000003</v>
      </c>
    </row>
    <row r="8301" spans="1:17" x14ac:dyDescent="0.25">
      <c r="A8301" t="s">
        <v>540</v>
      </c>
      <c r="B8301" t="s">
        <v>541</v>
      </c>
      <c r="C8301" t="s">
        <v>534</v>
      </c>
      <c r="D8301" t="s">
        <v>472</v>
      </c>
      <c r="E8301" t="s">
        <v>332</v>
      </c>
      <c r="F8301" t="s">
        <v>187</v>
      </c>
      <c r="G8301" t="s">
        <v>233</v>
      </c>
      <c r="H8301" t="s">
        <v>484</v>
      </c>
      <c r="I8301" t="s">
        <v>4</v>
      </c>
      <c r="J8301" t="s">
        <v>485</v>
      </c>
      <c r="K8301" t="s">
        <v>482</v>
      </c>
      <c r="L8301" t="s">
        <v>237</v>
      </c>
      <c r="M8301" t="s">
        <v>380</v>
      </c>
      <c r="O8301" t="s">
        <v>265</v>
      </c>
      <c r="P8301">
        <v>2050</v>
      </c>
      <c r="Q8301">
        <v>1.8590126</v>
      </c>
    </row>
    <row r="8302" spans="1:17" x14ac:dyDescent="0.25">
      <c r="A8302" t="s">
        <v>540</v>
      </c>
      <c r="B8302" t="s">
        <v>541</v>
      </c>
      <c r="C8302" t="s">
        <v>534</v>
      </c>
      <c r="D8302" t="s">
        <v>472</v>
      </c>
      <c r="E8302" t="s">
        <v>332</v>
      </c>
      <c r="F8302" t="s">
        <v>187</v>
      </c>
      <c r="G8302" t="s">
        <v>233</v>
      </c>
      <c r="H8302" t="s">
        <v>486</v>
      </c>
      <c r="I8302" t="s">
        <v>234</v>
      </c>
      <c r="J8302" t="s">
        <v>235</v>
      </c>
      <c r="K8302" t="s">
        <v>487</v>
      </c>
      <c r="L8302" t="s">
        <v>237</v>
      </c>
      <c r="O8302" t="s">
        <v>194</v>
      </c>
      <c r="P8302">
        <v>2015</v>
      </c>
      <c r="Q8302">
        <v>42800</v>
      </c>
    </row>
    <row r="8303" spans="1:17" x14ac:dyDescent="0.25">
      <c r="A8303" t="s">
        <v>540</v>
      </c>
      <c r="B8303" t="s">
        <v>541</v>
      </c>
      <c r="C8303" t="s">
        <v>534</v>
      </c>
      <c r="D8303" t="s">
        <v>472</v>
      </c>
      <c r="E8303" t="s">
        <v>332</v>
      </c>
      <c r="F8303" t="s">
        <v>187</v>
      </c>
      <c r="G8303" t="s">
        <v>233</v>
      </c>
      <c r="H8303" t="s">
        <v>486</v>
      </c>
      <c r="I8303" t="s">
        <v>234</v>
      </c>
      <c r="J8303" t="s">
        <v>235</v>
      </c>
      <c r="K8303" t="s">
        <v>487</v>
      </c>
      <c r="L8303" t="s">
        <v>237</v>
      </c>
      <c r="O8303" t="s">
        <v>194</v>
      </c>
      <c r="P8303">
        <v>2020</v>
      </c>
      <c r="Q8303">
        <v>42000</v>
      </c>
    </row>
    <row r="8304" spans="1:17" x14ac:dyDescent="0.25">
      <c r="A8304" t="s">
        <v>540</v>
      </c>
      <c r="B8304" t="s">
        <v>541</v>
      </c>
      <c r="C8304" t="s">
        <v>534</v>
      </c>
      <c r="D8304" t="s">
        <v>472</v>
      </c>
      <c r="E8304" t="s">
        <v>332</v>
      </c>
      <c r="F8304" t="s">
        <v>187</v>
      </c>
      <c r="G8304" t="s">
        <v>233</v>
      </c>
      <c r="H8304" t="s">
        <v>486</v>
      </c>
      <c r="I8304" t="s">
        <v>234</v>
      </c>
      <c r="J8304" t="s">
        <v>235</v>
      </c>
      <c r="K8304" t="s">
        <v>487</v>
      </c>
      <c r="L8304" t="s">
        <v>237</v>
      </c>
      <c r="O8304" t="s">
        <v>264</v>
      </c>
      <c r="P8304">
        <v>2020</v>
      </c>
      <c r="Q8304">
        <v>35800</v>
      </c>
    </row>
    <row r="8305" spans="1:17" x14ac:dyDescent="0.25">
      <c r="A8305" t="s">
        <v>540</v>
      </c>
      <c r="B8305" t="s">
        <v>541</v>
      </c>
      <c r="C8305" t="s">
        <v>534</v>
      </c>
      <c r="D8305" t="s">
        <v>472</v>
      </c>
      <c r="E8305" t="s">
        <v>332</v>
      </c>
      <c r="F8305" t="s">
        <v>187</v>
      </c>
      <c r="G8305" t="s">
        <v>233</v>
      </c>
      <c r="H8305" t="s">
        <v>486</v>
      </c>
      <c r="I8305" t="s">
        <v>234</v>
      </c>
      <c r="J8305" t="s">
        <v>235</v>
      </c>
      <c r="K8305" t="s">
        <v>487</v>
      </c>
      <c r="L8305" t="s">
        <v>237</v>
      </c>
      <c r="O8305" t="s">
        <v>265</v>
      </c>
      <c r="P8305">
        <v>2020</v>
      </c>
      <c r="Q8305">
        <v>48500</v>
      </c>
    </row>
    <row r="8306" spans="1:17" x14ac:dyDescent="0.25">
      <c r="A8306" t="s">
        <v>540</v>
      </c>
      <c r="B8306" t="s">
        <v>541</v>
      </c>
      <c r="C8306" t="s">
        <v>534</v>
      </c>
      <c r="D8306" t="s">
        <v>472</v>
      </c>
      <c r="E8306" t="s">
        <v>332</v>
      </c>
      <c r="F8306" t="s">
        <v>187</v>
      </c>
      <c r="G8306" t="s">
        <v>233</v>
      </c>
      <c r="H8306" t="s">
        <v>486</v>
      </c>
      <c r="I8306" t="s">
        <v>234</v>
      </c>
      <c r="J8306" t="s">
        <v>235</v>
      </c>
      <c r="K8306" t="s">
        <v>487</v>
      </c>
      <c r="L8306" t="s">
        <v>237</v>
      </c>
      <c r="O8306" t="s">
        <v>194</v>
      </c>
      <c r="P8306">
        <v>2030</v>
      </c>
      <c r="Q8306">
        <v>40500</v>
      </c>
    </row>
    <row r="8307" spans="1:17" x14ac:dyDescent="0.25">
      <c r="A8307" t="s">
        <v>540</v>
      </c>
      <c r="B8307" t="s">
        <v>541</v>
      </c>
      <c r="C8307" t="s">
        <v>534</v>
      </c>
      <c r="D8307" t="s">
        <v>472</v>
      </c>
      <c r="E8307" t="s">
        <v>332</v>
      </c>
      <c r="F8307" t="s">
        <v>187</v>
      </c>
      <c r="G8307" t="s">
        <v>233</v>
      </c>
      <c r="H8307" t="s">
        <v>486</v>
      </c>
      <c r="I8307" t="s">
        <v>234</v>
      </c>
      <c r="J8307" t="s">
        <v>235</v>
      </c>
      <c r="K8307" t="s">
        <v>487</v>
      </c>
      <c r="L8307" t="s">
        <v>237</v>
      </c>
      <c r="O8307" t="s">
        <v>194</v>
      </c>
      <c r="P8307">
        <v>2050</v>
      </c>
      <c r="Q8307">
        <v>38200</v>
      </c>
    </row>
    <row r="8308" spans="1:17" x14ac:dyDescent="0.25">
      <c r="A8308" t="s">
        <v>540</v>
      </c>
      <c r="B8308" t="s">
        <v>541</v>
      </c>
      <c r="C8308" t="s">
        <v>534</v>
      </c>
      <c r="D8308" t="s">
        <v>472</v>
      </c>
      <c r="E8308" t="s">
        <v>332</v>
      </c>
      <c r="F8308" t="s">
        <v>187</v>
      </c>
      <c r="G8308" t="s">
        <v>233</v>
      </c>
      <c r="H8308" t="s">
        <v>486</v>
      </c>
      <c r="I8308" t="s">
        <v>234</v>
      </c>
      <c r="J8308" t="s">
        <v>235</v>
      </c>
      <c r="K8308" t="s">
        <v>487</v>
      </c>
      <c r="L8308" t="s">
        <v>237</v>
      </c>
      <c r="O8308" t="s">
        <v>264</v>
      </c>
      <c r="P8308">
        <v>2050</v>
      </c>
      <c r="Q8308">
        <v>28800</v>
      </c>
    </row>
    <row r="8309" spans="1:17" x14ac:dyDescent="0.25">
      <c r="A8309" t="s">
        <v>540</v>
      </c>
      <c r="B8309" t="s">
        <v>541</v>
      </c>
      <c r="C8309" t="s">
        <v>534</v>
      </c>
      <c r="D8309" t="s">
        <v>472</v>
      </c>
      <c r="E8309" t="s">
        <v>332</v>
      </c>
      <c r="F8309" t="s">
        <v>187</v>
      </c>
      <c r="G8309" t="s">
        <v>233</v>
      </c>
      <c r="H8309" t="s">
        <v>486</v>
      </c>
      <c r="I8309" t="s">
        <v>234</v>
      </c>
      <c r="J8309" t="s">
        <v>235</v>
      </c>
      <c r="K8309" t="s">
        <v>487</v>
      </c>
      <c r="L8309" t="s">
        <v>237</v>
      </c>
      <c r="O8309" t="s">
        <v>265</v>
      </c>
      <c r="P8309">
        <v>2050</v>
      </c>
      <c r="Q8309">
        <v>48500</v>
      </c>
    </row>
    <row r="8310" spans="1:17" x14ac:dyDescent="0.25">
      <c r="A8310" t="s">
        <v>540</v>
      </c>
      <c r="B8310" t="s">
        <v>541</v>
      </c>
      <c r="C8310" t="s">
        <v>534</v>
      </c>
      <c r="D8310" t="s">
        <v>472</v>
      </c>
      <c r="E8310" t="s">
        <v>332</v>
      </c>
      <c r="F8310" t="s">
        <v>187</v>
      </c>
      <c r="G8310" t="s">
        <v>233</v>
      </c>
      <c r="H8310" t="s">
        <v>488</v>
      </c>
      <c r="I8310" t="s">
        <v>240</v>
      </c>
      <c r="J8310" t="s">
        <v>235</v>
      </c>
      <c r="K8310" t="s">
        <v>478</v>
      </c>
      <c r="L8310" t="s">
        <v>237</v>
      </c>
      <c r="M8310" t="s">
        <v>537</v>
      </c>
      <c r="O8310" t="s">
        <v>194</v>
      </c>
      <c r="P8310">
        <v>2015</v>
      </c>
      <c r="Q8310">
        <v>0.50602586400000005</v>
      </c>
    </row>
    <row r="8311" spans="1:17" x14ac:dyDescent="0.25">
      <c r="A8311" t="s">
        <v>540</v>
      </c>
      <c r="B8311" t="s">
        <v>541</v>
      </c>
      <c r="C8311" t="s">
        <v>534</v>
      </c>
      <c r="D8311" t="s">
        <v>472</v>
      </c>
      <c r="E8311" t="s">
        <v>332</v>
      </c>
      <c r="F8311" t="s">
        <v>187</v>
      </c>
      <c r="G8311" t="s">
        <v>233</v>
      </c>
      <c r="H8311" t="s">
        <v>488</v>
      </c>
      <c r="I8311" t="s">
        <v>240</v>
      </c>
      <c r="J8311" t="s">
        <v>235</v>
      </c>
      <c r="K8311" t="s">
        <v>478</v>
      </c>
      <c r="L8311" t="s">
        <v>237</v>
      </c>
      <c r="M8311" t="s">
        <v>537</v>
      </c>
      <c r="O8311" t="s">
        <v>194</v>
      </c>
      <c r="P8311">
        <v>2020</v>
      </c>
      <c r="Q8311">
        <v>0.493501093</v>
      </c>
    </row>
    <row r="8312" spans="1:17" x14ac:dyDescent="0.25">
      <c r="A8312" t="s">
        <v>540</v>
      </c>
      <c r="B8312" t="s">
        <v>541</v>
      </c>
      <c r="C8312" t="s">
        <v>534</v>
      </c>
      <c r="D8312" t="s">
        <v>472</v>
      </c>
      <c r="E8312" t="s">
        <v>332</v>
      </c>
      <c r="F8312" t="s">
        <v>187</v>
      </c>
      <c r="G8312" t="s">
        <v>233</v>
      </c>
      <c r="H8312" t="s">
        <v>488</v>
      </c>
      <c r="I8312" t="s">
        <v>240</v>
      </c>
      <c r="J8312" t="s">
        <v>235</v>
      </c>
      <c r="K8312" t="s">
        <v>478</v>
      </c>
      <c r="L8312" t="s">
        <v>237</v>
      </c>
      <c r="M8312" t="s">
        <v>537</v>
      </c>
      <c r="O8312" t="s">
        <v>264</v>
      </c>
      <c r="P8312">
        <v>2020</v>
      </c>
      <c r="Q8312">
        <v>0.43012198499999998</v>
      </c>
    </row>
    <row r="8313" spans="1:17" x14ac:dyDescent="0.25">
      <c r="A8313" t="s">
        <v>540</v>
      </c>
      <c r="B8313" t="s">
        <v>541</v>
      </c>
      <c r="C8313" t="s">
        <v>534</v>
      </c>
      <c r="D8313" t="s">
        <v>472</v>
      </c>
      <c r="E8313" t="s">
        <v>332</v>
      </c>
      <c r="F8313" t="s">
        <v>187</v>
      </c>
      <c r="G8313" t="s">
        <v>233</v>
      </c>
      <c r="H8313" t="s">
        <v>488</v>
      </c>
      <c r="I8313" t="s">
        <v>240</v>
      </c>
      <c r="J8313" t="s">
        <v>235</v>
      </c>
      <c r="K8313" t="s">
        <v>478</v>
      </c>
      <c r="L8313" t="s">
        <v>237</v>
      </c>
      <c r="M8313" t="s">
        <v>537</v>
      </c>
      <c r="O8313" t="s">
        <v>265</v>
      </c>
      <c r="P8313">
        <v>2020</v>
      </c>
      <c r="Q8313">
        <v>0.58192974399999997</v>
      </c>
    </row>
    <row r="8314" spans="1:17" x14ac:dyDescent="0.25">
      <c r="A8314" t="s">
        <v>540</v>
      </c>
      <c r="B8314" t="s">
        <v>541</v>
      </c>
      <c r="C8314" t="s">
        <v>534</v>
      </c>
      <c r="D8314" t="s">
        <v>472</v>
      </c>
      <c r="E8314" t="s">
        <v>332</v>
      </c>
      <c r="F8314" t="s">
        <v>187</v>
      </c>
      <c r="G8314" t="s">
        <v>233</v>
      </c>
      <c r="H8314" t="s">
        <v>488</v>
      </c>
      <c r="I8314" t="s">
        <v>240</v>
      </c>
      <c r="J8314" t="s">
        <v>235</v>
      </c>
      <c r="K8314" t="s">
        <v>478</v>
      </c>
      <c r="L8314" t="s">
        <v>237</v>
      </c>
      <c r="M8314" t="s">
        <v>537</v>
      </c>
      <c r="O8314" t="s">
        <v>194</v>
      </c>
      <c r="P8314">
        <v>2030</v>
      </c>
      <c r="Q8314">
        <v>0.46937388899999999</v>
      </c>
    </row>
    <row r="8315" spans="1:17" x14ac:dyDescent="0.25">
      <c r="A8315" t="s">
        <v>540</v>
      </c>
      <c r="B8315" t="s">
        <v>541</v>
      </c>
      <c r="C8315" t="s">
        <v>534</v>
      </c>
      <c r="D8315" t="s">
        <v>472</v>
      </c>
      <c r="E8315" t="s">
        <v>332</v>
      </c>
      <c r="F8315" t="s">
        <v>187</v>
      </c>
      <c r="G8315" t="s">
        <v>233</v>
      </c>
      <c r="H8315" t="s">
        <v>488</v>
      </c>
      <c r="I8315" t="s">
        <v>240</v>
      </c>
      <c r="J8315" t="s">
        <v>235</v>
      </c>
      <c r="K8315" t="s">
        <v>478</v>
      </c>
      <c r="L8315" t="s">
        <v>237</v>
      </c>
      <c r="M8315" t="s">
        <v>537</v>
      </c>
      <c r="O8315" t="s">
        <v>194</v>
      </c>
      <c r="P8315">
        <v>2050</v>
      </c>
      <c r="Q8315">
        <v>0.45393881400000002</v>
      </c>
    </row>
    <row r="8316" spans="1:17" x14ac:dyDescent="0.25">
      <c r="A8316" t="s">
        <v>540</v>
      </c>
      <c r="B8316" t="s">
        <v>541</v>
      </c>
      <c r="C8316" t="s">
        <v>534</v>
      </c>
      <c r="D8316" t="s">
        <v>472</v>
      </c>
      <c r="E8316" t="s">
        <v>332</v>
      </c>
      <c r="F8316" t="s">
        <v>187</v>
      </c>
      <c r="G8316" t="s">
        <v>233</v>
      </c>
      <c r="H8316" t="s">
        <v>488</v>
      </c>
      <c r="I8316" t="s">
        <v>240</v>
      </c>
      <c r="J8316" t="s">
        <v>235</v>
      </c>
      <c r="K8316" t="s">
        <v>478</v>
      </c>
      <c r="L8316" t="s">
        <v>237</v>
      </c>
      <c r="M8316" t="s">
        <v>537</v>
      </c>
      <c r="O8316" t="s">
        <v>264</v>
      </c>
      <c r="P8316">
        <v>2050</v>
      </c>
      <c r="Q8316">
        <v>0.35203523599999997</v>
      </c>
    </row>
    <row r="8317" spans="1:17" x14ac:dyDescent="0.25">
      <c r="A8317" t="s">
        <v>540</v>
      </c>
      <c r="B8317" t="s">
        <v>541</v>
      </c>
      <c r="C8317" t="s">
        <v>534</v>
      </c>
      <c r="D8317" t="s">
        <v>472</v>
      </c>
      <c r="E8317" t="s">
        <v>332</v>
      </c>
      <c r="F8317" t="s">
        <v>187</v>
      </c>
      <c r="G8317" t="s">
        <v>233</v>
      </c>
      <c r="H8317" t="s">
        <v>488</v>
      </c>
      <c r="I8317" t="s">
        <v>240</v>
      </c>
      <c r="J8317" t="s">
        <v>235</v>
      </c>
      <c r="K8317" t="s">
        <v>478</v>
      </c>
      <c r="L8317" t="s">
        <v>237</v>
      </c>
      <c r="M8317" t="s">
        <v>537</v>
      </c>
      <c r="O8317" t="s">
        <v>265</v>
      </c>
      <c r="P8317">
        <v>2050</v>
      </c>
      <c r="Q8317">
        <v>0.61605785499999999</v>
      </c>
    </row>
    <row r="8318" spans="1:17" x14ac:dyDescent="0.25">
      <c r="A8318" t="s">
        <v>540</v>
      </c>
      <c r="B8318" t="s">
        <v>541</v>
      </c>
      <c r="C8318" t="s">
        <v>534</v>
      </c>
      <c r="D8318" t="s">
        <v>472</v>
      </c>
      <c r="E8318" t="s">
        <v>332</v>
      </c>
      <c r="F8318" t="s">
        <v>187</v>
      </c>
      <c r="G8318" t="s">
        <v>233</v>
      </c>
      <c r="H8318" t="s">
        <v>489</v>
      </c>
      <c r="I8318" t="s">
        <v>4</v>
      </c>
      <c r="J8318" t="s">
        <v>235</v>
      </c>
      <c r="K8318" t="s">
        <v>482</v>
      </c>
      <c r="L8318" t="s">
        <v>237</v>
      </c>
      <c r="M8318" t="s">
        <v>380</v>
      </c>
      <c r="O8318" t="s">
        <v>194</v>
      </c>
      <c r="P8318">
        <v>2015</v>
      </c>
      <c r="Q8318">
        <v>2.5720476290000001</v>
      </c>
    </row>
    <row r="8319" spans="1:17" x14ac:dyDescent="0.25">
      <c r="A8319" t="s">
        <v>540</v>
      </c>
      <c r="B8319" t="s">
        <v>541</v>
      </c>
      <c r="C8319" t="s">
        <v>534</v>
      </c>
      <c r="D8319" t="s">
        <v>472</v>
      </c>
      <c r="E8319" t="s">
        <v>332</v>
      </c>
      <c r="F8319" t="s">
        <v>187</v>
      </c>
      <c r="G8319" t="s">
        <v>233</v>
      </c>
      <c r="H8319" t="s">
        <v>489</v>
      </c>
      <c r="I8319" t="s">
        <v>4</v>
      </c>
      <c r="J8319" t="s">
        <v>235</v>
      </c>
      <c r="K8319" t="s">
        <v>482</v>
      </c>
      <c r="L8319" t="s">
        <v>237</v>
      </c>
      <c r="M8319" t="s">
        <v>380</v>
      </c>
      <c r="O8319" t="s">
        <v>194</v>
      </c>
      <c r="P8319">
        <v>2020</v>
      </c>
      <c r="Q8319">
        <v>2.7042839970000001</v>
      </c>
    </row>
    <row r="8320" spans="1:17" x14ac:dyDescent="0.25">
      <c r="A8320" t="s">
        <v>540</v>
      </c>
      <c r="B8320" t="s">
        <v>541</v>
      </c>
      <c r="C8320" t="s">
        <v>534</v>
      </c>
      <c r="D8320" t="s">
        <v>472</v>
      </c>
      <c r="E8320" t="s">
        <v>332</v>
      </c>
      <c r="F8320" t="s">
        <v>187</v>
      </c>
      <c r="G8320" t="s">
        <v>233</v>
      </c>
      <c r="H8320" t="s">
        <v>489</v>
      </c>
      <c r="I8320" t="s">
        <v>4</v>
      </c>
      <c r="J8320" t="s">
        <v>235</v>
      </c>
      <c r="K8320" t="s">
        <v>482</v>
      </c>
      <c r="L8320" t="s">
        <v>237</v>
      </c>
      <c r="M8320" t="s">
        <v>380</v>
      </c>
      <c r="O8320" t="s">
        <v>264</v>
      </c>
      <c r="P8320">
        <v>2020</v>
      </c>
      <c r="Q8320">
        <v>2.3251872269999998</v>
      </c>
    </row>
    <row r="8321" spans="1:17" x14ac:dyDescent="0.25">
      <c r="A8321" t="s">
        <v>540</v>
      </c>
      <c r="B8321" t="s">
        <v>541</v>
      </c>
      <c r="C8321" t="s">
        <v>534</v>
      </c>
      <c r="D8321" t="s">
        <v>472</v>
      </c>
      <c r="E8321" t="s">
        <v>332</v>
      </c>
      <c r="F8321" t="s">
        <v>187</v>
      </c>
      <c r="G8321" t="s">
        <v>233</v>
      </c>
      <c r="H8321" t="s">
        <v>489</v>
      </c>
      <c r="I8321" t="s">
        <v>4</v>
      </c>
      <c r="J8321" t="s">
        <v>235</v>
      </c>
      <c r="K8321" t="s">
        <v>482</v>
      </c>
      <c r="L8321" t="s">
        <v>237</v>
      </c>
      <c r="M8321" t="s">
        <v>380</v>
      </c>
      <c r="O8321" t="s">
        <v>265</v>
      </c>
      <c r="P8321">
        <v>2020</v>
      </c>
      <c r="Q8321">
        <v>3.6805584219999998</v>
      </c>
    </row>
    <row r="8322" spans="1:17" x14ac:dyDescent="0.25">
      <c r="A8322" t="s">
        <v>540</v>
      </c>
      <c r="B8322" t="s">
        <v>541</v>
      </c>
      <c r="C8322" t="s">
        <v>534</v>
      </c>
      <c r="D8322" t="s">
        <v>472</v>
      </c>
      <c r="E8322" t="s">
        <v>332</v>
      </c>
      <c r="F8322" t="s">
        <v>187</v>
      </c>
      <c r="G8322" t="s">
        <v>233</v>
      </c>
      <c r="H8322" t="s">
        <v>489</v>
      </c>
      <c r="I8322" t="s">
        <v>4</v>
      </c>
      <c r="J8322" t="s">
        <v>235</v>
      </c>
      <c r="K8322" t="s">
        <v>482</v>
      </c>
      <c r="L8322" t="s">
        <v>237</v>
      </c>
      <c r="M8322" t="s">
        <v>380</v>
      </c>
      <c r="O8322" t="s">
        <v>194</v>
      </c>
      <c r="P8322">
        <v>2030</v>
      </c>
      <c r="Q8322">
        <v>3.4095446279999999</v>
      </c>
    </row>
    <row r="8323" spans="1:17" x14ac:dyDescent="0.25">
      <c r="A8323" t="s">
        <v>540</v>
      </c>
      <c r="B8323" t="s">
        <v>541</v>
      </c>
      <c r="C8323" t="s">
        <v>534</v>
      </c>
      <c r="D8323" t="s">
        <v>472</v>
      </c>
      <c r="E8323" t="s">
        <v>332</v>
      </c>
      <c r="F8323" t="s">
        <v>187</v>
      </c>
      <c r="G8323" t="s">
        <v>233</v>
      </c>
      <c r="H8323" t="s">
        <v>489</v>
      </c>
      <c r="I8323" t="s">
        <v>4</v>
      </c>
      <c r="J8323" t="s">
        <v>235</v>
      </c>
      <c r="K8323" t="s">
        <v>482</v>
      </c>
      <c r="L8323" t="s">
        <v>237</v>
      </c>
      <c r="M8323" t="s">
        <v>380</v>
      </c>
      <c r="O8323" t="s">
        <v>194</v>
      </c>
      <c r="P8323">
        <v>2050</v>
      </c>
      <c r="Q8323">
        <v>3.760571815</v>
      </c>
    </row>
    <row r="8324" spans="1:17" x14ac:dyDescent="0.25">
      <c r="A8324" t="s">
        <v>540</v>
      </c>
      <c r="B8324" t="s">
        <v>541</v>
      </c>
      <c r="C8324" t="s">
        <v>534</v>
      </c>
      <c r="D8324" t="s">
        <v>472</v>
      </c>
      <c r="E8324" t="s">
        <v>332</v>
      </c>
      <c r="F8324" t="s">
        <v>187</v>
      </c>
      <c r="G8324" t="s">
        <v>233</v>
      </c>
      <c r="H8324" t="s">
        <v>489</v>
      </c>
      <c r="I8324" t="s">
        <v>4</v>
      </c>
      <c r="J8324" t="s">
        <v>235</v>
      </c>
      <c r="K8324" t="s">
        <v>482</v>
      </c>
      <c r="L8324" t="s">
        <v>237</v>
      </c>
      <c r="M8324" t="s">
        <v>380</v>
      </c>
      <c r="O8324" t="s">
        <v>264</v>
      </c>
      <c r="P8324">
        <v>2050</v>
      </c>
      <c r="Q8324">
        <v>3.2725914330000001</v>
      </c>
    </row>
    <row r="8325" spans="1:17" x14ac:dyDescent="0.25">
      <c r="A8325" t="s">
        <v>540</v>
      </c>
      <c r="B8325" t="s">
        <v>541</v>
      </c>
      <c r="C8325" t="s">
        <v>534</v>
      </c>
      <c r="D8325" t="s">
        <v>472</v>
      </c>
      <c r="E8325" t="s">
        <v>332</v>
      </c>
      <c r="F8325" t="s">
        <v>187</v>
      </c>
      <c r="G8325" t="s">
        <v>233</v>
      </c>
      <c r="H8325" t="s">
        <v>489</v>
      </c>
      <c r="I8325" t="s">
        <v>4</v>
      </c>
      <c r="J8325" t="s">
        <v>235</v>
      </c>
      <c r="K8325" t="s">
        <v>482</v>
      </c>
      <c r="L8325" t="s">
        <v>237</v>
      </c>
      <c r="M8325" t="s">
        <v>380</v>
      </c>
      <c r="O8325" t="s">
        <v>265</v>
      </c>
      <c r="P8325">
        <v>2050</v>
      </c>
      <c r="Q8325">
        <v>5.2734784140000004</v>
      </c>
    </row>
    <row r="8326" spans="1:17" x14ac:dyDescent="0.25">
      <c r="A8326" t="s">
        <v>540</v>
      </c>
      <c r="B8326" t="s">
        <v>541</v>
      </c>
      <c r="C8326" t="s">
        <v>534</v>
      </c>
      <c r="D8326" t="s">
        <v>472</v>
      </c>
      <c r="E8326" t="s">
        <v>332</v>
      </c>
      <c r="F8326" t="s">
        <v>187</v>
      </c>
      <c r="G8326" t="s">
        <v>243</v>
      </c>
      <c r="H8326" t="s">
        <v>356</v>
      </c>
      <c r="I8326" t="s">
        <v>298</v>
      </c>
      <c r="K8326" t="s">
        <v>78</v>
      </c>
      <c r="N8326" t="s">
        <v>206</v>
      </c>
      <c r="O8326" t="s">
        <v>194</v>
      </c>
      <c r="P8326">
        <v>2015</v>
      </c>
      <c r="Q8326">
        <v>8</v>
      </c>
    </row>
    <row r="8327" spans="1:17" x14ac:dyDescent="0.25">
      <c r="A8327" t="s">
        <v>540</v>
      </c>
      <c r="B8327" t="s">
        <v>541</v>
      </c>
      <c r="C8327" t="s">
        <v>534</v>
      </c>
      <c r="D8327" t="s">
        <v>472</v>
      </c>
      <c r="E8327" t="s">
        <v>332</v>
      </c>
      <c r="F8327" t="s">
        <v>187</v>
      </c>
      <c r="G8327" t="s">
        <v>243</v>
      </c>
      <c r="H8327" t="s">
        <v>356</v>
      </c>
      <c r="I8327" t="s">
        <v>298</v>
      </c>
      <c r="K8327" t="s">
        <v>78</v>
      </c>
      <c r="N8327" t="s">
        <v>206</v>
      </c>
      <c r="O8327" t="s">
        <v>194</v>
      </c>
      <c r="P8327">
        <v>2020</v>
      </c>
      <c r="Q8327">
        <v>8</v>
      </c>
    </row>
    <row r="8328" spans="1:17" x14ac:dyDescent="0.25">
      <c r="A8328" t="s">
        <v>540</v>
      </c>
      <c r="B8328" t="s">
        <v>541</v>
      </c>
      <c r="C8328" t="s">
        <v>534</v>
      </c>
      <c r="D8328" t="s">
        <v>472</v>
      </c>
      <c r="E8328" t="s">
        <v>332</v>
      </c>
      <c r="F8328" t="s">
        <v>187</v>
      </c>
      <c r="G8328" t="s">
        <v>243</v>
      </c>
      <c r="H8328" t="s">
        <v>356</v>
      </c>
      <c r="I8328" t="s">
        <v>298</v>
      </c>
      <c r="K8328" t="s">
        <v>78</v>
      </c>
      <c r="N8328" t="s">
        <v>206</v>
      </c>
      <c r="O8328" t="s">
        <v>264</v>
      </c>
      <c r="P8328">
        <v>2020</v>
      </c>
      <c r="Q8328">
        <v>8</v>
      </c>
    </row>
    <row r="8329" spans="1:17" x14ac:dyDescent="0.25">
      <c r="A8329" t="s">
        <v>540</v>
      </c>
      <c r="B8329" t="s">
        <v>541</v>
      </c>
      <c r="C8329" t="s">
        <v>534</v>
      </c>
      <c r="D8329" t="s">
        <v>472</v>
      </c>
      <c r="E8329" t="s">
        <v>332</v>
      </c>
      <c r="F8329" t="s">
        <v>187</v>
      </c>
      <c r="G8329" t="s">
        <v>243</v>
      </c>
      <c r="H8329" t="s">
        <v>356</v>
      </c>
      <c r="I8329" t="s">
        <v>298</v>
      </c>
      <c r="K8329" t="s">
        <v>78</v>
      </c>
      <c r="N8329" t="s">
        <v>206</v>
      </c>
      <c r="O8329" t="s">
        <v>265</v>
      </c>
      <c r="P8329">
        <v>2020</v>
      </c>
      <c r="Q8329">
        <v>8</v>
      </c>
    </row>
    <row r="8330" spans="1:17" x14ac:dyDescent="0.25">
      <c r="A8330" t="s">
        <v>540</v>
      </c>
      <c r="B8330" t="s">
        <v>541</v>
      </c>
      <c r="C8330" t="s">
        <v>534</v>
      </c>
      <c r="D8330" t="s">
        <v>472</v>
      </c>
      <c r="E8330" t="s">
        <v>332</v>
      </c>
      <c r="F8330" t="s">
        <v>187</v>
      </c>
      <c r="G8330" t="s">
        <v>243</v>
      </c>
      <c r="H8330" t="s">
        <v>356</v>
      </c>
      <c r="I8330" t="s">
        <v>298</v>
      </c>
      <c r="K8330" t="s">
        <v>78</v>
      </c>
      <c r="N8330" t="s">
        <v>206</v>
      </c>
      <c r="O8330" t="s">
        <v>194</v>
      </c>
      <c r="P8330">
        <v>2030</v>
      </c>
      <c r="Q8330">
        <v>8</v>
      </c>
    </row>
    <row r="8331" spans="1:17" x14ac:dyDescent="0.25">
      <c r="A8331" t="s">
        <v>540</v>
      </c>
      <c r="B8331" t="s">
        <v>541</v>
      </c>
      <c r="C8331" t="s">
        <v>534</v>
      </c>
      <c r="D8331" t="s">
        <v>472</v>
      </c>
      <c r="E8331" t="s">
        <v>332</v>
      </c>
      <c r="F8331" t="s">
        <v>187</v>
      </c>
      <c r="G8331" t="s">
        <v>243</v>
      </c>
      <c r="H8331" t="s">
        <v>356</v>
      </c>
      <c r="I8331" t="s">
        <v>298</v>
      </c>
      <c r="K8331" t="s">
        <v>78</v>
      </c>
      <c r="N8331" t="s">
        <v>206</v>
      </c>
      <c r="O8331" t="s">
        <v>194</v>
      </c>
      <c r="P8331">
        <v>2050</v>
      </c>
      <c r="Q8331">
        <v>8</v>
      </c>
    </row>
    <row r="8332" spans="1:17" x14ac:dyDescent="0.25">
      <c r="A8332" t="s">
        <v>540</v>
      </c>
      <c r="B8332" t="s">
        <v>541</v>
      </c>
      <c r="C8332" t="s">
        <v>534</v>
      </c>
      <c r="D8332" t="s">
        <v>472</v>
      </c>
      <c r="E8332" t="s">
        <v>332</v>
      </c>
      <c r="F8332" t="s">
        <v>187</v>
      </c>
      <c r="G8332" t="s">
        <v>243</v>
      </c>
      <c r="H8332" t="s">
        <v>356</v>
      </c>
      <c r="I8332" t="s">
        <v>298</v>
      </c>
      <c r="K8332" t="s">
        <v>78</v>
      </c>
      <c r="N8332" t="s">
        <v>206</v>
      </c>
      <c r="O8332" t="s">
        <v>264</v>
      </c>
      <c r="P8332">
        <v>2050</v>
      </c>
      <c r="Q8332">
        <v>8</v>
      </c>
    </row>
    <row r="8333" spans="1:17" x14ac:dyDescent="0.25">
      <c r="A8333" t="s">
        <v>540</v>
      </c>
      <c r="B8333" t="s">
        <v>541</v>
      </c>
      <c r="C8333" t="s">
        <v>534</v>
      </c>
      <c r="D8333" t="s">
        <v>472</v>
      </c>
      <c r="E8333" t="s">
        <v>332</v>
      </c>
      <c r="F8333" t="s">
        <v>187</v>
      </c>
      <c r="G8333" t="s">
        <v>243</v>
      </c>
      <c r="H8333" t="s">
        <v>356</v>
      </c>
      <c r="I8333" t="s">
        <v>298</v>
      </c>
      <c r="K8333" t="s">
        <v>78</v>
      </c>
      <c r="N8333" t="s">
        <v>206</v>
      </c>
      <c r="O8333" t="s">
        <v>265</v>
      </c>
      <c r="P8333">
        <v>2050</v>
      </c>
      <c r="Q8333">
        <v>8</v>
      </c>
    </row>
    <row r="8334" spans="1:17" x14ac:dyDescent="0.25">
      <c r="A8334" t="s">
        <v>540</v>
      </c>
      <c r="B8334" t="s">
        <v>541</v>
      </c>
      <c r="C8334" t="s">
        <v>534</v>
      </c>
      <c r="D8334" t="s">
        <v>472</v>
      </c>
      <c r="E8334" t="s">
        <v>332</v>
      </c>
      <c r="F8334" t="s">
        <v>187</v>
      </c>
      <c r="G8334" t="s">
        <v>243</v>
      </c>
      <c r="H8334" t="s">
        <v>244</v>
      </c>
      <c r="I8334" t="s">
        <v>245</v>
      </c>
      <c r="J8334" t="s">
        <v>246</v>
      </c>
      <c r="K8334" t="s">
        <v>191</v>
      </c>
      <c r="N8334" t="s">
        <v>206</v>
      </c>
      <c r="O8334" t="s">
        <v>194</v>
      </c>
      <c r="P8334">
        <v>2015</v>
      </c>
      <c r="Q8334">
        <v>0.4</v>
      </c>
    </row>
    <row r="8335" spans="1:17" x14ac:dyDescent="0.25">
      <c r="A8335" t="s">
        <v>540</v>
      </c>
      <c r="B8335" t="s">
        <v>541</v>
      </c>
      <c r="C8335" t="s">
        <v>534</v>
      </c>
      <c r="D8335" t="s">
        <v>472</v>
      </c>
      <c r="E8335" t="s">
        <v>332</v>
      </c>
      <c r="F8335" t="s">
        <v>187</v>
      </c>
      <c r="G8335" t="s">
        <v>243</v>
      </c>
      <c r="H8335" t="s">
        <v>244</v>
      </c>
      <c r="I8335" t="s">
        <v>245</v>
      </c>
      <c r="J8335" t="s">
        <v>246</v>
      </c>
      <c r="K8335" t="s">
        <v>191</v>
      </c>
      <c r="N8335" t="s">
        <v>206</v>
      </c>
      <c r="O8335" t="s">
        <v>194</v>
      </c>
      <c r="P8335">
        <v>2020</v>
      </c>
      <c r="Q8335">
        <v>0.4</v>
      </c>
    </row>
    <row r="8336" spans="1:17" x14ac:dyDescent="0.25">
      <c r="A8336" t="s">
        <v>540</v>
      </c>
      <c r="B8336" t="s">
        <v>541</v>
      </c>
      <c r="C8336" t="s">
        <v>534</v>
      </c>
      <c r="D8336" t="s">
        <v>472</v>
      </c>
      <c r="E8336" t="s">
        <v>332</v>
      </c>
      <c r="F8336" t="s">
        <v>187</v>
      </c>
      <c r="G8336" t="s">
        <v>243</v>
      </c>
      <c r="H8336" t="s">
        <v>244</v>
      </c>
      <c r="I8336" t="s">
        <v>245</v>
      </c>
      <c r="J8336" t="s">
        <v>246</v>
      </c>
      <c r="K8336" t="s">
        <v>191</v>
      </c>
      <c r="N8336" t="s">
        <v>206</v>
      </c>
      <c r="O8336" t="s">
        <v>264</v>
      </c>
      <c r="P8336">
        <v>2020</v>
      </c>
      <c r="Q8336">
        <v>0.4</v>
      </c>
    </row>
    <row r="8337" spans="1:17" x14ac:dyDescent="0.25">
      <c r="A8337" t="s">
        <v>540</v>
      </c>
      <c r="B8337" t="s">
        <v>541</v>
      </c>
      <c r="C8337" t="s">
        <v>534</v>
      </c>
      <c r="D8337" t="s">
        <v>472</v>
      </c>
      <c r="E8337" t="s">
        <v>332</v>
      </c>
      <c r="F8337" t="s">
        <v>187</v>
      </c>
      <c r="G8337" t="s">
        <v>243</v>
      </c>
      <c r="H8337" t="s">
        <v>244</v>
      </c>
      <c r="I8337" t="s">
        <v>245</v>
      </c>
      <c r="J8337" t="s">
        <v>246</v>
      </c>
      <c r="K8337" t="s">
        <v>191</v>
      </c>
      <c r="N8337" t="s">
        <v>206</v>
      </c>
      <c r="O8337" t="s">
        <v>265</v>
      </c>
      <c r="P8337">
        <v>2020</v>
      </c>
      <c r="Q8337">
        <v>0.4</v>
      </c>
    </row>
    <row r="8338" spans="1:17" x14ac:dyDescent="0.25">
      <c r="A8338" t="s">
        <v>540</v>
      </c>
      <c r="B8338" t="s">
        <v>541</v>
      </c>
      <c r="C8338" t="s">
        <v>534</v>
      </c>
      <c r="D8338" t="s">
        <v>472</v>
      </c>
      <c r="E8338" t="s">
        <v>332</v>
      </c>
      <c r="F8338" t="s">
        <v>187</v>
      </c>
      <c r="G8338" t="s">
        <v>243</v>
      </c>
      <c r="H8338" t="s">
        <v>244</v>
      </c>
      <c r="I8338" t="s">
        <v>245</v>
      </c>
      <c r="J8338" t="s">
        <v>246</v>
      </c>
      <c r="K8338" t="s">
        <v>191</v>
      </c>
      <c r="N8338" t="s">
        <v>206</v>
      </c>
      <c r="O8338" t="s">
        <v>194</v>
      </c>
      <c r="P8338">
        <v>2030</v>
      </c>
      <c r="Q8338">
        <v>0.4</v>
      </c>
    </row>
    <row r="8339" spans="1:17" x14ac:dyDescent="0.25">
      <c r="A8339" t="s">
        <v>540</v>
      </c>
      <c r="B8339" t="s">
        <v>541</v>
      </c>
      <c r="C8339" t="s">
        <v>534</v>
      </c>
      <c r="D8339" t="s">
        <v>472</v>
      </c>
      <c r="E8339" t="s">
        <v>332</v>
      </c>
      <c r="F8339" t="s">
        <v>187</v>
      </c>
      <c r="G8339" t="s">
        <v>243</v>
      </c>
      <c r="H8339" t="s">
        <v>244</v>
      </c>
      <c r="I8339" t="s">
        <v>245</v>
      </c>
      <c r="J8339" t="s">
        <v>246</v>
      </c>
      <c r="K8339" t="s">
        <v>191</v>
      </c>
      <c r="N8339" t="s">
        <v>206</v>
      </c>
      <c r="O8339" t="s">
        <v>194</v>
      </c>
      <c r="P8339">
        <v>2050</v>
      </c>
      <c r="Q8339">
        <v>0.4</v>
      </c>
    </row>
    <row r="8340" spans="1:17" x14ac:dyDescent="0.25">
      <c r="A8340" t="s">
        <v>540</v>
      </c>
      <c r="B8340" t="s">
        <v>541</v>
      </c>
      <c r="C8340" t="s">
        <v>534</v>
      </c>
      <c r="D8340" t="s">
        <v>472</v>
      </c>
      <c r="E8340" t="s">
        <v>332</v>
      </c>
      <c r="F8340" t="s">
        <v>187</v>
      </c>
      <c r="G8340" t="s">
        <v>243</v>
      </c>
      <c r="H8340" t="s">
        <v>244</v>
      </c>
      <c r="I8340" t="s">
        <v>245</v>
      </c>
      <c r="J8340" t="s">
        <v>246</v>
      </c>
      <c r="K8340" t="s">
        <v>191</v>
      </c>
      <c r="N8340" t="s">
        <v>206</v>
      </c>
      <c r="O8340" t="s">
        <v>264</v>
      </c>
      <c r="P8340">
        <v>2050</v>
      </c>
      <c r="Q8340">
        <v>0.4</v>
      </c>
    </row>
    <row r="8341" spans="1:17" x14ac:dyDescent="0.25">
      <c r="A8341" t="s">
        <v>540</v>
      </c>
      <c r="B8341" t="s">
        <v>541</v>
      </c>
      <c r="C8341" t="s">
        <v>534</v>
      </c>
      <c r="D8341" t="s">
        <v>472</v>
      </c>
      <c r="E8341" t="s">
        <v>332</v>
      </c>
      <c r="F8341" t="s">
        <v>187</v>
      </c>
      <c r="G8341" t="s">
        <v>243</v>
      </c>
      <c r="H8341" t="s">
        <v>244</v>
      </c>
      <c r="I8341" t="s">
        <v>245</v>
      </c>
      <c r="J8341" t="s">
        <v>246</v>
      </c>
      <c r="K8341" t="s">
        <v>191</v>
      </c>
      <c r="N8341" t="s">
        <v>206</v>
      </c>
      <c r="O8341" t="s">
        <v>265</v>
      </c>
      <c r="P8341">
        <v>2050</v>
      </c>
      <c r="Q8341">
        <v>0.4</v>
      </c>
    </row>
    <row r="8342" spans="1:17" x14ac:dyDescent="0.25">
      <c r="A8342" t="s">
        <v>540</v>
      </c>
      <c r="B8342" t="s">
        <v>541</v>
      </c>
      <c r="C8342" t="s">
        <v>534</v>
      </c>
      <c r="D8342" t="s">
        <v>472</v>
      </c>
      <c r="E8342" t="s">
        <v>332</v>
      </c>
      <c r="F8342" t="s">
        <v>187</v>
      </c>
      <c r="G8342" t="s">
        <v>243</v>
      </c>
      <c r="H8342" t="s">
        <v>248</v>
      </c>
      <c r="I8342" t="s">
        <v>249</v>
      </c>
      <c r="J8342" t="s">
        <v>250</v>
      </c>
      <c r="K8342" t="s">
        <v>191</v>
      </c>
      <c r="O8342" t="s">
        <v>194</v>
      </c>
      <c r="P8342">
        <v>2015</v>
      </c>
    </row>
    <row r="8343" spans="1:17" x14ac:dyDescent="0.25">
      <c r="A8343" t="s">
        <v>540</v>
      </c>
      <c r="B8343" t="s">
        <v>541</v>
      </c>
      <c r="C8343" t="s">
        <v>534</v>
      </c>
      <c r="D8343" t="s">
        <v>472</v>
      </c>
      <c r="E8343" t="s">
        <v>332</v>
      </c>
      <c r="F8343" t="s">
        <v>187</v>
      </c>
      <c r="G8343" t="s">
        <v>243</v>
      </c>
      <c r="H8343" t="s">
        <v>248</v>
      </c>
      <c r="I8343" t="s">
        <v>249</v>
      </c>
      <c r="J8343" t="s">
        <v>250</v>
      </c>
      <c r="K8343" t="s">
        <v>191</v>
      </c>
      <c r="O8343" t="s">
        <v>194</v>
      </c>
      <c r="P8343">
        <v>2020</v>
      </c>
    </row>
    <row r="8344" spans="1:17" x14ac:dyDescent="0.25">
      <c r="A8344" t="s">
        <v>540</v>
      </c>
      <c r="B8344" t="s">
        <v>541</v>
      </c>
      <c r="C8344" t="s">
        <v>534</v>
      </c>
      <c r="D8344" t="s">
        <v>472</v>
      </c>
      <c r="E8344" t="s">
        <v>332</v>
      </c>
      <c r="F8344" t="s">
        <v>187</v>
      </c>
      <c r="G8344" t="s">
        <v>243</v>
      </c>
      <c r="H8344" t="s">
        <v>248</v>
      </c>
      <c r="I8344" t="s">
        <v>249</v>
      </c>
      <c r="J8344" t="s">
        <v>250</v>
      </c>
      <c r="K8344" t="s">
        <v>191</v>
      </c>
      <c r="O8344" t="s">
        <v>264</v>
      </c>
      <c r="P8344">
        <v>2020</v>
      </c>
    </row>
    <row r="8345" spans="1:17" x14ac:dyDescent="0.25">
      <c r="A8345" t="s">
        <v>540</v>
      </c>
      <c r="B8345" t="s">
        <v>541</v>
      </c>
      <c r="C8345" t="s">
        <v>534</v>
      </c>
      <c r="D8345" t="s">
        <v>472</v>
      </c>
      <c r="E8345" t="s">
        <v>332</v>
      </c>
      <c r="F8345" t="s">
        <v>187</v>
      </c>
      <c r="G8345" t="s">
        <v>243</v>
      </c>
      <c r="H8345" t="s">
        <v>248</v>
      </c>
      <c r="I8345" t="s">
        <v>249</v>
      </c>
      <c r="J8345" t="s">
        <v>250</v>
      </c>
      <c r="K8345" t="s">
        <v>191</v>
      </c>
      <c r="O8345" t="s">
        <v>265</v>
      </c>
      <c r="P8345">
        <v>2020</v>
      </c>
    </row>
    <row r="8346" spans="1:17" x14ac:dyDescent="0.25">
      <c r="A8346" t="s">
        <v>540</v>
      </c>
      <c r="B8346" t="s">
        <v>541</v>
      </c>
      <c r="C8346" t="s">
        <v>534</v>
      </c>
      <c r="D8346" t="s">
        <v>472</v>
      </c>
      <c r="E8346" t="s">
        <v>332</v>
      </c>
      <c r="F8346" t="s">
        <v>187</v>
      </c>
      <c r="G8346" t="s">
        <v>243</v>
      </c>
      <c r="H8346" t="s">
        <v>248</v>
      </c>
      <c r="I8346" t="s">
        <v>249</v>
      </c>
      <c r="J8346" t="s">
        <v>250</v>
      </c>
      <c r="K8346" t="s">
        <v>191</v>
      </c>
      <c r="O8346" t="s">
        <v>194</v>
      </c>
      <c r="P8346">
        <v>2030</v>
      </c>
    </row>
    <row r="8347" spans="1:17" x14ac:dyDescent="0.25">
      <c r="A8347" t="s">
        <v>540</v>
      </c>
      <c r="B8347" t="s">
        <v>541</v>
      </c>
      <c r="C8347" t="s">
        <v>534</v>
      </c>
      <c r="D8347" t="s">
        <v>472</v>
      </c>
      <c r="E8347" t="s">
        <v>332</v>
      </c>
      <c r="F8347" t="s">
        <v>187</v>
      </c>
      <c r="G8347" t="s">
        <v>243</v>
      </c>
      <c r="H8347" t="s">
        <v>248</v>
      </c>
      <c r="I8347" t="s">
        <v>249</v>
      </c>
      <c r="J8347" t="s">
        <v>250</v>
      </c>
      <c r="K8347" t="s">
        <v>191</v>
      </c>
      <c r="O8347" t="s">
        <v>194</v>
      </c>
      <c r="P8347">
        <v>2050</v>
      </c>
    </row>
    <row r="8348" spans="1:17" x14ac:dyDescent="0.25">
      <c r="A8348" t="s">
        <v>540</v>
      </c>
      <c r="B8348" t="s">
        <v>541</v>
      </c>
      <c r="C8348" t="s">
        <v>534</v>
      </c>
      <c r="D8348" t="s">
        <v>472</v>
      </c>
      <c r="E8348" t="s">
        <v>332</v>
      </c>
      <c r="F8348" t="s">
        <v>187</v>
      </c>
      <c r="G8348" t="s">
        <v>243</v>
      </c>
      <c r="H8348" t="s">
        <v>248</v>
      </c>
      <c r="I8348" t="s">
        <v>249</v>
      </c>
      <c r="J8348" t="s">
        <v>250</v>
      </c>
      <c r="K8348" t="s">
        <v>191</v>
      </c>
      <c r="O8348" t="s">
        <v>264</v>
      </c>
      <c r="P8348">
        <v>2050</v>
      </c>
    </row>
    <row r="8349" spans="1:17" x14ac:dyDescent="0.25">
      <c r="A8349" t="s">
        <v>540</v>
      </c>
      <c r="B8349" t="s">
        <v>541</v>
      </c>
      <c r="C8349" t="s">
        <v>534</v>
      </c>
      <c r="D8349" t="s">
        <v>472</v>
      </c>
      <c r="E8349" t="s">
        <v>332</v>
      </c>
      <c r="F8349" t="s">
        <v>187</v>
      </c>
      <c r="G8349" t="s">
        <v>243</v>
      </c>
      <c r="H8349" t="s">
        <v>248</v>
      </c>
      <c r="I8349" t="s">
        <v>249</v>
      </c>
      <c r="J8349" t="s">
        <v>250</v>
      </c>
      <c r="K8349" t="s">
        <v>191</v>
      </c>
      <c r="O8349" t="s">
        <v>265</v>
      </c>
      <c r="P8349">
        <v>2050</v>
      </c>
    </row>
    <row r="8350" spans="1:17" x14ac:dyDescent="0.25">
      <c r="A8350" t="s">
        <v>540</v>
      </c>
      <c r="B8350" t="s">
        <v>541</v>
      </c>
      <c r="C8350" t="s">
        <v>534</v>
      </c>
      <c r="D8350" t="s">
        <v>472</v>
      </c>
      <c r="E8350" t="s">
        <v>332</v>
      </c>
      <c r="F8350" t="s">
        <v>187</v>
      </c>
      <c r="G8350" t="s">
        <v>243</v>
      </c>
      <c r="H8350" t="s">
        <v>253</v>
      </c>
      <c r="I8350" t="s">
        <v>254</v>
      </c>
      <c r="J8350" t="s">
        <v>255</v>
      </c>
      <c r="K8350" t="s">
        <v>191</v>
      </c>
      <c r="M8350" t="s">
        <v>192</v>
      </c>
      <c r="N8350" t="s">
        <v>206</v>
      </c>
      <c r="O8350" t="s">
        <v>194</v>
      </c>
      <c r="P8350">
        <v>2015</v>
      </c>
      <c r="Q8350">
        <v>0.1</v>
      </c>
    </row>
    <row r="8351" spans="1:17" x14ac:dyDescent="0.25">
      <c r="A8351" t="s">
        <v>540</v>
      </c>
      <c r="B8351" t="s">
        <v>541</v>
      </c>
      <c r="C8351" t="s">
        <v>534</v>
      </c>
      <c r="D8351" t="s">
        <v>472</v>
      </c>
      <c r="E8351" t="s">
        <v>332</v>
      </c>
      <c r="F8351" t="s">
        <v>187</v>
      </c>
      <c r="G8351" t="s">
        <v>243</v>
      </c>
      <c r="H8351" t="s">
        <v>253</v>
      </c>
      <c r="I8351" t="s">
        <v>254</v>
      </c>
      <c r="J8351" t="s">
        <v>255</v>
      </c>
      <c r="K8351" t="s">
        <v>191</v>
      </c>
      <c r="M8351" t="s">
        <v>192</v>
      </c>
      <c r="N8351" t="s">
        <v>206</v>
      </c>
      <c r="O8351" t="s">
        <v>194</v>
      </c>
      <c r="P8351">
        <v>2020</v>
      </c>
      <c r="Q8351">
        <v>0.1</v>
      </c>
    </row>
    <row r="8352" spans="1:17" x14ac:dyDescent="0.25">
      <c r="A8352" t="s">
        <v>540</v>
      </c>
      <c r="B8352" t="s">
        <v>541</v>
      </c>
      <c r="C8352" t="s">
        <v>534</v>
      </c>
      <c r="D8352" t="s">
        <v>472</v>
      </c>
      <c r="E8352" t="s">
        <v>332</v>
      </c>
      <c r="F8352" t="s">
        <v>187</v>
      </c>
      <c r="G8352" t="s">
        <v>243</v>
      </c>
      <c r="H8352" t="s">
        <v>253</v>
      </c>
      <c r="I8352" t="s">
        <v>254</v>
      </c>
      <c r="J8352" t="s">
        <v>255</v>
      </c>
      <c r="K8352" t="s">
        <v>191</v>
      </c>
      <c r="M8352" t="s">
        <v>192</v>
      </c>
      <c r="N8352" t="s">
        <v>206</v>
      </c>
      <c r="O8352" t="s">
        <v>264</v>
      </c>
      <c r="P8352">
        <v>2020</v>
      </c>
      <c r="Q8352">
        <v>0.1</v>
      </c>
    </row>
    <row r="8353" spans="1:17" x14ac:dyDescent="0.25">
      <c r="A8353" t="s">
        <v>540</v>
      </c>
      <c r="B8353" t="s">
        <v>541</v>
      </c>
      <c r="C8353" t="s">
        <v>534</v>
      </c>
      <c r="D8353" t="s">
        <v>472</v>
      </c>
      <c r="E8353" t="s">
        <v>332</v>
      </c>
      <c r="F8353" t="s">
        <v>187</v>
      </c>
      <c r="G8353" t="s">
        <v>243</v>
      </c>
      <c r="H8353" t="s">
        <v>253</v>
      </c>
      <c r="I8353" t="s">
        <v>254</v>
      </c>
      <c r="J8353" t="s">
        <v>255</v>
      </c>
      <c r="K8353" t="s">
        <v>191</v>
      </c>
      <c r="M8353" t="s">
        <v>192</v>
      </c>
      <c r="N8353" t="s">
        <v>206</v>
      </c>
      <c r="O8353" t="s">
        <v>265</v>
      </c>
      <c r="P8353">
        <v>2020</v>
      </c>
      <c r="Q8353">
        <v>0.1</v>
      </c>
    </row>
    <row r="8354" spans="1:17" x14ac:dyDescent="0.25">
      <c r="A8354" t="s">
        <v>540</v>
      </c>
      <c r="B8354" t="s">
        <v>541</v>
      </c>
      <c r="C8354" t="s">
        <v>534</v>
      </c>
      <c r="D8354" t="s">
        <v>472</v>
      </c>
      <c r="E8354" t="s">
        <v>332</v>
      </c>
      <c r="F8354" t="s">
        <v>187</v>
      </c>
      <c r="G8354" t="s">
        <v>243</v>
      </c>
      <c r="H8354" t="s">
        <v>253</v>
      </c>
      <c r="I8354" t="s">
        <v>254</v>
      </c>
      <c r="J8354" t="s">
        <v>255</v>
      </c>
      <c r="K8354" t="s">
        <v>191</v>
      </c>
      <c r="M8354" t="s">
        <v>192</v>
      </c>
      <c r="N8354" t="s">
        <v>206</v>
      </c>
      <c r="O8354" t="s">
        <v>194</v>
      </c>
      <c r="P8354">
        <v>2030</v>
      </c>
      <c r="Q8354">
        <v>0.1</v>
      </c>
    </row>
    <row r="8355" spans="1:17" x14ac:dyDescent="0.25">
      <c r="A8355" t="s">
        <v>540</v>
      </c>
      <c r="B8355" t="s">
        <v>541</v>
      </c>
      <c r="C8355" t="s">
        <v>534</v>
      </c>
      <c r="D8355" t="s">
        <v>472</v>
      </c>
      <c r="E8355" t="s">
        <v>332</v>
      </c>
      <c r="F8355" t="s">
        <v>187</v>
      </c>
      <c r="G8355" t="s">
        <v>243</v>
      </c>
      <c r="H8355" t="s">
        <v>253</v>
      </c>
      <c r="I8355" t="s">
        <v>254</v>
      </c>
      <c r="J8355" t="s">
        <v>255</v>
      </c>
      <c r="K8355" t="s">
        <v>191</v>
      </c>
      <c r="M8355" t="s">
        <v>192</v>
      </c>
      <c r="N8355" t="s">
        <v>206</v>
      </c>
      <c r="O8355" t="s">
        <v>194</v>
      </c>
      <c r="P8355">
        <v>2050</v>
      </c>
      <c r="Q8355">
        <v>0.1</v>
      </c>
    </row>
    <row r="8356" spans="1:17" x14ac:dyDescent="0.25">
      <c r="A8356" t="s">
        <v>540</v>
      </c>
      <c r="B8356" t="s">
        <v>541</v>
      </c>
      <c r="C8356" t="s">
        <v>534</v>
      </c>
      <c r="D8356" t="s">
        <v>472</v>
      </c>
      <c r="E8356" t="s">
        <v>332</v>
      </c>
      <c r="F8356" t="s">
        <v>187</v>
      </c>
      <c r="G8356" t="s">
        <v>243</v>
      </c>
      <c r="H8356" t="s">
        <v>253</v>
      </c>
      <c r="I8356" t="s">
        <v>254</v>
      </c>
      <c r="J8356" t="s">
        <v>255</v>
      </c>
      <c r="K8356" t="s">
        <v>191</v>
      </c>
      <c r="M8356" t="s">
        <v>192</v>
      </c>
      <c r="N8356" t="s">
        <v>206</v>
      </c>
      <c r="O8356" t="s">
        <v>264</v>
      </c>
      <c r="P8356">
        <v>2050</v>
      </c>
      <c r="Q8356">
        <v>0.1</v>
      </c>
    </row>
    <row r="8357" spans="1:17" x14ac:dyDescent="0.25">
      <c r="A8357" t="s">
        <v>540</v>
      </c>
      <c r="B8357" t="s">
        <v>541</v>
      </c>
      <c r="C8357" t="s">
        <v>534</v>
      </c>
      <c r="D8357" t="s">
        <v>472</v>
      </c>
      <c r="E8357" t="s">
        <v>332</v>
      </c>
      <c r="F8357" t="s">
        <v>187</v>
      </c>
      <c r="G8357" t="s">
        <v>243</v>
      </c>
      <c r="H8357" t="s">
        <v>253</v>
      </c>
      <c r="I8357" t="s">
        <v>254</v>
      </c>
      <c r="J8357" t="s">
        <v>255</v>
      </c>
      <c r="K8357" t="s">
        <v>191</v>
      </c>
      <c r="M8357" t="s">
        <v>192</v>
      </c>
      <c r="N8357" t="s">
        <v>206</v>
      </c>
      <c r="O8357" t="s">
        <v>265</v>
      </c>
      <c r="P8357">
        <v>2050</v>
      </c>
      <c r="Q8357">
        <v>0.1</v>
      </c>
    </row>
    <row r="8358" spans="1:17" x14ac:dyDescent="0.25">
      <c r="A8358" t="s">
        <v>540</v>
      </c>
      <c r="B8358" t="s">
        <v>541</v>
      </c>
      <c r="C8358" t="s">
        <v>534</v>
      </c>
      <c r="D8358" t="s">
        <v>472</v>
      </c>
      <c r="E8358" t="s">
        <v>332</v>
      </c>
      <c r="F8358" t="s">
        <v>187</v>
      </c>
      <c r="G8358" t="s">
        <v>243</v>
      </c>
      <c r="H8358" t="s">
        <v>357</v>
      </c>
      <c r="I8358" t="s">
        <v>306</v>
      </c>
      <c r="K8358" t="s">
        <v>78</v>
      </c>
      <c r="M8358" t="s">
        <v>392</v>
      </c>
      <c r="N8358" t="s">
        <v>206</v>
      </c>
      <c r="O8358" t="s">
        <v>194</v>
      </c>
      <c r="P8358">
        <v>2015</v>
      </c>
      <c r="Q8358">
        <v>2</v>
      </c>
    </row>
    <row r="8359" spans="1:17" x14ac:dyDescent="0.25">
      <c r="A8359" t="s">
        <v>540</v>
      </c>
      <c r="B8359" t="s">
        <v>541</v>
      </c>
      <c r="C8359" t="s">
        <v>534</v>
      </c>
      <c r="D8359" t="s">
        <v>472</v>
      </c>
      <c r="E8359" t="s">
        <v>332</v>
      </c>
      <c r="F8359" t="s">
        <v>187</v>
      </c>
      <c r="G8359" t="s">
        <v>243</v>
      </c>
      <c r="H8359" t="s">
        <v>357</v>
      </c>
      <c r="I8359" t="s">
        <v>306</v>
      </c>
      <c r="K8359" t="s">
        <v>78</v>
      </c>
      <c r="M8359" t="s">
        <v>392</v>
      </c>
      <c r="N8359" t="s">
        <v>206</v>
      </c>
      <c r="O8359" t="s">
        <v>194</v>
      </c>
      <c r="P8359">
        <v>2020</v>
      </c>
      <c r="Q8359">
        <v>2</v>
      </c>
    </row>
    <row r="8360" spans="1:17" x14ac:dyDescent="0.25">
      <c r="A8360" t="s">
        <v>540</v>
      </c>
      <c r="B8360" t="s">
        <v>541</v>
      </c>
      <c r="C8360" t="s">
        <v>534</v>
      </c>
      <c r="D8360" t="s">
        <v>472</v>
      </c>
      <c r="E8360" t="s">
        <v>332</v>
      </c>
      <c r="F8360" t="s">
        <v>187</v>
      </c>
      <c r="G8360" t="s">
        <v>243</v>
      </c>
      <c r="H8360" t="s">
        <v>357</v>
      </c>
      <c r="I8360" t="s">
        <v>306</v>
      </c>
      <c r="K8360" t="s">
        <v>78</v>
      </c>
      <c r="M8360" t="s">
        <v>392</v>
      </c>
      <c r="N8360" t="s">
        <v>206</v>
      </c>
      <c r="O8360" t="s">
        <v>264</v>
      </c>
      <c r="P8360">
        <v>2020</v>
      </c>
      <c r="Q8360">
        <v>2</v>
      </c>
    </row>
    <row r="8361" spans="1:17" x14ac:dyDescent="0.25">
      <c r="A8361" t="s">
        <v>540</v>
      </c>
      <c r="B8361" t="s">
        <v>541</v>
      </c>
      <c r="C8361" t="s">
        <v>534</v>
      </c>
      <c r="D8361" t="s">
        <v>472</v>
      </c>
      <c r="E8361" t="s">
        <v>332</v>
      </c>
      <c r="F8361" t="s">
        <v>187</v>
      </c>
      <c r="G8361" t="s">
        <v>243</v>
      </c>
      <c r="H8361" t="s">
        <v>357</v>
      </c>
      <c r="I8361" t="s">
        <v>306</v>
      </c>
      <c r="K8361" t="s">
        <v>78</v>
      </c>
      <c r="M8361" t="s">
        <v>392</v>
      </c>
      <c r="N8361" t="s">
        <v>206</v>
      </c>
      <c r="O8361" t="s">
        <v>265</v>
      </c>
      <c r="P8361">
        <v>2020</v>
      </c>
      <c r="Q8361">
        <v>2</v>
      </c>
    </row>
    <row r="8362" spans="1:17" x14ac:dyDescent="0.25">
      <c r="A8362" t="s">
        <v>540</v>
      </c>
      <c r="B8362" t="s">
        <v>541</v>
      </c>
      <c r="C8362" t="s">
        <v>534</v>
      </c>
      <c r="D8362" t="s">
        <v>472</v>
      </c>
      <c r="E8362" t="s">
        <v>332</v>
      </c>
      <c r="F8362" t="s">
        <v>187</v>
      </c>
      <c r="G8362" t="s">
        <v>243</v>
      </c>
      <c r="H8362" t="s">
        <v>357</v>
      </c>
      <c r="I8362" t="s">
        <v>306</v>
      </c>
      <c r="K8362" t="s">
        <v>78</v>
      </c>
      <c r="M8362" t="s">
        <v>392</v>
      </c>
      <c r="N8362" t="s">
        <v>206</v>
      </c>
      <c r="O8362" t="s">
        <v>194</v>
      </c>
      <c r="P8362">
        <v>2030</v>
      </c>
      <c r="Q8362">
        <v>2</v>
      </c>
    </row>
    <row r="8363" spans="1:17" x14ac:dyDescent="0.25">
      <c r="A8363" t="s">
        <v>540</v>
      </c>
      <c r="B8363" t="s">
        <v>541</v>
      </c>
      <c r="C8363" t="s">
        <v>534</v>
      </c>
      <c r="D8363" t="s">
        <v>472</v>
      </c>
      <c r="E8363" t="s">
        <v>332</v>
      </c>
      <c r="F8363" t="s">
        <v>187</v>
      </c>
      <c r="G8363" t="s">
        <v>243</v>
      </c>
      <c r="H8363" t="s">
        <v>357</v>
      </c>
      <c r="I8363" t="s">
        <v>306</v>
      </c>
      <c r="K8363" t="s">
        <v>78</v>
      </c>
      <c r="M8363" t="s">
        <v>392</v>
      </c>
      <c r="N8363" t="s">
        <v>206</v>
      </c>
      <c r="O8363" t="s">
        <v>194</v>
      </c>
      <c r="P8363">
        <v>2050</v>
      </c>
      <c r="Q8363">
        <v>2</v>
      </c>
    </row>
    <row r="8364" spans="1:17" x14ac:dyDescent="0.25">
      <c r="A8364" t="s">
        <v>540</v>
      </c>
      <c r="B8364" t="s">
        <v>541</v>
      </c>
      <c r="C8364" t="s">
        <v>534</v>
      </c>
      <c r="D8364" t="s">
        <v>472</v>
      </c>
      <c r="E8364" t="s">
        <v>332</v>
      </c>
      <c r="F8364" t="s">
        <v>187</v>
      </c>
      <c r="G8364" t="s">
        <v>243</v>
      </c>
      <c r="H8364" t="s">
        <v>357</v>
      </c>
      <c r="I8364" t="s">
        <v>306</v>
      </c>
      <c r="K8364" t="s">
        <v>78</v>
      </c>
      <c r="M8364" t="s">
        <v>392</v>
      </c>
      <c r="N8364" t="s">
        <v>206</v>
      </c>
      <c r="O8364" t="s">
        <v>264</v>
      </c>
      <c r="P8364">
        <v>2050</v>
      </c>
      <c r="Q8364">
        <v>2</v>
      </c>
    </row>
    <row r="8365" spans="1:17" x14ac:dyDescent="0.25">
      <c r="A8365" t="s">
        <v>540</v>
      </c>
      <c r="B8365" t="s">
        <v>541</v>
      </c>
      <c r="C8365" t="s">
        <v>534</v>
      </c>
      <c r="D8365" t="s">
        <v>472</v>
      </c>
      <c r="E8365" t="s">
        <v>332</v>
      </c>
      <c r="F8365" t="s">
        <v>187</v>
      </c>
      <c r="G8365" t="s">
        <v>243</v>
      </c>
      <c r="H8365" t="s">
        <v>357</v>
      </c>
      <c r="I8365" t="s">
        <v>306</v>
      </c>
      <c r="K8365" t="s">
        <v>78</v>
      </c>
      <c r="M8365" t="s">
        <v>392</v>
      </c>
      <c r="N8365" t="s">
        <v>206</v>
      </c>
      <c r="O8365" t="s">
        <v>265</v>
      </c>
      <c r="P8365">
        <v>2050</v>
      </c>
      <c r="Q8365">
        <v>2</v>
      </c>
    </row>
    <row r="8366" spans="1:17" x14ac:dyDescent="0.25">
      <c r="A8366" t="s">
        <v>540</v>
      </c>
      <c r="B8366" t="s">
        <v>541</v>
      </c>
      <c r="C8366" t="s">
        <v>534</v>
      </c>
      <c r="D8366" t="s">
        <v>472</v>
      </c>
      <c r="E8366" t="s">
        <v>332</v>
      </c>
      <c r="F8366" t="s">
        <v>187</v>
      </c>
      <c r="G8366" t="s">
        <v>188</v>
      </c>
      <c r="H8366" t="s">
        <v>429</v>
      </c>
      <c r="I8366" t="s">
        <v>240</v>
      </c>
      <c r="J8366" t="s">
        <v>288</v>
      </c>
      <c r="K8366" t="s">
        <v>430</v>
      </c>
      <c r="L8366" t="s">
        <v>237</v>
      </c>
      <c r="M8366" t="s">
        <v>379</v>
      </c>
      <c r="O8366" t="s">
        <v>194</v>
      </c>
      <c r="P8366">
        <v>2015</v>
      </c>
      <c r="Q8366">
        <v>0.42444444399999998</v>
      </c>
    </row>
    <row r="8367" spans="1:17" x14ac:dyDescent="0.25">
      <c r="A8367" t="s">
        <v>540</v>
      </c>
      <c r="B8367" t="s">
        <v>541</v>
      </c>
      <c r="C8367" t="s">
        <v>534</v>
      </c>
      <c r="D8367" t="s">
        <v>472</v>
      </c>
      <c r="E8367" t="s">
        <v>332</v>
      </c>
      <c r="F8367" t="s">
        <v>187</v>
      </c>
      <c r="G8367" t="s">
        <v>188</v>
      </c>
      <c r="H8367" t="s">
        <v>429</v>
      </c>
      <c r="I8367" t="s">
        <v>240</v>
      </c>
      <c r="J8367" t="s">
        <v>288</v>
      </c>
      <c r="K8367" t="s">
        <v>430</v>
      </c>
      <c r="L8367" t="s">
        <v>237</v>
      </c>
      <c r="M8367" t="s">
        <v>379</v>
      </c>
      <c r="O8367" t="s">
        <v>194</v>
      </c>
      <c r="P8367">
        <v>2020</v>
      </c>
      <c r="Q8367">
        <v>0.41393891500000002</v>
      </c>
    </row>
    <row r="8368" spans="1:17" x14ac:dyDescent="0.25">
      <c r="A8368" t="s">
        <v>540</v>
      </c>
      <c r="B8368" t="s">
        <v>541</v>
      </c>
      <c r="C8368" t="s">
        <v>534</v>
      </c>
      <c r="D8368" t="s">
        <v>472</v>
      </c>
      <c r="E8368" t="s">
        <v>332</v>
      </c>
      <c r="F8368" t="s">
        <v>187</v>
      </c>
      <c r="G8368" t="s">
        <v>188</v>
      </c>
      <c r="H8368" t="s">
        <v>429</v>
      </c>
      <c r="I8368" t="s">
        <v>240</v>
      </c>
      <c r="J8368" t="s">
        <v>288</v>
      </c>
      <c r="K8368" t="s">
        <v>430</v>
      </c>
      <c r="L8368" t="s">
        <v>237</v>
      </c>
      <c r="M8368" t="s">
        <v>379</v>
      </c>
      <c r="O8368" t="s">
        <v>264</v>
      </c>
      <c r="P8368">
        <v>2020</v>
      </c>
      <c r="Q8368">
        <v>0.36077777799999999</v>
      </c>
    </row>
    <row r="8369" spans="1:17" x14ac:dyDescent="0.25">
      <c r="A8369" t="s">
        <v>540</v>
      </c>
      <c r="B8369" t="s">
        <v>541</v>
      </c>
      <c r="C8369" t="s">
        <v>534</v>
      </c>
      <c r="D8369" t="s">
        <v>472</v>
      </c>
      <c r="E8369" t="s">
        <v>332</v>
      </c>
      <c r="F8369" t="s">
        <v>187</v>
      </c>
      <c r="G8369" t="s">
        <v>188</v>
      </c>
      <c r="H8369" t="s">
        <v>429</v>
      </c>
      <c r="I8369" t="s">
        <v>240</v>
      </c>
      <c r="J8369" t="s">
        <v>288</v>
      </c>
      <c r="K8369" t="s">
        <v>430</v>
      </c>
      <c r="L8369" t="s">
        <v>237</v>
      </c>
      <c r="M8369" t="s">
        <v>379</v>
      </c>
      <c r="O8369" t="s">
        <v>265</v>
      </c>
      <c r="P8369">
        <v>2020</v>
      </c>
      <c r="Q8369">
        <v>0.48811111099999999</v>
      </c>
    </row>
    <row r="8370" spans="1:17" x14ac:dyDescent="0.25">
      <c r="A8370" t="s">
        <v>540</v>
      </c>
      <c r="B8370" t="s">
        <v>541</v>
      </c>
      <c r="C8370" t="s">
        <v>534</v>
      </c>
      <c r="D8370" t="s">
        <v>472</v>
      </c>
      <c r="E8370" t="s">
        <v>332</v>
      </c>
      <c r="F8370" t="s">
        <v>187</v>
      </c>
      <c r="G8370" t="s">
        <v>188</v>
      </c>
      <c r="H8370" t="s">
        <v>429</v>
      </c>
      <c r="I8370" t="s">
        <v>240</v>
      </c>
      <c r="J8370" t="s">
        <v>288</v>
      </c>
      <c r="K8370" t="s">
        <v>430</v>
      </c>
      <c r="L8370" t="s">
        <v>237</v>
      </c>
      <c r="M8370" t="s">
        <v>379</v>
      </c>
      <c r="O8370" t="s">
        <v>194</v>
      </c>
      <c r="P8370">
        <v>2030</v>
      </c>
      <c r="Q8370">
        <v>0.39370149599999998</v>
      </c>
    </row>
    <row r="8371" spans="1:17" x14ac:dyDescent="0.25">
      <c r="A8371" t="s">
        <v>540</v>
      </c>
      <c r="B8371" t="s">
        <v>541</v>
      </c>
      <c r="C8371" t="s">
        <v>534</v>
      </c>
      <c r="D8371" t="s">
        <v>472</v>
      </c>
      <c r="E8371" t="s">
        <v>332</v>
      </c>
      <c r="F8371" t="s">
        <v>187</v>
      </c>
      <c r="G8371" t="s">
        <v>188</v>
      </c>
      <c r="H8371" t="s">
        <v>429</v>
      </c>
      <c r="I8371" t="s">
        <v>240</v>
      </c>
      <c r="J8371" t="s">
        <v>288</v>
      </c>
      <c r="K8371" t="s">
        <v>430</v>
      </c>
      <c r="L8371" t="s">
        <v>237</v>
      </c>
      <c r="M8371" t="s">
        <v>379</v>
      </c>
      <c r="O8371" t="s">
        <v>194</v>
      </c>
      <c r="P8371">
        <v>2050</v>
      </c>
      <c r="Q8371">
        <v>0.38980515300000002</v>
      </c>
    </row>
    <row r="8372" spans="1:17" x14ac:dyDescent="0.25">
      <c r="A8372" t="s">
        <v>540</v>
      </c>
      <c r="B8372" t="s">
        <v>541</v>
      </c>
      <c r="C8372" t="s">
        <v>534</v>
      </c>
      <c r="D8372" t="s">
        <v>472</v>
      </c>
      <c r="E8372" t="s">
        <v>332</v>
      </c>
      <c r="F8372" t="s">
        <v>187</v>
      </c>
      <c r="G8372" t="s">
        <v>188</v>
      </c>
      <c r="H8372" t="s">
        <v>429</v>
      </c>
      <c r="I8372" t="s">
        <v>240</v>
      </c>
      <c r="J8372" t="s">
        <v>288</v>
      </c>
      <c r="K8372" t="s">
        <v>430</v>
      </c>
      <c r="L8372" t="s">
        <v>237</v>
      </c>
      <c r="M8372" t="s">
        <v>379</v>
      </c>
      <c r="O8372" t="s">
        <v>264</v>
      </c>
      <c r="P8372">
        <v>2050</v>
      </c>
      <c r="Q8372">
        <v>0.29527612199999997</v>
      </c>
    </row>
    <row r="8373" spans="1:17" x14ac:dyDescent="0.25">
      <c r="A8373" t="s">
        <v>540</v>
      </c>
      <c r="B8373" t="s">
        <v>541</v>
      </c>
      <c r="C8373" t="s">
        <v>534</v>
      </c>
      <c r="D8373" t="s">
        <v>472</v>
      </c>
      <c r="E8373" t="s">
        <v>332</v>
      </c>
      <c r="F8373" t="s">
        <v>187</v>
      </c>
      <c r="G8373" t="s">
        <v>188</v>
      </c>
      <c r="H8373" t="s">
        <v>429</v>
      </c>
      <c r="I8373" t="s">
        <v>240</v>
      </c>
      <c r="J8373" t="s">
        <v>288</v>
      </c>
      <c r="K8373" t="s">
        <v>430</v>
      </c>
      <c r="L8373" t="s">
        <v>237</v>
      </c>
      <c r="M8373" t="s">
        <v>379</v>
      </c>
      <c r="O8373" t="s">
        <v>265</v>
      </c>
      <c r="P8373">
        <v>2050</v>
      </c>
      <c r="Q8373">
        <v>0.525785524</v>
      </c>
    </row>
    <row r="8374" spans="1:17" x14ac:dyDescent="0.25">
      <c r="A8374" t="s">
        <v>540</v>
      </c>
      <c r="B8374" t="s">
        <v>541</v>
      </c>
      <c r="C8374" t="s">
        <v>534</v>
      </c>
      <c r="D8374" t="s">
        <v>472</v>
      </c>
      <c r="E8374" t="s">
        <v>332</v>
      </c>
      <c r="F8374" t="s">
        <v>187</v>
      </c>
      <c r="G8374" t="s">
        <v>188</v>
      </c>
      <c r="H8374" t="s">
        <v>431</v>
      </c>
      <c r="I8374" t="s">
        <v>240</v>
      </c>
      <c r="J8374" t="s">
        <v>290</v>
      </c>
      <c r="K8374" t="s">
        <v>430</v>
      </c>
      <c r="L8374" t="s">
        <v>237</v>
      </c>
      <c r="M8374" t="s">
        <v>379</v>
      </c>
      <c r="O8374" t="s">
        <v>194</v>
      </c>
      <c r="P8374">
        <v>2015</v>
      </c>
      <c r="Q8374">
        <v>0.15622222199999999</v>
      </c>
    </row>
    <row r="8375" spans="1:17" x14ac:dyDescent="0.25">
      <c r="A8375" t="s">
        <v>540</v>
      </c>
      <c r="B8375" t="s">
        <v>541</v>
      </c>
      <c r="C8375" t="s">
        <v>534</v>
      </c>
      <c r="D8375" t="s">
        <v>472</v>
      </c>
      <c r="E8375" t="s">
        <v>332</v>
      </c>
      <c r="F8375" t="s">
        <v>187</v>
      </c>
      <c r="G8375" t="s">
        <v>188</v>
      </c>
      <c r="H8375" t="s">
        <v>431</v>
      </c>
      <c r="I8375" t="s">
        <v>240</v>
      </c>
      <c r="J8375" t="s">
        <v>290</v>
      </c>
      <c r="K8375" t="s">
        <v>430</v>
      </c>
      <c r="L8375" t="s">
        <v>237</v>
      </c>
      <c r="M8375" t="s">
        <v>379</v>
      </c>
      <c r="O8375" t="s">
        <v>194</v>
      </c>
      <c r="P8375">
        <v>2020</v>
      </c>
      <c r="Q8375">
        <v>0.15235552699999999</v>
      </c>
    </row>
    <row r="8376" spans="1:17" x14ac:dyDescent="0.25">
      <c r="A8376" t="s">
        <v>540</v>
      </c>
      <c r="B8376" t="s">
        <v>541</v>
      </c>
      <c r="C8376" t="s">
        <v>534</v>
      </c>
      <c r="D8376" t="s">
        <v>472</v>
      </c>
      <c r="E8376" t="s">
        <v>332</v>
      </c>
      <c r="F8376" t="s">
        <v>187</v>
      </c>
      <c r="G8376" t="s">
        <v>188</v>
      </c>
      <c r="H8376" t="s">
        <v>431</v>
      </c>
      <c r="I8376" t="s">
        <v>240</v>
      </c>
      <c r="J8376" t="s">
        <v>290</v>
      </c>
      <c r="K8376" t="s">
        <v>430</v>
      </c>
      <c r="L8376" t="s">
        <v>237</v>
      </c>
      <c r="M8376" t="s">
        <v>379</v>
      </c>
      <c r="O8376" t="s">
        <v>264</v>
      </c>
      <c r="P8376">
        <v>2020</v>
      </c>
      <c r="Q8376">
        <v>0.13278888899999999</v>
      </c>
    </row>
    <row r="8377" spans="1:17" x14ac:dyDescent="0.25">
      <c r="A8377" t="s">
        <v>540</v>
      </c>
      <c r="B8377" t="s">
        <v>541</v>
      </c>
      <c r="C8377" t="s">
        <v>534</v>
      </c>
      <c r="D8377" t="s">
        <v>472</v>
      </c>
      <c r="E8377" t="s">
        <v>332</v>
      </c>
      <c r="F8377" t="s">
        <v>187</v>
      </c>
      <c r="G8377" t="s">
        <v>188</v>
      </c>
      <c r="H8377" t="s">
        <v>431</v>
      </c>
      <c r="I8377" t="s">
        <v>240</v>
      </c>
      <c r="J8377" t="s">
        <v>290</v>
      </c>
      <c r="K8377" t="s">
        <v>430</v>
      </c>
      <c r="L8377" t="s">
        <v>237</v>
      </c>
      <c r="M8377" t="s">
        <v>379</v>
      </c>
      <c r="O8377" t="s">
        <v>265</v>
      </c>
      <c r="P8377">
        <v>2020</v>
      </c>
      <c r="Q8377">
        <v>0.17965555599999999</v>
      </c>
    </row>
    <row r="8378" spans="1:17" x14ac:dyDescent="0.25">
      <c r="A8378" t="s">
        <v>540</v>
      </c>
      <c r="B8378" t="s">
        <v>541</v>
      </c>
      <c r="C8378" t="s">
        <v>534</v>
      </c>
      <c r="D8378" t="s">
        <v>472</v>
      </c>
      <c r="E8378" t="s">
        <v>332</v>
      </c>
      <c r="F8378" t="s">
        <v>187</v>
      </c>
      <c r="G8378" t="s">
        <v>188</v>
      </c>
      <c r="H8378" t="s">
        <v>431</v>
      </c>
      <c r="I8378" t="s">
        <v>240</v>
      </c>
      <c r="J8378" t="s">
        <v>290</v>
      </c>
      <c r="K8378" t="s">
        <v>430</v>
      </c>
      <c r="L8378" t="s">
        <v>237</v>
      </c>
      <c r="M8378" t="s">
        <v>379</v>
      </c>
      <c r="O8378" t="s">
        <v>194</v>
      </c>
      <c r="P8378">
        <v>2030</v>
      </c>
      <c r="Q8378">
        <v>0.14490688600000001</v>
      </c>
    </row>
    <row r="8379" spans="1:17" x14ac:dyDescent="0.25">
      <c r="A8379" t="s">
        <v>540</v>
      </c>
      <c r="B8379" t="s">
        <v>541</v>
      </c>
      <c r="C8379" t="s">
        <v>534</v>
      </c>
      <c r="D8379" t="s">
        <v>472</v>
      </c>
      <c r="E8379" t="s">
        <v>332</v>
      </c>
      <c r="F8379" t="s">
        <v>187</v>
      </c>
      <c r="G8379" t="s">
        <v>188</v>
      </c>
      <c r="H8379" t="s">
        <v>431</v>
      </c>
      <c r="I8379" t="s">
        <v>240</v>
      </c>
      <c r="J8379" t="s">
        <v>290</v>
      </c>
      <c r="K8379" t="s">
        <v>430</v>
      </c>
      <c r="L8379" t="s">
        <v>237</v>
      </c>
      <c r="M8379" t="s">
        <v>379</v>
      </c>
      <c r="O8379" t="s">
        <v>194</v>
      </c>
      <c r="P8379">
        <v>2050</v>
      </c>
      <c r="Q8379">
        <v>0.13108428699999999</v>
      </c>
    </row>
    <row r="8380" spans="1:17" x14ac:dyDescent="0.25">
      <c r="A8380" t="s">
        <v>540</v>
      </c>
      <c r="B8380" t="s">
        <v>541</v>
      </c>
      <c r="C8380" t="s">
        <v>534</v>
      </c>
      <c r="D8380" t="s">
        <v>472</v>
      </c>
      <c r="E8380" t="s">
        <v>332</v>
      </c>
      <c r="F8380" t="s">
        <v>187</v>
      </c>
      <c r="G8380" t="s">
        <v>188</v>
      </c>
      <c r="H8380" t="s">
        <v>431</v>
      </c>
      <c r="I8380" t="s">
        <v>240</v>
      </c>
      <c r="J8380" t="s">
        <v>290</v>
      </c>
      <c r="K8380" t="s">
        <v>430</v>
      </c>
      <c r="L8380" t="s">
        <v>237</v>
      </c>
      <c r="M8380" t="s">
        <v>379</v>
      </c>
      <c r="O8380" t="s">
        <v>264</v>
      </c>
      <c r="P8380">
        <v>2050</v>
      </c>
      <c r="Q8380">
        <v>0.108680164</v>
      </c>
    </row>
    <row r="8381" spans="1:17" x14ac:dyDescent="0.25">
      <c r="A8381" t="s">
        <v>540</v>
      </c>
      <c r="B8381" t="s">
        <v>541</v>
      </c>
      <c r="C8381" t="s">
        <v>534</v>
      </c>
      <c r="D8381" t="s">
        <v>472</v>
      </c>
      <c r="E8381" t="s">
        <v>332</v>
      </c>
      <c r="F8381" t="s">
        <v>187</v>
      </c>
      <c r="G8381" t="s">
        <v>188</v>
      </c>
      <c r="H8381" t="s">
        <v>431</v>
      </c>
      <c r="I8381" t="s">
        <v>240</v>
      </c>
      <c r="J8381" t="s">
        <v>290</v>
      </c>
      <c r="K8381" t="s">
        <v>430</v>
      </c>
      <c r="L8381" t="s">
        <v>237</v>
      </c>
      <c r="M8381" t="s">
        <v>379</v>
      </c>
      <c r="O8381" t="s">
        <v>265</v>
      </c>
      <c r="P8381">
        <v>2050</v>
      </c>
      <c r="Q8381">
        <v>0.181133607</v>
      </c>
    </row>
    <row r="8382" spans="1:17" x14ac:dyDescent="0.25">
      <c r="A8382" t="s">
        <v>540</v>
      </c>
      <c r="B8382" t="s">
        <v>541</v>
      </c>
      <c r="C8382" t="s">
        <v>534</v>
      </c>
      <c r="D8382" t="s">
        <v>472</v>
      </c>
      <c r="E8382" t="s">
        <v>332</v>
      </c>
      <c r="F8382" t="s">
        <v>187</v>
      </c>
      <c r="G8382" t="s">
        <v>188</v>
      </c>
      <c r="H8382" t="s">
        <v>432</v>
      </c>
      <c r="I8382" t="s">
        <v>433</v>
      </c>
      <c r="J8382" t="s">
        <v>434</v>
      </c>
      <c r="K8382" t="s">
        <v>191</v>
      </c>
      <c r="M8382" t="s">
        <v>251</v>
      </c>
      <c r="N8382" t="s">
        <v>206</v>
      </c>
      <c r="O8382" t="s">
        <v>194</v>
      </c>
      <c r="P8382">
        <v>2015</v>
      </c>
      <c r="Q8382">
        <v>1.943163316E-2</v>
      </c>
    </row>
    <row r="8383" spans="1:17" x14ac:dyDescent="0.25">
      <c r="A8383" t="s">
        <v>540</v>
      </c>
      <c r="B8383" t="s">
        <v>541</v>
      </c>
      <c r="C8383" t="s">
        <v>534</v>
      </c>
      <c r="D8383" t="s">
        <v>472</v>
      </c>
      <c r="E8383" t="s">
        <v>332</v>
      </c>
      <c r="F8383" t="s">
        <v>187</v>
      </c>
      <c r="G8383" t="s">
        <v>188</v>
      </c>
      <c r="H8383" t="s">
        <v>432</v>
      </c>
      <c r="I8383" t="s">
        <v>433</v>
      </c>
      <c r="J8383" t="s">
        <v>434</v>
      </c>
      <c r="K8383" t="s">
        <v>191</v>
      </c>
      <c r="M8383" t="s">
        <v>251</v>
      </c>
      <c r="N8383" t="s">
        <v>206</v>
      </c>
      <c r="O8383" t="s">
        <v>194</v>
      </c>
      <c r="P8383">
        <v>2020</v>
      </c>
      <c r="Q8383">
        <v>1.943163316E-2</v>
      </c>
    </row>
    <row r="8384" spans="1:17" x14ac:dyDescent="0.25">
      <c r="A8384" t="s">
        <v>540</v>
      </c>
      <c r="B8384" t="s">
        <v>541</v>
      </c>
      <c r="C8384" t="s">
        <v>534</v>
      </c>
      <c r="D8384" t="s">
        <v>472</v>
      </c>
      <c r="E8384" t="s">
        <v>332</v>
      </c>
      <c r="F8384" t="s">
        <v>187</v>
      </c>
      <c r="G8384" t="s">
        <v>188</v>
      </c>
      <c r="H8384" t="s">
        <v>432</v>
      </c>
      <c r="I8384" t="s">
        <v>433</v>
      </c>
      <c r="J8384" t="s">
        <v>434</v>
      </c>
      <c r="K8384" t="s">
        <v>191</v>
      </c>
      <c r="M8384" t="s">
        <v>251</v>
      </c>
      <c r="N8384" t="s">
        <v>206</v>
      </c>
      <c r="O8384" t="s">
        <v>264</v>
      </c>
      <c r="P8384">
        <v>2020</v>
      </c>
      <c r="Q8384">
        <v>0.01</v>
      </c>
    </row>
    <row r="8385" spans="1:17" x14ac:dyDescent="0.25">
      <c r="A8385" t="s">
        <v>540</v>
      </c>
      <c r="B8385" t="s">
        <v>541</v>
      </c>
      <c r="C8385" t="s">
        <v>534</v>
      </c>
      <c r="D8385" t="s">
        <v>472</v>
      </c>
      <c r="E8385" t="s">
        <v>332</v>
      </c>
      <c r="F8385" t="s">
        <v>187</v>
      </c>
      <c r="G8385" t="s">
        <v>188</v>
      </c>
      <c r="H8385" t="s">
        <v>432</v>
      </c>
      <c r="I8385" t="s">
        <v>433</v>
      </c>
      <c r="J8385" t="s">
        <v>434</v>
      </c>
      <c r="K8385" t="s">
        <v>191</v>
      </c>
      <c r="M8385" t="s">
        <v>251</v>
      </c>
      <c r="N8385" t="s">
        <v>206</v>
      </c>
      <c r="O8385" t="s">
        <v>265</v>
      </c>
      <c r="P8385">
        <v>2020</v>
      </c>
      <c r="Q8385">
        <v>0.26</v>
      </c>
    </row>
    <row r="8386" spans="1:17" x14ac:dyDescent="0.25">
      <c r="A8386" t="s">
        <v>540</v>
      </c>
      <c r="B8386" t="s">
        <v>541</v>
      </c>
      <c r="C8386" t="s">
        <v>534</v>
      </c>
      <c r="D8386" t="s">
        <v>472</v>
      </c>
      <c r="E8386" t="s">
        <v>332</v>
      </c>
      <c r="F8386" t="s">
        <v>187</v>
      </c>
      <c r="G8386" t="s">
        <v>188</v>
      </c>
      <c r="H8386" t="s">
        <v>432</v>
      </c>
      <c r="I8386" t="s">
        <v>433</v>
      </c>
      <c r="J8386" t="s">
        <v>434</v>
      </c>
      <c r="K8386" t="s">
        <v>191</v>
      </c>
      <c r="M8386" t="s">
        <v>251</v>
      </c>
      <c r="N8386" t="s">
        <v>206</v>
      </c>
      <c r="O8386" t="s">
        <v>194</v>
      </c>
      <c r="P8386">
        <v>2030</v>
      </c>
      <c r="Q8386">
        <v>1.943163316E-2</v>
      </c>
    </row>
    <row r="8387" spans="1:17" x14ac:dyDescent="0.25">
      <c r="A8387" t="s">
        <v>540</v>
      </c>
      <c r="B8387" t="s">
        <v>541</v>
      </c>
      <c r="C8387" t="s">
        <v>534</v>
      </c>
      <c r="D8387" t="s">
        <v>472</v>
      </c>
      <c r="E8387" t="s">
        <v>332</v>
      </c>
      <c r="F8387" t="s">
        <v>187</v>
      </c>
      <c r="G8387" t="s">
        <v>188</v>
      </c>
      <c r="H8387" t="s">
        <v>432</v>
      </c>
      <c r="I8387" t="s">
        <v>433</v>
      </c>
      <c r="J8387" t="s">
        <v>434</v>
      </c>
      <c r="K8387" t="s">
        <v>191</v>
      </c>
      <c r="M8387" t="s">
        <v>251</v>
      </c>
      <c r="N8387" t="s">
        <v>206</v>
      </c>
      <c r="O8387" t="s">
        <v>194</v>
      </c>
      <c r="P8387">
        <v>2050</v>
      </c>
      <c r="Q8387">
        <v>1.9442323479999999E-2</v>
      </c>
    </row>
    <row r="8388" spans="1:17" x14ac:dyDescent="0.25">
      <c r="A8388" t="s">
        <v>540</v>
      </c>
      <c r="B8388" t="s">
        <v>541</v>
      </c>
      <c r="C8388" t="s">
        <v>534</v>
      </c>
      <c r="D8388" t="s">
        <v>472</v>
      </c>
      <c r="E8388" t="s">
        <v>332</v>
      </c>
      <c r="F8388" t="s">
        <v>187</v>
      </c>
      <c r="G8388" t="s">
        <v>188</v>
      </c>
      <c r="H8388" t="s">
        <v>432</v>
      </c>
      <c r="I8388" t="s">
        <v>433</v>
      </c>
      <c r="J8388" t="s">
        <v>434</v>
      </c>
      <c r="K8388" t="s">
        <v>191</v>
      </c>
      <c r="M8388" t="s">
        <v>251</v>
      </c>
      <c r="N8388" t="s">
        <v>206</v>
      </c>
      <c r="O8388" t="s">
        <v>264</v>
      </c>
      <c r="P8388">
        <v>2050</v>
      </c>
      <c r="Q8388">
        <v>0.01</v>
      </c>
    </row>
    <row r="8389" spans="1:17" x14ac:dyDescent="0.25">
      <c r="A8389" t="s">
        <v>540</v>
      </c>
      <c r="B8389" t="s">
        <v>541</v>
      </c>
      <c r="C8389" t="s">
        <v>534</v>
      </c>
      <c r="D8389" t="s">
        <v>472</v>
      </c>
      <c r="E8389" t="s">
        <v>332</v>
      </c>
      <c r="F8389" t="s">
        <v>187</v>
      </c>
      <c r="G8389" t="s">
        <v>188</v>
      </c>
      <c r="H8389" t="s">
        <v>432</v>
      </c>
      <c r="I8389" t="s">
        <v>433</v>
      </c>
      <c r="J8389" t="s">
        <v>434</v>
      </c>
      <c r="K8389" t="s">
        <v>191</v>
      </c>
      <c r="M8389" t="s">
        <v>251</v>
      </c>
      <c r="N8389" t="s">
        <v>206</v>
      </c>
      <c r="O8389" t="s">
        <v>265</v>
      </c>
      <c r="P8389">
        <v>2050</v>
      </c>
      <c r="Q8389">
        <v>0.28000000000000003</v>
      </c>
    </row>
    <row r="8390" spans="1:17" x14ac:dyDescent="0.25">
      <c r="A8390" t="s">
        <v>540</v>
      </c>
      <c r="B8390" t="s">
        <v>541</v>
      </c>
      <c r="C8390" t="s">
        <v>534</v>
      </c>
      <c r="D8390" t="s">
        <v>472</v>
      </c>
      <c r="E8390" t="s">
        <v>332</v>
      </c>
      <c r="F8390" t="s">
        <v>187</v>
      </c>
      <c r="G8390" t="s">
        <v>188</v>
      </c>
      <c r="H8390" t="s">
        <v>436</v>
      </c>
      <c r="I8390" t="s">
        <v>436</v>
      </c>
      <c r="M8390" t="s">
        <v>538</v>
      </c>
      <c r="O8390" t="s">
        <v>194</v>
      </c>
      <c r="P8390">
        <v>2015</v>
      </c>
      <c r="Q8390">
        <v>1</v>
      </c>
    </row>
    <row r="8391" spans="1:17" x14ac:dyDescent="0.25">
      <c r="A8391" t="s">
        <v>540</v>
      </c>
      <c r="B8391" t="s">
        <v>541</v>
      </c>
      <c r="C8391" t="s">
        <v>534</v>
      </c>
      <c r="D8391" t="s">
        <v>472</v>
      </c>
      <c r="E8391" t="s">
        <v>332</v>
      </c>
      <c r="F8391" t="s">
        <v>187</v>
      </c>
      <c r="G8391" t="s">
        <v>188</v>
      </c>
      <c r="H8391" t="s">
        <v>436</v>
      </c>
      <c r="I8391" t="s">
        <v>436</v>
      </c>
      <c r="M8391" t="s">
        <v>538</v>
      </c>
      <c r="O8391" t="s">
        <v>194</v>
      </c>
      <c r="P8391">
        <v>2020</v>
      </c>
      <c r="Q8391">
        <v>1</v>
      </c>
    </row>
    <row r="8392" spans="1:17" x14ac:dyDescent="0.25">
      <c r="A8392" t="s">
        <v>540</v>
      </c>
      <c r="B8392" t="s">
        <v>541</v>
      </c>
      <c r="C8392" t="s">
        <v>534</v>
      </c>
      <c r="D8392" t="s">
        <v>472</v>
      </c>
      <c r="E8392" t="s">
        <v>332</v>
      </c>
      <c r="F8392" t="s">
        <v>187</v>
      </c>
      <c r="G8392" t="s">
        <v>188</v>
      </c>
      <c r="H8392" t="s">
        <v>436</v>
      </c>
      <c r="I8392" t="s">
        <v>436</v>
      </c>
      <c r="M8392" t="s">
        <v>538</v>
      </c>
      <c r="O8392" t="s">
        <v>264</v>
      </c>
      <c r="P8392">
        <v>2020</v>
      </c>
      <c r="Q8392">
        <v>0</v>
      </c>
    </row>
    <row r="8393" spans="1:17" x14ac:dyDescent="0.25">
      <c r="A8393" t="s">
        <v>540</v>
      </c>
      <c r="B8393" t="s">
        <v>541</v>
      </c>
      <c r="C8393" t="s">
        <v>534</v>
      </c>
      <c r="D8393" t="s">
        <v>472</v>
      </c>
      <c r="E8393" t="s">
        <v>332</v>
      </c>
      <c r="F8393" t="s">
        <v>187</v>
      </c>
      <c r="G8393" t="s">
        <v>188</v>
      </c>
      <c r="H8393" t="s">
        <v>436</v>
      </c>
      <c r="I8393" t="s">
        <v>436</v>
      </c>
      <c r="M8393" t="s">
        <v>538</v>
      </c>
      <c r="O8393" t="s">
        <v>265</v>
      </c>
      <c r="P8393">
        <v>2020</v>
      </c>
      <c r="Q8393">
        <v>1</v>
      </c>
    </row>
    <row r="8394" spans="1:17" x14ac:dyDescent="0.25">
      <c r="A8394" t="s">
        <v>540</v>
      </c>
      <c r="B8394" t="s">
        <v>541</v>
      </c>
      <c r="C8394" t="s">
        <v>534</v>
      </c>
      <c r="D8394" t="s">
        <v>472</v>
      </c>
      <c r="E8394" t="s">
        <v>332</v>
      </c>
      <c r="F8394" t="s">
        <v>187</v>
      </c>
      <c r="G8394" t="s">
        <v>188</v>
      </c>
      <c r="H8394" t="s">
        <v>436</v>
      </c>
      <c r="I8394" t="s">
        <v>436</v>
      </c>
      <c r="M8394" t="s">
        <v>538</v>
      </c>
      <c r="O8394" t="s">
        <v>194</v>
      </c>
      <c r="P8394">
        <v>2030</v>
      </c>
      <c r="Q8394">
        <v>1</v>
      </c>
    </row>
    <row r="8395" spans="1:17" x14ac:dyDescent="0.25">
      <c r="A8395" t="s">
        <v>540</v>
      </c>
      <c r="B8395" t="s">
        <v>541</v>
      </c>
      <c r="C8395" t="s">
        <v>534</v>
      </c>
      <c r="D8395" t="s">
        <v>472</v>
      </c>
      <c r="E8395" t="s">
        <v>332</v>
      </c>
      <c r="F8395" t="s">
        <v>187</v>
      </c>
      <c r="G8395" t="s">
        <v>188</v>
      </c>
      <c r="H8395" t="s">
        <v>436</v>
      </c>
      <c r="I8395" t="s">
        <v>436</v>
      </c>
      <c r="M8395" t="s">
        <v>538</v>
      </c>
      <c r="O8395" t="s">
        <v>194</v>
      </c>
      <c r="P8395">
        <v>2050</v>
      </c>
      <c r="Q8395">
        <v>1</v>
      </c>
    </row>
    <row r="8396" spans="1:17" x14ac:dyDescent="0.25">
      <c r="A8396" t="s">
        <v>540</v>
      </c>
      <c r="B8396" t="s">
        <v>541</v>
      </c>
      <c r="C8396" t="s">
        <v>534</v>
      </c>
      <c r="D8396" t="s">
        <v>472</v>
      </c>
      <c r="E8396" t="s">
        <v>332</v>
      </c>
      <c r="F8396" t="s">
        <v>187</v>
      </c>
      <c r="G8396" t="s">
        <v>188</v>
      </c>
      <c r="H8396" t="s">
        <v>436</v>
      </c>
      <c r="I8396" t="s">
        <v>436</v>
      </c>
      <c r="M8396" t="s">
        <v>538</v>
      </c>
      <c r="O8396" t="s">
        <v>264</v>
      </c>
      <c r="P8396">
        <v>2050</v>
      </c>
      <c r="Q8396">
        <v>0</v>
      </c>
    </row>
    <row r="8397" spans="1:17" x14ac:dyDescent="0.25">
      <c r="A8397" t="s">
        <v>540</v>
      </c>
      <c r="B8397" t="s">
        <v>541</v>
      </c>
      <c r="C8397" t="s">
        <v>534</v>
      </c>
      <c r="D8397" t="s">
        <v>472</v>
      </c>
      <c r="E8397" t="s">
        <v>332</v>
      </c>
      <c r="F8397" t="s">
        <v>187</v>
      </c>
      <c r="G8397" t="s">
        <v>188</v>
      </c>
      <c r="H8397" t="s">
        <v>436</v>
      </c>
      <c r="I8397" t="s">
        <v>436</v>
      </c>
      <c r="M8397" t="s">
        <v>538</v>
      </c>
      <c r="O8397" t="s">
        <v>265</v>
      </c>
      <c r="P8397">
        <v>2050</v>
      </c>
      <c r="Q8397">
        <v>1</v>
      </c>
    </row>
    <row r="8398" spans="1:17" x14ac:dyDescent="0.25">
      <c r="A8398" t="s">
        <v>540</v>
      </c>
      <c r="B8398" t="s">
        <v>541</v>
      </c>
      <c r="C8398" t="s">
        <v>534</v>
      </c>
      <c r="D8398" t="s">
        <v>472</v>
      </c>
      <c r="E8398" t="s">
        <v>332</v>
      </c>
      <c r="F8398" t="s">
        <v>187</v>
      </c>
      <c r="G8398" t="s">
        <v>188</v>
      </c>
      <c r="H8398" t="s">
        <v>338</v>
      </c>
      <c r="I8398" t="s">
        <v>234</v>
      </c>
      <c r="J8398" t="s">
        <v>235</v>
      </c>
      <c r="K8398" t="s">
        <v>325</v>
      </c>
      <c r="L8398" t="s">
        <v>237</v>
      </c>
      <c r="O8398" t="s">
        <v>194</v>
      </c>
      <c r="P8398">
        <v>2015</v>
      </c>
      <c r="Q8398">
        <v>49100</v>
      </c>
    </row>
    <row r="8399" spans="1:17" x14ac:dyDescent="0.25">
      <c r="A8399" t="s">
        <v>540</v>
      </c>
      <c r="B8399" t="s">
        <v>541</v>
      </c>
      <c r="C8399" t="s">
        <v>534</v>
      </c>
      <c r="D8399" t="s">
        <v>472</v>
      </c>
      <c r="E8399" t="s">
        <v>332</v>
      </c>
      <c r="F8399" t="s">
        <v>187</v>
      </c>
      <c r="G8399" t="s">
        <v>188</v>
      </c>
      <c r="H8399" t="s">
        <v>338</v>
      </c>
      <c r="I8399" t="s">
        <v>234</v>
      </c>
      <c r="J8399" t="s">
        <v>235</v>
      </c>
      <c r="K8399" t="s">
        <v>325</v>
      </c>
      <c r="L8399" t="s">
        <v>237</v>
      </c>
      <c r="O8399" t="s">
        <v>194</v>
      </c>
      <c r="P8399">
        <v>2020</v>
      </c>
      <c r="Q8399">
        <v>48200</v>
      </c>
    </row>
    <row r="8400" spans="1:17" x14ac:dyDescent="0.25">
      <c r="A8400" t="s">
        <v>540</v>
      </c>
      <c r="B8400" t="s">
        <v>541</v>
      </c>
      <c r="C8400" t="s">
        <v>534</v>
      </c>
      <c r="D8400" t="s">
        <v>472</v>
      </c>
      <c r="E8400" t="s">
        <v>332</v>
      </c>
      <c r="F8400" t="s">
        <v>187</v>
      </c>
      <c r="G8400" t="s">
        <v>188</v>
      </c>
      <c r="H8400" t="s">
        <v>338</v>
      </c>
      <c r="I8400" t="s">
        <v>234</v>
      </c>
      <c r="J8400" t="s">
        <v>235</v>
      </c>
      <c r="K8400" t="s">
        <v>325</v>
      </c>
      <c r="L8400" t="s">
        <v>237</v>
      </c>
      <c r="O8400" t="s">
        <v>264</v>
      </c>
      <c r="P8400">
        <v>2020</v>
      </c>
      <c r="Q8400">
        <v>41100</v>
      </c>
    </row>
    <row r="8401" spans="1:17" x14ac:dyDescent="0.25">
      <c r="A8401" t="s">
        <v>540</v>
      </c>
      <c r="B8401" t="s">
        <v>541</v>
      </c>
      <c r="C8401" t="s">
        <v>534</v>
      </c>
      <c r="D8401" t="s">
        <v>472</v>
      </c>
      <c r="E8401" t="s">
        <v>332</v>
      </c>
      <c r="F8401" t="s">
        <v>187</v>
      </c>
      <c r="G8401" t="s">
        <v>188</v>
      </c>
      <c r="H8401" t="s">
        <v>338</v>
      </c>
      <c r="I8401" t="s">
        <v>234</v>
      </c>
      <c r="J8401" t="s">
        <v>235</v>
      </c>
      <c r="K8401" t="s">
        <v>325</v>
      </c>
      <c r="L8401" t="s">
        <v>237</v>
      </c>
      <c r="O8401" t="s">
        <v>265</v>
      </c>
      <c r="P8401">
        <v>2020</v>
      </c>
      <c r="Q8401">
        <v>55600</v>
      </c>
    </row>
    <row r="8402" spans="1:17" x14ac:dyDescent="0.25">
      <c r="A8402" t="s">
        <v>540</v>
      </c>
      <c r="B8402" t="s">
        <v>541</v>
      </c>
      <c r="C8402" t="s">
        <v>534</v>
      </c>
      <c r="D8402" t="s">
        <v>472</v>
      </c>
      <c r="E8402" t="s">
        <v>332</v>
      </c>
      <c r="F8402" t="s">
        <v>187</v>
      </c>
      <c r="G8402" t="s">
        <v>188</v>
      </c>
      <c r="H8402" t="s">
        <v>338</v>
      </c>
      <c r="I8402" t="s">
        <v>234</v>
      </c>
      <c r="J8402" t="s">
        <v>235</v>
      </c>
      <c r="K8402" t="s">
        <v>325</v>
      </c>
      <c r="L8402" t="s">
        <v>237</v>
      </c>
      <c r="O8402" t="s">
        <v>194</v>
      </c>
      <c r="P8402">
        <v>2030</v>
      </c>
      <c r="Q8402">
        <v>46400</v>
      </c>
    </row>
    <row r="8403" spans="1:17" x14ac:dyDescent="0.25">
      <c r="A8403" t="s">
        <v>540</v>
      </c>
      <c r="B8403" t="s">
        <v>541</v>
      </c>
      <c r="C8403" t="s">
        <v>534</v>
      </c>
      <c r="D8403" t="s">
        <v>472</v>
      </c>
      <c r="E8403" t="s">
        <v>332</v>
      </c>
      <c r="F8403" t="s">
        <v>187</v>
      </c>
      <c r="G8403" t="s">
        <v>188</v>
      </c>
      <c r="H8403" t="s">
        <v>338</v>
      </c>
      <c r="I8403" t="s">
        <v>234</v>
      </c>
      <c r="J8403" t="s">
        <v>235</v>
      </c>
      <c r="K8403" t="s">
        <v>325</v>
      </c>
      <c r="L8403" t="s">
        <v>237</v>
      </c>
      <c r="O8403" t="s">
        <v>194</v>
      </c>
      <c r="P8403">
        <v>2050</v>
      </c>
      <c r="Q8403">
        <v>43900</v>
      </c>
    </row>
    <row r="8404" spans="1:17" x14ac:dyDescent="0.25">
      <c r="A8404" t="s">
        <v>540</v>
      </c>
      <c r="B8404" t="s">
        <v>541</v>
      </c>
      <c r="C8404" t="s">
        <v>534</v>
      </c>
      <c r="D8404" t="s">
        <v>472</v>
      </c>
      <c r="E8404" t="s">
        <v>332</v>
      </c>
      <c r="F8404" t="s">
        <v>187</v>
      </c>
      <c r="G8404" t="s">
        <v>188</v>
      </c>
      <c r="H8404" t="s">
        <v>338</v>
      </c>
      <c r="I8404" t="s">
        <v>234</v>
      </c>
      <c r="J8404" t="s">
        <v>235</v>
      </c>
      <c r="K8404" t="s">
        <v>325</v>
      </c>
      <c r="L8404" t="s">
        <v>237</v>
      </c>
      <c r="O8404" t="s">
        <v>264</v>
      </c>
      <c r="P8404">
        <v>2050</v>
      </c>
      <c r="Q8404">
        <v>33000</v>
      </c>
    </row>
    <row r="8405" spans="1:17" x14ac:dyDescent="0.25">
      <c r="A8405" t="s">
        <v>540</v>
      </c>
      <c r="B8405" t="s">
        <v>541</v>
      </c>
      <c r="C8405" t="s">
        <v>534</v>
      </c>
      <c r="D8405" t="s">
        <v>472</v>
      </c>
      <c r="E8405" t="s">
        <v>332</v>
      </c>
      <c r="F8405" t="s">
        <v>187</v>
      </c>
      <c r="G8405" t="s">
        <v>188</v>
      </c>
      <c r="H8405" t="s">
        <v>338</v>
      </c>
      <c r="I8405" t="s">
        <v>234</v>
      </c>
      <c r="J8405" t="s">
        <v>235</v>
      </c>
      <c r="K8405" t="s">
        <v>325</v>
      </c>
      <c r="L8405" t="s">
        <v>237</v>
      </c>
      <c r="O8405" t="s">
        <v>265</v>
      </c>
      <c r="P8405">
        <v>2050</v>
      </c>
      <c r="Q8405">
        <v>55700</v>
      </c>
    </row>
    <row r="8406" spans="1:17" x14ac:dyDescent="0.25">
      <c r="A8406" t="s">
        <v>540</v>
      </c>
      <c r="B8406" t="s">
        <v>541</v>
      </c>
      <c r="C8406" t="s">
        <v>534</v>
      </c>
      <c r="D8406" t="s">
        <v>472</v>
      </c>
      <c r="E8406" t="s">
        <v>332</v>
      </c>
      <c r="F8406" t="s">
        <v>187</v>
      </c>
      <c r="G8406" t="s">
        <v>188</v>
      </c>
      <c r="H8406" t="s">
        <v>441</v>
      </c>
      <c r="I8406" t="s">
        <v>441</v>
      </c>
      <c r="M8406" t="s">
        <v>538</v>
      </c>
      <c r="O8406" t="s">
        <v>194</v>
      </c>
      <c r="P8406">
        <v>2015</v>
      </c>
      <c r="Q8406">
        <v>1</v>
      </c>
    </row>
    <row r="8407" spans="1:17" x14ac:dyDescent="0.25">
      <c r="A8407" t="s">
        <v>540</v>
      </c>
      <c r="B8407" t="s">
        <v>541</v>
      </c>
      <c r="C8407" t="s">
        <v>534</v>
      </c>
      <c r="D8407" t="s">
        <v>472</v>
      </c>
      <c r="E8407" t="s">
        <v>332</v>
      </c>
      <c r="F8407" t="s">
        <v>187</v>
      </c>
      <c r="G8407" t="s">
        <v>188</v>
      </c>
      <c r="H8407" t="s">
        <v>441</v>
      </c>
      <c r="I8407" t="s">
        <v>441</v>
      </c>
      <c r="M8407" t="s">
        <v>538</v>
      </c>
      <c r="O8407" t="s">
        <v>194</v>
      </c>
      <c r="P8407">
        <v>2020</v>
      </c>
      <c r="Q8407">
        <v>1</v>
      </c>
    </row>
    <row r="8408" spans="1:17" x14ac:dyDescent="0.25">
      <c r="A8408" t="s">
        <v>540</v>
      </c>
      <c r="B8408" t="s">
        <v>541</v>
      </c>
      <c r="C8408" t="s">
        <v>534</v>
      </c>
      <c r="D8408" t="s">
        <v>472</v>
      </c>
      <c r="E8408" t="s">
        <v>332</v>
      </c>
      <c r="F8408" t="s">
        <v>187</v>
      </c>
      <c r="G8408" t="s">
        <v>188</v>
      </c>
      <c r="H8408" t="s">
        <v>441</v>
      </c>
      <c r="I8408" t="s">
        <v>441</v>
      </c>
      <c r="M8408" t="s">
        <v>538</v>
      </c>
      <c r="O8408" t="s">
        <v>264</v>
      </c>
      <c r="P8408">
        <v>2020</v>
      </c>
      <c r="Q8408">
        <v>0</v>
      </c>
    </row>
    <row r="8409" spans="1:17" x14ac:dyDescent="0.25">
      <c r="A8409" t="s">
        <v>540</v>
      </c>
      <c r="B8409" t="s">
        <v>541</v>
      </c>
      <c r="C8409" t="s">
        <v>534</v>
      </c>
      <c r="D8409" t="s">
        <v>472</v>
      </c>
      <c r="E8409" t="s">
        <v>332</v>
      </c>
      <c r="F8409" t="s">
        <v>187</v>
      </c>
      <c r="G8409" t="s">
        <v>188</v>
      </c>
      <c r="H8409" t="s">
        <v>441</v>
      </c>
      <c r="I8409" t="s">
        <v>441</v>
      </c>
      <c r="M8409" t="s">
        <v>538</v>
      </c>
      <c r="O8409" t="s">
        <v>265</v>
      </c>
      <c r="P8409">
        <v>2020</v>
      </c>
      <c r="Q8409">
        <v>1</v>
      </c>
    </row>
    <row r="8410" spans="1:17" x14ac:dyDescent="0.25">
      <c r="A8410" t="s">
        <v>540</v>
      </c>
      <c r="B8410" t="s">
        <v>541</v>
      </c>
      <c r="C8410" t="s">
        <v>534</v>
      </c>
      <c r="D8410" t="s">
        <v>472</v>
      </c>
      <c r="E8410" t="s">
        <v>332</v>
      </c>
      <c r="F8410" t="s">
        <v>187</v>
      </c>
      <c r="G8410" t="s">
        <v>188</v>
      </c>
      <c r="H8410" t="s">
        <v>441</v>
      </c>
      <c r="I8410" t="s">
        <v>441</v>
      </c>
      <c r="M8410" t="s">
        <v>538</v>
      </c>
      <c r="O8410" t="s">
        <v>194</v>
      </c>
      <c r="P8410">
        <v>2030</v>
      </c>
      <c r="Q8410">
        <v>1</v>
      </c>
    </row>
    <row r="8411" spans="1:17" x14ac:dyDescent="0.25">
      <c r="A8411" t="s">
        <v>540</v>
      </c>
      <c r="B8411" t="s">
        <v>541</v>
      </c>
      <c r="C8411" t="s">
        <v>534</v>
      </c>
      <c r="D8411" t="s">
        <v>472</v>
      </c>
      <c r="E8411" t="s">
        <v>332</v>
      </c>
      <c r="F8411" t="s">
        <v>187</v>
      </c>
      <c r="G8411" t="s">
        <v>188</v>
      </c>
      <c r="H8411" t="s">
        <v>441</v>
      </c>
      <c r="I8411" t="s">
        <v>441</v>
      </c>
      <c r="M8411" t="s">
        <v>538</v>
      </c>
      <c r="O8411" t="s">
        <v>194</v>
      </c>
      <c r="P8411">
        <v>2050</v>
      </c>
      <c r="Q8411">
        <v>1</v>
      </c>
    </row>
    <row r="8412" spans="1:17" x14ac:dyDescent="0.25">
      <c r="A8412" t="s">
        <v>540</v>
      </c>
      <c r="B8412" t="s">
        <v>541</v>
      </c>
      <c r="C8412" t="s">
        <v>534</v>
      </c>
      <c r="D8412" t="s">
        <v>472</v>
      </c>
      <c r="E8412" t="s">
        <v>332</v>
      </c>
      <c r="F8412" t="s">
        <v>187</v>
      </c>
      <c r="G8412" t="s">
        <v>188</v>
      </c>
      <c r="H8412" t="s">
        <v>441</v>
      </c>
      <c r="I8412" t="s">
        <v>441</v>
      </c>
      <c r="M8412" t="s">
        <v>538</v>
      </c>
      <c r="O8412" t="s">
        <v>264</v>
      </c>
      <c r="P8412">
        <v>2050</v>
      </c>
      <c r="Q8412">
        <v>0</v>
      </c>
    </row>
    <row r="8413" spans="1:17" x14ac:dyDescent="0.25">
      <c r="A8413" t="s">
        <v>540</v>
      </c>
      <c r="B8413" t="s">
        <v>541</v>
      </c>
      <c r="C8413" t="s">
        <v>534</v>
      </c>
      <c r="D8413" t="s">
        <v>472</v>
      </c>
      <c r="E8413" t="s">
        <v>332</v>
      </c>
      <c r="F8413" t="s">
        <v>187</v>
      </c>
      <c r="G8413" t="s">
        <v>188</v>
      </c>
      <c r="H8413" t="s">
        <v>441</v>
      </c>
      <c r="I8413" t="s">
        <v>441</v>
      </c>
      <c r="M8413" t="s">
        <v>538</v>
      </c>
      <c r="O8413" t="s">
        <v>265</v>
      </c>
      <c r="P8413">
        <v>2050</v>
      </c>
      <c r="Q8413">
        <v>1</v>
      </c>
    </row>
    <row r="8414" spans="1:17" x14ac:dyDescent="0.25">
      <c r="A8414" t="s">
        <v>540</v>
      </c>
      <c r="B8414" t="s">
        <v>541</v>
      </c>
      <c r="C8414" t="s">
        <v>534</v>
      </c>
      <c r="D8414" t="s">
        <v>472</v>
      </c>
      <c r="E8414" t="s">
        <v>332</v>
      </c>
      <c r="F8414" t="s">
        <v>187</v>
      </c>
      <c r="G8414" t="s">
        <v>188</v>
      </c>
      <c r="H8414" t="s">
        <v>499</v>
      </c>
      <c r="I8414" t="s">
        <v>500</v>
      </c>
      <c r="K8414" t="s">
        <v>501</v>
      </c>
      <c r="L8414" t="s">
        <v>237</v>
      </c>
      <c r="M8414" t="s">
        <v>379</v>
      </c>
      <c r="O8414" t="s">
        <v>194</v>
      </c>
      <c r="P8414">
        <v>2015</v>
      </c>
      <c r="Q8414">
        <v>1.7000000000000001E-2</v>
      </c>
    </row>
    <row r="8415" spans="1:17" x14ac:dyDescent="0.25">
      <c r="A8415" t="s">
        <v>540</v>
      </c>
      <c r="B8415" t="s">
        <v>541</v>
      </c>
      <c r="C8415" t="s">
        <v>534</v>
      </c>
      <c r="D8415" t="s">
        <v>472</v>
      </c>
      <c r="E8415" t="s">
        <v>332</v>
      </c>
      <c r="F8415" t="s">
        <v>187</v>
      </c>
      <c r="G8415" t="s">
        <v>188</v>
      </c>
      <c r="H8415" t="s">
        <v>499</v>
      </c>
      <c r="I8415" t="s">
        <v>500</v>
      </c>
      <c r="K8415" t="s">
        <v>501</v>
      </c>
      <c r="L8415" t="s">
        <v>237</v>
      </c>
      <c r="M8415" t="s">
        <v>379</v>
      </c>
      <c r="O8415" t="s">
        <v>194</v>
      </c>
      <c r="P8415">
        <v>2020</v>
      </c>
      <c r="Q8415">
        <v>1.6579229000000001E-2</v>
      </c>
    </row>
    <row r="8416" spans="1:17" x14ac:dyDescent="0.25">
      <c r="A8416" t="s">
        <v>540</v>
      </c>
      <c r="B8416" t="s">
        <v>541</v>
      </c>
      <c r="C8416" t="s">
        <v>534</v>
      </c>
      <c r="D8416" t="s">
        <v>472</v>
      </c>
      <c r="E8416" t="s">
        <v>332</v>
      </c>
      <c r="F8416" t="s">
        <v>187</v>
      </c>
      <c r="G8416" t="s">
        <v>188</v>
      </c>
      <c r="H8416" t="s">
        <v>499</v>
      </c>
      <c r="I8416" t="s">
        <v>500</v>
      </c>
      <c r="K8416" t="s">
        <v>501</v>
      </c>
      <c r="L8416" t="s">
        <v>237</v>
      </c>
      <c r="M8416" t="s">
        <v>379</v>
      </c>
      <c r="O8416" t="s">
        <v>264</v>
      </c>
      <c r="P8416">
        <v>2020</v>
      </c>
      <c r="Q8416">
        <v>1.4449999999999999E-2</v>
      </c>
    </row>
    <row r="8417" spans="1:17" x14ac:dyDescent="0.25">
      <c r="A8417" t="s">
        <v>540</v>
      </c>
      <c r="B8417" t="s">
        <v>541</v>
      </c>
      <c r="C8417" t="s">
        <v>534</v>
      </c>
      <c r="D8417" t="s">
        <v>472</v>
      </c>
      <c r="E8417" t="s">
        <v>332</v>
      </c>
      <c r="F8417" t="s">
        <v>187</v>
      </c>
      <c r="G8417" t="s">
        <v>188</v>
      </c>
      <c r="H8417" t="s">
        <v>499</v>
      </c>
      <c r="I8417" t="s">
        <v>500</v>
      </c>
      <c r="K8417" t="s">
        <v>501</v>
      </c>
      <c r="L8417" t="s">
        <v>237</v>
      </c>
      <c r="M8417" t="s">
        <v>379</v>
      </c>
      <c r="O8417" t="s">
        <v>265</v>
      </c>
      <c r="P8417">
        <v>2020</v>
      </c>
      <c r="Q8417">
        <v>1.9550000000000001E-2</v>
      </c>
    </row>
    <row r="8418" spans="1:17" x14ac:dyDescent="0.25">
      <c r="A8418" t="s">
        <v>540</v>
      </c>
      <c r="B8418" t="s">
        <v>541</v>
      </c>
      <c r="C8418" t="s">
        <v>534</v>
      </c>
      <c r="D8418" t="s">
        <v>472</v>
      </c>
      <c r="E8418" t="s">
        <v>332</v>
      </c>
      <c r="F8418" t="s">
        <v>187</v>
      </c>
      <c r="G8418" t="s">
        <v>188</v>
      </c>
      <c r="H8418" t="s">
        <v>499</v>
      </c>
      <c r="I8418" t="s">
        <v>500</v>
      </c>
      <c r="K8418" t="s">
        <v>501</v>
      </c>
      <c r="L8418" t="s">
        <v>237</v>
      </c>
      <c r="M8418" t="s">
        <v>379</v>
      </c>
      <c r="O8418" t="s">
        <v>194</v>
      </c>
      <c r="P8418">
        <v>2030</v>
      </c>
      <c r="Q8418">
        <v>1.5768672000000001E-2</v>
      </c>
    </row>
    <row r="8419" spans="1:17" x14ac:dyDescent="0.25">
      <c r="A8419" t="s">
        <v>540</v>
      </c>
      <c r="B8419" t="s">
        <v>541</v>
      </c>
      <c r="C8419" t="s">
        <v>534</v>
      </c>
      <c r="D8419" t="s">
        <v>472</v>
      </c>
      <c r="E8419" t="s">
        <v>332</v>
      </c>
      <c r="F8419" t="s">
        <v>187</v>
      </c>
      <c r="G8419" t="s">
        <v>188</v>
      </c>
      <c r="H8419" t="s">
        <v>499</v>
      </c>
      <c r="I8419" t="s">
        <v>500</v>
      </c>
      <c r="K8419" t="s">
        <v>501</v>
      </c>
      <c r="L8419" t="s">
        <v>237</v>
      </c>
      <c r="M8419" t="s">
        <v>379</v>
      </c>
      <c r="O8419" t="s">
        <v>194</v>
      </c>
      <c r="P8419">
        <v>2050</v>
      </c>
      <c r="Q8419">
        <v>1.4264506E-2</v>
      </c>
    </row>
    <row r="8420" spans="1:17" x14ac:dyDescent="0.25">
      <c r="A8420" t="s">
        <v>540</v>
      </c>
      <c r="B8420" t="s">
        <v>541</v>
      </c>
      <c r="C8420" t="s">
        <v>534</v>
      </c>
      <c r="D8420" t="s">
        <v>472</v>
      </c>
      <c r="E8420" t="s">
        <v>332</v>
      </c>
      <c r="F8420" t="s">
        <v>187</v>
      </c>
      <c r="G8420" t="s">
        <v>188</v>
      </c>
      <c r="H8420" t="s">
        <v>499</v>
      </c>
      <c r="I8420" t="s">
        <v>500</v>
      </c>
      <c r="K8420" t="s">
        <v>501</v>
      </c>
      <c r="L8420" t="s">
        <v>237</v>
      </c>
      <c r="M8420" t="s">
        <v>379</v>
      </c>
      <c r="O8420" t="s">
        <v>264</v>
      </c>
      <c r="P8420">
        <v>2050</v>
      </c>
      <c r="Q8420">
        <v>1.1826504E-2</v>
      </c>
    </row>
    <row r="8421" spans="1:17" x14ac:dyDescent="0.25">
      <c r="A8421" t="s">
        <v>540</v>
      </c>
      <c r="B8421" t="s">
        <v>541</v>
      </c>
      <c r="C8421" t="s">
        <v>534</v>
      </c>
      <c r="D8421" t="s">
        <v>472</v>
      </c>
      <c r="E8421" t="s">
        <v>332</v>
      </c>
      <c r="F8421" t="s">
        <v>187</v>
      </c>
      <c r="G8421" t="s">
        <v>188</v>
      </c>
      <c r="H8421" t="s">
        <v>499</v>
      </c>
      <c r="I8421" t="s">
        <v>500</v>
      </c>
      <c r="K8421" t="s">
        <v>501</v>
      </c>
      <c r="L8421" t="s">
        <v>237</v>
      </c>
      <c r="M8421" t="s">
        <v>379</v>
      </c>
      <c r="O8421" t="s">
        <v>265</v>
      </c>
      <c r="P8421">
        <v>2050</v>
      </c>
      <c r="Q8421">
        <v>1.9710841E-2</v>
      </c>
    </row>
    <row r="8422" spans="1:17" x14ac:dyDescent="0.25">
      <c r="A8422" t="s">
        <v>540</v>
      </c>
      <c r="B8422" t="s">
        <v>541</v>
      </c>
      <c r="C8422" t="s">
        <v>534</v>
      </c>
      <c r="D8422" t="s">
        <v>472</v>
      </c>
      <c r="E8422" t="s">
        <v>332</v>
      </c>
      <c r="F8422" t="s">
        <v>187</v>
      </c>
      <c r="G8422" t="s">
        <v>188</v>
      </c>
      <c r="H8422" t="s">
        <v>448</v>
      </c>
      <c r="I8422" t="s">
        <v>240</v>
      </c>
      <c r="J8422" t="s">
        <v>235</v>
      </c>
      <c r="K8422" t="s">
        <v>430</v>
      </c>
      <c r="L8422" t="s">
        <v>237</v>
      </c>
      <c r="M8422" t="s">
        <v>379</v>
      </c>
      <c r="N8422" t="s">
        <v>206</v>
      </c>
      <c r="O8422" t="s">
        <v>194</v>
      </c>
      <c r="P8422">
        <v>2015</v>
      </c>
      <c r="Q8422">
        <v>0.58066666700000003</v>
      </c>
    </row>
    <row r="8423" spans="1:17" x14ac:dyDescent="0.25">
      <c r="A8423" t="s">
        <v>540</v>
      </c>
      <c r="B8423" t="s">
        <v>541</v>
      </c>
      <c r="C8423" t="s">
        <v>534</v>
      </c>
      <c r="D8423" t="s">
        <v>472</v>
      </c>
      <c r="E8423" t="s">
        <v>332</v>
      </c>
      <c r="F8423" t="s">
        <v>187</v>
      </c>
      <c r="G8423" t="s">
        <v>188</v>
      </c>
      <c r="H8423" t="s">
        <v>448</v>
      </c>
      <c r="I8423" t="s">
        <v>240</v>
      </c>
      <c r="J8423" t="s">
        <v>235</v>
      </c>
      <c r="K8423" t="s">
        <v>430</v>
      </c>
      <c r="L8423" t="s">
        <v>237</v>
      </c>
      <c r="M8423" t="s">
        <v>379</v>
      </c>
      <c r="N8423" t="s">
        <v>206</v>
      </c>
      <c r="O8423" t="s">
        <v>194</v>
      </c>
      <c r="P8423">
        <v>2020</v>
      </c>
      <c r="Q8423">
        <v>0.56629444299999998</v>
      </c>
    </row>
    <row r="8424" spans="1:17" x14ac:dyDescent="0.25">
      <c r="A8424" t="s">
        <v>540</v>
      </c>
      <c r="B8424" t="s">
        <v>541</v>
      </c>
      <c r="C8424" t="s">
        <v>534</v>
      </c>
      <c r="D8424" t="s">
        <v>472</v>
      </c>
      <c r="E8424" t="s">
        <v>332</v>
      </c>
      <c r="F8424" t="s">
        <v>187</v>
      </c>
      <c r="G8424" t="s">
        <v>188</v>
      </c>
      <c r="H8424" t="s">
        <v>448</v>
      </c>
      <c r="I8424" t="s">
        <v>240</v>
      </c>
      <c r="J8424" t="s">
        <v>235</v>
      </c>
      <c r="K8424" t="s">
        <v>430</v>
      </c>
      <c r="L8424" t="s">
        <v>237</v>
      </c>
      <c r="M8424" t="s">
        <v>379</v>
      </c>
      <c r="N8424" t="s">
        <v>206</v>
      </c>
      <c r="O8424" t="s">
        <v>264</v>
      </c>
      <c r="P8424">
        <v>2020</v>
      </c>
      <c r="Q8424">
        <v>0.49356666700000001</v>
      </c>
    </row>
    <row r="8425" spans="1:17" x14ac:dyDescent="0.25">
      <c r="A8425" t="s">
        <v>540</v>
      </c>
      <c r="B8425" t="s">
        <v>541</v>
      </c>
      <c r="C8425" t="s">
        <v>534</v>
      </c>
      <c r="D8425" t="s">
        <v>472</v>
      </c>
      <c r="E8425" t="s">
        <v>332</v>
      </c>
      <c r="F8425" t="s">
        <v>187</v>
      </c>
      <c r="G8425" t="s">
        <v>188</v>
      </c>
      <c r="H8425" t="s">
        <v>448</v>
      </c>
      <c r="I8425" t="s">
        <v>240</v>
      </c>
      <c r="J8425" t="s">
        <v>235</v>
      </c>
      <c r="K8425" t="s">
        <v>430</v>
      </c>
      <c r="L8425" t="s">
        <v>237</v>
      </c>
      <c r="M8425" t="s">
        <v>379</v>
      </c>
      <c r="N8425" t="s">
        <v>206</v>
      </c>
      <c r="O8425" t="s">
        <v>265</v>
      </c>
      <c r="P8425">
        <v>2020</v>
      </c>
      <c r="Q8425">
        <v>0.66776666699999998</v>
      </c>
    </row>
    <row r="8426" spans="1:17" x14ac:dyDescent="0.25">
      <c r="A8426" t="s">
        <v>540</v>
      </c>
      <c r="B8426" t="s">
        <v>541</v>
      </c>
      <c r="C8426" t="s">
        <v>534</v>
      </c>
      <c r="D8426" t="s">
        <v>472</v>
      </c>
      <c r="E8426" t="s">
        <v>332</v>
      </c>
      <c r="F8426" t="s">
        <v>187</v>
      </c>
      <c r="G8426" t="s">
        <v>188</v>
      </c>
      <c r="H8426" t="s">
        <v>448</v>
      </c>
      <c r="I8426" t="s">
        <v>240</v>
      </c>
      <c r="J8426" t="s">
        <v>235</v>
      </c>
      <c r="K8426" t="s">
        <v>430</v>
      </c>
      <c r="L8426" t="s">
        <v>237</v>
      </c>
      <c r="M8426" t="s">
        <v>379</v>
      </c>
      <c r="N8426" t="s">
        <v>206</v>
      </c>
      <c r="O8426" t="s">
        <v>194</v>
      </c>
      <c r="P8426">
        <v>2030</v>
      </c>
      <c r="Q8426">
        <v>0.53860838099999997</v>
      </c>
    </row>
    <row r="8427" spans="1:17" x14ac:dyDescent="0.25">
      <c r="A8427" t="s">
        <v>540</v>
      </c>
      <c r="B8427" t="s">
        <v>541</v>
      </c>
      <c r="C8427" t="s">
        <v>534</v>
      </c>
      <c r="D8427" t="s">
        <v>472</v>
      </c>
      <c r="E8427" t="s">
        <v>332</v>
      </c>
      <c r="F8427" t="s">
        <v>187</v>
      </c>
      <c r="G8427" t="s">
        <v>188</v>
      </c>
      <c r="H8427" t="s">
        <v>448</v>
      </c>
      <c r="I8427" t="s">
        <v>240</v>
      </c>
      <c r="J8427" t="s">
        <v>235</v>
      </c>
      <c r="K8427" t="s">
        <v>430</v>
      </c>
      <c r="L8427" t="s">
        <v>237</v>
      </c>
      <c r="M8427" t="s">
        <v>379</v>
      </c>
      <c r="N8427" t="s">
        <v>206</v>
      </c>
      <c r="O8427" t="s">
        <v>194</v>
      </c>
      <c r="P8427">
        <v>2050</v>
      </c>
      <c r="Q8427">
        <v>0.52088944100000001</v>
      </c>
    </row>
    <row r="8428" spans="1:17" x14ac:dyDescent="0.25">
      <c r="A8428" t="s">
        <v>540</v>
      </c>
      <c r="B8428" t="s">
        <v>541</v>
      </c>
      <c r="C8428" t="s">
        <v>534</v>
      </c>
      <c r="D8428" t="s">
        <v>472</v>
      </c>
      <c r="E8428" t="s">
        <v>332</v>
      </c>
      <c r="F8428" t="s">
        <v>187</v>
      </c>
      <c r="G8428" t="s">
        <v>188</v>
      </c>
      <c r="H8428" t="s">
        <v>448</v>
      </c>
      <c r="I8428" t="s">
        <v>240</v>
      </c>
      <c r="J8428" t="s">
        <v>235</v>
      </c>
      <c r="K8428" t="s">
        <v>430</v>
      </c>
      <c r="L8428" t="s">
        <v>237</v>
      </c>
      <c r="M8428" t="s">
        <v>379</v>
      </c>
      <c r="N8428" t="s">
        <v>206</v>
      </c>
      <c r="O8428" t="s">
        <v>264</v>
      </c>
      <c r="P8428">
        <v>2050</v>
      </c>
      <c r="Q8428">
        <v>0.403956286</v>
      </c>
    </row>
    <row r="8429" spans="1:17" x14ac:dyDescent="0.25">
      <c r="A8429" t="s">
        <v>540</v>
      </c>
      <c r="B8429" t="s">
        <v>541</v>
      </c>
      <c r="C8429" t="s">
        <v>534</v>
      </c>
      <c r="D8429" t="s">
        <v>472</v>
      </c>
      <c r="E8429" t="s">
        <v>332</v>
      </c>
      <c r="F8429" t="s">
        <v>187</v>
      </c>
      <c r="G8429" t="s">
        <v>188</v>
      </c>
      <c r="H8429" t="s">
        <v>448</v>
      </c>
      <c r="I8429" t="s">
        <v>240</v>
      </c>
      <c r="J8429" t="s">
        <v>235</v>
      </c>
      <c r="K8429" t="s">
        <v>430</v>
      </c>
      <c r="L8429" t="s">
        <v>237</v>
      </c>
      <c r="M8429" t="s">
        <v>379</v>
      </c>
      <c r="N8429" t="s">
        <v>206</v>
      </c>
      <c r="O8429" t="s">
        <v>265</v>
      </c>
      <c r="P8429">
        <v>2050</v>
      </c>
      <c r="Q8429">
        <v>0.70691913100000003</v>
      </c>
    </row>
    <row r="8430" spans="1:17" x14ac:dyDescent="0.25">
      <c r="A8430" t="s">
        <v>540</v>
      </c>
      <c r="B8430" t="s">
        <v>541</v>
      </c>
      <c r="C8430" t="s">
        <v>534</v>
      </c>
      <c r="D8430" t="s">
        <v>472</v>
      </c>
      <c r="E8430" t="s">
        <v>332</v>
      </c>
      <c r="F8430" t="s">
        <v>187</v>
      </c>
      <c r="G8430" t="s">
        <v>188</v>
      </c>
      <c r="H8430" t="s">
        <v>451</v>
      </c>
      <c r="I8430" t="s">
        <v>452</v>
      </c>
      <c r="K8430" t="s">
        <v>453</v>
      </c>
      <c r="M8430" t="s">
        <v>251</v>
      </c>
      <c r="O8430" t="s">
        <v>194</v>
      </c>
      <c r="P8430">
        <v>2015</v>
      </c>
      <c r="Q8430">
        <v>0.246201364688099</v>
      </c>
    </row>
    <row r="8431" spans="1:17" x14ac:dyDescent="0.25">
      <c r="A8431" t="s">
        <v>540</v>
      </c>
      <c r="B8431" t="s">
        <v>541</v>
      </c>
      <c r="C8431" t="s">
        <v>534</v>
      </c>
      <c r="D8431" t="s">
        <v>472</v>
      </c>
      <c r="E8431" t="s">
        <v>332</v>
      </c>
      <c r="F8431" t="s">
        <v>187</v>
      </c>
      <c r="G8431" t="s">
        <v>188</v>
      </c>
      <c r="H8431" t="s">
        <v>451</v>
      </c>
      <c r="I8431" t="s">
        <v>452</v>
      </c>
      <c r="K8431" t="s">
        <v>453</v>
      </c>
      <c r="M8431" t="s">
        <v>251</v>
      </c>
      <c r="O8431" t="s">
        <v>194</v>
      </c>
      <c r="P8431">
        <v>2020</v>
      </c>
      <c r="Q8431">
        <v>0.246201364688099</v>
      </c>
    </row>
    <row r="8432" spans="1:17" x14ac:dyDescent="0.25">
      <c r="A8432" t="s">
        <v>540</v>
      </c>
      <c r="B8432" t="s">
        <v>541</v>
      </c>
      <c r="C8432" t="s">
        <v>534</v>
      </c>
      <c r="D8432" t="s">
        <v>472</v>
      </c>
      <c r="E8432" t="s">
        <v>332</v>
      </c>
      <c r="F8432" t="s">
        <v>187</v>
      </c>
      <c r="G8432" t="s">
        <v>188</v>
      </c>
      <c r="H8432" t="s">
        <v>451</v>
      </c>
      <c r="I8432" t="s">
        <v>452</v>
      </c>
      <c r="K8432" t="s">
        <v>453</v>
      </c>
      <c r="M8432" t="s">
        <v>251</v>
      </c>
      <c r="O8432" t="s">
        <v>264</v>
      </c>
      <c r="P8432">
        <v>2020</v>
      </c>
      <c r="Q8432">
        <v>0</v>
      </c>
    </row>
    <row r="8433" spans="1:17" x14ac:dyDescent="0.25">
      <c r="A8433" t="s">
        <v>540</v>
      </c>
      <c r="B8433" t="s">
        <v>541</v>
      </c>
      <c r="C8433" t="s">
        <v>534</v>
      </c>
      <c r="D8433" t="s">
        <v>472</v>
      </c>
      <c r="E8433" t="s">
        <v>332</v>
      </c>
      <c r="F8433" t="s">
        <v>187</v>
      </c>
      <c r="G8433" t="s">
        <v>188</v>
      </c>
      <c r="H8433" t="s">
        <v>451</v>
      </c>
      <c r="I8433" t="s">
        <v>452</v>
      </c>
      <c r="K8433" t="s">
        <v>453</v>
      </c>
      <c r="M8433" t="s">
        <v>251</v>
      </c>
      <c r="O8433" t="s">
        <v>265</v>
      </c>
      <c r="P8433">
        <v>2020</v>
      </c>
      <c r="Q8433">
        <v>0.24842240584349901</v>
      </c>
    </row>
    <row r="8434" spans="1:17" x14ac:dyDescent="0.25">
      <c r="A8434" t="s">
        <v>540</v>
      </c>
      <c r="B8434" t="s">
        <v>541</v>
      </c>
      <c r="C8434" t="s">
        <v>534</v>
      </c>
      <c r="D8434" t="s">
        <v>472</v>
      </c>
      <c r="E8434" t="s">
        <v>332</v>
      </c>
      <c r="F8434" t="s">
        <v>187</v>
      </c>
      <c r="G8434" t="s">
        <v>188</v>
      </c>
      <c r="H8434" t="s">
        <v>451</v>
      </c>
      <c r="I8434" t="s">
        <v>452</v>
      </c>
      <c r="K8434" t="s">
        <v>453</v>
      </c>
      <c r="M8434" t="s">
        <v>251</v>
      </c>
      <c r="O8434" t="s">
        <v>194</v>
      </c>
      <c r="P8434">
        <v>2030</v>
      </c>
      <c r="Q8434">
        <v>0.246201364688099</v>
      </c>
    </row>
    <row r="8435" spans="1:17" x14ac:dyDescent="0.25">
      <c r="A8435" t="s">
        <v>540</v>
      </c>
      <c r="B8435" t="s">
        <v>541</v>
      </c>
      <c r="C8435" t="s">
        <v>534</v>
      </c>
      <c r="D8435" t="s">
        <v>472</v>
      </c>
      <c r="E8435" t="s">
        <v>332</v>
      </c>
      <c r="F8435" t="s">
        <v>187</v>
      </c>
      <c r="G8435" t="s">
        <v>188</v>
      </c>
      <c r="H8435" t="s">
        <v>451</v>
      </c>
      <c r="I8435" t="s">
        <v>452</v>
      </c>
      <c r="K8435" t="s">
        <v>453</v>
      </c>
      <c r="M8435" t="s">
        <v>251</v>
      </c>
      <c r="O8435" t="s">
        <v>194</v>
      </c>
      <c r="P8435">
        <v>2050</v>
      </c>
      <c r="Q8435">
        <v>0.246201364688099</v>
      </c>
    </row>
    <row r="8436" spans="1:17" x14ac:dyDescent="0.25">
      <c r="A8436" t="s">
        <v>540</v>
      </c>
      <c r="B8436" t="s">
        <v>541</v>
      </c>
      <c r="C8436" t="s">
        <v>534</v>
      </c>
      <c r="D8436" t="s">
        <v>472</v>
      </c>
      <c r="E8436" t="s">
        <v>332</v>
      </c>
      <c r="F8436" t="s">
        <v>187</v>
      </c>
      <c r="G8436" t="s">
        <v>188</v>
      </c>
      <c r="H8436" t="s">
        <v>451</v>
      </c>
      <c r="I8436" t="s">
        <v>452</v>
      </c>
      <c r="K8436" t="s">
        <v>453</v>
      </c>
      <c r="M8436" t="s">
        <v>251</v>
      </c>
      <c r="O8436" t="s">
        <v>264</v>
      </c>
      <c r="P8436">
        <v>2050</v>
      </c>
      <c r="Q8436">
        <v>0</v>
      </c>
    </row>
    <row r="8437" spans="1:17" x14ac:dyDescent="0.25">
      <c r="A8437" t="s">
        <v>540</v>
      </c>
      <c r="B8437" t="s">
        <v>541</v>
      </c>
      <c r="C8437" t="s">
        <v>534</v>
      </c>
      <c r="D8437" t="s">
        <v>472</v>
      </c>
      <c r="E8437" t="s">
        <v>332</v>
      </c>
      <c r="F8437" t="s">
        <v>187</v>
      </c>
      <c r="G8437" t="s">
        <v>188</v>
      </c>
      <c r="H8437" t="s">
        <v>451</v>
      </c>
      <c r="I8437" t="s">
        <v>452</v>
      </c>
      <c r="K8437" t="s">
        <v>453</v>
      </c>
      <c r="M8437" t="s">
        <v>251</v>
      </c>
      <c r="O8437" t="s">
        <v>265</v>
      </c>
      <c r="P8437">
        <v>2050</v>
      </c>
      <c r="Q8437">
        <v>0.24842240584349901</v>
      </c>
    </row>
    <row r="8438" spans="1:17" x14ac:dyDescent="0.25">
      <c r="A8438" t="s">
        <v>540</v>
      </c>
      <c r="B8438" t="s">
        <v>541</v>
      </c>
      <c r="C8438" t="s">
        <v>534</v>
      </c>
      <c r="D8438" t="s">
        <v>472</v>
      </c>
      <c r="E8438" t="s">
        <v>332</v>
      </c>
      <c r="F8438" t="s">
        <v>187</v>
      </c>
      <c r="G8438" t="s">
        <v>188</v>
      </c>
      <c r="H8438" t="s">
        <v>339</v>
      </c>
      <c r="I8438" t="s">
        <v>4</v>
      </c>
      <c r="J8438" t="s">
        <v>235</v>
      </c>
      <c r="K8438" t="s">
        <v>328</v>
      </c>
      <c r="L8438" t="s">
        <v>237</v>
      </c>
      <c r="M8438" t="s">
        <v>380</v>
      </c>
      <c r="O8438" t="s">
        <v>194</v>
      </c>
      <c r="P8438">
        <v>2015</v>
      </c>
      <c r="Q8438">
        <v>2.95</v>
      </c>
    </row>
    <row r="8439" spans="1:17" x14ac:dyDescent="0.25">
      <c r="A8439" t="s">
        <v>540</v>
      </c>
      <c r="B8439" t="s">
        <v>541</v>
      </c>
      <c r="C8439" t="s">
        <v>534</v>
      </c>
      <c r="D8439" t="s">
        <v>472</v>
      </c>
      <c r="E8439" t="s">
        <v>332</v>
      </c>
      <c r="F8439" t="s">
        <v>187</v>
      </c>
      <c r="G8439" t="s">
        <v>188</v>
      </c>
      <c r="H8439" t="s">
        <v>339</v>
      </c>
      <c r="I8439" t="s">
        <v>4</v>
      </c>
      <c r="J8439" t="s">
        <v>235</v>
      </c>
      <c r="K8439" t="s">
        <v>328</v>
      </c>
      <c r="L8439" t="s">
        <v>237</v>
      </c>
      <c r="M8439" t="s">
        <v>380</v>
      </c>
      <c r="O8439" t="s">
        <v>194</v>
      </c>
      <c r="P8439">
        <v>2020</v>
      </c>
      <c r="Q8439">
        <v>3.1</v>
      </c>
    </row>
    <row r="8440" spans="1:17" x14ac:dyDescent="0.25">
      <c r="A8440" t="s">
        <v>540</v>
      </c>
      <c r="B8440" t="s">
        <v>541</v>
      </c>
      <c r="C8440" t="s">
        <v>534</v>
      </c>
      <c r="D8440" t="s">
        <v>472</v>
      </c>
      <c r="E8440" t="s">
        <v>332</v>
      </c>
      <c r="F8440" t="s">
        <v>187</v>
      </c>
      <c r="G8440" t="s">
        <v>188</v>
      </c>
      <c r="H8440" t="s">
        <v>339</v>
      </c>
      <c r="I8440" t="s">
        <v>4</v>
      </c>
      <c r="J8440" t="s">
        <v>235</v>
      </c>
      <c r="K8440" t="s">
        <v>328</v>
      </c>
      <c r="L8440" t="s">
        <v>237</v>
      </c>
      <c r="M8440" t="s">
        <v>380</v>
      </c>
      <c r="O8440" t="s">
        <v>264</v>
      </c>
      <c r="P8440">
        <v>2020</v>
      </c>
      <c r="Q8440">
        <v>2.68</v>
      </c>
    </row>
    <row r="8441" spans="1:17" x14ac:dyDescent="0.25">
      <c r="A8441" t="s">
        <v>540</v>
      </c>
      <c r="B8441" t="s">
        <v>541</v>
      </c>
      <c r="C8441" t="s">
        <v>534</v>
      </c>
      <c r="D8441" t="s">
        <v>472</v>
      </c>
      <c r="E8441" t="s">
        <v>332</v>
      </c>
      <c r="F8441" t="s">
        <v>187</v>
      </c>
      <c r="G8441" t="s">
        <v>188</v>
      </c>
      <c r="H8441" t="s">
        <v>339</v>
      </c>
      <c r="I8441" t="s">
        <v>4</v>
      </c>
      <c r="J8441" t="s">
        <v>235</v>
      </c>
      <c r="K8441" t="s">
        <v>328</v>
      </c>
      <c r="L8441" t="s">
        <v>237</v>
      </c>
      <c r="M8441" t="s">
        <v>380</v>
      </c>
      <c r="O8441" t="s">
        <v>265</v>
      </c>
      <c r="P8441">
        <v>2020</v>
      </c>
      <c r="Q8441">
        <v>3.3</v>
      </c>
    </row>
    <row r="8442" spans="1:17" x14ac:dyDescent="0.25">
      <c r="A8442" t="s">
        <v>540</v>
      </c>
      <c r="B8442" t="s">
        <v>541</v>
      </c>
      <c r="C8442" t="s">
        <v>534</v>
      </c>
      <c r="D8442" t="s">
        <v>472</v>
      </c>
      <c r="E8442" t="s">
        <v>332</v>
      </c>
      <c r="F8442" t="s">
        <v>187</v>
      </c>
      <c r="G8442" t="s">
        <v>188</v>
      </c>
      <c r="H8442" t="s">
        <v>339</v>
      </c>
      <c r="I8442" t="s">
        <v>4</v>
      </c>
      <c r="J8442" t="s">
        <v>235</v>
      </c>
      <c r="K8442" t="s">
        <v>328</v>
      </c>
      <c r="L8442" t="s">
        <v>237</v>
      </c>
      <c r="M8442" t="s">
        <v>380</v>
      </c>
      <c r="O8442" t="s">
        <v>194</v>
      </c>
      <c r="P8442">
        <v>2030</v>
      </c>
      <c r="Q8442">
        <v>3.91</v>
      </c>
    </row>
    <row r="8443" spans="1:17" x14ac:dyDescent="0.25">
      <c r="A8443" t="s">
        <v>540</v>
      </c>
      <c r="B8443" t="s">
        <v>541</v>
      </c>
      <c r="C8443" t="s">
        <v>534</v>
      </c>
      <c r="D8443" t="s">
        <v>472</v>
      </c>
      <c r="E8443" t="s">
        <v>332</v>
      </c>
      <c r="F8443" t="s">
        <v>187</v>
      </c>
      <c r="G8443" t="s">
        <v>188</v>
      </c>
      <c r="H8443" t="s">
        <v>339</v>
      </c>
      <c r="I8443" t="s">
        <v>4</v>
      </c>
      <c r="J8443" t="s">
        <v>235</v>
      </c>
      <c r="K8443" t="s">
        <v>328</v>
      </c>
      <c r="L8443" t="s">
        <v>237</v>
      </c>
      <c r="M8443" t="s">
        <v>380</v>
      </c>
      <c r="O8443" t="s">
        <v>194</v>
      </c>
      <c r="P8443">
        <v>2050</v>
      </c>
      <c r="Q8443">
        <v>4.32</v>
      </c>
    </row>
    <row r="8444" spans="1:17" x14ac:dyDescent="0.25">
      <c r="A8444" t="s">
        <v>540</v>
      </c>
      <c r="B8444" t="s">
        <v>541</v>
      </c>
      <c r="C8444" t="s">
        <v>534</v>
      </c>
      <c r="D8444" t="s">
        <v>472</v>
      </c>
      <c r="E8444" t="s">
        <v>332</v>
      </c>
      <c r="F8444" t="s">
        <v>187</v>
      </c>
      <c r="G8444" t="s">
        <v>188</v>
      </c>
      <c r="H8444" t="s">
        <v>339</v>
      </c>
      <c r="I8444" t="s">
        <v>4</v>
      </c>
      <c r="J8444" t="s">
        <v>235</v>
      </c>
      <c r="K8444" t="s">
        <v>328</v>
      </c>
      <c r="L8444" t="s">
        <v>237</v>
      </c>
      <c r="M8444" t="s">
        <v>380</v>
      </c>
      <c r="O8444" t="s">
        <v>264</v>
      </c>
      <c r="P8444">
        <v>2050</v>
      </c>
      <c r="Q8444">
        <v>3.77</v>
      </c>
    </row>
    <row r="8445" spans="1:17" x14ac:dyDescent="0.25">
      <c r="A8445" t="s">
        <v>540</v>
      </c>
      <c r="B8445" t="s">
        <v>541</v>
      </c>
      <c r="C8445" t="s">
        <v>534</v>
      </c>
      <c r="D8445" t="s">
        <v>472</v>
      </c>
      <c r="E8445" t="s">
        <v>332</v>
      </c>
      <c r="F8445" t="s">
        <v>187</v>
      </c>
      <c r="G8445" t="s">
        <v>188</v>
      </c>
      <c r="H8445" t="s">
        <v>339</v>
      </c>
      <c r="I8445" t="s">
        <v>4</v>
      </c>
      <c r="J8445" t="s">
        <v>235</v>
      </c>
      <c r="K8445" t="s">
        <v>328</v>
      </c>
      <c r="L8445" t="s">
        <v>237</v>
      </c>
      <c r="M8445" t="s">
        <v>380</v>
      </c>
      <c r="O8445" t="s">
        <v>265</v>
      </c>
      <c r="P8445">
        <v>2050</v>
      </c>
      <c r="Q8445">
        <v>4.6500000000000004</v>
      </c>
    </row>
    <row r="8446" spans="1:17" x14ac:dyDescent="0.25">
      <c r="A8446" t="s">
        <v>542</v>
      </c>
      <c r="B8446" t="s">
        <v>543</v>
      </c>
      <c r="C8446" t="s">
        <v>534</v>
      </c>
      <c r="D8446" t="s">
        <v>472</v>
      </c>
      <c r="E8446" t="s">
        <v>332</v>
      </c>
      <c r="F8446" t="s">
        <v>260</v>
      </c>
      <c r="G8446" t="s">
        <v>195</v>
      </c>
      <c r="H8446" t="s">
        <v>417</v>
      </c>
      <c r="I8446" t="s">
        <v>418</v>
      </c>
      <c r="J8446" t="s">
        <v>419</v>
      </c>
      <c r="K8446" t="s">
        <v>191</v>
      </c>
      <c r="M8446" t="s">
        <v>535</v>
      </c>
      <c r="O8446" t="s">
        <v>194</v>
      </c>
      <c r="P8446">
        <v>2015</v>
      </c>
      <c r="Q8446">
        <v>2.2011879679999999E-2</v>
      </c>
    </row>
    <row r="8447" spans="1:17" x14ac:dyDescent="0.25">
      <c r="A8447" t="s">
        <v>542</v>
      </c>
      <c r="B8447" t="s">
        <v>543</v>
      </c>
      <c r="C8447" t="s">
        <v>534</v>
      </c>
      <c r="D8447" t="s">
        <v>472</v>
      </c>
      <c r="E8447" t="s">
        <v>332</v>
      </c>
      <c r="F8447" t="s">
        <v>260</v>
      </c>
      <c r="G8447" t="s">
        <v>195</v>
      </c>
      <c r="H8447" t="s">
        <v>417</v>
      </c>
      <c r="I8447" t="s">
        <v>418</v>
      </c>
      <c r="J8447" t="s">
        <v>419</v>
      </c>
      <c r="K8447" t="s">
        <v>191</v>
      </c>
      <c r="M8447" t="s">
        <v>535</v>
      </c>
      <c r="O8447" t="s">
        <v>194</v>
      </c>
      <c r="P8447">
        <v>2020</v>
      </c>
      <c r="Q8447">
        <v>2.2011879679999999E-2</v>
      </c>
    </row>
    <row r="8448" spans="1:17" x14ac:dyDescent="0.25">
      <c r="A8448" t="s">
        <v>542</v>
      </c>
      <c r="B8448" t="s">
        <v>543</v>
      </c>
      <c r="C8448" t="s">
        <v>534</v>
      </c>
      <c r="D8448" t="s">
        <v>472</v>
      </c>
      <c r="E8448" t="s">
        <v>332</v>
      </c>
      <c r="F8448" t="s">
        <v>260</v>
      </c>
      <c r="G8448" t="s">
        <v>195</v>
      </c>
      <c r="H8448" t="s">
        <v>417</v>
      </c>
      <c r="I8448" t="s">
        <v>418</v>
      </c>
      <c r="J8448" t="s">
        <v>419</v>
      </c>
      <c r="K8448" t="s">
        <v>191</v>
      </c>
      <c r="M8448" t="s">
        <v>535</v>
      </c>
      <c r="O8448" t="s">
        <v>264</v>
      </c>
      <c r="P8448">
        <v>2020</v>
      </c>
      <c r="Q8448">
        <v>2.0945571360000002E-2</v>
      </c>
    </row>
    <row r="8449" spans="1:17" x14ac:dyDescent="0.25">
      <c r="A8449" t="s">
        <v>542</v>
      </c>
      <c r="B8449" t="s">
        <v>543</v>
      </c>
      <c r="C8449" t="s">
        <v>534</v>
      </c>
      <c r="D8449" t="s">
        <v>472</v>
      </c>
      <c r="E8449" t="s">
        <v>332</v>
      </c>
      <c r="F8449" t="s">
        <v>260</v>
      </c>
      <c r="G8449" t="s">
        <v>195</v>
      </c>
      <c r="H8449" t="s">
        <v>417</v>
      </c>
      <c r="I8449" t="s">
        <v>418</v>
      </c>
      <c r="J8449" t="s">
        <v>419</v>
      </c>
      <c r="K8449" t="s">
        <v>191</v>
      </c>
      <c r="M8449" t="s">
        <v>535</v>
      </c>
      <c r="O8449" t="s">
        <v>265</v>
      </c>
      <c r="P8449">
        <v>2020</v>
      </c>
      <c r="Q8449">
        <v>2.4556016449999999E-2</v>
      </c>
    </row>
    <row r="8450" spans="1:17" x14ac:dyDescent="0.25">
      <c r="A8450" t="s">
        <v>542</v>
      </c>
      <c r="B8450" t="s">
        <v>543</v>
      </c>
      <c r="C8450" t="s">
        <v>534</v>
      </c>
      <c r="D8450" t="s">
        <v>472</v>
      </c>
      <c r="E8450" t="s">
        <v>332</v>
      </c>
      <c r="F8450" t="s">
        <v>260</v>
      </c>
      <c r="G8450" t="s">
        <v>195</v>
      </c>
      <c r="H8450" t="s">
        <v>417</v>
      </c>
      <c r="I8450" t="s">
        <v>418</v>
      </c>
      <c r="J8450" t="s">
        <v>419</v>
      </c>
      <c r="K8450" t="s">
        <v>191</v>
      </c>
      <c r="M8450" t="s">
        <v>535</v>
      </c>
      <c r="O8450" t="s">
        <v>194</v>
      </c>
      <c r="P8450">
        <v>2030</v>
      </c>
      <c r="Q8450">
        <v>2.2011879679999999E-2</v>
      </c>
    </row>
    <row r="8451" spans="1:17" x14ac:dyDescent="0.25">
      <c r="A8451" t="s">
        <v>542</v>
      </c>
      <c r="B8451" t="s">
        <v>543</v>
      </c>
      <c r="C8451" t="s">
        <v>534</v>
      </c>
      <c r="D8451" t="s">
        <v>472</v>
      </c>
      <c r="E8451" t="s">
        <v>332</v>
      </c>
      <c r="F8451" t="s">
        <v>260</v>
      </c>
      <c r="G8451" t="s">
        <v>195</v>
      </c>
      <c r="H8451" t="s">
        <v>417</v>
      </c>
      <c r="I8451" t="s">
        <v>418</v>
      </c>
      <c r="J8451" t="s">
        <v>419</v>
      </c>
      <c r="K8451" t="s">
        <v>191</v>
      </c>
      <c r="M8451" t="s">
        <v>535</v>
      </c>
      <c r="O8451" t="s">
        <v>194</v>
      </c>
      <c r="P8451">
        <v>2050</v>
      </c>
      <c r="Q8451">
        <v>2.1998058970000001E-2</v>
      </c>
    </row>
    <row r="8452" spans="1:17" x14ac:dyDescent="0.25">
      <c r="A8452" t="s">
        <v>542</v>
      </c>
      <c r="B8452" t="s">
        <v>543</v>
      </c>
      <c r="C8452" t="s">
        <v>534</v>
      </c>
      <c r="D8452" t="s">
        <v>472</v>
      </c>
      <c r="E8452" t="s">
        <v>332</v>
      </c>
      <c r="F8452" t="s">
        <v>260</v>
      </c>
      <c r="G8452" t="s">
        <v>195</v>
      </c>
      <c r="H8452" t="s">
        <v>417</v>
      </c>
      <c r="I8452" t="s">
        <v>418</v>
      </c>
      <c r="J8452" t="s">
        <v>419</v>
      </c>
      <c r="K8452" t="s">
        <v>191</v>
      </c>
      <c r="M8452" t="s">
        <v>535</v>
      </c>
      <c r="O8452" t="s">
        <v>264</v>
      </c>
      <c r="P8452">
        <v>2050</v>
      </c>
      <c r="Q8452">
        <v>1.7064271490000001E-2</v>
      </c>
    </row>
    <row r="8453" spans="1:17" x14ac:dyDescent="0.25">
      <c r="A8453" t="s">
        <v>542</v>
      </c>
      <c r="B8453" t="s">
        <v>543</v>
      </c>
      <c r="C8453" t="s">
        <v>534</v>
      </c>
      <c r="D8453" t="s">
        <v>472</v>
      </c>
      <c r="E8453" t="s">
        <v>332</v>
      </c>
      <c r="F8453" t="s">
        <v>260</v>
      </c>
      <c r="G8453" t="s">
        <v>195</v>
      </c>
      <c r="H8453" t="s">
        <v>417</v>
      </c>
      <c r="I8453" t="s">
        <v>418</v>
      </c>
      <c r="J8453" t="s">
        <v>419</v>
      </c>
      <c r="K8453" t="s">
        <v>191</v>
      </c>
      <c r="M8453" t="s">
        <v>535</v>
      </c>
      <c r="O8453" t="s">
        <v>265</v>
      </c>
      <c r="P8453">
        <v>2050</v>
      </c>
      <c r="Q8453">
        <v>2.4518520089999999E-2</v>
      </c>
    </row>
    <row r="8454" spans="1:17" x14ac:dyDescent="0.25">
      <c r="A8454" t="s">
        <v>542</v>
      </c>
      <c r="B8454" t="s">
        <v>543</v>
      </c>
      <c r="C8454" t="s">
        <v>534</v>
      </c>
      <c r="D8454" t="s">
        <v>472</v>
      </c>
      <c r="E8454" t="s">
        <v>332</v>
      </c>
      <c r="F8454" t="s">
        <v>260</v>
      </c>
      <c r="G8454" t="s">
        <v>195</v>
      </c>
      <c r="H8454" t="s">
        <v>200</v>
      </c>
      <c r="I8454" t="s">
        <v>201</v>
      </c>
      <c r="K8454" t="s">
        <v>202</v>
      </c>
      <c r="N8454" t="s">
        <v>206</v>
      </c>
      <c r="O8454" t="s">
        <v>194</v>
      </c>
      <c r="P8454">
        <v>2015</v>
      </c>
      <c r="Q8454">
        <v>2.5</v>
      </c>
    </row>
    <row r="8455" spans="1:17" x14ac:dyDescent="0.25">
      <c r="A8455" t="s">
        <v>542</v>
      </c>
      <c r="B8455" t="s">
        <v>543</v>
      </c>
      <c r="C8455" t="s">
        <v>534</v>
      </c>
      <c r="D8455" t="s">
        <v>472</v>
      </c>
      <c r="E8455" t="s">
        <v>332</v>
      </c>
      <c r="F8455" t="s">
        <v>260</v>
      </c>
      <c r="G8455" t="s">
        <v>195</v>
      </c>
      <c r="H8455" t="s">
        <v>200</v>
      </c>
      <c r="I8455" t="s">
        <v>201</v>
      </c>
      <c r="K8455" t="s">
        <v>202</v>
      </c>
      <c r="N8455" t="s">
        <v>206</v>
      </c>
      <c r="O8455" t="s">
        <v>194</v>
      </c>
      <c r="P8455">
        <v>2020</v>
      </c>
      <c r="Q8455">
        <v>2.5</v>
      </c>
    </row>
    <row r="8456" spans="1:17" x14ac:dyDescent="0.25">
      <c r="A8456" t="s">
        <v>542</v>
      </c>
      <c r="B8456" t="s">
        <v>543</v>
      </c>
      <c r="C8456" t="s">
        <v>534</v>
      </c>
      <c r="D8456" t="s">
        <v>472</v>
      </c>
      <c r="E8456" t="s">
        <v>332</v>
      </c>
      <c r="F8456" t="s">
        <v>260</v>
      </c>
      <c r="G8456" t="s">
        <v>195</v>
      </c>
      <c r="H8456" t="s">
        <v>200</v>
      </c>
      <c r="I8456" t="s">
        <v>201</v>
      </c>
      <c r="K8456" t="s">
        <v>202</v>
      </c>
      <c r="N8456" t="s">
        <v>206</v>
      </c>
      <c r="O8456" t="s">
        <v>264</v>
      </c>
      <c r="P8456">
        <v>2020</v>
      </c>
      <c r="Q8456">
        <v>2</v>
      </c>
    </row>
    <row r="8457" spans="1:17" x14ac:dyDescent="0.25">
      <c r="A8457" t="s">
        <v>542</v>
      </c>
      <c r="B8457" t="s">
        <v>543</v>
      </c>
      <c r="C8457" t="s">
        <v>534</v>
      </c>
      <c r="D8457" t="s">
        <v>472</v>
      </c>
      <c r="E8457" t="s">
        <v>332</v>
      </c>
      <c r="F8457" t="s">
        <v>260</v>
      </c>
      <c r="G8457" t="s">
        <v>195</v>
      </c>
      <c r="H8457" t="s">
        <v>200</v>
      </c>
      <c r="I8457" t="s">
        <v>201</v>
      </c>
      <c r="K8457" t="s">
        <v>202</v>
      </c>
      <c r="N8457" t="s">
        <v>206</v>
      </c>
      <c r="O8457" t="s">
        <v>265</v>
      </c>
      <c r="P8457">
        <v>2020</v>
      </c>
      <c r="Q8457">
        <v>3</v>
      </c>
    </row>
    <row r="8458" spans="1:17" x14ac:dyDescent="0.25">
      <c r="A8458" t="s">
        <v>542</v>
      </c>
      <c r="B8458" t="s">
        <v>543</v>
      </c>
      <c r="C8458" t="s">
        <v>534</v>
      </c>
      <c r="D8458" t="s">
        <v>472</v>
      </c>
      <c r="E8458" t="s">
        <v>332</v>
      </c>
      <c r="F8458" t="s">
        <v>260</v>
      </c>
      <c r="G8458" t="s">
        <v>195</v>
      </c>
      <c r="H8458" t="s">
        <v>200</v>
      </c>
      <c r="I8458" t="s">
        <v>201</v>
      </c>
      <c r="K8458" t="s">
        <v>202</v>
      </c>
      <c r="N8458" t="s">
        <v>206</v>
      </c>
      <c r="O8458" t="s">
        <v>194</v>
      </c>
      <c r="P8458">
        <v>2030</v>
      </c>
      <c r="Q8458">
        <v>2.5</v>
      </c>
    </row>
    <row r="8459" spans="1:17" x14ac:dyDescent="0.25">
      <c r="A8459" t="s">
        <v>542</v>
      </c>
      <c r="B8459" t="s">
        <v>543</v>
      </c>
      <c r="C8459" t="s">
        <v>534</v>
      </c>
      <c r="D8459" t="s">
        <v>472</v>
      </c>
      <c r="E8459" t="s">
        <v>332</v>
      </c>
      <c r="F8459" t="s">
        <v>260</v>
      </c>
      <c r="G8459" t="s">
        <v>195</v>
      </c>
      <c r="H8459" t="s">
        <v>200</v>
      </c>
      <c r="I8459" t="s">
        <v>201</v>
      </c>
      <c r="K8459" t="s">
        <v>202</v>
      </c>
      <c r="N8459" t="s">
        <v>206</v>
      </c>
      <c r="O8459" t="s">
        <v>194</v>
      </c>
      <c r="P8459">
        <v>2050</v>
      </c>
      <c r="Q8459">
        <v>2.5</v>
      </c>
    </row>
    <row r="8460" spans="1:17" x14ac:dyDescent="0.25">
      <c r="A8460" t="s">
        <v>542</v>
      </c>
      <c r="B8460" t="s">
        <v>543</v>
      </c>
      <c r="C8460" t="s">
        <v>534</v>
      </c>
      <c r="D8460" t="s">
        <v>472</v>
      </c>
      <c r="E8460" t="s">
        <v>332</v>
      </c>
      <c r="F8460" t="s">
        <v>260</v>
      </c>
      <c r="G8460" t="s">
        <v>195</v>
      </c>
      <c r="H8460" t="s">
        <v>200</v>
      </c>
      <c r="I8460" t="s">
        <v>201</v>
      </c>
      <c r="K8460" t="s">
        <v>202</v>
      </c>
      <c r="N8460" t="s">
        <v>206</v>
      </c>
      <c r="O8460" t="s">
        <v>264</v>
      </c>
      <c r="P8460">
        <v>2050</v>
      </c>
      <c r="Q8460">
        <v>2</v>
      </c>
    </row>
    <row r="8461" spans="1:17" x14ac:dyDescent="0.25">
      <c r="A8461" t="s">
        <v>542</v>
      </c>
      <c r="B8461" t="s">
        <v>543</v>
      </c>
      <c r="C8461" t="s">
        <v>534</v>
      </c>
      <c r="D8461" t="s">
        <v>472</v>
      </c>
      <c r="E8461" t="s">
        <v>332</v>
      </c>
      <c r="F8461" t="s">
        <v>260</v>
      </c>
      <c r="G8461" t="s">
        <v>195</v>
      </c>
      <c r="H8461" t="s">
        <v>200</v>
      </c>
      <c r="I8461" t="s">
        <v>201</v>
      </c>
      <c r="K8461" t="s">
        <v>202</v>
      </c>
      <c r="N8461" t="s">
        <v>206</v>
      </c>
      <c r="O8461" t="s">
        <v>265</v>
      </c>
      <c r="P8461">
        <v>2050</v>
      </c>
      <c r="Q8461">
        <v>3</v>
      </c>
    </row>
    <row r="8462" spans="1:17" x14ac:dyDescent="0.25">
      <c r="A8462" t="s">
        <v>542</v>
      </c>
      <c r="B8462" t="s">
        <v>543</v>
      </c>
      <c r="C8462" t="s">
        <v>534</v>
      </c>
      <c r="D8462" t="s">
        <v>472</v>
      </c>
      <c r="E8462" t="s">
        <v>332</v>
      </c>
      <c r="F8462" t="s">
        <v>260</v>
      </c>
      <c r="G8462" t="s">
        <v>195</v>
      </c>
      <c r="H8462" t="s">
        <v>352</v>
      </c>
      <c r="I8462" t="s">
        <v>135</v>
      </c>
      <c r="K8462" t="s">
        <v>191</v>
      </c>
      <c r="O8462" t="s">
        <v>194</v>
      </c>
      <c r="P8462">
        <v>2015</v>
      </c>
      <c r="Q8462">
        <v>0.03</v>
      </c>
    </row>
    <row r="8463" spans="1:17" x14ac:dyDescent="0.25">
      <c r="A8463" t="s">
        <v>542</v>
      </c>
      <c r="B8463" t="s">
        <v>543</v>
      </c>
      <c r="C8463" t="s">
        <v>534</v>
      </c>
      <c r="D8463" t="s">
        <v>472</v>
      </c>
      <c r="E8463" t="s">
        <v>332</v>
      </c>
      <c r="F8463" t="s">
        <v>260</v>
      </c>
      <c r="G8463" t="s">
        <v>195</v>
      </c>
      <c r="H8463" t="s">
        <v>352</v>
      </c>
      <c r="I8463" t="s">
        <v>135</v>
      </c>
      <c r="K8463" t="s">
        <v>191</v>
      </c>
      <c r="O8463" t="s">
        <v>194</v>
      </c>
      <c r="P8463">
        <v>2020</v>
      </c>
      <c r="Q8463">
        <v>0.03</v>
      </c>
    </row>
    <row r="8464" spans="1:17" x14ac:dyDescent="0.25">
      <c r="A8464" t="s">
        <v>542</v>
      </c>
      <c r="B8464" t="s">
        <v>543</v>
      </c>
      <c r="C8464" t="s">
        <v>534</v>
      </c>
      <c r="D8464" t="s">
        <v>472</v>
      </c>
      <c r="E8464" t="s">
        <v>332</v>
      </c>
      <c r="F8464" t="s">
        <v>260</v>
      </c>
      <c r="G8464" t="s">
        <v>195</v>
      </c>
      <c r="H8464" t="s">
        <v>352</v>
      </c>
      <c r="I8464" t="s">
        <v>135</v>
      </c>
      <c r="K8464" t="s">
        <v>191</v>
      </c>
      <c r="O8464" t="s">
        <v>264</v>
      </c>
      <c r="P8464">
        <v>2020</v>
      </c>
      <c r="Q8464">
        <v>0.03</v>
      </c>
    </row>
    <row r="8465" spans="1:17" x14ac:dyDescent="0.25">
      <c r="A8465" t="s">
        <v>542</v>
      </c>
      <c r="B8465" t="s">
        <v>543</v>
      </c>
      <c r="C8465" t="s">
        <v>534</v>
      </c>
      <c r="D8465" t="s">
        <v>472</v>
      </c>
      <c r="E8465" t="s">
        <v>332</v>
      </c>
      <c r="F8465" t="s">
        <v>260</v>
      </c>
      <c r="G8465" t="s">
        <v>195</v>
      </c>
      <c r="H8465" t="s">
        <v>352</v>
      </c>
      <c r="I8465" t="s">
        <v>135</v>
      </c>
      <c r="K8465" t="s">
        <v>191</v>
      </c>
      <c r="O8465" t="s">
        <v>265</v>
      </c>
      <c r="P8465">
        <v>2020</v>
      </c>
      <c r="Q8465">
        <v>0.03</v>
      </c>
    </row>
    <row r="8466" spans="1:17" x14ac:dyDescent="0.25">
      <c r="A8466" t="s">
        <v>542</v>
      </c>
      <c r="B8466" t="s">
        <v>543</v>
      </c>
      <c r="C8466" t="s">
        <v>534</v>
      </c>
      <c r="D8466" t="s">
        <v>472</v>
      </c>
      <c r="E8466" t="s">
        <v>332</v>
      </c>
      <c r="F8466" t="s">
        <v>260</v>
      </c>
      <c r="G8466" t="s">
        <v>195</v>
      </c>
      <c r="H8466" t="s">
        <v>352</v>
      </c>
      <c r="I8466" t="s">
        <v>135</v>
      </c>
      <c r="K8466" t="s">
        <v>191</v>
      </c>
      <c r="O8466" t="s">
        <v>194</v>
      </c>
      <c r="P8466">
        <v>2030</v>
      </c>
      <c r="Q8466">
        <v>0.03</v>
      </c>
    </row>
    <row r="8467" spans="1:17" x14ac:dyDescent="0.25">
      <c r="A8467" t="s">
        <v>542</v>
      </c>
      <c r="B8467" t="s">
        <v>543</v>
      </c>
      <c r="C8467" t="s">
        <v>534</v>
      </c>
      <c r="D8467" t="s">
        <v>472</v>
      </c>
      <c r="E8467" t="s">
        <v>332</v>
      </c>
      <c r="F8467" t="s">
        <v>260</v>
      </c>
      <c r="G8467" t="s">
        <v>195</v>
      </c>
      <c r="H8467" t="s">
        <v>352</v>
      </c>
      <c r="I8467" t="s">
        <v>135</v>
      </c>
      <c r="K8467" t="s">
        <v>191</v>
      </c>
      <c r="O8467" t="s">
        <v>194</v>
      </c>
      <c r="P8467">
        <v>2050</v>
      </c>
      <c r="Q8467">
        <v>0.03</v>
      </c>
    </row>
    <row r="8468" spans="1:17" x14ac:dyDescent="0.25">
      <c r="A8468" t="s">
        <v>542</v>
      </c>
      <c r="B8468" t="s">
        <v>543</v>
      </c>
      <c r="C8468" t="s">
        <v>534</v>
      </c>
      <c r="D8468" t="s">
        <v>472</v>
      </c>
      <c r="E8468" t="s">
        <v>332</v>
      </c>
      <c r="F8468" t="s">
        <v>260</v>
      </c>
      <c r="G8468" t="s">
        <v>195</v>
      </c>
      <c r="H8468" t="s">
        <v>352</v>
      </c>
      <c r="I8468" t="s">
        <v>135</v>
      </c>
      <c r="K8468" t="s">
        <v>191</v>
      </c>
      <c r="O8468" t="s">
        <v>264</v>
      </c>
      <c r="P8468">
        <v>2050</v>
      </c>
      <c r="Q8468">
        <v>0.03</v>
      </c>
    </row>
    <row r="8469" spans="1:17" x14ac:dyDescent="0.25">
      <c r="A8469" t="s">
        <v>542</v>
      </c>
      <c r="B8469" t="s">
        <v>543</v>
      </c>
      <c r="C8469" t="s">
        <v>534</v>
      </c>
      <c r="D8469" t="s">
        <v>472</v>
      </c>
      <c r="E8469" t="s">
        <v>332</v>
      </c>
      <c r="F8469" t="s">
        <v>260</v>
      </c>
      <c r="G8469" t="s">
        <v>195</v>
      </c>
      <c r="H8469" t="s">
        <v>352</v>
      </c>
      <c r="I8469" t="s">
        <v>135</v>
      </c>
      <c r="K8469" t="s">
        <v>191</v>
      </c>
      <c r="O8469" t="s">
        <v>265</v>
      </c>
      <c r="P8469">
        <v>2050</v>
      </c>
      <c r="Q8469">
        <v>0.03</v>
      </c>
    </row>
    <row r="8470" spans="1:17" x14ac:dyDescent="0.25">
      <c r="A8470" t="s">
        <v>542</v>
      </c>
      <c r="B8470" t="s">
        <v>543</v>
      </c>
      <c r="C8470" t="s">
        <v>534</v>
      </c>
      <c r="D8470" t="s">
        <v>472</v>
      </c>
      <c r="E8470" t="s">
        <v>332</v>
      </c>
      <c r="F8470" t="s">
        <v>260</v>
      </c>
      <c r="G8470" t="s">
        <v>195</v>
      </c>
      <c r="H8470" t="s">
        <v>473</v>
      </c>
      <c r="I8470" t="s">
        <v>213</v>
      </c>
      <c r="K8470" t="s">
        <v>474</v>
      </c>
      <c r="M8470" t="s">
        <v>199</v>
      </c>
      <c r="N8470" t="s">
        <v>206</v>
      </c>
      <c r="O8470" t="s">
        <v>194</v>
      </c>
      <c r="P8470">
        <v>2015</v>
      </c>
      <c r="Q8470">
        <v>103.4256484</v>
      </c>
    </row>
    <row r="8471" spans="1:17" x14ac:dyDescent="0.25">
      <c r="A8471" t="s">
        <v>542</v>
      </c>
      <c r="B8471" t="s">
        <v>543</v>
      </c>
      <c r="C8471" t="s">
        <v>534</v>
      </c>
      <c r="D8471" t="s">
        <v>472</v>
      </c>
      <c r="E8471" t="s">
        <v>332</v>
      </c>
      <c r="F8471" t="s">
        <v>260</v>
      </c>
      <c r="G8471" t="s">
        <v>195</v>
      </c>
      <c r="H8471" t="s">
        <v>473</v>
      </c>
      <c r="I8471" t="s">
        <v>213</v>
      </c>
      <c r="K8471" t="s">
        <v>474</v>
      </c>
      <c r="M8471" t="s">
        <v>199</v>
      </c>
      <c r="N8471" t="s">
        <v>206</v>
      </c>
      <c r="O8471" t="s">
        <v>194</v>
      </c>
      <c r="P8471">
        <v>2020</v>
      </c>
      <c r="Q8471">
        <v>103.4256484</v>
      </c>
    </row>
    <row r="8472" spans="1:17" x14ac:dyDescent="0.25">
      <c r="A8472" t="s">
        <v>542</v>
      </c>
      <c r="B8472" t="s">
        <v>543</v>
      </c>
      <c r="C8472" t="s">
        <v>534</v>
      </c>
      <c r="D8472" t="s">
        <v>472</v>
      </c>
      <c r="E8472" t="s">
        <v>332</v>
      </c>
      <c r="F8472" t="s">
        <v>260</v>
      </c>
      <c r="G8472" t="s">
        <v>195</v>
      </c>
      <c r="H8472" t="s">
        <v>473</v>
      </c>
      <c r="I8472" t="s">
        <v>213</v>
      </c>
      <c r="K8472" t="s">
        <v>474</v>
      </c>
      <c r="M8472" t="s">
        <v>199</v>
      </c>
      <c r="N8472" t="s">
        <v>206</v>
      </c>
      <c r="O8472" t="s">
        <v>264</v>
      </c>
      <c r="P8472">
        <v>2020</v>
      </c>
      <c r="Q8472">
        <v>80.917383290000004</v>
      </c>
    </row>
    <row r="8473" spans="1:17" x14ac:dyDescent="0.25">
      <c r="A8473" t="s">
        <v>542</v>
      </c>
      <c r="B8473" t="s">
        <v>543</v>
      </c>
      <c r="C8473" t="s">
        <v>534</v>
      </c>
      <c r="D8473" t="s">
        <v>472</v>
      </c>
      <c r="E8473" t="s">
        <v>332</v>
      </c>
      <c r="F8473" t="s">
        <v>260</v>
      </c>
      <c r="G8473" t="s">
        <v>195</v>
      </c>
      <c r="H8473" t="s">
        <v>473</v>
      </c>
      <c r="I8473" t="s">
        <v>213</v>
      </c>
      <c r="K8473" t="s">
        <v>474</v>
      </c>
      <c r="M8473" t="s">
        <v>199</v>
      </c>
      <c r="N8473" t="s">
        <v>206</v>
      </c>
      <c r="O8473" t="s">
        <v>265</v>
      </c>
      <c r="P8473">
        <v>2020</v>
      </c>
      <c r="Q8473">
        <v>103.7801388</v>
      </c>
    </row>
    <row r="8474" spans="1:17" x14ac:dyDescent="0.25">
      <c r="A8474" t="s">
        <v>542</v>
      </c>
      <c r="B8474" t="s">
        <v>543</v>
      </c>
      <c r="C8474" t="s">
        <v>534</v>
      </c>
      <c r="D8474" t="s">
        <v>472</v>
      </c>
      <c r="E8474" t="s">
        <v>332</v>
      </c>
      <c r="F8474" t="s">
        <v>260</v>
      </c>
      <c r="G8474" t="s">
        <v>195</v>
      </c>
      <c r="H8474" t="s">
        <v>473</v>
      </c>
      <c r="I8474" t="s">
        <v>213</v>
      </c>
      <c r="K8474" t="s">
        <v>474</v>
      </c>
      <c r="M8474" t="s">
        <v>199</v>
      </c>
      <c r="N8474" t="s">
        <v>206</v>
      </c>
      <c r="O8474" t="s">
        <v>194</v>
      </c>
      <c r="P8474">
        <v>2030</v>
      </c>
      <c r="Q8474">
        <v>103.4256484</v>
      </c>
    </row>
    <row r="8475" spans="1:17" x14ac:dyDescent="0.25">
      <c r="A8475" t="s">
        <v>542</v>
      </c>
      <c r="B8475" t="s">
        <v>543</v>
      </c>
      <c r="C8475" t="s">
        <v>534</v>
      </c>
      <c r="D8475" t="s">
        <v>472</v>
      </c>
      <c r="E8475" t="s">
        <v>332</v>
      </c>
      <c r="F8475" t="s">
        <v>260</v>
      </c>
      <c r="G8475" t="s">
        <v>195</v>
      </c>
      <c r="H8475" t="s">
        <v>473</v>
      </c>
      <c r="I8475" t="s">
        <v>213</v>
      </c>
      <c r="K8475" t="s">
        <v>474</v>
      </c>
      <c r="M8475" t="s">
        <v>199</v>
      </c>
      <c r="N8475" t="s">
        <v>206</v>
      </c>
      <c r="O8475" t="s">
        <v>194</v>
      </c>
      <c r="P8475">
        <v>2050</v>
      </c>
      <c r="Q8475">
        <v>103.42423460000001</v>
      </c>
    </row>
    <row r="8476" spans="1:17" x14ac:dyDescent="0.25">
      <c r="A8476" t="s">
        <v>542</v>
      </c>
      <c r="B8476" t="s">
        <v>543</v>
      </c>
      <c r="C8476" t="s">
        <v>534</v>
      </c>
      <c r="D8476" t="s">
        <v>472</v>
      </c>
      <c r="E8476" t="s">
        <v>332</v>
      </c>
      <c r="F8476" t="s">
        <v>260</v>
      </c>
      <c r="G8476" t="s">
        <v>195</v>
      </c>
      <c r="H8476" t="s">
        <v>473</v>
      </c>
      <c r="I8476" t="s">
        <v>213</v>
      </c>
      <c r="K8476" t="s">
        <v>474</v>
      </c>
      <c r="M8476" t="s">
        <v>199</v>
      </c>
      <c r="N8476" t="s">
        <v>206</v>
      </c>
      <c r="O8476" t="s">
        <v>264</v>
      </c>
      <c r="P8476">
        <v>2050</v>
      </c>
      <c r="Q8476">
        <v>79.467577890000001</v>
      </c>
    </row>
    <row r="8477" spans="1:17" x14ac:dyDescent="0.25">
      <c r="A8477" t="s">
        <v>542</v>
      </c>
      <c r="B8477" t="s">
        <v>543</v>
      </c>
      <c r="C8477" t="s">
        <v>534</v>
      </c>
      <c r="D8477" t="s">
        <v>472</v>
      </c>
      <c r="E8477" t="s">
        <v>332</v>
      </c>
      <c r="F8477" t="s">
        <v>260</v>
      </c>
      <c r="G8477" t="s">
        <v>195</v>
      </c>
      <c r="H8477" t="s">
        <v>473</v>
      </c>
      <c r="I8477" t="s">
        <v>213</v>
      </c>
      <c r="K8477" t="s">
        <v>474</v>
      </c>
      <c r="M8477" t="s">
        <v>199</v>
      </c>
      <c r="N8477" t="s">
        <v>206</v>
      </c>
      <c r="O8477" t="s">
        <v>265</v>
      </c>
      <c r="P8477">
        <v>2050</v>
      </c>
      <c r="Q8477">
        <v>103.87013880000001</v>
      </c>
    </row>
    <row r="8478" spans="1:17" x14ac:dyDescent="0.25">
      <c r="A8478" t="s">
        <v>542</v>
      </c>
      <c r="B8478" t="s">
        <v>543</v>
      </c>
      <c r="C8478" t="s">
        <v>534</v>
      </c>
      <c r="D8478" t="s">
        <v>472</v>
      </c>
      <c r="E8478" t="s">
        <v>332</v>
      </c>
      <c r="F8478" t="s">
        <v>260</v>
      </c>
      <c r="G8478" t="s">
        <v>195</v>
      </c>
      <c r="H8478" t="s">
        <v>354</v>
      </c>
      <c r="I8478" t="s">
        <v>136</v>
      </c>
      <c r="K8478" t="s">
        <v>275</v>
      </c>
      <c r="O8478" t="s">
        <v>194</v>
      </c>
      <c r="P8478">
        <v>2015</v>
      </c>
      <c r="Q8478">
        <v>2</v>
      </c>
    </row>
    <row r="8479" spans="1:17" x14ac:dyDescent="0.25">
      <c r="A8479" t="s">
        <v>542</v>
      </c>
      <c r="B8479" t="s">
        <v>543</v>
      </c>
      <c r="C8479" t="s">
        <v>534</v>
      </c>
      <c r="D8479" t="s">
        <v>472</v>
      </c>
      <c r="E8479" t="s">
        <v>332</v>
      </c>
      <c r="F8479" t="s">
        <v>260</v>
      </c>
      <c r="G8479" t="s">
        <v>195</v>
      </c>
      <c r="H8479" t="s">
        <v>354</v>
      </c>
      <c r="I8479" t="s">
        <v>136</v>
      </c>
      <c r="K8479" t="s">
        <v>275</v>
      </c>
      <c r="O8479" t="s">
        <v>194</v>
      </c>
      <c r="P8479">
        <v>2020</v>
      </c>
      <c r="Q8479">
        <v>2</v>
      </c>
    </row>
    <row r="8480" spans="1:17" x14ac:dyDescent="0.25">
      <c r="A8480" t="s">
        <v>542</v>
      </c>
      <c r="B8480" t="s">
        <v>543</v>
      </c>
      <c r="C8480" t="s">
        <v>534</v>
      </c>
      <c r="D8480" t="s">
        <v>472</v>
      </c>
      <c r="E8480" t="s">
        <v>332</v>
      </c>
      <c r="F8480" t="s">
        <v>260</v>
      </c>
      <c r="G8480" t="s">
        <v>195</v>
      </c>
      <c r="H8480" t="s">
        <v>354</v>
      </c>
      <c r="I8480" t="s">
        <v>136</v>
      </c>
      <c r="K8480" t="s">
        <v>275</v>
      </c>
      <c r="O8480" t="s">
        <v>264</v>
      </c>
      <c r="P8480">
        <v>2020</v>
      </c>
      <c r="Q8480">
        <v>1.7</v>
      </c>
    </row>
    <row r="8481" spans="1:17" x14ac:dyDescent="0.25">
      <c r="A8481" t="s">
        <v>542</v>
      </c>
      <c r="B8481" t="s">
        <v>543</v>
      </c>
      <c r="C8481" t="s">
        <v>534</v>
      </c>
      <c r="D8481" t="s">
        <v>472</v>
      </c>
      <c r="E8481" t="s">
        <v>332</v>
      </c>
      <c r="F8481" t="s">
        <v>260</v>
      </c>
      <c r="G8481" t="s">
        <v>195</v>
      </c>
      <c r="H8481" t="s">
        <v>354</v>
      </c>
      <c r="I8481" t="s">
        <v>136</v>
      </c>
      <c r="K8481" t="s">
        <v>275</v>
      </c>
      <c r="O8481" t="s">
        <v>265</v>
      </c>
      <c r="P8481">
        <v>2020</v>
      </c>
      <c r="Q8481">
        <v>2.2999999999999998</v>
      </c>
    </row>
    <row r="8482" spans="1:17" x14ac:dyDescent="0.25">
      <c r="A8482" t="s">
        <v>542</v>
      </c>
      <c r="B8482" t="s">
        <v>543</v>
      </c>
      <c r="C8482" t="s">
        <v>534</v>
      </c>
      <c r="D8482" t="s">
        <v>472</v>
      </c>
      <c r="E8482" t="s">
        <v>332</v>
      </c>
      <c r="F8482" t="s">
        <v>260</v>
      </c>
      <c r="G8482" t="s">
        <v>195</v>
      </c>
      <c r="H8482" t="s">
        <v>354</v>
      </c>
      <c r="I8482" t="s">
        <v>136</v>
      </c>
      <c r="K8482" t="s">
        <v>275</v>
      </c>
      <c r="O8482" t="s">
        <v>194</v>
      </c>
      <c r="P8482">
        <v>2030</v>
      </c>
      <c r="Q8482">
        <v>2</v>
      </c>
    </row>
    <row r="8483" spans="1:17" x14ac:dyDescent="0.25">
      <c r="A8483" t="s">
        <v>542</v>
      </c>
      <c r="B8483" t="s">
        <v>543</v>
      </c>
      <c r="C8483" t="s">
        <v>534</v>
      </c>
      <c r="D8483" t="s">
        <v>472</v>
      </c>
      <c r="E8483" t="s">
        <v>332</v>
      </c>
      <c r="F8483" t="s">
        <v>260</v>
      </c>
      <c r="G8483" t="s">
        <v>195</v>
      </c>
      <c r="H8483" t="s">
        <v>354</v>
      </c>
      <c r="I8483" t="s">
        <v>136</v>
      </c>
      <c r="K8483" t="s">
        <v>275</v>
      </c>
      <c r="O8483" t="s">
        <v>194</v>
      </c>
      <c r="P8483">
        <v>2050</v>
      </c>
      <c r="Q8483">
        <v>2</v>
      </c>
    </row>
    <row r="8484" spans="1:17" x14ac:dyDescent="0.25">
      <c r="A8484" t="s">
        <v>542</v>
      </c>
      <c r="B8484" t="s">
        <v>543</v>
      </c>
      <c r="C8484" t="s">
        <v>534</v>
      </c>
      <c r="D8484" t="s">
        <v>472</v>
      </c>
      <c r="E8484" t="s">
        <v>332</v>
      </c>
      <c r="F8484" t="s">
        <v>260</v>
      </c>
      <c r="G8484" t="s">
        <v>195</v>
      </c>
      <c r="H8484" t="s">
        <v>354</v>
      </c>
      <c r="I8484" t="s">
        <v>136</v>
      </c>
      <c r="K8484" t="s">
        <v>275</v>
      </c>
      <c r="O8484" t="s">
        <v>264</v>
      </c>
      <c r="P8484">
        <v>2050</v>
      </c>
      <c r="Q8484">
        <v>1.5</v>
      </c>
    </row>
    <row r="8485" spans="1:17" x14ac:dyDescent="0.25">
      <c r="A8485" t="s">
        <v>542</v>
      </c>
      <c r="B8485" t="s">
        <v>543</v>
      </c>
      <c r="C8485" t="s">
        <v>534</v>
      </c>
      <c r="D8485" t="s">
        <v>472</v>
      </c>
      <c r="E8485" t="s">
        <v>332</v>
      </c>
      <c r="F8485" t="s">
        <v>260</v>
      </c>
      <c r="G8485" t="s">
        <v>195</v>
      </c>
      <c r="H8485" t="s">
        <v>354</v>
      </c>
      <c r="I8485" t="s">
        <v>136</v>
      </c>
      <c r="K8485" t="s">
        <v>275</v>
      </c>
      <c r="O8485" t="s">
        <v>265</v>
      </c>
      <c r="P8485">
        <v>2050</v>
      </c>
      <c r="Q8485">
        <v>2.5</v>
      </c>
    </row>
    <row r="8486" spans="1:17" x14ac:dyDescent="0.25">
      <c r="A8486" t="s">
        <v>542</v>
      </c>
      <c r="B8486" t="s">
        <v>543</v>
      </c>
      <c r="C8486" t="s">
        <v>534</v>
      </c>
      <c r="D8486" t="s">
        <v>472</v>
      </c>
      <c r="E8486" t="s">
        <v>332</v>
      </c>
      <c r="F8486" t="s">
        <v>260</v>
      </c>
      <c r="G8486" t="s">
        <v>195</v>
      </c>
      <c r="H8486" t="s">
        <v>475</v>
      </c>
      <c r="I8486" t="s">
        <v>277</v>
      </c>
      <c r="K8486" t="s">
        <v>476</v>
      </c>
      <c r="O8486" t="s">
        <v>194</v>
      </c>
      <c r="P8486">
        <v>2015</v>
      </c>
      <c r="Q8486">
        <v>4.83439077216729E-2</v>
      </c>
    </row>
    <row r="8487" spans="1:17" x14ac:dyDescent="0.25">
      <c r="A8487" t="s">
        <v>542</v>
      </c>
      <c r="B8487" t="s">
        <v>543</v>
      </c>
      <c r="C8487" t="s">
        <v>534</v>
      </c>
      <c r="D8487" t="s">
        <v>472</v>
      </c>
      <c r="E8487" t="s">
        <v>332</v>
      </c>
      <c r="F8487" t="s">
        <v>260</v>
      </c>
      <c r="G8487" t="s">
        <v>195</v>
      </c>
      <c r="H8487" t="s">
        <v>475</v>
      </c>
      <c r="I8487" t="s">
        <v>277</v>
      </c>
      <c r="K8487" t="s">
        <v>476</v>
      </c>
      <c r="O8487" t="s">
        <v>194</v>
      </c>
      <c r="P8487">
        <v>2020</v>
      </c>
      <c r="Q8487">
        <v>4.83439077216729E-2</v>
      </c>
    </row>
    <row r="8488" spans="1:17" x14ac:dyDescent="0.25">
      <c r="A8488" t="s">
        <v>542</v>
      </c>
      <c r="B8488" t="s">
        <v>543</v>
      </c>
      <c r="C8488" t="s">
        <v>534</v>
      </c>
      <c r="D8488" t="s">
        <v>472</v>
      </c>
      <c r="E8488" t="s">
        <v>332</v>
      </c>
      <c r="F8488" t="s">
        <v>260</v>
      </c>
      <c r="G8488" t="s">
        <v>195</v>
      </c>
      <c r="H8488" t="s">
        <v>475</v>
      </c>
      <c r="I8488" t="s">
        <v>277</v>
      </c>
      <c r="K8488" t="s">
        <v>476</v>
      </c>
      <c r="O8488" t="s">
        <v>264</v>
      </c>
      <c r="P8488">
        <v>2020</v>
      </c>
      <c r="Q8488">
        <v>4.1092321563421998E-2</v>
      </c>
    </row>
    <row r="8489" spans="1:17" x14ac:dyDescent="0.25">
      <c r="A8489" t="s">
        <v>542</v>
      </c>
      <c r="B8489" t="s">
        <v>543</v>
      </c>
      <c r="C8489" t="s">
        <v>534</v>
      </c>
      <c r="D8489" t="s">
        <v>472</v>
      </c>
      <c r="E8489" t="s">
        <v>332</v>
      </c>
      <c r="F8489" t="s">
        <v>260</v>
      </c>
      <c r="G8489" t="s">
        <v>195</v>
      </c>
      <c r="H8489" t="s">
        <v>475</v>
      </c>
      <c r="I8489" t="s">
        <v>277</v>
      </c>
      <c r="K8489" t="s">
        <v>476</v>
      </c>
      <c r="O8489" t="s">
        <v>265</v>
      </c>
      <c r="P8489">
        <v>2020</v>
      </c>
      <c r="Q8489">
        <v>5.55954938799239E-2</v>
      </c>
    </row>
    <row r="8490" spans="1:17" x14ac:dyDescent="0.25">
      <c r="A8490" t="s">
        <v>542</v>
      </c>
      <c r="B8490" t="s">
        <v>543</v>
      </c>
      <c r="C8490" t="s">
        <v>534</v>
      </c>
      <c r="D8490" t="s">
        <v>472</v>
      </c>
      <c r="E8490" t="s">
        <v>332</v>
      </c>
      <c r="F8490" t="s">
        <v>260</v>
      </c>
      <c r="G8490" t="s">
        <v>195</v>
      </c>
      <c r="H8490" t="s">
        <v>475</v>
      </c>
      <c r="I8490" t="s">
        <v>277</v>
      </c>
      <c r="K8490" t="s">
        <v>476</v>
      </c>
      <c r="O8490" t="s">
        <v>194</v>
      </c>
      <c r="P8490">
        <v>2030</v>
      </c>
      <c r="Q8490">
        <v>4.83439077216729E-2</v>
      </c>
    </row>
    <row r="8491" spans="1:17" x14ac:dyDescent="0.25">
      <c r="A8491" t="s">
        <v>542</v>
      </c>
      <c r="B8491" t="s">
        <v>543</v>
      </c>
      <c r="C8491" t="s">
        <v>534</v>
      </c>
      <c r="D8491" t="s">
        <v>472</v>
      </c>
      <c r="E8491" t="s">
        <v>332</v>
      </c>
      <c r="F8491" t="s">
        <v>260</v>
      </c>
      <c r="G8491" t="s">
        <v>195</v>
      </c>
      <c r="H8491" t="s">
        <v>475</v>
      </c>
      <c r="I8491" t="s">
        <v>277</v>
      </c>
      <c r="K8491" t="s">
        <v>476</v>
      </c>
      <c r="O8491" t="s">
        <v>194</v>
      </c>
      <c r="P8491">
        <v>2050</v>
      </c>
      <c r="Q8491">
        <v>4.8344568572567297E-2</v>
      </c>
    </row>
    <row r="8492" spans="1:17" x14ac:dyDescent="0.25">
      <c r="A8492" t="s">
        <v>542</v>
      </c>
      <c r="B8492" t="s">
        <v>543</v>
      </c>
      <c r="C8492" t="s">
        <v>534</v>
      </c>
      <c r="D8492" t="s">
        <v>472</v>
      </c>
      <c r="E8492" t="s">
        <v>332</v>
      </c>
      <c r="F8492" t="s">
        <v>260</v>
      </c>
      <c r="G8492" t="s">
        <v>195</v>
      </c>
      <c r="H8492" t="s">
        <v>475</v>
      </c>
      <c r="I8492" t="s">
        <v>277</v>
      </c>
      <c r="K8492" t="s">
        <v>476</v>
      </c>
      <c r="O8492" t="s">
        <v>264</v>
      </c>
      <c r="P8492">
        <v>2050</v>
      </c>
      <c r="Q8492">
        <v>3.6258426429425498E-2</v>
      </c>
    </row>
    <row r="8493" spans="1:17" x14ac:dyDescent="0.25">
      <c r="A8493" t="s">
        <v>542</v>
      </c>
      <c r="B8493" t="s">
        <v>543</v>
      </c>
      <c r="C8493" t="s">
        <v>534</v>
      </c>
      <c r="D8493" t="s">
        <v>472</v>
      </c>
      <c r="E8493" t="s">
        <v>332</v>
      </c>
      <c r="F8493" t="s">
        <v>260</v>
      </c>
      <c r="G8493" t="s">
        <v>195</v>
      </c>
      <c r="H8493" t="s">
        <v>475</v>
      </c>
      <c r="I8493" t="s">
        <v>277</v>
      </c>
      <c r="K8493" t="s">
        <v>476</v>
      </c>
      <c r="O8493" t="s">
        <v>265</v>
      </c>
      <c r="P8493">
        <v>2050</v>
      </c>
      <c r="Q8493">
        <v>6.0430710715709102E-2</v>
      </c>
    </row>
    <row r="8494" spans="1:17" x14ac:dyDescent="0.25">
      <c r="A8494" t="s">
        <v>542</v>
      </c>
      <c r="B8494" t="s">
        <v>543</v>
      </c>
      <c r="C8494" t="s">
        <v>534</v>
      </c>
      <c r="D8494" t="s">
        <v>472</v>
      </c>
      <c r="E8494" t="s">
        <v>332</v>
      </c>
      <c r="F8494" t="s">
        <v>260</v>
      </c>
      <c r="G8494" t="s">
        <v>195</v>
      </c>
      <c r="H8494" t="s">
        <v>215</v>
      </c>
      <c r="I8494" t="s">
        <v>216</v>
      </c>
      <c r="K8494" t="s">
        <v>202</v>
      </c>
      <c r="N8494" t="s">
        <v>206</v>
      </c>
      <c r="O8494" t="s">
        <v>194</v>
      </c>
      <c r="P8494">
        <v>2015</v>
      </c>
      <c r="Q8494">
        <v>25</v>
      </c>
    </row>
    <row r="8495" spans="1:17" x14ac:dyDescent="0.25">
      <c r="A8495" t="s">
        <v>542</v>
      </c>
      <c r="B8495" t="s">
        <v>543</v>
      </c>
      <c r="C8495" t="s">
        <v>534</v>
      </c>
      <c r="D8495" t="s">
        <v>472</v>
      </c>
      <c r="E8495" t="s">
        <v>332</v>
      </c>
      <c r="F8495" t="s">
        <v>260</v>
      </c>
      <c r="G8495" t="s">
        <v>195</v>
      </c>
      <c r="H8495" t="s">
        <v>215</v>
      </c>
      <c r="I8495" t="s">
        <v>216</v>
      </c>
      <c r="K8495" t="s">
        <v>202</v>
      </c>
      <c r="N8495" t="s">
        <v>206</v>
      </c>
      <c r="O8495" t="s">
        <v>194</v>
      </c>
      <c r="P8495">
        <v>2020</v>
      </c>
      <c r="Q8495">
        <v>25</v>
      </c>
    </row>
    <row r="8496" spans="1:17" x14ac:dyDescent="0.25">
      <c r="A8496" t="s">
        <v>542</v>
      </c>
      <c r="B8496" t="s">
        <v>543</v>
      </c>
      <c r="C8496" t="s">
        <v>534</v>
      </c>
      <c r="D8496" t="s">
        <v>472</v>
      </c>
      <c r="E8496" t="s">
        <v>332</v>
      </c>
      <c r="F8496" t="s">
        <v>260</v>
      </c>
      <c r="G8496" t="s">
        <v>195</v>
      </c>
      <c r="H8496" t="s">
        <v>215</v>
      </c>
      <c r="I8496" t="s">
        <v>216</v>
      </c>
      <c r="K8496" t="s">
        <v>202</v>
      </c>
      <c r="N8496" t="s">
        <v>206</v>
      </c>
      <c r="O8496" t="s">
        <v>264</v>
      </c>
      <c r="P8496">
        <v>2020</v>
      </c>
      <c r="Q8496">
        <v>20</v>
      </c>
    </row>
    <row r="8497" spans="1:17" x14ac:dyDescent="0.25">
      <c r="A8497" t="s">
        <v>542</v>
      </c>
      <c r="B8497" t="s">
        <v>543</v>
      </c>
      <c r="C8497" t="s">
        <v>534</v>
      </c>
      <c r="D8497" t="s">
        <v>472</v>
      </c>
      <c r="E8497" t="s">
        <v>332</v>
      </c>
      <c r="F8497" t="s">
        <v>260</v>
      </c>
      <c r="G8497" t="s">
        <v>195</v>
      </c>
      <c r="H8497" t="s">
        <v>215</v>
      </c>
      <c r="I8497" t="s">
        <v>216</v>
      </c>
      <c r="K8497" t="s">
        <v>202</v>
      </c>
      <c r="N8497" t="s">
        <v>206</v>
      </c>
      <c r="O8497" t="s">
        <v>265</v>
      </c>
      <c r="P8497">
        <v>2020</v>
      </c>
      <c r="Q8497">
        <v>35</v>
      </c>
    </row>
    <row r="8498" spans="1:17" x14ac:dyDescent="0.25">
      <c r="A8498" t="s">
        <v>542</v>
      </c>
      <c r="B8498" t="s">
        <v>543</v>
      </c>
      <c r="C8498" t="s">
        <v>534</v>
      </c>
      <c r="D8498" t="s">
        <v>472</v>
      </c>
      <c r="E8498" t="s">
        <v>332</v>
      </c>
      <c r="F8498" t="s">
        <v>260</v>
      </c>
      <c r="G8498" t="s">
        <v>195</v>
      </c>
      <c r="H8498" t="s">
        <v>215</v>
      </c>
      <c r="I8498" t="s">
        <v>216</v>
      </c>
      <c r="K8498" t="s">
        <v>202</v>
      </c>
      <c r="N8498" t="s">
        <v>206</v>
      </c>
      <c r="O8498" t="s">
        <v>194</v>
      </c>
      <c r="P8498">
        <v>2030</v>
      </c>
      <c r="Q8498">
        <v>25</v>
      </c>
    </row>
    <row r="8499" spans="1:17" x14ac:dyDescent="0.25">
      <c r="A8499" t="s">
        <v>542</v>
      </c>
      <c r="B8499" t="s">
        <v>543</v>
      </c>
      <c r="C8499" t="s">
        <v>534</v>
      </c>
      <c r="D8499" t="s">
        <v>472</v>
      </c>
      <c r="E8499" t="s">
        <v>332</v>
      </c>
      <c r="F8499" t="s">
        <v>260</v>
      </c>
      <c r="G8499" t="s">
        <v>195</v>
      </c>
      <c r="H8499" t="s">
        <v>215</v>
      </c>
      <c r="I8499" t="s">
        <v>216</v>
      </c>
      <c r="K8499" t="s">
        <v>202</v>
      </c>
      <c r="N8499" t="s">
        <v>206</v>
      </c>
      <c r="O8499" t="s">
        <v>194</v>
      </c>
      <c r="P8499">
        <v>2050</v>
      </c>
      <c r="Q8499">
        <v>25</v>
      </c>
    </row>
    <row r="8500" spans="1:17" x14ac:dyDescent="0.25">
      <c r="A8500" t="s">
        <v>542</v>
      </c>
      <c r="B8500" t="s">
        <v>543</v>
      </c>
      <c r="C8500" t="s">
        <v>534</v>
      </c>
      <c r="D8500" t="s">
        <v>472</v>
      </c>
      <c r="E8500" t="s">
        <v>332</v>
      </c>
      <c r="F8500" t="s">
        <v>260</v>
      </c>
      <c r="G8500" t="s">
        <v>195</v>
      </c>
      <c r="H8500" t="s">
        <v>215</v>
      </c>
      <c r="I8500" t="s">
        <v>216</v>
      </c>
      <c r="K8500" t="s">
        <v>202</v>
      </c>
      <c r="N8500" t="s">
        <v>206</v>
      </c>
      <c r="O8500" t="s">
        <v>264</v>
      </c>
      <c r="P8500">
        <v>2050</v>
      </c>
      <c r="Q8500">
        <v>20</v>
      </c>
    </row>
    <row r="8501" spans="1:17" x14ac:dyDescent="0.25">
      <c r="A8501" t="s">
        <v>542</v>
      </c>
      <c r="B8501" t="s">
        <v>543</v>
      </c>
      <c r="C8501" t="s">
        <v>534</v>
      </c>
      <c r="D8501" t="s">
        <v>472</v>
      </c>
      <c r="E8501" t="s">
        <v>332</v>
      </c>
      <c r="F8501" t="s">
        <v>260</v>
      </c>
      <c r="G8501" t="s">
        <v>195</v>
      </c>
      <c r="H8501" t="s">
        <v>215</v>
      </c>
      <c r="I8501" t="s">
        <v>216</v>
      </c>
      <c r="K8501" t="s">
        <v>202</v>
      </c>
      <c r="N8501" t="s">
        <v>206</v>
      </c>
      <c r="O8501" t="s">
        <v>265</v>
      </c>
      <c r="P8501">
        <v>2050</v>
      </c>
      <c r="Q8501">
        <v>35</v>
      </c>
    </row>
    <row r="8502" spans="1:17" x14ac:dyDescent="0.25">
      <c r="A8502" t="s">
        <v>542</v>
      </c>
      <c r="B8502" t="s">
        <v>543</v>
      </c>
      <c r="C8502" t="s">
        <v>534</v>
      </c>
      <c r="D8502" t="s">
        <v>472</v>
      </c>
      <c r="E8502" t="s">
        <v>332</v>
      </c>
      <c r="F8502" t="s">
        <v>260</v>
      </c>
      <c r="G8502" t="s">
        <v>195</v>
      </c>
      <c r="H8502" t="s">
        <v>442</v>
      </c>
      <c r="I8502" t="s">
        <v>443</v>
      </c>
      <c r="J8502" t="s">
        <v>351</v>
      </c>
      <c r="K8502" t="s">
        <v>191</v>
      </c>
      <c r="M8502" t="s">
        <v>536</v>
      </c>
      <c r="N8502" t="s">
        <v>206</v>
      </c>
      <c r="O8502" t="s">
        <v>194</v>
      </c>
      <c r="P8502">
        <v>2015</v>
      </c>
      <c r="Q8502">
        <v>1.1491738709999999</v>
      </c>
    </row>
    <row r="8503" spans="1:17" x14ac:dyDescent="0.25">
      <c r="A8503" t="s">
        <v>542</v>
      </c>
      <c r="B8503" t="s">
        <v>543</v>
      </c>
      <c r="C8503" t="s">
        <v>534</v>
      </c>
      <c r="D8503" t="s">
        <v>472</v>
      </c>
      <c r="E8503" t="s">
        <v>332</v>
      </c>
      <c r="F8503" t="s">
        <v>260</v>
      </c>
      <c r="G8503" t="s">
        <v>195</v>
      </c>
      <c r="H8503" t="s">
        <v>442</v>
      </c>
      <c r="I8503" t="s">
        <v>443</v>
      </c>
      <c r="J8503" t="s">
        <v>351</v>
      </c>
      <c r="K8503" t="s">
        <v>191</v>
      </c>
      <c r="M8503" t="s">
        <v>536</v>
      </c>
      <c r="N8503" t="s">
        <v>206</v>
      </c>
      <c r="O8503" t="s">
        <v>194</v>
      </c>
      <c r="P8503">
        <v>2020</v>
      </c>
      <c r="Q8503">
        <v>1.1491738709999999</v>
      </c>
    </row>
    <row r="8504" spans="1:17" x14ac:dyDescent="0.25">
      <c r="A8504" t="s">
        <v>542</v>
      </c>
      <c r="B8504" t="s">
        <v>543</v>
      </c>
      <c r="C8504" t="s">
        <v>534</v>
      </c>
      <c r="D8504" t="s">
        <v>472</v>
      </c>
      <c r="E8504" t="s">
        <v>332</v>
      </c>
      <c r="F8504" t="s">
        <v>260</v>
      </c>
      <c r="G8504" t="s">
        <v>195</v>
      </c>
      <c r="H8504" t="s">
        <v>442</v>
      </c>
      <c r="I8504" t="s">
        <v>443</v>
      </c>
      <c r="J8504" t="s">
        <v>351</v>
      </c>
      <c r="K8504" t="s">
        <v>191</v>
      </c>
      <c r="M8504" t="s">
        <v>536</v>
      </c>
      <c r="N8504" t="s">
        <v>206</v>
      </c>
      <c r="O8504" t="s">
        <v>264</v>
      </c>
      <c r="P8504">
        <v>2020</v>
      </c>
      <c r="Q8504">
        <v>0.89</v>
      </c>
    </row>
    <row r="8505" spans="1:17" x14ac:dyDescent="0.25">
      <c r="A8505" t="s">
        <v>542</v>
      </c>
      <c r="B8505" t="s">
        <v>543</v>
      </c>
      <c r="C8505" t="s">
        <v>534</v>
      </c>
      <c r="D8505" t="s">
        <v>472</v>
      </c>
      <c r="E8505" t="s">
        <v>332</v>
      </c>
      <c r="F8505" t="s">
        <v>260</v>
      </c>
      <c r="G8505" t="s">
        <v>195</v>
      </c>
      <c r="H8505" t="s">
        <v>442</v>
      </c>
      <c r="I8505" t="s">
        <v>443</v>
      </c>
      <c r="J8505" t="s">
        <v>351</v>
      </c>
      <c r="K8505" t="s">
        <v>191</v>
      </c>
      <c r="M8505" t="s">
        <v>536</v>
      </c>
      <c r="N8505" t="s">
        <v>206</v>
      </c>
      <c r="O8505" t="s">
        <v>265</v>
      </c>
      <c r="P8505">
        <v>2020</v>
      </c>
      <c r="Q8505">
        <v>1.1599999999999999</v>
      </c>
    </row>
    <row r="8506" spans="1:17" x14ac:dyDescent="0.25">
      <c r="A8506" t="s">
        <v>542</v>
      </c>
      <c r="B8506" t="s">
        <v>543</v>
      </c>
      <c r="C8506" t="s">
        <v>534</v>
      </c>
      <c r="D8506" t="s">
        <v>472</v>
      </c>
      <c r="E8506" t="s">
        <v>332</v>
      </c>
      <c r="F8506" t="s">
        <v>260</v>
      </c>
      <c r="G8506" t="s">
        <v>195</v>
      </c>
      <c r="H8506" t="s">
        <v>442</v>
      </c>
      <c r="I8506" t="s">
        <v>443</v>
      </c>
      <c r="J8506" t="s">
        <v>351</v>
      </c>
      <c r="K8506" t="s">
        <v>191</v>
      </c>
      <c r="M8506" t="s">
        <v>536</v>
      </c>
      <c r="N8506" t="s">
        <v>206</v>
      </c>
      <c r="O8506" t="s">
        <v>194</v>
      </c>
      <c r="P8506">
        <v>2030</v>
      </c>
      <c r="Q8506">
        <v>1.1491738709999999</v>
      </c>
    </row>
    <row r="8507" spans="1:17" x14ac:dyDescent="0.25">
      <c r="A8507" t="s">
        <v>542</v>
      </c>
      <c r="B8507" t="s">
        <v>543</v>
      </c>
      <c r="C8507" t="s">
        <v>534</v>
      </c>
      <c r="D8507" t="s">
        <v>472</v>
      </c>
      <c r="E8507" t="s">
        <v>332</v>
      </c>
      <c r="F8507" t="s">
        <v>260</v>
      </c>
      <c r="G8507" t="s">
        <v>195</v>
      </c>
      <c r="H8507" t="s">
        <v>442</v>
      </c>
      <c r="I8507" t="s">
        <v>443</v>
      </c>
      <c r="J8507" t="s">
        <v>351</v>
      </c>
      <c r="K8507" t="s">
        <v>191</v>
      </c>
      <c r="M8507" t="s">
        <v>536</v>
      </c>
      <c r="N8507" t="s">
        <v>206</v>
      </c>
      <c r="O8507" t="s">
        <v>194</v>
      </c>
      <c r="P8507">
        <v>2050</v>
      </c>
      <c r="Q8507">
        <v>1.149158162</v>
      </c>
    </row>
    <row r="8508" spans="1:17" x14ac:dyDescent="0.25">
      <c r="A8508" t="s">
        <v>542</v>
      </c>
      <c r="B8508" t="s">
        <v>543</v>
      </c>
      <c r="C8508" t="s">
        <v>534</v>
      </c>
      <c r="D8508" t="s">
        <v>472</v>
      </c>
      <c r="E8508" t="s">
        <v>332</v>
      </c>
      <c r="F8508" t="s">
        <v>260</v>
      </c>
      <c r="G8508" t="s">
        <v>195</v>
      </c>
      <c r="H8508" t="s">
        <v>442</v>
      </c>
      <c r="I8508" t="s">
        <v>443</v>
      </c>
      <c r="J8508" t="s">
        <v>351</v>
      </c>
      <c r="K8508" t="s">
        <v>191</v>
      </c>
      <c r="M8508" t="s">
        <v>536</v>
      </c>
      <c r="N8508" t="s">
        <v>206</v>
      </c>
      <c r="O8508" t="s">
        <v>264</v>
      </c>
      <c r="P8508">
        <v>2050</v>
      </c>
      <c r="Q8508">
        <v>0.88</v>
      </c>
    </row>
    <row r="8509" spans="1:17" x14ac:dyDescent="0.25">
      <c r="A8509" t="s">
        <v>542</v>
      </c>
      <c r="B8509" t="s">
        <v>543</v>
      </c>
      <c r="C8509" t="s">
        <v>534</v>
      </c>
      <c r="D8509" t="s">
        <v>472</v>
      </c>
      <c r="E8509" t="s">
        <v>332</v>
      </c>
      <c r="F8509" t="s">
        <v>260</v>
      </c>
      <c r="G8509" t="s">
        <v>195</v>
      </c>
      <c r="H8509" t="s">
        <v>442</v>
      </c>
      <c r="I8509" t="s">
        <v>443</v>
      </c>
      <c r="J8509" t="s">
        <v>351</v>
      </c>
      <c r="K8509" t="s">
        <v>191</v>
      </c>
      <c r="M8509" t="s">
        <v>536</v>
      </c>
      <c r="N8509" t="s">
        <v>206</v>
      </c>
      <c r="O8509" t="s">
        <v>265</v>
      </c>
      <c r="P8509">
        <v>2050</v>
      </c>
      <c r="Q8509">
        <v>1.1599999999999999</v>
      </c>
    </row>
    <row r="8510" spans="1:17" x14ac:dyDescent="0.25">
      <c r="A8510" t="s">
        <v>542</v>
      </c>
      <c r="B8510" t="s">
        <v>543</v>
      </c>
      <c r="C8510" t="s">
        <v>534</v>
      </c>
      <c r="D8510" t="s">
        <v>472</v>
      </c>
      <c r="E8510" t="s">
        <v>332</v>
      </c>
      <c r="F8510" t="s">
        <v>260</v>
      </c>
      <c r="G8510" t="s">
        <v>195</v>
      </c>
      <c r="H8510" t="s">
        <v>444</v>
      </c>
      <c r="I8510" t="s">
        <v>443</v>
      </c>
      <c r="J8510" t="s">
        <v>209</v>
      </c>
      <c r="K8510" t="s">
        <v>191</v>
      </c>
      <c r="M8510" t="s">
        <v>536</v>
      </c>
      <c r="N8510" t="s">
        <v>206</v>
      </c>
      <c r="O8510" t="s">
        <v>194</v>
      </c>
      <c r="P8510">
        <v>2015</v>
      </c>
      <c r="Q8510">
        <v>1.1491738709999999</v>
      </c>
    </row>
    <row r="8511" spans="1:17" x14ac:dyDescent="0.25">
      <c r="A8511" t="s">
        <v>542</v>
      </c>
      <c r="B8511" t="s">
        <v>543</v>
      </c>
      <c r="C8511" t="s">
        <v>534</v>
      </c>
      <c r="D8511" t="s">
        <v>472</v>
      </c>
      <c r="E8511" t="s">
        <v>332</v>
      </c>
      <c r="F8511" t="s">
        <v>260</v>
      </c>
      <c r="G8511" t="s">
        <v>195</v>
      </c>
      <c r="H8511" t="s">
        <v>444</v>
      </c>
      <c r="I8511" t="s">
        <v>443</v>
      </c>
      <c r="J8511" t="s">
        <v>209</v>
      </c>
      <c r="K8511" t="s">
        <v>191</v>
      </c>
      <c r="M8511" t="s">
        <v>536</v>
      </c>
      <c r="N8511" t="s">
        <v>206</v>
      </c>
      <c r="O8511" t="s">
        <v>194</v>
      </c>
      <c r="P8511">
        <v>2020</v>
      </c>
      <c r="Q8511">
        <v>1.1491738709999999</v>
      </c>
    </row>
    <row r="8512" spans="1:17" x14ac:dyDescent="0.25">
      <c r="A8512" t="s">
        <v>542</v>
      </c>
      <c r="B8512" t="s">
        <v>543</v>
      </c>
      <c r="C8512" t="s">
        <v>534</v>
      </c>
      <c r="D8512" t="s">
        <v>472</v>
      </c>
      <c r="E8512" t="s">
        <v>332</v>
      </c>
      <c r="F8512" t="s">
        <v>260</v>
      </c>
      <c r="G8512" t="s">
        <v>195</v>
      </c>
      <c r="H8512" t="s">
        <v>444</v>
      </c>
      <c r="I8512" t="s">
        <v>443</v>
      </c>
      <c r="J8512" t="s">
        <v>209</v>
      </c>
      <c r="K8512" t="s">
        <v>191</v>
      </c>
      <c r="M8512" t="s">
        <v>536</v>
      </c>
      <c r="N8512" t="s">
        <v>206</v>
      </c>
      <c r="O8512" t="s">
        <v>264</v>
      </c>
      <c r="P8512">
        <v>2020</v>
      </c>
      <c r="Q8512">
        <v>0.89</v>
      </c>
    </row>
    <row r="8513" spans="1:17" x14ac:dyDescent="0.25">
      <c r="A8513" t="s">
        <v>542</v>
      </c>
      <c r="B8513" t="s">
        <v>543</v>
      </c>
      <c r="C8513" t="s">
        <v>534</v>
      </c>
      <c r="D8513" t="s">
        <v>472</v>
      </c>
      <c r="E8513" t="s">
        <v>332</v>
      </c>
      <c r="F8513" t="s">
        <v>260</v>
      </c>
      <c r="G8513" t="s">
        <v>195</v>
      </c>
      <c r="H8513" t="s">
        <v>444</v>
      </c>
      <c r="I8513" t="s">
        <v>443</v>
      </c>
      <c r="J8513" t="s">
        <v>209</v>
      </c>
      <c r="K8513" t="s">
        <v>191</v>
      </c>
      <c r="M8513" t="s">
        <v>536</v>
      </c>
      <c r="N8513" t="s">
        <v>206</v>
      </c>
      <c r="O8513" t="s">
        <v>265</v>
      </c>
      <c r="P8513">
        <v>2020</v>
      </c>
      <c r="Q8513">
        <v>1.1599999999999999</v>
      </c>
    </row>
    <row r="8514" spans="1:17" x14ac:dyDescent="0.25">
      <c r="A8514" t="s">
        <v>542</v>
      </c>
      <c r="B8514" t="s">
        <v>543</v>
      </c>
      <c r="C8514" t="s">
        <v>534</v>
      </c>
      <c r="D8514" t="s">
        <v>472</v>
      </c>
      <c r="E8514" t="s">
        <v>332</v>
      </c>
      <c r="F8514" t="s">
        <v>260</v>
      </c>
      <c r="G8514" t="s">
        <v>195</v>
      </c>
      <c r="H8514" t="s">
        <v>444</v>
      </c>
      <c r="I8514" t="s">
        <v>443</v>
      </c>
      <c r="J8514" t="s">
        <v>209</v>
      </c>
      <c r="K8514" t="s">
        <v>191</v>
      </c>
      <c r="M8514" t="s">
        <v>536</v>
      </c>
      <c r="N8514" t="s">
        <v>206</v>
      </c>
      <c r="O8514" t="s">
        <v>194</v>
      </c>
      <c r="P8514">
        <v>2030</v>
      </c>
      <c r="Q8514">
        <v>1.1491738709999999</v>
      </c>
    </row>
    <row r="8515" spans="1:17" x14ac:dyDescent="0.25">
      <c r="A8515" t="s">
        <v>542</v>
      </c>
      <c r="B8515" t="s">
        <v>543</v>
      </c>
      <c r="C8515" t="s">
        <v>534</v>
      </c>
      <c r="D8515" t="s">
        <v>472</v>
      </c>
      <c r="E8515" t="s">
        <v>332</v>
      </c>
      <c r="F8515" t="s">
        <v>260</v>
      </c>
      <c r="G8515" t="s">
        <v>195</v>
      </c>
      <c r="H8515" t="s">
        <v>444</v>
      </c>
      <c r="I8515" t="s">
        <v>443</v>
      </c>
      <c r="J8515" t="s">
        <v>209</v>
      </c>
      <c r="K8515" t="s">
        <v>191</v>
      </c>
      <c r="M8515" t="s">
        <v>536</v>
      </c>
      <c r="N8515" t="s">
        <v>206</v>
      </c>
      <c r="O8515" t="s">
        <v>194</v>
      </c>
      <c r="P8515">
        <v>2050</v>
      </c>
      <c r="Q8515">
        <v>1.149158162</v>
      </c>
    </row>
    <row r="8516" spans="1:17" x14ac:dyDescent="0.25">
      <c r="A8516" t="s">
        <v>542</v>
      </c>
      <c r="B8516" t="s">
        <v>543</v>
      </c>
      <c r="C8516" t="s">
        <v>534</v>
      </c>
      <c r="D8516" t="s">
        <v>472</v>
      </c>
      <c r="E8516" t="s">
        <v>332</v>
      </c>
      <c r="F8516" t="s">
        <v>260</v>
      </c>
      <c r="G8516" t="s">
        <v>195</v>
      </c>
      <c r="H8516" t="s">
        <v>444</v>
      </c>
      <c r="I8516" t="s">
        <v>443</v>
      </c>
      <c r="J8516" t="s">
        <v>209</v>
      </c>
      <c r="K8516" t="s">
        <v>191</v>
      </c>
      <c r="M8516" t="s">
        <v>536</v>
      </c>
      <c r="N8516" t="s">
        <v>206</v>
      </c>
      <c r="O8516" t="s">
        <v>264</v>
      </c>
      <c r="P8516">
        <v>2050</v>
      </c>
      <c r="Q8516">
        <v>0.88</v>
      </c>
    </row>
    <row r="8517" spans="1:17" x14ac:dyDescent="0.25">
      <c r="A8517" t="s">
        <v>542</v>
      </c>
      <c r="B8517" t="s">
        <v>543</v>
      </c>
      <c r="C8517" t="s">
        <v>534</v>
      </c>
      <c r="D8517" t="s">
        <v>472</v>
      </c>
      <c r="E8517" t="s">
        <v>332</v>
      </c>
      <c r="F8517" t="s">
        <v>260</v>
      </c>
      <c r="G8517" t="s">
        <v>195</v>
      </c>
      <c r="H8517" t="s">
        <v>444</v>
      </c>
      <c r="I8517" t="s">
        <v>443</v>
      </c>
      <c r="J8517" t="s">
        <v>209</v>
      </c>
      <c r="K8517" t="s">
        <v>191</v>
      </c>
      <c r="M8517" t="s">
        <v>536</v>
      </c>
      <c r="N8517" t="s">
        <v>206</v>
      </c>
      <c r="O8517" t="s">
        <v>265</v>
      </c>
      <c r="P8517">
        <v>2050</v>
      </c>
      <c r="Q8517">
        <v>1.1599999999999999</v>
      </c>
    </row>
    <row r="8518" spans="1:17" x14ac:dyDescent="0.25">
      <c r="A8518" t="s">
        <v>542</v>
      </c>
      <c r="B8518" t="s">
        <v>543</v>
      </c>
      <c r="C8518" t="s">
        <v>534</v>
      </c>
      <c r="D8518" t="s">
        <v>472</v>
      </c>
      <c r="E8518" t="s">
        <v>332</v>
      </c>
      <c r="F8518" t="s">
        <v>260</v>
      </c>
      <c r="G8518" t="s">
        <v>218</v>
      </c>
      <c r="H8518" t="s">
        <v>219</v>
      </c>
      <c r="I8518" t="s">
        <v>220</v>
      </c>
      <c r="K8518" t="s">
        <v>221</v>
      </c>
      <c r="N8518" t="s">
        <v>386</v>
      </c>
      <c r="O8518" t="s">
        <v>194</v>
      </c>
      <c r="P8518">
        <v>2015</v>
      </c>
      <c r="Q8518">
        <v>3</v>
      </c>
    </row>
    <row r="8519" spans="1:17" x14ac:dyDescent="0.25">
      <c r="A8519" t="s">
        <v>542</v>
      </c>
      <c r="B8519" t="s">
        <v>543</v>
      </c>
      <c r="C8519" t="s">
        <v>534</v>
      </c>
      <c r="D8519" t="s">
        <v>472</v>
      </c>
      <c r="E8519" t="s">
        <v>332</v>
      </c>
      <c r="F8519" t="s">
        <v>260</v>
      </c>
      <c r="G8519" t="s">
        <v>218</v>
      </c>
      <c r="H8519" t="s">
        <v>219</v>
      </c>
      <c r="I8519" t="s">
        <v>220</v>
      </c>
      <c r="K8519" t="s">
        <v>221</v>
      </c>
      <c r="N8519" t="s">
        <v>386</v>
      </c>
      <c r="O8519" t="s">
        <v>194</v>
      </c>
      <c r="P8519">
        <v>2020</v>
      </c>
      <c r="Q8519">
        <v>2</v>
      </c>
    </row>
    <row r="8520" spans="1:17" x14ac:dyDescent="0.25">
      <c r="A8520" t="s">
        <v>542</v>
      </c>
      <c r="B8520" t="s">
        <v>543</v>
      </c>
      <c r="C8520" t="s">
        <v>534</v>
      </c>
      <c r="D8520" t="s">
        <v>472</v>
      </c>
      <c r="E8520" t="s">
        <v>332</v>
      </c>
      <c r="F8520" t="s">
        <v>260</v>
      </c>
      <c r="G8520" t="s">
        <v>218</v>
      </c>
      <c r="H8520" t="s">
        <v>219</v>
      </c>
      <c r="I8520" t="s">
        <v>220</v>
      </c>
      <c r="K8520" t="s">
        <v>221</v>
      </c>
      <c r="N8520" t="s">
        <v>386</v>
      </c>
      <c r="O8520" t="s">
        <v>264</v>
      </c>
      <c r="P8520">
        <v>2020</v>
      </c>
      <c r="Q8520">
        <v>1</v>
      </c>
    </row>
    <row r="8521" spans="1:17" x14ac:dyDescent="0.25">
      <c r="A8521" t="s">
        <v>542</v>
      </c>
      <c r="B8521" t="s">
        <v>543</v>
      </c>
      <c r="C8521" t="s">
        <v>534</v>
      </c>
      <c r="D8521" t="s">
        <v>472</v>
      </c>
      <c r="E8521" t="s">
        <v>332</v>
      </c>
      <c r="F8521" t="s">
        <v>260</v>
      </c>
      <c r="G8521" t="s">
        <v>218</v>
      </c>
      <c r="H8521" t="s">
        <v>219</v>
      </c>
      <c r="I8521" t="s">
        <v>220</v>
      </c>
      <c r="K8521" t="s">
        <v>221</v>
      </c>
      <c r="N8521" t="s">
        <v>386</v>
      </c>
      <c r="O8521" t="s">
        <v>265</v>
      </c>
      <c r="P8521">
        <v>2020</v>
      </c>
      <c r="Q8521">
        <v>3</v>
      </c>
    </row>
    <row r="8522" spans="1:17" x14ac:dyDescent="0.25">
      <c r="A8522" t="s">
        <v>542</v>
      </c>
      <c r="B8522" t="s">
        <v>543</v>
      </c>
      <c r="C8522" t="s">
        <v>534</v>
      </c>
      <c r="D8522" t="s">
        <v>472</v>
      </c>
      <c r="E8522" t="s">
        <v>332</v>
      </c>
      <c r="F8522" t="s">
        <v>260</v>
      </c>
      <c r="G8522" t="s">
        <v>218</v>
      </c>
      <c r="H8522" t="s">
        <v>219</v>
      </c>
      <c r="I8522" t="s">
        <v>220</v>
      </c>
      <c r="K8522" t="s">
        <v>221</v>
      </c>
      <c r="N8522" t="s">
        <v>386</v>
      </c>
      <c r="O8522" t="s">
        <v>194</v>
      </c>
      <c r="P8522">
        <v>2030</v>
      </c>
      <c r="Q8522">
        <v>2</v>
      </c>
    </row>
    <row r="8523" spans="1:17" x14ac:dyDescent="0.25">
      <c r="A8523" t="s">
        <v>542</v>
      </c>
      <c r="B8523" t="s">
        <v>543</v>
      </c>
      <c r="C8523" t="s">
        <v>534</v>
      </c>
      <c r="D8523" t="s">
        <v>472</v>
      </c>
      <c r="E8523" t="s">
        <v>332</v>
      </c>
      <c r="F8523" t="s">
        <v>260</v>
      </c>
      <c r="G8523" t="s">
        <v>218</v>
      </c>
      <c r="H8523" t="s">
        <v>219</v>
      </c>
      <c r="I8523" t="s">
        <v>220</v>
      </c>
      <c r="K8523" t="s">
        <v>221</v>
      </c>
      <c r="N8523" t="s">
        <v>386</v>
      </c>
      <c r="O8523" t="s">
        <v>194</v>
      </c>
      <c r="P8523">
        <v>2050</v>
      </c>
      <c r="Q8523">
        <v>1</v>
      </c>
    </row>
    <row r="8524" spans="1:17" x14ac:dyDescent="0.25">
      <c r="A8524" t="s">
        <v>542</v>
      </c>
      <c r="B8524" t="s">
        <v>543</v>
      </c>
      <c r="C8524" t="s">
        <v>534</v>
      </c>
      <c r="D8524" t="s">
        <v>472</v>
      </c>
      <c r="E8524" t="s">
        <v>332</v>
      </c>
      <c r="F8524" t="s">
        <v>260</v>
      </c>
      <c r="G8524" t="s">
        <v>218</v>
      </c>
      <c r="H8524" t="s">
        <v>219</v>
      </c>
      <c r="I8524" t="s">
        <v>220</v>
      </c>
      <c r="K8524" t="s">
        <v>221</v>
      </c>
      <c r="N8524" t="s">
        <v>386</v>
      </c>
      <c r="O8524" t="s">
        <v>264</v>
      </c>
      <c r="P8524">
        <v>2050</v>
      </c>
      <c r="Q8524">
        <v>0</v>
      </c>
    </row>
    <row r="8525" spans="1:17" x14ac:dyDescent="0.25">
      <c r="A8525" t="s">
        <v>542</v>
      </c>
      <c r="B8525" t="s">
        <v>543</v>
      </c>
      <c r="C8525" t="s">
        <v>534</v>
      </c>
      <c r="D8525" t="s">
        <v>472</v>
      </c>
      <c r="E8525" t="s">
        <v>332</v>
      </c>
      <c r="F8525" t="s">
        <v>260</v>
      </c>
      <c r="G8525" t="s">
        <v>218</v>
      </c>
      <c r="H8525" t="s">
        <v>219</v>
      </c>
      <c r="I8525" t="s">
        <v>220</v>
      </c>
      <c r="K8525" t="s">
        <v>221</v>
      </c>
      <c r="N8525" t="s">
        <v>386</v>
      </c>
      <c r="O8525" t="s">
        <v>265</v>
      </c>
      <c r="P8525">
        <v>2050</v>
      </c>
      <c r="Q8525">
        <v>3</v>
      </c>
    </row>
    <row r="8526" spans="1:17" x14ac:dyDescent="0.25">
      <c r="A8526" t="s">
        <v>542</v>
      </c>
      <c r="B8526" t="s">
        <v>543</v>
      </c>
      <c r="C8526" t="s">
        <v>534</v>
      </c>
      <c r="D8526" t="s">
        <v>472</v>
      </c>
      <c r="E8526" t="s">
        <v>332</v>
      </c>
      <c r="F8526" t="s">
        <v>260</v>
      </c>
      <c r="G8526" t="s">
        <v>218</v>
      </c>
      <c r="H8526" t="s">
        <v>223</v>
      </c>
      <c r="I8526" t="s">
        <v>224</v>
      </c>
      <c r="K8526" t="s">
        <v>221</v>
      </c>
      <c r="N8526" t="s">
        <v>386</v>
      </c>
      <c r="O8526" t="s">
        <v>194</v>
      </c>
      <c r="P8526">
        <v>2015</v>
      </c>
      <c r="Q8526">
        <v>1</v>
      </c>
    </row>
    <row r="8527" spans="1:17" x14ac:dyDescent="0.25">
      <c r="A8527" t="s">
        <v>542</v>
      </c>
      <c r="B8527" t="s">
        <v>543</v>
      </c>
      <c r="C8527" t="s">
        <v>534</v>
      </c>
      <c r="D8527" t="s">
        <v>472</v>
      </c>
      <c r="E8527" t="s">
        <v>332</v>
      </c>
      <c r="F8527" t="s">
        <v>260</v>
      </c>
      <c r="G8527" t="s">
        <v>218</v>
      </c>
      <c r="H8527" t="s">
        <v>223</v>
      </c>
      <c r="I8527" t="s">
        <v>224</v>
      </c>
      <c r="K8527" t="s">
        <v>221</v>
      </c>
      <c r="N8527" t="s">
        <v>386</v>
      </c>
      <c r="O8527" t="s">
        <v>194</v>
      </c>
      <c r="P8527">
        <v>2020</v>
      </c>
      <c r="Q8527">
        <v>1</v>
      </c>
    </row>
    <row r="8528" spans="1:17" x14ac:dyDescent="0.25">
      <c r="A8528" t="s">
        <v>542</v>
      </c>
      <c r="B8528" t="s">
        <v>543</v>
      </c>
      <c r="C8528" t="s">
        <v>534</v>
      </c>
      <c r="D8528" t="s">
        <v>472</v>
      </c>
      <c r="E8528" t="s">
        <v>332</v>
      </c>
      <c r="F8528" t="s">
        <v>260</v>
      </c>
      <c r="G8528" t="s">
        <v>218</v>
      </c>
      <c r="H8528" t="s">
        <v>223</v>
      </c>
      <c r="I8528" t="s">
        <v>224</v>
      </c>
      <c r="K8528" t="s">
        <v>221</v>
      </c>
      <c r="N8528" t="s">
        <v>386</v>
      </c>
      <c r="O8528" t="s">
        <v>264</v>
      </c>
      <c r="P8528">
        <v>2020</v>
      </c>
      <c r="Q8528">
        <v>0</v>
      </c>
    </row>
    <row r="8529" spans="1:17" x14ac:dyDescent="0.25">
      <c r="A8529" t="s">
        <v>542</v>
      </c>
      <c r="B8529" t="s">
        <v>543</v>
      </c>
      <c r="C8529" t="s">
        <v>534</v>
      </c>
      <c r="D8529" t="s">
        <v>472</v>
      </c>
      <c r="E8529" t="s">
        <v>332</v>
      </c>
      <c r="F8529" t="s">
        <v>260</v>
      </c>
      <c r="G8529" t="s">
        <v>218</v>
      </c>
      <c r="H8529" t="s">
        <v>223</v>
      </c>
      <c r="I8529" t="s">
        <v>224</v>
      </c>
      <c r="K8529" t="s">
        <v>221</v>
      </c>
      <c r="N8529" t="s">
        <v>386</v>
      </c>
      <c r="O8529" t="s">
        <v>265</v>
      </c>
      <c r="P8529">
        <v>2020</v>
      </c>
      <c r="Q8529">
        <v>1</v>
      </c>
    </row>
    <row r="8530" spans="1:17" x14ac:dyDescent="0.25">
      <c r="A8530" t="s">
        <v>542</v>
      </c>
      <c r="B8530" t="s">
        <v>543</v>
      </c>
      <c r="C8530" t="s">
        <v>534</v>
      </c>
      <c r="D8530" t="s">
        <v>472</v>
      </c>
      <c r="E8530" t="s">
        <v>332</v>
      </c>
      <c r="F8530" t="s">
        <v>260</v>
      </c>
      <c r="G8530" t="s">
        <v>218</v>
      </c>
      <c r="H8530" t="s">
        <v>223</v>
      </c>
      <c r="I8530" t="s">
        <v>224</v>
      </c>
      <c r="K8530" t="s">
        <v>221</v>
      </c>
      <c r="N8530" t="s">
        <v>386</v>
      </c>
      <c r="O8530" t="s">
        <v>194</v>
      </c>
      <c r="P8530">
        <v>2030</v>
      </c>
      <c r="Q8530">
        <v>1</v>
      </c>
    </row>
    <row r="8531" spans="1:17" x14ac:dyDescent="0.25">
      <c r="A8531" t="s">
        <v>542</v>
      </c>
      <c r="B8531" t="s">
        <v>543</v>
      </c>
      <c r="C8531" t="s">
        <v>534</v>
      </c>
      <c r="D8531" t="s">
        <v>472</v>
      </c>
      <c r="E8531" t="s">
        <v>332</v>
      </c>
      <c r="F8531" t="s">
        <v>260</v>
      </c>
      <c r="G8531" t="s">
        <v>218</v>
      </c>
      <c r="H8531" t="s">
        <v>223</v>
      </c>
      <c r="I8531" t="s">
        <v>224</v>
      </c>
      <c r="K8531" t="s">
        <v>221</v>
      </c>
      <c r="N8531" t="s">
        <v>386</v>
      </c>
      <c r="O8531" t="s">
        <v>194</v>
      </c>
      <c r="P8531">
        <v>2050</v>
      </c>
      <c r="Q8531">
        <v>0</v>
      </c>
    </row>
    <row r="8532" spans="1:17" x14ac:dyDescent="0.25">
      <c r="A8532" t="s">
        <v>542</v>
      </c>
      <c r="B8532" t="s">
        <v>543</v>
      </c>
      <c r="C8532" t="s">
        <v>534</v>
      </c>
      <c r="D8532" t="s">
        <v>472</v>
      </c>
      <c r="E8532" t="s">
        <v>332</v>
      </c>
      <c r="F8532" t="s">
        <v>260</v>
      </c>
      <c r="G8532" t="s">
        <v>218</v>
      </c>
      <c r="H8532" t="s">
        <v>223</v>
      </c>
      <c r="I8532" t="s">
        <v>224</v>
      </c>
      <c r="K8532" t="s">
        <v>221</v>
      </c>
      <c r="N8532" t="s">
        <v>386</v>
      </c>
      <c r="O8532" t="s">
        <v>264</v>
      </c>
      <c r="P8532">
        <v>2050</v>
      </c>
      <c r="Q8532">
        <v>0</v>
      </c>
    </row>
    <row r="8533" spans="1:17" x14ac:dyDescent="0.25">
      <c r="A8533" t="s">
        <v>542</v>
      </c>
      <c r="B8533" t="s">
        <v>543</v>
      </c>
      <c r="C8533" t="s">
        <v>534</v>
      </c>
      <c r="D8533" t="s">
        <v>472</v>
      </c>
      <c r="E8533" t="s">
        <v>332</v>
      </c>
      <c r="F8533" t="s">
        <v>260</v>
      </c>
      <c r="G8533" t="s">
        <v>218</v>
      </c>
      <c r="H8533" t="s">
        <v>223</v>
      </c>
      <c r="I8533" t="s">
        <v>224</v>
      </c>
      <c r="K8533" t="s">
        <v>221</v>
      </c>
      <c r="N8533" t="s">
        <v>386</v>
      </c>
      <c r="O8533" t="s">
        <v>265</v>
      </c>
      <c r="P8533">
        <v>2050</v>
      </c>
      <c r="Q8533">
        <v>1</v>
      </c>
    </row>
    <row r="8534" spans="1:17" x14ac:dyDescent="0.25">
      <c r="A8534" t="s">
        <v>542</v>
      </c>
      <c r="B8534" t="s">
        <v>543</v>
      </c>
      <c r="C8534" t="s">
        <v>534</v>
      </c>
      <c r="D8534" t="s">
        <v>472</v>
      </c>
      <c r="E8534" t="s">
        <v>332</v>
      </c>
      <c r="F8534" t="s">
        <v>260</v>
      </c>
      <c r="G8534" t="s">
        <v>218</v>
      </c>
      <c r="H8534" t="s">
        <v>225</v>
      </c>
      <c r="I8534" t="s">
        <v>226</v>
      </c>
      <c r="K8534" t="s">
        <v>221</v>
      </c>
      <c r="N8534" t="s">
        <v>544</v>
      </c>
      <c r="O8534" t="s">
        <v>194</v>
      </c>
      <c r="P8534">
        <v>2015</v>
      </c>
      <c r="Q8534">
        <v>90</v>
      </c>
    </row>
    <row r="8535" spans="1:17" x14ac:dyDescent="0.25">
      <c r="A8535" t="s">
        <v>542</v>
      </c>
      <c r="B8535" t="s">
        <v>543</v>
      </c>
      <c r="C8535" t="s">
        <v>534</v>
      </c>
      <c r="D8535" t="s">
        <v>472</v>
      </c>
      <c r="E8535" t="s">
        <v>332</v>
      </c>
      <c r="F8535" t="s">
        <v>260</v>
      </c>
      <c r="G8535" t="s">
        <v>218</v>
      </c>
      <c r="H8535" t="s">
        <v>225</v>
      </c>
      <c r="I8535" t="s">
        <v>226</v>
      </c>
      <c r="K8535" t="s">
        <v>221</v>
      </c>
      <c r="N8535" t="s">
        <v>544</v>
      </c>
      <c r="O8535" t="s">
        <v>194</v>
      </c>
      <c r="P8535">
        <v>2020</v>
      </c>
      <c r="Q8535">
        <v>60</v>
      </c>
    </row>
    <row r="8536" spans="1:17" x14ac:dyDescent="0.25">
      <c r="A8536" t="s">
        <v>542</v>
      </c>
      <c r="B8536" t="s">
        <v>543</v>
      </c>
      <c r="C8536" t="s">
        <v>534</v>
      </c>
      <c r="D8536" t="s">
        <v>472</v>
      </c>
      <c r="E8536" t="s">
        <v>332</v>
      </c>
      <c r="F8536" t="s">
        <v>260</v>
      </c>
      <c r="G8536" t="s">
        <v>218</v>
      </c>
      <c r="H8536" t="s">
        <v>225</v>
      </c>
      <c r="I8536" t="s">
        <v>226</v>
      </c>
      <c r="K8536" t="s">
        <v>221</v>
      </c>
      <c r="N8536" t="s">
        <v>544</v>
      </c>
      <c r="O8536" t="s">
        <v>264</v>
      </c>
      <c r="P8536">
        <v>2020</v>
      </c>
      <c r="Q8536">
        <v>40</v>
      </c>
    </row>
    <row r="8537" spans="1:17" x14ac:dyDescent="0.25">
      <c r="A8537" t="s">
        <v>542</v>
      </c>
      <c r="B8537" t="s">
        <v>543</v>
      </c>
      <c r="C8537" t="s">
        <v>534</v>
      </c>
      <c r="D8537" t="s">
        <v>472</v>
      </c>
      <c r="E8537" t="s">
        <v>332</v>
      </c>
      <c r="F8537" t="s">
        <v>260</v>
      </c>
      <c r="G8537" t="s">
        <v>218</v>
      </c>
      <c r="H8537" t="s">
        <v>225</v>
      </c>
      <c r="I8537" t="s">
        <v>226</v>
      </c>
      <c r="K8537" t="s">
        <v>221</v>
      </c>
      <c r="N8537" t="s">
        <v>544</v>
      </c>
      <c r="O8537" t="s">
        <v>265</v>
      </c>
      <c r="P8537">
        <v>2020</v>
      </c>
      <c r="Q8537">
        <v>60</v>
      </c>
    </row>
    <row r="8538" spans="1:17" x14ac:dyDescent="0.25">
      <c r="A8538" t="s">
        <v>542</v>
      </c>
      <c r="B8538" t="s">
        <v>543</v>
      </c>
      <c r="C8538" t="s">
        <v>534</v>
      </c>
      <c r="D8538" t="s">
        <v>472</v>
      </c>
      <c r="E8538" t="s">
        <v>332</v>
      </c>
      <c r="F8538" t="s">
        <v>260</v>
      </c>
      <c r="G8538" t="s">
        <v>218</v>
      </c>
      <c r="H8538" t="s">
        <v>225</v>
      </c>
      <c r="I8538" t="s">
        <v>226</v>
      </c>
      <c r="K8538" t="s">
        <v>221</v>
      </c>
      <c r="N8538" t="s">
        <v>544</v>
      </c>
      <c r="O8538" t="s">
        <v>194</v>
      </c>
      <c r="P8538">
        <v>2030</v>
      </c>
      <c r="Q8538">
        <v>40</v>
      </c>
    </row>
    <row r="8539" spans="1:17" x14ac:dyDescent="0.25">
      <c r="A8539" t="s">
        <v>542</v>
      </c>
      <c r="B8539" t="s">
        <v>543</v>
      </c>
      <c r="C8539" t="s">
        <v>534</v>
      </c>
      <c r="D8539" t="s">
        <v>472</v>
      </c>
      <c r="E8539" t="s">
        <v>332</v>
      </c>
      <c r="F8539" t="s">
        <v>260</v>
      </c>
      <c r="G8539" t="s">
        <v>218</v>
      </c>
      <c r="H8539" t="s">
        <v>225</v>
      </c>
      <c r="I8539" t="s">
        <v>226</v>
      </c>
      <c r="K8539" t="s">
        <v>221</v>
      </c>
      <c r="N8539" t="s">
        <v>544</v>
      </c>
      <c r="O8539" t="s">
        <v>194</v>
      </c>
      <c r="P8539">
        <v>2050</v>
      </c>
      <c r="Q8539">
        <v>20</v>
      </c>
    </row>
    <row r="8540" spans="1:17" x14ac:dyDescent="0.25">
      <c r="A8540" t="s">
        <v>542</v>
      </c>
      <c r="B8540" t="s">
        <v>543</v>
      </c>
      <c r="C8540" t="s">
        <v>534</v>
      </c>
      <c r="D8540" t="s">
        <v>472</v>
      </c>
      <c r="E8540" t="s">
        <v>332</v>
      </c>
      <c r="F8540" t="s">
        <v>260</v>
      </c>
      <c r="G8540" t="s">
        <v>218</v>
      </c>
      <c r="H8540" t="s">
        <v>225</v>
      </c>
      <c r="I8540" t="s">
        <v>226</v>
      </c>
      <c r="K8540" t="s">
        <v>221</v>
      </c>
      <c r="N8540" t="s">
        <v>544</v>
      </c>
      <c r="O8540" t="s">
        <v>264</v>
      </c>
      <c r="P8540">
        <v>2050</v>
      </c>
      <c r="Q8540">
        <v>20</v>
      </c>
    </row>
    <row r="8541" spans="1:17" x14ac:dyDescent="0.25">
      <c r="A8541" t="s">
        <v>542</v>
      </c>
      <c r="B8541" t="s">
        <v>543</v>
      </c>
      <c r="C8541" t="s">
        <v>534</v>
      </c>
      <c r="D8541" t="s">
        <v>472</v>
      </c>
      <c r="E8541" t="s">
        <v>332</v>
      </c>
      <c r="F8541" t="s">
        <v>260</v>
      </c>
      <c r="G8541" t="s">
        <v>218</v>
      </c>
      <c r="H8541" t="s">
        <v>225</v>
      </c>
      <c r="I8541" t="s">
        <v>226</v>
      </c>
      <c r="K8541" t="s">
        <v>221</v>
      </c>
      <c r="N8541" t="s">
        <v>544</v>
      </c>
      <c r="O8541" t="s">
        <v>265</v>
      </c>
      <c r="P8541">
        <v>2050</v>
      </c>
      <c r="Q8541">
        <v>40</v>
      </c>
    </row>
    <row r="8542" spans="1:17" x14ac:dyDescent="0.25">
      <c r="A8542" t="s">
        <v>542</v>
      </c>
      <c r="B8542" t="s">
        <v>543</v>
      </c>
      <c r="C8542" t="s">
        <v>534</v>
      </c>
      <c r="D8542" t="s">
        <v>472</v>
      </c>
      <c r="E8542" t="s">
        <v>332</v>
      </c>
      <c r="F8542" t="s">
        <v>260</v>
      </c>
      <c r="G8542" t="s">
        <v>218</v>
      </c>
      <c r="H8542" t="s">
        <v>317</v>
      </c>
      <c r="I8542" t="s">
        <v>318</v>
      </c>
      <c r="K8542" t="s">
        <v>221</v>
      </c>
      <c r="N8542" t="s">
        <v>386</v>
      </c>
      <c r="O8542" t="s">
        <v>194</v>
      </c>
      <c r="P8542">
        <v>2015</v>
      </c>
      <c r="Q8542">
        <v>2</v>
      </c>
    </row>
    <row r="8543" spans="1:17" x14ac:dyDescent="0.25">
      <c r="A8543" t="s">
        <v>542</v>
      </c>
      <c r="B8543" t="s">
        <v>543</v>
      </c>
      <c r="C8543" t="s">
        <v>534</v>
      </c>
      <c r="D8543" t="s">
        <v>472</v>
      </c>
      <c r="E8543" t="s">
        <v>332</v>
      </c>
      <c r="F8543" t="s">
        <v>260</v>
      </c>
      <c r="G8543" t="s">
        <v>218</v>
      </c>
      <c r="H8543" t="s">
        <v>317</v>
      </c>
      <c r="I8543" t="s">
        <v>318</v>
      </c>
      <c r="K8543" t="s">
        <v>221</v>
      </c>
      <c r="N8543" t="s">
        <v>386</v>
      </c>
      <c r="O8543" t="s">
        <v>194</v>
      </c>
      <c r="P8543">
        <v>2020</v>
      </c>
      <c r="Q8543">
        <v>0.3</v>
      </c>
    </row>
    <row r="8544" spans="1:17" x14ac:dyDescent="0.25">
      <c r="A8544" t="s">
        <v>542</v>
      </c>
      <c r="B8544" t="s">
        <v>543</v>
      </c>
      <c r="C8544" t="s">
        <v>534</v>
      </c>
      <c r="D8544" t="s">
        <v>472</v>
      </c>
      <c r="E8544" t="s">
        <v>332</v>
      </c>
      <c r="F8544" t="s">
        <v>260</v>
      </c>
      <c r="G8544" t="s">
        <v>218</v>
      </c>
      <c r="H8544" t="s">
        <v>317</v>
      </c>
      <c r="I8544" t="s">
        <v>318</v>
      </c>
      <c r="K8544" t="s">
        <v>221</v>
      </c>
      <c r="N8544" t="s">
        <v>386</v>
      </c>
      <c r="O8544" t="s">
        <v>264</v>
      </c>
      <c r="P8544">
        <v>2020</v>
      </c>
      <c r="Q8544">
        <v>0.1</v>
      </c>
    </row>
    <row r="8545" spans="1:17" x14ac:dyDescent="0.25">
      <c r="A8545" t="s">
        <v>542</v>
      </c>
      <c r="B8545" t="s">
        <v>543</v>
      </c>
      <c r="C8545" t="s">
        <v>534</v>
      </c>
      <c r="D8545" t="s">
        <v>472</v>
      </c>
      <c r="E8545" t="s">
        <v>332</v>
      </c>
      <c r="F8545" t="s">
        <v>260</v>
      </c>
      <c r="G8545" t="s">
        <v>218</v>
      </c>
      <c r="H8545" t="s">
        <v>317</v>
      </c>
      <c r="I8545" t="s">
        <v>318</v>
      </c>
      <c r="K8545" t="s">
        <v>221</v>
      </c>
      <c r="N8545" t="s">
        <v>386</v>
      </c>
      <c r="O8545" t="s">
        <v>265</v>
      </c>
      <c r="P8545">
        <v>2020</v>
      </c>
      <c r="Q8545">
        <v>2</v>
      </c>
    </row>
    <row r="8546" spans="1:17" x14ac:dyDescent="0.25">
      <c r="A8546" t="s">
        <v>542</v>
      </c>
      <c r="B8546" t="s">
        <v>543</v>
      </c>
      <c r="C8546" t="s">
        <v>534</v>
      </c>
      <c r="D8546" t="s">
        <v>472</v>
      </c>
      <c r="E8546" t="s">
        <v>332</v>
      </c>
      <c r="F8546" t="s">
        <v>260</v>
      </c>
      <c r="G8546" t="s">
        <v>218</v>
      </c>
      <c r="H8546" t="s">
        <v>317</v>
      </c>
      <c r="I8546" t="s">
        <v>318</v>
      </c>
      <c r="K8546" t="s">
        <v>221</v>
      </c>
      <c r="N8546" t="s">
        <v>386</v>
      </c>
      <c r="O8546" t="s">
        <v>194</v>
      </c>
      <c r="P8546">
        <v>2030</v>
      </c>
      <c r="Q8546">
        <v>0.3</v>
      </c>
    </row>
    <row r="8547" spans="1:17" x14ac:dyDescent="0.25">
      <c r="A8547" t="s">
        <v>542</v>
      </c>
      <c r="B8547" t="s">
        <v>543</v>
      </c>
      <c r="C8547" t="s">
        <v>534</v>
      </c>
      <c r="D8547" t="s">
        <v>472</v>
      </c>
      <c r="E8547" t="s">
        <v>332</v>
      </c>
      <c r="F8547" t="s">
        <v>260</v>
      </c>
      <c r="G8547" t="s">
        <v>218</v>
      </c>
      <c r="H8547" t="s">
        <v>317</v>
      </c>
      <c r="I8547" t="s">
        <v>318</v>
      </c>
      <c r="K8547" t="s">
        <v>221</v>
      </c>
      <c r="N8547" t="s">
        <v>386</v>
      </c>
      <c r="O8547" t="s">
        <v>194</v>
      </c>
      <c r="P8547">
        <v>2050</v>
      </c>
      <c r="Q8547">
        <v>0.3</v>
      </c>
    </row>
    <row r="8548" spans="1:17" x14ac:dyDescent="0.25">
      <c r="A8548" t="s">
        <v>542</v>
      </c>
      <c r="B8548" t="s">
        <v>543</v>
      </c>
      <c r="C8548" t="s">
        <v>534</v>
      </c>
      <c r="D8548" t="s">
        <v>472</v>
      </c>
      <c r="E8548" t="s">
        <v>332</v>
      </c>
      <c r="F8548" t="s">
        <v>260</v>
      </c>
      <c r="G8548" t="s">
        <v>218</v>
      </c>
      <c r="H8548" t="s">
        <v>317</v>
      </c>
      <c r="I8548" t="s">
        <v>318</v>
      </c>
      <c r="K8548" t="s">
        <v>221</v>
      </c>
      <c r="N8548" t="s">
        <v>386</v>
      </c>
      <c r="O8548" t="s">
        <v>264</v>
      </c>
      <c r="P8548">
        <v>2050</v>
      </c>
      <c r="Q8548">
        <v>0.1</v>
      </c>
    </row>
    <row r="8549" spans="1:17" x14ac:dyDescent="0.25">
      <c r="A8549" t="s">
        <v>542</v>
      </c>
      <c r="B8549" t="s">
        <v>543</v>
      </c>
      <c r="C8549" t="s">
        <v>534</v>
      </c>
      <c r="D8549" t="s">
        <v>472</v>
      </c>
      <c r="E8549" t="s">
        <v>332</v>
      </c>
      <c r="F8549" t="s">
        <v>260</v>
      </c>
      <c r="G8549" t="s">
        <v>218</v>
      </c>
      <c r="H8549" t="s">
        <v>317</v>
      </c>
      <c r="I8549" t="s">
        <v>318</v>
      </c>
      <c r="K8549" t="s">
        <v>221</v>
      </c>
      <c r="N8549" t="s">
        <v>386</v>
      </c>
      <c r="O8549" t="s">
        <v>265</v>
      </c>
      <c r="P8549">
        <v>2050</v>
      </c>
      <c r="Q8549">
        <v>1</v>
      </c>
    </row>
    <row r="8550" spans="1:17" x14ac:dyDescent="0.25">
      <c r="A8550" t="s">
        <v>542</v>
      </c>
      <c r="B8550" t="s">
        <v>543</v>
      </c>
      <c r="C8550" t="s">
        <v>534</v>
      </c>
      <c r="D8550" t="s">
        <v>472</v>
      </c>
      <c r="E8550" t="s">
        <v>332</v>
      </c>
      <c r="F8550" t="s">
        <v>260</v>
      </c>
      <c r="G8550" t="s">
        <v>218</v>
      </c>
      <c r="H8550" t="s">
        <v>229</v>
      </c>
      <c r="I8550" t="s">
        <v>230</v>
      </c>
      <c r="J8550" t="s">
        <v>231</v>
      </c>
      <c r="K8550" t="s">
        <v>191</v>
      </c>
      <c r="M8550" t="s">
        <v>316</v>
      </c>
      <c r="N8550" t="s">
        <v>206</v>
      </c>
      <c r="O8550" t="s">
        <v>194</v>
      </c>
      <c r="P8550">
        <v>2015</v>
      </c>
      <c r="Q8550">
        <v>0.97970000000000002</v>
      </c>
    </row>
    <row r="8551" spans="1:17" x14ac:dyDescent="0.25">
      <c r="A8551" t="s">
        <v>542</v>
      </c>
      <c r="B8551" t="s">
        <v>543</v>
      </c>
      <c r="C8551" t="s">
        <v>534</v>
      </c>
      <c r="D8551" t="s">
        <v>472</v>
      </c>
      <c r="E8551" t="s">
        <v>332</v>
      </c>
      <c r="F8551" t="s">
        <v>260</v>
      </c>
      <c r="G8551" t="s">
        <v>218</v>
      </c>
      <c r="H8551" t="s">
        <v>229</v>
      </c>
      <c r="I8551" t="s">
        <v>230</v>
      </c>
      <c r="J8551" t="s">
        <v>231</v>
      </c>
      <c r="K8551" t="s">
        <v>191</v>
      </c>
      <c r="M8551" t="s">
        <v>316</v>
      </c>
      <c r="N8551" t="s">
        <v>206</v>
      </c>
      <c r="O8551" t="s">
        <v>194</v>
      </c>
      <c r="P8551">
        <v>2020</v>
      </c>
      <c r="Q8551">
        <v>0.97970000000000002</v>
      </c>
    </row>
    <row r="8552" spans="1:17" x14ac:dyDescent="0.25">
      <c r="A8552" t="s">
        <v>542</v>
      </c>
      <c r="B8552" t="s">
        <v>543</v>
      </c>
      <c r="C8552" t="s">
        <v>534</v>
      </c>
      <c r="D8552" t="s">
        <v>472</v>
      </c>
      <c r="E8552" t="s">
        <v>332</v>
      </c>
      <c r="F8552" t="s">
        <v>260</v>
      </c>
      <c r="G8552" t="s">
        <v>218</v>
      </c>
      <c r="H8552" t="s">
        <v>229</v>
      </c>
      <c r="I8552" t="s">
        <v>230</v>
      </c>
      <c r="J8552" t="s">
        <v>231</v>
      </c>
      <c r="K8552" t="s">
        <v>191</v>
      </c>
      <c r="M8552" t="s">
        <v>316</v>
      </c>
      <c r="N8552" t="s">
        <v>206</v>
      </c>
      <c r="O8552" t="s">
        <v>264</v>
      </c>
      <c r="P8552">
        <v>2020</v>
      </c>
      <c r="Q8552">
        <v>0.94925000000000004</v>
      </c>
    </row>
    <row r="8553" spans="1:17" x14ac:dyDescent="0.25">
      <c r="A8553" t="s">
        <v>542</v>
      </c>
      <c r="B8553" t="s">
        <v>543</v>
      </c>
      <c r="C8553" t="s">
        <v>534</v>
      </c>
      <c r="D8553" t="s">
        <v>472</v>
      </c>
      <c r="E8553" t="s">
        <v>332</v>
      </c>
      <c r="F8553" t="s">
        <v>260</v>
      </c>
      <c r="G8553" t="s">
        <v>218</v>
      </c>
      <c r="H8553" t="s">
        <v>229</v>
      </c>
      <c r="I8553" t="s">
        <v>230</v>
      </c>
      <c r="J8553" t="s">
        <v>231</v>
      </c>
      <c r="K8553" t="s">
        <v>191</v>
      </c>
      <c r="M8553" t="s">
        <v>316</v>
      </c>
      <c r="N8553" t="s">
        <v>206</v>
      </c>
      <c r="O8553" t="s">
        <v>265</v>
      </c>
      <c r="P8553">
        <v>2020</v>
      </c>
      <c r="Q8553">
        <v>0.98985000000000001</v>
      </c>
    </row>
    <row r="8554" spans="1:17" x14ac:dyDescent="0.25">
      <c r="A8554" t="s">
        <v>542</v>
      </c>
      <c r="B8554" t="s">
        <v>543</v>
      </c>
      <c r="C8554" t="s">
        <v>534</v>
      </c>
      <c r="D8554" t="s">
        <v>472</v>
      </c>
      <c r="E8554" t="s">
        <v>332</v>
      </c>
      <c r="F8554" t="s">
        <v>260</v>
      </c>
      <c r="G8554" t="s">
        <v>218</v>
      </c>
      <c r="H8554" t="s">
        <v>229</v>
      </c>
      <c r="I8554" t="s">
        <v>230</v>
      </c>
      <c r="J8554" t="s">
        <v>231</v>
      </c>
      <c r="K8554" t="s">
        <v>191</v>
      </c>
      <c r="M8554" t="s">
        <v>316</v>
      </c>
      <c r="N8554" t="s">
        <v>206</v>
      </c>
      <c r="O8554" t="s">
        <v>194</v>
      </c>
      <c r="P8554">
        <v>2030</v>
      </c>
      <c r="Q8554">
        <v>0.97970000000000002</v>
      </c>
    </row>
    <row r="8555" spans="1:17" x14ac:dyDescent="0.25">
      <c r="A8555" t="s">
        <v>542</v>
      </c>
      <c r="B8555" t="s">
        <v>543</v>
      </c>
      <c r="C8555" t="s">
        <v>534</v>
      </c>
      <c r="D8555" t="s">
        <v>472</v>
      </c>
      <c r="E8555" t="s">
        <v>332</v>
      </c>
      <c r="F8555" t="s">
        <v>260</v>
      </c>
      <c r="G8555" t="s">
        <v>218</v>
      </c>
      <c r="H8555" t="s">
        <v>229</v>
      </c>
      <c r="I8555" t="s">
        <v>230</v>
      </c>
      <c r="J8555" t="s">
        <v>231</v>
      </c>
      <c r="K8555" t="s">
        <v>191</v>
      </c>
      <c r="M8555" t="s">
        <v>316</v>
      </c>
      <c r="N8555" t="s">
        <v>206</v>
      </c>
      <c r="O8555" t="s">
        <v>194</v>
      </c>
      <c r="P8555">
        <v>2050</v>
      </c>
      <c r="Q8555">
        <v>0.97970000000000002</v>
      </c>
    </row>
    <row r="8556" spans="1:17" x14ac:dyDescent="0.25">
      <c r="A8556" t="s">
        <v>542</v>
      </c>
      <c r="B8556" t="s">
        <v>543</v>
      </c>
      <c r="C8556" t="s">
        <v>534</v>
      </c>
      <c r="D8556" t="s">
        <v>472</v>
      </c>
      <c r="E8556" t="s">
        <v>332</v>
      </c>
      <c r="F8556" t="s">
        <v>260</v>
      </c>
      <c r="G8556" t="s">
        <v>218</v>
      </c>
      <c r="H8556" t="s">
        <v>229</v>
      </c>
      <c r="I8556" t="s">
        <v>230</v>
      </c>
      <c r="J8556" t="s">
        <v>231</v>
      </c>
      <c r="K8556" t="s">
        <v>191</v>
      </c>
      <c r="M8556" t="s">
        <v>316</v>
      </c>
      <c r="N8556" t="s">
        <v>206</v>
      </c>
      <c r="O8556" t="s">
        <v>264</v>
      </c>
      <c r="P8556">
        <v>2050</v>
      </c>
      <c r="Q8556">
        <v>0.97970000000000002</v>
      </c>
    </row>
    <row r="8557" spans="1:17" x14ac:dyDescent="0.25">
      <c r="A8557" t="s">
        <v>542</v>
      </c>
      <c r="B8557" t="s">
        <v>543</v>
      </c>
      <c r="C8557" t="s">
        <v>534</v>
      </c>
      <c r="D8557" t="s">
        <v>472</v>
      </c>
      <c r="E8557" t="s">
        <v>332</v>
      </c>
      <c r="F8557" t="s">
        <v>260</v>
      </c>
      <c r="G8557" t="s">
        <v>218</v>
      </c>
      <c r="H8557" t="s">
        <v>229</v>
      </c>
      <c r="I8557" t="s">
        <v>230</v>
      </c>
      <c r="J8557" t="s">
        <v>231</v>
      </c>
      <c r="K8557" t="s">
        <v>191</v>
      </c>
      <c r="M8557" t="s">
        <v>316</v>
      </c>
      <c r="N8557" t="s">
        <v>206</v>
      </c>
      <c r="O8557" t="s">
        <v>265</v>
      </c>
      <c r="P8557">
        <v>2050</v>
      </c>
      <c r="Q8557">
        <v>0.98985000000000001</v>
      </c>
    </row>
    <row r="8558" spans="1:17" x14ac:dyDescent="0.25">
      <c r="A8558" t="s">
        <v>542</v>
      </c>
      <c r="B8558" t="s">
        <v>543</v>
      </c>
      <c r="C8558" t="s">
        <v>534</v>
      </c>
      <c r="D8558" t="s">
        <v>472</v>
      </c>
      <c r="E8558" t="s">
        <v>332</v>
      </c>
      <c r="F8558" t="s">
        <v>260</v>
      </c>
      <c r="G8558" t="s">
        <v>233</v>
      </c>
      <c r="H8558" t="s">
        <v>477</v>
      </c>
      <c r="I8558" t="s">
        <v>240</v>
      </c>
      <c r="J8558" t="s">
        <v>288</v>
      </c>
      <c r="K8558" t="s">
        <v>478</v>
      </c>
      <c r="L8558" t="s">
        <v>237</v>
      </c>
      <c r="M8558" t="s">
        <v>537</v>
      </c>
      <c r="O8558" t="s">
        <v>194</v>
      </c>
      <c r="P8558">
        <v>2015</v>
      </c>
      <c r="Q8558">
        <v>0.339374232</v>
      </c>
    </row>
    <row r="8559" spans="1:17" x14ac:dyDescent="0.25">
      <c r="A8559" t="s">
        <v>542</v>
      </c>
      <c r="B8559" t="s">
        <v>543</v>
      </c>
      <c r="C8559" t="s">
        <v>534</v>
      </c>
      <c r="D8559" t="s">
        <v>472</v>
      </c>
      <c r="E8559" t="s">
        <v>332</v>
      </c>
      <c r="F8559" t="s">
        <v>260</v>
      </c>
      <c r="G8559" t="s">
        <v>233</v>
      </c>
      <c r="H8559" t="s">
        <v>477</v>
      </c>
      <c r="I8559" t="s">
        <v>240</v>
      </c>
      <c r="J8559" t="s">
        <v>288</v>
      </c>
      <c r="K8559" t="s">
        <v>478</v>
      </c>
      <c r="L8559" t="s">
        <v>237</v>
      </c>
      <c r="M8559" t="s">
        <v>537</v>
      </c>
      <c r="O8559" t="s">
        <v>194</v>
      </c>
      <c r="P8559">
        <v>2020</v>
      </c>
      <c r="Q8559">
        <v>0.33097429699999997</v>
      </c>
    </row>
    <row r="8560" spans="1:17" x14ac:dyDescent="0.25">
      <c r="A8560" t="s">
        <v>542</v>
      </c>
      <c r="B8560" t="s">
        <v>543</v>
      </c>
      <c r="C8560" t="s">
        <v>534</v>
      </c>
      <c r="D8560" t="s">
        <v>472</v>
      </c>
      <c r="E8560" t="s">
        <v>332</v>
      </c>
      <c r="F8560" t="s">
        <v>260</v>
      </c>
      <c r="G8560" t="s">
        <v>233</v>
      </c>
      <c r="H8560" t="s">
        <v>477</v>
      </c>
      <c r="I8560" t="s">
        <v>240</v>
      </c>
      <c r="J8560" t="s">
        <v>288</v>
      </c>
      <c r="K8560" t="s">
        <v>478</v>
      </c>
      <c r="L8560" t="s">
        <v>237</v>
      </c>
      <c r="M8560" t="s">
        <v>537</v>
      </c>
      <c r="O8560" t="s">
        <v>264</v>
      </c>
      <c r="P8560">
        <v>2020</v>
      </c>
      <c r="Q8560">
        <v>0.28846809699999998</v>
      </c>
    </row>
    <row r="8561" spans="1:17" x14ac:dyDescent="0.25">
      <c r="A8561" t="s">
        <v>542</v>
      </c>
      <c r="B8561" t="s">
        <v>543</v>
      </c>
      <c r="C8561" t="s">
        <v>534</v>
      </c>
      <c r="D8561" t="s">
        <v>472</v>
      </c>
      <c r="E8561" t="s">
        <v>332</v>
      </c>
      <c r="F8561" t="s">
        <v>260</v>
      </c>
      <c r="G8561" t="s">
        <v>233</v>
      </c>
      <c r="H8561" t="s">
        <v>477</v>
      </c>
      <c r="I8561" t="s">
        <v>240</v>
      </c>
      <c r="J8561" t="s">
        <v>288</v>
      </c>
      <c r="K8561" t="s">
        <v>478</v>
      </c>
      <c r="L8561" t="s">
        <v>237</v>
      </c>
      <c r="M8561" t="s">
        <v>537</v>
      </c>
      <c r="O8561" t="s">
        <v>265</v>
      </c>
      <c r="P8561">
        <v>2020</v>
      </c>
      <c r="Q8561">
        <v>0.39028036700000002</v>
      </c>
    </row>
    <row r="8562" spans="1:17" x14ac:dyDescent="0.25">
      <c r="A8562" t="s">
        <v>542</v>
      </c>
      <c r="B8562" t="s">
        <v>543</v>
      </c>
      <c r="C8562" t="s">
        <v>534</v>
      </c>
      <c r="D8562" t="s">
        <v>472</v>
      </c>
      <c r="E8562" t="s">
        <v>332</v>
      </c>
      <c r="F8562" t="s">
        <v>260</v>
      </c>
      <c r="G8562" t="s">
        <v>233</v>
      </c>
      <c r="H8562" t="s">
        <v>477</v>
      </c>
      <c r="I8562" t="s">
        <v>240</v>
      </c>
      <c r="J8562" t="s">
        <v>288</v>
      </c>
      <c r="K8562" t="s">
        <v>478</v>
      </c>
      <c r="L8562" t="s">
        <v>237</v>
      </c>
      <c r="M8562" t="s">
        <v>537</v>
      </c>
      <c r="O8562" t="s">
        <v>194</v>
      </c>
      <c r="P8562">
        <v>2030</v>
      </c>
      <c r="Q8562">
        <v>0.31479300700000001</v>
      </c>
    </row>
    <row r="8563" spans="1:17" x14ac:dyDescent="0.25">
      <c r="A8563" t="s">
        <v>542</v>
      </c>
      <c r="B8563" t="s">
        <v>543</v>
      </c>
      <c r="C8563" t="s">
        <v>534</v>
      </c>
      <c r="D8563" t="s">
        <v>472</v>
      </c>
      <c r="E8563" t="s">
        <v>332</v>
      </c>
      <c r="F8563" t="s">
        <v>260</v>
      </c>
      <c r="G8563" t="s">
        <v>233</v>
      </c>
      <c r="H8563" t="s">
        <v>477</v>
      </c>
      <c r="I8563" t="s">
        <v>240</v>
      </c>
      <c r="J8563" t="s">
        <v>288</v>
      </c>
      <c r="K8563" t="s">
        <v>478</v>
      </c>
      <c r="L8563" t="s">
        <v>237</v>
      </c>
      <c r="M8563" t="s">
        <v>537</v>
      </c>
      <c r="O8563" t="s">
        <v>194</v>
      </c>
      <c r="P8563">
        <v>2050</v>
      </c>
      <c r="Q8563">
        <v>0.31026722899999998</v>
      </c>
    </row>
    <row r="8564" spans="1:17" x14ac:dyDescent="0.25">
      <c r="A8564" t="s">
        <v>542</v>
      </c>
      <c r="B8564" t="s">
        <v>543</v>
      </c>
      <c r="C8564" t="s">
        <v>534</v>
      </c>
      <c r="D8564" t="s">
        <v>472</v>
      </c>
      <c r="E8564" t="s">
        <v>332</v>
      </c>
      <c r="F8564" t="s">
        <v>260</v>
      </c>
      <c r="G8564" t="s">
        <v>233</v>
      </c>
      <c r="H8564" t="s">
        <v>477</v>
      </c>
      <c r="I8564" t="s">
        <v>240</v>
      </c>
      <c r="J8564" t="s">
        <v>288</v>
      </c>
      <c r="K8564" t="s">
        <v>478</v>
      </c>
      <c r="L8564" t="s">
        <v>237</v>
      </c>
      <c r="M8564" t="s">
        <v>537</v>
      </c>
      <c r="O8564" t="s">
        <v>264</v>
      </c>
      <c r="P8564">
        <v>2050</v>
      </c>
      <c r="Q8564">
        <v>0.23609798200000001</v>
      </c>
    </row>
    <row r="8565" spans="1:17" x14ac:dyDescent="0.25">
      <c r="A8565" t="s">
        <v>542</v>
      </c>
      <c r="B8565" t="s">
        <v>543</v>
      </c>
      <c r="C8565" t="s">
        <v>534</v>
      </c>
      <c r="D8565" t="s">
        <v>472</v>
      </c>
      <c r="E8565" t="s">
        <v>332</v>
      </c>
      <c r="F8565" t="s">
        <v>260</v>
      </c>
      <c r="G8565" t="s">
        <v>233</v>
      </c>
      <c r="H8565" t="s">
        <v>477</v>
      </c>
      <c r="I8565" t="s">
        <v>240</v>
      </c>
      <c r="J8565" t="s">
        <v>288</v>
      </c>
      <c r="K8565" t="s">
        <v>478</v>
      </c>
      <c r="L8565" t="s">
        <v>237</v>
      </c>
      <c r="M8565" t="s">
        <v>537</v>
      </c>
      <c r="O8565" t="s">
        <v>265</v>
      </c>
      <c r="P8565">
        <v>2050</v>
      </c>
      <c r="Q8565">
        <v>0.41899492100000002</v>
      </c>
    </row>
    <row r="8566" spans="1:17" x14ac:dyDescent="0.25">
      <c r="A8566" t="s">
        <v>542</v>
      </c>
      <c r="B8566" t="s">
        <v>543</v>
      </c>
      <c r="C8566" t="s">
        <v>534</v>
      </c>
      <c r="D8566" t="s">
        <v>472</v>
      </c>
      <c r="E8566" t="s">
        <v>332</v>
      </c>
      <c r="F8566" t="s">
        <v>260</v>
      </c>
      <c r="G8566" t="s">
        <v>233</v>
      </c>
      <c r="H8566" t="s">
        <v>479</v>
      </c>
      <c r="I8566" t="s">
        <v>240</v>
      </c>
      <c r="J8566" t="s">
        <v>290</v>
      </c>
      <c r="K8566" t="s">
        <v>478</v>
      </c>
      <c r="L8566" t="s">
        <v>237</v>
      </c>
      <c r="M8566" t="s">
        <v>537</v>
      </c>
      <c r="O8566" t="s">
        <v>194</v>
      </c>
      <c r="P8566">
        <v>2015</v>
      </c>
      <c r="Q8566">
        <v>0.111190988</v>
      </c>
    </row>
    <row r="8567" spans="1:17" x14ac:dyDescent="0.25">
      <c r="A8567" t="s">
        <v>542</v>
      </c>
      <c r="B8567" t="s">
        <v>543</v>
      </c>
      <c r="C8567" t="s">
        <v>534</v>
      </c>
      <c r="D8567" t="s">
        <v>472</v>
      </c>
      <c r="E8567" t="s">
        <v>332</v>
      </c>
      <c r="F8567" t="s">
        <v>260</v>
      </c>
      <c r="G8567" t="s">
        <v>233</v>
      </c>
      <c r="H8567" t="s">
        <v>479</v>
      </c>
      <c r="I8567" t="s">
        <v>240</v>
      </c>
      <c r="J8567" t="s">
        <v>290</v>
      </c>
      <c r="K8567" t="s">
        <v>478</v>
      </c>
      <c r="L8567" t="s">
        <v>237</v>
      </c>
      <c r="M8567" t="s">
        <v>537</v>
      </c>
      <c r="O8567" t="s">
        <v>194</v>
      </c>
      <c r="P8567">
        <v>2020</v>
      </c>
      <c r="Q8567">
        <v>0.10843887200000001</v>
      </c>
    </row>
    <row r="8568" spans="1:17" x14ac:dyDescent="0.25">
      <c r="A8568" t="s">
        <v>542</v>
      </c>
      <c r="B8568" t="s">
        <v>543</v>
      </c>
      <c r="C8568" t="s">
        <v>534</v>
      </c>
      <c r="D8568" t="s">
        <v>472</v>
      </c>
      <c r="E8568" t="s">
        <v>332</v>
      </c>
      <c r="F8568" t="s">
        <v>260</v>
      </c>
      <c r="G8568" t="s">
        <v>233</v>
      </c>
      <c r="H8568" t="s">
        <v>479</v>
      </c>
      <c r="I8568" t="s">
        <v>240</v>
      </c>
      <c r="J8568" t="s">
        <v>290</v>
      </c>
      <c r="K8568" t="s">
        <v>478</v>
      </c>
      <c r="L8568" t="s">
        <v>237</v>
      </c>
      <c r="M8568" t="s">
        <v>537</v>
      </c>
      <c r="O8568" t="s">
        <v>264</v>
      </c>
      <c r="P8568">
        <v>2020</v>
      </c>
      <c r="Q8568">
        <v>9.451234E-2</v>
      </c>
    </row>
    <row r="8569" spans="1:17" x14ac:dyDescent="0.25">
      <c r="A8569" t="s">
        <v>542</v>
      </c>
      <c r="B8569" t="s">
        <v>543</v>
      </c>
      <c r="C8569" t="s">
        <v>534</v>
      </c>
      <c r="D8569" t="s">
        <v>472</v>
      </c>
      <c r="E8569" t="s">
        <v>332</v>
      </c>
      <c r="F8569" t="s">
        <v>260</v>
      </c>
      <c r="G8569" t="s">
        <v>233</v>
      </c>
      <c r="H8569" t="s">
        <v>479</v>
      </c>
      <c r="I8569" t="s">
        <v>240</v>
      </c>
      <c r="J8569" t="s">
        <v>290</v>
      </c>
      <c r="K8569" t="s">
        <v>478</v>
      </c>
      <c r="L8569" t="s">
        <v>237</v>
      </c>
      <c r="M8569" t="s">
        <v>537</v>
      </c>
      <c r="O8569" t="s">
        <v>265</v>
      </c>
      <c r="P8569">
        <v>2020</v>
      </c>
      <c r="Q8569">
        <v>0.12786963600000001</v>
      </c>
    </row>
    <row r="8570" spans="1:17" x14ac:dyDescent="0.25">
      <c r="A8570" t="s">
        <v>542</v>
      </c>
      <c r="B8570" t="s">
        <v>543</v>
      </c>
      <c r="C8570" t="s">
        <v>534</v>
      </c>
      <c r="D8570" t="s">
        <v>472</v>
      </c>
      <c r="E8570" t="s">
        <v>332</v>
      </c>
      <c r="F8570" t="s">
        <v>260</v>
      </c>
      <c r="G8570" t="s">
        <v>233</v>
      </c>
      <c r="H8570" t="s">
        <v>479</v>
      </c>
      <c r="I8570" t="s">
        <v>240</v>
      </c>
      <c r="J8570" t="s">
        <v>290</v>
      </c>
      <c r="K8570" t="s">
        <v>478</v>
      </c>
      <c r="L8570" t="s">
        <v>237</v>
      </c>
      <c r="M8570" t="s">
        <v>537</v>
      </c>
      <c r="O8570" t="s">
        <v>194</v>
      </c>
      <c r="P8570">
        <v>2030</v>
      </c>
      <c r="Q8570">
        <v>0.10313731</v>
      </c>
    </row>
    <row r="8571" spans="1:17" x14ac:dyDescent="0.25">
      <c r="A8571" t="s">
        <v>542</v>
      </c>
      <c r="B8571" t="s">
        <v>543</v>
      </c>
      <c r="C8571" t="s">
        <v>534</v>
      </c>
      <c r="D8571" t="s">
        <v>472</v>
      </c>
      <c r="E8571" t="s">
        <v>332</v>
      </c>
      <c r="F8571" t="s">
        <v>260</v>
      </c>
      <c r="G8571" t="s">
        <v>233</v>
      </c>
      <c r="H8571" t="s">
        <v>479</v>
      </c>
      <c r="I8571" t="s">
        <v>240</v>
      </c>
      <c r="J8571" t="s">
        <v>290</v>
      </c>
      <c r="K8571" t="s">
        <v>478</v>
      </c>
      <c r="L8571" t="s">
        <v>237</v>
      </c>
      <c r="M8571" t="s">
        <v>537</v>
      </c>
      <c r="O8571" t="s">
        <v>194</v>
      </c>
      <c r="P8571">
        <v>2050</v>
      </c>
      <c r="Q8571">
        <v>9.3300366999999995E-2</v>
      </c>
    </row>
    <row r="8572" spans="1:17" x14ac:dyDescent="0.25">
      <c r="A8572" t="s">
        <v>542</v>
      </c>
      <c r="B8572" t="s">
        <v>543</v>
      </c>
      <c r="C8572" t="s">
        <v>534</v>
      </c>
      <c r="D8572" t="s">
        <v>472</v>
      </c>
      <c r="E8572" t="s">
        <v>332</v>
      </c>
      <c r="F8572" t="s">
        <v>260</v>
      </c>
      <c r="G8572" t="s">
        <v>233</v>
      </c>
      <c r="H8572" t="s">
        <v>479</v>
      </c>
      <c r="I8572" t="s">
        <v>240</v>
      </c>
      <c r="J8572" t="s">
        <v>290</v>
      </c>
      <c r="K8572" t="s">
        <v>478</v>
      </c>
      <c r="L8572" t="s">
        <v>237</v>
      </c>
      <c r="M8572" t="s">
        <v>537</v>
      </c>
      <c r="O8572" t="s">
        <v>264</v>
      </c>
      <c r="P8572">
        <v>2050</v>
      </c>
      <c r="Q8572">
        <v>7.7354039999999999E-2</v>
      </c>
    </row>
    <row r="8573" spans="1:17" x14ac:dyDescent="0.25">
      <c r="A8573" t="s">
        <v>542</v>
      </c>
      <c r="B8573" t="s">
        <v>543</v>
      </c>
      <c r="C8573" t="s">
        <v>534</v>
      </c>
      <c r="D8573" t="s">
        <v>472</v>
      </c>
      <c r="E8573" t="s">
        <v>332</v>
      </c>
      <c r="F8573" t="s">
        <v>260</v>
      </c>
      <c r="G8573" t="s">
        <v>233</v>
      </c>
      <c r="H8573" t="s">
        <v>479</v>
      </c>
      <c r="I8573" t="s">
        <v>240</v>
      </c>
      <c r="J8573" t="s">
        <v>290</v>
      </c>
      <c r="K8573" t="s">
        <v>478</v>
      </c>
      <c r="L8573" t="s">
        <v>237</v>
      </c>
      <c r="M8573" t="s">
        <v>537</v>
      </c>
      <c r="O8573" t="s">
        <v>265</v>
      </c>
      <c r="P8573">
        <v>2050</v>
      </c>
      <c r="Q8573">
        <v>0.12892339999999999</v>
      </c>
    </row>
    <row r="8574" spans="1:17" x14ac:dyDescent="0.25">
      <c r="A8574" t="s">
        <v>542</v>
      </c>
      <c r="B8574" t="s">
        <v>543</v>
      </c>
      <c r="C8574" t="s">
        <v>534</v>
      </c>
      <c r="D8574" t="s">
        <v>472</v>
      </c>
      <c r="E8574" t="s">
        <v>332</v>
      </c>
      <c r="F8574" t="s">
        <v>260</v>
      </c>
      <c r="G8574" t="s">
        <v>233</v>
      </c>
      <c r="H8574" t="s">
        <v>480</v>
      </c>
      <c r="I8574" t="s">
        <v>4</v>
      </c>
      <c r="J8574" t="s">
        <v>481</v>
      </c>
      <c r="K8574" t="s">
        <v>482</v>
      </c>
      <c r="L8574" t="s">
        <v>237</v>
      </c>
      <c r="M8574" t="s">
        <v>380</v>
      </c>
      <c r="O8574" t="s">
        <v>194</v>
      </c>
      <c r="P8574">
        <v>2015</v>
      </c>
      <c r="Q8574">
        <v>1.38674842</v>
      </c>
    </row>
    <row r="8575" spans="1:17" x14ac:dyDescent="0.25">
      <c r="A8575" t="s">
        <v>542</v>
      </c>
      <c r="B8575" t="s">
        <v>543</v>
      </c>
      <c r="C8575" t="s">
        <v>534</v>
      </c>
      <c r="D8575" t="s">
        <v>472</v>
      </c>
      <c r="E8575" t="s">
        <v>332</v>
      </c>
      <c r="F8575" t="s">
        <v>260</v>
      </c>
      <c r="G8575" t="s">
        <v>233</v>
      </c>
      <c r="H8575" t="s">
        <v>480</v>
      </c>
      <c r="I8575" t="s">
        <v>4</v>
      </c>
      <c r="J8575" t="s">
        <v>481</v>
      </c>
      <c r="K8575" t="s">
        <v>482</v>
      </c>
      <c r="L8575" t="s">
        <v>237</v>
      </c>
      <c r="M8575" t="s">
        <v>380</v>
      </c>
      <c r="O8575" t="s">
        <v>194</v>
      </c>
      <c r="P8575">
        <v>2020</v>
      </c>
      <c r="Q8575">
        <v>1.5188196979999999</v>
      </c>
    </row>
    <row r="8576" spans="1:17" x14ac:dyDescent="0.25">
      <c r="A8576" t="s">
        <v>542</v>
      </c>
      <c r="B8576" t="s">
        <v>543</v>
      </c>
      <c r="C8576" t="s">
        <v>534</v>
      </c>
      <c r="D8576" t="s">
        <v>472</v>
      </c>
      <c r="E8576" t="s">
        <v>332</v>
      </c>
      <c r="F8576" t="s">
        <v>260</v>
      </c>
      <c r="G8576" t="s">
        <v>233</v>
      </c>
      <c r="H8576" t="s">
        <v>480</v>
      </c>
      <c r="I8576" t="s">
        <v>4</v>
      </c>
      <c r="J8576" t="s">
        <v>481</v>
      </c>
      <c r="K8576" t="s">
        <v>482</v>
      </c>
      <c r="L8576" t="s">
        <v>237</v>
      </c>
      <c r="M8576" t="s">
        <v>380</v>
      </c>
      <c r="O8576" t="s">
        <v>264</v>
      </c>
      <c r="P8576">
        <v>2020</v>
      </c>
      <c r="Q8576">
        <v>1.5024762709999999</v>
      </c>
    </row>
    <row r="8577" spans="1:17" x14ac:dyDescent="0.25">
      <c r="A8577" t="s">
        <v>542</v>
      </c>
      <c r="B8577" t="s">
        <v>543</v>
      </c>
      <c r="C8577" t="s">
        <v>534</v>
      </c>
      <c r="D8577" t="s">
        <v>472</v>
      </c>
      <c r="E8577" t="s">
        <v>332</v>
      </c>
      <c r="F8577" t="s">
        <v>260</v>
      </c>
      <c r="G8577" t="s">
        <v>233</v>
      </c>
      <c r="H8577" t="s">
        <v>480</v>
      </c>
      <c r="I8577" t="s">
        <v>4</v>
      </c>
      <c r="J8577" t="s">
        <v>481</v>
      </c>
      <c r="K8577" t="s">
        <v>482</v>
      </c>
      <c r="L8577" t="s">
        <v>237</v>
      </c>
      <c r="M8577" t="s">
        <v>380</v>
      </c>
      <c r="O8577" t="s">
        <v>265</v>
      </c>
      <c r="P8577">
        <v>2020</v>
      </c>
      <c r="Q8577">
        <v>1.975544143</v>
      </c>
    </row>
    <row r="8578" spans="1:17" x14ac:dyDescent="0.25">
      <c r="A8578" t="s">
        <v>542</v>
      </c>
      <c r="B8578" t="s">
        <v>543</v>
      </c>
      <c r="C8578" t="s">
        <v>534</v>
      </c>
      <c r="D8578" t="s">
        <v>472</v>
      </c>
      <c r="E8578" t="s">
        <v>332</v>
      </c>
      <c r="F8578" t="s">
        <v>260</v>
      </c>
      <c r="G8578" t="s">
        <v>233</v>
      </c>
      <c r="H8578" t="s">
        <v>480</v>
      </c>
      <c r="I8578" t="s">
        <v>4</v>
      </c>
      <c r="J8578" t="s">
        <v>481</v>
      </c>
      <c r="K8578" t="s">
        <v>482</v>
      </c>
      <c r="L8578" t="s">
        <v>237</v>
      </c>
      <c r="M8578" t="s">
        <v>380</v>
      </c>
      <c r="O8578" t="s">
        <v>194</v>
      </c>
      <c r="P8578">
        <v>2030</v>
      </c>
      <c r="Q8578">
        <v>2.2231998470000001</v>
      </c>
    </row>
    <row r="8579" spans="1:17" x14ac:dyDescent="0.25">
      <c r="A8579" t="s">
        <v>542</v>
      </c>
      <c r="B8579" t="s">
        <v>543</v>
      </c>
      <c r="C8579" t="s">
        <v>534</v>
      </c>
      <c r="D8579" t="s">
        <v>472</v>
      </c>
      <c r="E8579" t="s">
        <v>332</v>
      </c>
      <c r="F8579" t="s">
        <v>260</v>
      </c>
      <c r="G8579" t="s">
        <v>233</v>
      </c>
      <c r="H8579" t="s">
        <v>480</v>
      </c>
      <c r="I8579" t="s">
        <v>4</v>
      </c>
      <c r="J8579" t="s">
        <v>481</v>
      </c>
      <c r="K8579" t="s">
        <v>482</v>
      </c>
      <c r="L8579" t="s">
        <v>237</v>
      </c>
      <c r="M8579" t="s">
        <v>380</v>
      </c>
      <c r="O8579" t="s">
        <v>194</v>
      </c>
      <c r="P8579">
        <v>2050</v>
      </c>
      <c r="Q8579">
        <v>2.5737728999999998</v>
      </c>
    </row>
    <row r="8580" spans="1:17" x14ac:dyDescent="0.25">
      <c r="A8580" t="s">
        <v>542</v>
      </c>
      <c r="B8580" t="s">
        <v>543</v>
      </c>
      <c r="C8580" t="s">
        <v>534</v>
      </c>
      <c r="D8580" t="s">
        <v>472</v>
      </c>
      <c r="E8580" t="s">
        <v>332</v>
      </c>
      <c r="F8580" t="s">
        <v>260</v>
      </c>
      <c r="G8580" t="s">
        <v>233</v>
      </c>
      <c r="H8580" t="s">
        <v>480</v>
      </c>
      <c r="I8580" t="s">
        <v>4</v>
      </c>
      <c r="J8580" t="s">
        <v>481</v>
      </c>
      <c r="K8580" t="s">
        <v>482</v>
      </c>
      <c r="L8580" t="s">
        <v>237</v>
      </c>
      <c r="M8580" t="s">
        <v>380</v>
      </c>
      <c r="O8580" t="s">
        <v>264</v>
      </c>
      <c r="P8580">
        <v>2050</v>
      </c>
      <c r="Q8580">
        <v>2.5457844409999999</v>
      </c>
    </row>
    <row r="8581" spans="1:17" x14ac:dyDescent="0.25">
      <c r="A8581" t="s">
        <v>542</v>
      </c>
      <c r="B8581" t="s">
        <v>543</v>
      </c>
      <c r="C8581" t="s">
        <v>534</v>
      </c>
      <c r="D8581" t="s">
        <v>472</v>
      </c>
      <c r="E8581" t="s">
        <v>332</v>
      </c>
      <c r="F8581" t="s">
        <v>260</v>
      </c>
      <c r="G8581" t="s">
        <v>233</v>
      </c>
      <c r="H8581" t="s">
        <v>480</v>
      </c>
      <c r="I8581" t="s">
        <v>4</v>
      </c>
      <c r="J8581" t="s">
        <v>481</v>
      </c>
      <c r="K8581" t="s">
        <v>482</v>
      </c>
      <c r="L8581" t="s">
        <v>237</v>
      </c>
      <c r="M8581" t="s">
        <v>380</v>
      </c>
      <c r="O8581" t="s">
        <v>265</v>
      </c>
      <c r="P8581">
        <v>2050</v>
      </c>
      <c r="Q8581">
        <v>3.4086951710000002</v>
      </c>
    </row>
    <row r="8582" spans="1:17" x14ac:dyDescent="0.25">
      <c r="A8582" t="s">
        <v>542</v>
      </c>
      <c r="B8582" t="s">
        <v>543</v>
      </c>
      <c r="C8582" t="s">
        <v>534</v>
      </c>
      <c r="D8582" t="s">
        <v>472</v>
      </c>
      <c r="E8582" t="s">
        <v>332</v>
      </c>
      <c r="F8582" t="s">
        <v>260</v>
      </c>
      <c r="G8582" t="s">
        <v>233</v>
      </c>
      <c r="H8582" t="s">
        <v>484</v>
      </c>
      <c r="I8582" t="s">
        <v>4</v>
      </c>
      <c r="J8582" t="s">
        <v>485</v>
      </c>
      <c r="K8582" t="s">
        <v>482</v>
      </c>
      <c r="L8582" t="s">
        <v>237</v>
      </c>
      <c r="M8582" t="s">
        <v>380</v>
      </c>
      <c r="O8582" t="s">
        <v>194</v>
      </c>
      <c r="P8582">
        <v>2015</v>
      </c>
      <c r="Q8582">
        <v>1.1818458409999999</v>
      </c>
    </row>
    <row r="8583" spans="1:17" x14ac:dyDescent="0.25">
      <c r="A8583" t="s">
        <v>542</v>
      </c>
      <c r="B8583" t="s">
        <v>543</v>
      </c>
      <c r="C8583" t="s">
        <v>534</v>
      </c>
      <c r="D8583" t="s">
        <v>472</v>
      </c>
      <c r="E8583" t="s">
        <v>332</v>
      </c>
      <c r="F8583" t="s">
        <v>260</v>
      </c>
      <c r="G8583" t="s">
        <v>233</v>
      </c>
      <c r="H8583" t="s">
        <v>484</v>
      </c>
      <c r="I8583" t="s">
        <v>4</v>
      </c>
      <c r="J8583" t="s">
        <v>485</v>
      </c>
      <c r="K8583" t="s">
        <v>482</v>
      </c>
      <c r="L8583" t="s">
        <v>237</v>
      </c>
      <c r="M8583" t="s">
        <v>380</v>
      </c>
      <c r="O8583" t="s">
        <v>194</v>
      </c>
      <c r="P8583">
        <v>2020</v>
      </c>
      <c r="Q8583">
        <v>1.1818458409999999</v>
      </c>
    </row>
    <row r="8584" spans="1:17" x14ac:dyDescent="0.25">
      <c r="A8584" t="s">
        <v>542</v>
      </c>
      <c r="B8584" t="s">
        <v>543</v>
      </c>
      <c r="C8584" t="s">
        <v>534</v>
      </c>
      <c r="D8584" t="s">
        <v>472</v>
      </c>
      <c r="E8584" t="s">
        <v>332</v>
      </c>
      <c r="F8584" t="s">
        <v>260</v>
      </c>
      <c r="G8584" t="s">
        <v>233</v>
      </c>
      <c r="H8584" t="s">
        <v>484</v>
      </c>
      <c r="I8584" t="s">
        <v>4</v>
      </c>
      <c r="J8584" t="s">
        <v>485</v>
      </c>
      <c r="K8584" t="s">
        <v>482</v>
      </c>
      <c r="L8584" t="s">
        <v>237</v>
      </c>
      <c r="M8584" t="s">
        <v>380</v>
      </c>
      <c r="O8584" t="s">
        <v>264</v>
      </c>
      <c r="P8584">
        <v>2020</v>
      </c>
      <c r="Q8584">
        <v>0.81965386799999995</v>
      </c>
    </row>
    <row r="8585" spans="1:17" x14ac:dyDescent="0.25">
      <c r="A8585" t="s">
        <v>542</v>
      </c>
      <c r="B8585" t="s">
        <v>543</v>
      </c>
      <c r="C8585" t="s">
        <v>534</v>
      </c>
      <c r="D8585" t="s">
        <v>472</v>
      </c>
      <c r="E8585" t="s">
        <v>332</v>
      </c>
      <c r="F8585" t="s">
        <v>260</v>
      </c>
      <c r="G8585" t="s">
        <v>233</v>
      </c>
      <c r="H8585" t="s">
        <v>484</v>
      </c>
      <c r="I8585" t="s">
        <v>4</v>
      </c>
      <c r="J8585" t="s">
        <v>485</v>
      </c>
      <c r="K8585" t="s">
        <v>482</v>
      </c>
      <c r="L8585" t="s">
        <v>237</v>
      </c>
      <c r="M8585" t="s">
        <v>380</v>
      </c>
      <c r="O8585" t="s">
        <v>265</v>
      </c>
      <c r="P8585">
        <v>2020</v>
      </c>
      <c r="Q8585">
        <v>1.6985759789999999</v>
      </c>
    </row>
    <row r="8586" spans="1:17" x14ac:dyDescent="0.25">
      <c r="A8586" t="s">
        <v>542</v>
      </c>
      <c r="B8586" t="s">
        <v>543</v>
      </c>
      <c r="C8586" t="s">
        <v>534</v>
      </c>
      <c r="D8586" t="s">
        <v>472</v>
      </c>
      <c r="E8586" t="s">
        <v>332</v>
      </c>
      <c r="F8586" t="s">
        <v>260</v>
      </c>
      <c r="G8586" t="s">
        <v>233</v>
      </c>
      <c r="H8586" t="s">
        <v>484</v>
      </c>
      <c r="I8586" t="s">
        <v>4</v>
      </c>
      <c r="J8586" t="s">
        <v>485</v>
      </c>
      <c r="K8586" t="s">
        <v>482</v>
      </c>
      <c r="L8586" t="s">
        <v>237</v>
      </c>
      <c r="M8586" t="s">
        <v>380</v>
      </c>
      <c r="O8586" t="s">
        <v>194</v>
      </c>
      <c r="P8586">
        <v>2030</v>
      </c>
      <c r="Q8586">
        <v>1.1818458409999999</v>
      </c>
    </row>
    <row r="8587" spans="1:17" x14ac:dyDescent="0.25">
      <c r="A8587" t="s">
        <v>542</v>
      </c>
      <c r="B8587" t="s">
        <v>543</v>
      </c>
      <c r="C8587" t="s">
        <v>534</v>
      </c>
      <c r="D8587" t="s">
        <v>472</v>
      </c>
      <c r="E8587" t="s">
        <v>332</v>
      </c>
      <c r="F8587" t="s">
        <v>260</v>
      </c>
      <c r="G8587" t="s">
        <v>233</v>
      </c>
      <c r="H8587" t="s">
        <v>484</v>
      </c>
      <c r="I8587" t="s">
        <v>4</v>
      </c>
      <c r="J8587" t="s">
        <v>485</v>
      </c>
      <c r="K8587" t="s">
        <v>482</v>
      </c>
      <c r="L8587" t="s">
        <v>237</v>
      </c>
      <c r="M8587" t="s">
        <v>380</v>
      </c>
      <c r="O8587" t="s">
        <v>194</v>
      </c>
      <c r="P8587">
        <v>2050</v>
      </c>
      <c r="Q8587">
        <v>1.1818619969999999</v>
      </c>
    </row>
    <row r="8588" spans="1:17" x14ac:dyDescent="0.25">
      <c r="A8588" t="s">
        <v>542</v>
      </c>
      <c r="B8588" t="s">
        <v>543</v>
      </c>
      <c r="C8588" t="s">
        <v>534</v>
      </c>
      <c r="D8588" t="s">
        <v>472</v>
      </c>
      <c r="E8588" t="s">
        <v>332</v>
      </c>
      <c r="F8588" t="s">
        <v>260</v>
      </c>
      <c r="G8588" t="s">
        <v>233</v>
      </c>
      <c r="H8588" t="s">
        <v>484</v>
      </c>
      <c r="I8588" t="s">
        <v>4</v>
      </c>
      <c r="J8588" t="s">
        <v>485</v>
      </c>
      <c r="K8588" t="s">
        <v>482</v>
      </c>
      <c r="L8588" t="s">
        <v>237</v>
      </c>
      <c r="M8588" t="s">
        <v>380</v>
      </c>
      <c r="O8588" t="s">
        <v>264</v>
      </c>
      <c r="P8588">
        <v>2050</v>
      </c>
      <c r="Q8588">
        <v>0.722597351</v>
      </c>
    </row>
    <row r="8589" spans="1:17" x14ac:dyDescent="0.25">
      <c r="A8589" t="s">
        <v>542</v>
      </c>
      <c r="B8589" t="s">
        <v>543</v>
      </c>
      <c r="C8589" t="s">
        <v>534</v>
      </c>
      <c r="D8589" t="s">
        <v>472</v>
      </c>
      <c r="E8589" t="s">
        <v>332</v>
      </c>
      <c r="F8589" t="s">
        <v>260</v>
      </c>
      <c r="G8589" t="s">
        <v>233</v>
      </c>
      <c r="H8589" t="s">
        <v>484</v>
      </c>
      <c r="I8589" t="s">
        <v>4</v>
      </c>
      <c r="J8589" t="s">
        <v>485</v>
      </c>
      <c r="K8589" t="s">
        <v>482</v>
      </c>
      <c r="L8589" t="s">
        <v>237</v>
      </c>
      <c r="M8589" t="s">
        <v>380</v>
      </c>
      <c r="O8589" t="s">
        <v>265</v>
      </c>
      <c r="P8589">
        <v>2050</v>
      </c>
      <c r="Q8589">
        <v>1.8554967</v>
      </c>
    </row>
    <row r="8590" spans="1:17" x14ac:dyDescent="0.25">
      <c r="A8590" t="s">
        <v>542</v>
      </c>
      <c r="B8590" t="s">
        <v>543</v>
      </c>
      <c r="C8590" t="s">
        <v>534</v>
      </c>
      <c r="D8590" t="s">
        <v>472</v>
      </c>
      <c r="E8590" t="s">
        <v>332</v>
      </c>
      <c r="F8590" t="s">
        <v>260</v>
      </c>
      <c r="G8590" t="s">
        <v>233</v>
      </c>
      <c r="H8590" t="s">
        <v>486</v>
      </c>
      <c r="I8590" t="s">
        <v>234</v>
      </c>
      <c r="J8590" t="s">
        <v>235</v>
      </c>
      <c r="K8590" t="s">
        <v>487</v>
      </c>
      <c r="L8590" t="s">
        <v>237</v>
      </c>
      <c r="O8590" t="s">
        <v>194</v>
      </c>
      <c r="P8590">
        <v>2015</v>
      </c>
      <c r="Q8590">
        <v>35200</v>
      </c>
    </row>
    <row r="8591" spans="1:17" x14ac:dyDescent="0.25">
      <c r="A8591" t="s">
        <v>542</v>
      </c>
      <c r="B8591" t="s">
        <v>543</v>
      </c>
      <c r="C8591" t="s">
        <v>534</v>
      </c>
      <c r="D8591" t="s">
        <v>472</v>
      </c>
      <c r="E8591" t="s">
        <v>332</v>
      </c>
      <c r="F8591" t="s">
        <v>260</v>
      </c>
      <c r="G8591" t="s">
        <v>233</v>
      </c>
      <c r="H8591" t="s">
        <v>486</v>
      </c>
      <c r="I8591" t="s">
        <v>234</v>
      </c>
      <c r="J8591" t="s">
        <v>235</v>
      </c>
      <c r="K8591" t="s">
        <v>487</v>
      </c>
      <c r="L8591" t="s">
        <v>237</v>
      </c>
      <c r="O8591" t="s">
        <v>194</v>
      </c>
      <c r="P8591">
        <v>2020</v>
      </c>
      <c r="Q8591">
        <v>34600</v>
      </c>
    </row>
    <row r="8592" spans="1:17" x14ac:dyDescent="0.25">
      <c r="A8592" t="s">
        <v>542</v>
      </c>
      <c r="B8592" t="s">
        <v>543</v>
      </c>
      <c r="C8592" t="s">
        <v>534</v>
      </c>
      <c r="D8592" t="s">
        <v>472</v>
      </c>
      <c r="E8592" t="s">
        <v>332</v>
      </c>
      <c r="F8592" t="s">
        <v>260</v>
      </c>
      <c r="G8592" t="s">
        <v>233</v>
      </c>
      <c r="H8592" t="s">
        <v>486</v>
      </c>
      <c r="I8592" t="s">
        <v>234</v>
      </c>
      <c r="J8592" t="s">
        <v>235</v>
      </c>
      <c r="K8592" t="s">
        <v>487</v>
      </c>
      <c r="L8592" t="s">
        <v>237</v>
      </c>
      <c r="O8592" t="s">
        <v>264</v>
      </c>
      <c r="P8592">
        <v>2020</v>
      </c>
      <c r="Q8592">
        <v>29500</v>
      </c>
    </row>
    <row r="8593" spans="1:17" x14ac:dyDescent="0.25">
      <c r="A8593" t="s">
        <v>542</v>
      </c>
      <c r="B8593" t="s">
        <v>543</v>
      </c>
      <c r="C8593" t="s">
        <v>534</v>
      </c>
      <c r="D8593" t="s">
        <v>472</v>
      </c>
      <c r="E8593" t="s">
        <v>332</v>
      </c>
      <c r="F8593" t="s">
        <v>260</v>
      </c>
      <c r="G8593" t="s">
        <v>233</v>
      </c>
      <c r="H8593" t="s">
        <v>486</v>
      </c>
      <c r="I8593" t="s">
        <v>234</v>
      </c>
      <c r="J8593" t="s">
        <v>235</v>
      </c>
      <c r="K8593" t="s">
        <v>487</v>
      </c>
      <c r="L8593" t="s">
        <v>237</v>
      </c>
      <c r="O8593" t="s">
        <v>265</v>
      </c>
      <c r="P8593">
        <v>2020</v>
      </c>
      <c r="Q8593">
        <v>39900</v>
      </c>
    </row>
    <row r="8594" spans="1:17" x14ac:dyDescent="0.25">
      <c r="A8594" t="s">
        <v>542</v>
      </c>
      <c r="B8594" t="s">
        <v>543</v>
      </c>
      <c r="C8594" t="s">
        <v>534</v>
      </c>
      <c r="D8594" t="s">
        <v>472</v>
      </c>
      <c r="E8594" t="s">
        <v>332</v>
      </c>
      <c r="F8594" t="s">
        <v>260</v>
      </c>
      <c r="G8594" t="s">
        <v>233</v>
      </c>
      <c r="H8594" t="s">
        <v>486</v>
      </c>
      <c r="I8594" t="s">
        <v>234</v>
      </c>
      <c r="J8594" t="s">
        <v>235</v>
      </c>
      <c r="K8594" t="s">
        <v>487</v>
      </c>
      <c r="L8594" t="s">
        <v>237</v>
      </c>
      <c r="O8594" t="s">
        <v>194</v>
      </c>
      <c r="P8594">
        <v>2030</v>
      </c>
      <c r="Q8594">
        <v>33300</v>
      </c>
    </row>
    <row r="8595" spans="1:17" x14ac:dyDescent="0.25">
      <c r="A8595" t="s">
        <v>542</v>
      </c>
      <c r="B8595" t="s">
        <v>543</v>
      </c>
      <c r="C8595" t="s">
        <v>534</v>
      </c>
      <c r="D8595" t="s">
        <v>472</v>
      </c>
      <c r="E8595" t="s">
        <v>332</v>
      </c>
      <c r="F8595" t="s">
        <v>260</v>
      </c>
      <c r="G8595" t="s">
        <v>233</v>
      </c>
      <c r="H8595" t="s">
        <v>486</v>
      </c>
      <c r="I8595" t="s">
        <v>234</v>
      </c>
      <c r="J8595" t="s">
        <v>235</v>
      </c>
      <c r="K8595" t="s">
        <v>487</v>
      </c>
      <c r="L8595" t="s">
        <v>237</v>
      </c>
      <c r="O8595" t="s">
        <v>194</v>
      </c>
      <c r="P8595">
        <v>2050</v>
      </c>
      <c r="Q8595">
        <v>31400</v>
      </c>
    </row>
    <row r="8596" spans="1:17" x14ac:dyDescent="0.25">
      <c r="A8596" t="s">
        <v>542</v>
      </c>
      <c r="B8596" t="s">
        <v>543</v>
      </c>
      <c r="C8596" t="s">
        <v>534</v>
      </c>
      <c r="D8596" t="s">
        <v>472</v>
      </c>
      <c r="E8596" t="s">
        <v>332</v>
      </c>
      <c r="F8596" t="s">
        <v>260</v>
      </c>
      <c r="G8596" t="s">
        <v>233</v>
      </c>
      <c r="H8596" t="s">
        <v>486</v>
      </c>
      <c r="I8596" t="s">
        <v>234</v>
      </c>
      <c r="J8596" t="s">
        <v>235</v>
      </c>
      <c r="K8596" t="s">
        <v>487</v>
      </c>
      <c r="L8596" t="s">
        <v>237</v>
      </c>
      <c r="O8596" t="s">
        <v>264</v>
      </c>
      <c r="P8596">
        <v>2050</v>
      </c>
      <c r="Q8596">
        <v>23600</v>
      </c>
    </row>
    <row r="8597" spans="1:17" x14ac:dyDescent="0.25">
      <c r="A8597" t="s">
        <v>542</v>
      </c>
      <c r="B8597" t="s">
        <v>543</v>
      </c>
      <c r="C8597" t="s">
        <v>534</v>
      </c>
      <c r="D8597" t="s">
        <v>472</v>
      </c>
      <c r="E8597" t="s">
        <v>332</v>
      </c>
      <c r="F8597" t="s">
        <v>260</v>
      </c>
      <c r="G8597" t="s">
        <v>233</v>
      </c>
      <c r="H8597" t="s">
        <v>486</v>
      </c>
      <c r="I8597" t="s">
        <v>234</v>
      </c>
      <c r="J8597" t="s">
        <v>235</v>
      </c>
      <c r="K8597" t="s">
        <v>487</v>
      </c>
      <c r="L8597" t="s">
        <v>237</v>
      </c>
      <c r="O8597" t="s">
        <v>265</v>
      </c>
      <c r="P8597">
        <v>2050</v>
      </c>
      <c r="Q8597">
        <v>39900</v>
      </c>
    </row>
    <row r="8598" spans="1:17" x14ac:dyDescent="0.25">
      <c r="A8598" t="s">
        <v>542</v>
      </c>
      <c r="B8598" t="s">
        <v>543</v>
      </c>
      <c r="C8598" t="s">
        <v>534</v>
      </c>
      <c r="D8598" t="s">
        <v>472</v>
      </c>
      <c r="E8598" t="s">
        <v>332</v>
      </c>
      <c r="F8598" t="s">
        <v>260</v>
      </c>
      <c r="G8598" t="s">
        <v>233</v>
      </c>
      <c r="H8598" t="s">
        <v>488</v>
      </c>
      <c r="I8598" t="s">
        <v>240</v>
      </c>
      <c r="J8598" t="s">
        <v>235</v>
      </c>
      <c r="K8598" t="s">
        <v>478</v>
      </c>
      <c r="L8598" t="s">
        <v>237</v>
      </c>
      <c r="M8598" t="s">
        <v>537</v>
      </c>
      <c r="O8598" t="s">
        <v>194</v>
      </c>
      <c r="P8598">
        <v>2015</v>
      </c>
      <c r="Q8598">
        <v>0.45056521999999999</v>
      </c>
    </row>
    <row r="8599" spans="1:17" x14ac:dyDescent="0.25">
      <c r="A8599" t="s">
        <v>542</v>
      </c>
      <c r="B8599" t="s">
        <v>543</v>
      </c>
      <c r="C8599" t="s">
        <v>534</v>
      </c>
      <c r="D8599" t="s">
        <v>472</v>
      </c>
      <c r="E8599" t="s">
        <v>332</v>
      </c>
      <c r="F8599" t="s">
        <v>260</v>
      </c>
      <c r="G8599" t="s">
        <v>233</v>
      </c>
      <c r="H8599" t="s">
        <v>488</v>
      </c>
      <c r="I8599" t="s">
        <v>240</v>
      </c>
      <c r="J8599" t="s">
        <v>235</v>
      </c>
      <c r="K8599" t="s">
        <v>478</v>
      </c>
      <c r="L8599" t="s">
        <v>237</v>
      </c>
      <c r="M8599" t="s">
        <v>537</v>
      </c>
      <c r="O8599" t="s">
        <v>194</v>
      </c>
      <c r="P8599">
        <v>2020</v>
      </c>
      <c r="Q8599">
        <v>0.43941316899999999</v>
      </c>
    </row>
    <row r="8600" spans="1:17" x14ac:dyDescent="0.25">
      <c r="A8600" t="s">
        <v>542</v>
      </c>
      <c r="B8600" t="s">
        <v>543</v>
      </c>
      <c r="C8600" t="s">
        <v>534</v>
      </c>
      <c r="D8600" t="s">
        <v>472</v>
      </c>
      <c r="E8600" t="s">
        <v>332</v>
      </c>
      <c r="F8600" t="s">
        <v>260</v>
      </c>
      <c r="G8600" t="s">
        <v>233</v>
      </c>
      <c r="H8600" t="s">
        <v>488</v>
      </c>
      <c r="I8600" t="s">
        <v>240</v>
      </c>
      <c r="J8600" t="s">
        <v>235</v>
      </c>
      <c r="K8600" t="s">
        <v>478</v>
      </c>
      <c r="L8600" t="s">
        <v>237</v>
      </c>
      <c r="M8600" t="s">
        <v>537</v>
      </c>
      <c r="O8600" t="s">
        <v>264</v>
      </c>
      <c r="P8600">
        <v>2020</v>
      </c>
      <c r="Q8600">
        <v>0.38298043700000001</v>
      </c>
    </row>
    <row r="8601" spans="1:17" x14ac:dyDescent="0.25">
      <c r="A8601" t="s">
        <v>542</v>
      </c>
      <c r="B8601" t="s">
        <v>543</v>
      </c>
      <c r="C8601" t="s">
        <v>534</v>
      </c>
      <c r="D8601" t="s">
        <v>472</v>
      </c>
      <c r="E8601" t="s">
        <v>332</v>
      </c>
      <c r="F8601" t="s">
        <v>260</v>
      </c>
      <c r="G8601" t="s">
        <v>233</v>
      </c>
      <c r="H8601" t="s">
        <v>488</v>
      </c>
      <c r="I8601" t="s">
        <v>240</v>
      </c>
      <c r="J8601" t="s">
        <v>235</v>
      </c>
      <c r="K8601" t="s">
        <v>478</v>
      </c>
      <c r="L8601" t="s">
        <v>237</v>
      </c>
      <c r="M8601" t="s">
        <v>537</v>
      </c>
      <c r="O8601" t="s">
        <v>265</v>
      </c>
      <c r="P8601">
        <v>2020</v>
      </c>
      <c r="Q8601">
        <v>0.51815000300000003</v>
      </c>
    </row>
    <row r="8602" spans="1:17" x14ac:dyDescent="0.25">
      <c r="A8602" t="s">
        <v>542</v>
      </c>
      <c r="B8602" t="s">
        <v>543</v>
      </c>
      <c r="C8602" t="s">
        <v>534</v>
      </c>
      <c r="D8602" t="s">
        <v>472</v>
      </c>
      <c r="E8602" t="s">
        <v>332</v>
      </c>
      <c r="F8602" t="s">
        <v>260</v>
      </c>
      <c r="G8602" t="s">
        <v>233</v>
      </c>
      <c r="H8602" t="s">
        <v>488</v>
      </c>
      <c r="I8602" t="s">
        <v>240</v>
      </c>
      <c r="J8602" t="s">
        <v>235</v>
      </c>
      <c r="K8602" t="s">
        <v>478</v>
      </c>
      <c r="L8602" t="s">
        <v>237</v>
      </c>
      <c r="M8602" t="s">
        <v>537</v>
      </c>
      <c r="O8602" t="s">
        <v>194</v>
      </c>
      <c r="P8602">
        <v>2030</v>
      </c>
      <c r="Q8602">
        <v>0.41793031600000002</v>
      </c>
    </row>
    <row r="8603" spans="1:17" x14ac:dyDescent="0.25">
      <c r="A8603" t="s">
        <v>542</v>
      </c>
      <c r="B8603" t="s">
        <v>543</v>
      </c>
      <c r="C8603" t="s">
        <v>534</v>
      </c>
      <c r="D8603" t="s">
        <v>472</v>
      </c>
      <c r="E8603" t="s">
        <v>332</v>
      </c>
      <c r="F8603" t="s">
        <v>260</v>
      </c>
      <c r="G8603" t="s">
        <v>233</v>
      </c>
      <c r="H8603" t="s">
        <v>488</v>
      </c>
      <c r="I8603" t="s">
        <v>240</v>
      </c>
      <c r="J8603" t="s">
        <v>235</v>
      </c>
      <c r="K8603" t="s">
        <v>478</v>
      </c>
      <c r="L8603" t="s">
        <v>237</v>
      </c>
      <c r="M8603" t="s">
        <v>537</v>
      </c>
      <c r="O8603" t="s">
        <v>194</v>
      </c>
      <c r="P8603">
        <v>2050</v>
      </c>
      <c r="Q8603">
        <v>0.40356759599999997</v>
      </c>
    </row>
    <row r="8604" spans="1:17" x14ac:dyDescent="0.25">
      <c r="A8604" t="s">
        <v>542</v>
      </c>
      <c r="B8604" t="s">
        <v>543</v>
      </c>
      <c r="C8604" t="s">
        <v>534</v>
      </c>
      <c r="D8604" t="s">
        <v>472</v>
      </c>
      <c r="E8604" t="s">
        <v>332</v>
      </c>
      <c r="F8604" t="s">
        <v>260</v>
      </c>
      <c r="G8604" t="s">
        <v>233</v>
      </c>
      <c r="H8604" t="s">
        <v>488</v>
      </c>
      <c r="I8604" t="s">
        <v>240</v>
      </c>
      <c r="J8604" t="s">
        <v>235</v>
      </c>
      <c r="K8604" t="s">
        <v>478</v>
      </c>
      <c r="L8604" t="s">
        <v>237</v>
      </c>
      <c r="M8604" t="s">
        <v>537</v>
      </c>
      <c r="O8604" t="s">
        <v>264</v>
      </c>
      <c r="P8604">
        <v>2050</v>
      </c>
      <c r="Q8604">
        <v>0.313452022</v>
      </c>
    </row>
    <row r="8605" spans="1:17" x14ac:dyDescent="0.25">
      <c r="A8605" t="s">
        <v>542</v>
      </c>
      <c r="B8605" t="s">
        <v>543</v>
      </c>
      <c r="C8605" t="s">
        <v>534</v>
      </c>
      <c r="D8605" t="s">
        <v>472</v>
      </c>
      <c r="E8605" t="s">
        <v>332</v>
      </c>
      <c r="F8605" t="s">
        <v>260</v>
      </c>
      <c r="G8605" t="s">
        <v>233</v>
      </c>
      <c r="H8605" t="s">
        <v>488</v>
      </c>
      <c r="I8605" t="s">
        <v>240</v>
      </c>
      <c r="J8605" t="s">
        <v>235</v>
      </c>
      <c r="K8605" t="s">
        <v>478</v>
      </c>
      <c r="L8605" t="s">
        <v>237</v>
      </c>
      <c r="M8605" t="s">
        <v>537</v>
      </c>
      <c r="O8605" t="s">
        <v>265</v>
      </c>
      <c r="P8605">
        <v>2050</v>
      </c>
      <c r="Q8605">
        <v>0.54791831999999996</v>
      </c>
    </row>
    <row r="8606" spans="1:17" x14ac:dyDescent="0.25">
      <c r="A8606" t="s">
        <v>542</v>
      </c>
      <c r="B8606" t="s">
        <v>543</v>
      </c>
      <c r="C8606" t="s">
        <v>534</v>
      </c>
      <c r="D8606" t="s">
        <v>472</v>
      </c>
      <c r="E8606" t="s">
        <v>332</v>
      </c>
      <c r="F8606" t="s">
        <v>260</v>
      </c>
      <c r="G8606" t="s">
        <v>233</v>
      </c>
      <c r="H8606" t="s">
        <v>489</v>
      </c>
      <c r="I8606" t="s">
        <v>4</v>
      </c>
      <c r="J8606" t="s">
        <v>235</v>
      </c>
      <c r="K8606" t="s">
        <v>482</v>
      </c>
      <c r="L8606" t="s">
        <v>237</v>
      </c>
      <c r="M8606" t="s">
        <v>380</v>
      </c>
      <c r="O8606" t="s">
        <v>194</v>
      </c>
      <c r="P8606">
        <v>2015</v>
      </c>
      <c r="Q8606">
        <v>2.5685942609999999</v>
      </c>
    </row>
    <row r="8607" spans="1:17" x14ac:dyDescent="0.25">
      <c r="A8607" t="s">
        <v>542</v>
      </c>
      <c r="B8607" t="s">
        <v>543</v>
      </c>
      <c r="C8607" t="s">
        <v>534</v>
      </c>
      <c r="D8607" t="s">
        <v>472</v>
      </c>
      <c r="E8607" t="s">
        <v>332</v>
      </c>
      <c r="F8607" t="s">
        <v>260</v>
      </c>
      <c r="G8607" t="s">
        <v>233</v>
      </c>
      <c r="H8607" t="s">
        <v>489</v>
      </c>
      <c r="I8607" t="s">
        <v>4</v>
      </c>
      <c r="J8607" t="s">
        <v>235</v>
      </c>
      <c r="K8607" t="s">
        <v>482</v>
      </c>
      <c r="L8607" t="s">
        <v>237</v>
      </c>
      <c r="M8607" t="s">
        <v>380</v>
      </c>
      <c r="O8607" t="s">
        <v>194</v>
      </c>
      <c r="P8607">
        <v>2020</v>
      </c>
      <c r="Q8607">
        <v>2.7006655390000001</v>
      </c>
    </row>
    <row r="8608" spans="1:17" x14ac:dyDescent="0.25">
      <c r="A8608" t="s">
        <v>542</v>
      </c>
      <c r="B8608" t="s">
        <v>543</v>
      </c>
      <c r="C8608" t="s">
        <v>534</v>
      </c>
      <c r="D8608" t="s">
        <v>472</v>
      </c>
      <c r="E8608" t="s">
        <v>332</v>
      </c>
      <c r="F8608" t="s">
        <v>260</v>
      </c>
      <c r="G8608" t="s">
        <v>233</v>
      </c>
      <c r="H8608" t="s">
        <v>489</v>
      </c>
      <c r="I8608" t="s">
        <v>4</v>
      </c>
      <c r="J8608" t="s">
        <v>235</v>
      </c>
      <c r="K8608" t="s">
        <v>482</v>
      </c>
      <c r="L8608" t="s">
        <v>237</v>
      </c>
      <c r="M8608" t="s">
        <v>380</v>
      </c>
      <c r="O8608" t="s">
        <v>264</v>
      </c>
      <c r="P8608">
        <v>2020</v>
      </c>
      <c r="Q8608">
        <v>2.322130139</v>
      </c>
    </row>
    <row r="8609" spans="1:17" x14ac:dyDescent="0.25">
      <c r="A8609" t="s">
        <v>542</v>
      </c>
      <c r="B8609" t="s">
        <v>543</v>
      </c>
      <c r="C8609" t="s">
        <v>534</v>
      </c>
      <c r="D8609" t="s">
        <v>472</v>
      </c>
      <c r="E8609" t="s">
        <v>332</v>
      </c>
      <c r="F8609" t="s">
        <v>260</v>
      </c>
      <c r="G8609" t="s">
        <v>233</v>
      </c>
      <c r="H8609" t="s">
        <v>489</v>
      </c>
      <c r="I8609" t="s">
        <v>4</v>
      </c>
      <c r="J8609" t="s">
        <v>235</v>
      </c>
      <c r="K8609" t="s">
        <v>482</v>
      </c>
      <c r="L8609" t="s">
        <v>237</v>
      </c>
      <c r="M8609" t="s">
        <v>380</v>
      </c>
      <c r="O8609" t="s">
        <v>265</v>
      </c>
      <c r="P8609">
        <v>2020</v>
      </c>
      <c r="Q8609">
        <v>3.6741201220000002</v>
      </c>
    </row>
    <row r="8610" spans="1:17" x14ac:dyDescent="0.25">
      <c r="A8610" t="s">
        <v>542</v>
      </c>
      <c r="B8610" t="s">
        <v>543</v>
      </c>
      <c r="C8610" t="s">
        <v>534</v>
      </c>
      <c r="D8610" t="s">
        <v>472</v>
      </c>
      <c r="E8610" t="s">
        <v>332</v>
      </c>
      <c r="F8610" t="s">
        <v>260</v>
      </c>
      <c r="G8610" t="s">
        <v>233</v>
      </c>
      <c r="H8610" t="s">
        <v>489</v>
      </c>
      <c r="I8610" t="s">
        <v>4</v>
      </c>
      <c r="J8610" t="s">
        <v>235</v>
      </c>
      <c r="K8610" t="s">
        <v>482</v>
      </c>
      <c r="L8610" t="s">
        <v>237</v>
      </c>
      <c r="M8610" t="s">
        <v>380</v>
      </c>
      <c r="O8610" t="s">
        <v>194</v>
      </c>
      <c r="P8610">
        <v>2030</v>
      </c>
      <c r="Q8610">
        <v>3.405045689</v>
      </c>
    </row>
    <row r="8611" spans="1:17" x14ac:dyDescent="0.25">
      <c r="A8611" t="s">
        <v>542</v>
      </c>
      <c r="B8611" t="s">
        <v>543</v>
      </c>
      <c r="C8611" t="s">
        <v>534</v>
      </c>
      <c r="D8611" t="s">
        <v>472</v>
      </c>
      <c r="E8611" t="s">
        <v>332</v>
      </c>
      <c r="F8611" t="s">
        <v>260</v>
      </c>
      <c r="G8611" t="s">
        <v>233</v>
      </c>
      <c r="H8611" t="s">
        <v>489</v>
      </c>
      <c r="I8611" t="s">
        <v>4</v>
      </c>
      <c r="J8611" t="s">
        <v>235</v>
      </c>
      <c r="K8611" t="s">
        <v>482</v>
      </c>
      <c r="L8611" t="s">
        <v>237</v>
      </c>
      <c r="M8611" t="s">
        <v>380</v>
      </c>
      <c r="O8611" t="s">
        <v>194</v>
      </c>
      <c r="P8611">
        <v>2050</v>
      </c>
      <c r="Q8611">
        <v>3.7556348970000002</v>
      </c>
    </row>
    <row r="8612" spans="1:17" x14ac:dyDescent="0.25">
      <c r="A8612" t="s">
        <v>542</v>
      </c>
      <c r="B8612" t="s">
        <v>543</v>
      </c>
      <c r="C8612" t="s">
        <v>534</v>
      </c>
      <c r="D8612" t="s">
        <v>472</v>
      </c>
      <c r="E8612" t="s">
        <v>332</v>
      </c>
      <c r="F8612" t="s">
        <v>260</v>
      </c>
      <c r="G8612" t="s">
        <v>233</v>
      </c>
      <c r="H8612" t="s">
        <v>489</v>
      </c>
      <c r="I8612" t="s">
        <v>4</v>
      </c>
      <c r="J8612" t="s">
        <v>235</v>
      </c>
      <c r="K8612" t="s">
        <v>482</v>
      </c>
      <c r="L8612" t="s">
        <v>237</v>
      </c>
      <c r="M8612" t="s">
        <v>380</v>
      </c>
      <c r="O8612" t="s">
        <v>264</v>
      </c>
      <c r="P8612">
        <v>2050</v>
      </c>
      <c r="Q8612">
        <v>3.268381792</v>
      </c>
    </row>
    <row r="8613" spans="1:17" x14ac:dyDescent="0.25">
      <c r="A8613" t="s">
        <v>542</v>
      </c>
      <c r="B8613" t="s">
        <v>543</v>
      </c>
      <c r="C8613" t="s">
        <v>534</v>
      </c>
      <c r="D8613" t="s">
        <v>472</v>
      </c>
      <c r="E8613" t="s">
        <v>332</v>
      </c>
      <c r="F8613" t="s">
        <v>260</v>
      </c>
      <c r="G8613" t="s">
        <v>233</v>
      </c>
      <c r="H8613" t="s">
        <v>489</v>
      </c>
      <c r="I8613" t="s">
        <v>4</v>
      </c>
      <c r="J8613" t="s">
        <v>235</v>
      </c>
      <c r="K8613" t="s">
        <v>482</v>
      </c>
      <c r="L8613" t="s">
        <v>237</v>
      </c>
      <c r="M8613" t="s">
        <v>380</v>
      </c>
      <c r="O8613" t="s">
        <v>265</v>
      </c>
      <c r="P8613">
        <v>2050</v>
      </c>
      <c r="Q8613">
        <v>5.2641918710000004</v>
      </c>
    </row>
    <row r="8614" spans="1:17" x14ac:dyDescent="0.25">
      <c r="A8614" t="s">
        <v>542</v>
      </c>
      <c r="B8614" t="s">
        <v>543</v>
      </c>
      <c r="C8614" t="s">
        <v>534</v>
      </c>
      <c r="D8614" t="s">
        <v>472</v>
      </c>
      <c r="E8614" t="s">
        <v>332</v>
      </c>
      <c r="F8614" t="s">
        <v>260</v>
      </c>
      <c r="G8614" t="s">
        <v>243</v>
      </c>
      <c r="H8614" t="s">
        <v>356</v>
      </c>
      <c r="I8614" t="s">
        <v>298</v>
      </c>
      <c r="K8614" t="s">
        <v>78</v>
      </c>
      <c r="N8614" t="s">
        <v>206</v>
      </c>
      <c r="O8614" t="s">
        <v>194</v>
      </c>
      <c r="P8614">
        <v>2015</v>
      </c>
      <c r="Q8614">
        <v>8</v>
      </c>
    </row>
    <row r="8615" spans="1:17" x14ac:dyDescent="0.25">
      <c r="A8615" t="s">
        <v>542</v>
      </c>
      <c r="B8615" t="s">
        <v>543</v>
      </c>
      <c r="C8615" t="s">
        <v>534</v>
      </c>
      <c r="D8615" t="s">
        <v>472</v>
      </c>
      <c r="E8615" t="s">
        <v>332</v>
      </c>
      <c r="F8615" t="s">
        <v>260</v>
      </c>
      <c r="G8615" t="s">
        <v>243</v>
      </c>
      <c r="H8615" t="s">
        <v>356</v>
      </c>
      <c r="I8615" t="s">
        <v>298</v>
      </c>
      <c r="K8615" t="s">
        <v>78</v>
      </c>
      <c r="N8615" t="s">
        <v>206</v>
      </c>
      <c r="O8615" t="s">
        <v>194</v>
      </c>
      <c r="P8615">
        <v>2020</v>
      </c>
      <c r="Q8615">
        <v>8</v>
      </c>
    </row>
    <row r="8616" spans="1:17" x14ac:dyDescent="0.25">
      <c r="A8616" t="s">
        <v>542</v>
      </c>
      <c r="B8616" t="s">
        <v>543</v>
      </c>
      <c r="C8616" t="s">
        <v>534</v>
      </c>
      <c r="D8616" t="s">
        <v>472</v>
      </c>
      <c r="E8616" t="s">
        <v>332</v>
      </c>
      <c r="F8616" t="s">
        <v>260</v>
      </c>
      <c r="G8616" t="s">
        <v>243</v>
      </c>
      <c r="H8616" t="s">
        <v>356</v>
      </c>
      <c r="I8616" t="s">
        <v>298</v>
      </c>
      <c r="K8616" t="s">
        <v>78</v>
      </c>
      <c r="N8616" t="s">
        <v>206</v>
      </c>
      <c r="O8616" t="s">
        <v>264</v>
      </c>
      <c r="P8616">
        <v>2020</v>
      </c>
      <c r="Q8616">
        <v>8</v>
      </c>
    </row>
    <row r="8617" spans="1:17" x14ac:dyDescent="0.25">
      <c r="A8617" t="s">
        <v>542</v>
      </c>
      <c r="B8617" t="s">
        <v>543</v>
      </c>
      <c r="C8617" t="s">
        <v>534</v>
      </c>
      <c r="D8617" t="s">
        <v>472</v>
      </c>
      <c r="E8617" t="s">
        <v>332</v>
      </c>
      <c r="F8617" t="s">
        <v>260</v>
      </c>
      <c r="G8617" t="s">
        <v>243</v>
      </c>
      <c r="H8617" t="s">
        <v>356</v>
      </c>
      <c r="I8617" t="s">
        <v>298</v>
      </c>
      <c r="K8617" t="s">
        <v>78</v>
      </c>
      <c r="N8617" t="s">
        <v>206</v>
      </c>
      <c r="O8617" t="s">
        <v>265</v>
      </c>
      <c r="P8617">
        <v>2020</v>
      </c>
      <c r="Q8617">
        <v>8</v>
      </c>
    </row>
    <row r="8618" spans="1:17" x14ac:dyDescent="0.25">
      <c r="A8618" t="s">
        <v>542</v>
      </c>
      <c r="B8618" t="s">
        <v>543</v>
      </c>
      <c r="C8618" t="s">
        <v>534</v>
      </c>
      <c r="D8618" t="s">
        <v>472</v>
      </c>
      <c r="E8618" t="s">
        <v>332</v>
      </c>
      <c r="F8618" t="s">
        <v>260</v>
      </c>
      <c r="G8618" t="s">
        <v>243</v>
      </c>
      <c r="H8618" t="s">
        <v>356</v>
      </c>
      <c r="I8618" t="s">
        <v>298</v>
      </c>
      <c r="K8618" t="s">
        <v>78</v>
      </c>
      <c r="N8618" t="s">
        <v>206</v>
      </c>
      <c r="O8618" t="s">
        <v>194</v>
      </c>
      <c r="P8618">
        <v>2030</v>
      </c>
      <c r="Q8618">
        <v>8</v>
      </c>
    </row>
    <row r="8619" spans="1:17" x14ac:dyDescent="0.25">
      <c r="A8619" t="s">
        <v>542</v>
      </c>
      <c r="B8619" t="s">
        <v>543</v>
      </c>
      <c r="C8619" t="s">
        <v>534</v>
      </c>
      <c r="D8619" t="s">
        <v>472</v>
      </c>
      <c r="E8619" t="s">
        <v>332</v>
      </c>
      <c r="F8619" t="s">
        <v>260</v>
      </c>
      <c r="G8619" t="s">
        <v>243</v>
      </c>
      <c r="H8619" t="s">
        <v>356</v>
      </c>
      <c r="I8619" t="s">
        <v>298</v>
      </c>
      <c r="K8619" t="s">
        <v>78</v>
      </c>
      <c r="N8619" t="s">
        <v>206</v>
      </c>
      <c r="O8619" t="s">
        <v>194</v>
      </c>
      <c r="P8619">
        <v>2050</v>
      </c>
      <c r="Q8619">
        <v>8</v>
      </c>
    </row>
    <row r="8620" spans="1:17" x14ac:dyDescent="0.25">
      <c r="A8620" t="s">
        <v>542</v>
      </c>
      <c r="B8620" t="s">
        <v>543</v>
      </c>
      <c r="C8620" t="s">
        <v>534</v>
      </c>
      <c r="D8620" t="s">
        <v>472</v>
      </c>
      <c r="E8620" t="s">
        <v>332</v>
      </c>
      <c r="F8620" t="s">
        <v>260</v>
      </c>
      <c r="G8620" t="s">
        <v>243</v>
      </c>
      <c r="H8620" t="s">
        <v>356</v>
      </c>
      <c r="I8620" t="s">
        <v>298</v>
      </c>
      <c r="K8620" t="s">
        <v>78</v>
      </c>
      <c r="N8620" t="s">
        <v>206</v>
      </c>
      <c r="O8620" t="s">
        <v>264</v>
      </c>
      <c r="P8620">
        <v>2050</v>
      </c>
      <c r="Q8620">
        <v>8</v>
      </c>
    </row>
    <row r="8621" spans="1:17" x14ac:dyDescent="0.25">
      <c r="A8621" t="s">
        <v>542</v>
      </c>
      <c r="B8621" t="s">
        <v>543</v>
      </c>
      <c r="C8621" t="s">
        <v>534</v>
      </c>
      <c r="D8621" t="s">
        <v>472</v>
      </c>
      <c r="E8621" t="s">
        <v>332</v>
      </c>
      <c r="F8621" t="s">
        <v>260</v>
      </c>
      <c r="G8621" t="s">
        <v>243</v>
      </c>
      <c r="H8621" t="s">
        <v>356</v>
      </c>
      <c r="I8621" t="s">
        <v>298</v>
      </c>
      <c r="K8621" t="s">
        <v>78</v>
      </c>
      <c r="N8621" t="s">
        <v>206</v>
      </c>
      <c r="O8621" t="s">
        <v>265</v>
      </c>
      <c r="P8621">
        <v>2050</v>
      </c>
      <c r="Q8621">
        <v>8</v>
      </c>
    </row>
    <row r="8622" spans="1:17" x14ac:dyDescent="0.25">
      <c r="A8622" t="s">
        <v>542</v>
      </c>
      <c r="B8622" t="s">
        <v>543</v>
      </c>
      <c r="C8622" t="s">
        <v>534</v>
      </c>
      <c r="D8622" t="s">
        <v>472</v>
      </c>
      <c r="E8622" t="s">
        <v>332</v>
      </c>
      <c r="F8622" t="s">
        <v>260</v>
      </c>
      <c r="G8622" t="s">
        <v>243</v>
      </c>
      <c r="H8622" t="s">
        <v>244</v>
      </c>
      <c r="I8622" t="s">
        <v>245</v>
      </c>
      <c r="J8622" t="s">
        <v>246</v>
      </c>
      <c r="K8622" t="s">
        <v>191</v>
      </c>
      <c r="N8622" t="s">
        <v>206</v>
      </c>
      <c r="O8622" t="s">
        <v>194</v>
      </c>
      <c r="P8622">
        <v>2015</v>
      </c>
      <c r="Q8622">
        <v>0.4</v>
      </c>
    </row>
    <row r="8623" spans="1:17" x14ac:dyDescent="0.25">
      <c r="A8623" t="s">
        <v>542</v>
      </c>
      <c r="B8623" t="s">
        <v>543</v>
      </c>
      <c r="C8623" t="s">
        <v>534</v>
      </c>
      <c r="D8623" t="s">
        <v>472</v>
      </c>
      <c r="E8623" t="s">
        <v>332</v>
      </c>
      <c r="F8623" t="s">
        <v>260</v>
      </c>
      <c r="G8623" t="s">
        <v>243</v>
      </c>
      <c r="H8623" t="s">
        <v>244</v>
      </c>
      <c r="I8623" t="s">
        <v>245</v>
      </c>
      <c r="J8623" t="s">
        <v>246</v>
      </c>
      <c r="K8623" t="s">
        <v>191</v>
      </c>
      <c r="N8623" t="s">
        <v>206</v>
      </c>
      <c r="O8623" t="s">
        <v>194</v>
      </c>
      <c r="P8623">
        <v>2020</v>
      </c>
      <c r="Q8623">
        <v>0.4</v>
      </c>
    </row>
    <row r="8624" spans="1:17" x14ac:dyDescent="0.25">
      <c r="A8624" t="s">
        <v>542</v>
      </c>
      <c r="B8624" t="s">
        <v>543</v>
      </c>
      <c r="C8624" t="s">
        <v>534</v>
      </c>
      <c r="D8624" t="s">
        <v>472</v>
      </c>
      <c r="E8624" t="s">
        <v>332</v>
      </c>
      <c r="F8624" t="s">
        <v>260</v>
      </c>
      <c r="G8624" t="s">
        <v>243</v>
      </c>
      <c r="H8624" t="s">
        <v>244</v>
      </c>
      <c r="I8624" t="s">
        <v>245</v>
      </c>
      <c r="J8624" t="s">
        <v>246</v>
      </c>
      <c r="K8624" t="s">
        <v>191</v>
      </c>
      <c r="N8624" t="s">
        <v>206</v>
      </c>
      <c r="O8624" t="s">
        <v>264</v>
      </c>
      <c r="P8624">
        <v>2020</v>
      </c>
      <c r="Q8624">
        <v>0.4</v>
      </c>
    </row>
    <row r="8625" spans="1:17" x14ac:dyDescent="0.25">
      <c r="A8625" t="s">
        <v>542</v>
      </c>
      <c r="B8625" t="s">
        <v>543</v>
      </c>
      <c r="C8625" t="s">
        <v>534</v>
      </c>
      <c r="D8625" t="s">
        <v>472</v>
      </c>
      <c r="E8625" t="s">
        <v>332</v>
      </c>
      <c r="F8625" t="s">
        <v>260</v>
      </c>
      <c r="G8625" t="s">
        <v>243</v>
      </c>
      <c r="H8625" t="s">
        <v>244</v>
      </c>
      <c r="I8625" t="s">
        <v>245</v>
      </c>
      <c r="J8625" t="s">
        <v>246</v>
      </c>
      <c r="K8625" t="s">
        <v>191</v>
      </c>
      <c r="N8625" t="s">
        <v>206</v>
      </c>
      <c r="O8625" t="s">
        <v>265</v>
      </c>
      <c r="P8625">
        <v>2020</v>
      </c>
      <c r="Q8625">
        <v>0.4</v>
      </c>
    </row>
    <row r="8626" spans="1:17" x14ac:dyDescent="0.25">
      <c r="A8626" t="s">
        <v>542</v>
      </c>
      <c r="B8626" t="s">
        <v>543</v>
      </c>
      <c r="C8626" t="s">
        <v>534</v>
      </c>
      <c r="D8626" t="s">
        <v>472</v>
      </c>
      <c r="E8626" t="s">
        <v>332</v>
      </c>
      <c r="F8626" t="s">
        <v>260</v>
      </c>
      <c r="G8626" t="s">
        <v>243</v>
      </c>
      <c r="H8626" t="s">
        <v>244</v>
      </c>
      <c r="I8626" t="s">
        <v>245</v>
      </c>
      <c r="J8626" t="s">
        <v>246</v>
      </c>
      <c r="K8626" t="s">
        <v>191</v>
      </c>
      <c r="N8626" t="s">
        <v>206</v>
      </c>
      <c r="O8626" t="s">
        <v>194</v>
      </c>
      <c r="P8626">
        <v>2030</v>
      </c>
      <c r="Q8626">
        <v>0.4</v>
      </c>
    </row>
    <row r="8627" spans="1:17" x14ac:dyDescent="0.25">
      <c r="A8627" t="s">
        <v>542</v>
      </c>
      <c r="B8627" t="s">
        <v>543</v>
      </c>
      <c r="C8627" t="s">
        <v>534</v>
      </c>
      <c r="D8627" t="s">
        <v>472</v>
      </c>
      <c r="E8627" t="s">
        <v>332</v>
      </c>
      <c r="F8627" t="s">
        <v>260</v>
      </c>
      <c r="G8627" t="s">
        <v>243</v>
      </c>
      <c r="H8627" t="s">
        <v>244</v>
      </c>
      <c r="I8627" t="s">
        <v>245</v>
      </c>
      <c r="J8627" t="s">
        <v>246</v>
      </c>
      <c r="K8627" t="s">
        <v>191</v>
      </c>
      <c r="N8627" t="s">
        <v>206</v>
      </c>
      <c r="O8627" t="s">
        <v>194</v>
      </c>
      <c r="P8627">
        <v>2050</v>
      </c>
      <c r="Q8627">
        <v>0.4</v>
      </c>
    </row>
    <row r="8628" spans="1:17" x14ac:dyDescent="0.25">
      <c r="A8628" t="s">
        <v>542</v>
      </c>
      <c r="B8628" t="s">
        <v>543</v>
      </c>
      <c r="C8628" t="s">
        <v>534</v>
      </c>
      <c r="D8628" t="s">
        <v>472</v>
      </c>
      <c r="E8628" t="s">
        <v>332</v>
      </c>
      <c r="F8628" t="s">
        <v>260</v>
      </c>
      <c r="G8628" t="s">
        <v>243</v>
      </c>
      <c r="H8628" t="s">
        <v>244</v>
      </c>
      <c r="I8628" t="s">
        <v>245</v>
      </c>
      <c r="J8628" t="s">
        <v>246</v>
      </c>
      <c r="K8628" t="s">
        <v>191</v>
      </c>
      <c r="N8628" t="s">
        <v>206</v>
      </c>
      <c r="O8628" t="s">
        <v>264</v>
      </c>
      <c r="P8628">
        <v>2050</v>
      </c>
      <c r="Q8628">
        <v>0.4</v>
      </c>
    </row>
    <row r="8629" spans="1:17" x14ac:dyDescent="0.25">
      <c r="A8629" t="s">
        <v>542</v>
      </c>
      <c r="B8629" t="s">
        <v>543</v>
      </c>
      <c r="C8629" t="s">
        <v>534</v>
      </c>
      <c r="D8629" t="s">
        <v>472</v>
      </c>
      <c r="E8629" t="s">
        <v>332</v>
      </c>
      <c r="F8629" t="s">
        <v>260</v>
      </c>
      <c r="G8629" t="s">
        <v>243</v>
      </c>
      <c r="H8629" t="s">
        <v>244</v>
      </c>
      <c r="I8629" t="s">
        <v>245</v>
      </c>
      <c r="J8629" t="s">
        <v>246</v>
      </c>
      <c r="K8629" t="s">
        <v>191</v>
      </c>
      <c r="N8629" t="s">
        <v>206</v>
      </c>
      <c r="O8629" t="s">
        <v>265</v>
      </c>
      <c r="P8629">
        <v>2050</v>
      </c>
      <c r="Q8629">
        <v>0.4</v>
      </c>
    </row>
    <row r="8630" spans="1:17" x14ac:dyDescent="0.25">
      <c r="A8630" t="s">
        <v>542</v>
      </c>
      <c r="B8630" t="s">
        <v>543</v>
      </c>
      <c r="C8630" t="s">
        <v>534</v>
      </c>
      <c r="D8630" t="s">
        <v>472</v>
      </c>
      <c r="E8630" t="s">
        <v>332</v>
      </c>
      <c r="F8630" t="s">
        <v>260</v>
      </c>
      <c r="G8630" t="s">
        <v>243</v>
      </c>
      <c r="H8630" t="s">
        <v>248</v>
      </c>
      <c r="I8630" t="s">
        <v>249</v>
      </c>
      <c r="J8630" t="s">
        <v>250</v>
      </c>
      <c r="K8630" t="s">
        <v>191</v>
      </c>
      <c r="O8630" t="s">
        <v>194</v>
      </c>
      <c r="P8630">
        <v>2015</v>
      </c>
    </row>
    <row r="8631" spans="1:17" x14ac:dyDescent="0.25">
      <c r="A8631" t="s">
        <v>542</v>
      </c>
      <c r="B8631" t="s">
        <v>543</v>
      </c>
      <c r="C8631" t="s">
        <v>534</v>
      </c>
      <c r="D8631" t="s">
        <v>472</v>
      </c>
      <c r="E8631" t="s">
        <v>332</v>
      </c>
      <c r="F8631" t="s">
        <v>260</v>
      </c>
      <c r="G8631" t="s">
        <v>243</v>
      </c>
      <c r="H8631" t="s">
        <v>248</v>
      </c>
      <c r="I8631" t="s">
        <v>249</v>
      </c>
      <c r="J8631" t="s">
        <v>250</v>
      </c>
      <c r="K8631" t="s">
        <v>191</v>
      </c>
      <c r="O8631" t="s">
        <v>194</v>
      </c>
      <c r="P8631">
        <v>2020</v>
      </c>
    </row>
    <row r="8632" spans="1:17" x14ac:dyDescent="0.25">
      <c r="A8632" t="s">
        <v>542</v>
      </c>
      <c r="B8632" t="s">
        <v>543</v>
      </c>
      <c r="C8632" t="s">
        <v>534</v>
      </c>
      <c r="D8632" t="s">
        <v>472</v>
      </c>
      <c r="E8632" t="s">
        <v>332</v>
      </c>
      <c r="F8632" t="s">
        <v>260</v>
      </c>
      <c r="G8632" t="s">
        <v>243</v>
      </c>
      <c r="H8632" t="s">
        <v>248</v>
      </c>
      <c r="I8632" t="s">
        <v>249</v>
      </c>
      <c r="J8632" t="s">
        <v>250</v>
      </c>
      <c r="K8632" t="s">
        <v>191</v>
      </c>
      <c r="O8632" t="s">
        <v>264</v>
      </c>
      <c r="P8632">
        <v>2020</v>
      </c>
    </row>
    <row r="8633" spans="1:17" x14ac:dyDescent="0.25">
      <c r="A8633" t="s">
        <v>542</v>
      </c>
      <c r="B8633" t="s">
        <v>543</v>
      </c>
      <c r="C8633" t="s">
        <v>534</v>
      </c>
      <c r="D8633" t="s">
        <v>472</v>
      </c>
      <c r="E8633" t="s">
        <v>332</v>
      </c>
      <c r="F8633" t="s">
        <v>260</v>
      </c>
      <c r="G8633" t="s">
        <v>243</v>
      </c>
      <c r="H8633" t="s">
        <v>248</v>
      </c>
      <c r="I8633" t="s">
        <v>249</v>
      </c>
      <c r="J8633" t="s">
        <v>250</v>
      </c>
      <c r="K8633" t="s">
        <v>191</v>
      </c>
      <c r="O8633" t="s">
        <v>265</v>
      </c>
      <c r="P8633">
        <v>2020</v>
      </c>
    </row>
    <row r="8634" spans="1:17" x14ac:dyDescent="0.25">
      <c r="A8634" t="s">
        <v>542</v>
      </c>
      <c r="B8634" t="s">
        <v>543</v>
      </c>
      <c r="C8634" t="s">
        <v>534</v>
      </c>
      <c r="D8634" t="s">
        <v>472</v>
      </c>
      <c r="E8634" t="s">
        <v>332</v>
      </c>
      <c r="F8634" t="s">
        <v>260</v>
      </c>
      <c r="G8634" t="s">
        <v>243</v>
      </c>
      <c r="H8634" t="s">
        <v>248</v>
      </c>
      <c r="I8634" t="s">
        <v>249</v>
      </c>
      <c r="J8634" t="s">
        <v>250</v>
      </c>
      <c r="K8634" t="s">
        <v>191</v>
      </c>
      <c r="O8634" t="s">
        <v>194</v>
      </c>
      <c r="P8634">
        <v>2030</v>
      </c>
    </row>
    <row r="8635" spans="1:17" x14ac:dyDescent="0.25">
      <c r="A8635" t="s">
        <v>542</v>
      </c>
      <c r="B8635" t="s">
        <v>543</v>
      </c>
      <c r="C8635" t="s">
        <v>534</v>
      </c>
      <c r="D8635" t="s">
        <v>472</v>
      </c>
      <c r="E8635" t="s">
        <v>332</v>
      </c>
      <c r="F8635" t="s">
        <v>260</v>
      </c>
      <c r="G8635" t="s">
        <v>243</v>
      </c>
      <c r="H8635" t="s">
        <v>248</v>
      </c>
      <c r="I8635" t="s">
        <v>249</v>
      </c>
      <c r="J8635" t="s">
        <v>250</v>
      </c>
      <c r="K8635" t="s">
        <v>191</v>
      </c>
      <c r="O8635" t="s">
        <v>194</v>
      </c>
      <c r="P8635">
        <v>2050</v>
      </c>
    </row>
    <row r="8636" spans="1:17" x14ac:dyDescent="0.25">
      <c r="A8636" t="s">
        <v>542</v>
      </c>
      <c r="B8636" t="s">
        <v>543</v>
      </c>
      <c r="C8636" t="s">
        <v>534</v>
      </c>
      <c r="D8636" t="s">
        <v>472</v>
      </c>
      <c r="E8636" t="s">
        <v>332</v>
      </c>
      <c r="F8636" t="s">
        <v>260</v>
      </c>
      <c r="G8636" t="s">
        <v>243</v>
      </c>
      <c r="H8636" t="s">
        <v>248</v>
      </c>
      <c r="I8636" t="s">
        <v>249</v>
      </c>
      <c r="J8636" t="s">
        <v>250</v>
      </c>
      <c r="K8636" t="s">
        <v>191</v>
      </c>
      <c r="O8636" t="s">
        <v>264</v>
      </c>
      <c r="P8636">
        <v>2050</v>
      </c>
    </row>
    <row r="8637" spans="1:17" x14ac:dyDescent="0.25">
      <c r="A8637" t="s">
        <v>542</v>
      </c>
      <c r="B8637" t="s">
        <v>543</v>
      </c>
      <c r="C8637" t="s">
        <v>534</v>
      </c>
      <c r="D8637" t="s">
        <v>472</v>
      </c>
      <c r="E8637" t="s">
        <v>332</v>
      </c>
      <c r="F8637" t="s">
        <v>260</v>
      </c>
      <c r="G8637" t="s">
        <v>243</v>
      </c>
      <c r="H8637" t="s">
        <v>248</v>
      </c>
      <c r="I8637" t="s">
        <v>249</v>
      </c>
      <c r="J8637" t="s">
        <v>250</v>
      </c>
      <c r="K8637" t="s">
        <v>191</v>
      </c>
      <c r="O8637" t="s">
        <v>265</v>
      </c>
      <c r="P8637">
        <v>2050</v>
      </c>
    </row>
    <row r="8638" spans="1:17" x14ac:dyDescent="0.25">
      <c r="A8638" t="s">
        <v>542</v>
      </c>
      <c r="B8638" t="s">
        <v>543</v>
      </c>
      <c r="C8638" t="s">
        <v>534</v>
      </c>
      <c r="D8638" t="s">
        <v>472</v>
      </c>
      <c r="E8638" t="s">
        <v>332</v>
      </c>
      <c r="F8638" t="s">
        <v>260</v>
      </c>
      <c r="G8638" t="s">
        <v>243</v>
      </c>
      <c r="H8638" t="s">
        <v>253</v>
      </c>
      <c r="I8638" t="s">
        <v>254</v>
      </c>
      <c r="J8638" t="s">
        <v>255</v>
      </c>
      <c r="K8638" t="s">
        <v>191</v>
      </c>
      <c r="M8638" t="s">
        <v>192</v>
      </c>
      <c r="N8638" t="s">
        <v>206</v>
      </c>
      <c r="O8638" t="s">
        <v>194</v>
      </c>
      <c r="P8638">
        <v>2015</v>
      </c>
      <c r="Q8638">
        <v>0.1</v>
      </c>
    </row>
    <row r="8639" spans="1:17" x14ac:dyDescent="0.25">
      <c r="A8639" t="s">
        <v>542</v>
      </c>
      <c r="B8639" t="s">
        <v>543</v>
      </c>
      <c r="C8639" t="s">
        <v>534</v>
      </c>
      <c r="D8639" t="s">
        <v>472</v>
      </c>
      <c r="E8639" t="s">
        <v>332</v>
      </c>
      <c r="F8639" t="s">
        <v>260</v>
      </c>
      <c r="G8639" t="s">
        <v>243</v>
      </c>
      <c r="H8639" t="s">
        <v>253</v>
      </c>
      <c r="I8639" t="s">
        <v>254</v>
      </c>
      <c r="J8639" t="s">
        <v>255</v>
      </c>
      <c r="K8639" t="s">
        <v>191</v>
      </c>
      <c r="M8639" t="s">
        <v>192</v>
      </c>
      <c r="N8639" t="s">
        <v>206</v>
      </c>
      <c r="O8639" t="s">
        <v>194</v>
      </c>
      <c r="P8639">
        <v>2020</v>
      </c>
      <c r="Q8639">
        <v>0.1</v>
      </c>
    </row>
    <row r="8640" spans="1:17" x14ac:dyDescent="0.25">
      <c r="A8640" t="s">
        <v>542</v>
      </c>
      <c r="B8640" t="s">
        <v>543</v>
      </c>
      <c r="C8640" t="s">
        <v>534</v>
      </c>
      <c r="D8640" t="s">
        <v>472</v>
      </c>
      <c r="E8640" t="s">
        <v>332</v>
      </c>
      <c r="F8640" t="s">
        <v>260</v>
      </c>
      <c r="G8640" t="s">
        <v>243</v>
      </c>
      <c r="H8640" t="s">
        <v>253</v>
      </c>
      <c r="I8640" t="s">
        <v>254</v>
      </c>
      <c r="J8640" t="s">
        <v>255</v>
      </c>
      <c r="K8640" t="s">
        <v>191</v>
      </c>
      <c r="M8640" t="s">
        <v>192</v>
      </c>
      <c r="N8640" t="s">
        <v>206</v>
      </c>
      <c r="O8640" t="s">
        <v>264</v>
      </c>
      <c r="P8640">
        <v>2020</v>
      </c>
      <c r="Q8640">
        <v>0.1</v>
      </c>
    </row>
    <row r="8641" spans="1:17" x14ac:dyDescent="0.25">
      <c r="A8641" t="s">
        <v>542</v>
      </c>
      <c r="B8641" t="s">
        <v>543</v>
      </c>
      <c r="C8641" t="s">
        <v>534</v>
      </c>
      <c r="D8641" t="s">
        <v>472</v>
      </c>
      <c r="E8641" t="s">
        <v>332</v>
      </c>
      <c r="F8641" t="s">
        <v>260</v>
      </c>
      <c r="G8641" t="s">
        <v>243</v>
      </c>
      <c r="H8641" t="s">
        <v>253</v>
      </c>
      <c r="I8641" t="s">
        <v>254</v>
      </c>
      <c r="J8641" t="s">
        <v>255</v>
      </c>
      <c r="K8641" t="s">
        <v>191</v>
      </c>
      <c r="M8641" t="s">
        <v>192</v>
      </c>
      <c r="N8641" t="s">
        <v>206</v>
      </c>
      <c r="O8641" t="s">
        <v>265</v>
      </c>
      <c r="P8641">
        <v>2020</v>
      </c>
      <c r="Q8641">
        <v>0.1</v>
      </c>
    </row>
    <row r="8642" spans="1:17" x14ac:dyDescent="0.25">
      <c r="A8642" t="s">
        <v>542</v>
      </c>
      <c r="B8642" t="s">
        <v>543</v>
      </c>
      <c r="C8642" t="s">
        <v>534</v>
      </c>
      <c r="D8642" t="s">
        <v>472</v>
      </c>
      <c r="E8642" t="s">
        <v>332</v>
      </c>
      <c r="F8642" t="s">
        <v>260</v>
      </c>
      <c r="G8642" t="s">
        <v>243</v>
      </c>
      <c r="H8642" t="s">
        <v>253</v>
      </c>
      <c r="I8642" t="s">
        <v>254</v>
      </c>
      <c r="J8642" t="s">
        <v>255</v>
      </c>
      <c r="K8642" t="s">
        <v>191</v>
      </c>
      <c r="M8642" t="s">
        <v>192</v>
      </c>
      <c r="N8642" t="s">
        <v>206</v>
      </c>
      <c r="O8642" t="s">
        <v>194</v>
      </c>
      <c r="P8642">
        <v>2030</v>
      </c>
      <c r="Q8642">
        <v>0.1</v>
      </c>
    </row>
    <row r="8643" spans="1:17" x14ac:dyDescent="0.25">
      <c r="A8643" t="s">
        <v>542</v>
      </c>
      <c r="B8643" t="s">
        <v>543</v>
      </c>
      <c r="C8643" t="s">
        <v>534</v>
      </c>
      <c r="D8643" t="s">
        <v>472</v>
      </c>
      <c r="E8643" t="s">
        <v>332</v>
      </c>
      <c r="F8643" t="s">
        <v>260</v>
      </c>
      <c r="G8643" t="s">
        <v>243</v>
      </c>
      <c r="H8643" t="s">
        <v>253</v>
      </c>
      <c r="I8643" t="s">
        <v>254</v>
      </c>
      <c r="J8643" t="s">
        <v>255</v>
      </c>
      <c r="K8643" t="s">
        <v>191</v>
      </c>
      <c r="M8643" t="s">
        <v>192</v>
      </c>
      <c r="N8643" t="s">
        <v>206</v>
      </c>
      <c r="O8643" t="s">
        <v>194</v>
      </c>
      <c r="P8643">
        <v>2050</v>
      </c>
      <c r="Q8643">
        <v>0.1</v>
      </c>
    </row>
    <row r="8644" spans="1:17" x14ac:dyDescent="0.25">
      <c r="A8644" t="s">
        <v>542</v>
      </c>
      <c r="B8644" t="s">
        <v>543</v>
      </c>
      <c r="C8644" t="s">
        <v>534</v>
      </c>
      <c r="D8644" t="s">
        <v>472</v>
      </c>
      <c r="E8644" t="s">
        <v>332</v>
      </c>
      <c r="F8644" t="s">
        <v>260</v>
      </c>
      <c r="G8644" t="s">
        <v>243</v>
      </c>
      <c r="H8644" t="s">
        <v>253</v>
      </c>
      <c r="I8644" t="s">
        <v>254</v>
      </c>
      <c r="J8644" t="s">
        <v>255</v>
      </c>
      <c r="K8644" t="s">
        <v>191</v>
      </c>
      <c r="M8644" t="s">
        <v>192</v>
      </c>
      <c r="N8644" t="s">
        <v>206</v>
      </c>
      <c r="O8644" t="s">
        <v>264</v>
      </c>
      <c r="P8644">
        <v>2050</v>
      </c>
      <c r="Q8644">
        <v>0.1</v>
      </c>
    </row>
    <row r="8645" spans="1:17" x14ac:dyDescent="0.25">
      <c r="A8645" t="s">
        <v>542</v>
      </c>
      <c r="B8645" t="s">
        <v>543</v>
      </c>
      <c r="C8645" t="s">
        <v>534</v>
      </c>
      <c r="D8645" t="s">
        <v>472</v>
      </c>
      <c r="E8645" t="s">
        <v>332</v>
      </c>
      <c r="F8645" t="s">
        <v>260</v>
      </c>
      <c r="G8645" t="s">
        <v>243</v>
      </c>
      <c r="H8645" t="s">
        <v>253</v>
      </c>
      <c r="I8645" t="s">
        <v>254</v>
      </c>
      <c r="J8645" t="s">
        <v>255</v>
      </c>
      <c r="K8645" t="s">
        <v>191</v>
      </c>
      <c r="M8645" t="s">
        <v>192</v>
      </c>
      <c r="N8645" t="s">
        <v>206</v>
      </c>
      <c r="O8645" t="s">
        <v>265</v>
      </c>
      <c r="P8645">
        <v>2050</v>
      </c>
      <c r="Q8645">
        <v>0.1</v>
      </c>
    </row>
    <row r="8646" spans="1:17" x14ac:dyDescent="0.25">
      <c r="A8646" t="s">
        <v>542</v>
      </c>
      <c r="B8646" t="s">
        <v>543</v>
      </c>
      <c r="C8646" t="s">
        <v>534</v>
      </c>
      <c r="D8646" t="s">
        <v>472</v>
      </c>
      <c r="E8646" t="s">
        <v>332</v>
      </c>
      <c r="F8646" t="s">
        <v>260</v>
      </c>
      <c r="G8646" t="s">
        <v>243</v>
      </c>
      <c r="H8646" t="s">
        <v>357</v>
      </c>
      <c r="I8646" t="s">
        <v>306</v>
      </c>
      <c r="K8646" t="s">
        <v>78</v>
      </c>
      <c r="M8646" t="s">
        <v>392</v>
      </c>
      <c r="N8646" t="s">
        <v>206</v>
      </c>
      <c r="O8646" t="s">
        <v>194</v>
      </c>
      <c r="P8646">
        <v>2015</v>
      </c>
      <c r="Q8646">
        <v>2</v>
      </c>
    </row>
    <row r="8647" spans="1:17" x14ac:dyDescent="0.25">
      <c r="A8647" t="s">
        <v>542</v>
      </c>
      <c r="B8647" t="s">
        <v>543</v>
      </c>
      <c r="C8647" t="s">
        <v>534</v>
      </c>
      <c r="D8647" t="s">
        <v>472</v>
      </c>
      <c r="E8647" t="s">
        <v>332</v>
      </c>
      <c r="F8647" t="s">
        <v>260</v>
      </c>
      <c r="G8647" t="s">
        <v>243</v>
      </c>
      <c r="H8647" t="s">
        <v>357</v>
      </c>
      <c r="I8647" t="s">
        <v>306</v>
      </c>
      <c r="K8647" t="s">
        <v>78</v>
      </c>
      <c r="M8647" t="s">
        <v>392</v>
      </c>
      <c r="N8647" t="s">
        <v>206</v>
      </c>
      <c r="O8647" t="s">
        <v>194</v>
      </c>
      <c r="P8647">
        <v>2020</v>
      </c>
      <c r="Q8647">
        <v>2</v>
      </c>
    </row>
    <row r="8648" spans="1:17" x14ac:dyDescent="0.25">
      <c r="A8648" t="s">
        <v>542</v>
      </c>
      <c r="B8648" t="s">
        <v>543</v>
      </c>
      <c r="C8648" t="s">
        <v>534</v>
      </c>
      <c r="D8648" t="s">
        <v>472</v>
      </c>
      <c r="E8648" t="s">
        <v>332</v>
      </c>
      <c r="F8648" t="s">
        <v>260</v>
      </c>
      <c r="G8648" t="s">
        <v>243</v>
      </c>
      <c r="H8648" t="s">
        <v>357</v>
      </c>
      <c r="I8648" t="s">
        <v>306</v>
      </c>
      <c r="K8648" t="s">
        <v>78</v>
      </c>
      <c r="M8648" t="s">
        <v>392</v>
      </c>
      <c r="N8648" t="s">
        <v>206</v>
      </c>
      <c r="O8648" t="s">
        <v>264</v>
      </c>
      <c r="P8648">
        <v>2020</v>
      </c>
      <c r="Q8648">
        <v>2</v>
      </c>
    </row>
    <row r="8649" spans="1:17" x14ac:dyDescent="0.25">
      <c r="A8649" t="s">
        <v>542</v>
      </c>
      <c r="B8649" t="s">
        <v>543</v>
      </c>
      <c r="C8649" t="s">
        <v>534</v>
      </c>
      <c r="D8649" t="s">
        <v>472</v>
      </c>
      <c r="E8649" t="s">
        <v>332</v>
      </c>
      <c r="F8649" t="s">
        <v>260</v>
      </c>
      <c r="G8649" t="s">
        <v>243</v>
      </c>
      <c r="H8649" t="s">
        <v>357</v>
      </c>
      <c r="I8649" t="s">
        <v>306</v>
      </c>
      <c r="K8649" t="s">
        <v>78</v>
      </c>
      <c r="M8649" t="s">
        <v>392</v>
      </c>
      <c r="N8649" t="s">
        <v>206</v>
      </c>
      <c r="O8649" t="s">
        <v>265</v>
      </c>
      <c r="P8649">
        <v>2020</v>
      </c>
      <c r="Q8649">
        <v>2</v>
      </c>
    </row>
    <row r="8650" spans="1:17" x14ac:dyDescent="0.25">
      <c r="A8650" t="s">
        <v>542</v>
      </c>
      <c r="B8650" t="s">
        <v>543</v>
      </c>
      <c r="C8650" t="s">
        <v>534</v>
      </c>
      <c r="D8650" t="s">
        <v>472</v>
      </c>
      <c r="E8650" t="s">
        <v>332</v>
      </c>
      <c r="F8650" t="s">
        <v>260</v>
      </c>
      <c r="G8650" t="s">
        <v>243</v>
      </c>
      <c r="H8650" t="s">
        <v>357</v>
      </c>
      <c r="I8650" t="s">
        <v>306</v>
      </c>
      <c r="K8650" t="s">
        <v>78</v>
      </c>
      <c r="M8650" t="s">
        <v>392</v>
      </c>
      <c r="N8650" t="s">
        <v>206</v>
      </c>
      <c r="O8650" t="s">
        <v>194</v>
      </c>
      <c r="P8650">
        <v>2030</v>
      </c>
      <c r="Q8650">
        <v>2</v>
      </c>
    </row>
    <row r="8651" spans="1:17" x14ac:dyDescent="0.25">
      <c r="A8651" t="s">
        <v>542</v>
      </c>
      <c r="B8651" t="s">
        <v>543</v>
      </c>
      <c r="C8651" t="s">
        <v>534</v>
      </c>
      <c r="D8651" t="s">
        <v>472</v>
      </c>
      <c r="E8651" t="s">
        <v>332</v>
      </c>
      <c r="F8651" t="s">
        <v>260</v>
      </c>
      <c r="G8651" t="s">
        <v>243</v>
      </c>
      <c r="H8651" t="s">
        <v>357</v>
      </c>
      <c r="I8651" t="s">
        <v>306</v>
      </c>
      <c r="K8651" t="s">
        <v>78</v>
      </c>
      <c r="M8651" t="s">
        <v>392</v>
      </c>
      <c r="N8651" t="s">
        <v>206</v>
      </c>
      <c r="O8651" t="s">
        <v>194</v>
      </c>
      <c r="P8651">
        <v>2050</v>
      </c>
      <c r="Q8651">
        <v>2</v>
      </c>
    </row>
    <row r="8652" spans="1:17" x14ac:dyDescent="0.25">
      <c r="A8652" t="s">
        <v>542</v>
      </c>
      <c r="B8652" t="s">
        <v>543</v>
      </c>
      <c r="C8652" t="s">
        <v>534</v>
      </c>
      <c r="D8652" t="s">
        <v>472</v>
      </c>
      <c r="E8652" t="s">
        <v>332</v>
      </c>
      <c r="F8652" t="s">
        <v>260</v>
      </c>
      <c r="G8652" t="s">
        <v>243</v>
      </c>
      <c r="H8652" t="s">
        <v>357</v>
      </c>
      <c r="I8652" t="s">
        <v>306</v>
      </c>
      <c r="K8652" t="s">
        <v>78</v>
      </c>
      <c r="M8652" t="s">
        <v>392</v>
      </c>
      <c r="N8652" t="s">
        <v>206</v>
      </c>
      <c r="O8652" t="s">
        <v>264</v>
      </c>
      <c r="P8652">
        <v>2050</v>
      </c>
      <c r="Q8652">
        <v>2</v>
      </c>
    </row>
    <row r="8653" spans="1:17" x14ac:dyDescent="0.25">
      <c r="A8653" t="s">
        <v>542</v>
      </c>
      <c r="B8653" t="s">
        <v>543</v>
      </c>
      <c r="C8653" t="s">
        <v>534</v>
      </c>
      <c r="D8653" t="s">
        <v>472</v>
      </c>
      <c r="E8653" t="s">
        <v>332</v>
      </c>
      <c r="F8653" t="s">
        <v>260</v>
      </c>
      <c r="G8653" t="s">
        <v>243</v>
      </c>
      <c r="H8653" t="s">
        <v>357</v>
      </c>
      <c r="I8653" t="s">
        <v>306</v>
      </c>
      <c r="K8653" t="s">
        <v>78</v>
      </c>
      <c r="M8653" t="s">
        <v>392</v>
      </c>
      <c r="N8653" t="s">
        <v>206</v>
      </c>
      <c r="O8653" t="s">
        <v>265</v>
      </c>
      <c r="P8653">
        <v>2050</v>
      </c>
      <c r="Q8653">
        <v>2</v>
      </c>
    </row>
    <row r="8654" spans="1:17" x14ac:dyDescent="0.25">
      <c r="A8654" t="s">
        <v>542</v>
      </c>
      <c r="B8654" t="s">
        <v>543</v>
      </c>
      <c r="C8654" t="s">
        <v>534</v>
      </c>
      <c r="D8654" t="s">
        <v>472</v>
      </c>
      <c r="E8654" t="s">
        <v>332</v>
      </c>
      <c r="F8654" t="s">
        <v>260</v>
      </c>
      <c r="G8654" t="s">
        <v>188</v>
      </c>
      <c r="H8654" t="s">
        <v>429</v>
      </c>
      <c r="I8654" t="s">
        <v>240</v>
      </c>
      <c r="J8654" t="s">
        <v>288</v>
      </c>
      <c r="K8654" t="s">
        <v>430</v>
      </c>
      <c r="L8654" t="s">
        <v>237</v>
      </c>
      <c r="M8654" t="s">
        <v>379</v>
      </c>
      <c r="O8654" t="s">
        <v>194</v>
      </c>
      <c r="P8654">
        <v>2015</v>
      </c>
      <c r="Q8654">
        <v>0.39</v>
      </c>
    </row>
    <row r="8655" spans="1:17" x14ac:dyDescent="0.25">
      <c r="A8655" t="s">
        <v>542</v>
      </c>
      <c r="B8655" t="s">
        <v>543</v>
      </c>
      <c r="C8655" t="s">
        <v>534</v>
      </c>
      <c r="D8655" t="s">
        <v>472</v>
      </c>
      <c r="E8655" t="s">
        <v>332</v>
      </c>
      <c r="F8655" t="s">
        <v>260</v>
      </c>
      <c r="G8655" t="s">
        <v>188</v>
      </c>
      <c r="H8655" t="s">
        <v>429</v>
      </c>
      <c r="I8655" t="s">
        <v>240</v>
      </c>
      <c r="J8655" t="s">
        <v>288</v>
      </c>
      <c r="K8655" t="s">
        <v>430</v>
      </c>
      <c r="L8655" t="s">
        <v>237</v>
      </c>
      <c r="M8655" t="s">
        <v>379</v>
      </c>
      <c r="O8655" t="s">
        <v>194</v>
      </c>
      <c r="P8655">
        <v>2020</v>
      </c>
      <c r="Q8655">
        <v>0.38034701399999998</v>
      </c>
    </row>
    <row r="8656" spans="1:17" x14ac:dyDescent="0.25">
      <c r="A8656" t="s">
        <v>542</v>
      </c>
      <c r="B8656" t="s">
        <v>543</v>
      </c>
      <c r="C8656" t="s">
        <v>534</v>
      </c>
      <c r="D8656" t="s">
        <v>472</v>
      </c>
      <c r="E8656" t="s">
        <v>332</v>
      </c>
      <c r="F8656" t="s">
        <v>260</v>
      </c>
      <c r="G8656" t="s">
        <v>188</v>
      </c>
      <c r="H8656" t="s">
        <v>429</v>
      </c>
      <c r="I8656" t="s">
        <v>240</v>
      </c>
      <c r="J8656" t="s">
        <v>288</v>
      </c>
      <c r="K8656" t="s">
        <v>430</v>
      </c>
      <c r="L8656" t="s">
        <v>237</v>
      </c>
      <c r="M8656" t="s">
        <v>379</v>
      </c>
      <c r="O8656" t="s">
        <v>264</v>
      </c>
      <c r="P8656">
        <v>2020</v>
      </c>
      <c r="Q8656">
        <v>0.33150000000000002</v>
      </c>
    </row>
    <row r="8657" spans="1:17" x14ac:dyDescent="0.25">
      <c r="A8657" t="s">
        <v>542</v>
      </c>
      <c r="B8657" t="s">
        <v>543</v>
      </c>
      <c r="C8657" t="s">
        <v>534</v>
      </c>
      <c r="D8657" t="s">
        <v>472</v>
      </c>
      <c r="E8657" t="s">
        <v>332</v>
      </c>
      <c r="F8657" t="s">
        <v>260</v>
      </c>
      <c r="G8657" t="s">
        <v>188</v>
      </c>
      <c r="H8657" t="s">
        <v>429</v>
      </c>
      <c r="I8657" t="s">
        <v>240</v>
      </c>
      <c r="J8657" t="s">
        <v>288</v>
      </c>
      <c r="K8657" t="s">
        <v>430</v>
      </c>
      <c r="L8657" t="s">
        <v>237</v>
      </c>
      <c r="M8657" t="s">
        <v>379</v>
      </c>
      <c r="O8657" t="s">
        <v>265</v>
      </c>
      <c r="P8657">
        <v>2020</v>
      </c>
      <c r="Q8657">
        <v>0.44850000000000001</v>
      </c>
    </row>
    <row r="8658" spans="1:17" x14ac:dyDescent="0.25">
      <c r="A8658" t="s">
        <v>542</v>
      </c>
      <c r="B8658" t="s">
        <v>543</v>
      </c>
      <c r="C8658" t="s">
        <v>534</v>
      </c>
      <c r="D8658" t="s">
        <v>472</v>
      </c>
      <c r="E8658" t="s">
        <v>332</v>
      </c>
      <c r="F8658" t="s">
        <v>260</v>
      </c>
      <c r="G8658" t="s">
        <v>188</v>
      </c>
      <c r="H8658" t="s">
        <v>429</v>
      </c>
      <c r="I8658" t="s">
        <v>240</v>
      </c>
      <c r="J8658" t="s">
        <v>288</v>
      </c>
      <c r="K8658" t="s">
        <v>430</v>
      </c>
      <c r="L8658" t="s">
        <v>237</v>
      </c>
      <c r="M8658" t="s">
        <v>379</v>
      </c>
      <c r="O8658" t="s">
        <v>194</v>
      </c>
      <c r="P8658">
        <v>2030</v>
      </c>
      <c r="Q8658">
        <v>0.36175189800000002</v>
      </c>
    </row>
    <row r="8659" spans="1:17" x14ac:dyDescent="0.25">
      <c r="A8659" t="s">
        <v>542</v>
      </c>
      <c r="B8659" t="s">
        <v>543</v>
      </c>
      <c r="C8659" t="s">
        <v>534</v>
      </c>
      <c r="D8659" t="s">
        <v>472</v>
      </c>
      <c r="E8659" t="s">
        <v>332</v>
      </c>
      <c r="F8659" t="s">
        <v>260</v>
      </c>
      <c r="G8659" t="s">
        <v>188</v>
      </c>
      <c r="H8659" t="s">
        <v>429</v>
      </c>
      <c r="I8659" t="s">
        <v>240</v>
      </c>
      <c r="J8659" t="s">
        <v>288</v>
      </c>
      <c r="K8659" t="s">
        <v>430</v>
      </c>
      <c r="L8659" t="s">
        <v>237</v>
      </c>
      <c r="M8659" t="s">
        <v>379</v>
      </c>
      <c r="O8659" t="s">
        <v>194</v>
      </c>
      <c r="P8659">
        <v>2050</v>
      </c>
      <c r="Q8659">
        <v>0.35654611899999999</v>
      </c>
    </row>
    <row r="8660" spans="1:17" x14ac:dyDescent="0.25">
      <c r="A8660" t="s">
        <v>542</v>
      </c>
      <c r="B8660" t="s">
        <v>543</v>
      </c>
      <c r="C8660" t="s">
        <v>534</v>
      </c>
      <c r="D8660" t="s">
        <v>472</v>
      </c>
      <c r="E8660" t="s">
        <v>332</v>
      </c>
      <c r="F8660" t="s">
        <v>260</v>
      </c>
      <c r="G8660" t="s">
        <v>188</v>
      </c>
      <c r="H8660" t="s">
        <v>429</v>
      </c>
      <c r="I8660" t="s">
        <v>240</v>
      </c>
      <c r="J8660" t="s">
        <v>288</v>
      </c>
      <c r="K8660" t="s">
        <v>430</v>
      </c>
      <c r="L8660" t="s">
        <v>237</v>
      </c>
      <c r="M8660" t="s">
        <v>379</v>
      </c>
      <c r="O8660" t="s">
        <v>264</v>
      </c>
      <c r="P8660">
        <v>2050</v>
      </c>
      <c r="Q8660">
        <v>0.27131392300000001</v>
      </c>
    </row>
    <row r="8661" spans="1:17" x14ac:dyDescent="0.25">
      <c r="A8661" t="s">
        <v>542</v>
      </c>
      <c r="B8661" t="s">
        <v>543</v>
      </c>
      <c r="C8661" t="s">
        <v>534</v>
      </c>
      <c r="D8661" t="s">
        <v>472</v>
      </c>
      <c r="E8661" t="s">
        <v>332</v>
      </c>
      <c r="F8661" t="s">
        <v>260</v>
      </c>
      <c r="G8661" t="s">
        <v>188</v>
      </c>
      <c r="H8661" t="s">
        <v>429</v>
      </c>
      <c r="I8661" t="s">
        <v>240</v>
      </c>
      <c r="J8661" t="s">
        <v>288</v>
      </c>
      <c r="K8661" t="s">
        <v>430</v>
      </c>
      <c r="L8661" t="s">
        <v>237</v>
      </c>
      <c r="M8661" t="s">
        <v>379</v>
      </c>
      <c r="O8661" t="s">
        <v>265</v>
      </c>
      <c r="P8661">
        <v>2050</v>
      </c>
      <c r="Q8661">
        <v>0.48149143300000002</v>
      </c>
    </row>
    <row r="8662" spans="1:17" x14ac:dyDescent="0.25">
      <c r="A8662" t="s">
        <v>542</v>
      </c>
      <c r="B8662" t="s">
        <v>543</v>
      </c>
      <c r="C8662" t="s">
        <v>534</v>
      </c>
      <c r="D8662" t="s">
        <v>472</v>
      </c>
      <c r="E8662" t="s">
        <v>332</v>
      </c>
      <c r="F8662" t="s">
        <v>260</v>
      </c>
      <c r="G8662" t="s">
        <v>188</v>
      </c>
      <c r="H8662" t="s">
        <v>431</v>
      </c>
      <c r="I8662" t="s">
        <v>240</v>
      </c>
      <c r="J8662" t="s">
        <v>290</v>
      </c>
      <c r="K8662" t="s">
        <v>430</v>
      </c>
      <c r="L8662" t="s">
        <v>237</v>
      </c>
      <c r="M8662" t="s">
        <v>379</v>
      </c>
      <c r="O8662" t="s">
        <v>194</v>
      </c>
      <c r="P8662">
        <v>2015</v>
      </c>
      <c r="Q8662">
        <v>0.12777777800000001</v>
      </c>
    </row>
    <row r="8663" spans="1:17" x14ac:dyDescent="0.25">
      <c r="A8663" t="s">
        <v>542</v>
      </c>
      <c r="B8663" t="s">
        <v>543</v>
      </c>
      <c r="C8663" t="s">
        <v>534</v>
      </c>
      <c r="D8663" t="s">
        <v>472</v>
      </c>
      <c r="E8663" t="s">
        <v>332</v>
      </c>
      <c r="F8663" t="s">
        <v>260</v>
      </c>
      <c r="G8663" t="s">
        <v>188</v>
      </c>
      <c r="H8663" t="s">
        <v>431</v>
      </c>
      <c r="I8663" t="s">
        <v>240</v>
      </c>
      <c r="J8663" t="s">
        <v>290</v>
      </c>
      <c r="K8663" t="s">
        <v>430</v>
      </c>
      <c r="L8663" t="s">
        <v>237</v>
      </c>
      <c r="M8663" t="s">
        <v>379</v>
      </c>
      <c r="O8663" t="s">
        <v>194</v>
      </c>
      <c r="P8663">
        <v>2020</v>
      </c>
      <c r="Q8663">
        <v>0.124615118</v>
      </c>
    </row>
    <row r="8664" spans="1:17" x14ac:dyDescent="0.25">
      <c r="A8664" t="s">
        <v>542</v>
      </c>
      <c r="B8664" t="s">
        <v>543</v>
      </c>
      <c r="C8664" t="s">
        <v>534</v>
      </c>
      <c r="D8664" t="s">
        <v>472</v>
      </c>
      <c r="E8664" t="s">
        <v>332</v>
      </c>
      <c r="F8664" t="s">
        <v>260</v>
      </c>
      <c r="G8664" t="s">
        <v>188</v>
      </c>
      <c r="H8664" t="s">
        <v>431</v>
      </c>
      <c r="I8664" t="s">
        <v>240</v>
      </c>
      <c r="J8664" t="s">
        <v>290</v>
      </c>
      <c r="K8664" t="s">
        <v>430</v>
      </c>
      <c r="L8664" t="s">
        <v>237</v>
      </c>
      <c r="M8664" t="s">
        <v>379</v>
      </c>
      <c r="O8664" t="s">
        <v>264</v>
      </c>
      <c r="P8664">
        <v>2020</v>
      </c>
      <c r="Q8664">
        <v>0.108611111</v>
      </c>
    </row>
    <row r="8665" spans="1:17" x14ac:dyDescent="0.25">
      <c r="A8665" t="s">
        <v>542</v>
      </c>
      <c r="B8665" t="s">
        <v>543</v>
      </c>
      <c r="C8665" t="s">
        <v>534</v>
      </c>
      <c r="D8665" t="s">
        <v>472</v>
      </c>
      <c r="E8665" t="s">
        <v>332</v>
      </c>
      <c r="F8665" t="s">
        <v>260</v>
      </c>
      <c r="G8665" t="s">
        <v>188</v>
      </c>
      <c r="H8665" t="s">
        <v>431</v>
      </c>
      <c r="I8665" t="s">
        <v>240</v>
      </c>
      <c r="J8665" t="s">
        <v>290</v>
      </c>
      <c r="K8665" t="s">
        <v>430</v>
      </c>
      <c r="L8665" t="s">
        <v>237</v>
      </c>
      <c r="M8665" t="s">
        <v>379</v>
      </c>
      <c r="O8665" t="s">
        <v>265</v>
      </c>
      <c r="P8665">
        <v>2020</v>
      </c>
      <c r="Q8665">
        <v>0.14694444400000001</v>
      </c>
    </row>
    <row r="8666" spans="1:17" x14ac:dyDescent="0.25">
      <c r="A8666" t="s">
        <v>542</v>
      </c>
      <c r="B8666" t="s">
        <v>543</v>
      </c>
      <c r="C8666" t="s">
        <v>534</v>
      </c>
      <c r="D8666" t="s">
        <v>472</v>
      </c>
      <c r="E8666" t="s">
        <v>332</v>
      </c>
      <c r="F8666" t="s">
        <v>260</v>
      </c>
      <c r="G8666" t="s">
        <v>188</v>
      </c>
      <c r="H8666" t="s">
        <v>431</v>
      </c>
      <c r="I8666" t="s">
        <v>240</v>
      </c>
      <c r="J8666" t="s">
        <v>290</v>
      </c>
      <c r="K8666" t="s">
        <v>430</v>
      </c>
      <c r="L8666" t="s">
        <v>237</v>
      </c>
      <c r="M8666" t="s">
        <v>379</v>
      </c>
      <c r="O8666" t="s">
        <v>194</v>
      </c>
      <c r="P8666">
        <v>2030</v>
      </c>
      <c r="Q8666">
        <v>0.11852270199999999</v>
      </c>
    </row>
    <row r="8667" spans="1:17" x14ac:dyDescent="0.25">
      <c r="A8667" t="s">
        <v>542</v>
      </c>
      <c r="B8667" t="s">
        <v>543</v>
      </c>
      <c r="C8667" t="s">
        <v>534</v>
      </c>
      <c r="D8667" t="s">
        <v>472</v>
      </c>
      <c r="E8667" t="s">
        <v>332</v>
      </c>
      <c r="F8667" t="s">
        <v>260</v>
      </c>
      <c r="G8667" t="s">
        <v>188</v>
      </c>
      <c r="H8667" t="s">
        <v>431</v>
      </c>
      <c r="I8667" t="s">
        <v>240</v>
      </c>
      <c r="J8667" t="s">
        <v>290</v>
      </c>
      <c r="K8667" t="s">
        <v>430</v>
      </c>
      <c r="L8667" t="s">
        <v>237</v>
      </c>
      <c r="M8667" t="s">
        <v>379</v>
      </c>
      <c r="O8667" t="s">
        <v>194</v>
      </c>
      <c r="P8667">
        <v>2050</v>
      </c>
      <c r="Q8667">
        <v>0.107216878</v>
      </c>
    </row>
    <row r="8668" spans="1:17" x14ac:dyDescent="0.25">
      <c r="A8668" t="s">
        <v>542</v>
      </c>
      <c r="B8668" t="s">
        <v>543</v>
      </c>
      <c r="C8668" t="s">
        <v>534</v>
      </c>
      <c r="D8668" t="s">
        <v>472</v>
      </c>
      <c r="E8668" t="s">
        <v>332</v>
      </c>
      <c r="F8668" t="s">
        <v>260</v>
      </c>
      <c r="G8668" t="s">
        <v>188</v>
      </c>
      <c r="H8668" t="s">
        <v>431</v>
      </c>
      <c r="I8668" t="s">
        <v>240</v>
      </c>
      <c r="J8668" t="s">
        <v>290</v>
      </c>
      <c r="K8668" t="s">
        <v>430</v>
      </c>
      <c r="L8668" t="s">
        <v>237</v>
      </c>
      <c r="M8668" t="s">
        <v>379</v>
      </c>
      <c r="O8668" t="s">
        <v>264</v>
      </c>
      <c r="P8668">
        <v>2050</v>
      </c>
      <c r="Q8668">
        <v>8.8892025999999999E-2</v>
      </c>
    </row>
    <row r="8669" spans="1:17" x14ac:dyDescent="0.25">
      <c r="A8669" t="s">
        <v>542</v>
      </c>
      <c r="B8669" t="s">
        <v>543</v>
      </c>
      <c r="C8669" t="s">
        <v>534</v>
      </c>
      <c r="D8669" t="s">
        <v>472</v>
      </c>
      <c r="E8669" t="s">
        <v>332</v>
      </c>
      <c r="F8669" t="s">
        <v>260</v>
      </c>
      <c r="G8669" t="s">
        <v>188</v>
      </c>
      <c r="H8669" t="s">
        <v>431</v>
      </c>
      <c r="I8669" t="s">
        <v>240</v>
      </c>
      <c r="J8669" t="s">
        <v>290</v>
      </c>
      <c r="K8669" t="s">
        <v>430</v>
      </c>
      <c r="L8669" t="s">
        <v>237</v>
      </c>
      <c r="M8669" t="s">
        <v>379</v>
      </c>
      <c r="O8669" t="s">
        <v>265</v>
      </c>
      <c r="P8669">
        <v>2050</v>
      </c>
      <c r="Q8669">
        <v>0.148153377</v>
      </c>
    </row>
    <row r="8670" spans="1:17" x14ac:dyDescent="0.25">
      <c r="A8670" t="s">
        <v>542</v>
      </c>
      <c r="B8670" t="s">
        <v>543</v>
      </c>
      <c r="C8670" t="s">
        <v>534</v>
      </c>
      <c r="D8670" t="s">
        <v>472</v>
      </c>
      <c r="E8670" t="s">
        <v>332</v>
      </c>
      <c r="F8670" t="s">
        <v>260</v>
      </c>
      <c r="G8670" t="s">
        <v>188</v>
      </c>
      <c r="H8670" t="s">
        <v>432</v>
      </c>
      <c r="I8670" t="s">
        <v>433</v>
      </c>
      <c r="J8670" t="s">
        <v>434</v>
      </c>
      <c r="K8670" t="s">
        <v>191</v>
      </c>
      <c r="M8670" t="s">
        <v>251</v>
      </c>
      <c r="N8670" t="s">
        <v>206</v>
      </c>
      <c r="O8670" t="s">
        <v>194</v>
      </c>
      <c r="P8670">
        <v>2015</v>
      </c>
      <c r="Q8670">
        <v>1.943163316E-2</v>
      </c>
    </row>
    <row r="8671" spans="1:17" x14ac:dyDescent="0.25">
      <c r="A8671" t="s">
        <v>542</v>
      </c>
      <c r="B8671" t="s">
        <v>543</v>
      </c>
      <c r="C8671" t="s">
        <v>534</v>
      </c>
      <c r="D8671" t="s">
        <v>472</v>
      </c>
      <c r="E8671" t="s">
        <v>332</v>
      </c>
      <c r="F8671" t="s">
        <v>260</v>
      </c>
      <c r="G8671" t="s">
        <v>188</v>
      </c>
      <c r="H8671" t="s">
        <v>432</v>
      </c>
      <c r="I8671" t="s">
        <v>433</v>
      </c>
      <c r="J8671" t="s">
        <v>434</v>
      </c>
      <c r="K8671" t="s">
        <v>191</v>
      </c>
      <c r="M8671" t="s">
        <v>251</v>
      </c>
      <c r="N8671" t="s">
        <v>206</v>
      </c>
      <c r="O8671" t="s">
        <v>194</v>
      </c>
      <c r="P8671">
        <v>2020</v>
      </c>
      <c r="Q8671">
        <v>1.943163316E-2</v>
      </c>
    </row>
    <row r="8672" spans="1:17" x14ac:dyDescent="0.25">
      <c r="A8672" t="s">
        <v>542</v>
      </c>
      <c r="B8672" t="s">
        <v>543</v>
      </c>
      <c r="C8672" t="s">
        <v>534</v>
      </c>
      <c r="D8672" t="s">
        <v>472</v>
      </c>
      <c r="E8672" t="s">
        <v>332</v>
      </c>
      <c r="F8672" t="s">
        <v>260</v>
      </c>
      <c r="G8672" t="s">
        <v>188</v>
      </c>
      <c r="H8672" t="s">
        <v>432</v>
      </c>
      <c r="I8672" t="s">
        <v>433</v>
      </c>
      <c r="J8672" t="s">
        <v>434</v>
      </c>
      <c r="K8672" t="s">
        <v>191</v>
      </c>
      <c r="M8672" t="s">
        <v>251</v>
      </c>
      <c r="N8672" t="s">
        <v>206</v>
      </c>
      <c r="O8672" t="s">
        <v>264</v>
      </c>
      <c r="P8672">
        <v>2020</v>
      </c>
      <c r="Q8672">
        <v>0.01</v>
      </c>
    </row>
    <row r="8673" spans="1:17" x14ac:dyDescent="0.25">
      <c r="A8673" t="s">
        <v>542</v>
      </c>
      <c r="B8673" t="s">
        <v>543</v>
      </c>
      <c r="C8673" t="s">
        <v>534</v>
      </c>
      <c r="D8673" t="s">
        <v>472</v>
      </c>
      <c r="E8673" t="s">
        <v>332</v>
      </c>
      <c r="F8673" t="s">
        <v>260</v>
      </c>
      <c r="G8673" t="s">
        <v>188</v>
      </c>
      <c r="H8673" t="s">
        <v>432</v>
      </c>
      <c r="I8673" t="s">
        <v>433</v>
      </c>
      <c r="J8673" t="s">
        <v>434</v>
      </c>
      <c r="K8673" t="s">
        <v>191</v>
      </c>
      <c r="M8673" t="s">
        <v>251</v>
      </c>
      <c r="N8673" t="s">
        <v>206</v>
      </c>
      <c r="O8673" t="s">
        <v>265</v>
      </c>
      <c r="P8673">
        <v>2020</v>
      </c>
      <c r="Q8673">
        <v>0.26</v>
      </c>
    </row>
    <row r="8674" spans="1:17" x14ac:dyDescent="0.25">
      <c r="A8674" t="s">
        <v>542</v>
      </c>
      <c r="B8674" t="s">
        <v>543</v>
      </c>
      <c r="C8674" t="s">
        <v>534</v>
      </c>
      <c r="D8674" t="s">
        <v>472</v>
      </c>
      <c r="E8674" t="s">
        <v>332</v>
      </c>
      <c r="F8674" t="s">
        <v>260</v>
      </c>
      <c r="G8674" t="s">
        <v>188</v>
      </c>
      <c r="H8674" t="s">
        <v>432</v>
      </c>
      <c r="I8674" t="s">
        <v>433</v>
      </c>
      <c r="J8674" t="s">
        <v>434</v>
      </c>
      <c r="K8674" t="s">
        <v>191</v>
      </c>
      <c r="M8674" t="s">
        <v>251</v>
      </c>
      <c r="N8674" t="s">
        <v>206</v>
      </c>
      <c r="O8674" t="s">
        <v>194</v>
      </c>
      <c r="P8674">
        <v>2030</v>
      </c>
      <c r="Q8674">
        <v>1.943163316E-2</v>
      </c>
    </row>
    <row r="8675" spans="1:17" x14ac:dyDescent="0.25">
      <c r="A8675" t="s">
        <v>542</v>
      </c>
      <c r="B8675" t="s">
        <v>543</v>
      </c>
      <c r="C8675" t="s">
        <v>534</v>
      </c>
      <c r="D8675" t="s">
        <v>472</v>
      </c>
      <c r="E8675" t="s">
        <v>332</v>
      </c>
      <c r="F8675" t="s">
        <v>260</v>
      </c>
      <c r="G8675" t="s">
        <v>188</v>
      </c>
      <c r="H8675" t="s">
        <v>432</v>
      </c>
      <c r="I8675" t="s">
        <v>433</v>
      </c>
      <c r="J8675" t="s">
        <v>434</v>
      </c>
      <c r="K8675" t="s">
        <v>191</v>
      </c>
      <c r="M8675" t="s">
        <v>251</v>
      </c>
      <c r="N8675" t="s">
        <v>206</v>
      </c>
      <c r="O8675" t="s">
        <v>194</v>
      </c>
      <c r="P8675">
        <v>2050</v>
      </c>
      <c r="Q8675">
        <v>1.9442323479999999E-2</v>
      </c>
    </row>
    <row r="8676" spans="1:17" x14ac:dyDescent="0.25">
      <c r="A8676" t="s">
        <v>542</v>
      </c>
      <c r="B8676" t="s">
        <v>543</v>
      </c>
      <c r="C8676" t="s">
        <v>534</v>
      </c>
      <c r="D8676" t="s">
        <v>472</v>
      </c>
      <c r="E8676" t="s">
        <v>332</v>
      </c>
      <c r="F8676" t="s">
        <v>260</v>
      </c>
      <c r="G8676" t="s">
        <v>188</v>
      </c>
      <c r="H8676" t="s">
        <v>432</v>
      </c>
      <c r="I8676" t="s">
        <v>433</v>
      </c>
      <c r="J8676" t="s">
        <v>434</v>
      </c>
      <c r="K8676" t="s">
        <v>191</v>
      </c>
      <c r="M8676" t="s">
        <v>251</v>
      </c>
      <c r="N8676" t="s">
        <v>206</v>
      </c>
      <c r="O8676" t="s">
        <v>264</v>
      </c>
      <c r="P8676">
        <v>2050</v>
      </c>
      <c r="Q8676">
        <v>0.01</v>
      </c>
    </row>
    <row r="8677" spans="1:17" x14ac:dyDescent="0.25">
      <c r="A8677" t="s">
        <v>542</v>
      </c>
      <c r="B8677" t="s">
        <v>543</v>
      </c>
      <c r="C8677" t="s">
        <v>534</v>
      </c>
      <c r="D8677" t="s">
        <v>472</v>
      </c>
      <c r="E8677" t="s">
        <v>332</v>
      </c>
      <c r="F8677" t="s">
        <v>260</v>
      </c>
      <c r="G8677" t="s">
        <v>188</v>
      </c>
      <c r="H8677" t="s">
        <v>432</v>
      </c>
      <c r="I8677" t="s">
        <v>433</v>
      </c>
      <c r="J8677" t="s">
        <v>434</v>
      </c>
      <c r="K8677" t="s">
        <v>191</v>
      </c>
      <c r="M8677" t="s">
        <v>251</v>
      </c>
      <c r="N8677" t="s">
        <v>206</v>
      </c>
      <c r="O8677" t="s">
        <v>265</v>
      </c>
      <c r="P8677">
        <v>2050</v>
      </c>
      <c r="Q8677">
        <v>0.28000000000000003</v>
      </c>
    </row>
    <row r="8678" spans="1:17" x14ac:dyDescent="0.25">
      <c r="A8678" t="s">
        <v>542</v>
      </c>
      <c r="B8678" t="s">
        <v>543</v>
      </c>
      <c r="C8678" t="s">
        <v>534</v>
      </c>
      <c r="D8678" t="s">
        <v>472</v>
      </c>
      <c r="E8678" t="s">
        <v>332</v>
      </c>
      <c r="F8678" t="s">
        <v>260</v>
      </c>
      <c r="G8678" t="s">
        <v>188</v>
      </c>
      <c r="H8678" t="s">
        <v>436</v>
      </c>
      <c r="I8678" t="s">
        <v>436</v>
      </c>
      <c r="M8678" t="s">
        <v>538</v>
      </c>
      <c r="O8678" t="s">
        <v>194</v>
      </c>
      <c r="P8678">
        <v>2015</v>
      </c>
      <c r="Q8678">
        <v>1</v>
      </c>
    </row>
    <row r="8679" spans="1:17" x14ac:dyDescent="0.25">
      <c r="A8679" t="s">
        <v>542</v>
      </c>
      <c r="B8679" t="s">
        <v>543</v>
      </c>
      <c r="C8679" t="s">
        <v>534</v>
      </c>
      <c r="D8679" t="s">
        <v>472</v>
      </c>
      <c r="E8679" t="s">
        <v>332</v>
      </c>
      <c r="F8679" t="s">
        <v>260</v>
      </c>
      <c r="G8679" t="s">
        <v>188</v>
      </c>
      <c r="H8679" t="s">
        <v>436</v>
      </c>
      <c r="I8679" t="s">
        <v>436</v>
      </c>
      <c r="M8679" t="s">
        <v>538</v>
      </c>
      <c r="O8679" t="s">
        <v>194</v>
      </c>
      <c r="P8679">
        <v>2020</v>
      </c>
      <c r="Q8679">
        <v>1</v>
      </c>
    </row>
    <row r="8680" spans="1:17" x14ac:dyDescent="0.25">
      <c r="A8680" t="s">
        <v>542</v>
      </c>
      <c r="B8680" t="s">
        <v>543</v>
      </c>
      <c r="C8680" t="s">
        <v>534</v>
      </c>
      <c r="D8680" t="s">
        <v>472</v>
      </c>
      <c r="E8680" t="s">
        <v>332</v>
      </c>
      <c r="F8680" t="s">
        <v>260</v>
      </c>
      <c r="G8680" t="s">
        <v>188</v>
      </c>
      <c r="H8680" t="s">
        <v>436</v>
      </c>
      <c r="I8680" t="s">
        <v>436</v>
      </c>
      <c r="M8680" t="s">
        <v>538</v>
      </c>
      <c r="O8680" t="s">
        <v>264</v>
      </c>
      <c r="P8680">
        <v>2020</v>
      </c>
      <c r="Q8680">
        <v>0</v>
      </c>
    </row>
    <row r="8681" spans="1:17" x14ac:dyDescent="0.25">
      <c r="A8681" t="s">
        <v>542</v>
      </c>
      <c r="B8681" t="s">
        <v>543</v>
      </c>
      <c r="C8681" t="s">
        <v>534</v>
      </c>
      <c r="D8681" t="s">
        <v>472</v>
      </c>
      <c r="E8681" t="s">
        <v>332</v>
      </c>
      <c r="F8681" t="s">
        <v>260</v>
      </c>
      <c r="G8681" t="s">
        <v>188</v>
      </c>
      <c r="H8681" t="s">
        <v>436</v>
      </c>
      <c r="I8681" t="s">
        <v>436</v>
      </c>
      <c r="M8681" t="s">
        <v>538</v>
      </c>
      <c r="O8681" t="s">
        <v>265</v>
      </c>
      <c r="P8681">
        <v>2020</v>
      </c>
      <c r="Q8681">
        <v>1</v>
      </c>
    </row>
    <row r="8682" spans="1:17" x14ac:dyDescent="0.25">
      <c r="A8682" t="s">
        <v>542</v>
      </c>
      <c r="B8682" t="s">
        <v>543</v>
      </c>
      <c r="C8682" t="s">
        <v>534</v>
      </c>
      <c r="D8682" t="s">
        <v>472</v>
      </c>
      <c r="E8682" t="s">
        <v>332</v>
      </c>
      <c r="F8682" t="s">
        <v>260</v>
      </c>
      <c r="G8682" t="s">
        <v>188</v>
      </c>
      <c r="H8682" t="s">
        <v>436</v>
      </c>
      <c r="I8682" t="s">
        <v>436</v>
      </c>
      <c r="M8682" t="s">
        <v>538</v>
      </c>
      <c r="O8682" t="s">
        <v>194</v>
      </c>
      <c r="P8682">
        <v>2030</v>
      </c>
      <c r="Q8682">
        <v>1</v>
      </c>
    </row>
    <row r="8683" spans="1:17" x14ac:dyDescent="0.25">
      <c r="A8683" t="s">
        <v>542</v>
      </c>
      <c r="B8683" t="s">
        <v>543</v>
      </c>
      <c r="C8683" t="s">
        <v>534</v>
      </c>
      <c r="D8683" t="s">
        <v>472</v>
      </c>
      <c r="E8683" t="s">
        <v>332</v>
      </c>
      <c r="F8683" t="s">
        <v>260</v>
      </c>
      <c r="G8683" t="s">
        <v>188</v>
      </c>
      <c r="H8683" t="s">
        <v>436</v>
      </c>
      <c r="I8683" t="s">
        <v>436</v>
      </c>
      <c r="M8683" t="s">
        <v>538</v>
      </c>
      <c r="O8683" t="s">
        <v>194</v>
      </c>
      <c r="P8683">
        <v>2050</v>
      </c>
      <c r="Q8683">
        <v>1</v>
      </c>
    </row>
    <row r="8684" spans="1:17" x14ac:dyDescent="0.25">
      <c r="A8684" t="s">
        <v>542</v>
      </c>
      <c r="B8684" t="s">
        <v>543</v>
      </c>
      <c r="C8684" t="s">
        <v>534</v>
      </c>
      <c r="D8684" t="s">
        <v>472</v>
      </c>
      <c r="E8684" t="s">
        <v>332</v>
      </c>
      <c r="F8684" t="s">
        <v>260</v>
      </c>
      <c r="G8684" t="s">
        <v>188</v>
      </c>
      <c r="H8684" t="s">
        <v>436</v>
      </c>
      <c r="I8684" t="s">
        <v>436</v>
      </c>
      <c r="M8684" t="s">
        <v>538</v>
      </c>
      <c r="O8684" t="s">
        <v>264</v>
      </c>
      <c r="P8684">
        <v>2050</v>
      </c>
      <c r="Q8684">
        <v>0</v>
      </c>
    </row>
    <row r="8685" spans="1:17" x14ac:dyDescent="0.25">
      <c r="A8685" t="s">
        <v>542</v>
      </c>
      <c r="B8685" t="s">
        <v>543</v>
      </c>
      <c r="C8685" t="s">
        <v>534</v>
      </c>
      <c r="D8685" t="s">
        <v>472</v>
      </c>
      <c r="E8685" t="s">
        <v>332</v>
      </c>
      <c r="F8685" t="s">
        <v>260</v>
      </c>
      <c r="G8685" t="s">
        <v>188</v>
      </c>
      <c r="H8685" t="s">
        <v>436</v>
      </c>
      <c r="I8685" t="s">
        <v>436</v>
      </c>
      <c r="M8685" t="s">
        <v>538</v>
      </c>
      <c r="O8685" t="s">
        <v>265</v>
      </c>
      <c r="P8685">
        <v>2050</v>
      </c>
      <c r="Q8685">
        <v>1</v>
      </c>
    </row>
    <row r="8686" spans="1:17" x14ac:dyDescent="0.25">
      <c r="A8686" t="s">
        <v>542</v>
      </c>
      <c r="B8686" t="s">
        <v>543</v>
      </c>
      <c r="C8686" t="s">
        <v>534</v>
      </c>
      <c r="D8686" t="s">
        <v>472</v>
      </c>
      <c r="E8686" t="s">
        <v>332</v>
      </c>
      <c r="F8686" t="s">
        <v>260</v>
      </c>
      <c r="G8686" t="s">
        <v>188</v>
      </c>
      <c r="H8686" t="s">
        <v>338</v>
      </c>
      <c r="I8686" t="s">
        <v>234</v>
      </c>
      <c r="J8686" t="s">
        <v>235</v>
      </c>
      <c r="K8686" t="s">
        <v>325</v>
      </c>
      <c r="L8686" t="s">
        <v>237</v>
      </c>
      <c r="O8686" t="s">
        <v>194</v>
      </c>
      <c r="P8686">
        <v>2015</v>
      </c>
      <c r="Q8686">
        <v>40500</v>
      </c>
    </row>
    <row r="8687" spans="1:17" x14ac:dyDescent="0.25">
      <c r="A8687" t="s">
        <v>542</v>
      </c>
      <c r="B8687" t="s">
        <v>543</v>
      </c>
      <c r="C8687" t="s">
        <v>534</v>
      </c>
      <c r="D8687" t="s">
        <v>472</v>
      </c>
      <c r="E8687" t="s">
        <v>332</v>
      </c>
      <c r="F8687" t="s">
        <v>260</v>
      </c>
      <c r="G8687" t="s">
        <v>188</v>
      </c>
      <c r="H8687" t="s">
        <v>338</v>
      </c>
      <c r="I8687" t="s">
        <v>234</v>
      </c>
      <c r="J8687" t="s">
        <v>235</v>
      </c>
      <c r="K8687" t="s">
        <v>325</v>
      </c>
      <c r="L8687" t="s">
        <v>237</v>
      </c>
      <c r="O8687" t="s">
        <v>194</v>
      </c>
      <c r="P8687">
        <v>2020</v>
      </c>
      <c r="Q8687">
        <v>39700</v>
      </c>
    </row>
    <row r="8688" spans="1:17" x14ac:dyDescent="0.25">
      <c r="A8688" t="s">
        <v>542</v>
      </c>
      <c r="B8688" t="s">
        <v>543</v>
      </c>
      <c r="C8688" t="s">
        <v>534</v>
      </c>
      <c r="D8688" t="s">
        <v>472</v>
      </c>
      <c r="E8688" t="s">
        <v>332</v>
      </c>
      <c r="F8688" t="s">
        <v>260</v>
      </c>
      <c r="G8688" t="s">
        <v>188</v>
      </c>
      <c r="H8688" t="s">
        <v>338</v>
      </c>
      <c r="I8688" t="s">
        <v>234</v>
      </c>
      <c r="J8688" t="s">
        <v>235</v>
      </c>
      <c r="K8688" t="s">
        <v>325</v>
      </c>
      <c r="L8688" t="s">
        <v>237</v>
      </c>
      <c r="O8688" t="s">
        <v>264</v>
      </c>
      <c r="P8688">
        <v>2020</v>
      </c>
      <c r="Q8688">
        <v>33900</v>
      </c>
    </row>
    <row r="8689" spans="1:17" x14ac:dyDescent="0.25">
      <c r="A8689" t="s">
        <v>542</v>
      </c>
      <c r="B8689" t="s">
        <v>543</v>
      </c>
      <c r="C8689" t="s">
        <v>534</v>
      </c>
      <c r="D8689" t="s">
        <v>472</v>
      </c>
      <c r="E8689" t="s">
        <v>332</v>
      </c>
      <c r="F8689" t="s">
        <v>260</v>
      </c>
      <c r="G8689" t="s">
        <v>188</v>
      </c>
      <c r="H8689" t="s">
        <v>338</v>
      </c>
      <c r="I8689" t="s">
        <v>234</v>
      </c>
      <c r="J8689" t="s">
        <v>235</v>
      </c>
      <c r="K8689" t="s">
        <v>325</v>
      </c>
      <c r="L8689" t="s">
        <v>237</v>
      </c>
      <c r="O8689" t="s">
        <v>265</v>
      </c>
      <c r="P8689">
        <v>2020</v>
      </c>
      <c r="Q8689">
        <v>45900</v>
      </c>
    </row>
    <row r="8690" spans="1:17" x14ac:dyDescent="0.25">
      <c r="A8690" t="s">
        <v>542</v>
      </c>
      <c r="B8690" t="s">
        <v>543</v>
      </c>
      <c r="C8690" t="s">
        <v>534</v>
      </c>
      <c r="D8690" t="s">
        <v>472</v>
      </c>
      <c r="E8690" t="s">
        <v>332</v>
      </c>
      <c r="F8690" t="s">
        <v>260</v>
      </c>
      <c r="G8690" t="s">
        <v>188</v>
      </c>
      <c r="H8690" t="s">
        <v>338</v>
      </c>
      <c r="I8690" t="s">
        <v>234</v>
      </c>
      <c r="J8690" t="s">
        <v>235</v>
      </c>
      <c r="K8690" t="s">
        <v>325</v>
      </c>
      <c r="L8690" t="s">
        <v>237</v>
      </c>
      <c r="O8690" t="s">
        <v>194</v>
      </c>
      <c r="P8690">
        <v>2030</v>
      </c>
      <c r="Q8690">
        <v>38200</v>
      </c>
    </row>
    <row r="8691" spans="1:17" x14ac:dyDescent="0.25">
      <c r="A8691" t="s">
        <v>542</v>
      </c>
      <c r="B8691" t="s">
        <v>543</v>
      </c>
      <c r="C8691" t="s">
        <v>534</v>
      </c>
      <c r="D8691" t="s">
        <v>472</v>
      </c>
      <c r="E8691" t="s">
        <v>332</v>
      </c>
      <c r="F8691" t="s">
        <v>260</v>
      </c>
      <c r="G8691" t="s">
        <v>188</v>
      </c>
      <c r="H8691" t="s">
        <v>338</v>
      </c>
      <c r="I8691" t="s">
        <v>234</v>
      </c>
      <c r="J8691" t="s">
        <v>235</v>
      </c>
      <c r="K8691" t="s">
        <v>325</v>
      </c>
      <c r="L8691" t="s">
        <v>237</v>
      </c>
      <c r="O8691" t="s">
        <v>194</v>
      </c>
      <c r="P8691">
        <v>2050</v>
      </c>
      <c r="Q8691">
        <v>36100</v>
      </c>
    </row>
    <row r="8692" spans="1:17" x14ac:dyDescent="0.25">
      <c r="A8692" t="s">
        <v>542</v>
      </c>
      <c r="B8692" t="s">
        <v>543</v>
      </c>
      <c r="C8692" t="s">
        <v>534</v>
      </c>
      <c r="D8692" t="s">
        <v>472</v>
      </c>
      <c r="E8692" t="s">
        <v>332</v>
      </c>
      <c r="F8692" t="s">
        <v>260</v>
      </c>
      <c r="G8692" t="s">
        <v>188</v>
      </c>
      <c r="H8692" t="s">
        <v>338</v>
      </c>
      <c r="I8692" t="s">
        <v>234</v>
      </c>
      <c r="J8692" t="s">
        <v>235</v>
      </c>
      <c r="K8692" t="s">
        <v>325</v>
      </c>
      <c r="L8692" t="s">
        <v>237</v>
      </c>
      <c r="O8692" t="s">
        <v>264</v>
      </c>
      <c r="P8692">
        <v>2050</v>
      </c>
      <c r="Q8692">
        <v>27200</v>
      </c>
    </row>
    <row r="8693" spans="1:17" x14ac:dyDescent="0.25">
      <c r="A8693" t="s">
        <v>542</v>
      </c>
      <c r="B8693" t="s">
        <v>543</v>
      </c>
      <c r="C8693" t="s">
        <v>534</v>
      </c>
      <c r="D8693" t="s">
        <v>472</v>
      </c>
      <c r="E8693" t="s">
        <v>332</v>
      </c>
      <c r="F8693" t="s">
        <v>260</v>
      </c>
      <c r="G8693" t="s">
        <v>188</v>
      </c>
      <c r="H8693" t="s">
        <v>338</v>
      </c>
      <c r="I8693" t="s">
        <v>234</v>
      </c>
      <c r="J8693" t="s">
        <v>235</v>
      </c>
      <c r="K8693" t="s">
        <v>325</v>
      </c>
      <c r="L8693" t="s">
        <v>237</v>
      </c>
      <c r="O8693" t="s">
        <v>265</v>
      </c>
      <c r="P8693">
        <v>2050</v>
      </c>
      <c r="Q8693">
        <v>45800</v>
      </c>
    </row>
    <row r="8694" spans="1:17" x14ac:dyDescent="0.25">
      <c r="A8694" t="s">
        <v>542</v>
      </c>
      <c r="B8694" t="s">
        <v>543</v>
      </c>
      <c r="C8694" t="s">
        <v>534</v>
      </c>
      <c r="D8694" t="s">
        <v>472</v>
      </c>
      <c r="E8694" t="s">
        <v>332</v>
      </c>
      <c r="F8694" t="s">
        <v>260</v>
      </c>
      <c r="G8694" t="s">
        <v>188</v>
      </c>
      <c r="H8694" t="s">
        <v>441</v>
      </c>
      <c r="I8694" t="s">
        <v>441</v>
      </c>
      <c r="M8694" t="s">
        <v>538</v>
      </c>
      <c r="O8694" t="s">
        <v>194</v>
      </c>
      <c r="P8694">
        <v>2015</v>
      </c>
      <c r="Q8694">
        <v>1</v>
      </c>
    </row>
    <row r="8695" spans="1:17" x14ac:dyDescent="0.25">
      <c r="A8695" t="s">
        <v>542</v>
      </c>
      <c r="B8695" t="s">
        <v>543</v>
      </c>
      <c r="C8695" t="s">
        <v>534</v>
      </c>
      <c r="D8695" t="s">
        <v>472</v>
      </c>
      <c r="E8695" t="s">
        <v>332</v>
      </c>
      <c r="F8695" t="s">
        <v>260</v>
      </c>
      <c r="G8695" t="s">
        <v>188</v>
      </c>
      <c r="H8695" t="s">
        <v>441</v>
      </c>
      <c r="I8695" t="s">
        <v>441</v>
      </c>
      <c r="M8695" t="s">
        <v>538</v>
      </c>
      <c r="O8695" t="s">
        <v>194</v>
      </c>
      <c r="P8695">
        <v>2020</v>
      </c>
      <c r="Q8695">
        <v>1</v>
      </c>
    </row>
    <row r="8696" spans="1:17" x14ac:dyDescent="0.25">
      <c r="A8696" t="s">
        <v>542</v>
      </c>
      <c r="B8696" t="s">
        <v>543</v>
      </c>
      <c r="C8696" t="s">
        <v>534</v>
      </c>
      <c r="D8696" t="s">
        <v>472</v>
      </c>
      <c r="E8696" t="s">
        <v>332</v>
      </c>
      <c r="F8696" t="s">
        <v>260</v>
      </c>
      <c r="G8696" t="s">
        <v>188</v>
      </c>
      <c r="H8696" t="s">
        <v>441</v>
      </c>
      <c r="I8696" t="s">
        <v>441</v>
      </c>
      <c r="M8696" t="s">
        <v>538</v>
      </c>
      <c r="O8696" t="s">
        <v>264</v>
      </c>
      <c r="P8696">
        <v>2020</v>
      </c>
      <c r="Q8696">
        <v>0</v>
      </c>
    </row>
    <row r="8697" spans="1:17" x14ac:dyDescent="0.25">
      <c r="A8697" t="s">
        <v>542</v>
      </c>
      <c r="B8697" t="s">
        <v>543</v>
      </c>
      <c r="C8697" t="s">
        <v>534</v>
      </c>
      <c r="D8697" t="s">
        <v>472</v>
      </c>
      <c r="E8697" t="s">
        <v>332</v>
      </c>
      <c r="F8697" t="s">
        <v>260</v>
      </c>
      <c r="G8697" t="s">
        <v>188</v>
      </c>
      <c r="H8697" t="s">
        <v>441</v>
      </c>
      <c r="I8697" t="s">
        <v>441</v>
      </c>
      <c r="M8697" t="s">
        <v>538</v>
      </c>
      <c r="O8697" t="s">
        <v>265</v>
      </c>
      <c r="P8697">
        <v>2020</v>
      </c>
      <c r="Q8697">
        <v>1</v>
      </c>
    </row>
    <row r="8698" spans="1:17" x14ac:dyDescent="0.25">
      <c r="A8698" t="s">
        <v>542</v>
      </c>
      <c r="B8698" t="s">
        <v>543</v>
      </c>
      <c r="C8698" t="s">
        <v>534</v>
      </c>
      <c r="D8698" t="s">
        <v>472</v>
      </c>
      <c r="E8698" t="s">
        <v>332</v>
      </c>
      <c r="F8698" t="s">
        <v>260</v>
      </c>
      <c r="G8698" t="s">
        <v>188</v>
      </c>
      <c r="H8698" t="s">
        <v>441</v>
      </c>
      <c r="I8698" t="s">
        <v>441</v>
      </c>
      <c r="M8698" t="s">
        <v>538</v>
      </c>
      <c r="O8698" t="s">
        <v>194</v>
      </c>
      <c r="P8698">
        <v>2030</v>
      </c>
      <c r="Q8698">
        <v>1</v>
      </c>
    </row>
    <row r="8699" spans="1:17" x14ac:dyDescent="0.25">
      <c r="A8699" t="s">
        <v>542</v>
      </c>
      <c r="B8699" t="s">
        <v>543</v>
      </c>
      <c r="C8699" t="s">
        <v>534</v>
      </c>
      <c r="D8699" t="s">
        <v>472</v>
      </c>
      <c r="E8699" t="s">
        <v>332</v>
      </c>
      <c r="F8699" t="s">
        <v>260</v>
      </c>
      <c r="G8699" t="s">
        <v>188</v>
      </c>
      <c r="H8699" t="s">
        <v>441</v>
      </c>
      <c r="I8699" t="s">
        <v>441</v>
      </c>
      <c r="M8699" t="s">
        <v>538</v>
      </c>
      <c r="O8699" t="s">
        <v>194</v>
      </c>
      <c r="P8699">
        <v>2050</v>
      </c>
      <c r="Q8699">
        <v>1</v>
      </c>
    </row>
    <row r="8700" spans="1:17" x14ac:dyDescent="0.25">
      <c r="A8700" t="s">
        <v>542</v>
      </c>
      <c r="B8700" t="s">
        <v>543</v>
      </c>
      <c r="C8700" t="s">
        <v>534</v>
      </c>
      <c r="D8700" t="s">
        <v>472</v>
      </c>
      <c r="E8700" t="s">
        <v>332</v>
      </c>
      <c r="F8700" t="s">
        <v>260</v>
      </c>
      <c r="G8700" t="s">
        <v>188</v>
      </c>
      <c r="H8700" t="s">
        <v>441</v>
      </c>
      <c r="I8700" t="s">
        <v>441</v>
      </c>
      <c r="M8700" t="s">
        <v>538</v>
      </c>
      <c r="O8700" t="s">
        <v>264</v>
      </c>
      <c r="P8700">
        <v>2050</v>
      </c>
      <c r="Q8700">
        <v>0</v>
      </c>
    </row>
    <row r="8701" spans="1:17" x14ac:dyDescent="0.25">
      <c r="A8701" t="s">
        <v>542</v>
      </c>
      <c r="B8701" t="s">
        <v>543</v>
      </c>
      <c r="C8701" t="s">
        <v>534</v>
      </c>
      <c r="D8701" t="s">
        <v>472</v>
      </c>
      <c r="E8701" t="s">
        <v>332</v>
      </c>
      <c r="F8701" t="s">
        <v>260</v>
      </c>
      <c r="G8701" t="s">
        <v>188</v>
      </c>
      <c r="H8701" t="s">
        <v>441</v>
      </c>
      <c r="I8701" t="s">
        <v>441</v>
      </c>
      <c r="M8701" t="s">
        <v>538</v>
      </c>
      <c r="O8701" t="s">
        <v>265</v>
      </c>
      <c r="P8701">
        <v>2050</v>
      </c>
      <c r="Q8701">
        <v>1</v>
      </c>
    </row>
    <row r="8702" spans="1:17" x14ac:dyDescent="0.25">
      <c r="A8702" t="s">
        <v>542</v>
      </c>
      <c r="B8702" t="s">
        <v>543</v>
      </c>
      <c r="C8702" t="s">
        <v>534</v>
      </c>
      <c r="D8702" t="s">
        <v>472</v>
      </c>
      <c r="E8702" t="s">
        <v>332</v>
      </c>
      <c r="F8702" t="s">
        <v>260</v>
      </c>
      <c r="G8702" t="s">
        <v>188</v>
      </c>
      <c r="H8702" t="s">
        <v>499</v>
      </c>
      <c r="I8702" t="s">
        <v>500</v>
      </c>
      <c r="K8702" t="s">
        <v>501</v>
      </c>
      <c r="L8702" t="s">
        <v>237</v>
      </c>
      <c r="M8702" t="s">
        <v>379</v>
      </c>
      <c r="O8702" t="s">
        <v>194</v>
      </c>
      <c r="P8702">
        <v>2015</v>
      </c>
      <c r="Q8702">
        <v>1.4999999999999999E-2</v>
      </c>
    </row>
    <row r="8703" spans="1:17" x14ac:dyDescent="0.25">
      <c r="A8703" t="s">
        <v>542</v>
      </c>
      <c r="B8703" t="s">
        <v>543</v>
      </c>
      <c r="C8703" t="s">
        <v>534</v>
      </c>
      <c r="D8703" t="s">
        <v>472</v>
      </c>
      <c r="E8703" t="s">
        <v>332</v>
      </c>
      <c r="F8703" t="s">
        <v>260</v>
      </c>
      <c r="G8703" t="s">
        <v>188</v>
      </c>
      <c r="H8703" t="s">
        <v>499</v>
      </c>
      <c r="I8703" t="s">
        <v>500</v>
      </c>
      <c r="K8703" t="s">
        <v>501</v>
      </c>
      <c r="L8703" t="s">
        <v>237</v>
      </c>
      <c r="M8703" t="s">
        <v>379</v>
      </c>
      <c r="O8703" t="s">
        <v>194</v>
      </c>
      <c r="P8703">
        <v>2020</v>
      </c>
      <c r="Q8703">
        <v>1.4628731000000001E-2</v>
      </c>
    </row>
    <row r="8704" spans="1:17" x14ac:dyDescent="0.25">
      <c r="A8704" t="s">
        <v>542</v>
      </c>
      <c r="B8704" t="s">
        <v>543</v>
      </c>
      <c r="C8704" t="s">
        <v>534</v>
      </c>
      <c r="D8704" t="s">
        <v>472</v>
      </c>
      <c r="E8704" t="s">
        <v>332</v>
      </c>
      <c r="F8704" t="s">
        <v>260</v>
      </c>
      <c r="G8704" t="s">
        <v>188</v>
      </c>
      <c r="H8704" t="s">
        <v>499</v>
      </c>
      <c r="I8704" t="s">
        <v>500</v>
      </c>
      <c r="K8704" t="s">
        <v>501</v>
      </c>
      <c r="L8704" t="s">
        <v>237</v>
      </c>
      <c r="M8704" t="s">
        <v>379</v>
      </c>
      <c r="O8704" t="s">
        <v>264</v>
      </c>
      <c r="P8704">
        <v>2020</v>
      </c>
      <c r="Q8704">
        <v>1.2749999999999999E-2</v>
      </c>
    </row>
    <row r="8705" spans="1:17" x14ac:dyDescent="0.25">
      <c r="A8705" t="s">
        <v>542</v>
      </c>
      <c r="B8705" t="s">
        <v>543</v>
      </c>
      <c r="C8705" t="s">
        <v>534</v>
      </c>
      <c r="D8705" t="s">
        <v>472</v>
      </c>
      <c r="E8705" t="s">
        <v>332</v>
      </c>
      <c r="F8705" t="s">
        <v>260</v>
      </c>
      <c r="G8705" t="s">
        <v>188</v>
      </c>
      <c r="H8705" t="s">
        <v>499</v>
      </c>
      <c r="I8705" t="s">
        <v>500</v>
      </c>
      <c r="K8705" t="s">
        <v>501</v>
      </c>
      <c r="L8705" t="s">
        <v>237</v>
      </c>
      <c r="M8705" t="s">
        <v>379</v>
      </c>
      <c r="O8705" t="s">
        <v>265</v>
      </c>
      <c r="P8705">
        <v>2020</v>
      </c>
      <c r="Q8705">
        <v>1.7250000000000001E-2</v>
      </c>
    </row>
    <row r="8706" spans="1:17" x14ac:dyDescent="0.25">
      <c r="A8706" t="s">
        <v>542</v>
      </c>
      <c r="B8706" t="s">
        <v>543</v>
      </c>
      <c r="C8706" t="s">
        <v>534</v>
      </c>
      <c r="D8706" t="s">
        <v>472</v>
      </c>
      <c r="E8706" t="s">
        <v>332</v>
      </c>
      <c r="F8706" t="s">
        <v>260</v>
      </c>
      <c r="G8706" t="s">
        <v>188</v>
      </c>
      <c r="H8706" t="s">
        <v>499</v>
      </c>
      <c r="I8706" t="s">
        <v>500</v>
      </c>
      <c r="K8706" t="s">
        <v>501</v>
      </c>
      <c r="L8706" t="s">
        <v>237</v>
      </c>
      <c r="M8706" t="s">
        <v>379</v>
      </c>
      <c r="O8706" t="s">
        <v>194</v>
      </c>
      <c r="P8706">
        <v>2030</v>
      </c>
      <c r="Q8706">
        <v>1.3913534999999999E-2</v>
      </c>
    </row>
    <row r="8707" spans="1:17" x14ac:dyDescent="0.25">
      <c r="A8707" t="s">
        <v>542</v>
      </c>
      <c r="B8707" t="s">
        <v>543</v>
      </c>
      <c r="C8707" t="s">
        <v>534</v>
      </c>
      <c r="D8707" t="s">
        <v>472</v>
      </c>
      <c r="E8707" t="s">
        <v>332</v>
      </c>
      <c r="F8707" t="s">
        <v>260</v>
      </c>
      <c r="G8707" t="s">
        <v>188</v>
      </c>
      <c r="H8707" t="s">
        <v>499</v>
      </c>
      <c r="I8707" t="s">
        <v>500</v>
      </c>
      <c r="K8707" t="s">
        <v>501</v>
      </c>
      <c r="L8707" t="s">
        <v>237</v>
      </c>
      <c r="M8707" t="s">
        <v>379</v>
      </c>
      <c r="O8707" t="s">
        <v>194</v>
      </c>
      <c r="P8707">
        <v>2050</v>
      </c>
      <c r="Q8707">
        <v>1.2586329E-2</v>
      </c>
    </row>
    <row r="8708" spans="1:17" x14ac:dyDescent="0.25">
      <c r="A8708" t="s">
        <v>542</v>
      </c>
      <c r="B8708" t="s">
        <v>543</v>
      </c>
      <c r="C8708" t="s">
        <v>534</v>
      </c>
      <c r="D8708" t="s">
        <v>472</v>
      </c>
      <c r="E8708" t="s">
        <v>332</v>
      </c>
      <c r="F8708" t="s">
        <v>260</v>
      </c>
      <c r="G8708" t="s">
        <v>188</v>
      </c>
      <c r="H8708" t="s">
        <v>499</v>
      </c>
      <c r="I8708" t="s">
        <v>500</v>
      </c>
      <c r="K8708" t="s">
        <v>501</v>
      </c>
      <c r="L8708" t="s">
        <v>237</v>
      </c>
      <c r="M8708" t="s">
        <v>379</v>
      </c>
      <c r="O8708" t="s">
        <v>264</v>
      </c>
      <c r="P8708">
        <v>2050</v>
      </c>
      <c r="Q8708">
        <v>1.0435151E-2</v>
      </c>
    </row>
    <row r="8709" spans="1:17" x14ac:dyDescent="0.25">
      <c r="A8709" t="s">
        <v>542</v>
      </c>
      <c r="B8709" t="s">
        <v>543</v>
      </c>
      <c r="C8709" t="s">
        <v>534</v>
      </c>
      <c r="D8709" t="s">
        <v>472</v>
      </c>
      <c r="E8709" t="s">
        <v>332</v>
      </c>
      <c r="F8709" t="s">
        <v>260</v>
      </c>
      <c r="G8709" t="s">
        <v>188</v>
      </c>
      <c r="H8709" t="s">
        <v>499</v>
      </c>
      <c r="I8709" t="s">
        <v>500</v>
      </c>
      <c r="K8709" t="s">
        <v>501</v>
      </c>
      <c r="L8709" t="s">
        <v>237</v>
      </c>
      <c r="M8709" t="s">
        <v>379</v>
      </c>
      <c r="O8709" t="s">
        <v>265</v>
      </c>
      <c r="P8709">
        <v>2050</v>
      </c>
      <c r="Q8709">
        <v>1.7391917999999999E-2</v>
      </c>
    </row>
    <row r="8710" spans="1:17" x14ac:dyDescent="0.25">
      <c r="A8710" t="s">
        <v>542</v>
      </c>
      <c r="B8710" t="s">
        <v>543</v>
      </c>
      <c r="C8710" t="s">
        <v>534</v>
      </c>
      <c r="D8710" t="s">
        <v>472</v>
      </c>
      <c r="E8710" t="s">
        <v>332</v>
      </c>
      <c r="F8710" t="s">
        <v>260</v>
      </c>
      <c r="G8710" t="s">
        <v>188</v>
      </c>
      <c r="H8710" t="s">
        <v>448</v>
      </c>
      <c r="I8710" t="s">
        <v>240</v>
      </c>
      <c r="J8710" t="s">
        <v>235</v>
      </c>
      <c r="K8710" t="s">
        <v>430</v>
      </c>
      <c r="L8710" t="s">
        <v>237</v>
      </c>
      <c r="M8710" t="s">
        <v>379</v>
      </c>
      <c r="N8710" t="s">
        <v>206</v>
      </c>
      <c r="O8710" t="s">
        <v>194</v>
      </c>
      <c r="P8710">
        <v>2015</v>
      </c>
      <c r="Q8710">
        <v>0.51777777800000002</v>
      </c>
    </row>
    <row r="8711" spans="1:17" x14ac:dyDescent="0.25">
      <c r="A8711" t="s">
        <v>542</v>
      </c>
      <c r="B8711" t="s">
        <v>543</v>
      </c>
      <c r="C8711" t="s">
        <v>534</v>
      </c>
      <c r="D8711" t="s">
        <v>472</v>
      </c>
      <c r="E8711" t="s">
        <v>332</v>
      </c>
      <c r="F8711" t="s">
        <v>260</v>
      </c>
      <c r="G8711" t="s">
        <v>188</v>
      </c>
      <c r="H8711" t="s">
        <v>448</v>
      </c>
      <c r="I8711" t="s">
        <v>240</v>
      </c>
      <c r="J8711" t="s">
        <v>235</v>
      </c>
      <c r="K8711" t="s">
        <v>430</v>
      </c>
      <c r="L8711" t="s">
        <v>237</v>
      </c>
      <c r="M8711" t="s">
        <v>379</v>
      </c>
      <c r="N8711" t="s">
        <v>206</v>
      </c>
      <c r="O8711" t="s">
        <v>194</v>
      </c>
      <c r="P8711">
        <v>2020</v>
      </c>
      <c r="Q8711">
        <v>0.50496213199999995</v>
      </c>
    </row>
    <row r="8712" spans="1:17" x14ac:dyDescent="0.25">
      <c r="A8712" t="s">
        <v>542</v>
      </c>
      <c r="B8712" t="s">
        <v>543</v>
      </c>
      <c r="C8712" t="s">
        <v>534</v>
      </c>
      <c r="D8712" t="s">
        <v>472</v>
      </c>
      <c r="E8712" t="s">
        <v>332</v>
      </c>
      <c r="F8712" t="s">
        <v>260</v>
      </c>
      <c r="G8712" t="s">
        <v>188</v>
      </c>
      <c r="H8712" t="s">
        <v>448</v>
      </c>
      <c r="I8712" t="s">
        <v>240</v>
      </c>
      <c r="J8712" t="s">
        <v>235</v>
      </c>
      <c r="K8712" t="s">
        <v>430</v>
      </c>
      <c r="L8712" t="s">
        <v>237</v>
      </c>
      <c r="M8712" t="s">
        <v>379</v>
      </c>
      <c r="N8712" t="s">
        <v>206</v>
      </c>
      <c r="O8712" t="s">
        <v>264</v>
      </c>
      <c r="P8712">
        <v>2020</v>
      </c>
      <c r="Q8712">
        <v>0.440111111</v>
      </c>
    </row>
    <row r="8713" spans="1:17" x14ac:dyDescent="0.25">
      <c r="A8713" t="s">
        <v>542</v>
      </c>
      <c r="B8713" t="s">
        <v>543</v>
      </c>
      <c r="C8713" t="s">
        <v>534</v>
      </c>
      <c r="D8713" t="s">
        <v>472</v>
      </c>
      <c r="E8713" t="s">
        <v>332</v>
      </c>
      <c r="F8713" t="s">
        <v>260</v>
      </c>
      <c r="G8713" t="s">
        <v>188</v>
      </c>
      <c r="H8713" t="s">
        <v>448</v>
      </c>
      <c r="I8713" t="s">
        <v>240</v>
      </c>
      <c r="J8713" t="s">
        <v>235</v>
      </c>
      <c r="K8713" t="s">
        <v>430</v>
      </c>
      <c r="L8713" t="s">
        <v>237</v>
      </c>
      <c r="M8713" t="s">
        <v>379</v>
      </c>
      <c r="N8713" t="s">
        <v>206</v>
      </c>
      <c r="O8713" t="s">
        <v>265</v>
      </c>
      <c r="P8713">
        <v>2020</v>
      </c>
      <c r="Q8713">
        <v>0.59544444399999996</v>
      </c>
    </row>
    <row r="8714" spans="1:17" x14ac:dyDescent="0.25">
      <c r="A8714" t="s">
        <v>542</v>
      </c>
      <c r="B8714" t="s">
        <v>543</v>
      </c>
      <c r="C8714" t="s">
        <v>534</v>
      </c>
      <c r="D8714" t="s">
        <v>472</v>
      </c>
      <c r="E8714" t="s">
        <v>332</v>
      </c>
      <c r="F8714" t="s">
        <v>260</v>
      </c>
      <c r="G8714" t="s">
        <v>188</v>
      </c>
      <c r="H8714" t="s">
        <v>448</v>
      </c>
      <c r="I8714" t="s">
        <v>240</v>
      </c>
      <c r="J8714" t="s">
        <v>235</v>
      </c>
      <c r="K8714" t="s">
        <v>430</v>
      </c>
      <c r="L8714" t="s">
        <v>237</v>
      </c>
      <c r="M8714" t="s">
        <v>379</v>
      </c>
      <c r="N8714" t="s">
        <v>206</v>
      </c>
      <c r="O8714" t="s">
        <v>194</v>
      </c>
      <c r="P8714">
        <v>2030</v>
      </c>
      <c r="Q8714">
        <v>0.48027459900000002</v>
      </c>
    </row>
    <row r="8715" spans="1:17" x14ac:dyDescent="0.25">
      <c r="A8715" t="s">
        <v>542</v>
      </c>
      <c r="B8715" t="s">
        <v>543</v>
      </c>
      <c r="C8715" t="s">
        <v>534</v>
      </c>
      <c r="D8715" t="s">
        <v>472</v>
      </c>
      <c r="E8715" t="s">
        <v>332</v>
      </c>
      <c r="F8715" t="s">
        <v>260</v>
      </c>
      <c r="G8715" t="s">
        <v>188</v>
      </c>
      <c r="H8715" t="s">
        <v>448</v>
      </c>
      <c r="I8715" t="s">
        <v>240</v>
      </c>
      <c r="J8715" t="s">
        <v>235</v>
      </c>
      <c r="K8715" t="s">
        <v>430</v>
      </c>
      <c r="L8715" t="s">
        <v>237</v>
      </c>
      <c r="M8715" t="s">
        <v>379</v>
      </c>
      <c r="N8715" t="s">
        <v>206</v>
      </c>
      <c r="O8715" t="s">
        <v>194</v>
      </c>
      <c r="P8715">
        <v>2050</v>
      </c>
      <c r="Q8715">
        <v>0.46376299700000001</v>
      </c>
    </row>
    <row r="8716" spans="1:17" x14ac:dyDescent="0.25">
      <c r="A8716" t="s">
        <v>542</v>
      </c>
      <c r="B8716" t="s">
        <v>543</v>
      </c>
      <c r="C8716" t="s">
        <v>534</v>
      </c>
      <c r="D8716" t="s">
        <v>472</v>
      </c>
      <c r="E8716" t="s">
        <v>332</v>
      </c>
      <c r="F8716" t="s">
        <v>260</v>
      </c>
      <c r="G8716" t="s">
        <v>188</v>
      </c>
      <c r="H8716" t="s">
        <v>448</v>
      </c>
      <c r="I8716" t="s">
        <v>240</v>
      </c>
      <c r="J8716" t="s">
        <v>235</v>
      </c>
      <c r="K8716" t="s">
        <v>430</v>
      </c>
      <c r="L8716" t="s">
        <v>237</v>
      </c>
      <c r="M8716" t="s">
        <v>379</v>
      </c>
      <c r="N8716" t="s">
        <v>206</v>
      </c>
      <c r="O8716" t="s">
        <v>264</v>
      </c>
      <c r="P8716">
        <v>2050</v>
      </c>
      <c r="Q8716">
        <v>0.36020595</v>
      </c>
    </row>
    <row r="8717" spans="1:17" x14ac:dyDescent="0.25">
      <c r="A8717" t="s">
        <v>542</v>
      </c>
      <c r="B8717" t="s">
        <v>543</v>
      </c>
      <c r="C8717" t="s">
        <v>534</v>
      </c>
      <c r="D8717" t="s">
        <v>472</v>
      </c>
      <c r="E8717" t="s">
        <v>332</v>
      </c>
      <c r="F8717" t="s">
        <v>260</v>
      </c>
      <c r="G8717" t="s">
        <v>188</v>
      </c>
      <c r="H8717" t="s">
        <v>448</v>
      </c>
      <c r="I8717" t="s">
        <v>240</v>
      </c>
      <c r="J8717" t="s">
        <v>235</v>
      </c>
      <c r="K8717" t="s">
        <v>430</v>
      </c>
      <c r="L8717" t="s">
        <v>237</v>
      </c>
      <c r="M8717" t="s">
        <v>379</v>
      </c>
      <c r="N8717" t="s">
        <v>206</v>
      </c>
      <c r="O8717" t="s">
        <v>265</v>
      </c>
      <c r="P8717">
        <v>2050</v>
      </c>
      <c r="Q8717">
        <v>0.62964481000000005</v>
      </c>
    </row>
    <row r="8718" spans="1:17" x14ac:dyDescent="0.25">
      <c r="A8718" t="s">
        <v>542</v>
      </c>
      <c r="B8718" t="s">
        <v>543</v>
      </c>
      <c r="C8718" t="s">
        <v>534</v>
      </c>
      <c r="D8718" t="s">
        <v>472</v>
      </c>
      <c r="E8718" t="s">
        <v>332</v>
      </c>
      <c r="F8718" t="s">
        <v>260</v>
      </c>
      <c r="G8718" t="s">
        <v>188</v>
      </c>
      <c r="H8718" t="s">
        <v>451</v>
      </c>
      <c r="I8718" t="s">
        <v>452</v>
      </c>
      <c r="K8718" t="s">
        <v>453</v>
      </c>
      <c r="M8718" t="s">
        <v>251</v>
      </c>
      <c r="O8718" t="s">
        <v>194</v>
      </c>
      <c r="P8718">
        <v>2015</v>
      </c>
      <c r="Q8718">
        <v>0.246201364688099</v>
      </c>
    </row>
    <row r="8719" spans="1:17" x14ac:dyDescent="0.25">
      <c r="A8719" t="s">
        <v>542</v>
      </c>
      <c r="B8719" t="s">
        <v>543</v>
      </c>
      <c r="C8719" t="s">
        <v>534</v>
      </c>
      <c r="D8719" t="s">
        <v>472</v>
      </c>
      <c r="E8719" t="s">
        <v>332</v>
      </c>
      <c r="F8719" t="s">
        <v>260</v>
      </c>
      <c r="G8719" t="s">
        <v>188</v>
      </c>
      <c r="H8719" t="s">
        <v>451</v>
      </c>
      <c r="I8719" t="s">
        <v>452</v>
      </c>
      <c r="K8719" t="s">
        <v>453</v>
      </c>
      <c r="M8719" t="s">
        <v>251</v>
      </c>
      <c r="O8719" t="s">
        <v>194</v>
      </c>
      <c r="P8719">
        <v>2020</v>
      </c>
      <c r="Q8719">
        <v>0.246201364688099</v>
      </c>
    </row>
    <row r="8720" spans="1:17" x14ac:dyDescent="0.25">
      <c r="A8720" t="s">
        <v>542</v>
      </c>
      <c r="B8720" t="s">
        <v>543</v>
      </c>
      <c r="C8720" t="s">
        <v>534</v>
      </c>
      <c r="D8720" t="s">
        <v>472</v>
      </c>
      <c r="E8720" t="s">
        <v>332</v>
      </c>
      <c r="F8720" t="s">
        <v>260</v>
      </c>
      <c r="G8720" t="s">
        <v>188</v>
      </c>
      <c r="H8720" t="s">
        <v>451</v>
      </c>
      <c r="I8720" t="s">
        <v>452</v>
      </c>
      <c r="K8720" t="s">
        <v>453</v>
      </c>
      <c r="M8720" t="s">
        <v>251</v>
      </c>
      <c r="O8720" t="s">
        <v>264</v>
      </c>
      <c r="P8720">
        <v>2020</v>
      </c>
      <c r="Q8720">
        <v>0</v>
      </c>
    </row>
    <row r="8721" spans="1:17" x14ac:dyDescent="0.25">
      <c r="A8721" t="s">
        <v>542</v>
      </c>
      <c r="B8721" t="s">
        <v>543</v>
      </c>
      <c r="C8721" t="s">
        <v>534</v>
      </c>
      <c r="D8721" t="s">
        <v>472</v>
      </c>
      <c r="E8721" t="s">
        <v>332</v>
      </c>
      <c r="F8721" t="s">
        <v>260</v>
      </c>
      <c r="G8721" t="s">
        <v>188</v>
      </c>
      <c r="H8721" t="s">
        <v>451</v>
      </c>
      <c r="I8721" t="s">
        <v>452</v>
      </c>
      <c r="K8721" t="s">
        <v>453</v>
      </c>
      <c r="M8721" t="s">
        <v>251</v>
      </c>
      <c r="O8721" t="s">
        <v>265</v>
      </c>
      <c r="P8721">
        <v>2020</v>
      </c>
      <c r="Q8721">
        <v>0.24842240584349901</v>
      </c>
    </row>
    <row r="8722" spans="1:17" x14ac:dyDescent="0.25">
      <c r="A8722" t="s">
        <v>542</v>
      </c>
      <c r="B8722" t="s">
        <v>543</v>
      </c>
      <c r="C8722" t="s">
        <v>534</v>
      </c>
      <c r="D8722" t="s">
        <v>472</v>
      </c>
      <c r="E8722" t="s">
        <v>332</v>
      </c>
      <c r="F8722" t="s">
        <v>260</v>
      </c>
      <c r="G8722" t="s">
        <v>188</v>
      </c>
      <c r="H8722" t="s">
        <v>451</v>
      </c>
      <c r="I8722" t="s">
        <v>452</v>
      </c>
      <c r="K8722" t="s">
        <v>453</v>
      </c>
      <c r="M8722" t="s">
        <v>251</v>
      </c>
      <c r="O8722" t="s">
        <v>194</v>
      </c>
      <c r="P8722">
        <v>2030</v>
      </c>
      <c r="Q8722">
        <v>0.246201364688099</v>
      </c>
    </row>
    <row r="8723" spans="1:17" x14ac:dyDescent="0.25">
      <c r="A8723" t="s">
        <v>542</v>
      </c>
      <c r="B8723" t="s">
        <v>543</v>
      </c>
      <c r="C8723" t="s">
        <v>534</v>
      </c>
      <c r="D8723" t="s">
        <v>472</v>
      </c>
      <c r="E8723" t="s">
        <v>332</v>
      </c>
      <c r="F8723" t="s">
        <v>260</v>
      </c>
      <c r="G8723" t="s">
        <v>188</v>
      </c>
      <c r="H8723" t="s">
        <v>451</v>
      </c>
      <c r="I8723" t="s">
        <v>452</v>
      </c>
      <c r="K8723" t="s">
        <v>453</v>
      </c>
      <c r="M8723" t="s">
        <v>251</v>
      </c>
      <c r="O8723" t="s">
        <v>194</v>
      </c>
      <c r="P8723">
        <v>2050</v>
      </c>
      <c r="Q8723">
        <v>0.246201364688099</v>
      </c>
    </row>
    <row r="8724" spans="1:17" x14ac:dyDescent="0.25">
      <c r="A8724" t="s">
        <v>542</v>
      </c>
      <c r="B8724" t="s">
        <v>543</v>
      </c>
      <c r="C8724" t="s">
        <v>534</v>
      </c>
      <c r="D8724" t="s">
        <v>472</v>
      </c>
      <c r="E8724" t="s">
        <v>332</v>
      </c>
      <c r="F8724" t="s">
        <v>260</v>
      </c>
      <c r="G8724" t="s">
        <v>188</v>
      </c>
      <c r="H8724" t="s">
        <v>451</v>
      </c>
      <c r="I8724" t="s">
        <v>452</v>
      </c>
      <c r="K8724" t="s">
        <v>453</v>
      </c>
      <c r="M8724" t="s">
        <v>251</v>
      </c>
      <c r="O8724" t="s">
        <v>264</v>
      </c>
      <c r="P8724">
        <v>2050</v>
      </c>
      <c r="Q8724">
        <v>0</v>
      </c>
    </row>
    <row r="8725" spans="1:17" x14ac:dyDescent="0.25">
      <c r="A8725" t="s">
        <v>542</v>
      </c>
      <c r="B8725" t="s">
        <v>543</v>
      </c>
      <c r="C8725" t="s">
        <v>534</v>
      </c>
      <c r="D8725" t="s">
        <v>472</v>
      </c>
      <c r="E8725" t="s">
        <v>332</v>
      </c>
      <c r="F8725" t="s">
        <v>260</v>
      </c>
      <c r="G8725" t="s">
        <v>188</v>
      </c>
      <c r="H8725" t="s">
        <v>451</v>
      </c>
      <c r="I8725" t="s">
        <v>452</v>
      </c>
      <c r="K8725" t="s">
        <v>453</v>
      </c>
      <c r="M8725" t="s">
        <v>251</v>
      </c>
      <c r="O8725" t="s">
        <v>265</v>
      </c>
      <c r="P8725">
        <v>2050</v>
      </c>
      <c r="Q8725">
        <v>0.24842240584349901</v>
      </c>
    </row>
    <row r="8726" spans="1:17" x14ac:dyDescent="0.25">
      <c r="A8726" t="s">
        <v>542</v>
      </c>
      <c r="B8726" t="s">
        <v>543</v>
      </c>
      <c r="C8726" t="s">
        <v>534</v>
      </c>
      <c r="D8726" t="s">
        <v>472</v>
      </c>
      <c r="E8726" t="s">
        <v>332</v>
      </c>
      <c r="F8726" t="s">
        <v>260</v>
      </c>
      <c r="G8726" t="s">
        <v>188</v>
      </c>
      <c r="H8726" t="s">
        <v>339</v>
      </c>
      <c r="I8726" t="s">
        <v>4</v>
      </c>
      <c r="J8726" t="s">
        <v>235</v>
      </c>
      <c r="K8726" t="s">
        <v>328</v>
      </c>
      <c r="L8726" t="s">
        <v>237</v>
      </c>
      <c r="M8726" t="s">
        <v>380</v>
      </c>
      <c r="O8726" t="s">
        <v>194</v>
      </c>
      <c r="P8726">
        <v>2015</v>
      </c>
      <c r="Q8726">
        <v>2.95</v>
      </c>
    </row>
    <row r="8727" spans="1:17" x14ac:dyDescent="0.25">
      <c r="A8727" t="s">
        <v>542</v>
      </c>
      <c r="B8727" t="s">
        <v>543</v>
      </c>
      <c r="C8727" t="s">
        <v>534</v>
      </c>
      <c r="D8727" t="s">
        <v>472</v>
      </c>
      <c r="E8727" t="s">
        <v>332</v>
      </c>
      <c r="F8727" t="s">
        <v>260</v>
      </c>
      <c r="G8727" t="s">
        <v>188</v>
      </c>
      <c r="H8727" t="s">
        <v>339</v>
      </c>
      <c r="I8727" t="s">
        <v>4</v>
      </c>
      <c r="J8727" t="s">
        <v>235</v>
      </c>
      <c r="K8727" t="s">
        <v>328</v>
      </c>
      <c r="L8727" t="s">
        <v>237</v>
      </c>
      <c r="M8727" t="s">
        <v>380</v>
      </c>
      <c r="O8727" t="s">
        <v>194</v>
      </c>
      <c r="P8727">
        <v>2020</v>
      </c>
      <c r="Q8727">
        <v>3.1</v>
      </c>
    </row>
    <row r="8728" spans="1:17" x14ac:dyDescent="0.25">
      <c r="A8728" t="s">
        <v>542</v>
      </c>
      <c r="B8728" t="s">
        <v>543</v>
      </c>
      <c r="C8728" t="s">
        <v>534</v>
      </c>
      <c r="D8728" t="s">
        <v>472</v>
      </c>
      <c r="E8728" t="s">
        <v>332</v>
      </c>
      <c r="F8728" t="s">
        <v>260</v>
      </c>
      <c r="G8728" t="s">
        <v>188</v>
      </c>
      <c r="H8728" t="s">
        <v>339</v>
      </c>
      <c r="I8728" t="s">
        <v>4</v>
      </c>
      <c r="J8728" t="s">
        <v>235</v>
      </c>
      <c r="K8728" t="s">
        <v>328</v>
      </c>
      <c r="L8728" t="s">
        <v>237</v>
      </c>
      <c r="M8728" t="s">
        <v>380</v>
      </c>
      <c r="O8728" t="s">
        <v>264</v>
      </c>
      <c r="P8728">
        <v>2020</v>
      </c>
      <c r="Q8728">
        <v>2.68</v>
      </c>
    </row>
    <row r="8729" spans="1:17" x14ac:dyDescent="0.25">
      <c r="A8729" t="s">
        <v>542</v>
      </c>
      <c r="B8729" t="s">
        <v>543</v>
      </c>
      <c r="C8729" t="s">
        <v>534</v>
      </c>
      <c r="D8729" t="s">
        <v>472</v>
      </c>
      <c r="E8729" t="s">
        <v>332</v>
      </c>
      <c r="F8729" t="s">
        <v>260</v>
      </c>
      <c r="G8729" t="s">
        <v>188</v>
      </c>
      <c r="H8729" t="s">
        <v>339</v>
      </c>
      <c r="I8729" t="s">
        <v>4</v>
      </c>
      <c r="J8729" t="s">
        <v>235</v>
      </c>
      <c r="K8729" t="s">
        <v>328</v>
      </c>
      <c r="L8729" t="s">
        <v>237</v>
      </c>
      <c r="M8729" t="s">
        <v>380</v>
      </c>
      <c r="O8729" t="s">
        <v>265</v>
      </c>
      <c r="P8729">
        <v>2020</v>
      </c>
      <c r="Q8729">
        <v>3.3</v>
      </c>
    </row>
    <row r="8730" spans="1:17" x14ac:dyDescent="0.25">
      <c r="A8730" t="s">
        <v>542</v>
      </c>
      <c r="B8730" t="s">
        <v>543</v>
      </c>
      <c r="C8730" t="s">
        <v>534</v>
      </c>
      <c r="D8730" t="s">
        <v>472</v>
      </c>
      <c r="E8730" t="s">
        <v>332</v>
      </c>
      <c r="F8730" t="s">
        <v>260</v>
      </c>
      <c r="G8730" t="s">
        <v>188</v>
      </c>
      <c r="H8730" t="s">
        <v>339</v>
      </c>
      <c r="I8730" t="s">
        <v>4</v>
      </c>
      <c r="J8730" t="s">
        <v>235</v>
      </c>
      <c r="K8730" t="s">
        <v>328</v>
      </c>
      <c r="L8730" t="s">
        <v>237</v>
      </c>
      <c r="M8730" t="s">
        <v>380</v>
      </c>
      <c r="O8730" t="s">
        <v>194</v>
      </c>
      <c r="P8730">
        <v>2030</v>
      </c>
      <c r="Q8730">
        <v>3.91</v>
      </c>
    </row>
    <row r="8731" spans="1:17" x14ac:dyDescent="0.25">
      <c r="A8731" t="s">
        <v>542</v>
      </c>
      <c r="B8731" t="s">
        <v>543</v>
      </c>
      <c r="C8731" t="s">
        <v>534</v>
      </c>
      <c r="D8731" t="s">
        <v>472</v>
      </c>
      <c r="E8731" t="s">
        <v>332</v>
      </c>
      <c r="F8731" t="s">
        <v>260</v>
      </c>
      <c r="G8731" t="s">
        <v>188</v>
      </c>
      <c r="H8731" t="s">
        <v>339</v>
      </c>
      <c r="I8731" t="s">
        <v>4</v>
      </c>
      <c r="J8731" t="s">
        <v>235</v>
      </c>
      <c r="K8731" t="s">
        <v>328</v>
      </c>
      <c r="L8731" t="s">
        <v>237</v>
      </c>
      <c r="M8731" t="s">
        <v>380</v>
      </c>
      <c r="O8731" t="s">
        <v>194</v>
      </c>
      <c r="P8731">
        <v>2050</v>
      </c>
      <c r="Q8731">
        <v>4.32</v>
      </c>
    </row>
    <row r="8732" spans="1:17" x14ac:dyDescent="0.25">
      <c r="A8732" t="s">
        <v>542</v>
      </c>
      <c r="B8732" t="s">
        <v>543</v>
      </c>
      <c r="C8732" t="s">
        <v>534</v>
      </c>
      <c r="D8732" t="s">
        <v>472</v>
      </c>
      <c r="E8732" t="s">
        <v>332</v>
      </c>
      <c r="F8732" t="s">
        <v>260</v>
      </c>
      <c r="G8732" t="s">
        <v>188</v>
      </c>
      <c r="H8732" t="s">
        <v>339</v>
      </c>
      <c r="I8732" t="s">
        <v>4</v>
      </c>
      <c r="J8732" t="s">
        <v>235</v>
      </c>
      <c r="K8732" t="s">
        <v>328</v>
      </c>
      <c r="L8732" t="s">
        <v>237</v>
      </c>
      <c r="M8732" t="s">
        <v>380</v>
      </c>
      <c r="O8732" t="s">
        <v>264</v>
      </c>
      <c r="P8732">
        <v>2050</v>
      </c>
      <c r="Q8732">
        <v>3.77</v>
      </c>
    </row>
    <row r="8733" spans="1:17" x14ac:dyDescent="0.25">
      <c r="A8733" t="s">
        <v>542</v>
      </c>
      <c r="B8733" t="s">
        <v>543</v>
      </c>
      <c r="C8733" t="s">
        <v>534</v>
      </c>
      <c r="D8733" t="s">
        <v>472</v>
      </c>
      <c r="E8733" t="s">
        <v>332</v>
      </c>
      <c r="F8733" t="s">
        <v>260</v>
      </c>
      <c r="G8733" t="s">
        <v>188</v>
      </c>
      <c r="H8733" t="s">
        <v>339</v>
      </c>
      <c r="I8733" t="s">
        <v>4</v>
      </c>
      <c r="J8733" t="s">
        <v>235</v>
      </c>
      <c r="K8733" t="s">
        <v>328</v>
      </c>
      <c r="L8733" t="s">
        <v>237</v>
      </c>
      <c r="M8733" t="s">
        <v>380</v>
      </c>
      <c r="O8733" t="s">
        <v>265</v>
      </c>
      <c r="P8733">
        <v>2050</v>
      </c>
      <c r="Q8733">
        <v>4.6500000000000004</v>
      </c>
    </row>
    <row r="8734" spans="1:17" x14ac:dyDescent="0.25">
      <c r="A8734" t="s">
        <v>545</v>
      </c>
      <c r="B8734" t="s">
        <v>546</v>
      </c>
      <c r="C8734" t="s">
        <v>534</v>
      </c>
      <c r="D8734" t="s">
        <v>472</v>
      </c>
      <c r="E8734" t="s">
        <v>311</v>
      </c>
      <c r="F8734" t="s">
        <v>348</v>
      </c>
      <c r="G8734" t="s">
        <v>195</v>
      </c>
      <c r="H8734" t="s">
        <v>417</v>
      </c>
      <c r="I8734" t="s">
        <v>418</v>
      </c>
      <c r="J8734" t="s">
        <v>419</v>
      </c>
      <c r="K8734" t="s">
        <v>191</v>
      </c>
      <c r="M8734" t="s">
        <v>535</v>
      </c>
      <c r="O8734" t="s">
        <v>194</v>
      </c>
      <c r="P8734">
        <v>2015</v>
      </c>
      <c r="Q8734">
        <v>2.055388939E-2</v>
      </c>
    </row>
    <row r="8735" spans="1:17" x14ac:dyDescent="0.25">
      <c r="A8735" t="s">
        <v>545</v>
      </c>
      <c r="B8735" t="s">
        <v>546</v>
      </c>
      <c r="C8735" t="s">
        <v>534</v>
      </c>
      <c r="D8735" t="s">
        <v>472</v>
      </c>
      <c r="E8735" t="s">
        <v>311</v>
      </c>
      <c r="F8735" t="s">
        <v>348</v>
      </c>
      <c r="G8735" t="s">
        <v>195</v>
      </c>
      <c r="H8735" t="s">
        <v>417</v>
      </c>
      <c r="I8735" t="s">
        <v>418</v>
      </c>
      <c r="J8735" t="s">
        <v>419</v>
      </c>
      <c r="K8735" t="s">
        <v>191</v>
      </c>
      <c r="M8735" t="s">
        <v>535</v>
      </c>
      <c r="O8735" t="s">
        <v>194</v>
      </c>
      <c r="P8735">
        <v>2020</v>
      </c>
      <c r="Q8735">
        <v>2.055388939E-2</v>
      </c>
    </row>
    <row r="8736" spans="1:17" x14ac:dyDescent="0.25">
      <c r="A8736" t="s">
        <v>545</v>
      </c>
      <c r="B8736" t="s">
        <v>546</v>
      </c>
      <c r="C8736" t="s">
        <v>534</v>
      </c>
      <c r="D8736" t="s">
        <v>472</v>
      </c>
      <c r="E8736" t="s">
        <v>311</v>
      </c>
      <c r="F8736" t="s">
        <v>348</v>
      </c>
      <c r="G8736" t="s">
        <v>195</v>
      </c>
      <c r="H8736" t="s">
        <v>417</v>
      </c>
      <c r="I8736" t="s">
        <v>418</v>
      </c>
      <c r="J8736" t="s">
        <v>419</v>
      </c>
      <c r="K8736" t="s">
        <v>191</v>
      </c>
      <c r="M8736" t="s">
        <v>535</v>
      </c>
      <c r="O8736" t="s">
        <v>264</v>
      </c>
      <c r="P8736">
        <v>2020</v>
      </c>
      <c r="Q8736">
        <v>1.7045065799999998E-2</v>
      </c>
    </row>
    <row r="8737" spans="1:17" x14ac:dyDescent="0.25">
      <c r="A8737" t="s">
        <v>545</v>
      </c>
      <c r="B8737" t="s">
        <v>546</v>
      </c>
      <c r="C8737" t="s">
        <v>534</v>
      </c>
      <c r="D8737" t="s">
        <v>472</v>
      </c>
      <c r="E8737" t="s">
        <v>311</v>
      </c>
      <c r="F8737" t="s">
        <v>348</v>
      </c>
      <c r="G8737" t="s">
        <v>195</v>
      </c>
      <c r="H8737" t="s">
        <v>417</v>
      </c>
      <c r="I8737" t="s">
        <v>418</v>
      </c>
      <c r="J8737" t="s">
        <v>419</v>
      </c>
      <c r="K8737" t="s">
        <v>191</v>
      </c>
      <c r="M8737" t="s">
        <v>535</v>
      </c>
      <c r="O8737" t="s">
        <v>265</v>
      </c>
      <c r="P8737">
        <v>2020</v>
      </c>
      <c r="Q8737">
        <v>2.2952166390000001E-2</v>
      </c>
    </row>
    <row r="8738" spans="1:17" x14ac:dyDescent="0.25">
      <c r="A8738" t="s">
        <v>545</v>
      </c>
      <c r="B8738" t="s">
        <v>546</v>
      </c>
      <c r="C8738" t="s">
        <v>534</v>
      </c>
      <c r="D8738" t="s">
        <v>472</v>
      </c>
      <c r="E8738" t="s">
        <v>311</v>
      </c>
      <c r="F8738" t="s">
        <v>348</v>
      </c>
      <c r="G8738" t="s">
        <v>195</v>
      </c>
      <c r="H8738" t="s">
        <v>417</v>
      </c>
      <c r="I8738" t="s">
        <v>418</v>
      </c>
      <c r="J8738" t="s">
        <v>419</v>
      </c>
      <c r="K8738" t="s">
        <v>191</v>
      </c>
      <c r="M8738" t="s">
        <v>535</v>
      </c>
      <c r="O8738" t="s">
        <v>194</v>
      </c>
      <c r="P8738">
        <v>2030</v>
      </c>
      <c r="Q8738">
        <v>2.055388939E-2</v>
      </c>
    </row>
    <row r="8739" spans="1:17" x14ac:dyDescent="0.25">
      <c r="A8739" t="s">
        <v>545</v>
      </c>
      <c r="B8739" t="s">
        <v>546</v>
      </c>
      <c r="C8739" t="s">
        <v>534</v>
      </c>
      <c r="D8739" t="s">
        <v>472</v>
      </c>
      <c r="E8739" t="s">
        <v>311</v>
      </c>
      <c r="F8739" t="s">
        <v>348</v>
      </c>
      <c r="G8739" t="s">
        <v>195</v>
      </c>
      <c r="H8739" t="s">
        <v>417</v>
      </c>
      <c r="I8739" t="s">
        <v>418</v>
      </c>
      <c r="J8739" t="s">
        <v>419</v>
      </c>
      <c r="K8739" t="s">
        <v>191</v>
      </c>
      <c r="M8739" t="s">
        <v>535</v>
      </c>
      <c r="O8739" t="s">
        <v>194</v>
      </c>
      <c r="P8739">
        <v>2050</v>
      </c>
      <c r="Q8739">
        <v>2.055388939E-2</v>
      </c>
    </row>
    <row r="8740" spans="1:17" x14ac:dyDescent="0.25">
      <c r="A8740" t="s">
        <v>545</v>
      </c>
      <c r="B8740" t="s">
        <v>546</v>
      </c>
      <c r="C8740" t="s">
        <v>534</v>
      </c>
      <c r="D8740" t="s">
        <v>472</v>
      </c>
      <c r="E8740" t="s">
        <v>311</v>
      </c>
      <c r="F8740" t="s">
        <v>348</v>
      </c>
      <c r="G8740" t="s">
        <v>195</v>
      </c>
      <c r="H8740" t="s">
        <v>417</v>
      </c>
      <c r="I8740" t="s">
        <v>418</v>
      </c>
      <c r="J8740" t="s">
        <v>419</v>
      </c>
      <c r="K8740" t="s">
        <v>191</v>
      </c>
      <c r="M8740" t="s">
        <v>535</v>
      </c>
      <c r="O8740" t="s">
        <v>264</v>
      </c>
      <c r="P8740">
        <v>2050</v>
      </c>
      <c r="Q8740">
        <v>1.383640922E-2</v>
      </c>
    </row>
    <row r="8741" spans="1:17" x14ac:dyDescent="0.25">
      <c r="A8741" t="s">
        <v>545</v>
      </c>
      <c r="B8741" t="s">
        <v>546</v>
      </c>
      <c r="C8741" t="s">
        <v>534</v>
      </c>
      <c r="D8741" t="s">
        <v>472</v>
      </c>
      <c r="E8741" t="s">
        <v>311</v>
      </c>
      <c r="F8741" t="s">
        <v>348</v>
      </c>
      <c r="G8741" t="s">
        <v>195</v>
      </c>
      <c r="H8741" t="s">
        <v>417</v>
      </c>
      <c r="I8741" t="s">
        <v>418</v>
      </c>
      <c r="J8741" t="s">
        <v>419</v>
      </c>
      <c r="K8741" t="s">
        <v>191</v>
      </c>
      <c r="M8741" t="s">
        <v>535</v>
      </c>
      <c r="O8741" t="s">
        <v>265</v>
      </c>
      <c r="P8741">
        <v>2050</v>
      </c>
      <c r="Q8741">
        <v>2.2914710049999999E-2</v>
      </c>
    </row>
    <row r="8742" spans="1:17" x14ac:dyDescent="0.25">
      <c r="A8742" t="s">
        <v>545</v>
      </c>
      <c r="B8742" t="s">
        <v>546</v>
      </c>
      <c r="C8742" t="s">
        <v>534</v>
      </c>
      <c r="D8742" t="s">
        <v>472</v>
      </c>
      <c r="E8742" t="s">
        <v>311</v>
      </c>
      <c r="F8742" t="s">
        <v>348</v>
      </c>
      <c r="G8742" t="s">
        <v>195</v>
      </c>
      <c r="H8742" t="s">
        <v>200</v>
      </c>
      <c r="I8742" t="s">
        <v>201</v>
      </c>
      <c r="K8742" t="s">
        <v>202</v>
      </c>
      <c r="N8742" t="s">
        <v>206</v>
      </c>
      <c r="O8742" t="s">
        <v>194</v>
      </c>
      <c r="P8742">
        <v>2015</v>
      </c>
      <c r="Q8742">
        <v>1</v>
      </c>
    </row>
    <row r="8743" spans="1:17" x14ac:dyDescent="0.25">
      <c r="A8743" t="s">
        <v>545</v>
      </c>
      <c r="B8743" t="s">
        <v>546</v>
      </c>
      <c r="C8743" t="s">
        <v>534</v>
      </c>
      <c r="D8743" t="s">
        <v>472</v>
      </c>
      <c r="E8743" t="s">
        <v>311</v>
      </c>
      <c r="F8743" t="s">
        <v>348</v>
      </c>
      <c r="G8743" t="s">
        <v>195</v>
      </c>
      <c r="H8743" t="s">
        <v>200</v>
      </c>
      <c r="I8743" t="s">
        <v>201</v>
      </c>
      <c r="K8743" t="s">
        <v>202</v>
      </c>
      <c r="N8743" t="s">
        <v>206</v>
      </c>
      <c r="O8743" t="s">
        <v>194</v>
      </c>
      <c r="P8743">
        <v>2020</v>
      </c>
      <c r="Q8743">
        <v>1</v>
      </c>
    </row>
    <row r="8744" spans="1:17" x14ac:dyDescent="0.25">
      <c r="A8744" t="s">
        <v>545</v>
      </c>
      <c r="B8744" t="s">
        <v>546</v>
      </c>
      <c r="C8744" t="s">
        <v>534</v>
      </c>
      <c r="D8744" t="s">
        <v>472</v>
      </c>
      <c r="E8744" t="s">
        <v>311</v>
      </c>
      <c r="F8744" t="s">
        <v>348</v>
      </c>
      <c r="G8744" t="s">
        <v>195</v>
      </c>
      <c r="H8744" t="s">
        <v>200</v>
      </c>
      <c r="I8744" t="s">
        <v>201</v>
      </c>
      <c r="K8744" t="s">
        <v>202</v>
      </c>
      <c r="N8744" t="s">
        <v>206</v>
      </c>
      <c r="O8744" t="s">
        <v>264</v>
      </c>
      <c r="P8744">
        <v>2020</v>
      </c>
      <c r="Q8744">
        <v>0.5</v>
      </c>
    </row>
    <row r="8745" spans="1:17" x14ac:dyDescent="0.25">
      <c r="A8745" t="s">
        <v>545</v>
      </c>
      <c r="B8745" t="s">
        <v>546</v>
      </c>
      <c r="C8745" t="s">
        <v>534</v>
      </c>
      <c r="D8745" t="s">
        <v>472</v>
      </c>
      <c r="E8745" t="s">
        <v>311</v>
      </c>
      <c r="F8745" t="s">
        <v>348</v>
      </c>
      <c r="G8745" t="s">
        <v>195</v>
      </c>
      <c r="H8745" t="s">
        <v>200</v>
      </c>
      <c r="I8745" t="s">
        <v>201</v>
      </c>
      <c r="K8745" t="s">
        <v>202</v>
      </c>
      <c r="N8745" t="s">
        <v>206</v>
      </c>
      <c r="O8745" t="s">
        <v>265</v>
      </c>
      <c r="P8745">
        <v>2020</v>
      </c>
      <c r="Q8745">
        <v>1.5</v>
      </c>
    </row>
    <row r="8746" spans="1:17" x14ac:dyDescent="0.25">
      <c r="A8746" t="s">
        <v>545</v>
      </c>
      <c r="B8746" t="s">
        <v>546</v>
      </c>
      <c r="C8746" t="s">
        <v>534</v>
      </c>
      <c r="D8746" t="s">
        <v>472</v>
      </c>
      <c r="E8746" t="s">
        <v>311</v>
      </c>
      <c r="F8746" t="s">
        <v>348</v>
      </c>
      <c r="G8746" t="s">
        <v>195</v>
      </c>
      <c r="H8746" t="s">
        <v>200</v>
      </c>
      <c r="I8746" t="s">
        <v>201</v>
      </c>
      <c r="K8746" t="s">
        <v>202</v>
      </c>
      <c r="N8746" t="s">
        <v>206</v>
      </c>
      <c r="O8746" t="s">
        <v>194</v>
      </c>
      <c r="P8746">
        <v>2030</v>
      </c>
      <c r="Q8746">
        <v>1</v>
      </c>
    </row>
    <row r="8747" spans="1:17" x14ac:dyDescent="0.25">
      <c r="A8747" t="s">
        <v>545</v>
      </c>
      <c r="B8747" t="s">
        <v>546</v>
      </c>
      <c r="C8747" t="s">
        <v>534</v>
      </c>
      <c r="D8747" t="s">
        <v>472</v>
      </c>
      <c r="E8747" t="s">
        <v>311</v>
      </c>
      <c r="F8747" t="s">
        <v>348</v>
      </c>
      <c r="G8747" t="s">
        <v>195</v>
      </c>
      <c r="H8747" t="s">
        <v>200</v>
      </c>
      <c r="I8747" t="s">
        <v>201</v>
      </c>
      <c r="K8747" t="s">
        <v>202</v>
      </c>
      <c r="N8747" t="s">
        <v>206</v>
      </c>
      <c r="O8747" t="s">
        <v>194</v>
      </c>
      <c r="P8747">
        <v>2050</v>
      </c>
      <c r="Q8747">
        <v>1</v>
      </c>
    </row>
    <row r="8748" spans="1:17" x14ac:dyDescent="0.25">
      <c r="A8748" t="s">
        <v>545</v>
      </c>
      <c r="B8748" t="s">
        <v>546</v>
      </c>
      <c r="C8748" t="s">
        <v>534</v>
      </c>
      <c r="D8748" t="s">
        <v>472</v>
      </c>
      <c r="E8748" t="s">
        <v>311</v>
      </c>
      <c r="F8748" t="s">
        <v>348</v>
      </c>
      <c r="G8748" t="s">
        <v>195</v>
      </c>
      <c r="H8748" t="s">
        <v>200</v>
      </c>
      <c r="I8748" t="s">
        <v>201</v>
      </c>
      <c r="K8748" t="s">
        <v>202</v>
      </c>
      <c r="N8748" t="s">
        <v>206</v>
      </c>
      <c r="O8748" t="s">
        <v>264</v>
      </c>
      <c r="P8748">
        <v>2050</v>
      </c>
      <c r="Q8748">
        <v>0.5</v>
      </c>
    </row>
    <row r="8749" spans="1:17" x14ac:dyDescent="0.25">
      <c r="A8749" t="s">
        <v>545</v>
      </c>
      <c r="B8749" t="s">
        <v>546</v>
      </c>
      <c r="C8749" t="s">
        <v>534</v>
      </c>
      <c r="D8749" t="s">
        <v>472</v>
      </c>
      <c r="E8749" t="s">
        <v>311</v>
      </c>
      <c r="F8749" t="s">
        <v>348</v>
      </c>
      <c r="G8749" t="s">
        <v>195</v>
      </c>
      <c r="H8749" t="s">
        <v>200</v>
      </c>
      <c r="I8749" t="s">
        <v>201</v>
      </c>
      <c r="K8749" t="s">
        <v>202</v>
      </c>
      <c r="N8749" t="s">
        <v>206</v>
      </c>
      <c r="O8749" t="s">
        <v>265</v>
      </c>
      <c r="P8749">
        <v>2050</v>
      </c>
      <c r="Q8749">
        <v>1.5</v>
      </c>
    </row>
    <row r="8750" spans="1:17" x14ac:dyDescent="0.25">
      <c r="A8750" t="s">
        <v>545</v>
      </c>
      <c r="B8750" t="s">
        <v>546</v>
      </c>
      <c r="C8750" t="s">
        <v>534</v>
      </c>
      <c r="D8750" t="s">
        <v>472</v>
      </c>
      <c r="E8750" t="s">
        <v>311</v>
      </c>
      <c r="F8750" t="s">
        <v>348</v>
      </c>
      <c r="G8750" t="s">
        <v>195</v>
      </c>
      <c r="H8750" t="s">
        <v>352</v>
      </c>
      <c r="I8750" t="s">
        <v>135</v>
      </c>
      <c r="K8750" t="s">
        <v>191</v>
      </c>
      <c r="O8750" t="s">
        <v>194</v>
      </c>
      <c r="P8750">
        <v>2015</v>
      </c>
      <c r="Q8750">
        <v>0.03</v>
      </c>
    </row>
    <row r="8751" spans="1:17" x14ac:dyDescent="0.25">
      <c r="A8751" t="s">
        <v>545</v>
      </c>
      <c r="B8751" t="s">
        <v>546</v>
      </c>
      <c r="C8751" t="s">
        <v>534</v>
      </c>
      <c r="D8751" t="s">
        <v>472</v>
      </c>
      <c r="E8751" t="s">
        <v>311</v>
      </c>
      <c r="F8751" t="s">
        <v>348</v>
      </c>
      <c r="G8751" t="s">
        <v>195</v>
      </c>
      <c r="H8751" t="s">
        <v>352</v>
      </c>
      <c r="I8751" t="s">
        <v>135</v>
      </c>
      <c r="K8751" t="s">
        <v>191</v>
      </c>
      <c r="O8751" t="s">
        <v>194</v>
      </c>
      <c r="P8751">
        <v>2020</v>
      </c>
      <c r="Q8751">
        <v>0.03</v>
      </c>
    </row>
    <row r="8752" spans="1:17" x14ac:dyDescent="0.25">
      <c r="A8752" t="s">
        <v>545</v>
      </c>
      <c r="B8752" t="s">
        <v>546</v>
      </c>
      <c r="C8752" t="s">
        <v>534</v>
      </c>
      <c r="D8752" t="s">
        <v>472</v>
      </c>
      <c r="E8752" t="s">
        <v>311</v>
      </c>
      <c r="F8752" t="s">
        <v>348</v>
      </c>
      <c r="G8752" t="s">
        <v>195</v>
      </c>
      <c r="H8752" t="s">
        <v>352</v>
      </c>
      <c r="I8752" t="s">
        <v>135</v>
      </c>
      <c r="K8752" t="s">
        <v>191</v>
      </c>
      <c r="O8752" t="s">
        <v>264</v>
      </c>
      <c r="P8752">
        <v>2020</v>
      </c>
      <c r="Q8752">
        <v>0.03</v>
      </c>
    </row>
    <row r="8753" spans="1:17" x14ac:dyDescent="0.25">
      <c r="A8753" t="s">
        <v>545</v>
      </c>
      <c r="B8753" t="s">
        <v>546</v>
      </c>
      <c r="C8753" t="s">
        <v>534</v>
      </c>
      <c r="D8753" t="s">
        <v>472</v>
      </c>
      <c r="E8753" t="s">
        <v>311</v>
      </c>
      <c r="F8753" t="s">
        <v>348</v>
      </c>
      <c r="G8753" t="s">
        <v>195</v>
      </c>
      <c r="H8753" t="s">
        <v>352</v>
      </c>
      <c r="I8753" t="s">
        <v>135</v>
      </c>
      <c r="K8753" t="s">
        <v>191</v>
      </c>
      <c r="O8753" t="s">
        <v>265</v>
      </c>
      <c r="P8753">
        <v>2020</v>
      </c>
      <c r="Q8753">
        <v>0.03</v>
      </c>
    </row>
    <row r="8754" spans="1:17" x14ac:dyDescent="0.25">
      <c r="A8754" t="s">
        <v>545</v>
      </c>
      <c r="B8754" t="s">
        <v>546</v>
      </c>
      <c r="C8754" t="s">
        <v>534</v>
      </c>
      <c r="D8754" t="s">
        <v>472</v>
      </c>
      <c r="E8754" t="s">
        <v>311</v>
      </c>
      <c r="F8754" t="s">
        <v>348</v>
      </c>
      <c r="G8754" t="s">
        <v>195</v>
      </c>
      <c r="H8754" t="s">
        <v>352</v>
      </c>
      <c r="I8754" t="s">
        <v>135</v>
      </c>
      <c r="K8754" t="s">
        <v>191</v>
      </c>
      <c r="O8754" t="s">
        <v>194</v>
      </c>
      <c r="P8754">
        <v>2030</v>
      </c>
      <c r="Q8754">
        <v>0.03</v>
      </c>
    </row>
    <row r="8755" spans="1:17" x14ac:dyDescent="0.25">
      <c r="A8755" t="s">
        <v>545</v>
      </c>
      <c r="B8755" t="s">
        <v>546</v>
      </c>
      <c r="C8755" t="s">
        <v>534</v>
      </c>
      <c r="D8755" t="s">
        <v>472</v>
      </c>
      <c r="E8755" t="s">
        <v>311</v>
      </c>
      <c r="F8755" t="s">
        <v>348</v>
      </c>
      <c r="G8755" t="s">
        <v>195</v>
      </c>
      <c r="H8755" t="s">
        <v>352</v>
      </c>
      <c r="I8755" t="s">
        <v>135</v>
      </c>
      <c r="K8755" t="s">
        <v>191</v>
      </c>
      <c r="O8755" t="s">
        <v>194</v>
      </c>
      <c r="P8755">
        <v>2050</v>
      </c>
      <c r="Q8755">
        <v>0.03</v>
      </c>
    </row>
    <row r="8756" spans="1:17" x14ac:dyDescent="0.25">
      <c r="A8756" t="s">
        <v>545</v>
      </c>
      <c r="B8756" t="s">
        <v>546</v>
      </c>
      <c r="C8756" t="s">
        <v>534</v>
      </c>
      <c r="D8756" t="s">
        <v>472</v>
      </c>
      <c r="E8756" t="s">
        <v>311</v>
      </c>
      <c r="F8756" t="s">
        <v>348</v>
      </c>
      <c r="G8756" t="s">
        <v>195</v>
      </c>
      <c r="H8756" t="s">
        <v>352</v>
      </c>
      <c r="I8756" t="s">
        <v>135</v>
      </c>
      <c r="K8756" t="s">
        <v>191</v>
      </c>
      <c r="O8756" t="s">
        <v>264</v>
      </c>
      <c r="P8756">
        <v>2050</v>
      </c>
      <c r="Q8756">
        <v>0.03</v>
      </c>
    </row>
    <row r="8757" spans="1:17" x14ac:dyDescent="0.25">
      <c r="A8757" t="s">
        <v>545</v>
      </c>
      <c r="B8757" t="s">
        <v>546</v>
      </c>
      <c r="C8757" t="s">
        <v>534</v>
      </c>
      <c r="D8757" t="s">
        <v>472</v>
      </c>
      <c r="E8757" t="s">
        <v>311</v>
      </c>
      <c r="F8757" t="s">
        <v>348</v>
      </c>
      <c r="G8757" t="s">
        <v>195</v>
      </c>
      <c r="H8757" t="s">
        <v>352</v>
      </c>
      <c r="I8757" t="s">
        <v>135</v>
      </c>
      <c r="K8757" t="s">
        <v>191</v>
      </c>
      <c r="O8757" t="s">
        <v>265</v>
      </c>
      <c r="P8757">
        <v>2050</v>
      </c>
      <c r="Q8757">
        <v>0.03</v>
      </c>
    </row>
    <row r="8758" spans="1:17" x14ac:dyDescent="0.25">
      <c r="A8758" t="s">
        <v>545</v>
      </c>
      <c r="B8758" t="s">
        <v>546</v>
      </c>
      <c r="C8758" t="s">
        <v>534</v>
      </c>
      <c r="D8758" t="s">
        <v>472</v>
      </c>
      <c r="E8758" t="s">
        <v>311</v>
      </c>
      <c r="F8758" t="s">
        <v>348</v>
      </c>
      <c r="G8758" t="s">
        <v>195</v>
      </c>
      <c r="H8758" t="s">
        <v>473</v>
      </c>
      <c r="I8758" t="s">
        <v>213</v>
      </c>
      <c r="K8758" t="s">
        <v>474</v>
      </c>
      <c r="M8758" t="s">
        <v>199</v>
      </c>
      <c r="N8758" t="s">
        <v>206</v>
      </c>
      <c r="O8758" t="s">
        <v>194</v>
      </c>
      <c r="P8758">
        <v>2015</v>
      </c>
      <c r="Q8758">
        <v>6.0702677249999999</v>
      </c>
    </row>
    <row r="8759" spans="1:17" x14ac:dyDescent="0.25">
      <c r="A8759" t="s">
        <v>545</v>
      </c>
      <c r="B8759" t="s">
        <v>546</v>
      </c>
      <c r="C8759" t="s">
        <v>534</v>
      </c>
      <c r="D8759" t="s">
        <v>472</v>
      </c>
      <c r="E8759" t="s">
        <v>311</v>
      </c>
      <c r="F8759" t="s">
        <v>348</v>
      </c>
      <c r="G8759" t="s">
        <v>195</v>
      </c>
      <c r="H8759" t="s">
        <v>473</v>
      </c>
      <c r="I8759" t="s">
        <v>213</v>
      </c>
      <c r="K8759" t="s">
        <v>474</v>
      </c>
      <c r="M8759" t="s">
        <v>199</v>
      </c>
      <c r="N8759" t="s">
        <v>206</v>
      </c>
      <c r="O8759" t="s">
        <v>194</v>
      </c>
      <c r="P8759">
        <v>2020</v>
      </c>
      <c r="Q8759">
        <v>6.0702677249999999</v>
      </c>
    </row>
    <row r="8760" spans="1:17" x14ac:dyDescent="0.25">
      <c r="A8760" t="s">
        <v>545</v>
      </c>
      <c r="B8760" t="s">
        <v>546</v>
      </c>
      <c r="C8760" t="s">
        <v>534</v>
      </c>
      <c r="D8760" t="s">
        <v>472</v>
      </c>
      <c r="E8760" t="s">
        <v>311</v>
      </c>
      <c r="F8760" t="s">
        <v>348</v>
      </c>
      <c r="G8760" t="s">
        <v>195</v>
      </c>
      <c r="H8760" t="s">
        <v>473</v>
      </c>
      <c r="I8760" t="s">
        <v>213</v>
      </c>
      <c r="K8760" t="s">
        <v>474</v>
      </c>
      <c r="M8760" t="s">
        <v>199</v>
      </c>
      <c r="N8760" t="s">
        <v>206</v>
      </c>
      <c r="O8760" t="s">
        <v>264</v>
      </c>
      <c r="P8760">
        <v>2020</v>
      </c>
      <c r="Q8760">
        <v>5.4461086060000001</v>
      </c>
    </row>
    <row r="8761" spans="1:17" x14ac:dyDescent="0.25">
      <c r="A8761" t="s">
        <v>545</v>
      </c>
      <c r="B8761" t="s">
        <v>546</v>
      </c>
      <c r="C8761" t="s">
        <v>534</v>
      </c>
      <c r="D8761" t="s">
        <v>472</v>
      </c>
      <c r="E8761" t="s">
        <v>311</v>
      </c>
      <c r="F8761" t="s">
        <v>348</v>
      </c>
      <c r="G8761" t="s">
        <v>195</v>
      </c>
      <c r="H8761" t="s">
        <v>473</v>
      </c>
      <c r="I8761" t="s">
        <v>213</v>
      </c>
      <c r="K8761" t="s">
        <v>474</v>
      </c>
      <c r="M8761" t="s">
        <v>199</v>
      </c>
      <c r="N8761" t="s">
        <v>206</v>
      </c>
      <c r="O8761" t="s">
        <v>265</v>
      </c>
      <c r="P8761">
        <v>2020</v>
      </c>
      <c r="Q8761">
        <v>6.0926185359999998</v>
      </c>
    </row>
    <row r="8762" spans="1:17" x14ac:dyDescent="0.25">
      <c r="A8762" t="s">
        <v>545</v>
      </c>
      <c r="B8762" t="s">
        <v>546</v>
      </c>
      <c r="C8762" t="s">
        <v>534</v>
      </c>
      <c r="D8762" t="s">
        <v>472</v>
      </c>
      <c r="E8762" t="s">
        <v>311</v>
      </c>
      <c r="F8762" t="s">
        <v>348</v>
      </c>
      <c r="G8762" t="s">
        <v>195</v>
      </c>
      <c r="H8762" t="s">
        <v>473</v>
      </c>
      <c r="I8762" t="s">
        <v>213</v>
      </c>
      <c r="K8762" t="s">
        <v>474</v>
      </c>
      <c r="M8762" t="s">
        <v>199</v>
      </c>
      <c r="N8762" t="s">
        <v>206</v>
      </c>
      <c r="O8762" t="s">
        <v>194</v>
      </c>
      <c r="P8762">
        <v>2030</v>
      </c>
      <c r="Q8762">
        <v>6.0702677249999999</v>
      </c>
    </row>
    <row r="8763" spans="1:17" x14ac:dyDescent="0.25">
      <c r="A8763" t="s">
        <v>545</v>
      </c>
      <c r="B8763" t="s">
        <v>546</v>
      </c>
      <c r="C8763" t="s">
        <v>534</v>
      </c>
      <c r="D8763" t="s">
        <v>472</v>
      </c>
      <c r="E8763" t="s">
        <v>311</v>
      </c>
      <c r="F8763" t="s">
        <v>348</v>
      </c>
      <c r="G8763" t="s">
        <v>195</v>
      </c>
      <c r="H8763" t="s">
        <v>473</v>
      </c>
      <c r="I8763" t="s">
        <v>213</v>
      </c>
      <c r="K8763" t="s">
        <v>474</v>
      </c>
      <c r="M8763" t="s">
        <v>199</v>
      </c>
      <c r="N8763" t="s">
        <v>206</v>
      </c>
      <c r="O8763" t="s">
        <v>194</v>
      </c>
      <c r="P8763">
        <v>2050</v>
      </c>
      <c r="Q8763">
        <v>6.0702677249999999</v>
      </c>
    </row>
    <row r="8764" spans="1:17" x14ac:dyDescent="0.25">
      <c r="A8764" t="s">
        <v>545</v>
      </c>
      <c r="B8764" t="s">
        <v>546</v>
      </c>
      <c r="C8764" t="s">
        <v>534</v>
      </c>
      <c r="D8764" t="s">
        <v>472</v>
      </c>
      <c r="E8764" t="s">
        <v>311</v>
      </c>
      <c r="F8764" t="s">
        <v>348</v>
      </c>
      <c r="G8764" t="s">
        <v>195</v>
      </c>
      <c r="H8764" t="s">
        <v>473</v>
      </c>
      <c r="I8764" t="s">
        <v>213</v>
      </c>
      <c r="K8764" t="s">
        <v>474</v>
      </c>
      <c r="M8764" t="s">
        <v>199</v>
      </c>
      <c r="N8764" t="s">
        <v>206</v>
      </c>
      <c r="O8764" t="s">
        <v>264</v>
      </c>
      <c r="P8764">
        <v>2050</v>
      </c>
      <c r="Q8764">
        <v>5.3680546720000004</v>
      </c>
    </row>
    <row r="8765" spans="1:17" x14ac:dyDescent="0.25">
      <c r="A8765" t="s">
        <v>545</v>
      </c>
      <c r="B8765" t="s">
        <v>546</v>
      </c>
      <c r="C8765" t="s">
        <v>534</v>
      </c>
      <c r="D8765" t="s">
        <v>472</v>
      </c>
      <c r="E8765" t="s">
        <v>311</v>
      </c>
      <c r="F8765" t="s">
        <v>348</v>
      </c>
      <c r="G8765" t="s">
        <v>195</v>
      </c>
      <c r="H8765" t="s">
        <v>473</v>
      </c>
      <c r="I8765" t="s">
        <v>213</v>
      </c>
      <c r="K8765" t="s">
        <v>474</v>
      </c>
      <c r="M8765" t="s">
        <v>199</v>
      </c>
      <c r="N8765" t="s">
        <v>206</v>
      </c>
      <c r="O8765" t="s">
        <v>265</v>
      </c>
      <c r="P8765">
        <v>2050</v>
      </c>
      <c r="Q8765">
        <v>6.098618536</v>
      </c>
    </row>
    <row r="8766" spans="1:17" x14ac:dyDescent="0.25">
      <c r="A8766" t="s">
        <v>545</v>
      </c>
      <c r="B8766" t="s">
        <v>546</v>
      </c>
      <c r="C8766" t="s">
        <v>534</v>
      </c>
      <c r="D8766" t="s">
        <v>472</v>
      </c>
      <c r="E8766" t="s">
        <v>311</v>
      </c>
      <c r="F8766" t="s">
        <v>348</v>
      </c>
      <c r="G8766" t="s">
        <v>195</v>
      </c>
      <c r="H8766" t="s">
        <v>354</v>
      </c>
      <c r="I8766" t="s">
        <v>136</v>
      </c>
      <c r="K8766" t="s">
        <v>275</v>
      </c>
      <c r="O8766" t="s">
        <v>194</v>
      </c>
      <c r="P8766">
        <v>2015</v>
      </c>
      <c r="Q8766">
        <v>3</v>
      </c>
    </row>
    <row r="8767" spans="1:17" x14ac:dyDescent="0.25">
      <c r="A8767" t="s">
        <v>545</v>
      </c>
      <c r="B8767" t="s">
        <v>546</v>
      </c>
      <c r="C8767" t="s">
        <v>534</v>
      </c>
      <c r="D8767" t="s">
        <v>472</v>
      </c>
      <c r="E8767" t="s">
        <v>311</v>
      </c>
      <c r="F8767" t="s">
        <v>348</v>
      </c>
      <c r="G8767" t="s">
        <v>195</v>
      </c>
      <c r="H8767" t="s">
        <v>354</v>
      </c>
      <c r="I8767" t="s">
        <v>136</v>
      </c>
      <c r="K8767" t="s">
        <v>275</v>
      </c>
      <c r="O8767" t="s">
        <v>194</v>
      </c>
      <c r="P8767">
        <v>2020</v>
      </c>
      <c r="Q8767">
        <v>3</v>
      </c>
    </row>
    <row r="8768" spans="1:17" x14ac:dyDescent="0.25">
      <c r="A8768" t="s">
        <v>545</v>
      </c>
      <c r="B8768" t="s">
        <v>546</v>
      </c>
      <c r="C8768" t="s">
        <v>534</v>
      </c>
      <c r="D8768" t="s">
        <v>472</v>
      </c>
      <c r="E8768" t="s">
        <v>311</v>
      </c>
      <c r="F8768" t="s">
        <v>348</v>
      </c>
      <c r="G8768" t="s">
        <v>195</v>
      </c>
      <c r="H8768" t="s">
        <v>354</v>
      </c>
      <c r="I8768" t="s">
        <v>136</v>
      </c>
      <c r="K8768" t="s">
        <v>275</v>
      </c>
      <c r="O8768" t="s">
        <v>264</v>
      </c>
      <c r="P8768">
        <v>2020</v>
      </c>
      <c r="Q8768">
        <v>2.5499999999999998</v>
      </c>
    </row>
    <row r="8769" spans="1:17" x14ac:dyDescent="0.25">
      <c r="A8769" t="s">
        <v>545</v>
      </c>
      <c r="B8769" t="s">
        <v>546</v>
      </c>
      <c r="C8769" t="s">
        <v>534</v>
      </c>
      <c r="D8769" t="s">
        <v>472</v>
      </c>
      <c r="E8769" t="s">
        <v>311</v>
      </c>
      <c r="F8769" t="s">
        <v>348</v>
      </c>
      <c r="G8769" t="s">
        <v>195</v>
      </c>
      <c r="H8769" t="s">
        <v>354</v>
      </c>
      <c r="I8769" t="s">
        <v>136</v>
      </c>
      <c r="K8769" t="s">
        <v>275</v>
      </c>
      <c r="O8769" t="s">
        <v>265</v>
      </c>
      <c r="P8769">
        <v>2020</v>
      </c>
      <c r="Q8769">
        <v>3.45</v>
      </c>
    </row>
    <row r="8770" spans="1:17" x14ac:dyDescent="0.25">
      <c r="A8770" t="s">
        <v>545</v>
      </c>
      <c r="B8770" t="s">
        <v>546</v>
      </c>
      <c r="C8770" t="s">
        <v>534</v>
      </c>
      <c r="D8770" t="s">
        <v>472</v>
      </c>
      <c r="E8770" t="s">
        <v>311</v>
      </c>
      <c r="F8770" t="s">
        <v>348</v>
      </c>
      <c r="G8770" t="s">
        <v>195</v>
      </c>
      <c r="H8770" t="s">
        <v>354</v>
      </c>
      <c r="I8770" t="s">
        <v>136</v>
      </c>
      <c r="K8770" t="s">
        <v>275</v>
      </c>
      <c r="O8770" t="s">
        <v>194</v>
      </c>
      <c r="P8770">
        <v>2030</v>
      </c>
      <c r="Q8770">
        <v>3</v>
      </c>
    </row>
    <row r="8771" spans="1:17" x14ac:dyDescent="0.25">
      <c r="A8771" t="s">
        <v>545</v>
      </c>
      <c r="B8771" t="s">
        <v>546</v>
      </c>
      <c r="C8771" t="s">
        <v>534</v>
      </c>
      <c r="D8771" t="s">
        <v>472</v>
      </c>
      <c r="E8771" t="s">
        <v>311</v>
      </c>
      <c r="F8771" t="s">
        <v>348</v>
      </c>
      <c r="G8771" t="s">
        <v>195</v>
      </c>
      <c r="H8771" t="s">
        <v>354</v>
      </c>
      <c r="I8771" t="s">
        <v>136</v>
      </c>
      <c r="K8771" t="s">
        <v>275</v>
      </c>
      <c r="O8771" t="s">
        <v>194</v>
      </c>
      <c r="P8771">
        <v>2050</v>
      </c>
      <c r="Q8771">
        <v>3</v>
      </c>
    </row>
    <row r="8772" spans="1:17" x14ac:dyDescent="0.25">
      <c r="A8772" t="s">
        <v>545</v>
      </c>
      <c r="B8772" t="s">
        <v>546</v>
      </c>
      <c r="C8772" t="s">
        <v>534</v>
      </c>
      <c r="D8772" t="s">
        <v>472</v>
      </c>
      <c r="E8772" t="s">
        <v>311</v>
      </c>
      <c r="F8772" t="s">
        <v>348</v>
      </c>
      <c r="G8772" t="s">
        <v>195</v>
      </c>
      <c r="H8772" t="s">
        <v>354</v>
      </c>
      <c r="I8772" t="s">
        <v>136</v>
      </c>
      <c r="K8772" t="s">
        <v>275</v>
      </c>
      <c r="O8772" t="s">
        <v>264</v>
      </c>
      <c r="P8772">
        <v>2050</v>
      </c>
      <c r="Q8772">
        <v>2.25</v>
      </c>
    </row>
    <row r="8773" spans="1:17" x14ac:dyDescent="0.25">
      <c r="A8773" t="s">
        <v>545</v>
      </c>
      <c r="B8773" t="s">
        <v>546</v>
      </c>
      <c r="C8773" t="s">
        <v>534</v>
      </c>
      <c r="D8773" t="s">
        <v>472</v>
      </c>
      <c r="E8773" t="s">
        <v>311</v>
      </c>
      <c r="F8773" t="s">
        <v>348</v>
      </c>
      <c r="G8773" t="s">
        <v>195</v>
      </c>
      <c r="H8773" t="s">
        <v>354</v>
      </c>
      <c r="I8773" t="s">
        <v>136</v>
      </c>
      <c r="K8773" t="s">
        <v>275</v>
      </c>
      <c r="O8773" t="s">
        <v>265</v>
      </c>
      <c r="P8773">
        <v>2050</v>
      </c>
      <c r="Q8773">
        <v>3.75</v>
      </c>
    </row>
    <row r="8774" spans="1:17" x14ac:dyDescent="0.25">
      <c r="A8774" t="s">
        <v>545</v>
      </c>
      <c r="B8774" t="s">
        <v>546</v>
      </c>
      <c r="C8774" t="s">
        <v>534</v>
      </c>
      <c r="D8774" t="s">
        <v>472</v>
      </c>
      <c r="E8774" t="s">
        <v>311</v>
      </c>
      <c r="F8774" t="s">
        <v>348</v>
      </c>
      <c r="G8774" t="s">
        <v>195</v>
      </c>
      <c r="H8774" t="s">
        <v>475</v>
      </c>
      <c r="I8774" t="s">
        <v>277</v>
      </c>
      <c r="K8774" t="s">
        <v>476</v>
      </c>
      <c r="O8774" t="s">
        <v>194</v>
      </c>
      <c r="P8774">
        <v>2015</v>
      </c>
      <c r="Q8774">
        <v>0.164737379839033</v>
      </c>
    </row>
    <row r="8775" spans="1:17" x14ac:dyDescent="0.25">
      <c r="A8775" t="s">
        <v>545</v>
      </c>
      <c r="B8775" t="s">
        <v>546</v>
      </c>
      <c r="C8775" t="s">
        <v>534</v>
      </c>
      <c r="D8775" t="s">
        <v>472</v>
      </c>
      <c r="E8775" t="s">
        <v>311</v>
      </c>
      <c r="F8775" t="s">
        <v>348</v>
      </c>
      <c r="G8775" t="s">
        <v>195</v>
      </c>
      <c r="H8775" t="s">
        <v>475</v>
      </c>
      <c r="I8775" t="s">
        <v>277</v>
      </c>
      <c r="K8775" t="s">
        <v>476</v>
      </c>
      <c r="O8775" t="s">
        <v>194</v>
      </c>
      <c r="P8775">
        <v>2020</v>
      </c>
      <c r="Q8775">
        <v>0.164737379839033</v>
      </c>
    </row>
    <row r="8776" spans="1:17" x14ac:dyDescent="0.25">
      <c r="A8776" t="s">
        <v>545</v>
      </c>
      <c r="B8776" t="s">
        <v>546</v>
      </c>
      <c r="C8776" t="s">
        <v>534</v>
      </c>
      <c r="D8776" t="s">
        <v>472</v>
      </c>
      <c r="E8776" t="s">
        <v>311</v>
      </c>
      <c r="F8776" t="s">
        <v>348</v>
      </c>
      <c r="G8776" t="s">
        <v>195</v>
      </c>
      <c r="H8776" t="s">
        <v>475</v>
      </c>
      <c r="I8776" t="s">
        <v>277</v>
      </c>
      <c r="K8776" t="s">
        <v>476</v>
      </c>
      <c r="O8776" t="s">
        <v>264</v>
      </c>
      <c r="P8776">
        <v>2020</v>
      </c>
      <c r="Q8776">
        <v>0.140026772863178</v>
      </c>
    </row>
    <row r="8777" spans="1:17" x14ac:dyDescent="0.25">
      <c r="A8777" t="s">
        <v>545</v>
      </c>
      <c r="B8777" t="s">
        <v>546</v>
      </c>
      <c r="C8777" t="s">
        <v>534</v>
      </c>
      <c r="D8777" t="s">
        <v>472</v>
      </c>
      <c r="E8777" t="s">
        <v>311</v>
      </c>
      <c r="F8777" t="s">
        <v>348</v>
      </c>
      <c r="G8777" t="s">
        <v>195</v>
      </c>
      <c r="H8777" t="s">
        <v>475</v>
      </c>
      <c r="I8777" t="s">
        <v>277</v>
      </c>
      <c r="K8777" t="s">
        <v>476</v>
      </c>
      <c r="O8777" t="s">
        <v>265</v>
      </c>
      <c r="P8777">
        <v>2020</v>
      </c>
      <c r="Q8777">
        <v>0.189447986814888</v>
      </c>
    </row>
    <row r="8778" spans="1:17" x14ac:dyDescent="0.25">
      <c r="A8778" t="s">
        <v>545</v>
      </c>
      <c r="B8778" t="s">
        <v>546</v>
      </c>
      <c r="C8778" t="s">
        <v>534</v>
      </c>
      <c r="D8778" t="s">
        <v>472</v>
      </c>
      <c r="E8778" t="s">
        <v>311</v>
      </c>
      <c r="F8778" t="s">
        <v>348</v>
      </c>
      <c r="G8778" t="s">
        <v>195</v>
      </c>
      <c r="H8778" t="s">
        <v>475</v>
      </c>
      <c r="I8778" t="s">
        <v>277</v>
      </c>
      <c r="K8778" t="s">
        <v>476</v>
      </c>
      <c r="O8778" t="s">
        <v>194</v>
      </c>
      <c r="P8778">
        <v>2030</v>
      </c>
      <c r="Q8778">
        <v>0.164737379839033</v>
      </c>
    </row>
    <row r="8779" spans="1:17" x14ac:dyDescent="0.25">
      <c r="A8779" t="s">
        <v>545</v>
      </c>
      <c r="B8779" t="s">
        <v>546</v>
      </c>
      <c r="C8779" t="s">
        <v>534</v>
      </c>
      <c r="D8779" t="s">
        <v>472</v>
      </c>
      <c r="E8779" t="s">
        <v>311</v>
      </c>
      <c r="F8779" t="s">
        <v>348</v>
      </c>
      <c r="G8779" t="s">
        <v>195</v>
      </c>
      <c r="H8779" t="s">
        <v>475</v>
      </c>
      <c r="I8779" t="s">
        <v>277</v>
      </c>
      <c r="K8779" t="s">
        <v>476</v>
      </c>
      <c r="O8779" t="s">
        <v>194</v>
      </c>
      <c r="P8779">
        <v>2050</v>
      </c>
      <c r="Q8779">
        <v>0.164737379839033</v>
      </c>
    </row>
    <row r="8780" spans="1:17" x14ac:dyDescent="0.25">
      <c r="A8780" t="s">
        <v>545</v>
      </c>
      <c r="B8780" t="s">
        <v>546</v>
      </c>
      <c r="C8780" t="s">
        <v>534</v>
      </c>
      <c r="D8780" t="s">
        <v>472</v>
      </c>
      <c r="E8780" t="s">
        <v>311</v>
      </c>
      <c r="F8780" t="s">
        <v>348</v>
      </c>
      <c r="G8780" t="s">
        <v>195</v>
      </c>
      <c r="H8780" t="s">
        <v>475</v>
      </c>
      <c r="I8780" t="s">
        <v>277</v>
      </c>
      <c r="K8780" t="s">
        <v>476</v>
      </c>
      <c r="O8780" t="s">
        <v>264</v>
      </c>
      <c r="P8780">
        <v>2050</v>
      </c>
      <c r="Q8780">
        <v>0.12355303487927501</v>
      </c>
    </row>
    <row r="8781" spans="1:17" x14ac:dyDescent="0.25">
      <c r="A8781" t="s">
        <v>545</v>
      </c>
      <c r="B8781" t="s">
        <v>546</v>
      </c>
      <c r="C8781" t="s">
        <v>534</v>
      </c>
      <c r="D8781" t="s">
        <v>472</v>
      </c>
      <c r="E8781" t="s">
        <v>311</v>
      </c>
      <c r="F8781" t="s">
        <v>348</v>
      </c>
      <c r="G8781" t="s">
        <v>195</v>
      </c>
      <c r="H8781" t="s">
        <v>475</v>
      </c>
      <c r="I8781" t="s">
        <v>277</v>
      </c>
      <c r="K8781" t="s">
        <v>476</v>
      </c>
      <c r="O8781" t="s">
        <v>265</v>
      </c>
      <c r="P8781">
        <v>2050</v>
      </c>
      <c r="Q8781">
        <v>0.20592172479879101</v>
      </c>
    </row>
    <row r="8782" spans="1:17" x14ac:dyDescent="0.25">
      <c r="A8782" t="s">
        <v>545</v>
      </c>
      <c r="B8782" t="s">
        <v>546</v>
      </c>
      <c r="C8782" t="s">
        <v>534</v>
      </c>
      <c r="D8782" t="s">
        <v>472</v>
      </c>
      <c r="E8782" t="s">
        <v>311</v>
      </c>
      <c r="F8782" t="s">
        <v>348</v>
      </c>
      <c r="G8782" t="s">
        <v>195</v>
      </c>
      <c r="H8782" t="s">
        <v>215</v>
      </c>
      <c r="I8782" t="s">
        <v>216</v>
      </c>
      <c r="K8782" t="s">
        <v>202</v>
      </c>
      <c r="N8782" t="s">
        <v>206</v>
      </c>
      <c r="O8782" t="s">
        <v>194</v>
      </c>
      <c r="P8782">
        <v>2015</v>
      </c>
      <c r="Q8782">
        <v>25</v>
      </c>
    </row>
    <row r="8783" spans="1:17" x14ac:dyDescent="0.25">
      <c r="A8783" t="s">
        <v>545</v>
      </c>
      <c r="B8783" t="s">
        <v>546</v>
      </c>
      <c r="C8783" t="s">
        <v>534</v>
      </c>
      <c r="D8783" t="s">
        <v>472</v>
      </c>
      <c r="E8783" t="s">
        <v>311</v>
      </c>
      <c r="F8783" t="s">
        <v>348</v>
      </c>
      <c r="G8783" t="s">
        <v>195</v>
      </c>
      <c r="H8783" t="s">
        <v>215</v>
      </c>
      <c r="I8783" t="s">
        <v>216</v>
      </c>
      <c r="K8783" t="s">
        <v>202</v>
      </c>
      <c r="N8783" t="s">
        <v>206</v>
      </c>
      <c r="O8783" t="s">
        <v>194</v>
      </c>
      <c r="P8783">
        <v>2020</v>
      </c>
      <c r="Q8783">
        <v>25</v>
      </c>
    </row>
    <row r="8784" spans="1:17" x14ac:dyDescent="0.25">
      <c r="A8784" t="s">
        <v>545</v>
      </c>
      <c r="B8784" t="s">
        <v>546</v>
      </c>
      <c r="C8784" t="s">
        <v>534</v>
      </c>
      <c r="D8784" t="s">
        <v>472</v>
      </c>
      <c r="E8784" t="s">
        <v>311</v>
      </c>
      <c r="F8784" t="s">
        <v>348</v>
      </c>
      <c r="G8784" t="s">
        <v>195</v>
      </c>
      <c r="H8784" t="s">
        <v>215</v>
      </c>
      <c r="I8784" t="s">
        <v>216</v>
      </c>
      <c r="K8784" t="s">
        <v>202</v>
      </c>
      <c r="N8784" t="s">
        <v>206</v>
      </c>
      <c r="O8784" t="s">
        <v>264</v>
      </c>
      <c r="P8784">
        <v>2020</v>
      </c>
      <c r="Q8784">
        <v>20</v>
      </c>
    </row>
    <row r="8785" spans="1:17" x14ac:dyDescent="0.25">
      <c r="A8785" t="s">
        <v>545</v>
      </c>
      <c r="B8785" t="s">
        <v>546</v>
      </c>
      <c r="C8785" t="s">
        <v>534</v>
      </c>
      <c r="D8785" t="s">
        <v>472</v>
      </c>
      <c r="E8785" t="s">
        <v>311</v>
      </c>
      <c r="F8785" t="s">
        <v>348</v>
      </c>
      <c r="G8785" t="s">
        <v>195</v>
      </c>
      <c r="H8785" t="s">
        <v>215</v>
      </c>
      <c r="I8785" t="s">
        <v>216</v>
      </c>
      <c r="K8785" t="s">
        <v>202</v>
      </c>
      <c r="N8785" t="s">
        <v>206</v>
      </c>
      <c r="O8785" t="s">
        <v>265</v>
      </c>
      <c r="P8785">
        <v>2020</v>
      </c>
      <c r="Q8785">
        <v>35</v>
      </c>
    </row>
    <row r="8786" spans="1:17" x14ac:dyDescent="0.25">
      <c r="A8786" t="s">
        <v>545</v>
      </c>
      <c r="B8786" t="s">
        <v>546</v>
      </c>
      <c r="C8786" t="s">
        <v>534</v>
      </c>
      <c r="D8786" t="s">
        <v>472</v>
      </c>
      <c r="E8786" t="s">
        <v>311</v>
      </c>
      <c r="F8786" t="s">
        <v>348</v>
      </c>
      <c r="G8786" t="s">
        <v>195</v>
      </c>
      <c r="H8786" t="s">
        <v>215</v>
      </c>
      <c r="I8786" t="s">
        <v>216</v>
      </c>
      <c r="K8786" t="s">
        <v>202</v>
      </c>
      <c r="N8786" t="s">
        <v>206</v>
      </c>
      <c r="O8786" t="s">
        <v>194</v>
      </c>
      <c r="P8786">
        <v>2030</v>
      </c>
      <c r="Q8786">
        <v>25</v>
      </c>
    </row>
    <row r="8787" spans="1:17" x14ac:dyDescent="0.25">
      <c r="A8787" t="s">
        <v>545</v>
      </c>
      <c r="B8787" t="s">
        <v>546</v>
      </c>
      <c r="C8787" t="s">
        <v>534</v>
      </c>
      <c r="D8787" t="s">
        <v>472</v>
      </c>
      <c r="E8787" t="s">
        <v>311</v>
      </c>
      <c r="F8787" t="s">
        <v>348</v>
      </c>
      <c r="G8787" t="s">
        <v>195</v>
      </c>
      <c r="H8787" t="s">
        <v>215</v>
      </c>
      <c r="I8787" t="s">
        <v>216</v>
      </c>
      <c r="K8787" t="s">
        <v>202</v>
      </c>
      <c r="N8787" t="s">
        <v>206</v>
      </c>
      <c r="O8787" t="s">
        <v>194</v>
      </c>
      <c r="P8787">
        <v>2050</v>
      </c>
      <c r="Q8787">
        <v>25</v>
      </c>
    </row>
    <row r="8788" spans="1:17" x14ac:dyDescent="0.25">
      <c r="A8788" t="s">
        <v>545</v>
      </c>
      <c r="B8788" t="s">
        <v>546</v>
      </c>
      <c r="C8788" t="s">
        <v>534</v>
      </c>
      <c r="D8788" t="s">
        <v>472</v>
      </c>
      <c r="E8788" t="s">
        <v>311</v>
      </c>
      <c r="F8788" t="s">
        <v>348</v>
      </c>
      <c r="G8788" t="s">
        <v>195</v>
      </c>
      <c r="H8788" t="s">
        <v>215</v>
      </c>
      <c r="I8788" t="s">
        <v>216</v>
      </c>
      <c r="K8788" t="s">
        <v>202</v>
      </c>
      <c r="N8788" t="s">
        <v>206</v>
      </c>
      <c r="O8788" t="s">
        <v>264</v>
      </c>
      <c r="P8788">
        <v>2050</v>
      </c>
      <c r="Q8788">
        <v>20</v>
      </c>
    </row>
    <row r="8789" spans="1:17" x14ac:dyDescent="0.25">
      <c r="A8789" t="s">
        <v>545</v>
      </c>
      <c r="B8789" t="s">
        <v>546</v>
      </c>
      <c r="C8789" t="s">
        <v>534</v>
      </c>
      <c r="D8789" t="s">
        <v>472</v>
      </c>
      <c r="E8789" t="s">
        <v>311</v>
      </c>
      <c r="F8789" t="s">
        <v>348</v>
      </c>
      <c r="G8789" t="s">
        <v>195</v>
      </c>
      <c r="H8789" t="s">
        <v>215</v>
      </c>
      <c r="I8789" t="s">
        <v>216</v>
      </c>
      <c r="K8789" t="s">
        <v>202</v>
      </c>
      <c r="N8789" t="s">
        <v>206</v>
      </c>
      <c r="O8789" t="s">
        <v>265</v>
      </c>
      <c r="P8789">
        <v>2050</v>
      </c>
      <c r="Q8789">
        <v>35</v>
      </c>
    </row>
    <row r="8790" spans="1:17" x14ac:dyDescent="0.25">
      <c r="A8790" t="s">
        <v>545</v>
      </c>
      <c r="B8790" t="s">
        <v>546</v>
      </c>
      <c r="C8790" t="s">
        <v>534</v>
      </c>
      <c r="D8790" t="s">
        <v>472</v>
      </c>
      <c r="E8790" t="s">
        <v>311</v>
      </c>
      <c r="F8790" t="s">
        <v>348</v>
      </c>
      <c r="G8790" t="s">
        <v>195</v>
      </c>
      <c r="H8790" t="s">
        <v>442</v>
      </c>
      <c r="I8790" t="s">
        <v>443</v>
      </c>
      <c r="J8790" t="s">
        <v>351</v>
      </c>
      <c r="K8790" t="s">
        <v>191</v>
      </c>
      <c r="M8790" t="s">
        <v>536</v>
      </c>
      <c r="N8790" t="s">
        <v>206</v>
      </c>
      <c r="O8790" t="s">
        <v>194</v>
      </c>
      <c r="P8790">
        <v>2015</v>
      </c>
      <c r="Q8790">
        <v>1.0117112880000001</v>
      </c>
    </row>
    <row r="8791" spans="1:17" x14ac:dyDescent="0.25">
      <c r="A8791" t="s">
        <v>545</v>
      </c>
      <c r="B8791" t="s">
        <v>546</v>
      </c>
      <c r="C8791" t="s">
        <v>534</v>
      </c>
      <c r="D8791" t="s">
        <v>472</v>
      </c>
      <c r="E8791" t="s">
        <v>311</v>
      </c>
      <c r="F8791" t="s">
        <v>348</v>
      </c>
      <c r="G8791" t="s">
        <v>195</v>
      </c>
      <c r="H8791" t="s">
        <v>442</v>
      </c>
      <c r="I8791" t="s">
        <v>443</v>
      </c>
      <c r="J8791" t="s">
        <v>351</v>
      </c>
      <c r="K8791" t="s">
        <v>191</v>
      </c>
      <c r="M8791" t="s">
        <v>536</v>
      </c>
      <c r="N8791" t="s">
        <v>206</v>
      </c>
      <c r="O8791" t="s">
        <v>194</v>
      </c>
      <c r="P8791">
        <v>2020</v>
      </c>
      <c r="Q8791">
        <v>1.0117112880000001</v>
      </c>
    </row>
    <row r="8792" spans="1:17" x14ac:dyDescent="0.25">
      <c r="A8792" t="s">
        <v>545</v>
      </c>
      <c r="B8792" t="s">
        <v>546</v>
      </c>
      <c r="C8792" t="s">
        <v>534</v>
      </c>
      <c r="D8792" t="s">
        <v>472</v>
      </c>
      <c r="E8792" t="s">
        <v>311</v>
      </c>
      <c r="F8792" t="s">
        <v>348</v>
      </c>
      <c r="G8792" t="s">
        <v>195</v>
      </c>
      <c r="H8792" t="s">
        <v>442</v>
      </c>
      <c r="I8792" t="s">
        <v>443</v>
      </c>
      <c r="J8792" t="s">
        <v>351</v>
      </c>
      <c r="K8792" t="s">
        <v>191</v>
      </c>
      <c r="M8792" t="s">
        <v>536</v>
      </c>
      <c r="N8792" t="s">
        <v>206</v>
      </c>
      <c r="O8792" t="s">
        <v>264</v>
      </c>
      <c r="P8792">
        <v>2020</v>
      </c>
      <c r="Q8792">
        <v>0.9</v>
      </c>
    </row>
    <row r="8793" spans="1:17" x14ac:dyDescent="0.25">
      <c r="A8793" t="s">
        <v>545</v>
      </c>
      <c r="B8793" t="s">
        <v>546</v>
      </c>
      <c r="C8793" t="s">
        <v>534</v>
      </c>
      <c r="D8793" t="s">
        <v>472</v>
      </c>
      <c r="E8793" t="s">
        <v>311</v>
      </c>
      <c r="F8793" t="s">
        <v>348</v>
      </c>
      <c r="G8793" t="s">
        <v>195</v>
      </c>
      <c r="H8793" t="s">
        <v>442</v>
      </c>
      <c r="I8793" t="s">
        <v>443</v>
      </c>
      <c r="J8793" t="s">
        <v>351</v>
      </c>
      <c r="K8793" t="s">
        <v>191</v>
      </c>
      <c r="M8793" t="s">
        <v>536</v>
      </c>
      <c r="N8793" t="s">
        <v>206</v>
      </c>
      <c r="O8793" t="s">
        <v>265</v>
      </c>
      <c r="P8793">
        <v>2020</v>
      </c>
      <c r="Q8793">
        <v>1.02</v>
      </c>
    </row>
    <row r="8794" spans="1:17" x14ac:dyDescent="0.25">
      <c r="A8794" t="s">
        <v>545</v>
      </c>
      <c r="B8794" t="s">
        <v>546</v>
      </c>
      <c r="C8794" t="s">
        <v>534</v>
      </c>
      <c r="D8794" t="s">
        <v>472</v>
      </c>
      <c r="E8794" t="s">
        <v>311</v>
      </c>
      <c r="F8794" t="s">
        <v>348</v>
      </c>
      <c r="G8794" t="s">
        <v>195</v>
      </c>
      <c r="H8794" t="s">
        <v>442</v>
      </c>
      <c r="I8794" t="s">
        <v>443</v>
      </c>
      <c r="J8794" t="s">
        <v>351</v>
      </c>
      <c r="K8794" t="s">
        <v>191</v>
      </c>
      <c r="M8794" t="s">
        <v>536</v>
      </c>
      <c r="N8794" t="s">
        <v>206</v>
      </c>
      <c r="O8794" t="s">
        <v>194</v>
      </c>
      <c r="P8794">
        <v>2030</v>
      </c>
      <c r="Q8794">
        <v>1.0117112880000001</v>
      </c>
    </row>
    <row r="8795" spans="1:17" x14ac:dyDescent="0.25">
      <c r="A8795" t="s">
        <v>545</v>
      </c>
      <c r="B8795" t="s">
        <v>546</v>
      </c>
      <c r="C8795" t="s">
        <v>534</v>
      </c>
      <c r="D8795" t="s">
        <v>472</v>
      </c>
      <c r="E8795" t="s">
        <v>311</v>
      </c>
      <c r="F8795" t="s">
        <v>348</v>
      </c>
      <c r="G8795" t="s">
        <v>195</v>
      </c>
      <c r="H8795" t="s">
        <v>442</v>
      </c>
      <c r="I8795" t="s">
        <v>443</v>
      </c>
      <c r="J8795" t="s">
        <v>351</v>
      </c>
      <c r="K8795" t="s">
        <v>191</v>
      </c>
      <c r="M8795" t="s">
        <v>536</v>
      </c>
      <c r="N8795" t="s">
        <v>206</v>
      </c>
      <c r="O8795" t="s">
        <v>194</v>
      </c>
      <c r="P8795">
        <v>2050</v>
      </c>
      <c r="Q8795">
        <v>1.0117112880000001</v>
      </c>
    </row>
    <row r="8796" spans="1:17" x14ac:dyDescent="0.25">
      <c r="A8796" t="s">
        <v>545</v>
      </c>
      <c r="B8796" t="s">
        <v>546</v>
      </c>
      <c r="C8796" t="s">
        <v>534</v>
      </c>
      <c r="D8796" t="s">
        <v>472</v>
      </c>
      <c r="E8796" t="s">
        <v>311</v>
      </c>
      <c r="F8796" t="s">
        <v>348</v>
      </c>
      <c r="G8796" t="s">
        <v>195</v>
      </c>
      <c r="H8796" t="s">
        <v>442</v>
      </c>
      <c r="I8796" t="s">
        <v>443</v>
      </c>
      <c r="J8796" t="s">
        <v>351</v>
      </c>
      <c r="K8796" t="s">
        <v>191</v>
      </c>
      <c r="M8796" t="s">
        <v>536</v>
      </c>
      <c r="N8796" t="s">
        <v>206</v>
      </c>
      <c r="O8796" t="s">
        <v>264</v>
      </c>
      <c r="P8796">
        <v>2050</v>
      </c>
      <c r="Q8796">
        <v>0.89</v>
      </c>
    </row>
    <row r="8797" spans="1:17" x14ac:dyDescent="0.25">
      <c r="A8797" t="s">
        <v>545</v>
      </c>
      <c r="B8797" t="s">
        <v>546</v>
      </c>
      <c r="C8797" t="s">
        <v>534</v>
      </c>
      <c r="D8797" t="s">
        <v>472</v>
      </c>
      <c r="E8797" t="s">
        <v>311</v>
      </c>
      <c r="F8797" t="s">
        <v>348</v>
      </c>
      <c r="G8797" t="s">
        <v>195</v>
      </c>
      <c r="H8797" t="s">
        <v>442</v>
      </c>
      <c r="I8797" t="s">
        <v>443</v>
      </c>
      <c r="J8797" t="s">
        <v>351</v>
      </c>
      <c r="K8797" t="s">
        <v>191</v>
      </c>
      <c r="M8797" t="s">
        <v>536</v>
      </c>
      <c r="N8797" t="s">
        <v>206</v>
      </c>
      <c r="O8797" t="s">
        <v>265</v>
      </c>
      <c r="P8797">
        <v>2050</v>
      </c>
      <c r="Q8797">
        <v>1.02</v>
      </c>
    </row>
    <row r="8798" spans="1:17" x14ac:dyDescent="0.25">
      <c r="A8798" t="s">
        <v>545</v>
      </c>
      <c r="B8798" t="s">
        <v>546</v>
      </c>
      <c r="C8798" t="s">
        <v>534</v>
      </c>
      <c r="D8798" t="s">
        <v>472</v>
      </c>
      <c r="E8798" t="s">
        <v>311</v>
      </c>
      <c r="F8798" t="s">
        <v>348</v>
      </c>
      <c r="G8798" t="s">
        <v>195</v>
      </c>
      <c r="H8798" t="s">
        <v>444</v>
      </c>
      <c r="I8798" t="s">
        <v>443</v>
      </c>
      <c r="J8798" t="s">
        <v>209</v>
      </c>
      <c r="K8798" t="s">
        <v>191</v>
      </c>
      <c r="M8798" t="s">
        <v>536</v>
      </c>
      <c r="N8798" t="s">
        <v>206</v>
      </c>
      <c r="O8798" t="s">
        <v>194</v>
      </c>
      <c r="P8798">
        <v>2015</v>
      </c>
      <c r="Q8798">
        <v>1.0117112880000001</v>
      </c>
    </row>
    <row r="8799" spans="1:17" x14ac:dyDescent="0.25">
      <c r="A8799" t="s">
        <v>545</v>
      </c>
      <c r="B8799" t="s">
        <v>546</v>
      </c>
      <c r="C8799" t="s">
        <v>534</v>
      </c>
      <c r="D8799" t="s">
        <v>472</v>
      </c>
      <c r="E8799" t="s">
        <v>311</v>
      </c>
      <c r="F8799" t="s">
        <v>348</v>
      </c>
      <c r="G8799" t="s">
        <v>195</v>
      </c>
      <c r="H8799" t="s">
        <v>444</v>
      </c>
      <c r="I8799" t="s">
        <v>443</v>
      </c>
      <c r="J8799" t="s">
        <v>209</v>
      </c>
      <c r="K8799" t="s">
        <v>191</v>
      </c>
      <c r="M8799" t="s">
        <v>536</v>
      </c>
      <c r="N8799" t="s">
        <v>206</v>
      </c>
      <c r="O8799" t="s">
        <v>194</v>
      </c>
      <c r="P8799">
        <v>2020</v>
      </c>
      <c r="Q8799">
        <v>1.0117112880000001</v>
      </c>
    </row>
    <row r="8800" spans="1:17" x14ac:dyDescent="0.25">
      <c r="A8800" t="s">
        <v>545</v>
      </c>
      <c r="B8800" t="s">
        <v>546</v>
      </c>
      <c r="C8800" t="s">
        <v>534</v>
      </c>
      <c r="D8800" t="s">
        <v>472</v>
      </c>
      <c r="E8800" t="s">
        <v>311</v>
      </c>
      <c r="F8800" t="s">
        <v>348</v>
      </c>
      <c r="G8800" t="s">
        <v>195</v>
      </c>
      <c r="H8800" t="s">
        <v>444</v>
      </c>
      <c r="I8800" t="s">
        <v>443</v>
      </c>
      <c r="J8800" t="s">
        <v>209</v>
      </c>
      <c r="K8800" t="s">
        <v>191</v>
      </c>
      <c r="M8800" t="s">
        <v>536</v>
      </c>
      <c r="N8800" t="s">
        <v>206</v>
      </c>
      <c r="O8800" t="s">
        <v>264</v>
      </c>
      <c r="P8800">
        <v>2020</v>
      </c>
      <c r="Q8800">
        <v>0.9</v>
      </c>
    </row>
    <row r="8801" spans="1:17" x14ac:dyDescent="0.25">
      <c r="A8801" t="s">
        <v>545</v>
      </c>
      <c r="B8801" t="s">
        <v>546</v>
      </c>
      <c r="C8801" t="s">
        <v>534</v>
      </c>
      <c r="D8801" t="s">
        <v>472</v>
      </c>
      <c r="E8801" t="s">
        <v>311</v>
      </c>
      <c r="F8801" t="s">
        <v>348</v>
      </c>
      <c r="G8801" t="s">
        <v>195</v>
      </c>
      <c r="H8801" t="s">
        <v>444</v>
      </c>
      <c r="I8801" t="s">
        <v>443</v>
      </c>
      <c r="J8801" t="s">
        <v>209</v>
      </c>
      <c r="K8801" t="s">
        <v>191</v>
      </c>
      <c r="M8801" t="s">
        <v>536</v>
      </c>
      <c r="N8801" t="s">
        <v>206</v>
      </c>
      <c r="O8801" t="s">
        <v>265</v>
      </c>
      <c r="P8801">
        <v>2020</v>
      </c>
      <c r="Q8801">
        <v>1.02</v>
      </c>
    </row>
    <row r="8802" spans="1:17" x14ac:dyDescent="0.25">
      <c r="A8802" t="s">
        <v>545</v>
      </c>
      <c r="B8802" t="s">
        <v>546</v>
      </c>
      <c r="C8802" t="s">
        <v>534</v>
      </c>
      <c r="D8802" t="s">
        <v>472</v>
      </c>
      <c r="E8802" t="s">
        <v>311</v>
      </c>
      <c r="F8802" t="s">
        <v>348</v>
      </c>
      <c r="G8802" t="s">
        <v>195</v>
      </c>
      <c r="H8802" t="s">
        <v>444</v>
      </c>
      <c r="I8802" t="s">
        <v>443</v>
      </c>
      <c r="J8802" t="s">
        <v>209</v>
      </c>
      <c r="K8802" t="s">
        <v>191</v>
      </c>
      <c r="M8802" t="s">
        <v>536</v>
      </c>
      <c r="N8802" t="s">
        <v>206</v>
      </c>
      <c r="O8802" t="s">
        <v>194</v>
      </c>
      <c r="P8802">
        <v>2030</v>
      </c>
      <c r="Q8802">
        <v>1.0117112880000001</v>
      </c>
    </row>
    <row r="8803" spans="1:17" x14ac:dyDescent="0.25">
      <c r="A8803" t="s">
        <v>545</v>
      </c>
      <c r="B8803" t="s">
        <v>546</v>
      </c>
      <c r="C8803" t="s">
        <v>534</v>
      </c>
      <c r="D8803" t="s">
        <v>472</v>
      </c>
      <c r="E8803" t="s">
        <v>311</v>
      </c>
      <c r="F8803" t="s">
        <v>348</v>
      </c>
      <c r="G8803" t="s">
        <v>195</v>
      </c>
      <c r="H8803" t="s">
        <v>444</v>
      </c>
      <c r="I8803" t="s">
        <v>443</v>
      </c>
      <c r="J8803" t="s">
        <v>209</v>
      </c>
      <c r="K8803" t="s">
        <v>191</v>
      </c>
      <c r="M8803" t="s">
        <v>536</v>
      </c>
      <c r="N8803" t="s">
        <v>206</v>
      </c>
      <c r="O8803" t="s">
        <v>194</v>
      </c>
      <c r="P8803">
        <v>2050</v>
      </c>
      <c r="Q8803">
        <v>1.0117112880000001</v>
      </c>
    </row>
    <row r="8804" spans="1:17" x14ac:dyDescent="0.25">
      <c r="A8804" t="s">
        <v>545</v>
      </c>
      <c r="B8804" t="s">
        <v>546</v>
      </c>
      <c r="C8804" t="s">
        <v>534</v>
      </c>
      <c r="D8804" t="s">
        <v>472</v>
      </c>
      <c r="E8804" t="s">
        <v>311</v>
      </c>
      <c r="F8804" t="s">
        <v>348</v>
      </c>
      <c r="G8804" t="s">
        <v>195</v>
      </c>
      <c r="H8804" t="s">
        <v>444</v>
      </c>
      <c r="I8804" t="s">
        <v>443</v>
      </c>
      <c r="J8804" t="s">
        <v>209</v>
      </c>
      <c r="K8804" t="s">
        <v>191</v>
      </c>
      <c r="M8804" t="s">
        <v>536</v>
      </c>
      <c r="N8804" t="s">
        <v>206</v>
      </c>
      <c r="O8804" t="s">
        <v>264</v>
      </c>
      <c r="P8804">
        <v>2050</v>
      </c>
      <c r="Q8804">
        <v>0.89</v>
      </c>
    </row>
    <row r="8805" spans="1:17" x14ac:dyDescent="0.25">
      <c r="A8805" t="s">
        <v>545</v>
      </c>
      <c r="B8805" t="s">
        <v>546</v>
      </c>
      <c r="C8805" t="s">
        <v>534</v>
      </c>
      <c r="D8805" t="s">
        <v>472</v>
      </c>
      <c r="E8805" t="s">
        <v>311</v>
      </c>
      <c r="F8805" t="s">
        <v>348</v>
      </c>
      <c r="G8805" t="s">
        <v>195</v>
      </c>
      <c r="H8805" t="s">
        <v>444</v>
      </c>
      <c r="I8805" t="s">
        <v>443</v>
      </c>
      <c r="J8805" t="s">
        <v>209</v>
      </c>
      <c r="K8805" t="s">
        <v>191</v>
      </c>
      <c r="M8805" t="s">
        <v>536</v>
      </c>
      <c r="N8805" t="s">
        <v>206</v>
      </c>
      <c r="O8805" t="s">
        <v>265</v>
      </c>
      <c r="P8805">
        <v>2050</v>
      </c>
      <c r="Q8805">
        <v>1.02</v>
      </c>
    </row>
    <row r="8806" spans="1:17" x14ac:dyDescent="0.25">
      <c r="A8806" t="s">
        <v>545</v>
      </c>
      <c r="B8806" t="s">
        <v>546</v>
      </c>
      <c r="C8806" t="s">
        <v>534</v>
      </c>
      <c r="D8806" t="s">
        <v>472</v>
      </c>
      <c r="E8806" t="s">
        <v>311</v>
      </c>
      <c r="F8806" t="s">
        <v>348</v>
      </c>
      <c r="G8806" t="s">
        <v>218</v>
      </c>
      <c r="H8806" t="s">
        <v>219</v>
      </c>
      <c r="I8806" t="s">
        <v>220</v>
      </c>
      <c r="K8806" t="s">
        <v>221</v>
      </c>
      <c r="M8806" t="s">
        <v>316</v>
      </c>
      <c r="N8806" t="s">
        <v>206</v>
      </c>
      <c r="O8806" t="s">
        <v>194</v>
      </c>
      <c r="P8806">
        <v>2015</v>
      </c>
      <c r="Q8806">
        <v>0</v>
      </c>
    </row>
    <row r="8807" spans="1:17" x14ac:dyDescent="0.25">
      <c r="A8807" t="s">
        <v>545</v>
      </c>
      <c r="B8807" t="s">
        <v>546</v>
      </c>
      <c r="C8807" t="s">
        <v>534</v>
      </c>
      <c r="D8807" t="s">
        <v>472</v>
      </c>
      <c r="E8807" t="s">
        <v>311</v>
      </c>
      <c r="F8807" t="s">
        <v>348</v>
      </c>
      <c r="G8807" t="s">
        <v>218</v>
      </c>
      <c r="H8807" t="s">
        <v>219</v>
      </c>
      <c r="I8807" t="s">
        <v>220</v>
      </c>
      <c r="K8807" t="s">
        <v>221</v>
      </c>
      <c r="M8807" t="s">
        <v>316</v>
      </c>
      <c r="N8807" t="s">
        <v>206</v>
      </c>
      <c r="O8807" t="s">
        <v>194</v>
      </c>
      <c r="P8807">
        <v>2020</v>
      </c>
      <c r="Q8807">
        <v>0</v>
      </c>
    </row>
    <row r="8808" spans="1:17" x14ac:dyDescent="0.25">
      <c r="A8808" t="s">
        <v>545</v>
      </c>
      <c r="B8808" t="s">
        <v>546</v>
      </c>
      <c r="C8808" t="s">
        <v>534</v>
      </c>
      <c r="D8808" t="s">
        <v>472</v>
      </c>
      <c r="E8808" t="s">
        <v>311</v>
      </c>
      <c r="F8808" t="s">
        <v>348</v>
      </c>
      <c r="G8808" t="s">
        <v>218</v>
      </c>
      <c r="H8808" t="s">
        <v>219</v>
      </c>
      <c r="I8808" t="s">
        <v>220</v>
      </c>
      <c r="K8808" t="s">
        <v>221</v>
      </c>
      <c r="M8808" t="s">
        <v>316</v>
      </c>
      <c r="N8808" t="s">
        <v>206</v>
      </c>
      <c r="O8808" t="s">
        <v>264</v>
      </c>
      <c r="P8808">
        <v>2020</v>
      </c>
      <c r="Q8808">
        <v>0</v>
      </c>
    </row>
    <row r="8809" spans="1:17" x14ac:dyDescent="0.25">
      <c r="A8809" t="s">
        <v>545</v>
      </c>
      <c r="B8809" t="s">
        <v>546</v>
      </c>
      <c r="C8809" t="s">
        <v>534</v>
      </c>
      <c r="D8809" t="s">
        <v>472</v>
      </c>
      <c r="E8809" t="s">
        <v>311</v>
      </c>
      <c r="F8809" t="s">
        <v>348</v>
      </c>
      <c r="G8809" t="s">
        <v>218</v>
      </c>
      <c r="H8809" t="s">
        <v>219</v>
      </c>
      <c r="I8809" t="s">
        <v>220</v>
      </c>
      <c r="K8809" t="s">
        <v>221</v>
      </c>
      <c r="M8809" t="s">
        <v>316</v>
      </c>
      <c r="N8809" t="s">
        <v>206</v>
      </c>
      <c r="O8809" t="s">
        <v>265</v>
      </c>
      <c r="P8809">
        <v>2020</v>
      </c>
      <c r="Q8809">
        <v>0</v>
      </c>
    </row>
    <row r="8810" spans="1:17" x14ac:dyDescent="0.25">
      <c r="A8810" t="s">
        <v>545</v>
      </c>
      <c r="B8810" t="s">
        <v>546</v>
      </c>
      <c r="C8810" t="s">
        <v>534</v>
      </c>
      <c r="D8810" t="s">
        <v>472</v>
      </c>
      <c r="E8810" t="s">
        <v>311</v>
      </c>
      <c r="F8810" t="s">
        <v>348</v>
      </c>
      <c r="G8810" t="s">
        <v>218</v>
      </c>
      <c r="H8810" t="s">
        <v>219</v>
      </c>
      <c r="I8810" t="s">
        <v>220</v>
      </c>
      <c r="K8810" t="s">
        <v>221</v>
      </c>
      <c r="M8810" t="s">
        <v>316</v>
      </c>
      <c r="N8810" t="s">
        <v>206</v>
      </c>
      <c r="O8810" t="s">
        <v>194</v>
      </c>
      <c r="P8810">
        <v>2030</v>
      </c>
      <c r="Q8810">
        <v>0</v>
      </c>
    </row>
    <row r="8811" spans="1:17" x14ac:dyDescent="0.25">
      <c r="A8811" t="s">
        <v>545</v>
      </c>
      <c r="B8811" t="s">
        <v>546</v>
      </c>
      <c r="C8811" t="s">
        <v>534</v>
      </c>
      <c r="D8811" t="s">
        <v>472</v>
      </c>
      <c r="E8811" t="s">
        <v>311</v>
      </c>
      <c r="F8811" t="s">
        <v>348</v>
      </c>
      <c r="G8811" t="s">
        <v>218</v>
      </c>
      <c r="H8811" t="s">
        <v>219</v>
      </c>
      <c r="I8811" t="s">
        <v>220</v>
      </c>
      <c r="K8811" t="s">
        <v>221</v>
      </c>
      <c r="M8811" t="s">
        <v>316</v>
      </c>
      <c r="N8811" t="s">
        <v>206</v>
      </c>
      <c r="O8811" t="s">
        <v>194</v>
      </c>
      <c r="P8811">
        <v>2050</v>
      </c>
      <c r="Q8811">
        <v>0</v>
      </c>
    </row>
    <row r="8812" spans="1:17" x14ac:dyDescent="0.25">
      <c r="A8812" t="s">
        <v>545</v>
      </c>
      <c r="B8812" t="s">
        <v>546</v>
      </c>
      <c r="C8812" t="s">
        <v>534</v>
      </c>
      <c r="D8812" t="s">
        <v>472</v>
      </c>
      <c r="E8812" t="s">
        <v>311</v>
      </c>
      <c r="F8812" t="s">
        <v>348</v>
      </c>
      <c r="G8812" t="s">
        <v>218</v>
      </c>
      <c r="H8812" t="s">
        <v>219</v>
      </c>
      <c r="I8812" t="s">
        <v>220</v>
      </c>
      <c r="K8812" t="s">
        <v>221</v>
      </c>
      <c r="M8812" t="s">
        <v>316</v>
      </c>
      <c r="N8812" t="s">
        <v>206</v>
      </c>
      <c r="O8812" t="s">
        <v>264</v>
      </c>
      <c r="P8812">
        <v>2050</v>
      </c>
      <c r="Q8812">
        <v>0</v>
      </c>
    </row>
    <row r="8813" spans="1:17" x14ac:dyDescent="0.25">
      <c r="A8813" t="s">
        <v>545</v>
      </c>
      <c r="B8813" t="s">
        <v>546</v>
      </c>
      <c r="C8813" t="s">
        <v>534</v>
      </c>
      <c r="D8813" t="s">
        <v>472</v>
      </c>
      <c r="E8813" t="s">
        <v>311</v>
      </c>
      <c r="F8813" t="s">
        <v>348</v>
      </c>
      <c r="G8813" t="s">
        <v>218</v>
      </c>
      <c r="H8813" t="s">
        <v>219</v>
      </c>
      <c r="I8813" t="s">
        <v>220</v>
      </c>
      <c r="K8813" t="s">
        <v>221</v>
      </c>
      <c r="M8813" t="s">
        <v>316</v>
      </c>
      <c r="N8813" t="s">
        <v>206</v>
      </c>
      <c r="O8813" t="s">
        <v>265</v>
      </c>
      <c r="P8813">
        <v>2050</v>
      </c>
      <c r="Q8813">
        <v>0</v>
      </c>
    </row>
    <row r="8814" spans="1:17" x14ac:dyDescent="0.25">
      <c r="A8814" t="s">
        <v>545</v>
      </c>
      <c r="B8814" t="s">
        <v>546</v>
      </c>
      <c r="C8814" t="s">
        <v>534</v>
      </c>
      <c r="D8814" t="s">
        <v>472</v>
      </c>
      <c r="E8814" t="s">
        <v>311</v>
      </c>
      <c r="F8814" t="s">
        <v>348</v>
      </c>
      <c r="G8814" t="s">
        <v>218</v>
      </c>
      <c r="H8814" t="s">
        <v>223</v>
      </c>
      <c r="I8814" t="s">
        <v>224</v>
      </c>
      <c r="K8814" t="s">
        <v>221</v>
      </c>
      <c r="M8814" t="s">
        <v>316</v>
      </c>
      <c r="N8814" t="s">
        <v>206</v>
      </c>
      <c r="O8814" t="s">
        <v>194</v>
      </c>
      <c r="P8814">
        <v>2015</v>
      </c>
      <c r="Q8814">
        <v>1.2</v>
      </c>
    </row>
    <row r="8815" spans="1:17" x14ac:dyDescent="0.25">
      <c r="A8815" t="s">
        <v>545</v>
      </c>
      <c r="B8815" t="s">
        <v>546</v>
      </c>
      <c r="C8815" t="s">
        <v>534</v>
      </c>
      <c r="D8815" t="s">
        <v>472</v>
      </c>
      <c r="E8815" t="s">
        <v>311</v>
      </c>
      <c r="F8815" t="s">
        <v>348</v>
      </c>
      <c r="G8815" t="s">
        <v>218</v>
      </c>
      <c r="H8815" t="s">
        <v>223</v>
      </c>
      <c r="I8815" t="s">
        <v>224</v>
      </c>
      <c r="K8815" t="s">
        <v>221</v>
      </c>
      <c r="M8815" t="s">
        <v>316</v>
      </c>
      <c r="N8815" t="s">
        <v>206</v>
      </c>
      <c r="O8815" t="s">
        <v>194</v>
      </c>
      <c r="P8815">
        <v>2020</v>
      </c>
      <c r="Q8815">
        <v>1</v>
      </c>
    </row>
    <row r="8816" spans="1:17" x14ac:dyDescent="0.25">
      <c r="A8816" t="s">
        <v>545</v>
      </c>
      <c r="B8816" t="s">
        <v>546</v>
      </c>
      <c r="C8816" t="s">
        <v>534</v>
      </c>
      <c r="D8816" t="s">
        <v>472</v>
      </c>
      <c r="E8816" t="s">
        <v>311</v>
      </c>
      <c r="F8816" t="s">
        <v>348</v>
      </c>
      <c r="G8816" t="s">
        <v>218</v>
      </c>
      <c r="H8816" t="s">
        <v>223</v>
      </c>
      <c r="I8816" t="s">
        <v>224</v>
      </c>
      <c r="K8816" t="s">
        <v>221</v>
      </c>
      <c r="M8816" t="s">
        <v>316</v>
      </c>
      <c r="N8816" t="s">
        <v>206</v>
      </c>
      <c r="O8816" t="s">
        <v>264</v>
      </c>
      <c r="P8816">
        <v>2020</v>
      </c>
      <c r="Q8816">
        <v>1</v>
      </c>
    </row>
    <row r="8817" spans="1:17" x14ac:dyDescent="0.25">
      <c r="A8817" t="s">
        <v>545</v>
      </c>
      <c r="B8817" t="s">
        <v>546</v>
      </c>
      <c r="C8817" t="s">
        <v>534</v>
      </c>
      <c r="D8817" t="s">
        <v>472</v>
      </c>
      <c r="E8817" t="s">
        <v>311</v>
      </c>
      <c r="F8817" t="s">
        <v>348</v>
      </c>
      <c r="G8817" t="s">
        <v>218</v>
      </c>
      <c r="H8817" t="s">
        <v>223</v>
      </c>
      <c r="I8817" t="s">
        <v>224</v>
      </c>
      <c r="K8817" t="s">
        <v>221</v>
      </c>
      <c r="M8817" t="s">
        <v>316</v>
      </c>
      <c r="N8817" t="s">
        <v>206</v>
      </c>
      <c r="O8817" t="s">
        <v>265</v>
      </c>
      <c r="P8817">
        <v>2020</v>
      </c>
      <c r="Q8817">
        <v>3</v>
      </c>
    </row>
    <row r="8818" spans="1:17" x14ac:dyDescent="0.25">
      <c r="A8818" t="s">
        <v>545</v>
      </c>
      <c r="B8818" t="s">
        <v>546</v>
      </c>
      <c r="C8818" t="s">
        <v>534</v>
      </c>
      <c r="D8818" t="s">
        <v>472</v>
      </c>
      <c r="E8818" t="s">
        <v>311</v>
      </c>
      <c r="F8818" t="s">
        <v>348</v>
      </c>
      <c r="G8818" t="s">
        <v>218</v>
      </c>
      <c r="H8818" t="s">
        <v>223</v>
      </c>
      <c r="I8818" t="s">
        <v>224</v>
      </c>
      <c r="K8818" t="s">
        <v>221</v>
      </c>
      <c r="M8818" t="s">
        <v>316</v>
      </c>
      <c r="N8818" t="s">
        <v>206</v>
      </c>
      <c r="O8818" t="s">
        <v>194</v>
      </c>
      <c r="P8818">
        <v>2030</v>
      </c>
      <c r="Q8818">
        <v>1</v>
      </c>
    </row>
    <row r="8819" spans="1:17" x14ac:dyDescent="0.25">
      <c r="A8819" t="s">
        <v>545</v>
      </c>
      <c r="B8819" t="s">
        <v>546</v>
      </c>
      <c r="C8819" t="s">
        <v>534</v>
      </c>
      <c r="D8819" t="s">
        <v>472</v>
      </c>
      <c r="E8819" t="s">
        <v>311</v>
      </c>
      <c r="F8819" t="s">
        <v>348</v>
      </c>
      <c r="G8819" t="s">
        <v>218</v>
      </c>
      <c r="H8819" t="s">
        <v>223</v>
      </c>
      <c r="I8819" t="s">
        <v>224</v>
      </c>
      <c r="K8819" t="s">
        <v>221</v>
      </c>
      <c r="M8819" t="s">
        <v>316</v>
      </c>
      <c r="N8819" t="s">
        <v>206</v>
      </c>
      <c r="O8819" t="s">
        <v>194</v>
      </c>
      <c r="P8819">
        <v>2050</v>
      </c>
      <c r="Q8819">
        <v>1</v>
      </c>
    </row>
    <row r="8820" spans="1:17" x14ac:dyDescent="0.25">
      <c r="A8820" t="s">
        <v>545</v>
      </c>
      <c r="B8820" t="s">
        <v>546</v>
      </c>
      <c r="C8820" t="s">
        <v>534</v>
      </c>
      <c r="D8820" t="s">
        <v>472</v>
      </c>
      <c r="E8820" t="s">
        <v>311</v>
      </c>
      <c r="F8820" t="s">
        <v>348</v>
      </c>
      <c r="G8820" t="s">
        <v>218</v>
      </c>
      <c r="H8820" t="s">
        <v>223</v>
      </c>
      <c r="I8820" t="s">
        <v>224</v>
      </c>
      <c r="K8820" t="s">
        <v>221</v>
      </c>
      <c r="M8820" t="s">
        <v>316</v>
      </c>
      <c r="N8820" t="s">
        <v>206</v>
      </c>
      <c r="O8820" t="s">
        <v>264</v>
      </c>
      <c r="P8820">
        <v>2050</v>
      </c>
      <c r="Q8820">
        <v>0</v>
      </c>
    </row>
    <row r="8821" spans="1:17" x14ac:dyDescent="0.25">
      <c r="A8821" t="s">
        <v>545</v>
      </c>
      <c r="B8821" t="s">
        <v>546</v>
      </c>
      <c r="C8821" t="s">
        <v>534</v>
      </c>
      <c r="D8821" t="s">
        <v>472</v>
      </c>
      <c r="E8821" t="s">
        <v>311</v>
      </c>
      <c r="F8821" t="s">
        <v>348</v>
      </c>
      <c r="G8821" t="s">
        <v>218</v>
      </c>
      <c r="H8821" t="s">
        <v>223</v>
      </c>
      <c r="I8821" t="s">
        <v>224</v>
      </c>
      <c r="K8821" t="s">
        <v>221</v>
      </c>
      <c r="M8821" t="s">
        <v>316</v>
      </c>
      <c r="N8821" t="s">
        <v>206</v>
      </c>
      <c r="O8821" t="s">
        <v>265</v>
      </c>
      <c r="P8821">
        <v>2050</v>
      </c>
      <c r="Q8821">
        <v>1</v>
      </c>
    </row>
    <row r="8822" spans="1:17" x14ac:dyDescent="0.25">
      <c r="A8822" t="s">
        <v>545</v>
      </c>
      <c r="B8822" t="s">
        <v>546</v>
      </c>
      <c r="C8822" t="s">
        <v>534</v>
      </c>
      <c r="D8822" t="s">
        <v>472</v>
      </c>
      <c r="E8822" t="s">
        <v>311</v>
      </c>
      <c r="F8822" t="s">
        <v>348</v>
      </c>
      <c r="G8822" t="s">
        <v>218</v>
      </c>
      <c r="H8822" t="s">
        <v>225</v>
      </c>
      <c r="I8822" t="s">
        <v>226</v>
      </c>
      <c r="K8822" t="s">
        <v>221</v>
      </c>
      <c r="M8822" t="s">
        <v>316</v>
      </c>
      <c r="N8822" t="s">
        <v>206</v>
      </c>
      <c r="O8822" t="s">
        <v>194</v>
      </c>
      <c r="P8822">
        <v>2015</v>
      </c>
      <c r="Q8822">
        <v>90</v>
      </c>
    </row>
    <row r="8823" spans="1:17" x14ac:dyDescent="0.25">
      <c r="A8823" t="s">
        <v>545</v>
      </c>
      <c r="B8823" t="s">
        <v>546</v>
      </c>
      <c r="C8823" t="s">
        <v>534</v>
      </c>
      <c r="D8823" t="s">
        <v>472</v>
      </c>
      <c r="E8823" t="s">
        <v>311</v>
      </c>
      <c r="F8823" t="s">
        <v>348</v>
      </c>
      <c r="G8823" t="s">
        <v>218</v>
      </c>
      <c r="H8823" t="s">
        <v>225</v>
      </c>
      <c r="I8823" t="s">
        <v>226</v>
      </c>
      <c r="K8823" t="s">
        <v>221</v>
      </c>
      <c r="M8823" t="s">
        <v>316</v>
      </c>
      <c r="N8823" t="s">
        <v>206</v>
      </c>
      <c r="O8823" t="s">
        <v>194</v>
      </c>
      <c r="P8823">
        <v>2020</v>
      </c>
      <c r="Q8823">
        <v>50</v>
      </c>
    </row>
    <row r="8824" spans="1:17" x14ac:dyDescent="0.25">
      <c r="A8824" t="s">
        <v>545</v>
      </c>
      <c r="B8824" t="s">
        <v>546</v>
      </c>
      <c r="C8824" t="s">
        <v>534</v>
      </c>
      <c r="D8824" t="s">
        <v>472</v>
      </c>
      <c r="E8824" t="s">
        <v>311</v>
      </c>
      <c r="F8824" t="s">
        <v>348</v>
      </c>
      <c r="G8824" t="s">
        <v>218</v>
      </c>
      <c r="H8824" t="s">
        <v>225</v>
      </c>
      <c r="I8824" t="s">
        <v>226</v>
      </c>
      <c r="K8824" t="s">
        <v>221</v>
      </c>
      <c r="M8824" t="s">
        <v>316</v>
      </c>
      <c r="N8824" t="s">
        <v>206</v>
      </c>
      <c r="O8824" t="s">
        <v>264</v>
      </c>
      <c r="P8824">
        <v>2020</v>
      </c>
      <c r="Q8824">
        <v>40</v>
      </c>
    </row>
    <row r="8825" spans="1:17" x14ac:dyDescent="0.25">
      <c r="A8825" t="s">
        <v>545</v>
      </c>
      <c r="B8825" t="s">
        <v>546</v>
      </c>
      <c r="C8825" t="s">
        <v>534</v>
      </c>
      <c r="D8825" t="s">
        <v>472</v>
      </c>
      <c r="E8825" t="s">
        <v>311</v>
      </c>
      <c r="F8825" t="s">
        <v>348</v>
      </c>
      <c r="G8825" t="s">
        <v>218</v>
      </c>
      <c r="H8825" t="s">
        <v>225</v>
      </c>
      <c r="I8825" t="s">
        <v>226</v>
      </c>
      <c r="K8825" t="s">
        <v>221</v>
      </c>
      <c r="M8825" t="s">
        <v>316</v>
      </c>
      <c r="N8825" t="s">
        <v>206</v>
      </c>
      <c r="O8825" t="s">
        <v>265</v>
      </c>
      <c r="P8825">
        <v>2020</v>
      </c>
      <c r="Q8825">
        <v>70</v>
      </c>
    </row>
    <row r="8826" spans="1:17" x14ac:dyDescent="0.25">
      <c r="A8826" t="s">
        <v>545</v>
      </c>
      <c r="B8826" t="s">
        <v>546</v>
      </c>
      <c r="C8826" t="s">
        <v>534</v>
      </c>
      <c r="D8826" t="s">
        <v>472</v>
      </c>
      <c r="E8826" t="s">
        <v>311</v>
      </c>
      <c r="F8826" t="s">
        <v>348</v>
      </c>
      <c r="G8826" t="s">
        <v>218</v>
      </c>
      <c r="H8826" t="s">
        <v>225</v>
      </c>
      <c r="I8826" t="s">
        <v>226</v>
      </c>
      <c r="K8826" t="s">
        <v>221</v>
      </c>
      <c r="M8826" t="s">
        <v>316</v>
      </c>
      <c r="N8826" t="s">
        <v>206</v>
      </c>
      <c r="O8826" t="s">
        <v>194</v>
      </c>
      <c r="P8826">
        <v>2030</v>
      </c>
      <c r="Q8826">
        <v>40</v>
      </c>
    </row>
    <row r="8827" spans="1:17" x14ac:dyDescent="0.25">
      <c r="A8827" t="s">
        <v>545</v>
      </c>
      <c r="B8827" t="s">
        <v>546</v>
      </c>
      <c r="C8827" t="s">
        <v>534</v>
      </c>
      <c r="D8827" t="s">
        <v>472</v>
      </c>
      <c r="E8827" t="s">
        <v>311</v>
      </c>
      <c r="F8827" t="s">
        <v>348</v>
      </c>
      <c r="G8827" t="s">
        <v>218</v>
      </c>
      <c r="H8827" t="s">
        <v>225</v>
      </c>
      <c r="I8827" t="s">
        <v>226</v>
      </c>
      <c r="K8827" t="s">
        <v>221</v>
      </c>
      <c r="M8827" t="s">
        <v>316</v>
      </c>
      <c r="N8827" t="s">
        <v>206</v>
      </c>
      <c r="O8827" t="s">
        <v>194</v>
      </c>
      <c r="P8827">
        <v>2050</v>
      </c>
      <c r="Q8827">
        <v>40</v>
      </c>
    </row>
    <row r="8828" spans="1:17" x14ac:dyDescent="0.25">
      <c r="A8828" t="s">
        <v>545</v>
      </c>
      <c r="B8828" t="s">
        <v>546</v>
      </c>
      <c r="C8828" t="s">
        <v>534</v>
      </c>
      <c r="D8828" t="s">
        <v>472</v>
      </c>
      <c r="E8828" t="s">
        <v>311</v>
      </c>
      <c r="F8828" t="s">
        <v>348</v>
      </c>
      <c r="G8828" t="s">
        <v>218</v>
      </c>
      <c r="H8828" t="s">
        <v>225</v>
      </c>
      <c r="I8828" t="s">
        <v>226</v>
      </c>
      <c r="K8828" t="s">
        <v>221</v>
      </c>
      <c r="M8828" t="s">
        <v>316</v>
      </c>
      <c r="N8828" t="s">
        <v>206</v>
      </c>
      <c r="O8828" t="s">
        <v>264</v>
      </c>
      <c r="P8828">
        <v>2050</v>
      </c>
      <c r="Q8828">
        <v>20</v>
      </c>
    </row>
    <row r="8829" spans="1:17" x14ac:dyDescent="0.25">
      <c r="A8829" t="s">
        <v>545</v>
      </c>
      <c r="B8829" t="s">
        <v>546</v>
      </c>
      <c r="C8829" t="s">
        <v>534</v>
      </c>
      <c r="D8829" t="s">
        <v>472</v>
      </c>
      <c r="E8829" t="s">
        <v>311</v>
      </c>
      <c r="F8829" t="s">
        <v>348</v>
      </c>
      <c r="G8829" t="s">
        <v>218</v>
      </c>
      <c r="H8829" t="s">
        <v>225</v>
      </c>
      <c r="I8829" t="s">
        <v>226</v>
      </c>
      <c r="K8829" t="s">
        <v>221</v>
      </c>
      <c r="M8829" t="s">
        <v>316</v>
      </c>
      <c r="N8829" t="s">
        <v>206</v>
      </c>
      <c r="O8829" t="s">
        <v>265</v>
      </c>
      <c r="P8829">
        <v>2050</v>
      </c>
      <c r="Q8829">
        <v>40</v>
      </c>
    </row>
    <row r="8830" spans="1:17" x14ac:dyDescent="0.25">
      <c r="A8830" t="s">
        <v>545</v>
      </c>
      <c r="B8830" t="s">
        <v>546</v>
      </c>
      <c r="C8830" t="s">
        <v>534</v>
      </c>
      <c r="D8830" t="s">
        <v>472</v>
      </c>
      <c r="E8830" t="s">
        <v>311</v>
      </c>
      <c r="F8830" t="s">
        <v>348</v>
      </c>
      <c r="G8830" t="s">
        <v>218</v>
      </c>
      <c r="H8830" t="s">
        <v>317</v>
      </c>
      <c r="I8830" t="s">
        <v>318</v>
      </c>
      <c r="K8830" t="s">
        <v>221</v>
      </c>
      <c r="M8830" t="s">
        <v>316</v>
      </c>
      <c r="N8830" t="s">
        <v>206</v>
      </c>
      <c r="O8830" t="s">
        <v>194</v>
      </c>
      <c r="P8830">
        <v>2015</v>
      </c>
      <c r="Q8830">
        <v>2</v>
      </c>
    </row>
    <row r="8831" spans="1:17" x14ac:dyDescent="0.25">
      <c r="A8831" t="s">
        <v>545</v>
      </c>
      <c r="B8831" t="s">
        <v>546</v>
      </c>
      <c r="C8831" t="s">
        <v>534</v>
      </c>
      <c r="D8831" t="s">
        <v>472</v>
      </c>
      <c r="E8831" t="s">
        <v>311</v>
      </c>
      <c r="F8831" t="s">
        <v>348</v>
      </c>
      <c r="G8831" t="s">
        <v>218</v>
      </c>
      <c r="H8831" t="s">
        <v>317</v>
      </c>
      <c r="I8831" t="s">
        <v>318</v>
      </c>
      <c r="K8831" t="s">
        <v>221</v>
      </c>
      <c r="M8831" t="s">
        <v>316</v>
      </c>
      <c r="N8831" t="s">
        <v>206</v>
      </c>
      <c r="O8831" t="s">
        <v>194</v>
      </c>
      <c r="P8831">
        <v>2020</v>
      </c>
      <c r="Q8831">
        <v>0.3</v>
      </c>
    </row>
    <row r="8832" spans="1:17" x14ac:dyDescent="0.25">
      <c r="A8832" t="s">
        <v>545</v>
      </c>
      <c r="B8832" t="s">
        <v>546</v>
      </c>
      <c r="C8832" t="s">
        <v>534</v>
      </c>
      <c r="D8832" t="s">
        <v>472</v>
      </c>
      <c r="E8832" t="s">
        <v>311</v>
      </c>
      <c r="F8832" t="s">
        <v>348</v>
      </c>
      <c r="G8832" t="s">
        <v>218</v>
      </c>
      <c r="H8832" t="s">
        <v>317</v>
      </c>
      <c r="I8832" t="s">
        <v>318</v>
      </c>
      <c r="K8832" t="s">
        <v>221</v>
      </c>
      <c r="M8832" t="s">
        <v>316</v>
      </c>
      <c r="N8832" t="s">
        <v>206</v>
      </c>
      <c r="O8832" t="s">
        <v>264</v>
      </c>
      <c r="P8832">
        <v>2020</v>
      </c>
      <c r="Q8832">
        <v>0.1</v>
      </c>
    </row>
    <row r="8833" spans="1:17" x14ac:dyDescent="0.25">
      <c r="A8833" t="s">
        <v>545</v>
      </c>
      <c r="B8833" t="s">
        <v>546</v>
      </c>
      <c r="C8833" t="s">
        <v>534</v>
      </c>
      <c r="D8833" t="s">
        <v>472</v>
      </c>
      <c r="E8833" t="s">
        <v>311</v>
      </c>
      <c r="F8833" t="s">
        <v>348</v>
      </c>
      <c r="G8833" t="s">
        <v>218</v>
      </c>
      <c r="H8833" t="s">
        <v>317</v>
      </c>
      <c r="I8833" t="s">
        <v>318</v>
      </c>
      <c r="K8833" t="s">
        <v>221</v>
      </c>
      <c r="M8833" t="s">
        <v>316</v>
      </c>
      <c r="N8833" t="s">
        <v>206</v>
      </c>
      <c r="O8833" t="s">
        <v>265</v>
      </c>
      <c r="P8833">
        <v>2020</v>
      </c>
      <c r="Q8833">
        <v>2</v>
      </c>
    </row>
    <row r="8834" spans="1:17" x14ac:dyDescent="0.25">
      <c r="A8834" t="s">
        <v>545</v>
      </c>
      <c r="B8834" t="s">
        <v>546</v>
      </c>
      <c r="C8834" t="s">
        <v>534</v>
      </c>
      <c r="D8834" t="s">
        <v>472</v>
      </c>
      <c r="E8834" t="s">
        <v>311</v>
      </c>
      <c r="F8834" t="s">
        <v>348</v>
      </c>
      <c r="G8834" t="s">
        <v>218</v>
      </c>
      <c r="H8834" t="s">
        <v>317</v>
      </c>
      <c r="I8834" t="s">
        <v>318</v>
      </c>
      <c r="K8834" t="s">
        <v>221</v>
      </c>
      <c r="M8834" t="s">
        <v>316</v>
      </c>
      <c r="N8834" t="s">
        <v>206</v>
      </c>
      <c r="O8834" t="s">
        <v>194</v>
      </c>
      <c r="P8834">
        <v>2030</v>
      </c>
      <c r="Q8834">
        <v>0.3</v>
      </c>
    </row>
    <row r="8835" spans="1:17" x14ac:dyDescent="0.25">
      <c r="A8835" t="s">
        <v>545</v>
      </c>
      <c r="B8835" t="s">
        <v>546</v>
      </c>
      <c r="C8835" t="s">
        <v>534</v>
      </c>
      <c r="D8835" t="s">
        <v>472</v>
      </c>
      <c r="E8835" t="s">
        <v>311</v>
      </c>
      <c r="F8835" t="s">
        <v>348</v>
      </c>
      <c r="G8835" t="s">
        <v>218</v>
      </c>
      <c r="H8835" t="s">
        <v>317</v>
      </c>
      <c r="I8835" t="s">
        <v>318</v>
      </c>
      <c r="K8835" t="s">
        <v>221</v>
      </c>
      <c r="M8835" t="s">
        <v>316</v>
      </c>
      <c r="N8835" t="s">
        <v>206</v>
      </c>
      <c r="O8835" t="s">
        <v>194</v>
      </c>
      <c r="P8835">
        <v>2050</v>
      </c>
      <c r="Q8835">
        <v>0.3</v>
      </c>
    </row>
    <row r="8836" spans="1:17" x14ac:dyDescent="0.25">
      <c r="A8836" t="s">
        <v>545</v>
      </c>
      <c r="B8836" t="s">
        <v>546</v>
      </c>
      <c r="C8836" t="s">
        <v>534</v>
      </c>
      <c r="D8836" t="s">
        <v>472</v>
      </c>
      <c r="E8836" t="s">
        <v>311</v>
      </c>
      <c r="F8836" t="s">
        <v>348</v>
      </c>
      <c r="G8836" t="s">
        <v>218</v>
      </c>
      <c r="H8836" t="s">
        <v>317</v>
      </c>
      <c r="I8836" t="s">
        <v>318</v>
      </c>
      <c r="K8836" t="s">
        <v>221</v>
      </c>
      <c r="M8836" t="s">
        <v>316</v>
      </c>
      <c r="N8836" t="s">
        <v>206</v>
      </c>
      <c r="O8836" t="s">
        <v>264</v>
      </c>
      <c r="P8836">
        <v>2050</v>
      </c>
      <c r="Q8836">
        <v>0.1</v>
      </c>
    </row>
    <row r="8837" spans="1:17" x14ac:dyDescent="0.25">
      <c r="A8837" t="s">
        <v>545</v>
      </c>
      <c r="B8837" t="s">
        <v>546</v>
      </c>
      <c r="C8837" t="s">
        <v>534</v>
      </c>
      <c r="D8837" t="s">
        <v>472</v>
      </c>
      <c r="E8837" t="s">
        <v>311</v>
      </c>
      <c r="F8837" t="s">
        <v>348</v>
      </c>
      <c r="G8837" t="s">
        <v>218</v>
      </c>
      <c r="H8837" t="s">
        <v>317</v>
      </c>
      <c r="I8837" t="s">
        <v>318</v>
      </c>
      <c r="K8837" t="s">
        <v>221</v>
      </c>
      <c r="M8837" t="s">
        <v>316</v>
      </c>
      <c r="N8837" t="s">
        <v>206</v>
      </c>
      <c r="O8837" t="s">
        <v>265</v>
      </c>
      <c r="P8837">
        <v>2050</v>
      </c>
      <c r="Q8837">
        <v>1</v>
      </c>
    </row>
    <row r="8838" spans="1:17" x14ac:dyDescent="0.25">
      <c r="A8838" t="s">
        <v>545</v>
      </c>
      <c r="B8838" t="s">
        <v>546</v>
      </c>
      <c r="C8838" t="s">
        <v>534</v>
      </c>
      <c r="D8838" t="s">
        <v>472</v>
      </c>
      <c r="E8838" t="s">
        <v>311</v>
      </c>
      <c r="F8838" t="s">
        <v>348</v>
      </c>
      <c r="G8838" t="s">
        <v>218</v>
      </c>
      <c r="H8838" t="s">
        <v>229</v>
      </c>
      <c r="I8838" t="s">
        <v>230</v>
      </c>
      <c r="J8838" t="s">
        <v>231</v>
      </c>
      <c r="K8838" t="s">
        <v>191</v>
      </c>
      <c r="M8838" t="s">
        <v>316</v>
      </c>
      <c r="N8838" t="s">
        <v>206</v>
      </c>
      <c r="O8838" t="s">
        <v>194</v>
      </c>
      <c r="P8838">
        <v>2015</v>
      </c>
      <c r="Q8838">
        <v>0.98250000000000004</v>
      </c>
    </row>
    <row r="8839" spans="1:17" x14ac:dyDescent="0.25">
      <c r="A8839" t="s">
        <v>545</v>
      </c>
      <c r="B8839" t="s">
        <v>546</v>
      </c>
      <c r="C8839" t="s">
        <v>534</v>
      </c>
      <c r="D8839" t="s">
        <v>472</v>
      </c>
      <c r="E8839" t="s">
        <v>311</v>
      </c>
      <c r="F8839" t="s">
        <v>348</v>
      </c>
      <c r="G8839" t="s">
        <v>218</v>
      </c>
      <c r="H8839" t="s">
        <v>229</v>
      </c>
      <c r="I8839" t="s">
        <v>230</v>
      </c>
      <c r="J8839" t="s">
        <v>231</v>
      </c>
      <c r="K8839" t="s">
        <v>191</v>
      </c>
      <c r="M8839" t="s">
        <v>316</v>
      </c>
      <c r="N8839" t="s">
        <v>206</v>
      </c>
      <c r="O8839" t="s">
        <v>194</v>
      </c>
      <c r="P8839">
        <v>2020</v>
      </c>
      <c r="Q8839">
        <v>0.98250000000000004</v>
      </c>
    </row>
    <row r="8840" spans="1:17" x14ac:dyDescent="0.25">
      <c r="A8840" t="s">
        <v>545</v>
      </c>
      <c r="B8840" t="s">
        <v>546</v>
      </c>
      <c r="C8840" t="s">
        <v>534</v>
      </c>
      <c r="D8840" t="s">
        <v>472</v>
      </c>
      <c r="E8840" t="s">
        <v>311</v>
      </c>
      <c r="F8840" t="s">
        <v>348</v>
      </c>
      <c r="G8840" t="s">
        <v>218</v>
      </c>
      <c r="H8840" t="s">
        <v>229</v>
      </c>
      <c r="I8840" t="s">
        <v>230</v>
      </c>
      <c r="J8840" t="s">
        <v>231</v>
      </c>
      <c r="K8840" t="s">
        <v>191</v>
      </c>
      <c r="M8840" t="s">
        <v>316</v>
      </c>
      <c r="N8840" t="s">
        <v>206</v>
      </c>
      <c r="O8840" t="s">
        <v>264</v>
      </c>
      <c r="P8840">
        <v>2020</v>
      </c>
      <c r="Q8840">
        <v>0.91249999999999998</v>
      </c>
    </row>
    <row r="8841" spans="1:17" x14ac:dyDescent="0.25">
      <c r="A8841" t="s">
        <v>545</v>
      </c>
      <c r="B8841" t="s">
        <v>546</v>
      </c>
      <c r="C8841" t="s">
        <v>534</v>
      </c>
      <c r="D8841" t="s">
        <v>472</v>
      </c>
      <c r="E8841" t="s">
        <v>311</v>
      </c>
      <c r="F8841" t="s">
        <v>348</v>
      </c>
      <c r="G8841" t="s">
        <v>218</v>
      </c>
      <c r="H8841" t="s">
        <v>229</v>
      </c>
      <c r="I8841" t="s">
        <v>230</v>
      </c>
      <c r="J8841" t="s">
        <v>231</v>
      </c>
      <c r="K8841" t="s">
        <v>191</v>
      </c>
      <c r="M8841" t="s">
        <v>316</v>
      </c>
      <c r="N8841" t="s">
        <v>206</v>
      </c>
      <c r="O8841" t="s">
        <v>265</v>
      </c>
      <c r="P8841">
        <v>2020</v>
      </c>
      <c r="Q8841">
        <v>0.99124999999999996</v>
      </c>
    </row>
    <row r="8842" spans="1:17" x14ac:dyDescent="0.25">
      <c r="A8842" t="s">
        <v>545</v>
      </c>
      <c r="B8842" t="s">
        <v>546</v>
      </c>
      <c r="C8842" t="s">
        <v>534</v>
      </c>
      <c r="D8842" t="s">
        <v>472</v>
      </c>
      <c r="E8842" t="s">
        <v>311</v>
      </c>
      <c r="F8842" t="s">
        <v>348</v>
      </c>
      <c r="G8842" t="s">
        <v>218</v>
      </c>
      <c r="H8842" t="s">
        <v>229</v>
      </c>
      <c r="I8842" t="s">
        <v>230</v>
      </c>
      <c r="J8842" t="s">
        <v>231</v>
      </c>
      <c r="K8842" t="s">
        <v>191</v>
      </c>
      <c r="M8842" t="s">
        <v>316</v>
      </c>
      <c r="N8842" t="s">
        <v>206</v>
      </c>
      <c r="O8842" t="s">
        <v>194</v>
      </c>
      <c r="P8842">
        <v>2030</v>
      </c>
      <c r="Q8842">
        <v>0.98250000000000004</v>
      </c>
    </row>
    <row r="8843" spans="1:17" x14ac:dyDescent="0.25">
      <c r="A8843" t="s">
        <v>545</v>
      </c>
      <c r="B8843" t="s">
        <v>546</v>
      </c>
      <c r="C8843" t="s">
        <v>534</v>
      </c>
      <c r="D8843" t="s">
        <v>472</v>
      </c>
      <c r="E8843" t="s">
        <v>311</v>
      </c>
      <c r="F8843" t="s">
        <v>348</v>
      </c>
      <c r="G8843" t="s">
        <v>218</v>
      </c>
      <c r="H8843" t="s">
        <v>229</v>
      </c>
      <c r="I8843" t="s">
        <v>230</v>
      </c>
      <c r="J8843" t="s">
        <v>231</v>
      </c>
      <c r="K8843" t="s">
        <v>191</v>
      </c>
      <c r="M8843" t="s">
        <v>316</v>
      </c>
      <c r="N8843" t="s">
        <v>206</v>
      </c>
      <c r="O8843" t="s">
        <v>194</v>
      </c>
      <c r="P8843">
        <v>2050</v>
      </c>
      <c r="Q8843">
        <v>0.98250000000000004</v>
      </c>
    </row>
    <row r="8844" spans="1:17" x14ac:dyDescent="0.25">
      <c r="A8844" t="s">
        <v>545</v>
      </c>
      <c r="B8844" t="s">
        <v>546</v>
      </c>
      <c r="C8844" t="s">
        <v>534</v>
      </c>
      <c r="D8844" t="s">
        <v>472</v>
      </c>
      <c r="E8844" t="s">
        <v>311</v>
      </c>
      <c r="F8844" t="s">
        <v>348</v>
      </c>
      <c r="G8844" t="s">
        <v>218</v>
      </c>
      <c r="H8844" t="s">
        <v>229</v>
      </c>
      <c r="I8844" t="s">
        <v>230</v>
      </c>
      <c r="J8844" t="s">
        <v>231</v>
      </c>
      <c r="K8844" t="s">
        <v>191</v>
      </c>
      <c r="M8844" t="s">
        <v>316</v>
      </c>
      <c r="N8844" t="s">
        <v>206</v>
      </c>
      <c r="O8844" t="s">
        <v>264</v>
      </c>
      <c r="P8844">
        <v>2050</v>
      </c>
      <c r="Q8844">
        <v>0.98250000000000004</v>
      </c>
    </row>
    <row r="8845" spans="1:17" x14ac:dyDescent="0.25">
      <c r="A8845" t="s">
        <v>545</v>
      </c>
      <c r="B8845" t="s">
        <v>546</v>
      </c>
      <c r="C8845" t="s">
        <v>534</v>
      </c>
      <c r="D8845" t="s">
        <v>472</v>
      </c>
      <c r="E8845" t="s">
        <v>311</v>
      </c>
      <c r="F8845" t="s">
        <v>348</v>
      </c>
      <c r="G8845" t="s">
        <v>218</v>
      </c>
      <c r="H8845" t="s">
        <v>229</v>
      </c>
      <c r="I8845" t="s">
        <v>230</v>
      </c>
      <c r="J8845" t="s">
        <v>231</v>
      </c>
      <c r="K8845" t="s">
        <v>191</v>
      </c>
      <c r="M8845" t="s">
        <v>316</v>
      </c>
      <c r="N8845" t="s">
        <v>206</v>
      </c>
      <c r="O8845" t="s">
        <v>265</v>
      </c>
      <c r="P8845">
        <v>2050</v>
      </c>
      <c r="Q8845">
        <v>0.99124999999999996</v>
      </c>
    </row>
    <row r="8846" spans="1:17" x14ac:dyDescent="0.25">
      <c r="A8846" t="s">
        <v>545</v>
      </c>
      <c r="B8846" t="s">
        <v>546</v>
      </c>
      <c r="C8846" t="s">
        <v>534</v>
      </c>
      <c r="D8846" t="s">
        <v>472</v>
      </c>
      <c r="E8846" t="s">
        <v>311</v>
      </c>
      <c r="F8846" t="s">
        <v>348</v>
      </c>
      <c r="G8846" t="s">
        <v>233</v>
      </c>
      <c r="H8846" t="s">
        <v>477</v>
      </c>
      <c r="I8846" t="s">
        <v>240</v>
      </c>
      <c r="J8846" t="s">
        <v>288</v>
      </c>
      <c r="K8846" t="s">
        <v>478</v>
      </c>
      <c r="L8846" t="s">
        <v>237</v>
      </c>
      <c r="M8846" t="s">
        <v>537</v>
      </c>
      <c r="O8846" t="s">
        <v>194</v>
      </c>
      <c r="P8846">
        <v>2015</v>
      </c>
      <c r="Q8846">
        <v>0.44479092599999998</v>
      </c>
    </row>
    <row r="8847" spans="1:17" x14ac:dyDescent="0.25">
      <c r="A8847" t="s">
        <v>545</v>
      </c>
      <c r="B8847" t="s">
        <v>546</v>
      </c>
      <c r="C8847" t="s">
        <v>534</v>
      </c>
      <c r="D8847" t="s">
        <v>472</v>
      </c>
      <c r="E8847" t="s">
        <v>311</v>
      </c>
      <c r="F8847" t="s">
        <v>348</v>
      </c>
      <c r="G8847" t="s">
        <v>233</v>
      </c>
      <c r="H8847" t="s">
        <v>477</v>
      </c>
      <c r="I8847" t="s">
        <v>240</v>
      </c>
      <c r="J8847" t="s">
        <v>288</v>
      </c>
      <c r="K8847" t="s">
        <v>478</v>
      </c>
      <c r="L8847" t="s">
        <v>237</v>
      </c>
      <c r="M8847" t="s">
        <v>537</v>
      </c>
      <c r="O8847" t="s">
        <v>194</v>
      </c>
      <c r="P8847">
        <v>2020</v>
      </c>
      <c r="Q8847">
        <v>0.433781796</v>
      </c>
    </row>
    <row r="8848" spans="1:17" x14ac:dyDescent="0.25">
      <c r="A8848" t="s">
        <v>545</v>
      </c>
      <c r="B8848" t="s">
        <v>546</v>
      </c>
      <c r="C8848" t="s">
        <v>534</v>
      </c>
      <c r="D8848" t="s">
        <v>472</v>
      </c>
      <c r="E8848" t="s">
        <v>311</v>
      </c>
      <c r="F8848" t="s">
        <v>348</v>
      </c>
      <c r="G8848" t="s">
        <v>233</v>
      </c>
      <c r="H8848" t="s">
        <v>477</v>
      </c>
      <c r="I8848" t="s">
        <v>240</v>
      </c>
      <c r="J8848" t="s">
        <v>288</v>
      </c>
      <c r="K8848" t="s">
        <v>478</v>
      </c>
      <c r="L8848" t="s">
        <v>237</v>
      </c>
      <c r="M8848" t="s">
        <v>537</v>
      </c>
      <c r="O8848" t="s">
        <v>264</v>
      </c>
      <c r="P8848">
        <v>2020</v>
      </c>
      <c r="Q8848">
        <v>0.37807228700000001</v>
      </c>
    </row>
    <row r="8849" spans="1:17" x14ac:dyDescent="0.25">
      <c r="A8849" t="s">
        <v>545</v>
      </c>
      <c r="B8849" t="s">
        <v>546</v>
      </c>
      <c r="C8849" t="s">
        <v>534</v>
      </c>
      <c r="D8849" t="s">
        <v>472</v>
      </c>
      <c r="E8849" t="s">
        <v>311</v>
      </c>
      <c r="F8849" t="s">
        <v>348</v>
      </c>
      <c r="G8849" t="s">
        <v>233</v>
      </c>
      <c r="H8849" t="s">
        <v>477</v>
      </c>
      <c r="I8849" t="s">
        <v>240</v>
      </c>
      <c r="J8849" t="s">
        <v>288</v>
      </c>
      <c r="K8849" t="s">
        <v>478</v>
      </c>
      <c r="L8849" t="s">
        <v>237</v>
      </c>
      <c r="M8849" t="s">
        <v>537</v>
      </c>
      <c r="O8849" t="s">
        <v>265</v>
      </c>
      <c r="P8849">
        <v>2020</v>
      </c>
      <c r="Q8849">
        <v>0.51150956400000003</v>
      </c>
    </row>
    <row r="8850" spans="1:17" x14ac:dyDescent="0.25">
      <c r="A8850" t="s">
        <v>545</v>
      </c>
      <c r="B8850" t="s">
        <v>546</v>
      </c>
      <c r="C8850" t="s">
        <v>534</v>
      </c>
      <c r="D8850" t="s">
        <v>472</v>
      </c>
      <c r="E8850" t="s">
        <v>311</v>
      </c>
      <c r="F8850" t="s">
        <v>348</v>
      </c>
      <c r="G8850" t="s">
        <v>233</v>
      </c>
      <c r="H8850" t="s">
        <v>477</v>
      </c>
      <c r="I8850" t="s">
        <v>240</v>
      </c>
      <c r="J8850" t="s">
        <v>288</v>
      </c>
      <c r="K8850" t="s">
        <v>478</v>
      </c>
      <c r="L8850" t="s">
        <v>237</v>
      </c>
      <c r="M8850" t="s">
        <v>537</v>
      </c>
      <c r="O8850" t="s">
        <v>194</v>
      </c>
      <c r="P8850">
        <v>2030</v>
      </c>
      <c r="Q8850">
        <v>0.41257426000000003</v>
      </c>
    </row>
    <row r="8851" spans="1:17" x14ac:dyDescent="0.25">
      <c r="A8851" t="s">
        <v>545</v>
      </c>
      <c r="B8851" t="s">
        <v>546</v>
      </c>
      <c r="C8851" t="s">
        <v>534</v>
      </c>
      <c r="D8851" t="s">
        <v>472</v>
      </c>
      <c r="E8851" t="s">
        <v>311</v>
      </c>
      <c r="F8851" t="s">
        <v>348</v>
      </c>
      <c r="G8851" t="s">
        <v>233</v>
      </c>
      <c r="H8851" t="s">
        <v>477</v>
      </c>
      <c r="I8851" t="s">
        <v>240</v>
      </c>
      <c r="J8851" t="s">
        <v>288</v>
      </c>
      <c r="K8851" t="s">
        <v>478</v>
      </c>
      <c r="L8851" t="s">
        <v>237</v>
      </c>
      <c r="M8851" t="s">
        <v>537</v>
      </c>
      <c r="O8851" t="s">
        <v>194</v>
      </c>
      <c r="P8851">
        <v>2050</v>
      </c>
      <c r="Q8851">
        <v>0.37321900000000002</v>
      </c>
    </row>
    <row r="8852" spans="1:17" x14ac:dyDescent="0.25">
      <c r="A8852" t="s">
        <v>545</v>
      </c>
      <c r="B8852" t="s">
        <v>546</v>
      </c>
      <c r="C8852" t="s">
        <v>534</v>
      </c>
      <c r="D8852" t="s">
        <v>472</v>
      </c>
      <c r="E8852" t="s">
        <v>311</v>
      </c>
      <c r="F8852" t="s">
        <v>348</v>
      </c>
      <c r="G8852" t="s">
        <v>233</v>
      </c>
      <c r="H8852" t="s">
        <v>477</v>
      </c>
      <c r="I8852" t="s">
        <v>240</v>
      </c>
      <c r="J8852" t="s">
        <v>288</v>
      </c>
      <c r="K8852" t="s">
        <v>478</v>
      </c>
      <c r="L8852" t="s">
        <v>237</v>
      </c>
      <c r="M8852" t="s">
        <v>537</v>
      </c>
      <c r="O8852" t="s">
        <v>264</v>
      </c>
      <c r="P8852">
        <v>2050</v>
      </c>
      <c r="Q8852">
        <v>0.30943069499999998</v>
      </c>
    </row>
    <row r="8853" spans="1:17" x14ac:dyDescent="0.25">
      <c r="A8853" t="s">
        <v>545</v>
      </c>
      <c r="B8853" t="s">
        <v>546</v>
      </c>
      <c r="C8853" t="s">
        <v>534</v>
      </c>
      <c r="D8853" t="s">
        <v>472</v>
      </c>
      <c r="E8853" t="s">
        <v>311</v>
      </c>
      <c r="F8853" t="s">
        <v>348</v>
      </c>
      <c r="G8853" t="s">
        <v>233</v>
      </c>
      <c r="H8853" t="s">
        <v>477</v>
      </c>
      <c r="I8853" t="s">
        <v>240</v>
      </c>
      <c r="J8853" t="s">
        <v>288</v>
      </c>
      <c r="K8853" t="s">
        <v>478</v>
      </c>
      <c r="L8853" t="s">
        <v>237</v>
      </c>
      <c r="M8853" t="s">
        <v>537</v>
      </c>
      <c r="O8853" t="s">
        <v>265</v>
      </c>
      <c r="P8853">
        <v>2050</v>
      </c>
      <c r="Q8853">
        <v>0.56549753999999997</v>
      </c>
    </row>
    <row r="8854" spans="1:17" x14ac:dyDescent="0.25">
      <c r="A8854" t="s">
        <v>545</v>
      </c>
      <c r="B8854" t="s">
        <v>546</v>
      </c>
      <c r="C8854" t="s">
        <v>534</v>
      </c>
      <c r="D8854" t="s">
        <v>472</v>
      </c>
      <c r="E8854" t="s">
        <v>311</v>
      </c>
      <c r="F8854" t="s">
        <v>348</v>
      </c>
      <c r="G8854" t="s">
        <v>233</v>
      </c>
      <c r="H8854" t="s">
        <v>479</v>
      </c>
      <c r="I8854" t="s">
        <v>240</v>
      </c>
      <c r="J8854" t="s">
        <v>290</v>
      </c>
      <c r="K8854" t="s">
        <v>478</v>
      </c>
      <c r="L8854" t="s">
        <v>237</v>
      </c>
      <c r="M8854" t="s">
        <v>537</v>
      </c>
      <c r="O8854" t="s">
        <v>194</v>
      </c>
      <c r="P8854">
        <v>2015</v>
      </c>
      <c r="Q8854">
        <v>0.28796094</v>
      </c>
    </row>
    <row r="8855" spans="1:17" x14ac:dyDescent="0.25">
      <c r="A8855" t="s">
        <v>545</v>
      </c>
      <c r="B8855" t="s">
        <v>546</v>
      </c>
      <c r="C8855" t="s">
        <v>534</v>
      </c>
      <c r="D8855" t="s">
        <v>472</v>
      </c>
      <c r="E8855" t="s">
        <v>311</v>
      </c>
      <c r="F8855" t="s">
        <v>348</v>
      </c>
      <c r="G8855" t="s">
        <v>233</v>
      </c>
      <c r="H8855" t="s">
        <v>479</v>
      </c>
      <c r="I8855" t="s">
        <v>240</v>
      </c>
      <c r="J8855" t="s">
        <v>290</v>
      </c>
      <c r="K8855" t="s">
        <v>478</v>
      </c>
      <c r="L8855" t="s">
        <v>237</v>
      </c>
      <c r="M8855" t="s">
        <v>537</v>
      </c>
      <c r="O8855" t="s">
        <v>194</v>
      </c>
      <c r="P8855">
        <v>2020</v>
      </c>
      <c r="Q8855">
        <v>0.28083354799999999</v>
      </c>
    </row>
    <row r="8856" spans="1:17" x14ac:dyDescent="0.25">
      <c r="A8856" t="s">
        <v>545</v>
      </c>
      <c r="B8856" t="s">
        <v>546</v>
      </c>
      <c r="C8856" t="s">
        <v>534</v>
      </c>
      <c r="D8856" t="s">
        <v>472</v>
      </c>
      <c r="E8856" t="s">
        <v>311</v>
      </c>
      <c r="F8856" t="s">
        <v>348</v>
      </c>
      <c r="G8856" t="s">
        <v>233</v>
      </c>
      <c r="H8856" t="s">
        <v>479</v>
      </c>
      <c r="I8856" t="s">
        <v>240</v>
      </c>
      <c r="J8856" t="s">
        <v>290</v>
      </c>
      <c r="K8856" t="s">
        <v>478</v>
      </c>
      <c r="L8856" t="s">
        <v>237</v>
      </c>
      <c r="M8856" t="s">
        <v>537</v>
      </c>
      <c r="O8856" t="s">
        <v>264</v>
      </c>
      <c r="P8856">
        <v>2020</v>
      </c>
      <c r="Q8856">
        <v>0.24476679900000001</v>
      </c>
    </row>
    <row r="8857" spans="1:17" x14ac:dyDescent="0.25">
      <c r="A8857" t="s">
        <v>545</v>
      </c>
      <c r="B8857" t="s">
        <v>546</v>
      </c>
      <c r="C8857" t="s">
        <v>534</v>
      </c>
      <c r="D8857" t="s">
        <v>472</v>
      </c>
      <c r="E8857" t="s">
        <v>311</v>
      </c>
      <c r="F8857" t="s">
        <v>348</v>
      </c>
      <c r="G8857" t="s">
        <v>233</v>
      </c>
      <c r="H8857" t="s">
        <v>479</v>
      </c>
      <c r="I8857" t="s">
        <v>240</v>
      </c>
      <c r="J8857" t="s">
        <v>290</v>
      </c>
      <c r="K8857" t="s">
        <v>478</v>
      </c>
      <c r="L8857" t="s">
        <v>237</v>
      </c>
      <c r="M8857" t="s">
        <v>537</v>
      </c>
      <c r="O8857" t="s">
        <v>265</v>
      </c>
      <c r="P8857">
        <v>2020</v>
      </c>
      <c r="Q8857">
        <v>0.33115508100000002</v>
      </c>
    </row>
    <row r="8858" spans="1:17" x14ac:dyDescent="0.25">
      <c r="A8858" t="s">
        <v>545</v>
      </c>
      <c r="B8858" t="s">
        <v>546</v>
      </c>
      <c r="C8858" t="s">
        <v>534</v>
      </c>
      <c r="D8858" t="s">
        <v>472</v>
      </c>
      <c r="E8858" t="s">
        <v>311</v>
      </c>
      <c r="F8858" t="s">
        <v>348</v>
      </c>
      <c r="G8858" t="s">
        <v>233</v>
      </c>
      <c r="H8858" t="s">
        <v>479</v>
      </c>
      <c r="I8858" t="s">
        <v>240</v>
      </c>
      <c r="J8858" t="s">
        <v>290</v>
      </c>
      <c r="K8858" t="s">
        <v>478</v>
      </c>
      <c r="L8858" t="s">
        <v>237</v>
      </c>
      <c r="M8858" t="s">
        <v>537</v>
      </c>
      <c r="O8858" t="s">
        <v>194</v>
      </c>
      <c r="P8858">
        <v>2030</v>
      </c>
      <c r="Q8858">
        <v>0.26710363199999998</v>
      </c>
    </row>
    <row r="8859" spans="1:17" x14ac:dyDescent="0.25">
      <c r="A8859" t="s">
        <v>545</v>
      </c>
      <c r="B8859" t="s">
        <v>546</v>
      </c>
      <c r="C8859" t="s">
        <v>534</v>
      </c>
      <c r="D8859" t="s">
        <v>472</v>
      </c>
      <c r="E8859" t="s">
        <v>311</v>
      </c>
      <c r="F8859" t="s">
        <v>348</v>
      </c>
      <c r="G8859" t="s">
        <v>233</v>
      </c>
      <c r="H8859" t="s">
        <v>479</v>
      </c>
      <c r="I8859" t="s">
        <v>240</v>
      </c>
      <c r="J8859" t="s">
        <v>290</v>
      </c>
      <c r="K8859" t="s">
        <v>478</v>
      </c>
      <c r="L8859" t="s">
        <v>237</v>
      </c>
      <c r="M8859" t="s">
        <v>537</v>
      </c>
      <c r="O8859" t="s">
        <v>194</v>
      </c>
      <c r="P8859">
        <v>2050</v>
      </c>
      <c r="Q8859">
        <v>0.241624745</v>
      </c>
    </row>
    <row r="8860" spans="1:17" x14ac:dyDescent="0.25">
      <c r="A8860" t="s">
        <v>545</v>
      </c>
      <c r="B8860" t="s">
        <v>546</v>
      </c>
      <c r="C8860" t="s">
        <v>534</v>
      </c>
      <c r="D8860" t="s">
        <v>472</v>
      </c>
      <c r="E8860" t="s">
        <v>311</v>
      </c>
      <c r="F8860" t="s">
        <v>348</v>
      </c>
      <c r="G8860" t="s">
        <v>233</v>
      </c>
      <c r="H8860" t="s">
        <v>479</v>
      </c>
      <c r="I8860" t="s">
        <v>240</v>
      </c>
      <c r="J8860" t="s">
        <v>290</v>
      </c>
      <c r="K8860" t="s">
        <v>478</v>
      </c>
      <c r="L8860" t="s">
        <v>237</v>
      </c>
      <c r="M8860" t="s">
        <v>537</v>
      </c>
      <c r="O8860" t="s">
        <v>264</v>
      </c>
      <c r="P8860">
        <v>2050</v>
      </c>
      <c r="Q8860">
        <v>0.20032772400000001</v>
      </c>
    </row>
    <row r="8861" spans="1:17" x14ac:dyDescent="0.25">
      <c r="A8861" t="s">
        <v>545</v>
      </c>
      <c r="B8861" t="s">
        <v>546</v>
      </c>
      <c r="C8861" t="s">
        <v>534</v>
      </c>
      <c r="D8861" t="s">
        <v>472</v>
      </c>
      <c r="E8861" t="s">
        <v>311</v>
      </c>
      <c r="F8861" t="s">
        <v>348</v>
      </c>
      <c r="G8861" t="s">
        <v>233</v>
      </c>
      <c r="H8861" t="s">
        <v>479</v>
      </c>
      <c r="I8861" t="s">
        <v>240</v>
      </c>
      <c r="J8861" t="s">
        <v>290</v>
      </c>
      <c r="K8861" t="s">
        <v>478</v>
      </c>
      <c r="L8861" t="s">
        <v>237</v>
      </c>
      <c r="M8861" t="s">
        <v>537</v>
      </c>
      <c r="O8861" t="s">
        <v>265</v>
      </c>
      <c r="P8861">
        <v>2050</v>
      </c>
      <c r="Q8861">
        <v>0.33387953999999997</v>
      </c>
    </row>
    <row r="8862" spans="1:17" x14ac:dyDescent="0.25">
      <c r="A8862" t="s">
        <v>545</v>
      </c>
      <c r="B8862" t="s">
        <v>546</v>
      </c>
      <c r="C8862" t="s">
        <v>534</v>
      </c>
      <c r="D8862" t="s">
        <v>472</v>
      </c>
      <c r="E8862" t="s">
        <v>311</v>
      </c>
      <c r="F8862" t="s">
        <v>348</v>
      </c>
      <c r="G8862" t="s">
        <v>233</v>
      </c>
      <c r="H8862" t="s">
        <v>480</v>
      </c>
      <c r="I8862" t="s">
        <v>4</v>
      </c>
      <c r="J8862" t="s">
        <v>481</v>
      </c>
      <c r="K8862" t="s">
        <v>482</v>
      </c>
      <c r="L8862" t="s">
        <v>237</v>
      </c>
      <c r="M8862" t="s">
        <v>547</v>
      </c>
      <c r="O8862" t="s">
        <v>194</v>
      </c>
      <c r="P8862">
        <v>2015</v>
      </c>
      <c r="Q8862">
        <v>1.294895031</v>
      </c>
    </row>
    <row r="8863" spans="1:17" x14ac:dyDescent="0.25">
      <c r="A8863" t="s">
        <v>545</v>
      </c>
      <c r="B8863" t="s">
        <v>546</v>
      </c>
      <c r="C8863" t="s">
        <v>534</v>
      </c>
      <c r="D8863" t="s">
        <v>472</v>
      </c>
      <c r="E8863" t="s">
        <v>311</v>
      </c>
      <c r="F8863" t="s">
        <v>348</v>
      </c>
      <c r="G8863" t="s">
        <v>233</v>
      </c>
      <c r="H8863" t="s">
        <v>480</v>
      </c>
      <c r="I8863" t="s">
        <v>4</v>
      </c>
      <c r="J8863" t="s">
        <v>481</v>
      </c>
      <c r="K8863" t="s">
        <v>482</v>
      </c>
      <c r="L8863" t="s">
        <v>237</v>
      </c>
      <c r="M8863" t="s">
        <v>547</v>
      </c>
      <c r="O8863" t="s">
        <v>194</v>
      </c>
      <c r="P8863">
        <v>2020</v>
      </c>
      <c r="Q8863">
        <v>1.418218368</v>
      </c>
    </row>
    <row r="8864" spans="1:17" x14ac:dyDescent="0.25">
      <c r="A8864" t="s">
        <v>545</v>
      </c>
      <c r="B8864" t="s">
        <v>546</v>
      </c>
      <c r="C8864" t="s">
        <v>534</v>
      </c>
      <c r="D8864" t="s">
        <v>472</v>
      </c>
      <c r="E8864" t="s">
        <v>311</v>
      </c>
      <c r="F8864" t="s">
        <v>348</v>
      </c>
      <c r="G8864" t="s">
        <v>233</v>
      </c>
      <c r="H8864" t="s">
        <v>480</v>
      </c>
      <c r="I8864" t="s">
        <v>4</v>
      </c>
      <c r="J8864" t="s">
        <v>481</v>
      </c>
      <c r="K8864" t="s">
        <v>482</v>
      </c>
      <c r="L8864" t="s">
        <v>237</v>
      </c>
      <c r="M8864" t="s">
        <v>547</v>
      </c>
      <c r="O8864" t="s">
        <v>264</v>
      </c>
      <c r="P8864">
        <v>2020</v>
      </c>
      <c r="Q8864">
        <v>1.4017443679999999</v>
      </c>
    </row>
    <row r="8865" spans="1:17" x14ac:dyDescent="0.25">
      <c r="A8865" t="s">
        <v>545</v>
      </c>
      <c r="B8865" t="s">
        <v>546</v>
      </c>
      <c r="C8865" t="s">
        <v>534</v>
      </c>
      <c r="D8865" t="s">
        <v>472</v>
      </c>
      <c r="E8865" t="s">
        <v>311</v>
      </c>
      <c r="F8865" t="s">
        <v>348</v>
      </c>
      <c r="G8865" t="s">
        <v>233</v>
      </c>
      <c r="H8865" t="s">
        <v>480</v>
      </c>
      <c r="I8865" t="s">
        <v>4</v>
      </c>
      <c r="J8865" t="s">
        <v>481</v>
      </c>
      <c r="K8865" t="s">
        <v>482</v>
      </c>
      <c r="L8865" t="s">
        <v>237</v>
      </c>
      <c r="M8865" t="s">
        <v>547</v>
      </c>
      <c r="O8865" t="s">
        <v>265</v>
      </c>
      <c r="P8865">
        <v>2020</v>
      </c>
      <c r="Q8865">
        <v>1.6106373979999999</v>
      </c>
    </row>
    <row r="8866" spans="1:17" x14ac:dyDescent="0.25">
      <c r="A8866" t="s">
        <v>545</v>
      </c>
      <c r="B8866" t="s">
        <v>546</v>
      </c>
      <c r="C8866" t="s">
        <v>534</v>
      </c>
      <c r="D8866" t="s">
        <v>472</v>
      </c>
      <c r="E8866" t="s">
        <v>311</v>
      </c>
      <c r="F8866" t="s">
        <v>348</v>
      </c>
      <c r="G8866" t="s">
        <v>233</v>
      </c>
      <c r="H8866" t="s">
        <v>480</v>
      </c>
      <c r="I8866" t="s">
        <v>4</v>
      </c>
      <c r="J8866" t="s">
        <v>481</v>
      </c>
      <c r="K8866" t="s">
        <v>482</v>
      </c>
      <c r="L8866" t="s">
        <v>237</v>
      </c>
      <c r="M8866" t="s">
        <v>547</v>
      </c>
      <c r="O8866" t="s">
        <v>194</v>
      </c>
      <c r="P8866">
        <v>2030</v>
      </c>
      <c r="Q8866">
        <v>2.0759428280000001</v>
      </c>
    </row>
    <row r="8867" spans="1:17" x14ac:dyDescent="0.25">
      <c r="A8867" t="s">
        <v>545</v>
      </c>
      <c r="B8867" t="s">
        <v>546</v>
      </c>
      <c r="C8867" t="s">
        <v>534</v>
      </c>
      <c r="D8867" t="s">
        <v>472</v>
      </c>
      <c r="E8867" t="s">
        <v>311</v>
      </c>
      <c r="F8867" t="s">
        <v>348</v>
      </c>
      <c r="G8867" t="s">
        <v>233</v>
      </c>
      <c r="H8867" t="s">
        <v>480</v>
      </c>
      <c r="I8867" t="s">
        <v>4</v>
      </c>
      <c r="J8867" t="s">
        <v>481</v>
      </c>
      <c r="K8867" t="s">
        <v>482</v>
      </c>
      <c r="L8867" t="s">
        <v>237</v>
      </c>
      <c r="M8867" t="s">
        <v>547</v>
      </c>
      <c r="O8867" t="s">
        <v>194</v>
      </c>
      <c r="P8867">
        <v>2050</v>
      </c>
      <c r="Q8867">
        <v>2.404805058</v>
      </c>
    </row>
    <row r="8868" spans="1:17" x14ac:dyDescent="0.25">
      <c r="A8868" t="s">
        <v>545</v>
      </c>
      <c r="B8868" t="s">
        <v>546</v>
      </c>
      <c r="C8868" t="s">
        <v>534</v>
      </c>
      <c r="D8868" t="s">
        <v>472</v>
      </c>
      <c r="E8868" t="s">
        <v>311</v>
      </c>
      <c r="F8868" t="s">
        <v>348</v>
      </c>
      <c r="G8868" t="s">
        <v>233</v>
      </c>
      <c r="H8868" t="s">
        <v>480</v>
      </c>
      <c r="I8868" t="s">
        <v>4</v>
      </c>
      <c r="J8868" t="s">
        <v>481</v>
      </c>
      <c r="K8868" t="s">
        <v>482</v>
      </c>
      <c r="L8868" t="s">
        <v>237</v>
      </c>
      <c r="M8868" t="s">
        <v>547</v>
      </c>
      <c r="O8868" t="s">
        <v>264</v>
      </c>
      <c r="P8868">
        <v>2050</v>
      </c>
      <c r="Q8868">
        <v>2.3748898450000002</v>
      </c>
    </row>
    <row r="8869" spans="1:17" x14ac:dyDescent="0.25">
      <c r="A8869" t="s">
        <v>545</v>
      </c>
      <c r="B8869" t="s">
        <v>546</v>
      </c>
      <c r="C8869" t="s">
        <v>534</v>
      </c>
      <c r="D8869" t="s">
        <v>472</v>
      </c>
      <c r="E8869" t="s">
        <v>311</v>
      </c>
      <c r="F8869" t="s">
        <v>348</v>
      </c>
      <c r="G8869" t="s">
        <v>233</v>
      </c>
      <c r="H8869" t="s">
        <v>480</v>
      </c>
      <c r="I8869" t="s">
        <v>4</v>
      </c>
      <c r="J8869" t="s">
        <v>481</v>
      </c>
      <c r="K8869" t="s">
        <v>482</v>
      </c>
      <c r="L8869" t="s">
        <v>237</v>
      </c>
      <c r="M8869" t="s">
        <v>547</v>
      </c>
      <c r="O8869" t="s">
        <v>265</v>
      </c>
      <c r="P8869">
        <v>2050</v>
      </c>
      <c r="Q8869">
        <v>2.7689944290000001</v>
      </c>
    </row>
    <row r="8870" spans="1:17" x14ac:dyDescent="0.25">
      <c r="A8870" t="s">
        <v>545</v>
      </c>
      <c r="B8870" t="s">
        <v>546</v>
      </c>
      <c r="C8870" t="s">
        <v>534</v>
      </c>
      <c r="D8870" t="s">
        <v>472</v>
      </c>
      <c r="E8870" t="s">
        <v>311</v>
      </c>
      <c r="F8870" t="s">
        <v>348</v>
      </c>
      <c r="G8870" t="s">
        <v>233</v>
      </c>
      <c r="H8870" t="s">
        <v>484</v>
      </c>
      <c r="I8870" t="s">
        <v>4</v>
      </c>
      <c r="J8870" t="s">
        <v>485</v>
      </c>
      <c r="K8870" t="s">
        <v>482</v>
      </c>
      <c r="L8870" t="s">
        <v>237</v>
      </c>
      <c r="M8870" t="s">
        <v>547</v>
      </c>
      <c r="O8870" t="s">
        <v>194</v>
      </c>
      <c r="P8870">
        <v>2015</v>
      </c>
      <c r="Q8870">
        <v>0.543519435</v>
      </c>
    </row>
    <row r="8871" spans="1:17" x14ac:dyDescent="0.25">
      <c r="A8871" t="s">
        <v>545</v>
      </c>
      <c r="B8871" t="s">
        <v>546</v>
      </c>
      <c r="C8871" t="s">
        <v>534</v>
      </c>
      <c r="D8871" t="s">
        <v>472</v>
      </c>
      <c r="E8871" t="s">
        <v>311</v>
      </c>
      <c r="F8871" t="s">
        <v>348</v>
      </c>
      <c r="G8871" t="s">
        <v>233</v>
      </c>
      <c r="H8871" t="s">
        <v>484</v>
      </c>
      <c r="I8871" t="s">
        <v>4</v>
      </c>
      <c r="J8871" t="s">
        <v>485</v>
      </c>
      <c r="K8871" t="s">
        <v>482</v>
      </c>
      <c r="L8871" t="s">
        <v>237</v>
      </c>
      <c r="M8871" t="s">
        <v>547</v>
      </c>
      <c r="O8871" t="s">
        <v>194</v>
      </c>
      <c r="P8871">
        <v>2020</v>
      </c>
      <c r="Q8871">
        <v>0.543519435</v>
      </c>
    </row>
    <row r="8872" spans="1:17" x14ac:dyDescent="0.25">
      <c r="A8872" t="s">
        <v>545</v>
      </c>
      <c r="B8872" t="s">
        <v>546</v>
      </c>
      <c r="C8872" t="s">
        <v>534</v>
      </c>
      <c r="D8872" t="s">
        <v>472</v>
      </c>
      <c r="E8872" t="s">
        <v>311</v>
      </c>
      <c r="F8872" t="s">
        <v>348</v>
      </c>
      <c r="G8872" t="s">
        <v>233</v>
      </c>
      <c r="H8872" t="s">
        <v>484</v>
      </c>
      <c r="I8872" t="s">
        <v>4</v>
      </c>
      <c r="J8872" t="s">
        <v>485</v>
      </c>
      <c r="K8872" t="s">
        <v>482</v>
      </c>
      <c r="L8872" t="s">
        <v>237</v>
      </c>
      <c r="M8872" t="s">
        <v>547</v>
      </c>
      <c r="O8872" t="s">
        <v>264</v>
      </c>
      <c r="P8872">
        <v>2020</v>
      </c>
      <c r="Q8872">
        <v>0.41291901199999997</v>
      </c>
    </row>
    <row r="8873" spans="1:17" x14ac:dyDescent="0.25">
      <c r="A8873" t="s">
        <v>545</v>
      </c>
      <c r="B8873" t="s">
        <v>546</v>
      </c>
      <c r="C8873" t="s">
        <v>534</v>
      </c>
      <c r="D8873" t="s">
        <v>472</v>
      </c>
      <c r="E8873" t="s">
        <v>311</v>
      </c>
      <c r="F8873" t="s">
        <v>348</v>
      </c>
      <c r="G8873" t="s">
        <v>233</v>
      </c>
      <c r="H8873" t="s">
        <v>484</v>
      </c>
      <c r="I8873" t="s">
        <v>4</v>
      </c>
      <c r="J8873" t="s">
        <v>485</v>
      </c>
      <c r="K8873" t="s">
        <v>482</v>
      </c>
      <c r="L8873" t="s">
        <v>237</v>
      </c>
      <c r="M8873" t="s">
        <v>547</v>
      </c>
      <c r="O8873" t="s">
        <v>265</v>
      </c>
      <c r="P8873">
        <v>2020</v>
      </c>
      <c r="Q8873">
        <v>0.68950580900000003</v>
      </c>
    </row>
    <row r="8874" spans="1:17" x14ac:dyDescent="0.25">
      <c r="A8874" t="s">
        <v>545</v>
      </c>
      <c r="B8874" t="s">
        <v>546</v>
      </c>
      <c r="C8874" t="s">
        <v>534</v>
      </c>
      <c r="D8874" t="s">
        <v>472</v>
      </c>
      <c r="E8874" t="s">
        <v>311</v>
      </c>
      <c r="F8874" t="s">
        <v>348</v>
      </c>
      <c r="G8874" t="s">
        <v>233</v>
      </c>
      <c r="H8874" t="s">
        <v>484</v>
      </c>
      <c r="I8874" t="s">
        <v>4</v>
      </c>
      <c r="J8874" t="s">
        <v>485</v>
      </c>
      <c r="K8874" t="s">
        <v>482</v>
      </c>
      <c r="L8874" t="s">
        <v>237</v>
      </c>
      <c r="M8874" t="s">
        <v>547</v>
      </c>
      <c r="O8874" t="s">
        <v>194</v>
      </c>
      <c r="P8874">
        <v>2030</v>
      </c>
      <c r="Q8874">
        <v>0.543519435</v>
      </c>
    </row>
    <row r="8875" spans="1:17" x14ac:dyDescent="0.25">
      <c r="A8875" t="s">
        <v>545</v>
      </c>
      <c r="B8875" t="s">
        <v>546</v>
      </c>
      <c r="C8875" t="s">
        <v>534</v>
      </c>
      <c r="D8875" t="s">
        <v>472</v>
      </c>
      <c r="E8875" t="s">
        <v>311</v>
      </c>
      <c r="F8875" t="s">
        <v>348</v>
      </c>
      <c r="G8875" t="s">
        <v>233</v>
      </c>
      <c r="H8875" t="s">
        <v>484</v>
      </c>
      <c r="I8875" t="s">
        <v>4</v>
      </c>
      <c r="J8875" t="s">
        <v>485</v>
      </c>
      <c r="K8875" t="s">
        <v>482</v>
      </c>
      <c r="L8875" t="s">
        <v>237</v>
      </c>
      <c r="M8875" t="s">
        <v>547</v>
      </c>
      <c r="O8875" t="s">
        <v>194</v>
      </c>
      <c r="P8875">
        <v>2050</v>
      </c>
      <c r="Q8875">
        <v>0.543519435</v>
      </c>
    </row>
    <row r="8876" spans="1:17" x14ac:dyDescent="0.25">
      <c r="A8876" t="s">
        <v>545</v>
      </c>
      <c r="B8876" t="s">
        <v>546</v>
      </c>
      <c r="C8876" t="s">
        <v>534</v>
      </c>
      <c r="D8876" t="s">
        <v>472</v>
      </c>
      <c r="E8876" t="s">
        <v>311</v>
      </c>
      <c r="F8876" t="s">
        <v>348</v>
      </c>
      <c r="G8876" t="s">
        <v>233</v>
      </c>
      <c r="H8876" t="s">
        <v>484</v>
      </c>
      <c r="I8876" t="s">
        <v>4</v>
      </c>
      <c r="J8876" t="s">
        <v>485</v>
      </c>
      <c r="K8876" t="s">
        <v>482</v>
      </c>
      <c r="L8876" t="s">
        <v>237</v>
      </c>
      <c r="M8876" t="s">
        <v>547</v>
      </c>
      <c r="O8876" t="s">
        <v>264</v>
      </c>
      <c r="P8876">
        <v>2050</v>
      </c>
      <c r="Q8876">
        <v>0.36398185599999999</v>
      </c>
    </row>
    <row r="8877" spans="1:17" x14ac:dyDescent="0.25">
      <c r="A8877" t="s">
        <v>545</v>
      </c>
      <c r="B8877" t="s">
        <v>546</v>
      </c>
      <c r="C8877" t="s">
        <v>534</v>
      </c>
      <c r="D8877" t="s">
        <v>472</v>
      </c>
      <c r="E8877" t="s">
        <v>311</v>
      </c>
      <c r="F8877" t="s">
        <v>348</v>
      </c>
      <c r="G8877" t="s">
        <v>233</v>
      </c>
      <c r="H8877" t="s">
        <v>484</v>
      </c>
      <c r="I8877" t="s">
        <v>4</v>
      </c>
      <c r="J8877" t="s">
        <v>485</v>
      </c>
      <c r="K8877" t="s">
        <v>482</v>
      </c>
      <c r="L8877" t="s">
        <v>237</v>
      </c>
      <c r="M8877" t="s">
        <v>547</v>
      </c>
      <c r="O8877" t="s">
        <v>265</v>
      </c>
      <c r="P8877">
        <v>2050</v>
      </c>
      <c r="Q8877">
        <v>0.75466724900000004</v>
      </c>
    </row>
    <row r="8878" spans="1:17" x14ac:dyDescent="0.25">
      <c r="A8878" t="s">
        <v>545</v>
      </c>
      <c r="B8878" t="s">
        <v>546</v>
      </c>
      <c r="C8878" t="s">
        <v>534</v>
      </c>
      <c r="D8878" t="s">
        <v>472</v>
      </c>
      <c r="E8878" t="s">
        <v>311</v>
      </c>
      <c r="F8878" t="s">
        <v>348</v>
      </c>
      <c r="G8878" t="s">
        <v>233</v>
      </c>
      <c r="H8878" t="s">
        <v>486</v>
      </c>
      <c r="I8878" t="s">
        <v>234</v>
      </c>
      <c r="J8878" t="s">
        <v>235</v>
      </c>
      <c r="K8878" t="s">
        <v>487</v>
      </c>
      <c r="L8878" t="s">
        <v>237</v>
      </c>
      <c r="M8878" t="s">
        <v>344</v>
      </c>
      <c r="O8878" t="s">
        <v>194</v>
      </c>
      <c r="P8878">
        <v>2015</v>
      </c>
      <c r="Q8878">
        <v>33600</v>
      </c>
    </row>
    <row r="8879" spans="1:17" x14ac:dyDescent="0.25">
      <c r="A8879" t="s">
        <v>545</v>
      </c>
      <c r="B8879" t="s">
        <v>546</v>
      </c>
      <c r="C8879" t="s">
        <v>534</v>
      </c>
      <c r="D8879" t="s">
        <v>472</v>
      </c>
      <c r="E8879" t="s">
        <v>311</v>
      </c>
      <c r="F8879" t="s">
        <v>348</v>
      </c>
      <c r="G8879" t="s">
        <v>233</v>
      </c>
      <c r="H8879" t="s">
        <v>486</v>
      </c>
      <c r="I8879" t="s">
        <v>234</v>
      </c>
      <c r="J8879" t="s">
        <v>235</v>
      </c>
      <c r="K8879" t="s">
        <v>487</v>
      </c>
      <c r="L8879" t="s">
        <v>237</v>
      </c>
      <c r="M8879" t="s">
        <v>344</v>
      </c>
      <c r="O8879" t="s">
        <v>194</v>
      </c>
      <c r="P8879">
        <v>2020</v>
      </c>
      <c r="Q8879">
        <v>32700</v>
      </c>
    </row>
    <row r="8880" spans="1:17" x14ac:dyDescent="0.25">
      <c r="A8880" t="s">
        <v>545</v>
      </c>
      <c r="B8880" t="s">
        <v>546</v>
      </c>
      <c r="C8880" t="s">
        <v>534</v>
      </c>
      <c r="D8880" t="s">
        <v>472</v>
      </c>
      <c r="E8880" t="s">
        <v>311</v>
      </c>
      <c r="F8880" t="s">
        <v>348</v>
      </c>
      <c r="G8880" t="s">
        <v>233</v>
      </c>
      <c r="H8880" t="s">
        <v>486</v>
      </c>
      <c r="I8880" t="s">
        <v>234</v>
      </c>
      <c r="J8880" t="s">
        <v>235</v>
      </c>
      <c r="K8880" t="s">
        <v>487</v>
      </c>
      <c r="L8880" t="s">
        <v>237</v>
      </c>
      <c r="M8880" t="s">
        <v>344</v>
      </c>
      <c r="O8880" t="s">
        <v>264</v>
      </c>
      <c r="P8880">
        <v>2020</v>
      </c>
      <c r="Q8880">
        <v>28000</v>
      </c>
    </row>
    <row r="8881" spans="1:17" x14ac:dyDescent="0.25">
      <c r="A8881" t="s">
        <v>545</v>
      </c>
      <c r="B8881" t="s">
        <v>546</v>
      </c>
      <c r="C8881" t="s">
        <v>534</v>
      </c>
      <c r="D8881" t="s">
        <v>472</v>
      </c>
      <c r="E8881" t="s">
        <v>311</v>
      </c>
      <c r="F8881" t="s">
        <v>348</v>
      </c>
      <c r="G8881" t="s">
        <v>233</v>
      </c>
      <c r="H8881" t="s">
        <v>486</v>
      </c>
      <c r="I8881" t="s">
        <v>234</v>
      </c>
      <c r="J8881" t="s">
        <v>235</v>
      </c>
      <c r="K8881" t="s">
        <v>487</v>
      </c>
      <c r="L8881" t="s">
        <v>237</v>
      </c>
      <c r="M8881" t="s">
        <v>344</v>
      </c>
      <c r="O8881" t="s">
        <v>265</v>
      </c>
      <c r="P8881">
        <v>2020</v>
      </c>
      <c r="Q8881">
        <v>37900</v>
      </c>
    </row>
    <row r="8882" spans="1:17" x14ac:dyDescent="0.25">
      <c r="A8882" t="s">
        <v>545</v>
      </c>
      <c r="B8882" t="s">
        <v>546</v>
      </c>
      <c r="C8882" t="s">
        <v>534</v>
      </c>
      <c r="D8882" t="s">
        <v>472</v>
      </c>
      <c r="E8882" t="s">
        <v>311</v>
      </c>
      <c r="F8882" t="s">
        <v>348</v>
      </c>
      <c r="G8882" t="s">
        <v>233</v>
      </c>
      <c r="H8882" t="s">
        <v>486</v>
      </c>
      <c r="I8882" t="s">
        <v>234</v>
      </c>
      <c r="J8882" t="s">
        <v>235</v>
      </c>
      <c r="K8882" t="s">
        <v>487</v>
      </c>
      <c r="L8882" t="s">
        <v>237</v>
      </c>
      <c r="M8882" t="s">
        <v>344</v>
      </c>
      <c r="O8882" t="s">
        <v>194</v>
      </c>
      <c r="P8882">
        <v>2030</v>
      </c>
      <c r="Q8882">
        <v>31000</v>
      </c>
    </row>
    <row r="8883" spans="1:17" x14ac:dyDescent="0.25">
      <c r="A8883" t="s">
        <v>545</v>
      </c>
      <c r="B8883" t="s">
        <v>546</v>
      </c>
      <c r="C8883" t="s">
        <v>534</v>
      </c>
      <c r="D8883" t="s">
        <v>472</v>
      </c>
      <c r="E8883" t="s">
        <v>311</v>
      </c>
      <c r="F8883" t="s">
        <v>348</v>
      </c>
      <c r="G8883" t="s">
        <v>233</v>
      </c>
      <c r="H8883" t="s">
        <v>486</v>
      </c>
      <c r="I8883" t="s">
        <v>234</v>
      </c>
      <c r="J8883" t="s">
        <v>235</v>
      </c>
      <c r="K8883" t="s">
        <v>487</v>
      </c>
      <c r="L8883" t="s">
        <v>237</v>
      </c>
      <c r="M8883" t="s">
        <v>344</v>
      </c>
      <c r="O8883" t="s">
        <v>194</v>
      </c>
      <c r="P8883">
        <v>2050</v>
      </c>
      <c r="Q8883">
        <v>27900</v>
      </c>
    </row>
    <row r="8884" spans="1:17" x14ac:dyDescent="0.25">
      <c r="A8884" t="s">
        <v>545</v>
      </c>
      <c r="B8884" t="s">
        <v>546</v>
      </c>
      <c r="C8884" t="s">
        <v>534</v>
      </c>
      <c r="D8884" t="s">
        <v>472</v>
      </c>
      <c r="E8884" t="s">
        <v>311</v>
      </c>
      <c r="F8884" t="s">
        <v>348</v>
      </c>
      <c r="G8884" t="s">
        <v>233</v>
      </c>
      <c r="H8884" t="s">
        <v>486</v>
      </c>
      <c r="I8884" t="s">
        <v>234</v>
      </c>
      <c r="J8884" t="s">
        <v>235</v>
      </c>
      <c r="K8884" t="s">
        <v>487</v>
      </c>
      <c r="L8884" t="s">
        <v>237</v>
      </c>
      <c r="M8884" t="s">
        <v>344</v>
      </c>
      <c r="O8884" t="s">
        <v>264</v>
      </c>
      <c r="P8884">
        <v>2050</v>
      </c>
      <c r="Q8884">
        <v>21700</v>
      </c>
    </row>
    <row r="8885" spans="1:17" x14ac:dyDescent="0.25">
      <c r="A8885" t="s">
        <v>545</v>
      </c>
      <c r="B8885" t="s">
        <v>546</v>
      </c>
      <c r="C8885" t="s">
        <v>534</v>
      </c>
      <c r="D8885" t="s">
        <v>472</v>
      </c>
      <c r="E8885" t="s">
        <v>311</v>
      </c>
      <c r="F8885" t="s">
        <v>348</v>
      </c>
      <c r="G8885" t="s">
        <v>233</v>
      </c>
      <c r="H8885" t="s">
        <v>486</v>
      </c>
      <c r="I8885" t="s">
        <v>234</v>
      </c>
      <c r="J8885" t="s">
        <v>235</v>
      </c>
      <c r="K8885" t="s">
        <v>487</v>
      </c>
      <c r="L8885" t="s">
        <v>237</v>
      </c>
      <c r="M8885" t="s">
        <v>344</v>
      </c>
      <c r="O8885" t="s">
        <v>265</v>
      </c>
      <c r="P8885">
        <v>2050</v>
      </c>
      <c r="Q8885">
        <v>37100</v>
      </c>
    </row>
    <row r="8886" spans="1:17" x14ac:dyDescent="0.25">
      <c r="A8886" t="s">
        <v>545</v>
      </c>
      <c r="B8886" t="s">
        <v>546</v>
      </c>
      <c r="C8886" t="s">
        <v>534</v>
      </c>
      <c r="D8886" t="s">
        <v>472</v>
      </c>
      <c r="E8886" t="s">
        <v>311</v>
      </c>
      <c r="F8886" t="s">
        <v>348</v>
      </c>
      <c r="G8886" t="s">
        <v>233</v>
      </c>
      <c r="H8886" t="s">
        <v>488</v>
      </c>
      <c r="I8886" t="s">
        <v>240</v>
      </c>
      <c r="J8886" t="s">
        <v>235</v>
      </c>
      <c r="K8886" t="s">
        <v>478</v>
      </c>
      <c r="L8886" t="s">
        <v>237</v>
      </c>
      <c r="M8886" t="s">
        <v>537</v>
      </c>
      <c r="O8886" t="s">
        <v>194</v>
      </c>
      <c r="P8886">
        <v>2015</v>
      </c>
      <c r="Q8886">
        <v>0.73275186599999997</v>
      </c>
    </row>
    <row r="8887" spans="1:17" x14ac:dyDescent="0.25">
      <c r="A8887" t="s">
        <v>545</v>
      </c>
      <c r="B8887" t="s">
        <v>546</v>
      </c>
      <c r="C8887" t="s">
        <v>534</v>
      </c>
      <c r="D8887" t="s">
        <v>472</v>
      </c>
      <c r="E8887" t="s">
        <v>311</v>
      </c>
      <c r="F8887" t="s">
        <v>348</v>
      </c>
      <c r="G8887" t="s">
        <v>233</v>
      </c>
      <c r="H8887" t="s">
        <v>488</v>
      </c>
      <c r="I8887" t="s">
        <v>240</v>
      </c>
      <c r="J8887" t="s">
        <v>235</v>
      </c>
      <c r="K8887" t="s">
        <v>478</v>
      </c>
      <c r="L8887" t="s">
        <v>237</v>
      </c>
      <c r="M8887" t="s">
        <v>537</v>
      </c>
      <c r="O8887" t="s">
        <v>194</v>
      </c>
      <c r="P8887">
        <v>2020</v>
      </c>
      <c r="Q8887">
        <v>0.71461534299999996</v>
      </c>
    </row>
    <row r="8888" spans="1:17" x14ac:dyDescent="0.25">
      <c r="A8888" t="s">
        <v>545</v>
      </c>
      <c r="B8888" t="s">
        <v>546</v>
      </c>
      <c r="C8888" t="s">
        <v>534</v>
      </c>
      <c r="D8888" t="s">
        <v>472</v>
      </c>
      <c r="E8888" t="s">
        <v>311</v>
      </c>
      <c r="F8888" t="s">
        <v>348</v>
      </c>
      <c r="G8888" t="s">
        <v>233</v>
      </c>
      <c r="H8888" t="s">
        <v>488</v>
      </c>
      <c r="I8888" t="s">
        <v>240</v>
      </c>
      <c r="J8888" t="s">
        <v>235</v>
      </c>
      <c r="K8888" t="s">
        <v>478</v>
      </c>
      <c r="L8888" t="s">
        <v>237</v>
      </c>
      <c r="M8888" t="s">
        <v>537</v>
      </c>
      <c r="O8888" t="s">
        <v>264</v>
      </c>
      <c r="P8888">
        <v>2020</v>
      </c>
      <c r="Q8888">
        <v>0.62283908600000004</v>
      </c>
    </row>
    <row r="8889" spans="1:17" x14ac:dyDescent="0.25">
      <c r="A8889" t="s">
        <v>545</v>
      </c>
      <c r="B8889" t="s">
        <v>546</v>
      </c>
      <c r="C8889" t="s">
        <v>534</v>
      </c>
      <c r="D8889" t="s">
        <v>472</v>
      </c>
      <c r="E8889" t="s">
        <v>311</v>
      </c>
      <c r="F8889" t="s">
        <v>348</v>
      </c>
      <c r="G8889" t="s">
        <v>233</v>
      </c>
      <c r="H8889" t="s">
        <v>488</v>
      </c>
      <c r="I8889" t="s">
        <v>240</v>
      </c>
      <c r="J8889" t="s">
        <v>235</v>
      </c>
      <c r="K8889" t="s">
        <v>478</v>
      </c>
      <c r="L8889" t="s">
        <v>237</v>
      </c>
      <c r="M8889" t="s">
        <v>537</v>
      </c>
      <c r="O8889" t="s">
        <v>265</v>
      </c>
      <c r="P8889">
        <v>2020</v>
      </c>
      <c r="Q8889">
        <v>0.84266464500000005</v>
      </c>
    </row>
    <row r="8890" spans="1:17" x14ac:dyDescent="0.25">
      <c r="A8890" t="s">
        <v>545</v>
      </c>
      <c r="B8890" t="s">
        <v>546</v>
      </c>
      <c r="C8890" t="s">
        <v>534</v>
      </c>
      <c r="D8890" t="s">
        <v>472</v>
      </c>
      <c r="E8890" t="s">
        <v>311</v>
      </c>
      <c r="F8890" t="s">
        <v>348</v>
      </c>
      <c r="G8890" t="s">
        <v>233</v>
      </c>
      <c r="H8890" t="s">
        <v>488</v>
      </c>
      <c r="I8890" t="s">
        <v>240</v>
      </c>
      <c r="J8890" t="s">
        <v>235</v>
      </c>
      <c r="K8890" t="s">
        <v>478</v>
      </c>
      <c r="L8890" t="s">
        <v>237</v>
      </c>
      <c r="M8890" t="s">
        <v>537</v>
      </c>
      <c r="O8890" t="s">
        <v>194</v>
      </c>
      <c r="P8890">
        <v>2030</v>
      </c>
      <c r="Q8890">
        <v>0.67967789199999995</v>
      </c>
    </row>
    <row r="8891" spans="1:17" x14ac:dyDescent="0.25">
      <c r="A8891" t="s">
        <v>545</v>
      </c>
      <c r="B8891" t="s">
        <v>546</v>
      </c>
      <c r="C8891" t="s">
        <v>534</v>
      </c>
      <c r="D8891" t="s">
        <v>472</v>
      </c>
      <c r="E8891" t="s">
        <v>311</v>
      </c>
      <c r="F8891" t="s">
        <v>348</v>
      </c>
      <c r="G8891" t="s">
        <v>233</v>
      </c>
      <c r="H8891" t="s">
        <v>488</v>
      </c>
      <c r="I8891" t="s">
        <v>240</v>
      </c>
      <c r="J8891" t="s">
        <v>235</v>
      </c>
      <c r="K8891" t="s">
        <v>478</v>
      </c>
      <c r="L8891" t="s">
        <v>237</v>
      </c>
      <c r="M8891" t="s">
        <v>537</v>
      </c>
      <c r="O8891" t="s">
        <v>194</v>
      </c>
      <c r="P8891">
        <v>2050</v>
      </c>
      <c r="Q8891">
        <v>0.61484374500000005</v>
      </c>
    </row>
    <row r="8892" spans="1:17" x14ac:dyDescent="0.25">
      <c r="A8892" t="s">
        <v>545</v>
      </c>
      <c r="B8892" t="s">
        <v>546</v>
      </c>
      <c r="C8892" t="s">
        <v>534</v>
      </c>
      <c r="D8892" t="s">
        <v>472</v>
      </c>
      <c r="E8892" t="s">
        <v>311</v>
      </c>
      <c r="F8892" t="s">
        <v>348</v>
      </c>
      <c r="G8892" t="s">
        <v>233</v>
      </c>
      <c r="H8892" t="s">
        <v>488</v>
      </c>
      <c r="I8892" t="s">
        <v>240</v>
      </c>
      <c r="J8892" t="s">
        <v>235</v>
      </c>
      <c r="K8892" t="s">
        <v>478</v>
      </c>
      <c r="L8892" t="s">
        <v>237</v>
      </c>
      <c r="M8892" t="s">
        <v>537</v>
      </c>
      <c r="O8892" t="s">
        <v>264</v>
      </c>
      <c r="P8892">
        <v>2050</v>
      </c>
      <c r="Q8892">
        <v>0.50975841899999996</v>
      </c>
    </row>
    <row r="8893" spans="1:17" x14ac:dyDescent="0.25">
      <c r="A8893" t="s">
        <v>545</v>
      </c>
      <c r="B8893" t="s">
        <v>546</v>
      </c>
      <c r="C8893" t="s">
        <v>534</v>
      </c>
      <c r="D8893" t="s">
        <v>472</v>
      </c>
      <c r="E8893" t="s">
        <v>311</v>
      </c>
      <c r="F8893" t="s">
        <v>348</v>
      </c>
      <c r="G8893" t="s">
        <v>233</v>
      </c>
      <c r="H8893" t="s">
        <v>488</v>
      </c>
      <c r="I8893" t="s">
        <v>240</v>
      </c>
      <c r="J8893" t="s">
        <v>235</v>
      </c>
      <c r="K8893" t="s">
        <v>478</v>
      </c>
      <c r="L8893" t="s">
        <v>237</v>
      </c>
      <c r="M8893" t="s">
        <v>537</v>
      </c>
      <c r="O8893" t="s">
        <v>265</v>
      </c>
      <c r="P8893">
        <v>2050</v>
      </c>
      <c r="Q8893">
        <v>0.89937708000000005</v>
      </c>
    </row>
    <row r="8894" spans="1:17" x14ac:dyDescent="0.25">
      <c r="A8894" t="s">
        <v>545</v>
      </c>
      <c r="B8894" t="s">
        <v>546</v>
      </c>
      <c r="C8894" t="s">
        <v>534</v>
      </c>
      <c r="D8894" t="s">
        <v>472</v>
      </c>
      <c r="E8894" t="s">
        <v>311</v>
      </c>
      <c r="F8894" t="s">
        <v>348</v>
      </c>
      <c r="G8894" t="s">
        <v>233</v>
      </c>
      <c r="H8894" t="s">
        <v>489</v>
      </c>
      <c r="I8894" t="s">
        <v>4</v>
      </c>
      <c r="J8894" t="s">
        <v>235</v>
      </c>
      <c r="K8894" t="s">
        <v>482</v>
      </c>
      <c r="L8894" t="s">
        <v>237</v>
      </c>
      <c r="M8894" t="s">
        <v>547</v>
      </c>
      <c r="O8894" t="s">
        <v>194</v>
      </c>
      <c r="P8894">
        <v>2015</v>
      </c>
      <c r="Q8894">
        <v>1.838414467</v>
      </c>
    </row>
    <row r="8895" spans="1:17" x14ac:dyDescent="0.25">
      <c r="A8895" t="s">
        <v>545</v>
      </c>
      <c r="B8895" t="s">
        <v>546</v>
      </c>
      <c r="C8895" t="s">
        <v>534</v>
      </c>
      <c r="D8895" t="s">
        <v>472</v>
      </c>
      <c r="E8895" t="s">
        <v>311</v>
      </c>
      <c r="F8895" t="s">
        <v>348</v>
      </c>
      <c r="G8895" t="s">
        <v>233</v>
      </c>
      <c r="H8895" t="s">
        <v>489</v>
      </c>
      <c r="I8895" t="s">
        <v>4</v>
      </c>
      <c r="J8895" t="s">
        <v>235</v>
      </c>
      <c r="K8895" t="s">
        <v>482</v>
      </c>
      <c r="L8895" t="s">
        <v>237</v>
      </c>
      <c r="M8895" t="s">
        <v>547</v>
      </c>
      <c r="O8895" t="s">
        <v>194</v>
      </c>
      <c r="P8895">
        <v>2020</v>
      </c>
      <c r="Q8895">
        <v>1.9617378029999999</v>
      </c>
    </row>
    <row r="8896" spans="1:17" x14ac:dyDescent="0.25">
      <c r="A8896" t="s">
        <v>545</v>
      </c>
      <c r="B8896" t="s">
        <v>546</v>
      </c>
      <c r="C8896" t="s">
        <v>534</v>
      </c>
      <c r="D8896" t="s">
        <v>472</v>
      </c>
      <c r="E8896" t="s">
        <v>311</v>
      </c>
      <c r="F8896" t="s">
        <v>348</v>
      </c>
      <c r="G8896" t="s">
        <v>233</v>
      </c>
      <c r="H8896" t="s">
        <v>489</v>
      </c>
      <c r="I8896" t="s">
        <v>4</v>
      </c>
      <c r="J8896" t="s">
        <v>235</v>
      </c>
      <c r="K8896" t="s">
        <v>482</v>
      </c>
      <c r="L8896" t="s">
        <v>237</v>
      </c>
      <c r="M8896" t="s">
        <v>547</v>
      </c>
      <c r="O8896" t="s">
        <v>264</v>
      </c>
      <c r="P8896">
        <v>2020</v>
      </c>
      <c r="Q8896">
        <v>1.81466338</v>
      </c>
    </row>
    <row r="8897" spans="1:17" x14ac:dyDescent="0.25">
      <c r="A8897" t="s">
        <v>545</v>
      </c>
      <c r="B8897" t="s">
        <v>546</v>
      </c>
      <c r="C8897" t="s">
        <v>534</v>
      </c>
      <c r="D8897" t="s">
        <v>472</v>
      </c>
      <c r="E8897" t="s">
        <v>311</v>
      </c>
      <c r="F8897" t="s">
        <v>348</v>
      </c>
      <c r="G8897" t="s">
        <v>233</v>
      </c>
      <c r="H8897" t="s">
        <v>489</v>
      </c>
      <c r="I8897" t="s">
        <v>4</v>
      </c>
      <c r="J8897" t="s">
        <v>235</v>
      </c>
      <c r="K8897" t="s">
        <v>482</v>
      </c>
      <c r="L8897" t="s">
        <v>237</v>
      </c>
      <c r="M8897" t="s">
        <v>547</v>
      </c>
      <c r="O8897" t="s">
        <v>265</v>
      </c>
      <c r="P8897">
        <v>2020</v>
      </c>
      <c r="Q8897">
        <v>2.3001432070000001</v>
      </c>
    </row>
    <row r="8898" spans="1:17" x14ac:dyDescent="0.25">
      <c r="A8898" t="s">
        <v>545</v>
      </c>
      <c r="B8898" t="s">
        <v>546</v>
      </c>
      <c r="C8898" t="s">
        <v>534</v>
      </c>
      <c r="D8898" t="s">
        <v>472</v>
      </c>
      <c r="E8898" t="s">
        <v>311</v>
      </c>
      <c r="F8898" t="s">
        <v>348</v>
      </c>
      <c r="G8898" t="s">
        <v>233</v>
      </c>
      <c r="H8898" t="s">
        <v>489</v>
      </c>
      <c r="I8898" t="s">
        <v>4</v>
      </c>
      <c r="J8898" t="s">
        <v>235</v>
      </c>
      <c r="K8898" t="s">
        <v>482</v>
      </c>
      <c r="L8898" t="s">
        <v>237</v>
      </c>
      <c r="M8898" t="s">
        <v>547</v>
      </c>
      <c r="O8898" t="s">
        <v>194</v>
      </c>
      <c r="P8898">
        <v>2030</v>
      </c>
      <c r="Q8898">
        <v>2.619462263</v>
      </c>
    </row>
    <row r="8899" spans="1:17" x14ac:dyDescent="0.25">
      <c r="A8899" t="s">
        <v>545</v>
      </c>
      <c r="B8899" t="s">
        <v>546</v>
      </c>
      <c r="C8899" t="s">
        <v>534</v>
      </c>
      <c r="D8899" t="s">
        <v>472</v>
      </c>
      <c r="E8899" t="s">
        <v>311</v>
      </c>
      <c r="F8899" t="s">
        <v>348</v>
      </c>
      <c r="G8899" t="s">
        <v>233</v>
      </c>
      <c r="H8899" t="s">
        <v>489</v>
      </c>
      <c r="I8899" t="s">
        <v>4</v>
      </c>
      <c r="J8899" t="s">
        <v>235</v>
      </c>
      <c r="K8899" t="s">
        <v>482</v>
      </c>
      <c r="L8899" t="s">
        <v>237</v>
      </c>
      <c r="M8899" t="s">
        <v>547</v>
      </c>
      <c r="O8899" t="s">
        <v>194</v>
      </c>
      <c r="P8899">
        <v>2050</v>
      </c>
      <c r="Q8899">
        <v>2.948324494</v>
      </c>
    </row>
    <row r="8900" spans="1:17" x14ac:dyDescent="0.25">
      <c r="A8900" t="s">
        <v>545</v>
      </c>
      <c r="B8900" t="s">
        <v>546</v>
      </c>
      <c r="C8900" t="s">
        <v>534</v>
      </c>
      <c r="D8900" t="s">
        <v>472</v>
      </c>
      <c r="E8900" t="s">
        <v>311</v>
      </c>
      <c r="F8900" t="s">
        <v>348</v>
      </c>
      <c r="G8900" t="s">
        <v>233</v>
      </c>
      <c r="H8900" t="s">
        <v>489</v>
      </c>
      <c r="I8900" t="s">
        <v>4</v>
      </c>
      <c r="J8900" t="s">
        <v>235</v>
      </c>
      <c r="K8900" t="s">
        <v>482</v>
      </c>
      <c r="L8900" t="s">
        <v>237</v>
      </c>
      <c r="M8900" t="s">
        <v>547</v>
      </c>
      <c r="O8900" t="s">
        <v>264</v>
      </c>
      <c r="P8900">
        <v>2050</v>
      </c>
      <c r="Q8900">
        <v>2.7388717009999999</v>
      </c>
    </row>
    <row r="8901" spans="1:17" x14ac:dyDescent="0.25">
      <c r="A8901" t="s">
        <v>545</v>
      </c>
      <c r="B8901" t="s">
        <v>546</v>
      </c>
      <c r="C8901" t="s">
        <v>534</v>
      </c>
      <c r="D8901" t="s">
        <v>472</v>
      </c>
      <c r="E8901" t="s">
        <v>311</v>
      </c>
      <c r="F8901" t="s">
        <v>348</v>
      </c>
      <c r="G8901" t="s">
        <v>233</v>
      </c>
      <c r="H8901" t="s">
        <v>489</v>
      </c>
      <c r="I8901" t="s">
        <v>4</v>
      </c>
      <c r="J8901" t="s">
        <v>235</v>
      </c>
      <c r="K8901" t="s">
        <v>482</v>
      </c>
      <c r="L8901" t="s">
        <v>237</v>
      </c>
      <c r="M8901" t="s">
        <v>547</v>
      </c>
      <c r="O8901" t="s">
        <v>265</v>
      </c>
      <c r="P8901">
        <v>2050</v>
      </c>
      <c r="Q8901">
        <v>3.5236616789999999</v>
      </c>
    </row>
    <row r="8902" spans="1:17" x14ac:dyDescent="0.25">
      <c r="A8902" t="s">
        <v>545</v>
      </c>
      <c r="B8902" t="s">
        <v>546</v>
      </c>
      <c r="C8902" t="s">
        <v>534</v>
      </c>
      <c r="D8902" t="s">
        <v>472</v>
      </c>
      <c r="E8902" t="s">
        <v>311</v>
      </c>
      <c r="F8902" t="s">
        <v>348</v>
      </c>
      <c r="G8902" t="s">
        <v>243</v>
      </c>
      <c r="H8902" t="s">
        <v>356</v>
      </c>
      <c r="I8902" t="s">
        <v>298</v>
      </c>
      <c r="K8902" t="s">
        <v>78</v>
      </c>
      <c r="N8902" t="s">
        <v>206</v>
      </c>
      <c r="O8902" t="s">
        <v>194</v>
      </c>
      <c r="P8902">
        <v>2015</v>
      </c>
      <c r="Q8902">
        <v>0.5</v>
      </c>
    </row>
    <row r="8903" spans="1:17" x14ac:dyDescent="0.25">
      <c r="A8903" t="s">
        <v>545</v>
      </c>
      <c r="B8903" t="s">
        <v>546</v>
      </c>
      <c r="C8903" t="s">
        <v>534</v>
      </c>
      <c r="D8903" t="s">
        <v>472</v>
      </c>
      <c r="E8903" t="s">
        <v>311</v>
      </c>
      <c r="F8903" t="s">
        <v>348</v>
      </c>
      <c r="G8903" t="s">
        <v>243</v>
      </c>
      <c r="H8903" t="s">
        <v>356</v>
      </c>
      <c r="I8903" t="s">
        <v>298</v>
      </c>
      <c r="K8903" t="s">
        <v>78</v>
      </c>
      <c r="N8903" t="s">
        <v>206</v>
      </c>
      <c r="O8903" t="s">
        <v>194</v>
      </c>
      <c r="P8903">
        <v>2020</v>
      </c>
      <c r="Q8903">
        <v>0.5</v>
      </c>
    </row>
    <row r="8904" spans="1:17" x14ac:dyDescent="0.25">
      <c r="A8904" t="s">
        <v>545</v>
      </c>
      <c r="B8904" t="s">
        <v>546</v>
      </c>
      <c r="C8904" t="s">
        <v>534</v>
      </c>
      <c r="D8904" t="s">
        <v>472</v>
      </c>
      <c r="E8904" t="s">
        <v>311</v>
      </c>
      <c r="F8904" t="s">
        <v>348</v>
      </c>
      <c r="G8904" t="s">
        <v>243</v>
      </c>
      <c r="H8904" t="s">
        <v>356</v>
      </c>
      <c r="I8904" t="s">
        <v>298</v>
      </c>
      <c r="K8904" t="s">
        <v>78</v>
      </c>
      <c r="N8904" t="s">
        <v>206</v>
      </c>
      <c r="O8904" t="s">
        <v>264</v>
      </c>
      <c r="P8904">
        <v>2020</v>
      </c>
      <c r="Q8904">
        <v>0.5</v>
      </c>
    </row>
    <row r="8905" spans="1:17" x14ac:dyDescent="0.25">
      <c r="A8905" t="s">
        <v>545</v>
      </c>
      <c r="B8905" t="s">
        <v>546</v>
      </c>
      <c r="C8905" t="s">
        <v>534</v>
      </c>
      <c r="D8905" t="s">
        <v>472</v>
      </c>
      <c r="E8905" t="s">
        <v>311</v>
      </c>
      <c r="F8905" t="s">
        <v>348</v>
      </c>
      <c r="G8905" t="s">
        <v>243</v>
      </c>
      <c r="H8905" t="s">
        <v>356</v>
      </c>
      <c r="I8905" t="s">
        <v>298</v>
      </c>
      <c r="K8905" t="s">
        <v>78</v>
      </c>
      <c r="N8905" t="s">
        <v>206</v>
      </c>
      <c r="O8905" t="s">
        <v>265</v>
      </c>
      <c r="P8905">
        <v>2020</v>
      </c>
      <c r="Q8905">
        <v>0.5</v>
      </c>
    </row>
    <row r="8906" spans="1:17" x14ac:dyDescent="0.25">
      <c r="A8906" t="s">
        <v>545</v>
      </c>
      <c r="B8906" t="s">
        <v>546</v>
      </c>
      <c r="C8906" t="s">
        <v>534</v>
      </c>
      <c r="D8906" t="s">
        <v>472</v>
      </c>
      <c r="E8906" t="s">
        <v>311</v>
      </c>
      <c r="F8906" t="s">
        <v>348</v>
      </c>
      <c r="G8906" t="s">
        <v>243</v>
      </c>
      <c r="H8906" t="s">
        <v>356</v>
      </c>
      <c r="I8906" t="s">
        <v>298</v>
      </c>
      <c r="K8906" t="s">
        <v>78</v>
      </c>
      <c r="N8906" t="s">
        <v>206</v>
      </c>
      <c r="O8906" t="s">
        <v>194</v>
      </c>
      <c r="P8906">
        <v>2030</v>
      </c>
      <c r="Q8906">
        <v>0.5</v>
      </c>
    </row>
    <row r="8907" spans="1:17" x14ac:dyDescent="0.25">
      <c r="A8907" t="s">
        <v>545</v>
      </c>
      <c r="B8907" t="s">
        <v>546</v>
      </c>
      <c r="C8907" t="s">
        <v>534</v>
      </c>
      <c r="D8907" t="s">
        <v>472</v>
      </c>
      <c r="E8907" t="s">
        <v>311</v>
      </c>
      <c r="F8907" t="s">
        <v>348</v>
      </c>
      <c r="G8907" t="s">
        <v>243</v>
      </c>
      <c r="H8907" t="s">
        <v>356</v>
      </c>
      <c r="I8907" t="s">
        <v>298</v>
      </c>
      <c r="K8907" t="s">
        <v>78</v>
      </c>
      <c r="N8907" t="s">
        <v>206</v>
      </c>
      <c r="O8907" t="s">
        <v>194</v>
      </c>
      <c r="P8907">
        <v>2050</v>
      </c>
      <c r="Q8907">
        <v>0.5</v>
      </c>
    </row>
    <row r="8908" spans="1:17" x14ac:dyDescent="0.25">
      <c r="A8908" t="s">
        <v>545</v>
      </c>
      <c r="B8908" t="s">
        <v>546</v>
      </c>
      <c r="C8908" t="s">
        <v>534</v>
      </c>
      <c r="D8908" t="s">
        <v>472</v>
      </c>
      <c r="E8908" t="s">
        <v>311</v>
      </c>
      <c r="F8908" t="s">
        <v>348</v>
      </c>
      <c r="G8908" t="s">
        <v>243</v>
      </c>
      <c r="H8908" t="s">
        <v>356</v>
      </c>
      <c r="I8908" t="s">
        <v>298</v>
      </c>
      <c r="K8908" t="s">
        <v>78</v>
      </c>
      <c r="N8908" t="s">
        <v>206</v>
      </c>
      <c r="O8908" t="s">
        <v>264</v>
      </c>
      <c r="P8908">
        <v>2050</v>
      </c>
      <c r="Q8908">
        <v>0.5</v>
      </c>
    </row>
    <row r="8909" spans="1:17" x14ac:dyDescent="0.25">
      <c r="A8909" t="s">
        <v>545</v>
      </c>
      <c r="B8909" t="s">
        <v>546</v>
      </c>
      <c r="C8909" t="s">
        <v>534</v>
      </c>
      <c r="D8909" t="s">
        <v>472</v>
      </c>
      <c r="E8909" t="s">
        <v>311</v>
      </c>
      <c r="F8909" t="s">
        <v>348</v>
      </c>
      <c r="G8909" t="s">
        <v>243</v>
      </c>
      <c r="H8909" t="s">
        <v>356</v>
      </c>
      <c r="I8909" t="s">
        <v>298</v>
      </c>
      <c r="K8909" t="s">
        <v>78</v>
      </c>
      <c r="N8909" t="s">
        <v>206</v>
      </c>
      <c r="O8909" t="s">
        <v>265</v>
      </c>
      <c r="P8909">
        <v>2050</v>
      </c>
      <c r="Q8909">
        <v>0.5</v>
      </c>
    </row>
    <row r="8910" spans="1:17" x14ac:dyDescent="0.25">
      <c r="A8910" t="s">
        <v>545</v>
      </c>
      <c r="B8910" t="s">
        <v>546</v>
      </c>
      <c r="C8910" t="s">
        <v>534</v>
      </c>
      <c r="D8910" t="s">
        <v>472</v>
      </c>
      <c r="E8910" t="s">
        <v>311</v>
      </c>
      <c r="F8910" t="s">
        <v>348</v>
      </c>
      <c r="G8910" t="s">
        <v>243</v>
      </c>
      <c r="H8910" t="s">
        <v>244</v>
      </c>
      <c r="I8910" t="s">
        <v>245</v>
      </c>
      <c r="J8910" t="s">
        <v>246</v>
      </c>
      <c r="K8910" t="s">
        <v>191</v>
      </c>
      <c r="M8910" t="s">
        <v>192</v>
      </c>
      <c r="N8910" t="s">
        <v>206</v>
      </c>
      <c r="O8910" t="s">
        <v>194</v>
      </c>
      <c r="P8910">
        <v>2015</v>
      </c>
      <c r="Q8910">
        <v>0.4</v>
      </c>
    </row>
    <row r="8911" spans="1:17" x14ac:dyDescent="0.25">
      <c r="A8911" t="s">
        <v>545</v>
      </c>
      <c r="B8911" t="s">
        <v>546</v>
      </c>
      <c r="C8911" t="s">
        <v>534</v>
      </c>
      <c r="D8911" t="s">
        <v>472</v>
      </c>
      <c r="E8911" t="s">
        <v>311</v>
      </c>
      <c r="F8911" t="s">
        <v>348</v>
      </c>
      <c r="G8911" t="s">
        <v>243</v>
      </c>
      <c r="H8911" t="s">
        <v>244</v>
      </c>
      <c r="I8911" t="s">
        <v>245</v>
      </c>
      <c r="J8911" t="s">
        <v>246</v>
      </c>
      <c r="K8911" t="s">
        <v>191</v>
      </c>
      <c r="M8911" t="s">
        <v>192</v>
      </c>
      <c r="N8911" t="s">
        <v>206</v>
      </c>
      <c r="O8911" t="s">
        <v>194</v>
      </c>
      <c r="P8911">
        <v>2020</v>
      </c>
      <c r="Q8911">
        <v>0.4</v>
      </c>
    </row>
    <row r="8912" spans="1:17" x14ac:dyDescent="0.25">
      <c r="A8912" t="s">
        <v>545</v>
      </c>
      <c r="B8912" t="s">
        <v>546</v>
      </c>
      <c r="C8912" t="s">
        <v>534</v>
      </c>
      <c r="D8912" t="s">
        <v>472</v>
      </c>
      <c r="E8912" t="s">
        <v>311</v>
      </c>
      <c r="F8912" t="s">
        <v>348</v>
      </c>
      <c r="G8912" t="s">
        <v>243</v>
      </c>
      <c r="H8912" t="s">
        <v>244</v>
      </c>
      <c r="I8912" t="s">
        <v>245</v>
      </c>
      <c r="J8912" t="s">
        <v>246</v>
      </c>
      <c r="K8912" t="s">
        <v>191</v>
      </c>
      <c r="M8912" t="s">
        <v>192</v>
      </c>
      <c r="N8912" t="s">
        <v>206</v>
      </c>
      <c r="O8912" t="s">
        <v>264</v>
      </c>
      <c r="P8912">
        <v>2020</v>
      </c>
      <c r="Q8912">
        <v>0.4</v>
      </c>
    </row>
    <row r="8913" spans="1:17" x14ac:dyDescent="0.25">
      <c r="A8913" t="s">
        <v>545</v>
      </c>
      <c r="B8913" t="s">
        <v>546</v>
      </c>
      <c r="C8913" t="s">
        <v>534</v>
      </c>
      <c r="D8913" t="s">
        <v>472</v>
      </c>
      <c r="E8913" t="s">
        <v>311</v>
      </c>
      <c r="F8913" t="s">
        <v>348</v>
      </c>
      <c r="G8913" t="s">
        <v>243</v>
      </c>
      <c r="H8913" t="s">
        <v>244</v>
      </c>
      <c r="I8913" t="s">
        <v>245</v>
      </c>
      <c r="J8913" t="s">
        <v>246</v>
      </c>
      <c r="K8913" t="s">
        <v>191</v>
      </c>
      <c r="M8913" t="s">
        <v>192</v>
      </c>
      <c r="N8913" t="s">
        <v>206</v>
      </c>
      <c r="O8913" t="s">
        <v>265</v>
      </c>
      <c r="P8913">
        <v>2020</v>
      </c>
      <c r="Q8913">
        <v>0.4</v>
      </c>
    </row>
    <row r="8914" spans="1:17" x14ac:dyDescent="0.25">
      <c r="A8914" t="s">
        <v>545</v>
      </c>
      <c r="B8914" t="s">
        <v>546</v>
      </c>
      <c r="C8914" t="s">
        <v>534</v>
      </c>
      <c r="D8914" t="s">
        <v>472</v>
      </c>
      <c r="E8914" t="s">
        <v>311</v>
      </c>
      <c r="F8914" t="s">
        <v>348</v>
      </c>
      <c r="G8914" t="s">
        <v>243</v>
      </c>
      <c r="H8914" t="s">
        <v>244</v>
      </c>
      <c r="I8914" t="s">
        <v>245</v>
      </c>
      <c r="J8914" t="s">
        <v>246</v>
      </c>
      <c r="K8914" t="s">
        <v>191</v>
      </c>
      <c r="M8914" t="s">
        <v>192</v>
      </c>
      <c r="N8914" t="s">
        <v>206</v>
      </c>
      <c r="O8914" t="s">
        <v>194</v>
      </c>
      <c r="P8914">
        <v>2030</v>
      </c>
      <c r="Q8914">
        <v>0.4</v>
      </c>
    </row>
    <row r="8915" spans="1:17" x14ac:dyDescent="0.25">
      <c r="A8915" t="s">
        <v>545</v>
      </c>
      <c r="B8915" t="s">
        <v>546</v>
      </c>
      <c r="C8915" t="s">
        <v>534</v>
      </c>
      <c r="D8915" t="s">
        <v>472</v>
      </c>
      <c r="E8915" t="s">
        <v>311</v>
      </c>
      <c r="F8915" t="s">
        <v>348</v>
      </c>
      <c r="G8915" t="s">
        <v>243</v>
      </c>
      <c r="H8915" t="s">
        <v>244</v>
      </c>
      <c r="I8915" t="s">
        <v>245</v>
      </c>
      <c r="J8915" t="s">
        <v>246</v>
      </c>
      <c r="K8915" t="s">
        <v>191</v>
      </c>
      <c r="M8915" t="s">
        <v>192</v>
      </c>
      <c r="N8915" t="s">
        <v>206</v>
      </c>
      <c r="O8915" t="s">
        <v>194</v>
      </c>
      <c r="P8915">
        <v>2050</v>
      </c>
      <c r="Q8915">
        <v>0.4</v>
      </c>
    </row>
    <row r="8916" spans="1:17" x14ac:dyDescent="0.25">
      <c r="A8916" t="s">
        <v>545</v>
      </c>
      <c r="B8916" t="s">
        <v>546</v>
      </c>
      <c r="C8916" t="s">
        <v>534</v>
      </c>
      <c r="D8916" t="s">
        <v>472</v>
      </c>
      <c r="E8916" t="s">
        <v>311</v>
      </c>
      <c r="F8916" t="s">
        <v>348</v>
      </c>
      <c r="G8916" t="s">
        <v>243</v>
      </c>
      <c r="H8916" t="s">
        <v>244</v>
      </c>
      <c r="I8916" t="s">
        <v>245</v>
      </c>
      <c r="J8916" t="s">
        <v>246</v>
      </c>
      <c r="K8916" t="s">
        <v>191</v>
      </c>
      <c r="M8916" t="s">
        <v>192</v>
      </c>
      <c r="N8916" t="s">
        <v>206</v>
      </c>
      <c r="O8916" t="s">
        <v>264</v>
      </c>
      <c r="P8916">
        <v>2050</v>
      </c>
      <c r="Q8916">
        <v>0.4</v>
      </c>
    </row>
    <row r="8917" spans="1:17" x14ac:dyDescent="0.25">
      <c r="A8917" t="s">
        <v>545</v>
      </c>
      <c r="B8917" t="s">
        <v>546</v>
      </c>
      <c r="C8917" t="s">
        <v>534</v>
      </c>
      <c r="D8917" t="s">
        <v>472</v>
      </c>
      <c r="E8917" t="s">
        <v>311</v>
      </c>
      <c r="F8917" t="s">
        <v>348</v>
      </c>
      <c r="G8917" t="s">
        <v>243</v>
      </c>
      <c r="H8917" t="s">
        <v>244</v>
      </c>
      <c r="I8917" t="s">
        <v>245</v>
      </c>
      <c r="J8917" t="s">
        <v>246</v>
      </c>
      <c r="K8917" t="s">
        <v>191</v>
      </c>
      <c r="M8917" t="s">
        <v>192</v>
      </c>
      <c r="N8917" t="s">
        <v>206</v>
      </c>
      <c r="O8917" t="s">
        <v>265</v>
      </c>
      <c r="P8917">
        <v>2050</v>
      </c>
      <c r="Q8917">
        <v>0.4</v>
      </c>
    </row>
    <row r="8918" spans="1:17" x14ac:dyDescent="0.25">
      <c r="A8918" t="s">
        <v>545</v>
      </c>
      <c r="B8918" t="s">
        <v>546</v>
      </c>
      <c r="C8918" t="s">
        <v>534</v>
      </c>
      <c r="D8918" t="s">
        <v>472</v>
      </c>
      <c r="E8918" t="s">
        <v>311</v>
      </c>
      <c r="F8918" t="s">
        <v>348</v>
      </c>
      <c r="G8918" t="s">
        <v>243</v>
      </c>
      <c r="H8918" t="s">
        <v>248</v>
      </c>
      <c r="I8918" t="s">
        <v>249</v>
      </c>
      <c r="J8918" t="s">
        <v>250</v>
      </c>
      <c r="K8918" t="s">
        <v>191</v>
      </c>
      <c r="O8918" t="s">
        <v>194</v>
      </c>
      <c r="P8918">
        <v>2015</v>
      </c>
    </row>
    <row r="8919" spans="1:17" x14ac:dyDescent="0.25">
      <c r="A8919" t="s">
        <v>545</v>
      </c>
      <c r="B8919" t="s">
        <v>546</v>
      </c>
      <c r="C8919" t="s">
        <v>534</v>
      </c>
      <c r="D8919" t="s">
        <v>472</v>
      </c>
      <c r="E8919" t="s">
        <v>311</v>
      </c>
      <c r="F8919" t="s">
        <v>348</v>
      </c>
      <c r="G8919" t="s">
        <v>243</v>
      </c>
      <c r="H8919" t="s">
        <v>248</v>
      </c>
      <c r="I8919" t="s">
        <v>249</v>
      </c>
      <c r="J8919" t="s">
        <v>250</v>
      </c>
      <c r="K8919" t="s">
        <v>191</v>
      </c>
      <c r="O8919" t="s">
        <v>194</v>
      </c>
      <c r="P8919">
        <v>2020</v>
      </c>
    </row>
    <row r="8920" spans="1:17" x14ac:dyDescent="0.25">
      <c r="A8920" t="s">
        <v>545</v>
      </c>
      <c r="B8920" t="s">
        <v>546</v>
      </c>
      <c r="C8920" t="s">
        <v>534</v>
      </c>
      <c r="D8920" t="s">
        <v>472</v>
      </c>
      <c r="E8920" t="s">
        <v>311</v>
      </c>
      <c r="F8920" t="s">
        <v>348</v>
      </c>
      <c r="G8920" t="s">
        <v>243</v>
      </c>
      <c r="H8920" t="s">
        <v>248</v>
      </c>
      <c r="I8920" t="s">
        <v>249</v>
      </c>
      <c r="J8920" t="s">
        <v>250</v>
      </c>
      <c r="K8920" t="s">
        <v>191</v>
      </c>
      <c r="O8920" t="s">
        <v>264</v>
      </c>
      <c r="P8920">
        <v>2020</v>
      </c>
    </row>
    <row r="8921" spans="1:17" x14ac:dyDescent="0.25">
      <c r="A8921" t="s">
        <v>545</v>
      </c>
      <c r="B8921" t="s">
        <v>546</v>
      </c>
      <c r="C8921" t="s">
        <v>534</v>
      </c>
      <c r="D8921" t="s">
        <v>472</v>
      </c>
      <c r="E8921" t="s">
        <v>311</v>
      </c>
      <c r="F8921" t="s">
        <v>348</v>
      </c>
      <c r="G8921" t="s">
        <v>243</v>
      </c>
      <c r="H8921" t="s">
        <v>248</v>
      </c>
      <c r="I8921" t="s">
        <v>249</v>
      </c>
      <c r="J8921" t="s">
        <v>250</v>
      </c>
      <c r="K8921" t="s">
        <v>191</v>
      </c>
      <c r="O8921" t="s">
        <v>265</v>
      </c>
      <c r="P8921">
        <v>2020</v>
      </c>
    </row>
    <row r="8922" spans="1:17" x14ac:dyDescent="0.25">
      <c r="A8922" t="s">
        <v>545</v>
      </c>
      <c r="B8922" t="s">
        <v>546</v>
      </c>
      <c r="C8922" t="s">
        <v>534</v>
      </c>
      <c r="D8922" t="s">
        <v>472</v>
      </c>
      <c r="E8922" t="s">
        <v>311</v>
      </c>
      <c r="F8922" t="s">
        <v>348</v>
      </c>
      <c r="G8922" t="s">
        <v>243</v>
      </c>
      <c r="H8922" t="s">
        <v>248</v>
      </c>
      <c r="I8922" t="s">
        <v>249</v>
      </c>
      <c r="J8922" t="s">
        <v>250</v>
      </c>
      <c r="K8922" t="s">
        <v>191</v>
      </c>
      <c r="O8922" t="s">
        <v>194</v>
      </c>
      <c r="P8922">
        <v>2030</v>
      </c>
    </row>
    <row r="8923" spans="1:17" x14ac:dyDescent="0.25">
      <c r="A8923" t="s">
        <v>545</v>
      </c>
      <c r="B8923" t="s">
        <v>546</v>
      </c>
      <c r="C8923" t="s">
        <v>534</v>
      </c>
      <c r="D8923" t="s">
        <v>472</v>
      </c>
      <c r="E8923" t="s">
        <v>311</v>
      </c>
      <c r="F8923" t="s">
        <v>348</v>
      </c>
      <c r="G8923" t="s">
        <v>243</v>
      </c>
      <c r="H8923" t="s">
        <v>248</v>
      </c>
      <c r="I8923" t="s">
        <v>249</v>
      </c>
      <c r="J8923" t="s">
        <v>250</v>
      </c>
      <c r="K8923" t="s">
        <v>191</v>
      </c>
      <c r="O8923" t="s">
        <v>194</v>
      </c>
      <c r="P8923">
        <v>2050</v>
      </c>
    </row>
    <row r="8924" spans="1:17" x14ac:dyDescent="0.25">
      <c r="A8924" t="s">
        <v>545</v>
      </c>
      <c r="B8924" t="s">
        <v>546</v>
      </c>
      <c r="C8924" t="s">
        <v>534</v>
      </c>
      <c r="D8924" t="s">
        <v>472</v>
      </c>
      <c r="E8924" t="s">
        <v>311</v>
      </c>
      <c r="F8924" t="s">
        <v>348</v>
      </c>
      <c r="G8924" t="s">
        <v>243</v>
      </c>
      <c r="H8924" t="s">
        <v>248</v>
      </c>
      <c r="I8924" t="s">
        <v>249</v>
      </c>
      <c r="J8924" t="s">
        <v>250</v>
      </c>
      <c r="K8924" t="s">
        <v>191</v>
      </c>
      <c r="O8924" t="s">
        <v>264</v>
      </c>
      <c r="P8924">
        <v>2050</v>
      </c>
    </row>
    <row r="8925" spans="1:17" x14ac:dyDescent="0.25">
      <c r="A8925" t="s">
        <v>545</v>
      </c>
      <c r="B8925" t="s">
        <v>546</v>
      </c>
      <c r="C8925" t="s">
        <v>534</v>
      </c>
      <c r="D8925" t="s">
        <v>472</v>
      </c>
      <c r="E8925" t="s">
        <v>311</v>
      </c>
      <c r="F8925" t="s">
        <v>348</v>
      </c>
      <c r="G8925" t="s">
        <v>243</v>
      </c>
      <c r="H8925" t="s">
        <v>248</v>
      </c>
      <c r="I8925" t="s">
        <v>249</v>
      </c>
      <c r="J8925" t="s">
        <v>250</v>
      </c>
      <c r="K8925" t="s">
        <v>191</v>
      </c>
      <c r="O8925" t="s">
        <v>265</v>
      </c>
      <c r="P8925">
        <v>2050</v>
      </c>
    </row>
    <row r="8926" spans="1:17" x14ac:dyDescent="0.25">
      <c r="A8926" t="s">
        <v>545</v>
      </c>
      <c r="B8926" t="s">
        <v>546</v>
      </c>
      <c r="C8926" t="s">
        <v>534</v>
      </c>
      <c r="D8926" t="s">
        <v>472</v>
      </c>
      <c r="E8926" t="s">
        <v>311</v>
      </c>
      <c r="F8926" t="s">
        <v>348</v>
      </c>
      <c r="G8926" t="s">
        <v>243</v>
      </c>
      <c r="H8926" t="s">
        <v>253</v>
      </c>
      <c r="I8926" t="s">
        <v>254</v>
      </c>
      <c r="J8926" t="s">
        <v>255</v>
      </c>
      <c r="K8926" t="s">
        <v>191</v>
      </c>
      <c r="M8926" t="s">
        <v>192</v>
      </c>
      <c r="N8926" t="s">
        <v>206</v>
      </c>
      <c r="O8926" t="s">
        <v>194</v>
      </c>
      <c r="P8926">
        <v>2015</v>
      </c>
      <c r="Q8926">
        <v>0.1</v>
      </c>
    </row>
    <row r="8927" spans="1:17" x14ac:dyDescent="0.25">
      <c r="A8927" t="s">
        <v>545</v>
      </c>
      <c r="B8927" t="s">
        <v>546</v>
      </c>
      <c r="C8927" t="s">
        <v>534</v>
      </c>
      <c r="D8927" t="s">
        <v>472</v>
      </c>
      <c r="E8927" t="s">
        <v>311</v>
      </c>
      <c r="F8927" t="s">
        <v>348</v>
      </c>
      <c r="G8927" t="s">
        <v>243</v>
      </c>
      <c r="H8927" t="s">
        <v>253</v>
      </c>
      <c r="I8927" t="s">
        <v>254</v>
      </c>
      <c r="J8927" t="s">
        <v>255</v>
      </c>
      <c r="K8927" t="s">
        <v>191</v>
      </c>
      <c r="M8927" t="s">
        <v>192</v>
      </c>
      <c r="N8927" t="s">
        <v>206</v>
      </c>
      <c r="O8927" t="s">
        <v>194</v>
      </c>
      <c r="P8927">
        <v>2020</v>
      </c>
      <c r="Q8927">
        <v>0.1</v>
      </c>
    </row>
    <row r="8928" spans="1:17" x14ac:dyDescent="0.25">
      <c r="A8928" t="s">
        <v>545</v>
      </c>
      <c r="B8928" t="s">
        <v>546</v>
      </c>
      <c r="C8928" t="s">
        <v>534</v>
      </c>
      <c r="D8928" t="s">
        <v>472</v>
      </c>
      <c r="E8928" t="s">
        <v>311</v>
      </c>
      <c r="F8928" t="s">
        <v>348</v>
      </c>
      <c r="G8928" t="s">
        <v>243</v>
      </c>
      <c r="H8928" t="s">
        <v>253</v>
      </c>
      <c r="I8928" t="s">
        <v>254</v>
      </c>
      <c r="J8928" t="s">
        <v>255</v>
      </c>
      <c r="K8928" t="s">
        <v>191</v>
      </c>
      <c r="M8928" t="s">
        <v>192</v>
      </c>
      <c r="N8928" t="s">
        <v>206</v>
      </c>
      <c r="O8928" t="s">
        <v>264</v>
      </c>
      <c r="P8928">
        <v>2020</v>
      </c>
      <c r="Q8928">
        <v>0.1</v>
      </c>
    </row>
    <row r="8929" spans="1:17" x14ac:dyDescent="0.25">
      <c r="A8929" t="s">
        <v>545</v>
      </c>
      <c r="B8929" t="s">
        <v>546</v>
      </c>
      <c r="C8929" t="s">
        <v>534</v>
      </c>
      <c r="D8929" t="s">
        <v>472</v>
      </c>
      <c r="E8929" t="s">
        <v>311</v>
      </c>
      <c r="F8929" t="s">
        <v>348</v>
      </c>
      <c r="G8929" t="s">
        <v>243</v>
      </c>
      <c r="H8929" t="s">
        <v>253</v>
      </c>
      <c r="I8929" t="s">
        <v>254</v>
      </c>
      <c r="J8929" t="s">
        <v>255</v>
      </c>
      <c r="K8929" t="s">
        <v>191</v>
      </c>
      <c r="M8929" t="s">
        <v>192</v>
      </c>
      <c r="N8929" t="s">
        <v>206</v>
      </c>
      <c r="O8929" t="s">
        <v>265</v>
      </c>
      <c r="P8929">
        <v>2020</v>
      </c>
      <c r="Q8929">
        <v>0.1</v>
      </c>
    </row>
    <row r="8930" spans="1:17" x14ac:dyDescent="0.25">
      <c r="A8930" t="s">
        <v>545</v>
      </c>
      <c r="B8930" t="s">
        <v>546</v>
      </c>
      <c r="C8930" t="s">
        <v>534</v>
      </c>
      <c r="D8930" t="s">
        <v>472</v>
      </c>
      <c r="E8930" t="s">
        <v>311</v>
      </c>
      <c r="F8930" t="s">
        <v>348</v>
      </c>
      <c r="G8930" t="s">
        <v>243</v>
      </c>
      <c r="H8930" t="s">
        <v>253</v>
      </c>
      <c r="I8930" t="s">
        <v>254</v>
      </c>
      <c r="J8930" t="s">
        <v>255</v>
      </c>
      <c r="K8930" t="s">
        <v>191</v>
      </c>
      <c r="M8930" t="s">
        <v>192</v>
      </c>
      <c r="N8930" t="s">
        <v>206</v>
      </c>
      <c r="O8930" t="s">
        <v>194</v>
      </c>
      <c r="P8930">
        <v>2030</v>
      </c>
      <c r="Q8930">
        <v>0.1</v>
      </c>
    </row>
    <row r="8931" spans="1:17" x14ac:dyDescent="0.25">
      <c r="A8931" t="s">
        <v>545</v>
      </c>
      <c r="B8931" t="s">
        <v>546</v>
      </c>
      <c r="C8931" t="s">
        <v>534</v>
      </c>
      <c r="D8931" t="s">
        <v>472</v>
      </c>
      <c r="E8931" t="s">
        <v>311</v>
      </c>
      <c r="F8931" t="s">
        <v>348</v>
      </c>
      <c r="G8931" t="s">
        <v>243</v>
      </c>
      <c r="H8931" t="s">
        <v>253</v>
      </c>
      <c r="I8931" t="s">
        <v>254</v>
      </c>
      <c r="J8931" t="s">
        <v>255</v>
      </c>
      <c r="K8931" t="s">
        <v>191</v>
      </c>
      <c r="M8931" t="s">
        <v>192</v>
      </c>
      <c r="N8931" t="s">
        <v>206</v>
      </c>
      <c r="O8931" t="s">
        <v>194</v>
      </c>
      <c r="P8931">
        <v>2050</v>
      </c>
      <c r="Q8931">
        <v>0.1</v>
      </c>
    </row>
    <row r="8932" spans="1:17" x14ac:dyDescent="0.25">
      <c r="A8932" t="s">
        <v>545</v>
      </c>
      <c r="B8932" t="s">
        <v>546</v>
      </c>
      <c r="C8932" t="s">
        <v>534</v>
      </c>
      <c r="D8932" t="s">
        <v>472</v>
      </c>
      <c r="E8932" t="s">
        <v>311</v>
      </c>
      <c r="F8932" t="s">
        <v>348</v>
      </c>
      <c r="G8932" t="s">
        <v>243</v>
      </c>
      <c r="H8932" t="s">
        <v>253</v>
      </c>
      <c r="I8932" t="s">
        <v>254</v>
      </c>
      <c r="J8932" t="s">
        <v>255</v>
      </c>
      <c r="K8932" t="s">
        <v>191</v>
      </c>
      <c r="M8932" t="s">
        <v>192</v>
      </c>
      <c r="N8932" t="s">
        <v>206</v>
      </c>
      <c r="O8932" t="s">
        <v>264</v>
      </c>
      <c r="P8932">
        <v>2050</v>
      </c>
      <c r="Q8932">
        <v>0.1</v>
      </c>
    </row>
    <row r="8933" spans="1:17" x14ac:dyDescent="0.25">
      <c r="A8933" t="s">
        <v>545</v>
      </c>
      <c r="B8933" t="s">
        <v>546</v>
      </c>
      <c r="C8933" t="s">
        <v>534</v>
      </c>
      <c r="D8933" t="s">
        <v>472</v>
      </c>
      <c r="E8933" t="s">
        <v>311</v>
      </c>
      <c r="F8933" t="s">
        <v>348</v>
      </c>
      <c r="G8933" t="s">
        <v>243</v>
      </c>
      <c r="H8933" t="s">
        <v>253</v>
      </c>
      <c r="I8933" t="s">
        <v>254</v>
      </c>
      <c r="J8933" t="s">
        <v>255</v>
      </c>
      <c r="K8933" t="s">
        <v>191</v>
      </c>
      <c r="M8933" t="s">
        <v>192</v>
      </c>
      <c r="N8933" t="s">
        <v>206</v>
      </c>
      <c r="O8933" t="s">
        <v>265</v>
      </c>
      <c r="P8933">
        <v>2050</v>
      </c>
      <c r="Q8933">
        <v>0.1</v>
      </c>
    </row>
    <row r="8934" spans="1:17" x14ac:dyDescent="0.25">
      <c r="A8934" t="s">
        <v>545</v>
      </c>
      <c r="B8934" t="s">
        <v>546</v>
      </c>
      <c r="C8934" t="s">
        <v>534</v>
      </c>
      <c r="D8934" t="s">
        <v>472</v>
      </c>
      <c r="E8934" t="s">
        <v>311</v>
      </c>
      <c r="F8934" t="s">
        <v>348</v>
      </c>
      <c r="G8934" t="s">
        <v>243</v>
      </c>
      <c r="H8934" t="s">
        <v>357</v>
      </c>
      <c r="I8934" t="s">
        <v>306</v>
      </c>
      <c r="K8934" t="s">
        <v>78</v>
      </c>
      <c r="M8934" t="s">
        <v>392</v>
      </c>
      <c r="N8934" t="s">
        <v>206</v>
      </c>
      <c r="O8934" t="s">
        <v>194</v>
      </c>
      <c r="P8934">
        <v>2015</v>
      </c>
      <c r="Q8934">
        <v>0.25</v>
      </c>
    </row>
    <row r="8935" spans="1:17" x14ac:dyDescent="0.25">
      <c r="A8935" t="s">
        <v>545</v>
      </c>
      <c r="B8935" t="s">
        <v>546</v>
      </c>
      <c r="C8935" t="s">
        <v>534</v>
      </c>
      <c r="D8935" t="s">
        <v>472</v>
      </c>
      <c r="E8935" t="s">
        <v>311</v>
      </c>
      <c r="F8935" t="s">
        <v>348</v>
      </c>
      <c r="G8935" t="s">
        <v>243</v>
      </c>
      <c r="H8935" t="s">
        <v>357</v>
      </c>
      <c r="I8935" t="s">
        <v>306</v>
      </c>
      <c r="K8935" t="s">
        <v>78</v>
      </c>
      <c r="M8935" t="s">
        <v>392</v>
      </c>
      <c r="N8935" t="s">
        <v>206</v>
      </c>
      <c r="O8935" t="s">
        <v>194</v>
      </c>
      <c r="P8935">
        <v>2020</v>
      </c>
      <c r="Q8935">
        <v>0.25</v>
      </c>
    </row>
    <row r="8936" spans="1:17" x14ac:dyDescent="0.25">
      <c r="A8936" t="s">
        <v>545</v>
      </c>
      <c r="B8936" t="s">
        <v>546</v>
      </c>
      <c r="C8936" t="s">
        <v>534</v>
      </c>
      <c r="D8936" t="s">
        <v>472</v>
      </c>
      <c r="E8936" t="s">
        <v>311</v>
      </c>
      <c r="F8936" t="s">
        <v>348</v>
      </c>
      <c r="G8936" t="s">
        <v>243</v>
      </c>
      <c r="H8936" t="s">
        <v>357</v>
      </c>
      <c r="I8936" t="s">
        <v>306</v>
      </c>
      <c r="K8936" t="s">
        <v>78</v>
      </c>
      <c r="M8936" t="s">
        <v>392</v>
      </c>
      <c r="N8936" t="s">
        <v>206</v>
      </c>
      <c r="O8936" t="s">
        <v>264</v>
      </c>
      <c r="P8936">
        <v>2020</v>
      </c>
      <c r="Q8936">
        <v>0.25</v>
      </c>
    </row>
    <row r="8937" spans="1:17" x14ac:dyDescent="0.25">
      <c r="A8937" t="s">
        <v>545</v>
      </c>
      <c r="B8937" t="s">
        <v>546</v>
      </c>
      <c r="C8937" t="s">
        <v>534</v>
      </c>
      <c r="D8937" t="s">
        <v>472</v>
      </c>
      <c r="E8937" t="s">
        <v>311</v>
      </c>
      <c r="F8937" t="s">
        <v>348</v>
      </c>
      <c r="G8937" t="s">
        <v>243</v>
      </c>
      <c r="H8937" t="s">
        <v>357</v>
      </c>
      <c r="I8937" t="s">
        <v>306</v>
      </c>
      <c r="K8937" t="s">
        <v>78</v>
      </c>
      <c r="M8937" t="s">
        <v>392</v>
      </c>
      <c r="N8937" t="s">
        <v>206</v>
      </c>
      <c r="O8937" t="s">
        <v>265</v>
      </c>
      <c r="P8937">
        <v>2020</v>
      </c>
      <c r="Q8937">
        <v>0.25</v>
      </c>
    </row>
    <row r="8938" spans="1:17" x14ac:dyDescent="0.25">
      <c r="A8938" t="s">
        <v>545</v>
      </c>
      <c r="B8938" t="s">
        <v>546</v>
      </c>
      <c r="C8938" t="s">
        <v>534</v>
      </c>
      <c r="D8938" t="s">
        <v>472</v>
      </c>
      <c r="E8938" t="s">
        <v>311</v>
      </c>
      <c r="F8938" t="s">
        <v>348</v>
      </c>
      <c r="G8938" t="s">
        <v>243</v>
      </c>
      <c r="H8938" t="s">
        <v>357</v>
      </c>
      <c r="I8938" t="s">
        <v>306</v>
      </c>
      <c r="K8938" t="s">
        <v>78</v>
      </c>
      <c r="M8938" t="s">
        <v>392</v>
      </c>
      <c r="N8938" t="s">
        <v>206</v>
      </c>
      <c r="O8938" t="s">
        <v>194</v>
      </c>
      <c r="P8938">
        <v>2030</v>
      </c>
      <c r="Q8938">
        <v>0.25</v>
      </c>
    </row>
    <row r="8939" spans="1:17" x14ac:dyDescent="0.25">
      <c r="A8939" t="s">
        <v>545</v>
      </c>
      <c r="B8939" t="s">
        <v>546</v>
      </c>
      <c r="C8939" t="s">
        <v>534</v>
      </c>
      <c r="D8939" t="s">
        <v>472</v>
      </c>
      <c r="E8939" t="s">
        <v>311</v>
      </c>
      <c r="F8939" t="s">
        <v>348</v>
      </c>
      <c r="G8939" t="s">
        <v>243</v>
      </c>
      <c r="H8939" t="s">
        <v>357</v>
      </c>
      <c r="I8939" t="s">
        <v>306</v>
      </c>
      <c r="K8939" t="s">
        <v>78</v>
      </c>
      <c r="M8939" t="s">
        <v>392</v>
      </c>
      <c r="N8939" t="s">
        <v>206</v>
      </c>
      <c r="O8939" t="s">
        <v>194</v>
      </c>
      <c r="P8939">
        <v>2050</v>
      </c>
      <c r="Q8939">
        <v>0.25</v>
      </c>
    </row>
    <row r="8940" spans="1:17" x14ac:dyDescent="0.25">
      <c r="A8940" t="s">
        <v>545</v>
      </c>
      <c r="B8940" t="s">
        <v>546</v>
      </c>
      <c r="C8940" t="s">
        <v>534</v>
      </c>
      <c r="D8940" t="s">
        <v>472</v>
      </c>
      <c r="E8940" t="s">
        <v>311</v>
      </c>
      <c r="F8940" t="s">
        <v>348</v>
      </c>
      <c r="G8940" t="s">
        <v>243</v>
      </c>
      <c r="H8940" t="s">
        <v>357</v>
      </c>
      <c r="I8940" t="s">
        <v>306</v>
      </c>
      <c r="K8940" t="s">
        <v>78</v>
      </c>
      <c r="M8940" t="s">
        <v>392</v>
      </c>
      <c r="N8940" t="s">
        <v>206</v>
      </c>
      <c r="O8940" t="s">
        <v>264</v>
      </c>
      <c r="P8940">
        <v>2050</v>
      </c>
      <c r="Q8940">
        <v>0.25</v>
      </c>
    </row>
    <row r="8941" spans="1:17" x14ac:dyDescent="0.25">
      <c r="A8941" t="s">
        <v>545</v>
      </c>
      <c r="B8941" t="s">
        <v>546</v>
      </c>
      <c r="C8941" t="s">
        <v>534</v>
      </c>
      <c r="D8941" t="s">
        <v>472</v>
      </c>
      <c r="E8941" t="s">
        <v>311</v>
      </c>
      <c r="F8941" t="s">
        <v>348</v>
      </c>
      <c r="G8941" t="s">
        <v>243</v>
      </c>
      <c r="H8941" t="s">
        <v>357</v>
      </c>
      <c r="I8941" t="s">
        <v>306</v>
      </c>
      <c r="K8941" t="s">
        <v>78</v>
      </c>
      <c r="M8941" t="s">
        <v>392</v>
      </c>
      <c r="N8941" t="s">
        <v>206</v>
      </c>
      <c r="O8941" t="s">
        <v>265</v>
      </c>
      <c r="P8941">
        <v>2050</v>
      </c>
      <c r="Q8941">
        <v>0.25</v>
      </c>
    </row>
    <row r="8942" spans="1:17" x14ac:dyDescent="0.25">
      <c r="A8942" t="s">
        <v>545</v>
      </c>
      <c r="B8942" t="s">
        <v>546</v>
      </c>
      <c r="C8942" t="s">
        <v>534</v>
      </c>
      <c r="D8942" t="s">
        <v>472</v>
      </c>
      <c r="E8942" t="s">
        <v>311</v>
      </c>
      <c r="F8942" t="s">
        <v>348</v>
      </c>
      <c r="G8942" t="s">
        <v>188</v>
      </c>
      <c r="H8942" t="s">
        <v>429</v>
      </c>
      <c r="I8942" t="s">
        <v>240</v>
      </c>
      <c r="J8942" t="s">
        <v>288</v>
      </c>
      <c r="K8942" t="s">
        <v>430</v>
      </c>
      <c r="L8942" t="s">
        <v>237</v>
      </c>
      <c r="M8942" t="s">
        <v>379</v>
      </c>
      <c r="O8942" t="s">
        <v>194</v>
      </c>
      <c r="P8942">
        <v>2015</v>
      </c>
      <c r="Q8942">
        <v>0.45</v>
      </c>
    </row>
    <row r="8943" spans="1:17" x14ac:dyDescent="0.25">
      <c r="A8943" t="s">
        <v>545</v>
      </c>
      <c r="B8943" t="s">
        <v>546</v>
      </c>
      <c r="C8943" t="s">
        <v>534</v>
      </c>
      <c r="D8943" t="s">
        <v>472</v>
      </c>
      <c r="E8943" t="s">
        <v>311</v>
      </c>
      <c r="F8943" t="s">
        <v>348</v>
      </c>
      <c r="G8943" t="s">
        <v>188</v>
      </c>
      <c r="H8943" t="s">
        <v>429</v>
      </c>
      <c r="I8943" t="s">
        <v>240</v>
      </c>
      <c r="J8943" t="s">
        <v>288</v>
      </c>
      <c r="K8943" t="s">
        <v>430</v>
      </c>
      <c r="L8943" t="s">
        <v>237</v>
      </c>
      <c r="M8943" t="s">
        <v>379</v>
      </c>
      <c r="O8943" t="s">
        <v>194</v>
      </c>
      <c r="P8943">
        <v>2020</v>
      </c>
      <c r="Q8943">
        <v>0.43886193899999998</v>
      </c>
    </row>
    <row r="8944" spans="1:17" x14ac:dyDescent="0.25">
      <c r="A8944" t="s">
        <v>545</v>
      </c>
      <c r="B8944" t="s">
        <v>546</v>
      </c>
      <c r="C8944" t="s">
        <v>534</v>
      </c>
      <c r="D8944" t="s">
        <v>472</v>
      </c>
      <c r="E8944" t="s">
        <v>311</v>
      </c>
      <c r="F8944" t="s">
        <v>348</v>
      </c>
      <c r="G8944" t="s">
        <v>188</v>
      </c>
      <c r="H8944" t="s">
        <v>429</v>
      </c>
      <c r="I8944" t="s">
        <v>240</v>
      </c>
      <c r="J8944" t="s">
        <v>288</v>
      </c>
      <c r="K8944" t="s">
        <v>430</v>
      </c>
      <c r="L8944" t="s">
        <v>237</v>
      </c>
      <c r="M8944" t="s">
        <v>379</v>
      </c>
      <c r="O8944" t="s">
        <v>264</v>
      </c>
      <c r="P8944">
        <v>2020</v>
      </c>
      <c r="Q8944">
        <v>0.38250000000000001</v>
      </c>
    </row>
    <row r="8945" spans="1:17" x14ac:dyDescent="0.25">
      <c r="A8945" t="s">
        <v>545</v>
      </c>
      <c r="B8945" t="s">
        <v>546</v>
      </c>
      <c r="C8945" t="s">
        <v>534</v>
      </c>
      <c r="D8945" t="s">
        <v>472</v>
      </c>
      <c r="E8945" t="s">
        <v>311</v>
      </c>
      <c r="F8945" t="s">
        <v>348</v>
      </c>
      <c r="G8945" t="s">
        <v>188</v>
      </c>
      <c r="H8945" t="s">
        <v>429</v>
      </c>
      <c r="I8945" t="s">
        <v>240</v>
      </c>
      <c r="J8945" t="s">
        <v>288</v>
      </c>
      <c r="K8945" t="s">
        <v>430</v>
      </c>
      <c r="L8945" t="s">
        <v>237</v>
      </c>
      <c r="M8945" t="s">
        <v>379</v>
      </c>
      <c r="O8945" t="s">
        <v>265</v>
      </c>
      <c r="P8945">
        <v>2020</v>
      </c>
      <c r="Q8945">
        <v>0.51749999999999996</v>
      </c>
    </row>
    <row r="8946" spans="1:17" x14ac:dyDescent="0.25">
      <c r="A8946" t="s">
        <v>545</v>
      </c>
      <c r="B8946" t="s">
        <v>546</v>
      </c>
      <c r="C8946" t="s">
        <v>534</v>
      </c>
      <c r="D8946" t="s">
        <v>472</v>
      </c>
      <c r="E8946" t="s">
        <v>311</v>
      </c>
      <c r="F8946" t="s">
        <v>348</v>
      </c>
      <c r="G8946" t="s">
        <v>188</v>
      </c>
      <c r="H8946" t="s">
        <v>429</v>
      </c>
      <c r="I8946" t="s">
        <v>240</v>
      </c>
      <c r="J8946" t="s">
        <v>288</v>
      </c>
      <c r="K8946" t="s">
        <v>430</v>
      </c>
      <c r="L8946" t="s">
        <v>237</v>
      </c>
      <c r="M8946" t="s">
        <v>379</v>
      </c>
      <c r="O8946" t="s">
        <v>194</v>
      </c>
      <c r="P8946">
        <v>2030</v>
      </c>
      <c r="Q8946">
        <v>0.41740603599999998</v>
      </c>
    </row>
    <row r="8947" spans="1:17" x14ac:dyDescent="0.25">
      <c r="A8947" t="s">
        <v>545</v>
      </c>
      <c r="B8947" t="s">
        <v>546</v>
      </c>
      <c r="C8947" t="s">
        <v>534</v>
      </c>
      <c r="D8947" t="s">
        <v>472</v>
      </c>
      <c r="E8947" t="s">
        <v>311</v>
      </c>
      <c r="F8947" t="s">
        <v>348</v>
      </c>
      <c r="G8947" t="s">
        <v>188</v>
      </c>
      <c r="H8947" t="s">
        <v>429</v>
      </c>
      <c r="I8947" t="s">
        <v>240</v>
      </c>
      <c r="J8947" t="s">
        <v>288</v>
      </c>
      <c r="K8947" t="s">
        <v>430</v>
      </c>
      <c r="L8947" t="s">
        <v>237</v>
      </c>
      <c r="M8947" t="s">
        <v>379</v>
      </c>
      <c r="O8947" t="s">
        <v>194</v>
      </c>
      <c r="P8947">
        <v>2050</v>
      </c>
      <c r="Q8947">
        <v>0.37758987500000002</v>
      </c>
    </row>
    <row r="8948" spans="1:17" x14ac:dyDescent="0.25">
      <c r="A8948" t="s">
        <v>545</v>
      </c>
      <c r="B8948" t="s">
        <v>546</v>
      </c>
      <c r="C8948" t="s">
        <v>534</v>
      </c>
      <c r="D8948" t="s">
        <v>472</v>
      </c>
      <c r="E8948" t="s">
        <v>311</v>
      </c>
      <c r="F8948" t="s">
        <v>348</v>
      </c>
      <c r="G8948" t="s">
        <v>188</v>
      </c>
      <c r="H8948" t="s">
        <v>429</v>
      </c>
      <c r="I8948" t="s">
        <v>240</v>
      </c>
      <c r="J8948" t="s">
        <v>288</v>
      </c>
      <c r="K8948" t="s">
        <v>430</v>
      </c>
      <c r="L8948" t="s">
        <v>237</v>
      </c>
      <c r="M8948" t="s">
        <v>379</v>
      </c>
      <c r="O8948" t="s">
        <v>264</v>
      </c>
      <c r="P8948">
        <v>2050</v>
      </c>
      <c r="Q8948">
        <v>0.31305452700000003</v>
      </c>
    </row>
    <row r="8949" spans="1:17" x14ac:dyDescent="0.25">
      <c r="A8949" t="s">
        <v>545</v>
      </c>
      <c r="B8949" t="s">
        <v>546</v>
      </c>
      <c r="C8949" t="s">
        <v>534</v>
      </c>
      <c r="D8949" t="s">
        <v>472</v>
      </c>
      <c r="E8949" t="s">
        <v>311</v>
      </c>
      <c r="F8949" t="s">
        <v>348</v>
      </c>
      <c r="G8949" t="s">
        <v>188</v>
      </c>
      <c r="H8949" t="s">
        <v>429</v>
      </c>
      <c r="I8949" t="s">
        <v>240</v>
      </c>
      <c r="J8949" t="s">
        <v>288</v>
      </c>
      <c r="K8949" t="s">
        <v>430</v>
      </c>
      <c r="L8949" t="s">
        <v>237</v>
      </c>
      <c r="M8949" t="s">
        <v>379</v>
      </c>
      <c r="O8949" t="s">
        <v>265</v>
      </c>
      <c r="P8949">
        <v>2050</v>
      </c>
      <c r="Q8949">
        <v>0.57212024500000003</v>
      </c>
    </row>
    <row r="8950" spans="1:17" x14ac:dyDescent="0.25">
      <c r="A8950" t="s">
        <v>545</v>
      </c>
      <c r="B8950" t="s">
        <v>546</v>
      </c>
      <c r="C8950" t="s">
        <v>534</v>
      </c>
      <c r="D8950" t="s">
        <v>472</v>
      </c>
      <c r="E8950" t="s">
        <v>311</v>
      </c>
      <c r="F8950" t="s">
        <v>348</v>
      </c>
      <c r="G8950" t="s">
        <v>188</v>
      </c>
      <c r="H8950" t="s">
        <v>431</v>
      </c>
      <c r="I8950" t="s">
        <v>240</v>
      </c>
      <c r="J8950" t="s">
        <v>290</v>
      </c>
      <c r="K8950" t="s">
        <v>430</v>
      </c>
      <c r="L8950" t="s">
        <v>237</v>
      </c>
      <c r="M8950" t="s">
        <v>379</v>
      </c>
      <c r="O8950" t="s">
        <v>194</v>
      </c>
      <c r="P8950">
        <v>2015</v>
      </c>
      <c r="Q8950">
        <v>0.29133333300000003</v>
      </c>
    </row>
    <row r="8951" spans="1:17" x14ac:dyDescent="0.25">
      <c r="A8951" t="s">
        <v>545</v>
      </c>
      <c r="B8951" t="s">
        <v>546</v>
      </c>
      <c r="C8951" t="s">
        <v>534</v>
      </c>
      <c r="D8951" t="s">
        <v>472</v>
      </c>
      <c r="E8951" t="s">
        <v>311</v>
      </c>
      <c r="F8951" t="s">
        <v>348</v>
      </c>
      <c r="G8951" t="s">
        <v>188</v>
      </c>
      <c r="H8951" t="s">
        <v>431</v>
      </c>
      <c r="I8951" t="s">
        <v>240</v>
      </c>
      <c r="J8951" t="s">
        <v>290</v>
      </c>
      <c r="K8951" t="s">
        <v>430</v>
      </c>
      <c r="L8951" t="s">
        <v>237</v>
      </c>
      <c r="M8951" t="s">
        <v>379</v>
      </c>
      <c r="O8951" t="s">
        <v>194</v>
      </c>
      <c r="P8951">
        <v>2020</v>
      </c>
      <c r="Q8951">
        <v>0.28412247000000002</v>
      </c>
    </row>
    <row r="8952" spans="1:17" x14ac:dyDescent="0.25">
      <c r="A8952" t="s">
        <v>545</v>
      </c>
      <c r="B8952" t="s">
        <v>546</v>
      </c>
      <c r="C8952" t="s">
        <v>534</v>
      </c>
      <c r="D8952" t="s">
        <v>472</v>
      </c>
      <c r="E8952" t="s">
        <v>311</v>
      </c>
      <c r="F8952" t="s">
        <v>348</v>
      </c>
      <c r="G8952" t="s">
        <v>188</v>
      </c>
      <c r="H8952" t="s">
        <v>431</v>
      </c>
      <c r="I8952" t="s">
        <v>240</v>
      </c>
      <c r="J8952" t="s">
        <v>290</v>
      </c>
      <c r="K8952" t="s">
        <v>430</v>
      </c>
      <c r="L8952" t="s">
        <v>237</v>
      </c>
      <c r="M8952" t="s">
        <v>379</v>
      </c>
      <c r="O8952" t="s">
        <v>264</v>
      </c>
      <c r="P8952">
        <v>2020</v>
      </c>
      <c r="Q8952">
        <v>0.24763333300000001</v>
      </c>
    </row>
    <row r="8953" spans="1:17" x14ac:dyDescent="0.25">
      <c r="A8953" t="s">
        <v>545</v>
      </c>
      <c r="B8953" t="s">
        <v>546</v>
      </c>
      <c r="C8953" t="s">
        <v>534</v>
      </c>
      <c r="D8953" t="s">
        <v>472</v>
      </c>
      <c r="E8953" t="s">
        <v>311</v>
      </c>
      <c r="F8953" t="s">
        <v>348</v>
      </c>
      <c r="G8953" t="s">
        <v>188</v>
      </c>
      <c r="H8953" t="s">
        <v>431</v>
      </c>
      <c r="I8953" t="s">
        <v>240</v>
      </c>
      <c r="J8953" t="s">
        <v>290</v>
      </c>
      <c r="K8953" t="s">
        <v>430</v>
      </c>
      <c r="L8953" t="s">
        <v>237</v>
      </c>
      <c r="M8953" t="s">
        <v>379</v>
      </c>
      <c r="O8953" t="s">
        <v>265</v>
      </c>
      <c r="P8953">
        <v>2020</v>
      </c>
      <c r="Q8953">
        <v>0.33503333299999999</v>
      </c>
    </row>
    <row r="8954" spans="1:17" x14ac:dyDescent="0.25">
      <c r="A8954" t="s">
        <v>545</v>
      </c>
      <c r="B8954" t="s">
        <v>546</v>
      </c>
      <c r="C8954" t="s">
        <v>534</v>
      </c>
      <c r="D8954" t="s">
        <v>472</v>
      </c>
      <c r="E8954" t="s">
        <v>311</v>
      </c>
      <c r="F8954" t="s">
        <v>348</v>
      </c>
      <c r="G8954" t="s">
        <v>188</v>
      </c>
      <c r="H8954" t="s">
        <v>431</v>
      </c>
      <c r="I8954" t="s">
        <v>240</v>
      </c>
      <c r="J8954" t="s">
        <v>290</v>
      </c>
      <c r="K8954" t="s">
        <v>430</v>
      </c>
      <c r="L8954" t="s">
        <v>237</v>
      </c>
      <c r="M8954" t="s">
        <v>379</v>
      </c>
      <c r="O8954" t="s">
        <v>194</v>
      </c>
      <c r="P8954">
        <v>2030</v>
      </c>
      <c r="Q8954">
        <v>0.27023175999999999</v>
      </c>
    </row>
    <row r="8955" spans="1:17" x14ac:dyDescent="0.25">
      <c r="A8955" t="s">
        <v>545</v>
      </c>
      <c r="B8955" t="s">
        <v>546</v>
      </c>
      <c r="C8955" t="s">
        <v>534</v>
      </c>
      <c r="D8955" t="s">
        <v>472</v>
      </c>
      <c r="E8955" t="s">
        <v>311</v>
      </c>
      <c r="F8955" t="s">
        <v>348</v>
      </c>
      <c r="G8955" t="s">
        <v>188</v>
      </c>
      <c r="H8955" t="s">
        <v>431</v>
      </c>
      <c r="I8955" t="s">
        <v>240</v>
      </c>
      <c r="J8955" t="s">
        <v>290</v>
      </c>
      <c r="K8955" t="s">
        <v>430</v>
      </c>
      <c r="L8955" t="s">
        <v>237</v>
      </c>
      <c r="M8955" t="s">
        <v>379</v>
      </c>
      <c r="O8955" t="s">
        <v>194</v>
      </c>
      <c r="P8955">
        <v>2050</v>
      </c>
      <c r="Q8955">
        <v>0.244454482</v>
      </c>
    </row>
    <row r="8956" spans="1:17" x14ac:dyDescent="0.25">
      <c r="A8956" t="s">
        <v>545</v>
      </c>
      <c r="B8956" t="s">
        <v>546</v>
      </c>
      <c r="C8956" t="s">
        <v>534</v>
      </c>
      <c r="D8956" t="s">
        <v>472</v>
      </c>
      <c r="E8956" t="s">
        <v>311</v>
      </c>
      <c r="F8956" t="s">
        <v>348</v>
      </c>
      <c r="G8956" t="s">
        <v>188</v>
      </c>
      <c r="H8956" t="s">
        <v>431</v>
      </c>
      <c r="I8956" t="s">
        <v>240</v>
      </c>
      <c r="J8956" t="s">
        <v>290</v>
      </c>
      <c r="K8956" t="s">
        <v>430</v>
      </c>
      <c r="L8956" t="s">
        <v>237</v>
      </c>
      <c r="M8956" t="s">
        <v>379</v>
      </c>
      <c r="O8956" t="s">
        <v>264</v>
      </c>
      <c r="P8956">
        <v>2050</v>
      </c>
      <c r="Q8956">
        <v>0.20267382</v>
      </c>
    </row>
    <row r="8957" spans="1:17" x14ac:dyDescent="0.25">
      <c r="A8957" t="s">
        <v>545</v>
      </c>
      <c r="B8957" t="s">
        <v>546</v>
      </c>
      <c r="C8957" t="s">
        <v>534</v>
      </c>
      <c r="D8957" t="s">
        <v>472</v>
      </c>
      <c r="E8957" t="s">
        <v>311</v>
      </c>
      <c r="F8957" t="s">
        <v>348</v>
      </c>
      <c r="G8957" t="s">
        <v>188</v>
      </c>
      <c r="H8957" t="s">
        <v>431</v>
      </c>
      <c r="I8957" t="s">
        <v>240</v>
      </c>
      <c r="J8957" t="s">
        <v>290</v>
      </c>
      <c r="K8957" t="s">
        <v>430</v>
      </c>
      <c r="L8957" t="s">
        <v>237</v>
      </c>
      <c r="M8957" t="s">
        <v>379</v>
      </c>
      <c r="O8957" t="s">
        <v>265</v>
      </c>
      <c r="P8957">
        <v>2050</v>
      </c>
      <c r="Q8957">
        <v>0.337789699</v>
      </c>
    </row>
    <row r="8958" spans="1:17" x14ac:dyDescent="0.25">
      <c r="A8958" t="s">
        <v>545</v>
      </c>
      <c r="B8958" t="s">
        <v>546</v>
      </c>
      <c r="C8958" t="s">
        <v>534</v>
      </c>
      <c r="D8958" t="s">
        <v>472</v>
      </c>
      <c r="E8958" t="s">
        <v>311</v>
      </c>
      <c r="F8958" t="s">
        <v>348</v>
      </c>
      <c r="G8958" t="s">
        <v>188</v>
      </c>
      <c r="H8958" t="s">
        <v>432</v>
      </c>
      <c r="I8958" t="s">
        <v>433</v>
      </c>
      <c r="J8958" t="s">
        <v>434</v>
      </c>
      <c r="K8958" t="s">
        <v>191</v>
      </c>
      <c r="M8958" t="s">
        <v>251</v>
      </c>
      <c r="N8958" t="s">
        <v>206</v>
      </c>
      <c r="O8958" t="s">
        <v>194</v>
      </c>
      <c r="P8958">
        <v>2015</v>
      </c>
      <c r="Q8958">
        <v>1.7290328979999998E-2</v>
      </c>
    </row>
    <row r="8959" spans="1:17" x14ac:dyDescent="0.25">
      <c r="A8959" t="s">
        <v>545</v>
      </c>
      <c r="B8959" t="s">
        <v>546</v>
      </c>
      <c r="C8959" t="s">
        <v>534</v>
      </c>
      <c r="D8959" t="s">
        <v>472</v>
      </c>
      <c r="E8959" t="s">
        <v>311</v>
      </c>
      <c r="F8959" t="s">
        <v>348</v>
      </c>
      <c r="G8959" t="s">
        <v>188</v>
      </c>
      <c r="H8959" t="s">
        <v>432</v>
      </c>
      <c r="I8959" t="s">
        <v>433</v>
      </c>
      <c r="J8959" t="s">
        <v>434</v>
      </c>
      <c r="K8959" t="s">
        <v>191</v>
      </c>
      <c r="M8959" t="s">
        <v>251</v>
      </c>
      <c r="N8959" t="s">
        <v>206</v>
      </c>
      <c r="O8959" t="s">
        <v>194</v>
      </c>
      <c r="P8959">
        <v>2020</v>
      </c>
      <c r="Q8959">
        <v>1.7290328979999998E-2</v>
      </c>
    </row>
    <row r="8960" spans="1:17" x14ac:dyDescent="0.25">
      <c r="A8960" t="s">
        <v>545</v>
      </c>
      <c r="B8960" t="s">
        <v>546</v>
      </c>
      <c r="C8960" t="s">
        <v>534</v>
      </c>
      <c r="D8960" t="s">
        <v>472</v>
      </c>
      <c r="E8960" t="s">
        <v>311</v>
      </c>
      <c r="F8960" t="s">
        <v>348</v>
      </c>
      <c r="G8960" t="s">
        <v>188</v>
      </c>
      <c r="H8960" t="s">
        <v>432</v>
      </c>
      <c r="I8960" t="s">
        <v>433</v>
      </c>
      <c r="J8960" t="s">
        <v>434</v>
      </c>
      <c r="K8960" t="s">
        <v>191</v>
      </c>
      <c r="M8960" t="s">
        <v>251</v>
      </c>
      <c r="N8960" t="s">
        <v>206</v>
      </c>
      <c r="O8960" t="s">
        <v>264</v>
      </c>
      <c r="P8960">
        <v>2020</v>
      </c>
      <c r="Q8960">
        <v>0.01</v>
      </c>
    </row>
    <row r="8961" spans="1:17" x14ac:dyDescent="0.25">
      <c r="A8961" t="s">
        <v>545</v>
      </c>
      <c r="B8961" t="s">
        <v>546</v>
      </c>
      <c r="C8961" t="s">
        <v>534</v>
      </c>
      <c r="D8961" t="s">
        <v>472</v>
      </c>
      <c r="E8961" t="s">
        <v>311</v>
      </c>
      <c r="F8961" t="s">
        <v>348</v>
      </c>
      <c r="G8961" t="s">
        <v>188</v>
      </c>
      <c r="H8961" t="s">
        <v>432</v>
      </c>
      <c r="I8961" t="s">
        <v>433</v>
      </c>
      <c r="J8961" t="s">
        <v>434</v>
      </c>
      <c r="K8961" t="s">
        <v>191</v>
      </c>
      <c r="M8961" t="s">
        <v>251</v>
      </c>
      <c r="N8961" t="s">
        <v>206</v>
      </c>
      <c r="O8961" t="s">
        <v>265</v>
      </c>
      <c r="P8961">
        <v>2020</v>
      </c>
      <c r="Q8961">
        <v>0.11</v>
      </c>
    </row>
    <row r="8962" spans="1:17" x14ac:dyDescent="0.25">
      <c r="A8962" t="s">
        <v>545</v>
      </c>
      <c r="B8962" t="s">
        <v>546</v>
      </c>
      <c r="C8962" t="s">
        <v>534</v>
      </c>
      <c r="D8962" t="s">
        <v>472</v>
      </c>
      <c r="E8962" t="s">
        <v>311</v>
      </c>
      <c r="F8962" t="s">
        <v>348</v>
      </c>
      <c r="G8962" t="s">
        <v>188</v>
      </c>
      <c r="H8962" t="s">
        <v>432</v>
      </c>
      <c r="I8962" t="s">
        <v>433</v>
      </c>
      <c r="J8962" t="s">
        <v>434</v>
      </c>
      <c r="K8962" t="s">
        <v>191</v>
      </c>
      <c r="M8962" t="s">
        <v>251</v>
      </c>
      <c r="N8962" t="s">
        <v>206</v>
      </c>
      <c r="O8962" t="s">
        <v>194</v>
      </c>
      <c r="P8962">
        <v>2030</v>
      </c>
      <c r="Q8962">
        <v>1.7290328979999998E-2</v>
      </c>
    </row>
    <row r="8963" spans="1:17" x14ac:dyDescent="0.25">
      <c r="A8963" t="s">
        <v>545</v>
      </c>
      <c r="B8963" t="s">
        <v>546</v>
      </c>
      <c r="C8963" t="s">
        <v>534</v>
      </c>
      <c r="D8963" t="s">
        <v>472</v>
      </c>
      <c r="E8963" t="s">
        <v>311</v>
      </c>
      <c r="F8963" t="s">
        <v>348</v>
      </c>
      <c r="G8963" t="s">
        <v>188</v>
      </c>
      <c r="H8963" t="s">
        <v>432</v>
      </c>
      <c r="I8963" t="s">
        <v>433</v>
      </c>
      <c r="J8963" t="s">
        <v>434</v>
      </c>
      <c r="K8963" t="s">
        <v>191</v>
      </c>
      <c r="M8963" t="s">
        <v>251</v>
      </c>
      <c r="N8963" t="s">
        <v>206</v>
      </c>
      <c r="O8963" t="s">
        <v>194</v>
      </c>
      <c r="P8963">
        <v>2050</v>
      </c>
      <c r="Q8963">
        <v>1.7290328979999998E-2</v>
      </c>
    </row>
    <row r="8964" spans="1:17" x14ac:dyDescent="0.25">
      <c r="A8964" t="s">
        <v>545</v>
      </c>
      <c r="B8964" t="s">
        <v>546</v>
      </c>
      <c r="C8964" t="s">
        <v>534</v>
      </c>
      <c r="D8964" t="s">
        <v>472</v>
      </c>
      <c r="E8964" t="s">
        <v>311</v>
      </c>
      <c r="F8964" t="s">
        <v>348</v>
      </c>
      <c r="G8964" t="s">
        <v>188</v>
      </c>
      <c r="H8964" t="s">
        <v>432</v>
      </c>
      <c r="I8964" t="s">
        <v>433</v>
      </c>
      <c r="J8964" t="s">
        <v>434</v>
      </c>
      <c r="K8964" t="s">
        <v>191</v>
      </c>
      <c r="M8964" t="s">
        <v>251</v>
      </c>
      <c r="N8964" t="s">
        <v>206</v>
      </c>
      <c r="O8964" t="s">
        <v>264</v>
      </c>
      <c r="P8964">
        <v>2050</v>
      </c>
      <c r="Q8964">
        <v>0.01</v>
      </c>
    </row>
    <row r="8965" spans="1:17" x14ac:dyDescent="0.25">
      <c r="A8965" t="s">
        <v>545</v>
      </c>
      <c r="B8965" t="s">
        <v>546</v>
      </c>
      <c r="C8965" t="s">
        <v>534</v>
      </c>
      <c r="D8965" t="s">
        <v>472</v>
      </c>
      <c r="E8965" t="s">
        <v>311</v>
      </c>
      <c r="F8965" t="s">
        <v>348</v>
      </c>
      <c r="G8965" t="s">
        <v>188</v>
      </c>
      <c r="H8965" t="s">
        <v>432</v>
      </c>
      <c r="I8965" t="s">
        <v>433</v>
      </c>
      <c r="J8965" t="s">
        <v>434</v>
      </c>
      <c r="K8965" t="s">
        <v>191</v>
      </c>
      <c r="M8965" t="s">
        <v>251</v>
      </c>
      <c r="N8965" t="s">
        <v>206</v>
      </c>
      <c r="O8965" t="s">
        <v>265</v>
      </c>
      <c r="P8965">
        <v>2050</v>
      </c>
      <c r="Q8965">
        <v>0.13</v>
      </c>
    </row>
    <row r="8966" spans="1:17" x14ac:dyDescent="0.25">
      <c r="A8966" t="s">
        <v>545</v>
      </c>
      <c r="B8966" t="s">
        <v>546</v>
      </c>
      <c r="C8966" t="s">
        <v>534</v>
      </c>
      <c r="D8966" t="s">
        <v>472</v>
      </c>
      <c r="E8966" t="s">
        <v>311</v>
      </c>
      <c r="F8966" t="s">
        <v>348</v>
      </c>
      <c r="G8966" t="s">
        <v>188</v>
      </c>
      <c r="H8966" t="s">
        <v>436</v>
      </c>
      <c r="I8966" t="s">
        <v>436</v>
      </c>
      <c r="M8966" t="s">
        <v>538</v>
      </c>
      <c r="O8966" t="s">
        <v>194</v>
      </c>
      <c r="P8966">
        <v>2015</v>
      </c>
      <c r="Q8966">
        <v>1</v>
      </c>
    </row>
    <row r="8967" spans="1:17" x14ac:dyDescent="0.25">
      <c r="A8967" t="s">
        <v>545</v>
      </c>
      <c r="B8967" t="s">
        <v>546</v>
      </c>
      <c r="C8967" t="s">
        <v>534</v>
      </c>
      <c r="D8967" t="s">
        <v>472</v>
      </c>
      <c r="E8967" t="s">
        <v>311</v>
      </c>
      <c r="F8967" t="s">
        <v>348</v>
      </c>
      <c r="G8967" t="s">
        <v>188</v>
      </c>
      <c r="H8967" t="s">
        <v>436</v>
      </c>
      <c r="I8967" t="s">
        <v>436</v>
      </c>
      <c r="M8967" t="s">
        <v>538</v>
      </c>
      <c r="O8967" t="s">
        <v>194</v>
      </c>
      <c r="P8967">
        <v>2020</v>
      </c>
      <c r="Q8967">
        <v>1</v>
      </c>
    </row>
    <row r="8968" spans="1:17" x14ac:dyDescent="0.25">
      <c r="A8968" t="s">
        <v>545</v>
      </c>
      <c r="B8968" t="s">
        <v>546</v>
      </c>
      <c r="C8968" t="s">
        <v>534</v>
      </c>
      <c r="D8968" t="s">
        <v>472</v>
      </c>
      <c r="E8968" t="s">
        <v>311</v>
      </c>
      <c r="F8968" t="s">
        <v>348</v>
      </c>
      <c r="G8968" t="s">
        <v>188</v>
      </c>
      <c r="H8968" t="s">
        <v>436</v>
      </c>
      <c r="I8968" t="s">
        <v>436</v>
      </c>
      <c r="M8968" t="s">
        <v>538</v>
      </c>
      <c r="O8968" t="s">
        <v>264</v>
      </c>
      <c r="P8968">
        <v>2020</v>
      </c>
      <c r="Q8968">
        <v>0</v>
      </c>
    </row>
    <row r="8969" spans="1:17" x14ac:dyDescent="0.25">
      <c r="A8969" t="s">
        <v>545</v>
      </c>
      <c r="B8969" t="s">
        <v>546</v>
      </c>
      <c r="C8969" t="s">
        <v>534</v>
      </c>
      <c r="D8969" t="s">
        <v>472</v>
      </c>
      <c r="E8969" t="s">
        <v>311</v>
      </c>
      <c r="F8969" t="s">
        <v>348</v>
      </c>
      <c r="G8969" t="s">
        <v>188</v>
      </c>
      <c r="H8969" t="s">
        <v>436</v>
      </c>
      <c r="I8969" t="s">
        <v>436</v>
      </c>
      <c r="M8969" t="s">
        <v>538</v>
      </c>
      <c r="O8969" t="s">
        <v>265</v>
      </c>
      <c r="P8969">
        <v>2020</v>
      </c>
      <c r="Q8969">
        <v>1</v>
      </c>
    </row>
    <row r="8970" spans="1:17" x14ac:dyDescent="0.25">
      <c r="A8970" t="s">
        <v>545</v>
      </c>
      <c r="B8970" t="s">
        <v>546</v>
      </c>
      <c r="C8970" t="s">
        <v>534</v>
      </c>
      <c r="D8970" t="s">
        <v>472</v>
      </c>
      <c r="E8970" t="s">
        <v>311</v>
      </c>
      <c r="F8970" t="s">
        <v>348</v>
      </c>
      <c r="G8970" t="s">
        <v>188</v>
      </c>
      <c r="H8970" t="s">
        <v>436</v>
      </c>
      <c r="I8970" t="s">
        <v>436</v>
      </c>
      <c r="M8970" t="s">
        <v>538</v>
      </c>
      <c r="O8970" t="s">
        <v>194</v>
      </c>
      <c r="P8970">
        <v>2030</v>
      </c>
      <c r="Q8970">
        <v>1</v>
      </c>
    </row>
    <row r="8971" spans="1:17" x14ac:dyDescent="0.25">
      <c r="A8971" t="s">
        <v>545</v>
      </c>
      <c r="B8971" t="s">
        <v>546</v>
      </c>
      <c r="C8971" t="s">
        <v>534</v>
      </c>
      <c r="D8971" t="s">
        <v>472</v>
      </c>
      <c r="E8971" t="s">
        <v>311</v>
      </c>
      <c r="F8971" t="s">
        <v>348</v>
      </c>
      <c r="G8971" t="s">
        <v>188</v>
      </c>
      <c r="H8971" t="s">
        <v>436</v>
      </c>
      <c r="I8971" t="s">
        <v>436</v>
      </c>
      <c r="M8971" t="s">
        <v>538</v>
      </c>
      <c r="O8971" t="s">
        <v>194</v>
      </c>
      <c r="P8971">
        <v>2050</v>
      </c>
      <c r="Q8971">
        <v>1</v>
      </c>
    </row>
    <row r="8972" spans="1:17" x14ac:dyDescent="0.25">
      <c r="A8972" t="s">
        <v>545</v>
      </c>
      <c r="B8972" t="s">
        <v>546</v>
      </c>
      <c r="C8972" t="s">
        <v>534</v>
      </c>
      <c r="D8972" t="s">
        <v>472</v>
      </c>
      <c r="E8972" t="s">
        <v>311</v>
      </c>
      <c r="F8972" t="s">
        <v>348</v>
      </c>
      <c r="G8972" t="s">
        <v>188</v>
      </c>
      <c r="H8972" t="s">
        <v>436</v>
      </c>
      <c r="I8972" t="s">
        <v>436</v>
      </c>
      <c r="M8972" t="s">
        <v>538</v>
      </c>
      <c r="O8972" t="s">
        <v>264</v>
      </c>
      <c r="P8972">
        <v>2050</v>
      </c>
      <c r="Q8972">
        <v>0</v>
      </c>
    </row>
    <row r="8973" spans="1:17" x14ac:dyDescent="0.25">
      <c r="A8973" t="s">
        <v>545</v>
      </c>
      <c r="B8973" t="s">
        <v>546</v>
      </c>
      <c r="C8973" t="s">
        <v>534</v>
      </c>
      <c r="D8973" t="s">
        <v>472</v>
      </c>
      <c r="E8973" t="s">
        <v>311</v>
      </c>
      <c r="F8973" t="s">
        <v>348</v>
      </c>
      <c r="G8973" t="s">
        <v>188</v>
      </c>
      <c r="H8973" t="s">
        <v>436</v>
      </c>
      <c r="I8973" t="s">
        <v>436</v>
      </c>
      <c r="M8973" t="s">
        <v>538</v>
      </c>
      <c r="O8973" t="s">
        <v>265</v>
      </c>
      <c r="P8973">
        <v>2050</v>
      </c>
      <c r="Q8973">
        <v>1</v>
      </c>
    </row>
    <row r="8974" spans="1:17" x14ac:dyDescent="0.25">
      <c r="A8974" t="s">
        <v>545</v>
      </c>
      <c r="B8974" t="s">
        <v>546</v>
      </c>
      <c r="C8974" t="s">
        <v>534</v>
      </c>
      <c r="D8974" t="s">
        <v>472</v>
      </c>
      <c r="E8974" t="s">
        <v>311</v>
      </c>
      <c r="F8974" t="s">
        <v>348</v>
      </c>
      <c r="G8974" t="s">
        <v>188</v>
      </c>
      <c r="H8974" t="s">
        <v>338</v>
      </c>
      <c r="I8974" t="s">
        <v>234</v>
      </c>
      <c r="J8974" t="s">
        <v>235</v>
      </c>
      <c r="K8974" t="s">
        <v>325</v>
      </c>
      <c r="L8974" t="s">
        <v>237</v>
      </c>
      <c r="O8974" t="s">
        <v>194</v>
      </c>
      <c r="P8974">
        <v>2015</v>
      </c>
      <c r="Q8974">
        <v>34000</v>
      </c>
    </row>
    <row r="8975" spans="1:17" x14ac:dyDescent="0.25">
      <c r="A8975" t="s">
        <v>545</v>
      </c>
      <c r="B8975" t="s">
        <v>546</v>
      </c>
      <c r="C8975" t="s">
        <v>534</v>
      </c>
      <c r="D8975" t="s">
        <v>472</v>
      </c>
      <c r="E8975" t="s">
        <v>311</v>
      </c>
      <c r="F8975" t="s">
        <v>348</v>
      </c>
      <c r="G8975" t="s">
        <v>188</v>
      </c>
      <c r="H8975" t="s">
        <v>338</v>
      </c>
      <c r="I8975" t="s">
        <v>234</v>
      </c>
      <c r="J8975" t="s">
        <v>235</v>
      </c>
      <c r="K8975" t="s">
        <v>325</v>
      </c>
      <c r="L8975" t="s">
        <v>237</v>
      </c>
      <c r="O8975" t="s">
        <v>194</v>
      </c>
      <c r="P8975">
        <v>2020</v>
      </c>
      <c r="Q8975">
        <v>33100</v>
      </c>
    </row>
    <row r="8976" spans="1:17" x14ac:dyDescent="0.25">
      <c r="A8976" t="s">
        <v>545</v>
      </c>
      <c r="B8976" t="s">
        <v>546</v>
      </c>
      <c r="C8976" t="s">
        <v>534</v>
      </c>
      <c r="D8976" t="s">
        <v>472</v>
      </c>
      <c r="E8976" t="s">
        <v>311</v>
      </c>
      <c r="F8976" t="s">
        <v>348</v>
      </c>
      <c r="G8976" t="s">
        <v>188</v>
      </c>
      <c r="H8976" t="s">
        <v>338</v>
      </c>
      <c r="I8976" t="s">
        <v>234</v>
      </c>
      <c r="J8976" t="s">
        <v>235</v>
      </c>
      <c r="K8976" t="s">
        <v>325</v>
      </c>
      <c r="L8976" t="s">
        <v>237</v>
      </c>
      <c r="O8976" t="s">
        <v>264</v>
      </c>
      <c r="P8976">
        <v>2020</v>
      </c>
      <c r="Q8976">
        <v>28300</v>
      </c>
    </row>
    <row r="8977" spans="1:17" x14ac:dyDescent="0.25">
      <c r="A8977" t="s">
        <v>545</v>
      </c>
      <c r="B8977" t="s">
        <v>546</v>
      </c>
      <c r="C8977" t="s">
        <v>534</v>
      </c>
      <c r="D8977" t="s">
        <v>472</v>
      </c>
      <c r="E8977" t="s">
        <v>311</v>
      </c>
      <c r="F8977" t="s">
        <v>348</v>
      </c>
      <c r="G8977" t="s">
        <v>188</v>
      </c>
      <c r="H8977" t="s">
        <v>338</v>
      </c>
      <c r="I8977" t="s">
        <v>234</v>
      </c>
      <c r="J8977" t="s">
        <v>235</v>
      </c>
      <c r="K8977" t="s">
        <v>325</v>
      </c>
      <c r="L8977" t="s">
        <v>237</v>
      </c>
      <c r="O8977" t="s">
        <v>265</v>
      </c>
      <c r="P8977">
        <v>2020</v>
      </c>
      <c r="Q8977">
        <v>38300</v>
      </c>
    </row>
    <row r="8978" spans="1:17" x14ac:dyDescent="0.25">
      <c r="A8978" t="s">
        <v>545</v>
      </c>
      <c r="B8978" t="s">
        <v>546</v>
      </c>
      <c r="C8978" t="s">
        <v>534</v>
      </c>
      <c r="D8978" t="s">
        <v>472</v>
      </c>
      <c r="E8978" t="s">
        <v>311</v>
      </c>
      <c r="F8978" t="s">
        <v>348</v>
      </c>
      <c r="G8978" t="s">
        <v>188</v>
      </c>
      <c r="H8978" t="s">
        <v>338</v>
      </c>
      <c r="I8978" t="s">
        <v>234</v>
      </c>
      <c r="J8978" t="s">
        <v>235</v>
      </c>
      <c r="K8978" t="s">
        <v>325</v>
      </c>
      <c r="L8978" t="s">
        <v>237</v>
      </c>
      <c r="O8978" t="s">
        <v>194</v>
      </c>
      <c r="P8978">
        <v>2030</v>
      </c>
      <c r="Q8978">
        <v>31300</v>
      </c>
    </row>
    <row r="8979" spans="1:17" x14ac:dyDescent="0.25">
      <c r="A8979" t="s">
        <v>545</v>
      </c>
      <c r="B8979" t="s">
        <v>546</v>
      </c>
      <c r="C8979" t="s">
        <v>534</v>
      </c>
      <c r="D8979" t="s">
        <v>472</v>
      </c>
      <c r="E8979" t="s">
        <v>311</v>
      </c>
      <c r="F8979" t="s">
        <v>348</v>
      </c>
      <c r="G8979" t="s">
        <v>188</v>
      </c>
      <c r="H8979" t="s">
        <v>338</v>
      </c>
      <c r="I8979" t="s">
        <v>234</v>
      </c>
      <c r="J8979" t="s">
        <v>235</v>
      </c>
      <c r="K8979" t="s">
        <v>325</v>
      </c>
      <c r="L8979" t="s">
        <v>237</v>
      </c>
      <c r="O8979" t="s">
        <v>194</v>
      </c>
      <c r="P8979">
        <v>2050</v>
      </c>
      <c r="Q8979">
        <v>28300</v>
      </c>
    </row>
    <row r="8980" spans="1:17" x14ac:dyDescent="0.25">
      <c r="A8980" t="s">
        <v>545</v>
      </c>
      <c r="B8980" t="s">
        <v>546</v>
      </c>
      <c r="C8980" t="s">
        <v>534</v>
      </c>
      <c r="D8980" t="s">
        <v>472</v>
      </c>
      <c r="E8980" t="s">
        <v>311</v>
      </c>
      <c r="F8980" t="s">
        <v>348</v>
      </c>
      <c r="G8980" t="s">
        <v>188</v>
      </c>
      <c r="H8980" t="s">
        <v>338</v>
      </c>
      <c r="I8980" t="s">
        <v>234</v>
      </c>
      <c r="J8980" t="s">
        <v>235</v>
      </c>
      <c r="K8980" t="s">
        <v>325</v>
      </c>
      <c r="L8980" t="s">
        <v>237</v>
      </c>
      <c r="O8980" t="s">
        <v>264</v>
      </c>
      <c r="P8980">
        <v>2050</v>
      </c>
      <c r="Q8980">
        <v>21900</v>
      </c>
    </row>
    <row r="8981" spans="1:17" x14ac:dyDescent="0.25">
      <c r="A8981" t="s">
        <v>545</v>
      </c>
      <c r="B8981" t="s">
        <v>546</v>
      </c>
      <c r="C8981" t="s">
        <v>534</v>
      </c>
      <c r="D8981" t="s">
        <v>472</v>
      </c>
      <c r="E8981" t="s">
        <v>311</v>
      </c>
      <c r="F8981" t="s">
        <v>348</v>
      </c>
      <c r="G8981" t="s">
        <v>188</v>
      </c>
      <c r="H8981" t="s">
        <v>338</v>
      </c>
      <c r="I8981" t="s">
        <v>234</v>
      </c>
      <c r="J8981" t="s">
        <v>235</v>
      </c>
      <c r="K8981" t="s">
        <v>325</v>
      </c>
      <c r="L8981" t="s">
        <v>237</v>
      </c>
      <c r="O8981" t="s">
        <v>265</v>
      </c>
      <c r="P8981">
        <v>2050</v>
      </c>
      <c r="Q8981">
        <v>37500</v>
      </c>
    </row>
    <row r="8982" spans="1:17" x14ac:dyDescent="0.25">
      <c r="A8982" t="s">
        <v>545</v>
      </c>
      <c r="B8982" t="s">
        <v>546</v>
      </c>
      <c r="C8982" t="s">
        <v>534</v>
      </c>
      <c r="D8982" t="s">
        <v>472</v>
      </c>
      <c r="E8982" t="s">
        <v>311</v>
      </c>
      <c r="F8982" t="s">
        <v>348</v>
      </c>
      <c r="G8982" t="s">
        <v>188</v>
      </c>
      <c r="H8982" t="s">
        <v>441</v>
      </c>
      <c r="I8982" t="s">
        <v>441</v>
      </c>
      <c r="M8982" t="s">
        <v>538</v>
      </c>
      <c r="O8982" t="s">
        <v>194</v>
      </c>
      <c r="P8982">
        <v>2015</v>
      </c>
      <c r="Q8982">
        <v>1</v>
      </c>
    </row>
    <row r="8983" spans="1:17" x14ac:dyDescent="0.25">
      <c r="A8983" t="s">
        <v>545</v>
      </c>
      <c r="B8983" t="s">
        <v>546</v>
      </c>
      <c r="C8983" t="s">
        <v>534</v>
      </c>
      <c r="D8983" t="s">
        <v>472</v>
      </c>
      <c r="E8983" t="s">
        <v>311</v>
      </c>
      <c r="F8983" t="s">
        <v>348</v>
      </c>
      <c r="G8983" t="s">
        <v>188</v>
      </c>
      <c r="H8983" t="s">
        <v>441</v>
      </c>
      <c r="I8983" t="s">
        <v>441</v>
      </c>
      <c r="M8983" t="s">
        <v>538</v>
      </c>
      <c r="O8983" t="s">
        <v>194</v>
      </c>
      <c r="P8983">
        <v>2020</v>
      </c>
      <c r="Q8983">
        <v>1</v>
      </c>
    </row>
    <row r="8984" spans="1:17" x14ac:dyDescent="0.25">
      <c r="A8984" t="s">
        <v>545</v>
      </c>
      <c r="B8984" t="s">
        <v>546</v>
      </c>
      <c r="C8984" t="s">
        <v>534</v>
      </c>
      <c r="D8984" t="s">
        <v>472</v>
      </c>
      <c r="E8984" t="s">
        <v>311</v>
      </c>
      <c r="F8984" t="s">
        <v>348</v>
      </c>
      <c r="G8984" t="s">
        <v>188</v>
      </c>
      <c r="H8984" t="s">
        <v>441</v>
      </c>
      <c r="I8984" t="s">
        <v>441</v>
      </c>
      <c r="M8984" t="s">
        <v>538</v>
      </c>
      <c r="O8984" t="s">
        <v>264</v>
      </c>
      <c r="P8984">
        <v>2020</v>
      </c>
      <c r="Q8984">
        <v>0</v>
      </c>
    </row>
    <row r="8985" spans="1:17" x14ac:dyDescent="0.25">
      <c r="A8985" t="s">
        <v>545</v>
      </c>
      <c r="B8985" t="s">
        <v>546</v>
      </c>
      <c r="C8985" t="s">
        <v>534</v>
      </c>
      <c r="D8985" t="s">
        <v>472</v>
      </c>
      <c r="E8985" t="s">
        <v>311</v>
      </c>
      <c r="F8985" t="s">
        <v>348</v>
      </c>
      <c r="G8985" t="s">
        <v>188</v>
      </c>
      <c r="H8985" t="s">
        <v>441</v>
      </c>
      <c r="I8985" t="s">
        <v>441</v>
      </c>
      <c r="M8985" t="s">
        <v>538</v>
      </c>
      <c r="O8985" t="s">
        <v>265</v>
      </c>
      <c r="P8985">
        <v>2020</v>
      </c>
      <c r="Q8985">
        <v>1</v>
      </c>
    </row>
    <row r="8986" spans="1:17" x14ac:dyDescent="0.25">
      <c r="A8986" t="s">
        <v>545</v>
      </c>
      <c r="B8986" t="s">
        <v>546</v>
      </c>
      <c r="C8986" t="s">
        <v>534</v>
      </c>
      <c r="D8986" t="s">
        <v>472</v>
      </c>
      <c r="E8986" t="s">
        <v>311</v>
      </c>
      <c r="F8986" t="s">
        <v>348</v>
      </c>
      <c r="G8986" t="s">
        <v>188</v>
      </c>
      <c r="H8986" t="s">
        <v>441</v>
      </c>
      <c r="I8986" t="s">
        <v>441</v>
      </c>
      <c r="M8986" t="s">
        <v>538</v>
      </c>
      <c r="O8986" t="s">
        <v>194</v>
      </c>
      <c r="P8986">
        <v>2030</v>
      </c>
      <c r="Q8986">
        <v>1</v>
      </c>
    </row>
    <row r="8987" spans="1:17" x14ac:dyDescent="0.25">
      <c r="A8987" t="s">
        <v>545</v>
      </c>
      <c r="B8987" t="s">
        <v>546</v>
      </c>
      <c r="C8987" t="s">
        <v>534</v>
      </c>
      <c r="D8987" t="s">
        <v>472</v>
      </c>
      <c r="E8987" t="s">
        <v>311</v>
      </c>
      <c r="F8987" t="s">
        <v>348</v>
      </c>
      <c r="G8987" t="s">
        <v>188</v>
      </c>
      <c r="H8987" t="s">
        <v>441</v>
      </c>
      <c r="I8987" t="s">
        <v>441</v>
      </c>
      <c r="M8987" t="s">
        <v>538</v>
      </c>
      <c r="O8987" t="s">
        <v>194</v>
      </c>
      <c r="P8987">
        <v>2050</v>
      </c>
      <c r="Q8987">
        <v>1</v>
      </c>
    </row>
    <row r="8988" spans="1:17" x14ac:dyDescent="0.25">
      <c r="A8988" t="s">
        <v>545</v>
      </c>
      <c r="B8988" t="s">
        <v>546</v>
      </c>
      <c r="C8988" t="s">
        <v>534</v>
      </c>
      <c r="D8988" t="s">
        <v>472</v>
      </c>
      <c r="E8988" t="s">
        <v>311</v>
      </c>
      <c r="F8988" t="s">
        <v>348</v>
      </c>
      <c r="G8988" t="s">
        <v>188</v>
      </c>
      <c r="H8988" t="s">
        <v>441</v>
      </c>
      <c r="I8988" t="s">
        <v>441</v>
      </c>
      <c r="M8988" t="s">
        <v>538</v>
      </c>
      <c r="O8988" t="s">
        <v>264</v>
      </c>
      <c r="P8988">
        <v>2050</v>
      </c>
      <c r="Q8988">
        <v>0</v>
      </c>
    </row>
    <row r="8989" spans="1:17" x14ac:dyDescent="0.25">
      <c r="A8989" t="s">
        <v>545</v>
      </c>
      <c r="B8989" t="s">
        <v>546</v>
      </c>
      <c r="C8989" t="s">
        <v>534</v>
      </c>
      <c r="D8989" t="s">
        <v>472</v>
      </c>
      <c r="E8989" t="s">
        <v>311</v>
      </c>
      <c r="F8989" t="s">
        <v>348</v>
      </c>
      <c r="G8989" t="s">
        <v>188</v>
      </c>
      <c r="H8989" t="s">
        <v>441</v>
      </c>
      <c r="I8989" t="s">
        <v>441</v>
      </c>
      <c r="M8989" t="s">
        <v>538</v>
      </c>
      <c r="O8989" t="s">
        <v>265</v>
      </c>
      <c r="P8989">
        <v>2050</v>
      </c>
      <c r="Q8989">
        <v>1</v>
      </c>
    </row>
    <row r="8990" spans="1:17" x14ac:dyDescent="0.25">
      <c r="A8990" t="s">
        <v>545</v>
      </c>
      <c r="B8990" t="s">
        <v>546</v>
      </c>
      <c r="C8990" t="s">
        <v>534</v>
      </c>
      <c r="D8990" t="s">
        <v>472</v>
      </c>
      <c r="E8990" t="s">
        <v>311</v>
      </c>
      <c r="F8990" t="s">
        <v>348</v>
      </c>
      <c r="G8990" t="s">
        <v>188</v>
      </c>
      <c r="H8990" t="s">
        <v>499</v>
      </c>
      <c r="I8990" t="s">
        <v>500</v>
      </c>
      <c r="K8990" t="s">
        <v>501</v>
      </c>
      <c r="L8990" t="s">
        <v>237</v>
      </c>
      <c r="M8990" t="s">
        <v>379</v>
      </c>
      <c r="O8990" t="s">
        <v>194</v>
      </c>
      <c r="P8990">
        <v>2015</v>
      </c>
      <c r="Q8990">
        <v>4.0000000000000001E-3</v>
      </c>
    </row>
    <row r="8991" spans="1:17" x14ac:dyDescent="0.25">
      <c r="A8991" t="s">
        <v>545</v>
      </c>
      <c r="B8991" t="s">
        <v>546</v>
      </c>
      <c r="C8991" t="s">
        <v>534</v>
      </c>
      <c r="D8991" t="s">
        <v>472</v>
      </c>
      <c r="E8991" t="s">
        <v>311</v>
      </c>
      <c r="F8991" t="s">
        <v>348</v>
      </c>
      <c r="G8991" t="s">
        <v>188</v>
      </c>
      <c r="H8991" t="s">
        <v>499</v>
      </c>
      <c r="I8991" t="s">
        <v>500</v>
      </c>
      <c r="K8991" t="s">
        <v>501</v>
      </c>
      <c r="L8991" t="s">
        <v>237</v>
      </c>
      <c r="M8991" t="s">
        <v>379</v>
      </c>
      <c r="O8991" t="s">
        <v>194</v>
      </c>
      <c r="P8991">
        <v>2020</v>
      </c>
      <c r="Q8991">
        <v>3.900995E-3</v>
      </c>
    </row>
    <row r="8992" spans="1:17" x14ac:dyDescent="0.25">
      <c r="A8992" t="s">
        <v>545</v>
      </c>
      <c r="B8992" t="s">
        <v>546</v>
      </c>
      <c r="C8992" t="s">
        <v>534</v>
      </c>
      <c r="D8992" t="s">
        <v>472</v>
      </c>
      <c r="E8992" t="s">
        <v>311</v>
      </c>
      <c r="F8992" t="s">
        <v>348</v>
      </c>
      <c r="G8992" t="s">
        <v>188</v>
      </c>
      <c r="H8992" t="s">
        <v>499</v>
      </c>
      <c r="I8992" t="s">
        <v>500</v>
      </c>
      <c r="K8992" t="s">
        <v>501</v>
      </c>
      <c r="L8992" t="s">
        <v>237</v>
      </c>
      <c r="M8992" t="s">
        <v>379</v>
      </c>
      <c r="O8992" t="s">
        <v>264</v>
      </c>
      <c r="P8992">
        <v>2020</v>
      </c>
      <c r="Q8992">
        <v>3.3999999999999998E-3</v>
      </c>
    </row>
    <row r="8993" spans="1:17" x14ac:dyDescent="0.25">
      <c r="A8993" t="s">
        <v>545</v>
      </c>
      <c r="B8993" t="s">
        <v>546</v>
      </c>
      <c r="C8993" t="s">
        <v>534</v>
      </c>
      <c r="D8993" t="s">
        <v>472</v>
      </c>
      <c r="E8993" t="s">
        <v>311</v>
      </c>
      <c r="F8993" t="s">
        <v>348</v>
      </c>
      <c r="G8993" t="s">
        <v>188</v>
      </c>
      <c r="H8993" t="s">
        <v>499</v>
      </c>
      <c r="I8993" t="s">
        <v>500</v>
      </c>
      <c r="K8993" t="s">
        <v>501</v>
      </c>
      <c r="L8993" t="s">
        <v>237</v>
      </c>
      <c r="M8993" t="s">
        <v>379</v>
      </c>
      <c r="O8993" t="s">
        <v>265</v>
      </c>
      <c r="P8993">
        <v>2020</v>
      </c>
      <c r="Q8993">
        <v>4.5999999999999999E-3</v>
      </c>
    </row>
    <row r="8994" spans="1:17" x14ac:dyDescent="0.25">
      <c r="A8994" t="s">
        <v>545</v>
      </c>
      <c r="B8994" t="s">
        <v>546</v>
      </c>
      <c r="C8994" t="s">
        <v>534</v>
      </c>
      <c r="D8994" t="s">
        <v>472</v>
      </c>
      <c r="E8994" t="s">
        <v>311</v>
      </c>
      <c r="F8994" t="s">
        <v>348</v>
      </c>
      <c r="G8994" t="s">
        <v>188</v>
      </c>
      <c r="H8994" t="s">
        <v>499</v>
      </c>
      <c r="I8994" t="s">
        <v>500</v>
      </c>
      <c r="K8994" t="s">
        <v>501</v>
      </c>
      <c r="L8994" t="s">
        <v>237</v>
      </c>
      <c r="M8994" t="s">
        <v>379</v>
      </c>
      <c r="O8994" t="s">
        <v>194</v>
      </c>
      <c r="P8994">
        <v>2030</v>
      </c>
      <c r="Q8994">
        <v>3.7102760000000002E-3</v>
      </c>
    </row>
    <row r="8995" spans="1:17" x14ac:dyDescent="0.25">
      <c r="A8995" t="s">
        <v>545</v>
      </c>
      <c r="B8995" t="s">
        <v>546</v>
      </c>
      <c r="C8995" t="s">
        <v>534</v>
      </c>
      <c r="D8995" t="s">
        <v>472</v>
      </c>
      <c r="E8995" t="s">
        <v>311</v>
      </c>
      <c r="F8995" t="s">
        <v>348</v>
      </c>
      <c r="G8995" t="s">
        <v>188</v>
      </c>
      <c r="H8995" t="s">
        <v>499</v>
      </c>
      <c r="I8995" t="s">
        <v>500</v>
      </c>
      <c r="K8995" t="s">
        <v>501</v>
      </c>
      <c r="L8995" t="s">
        <v>237</v>
      </c>
      <c r="M8995" t="s">
        <v>379</v>
      </c>
      <c r="O8995" t="s">
        <v>194</v>
      </c>
      <c r="P8995">
        <v>2050</v>
      </c>
      <c r="Q8995">
        <v>3.3563540000000002E-3</v>
      </c>
    </row>
    <row r="8996" spans="1:17" x14ac:dyDescent="0.25">
      <c r="A8996" t="s">
        <v>545</v>
      </c>
      <c r="B8996" t="s">
        <v>546</v>
      </c>
      <c r="C8996" t="s">
        <v>534</v>
      </c>
      <c r="D8996" t="s">
        <v>472</v>
      </c>
      <c r="E8996" t="s">
        <v>311</v>
      </c>
      <c r="F8996" t="s">
        <v>348</v>
      </c>
      <c r="G8996" t="s">
        <v>188</v>
      </c>
      <c r="H8996" t="s">
        <v>499</v>
      </c>
      <c r="I8996" t="s">
        <v>500</v>
      </c>
      <c r="K8996" t="s">
        <v>501</v>
      </c>
      <c r="L8996" t="s">
        <v>237</v>
      </c>
      <c r="M8996" t="s">
        <v>379</v>
      </c>
      <c r="O8996" t="s">
        <v>264</v>
      </c>
      <c r="P8996">
        <v>2050</v>
      </c>
      <c r="Q8996">
        <v>2.7827070000000001E-3</v>
      </c>
    </row>
    <row r="8997" spans="1:17" x14ac:dyDescent="0.25">
      <c r="A8997" t="s">
        <v>545</v>
      </c>
      <c r="B8997" t="s">
        <v>546</v>
      </c>
      <c r="C8997" t="s">
        <v>534</v>
      </c>
      <c r="D8997" t="s">
        <v>472</v>
      </c>
      <c r="E8997" t="s">
        <v>311</v>
      </c>
      <c r="F8997" t="s">
        <v>348</v>
      </c>
      <c r="G8997" t="s">
        <v>188</v>
      </c>
      <c r="H8997" t="s">
        <v>499</v>
      </c>
      <c r="I8997" t="s">
        <v>500</v>
      </c>
      <c r="K8997" t="s">
        <v>501</v>
      </c>
      <c r="L8997" t="s">
        <v>237</v>
      </c>
      <c r="M8997" t="s">
        <v>379</v>
      </c>
      <c r="O8997" t="s">
        <v>265</v>
      </c>
      <c r="P8997">
        <v>2050</v>
      </c>
      <c r="Q8997">
        <v>4.6378449999999998E-3</v>
      </c>
    </row>
    <row r="8998" spans="1:17" x14ac:dyDescent="0.25">
      <c r="A8998" t="s">
        <v>545</v>
      </c>
      <c r="B8998" t="s">
        <v>546</v>
      </c>
      <c r="C8998" t="s">
        <v>534</v>
      </c>
      <c r="D8998" t="s">
        <v>472</v>
      </c>
      <c r="E8998" t="s">
        <v>311</v>
      </c>
      <c r="F8998" t="s">
        <v>348</v>
      </c>
      <c r="G8998" t="s">
        <v>188</v>
      </c>
      <c r="H8998" t="s">
        <v>448</v>
      </c>
      <c r="I8998" t="s">
        <v>240</v>
      </c>
      <c r="J8998" t="s">
        <v>235</v>
      </c>
      <c r="K8998" t="s">
        <v>430</v>
      </c>
      <c r="L8998" t="s">
        <v>237</v>
      </c>
      <c r="M8998" t="s">
        <v>539</v>
      </c>
      <c r="N8998" t="s">
        <v>206</v>
      </c>
      <c r="O8998" t="s">
        <v>194</v>
      </c>
      <c r="P8998">
        <v>2015</v>
      </c>
      <c r="Q8998">
        <v>0.74133333300000004</v>
      </c>
    </row>
    <row r="8999" spans="1:17" x14ac:dyDescent="0.25">
      <c r="A8999" t="s">
        <v>545</v>
      </c>
      <c r="B8999" t="s">
        <v>546</v>
      </c>
      <c r="C8999" t="s">
        <v>534</v>
      </c>
      <c r="D8999" t="s">
        <v>472</v>
      </c>
      <c r="E8999" t="s">
        <v>311</v>
      </c>
      <c r="F8999" t="s">
        <v>348</v>
      </c>
      <c r="G8999" t="s">
        <v>188</v>
      </c>
      <c r="H8999" t="s">
        <v>448</v>
      </c>
      <c r="I8999" t="s">
        <v>240</v>
      </c>
      <c r="J8999" t="s">
        <v>235</v>
      </c>
      <c r="K8999" t="s">
        <v>430</v>
      </c>
      <c r="L8999" t="s">
        <v>237</v>
      </c>
      <c r="M8999" t="s">
        <v>539</v>
      </c>
      <c r="N8999" t="s">
        <v>206</v>
      </c>
      <c r="O8999" t="s">
        <v>194</v>
      </c>
      <c r="P8999">
        <v>2020</v>
      </c>
      <c r="Q8999">
        <v>0.72298440900000005</v>
      </c>
    </row>
    <row r="9000" spans="1:17" x14ac:dyDescent="0.25">
      <c r="A9000" t="s">
        <v>545</v>
      </c>
      <c r="B9000" t="s">
        <v>546</v>
      </c>
      <c r="C9000" t="s">
        <v>534</v>
      </c>
      <c r="D9000" t="s">
        <v>472</v>
      </c>
      <c r="E9000" t="s">
        <v>311</v>
      </c>
      <c r="F9000" t="s">
        <v>348</v>
      </c>
      <c r="G9000" t="s">
        <v>188</v>
      </c>
      <c r="H9000" t="s">
        <v>448</v>
      </c>
      <c r="I9000" t="s">
        <v>240</v>
      </c>
      <c r="J9000" t="s">
        <v>235</v>
      </c>
      <c r="K9000" t="s">
        <v>430</v>
      </c>
      <c r="L9000" t="s">
        <v>237</v>
      </c>
      <c r="M9000" t="s">
        <v>539</v>
      </c>
      <c r="N9000" t="s">
        <v>206</v>
      </c>
      <c r="O9000" t="s">
        <v>264</v>
      </c>
      <c r="P9000">
        <v>2020</v>
      </c>
      <c r="Q9000">
        <v>0.63013333299999996</v>
      </c>
    </row>
    <row r="9001" spans="1:17" x14ac:dyDescent="0.25">
      <c r="A9001" t="s">
        <v>545</v>
      </c>
      <c r="B9001" t="s">
        <v>546</v>
      </c>
      <c r="C9001" t="s">
        <v>534</v>
      </c>
      <c r="D9001" t="s">
        <v>472</v>
      </c>
      <c r="E9001" t="s">
        <v>311</v>
      </c>
      <c r="F9001" t="s">
        <v>348</v>
      </c>
      <c r="G9001" t="s">
        <v>188</v>
      </c>
      <c r="H9001" t="s">
        <v>448</v>
      </c>
      <c r="I9001" t="s">
        <v>240</v>
      </c>
      <c r="J9001" t="s">
        <v>235</v>
      </c>
      <c r="K9001" t="s">
        <v>430</v>
      </c>
      <c r="L9001" t="s">
        <v>237</v>
      </c>
      <c r="M9001" t="s">
        <v>539</v>
      </c>
      <c r="N9001" t="s">
        <v>206</v>
      </c>
      <c r="O9001" t="s">
        <v>265</v>
      </c>
      <c r="P9001">
        <v>2020</v>
      </c>
      <c r="Q9001">
        <v>0.852533333</v>
      </c>
    </row>
    <row r="9002" spans="1:17" x14ac:dyDescent="0.25">
      <c r="A9002" t="s">
        <v>545</v>
      </c>
      <c r="B9002" t="s">
        <v>546</v>
      </c>
      <c r="C9002" t="s">
        <v>534</v>
      </c>
      <c r="D9002" t="s">
        <v>472</v>
      </c>
      <c r="E9002" t="s">
        <v>311</v>
      </c>
      <c r="F9002" t="s">
        <v>348</v>
      </c>
      <c r="G9002" t="s">
        <v>188</v>
      </c>
      <c r="H9002" t="s">
        <v>448</v>
      </c>
      <c r="I9002" t="s">
        <v>240</v>
      </c>
      <c r="J9002" t="s">
        <v>235</v>
      </c>
      <c r="K9002" t="s">
        <v>430</v>
      </c>
      <c r="L9002" t="s">
        <v>237</v>
      </c>
      <c r="M9002" t="s">
        <v>539</v>
      </c>
      <c r="N9002" t="s">
        <v>206</v>
      </c>
      <c r="O9002" t="s">
        <v>194</v>
      </c>
      <c r="P9002">
        <v>2030</v>
      </c>
      <c r="Q9002">
        <v>0.68763779599999997</v>
      </c>
    </row>
    <row r="9003" spans="1:17" x14ac:dyDescent="0.25">
      <c r="A9003" t="s">
        <v>545</v>
      </c>
      <c r="B9003" t="s">
        <v>546</v>
      </c>
      <c r="C9003" t="s">
        <v>534</v>
      </c>
      <c r="D9003" t="s">
        <v>472</v>
      </c>
      <c r="E9003" t="s">
        <v>311</v>
      </c>
      <c r="F9003" t="s">
        <v>348</v>
      </c>
      <c r="G9003" t="s">
        <v>188</v>
      </c>
      <c r="H9003" t="s">
        <v>448</v>
      </c>
      <c r="I9003" t="s">
        <v>240</v>
      </c>
      <c r="J9003" t="s">
        <v>235</v>
      </c>
      <c r="K9003" t="s">
        <v>430</v>
      </c>
      <c r="L9003" t="s">
        <v>237</v>
      </c>
      <c r="M9003" t="s">
        <v>539</v>
      </c>
      <c r="N9003" t="s">
        <v>206</v>
      </c>
      <c r="O9003" t="s">
        <v>194</v>
      </c>
      <c r="P9003">
        <v>2050</v>
      </c>
      <c r="Q9003">
        <v>0.62204435599999996</v>
      </c>
    </row>
    <row r="9004" spans="1:17" x14ac:dyDescent="0.25">
      <c r="A9004" t="s">
        <v>545</v>
      </c>
      <c r="B9004" t="s">
        <v>546</v>
      </c>
      <c r="C9004" t="s">
        <v>534</v>
      </c>
      <c r="D9004" t="s">
        <v>472</v>
      </c>
      <c r="E9004" t="s">
        <v>311</v>
      </c>
      <c r="F9004" t="s">
        <v>348</v>
      </c>
      <c r="G9004" t="s">
        <v>188</v>
      </c>
      <c r="H9004" t="s">
        <v>448</v>
      </c>
      <c r="I9004" t="s">
        <v>240</v>
      </c>
      <c r="J9004" t="s">
        <v>235</v>
      </c>
      <c r="K9004" t="s">
        <v>430</v>
      </c>
      <c r="L9004" t="s">
        <v>237</v>
      </c>
      <c r="M9004" t="s">
        <v>539</v>
      </c>
      <c r="N9004" t="s">
        <v>206</v>
      </c>
      <c r="O9004" t="s">
        <v>264</v>
      </c>
      <c r="P9004">
        <v>2050</v>
      </c>
      <c r="Q9004">
        <v>0.51572834700000003</v>
      </c>
    </row>
    <row r="9005" spans="1:17" x14ac:dyDescent="0.25">
      <c r="A9005" t="s">
        <v>545</v>
      </c>
      <c r="B9005" t="s">
        <v>546</v>
      </c>
      <c r="C9005" t="s">
        <v>534</v>
      </c>
      <c r="D9005" t="s">
        <v>472</v>
      </c>
      <c r="E9005" t="s">
        <v>311</v>
      </c>
      <c r="F9005" t="s">
        <v>348</v>
      </c>
      <c r="G9005" t="s">
        <v>188</v>
      </c>
      <c r="H9005" t="s">
        <v>448</v>
      </c>
      <c r="I9005" t="s">
        <v>240</v>
      </c>
      <c r="J9005" t="s">
        <v>235</v>
      </c>
      <c r="K9005" t="s">
        <v>430</v>
      </c>
      <c r="L9005" t="s">
        <v>237</v>
      </c>
      <c r="M9005" t="s">
        <v>539</v>
      </c>
      <c r="N9005" t="s">
        <v>206</v>
      </c>
      <c r="O9005" t="s">
        <v>265</v>
      </c>
      <c r="P9005">
        <v>2050</v>
      </c>
      <c r="Q9005">
        <v>0.90990994400000003</v>
      </c>
    </row>
    <row r="9006" spans="1:17" x14ac:dyDescent="0.25">
      <c r="A9006" t="s">
        <v>545</v>
      </c>
      <c r="B9006" t="s">
        <v>546</v>
      </c>
      <c r="C9006" t="s">
        <v>534</v>
      </c>
      <c r="D9006" t="s">
        <v>472</v>
      </c>
      <c r="E9006" t="s">
        <v>311</v>
      </c>
      <c r="F9006" t="s">
        <v>348</v>
      </c>
      <c r="G9006" t="s">
        <v>188</v>
      </c>
      <c r="H9006" t="s">
        <v>451</v>
      </c>
      <c r="I9006" t="s">
        <v>452</v>
      </c>
      <c r="K9006" t="s">
        <v>453</v>
      </c>
      <c r="M9006" t="s">
        <v>251</v>
      </c>
      <c r="O9006" t="s">
        <v>194</v>
      </c>
      <c r="P9006">
        <v>2015</v>
      </c>
      <c r="Q9006">
        <v>5.6598860275926199E-2</v>
      </c>
    </row>
    <row r="9007" spans="1:17" x14ac:dyDescent="0.25">
      <c r="A9007" t="s">
        <v>545</v>
      </c>
      <c r="B9007" t="s">
        <v>546</v>
      </c>
      <c r="C9007" t="s">
        <v>534</v>
      </c>
      <c r="D9007" t="s">
        <v>472</v>
      </c>
      <c r="E9007" t="s">
        <v>311</v>
      </c>
      <c r="F9007" t="s">
        <v>348</v>
      </c>
      <c r="G9007" t="s">
        <v>188</v>
      </c>
      <c r="H9007" t="s">
        <v>451</v>
      </c>
      <c r="I9007" t="s">
        <v>452</v>
      </c>
      <c r="K9007" t="s">
        <v>453</v>
      </c>
      <c r="M9007" t="s">
        <v>251</v>
      </c>
      <c r="O9007" t="s">
        <v>194</v>
      </c>
      <c r="P9007">
        <v>2020</v>
      </c>
      <c r="Q9007">
        <v>5.6598860275926199E-2</v>
      </c>
    </row>
    <row r="9008" spans="1:17" x14ac:dyDescent="0.25">
      <c r="A9008" t="s">
        <v>545</v>
      </c>
      <c r="B9008" t="s">
        <v>546</v>
      </c>
      <c r="C9008" t="s">
        <v>534</v>
      </c>
      <c r="D9008" t="s">
        <v>472</v>
      </c>
      <c r="E9008" t="s">
        <v>311</v>
      </c>
      <c r="F9008" t="s">
        <v>348</v>
      </c>
      <c r="G9008" t="s">
        <v>188</v>
      </c>
      <c r="H9008" t="s">
        <v>451</v>
      </c>
      <c r="I9008" t="s">
        <v>452</v>
      </c>
      <c r="K9008" t="s">
        <v>453</v>
      </c>
      <c r="M9008" t="s">
        <v>251</v>
      </c>
      <c r="O9008" t="s">
        <v>264</v>
      </c>
      <c r="P9008">
        <v>2020</v>
      </c>
      <c r="Q9008">
        <v>0</v>
      </c>
    </row>
    <row r="9009" spans="1:17" x14ac:dyDescent="0.25">
      <c r="A9009" t="s">
        <v>545</v>
      </c>
      <c r="B9009" t="s">
        <v>546</v>
      </c>
      <c r="C9009" t="s">
        <v>534</v>
      </c>
      <c r="D9009" t="s">
        <v>472</v>
      </c>
      <c r="E9009" t="s">
        <v>311</v>
      </c>
      <c r="F9009" t="s">
        <v>348</v>
      </c>
      <c r="G9009" t="s">
        <v>188</v>
      </c>
      <c r="H9009" t="s">
        <v>451</v>
      </c>
      <c r="I9009" t="s">
        <v>452</v>
      </c>
      <c r="K9009" t="s">
        <v>453</v>
      </c>
      <c r="M9009" t="s">
        <v>251</v>
      </c>
      <c r="O9009" t="s">
        <v>265</v>
      </c>
      <c r="P9009">
        <v>2020</v>
      </c>
      <c r="Q9009">
        <v>5.8575149758667497E-2</v>
      </c>
    </row>
    <row r="9010" spans="1:17" x14ac:dyDescent="0.25">
      <c r="A9010" t="s">
        <v>545</v>
      </c>
      <c r="B9010" t="s">
        <v>546</v>
      </c>
      <c r="C9010" t="s">
        <v>534</v>
      </c>
      <c r="D9010" t="s">
        <v>472</v>
      </c>
      <c r="E9010" t="s">
        <v>311</v>
      </c>
      <c r="F9010" t="s">
        <v>348</v>
      </c>
      <c r="G9010" t="s">
        <v>188</v>
      </c>
      <c r="H9010" t="s">
        <v>451</v>
      </c>
      <c r="I9010" t="s">
        <v>452</v>
      </c>
      <c r="K9010" t="s">
        <v>453</v>
      </c>
      <c r="M9010" t="s">
        <v>251</v>
      </c>
      <c r="O9010" t="s">
        <v>194</v>
      </c>
      <c r="P9010">
        <v>2030</v>
      </c>
      <c r="Q9010">
        <v>5.6598860275926199E-2</v>
      </c>
    </row>
    <row r="9011" spans="1:17" x14ac:dyDescent="0.25">
      <c r="A9011" t="s">
        <v>545</v>
      </c>
      <c r="B9011" t="s">
        <v>546</v>
      </c>
      <c r="C9011" t="s">
        <v>534</v>
      </c>
      <c r="D9011" t="s">
        <v>472</v>
      </c>
      <c r="E9011" t="s">
        <v>311</v>
      </c>
      <c r="F9011" t="s">
        <v>348</v>
      </c>
      <c r="G9011" t="s">
        <v>188</v>
      </c>
      <c r="H9011" t="s">
        <v>451</v>
      </c>
      <c r="I9011" t="s">
        <v>452</v>
      </c>
      <c r="K9011" t="s">
        <v>453</v>
      </c>
      <c r="M9011" t="s">
        <v>251</v>
      </c>
      <c r="O9011" t="s">
        <v>194</v>
      </c>
      <c r="P9011">
        <v>2050</v>
      </c>
      <c r="Q9011">
        <v>5.6598860275926199E-2</v>
      </c>
    </row>
    <row r="9012" spans="1:17" x14ac:dyDescent="0.25">
      <c r="A9012" t="s">
        <v>545</v>
      </c>
      <c r="B9012" t="s">
        <v>546</v>
      </c>
      <c r="C9012" t="s">
        <v>534</v>
      </c>
      <c r="D9012" t="s">
        <v>472</v>
      </c>
      <c r="E9012" t="s">
        <v>311</v>
      </c>
      <c r="F9012" t="s">
        <v>348</v>
      </c>
      <c r="G9012" t="s">
        <v>188</v>
      </c>
      <c r="H9012" t="s">
        <v>451</v>
      </c>
      <c r="I9012" t="s">
        <v>452</v>
      </c>
      <c r="K9012" t="s">
        <v>453</v>
      </c>
      <c r="M9012" t="s">
        <v>251</v>
      </c>
      <c r="O9012" t="s">
        <v>264</v>
      </c>
      <c r="P9012">
        <v>2050</v>
      </c>
      <c r="Q9012">
        <v>0</v>
      </c>
    </row>
    <row r="9013" spans="1:17" x14ac:dyDescent="0.25">
      <c r="A9013" t="s">
        <v>545</v>
      </c>
      <c r="B9013" t="s">
        <v>546</v>
      </c>
      <c r="C9013" t="s">
        <v>534</v>
      </c>
      <c r="D9013" t="s">
        <v>472</v>
      </c>
      <c r="E9013" t="s">
        <v>311</v>
      </c>
      <c r="F9013" t="s">
        <v>348</v>
      </c>
      <c r="G9013" t="s">
        <v>188</v>
      </c>
      <c r="H9013" t="s">
        <v>451</v>
      </c>
      <c r="I9013" t="s">
        <v>452</v>
      </c>
      <c r="K9013" t="s">
        <v>453</v>
      </c>
      <c r="M9013" t="s">
        <v>251</v>
      </c>
      <c r="O9013" t="s">
        <v>265</v>
      </c>
      <c r="P9013">
        <v>2050</v>
      </c>
      <c r="Q9013">
        <v>5.8575149758667497E-2</v>
      </c>
    </row>
    <row r="9014" spans="1:17" x14ac:dyDescent="0.25">
      <c r="A9014" t="s">
        <v>545</v>
      </c>
      <c r="B9014" t="s">
        <v>546</v>
      </c>
      <c r="C9014" t="s">
        <v>534</v>
      </c>
      <c r="D9014" t="s">
        <v>472</v>
      </c>
      <c r="E9014" t="s">
        <v>311</v>
      </c>
      <c r="F9014" t="s">
        <v>348</v>
      </c>
      <c r="G9014" t="s">
        <v>188</v>
      </c>
      <c r="H9014" t="s">
        <v>339</v>
      </c>
      <c r="I9014" t="s">
        <v>4</v>
      </c>
      <c r="J9014" t="s">
        <v>235</v>
      </c>
      <c r="K9014" t="s">
        <v>328</v>
      </c>
      <c r="L9014" t="s">
        <v>237</v>
      </c>
      <c r="M9014" t="s">
        <v>380</v>
      </c>
      <c r="O9014" t="s">
        <v>194</v>
      </c>
      <c r="P9014">
        <v>2015</v>
      </c>
      <c r="Q9014">
        <v>1.86</v>
      </c>
    </row>
    <row r="9015" spans="1:17" x14ac:dyDescent="0.25">
      <c r="A9015" t="s">
        <v>545</v>
      </c>
      <c r="B9015" t="s">
        <v>546</v>
      </c>
      <c r="C9015" t="s">
        <v>534</v>
      </c>
      <c r="D9015" t="s">
        <v>472</v>
      </c>
      <c r="E9015" t="s">
        <v>311</v>
      </c>
      <c r="F9015" t="s">
        <v>348</v>
      </c>
      <c r="G9015" t="s">
        <v>188</v>
      </c>
      <c r="H9015" t="s">
        <v>339</v>
      </c>
      <c r="I9015" t="s">
        <v>4</v>
      </c>
      <c r="J9015" t="s">
        <v>235</v>
      </c>
      <c r="K9015" t="s">
        <v>328</v>
      </c>
      <c r="L9015" t="s">
        <v>237</v>
      </c>
      <c r="M9015" t="s">
        <v>380</v>
      </c>
      <c r="O9015" t="s">
        <v>194</v>
      </c>
      <c r="P9015">
        <v>2020</v>
      </c>
      <c r="Q9015">
        <v>1.98</v>
      </c>
    </row>
    <row r="9016" spans="1:17" x14ac:dyDescent="0.25">
      <c r="A9016" t="s">
        <v>545</v>
      </c>
      <c r="B9016" t="s">
        <v>546</v>
      </c>
      <c r="C9016" t="s">
        <v>534</v>
      </c>
      <c r="D9016" t="s">
        <v>472</v>
      </c>
      <c r="E9016" t="s">
        <v>311</v>
      </c>
      <c r="F9016" t="s">
        <v>348</v>
      </c>
      <c r="G9016" t="s">
        <v>188</v>
      </c>
      <c r="H9016" t="s">
        <v>339</v>
      </c>
      <c r="I9016" t="s">
        <v>4</v>
      </c>
      <c r="J9016" t="s">
        <v>235</v>
      </c>
      <c r="K9016" t="s">
        <v>328</v>
      </c>
      <c r="L9016" t="s">
        <v>237</v>
      </c>
      <c r="M9016" t="s">
        <v>380</v>
      </c>
      <c r="O9016" t="s">
        <v>264</v>
      </c>
      <c r="P9016">
        <v>2020</v>
      </c>
      <c r="Q9016">
        <v>1.84</v>
      </c>
    </row>
    <row r="9017" spans="1:17" x14ac:dyDescent="0.25">
      <c r="A9017" t="s">
        <v>545</v>
      </c>
      <c r="B9017" t="s">
        <v>546</v>
      </c>
      <c r="C9017" t="s">
        <v>534</v>
      </c>
      <c r="D9017" t="s">
        <v>472</v>
      </c>
      <c r="E9017" t="s">
        <v>311</v>
      </c>
      <c r="F9017" t="s">
        <v>348</v>
      </c>
      <c r="G9017" t="s">
        <v>188</v>
      </c>
      <c r="H9017" t="s">
        <v>339</v>
      </c>
      <c r="I9017" t="s">
        <v>4</v>
      </c>
      <c r="J9017" t="s">
        <v>235</v>
      </c>
      <c r="K9017" t="s">
        <v>328</v>
      </c>
      <c r="L9017" t="s">
        <v>237</v>
      </c>
      <c r="M9017" t="s">
        <v>380</v>
      </c>
      <c r="O9017" t="s">
        <v>265</v>
      </c>
      <c r="P9017">
        <v>2020</v>
      </c>
      <c r="Q9017">
        <v>2.09</v>
      </c>
    </row>
    <row r="9018" spans="1:17" x14ac:dyDescent="0.25">
      <c r="A9018" t="s">
        <v>545</v>
      </c>
      <c r="B9018" t="s">
        <v>546</v>
      </c>
      <c r="C9018" t="s">
        <v>534</v>
      </c>
      <c r="D9018" t="s">
        <v>472</v>
      </c>
      <c r="E9018" t="s">
        <v>311</v>
      </c>
      <c r="F9018" t="s">
        <v>348</v>
      </c>
      <c r="G9018" t="s">
        <v>188</v>
      </c>
      <c r="H9018" t="s">
        <v>339</v>
      </c>
      <c r="I9018" t="s">
        <v>4</v>
      </c>
      <c r="J9018" t="s">
        <v>235</v>
      </c>
      <c r="K9018" t="s">
        <v>328</v>
      </c>
      <c r="L9018" t="s">
        <v>237</v>
      </c>
      <c r="M9018" t="s">
        <v>380</v>
      </c>
      <c r="O9018" t="s">
        <v>194</v>
      </c>
      <c r="P9018">
        <v>2030</v>
      </c>
      <c r="Q9018">
        <v>2.65</v>
      </c>
    </row>
    <row r="9019" spans="1:17" x14ac:dyDescent="0.25">
      <c r="A9019" t="s">
        <v>545</v>
      </c>
      <c r="B9019" t="s">
        <v>546</v>
      </c>
      <c r="C9019" t="s">
        <v>534</v>
      </c>
      <c r="D9019" t="s">
        <v>472</v>
      </c>
      <c r="E9019" t="s">
        <v>311</v>
      </c>
      <c r="F9019" t="s">
        <v>348</v>
      </c>
      <c r="G9019" t="s">
        <v>188</v>
      </c>
      <c r="H9019" t="s">
        <v>339</v>
      </c>
      <c r="I9019" t="s">
        <v>4</v>
      </c>
      <c r="J9019" t="s">
        <v>235</v>
      </c>
      <c r="K9019" t="s">
        <v>328</v>
      </c>
      <c r="L9019" t="s">
        <v>237</v>
      </c>
      <c r="M9019" t="s">
        <v>380</v>
      </c>
      <c r="O9019" t="s">
        <v>194</v>
      </c>
      <c r="P9019">
        <v>2050</v>
      </c>
      <c r="Q9019">
        <v>2.98</v>
      </c>
    </row>
    <row r="9020" spans="1:17" x14ac:dyDescent="0.25">
      <c r="A9020" t="s">
        <v>545</v>
      </c>
      <c r="B9020" t="s">
        <v>546</v>
      </c>
      <c r="C9020" t="s">
        <v>534</v>
      </c>
      <c r="D9020" t="s">
        <v>472</v>
      </c>
      <c r="E9020" t="s">
        <v>311</v>
      </c>
      <c r="F9020" t="s">
        <v>348</v>
      </c>
      <c r="G9020" t="s">
        <v>188</v>
      </c>
      <c r="H9020" t="s">
        <v>339</v>
      </c>
      <c r="I9020" t="s">
        <v>4</v>
      </c>
      <c r="J9020" t="s">
        <v>235</v>
      </c>
      <c r="K9020" t="s">
        <v>328</v>
      </c>
      <c r="L9020" t="s">
        <v>237</v>
      </c>
      <c r="M9020" t="s">
        <v>380</v>
      </c>
      <c r="O9020" t="s">
        <v>264</v>
      </c>
      <c r="P9020">
        <v>2050</v>
      </c>
      <c r="Q9020">
        <v>2.78</v>
      </c>
    </row>
    <row r="9021" spans="1:17" x14ac:dyDescent="0.25">
      <c r="A9021" t="s">
        <v>545</v>
      </c>
      <c r="B9021" t="s">
        <v>546</v>
      </c>
      <c r="C9021" t="s">
        <v>534</v>
      </c>
      <c r="D9021" t="s">
        <v>472</v>
      </c>
      <c r="E9021" t="s">
        <v>311</v>
      </c>
      <c r="F9021" t="s">
        <v>348</v>
      </c>
      <c r="G9021" t="s">
        <v>188</v>
      </c>
      <c r="H9021" t="s">
        <v>339</v>
      </c>
      <c r="I9021" t="s">
        <v>4</v>
      </c>
      <c r="J9021" t="s">
        <v>235</v>
      </c>
      <c r="K9021" t="s">
        <v>328</v>
      </c>
      <c r="L9021" t="s">
        <v>237</v>
      </c>
      <c r="M9021" t="s">
        <v>380</v>
      </c>
      <c r="O9021" t="s">
        <v>265</v>
      </c>
      <c r="P9021">
        <v>2050</v>
      </c>
      <c r="Q9021">
        <v>3.15</v>
      </c>
    </row>
    <row r="9022" spans="1:17" x14ac:dyDescent="0.25">
      <c r="A9022" t="s">
        <v>548</v>
      </c>
      <c r="B9022" t="s">
        <v>549</v>
      </c>
      <c r="C9022" t="s">
        <v>534</v>
      </c>
      <c r="D9022" t="s">
        <v>472</v>
      </c>
      <c r="E9022" t="s">
        <v>525</v>
      </c>
      <c r="F9022" t="s">
        <v>348</v>
      </c>
      <c r="G9022" t="s">
        <v>195</v>
      </c>
      <c r="H9022" t="s">
        <v>417</v>
      </c>
      <c r="I9022" t="s">
        <v>418</v>
      </c>
      <c r="J9022" t="s">
        <v>419</v>
      </c>
      <c r="K9022" t="s">
        <v>191</v>
      </c>
      <c r="M9022" t="s">
        <v>550</v>
      </c>
      <c r="O9022" t="s">
        <v>194</v>
      </c>
      <c r="P9022">
        <v>2015</v>
      </c>
      <c r="Q9022">
        <v>2.095611294E-2</v>
      </c>
    </row>
    <row r="9023" spans="1:17" x14ac:dyDescent="0.25">
      <c r="A9023" t="s">
        <v>548</v>
      </c>
      <c r="B9023" t="s">
        <v>549</v>
      </c>
      <c r="C9023" t="s">
        <v>534</v>
      </c>
      <c r="D9023" t="s">
        <v>472</v>
      </c>
      <c r="E9023" t="s">
        <v>525</v>
      </c>
      <c r="F9023" t="s">
        <v>348</v>
      </c>
      <c r="G9023" t="s">
        <v>195</v>
      </c>
      <c r="H9023" t="s">
        <v>417</v>
      </c>
      <c r="I9023" t="s">
        <v>418</v>
      </c>
      <c r="J9023" t="s">
        <v>419</v>
      </c>
      <c r="K9023" t="s">
        <v>191</v>
      </c>
      <c r="M9023" t="s">
        <v>550</v>
      </c>
      <c r="O9023" t="s">
        <v>194</v>
      </c>
      <c r="P9023">
        <v>2020</v>
      </c>
      <c r="Q9023">
        <v>2.095611294E-2</v>
      </c>
    </row>
    <row r="9024" spans="1:17" x14ac:dyDescent="0.25">
      <c r="A9024" t="s">
        <v>548</v>
      </c>
      <c r="B9024" t="s">
        <v>549</v>
      </c>
      <c r="C9024" t="s">
        <v>534</v>
      </c>
      <c r="D9024" t="s">
        <v>472</v>
      </c>
      <c r="E9024" t="s">
        <v>525</v>
      </c>
      <c r="F9024" t="s">
        <v>348</v>
      </c>
      <c r="G9024" t="s">
        <v>195</v>
      </c>
      <c r="H9024" t="s">
        <v>417</v>
      </c>
      <c r="I9024" t="s">
        <v>418</v>
      </c>
      <c r="J9024" t="s">
        <v>419</v>
      </c>
      <c r="K9024" t="s">
        <v>191</v>
      </c>
      <c r="M9024" t="s">
        <v>550</v>
      </c>
      <c r="O9024" t="s">
        <v>264</v>
      </c>
      <c r="P9024">
        <v>2020</v>
      </c>
      <c r="Q9024">
        <v>1.809550251E-2</v>
      </c>
    </row>
    <row r="9025" spans="1:17" x14ac:dyDescent="0.25">
      <c r="A9025" t="s">
        <v>548</v>
      </c>
      <c r="B9025" t="s">
        <v>549</v>
      </c>
      <c r="C9025" t="s">
        <v>534</v>
      </c>
      <c r="D9025" t="s">
        <v>472</v>
      </c>
      <c r="E9025" t="s">
        <v>525</v>
      </c>
      <c r="F9025" t="s">
        <v>348</v>
      </c>
      <c r="G9025" t="s">
        <v>195</v>
      </c>
      <c r="H9025" t="s">
        <v>417</v>
      </c>
      <c r="I9025" t="s">
        <v>418</v>
      </c>
      <c r="J9025" t="s">
        <v>419</v>
      </c>
      <c r="K9025" t="s">
        <v>191</v>
      </c>
      <c r="M9025" t="s">
        <v>550</v>
      </c>
      <c r="O9025" t="s">
        <v>265</v>
      </c>
      <c r="P9025">
        <v>2020</v>
      </c>
      <c r="Q9025">
        <v>2.337966943E-2</v>
      </c>
    </row>
    <row r="9026" spans="1:17" x14ac:dyDescent="0.25">
      <c r="A9026" t="s">
        <v>548</v>
      </c>
      <c r="B9026" t="s">
        <v>549</v>
      </c>
      <c r="C9026" t="s">
        <v>534</v>
      </c>
      <c r="D9026" t="s">
        <v>472</v>
      </c>
      <c r="E9026" t="s">
        <v>525</v>
      </c>
      <c r="F9026" t="s">
        <v>348</v>
      </c>
      <c r="G9026" t="s">
        <v>195</v>
      </c>
      <c r="H9026" t="s">
        <v>417</v>
      </c>
      <c r="I9026" t="s">
        <v>418</v>
      </c>
      <c r="J9026" t="s">
        <v>419</v>
      </c>
      <c r="K9026" t="s">
        <v>191</v>
      </c>
      <c r="M9026" t="s">
        <v>550</v>
      </c>
      <c r="O9026" t="s">
        <v>194</v>
      </c>
      <c r="P9026">
        <v>2030</v>
      </c>
      <c r="Q9026">
        <v>2.095611294E-2</v>
      </c>
    </row>
    <row r="9027" spans="1:17" x14ac:dyDescent="0.25">
      <c r="A9027" t="s">
        <v>548</v>
      </c>
      <c r="B9027" t="s">
        <v>549</v>
      </c>
      <c r="C9027" t="s">
        <v>534</v>
      </c>
      <c r="D9027" t="s">
        <v>472</v>
      </c>
      <c r="E9027" t="s">
        <v>525</v>
      </c>
      <c r="F9027" t="s">
        <v>348</v>
      </c>
      <c r="G9027" t="s">
        <v>195</v>
      </c>
      <c r="H9027" t="s">
        <v>417</v>
      </c>
      <c r="I9027" t="s">
        <v>418</v>
      </c>
      <c r="J9027" t="s">
        <v>419</v>
      </c>
      <c r="K9027" t="s">
        <v>191</v>
      </c>
      <c r="M9027" t="s">
        <v>550</v>
      </c>
      <c r="O9027" t="s">
        <v>194</v>
      </c>
      <c r="P9027">
        <v>2050</v>
      </c>
      <c r="Q9027">
        <v>2.095611294E-2</v>
      </c>
    </row>
    <row r="9028" spans="1:17" x14ac:dyDescent="0.25">
      <c r="A9028" t="s">
        <v>548</v>
      </c>
      <c r="B9028" t="s">
        <v>549</v>
      </c>
      <c r="C9028" t="s">
        <v>534</v>
      </c>
      <c r="D9028" t="s">
        <v>472</v>
      </c>
      <c r="E9028" t="s">
        <v>525</v>
      </c>
      <c r="F9028" t="s">
        <v>348</v>
      </c>
      <c r="G9028" t="s">
        <v>195</v>
      </c>
      <c r="H9028" t="s">
        <v>417</v>
      </c>
      <c r="I9028" t="s">
        <v>418</v>
      </c>
      <c r="J9028" t="s">
        <v>419</v>
      </c>
      <c r="K9028" t="s">
        <v>191</v>
      </c>
      <c r="M9028" t="s">
        <v>550</v>
      </c>
      <c r="O9028" t="s">
        <v>264</v>
      </c>
      <c r="P9028">
        <v>2050</v>
      </c>
      <c r="Q9028">
        <v>1.447849606E-2</v>
      </c>
    </row>
    <row r="9029" spans="1:17" x14ac:dyDescent="0.25">
      <c r="A9029" t="s">
        <v>548</v>
      </c>
      <c r="B9029" t="s">
        <v>549</v>
      </c>
      <c r="C9029" t="s">
        <v>534</v>
      </c>
      <c r="D9029" t="s">
        <v>472</v>
      </c>
      <c r="E9029" t="s">
        <v>525</v>
      </c>
      <c r="F9029" t="s">
        <v>348</v>
      </c>
      <c r="G9029" t="s">
        <v>195</v>
      </c>
      <c r="H9029" t="s">
        <v>417</v>
      </c>
      <c r="I9029" t="s">
        <v>418</v>
      </c>
      <c r="J9029" t="s">
        <v>419</v>
      </c>
      <c r="K9029" t="s">
        <v>191</v>
      </c>
      <c r="M9029" t="s">
        <v>550</v>
      </c>
      <c r="O9029" t="s">
        <v>265</v>
      </c>
      <c r="P9029">
        <v>2050</v>
      </c>
      <c r="Q9029">
        <v>2.3357126020000001E-2</v>
      </c>
    </row>
    <row r="9030" spans="1:17" x14ac:dyDescent="0.25">
      <c r="A9030" t="s">
        <v>548</v>
      </c>
      <c r="B9030" t="s">
        <v>549</v>
      </c>
      <c r="C9030" t="s">
        <v>534</v>
      </c>
      <c r="D9030" t="s">
        <v>472</v>
      </c>
      <c r="E9030" t="s">
        <v>525</v>
      </c>
      <c r="F9030" t="s">
        <v>348</v>
      </c>
      <c r="G9030" t="s">
        <v>195</v>
      </c>
      <c r="H9030" t="s">
        <v>200</v>
      </c>
      <c r="I9030" t="s">
        <v>201</v>
      </c>
      <c r="K9030" t="s">
        <v>202</v>
      </c>
      <c r="N9030" t="s">
        <v>206</v>
      </c>
      <c r="O9030" t="s">
        <v>194</v>
      </c>
      <c r="P9030">
        <v>2015</v>
      </c>
      <c r="Q9030">
        <v>1</v>
      </c>
    </row>
    <row r="9031" spans="1:17" x14ac:dyDescent="0.25">
      <c r="A9031" t="s">
        <v>548</v>
      </c>
      <c r="B9031" t="s">
        <v>549</v>
      </c>
      <c r="C9031" t="s">
        <v>534</v>
      </c>
      <c r="D9031" t="s">
        <v>472</v>
      </c>
      <c r="E9031" t="s">
        <v>525</v>
      </c>
      <c r="F9031" t="s">
        <v>348</v>
      </c>
      <c r="G9031" t="s">
        <v>195</v>
      </c>
      <c r="H9031" t="s">
        <v>200</v>
      </c>
      <c r="I9031" t="s">
        <v>201</v>
      </c>
      <c r="K9031" t="s">
        <v>202</v>
      </c>
      <c r="N9031" t="s">
        <v>206</v>
      </c>
      <c r="O9031" t="s">
        <v>194</v>
      </c>
      <c r="P9031">
        <v>2020</v>
      </c>
      <c r="Q9031">
        <v>1</v>
      </c>
    </row>
    <row r="9032" spans="1:17" x14ac:dyDescent="0.25">
      <c r="A9032" t="s">
        <v>548</v>
      </c>
      <c r="B9032" t="s">
        <v>549</v>
      </c>
      <c r="C9032" t="s">
        <v>534</v>
      </c>
      <c r="D9032" t="s">
        <v>472</v>
      </c>
      <c r="E9032" t="s">
        <v>525</v>
      </c>
      <c r="F9032" t="s">
        <v>348</v>
      </c>
      <c r="G9032" t="s">
        <v>195</v>
      </c>
      <c r="H9032" t="s">
        <v>200</v>
      </c>
      <c r="I9032" t="s">
        <v>201</v>
      </c>
      <c r="K9032" t="s">
        <v>202</v>
      </c>
      <c r="N9032" t="s">
        <v>206</v>
      </c>
      <c r="O9032" t="s">
        <v>264</v>
      </c>
      <c r="P9032">
        <v>2020</v>
      </c>
      <c r="Q9032">
        <v>0.5</v>
      </c>
    </row>
    <row r="9033" spans="1:17" x14ac:dyDescent="0.25">
      <c r="A9033" t="s">
        <v>548</v>
      </c>
      <c r="B9033" t="s">
        <v>549</v>
      </c>
      <c r="C9033" t="s">
        <v>534</v>
      </c>
      <c r="D9033" t="s">
        <v>472</v>
      </c>
      <c r="E9033" t="s">
        <v>525</v>
      </c>
      <c r="F9033" t="s">
        <v>348</v>
      </c>
      <c r="G9033" t="s">
        <v>195</v>
      </c>
      <c r="H9033" t="s">
        <v>200</v>
      </c>
      <c r="I9033" t="s">
        <v>201</v>
      </c>
      <c r="K9033" t="s">
        <v>202</v>
      </c>
      <c r="N9033" t="s">
        <v>206</v>
      </c>
      <c r="O9033" t="s">
        <v>265</v>
      </c>
      <c r="P9033">
        <v>2020</v>
      </c>
      <c r="Q9033">
        <v>1.5</v>
      </c>
    </row>
    <row r="9034" spans="1:17" x14ac:dyDescent="0.25">
      <c r="A9034" t="s">
        <v>548</v>
      </c>
      <c r="B9034" t="s">
        <v>549</v>
      </c>
      <c r="C9034" t="s">
        <v>534</v>
      </c>
      <c r="D9034" t="s">
        <v>472</v>
      </c>
      <c r="E9034" t="s">
        <v>525</v>
      </c>
      <c r="F9034" t="s">
        <v>348</v>
      </c>
      <c r="G9034" t="s">
        <v>195</v>
      </c>
      <c r="H9034" t="s">
        <v>200</v>
      </c>
      <c r="I9034" t="s">
        <v>201</v>
      </c>
      <c r="K9034" t="s">
        <v>202</v>
      </c>
      <c r="N9034" t="s">
        <v>206</v>
      </c>
      <c r="O9034" t="s">
        <v>194</v>
      </c>
      <c r="P9034">
        <v>2030</v>
      </c>
      <c r="Q9034">
        <v>1</v>
      </c>
    </row>
    <row r="9035" spans="1:17" x14ac:dyDescent="0.25">
      <c r="A9035" t="s">
        <v>548</v>
      </c>
      <c r="B9035" t="s">
        <v>549</v>
      </c>
      <c r="C9035" t="s">
        <v>534</v>
      </c>
      <c r="D9035" t="s">
        <v>472</v>
      </c>
      <c r="E9035" t="s">
        <v>525</v>
      </c>
      <c r="F9035" t="s">
        <v>348</v>
      </c>
      <c r="G9035" t="s">
        <v>195</v>
      </c>
      <c r="H9035" t="s">
        <v>200</v>
      </c>
      <c r="I9035" t="s">
        <v>201</v>
      </c>
      <c r="K9035" t="s">
        <v>202</v>
      </c>
      <c r="N9035" t="s">
        <v>206</v>
      </c>
      <c r="O9035" t="s">
        <v>194</v>
      </c>
      <c r="P9035">
        <v>2050</v>
      </c>
      <c r="Q9035">
        <v>1</v>
      </c>
    </row>
    <row r="9036" spans="1:17" x14ac:dyDescent="0.25">
      <c r="A9036" t="s">
        <v>548</v>
      </c>
      <c r="B9036" t="s">
        <v>549</v>
      </c>
      <c r="C9036" t="s">
        <v>534</v>
      </c>
      <c r="D9036" t="s">
        <v>472</v>
      </c>
      <c r="E9036" t="s">
        <v>525</v>
      </c>
      <c r="F9036" t="s">
        <v>348</v>
      </c>
      <c r="G9036" t="s">
        <v>195</v>
      </c>
      <c r="H9036" t="s">
        <v>200</v>
      </c>
      <c r="I9036" t="s">
        <v>201</v>
      </c>
      <c r="K9036" t="s">
        <v>202</v>
      </c>
      <c r="N9036" t="s">
        <v>206</v>
      </c>
      <c r="O9036" t="s">
        <v>264</v>
      </c>
      <c r="P9036">
        <v>2050</v>
      </c>
      <c r="Q9036">
        <v>0.5</v>
      </c>
    </row>
    <row r="9037" spans="1:17" x14ac:dyDescent="0.25">
      <c r="A9037" t="s">
        <v>548</v>
      </c>
      <c r="B9037" t="s">
        <v>549</v>
      </c>
      <c r="C9037" t="s">
        <v>534</v>
      </c>
      <c r="D9037" t="s">
        <v>472</v>
      </c>
      <c r="E9037" t="s">
        <v>525</v>
      </c>
      <c r="F9037" t="s">
        <v>348</v>
      </c>
      <c r="G9037" t="s">
        <v>195</v>
      </c>
      <c r="H9037" t="s">
        <v>200</v>
      </c>
      <c r="I9037" t="s">
        <v>201</v>
      </c>
      <c r="K9037" t="s">
        <v>202</v>
      </c>
      <c r="N9037" t="s">
        <v>206</v>
      </c>
      <c r="O9037" t="s">
        <v>265</v>
      </c>
      <c r="P9037">
        <v>2050</v>
      </c>
      <c r="Q9037">
        <v>1.5</v>
      </c>
    </row>
    <row r="9038" spans="1:17" x14ac:dyDescent="0.25">
      <c r="A9038" t="s">
        <v>548</v>
      </c>
      <c r="B9038" t="s">
        <v>549</v>
      </c>
      <c r="C9038" t="s">
        <v>534</v>
      </c>
      <c r="D9038" t="s">
        <v>472</v>
      </c>
      <c r="E9038" t="s">
        <v>525</v>
      </c>
      <c r="F9038" t="s">
        <v>348</v>
      </c>
      <c r="G9038" t="s">
        <v>195</v>
      </c>
      <c r="H9038" t="s">
        <v>352</v>
      </c>
      <c r="I9038" t="s">
        <v>135</v>
      </c>
      <c r="K9038" t="s">
        <v>191</v>
      </c>
      <c r="O9038" t="s">
        <v>194</v>
      </c>
      <c r="P9038">
        <v>2015</v>
      </c>
      <c r="Q9038">
        <v>0.04</v>
      </c>
    </row>
    <row r="9039" spans="1:17" x14ac:dyDescent="0.25">
      <c r="A9039" t="s">
        <v>548</v>
      </c>
      <c r="B9039" t="s">
        <v>549</v>
      </c>
      <c r="C9039" t="s">
        <v>534</v>
      </c>
      <c r="D9039" t="s">
        <v>472</v>
      </c>
      <c r="E9039" t="s">
        <v>525</v>
      </c>
      <c r="F9039" t="s">
        <v>348</v>
      </c>
      <c r="G9039" t="s">
        <v>195</v>
      </c>
      <c r="H9039" t="s">
        <v>352</v>
      </c>
      <c r="I9039" t="s">
        <v>135</v>
      </c>
      <c r="K9039" t="s">
        <v>191</v>
      </c>
      <c r="O9039" t="s">
        <v>194</v>
      </c>
      <c r="P9039">
        <v>2020</v>
      </c>
      <c r="Q9039">
        <v>0.04</v>
      </c>
    </row>
    <row r="9040" spans="1:17" x14ac:dyDescent="0.25">
      <c r="A9040" t="s">
        <v>548</v>
      </c>
      <c r="B9040" t="s">
        <v>549</v>
      </c>
      <c r="C9040" t="s">
        <v>534</v>
      </c>
      <c r="D9040" t="s">
        <v>472</v>
      </c>
      <c r="E9040" t="s">
        <v>525</v>
      </c>
      <c r="F9040" t="s">
        <v>348</v>
      </c>
      <c r="G9040" t="s">
        <v>195</v>
      </c>
      <c r="H9040" t="s">
        <v>352</v>
      </c>
      <c r="I9040" t="s">
        <v>135</v>
      </c>
      <c r="K9040" t="s">
        <v>191</v>
      </c>
      <c r="O9040" t="s">
        <v>264</v>
      </c>
      <c r="P9040">
        <v>2020</v>
      </c>
      <c r="Q9040">
        <v>0.04</v>
      </c>
    </row>
    <row r="9041" spans="1:17" x14ac:dyDescent="0.25">
      <c r="A9041" t="s">
        <v>548</v>
      </c>
      <c r="B9041" t="s">
        <v>549</v>
      </c>
      <c r="C9041" t="s">
        <v>534</v>
      </c>
      <c r="D9041" t="s">
        <v>472</v>
      </c>
      <c r="E9041" t="s">
        <v>525</v>
      </c>
      <c r="F9041" t="s">
        <v>348</v>
      </c>
      <c r="G9041" t="s">
        <v>195</v>
      </c>
      <c r="H9041" t="s">
        <v>352</v>
      </c>
      <c r="I9041" t="s">
        <v>135</v>
      </c>
      <c r="K9041" t="s">
        <v>191</v>
      </c>
      <c r="O9041" t="s">
        <v>265</v>
      </c>
      <c r="P9041">
        <v>2020</v>
      </c>
      <c r="Q9041">
        <v>0.04</v>
      </c>
    </row>
    <row r="9042" spans="1:17" x14ac:dyDescent="0.25">
      <c r="A9042" t="s">
        <v>548</v>
      </c>
      <c r="B9042" t="s">
        <v>549</v>
      </c>
      <c r="C9042" t="s">
        <v>534</v>
      </c>
      <c r="D9042" t="s">
        <v>472</v>
      </c>
      <c r="E9042" t="s">
        <v>525</v>
      </c>
      <c r="F9042" t="s">
        <v>348</v>
      </c>
      <c r="G9042" t="s">
        <v>195</v>
      </c>
      <c r="H9042" t="s">
        <v>352</v>
      </c>
      <c r="I9042" t="s">
        <v>135</v>
      </c>
      <c r="K9042" t="s">
        <v>191</v>
      </c>
      <c r="O9042" t="s">
        <v>194</v>
      </c>
      <c r="P9042">
        <v>2030</v>
      </c>
      <c r="Q9042">
        <v>0.04</v>
      </c>
    </row>
    <row r="9043" spans="1:17" x14ac:dyDescent="0.25">
      <c r="A9043" t="s">
        <v>548</v>
      </c>
      <c r="B9043" t="s">
        <v>549</v>
      </c>
      <c r="C9043" t="s">
        <v>534</v>
      </c>
      <c r="D9043" t="s">
        <v>472</v>
      </c>
      <c r="E9043" t="s">
        <v>525</v>
      </c>
      <c r="F9043" t="s">
        <v>348</v>
      </c>
      <c r="G9043" t="s">
        <v>195</v>
      </c>
      <c r="H9043" t="s">
        <v>352</v>
      </c>
      <c r="I9043" t="s">
        <v>135</v>
      </c>
      <c r="K9043" t="s">
        <v>191</v>
      </c>
      <c r="O9043" t="s">
        <v>194</v>
      </c>
      <c r="P9043">
        <v>2050</v>
      </c>
      <c r="Q9043">
        <v>0.04</v>
      </c>
    </row>
    <row r="9044" spans="1:17" x14ac:dyDescent="0.25">
      <c r="A9044" t="s">
        <v>548</v>
      </c>
      <c r="B9044" t="s">
        <v>549</v>
      </c>
      <c r="C9044" t="s">
        <v>534</v>
      </c>
      <c r="D9044" t="s">
        <v>472</v>
      </c>
      <c r="E9044" t="s">
        <v>525</v>
      </c>
      <c r="F9044" t="s">
        <v>348</v>
      </c>
      <c r="G9044" t="s">
        <v>195</v>
      </c>
      <c r="H9044" t="s">
        <v>352</v>
      </c>
      <c r="I9044" t="s">
        <v>135</v>
      </c>
      <c r="K9044" t="s">
        <v>191</v>
      </c>
      <c r="O9044" t="s">
        <v>264</v>
      </c>
      <c r="P9044">
        <v>2050</v>
      </c>
      <c r="Q9044">
        <v>0.04</v>
      </c>
    </row>
    <row r="9045" spans="1:17" x14ac:dyDescent="0.25">
      <c r="A9045" t="s">
        <v>548</v>
      </c>
      <c r="B9045" t="s">
        <v>549</v>
      </c>
      <c r="C9045" t="s">
        <v>534</v>
      </c>
      <c r="D9045" t="s">
        <v>472</v>
      </c>
      <c r="E9045" t="s">
        <v>525</v>
      </c>
      <c r="F9045" t="s">
        <v>348</v>
      </c>
      <c r="G9045" t="s">
        <v>195</v>
      </c>
      <c r="H9045" t="s">
        <v>352</v>
      </c>
      <c r="I9045" t="s">
        <v>135</v>
      </c>
      <c r="K9045" t="s">
        <v>191</v>
      </c>
      <c r="O9045" t="s">
        <v>265</v>
      </c>
      <c r="P9045">
        <v>2050</v>
      </c>
      <c r="Q9045">
        <v>0.04</v>
      </c>
    </row>
    <row r="9046" spans="1:17" x14ac:dyDescent="0.25">
      <c r="A9046" t="s">
        <v>548</v>
      </c>
      <c r="B9046" t="s">
        <v>549</v>
      </c>
      <c r="C9046" t="s">
        <v>534</v>
      </c>
      <c r="D9046" t="s">
        <v>472</v>
      </c>
      <c r="E9046" t="s">
        <v>525</v>
      </c>
      <c r="F9046" t="s">
        <v>348</v>
      </c>
      <c r="G9046" t="s">
        <v>195</v>
      </c>
      <c r="H9046" t="s">
        <v>473</v>
      </c>
      <c r="I9046" t="s">
        <v>213</v>
      </c>
      <c r="K9046" t="s">
        <v>474</v>
      </c>
      <c r="M9046" t="s">
        <v>199</v>
      </c>
      <c r="N9046" t="s">
        <v>206</v>
      </c>
      <c r="O9046" t="s">
        <v>194</v>
      </c>
      <c r="P9046">
        <v>2015</v>
      </c>
      <c r="Q9046">
        <v>6.1940033019999996</v>
      </c>
    </row>
    <row r="9047" spans="1:17" x14ac:dyDescent="0.25">
      <c r="A9047" t="s">
        <v>548</v>
      </c>
      <c r="B9047" t="s">
        <v>549</v>
      </c>
      <c r="C9047" t="s">
        <v>534</v>
      </c>
      <c r="D9047" t="s">
        <v>472</v>
      </c>
      <c r="E9047" t="s">
        <v>525</v>
      </c>
      <c r="F9047" t="s">
        <v>348</v>
      </c>
      <c r="G9047" t="s">
        <v>195</v>
      </c>
      <c r="H9047" t="s">
        <v>473</v>
      </c>
      <c r="I9047" t="s">
        <v>213</v>
      </c>
      <c r="K9047" t="s">
        <v>474</v>
      </c>
      <c r="M9047" t="s">
        <v>199</v>
      </c>
      <c r="N9047" t="s">
        <v>206</v>
      </c>
      <c r="O9047" t="s">
        <v>194</v>
      </c>
      <c r="P9047">
        <v>2020</v>
      </c>
      <c r="Q9047">
        <v>6.1940033019999996</v>
      </c>
    </row>
    <row r="9048" spans="1:17" x14ac:dyDescent="0.25">
      <c r="A9048" t="s">
        <v>548</v>
      </c>
      <c r="B9048" t="s">
        <v>549</v>
      </c>
      <c r="C9048" t="s">
        <v>534</v>
      </c>
      <c r="D9048" t="s">
        <v>472</v>
      </c>
      <c r="E9048" t="s">
        <v>525</v>
      </c>
      <c r="F9048" t="s">
        <v>348</v>
      </c>
      <c r="G9048" t="s">
        <v>195</v>
      </c>
      <c r="H9048" t="s">
        <v>473</v>
      </c>
      <c r="I9048" t="s">
        <v>213</v>
      </c>
      <c r="K9048" t="s">
        <v>474</v>
      </c>
      <c r="M9048" t="s">
        <v>199</v>
      </c>
      <c r="N9048" t="s">
        <v>206</v>
      </c>
      <c r="O9048" t="s">
        <v>264</v>
      </c>
      <c r="P9048">
        <v>2020</v>
      </c>
      <c r="Q9048">
        <v>5.3377683789999999</v>
      </c>
    </row>
    <row r="9049" spans="1:17" x14ac:dyDescent="0.25">
      <c r="A9049" t="s">
        <v>548</v>
      </c>
      <c r="B9049" t="s">
        <v>549</v>
      </c>
      <c r="C9049" t="s">
        <v>534</v>
      </c>
      <c r="D9049" t="s">
        <v>472</v>
      </c>
      <c r="E9049" t="s">
        <v>525</v>
      </c>
      <c r="F9049" t="s">
        <v>348</v>
      </c>
      <c r="G9049" t="s">
        <v>195</v>
      </c>
      <c r="H9049" t="s">
        <v>473</v>
      </c>
      <c r="I9049" t="s">
        <v>213</v>
      </c>
      <c r="K9049" t="s">
        <v>474</v>
      </c>
      <c r="M9049" t="s">
        <v>199</v>
      </c>
      <c r="N9049" t="s">
        <v>206</v>
      </c>
      <c r="O9049" t="s">
        <v>265</v>
      </c>
      <c r="P9049">
        <v>2020</v>
      </c>
      <c r="Q9049">
        <v>6.216573522</v>
      </c>
    </row>
    <row r="9050" spans="1:17" x14ac:dyDescent="0.25">
      <c r="A9050" t="s">
        <v>548</v>
      </c>
      <c r="B9050" t="s">
        <v>549</v>
      </c>
      <c r="C9050" t="s">
        <v>534</v>
      </c>
      <c r="D9050" t="s">
        <v>472</v>
      </c>
      <c r="E9050" t="s">
        <v>525</v>
      </c>
      <c r="F9050" t="s">
        <v>348</v>
      </c>
      <c r="G9050" t="s">
        <v>195</v>
      </c>
      <c r="H9050" t="s">
        <v>473</v>
      </c>
      <c r="I9050" t="s">
        <v>213</v>
      </c>
      <c r="K9050" t="s">
        <v>474</v>
      </c>
      <c r="M9050" t="s">
        <v>199</v>
      </c>
      <c r="N9050" t="s">
        <v>206</v>
      </c>
      <c r="O9050" t="s">
        <v>194</v>
      </c>
      <c r="P9050">
        <v>2030</v>
      </c>
      <c r="Q9050">
        <v>6.1940033019999996</v>
      </c>
    </row>
    <row r="9051" spans="1:17" x14ac:dyDescent="0.25">
      <c r="A9051" t="s">
        <v>548</v>
      </c>
      <c r="B9051" t="s">
        <v>549</v>
      </c>
      <c r="C9051" t="s">
        <v>534</v>
      </c>
      <c r="D9051" t="s">
        <v>472</v>
      </c>
      <c r="E9051" t="s">
        <v>525</v>
      </c>
      <c r="F9051" t="s">
        <v>348</v>
      </c>
      <c r="G9051" t="s">
        <v>195</v>
      </c>
      <c r="H9051" t="s">
        <v>473</v>
      </c>
      <c r="I9051" t="s">
        <v>213</v>
      </c>
      <c r="K9051" t="s">
        <v>474</v>
      </c>
      <c r="M9051" t="s">
        <v>199</v>
      </c>
      <c r="N9051" t="s">
        <v>206</v>
      </c>
      <c r="O9051" t="s">
        <v>194</v>
      </c>
      <c r="P9051">
        <v>2050</v>
      </c>
      <c r="Q9051">
        <v>6.1940033019999996</v>
      </c>
    </row>
    <row r="9052" spans="1:17" x14ac:dyDescent="0.25">
      <c r="A9052" t="s">
        <v>548</v>
      </c>
      <c r="B9052" t="s">
        <v>549</v>
      </c>
      <c r="C9052" t="s">
        <v>534</v>
      </c>
      <c r="D9052" t="s">
        <v>472</v>
      </c>
      <c r="E9052" t="s">
        <v>525</v>
      </c>
      <c r="F9052" t="s">
        <v>348</v>
      </c>
      <c r="G9052" t="s">
        <v>195</v>
      </c>
      <c r="H9052" t="s">
        <v>473</v>
      </c>
      <c r="I9052" t="s">
        <v>213</v>
      </c>
      <c r="K9052" t="s">
        <v>474</v>
      </c>
      <c r="M9052" t="s">
        <v>199</v>
      </c>
      <c r="N9052" t="s">
        <v>206</v>
      </c>
      <c r="O9052" t="s">
        <v>264</v>
      </c>
      <c r="P9052">
        <v>2050</v>
      </c>
      <c r="Q9052">
        <v>5.3377683789999999</v>
      </c>
    </row>
    <row r="9053" spans="1:17" x14ac:dyDescent="0.25">
      <c r="A9053" t="s">
        <v>548</v>
      </c>
      <c r="B9053" t="s">
        <v>549</v>
      </c>
      <c r="C9053" t="s">
        <v>534</v>
      </c>
      <c r="D9053" t="s">
        <v>472</v>
      </c>
      <c r="E9053" t="s">
        <v>525</v>
      </c>
      <c r="F9053" t="s">
        <v>348</v>
      </c>
      <c r="G9053" t="s">
        <v>195</v>
      </c>
      <c r="H9053" t="s">
        <v>473</v>
      </c>
      <c r="I9053" t="s">
        <v>213</v>
      </c>
      <c r="K9053" t="s">
        <v>474</v>
      </c>
      <c r="M9053" t="s">
        <v>199</v>
      </c>
      <c r="N9053" t="s">
        <v>206</v>
      </c>
      <c r="O9053" t="s">
        <v>265</v>
      </c>
      <c r="P9053">
        <v>2050</v>
      </c>
      <c r="Q9053">
        <v>6.2225735220000002</v>
      </c>
    </row>
    <row r="9054" spans="1:17" x14ac:dyDescent="0.25">
      <c r="A9054" t="s">
        <v>548</v>
      </c>
      <c r="B9054" t="s">
        <v>549</v>
      </c>
      <c r="C9054" t="s">
        <v>534</v>
      </c>
      <c r="D9054" t="s">
        <v>472</v>
      </c>
      <c r="E9054" t="s">
        <v>525</v>
      </c>
      <c r="F9054" t="s">
        <v>348</v>
      </c>
      <c r="G9054" t="s">
        <v>195</v>
      </c>
      <c r="H9054" t="s">
        <v>354</v>
      </c>
      <c r="I9054" t="s">
        <v>136</v>
      </c>
      <c r="K9054" t="s">
        <v>275</v>
      </c>
      <c r="O9054" t="s">
        <v>194</v>
      </c>
      <c r="P9054">
        <v>2015</v>
      </c>
      <c r="Q9054">
        <v>4</v>
      </c>
    </row>
    <row r="9055" spans="1:17" x14ac:dyDescent="0.25">
      <c r="A9055" t="s">
        <v>548</v>
      </c>
      <c r="B9055" t="s">
        <v>549</v>
      </c>
      <c r="C9055" t="s">
        <v>534</v>
      </c>
      <c r="D9055" t="s">
        <v>472</v>
      </c>
      <c r="E9055" t="s">
        <v>525</v>
      </c>
      <c r="F9055" t="s">
        <v>348</v>
      </c>
      <c r="G9055" t="s">
        <v>195</v>
      </c>
      <c r="H9055" t="s">
        <v>354</v>
      </c>
      <c r="I9055" t="s">
        <v>136</v>
      </c>
      <c r="K9055" t="s">
        <v>275</v>
      </c>
      <c r="O9055" t="s">
        <v>194</v>
      </c>
      <c r="P9055">
        <v>2020</v>
      </c>
      <c r="Q9055">
        <v>4</v>
      </c>
    </row>
    <row r="9056" spans="1:17" x14ac:dyDescent="0.25">
      <c r="A9056" t="s">
        <v>548</v>
      </c>
      <c r="B9056" t="s">
        <v>549</v>
      </c>
      <c r="C9056" t="s">
        <v>534</v>
      </c>
      <c r="D9056" t="s">
        <v>472</v>
      </c>
      <c r="E9056" t="s">
        <v>525</v>
      </c>
      <c r="F9056" t="s">
        <v>348</v>
      </c>
      <c r="G9056" t="s">
        <v>195</v>
      </c>
      <c r="H9056" t="s">
        <v>354</v>
      </c>
      <c r="I9056" t="s">
        <v>136</v>
      </c>
      <c r="K9056" t="s">
        <v>275</v>
      </c>
      <c r="O9056" t="s">
        <v>264</v>
      </c>
      <c r="P9056">
        <v>2020</v>
      </c>
      <c r="Q9056">
        <v>3.4</v>
      </c>
    </row>
    <row r="9057" spans="1:17" x14ac:dyDescent="0.25">
      <c r="A9057" t="s">
        <v>548</v>
      </c>
      <c r="B9057" t="s">
        <v>549</v>
      </c>
      <c r="C9057" t="s">
        <v>534</v>
      </c>
      <c r="D9057" t="s">
        <v>472</v>
      </c>
      <c r="E9057" t="s">
        <v>525</v>
      </c>
      <c r="F9057" t="s">
        <v>348</v>
      </c>
      <c r="G9057" t="s">
        <v>195</v>
      </c>
      <c r="H9057" t="s">
        <v>354</v>
      </c>
      <c r="I9057" t="s">
        <v>136</v>
      </c>
      <c r="K9057" t="s">
        <v>275</v>
      </c>
      <c r="O9057" t="s">
        <v>265</v>
      </c>
      <c r="P9057">
        <v>2020</v>
      </c>
      <c r="Q9057">
        <v>4.5999999999999996</v>
      </c>
    </row>
    <row r="9058" spans="1:17" x14ac:dyDescent="0.25">
      <c r="A9058" t="s">
        <v>548</v>
      </c>
      <c r="B9058" t="s">
        <v>549</v>
      </c>
      <c r="C9058" t="s">
        <v>534</v>
      </c>
      <c r="D9058" t="s">
        <v>472</v>
      </c>
      <c r="E9058" t="s">
        <v>525</v>
      </c>
      <c r="F9058" t="s">
        <v>348</v>
      </c>
      <c r="G9058" t="s">
        <v>195</v>
      </c>
      <c r="H9058" t="s">
        <v>354</v>
      </c>
      <c r="I9058" t="s">
        <v>136</v>
      </c>
      <c r="K9058" t="s">
        <v>275</v>
      </c>
      <c r="O9058" t="s">
        <v>194</v>
      </c>
      <c r="P9058">
        <v>2030</v>
      </c>
      <c r="Q9058">
        <v>4</v>
      </c>
    </row>
    <row r="9059" spans="1:17" x14ac:dyDescent="0.25">
      <c r="A9059" t="s">
        <v>548</v>
      </c>
      <c r="B9059" t="s">
        <v>549</v>
      </c>
      <c r="C9059" t="s">
        <v>534</v>
      </c>
      <c r="D9059" t="s">
        <v>472</v>
      </c>
      <c r="E9059" t="s">
        <v>525</v>
      </c>
      <c r="F9059" t="s">
        <v>348</v>
      </c>
      <c r="G9059" t="s">
        <v>195</v>
      </c>
      <c r="H9059" t="s">
        <v>354</v>
      </c>
      <c r="I9059" t="s">
        <v>136</v>
      </c>
      <c r="K9059" t="s">
        <v>275</v>
      </c>
      <c r="O9059" t="s">
        <v>194</v>
      </c>
      <c r="P9059">
        <v>2050</v>
      </c>
      <c r="Q9059">
        <v>4</v>
      </c>
    </row>
    <row r="9060" spans="1:17" x14ac:dyDescent="0.25">
      <c r="A9060" t="s">
        <v>548</v>
      </c>
      <c r="B9060" t="s">
        <v>549</v>
      </c>
      <c r="C9060" t="s">
        <v>534</v>
      </c>
      <c r="D9060" t="s">
        <v>472</v>
      </c>
      <c r="E9060" t="s">
        <v>525</v>
      </c>
      <c r="F9060" t="s">
        <v>348</v>
      </c>
      <c r="G9060" t="s">
        <v>195</v>
      </c>
      <c r="H9060" t="s">
        <v>354</v>
      </c>
      <c r="I9060" t="s">
        <v>136</v>
      </c>
      <c r="K9060" t="s">
        <v>275</v>
      </c>
      <c r="O9060" t="s">
        <v>264</v>
      </c>
      <c r="P9060">
        <v>2050</v>
      </c>
      <c r="Q9060">
        <v>3</v>
      </c>
    </row>
    <row r="9061" spans="1:17" x14ac:dyDescent="0.25">
      <c r="A9061" t="s">
        <v>548</v>
      </c>
      <c r="B9061" t="s">
        <v>549</v>
      </c>
      <c r="C9061" t="s">
        <v>534</v>
      </c>
      <c r="D9061" t="s">
        <v>472</v>
      </c>
      <c r="E9061" t="s">
        <v>525</v>
      </c>
      <c r="F9061" t="s">
        <v>348</v>
      </c>
      <c r="G9061" t="s">
        <v>195</v>
      </c>
      <c r="H9061" t="s">
        <v>354</v>
      </c>
      <c r="I9061" t="s">
        <v>136</v>
      </c>
      <c r="K9061" t="s">
        <v>275</v>
      </c>
      <c r="O9061" t="s">
        <v>265</v>
      </c>
      <c r="P9061">
        <v>2050</v>
      </c>
      <c r="Q9061">
        <v>5</v>
      </c>
    </row>
    <row r="9062" spans="1:17" x14ac:dyDescent="0.25">
      <c r="A9062" t="s">
        <v>548</v>
      </c>
      <c r="B9062" t="s">
        <v>549</v>
      </c>
      <c r="C9062" t="s">
        <v>534</v>
      </c>
      <c r="D9062" t="s">
        <v>472</v>
      </c>
      <c r="E9062" t="s">
        <v>525</v>
      </c>
      <c r="F9062" t="s">
        <v>348</v>
      </c>
      <c r="G9062" t="s">
        <v>195</v>
      </c>
      <c r="H9062" t="s">
        <v>355</v>
      </c>
      <c r="I9062" t="s">
        <v>277</v>
      </c>
      <c r="K9062" t="s">
        <v>278</v>
      </c>
      <c r="O9062" t="s">
        <v>194</v>
      </c>
      <c r="P9062">
        <v>2015</v>
      </c>
      <c r="Q9062">
        <v>0.24216971300000001</v>
      </c>
    </row>
    <row r="9063" spans="1:17" x14ac:dyDescent="0.25">
      <c r="A9063" t="s">
        <v>548</v>
      </c>
      <c r="B9063" t="s">
        <v>549</v>
      </c>
      <c r="C9063" t="s">
        <v>534</v>
      </c>
      <c r="D9063" t="s">
        <v>472</v>
      </c>
      <c r="E9063" t="s">
        <v>525</v>
      </c>
      <c r="F9063" t="s">
        <v>348</v>
      </c>
      <c r="G9063" t="s">
        <v>195</v>
      </c>
      <c r="H9063" t="s">
        <v>355</v>
      </c>
      <c r="I9063" t="s">
        <v>277</v>
      </c>
      <c r="K9063" t="s">
        <v>278</v>
      </c>
      <c r="O9063" t="s">
        <v>194</v>
      </c>
      <c r="P9063">
        <v>2020</v>
      </c>
      <c r="Q9063">
        <v>0.24216971300000001</v>
      </c>
    </row>
    <row r="9064" spans="1:17" x14ac:dyDescent="0.25">
      <c r="A9064" t="s">
        <v>548</v>
      </c>
      <c r="B9064" t="s">
        <v>549</v>
      </c>
      <c r="C9064" t="s">
        <v>534</v>
      </c>
      <c r="D9064" t="s">
        <v>472</v>
      </c>
      <c r="E9064" t="s">
        <v>525</v>
      </c>
      <c r="F9064" t="s">
        <v>348</v>
      </c>
      <c r="G9064" t="s">
        <v>195</v>
      </c>
      <c r="H9064" t="s">
        <v>355</v>
      </c>
      <c r="I9064" t="s">
        <v>277</v>
      </c>
      <c r="K9064" t="s">
        <v>278</v>
      </c>
      <c r="O9064" t="s">
        <v>264</v>
      </c>
      <c r="P9064">
        <v>2020</v>
      </c>
      <c r="Q9064">
        <v>0.205844256</v>
      </c>
    </row>
    <row r="9065" spans="1:17" x14ac:dyDescent="0.25">
      <c r="A9065" t="s">
        <v>548</v>
      </c>
      <c r="B9065" t="s">
        <v>549</v>
      </c>
      <c r="C9065" t="s">
        <v>534</v>
      </c>
      <c r="D9065" t="s">
        <v>472</v>
      </c>
      <c r="E9065" t="s">
        <v>525</v>
      </c>
      <c r="F9065" t="s">
        <v>348</v>
      </c>
      <c r="G9065" t="s">
        <v>195</v>
      </c>
      <c r="H9065" t="s">
        <v>355</v>
      </c>
      <c r="I9065" t="s">
        <v>277</v>
      </c>
      <c r="K9065" t="s">
        <v>278</v>
      </c>
      <c r="O9065" t="s">
        <v>265</v>
      </c>
      <c r="P9065">
        <v>2020</v>
      </c>
      <c r="Q9065">
        <v>0.27849517000000001</v>
      </c>
    </row>
    <row r="9066" spans="1:17" x14ac:dyDescent="0.25">
      <c r="A9066" t="s">
        <v>548</v>
      </c>
      <c r="B9066" t="s">
        <v>549</v>
      </c>
      <c r="C9066" t="s">
        <v>534</v>
      </c>
      <c r="D9066" t="s">
        <v>472</v>
      </c>
      <c r="E9066" t="s">
        <v>525</v>
      </c>
      <c r="F9066" t="s">
        <v>348</v>
      </c>
      <c r="G9066" t="s">
        <v>195</v>
      </c>
      <c r="H9066" t="s">
        <v>355</v>
      </c>
      <c r="I9066" t="s">
        <v>277</v>
      </c>
      <c r="K9066" t="s">
        <v>278</v>
      </c>
      <c r="O9066" t="s">
        <v>194</v>
      </c>
      <c r="P9066">
        <v>2030</v>
      </c>
      <c r="Q9066">
        <v>0.24216971300000001</v>
      </c>
    </row>
    <row r="9067" spans="1:17" x14ac:dyDescent="0.25">
      <c r="A9067" t="s">
        <v>548</v>
      </c>
      <c r="B9067" t="s">
        <v>549</v>
      </c>
      <c r="C9067" t="s">
        <v>534</v>
      </c>
      <c r="D9067" t="s">
        <v>472</v>
      </c>
      <c r="E9067" t="s">
        <v>525</v>
      </c>
      <c r="F9067" t="s">
        <v>348</v>
      </c>
      <c r="G9067" t="s">
        <v>195</v>
      </c>
      <c r="H9067" t="s">
        <v>355</v>
      </c>
      <c r="I9067" t="s">
        <v>277</v>
      </c>
      <c r="K9067" t="s">
        <v>278</v>
      </c>
      <c r="O9067" t="s">
        <v>194</v>
      </c>
      <c r="P9067">
        <v>2050</v>
      </c>
      <c r="Q9067">
        <v>0.24216971300000001</v>
      </c>
    </row>
    <row r="9068" spans="1:17" x14ac:dyDescent="0.25">
      <c r="A9068" t="s">
        <v>548</v>
      </c>
      <c r="B9068" t="s">
        <v>549</v>
      </c>
      <c r="C9068" t="s">
        <v>534</v>
      </c>
      <c r="D9068" t="s">
        <v>472</v>
      </c>
      <c r="E9068" t="s">
        <v>525</v>
      </c>
      <c r="F9068" t="s">
        <v>348</v>
      </c>
      <c r="G9068" t="s">
        <v>195</v>
      </c>
      <c r="H9068" t="s">
        <v>355</v>
      </c>
      <c r="I9068" t="s">
        <v>277</v>
      </c>
      <c r="K9068" t="s">
        <v>278</v>
      </c>
      <c r="O9068" t="s">
        <v>264</v>
      </c>
      <c r="P9068">
        <v>2050</v>
      </c>
      <c r="Q9068">
        <v>0.181627285</v>
      </c>
    </row>
    <row r="9069" spans="1:17" x14ac:dyDescent="0.25">
      <c r="A9069" t="s">
        <v>548</v>
      </c>
      <c r="B9069" t="s">
        <v>549</v>
      </c>
      <c r="C9069" t="s">
        <v>534</v>
      </c>
      <c r="D9069" t="s">
        <v>472</v>
      </c>
      <c r="E9069" t="s">
        <v>525</v>
      </c>
      <c r="F9069" t="s">
        <v>348</v>
      </c>
      <c r="G9069" t="s">
        <v>195</v>
      </c>
      <c r="H9069" t="s">
        <v>355</v>
      </c>
      <c r="I9069" t="s">
        <v>277</v>
      </c>
      <c r="K9069" t="s">
        <v>278</v>
      </c>
      <c r="O9069" t="s">
        <v>265</v>
      </c>
      <c r="P9069">
        <v>2050</v>
      </c>
      <c r="Q9069">
        <v>0.30271214099999999</v>
      </c>
    </row>
    <row r="9070" spans="1:17" x14ac:dyDescent="0.25">
      <c r="A9070" t="s">
        <v>548</v>
      </c>
      <c r="B9070" t="s">
        <v>549</v>
      </c>
      <c r="C9070" t="s">
        <v>534</v>
      </c>
      <c r="D9070" t="s">
        <v>472</v>
      </c>
      <c r="E9070" t="s">
        <v>525</v>
      </c>
      <c r="F9070" t="s">
        <v>348</v>
      </c>
      <c r="G9070" t="s">
        <v>195</v>
      </c>
      <c r="H9070" t="s">
        <v>215</v>
      </c>
      <c r="I9070" t="s">
        <v>216</v>
      </c>
      <c r="K9070" t="s">
        <v>202</v>
      </c>
      <c r="N9070" t="s">
        <v>206</v>
      </c>
      <c r="O9070" t="s">
        <v>194</v>
      </c>
      <c r="P9070">
        <v>2015</v>
      </c>
      <c r="Q9070">
        <v>25</v>
      </c>
    </row>
    <row r="9071" spans="1:17" x14ac:dyDescent="0.25">
      <c r="A9071" t="s">
        <v>548</v>
      </c>
      <c r="B9071" t="s">
        <v>549</v>
      </c>
      <c r="C9071" t="s">
        <v>534</v>
      </c>
      <c r="D9071" t="s">
        <v>472</v>
      </c>
      <c r="E9071" t="s">
        <v>525</v>
      </c>
      <c r="F9071" t="s">
        <v>348</v>
      </c>
      <c r="G9071" t="s">
        <v>195</v>
      </c>
      <c r="H9071" t="s">
        <v>215</v>
      </c>
      <c r="I9071" t="s">
        <v>216</v>
      </c>
      <c r="K9071" t="s">
        <v>202</v>
      </c>
      <c r="N9071" t="s">
        <v>206</v>
      </c>
      <c r="O9071" t="s">
        <v>194</v>
      </c>
      <c r="P9071">
        <v>2020</v>
      </c>
      <c r="Q9071">
        <v>25</v>
      </c>
    </row>
    <row r="9072" spans="1:17" x14ac:dyDescent="0.25">
      <c r="A9072" t="s">
        <v>548</v>
      </c>
      <c r="B9072" t="s">
        <v>549</v>
      </c>
      <c r="C9072" t="s">
        <v>534</v>
      </c>
      <c r="D9072" t="s">
        <v>472</v>
      </c>
      <c r="E9072" t="s">
        <v>525</v>
      </c>
      <c r="F9072" t="s">
        <v>348</v>
      </c>
      <c r="G9072" t="s">
        <v>195</v>
      </c>
      <c r="H9072" t="s">
        <v>215</v>
      </c>
      <c r="I9072" t="s">
        <v>216</v>
      </c>
      <c r="K9072" t="s">
        <v>202</v>
      </c>
      <c r="N9072" t="s">
        <v>206</v>
      </c>
      <c r="O9072" t="s">
        <v>264</v>
      </c>
      <c r="P9072">
        <v>2020</v>
      </c>
      <c r="Q9072">
        <v>20</v>
      </c>
    </row>
    <row r="9073" spans="1:17" x14ac:dyDescent="0.25">
      <c r="A9073" t="s">
        <v>548</v>
      </c>
      <c r="B9073" t="s">
        <v>549</v>
      </c>
      <c r="C9073" t="s">
        <v>534</v>
      </c>
      <c r="D9073" t="s">
        <v>472</v>
      </c>
      <c r="E9073" t="s">
        <v>525</v>
      </c>
      <c r="F9073" t="s">
        <v>348</v>
      </c>
      <c r="G9073" t="s">
        <v>195</v>
      </c>
      <c r="H9073" t="s">
        <v>215</v>
      </c>
      <c r="I9073" t="s">
        <v>216</v>
      </c>
      <c r="K9073" t="s">
        <v>202</v>
      </c>
      <c r="N9073" t="s">
        <v>206</v>
      </c>
      <c r="O9073" t="s">
        <v>265</v>
      </c>
      <c r="P9073">
        <v>2020</v>
      </c>
      <c r="Q9073">
        <v>35</v>
      </c>
    </row>
    <row r="9074" spans="1:17" x14ac:dyDescent="0.25">
      <c r="A9074" t="s">
        <v>548</v>
      </c>
      <c r="B9074" t="s">
        <v>549</v>
      </c>
      <c r="C9074" t="s">
        <v>534</v>
      </c>
      <c r="D9074" t="s">
        <v>472</v>
      </c>
      <c r="E9074" t="s">
        <v>525</v>
      </c>
      <c r="F9074" t="s">
        <v>348</v>
      </c>
      <c r="G9074" t="s">
        <v>195</v>
      </c>
      <c r="H9074" t="s">
        <v>215</v>
      </c>
      <c r="I9074" t="s">
        <v>216</v>
      </c>
      <c r="K9074" t="s">
        <v>202</v>
      </c>
      <c r="N9074" t="s">
        <v>206</v>
      </c>
      <c r="O9074" t="s">
        <v>194</v>
      </c>
      <c r="P9074">
        <v>2030</v>
      </c>
      <c r="Q9074">
        <v>25</v>
      </c>
    </row>
    <row r="9075" spans="1:17" x14ac:dyDescent="0.25">
      <c r="A9075" t="s">
        <v>548</v>
      </c>
      <c r="B9075" t="s">
        <v>549</v>
      </c>
      <c r="C9075" t="s">
        <v>534</v>
      </c>
      <c r="D9075" t="s">
        <v>472</v>
      </c>
      <c r="E9075" t="s">
        <v>525</v>
      </c>
      <c r="F9075" t="s">
        <v>348</v>
      </c>
      <c r="G9075" t="s">
        <v>195</v>
      </c>
      <c r="H9075" t="s">
        <v>215</v>
      </c>
      <c r="I9075" t="s">
        <v>216</v>
      </c>
      <c r="K9075" t="s">
        <v>202</v>
      </c>
      <c r="N9075" t="s">
        <v>206</v>
      </c>
      <c r="O9075" t="s">
        <v>194</v>
      </c>
      <c r="P9075">
        <v>2050</v>
      </c>
      <c r="Q9075">
        <v>25</v>
      </c>
    </row>
    <row r="9076" spans="1:17" x14ac:dyDescent="0.25">
      <c r="A9076" t="s">
        <v>548</v>
      </c>
      <c r="B9076" t="s">
        <v>549</v>
      </c>
      <c r="C9076" t="s">
        <v>534</v>
      </c>
      <c r="D9076" t="s">
        <v>472</v>
      </c>
      <c r="E9076" t="s">
        <v>525</v>
      </c>
      <c r="F9076" t="s">
        <v>348</v>
      </c>
      <c r="G9076" t="s">
        <v>195</v>
      </c>
      <c r="H9076" t="s">
        <v>215</v>
      </c>
      <c r="I9076" t="s">
        <v>216</v>
      </c>
      <c r="K9076" t="s">
        <v>202</v>
      </c>
      <c r="N9076" t="s">
        <v>206</v>
      </c>
      <c r="O9076" t="s">
        <v>264</v>
      </c>
      <c r="P9076">
        <v>2050</v>
      </c>
      <c r="Q9076">
        <v>20</v>
      </c>
    </row>
    <row r="9077" spans="1:17" x14ac:dyDescent="0.25">
      <c r="A9077" t="s">
        <v>548</v>
      </c>
      <c r="B9077" t="s">
        <v>549</v>
      </c>
      <c r="C9077" t="s">
        <v>534</v>
      </c>
      <c r="D9077" t="s">
        <v>472</v>
      </c>
      <c r="E9077" t="s">
        <v>525</v>
      </c>
      <c r="F9077" t="s">
        <v>348</v>
      </c>
      <c r="G9077" t="s">
        <v>195</v>
      </c>
      <c r="H9077" t="s">
        <v>215</v>
      </c>
      <c r="I9077" t="s">
        <v>216</v>
      </c>
      <c r="K9077" t="s">
        <v>202</v>
      </c>
      <c r="N9077" t="s">
        <v>206</v>
      </c>
      <c r="O9077" t="s">
        <v>265</v>
      </c>
      <c r="P9077">
        <v>2050</v>
      </c>
      <c r="Q9077">
        <v>35</v>
      </c>
    </row>
    <row r="9078" spans="1:17" x14ac:dyDescent="0.25">
      <c r="A9078" t="s">
        <v>548</v>
      </c>
      <c r="B9078" t="s">
        <v>549</v>
      </c>
      <c r="C9078" t="s">
        <v>534</v>
      </c>
      <c r="D9078" t="s">
        <v>472</v>
      </c>
      <c r="E9078" t="s">
        <v>525</v>
      </c>
      <c r="F9078" t="s">
        <v>348</v>
      </c>
      <c r="G9078" t="s">
        <v>195</v>
      </c>
      <c r="H9078" t="s">
        <v>442</v>
      </c>
      <c r="I9078" t="s">
        <v>443</v>
      </c>
      <c r="J9078" t="s">
        <v>351</v>
      </c>
      <c r="K9078" t="s">
        <v>191</v>
      </c>
      <c r="M9078" t="s">
        <v>536</v>
      </c>
      <c r="N9078" t="s">
        <v>206</v>
      </c>
      <c r="O9078" t="s">
        <v>194</v>
      </c>
      <c r="P9078">
        <v>2015</v>
      </c>
      <c r="Q9078">
        <v>1.032333884</v>
      </c>
    </row>
    <row r="9079" spans="1:17" x14ac:dyDescent="0.25">
      <c r="A9079" t="s">
        <v>548</v>
      </c>
      <c r="B9079" t="s">
        <v>549</v>
      </c>
      <c r="C9079" t="s">
        <v>534</v>
      </c>
      <c r="D9079" t="s">
        <v>472</v>
      </c>
      <c r="E9079" t="s">
        <v>525</v>
      </c>
      <c r="F9079" t="s">
        <v>348</v>
      </c>
      <c r="G9079" t="s">
        <v>195</v>
      </c>
      <c r="H9079" t="s">
        <v>442</v>
      </c>
      <c r="I9079" t="s">
        <v>443</v>
      </c>
      <c r="J9079" t="s">
        <v>351</v>
      </c>
      <c r="K9079" t="s">
        <v>191</v>
      </c>
      <c r="M9079" t="s">
        <v>536</v>
      </c>
      <c r="N9079" t="s">
        <v>206</v>
      </c>
      <c r="O9079" t="s">
        <v>194</v>
      </c>
      <c r="P9079">
        <v>2020</v>
      </c>
      <c r="Q9079">
        <v>1.032333884</v>
      </c>
    </row>
    <row r="9080" spans="1:17" x14ac:dyDescent="0.25">
      <c r="A9080" t="s">
        <v>548</v>
      </c>
      <c r="B9080" t="s">
        <v>549</v>
      </c>
      <c r="C9080" t="s">
        <v>534</v>
      </c>
      <c r="D9080" t="s">
        <v>472</v>
      </c>
      <c r="E9080" t="s">
        <v>525</v>
      </c>
      <c r="F9080" t="s">
        <v>348</v>
      </c>
      <c r="G9080" t="s">
        <v>195</v>
      </c>
      <c r="H9080" t="s">
        <v>442</v>
      </c>
      <c r="I9080" t="s">
        <v>443</v>
      </c>
      <c r="J9080" t="s">
        <v>351</v>
      </c>
      <c r="K9080" t="s">
        <v>191</v>
      </c>
      <c r="M9080" t="s">
        <v>536</v>
      </c>
      <c r="N9080" t="s">
        <v>206</v>
      </c>
      <c r="O9080" t="s">
        <v>264</v>
      </c>
      <c r="P9080">
        <v>2020</v>
      </c>
      <c r="Q9080">
        <v>0.88</v>
      </c>
    </row>
    <row r="9081" spans="1:17" x14ac:dyDescent="0.25">
      <c r="A9081" t="s">
        <v>548</v>
      </c>
      <c r="B9081" t="s">
        <v>549</v>
      </c>
      <c r="C9081" t="s">
        <v>534</v>
      </c>
      <c r="D9081" t="s">
        <v>472</v>
      </c>
      <c r="E9081" t="s">
        <v>525</v>
      </c>
      <c r="F9081" t="s">
        <v>348</v>
      </c>
      <c r="G9081" t="s">
        <v>195</v>
      </c>
      <c r="H9081" t="s">
        <v>442</v>
      </c>
      <c r="I9081" t="s">
        <v>443</v>
      </c>
      <c r="J9081" t="s">
        <v>351</v>
      </c>
      <c r="K9081" t="s">
        <v>191</v>
      </c>
      <c r="M9081" t="s">
        <v>536</v>
      </c>
      <c r="N9081" t="s">
        <v>206</v>
      </c>
      <c r="O9081" t="s">
        <v>265</v>
      </c>
      <c r="P9081">
        <v>2020</v>
      </c>
      <c r="Q9081">
        <v>1.04</v>
      </c>
    </row>
    <row r="9082" spans="1:17" x14ac:dyDescent="0.25">
      <c r="A9082" t="s">
        <v>548</v>
      </c>
      <c r="B9082" t="s">
        <v>549</v>
      </c>
      <c r="C9082" t="s">
        <v>534</v>
      </c>
      <c r="D9082" t="s">
        <v>472</v>
      </c>
      <c r="E9082" t="s">
        <v>525</v>
      </c>
      <c r="F9082" t="s">
        <v>348</v>
      </c>
      <c r="G9082" t="s">
        <v>195</v>
      </c>
      <c r="H9082" t="s">
        <v>442</v>
      </c>
      <c r="I9082" t="s">
        <v>443</v>
      </c>
      <c r="J9082" t="s">
        <v>351</v>
      </c>
      <c r="K9082" t="s">
        <v>191</v>
      </c>
      <c r="M9082" t="s">
        <v>536</v>
      </c>
      <c r="N9082" t="s">
        <v>206</v>
      </c>
      <c r="O9082" t="s">
        <v>194</v>
      </c>
      <c r="P9082">
        <v>2030</v>
      </c>
      <c r="Q9082">
        <v>1.032333884</v>
      </c>
    </row>
    <row r="9083" spans="1:17" x14ac:dyDescent="0.25">
      <c r="A9083" t="s">
        <v>548</v>
      </c>
      <c r="B9083" t="s">
        <v>549</v>
      </c>
      <c r="C9083" t="s">
        <v>534</v>
      </c>
      <c r="D9083" t="s">
        <v>472</v>
      </c>
      <c r="E9083" t="s">
        <v>525</v>
      </c>
      <c r="F9083" t="s">
        <v>348</v>
      </c>
      <c r="G9083" t="s">
        <v>195</v>
      </c>
      <c r="H9083" t="s">
        <v>442</v>
      </c>
      <c r="I9083" t="s">
        <v>443</v>
      </c>
      <c r="J9083" t="s">
        <v>351</v>
      </c>
      <c r="K9083" t="s">
        <v>191</v>
      </c>
      <c r="M9083" t="s">
        <v>536</v>
      </c>
      <c r="N9083" t="s">
        <v>206</v>
      </c>
      <c r="O9083" t="s">
        <v>194</v>
      </c>
      <c r="P9083">
        <v>2050</v>
      </c>
      <c r="Q9083">
        <v>1.032333884</v>
      </c>
    </row>
    <row r="9084" spans="1:17" x14ac:dyDescent="0.25">
      <c r="A9084" t="s">
        <v>548</v>
      </c>
      <c r="B9084" t="s">
        <v>549</v>
      </c>
      <c r="C9084" t="s">
        <v>534</v>
      </c>
      <c r="D9084" t="s">
        <v>472</v>
      </c>
      <c r="E9084" t="s">
        <v>525</v>
      </c>
      <c r="F9084" t="s">
        <v>348</v>
      </c>
      <c r="G9084" t="s">
        <v>195</v>
      </c>
      <c r="H9084" t="s">
        <v>442</v>
      </c>
      <c r="I9084" t="s">
        <v>443</v>
      </c>
      <c r="J9084" t="s">
        <v>351</v>
      </c>
      <c r="K9084" t="s">
        <v>191</v>
      </c>
      <c r="M9084" t="s">
        <v>536</v>
      </c>
      <c r="N9084" t="s">
        <v>206</v>
      </c>
      <c r="O9084" t="s">
        <v>264</v>
      </c>
      <c r="P9084">
        <v>2050</v>
      </c>
      <c r="Q9084">
        <v>0.88</v>
      </c>
    </row>
    <row r="9085" spans="1:17" x14ac:dyDescent="0.25">
      <c r="A9085" t="s">
        <v>548</v>
      </c>
      <c r="B9085" t="s">
        <v>549</v>
      </c>
      <c r="C9085" t="s">
        <v>534</v>
      </c>
      <c r="D9085" t="s">
        <v>472</v>
      </c>
      <c r="E9085" t="s">
        <v>525</v>
      </c>
      <c r="F9085" t="s">
        <v>348</v>
      </c>
      <c r="G9085" t="s">
        <v>195</v>
      </c>
      <c r="H9085" t="s">
        <v>442</v>
      </c>
      <c r="I9085" t="s">
        <v>443</v>
      </c>
      <c r="J9085" t="s">
        <v>351</v>
      </c>
      <c r="K9085" t="s">
        <v>191</v>
      </c>
      <c r="M9085" t="s">
        <v>536</v>
      </c>
      <c r="N9085" t="s">
        <v>206</v>
      </c>
      <c r="O9085" t="s">
        <v>265</v>
      </c>
      <c r="P9085">
        <v>2050</v>
      </c>
      <c r="Q9085">
        <v>1.04</v>
      </c>
    </row>
    <row r="9086" spans="1:17" x14ac:dyDescent="0.25">
      <c r="A9086" t="s">
        <v>548</v>
      </c>
      <c r="B9086" t="s">
        <v>549</v>
      </c>
      <c r="C9086" t="s">
        <v>534</v>
      </c>
      <c r="D9086" t="s">
        <v>472</v>
      </c>
      <c r="E9086" t="s">
        <v>525</v>
      </c>
      <c r="F9086" t="s">
        <v>348</v>
      </c>
      <c r="G9086" t="s">
        <v>195</v>
      </c>
      <c r="H9086" t="s">
        <v>444</v>
      </c>
      <c r="I9086" t="s">
        <v>443</v>
      </c>
      <c r="J9086" t="s">
        <v>209</v>
      </c>
      <c r="K9086" t="s">
        <v>191</v>
      </c>
      <c r="M9086" t="s">
        <v>536</v>
      </c>
      <c r="N9086" t="s">
        <v>206</v>
      </c>
      <c r="O9086" t="s">
        <v>194</v>
      </c>
      <c r="P9086">
        <v>2015</v>
      </c>
      <c r="Q9086">
        <v>1.032333884</v>
      </c>
    </row>
    <row r="9087" spans="1:17" x14ac:dyDescent="0.25">
      <c r="A9087" t="s">
        <v>548</v>
      </c>
      <c r="B9087" t="s">
        <v>549</v>
      </c>
      <c r="C9087" t="s">
        <v>534</v>
      </c>
      <c r="D9087" t="s">
        <v>472</v>
      </c>
      <c r="E9087" t="s">
        <v>525</v>
      </c>
      <c r="F9087" t="s">
        <v>348</v>
      </c>
      <c r="G9087" t="s">
        <v>195</v>
      </c>
      <c r="H9087" t="s">
        <v>444</v>
      </c>
      <c r="I9087" t="s">
        <v>443</v>
      </c>
      <c r="J9087" t="s">
        <v>209</v>
      </c>
      <c r="K9087" t="s">
        <v>191</v>
      </c>
      <c r="M9087" t="s">
        <v>536</v>
      </c>
      <c r="N9087" t="s">
        <v>206</v>
      </c>
      <c r="O9087" t="s">
        <v>194</v>
      </c>
      <c r="P9087">
        <v>2020</v>
      </c>
      <c r="Q9087">
        <v>1.032333884</v>
      </c>
    </row>
    <row r="9088" spans="1:17" x14ac:dyDescent="0.25">
      <c r="A9088" t="s">
        <v>548</v>
      </c>
      <c r="B9088" t="s">
        <v>549</v>
      </c>
      <c r="C9088" t="s">
        <v>534</v>
      </c>
      <c r="D9088" t="s">
        <v>472</v>
      </c>
      <c r="E9088" t="s">
        <v>525</v>
      </c>
      <c r="F9088" t="s">
        <v>348</v>
      </c>
      <c r="G9088" t="s">
        <v>195</v>
      </c>
      <c r="H9088" t="s">
        <v>444</v>
      </c>
      <c r="I9088" t="s">
        <v>443</v>
      </c>
      <c r="J9088" t="s">
        <v>209</v>
      </c>
      <c r="K9088" t="s">
        <v>191</v>
      </c>
      <c r="M9088" t="s">
        <v>536</v>
      </c>
      <c r="N9088" t="s">
        <v>206</v>
      </c>
      <c r="O9088" t="s">
        <v>264</v>
      </c>
      <c r="P9088">
        <v>2020</v>
      </c>
      <c r="Q9088">
        <v>0.88</v>
      </c>
    </row>
    <row r="9089" spans="1:17" x14ac:dyDescent="0.25">
      <c r="A9089" t="s">
        <v>548</v>
      </c>
      <c r="B9089" t="s">
        <v>549</v>
      </c>
      <c r="C9089" t="s">
        <v>534</v>
      </c>
      <c r="D9089" t="s">
        <v>472</v>
      </c>
      <c r="E9089" t="s">
        <v>525</v>
      </c>
      <c r="F9089" t="s">
        <v>348</v>
      </c>
      <c r="G9089" t="s">
        <v>195</v>
      </c>
      <c r="H9089" t="s">
        <v>444</v>
      </c>
      <c r="I9089" t="s">
        <v>443</v>
      </c>
      <c r="J9089" t="s">
        <v>209</v>
      </c>
      <c r="K9089" t="s">
        <v>191</v>
      </c>
      <c r="M9089" t="s">
        <v>536</v>
      </c>
      <c r="N9089" t="s">
        <v>206</v>
      </c>
      <c r="O9089" t="s">
        <v>265</v>
      </c>
      <c r="P9089">
        <v>2020</v>
      </c>
      <c r="Q9089">
        <v>1.04</v>
      </c>
    </row>
    <row r="9090" spans="1:17" x14ac:dyDescent="0.25">
      <c r="A9090" t="s">
        <v>548</v>
      </c>
      <c r="B9090" t="s">
        <v>549</v>
      </c>
      <c r="C9090" t="s">
        <v>534</v>
      </c>
      <c r="D9090" t="s">
        <v>472</v>
      </c>
      <c r="E9090" t="s">
        <v>525</v>
      </c>
      <c r="F9090" t="s">
        <v>348</v>
      </c>
      <c r="G9090" t="s">
        <v>195</v>
      </c>
      <c r="H9090" t="s">
        <v>444</v>
      </c>
      <c r="I9090" t="s">
        <v>443</v>
      </c>
      <c r="J9090" t="s">
        <v>209</v>
      </c>
      <c r="K9090" t="s">
        <v>191</v>
      </c>
      <c r="M9090" t="s">
        <v>536</v>
      </c>
      <c r="N9090" t="s">
        <v>206</v>
      </c>
      <c r="O9090" t="s">
        <v>194</v>
      </c>
      <c r="P9090">
        <v>2030</v>
      </c>
      <c r="Q9090">
        <v>1.032333884</v>
      </c>
    </row>
    <row r="9091" spans="1:17" x14ac:dyDescent="0.25">
      <c r="A9091" t="s">
        <v>548</v>
      </c>
      <c r="B9091" t="s">
        <v>549</v>
      </c>
      <c r="C9091" t="s">
        <v>534</v>
      </c>
      <c r="D9091" t="s">
        <v>472</v>
      </c>
      <c r="E9091" t="s">
        <v>525</v>
      </c>
      <c r="F9091" t="s">
        <v>348</v>
      </c>
      <c r="G9091" t="s">
        <v>195</v>
      </c>
      <c r="H9091" t="s">
        <v>444</v>
      </c>
      <c r="I9091" t="s">
        <v>443</v>
      </c>
      <c r="J9091" t="s">
        <v>209</v>
      </c>
      <c r="K9091" t="s">
        <v>191</v>
      </c>
      <c r="M9091" t="s">
        <v>536</v>
      </c>
      <c r="N9091" t="s">
        <v>206</v>
      </c>
      <c r="O9091" t="s">
        <v>194</v>
      </c>
      <c r="P9091">
        <v>2050</v>
      </c>
      <c r="Q9091">
        <v>1.032333884</v>
      </c>
    </row>
    <row r="9092" spans="1:17" x14ac:dyDescent="0.25">
      <c r="A9092" t="s">
        <v>548</v>
      </c>
      <c r="B9092" t="s">
        <v>549</v>
      </c>
      <c r="C9092" t="s">
        <v>534</v>
      </c>
      <c r="D9092" t="s">
        <v>472</v>
      </c>
      <c r="E9092" t="s">
        <v>525</v>
      </c>
      <c r="F9092" t="s">
        <v>348</v>
      </c>
      <c r="G9092" t="s">
        <v>195</v>
      </c>
      <c r="H9092" t="s">
        <v>444</v>
      </c>
      <c r="I9092" t="s">
        <v>443</v>
      </c>
      <c r="J9092" t="s">
        <v>209</v>
      </c>
      <c r="K9092" t="s">
        <v>191</v>
      </c>
      <c r="M9092" t="s">
        <v>536</v>
      </c>
      <c r="N9092" t="s">
        <v>206</v>
      </c>
      <c r="O9092" t="s">
        <v>264</v>
      </c>
      <c r="P9092">
        <v>2050</v>
      </c>
      <c r="Q9092">
        <v>0.88</v>
      </c>
    </row>
    <row r="9093" spans="1:17" x14ac:dyDescent="0.25">
      <c r="A9093" t="s">
        <v>548</v>
      </c>
      <c r="B9093" t="s">
        <v>549</v>
      </c>
      <c r="C9093" t="s">
        <v>534</v>
      </c>
      <c r="D9093" t="s">
        <v>472</v>
      </c>
      <c r="E9093" t="s">
        <v>525</v>
      </c>
      <c r="F9093" t="s">
        <v>348</v>
      </c>
      <c r="G9093" t="s">
        <v>195</v>
      </c>
      <c r="H9093" t="s">
        <v>444</v>
      </c>
      <c r="I9093" t="s">
        <v>443</v>
      </c>
      <c r="J9093" t="s">
        <v>209</v>
      </c>
      <c r="K9093" t="s">
        <v>191</v>
      </c>
      <c r="M9093" t="s">
        <v>536</v>
      </c>
      <c r="N9093" t="s">
        <v>206</v>
      </c>
      <c r="O9093" t="s">
        <v>265</v>
      </c>
      <c r="P9093">
        <v>2050</v>
      </c>
      <c r="Q9093">
        <v>1.04</v>
      </c>
    </row>
    <row r="9094" spans="1:17" x14ac:dyDescent="0.25">
      <c r="A9094" t="s">
        <v>548</v>
      </c>
      <c r="B9094" t="s">
        <v>549</v>
      </c>
      <c r="C9094" t="s">
        <v>534</v>
      </c>
      <c r="D9094" t="s">
        <v>472</v>
      </c>
      <c r="E9094" t="s">
        <v>525</v>
      </c>
      <c r="F9094" t="s">
        <v>348</v>
      </c>
      <c r="G9094" t="s">
        <v>218</v>
      </c>
      <c r="H9094" t="s">
        <v>219</v>
      </c>
      <c r="I9094" t="s">
        <v>220</v>
      </c>
      <c r="K9094" t="s">
        <v>221</v>
      </c>
      <c r="M9094" t="s">
        <v>316</v>
      </c>
      <c r="N9094" t="s">
        <v>206</v>
      </c>
      <c r="O9094" t="s">
        <v>194</v>
      </c>
      <c r="P9094">
        <v>2015</v>
      </c>
      <c r="Q9094">
        <v>16</v>
      </c>
    </row>
    <row r="9095" spans="1:17" x14ac:dyDescent="0.25">
      <c r="A9095" t="s">
        <v>548</v>
      </c>
      <c r="B9095" t="s">
        <v>549</v>
      </c>
      <c r="C9095" t="s">
        <v>534</v>
      </c>
      <c r="D9095" t="s">
        <v>472</v>
      </c>
      <c r="E9095" t="s">
        <v>525</v>
      </c>
      <c r="F9095" t="s">
        <v>348</v>
      </c>
      <c r="G9095" t="s">
        <v>218</v>
      </c>
      <c r="H9095" t="s">
        <v>219</v>
      </c>
      <c r="I9095" t="s">
        <v>220</v>
      </c>
      <c r="K9095" t="s">
        <v>221</v>
      </c>
      <c r="M9095" t="s">
        <v>316</v>
      </c>
      <c r="N9095" t="s">
        <v>206</v>
      </c>
      <c r="O9095" t="s">
        <v>194</v>
      </c>
      <c r="P9095">
        <v>2020</v>
      </c>
      <c r="Q9095">
        <v>11</v>
      </c>
    </row>
    <row r="9096" spans="1:17" x14ac:dyDescent="0.25">
      <c r="A9096" t="s">
        <v>548</v>
      </c>
      <c r="B9096" t="s">
        <v>549</v>
      </c>
      <c r="C9096" t="s">
        <v>534</v>
      </c>
      <c r="D9096" t="s">
        <v>472</v>
      </c>
      <c r="E9096" t="s">
        <v>525</v>
      </c>
      <c r="F9096" t="s">
        <v>348</v>
      </c>
      <c r="G9096" t="s">
        <v>218</v>
      </c>
      <c r="H9096" t="s">
        <v>219</v>
      </c>
      <c r="I9096" t="s">
        <v>220</v>
      </c>
      <c r="K9096" t="s">
        <v>221</v>
      </c>
      <c r="M9096" t="s">
        <v>316</v>
      </c>
      <c r="N9096" t="s">
        <v>206</v>
      </c>
      <c r="O9096" t="s">
        <v>264</v>
      </c>
      <c r="P9096">
        <v>2020</v>
      </c>
      <c r="Q9096">
        <v>4</v>
      </c>
    </row>
    <row r="9097" spans="1:17" x14ac:dyDescent="0.25">
      <c r="A9097" t="s">
        <v>548</v>
      </c>
      <c r="B9097" t="s">
        <v>549</v>
      </c>
      <c r="C9097" t="s">
        <v>534</v>
      </c>
      <c r="D9097" t="s">
        <v>472</v>
      </c>
      <c r="E9097" t="s">
        <v>525</v>
      </c>
      <c r="F9097" t="s">
        <v>348</v>
      </c>
      <c r="G9097" t="s">
        <v>218</v>
      </c>
      <c r="H9097" t="s">
        <v>219</v>
      </c>
      <c r="I9097" t="s">
        <v>220</v>
      </c>
      <c r="K9097" t="s">
        <v>221</v>
      </c>
      <c r="M9097" t="s">
        <v>316</v>
      </c>
      <c r="N9097" t="s">
        <v>206</v>
      </c>
      <c r="O9097" t="s">
        <v>265</v>
      </c>
      <c r="P9097">
        <v>2020</v>
      </c>
      <c r="Q9097">
        <v>16</v>
      </c>
    </row>
    <row r="9098" spans="1:17" x14ac:dyDescent="0.25">
      <c r="A9098" t="s">
        <v>548</v>
      </c>
      <c r="B9098" t="s">
        <v>549</v>
      </c>
      <c r="C9098" t="s">
        <v>534</v>
      </c>
      <c r="D9098" t="s">
        <v>472</v>
      </c>
      <c r="E9098" t="s">
        <v>525</v>
      </c>
      <c r="F9098" t="s">
        <v>348</v>
      </c>
      <c r="G9098" t="s">
        <v>218</v>
      </c>
      <c r="H9098" t="s">
        <v>219</v>
      </c>
      <c r="I9098" t="s">
        <v>220</v>
      </c>
      <c r="K9098" t="s">
        <v>221</v>
      </c>
      <c r="M9098" t="s">
        <v>316</v>
      </c>
      <c r="N9098" t="s">
        <v>206</v>
      </c>
      <c r="O9098" t="s">
        <v>194</v>
      </c>
      <c r="P9098">
        <v>2030</v>
      </c>
      <c r="Q9098">
        <v>8</v>
      </c>
    </row>
    <row r="9099" spans="1:17" x14ac:dyDescent="0.25">
      <c r="A9099" t="s">
        <v>548</v>
      </c>
      <c r="B9099" t="s">
        <v>549</v>
      </c>
      <c r="C9099" t="s">
        <v>534</v>
      </c>
      <c r="D9099" t="s">
        <v>472</v>
      </c>
      <c r="E9099" t="s">
        <v>525</v>
      </c>
      <c r="F9099" t="s">
        <v>348</v>
      </c>
      <c r="G9099" t="s">
        <v>218</v>
      </c>
      <c r="H9099" t="s">
        <v>219</v>
      </c>
      <c r="I9099" t="s">
        <v>220</v>
      </c>
      <c r="K9099" t="s">
        <v>221</v>
      </c>
      <c r="M9099" t="s">
        <v>316</v>
      </c>
      <c r="N9099" t="s">
        <v>206</v>
      </c>
      <c r="O9099" t="s">
        <v>194</v>
      </c>
      <c r="P9099">
        <v>2050</v>
      </c>
      <c r="Q9099">
        <v>4</v>
      </c>
    </row>
    <row r="9100" spans="1:17" x14ac:dyDescent="0.25">
      <c r="A9100" t="s">
        <v>548</v>
      </c>
      <c r="B9100" t="s">
        <v>549</v>
      </c>
      <c r="C9100" t="s">
        <v>534</v>
      </c>
      <c r="D9100" t="s">
        <v>472</v>
      </c>
      <c r="E9100" t="s">
        <v>525</v>
      </c>
      <c r="F9100" t="s">
        <v>348</v>
      </c>
      <c r="G9100" t="s">
        <v>218</v>
      </c>
      <c r="H9100" t="s">
        <v>219</v>
      </c>
      <c r="I9100" t="s">
        <v>220</v>
      </c>
      <c r="K9100" t="s">
        <v>221</v>
      </c>
      <c r="M9100" t="s">
        <v>316</v>
      </c>
      <c r="N9100" t="s">
        <v>206</v>
      </c>
      <c r="O9100" t="s">
        <v>264</v>
      </c>
      <c r="P9100">
        <v>2050</v>
      </c>
      <c r="Q9100">
        <v>2</v>
      </c>
    </row>
    <row r="9101" spans="1:17" x14ac:dyDescent="0.25">
      <c r="A9101" t="s">
        <v>548</v>
      </c>
      <c r="B9101" t="s">
        <v>549</v>
      </c>
      <c r="C9101" t="s">
        <v>534</v>
      </c>
      <c r="D9101" t="s">
        <v>472</v>
      </c>
      <c r="E9101" t="s">
        <v>525</v>
      </c>
      <c r="F9101" t="s">
        <v>348</v>
      </c>
      <c r="G9101" t="s">
        <v>218</v>
      </c>
      <c r="H9101" t="s">
        <v>219</v>
      </c>
      <c r="I9101" t="s">
        <v>220</v>
      </c>
      <c r="K9101" t="s">
        <v>221</v>
      </c>
      <c r="M9101" t="s">
        <v>316</v>
      </c>
      <c r="N9101" t="s">
        <v>206</v>
      </c>
      <c r="O9101" t="s">
        <v>265</v>
      </c>
      <c r="P9101">
        <v>2050</v>
      </c>
      <c r="Q9101">
        <v>16</v>
      </c>
    </row>
    <row r="9102" spans="1:17" x14ac:dyDescent="0.25">
      <c r="A9102" t="s">
        <v>548</v>
      </c>
      <c r="B9102" t="s">
        <v>549</v>
      </c>
      <c r="C9102" t="s">
        <v>534</v>
      </c>
      <c r="D9102" t="s">
        <v>472</v>
      </c>
      <c r="E9102" t="s">
        <v>525</v>
      </c>
      <c r="F9102" t="s">
        <v>348</v>
      </c>
      <c r="G9102" t="s">
        <v>218</v>
      </c>
      <c r="H9102" t="s">
        <v>223</v>
      </c>
      <c r="I9102" t="s">
        <v>224</v>
      </c>
      <c r="K9102" t="s">
        <v>221</v>
      </c>
      <c r="M9102" t="s">
        <v>316</v>
      </c>
      <c r="N9102" t="s">
        <v>206</v>
      </c>
      <c r="O9102" t="s">
        <v>194</v>
      </c>
      <c r="P9102">
        <v>2015</v>
      </c>
      <c r="Q9102">
        <v>4</v>
      </c>
    </row>
    <row r="9103" spans="1:17" x14ac:dyDescent="0.25">
      <c r="A9103" t="s">
        <v>548</v>
      </c>
      <c r="B9103" t="s">
        <v>549</v>
      </c>
      <c r="C9103" t="s">
        <v>534</v>
      </c>
      <c r="D9103" t="s">
        <v>472</v>
      </c>
      <c r="E9103" t="s">
        <v>525</v>
      </c>
      <c r="F9103" t="s">
        <v>348</v>
      </c>
      <c r="G9103" t="s">
        <v>218</v>
      </c>
      <c r="H9103" t="s">
        <v>223</v>
      </c>
      <c r="I9103" t="s">
        <v>224</v>
      </c>
      <c r="K9103" t="s">
        <v>221</v>
      </c>
      <c r="M9103" t="s">
        <v>316</v>
      </c>
      <c r="N9103" t="s">
        <v>206</v>
      </c>
      <c r="O9103" t="s">
        <v>194</v>
      </c>
      <c r="P9103">
        <v>2020</v>
      </c>
      <c r="Q9103">
        <v>3</v>
      </c>
    </row>
    <row r="9104" spans="1:17" x14ac:dyDescent="0.25">
      <c r="A9104" t="s">
        <v>548</v>
      </c>
      <c r="B9104" t="s">
        <v>549</v>
      </c>
      <c r="C9104" t="s">
        <v>534</v>
      </c>
      <c r="D9104" t="s">
        <v>472</v>
      </c>
      <c r="E9104" t="s">
        <v>525</v>
      </c>
      <c r="F9104" t="s">
        <v>348</v>
      </c>
      <c r="G9104" t="s">
        <v>218</v>
      </c>
      <c r="H9104" t="s">
        <v>223</v>
      </c>
      <c r="I9104" t="s">
        <v>224</v>
      </c>
      <c r="K9104" t="s">
        <v>221</v>
      </c>
      <c r="M9104" t="s">
        <v>316</v>
      </c>
      <c r="N9104" t="s">
        <v>206</v>
      </c>
      <c r="O9104" t="s">
        <v>264</v>
      </c>
      <c r="P9104">
        <v>2020</v>
      </c>
      <c r="Q9104">
        <v>1</v>
      </c>
    </row>
    <row r="9105" spans="1:17" x14ac:dyDescent="0.25">
      <c r="A9105" t="s">
        <v>548</v>
      </c>
      <c r="B9105" t="s">
        <v>549</v>
      </c>
      <c r="C9105" t="s">
        <v>534</v>
      </c>
      <c r="D9105" t="s">
        <v>472</v>
      </c>
      <c r="E9105" t="s">
        <v>525</v>
      </c>
      <c r="F9105" t="s">
        <v>348</v>
      </c>
      <c r="G9105" t="s">
        <v>218</v>
      </c>
      <c r="H9105" t="s">
        <v>223</v>
      </c>
      <c r="I9105" t="s">
        <v>224</v>
      </c>
      <c r="K9105" t="s">
        <v>221</v>
      </c>
      <c r="M9105" t="s">
        <v>316</v>
      </c>
      <c r="N9105" t="s">
        <v>206</v>
      </c>
      <c r="O9105" t="s">
        <v>265</v>
      </c>
      <c r="P9105">
        <v>2020</v>
      </c>
      <c r="Q9105">
        <v>4</v>
      </c>
    </row>
    <row r="9106" spans="1:17" x14ac:dyDescent="0.25">
      <c r="A9106" t="s">
        <v>548</v>
      </c>
      <c r="B9106" t="s">
        <v>549</v>
      </c>
      <c r="C9106" t="s">
        <v>534</v>
      </c>
      <c r="D9106" t="s">
        <v>472</v>
      </c>
      <c r="E9106" t="s">
        <v>525</v>
      </c>
      <c r="F9106" t="s">
        <v>348</v>
      </c>
      <c r="G9106" t="s">
        <v>218</v>
      </c>
      <c r="H9106" t="s">
        <v>223</v>
      </c>
      <c r="I9106" t="s">
        <v>224</v>
      </c>
      <c r="K9106" t="s">
        <v>221</v>
      </c>
      <c r="M9106" t="s">
        <v>316</v>
      </c>
      <c r="N9106" t="s">
        <v>206</v>
      </c>
      <c r="O9106" t="s">
        <v>194</v>
      </c>
      <c r="P9106">
        <v>2030</v>
      </c>
      <c r="Q9106">
        <v>2</v>
      </c>
    </row>
    <row r="9107" spans="1:17" x14ac:dyDescent="0.25">
      <c r="A9107" t="s">
        <v>548</v>
      </c>
      <c r="B9107" t="s">
        <v>549</v>
      </c>
      <c r="C9107" t="s">
        <v>534</v>
      </c>
      <c r="D9107" t="s">
        <v>472</v>
      </c>
      <c r="E9107" t="s">
        <v>525</v>
      </c>
      <c r="F9107" t="s">
        <v>348</v>
      </c>
      <c r="G9107" t="s">
        <v>218</v>
      </c>
      <c r="H9107" t="s">
        <v>223</v>
      </c>
      <c r="I9107" t="s">
        <v>224</v>
      </c>
      <c r="K9107" t="s">
        <v>221</v>
      </c>
      <c r="M9107" t="s">
        <v>316</v>
      </c>
      <c r="N9107" t="s">
        <v>206</v>
      </c>
      <c r="O9107" t="s">
        <v>194</v>
      </c>
      <c r="P9107">
        <v>2050</v>
      </c>
      <c r="Q9107">
        <v>1</v>
      </c>
    </row>
    <row r="9108" spans="1:17" x14ac:dyDescent="0.25">
      <c r="A9108" t="s">
        <v>548</v>
      </c>
      <c r="B9108" t="s">
        <v>549</v>
      </c>
      <c r="C9108" t="s">
        <v>534</v>
      </c>
      <c r="D9108" t="s">
        <v>472</v>
      </c>
      <c r="E9108" t="s">
        <v>525</v>
      </c>
      <c r="F9108" t="s">
        <v>348</v>
      </c>
      <c r="G9108" t="s">
        <v>218</v>
      </c>
      <c r="H9108" t="s">
        <v>223</v>
      </c>
      <c r="I9108" t="s">
        <v>224</v>
      </c>
      <c r="K9108" t="s">
        <v>221</v>
      </c>
      <c r="M9108" t="s">
        <v>316</v>
      </c>
      <c r="N9108" t="s">
        <v>206</v>
      </c>
      <c r="O9108" t="s">
        <v>264</v>
      </c>
      <c r="P9108">
        <v>2050</v>
      </c>
      <c r="Q9108">
        <v>1</v>
      </c>
    </row>
    <row r="9109" spans="1:17" x14ac:dyDescent="0.25">
      <c r="A9109" t="s">
        <v>548</v>
      </c>
      <c r="B9109" t="s">
        <v>549</v>
      </c>
      <c r="C9109" t="s">
        <v>534</v>
      </c>
      <c r="D9109" t="s">
        <v>472</v>
      </c>
      <c r="E9109" t="s">
        <v>525</v>
      </c>
      <c r="F9109" t="s">
        <v>348</v>
      </c>
      <c r="G9109" t="s">
        <v>218</v>
      </c>
      <c r="H9109" t="s">
        <v>223</v>
      </c>
      <c r="I9109" t="s">
        <v>224</v>
      </c>
      <c r="K9109" t="s">
        <v>221</v>
      </c>
      <c r="M9109" t="s">
        <v>316</v>
      </c>
      <c r="N9109" t="s">
        <v>206</v>
      </c>
      <c r="O9109" t="s">
        <v>265</v>
      </c>
      <c r="P9109">
        <v>2050</v>
      </c>
      <c r="Q9109">
        <v>4</v>
      </c>
    </row>
    <row r="9110" spans="1:17" x14ac:dyDescent="0.25">
      <c r="A9110" t="s">
        <v>548</v>
      </c>
      <c r="B9110" t="s">
        <v>549</v>
      </c>
      <c r="C9110" t="s">
        <v>534</v>
      </c>
      <c r="D9110" t="s">
        <v>472</v>
      </c>
      <c r="E9110" t="s">
        <v>525</v>
      </c>
      <c r="F9110" t="s">
        <v>348</v>
      </c>
      <c r="G9110" t="s">
        <v>218</v>
      </c>
      <c r="H9110" t="s">
        <v>225</v>
      </c>
      <c r="I9110" t="s">
        <v>226</v>
      </c>
      <c r="K9110" t="s">
        <v>221</v>
      </c>
      <c r="M9110" t="s">
        <v>316</v>
      </c>
      <c r="N9110" t="s">
        <v>206</v>
      </c>
      <c r="O9110" t="s">
        <v>194</v>
      </c>
      <c r="P9110">
        <v>2015</v>
      </c>
      <c r="Q9110">
        <v>90</v>
      </c>
    </row>
    <row r="9111" spans="1:17" x14ac:dyDescent="0.25">
      <c r="A9111" t="s">
        <v>548</v>
      </c>
      <c r="B9111" t="s">
        <v>549</v>
      </c>
      <c r="C9111" t="s">
        <v>534</v>
      </c>
      <c r="D9111" t="s">
        <v>472</v>
      </c>
      <c r="E9111" t="s">
        <v>525</v>
      </c>
      <c r="F9111" t="s">
        <v>348</v>
      </c>
      <c r="G9111" t="s">
        <v>218</v>
      </c>
      <c r="H9111" t="s">
        <v>225</v>
      </c>
      <c r="I9111" t="s">
        <v>226</v>
      </c>
      <c r="K9111" t="s">
        <v>221</v>
      </c>
      <c r="M9111" t="s">
        <v>316</v>
      </c>
      <c r="N9111" t="s">
        <v>206</v>
      </c>
      <c r="O9111" t="s">
        <v>194</v>
      </c>
      <c r="P9111">
        <v>2020</v>
      </c>
      <c r="Q9111">
        <v>70</v>
      </c>
    </row>
    <row r="9112" spans="1:17" x14ac:dyDescent="0.25">
      <c r="A9112" t="s">
        <v>548</v>
      </c>
      <c r="B9112" t="s">
        <v>549</v>
      </c>
      <c r="C9112" t="s">
        <v>534</v>
      </c>
      <c r="D9112" t="s">
        <v>472</v>
      </c>
      <c r="E9112" t="s">
        <v>525</v>
      </c>
      <c r="F9112" t="s">
        <v>348</v>
      </c>
      <c r="G9112" t="s">
        <v>218</v>
      </c>
      <c r="H9112" t="s">
        <v>225</v>
      </c>
      <c r="I9112" t="s">
        <v>226</v>
      </c>
      <c r="K9112" t="s">
        <v>221</v>
      </c>
      <c r="M9112" t="s">
        <v>316</v>
      </c>
      <c r="N9112" t="s">
        <v>206</v>
      </c>
      <c r="O9112" t="s">
        <v>264</v>
      </c>
      <c r="P9112">
        <v>2020</v>
      </c>
      <c r="Q9112">
        <v>40</v>
      </c>
    </row>
    <row r="9113" spans="1:17" x14ac:dyDescent="0.25">
      <c r="A9113" t="s">
        <v>548</v>
      </c>
      <c r="B9113" t="s">
        <v>549</v>
      </c>
      <c r="C9113" t="s">
        <v>534</v>
      </c>
      <c r="D9113" t="s">
        <v>472</v>
      </c>
      <c r="E9113" t="s">
        <v>525</v>
      </c>
      <c r="F9113" t="s">
        <v>348</v>
      </c>
      <c r="G9113" t="s">
        <v>218</v>
      </c>
      <c r="H9113" t="s">
        <v>225</v>
      </c>
      <c r="I9113" t="s">
        <v>226</v>
      </c>
      <c r="K9113" t="s">
        <v>221</v>
      </c>
      <c r="M9113" t="s">
        <v>316</v>
      </c>
      <c r="N9113" t="s">
        <v>206</v>
      </c>
      <c r="O9113" t="s">
        <v>265</v>
      </c>
      <c r="P9113">
        <v>2020</v>
      </c>
      <c r="Q9113">
        <v>90</v>
      </c>
    </row>
    <row r="9114" spans="1:17" x14ac:dyDescent="0.25">
      <c r="A9114" t="s">
        <v>548</v>
      </c>
      <c r="B9114" t="s">
        <v>549</v>
      </c>
      <c r="C9114" t="s">
        <v>534</v>
      </c>
      <c r="D9114" t="s">
        <v>472</v>
      </c>
      <c r="E9114" t="s">
        <v>525</v>
      </c>
      <c r="F9114" t="s">
        <v>348</v>
      </c>
      <c r="G9114" t="s">
        <v>218</v>
      </c>
      <c r="H9114" t="s">
        <v>225</v>
      </c>
      <c r="I9114" t="s">
        <v>226</v>
      </c>
      <c r="K9114" t="s">
        <v>221</v>
      </c>
      <c r="M9114" t="s">
        <v>316</v>
      </c>
      <c r="N9114" t="s">
        <v>206</v>
      </c>
      <c r="O9114" t="s">
        <v>194</v>
      </c>
      <c r="P9114">
        <v>2030</v>
      </c>
      <c r="Q9114">
        <v>70</v>
      </c>
    </row>
    <row r="9115" spans="1:17" x14ac:dyDescent="0.25">
      <c r="A9115" t="s">
        <v>548</v>
      </c>
      <c r="B9115" t="s">
        <v>549</v>
      </c>
      <c r="C9115" t="s">
        <v>534</v>
      </c>
      <c r="D9115" t="s">
        <v>472</v>
      </c>
      <c r="E9115" t="s">
        <v>525</v>
      </c>
      <c r="F9115" t="s">
        <v>348</v>
      </c>
      <c r="G9115" t="s">
        <v>218</v>
      </c>
      <c r="H9115" t="s">
        <v>225</v>
      </c>
      <c r="I9115" t="s">
        <v>226</v>
      </c>
      <c r="K9115" t="s">
        <v>221</v>
      </c>
      <c r="M9115" t="s">
        <v>316</v>
      </c>
      <c r="N9115" t="s">
        <v>206</v>
      </c>
      <c r="O9115" t="s">
        <v>194</v>
      </c>
      <c r="P9115">
        <v>2050</v>
      </c>
      <c r="Q9115">
        <v>70</v>
      </c>
    </row>
    <row r="9116" spans="1:17" x14ac:dyDescent="0.25">
      <c r="A9116" t="s">
        <v>548</v>
      </c>
      <c r="B9116" t="s">
        <v>549</v>
      </c>
      <c r="C9116" t="s">
        <v>534</v>
      </c>
      <c r="D9116" t="s">
        <v>472</v>
      </c>
      <c r="E9116" t="s">
        <v>525</v>
      </c>
      <c r="F9116" t="s">
        <v>348</v>
      </c>
      <c r="G9116" t="s">
        <v>218</v>
      </c>
      <c r="H9116" t="s">
        <v>225</v>
      </c>
      <c r="I9116" t="s">
        <v>226</v>
      </c>
      <c r="K9116" t="s">
        <v>221</v>
      </c>
      <c r="M9116" t="s">
        <v>316</v>
      </c>
      <c r="N9116" t="s">
        <v>206</v>
      </c>
      <c r="O9116" t="s">
        <v>264</v>
      </c>
      <c r="P9116">
        <v>2050</v>
      </c>
      <c r="Q9116">
        <v>20</v>
      </c>
    </row>
    <row r="9117" spans="1:17" x14ac:dyDescent="0.25">
      <c r="A9117" t="s">
        <v>548</v>
      </c>
      <c r="B9117" t="s">
        <v>549</v>
      </c>
      <c r="C9117" t="s">
        <v>534</v>
      </c>
      <c r="D9117" t="s">
        <v>472</v>
      </c>
      <c r="E9117" t="s">
        <v>525</v>
      </c>
      <c r="F9117" t="s">
        <v>348</v>
      </c>
      <c r="G9117" t="s">
        <v>218</v>
      </c>
      <c r="H9117" t="s">
        <v>225</v>
      </c>
      <c r="I9117" t="s">
        <v>226</v>
      </c>
      <c r="K9117" t="s">
        <v>221</v>
      </c>
      <c r="M9117" t="s">
        <v>316</v>
      </c>
      <c r="N9117" t="s">
        <v>206</v>
      </c>
      <c r="O9117" t="s">
        <v>265</v>
      </c>
      <c r="P9117">
        <v>2050</v>
      </c>
      <c r="Q9117">
        <v>70</v>
      </c>
    </row>
    <row r="9118" spans="1:17" x14ac:dyDescent="0.25">
      <c r="A9118" t="s">
        <v>548</v>
      </c>
      <c r="B9118" t="s">
        <v>549</v>
      </c>
      <c r="C9118" t="s">
        <v>534</v>
      </c>
      <c r="D9118" t="s">
        <v>472</v>
      </c>
      <c r="E9118" t="s">
        <v>525</v>
      </c>
      <c r="F9118" t="s">
        <v>348</v>
      </c>
      <c r="G9118" t="s">
        <v>218</v>
      </c>
      <c r="H9118" t="s">
        <v>317</v>
      </c>
      <c r="I9118" t="s">
        <v>318</v>
      </c>
      <c r="K9118" t="s">
        <v>221</v>
      </c>
      <c r="M9118" t="s">
        <v>316</v>
      </c>
      <c r="N9118" t="s">
        <v>206</v>
      </c>
      <c r="O9118" t="s">
        <v>194</v>
      </c>
      <c r="P9118">
        <v>2015</v>
      </c>
      <c r="Q9118">
        <v>2</v>
      </c>
    </row>
    <row r="9119" spans="1:17" x14ac:dyDescent="0.25">
      <c r="A9119" t="s">
        <v>548</v>
      </c>
      <c r="B9119" t="s">
        <v>549</v>
      </c>
      <c r="C9119" t="s">
        <v>534</v>
      </c>
      <c r="D9119" t="s">
        <v>472</v>
      </c>
      <c r="E9119" t="s">
        <v>525</v>
      </c>
      <c r="F9119" t="s">
        <v>348</v>
      </c>
      <c r="G9119" t="s">
        <v>218</v>
      </c>
      <c r="H9119" t="s">
        <v>317</v>
      </c>
      <c r="I9119" t="s">
        <v>318</v>
      </c>
      <c r="K9119" t="s">
        <v>221</v>
      </c>
      <c r="M9119" t="s">
        <v>316</v>
      </c>
      <c r="N9119" t="s">
        <v>206</v>
      </c>
      <c r="O9119" t="s">
        <v>194</v>
      </c>
      <c r="P9119">
        <v>2020</v>
      </c>
      <c r="Q9119">
        <v>0.3</v>
      </c>
    </row>
    <row r="9120" spans="1:17" x14ac:dyDescent="0.25">
      <c r="A9120" t="s">
        <v>548</v>
      </c>
      <c r="B9120" t="s">
        <v>549</v>
      </c>
      <c r="C9120" t="s">
        <v>534</v>
      </c>
      <c r="D9120" t="s">
        <v>472</v>
      </c>
      <c r="E9120" t="s">
        <v>525</v>
      </c>
      <c r="F9120" t="s">
        <v>348</v>
      </c>
      <c r="G9120" t="s">
        <v>218</v>
      </c>
      <c r="H9120" t="s">
        <v>317</v>
      </c>
      <c r="I9120" t="s">
        <v>318</v>
      </c>
      <c r="K9120" t="s">
        <v>221</v>
      </c>
      <c r="M9120" t="s">
        <v>316</v>
      </c>
      <c r="N9120" t="s">
        <v>206</v>
      </c>
      <c r="O9120" t="s">
        <v>264</v>
      </c>
      <c r="P9120">
        <v>2020</v>
      </c>
      <c r="Q9120">
        <v>0.1</v>
      </c>
    </row>
    <row r="9121" spans="1:17" x14ac:dyDescent="0.25">
      <c r="A9121" t="s">
        <v>548</v>
      </c>
      <c r="B9121" t="s">
        <v>549</v>
      </c>
      <c r="C9121" t="s">
        <v>534</v>
      </c>
      <c r="D9121" t="s">
        <v>472</v>
      </c>
      <c r="E9121" t="s">
        <v>525</v>
      </c>
      <c r="F9121" t="s">
        <v>348</v>
      </c>
      <c r="G9121" t="s">
        <v>218</v>
      </c>
      <c r="H9121" t="s">
        <v>317</v>
      </c>
      <c r="I9121" t="s">
        <v>318</v>
      </c>
      <c r="K9121" t="s">
        <v>221</v>
      </c>
      <c r="M9121" t="s">
        <v>316</v>
      </c>
      <c r="N9121" t="s">
        <v>206</v>
      </c>
      <c r="O9121" t="s">
        <v>265</v>
      </c>
      <c r="P9121">
        <v>2020</v>
      </c>
      <c r="Q9121">
        <v>2</v>
      </c>
    </row>
    <row r="9122" spans="1:17" x14ac:dyDescent="0.25">
      <c r="A9122" t="s">
        <v>548</v>
      </c>
      <c r="B9122" t="s">
        <v>549</v>
      </c>
      <c r="C9122" t="s">
        <v>534</v>
      </c>
      <c r="D9122" t="s">
        <v>472</v>
      </c>
      <c r="E9122" t="s">
        <v>525</v>
      </c>
      <c r="F9122" t="s">
        <v>348</v>
      </c>
      <c r="G9122" t="s">
        <v>218</v>
      </c>
      <c r="H9122" t="s">
        <v>317</v>
      </c>
      <c r="I9122" t="s">
        <v>318</v>
      </c>
      <c r="K9122" t="s">
        <v>221</v>
      </c>
      <c r="M9122" t="s">
        <v>316</v>
      </c>
      <c r="N9122" t="s">
        <v>206</v>
      </c>
      <c r="O9122" t="s">
        <v>194</v>
      </c>
      <c r="P9122">
        <v>2030</v>
      </c>
      <c r="Q9122">
        <v>0.3</v>
      </c>
    </row>
    <row r="9123" spans="1:17" x14ac:dyDescent="0.25">
      <c r="A9123" t="s">
        <v>548</v>
      </c>
      <c r="B9123" t="s">
        <v>549</v>
      </c>
      <c r="C9123" t="s">
        <v>534</v>
      </c>
      <c r="D9123" t="s">
        <v>472</v>
      </c>
      <c r="E9123" t="s">
        <v>525</v>
      </c>
      <c r="F9123" t="s">
        <v>348</v>
      </c>
      <c r="G9123" t="s">
        <v>218</v>
      </c>
      <c r="H9123" t="s">
        <v>317</v>
      </c>
      <c r="I9123" t="s">
        <v>318</v>
      </c>
      <c r="K9123" t="s">
        <v>221</v>
      </c>
      <c r="M9123" t="s">
        <v>316</v>
      </c>
      <c r="N9123" t="s">
        <v>206</v>
      </c>
      <c r="O9123" t="s">
        <v>194</v>
      </c>
      <c r="P9123">
        <v>2050</v>
      </c>
      <c r="Q9123">
        <v>0.3</v>
      </c>
    </row>
    <row r="9124" spans="1:17" x14ac:dyDescent="0.25">
      <c r="A9124" t="s">
        <v>548</v>
      </c>
      <c r="B9124" t="s">
        <v>549</v>
      </c>
      <c r="C9124" t="s">
        <v>534</v>
      </c>
      <c r="D9124" t="s">
        <v>472</v>
      </c>
      <c r="E9124" t="s">
        <v>525</v>
      </c>
      <c r="F9124" t="s">
        <v>348</v>
      </c>
      <c r="G9124" t="s">
        <v>218</v>
      </c>
      <c r="H9124" t="s">
        <v>317</v>
      </c>
      <c r="I9124" t="s">
        <v>318</v>
      </c>
      <c r="K9124" t="s">
        <v>221</v>
      </c>
      <c r="M9124" t="s">
        <v>316</v>
      </c>
      <c r="N9124" t="s">
        <v>206</v>
      </c>
      <c r="O9124" t="s">
        <v>264</v>
      </c>
      <c r="P9124">
        <v>2050</v>
      </c>
      <c r="Q9124">
        <v>0.1</v>
      </c>
    </row>
    <row r="9125" spans="1:17" x14ac:dyDescent="0.25">
      <c r="A9125" t="s">
        <v>548</v>
      </c>
      <c r="B9125" t="s">
        <v>549</v>
      </c>
      <c r="C9125" t="s">
        <v>534</v>
      </c>
      <c r="D9125" t="s">
        <v>472</v>
      </c>
      <c r="E9125" t="s">
        <v>525</v>
      </c>
      <c r="F9125" t="s">
        <v>348</v>
      </c>
      <c r="G9125" t="s">
        <v>218</v>
      </c>
      <c r="H9125" t="s">
        <v>317</v>
      </c>
      <c r="I9125" t="s">
        <v>318</v>
      </c>
      <c r="K9125" t="s">
        <v>221</v>
      </c>
      <c r="M9125" t="s">
        <v>316</v>
      </c>
      <c r="N9125" t="s">
        <v>206</v>
      </c>
      <c r="O9125" t="s">
        <v>265</v>
      </c>
      <c r="P9125">
        <v>2050</v>
      </c>
      <c r="Q9125">
        <v>1</v>
      </c>
    </row>
    <row r="9126" spans="1:17" x14ac:dyDescent="0.25">
      <c r="A9126" t="s">
        <v>548</v>
      </c>
      <c r="B9126" t="s">
        <v>549</v>
      </c>
      <c r="C9126" t="s">
        <v>534</v>
      </c>
      <c r="D9126" t="s">
        <v>472</v>
      </c>
      <c r="E9126" t="s">
        <v>525</v>
      </c>
      <c r="F9126" t="s">
        <v>348</v>
      </c>
      <c r="G9126" t="s">
        <v>218</v>
      </c>
      <c r="H9126" t="s">
        <v>229</v>
      </c>
      <c r="I9126" t="s">
        <v>230</v>
      </c>
      <c r="J9126" t="s">
        <v>231</v>
      </c>
      <c r="K9126" t="s">
        <v>191</v>
      </c>
      <c r="M9126" t="s">
        <v>316</v>
      </c>
      <c r="N9126" t="s">
        <v>206</v>
      </c>
      <c r="O9126" t="s">
        <v>194</v>
      </c>
      <c r="P9126">
        <v>2015</v>
      </c>
      <c r="Q9126">
        <v>0.95450000000000002</v>
      </c>
    </row>
    <row r="9127" spans="1:17" x14ac:dyDescent="0.25">
      <c r="A9127" t="s">
        <v>548</v>
      </c>
      <c r="B9127" t="s">
        <v>549</v>
      </c>
      <c r="C9127" t="s">
        <v>534</v>
      </c>
      <c r="D9127" t="s">
        <v>472</v>
      </c>
      <c r="E9127" t="s">
        <v>525</v>
      </c>
      <c r="F9127" t="s">
        <v>348</v>
      </c>
      <c r="G9127" t="s">
        <v>218</v>
      </c>
      <c r="H9127" t="s">
        <v>229</v>
      </c>
      <c r="I9127" t="s">
        <v>230</v>
      </c>
      <c r="J9127" t="s">
        <v>231</v>
      </c>
      <c r="K9127" t="s">
        <v>191</v>
      </c>
      <c r="M9127" t="s">
        <v>316</v>
      </c>
      <c r="N9127" t="s">
        <v>206</v>
      </c>
      <c r="O9127" t="s">
        <v>194</v>
      </c>
      <c r="P9127">
        <v>2020</v>
      </c>
      <c r="Q9127">
        <v>0.96360000000000001</v>
      </c>
    </row>
    <row r="9128" spans="1:17" x14ac:dyDescent="0.25">
      <c r="A9128" t="s">
        <v>548</v>
      </c>
      <c r="B9128" t="s">
        <v>549</v>
      </c>
      <c r="C9128" t="s">
        <v>534</v>
      </c>
      <c r="D9128" t="s">
        <v>472</v>
      </c>
      <c r="E9128" t="s">
        <v>525</v>
      </c>
      <c r="F9128" t="s">
        <v>348</v>
      </c>
      <c r="G9128" t="s">
        <v>218</v>
      </c>
      <c r="H9128" t="s">
        <v>229</v>
      </c>
      <c r="I9128" t="s">
        <v>230</v>
      </c>
      <c r="J9128" t="s">
        <v>231</v>
      </c>
      <c r="K9128" t="s">
        <v>191</v>
      </c>
      <c r="M9128" t="s">
        <v>316</v>
      </c>
      <c r="N9128" t="s">
        <v>206</v>
      </c>
      <c r="O9128" t="s">
        <v>264</v>
      </c>
      <c r="P9128">
        <v>2020</v>
      </c>
      <c r="Q9128">
        <v>0.90900000000000003</v>
      </c>
    </row>
    <row r="9129" spans="1:17" x14ac:dyDescent="0.25">
      <c r="A9129" t="s">
        <v>548</v>
      </c>
      <c r="B9129" t="s">
        <v>549</v>
      </c>
      <c r="C9129" t="s">
        <v>534</v>
      </c>
      <c r="D9129" t="s">
        <v>472</v>
      </c>
      <c r="E9129" t="s">
        <v>525</v>
      </c>
      <c r="F9129" t="s">
        <v>348</v>
      </c>
      <c r="G9129" t="s">
        <v>218</v>
      </c>
      <c r="H9129" t="s">
        <v>229</v>
      </c>
      <c r="I9129" t="s">
        <v>230</v>
      </c>
      <c r="J9129" t="s">
        <v>231</v>
      </c>
      <c r="K9129" t="s">
        <v>191</v>
      </c>
      <c r="M9129" t="s">
        <v>316</v>
      </c>
      <c r="N9129" t="s">
        <v>206</v>
      </c>
      <c r="O9129" t="s">
        <v>265</v>
      </c>
      <c r="P9129">
        <v>2020</v>
      </c>
      <c r="Q9129">
        <v>0.99817999999999996</v>
      </c>
    </row>
    <row r="9130" spans="1:17" x14ac:dyDescent="0.25">
      <c r="A9130" t="s">
        <v>548</v>
      </c>
      <c r="B9130" t="s">
        <v>549</v>
      </c>
      <c r="C9130" t="s">
        <v>534</v>
      </c>
      <c r="D9130" t="s">
        <v>472</v>
      </c>
      <c r="E9130" t="s">
        <v>525</v>
      </c>
      <c r="F9130" t="s">
        <v>348</v>
      </c>
      <c r="G9130" t="s">
        <v>218</v>
      </c>
      <c r="H9130" t="s">
        <v>229</v>
      </c>
      <c r="I9130" t="s">
        <v>230</v>
      </c>
      <c r="J9130" t="s">
        <v>231</v>
      </c>
      <c r="K9130" t="s">
        <v>191</v>
      </c>
      <c r="M9130" t="s">
        <v>316</v>
      </c>
      <c r="N9130" t="s">
        <v>206</v>
      </c>
      <c r="O9130" t="s">
        <v>194</v>
      </c>
      <c r="P9130">
        <v>2030</v>
      </c>
      <c r="Q9130">
        <v>0.9909</v>
      </c>
    </row>
    <row r="9131" spans="1:17" x14ac:dyDescent="0.25">
      <c r="A9131" t="s">
        <v>548</v>
      </c>
      <c r="B9131" t="s">
        <v>549</v>
      </c>
      <c r="C9131" t="s">
        <v>534</v>
      </c>
      <c r="D9131" t="s">
        <v>472</v>
      </c>
      <c r="E9131" t="s">
        <v>525</v>
      </c>
      <c r="F9131" t="s">
        <v>348</v>
      </c>
      <c r="G9131" t="s">
        <v>218</v>
      </c>
      <c r="H9131" t="s">
        <v>229</v>
      </c>
      <c r="I9131" t="s">
        <v>230</v>
      </c>
      <c r="J9131" t="s">
        <v>231</v>
      </c>
      <c r="K9131" t="s">
        <v>191</v>
      </c>
      <c r="M9131" t="s">
        <v>316</v>
      </c>
      <c r="N9131" t="s">
        <v>206</v>
      </c>
      <c r="O9131" t="s">
        <v>194</v>
      </c>
      <c r="P9131">
        <v>2050</v>
      </c>
      <c r="Q9131">
        <v>0.99817999999999996</v>
      </c>
    </row>
    <row r="9132" spans="1:17" x14ac:dyDescent="0.25">
      <c r="A9132" t="s">
        <v>548</v>
      </c>
      <c r="B9132" t="s">
        <v>549</v>
      </c>
      <c r="C9132" t="s">
        <v>534</v>
      </c>
      <c r="D9132" t="s">
        <v>472</v>
      </c>
      <c r="E9132" t="s">
        <v>525</v>
      </c>
      <c r="F9132" t="s">
        <v>348</v>
      </c>
      <c r="G9132" t="s">
        <v>218</v>
      </c>
      <c r="H9132" t="s">
        <v>229</v>
      </c>
      <c r="I9132" t="s">
        <v>230</v>
      </c>
      <c r="J9132" t="s">
        <v>231</v>
      </c>
      <c r="K9132" t="s">
        <v>191</v>
      </c>
      <c r="M9132" t="s">
        <v>316</v>
      </c>
      <c r="N9132" t="s">
        <v>206</v>
      </c>
      <c r="O9132" t="s">
        <v>264</v>
      </c>
      <c r="P9132">
        <v>2050</v>
      </c>
      <c r="Q9132">
        <v>0.95450000000000002</v>
      </c>
    </row>
    <row r="9133" spans="1:17" x14ac:dyDescent="0.25">
      <c r="A9133" t="s">
        <v>548</v>
      </c>
      <c r="B9133" t="s">
        <v>549</v>
      </c>
      <c r="C9133" t="s">
        <v>534</v>
      </c>
      <c r="D9133" t="s">
        <v>472</v>
      </c>
      <c r="E9133" t="s">
        <v>525</v>
      </c>
      <c r="F9133" t="s">
        <v>348</v>
      </c>
      <c r="G9133" t="s">
        <v>218</v>
      </c>
      <c r="H9133" t="s">
        <v>229</v>
      </c>
      <c r="I9133" t="s">
        <v>230</v>
      </c>
      <c r="J9133" t="s">
        <v>231</v>
      </c>
      <c r="K9133" t="s">
        <v>191</v>
      </c>
      <c r="M9133" t="s">
        <v>316</v>
      </c>
      <c r="N9133" t="s">
        <v>206</v>
      </c>
      <c r="O9133" t="s">
        <v>265</v>
      </c>
      <c r="P9133">
        <v>2050</v>
      </c>
      <c r="Q9133">
        <v>0.99909000000000003</v>
      </c>
    </row>
    <row r="9134" spans="1:17" x14ac:dyDescent="0.25">
      <c r="A9134" t="s">
        <v>548</v>
      </c>
      <c r="B9134" t="s">
        <v>549</v>
      </c>
      <c r="C9134" t="s">
        <v>534</v>
      </c>
      <c r="D9134" t="s">
        <v>472</v>
      </c>
      <c r="E9134" t="s">
        <v>525</v>
      </c>
      <c r="F9134" t="s">
        <v>348</v>
      </c>
      <c r="G9134" t="s">
        <v>233</v>
      </c>
      <c r="H9134" t="s">
        <v>477</v>
      </c>
      <c r="I9134" t="s">
        <v>240</v>
      </c>
      <c r="J9134" t="s">
        <v>288</v>
      </c>
      <c r="K9134" t="s">
        <v>478</v>
      </c>
      <c r="L9134" t="s">
        <v>237</v>
      </c>
      <c r="M9134" t="s">
        <v>334</v>
      </c>
      <c r="O9134" t="s">
        <v>194</v>
      </c>
      <c r="P9134">
        <v>2015</v>
      </c>
      <c r="Q9134">
        <v>0.43590548299999998</v>
      </c>
    </row>
    <row r="9135" spans="1:17" x14ac:dyDescent="0.25">
      <c r="A9135" t="s">
        <v>548</v>
      </c>
      <c r="B9135" t="s">
        <v>549</v>
      </c>
      <c r="C9135" t="s">
        <v>534</v>
      </c>
      <c r="D9135" t="s">
        <v>472</v>
      </c>
      <c r="E9135" t="s">
        <v>525</v>
      </c>
      <c r="F9135" t="s">
        <v>348</v>
      </c>
      <c r="G9135" t="s">
        <v>233</v>
      </c>
      <c r="H9135" t="s">
        <v>477</v>
      </c>
      <c r="I9135" t="s">
        <v>240</v>
      </c>
      <c r="J9135" t="s">
        <v>288</v>
      </c>
      <c r="K9135" t="s">
        <v>478</v>
      </c>
      <c r="L9135" t="s">
        <v>237</v>
      </c>
      <c r="M9135" t="s">
        <v>334</v>
      </c>
      <c r="O9135" t="s">
        <v>194</v>
      </c>
      <c r="P9135">
        <v>2020</v>
      </c>
      <c r="Q9135">
        <v>0.42511627899999999</v>
      </c>
    </row>
    <row r="9136" spans="1:17" x14ac:dyDescent="0.25">
      <c r="A9136" t="s">
        <v>548</v>
      </c>
      <c r="B9136" t="s">
        <v>549</v>
      </c>
      <c r="C9136" t="s">
        <v>534</v>
      </c>
      <c r="D9136" t="s">
        <v>472</v>
      </c>
      <c r="E9136" t="s">
        <v>525</v>
      </c>
      <c r="F9136" t="s">
        <v>348</v>
      </c>
      <c r="G9136" t="s">
        <v>233</v>
      </c>
      <c r="H9136" t="s">
        <v>477</v>
      </c>
      <c r="I9136" t="s">
        <v>240</v>
      </c>
      <c r="J9136" t="s">
        <v>288</v>
      </c>
      <c r="K9136" t="s">
        <v>478</v>
      </c>
      <c r="L9136" t="s">
        <v>237</v>
      </c>
      <c r="M9136" t="s">
        <v>334</v>
      </c>
      <c r="O9136" t="s">
        <v>264</v>
      </c>
      <c r="P9136">
        <v>2020</v>
      </c>
      <c r="Q9136">
        <v>0.37051965999999997</v>
      </c>
    </row>
    <row r="9137" spans="1:17" x14ac:dyDescent="0.25">
      <c r="A9137" t="s">
        <v>548</v>
      </c>
      <c r="B9137" t="s">
        <v>549</v>
      </c>
      <c r="C9137" t="s">
        <v>534</v>
      </c>
      <c r="D9137" t="s">
        <v>472</v>
      </c>
      <c r="E9137" t="s">
        <v>525</v>
      </c>
      <c r="F9137" t="s">
        <v>348</v>
      </c>
      <c r="G9137" t="s">
        <v>233</v>
      </c>
      <c r="H9137" t="s">
        <v>477</v>
      </c>
      <c r="I9137" t="s">
        <v>240</v>
      </c>
      <c r="J9137" t="s">
        <v>288</v>
      </c>
      <c r="K9137" t="s">
        <v>478</v>
      </c>
      <c r="L9137" t="s">
        <v>237</v>
      </c>
      <c r="M9137" t="s">
        <v>334</v>
      </c>
      <c r="O9137" t="s">
        <v>265</v>
      </c>
      <c r="P9137">
        <v>2020</v>
      </c>
      <c r="Q9137">
        <v>0.55007658699999995</v>
      </c>
    </row>
    <row r="9138" spans="1:17" x14ac:dyDescent="0.25">
      <c r="A9138" t="s">
        <v>548</v>
      </c>
      <c r="B9138" t="s">
        <v>549</v>
      </c>
      <c r="C9138" t="s">
        <v>534</v>
      </c>
      <c r="D9138" t="s">
        <v>472</v>
      </c>
      <c r="E9138" t="s">
        <v>525</v>
      </c>
      <c r="F9138" t="s">
        <v>348</v>
      </c>
      <c r="G9138" t="s">
        <v>233</v>
      </c>
      <c r="H9138" t="s">
        <v>477</v>
      </c>
      <c r="I9138" t="s">
        <v>240</v>
      </c>
      <c r="J9138" t="s">
        <v>288</v>
      </c>
      <c r="K9138" t="s">
        <v>478</v>
      </c>
      <c r="L9138" t="s">
        <v>237</v>
      </c>
      <c r="M9138" t="s">
        <v>334</v>
      </c>
      <c r="O9138" t="s">
        <v>194</v>
      </c>
      <c r="P9138">
        <v>2030</v>
      </c>
      <c r="Q9138">
        <v>0.40433239900000001</v>
      </c>
    </row>
    <row r="9139" spans="1:17" x14ac:dyDescent="0.25">
      <c r="A9139" t="s">
        <v>548</v>
      </c>
      <c r="B9139" t="s">
        <v>549</v>
      </c>
      <c r="C9139" t="s">
        <v>534</v>
      </c>
      <c r="D9139" t="s">
        <v>472</v>
      </c>
      <c r="E9139" t="s">
        <v>525</v>
      </c>
      <c r="F9139" t="s">
        <v>348</v>
      </c>
      <c r="G9139" t="s">
        <v>233</v>
      </c>
      <c r="H9139" t="s">
        <v>477</v>
      </c>
      <c r="I9139" t="s">
        <v>240</v>
      </c>
      <c r="J9139" t="s">
        <v>288</v>
      </c>
      <c r="K9139" t="s">
        <v>478</v>
      </c>
      <c r="L9139" t="s">
        <v>237</v>
      </c>
      <c r="M9139" t="s">
        <v>334</v>
      </c>
      <c r="O9139" t="s">
        <v>194</v>
      </c>
      <c r="P9139">
        <v>2050</v>
      </c>
      <c r="Q9139">
        <v>0.365763326</v>
      </c>
    </row>
    <row r="9140" spans="1:17" x14ac:dyDescent="0.25">
      <c r="A9140" t="s">
        <v>548</v>
      </c>
      <c r="B9140" t="s">
        <v>549</v>
      </c>
      <c r="C9140" t="s">
        <v>534</v>
      </c>
      <c r="D9140" t="s">
        <v>472</v>
      </c>
      <c r="E9140" t="s">
        <v>525</v>
      </c>
      <c r="F9140" t="s">
        <v>348</v>
      </c>
      <c r="G9140" t="s">
        <v>233</v>
      </c>
      <c r="H9140" t="s">
        <v>477</v>
      </c>
      <c r="I9140" t="s">
        <v>240</v>
      </c>
      <c r="J9140" t="s">
        <v>288</v>
      </c>
      <c r="K9140" t="s">
        <v>478</v>
      </c>
      <c r="L9140" t="s">
        <v>237</v>
      </c>
      <c r="M9140" t="s">
        <v>334</v>
      </c>
      <c r="O9140" t="s">
        <v>264</v>
      </c>
      <c r="P9140">
        <v>2050</v>
      </c>
      <c r="Q9140">
        <v>0.30324929900000003</v>
      </c>
    </row>
    <row r="9141" spans="1:17" x14ac:dyDescent="0.25">
      <c r="A9141" t="s">
        <v>548</v>
      </c>
      <c r="B9141" t="s">
        <v>549</v>
      </c>
      <c r="C9141" t="s">
        <v>534</v>
      </c>
      <c r="D9141" t="s">
        <v>472</v>
      </c>
      <c r="E9141" t="s">
        <v>525</v>
      </c>
      <c r="F9141" t="s">
        <v>348</v>
      </c>
      <c r="G9141" t="s">
        <v>233</v>
      </c>
      <c r="H9141" t="s">
        <v>477</v>
      </c>
      <c r="I9141" t="s">
        <v>240</v>
      </c>
      <c r="J9141" t="s">
        <v>288</v>
      </c>
      <c r="K9141" t="s">
        <v>478</v>
      </c>
      <c r="L9141" t="s">
        <v>237</v>
      </c>
      <c r="M9141" t="s">
        <v>334</v>
      </c>
      <c r="O9141" t="s">
        <v>265</v>
      </c>
      <c r="P9141">
        <v>2050</v>
      </c>
      <c r="Q9141">
        <v>0.55420078100000003</v>
      </c>
    </row>
    <row r="9142" spans="1:17" x14ac:dyDescent="0.25">
      <c r="A9142" t="s">
        <v>548</v>
      </c>
      <c r="B9142" t="s">
        <v>549</v>
      </c>
      <c r="C9142" t="s">
        <v>534</v>
      </c>
      <c r="D9142" t="s">
        <v>472</v>
      </c>
      <c r="E9142" t="s">
        <v>525</v>
      </c>
      <c r="F9142" t="s">
        <v>348</v>
      </c>
      <c r="G9142" t="s">
        <v>233</v>
      </c>
      <c r="H9142" t="s">
        <v>479</v>
      </c>
      <c r="I9142" t="s">
        <v>240</v>
      </c>
      <c r="J9142" t="s">
        <v>290</v>
      </c>
      <c r="K9142" t="s">
        <v>478</v>
      </c>
      <c r="L9142" t="s">
        <v>237</v>
      </c>
      <c r="M9142" t="s">
        <v>334</v>
      </c>
      <c r="O9142" t="s">
        <v>194</v>
      </c>
      <c r="P9142">
        <v>2015</v>
      </c>
      <c r="Q9142">
        <v>0.46173691900000002</v>
      </c>
    </row>
    <row r="9143" spans="1:17" x14ac:dyDescent="0.25">
      <c r="A9143" t="s">
        <v>548</v>
      </c>
      <c r="B9143" t="s">
        <v>549</v>
      </c>
      <c r="C9143" t="s">
        <v>534</v>
      </c>
      <c r="D9143" t="s">
        <v>472</v>
      </c>
      <c r="E9143" t="s">
        <v>525</v>
      </c>
      <c r="F9143" t="s">
        <v>348</v>
      </c>
      <c r="G9143" t="s">
        <v>233</v>
      </c>
      <c r="H9143" t="s">
        <v>479</v>
      </c>
      <c r="I9143" t="s">
        <v>240</v>
      </c>
      <c r="J9143" t="s">
        <v>290</v>
      </c>
      <c r="K9143" t="s">
        <v>478</v>
      </c>
      <c r="L9143" t="s">
        <v>237</v>
      </c>
      <c r="M9143" t="s">
        <v>334</v>
      </c>
      <c r="O9143" t="s">
        <v>194</v>
      </c>
      <c r="P9143">
        <v>2020</v>
      </c>
      <c r="Q9143">
        <v>0.45030835400000002</v>
      </c>
    </row>
    <row r="9144" spans="1:17" x14ac:dyDescent="0.25">
      <c r="A9144" t="s">
        <v>548</v>
      </c>
      <c r="B9144" t="s">
        <v>549</v>
      </c>
      <c r="C9144" t="s">
        <v>534</v>
      </c>
      <c r="D9144" t="s">
        <v>472</v>
      </c>
      <c r="E9144" t="s">
        <v>525</v>
      </c>
      <c r="F9144" t="s">
        <v>348</v>
      </c>
      <c r="G9144" t="s">
        <v>233</v>
      </c>
      <c r="H9144" t="s">
        <v>479</v>
      </c>
      <c r="I9144" t="s">
        <v>240</v>
      </c>
      <c r="J9144" t="s">
        <v>290</v>
      </c>
      <c r="K9144" t="s">
        <v>478</v>
      </c>
      <c r="L9144" t="s">
        <v>237</v>
      </c>
      <c r="M9144" t="s">
        <v>334</v>
      </c>
      <c r="O9144" t="s">
        <v>264</v>
      </c>
      <c r="P9144">
        <v>2020</v>
      </c>
      <c r="Q9144">
        <v>0.39247638099999999</v>
      </c>
    </row>
    <row r="9145" spans="1:17" x14ac:dyDescent="0.25">
      <c r="A9145" t="s">
        <v>548</v>
      </c>
      <c r="B9145" t="s">
        <v>549</v>
      </c>
      <c r="C9145" t="s">
        <v>534</v>
      </c>
      <c r="D9145" t="s">
        <v>472</v>
      </c>
      <c r="E9145" t="s">
        <v>525</v>
      </c>
      <c r="F9145" t="s">
        <v>348</v>
      </c>
      <c r="G9145" t="s">
        <v>233</v>
      </c>
      <c r="H9145" t="s">
        <v>479</v>
      </c>
      <c r="I9145" t="s">
        <v>240</v>
      </c>
      <c r="J9145" t="s">
        <v>290</v>
      </c>
      <c r="K9145" t="s">
        <v>478</v>
      </c>
      <c r="L9145" t="s">
        <v>237</v>
      </c>
      <c r="M9145" t="s">
        <v>334</v>
      </c>
      <c r="O9145" t="s">
        <v>265</v>
      </c>
      <c r="P9145">
        <v>2020</v>
      </c>
      <c r="Q9145">
        <v>0.53099745700000001</v>
      </c>
    </row>
    <row r="9146" spans="1:17" x14ac:dyDescent="0.25">
      <c r="A9146" t="s">
        <v>548</v>
      </c>
      <c r="B9146" t="s">
        <v>549</v>
      </c>
      <c r="C9146" t="s">
        <v>534</v>
      </c>
      <c r="D9146" t="s">
        <v>472</v>
      </c>
      <c r="E9146" t="s">
        <v>525</v>
      </c>
      <c r="F9146" t="s">
        <v>348</v>
      </c>
      <c r="G9146" t="s">
        <v>233</v>
      </c>
      <c r="H9146" t="s">
        <v>479</v>
      </c>
      <c r="I9146" t="s">
        <v>240</v>
      </c>
      <c r="J9146" t="s">
        <v>290</v>
      </c>
      <c r="K9146" t="s">
        <v>478</v>
      </c>
      <c r="L9146" t="s">
        <v>237</v>
      </c>
      <c r="M9146" t="s">
        <v>334</v>
      </c>
      <c r="O9146" t="s">
        <v>194</v>
      </c>
      <c r="P9146">
        <v>2030</v>
      </c>
      <c r="Q9146">
        <v>0.42829283800000001</v>
      </c>
    </row>
    <row r="9147" spans="1:17" x14ac:dyDescent="0.25">
      <c r="A9147" t="s">
        <v>548</v>
      </c>
      <c r="B9147" t="s">
        <v>549</v>
      </c>
      <c r="C9147" t="s">
        <v>534</v>
      </c>
      <c r="D9147" t="s">
        <v>472</v>
      </c>
      <c r="E9147" t="s">
        <v>525</v>
      </c>
      <c r="F9147" t="s">
        <v>348</v>
      </c>
      <c r="G9147" t="s">
        <v>233</v>
      </c>
      <c r="H9147" t="s">
        <v>479</v>
      </c>
      <c r="I9147" t="s">
        <v>240</v>
      </c>
      <c r="J9147" t="s">
        <v>290</v>
      </c>
      <c r="K9147" t="s">
        <v>478</v>
      </c>
      <c r="L9147" t="s">
        <v>237</v>
      </c>
      <c r="M9147" t="s">
        <v>334</v>
      </c>
      <c r="O9147" t="s">
        <v>194</v>
      </c>
      <c r="P9147">
        <v>2050</v>
      </c>
      <c r="Q9147">
        <v>0.38743819000000002</v>
      </c>
    </row>
    <row r="9148" spans="1:17" x14ac:dyDescent="0.25">
      <c r="A9148" t="s">
        <v>548</v>
      </c>
      <c r="B9148" t="s">
        <v>549</v>
      </c>
      <c r="C9148" t="s">
        <v>534</v>
      </c>
      <c r="D9148" t="s">
        <v>472</v>
      </c>
      <c r="E9148" t="s">
        <v>525</v>
      </c>
      <c r="F9148" t="s">
        <v>348</v>
      </c>
      <c r="G9148" t="s">
        <v>233</v>
      </c>
      <c r="H9148" t="s">
        <v>479</v>
      </c>
      <c r="I9148" t="s">
        <v>240</v>
      </c>
      <c r="J9148" t="s">
        <v>290</v>
      </c>
      <c r="K9148" t="s">
        <v>478</v>
      </c>
      <c r="L9148" t="s">
        <v>237</v>
      </c>
      <c r="M9148" t="s">
        <v>334</v>
      </c>
      <c r="O9148" t="s">
        <v>264</v>
      </c>
      <c r="P9148">
        <v>2050</v>
      </c>
      <c r="Q9148">
        <v>0.32121962799999998</v>
      </c>
    </row>
    <row r="9149" spans="1:17" x14ac:dyDescent="0.25">
      <c r="A9149" t="s">
        <v>548</v>
      </c>
      <c r="B9149" t="s">
        <v>549</v>
      </c>
      <c r="C9149" t="s">
        <v>534</v>
      </c>
      <c r="D9149" t="s">
        <v>472</v>
      </c>
      <c r="E9149" t="s">
        <v>525</v>
      </c>
      <c r="F9149" t="s">
        <v>348</v>
      </c>
      <c r="G9149" t="s">
        <v>233</v>
      </c>
      <c r="H9149" t="s">
        <v>479</v>
      </c>
      <c r="I9149" t="s">
        <v>240</v>
      </c>
      <c r="J9149" t="s">
        <v>290</v>
      </c>
      <c r="K9149" t="s">
        <v>478</v>
      </c>
      <c r="L9149" t="s">
        <v>237</v>
      </c>
      <c r="M9149" t="s">
        <v>334</v>
      </c>
      <c r="O9149" t="s">
        <v>265</v>
      </c>
      <c r="P9149">
        <v>2050</v>
      </c>
      <c r="Q9149">
        <v>0.53536604700000001</v>
      </c>
    </row>
    <row r="9150" spans="1:17" x14ac:dyDescent="0.25">
      <c r="A9150" t="s">
        <v>548</v>
      </c>
      <c r="B9150" t="s">
        <v>549</v>
      </c>
      <c r="C9150" t="s">
        <v>534</v>
      </c>
      <c r="D9150" t="s">
        <v>472</v>
      </c>
      <c r="E9150" t="s">
        <v>525</v>
      </c>
      <c r="F9150" t="s">
        <v>348</v>
      </c>
      <c r="G9150" t="s">
        <v>233</v>
      </c>
      <c r="H9150" t="s">
        <v>480</v>
      </c>
      <c r="I9150" t="s">
        <v>4</v>
      </c>
      <c r="J9150" t="s">
        <v>481</v>
      </c>
      <c r="K9150" t="s">
        <v>482</v>
      </c>
      <c r="L9150" t="s">
        <v>237</v>
      </c>
      <c r="M9150" t="s">
        <v>537</v>
      </c>
      <c r="O9150" t="s">
        <v>194</v>
      </c>
      <c r="P9150">
        <v>2015</v>
      </c>
      <c r="Q9150">
        <v>1.320235115</v>
      </c>
    </row>
    <row r="9151" spans="1:17" x14ac:dyDescent="0.25">
      <c r="A9151" t="s">
        <v>548</v>
      </c>
      <c r="B9151" t="s">
        <v>549</v>
      </c>
      <c r="C9151" t="s">
        <v>534</v>
      </c>
      <c r="D9151" t="s">
        <v>472</v>
      </c>
      <c r="E9151" t="s">
        <v>525</v>
      </c>
      <c r="F9151" t="s">
        <v>348</v>
      </c>
      <c r="G9151" t="s">
        <v>233</v>
      </c>
      <c r="H9151" t="s">
        <v>480</v>
      </c>
      <c r="I9151" t="s">
        <v>4</v>
      </c>
      <c r="J9151" t="s">
        <v>481</v>
      </c>
      <c r="K9151" t="s">
        <v>482</v>
      </c>
      <c r="L9151" t="s">
        <v>237</v>
      </c>
      <c r="M9151" t="s">
        <v>537</v>
      </c>
      <c r="O9151" t="s">
        <v>194</v>
      </c>
      <c r="P9151">
        <v>2020</v>
      </c>
      <c r="Q9151">
        <v>1.445971793</v>
      </c>
    </row>
    <row r="9152" spans="1:17" x14ac:dyDescent="0.25">
      <c r="A9152" t="s">
        <v>548</v>
      </c>
      <c r="B9152" t="s">
        <v>549</v>
      </c>
      <c r="C9152" t="s">
        <v>534</v>
      </c>
      <c r="D9152" t="s">
        <v>472</v>
      </c>
      <c r="E9152" t="s">
        <v>525</v>
      </c>
      <c r="F9152" t="s">
        <v>348</v>
      </c>
      <c r="G9152" t="s">
        <v>233</v>
      </c>
      <c r="H9152" t="s">
        <v>480</v>
      </c>
      <c r="I9152" t="s">
        <v>4</v>
      </c>
      <c r="J9152" t="s">
        <v>481</v>
      </c>
      <c r="K9152" t="s">
        <v>482</v>
      </c>
      <c r="L9152" t="s">
        <v>237</v>
      </c>
      <c r="M9152" t="s">
        <v>537</v>
      </c>
      <c r="O9152" t="s">
        <v>264</v>
      </c>
      <c r="P9152">
        <v>2020</v>
      </c>
      <c r="Q9152">
        <v>1.4294439320000001</v>
      </c>
    </row>
    <row r="9153" spans="1:17" x14ac:dyDescent="0.25">
      <c r="A9153" t="s">
        <v>548</v>
      </c>
      <c r="B9153" t="s">
        <v>549</v>
      </c>
      <c r="C9153" t="s">
        <v>534</v>
      </c>
      <c r="D9153" t="s">
        <v>472</v>
      </c>
      <c r="E9153" t="s">
        <v>525</v>
      </c>
      <c r="F9153" t="s">
        <v>348</v>
      </c>
      <c r="G9153" t="s">
        <v>233</v>
      </c>
      <c r="H9153" t="s">
        <v>480</v>
      </c>
      <c r="I9153" t="s">
        <v>4</v>
      </c>
      <c r="J9153" t="s">
        <v>481</v>
      </c>
      <c r="K9153" t="s">
        <v>482</v>
      </c>
      <c r="L9153" t="s">
        <v>237</v>
      </c>
      <c r="M9153" t="s">
        <v>537</v>
      </c>
      <c r="O9153" t="s">
        <v>265</v>
      </c>
      <c r="P9153">
        <v>2020</v>
      </c>
      <c r="Q9153">
        <v>1.707993138</v>
      </c>
    </row>
    <row r="9154" spans="1:17" x14ac:dyDescent="0.25">
      <c r="A9154" t="s">
        <v>548</v>
      </c>
      <c r="B9154" t="s">
        <v>549</v>
      </c>
      <c r="C9154" t="s">
        <v>534</v>
      </c>
      <c r="D9154" t="s">
        <v>472</v>
      </c>
      <c r="E9154" t="s">
        <v>525</v>
      </c>
      <c r="F9154" t="s">
        <v>348</v>
      </c>
      <c r="G9154" t="s">
        <v>233</v>
      </c>
      <c r="H9154" t="s">
        <v>480</v>
      </c>
      <c r="I9154" t="s">
        <v>4</v>
      </c>
      <c r="J9154" t="s">
        <v>481</v>
      </c>
      <c r="K9154" t="s">
        <v>482</v>
      </c>
      <c r="L9154" t="s">
        <v>237</v>
      </c>
      <c r="M9154" t="s">
        <v>537</v>
      </c>
      <c r="O9154" t="s">
        <v>194</v>
      </c>
      <c r="P9154">
        <v>2030</v>
      </c>
      <c r="Q9154">
        <v>2.1165674069999998</v>
      </c>
    </row>
    <row r="9155" spans="1:17" x14ac:dyDescent="0.25">
      <c r="A9155" t="s">
        <v>548</v>
      </c>
      <c r="B9155" t="s">
        <v>549</v>
      </c>
      <c r="C9155" t="s">
        <v>534</v>
      </c>
      <c r="D9155" t="s">
        <v>472</v>
      </c>
      <c r="E9155" t="s">
        <v>525</v>
      </c>
      <c r="F9155" t="s">
        <v>348</v>
      </c>
      <c r="G9155" t="s">
        <v>233</v>
      </c>
      <c r="H9155" t="s">
        <v>480</v>
      </c>
      <c r="I9155" t="s">
        <v>4</v>
      </c>
      <c r="J9155" t="s">
        <v>481</v>
      </c>
      <c r="K9155" t="s">
        <v>482</v>
      </c>
      <c r="L9155" t="s">
        <v>237</v>
      </c>
      <c r="M9155" t="s">
        <v>537</v>
      </c>
      <c r="O9155" t="s">
        <v>194</v>
      </c>
      <c r="P9155">
        <v>2050</v>
      </c>
      <c r="Q9155">
        <v>2.4518652140000001</v>
      </c>
    </row>
    <row r="9156" spans="1:17" x14ac:dyDescent="0.25">
      <c r="A9156" t="s">
        <v>548</v>
      </c>
      <c r="B9156" t="s">
        <v>549</v>
      </c>
      <c r="C9156" t="s">
        <v>534</v>
      </c>
      <c r="D9156" t="s">
        <v>472</v>
      </c>
      <c r="E9156" t="s">
        <v>525</v>
      </c>
      <c r="F9156" t="s">
        <v>348</v>
      </c>
      <c r="G9156" t="s">
        <v>233</v>
      </c>
      <c r="H9156" t="s">
        <v>480</v>
      </c>
      <c r="I9156" t="s">
        <v>4</v>
      </c>
      <c r="J9156" t="s">
        <v>481</v>
      </c>
      <c r="K9156" t="s">
        <v>482</v>
      </c>
      <c r="L9156" t="s">
        <v>237</v>
      </c>
      <c r="M9156" t="s">
        <v>537</v>
      </c>
      <c r="O9156" t="s">
        <v>264</v>
      </c>
      <c r="P9156">
        <v>2050</v>
      </c>
      <c r="Q9156">
        <v>2.4218528460000002</v>
      </c>
    </row>
    <row r="9157" spans="1:17" x14ac:dyDescent="0.25">
      <c r="A9157" t="s">
        <v>548</v>
      </c>
      <c r="B9157" t="s">
        <v>549</v>
      </c>
      <c r="C9157" t="s">
        <v>534</v>
      </c>
      <c r="D9157" t="s">
        <v>472</v>
      </c>
      <c r="E9157" t="s">
        <v>525</v>
      </c>
      <c r="F9157" t="s">
        <v>348</v>
      </c>
      <c r="G9157" t="s">
        <v>233</v>
      </c>
      <c r="H9157" t="s">
        <v>480</v>
      </c>
      <c r="I9157" t="s">
        <v>4</v>
      </c>
      <c r="J9157" t="s">
        <v>481</v>
      </c>
      <c r="K9157" t="s">
        <v>482</v>
      </c>
      <c r="L9157" t="s">
        <v>237</v>
      </c>
      <c r="M9157" t="s">
        <v>537</v>
      </c>
      <c r="O9157" t="s">
        <v>265</v>
      </c>
      <c r="P9157">
        <v>2050</v>
      </c>
      <c r="Q9157">
        <v>2.8961622779999998</v>
      </c>
    </row>
    <row r="9158" spans="1:17" x14ac:dyDescent="0.25">
      <c r="A9158" t="s">
        <v>548</v>
      </c>
      <c r="B9158" t="s">
        <v>549</v>
      </c>
      <c r="C9158" t="s">
        <v>534</v>
      </c>
      <c r="D9158" t="s">
        <v>472</v>
      </c>
      <c r="E9158" t="s">
        <v>525</v>
      </c>
      <c r="F9158" t="s">
        <v>348</v>
      </c>
      <c r="G9158" t="s">
        <v>233</v>
      </c>
      <c r="H9158" t="s">
        <v>484</v>
      </c>
      <c r="I9158" t="s">
        <v>4</v>
      </c>
      <c r="J9158" t="s">
        <v>485</v>
      </c>
      <c r="K9158" t="s">
        <v>482</v>
      </c>
      <c r="L9158" t="s">
        <v>237</v>
      </c>
      <c r="M9158" t="s">
        <v>537</v>
      </c>
      <c r="O9158" t="s">
        <v>194</v>
      </c>
      <c r="P9158">
        <v>2015</v>
      </c>
      <c r="Q9158">
        <v>0.66707742299999995</v>
      </c>
    </row>
    <row r="9159" spans="1:17" x14ac:dyDescent="0.25">
      <c r="A9159" t="s">
        <v>548</v>
      </c>
      <c r="B9159" t="s">
        <v>549</v>
      </c>
      <c r="C9159" t="s">
        <v>534</v>
      </c>
      <c r="D9159" t="s">
        <v>472</v>
      </c>
      <c r="E9159" t="s">
        <v>525</v>
      </c>
      <c r="F9159" t="s">
        <v>348</v>
      </c>
      <c r="G9159" t="s">
        <v>233</v>
      </c>
      <c r="H9159" t="s">
        <v>484</v>
      </c>
      <c r="I9159" t="s">
        <v>4</v>
      </c>
      <c r="J9159" t="s">
        <v>485</v>
      </c>
      <c r="K9159" t="s">
        <v>482</v>
      </c>
      <c r="L9159" t="s">
        <v>237</v>
      </c>
      <c r="M9159" t="s">
        <v>537</v>
      </c>
      <c r="O9159" t="s">
        <v>194</v>
      </c>
      <c r="P9159">
        <v>2020</v>
      </c>
      <c r="Q9159">
        <v>0.66707742299999995</v>
      </c>
    </row>
    <row r="9160" spans="1:17" x14ac:dyDescent="0.25">
      <c r="A9160" t="s">
        <v>548</v>
      </c>
      <c r="B9160" t="s">
        <v>549</v>
      </c>
      <c r="C9160" t="s">
        <v>534</v>
      </c>
      <c r="D9160" t="s">
        <v>472</v>
      </c>
      <c r="E9160" t="s">
        <v>525</v>
      </c>
      <c r="F9160" t="s">
        <v>348</v>
      </c>
      <c r="G9160" t="s">
        <v>233</v>
      </c>
      <c r="H9160" t="s">
        <v>484</v>
      </c>
      <c r="I9160" t="s">
        <v>4</v>
      </c>
      <c r="J9160" t="s">
        <v>485</v>
      </c>
      <c r="K9160" t="s">
        <v>482</v>
      </c>
      <c r="L9160" t="s">
        <v>237</v>
      </c>
      <c r="M9160" t="s">
        <v>537</v>
      </c>
      <c r="O9160" t="s">
        <v>264</v>
      </c>
      <c r="P9160">
        <v>2020</v>
      </c>
      <c r="Q9160">
        <v>0.49203585799999999</v>
      </c>
    </row>
    <row r="9161" spans="1:17" x14ac:dyDescent="0.25">
      <c r="A9161" t="s">
        <v>548</v>
      </c>
      <c r="B9161" t="s">
        <v>549</v>
      </c>
      <c r="C9161" t="s">
        <v>534</v>
      </c>
      <c r="D9161" t="s">
        <v>472</v>
      </c>
      <c r="E9161" t="s">
        <v>525</v>
      </c>
      <c r="F9161" t="s">
        <v>348</v>
      </c>
      <c r="G9161" t="s">
        <v>233</v>
      </c>
      <c r="H9161" t="s">
        <v>484</v>
      </c>
      <c r="I9161" t="s">
        <v>4</v>
      </c>
      <c r="J9161" t="s">
        <v>485</v>
      </c>
      <c r="K9161" t="s">
        <v>482</v>
      </c>
      <c r="L9161" t="s">
        <v>237</v>
      </c>
      <c r="M9161" t="s">
        <v>537</v>
      </c>
      <c r="O9161" t="s">
        <v>265</v>
      </c>
      <c r="P9161">
        <v>2020</v>
      </c>
      <c r="Q9161">
        <v>0.87747752099999998</v>
      </c>
    </row>
    <row r="9162" spans="1:17" x14ac:dyDescent="0.25">
      <c r="A9162" t="s">
        <v>548</v>
      </c>
      <c r="B9162" t="s">
        <v>549</v>
      </c>
      <c r="C9162" t="s">
        <v>534</v>
      </c>
      <c r="D9162" t="s">
        <v>472</v>
      </c>
      <c r="E9162" t="s">
        <v>525</v>
      </c>
      <c r="F9162" t="s">
        <v>348</v>
      </c>
      <c r="G9162" t="s">
        <v>233</v>
      </c>
      <c r="H9162" t="s">
        <v>484</v>
      </c>
      <c r="I9162" t="s">
        <v>4</v>
      </c>
      <c r="J9162" t="s">
        <v>485</v>
      </c>
      <c r="K9162" t="s">
        <v>482</v>
      </c>
      <c r="L9162" t="s">
        <v>237</v>
      </c>
      <c r="M9162" t="s">
        <v>537</v>
      </c>
      <c r="O9162" t="s">
        <v>194</v>
      </c>
      <c r="P9162">
        <v>2030</v>
      </c>
      <c r="Q9162">
        <v>0.66707742299999995</v>
      </c>
    </row>
    <row r="9163" spans="1:17" x14ac:dyDescent="0.25">
      <c r="A9163" t="s">
        <v>548</v>
      </c>
      <c r="B9163" t="s">
        <v>549</v>
      </c>
      <c r="C9163" t="s">
        <v>534</v>
      </c>
      <c r="D9163" t="s">
        <v>472</v>
      </c>
      <c r="E9163" t="s">
        <v>525</v>
      </c>
      <c r="F9163" t="s">
        <v>348</v>
      </c>
      <c r="G9163" t="s">
        <v>233</v>
      </c>
      <c r="H9163" t="s">
        <v>484</v>
      </c>
      <c r="I9163" t="s">
        <v>4</v>
      </c>
      <c r="J9163" t="s">
        <v>485</v>
      </c>
      <c r="K9163" t="s">
        <v>482</v>
      </c>
      <c r="L9163" t="s">
        <v>237</v>
      </c>
      <c r="M9163" t="s">
        <v>537</v>
      </c>
      <c r="O9163" t="s">
        <v>194</v>
      </c>
      <c r="P9163">
        <v>2050</v>
      </c>
      <c r="Q9163">
        <v>0.66707742299999995</v>
      </c>
    </row>
    <row r="9164" spans="1:17" x14ac:dyDescent="0.25">
      <c r="A9164" t="s">
        <v>548</v>
      </c>
      <c r="B9164" t="s">
        <v>549</v>
      </c>
      <c r="C9164" t="s">
        <v>534</v>
      </c>
      <c r="D9164" t="s">
        <v>472</v>
      </c>
      <c r="E9164" t="s">
        <v>525</v>
      </c>
      <c r="F9164" t="s">
        <v>348</v>
      </c>
      <c r="G9164" t="s">
        <v>233</v>
      </c>
      <c r="H9164" t="s">
        <v>484</v>
      </c>
      <c r="I9164" t="s">
        <v>4</v>
      </c>
      <c r="J9164" t="s">
        <v>485</v>
      </c>
      <c r="K9164" t="s">
        <v>482</v>
      </c>
      <c r="L9164" t="s">
        <v>237</v>
      </c>
      <c r="M9164" t="s">
        <v>537</v>
      </c>
      <c r="O9164" t="s">
        <v>264</v>
      </c>
      <c r="P9164">
        <v>2050</v>
      </c>
      <c r="Q9164">
        <v>0.43373066599999999</v>
      </c>
    </row>
    <row r="9165" spans="1:17" x14ac:dyDescent="0.25">
      <c r="A9165" t="s">
        <v>548</v>
      </c>
      <c r="B9165" t="s">
        <v>549</v>
      </c>
      <c r="C9165" t="s">
        <v>534</v>
      </c>
      <c r="D9165" t="s">
        <v>472</v>
      </c>
      <c r="E9165" t="s">
        <v>525</v>
      </c>
      <c r="F9165" t="s">
        <v>348</v>
      </c>
      <c r="G9165" t="s">
        <v>233</v>
      </c>
      <c r="H9165" t="s">
        <v>484</v>
      </c>
      <c r="I9165" t="s">
        <v>4</v>
      </c>
      <c r="J9165" t="s">
        <v>485</v>
      </c>
      <c r="K9165" t="s">
        <v>482</v>
      </c>
      <c r="L9165" t="s">
        <v>237</v>
      </c>
      <c r="M9165" t="s">
        <v>537</v>
      </c>
      <c r="O9165" t="s">
        <v>265</v>
      </c>
      <c r="P9165">
        <v>2050</v>
      </c>
      <c r="Q9165">
        <v>0.94489448300000001</v>
      </c>
    </row>
    <row r="9166" spans="1:17" x14ac:dyDescent="0.25">
      <c r="A9166" t="s">
        <v>548</v>
      </c>
      <c r="B9166" t="s">
        <v>549</v>
      </c>
      <c r="C9166" t="s">
        <v>534</v>
      </c>
      <c r="D9166" t="s">
        <v>472</v>
      </c>
      <c r="E9166" t="s">
        <v>525</v>
      </c>
      <c r="F9166" t="s">
        <v>348</v>
      </c>
      <c r="G9166" t="s">
        <v>233</v>
      </c>
      <c r="H9166" t="s">
        <v>486</v>
      </c>
      <c r="I9166" t="s">
        <v>234</v>
      </c>
      <c r="J9166" t="s">
        <v>235</v>
      </c>
      <c r="K9166" t="s">
        <v>487</v>
      </c>
      <c r="L9166" t="s">
        <v>237</v>
      </c>
      <c r="M9166" t="s">
        <v>344</v>
      </c>
      <c r="O9166" t="s">
        <v>194</v>
      </c>
      <c r="P9166">
        <v>2015</v>
      </c>
      <c r="Q9166">
        <v>52300</v>
      </c>
    </row>
    <row r="9167" spans="1:17" x14ac:dyDescent="0.25">
      <c r="A9167" t="s">
        <v>548</v>
      </c>
      <c r="B9167" t="s">
        <v>549</v>
      </c>
      <c r="C9167" t="s">
        <v>534</v>
      </c>
      <c r="D9167" t="s">
        <v>472</v>
      </c>
      <c r="E9167" t="s">
        <v>525</v>
      </c>
      <c r="F9167" t="s">
        <v>348</v>
      </c>
      <c r="G9167" t="s">
        <v>233</v>
      </c>
      <c r="H9167" t="s">
        <v>486</v>
      </c>
      <c r="I9167" t="s">
        <v>234</v>
      </c>
      <c r="J9167" t="s">
        <v>235</v>
      </c>
      <c r="K9167" t="s">
        <v>487</v>
      </c>
      <c r="L9167" t="s">
        <v>237</v>
      </c>
      <c r="M9167" t="s">
        <v>344</v>
      </c>
      <c r="O9167" t="s">
        <v>194</v>
      </c>
      <c r="P9167">
        <v>2020</v>
      </c>
      <c r="Q9167">
        <v>50800</v>
      </c>
    </row>
    <row r="9168" spans="1:17" x14ac:dyDescent="0.25">
      <c r="A9168" t="s">
        <v>548</v>
      </c>
      <c r="B9168" t="s">
        <v>549</v>
      </c>
      <c r="C9168" t="s">
        <v>534</v>
      </c>
      <c r="D9168" t="s">
        <v>472</v>
      </c>
      <c r="E9168" t="s">
        <v>525</v>
      </c>
      <c r="F9168" t="s">
        <v>348</v>
      </c>
      <c r="G9168" t="s">
        <v>233</v>
      </c>
      <c r="H9168" t="s">
        <v>486</v>
      </c>
      <c r="I9168" t="s">
        <v>234</v>
      </c>
      <c r="J9168" t="s">
        <v>235</v>
      </c>
      <c r="K9168" t="s">
        <v>487</v>
      </c>
      <c r="L9168" t="s">
        <v>237</v>
      </c>
      <c r="M9168" t="s">
        <v>344</v>
      </c>
      <c r="O9168" t="s">
        <v>264</v>
      </c>
      <c r="P9168">
        <v>2020</v>
      </c>
      <c r="Q9168">
        <v>43400</v>
      </c>
    </row>
    <row r="9169" spans="1:17" x14ac:dyDescent="0.25">
      <c r="A9169" t="s">
        <v>548</v>
      </c>
      <c r="B9169" t="s">
        <v>549</v>
      </c>
      <c r="C9169" t="s">
        <v>534</v>
      </c>
      <c r="D9169" t="s">
        <v>472</v>
      </c>
      <c r="E9169" t="s">
        <v>525</v>
      </c>
      <c r="F9169" t="s">
        <v>348</v>
      </c>
      <c r="G9169" t="s">
        <v>233</v>
      </c>
      <c r="H9169" t="s">
        <v>486</v>
      </c>
      <c r="I9169" t="s">
        <v>234</v>
      </c>
      <c r="J9169" t="s">
        <v>235</v>
      </c>
      <c r="K9169" t="s">
        <v>487</v>
      </c>
      <c r="L9169" t="s">
        <v>237</v>
      </c>
      <c r="M9169" t="s">
        <v>344</v>
      </c>
      <c r="O9169" t="s">
        <v>265</v>
      </c>
      <c r="P9169">
        <v>2020</v>
      </c>
      <c r="Q9169">
        <v>59600</v>
      </c>
    </row>
    <row r="9170" spans="1:17" x14ac:dyDescent="0.25">
      <c r="A9170" t="s">
        <v>548</v>
      </c>
      <c r="B9170" t="s">
        <v>549</v>
      </c>
      <c r="C9170" t="s">
        <v>534</v>
      </c>
      <c r="D9170" t="s">
        <v>472</v>
      </c>
      <c r="E9170" t="s">
        <v>525</v>
      </c>
      <c r="F9170" t="s">
        <v>348</v>
      </c>
      <c r="G9170" t="s">
        <v>233</v>
      </c>
      <c r="H9170" t="s">
        <v>486</v>
      </c>
      <c r="I9170" t="s">
        <v>234</v>
      </c>
      <c r="J9170" t="s">
        <v>235</v>
      </c>
      <c r="K9170" t="s">
        <v>487</v>
      </c>
      <c r="L9170" t="s">
        <v>237</v>
      </c>
      <c r="M9170" t="s">
        <v>344</v>
      </c>
      <c r="O9170" t="s">
        <v>194</v>
      </c>
      <c r="P9170">
        <v>2030</v>
      </c>
      <c r="Q9170">
        <v>47900</v>
      </c>
    </row>
    <row r="9171" spans="1:17" x14ac:dyDescent="0.25">
      <c r="A9171" t="s">
        <v>548</v>
      </c>
      <c r="B9171" t="s">
        <v>549</v>
      </c>
      <c r="C9171" t="s">
        <v>534</v>
      </c>
      <c r="D9171" t="s">
        <v>472</v>
      </c>
      <c r="E9171" t="s">
        <v>525</v>
      </c>
      <c r="F9171" t="s">
        <v>348</v>
      </c>
      <c r="G9171" t="s">
        <v>233</v>
      </c>
      <c r="H9171" t="s">
        <v>486</v>
      </c>
      <c r="I9171" t="s">
        <v>234</v>
      </c>
      <c r="J9171" t="s">
        <v>235</v>
      </c>
      <c r="K9171" t="s">
        <v>487</v>
      </c>
      <c r="L9171" t="s">
        <v>237</v>
      </c>
      <c r="M9171" t="s">
        <v>344</v>
      </c>
      <c r="O9171" t="s">
        <v>194</v>
      </c>
      <c r="P9171">
        <v>2050</v>
      </c>
      <c r="Q9171">
        <v>42900</v>
      </c>
    </row>
    <row r="9172" spans="1:17" x14ac:dyDescent="0.25">
      <c r="A9172" t="s">
        <v>548</v>
      </c>
      <c r="B9172" t="s">
        <v>549</v>
      </c>
      <c r="C9172" t="s">
        <v>534</v>
      </c>
      <c r="D9172" t="s">
        <v>472</v>
      </c>
      <c r="E9172" t="s">
        <v>525</v>
      </c>
      <c r="F9172" t="s">
        <v>348</v>
      </c>
      <c r="G9172" t="s">
        <v>233</v>
      </c>
      <c r="H9172" t="s">
        <v>486</v>
      </c>
      <c r="I9172" t="s">
        <v>234</v>
      </c>
      <c r="J9172" t="s">
        <v>235</v>
      </c>
      <c r="K9172" t="s">
        <v>487</v>
      </c>
      <c r="L9172" t="s">
        <v>237</v>
      </c>
      <c r="M9172" t="s">
        <v>344</v>
      </c>
      <c r="O9172" t="s">
        <v>264</v>
      </c>
      <c r="P9172">
        <v>2050</v>
      </c>
      <c r="Q9172">
        <v>32800</v>
      </c>
    </row>
    <row r="9173" spans="1:17" x14ac:dyDescent="0.25">
      <c r="A9173" t="s">
        <v>548</v>
      </c>
      <c r="B9173" t="s">
        <v>549</v>
      </c>
      <c r="C9173" t="s">
        <v>534</v>
      </c>
      <c r="D9173" t="s">
        <v>472</v>
      </c>
      <c r="E9173" t="s">
        <v>525</v>
      </c>
      <c r="F9173" t="s">
        <v>348</v>
      </c>
      <c r="G9173" t="s">
        <v>233</v>
      </c>
      <c r="H9173" t="s">
        <v>486</v>
      </c>
      <c r="I9173" t="s">
        <v>234</v>
      </c>
      <c r="J9173" t="s">
        <v>235</v>
      </c>
      <c r="K9173" t="s">
        <v>487</v>
      </c>
      <c r="L9173" t="s">
        <v>237</v>
      </c>
      <c r="M9173" t="s">
        <v>344</v>
      </c>
      <c r="O9173" t="s">
        <v>265</v>
      </c>
      <c r="P9173">
        <v>2050</v>
      </c>
      <c r="Q9173">
        <v>55700</v>
      </c>
    </row>
    <row r="9174" spans="1:17" x14ac:dyDescent="0.25">
      <c r="A9174" t="s">
        <v>548</v>
      </c>
      <c r="B9174" t="s">
        <v>549</v>
      </c>
      <c r="C9174" t="s">
        <v>534</v>
      </c>
      <c r="D9174" t="s">
        <v>472</v>
      </c>
      <c r="E9174" t="s">
        <v>525</v>
      </c>
      <c r="F9174" t="s">
        <v>348</v>
      </c>
      <c r="G9174" t="s">
        <v>233</v>
      </c>
      <c r="H9174" t="s">
        <v>488</v>
      </c>
      <c r="I9174" t="s">
        <v>240</v>
      </c>
      <c r="J9174" t="s">
        <v>235</v>
      </c>
      <c r="K9174" t="s">
        <v>478</v>
      </c>
      <c r="L9174" t="s">
        <v>237</v>
      </c>
      <c r="M9174" t="s">
        <v>334</v>
      </c>
      <c r="O9174" t="s">
        <v>194</v>
      </c>
      <c r="P9174">
        <v>2015</v>
      </c>
      <c r="Q9174">
        <v>0.89764240167642695</v>
      </c>
    </row>
    <row r="9175" spans="1:17" x14ac:dyDescent="0.25">
      <c r="A9175" t="s">
        <v>548</v>
      </c>
      <c r="B9175" t="s">
        <v>549</v>
      </c>
      <c r="C9175" t="s">
        <v>534</v>
      </c>
      <c r="D9175" t="s">
        <v>472</v>
      </c>
      <c r="E9175" t="s">
        <v>525</v>
      </c>
      <c r="F9175" t="s">
        <v>348</v>
      </c>
      <c r="G9175" t="s">
        <v>233</v>
      </c>
      <c r="H9175" t="s">
        <v>488</v>
      </c>
      <c r="I9175" t="s">
        <v>240</v>
      </c>
      <c r="J9175" t="s">
        <v>235</v>
      </c>
      <c r="K9175" t="s">
        <v>478</v>
      </c>
      <c r="L9175" t="s">
        <v>237</v>
      </c>
      <c r="M9175" t="s">
        <v>334</v>
      </c>
      <c r="O9175" t="s">
        <v>194</v>
      </c>
      <c r="P9175">
        <v>2020</v>
      </c>
      <c r="Q9175">
        <v>0.87542463298426099</v>
      </c>
    </row>
    <row r="9176" spans="1:17" x14ac:dyDescent="0.25">
      <c r="A9176" t="s">
        <v>548</v>
      </c>
      <c r="B9176" t="s">
        <v>549</v>
      </c>
      <c r="C9176" t="s">
        <v>534</v>
      </c>
      <c r="D9176" t="s">
        <v>472</v>
      </c>
      <c r="E9176" t="s">
        <v>525</v>
      </c>
      <c r="F9176" t="s">
        <v>348</v>
      </c>
      <c r="G9176" t="s">
        <v>233</v>
      </c>
      <c r="H9176" t="s">
        <v>488</v>
      </c>
      <c r="I9176" t="s">
        <v>240</v>
      </c>
      <c r="J9176" t="s">
        <v>235</v>
      </c>
      <c r="K9176" t="s">
        <v>478</v>
      </c>
      <c r="L9176" t="s">
        <v>237</v>
      </c>
      <c r="M9176" t="s">
        <v>334</v>
      </c>
      <c r="O9176" t="s">
        <v>264</v>
      </c>
      <c r="P9176">
        <v>2020</v>
      </c>
      <c r="Q9176">
        <v>0.76299604142496302</v>
      </c>
    </row>
    <row r="9177" spans="1:17" x14ac:dyDescent="0.25">
      <c r="A9177" t="s">
        <v>548</v>
      </c>
      <c r="B9177" t="s">
        <v>549</v>
      </c>
      <c r="C9177" t="s">
        <v>534</v>
      </c>
      <c r="D9177" t="s">
        <v>472</v>
      </c>
      <c r="E9177" t="s">
        <v>525</v>
      </c>
      <c r="F9177" t="s">
        <v>348</v>
      </c>
      <c r="G9177" t="s">
        <v>233</v>
      </c>
      <c r="H9177" t="s">
        <v>488</v>
      </c>
      <c r="I9177" t="s">
        <v>240</v>
      </c>
      <c r="J9177" t="s">
        <v>235</v>
      </c>
      <c r="K9177" t="s">
        <v>478</v>
      </c>
      <c r="L9177" t="s">
        <v>237</v>
      </c>
      <c r="M9177" t="s">
        <v>334</v>
      </c>
      <c r="O9177" t="s">
        <v>265</v>
      </c>
      <c r="P9177">
        <v>2020</v>
      </c>
      <c r="Q9177">
        <v>1.0810740439436599</v>
      </c>
    </row>
    <row r="9178" spans="1:17" x14ac:dyDescent="0.25">
      <c r="A9178" t="s">
        <v>548</v>
      </c>
      <c r="B9178" t="s">
        <v>549</v>
      </c>
      <c r="C9178" t="s">
        <v>534</v>
      </c>
      <c r="D9178" t="s">
        <v>472</v>
      </c>
      <c r="E9178" t="s">
        <v>525</v>
      </c>
      <c r="F9178" t="s">
        <v>348</v>
      </c>
      <c r="G9178" t="s">
        <v>233</v>
      </c>
      <c r="H9178" t="s">
        <v>488</v>
      </c>
      <c r="I9178" t="s">
        <v>240</v>
      </c>
      <c r="J9178" t="s">
        <v>235</v>
      </c>
      <c r="K9178" t="s">
        <v>478</v>
      </c>
      <c r="L9178" t="s">
        <v>237</v>
      </c>
      <c r="M9178" t="s">
        <v>334</v>
      </c>
      <c r="O9178" t="s">
        <v>194</v>
      </c>
      <c r="P9178">
        <v>2030</v>
      </c>
      <c r="Q9178">
        <v>0.83262523689061096</v>
      </c>
    </row>
    <row r="9179" spans="1:17" x14ac:dyDescent="0.25">
      <c r="A9179" t="s">
        <v>548</v>
      </c>
      <c r="B9179" t="s">
        <v>549</v>
      </c>
      <c r="C9179" t="s">
        <v>534</v>
      </c>
      <c r="D9179" t="s">
        <v>472</v>
      </c>
      <c r="E9179" t="s">
        <v>525</v>
      </c>
      <c r="F9179" t="s">
        <v>348</v>
      </c>
      <c r="G9179" t="s">
        <v>233</v>
      </c>
      <c r="H9179" t="s">
        <v>488</v>
      </c>
      <c r="I9179" t="s">
        <v>240</v>
      </c>
      <c r="J9179" t="s">
        <v>235</v>
      </c>
      <c r="K9179" t="s">
        <v>478</v>
      </c>
      <c r="L9179" t="s">
        <v>237</v>
      </c>
      <c r="M9179" t="s">
        <v>334</v>
      </c>
      <c r="O9179" t="s">
        <v>194</v>
      </c>
      <c r="P9179">
        <v>2050</v>
      </c>
      <c r="Q9179">
        <v>0.75320151543238301</v>
      </c>
    </row>
    <row r="9180" spans="1:17" x14ac:dyDescent="0.25">
      <c r="A9180" t="s">
        <v>548</v>
      </c>
      <c r="B9180" t="s">
        <v>549</v>
      </c>
      <c r="C9180" t="s">
        <v>534</v>
      </c>
      <c r="D9180" t="s">
        <v>472</v>
      </c>
      <c r="E9180" t="s">
        <v>525</v>
      </c>
      <c r="F9180" t="s">
        <v>348</v>
      </c>
      <c r="G9180" t="s">
        <v>233</v>
      </c>
      <c r="H9180" t="s">
        <v>488</v>
      </c>
      <c r="I9180" t="s">
        <v>240</v>
      </c>
      <c r="J9180" t="s">
        <v>235</v>
      </c>
      <c r="K9180" t="s">
        <v>478</v>
      </c>
      <c r="L9180" t="s">
        <v>237</v>
      </c>
      <c r="M9180" t="s">
        <v>334</v>
      </c>
      <c r="O9180" t="s">
        <v>264</v>
      </c>
      <c r="P9180">
        <v>2050</v>
      </c>
      <c r="Q9180">
        <v>0.62446892766795803</v>
      </c>
    </row>
    <row r="9181" spans="1:17" x14ac:dyDescent="0.25">
      <c r="A9181" t="s">
        <v>548</v>
      </c>
      <c r="B9181" t="s">
        <v>549</v>
      </c>
      <c r="C9181" t="s">
        <v>534</v>
      </c>
      <c r="D9181" t="s">
        <v>472</v>
      </c>
      <c r="E9181" t="s">
        <v>525</v>
      </c>
      <c r="F9181" t="s">
        <v>348</v>
      </c>
      <c r="G9181" t="s">
        <v>233</v>
      </c>
      <c r="H9181" t="s">
        <v>488</v>
      </c>
      <c r="I9181" t="s">
        <v>240</v>
      </c>
      <c r="J9181" t="s">
        <v>235</v>
      </c>
      <c r="K9181" t="s">
        <v>478</v>
      </c>
      <c r="L9181" t="s">
        <v>237</v>
      </c>
      <c r="M9181" t="s">
        <v>334</v>
      </c>
      <c r="O9181" t="s">
        <v>265</v>
      </c>
      <c r="P9181">
        <v>2050</v>
      </c>
      <c r="Q9181">
        <v>1.0895668281290301</v>
      </c>
    </row>
    <row r="9182" spans="1:17" x14ac:dyDescent="0.25">
      <c r="A9182" t="s">
        <v>548</v>
      </c>
      <c r="B9182" t="s">
        <v>549</v>
      </c>
      <c r="C9182" t="s">
        <v>534</v>
      </c>
      <c r="D9182" t="s">
        <v>472</v>
      </c>
      <c r="E9182" t="s">
        <v>525</v>
      </c>
      <c r="F9182" t="s">
        <v>348</v>
      </c>
      <c r="G9182" t="s">
        <v>233</v>
      </c>
      <c r="H9182" t="s">
        <v>489</v>
      </c>
      <c r="I9182" t="s">
        <v>4</v>
      </c>
      <c r="J9182" t="s">
        <v>235</v>
      </c>
      <c r="K9182" t="s">
        <v>482</v>
      </c>
      <c r="L9182" t="s">
        <v>237</v>
      </c>
      <c r="M9182" t="s">
        <v>537</v>
      </c>
      <c r="O9182" t="s">
        <v>194</v>
      </c>
      <c r="P9182">
        <v>2015</v>
      </c>
      <c r="Q9182">
        <v>1.9873125380000001</v>
      </c>
    </row>
    <row r="9183" spans="1:17" x14ac:dyDescent="0.25">
      <c r="A9183" t="s">
        <v>548</v>
      </c>
      <c r="B9183" t="s">
        <v>549</v>
      </c>
      <c r="C9183" t="s">
        <v>534</v>
      </c>
      <c r="D9183" t="s">
        <v>472</v>
      </c>
      <c r="E9183" t="s">
        <v>525</v>
      </c>
      <c r="F9183" t="s">
        <v>348</v>
      </c>
      <c r="G9183" t="s">
        <v>233</v>
      </c>
      <c r="H9183" t="s">
        <v>489</v>
      </c>
      <c r="I9183" t="s">
        <v>4</v>
      </c>
      <c r="J9183" t="s">
        <v>235</v>
      </c>
      <c r="K9183" t="s">
        <v>482</v>
      </c>
      <c r="L9183" t="s">
        <v>237</v>
      </c>
      <c r="M9183" t="s">
        <v>537</v>
      </c>
      <c r="O9183" t="s">
        <v>194</v>
      </c>
      <c r="P9183">
        <v>2020</v>
      </c>
      <c r="Q9183">
        <v>2.1130492159999998</v>
      </c>
    </row>
    <row r="9184" spans="1:17" x14ac:dyDescent="0.25">
      <c r="A9184" t="s">
        <v>548</v>
      </c>
      <c r="B9184" t="s">
        <v>549</v>
      </c>
      <c r="C9184" t="s">
        <v>534</v>
      </c>
      <c r="D9184" t="s">
        <v>472</v>
      </c>
      <c r="E9184" t="s">
        <v>525</v>
      </c>
      <c r="F9184" t="s">
        <v>348</v>
      </c>
      <c r="G9184" t="s">
        <v>233</v>
      </c>
      <c r="H9184" t="s">
        <v>489</v>
      </c>
      <c r="I9184" t="s">
        <v>4</v>
      </c>
      <c r="J9184" t="s">
        <v>235</v>
      </c>
      <c r="K9184" t="s">
        <v>482</v>
      </c>
      <c r="L9184" t="s">
        <v>237</v>
      </c>
      <c r="M9184" t="s">
        <v>537</v>
      </c>
      <c r="O9184" t="s">
        <v>264</v>
      </c>
      <c r="P9184">
        <v>2020</v>
      </c>
      <c r="Q9184">
        <v>1.92147979</v>
      </c>
    </row>
    <row r="9185" spans="1:17" x14ac:dyDescent="0.25">
      <c r="A9185" t="s">
        <v>548</v>
      </c>
      <c r="B9185" t="s">
        <v>549</v>
      </c>
      <c r="C9185" t="s">
        <v>534</v>
      </c>
      <c r="D9185" t="s">
        <v>472</v>
      </c>
      <c r="E9185" t="s">
        <v>525</v>
      </c>
      <c r="F9185" t="s">
        <v>348</v>
      </c>
      <c r="G9185" t="s">
        <v>233</v>
      </c>
      <c r="H9185" t="s">
        <v>489</v>
      </c>
      <c r="I9185" t="s">
        <v>4</v>
      </c>
      <c r="J9185" t="s">
        <v>235</v>
      </c>
      <c r="K9185" t="s">
        <v>482</v>
      </c>
      <c r="L9185" t="s">
        <v>237</v>
      </c>
      <c r="M9185" t="s">
        <v>537</v>
      </c>
      <c r="O9185" t="s">
        <v>265</v>
      </c>
      <c r="P9185">
        <v>2020</v>
      </c>
      <c r="Q9185">
        <v>2.5854706589999998</v>
      </c>
    </row>
    <row r="9186" spans="1:17" x14ac:dyDescent="0.25">
      <c r="A9186" t="s">
        <v>548</v>
      </c>
      <c r="B9186" t="s">
        <v>549</v>
      </c>
      <c r="C9186" t="s">
        <v>534</v>
      </c>
      <c r="D9186" t="s">
        <v>472</v>
      </c>
      <c r="E9186" t="s">
        <v>525</v>
      </c>
      <c r="F9186" t="s">
        <v>348</v>
      </c>
      <c r="G9186" t="s">
        <v>233</v>
      </c>
      <c r="H9186" t="s">
        <v>489</v>
      </c>
      <c r="I9186" t="s">
        <v>4</v>
      </c>
      <c r="J9186" t="s">
        <v>235</v>
      </c>
      <c r="K9186" t="s">
        <v>482</v>
      </c>
      <c r="L9186" t="s">
        <v>237</v>
      </c>
      <c r="M9186" t="s">
        <v>537</v>
      </c>
      <c r="O9186" t="s">
        <v>194</v>
      </c>
      <c r="P9186">
        <v>2030</v>
      </c>
      <c r="Q9186">
        <v>2.7836448300000001</v>
      </c>
    </row>
    <row r="9187" spans="1:17" x14ac:dyDescent="0.25">
      <c r="A9187" t="s">
        <v>548</v>
      </c>
      <c r="B9187" t="s">
        <v>549</v>
      </c>
      <c r="C9187" t="s">
        <v>534</v>
      </c>
      <c r="D9187" t="s">
        <v>472</v>
      </c>
      <c r="E9187" t="s">
        <v>525</v>
      </c>
      <c r="F9187" t="s">
        <v>348</v>
      </c>
      <c r="G9187" t="s">
        <v>233</v>
      </c>
      <c r="H9187" t="s">
        <v>489</v>
      </c>
      <c r="I9187" t="s">
        <v>4</v>
      </c>
      <c r="J9187" t="s">
        <v>235</v>
      </c>
      <c r="K9187" t="s">
        <v>482</v>
      </c>
      <c r="L9187" t="s">
        <v>237</v>
      </c>
      <c r="M9187" t="s">
        <v>537</v>
      </c>
      <c r="O9187" t="s">
        <v>194</v>
      </c>
      <c r="P9187">
        <v>2050</v>
      </c>
      <c r="Q9187">
        <v>3.118942637</v>
      </c>
    </row>
    <row r="9188" spans="1:17" x14ac:dyDescent="0.25">
      <c r="A9188" t="s">
        <v>548</v>
      </c>
      <c r="B9188" t="s">
        <v>549</v>
      </c>
      <c r="C9188" t="s">
        <v>534</v>
      </c>
      <c r="D9188" t="s">
        <v>472</v>
      </c>
      <c r="E9188" t="s">
        <v>525</v>
      </c>
      <c r="F9188" t="s">
        <v>348</v>
      </c>
      <c r="G9188" t="s">
        <v>233</v>
      </c>
      <c r="H9188" t="s">
        <v>489</v>
      </c>
      <c r="I9188" t="s">
        <v>4</v>
      </c>
      <c r="J9188" t="s">
        <v>235</v>
      </c>
      <c r="K9188" t="s">
        <v>482</v>
      </c>
      <c r="L9188" t="s">
        <v>237</v>
      </c>
      <c r="M9188" t="s">
        <v>537</v>
      </c>
      <c r="O9188" t="s">
        <v>264</v>
      </c>
      <c r="P9188">
        <v>2050</v>
      </c>
      <c r="Q9188">
        <v>2.8555835119999999</v>
      </c>
    </row>
    <row r="9189" spans="1:17" x14ac:dyDescent="0.25">
      <c r="A9189" t="s">
        <v>548</v>
      </c>
      <c r="B9189" t="s">
        <v>549</v>
      </c>
      <c r="C9189" t="s">
        <v>534</v>
      </c>
      <c r="D9189" t="s">
        <v>472</v>
      </c>
      <c r="E9189" t="s">
        <v>525</v>
      </c>
      <c r="F9189" t="s">
        <v>348</v>
      </c>
      <c r="G9189" t="s">
        <v>233</v>
      </c>
      <c r="H9189" t="s">
        <v>489</v>
      </c>
      <c r="I9189" t="s">
        <v>4</v>
      </c>
      <c r="J9189" t="s">
        <v>235</v>
      </c>
      <c r="K9189" t="s">
        <v>482</v>
      </c>
      <c r="L9189" t="s">
        <v>237</v>
      </c>
      <c r="M9189" t="s">
        <v>537</v>
      </c>
      <c r="O9189" t="s">
        <v>265</v>
      </c>
      <c r="P9189">
        <v>2050</v>
      </c>
      <c r="Q9189">
        <v>3.8410567609999999</v>
      </c>
    </row>
    <row r="9190" spans="1:17" x14ac:dyDescent="0.25">
      <c r="A9190" t="s">
        <v>548</v>
      </c>
      <c r="B9190" t="s">
        <v>549</v>
      </c>
      <c r="C9190" t="s">
        <v>534</v>
      </c>
      <c r="D9190" t="s">
        <v>472</v>
      </c>
      <c r="E9190" t="s">
        <v>525</v>
      </c>
      <c r="F9190" t="s">
        <v>348</v>
      </c>
      <c r="G9190" t="s">
        <v>243</v>
      </c>
      <c r="H9190" t="s">
        <v>356</v>
      </c>
      <c r="I9190" t="s">
        <v>298</v>
      </c>
      <c r="K9190" t="s">
        <v>78</v>
      </c>
      <c r="N9190" t="s">
        <v>206</v>
      </c>
      <c r="O9190" t="s">
        <v>194</v>
      </c>
      <c r="P9190">
        <v>2015</v>
      </c>
      <c r="Q9190">
        <v>0.5</v>
      </c>
    </row>
    <row r="9191" spans="1:17" x14ac:dyDescent="0.25">
      <c r="A9191" t="s">
        <v>548</v>
      </c>
      <c r="B9191" t="s">
        <v>549</v>
      </c>
      <c r="C9191" t="s">
        <v>534</v>
      </c>
      <c r="D9191" t="s">
        <v>472</v>
      </c>
      <c r="E9191" t="s">
        <v>525</v>
      </c>
      <c r="F9191" t="s">
        <v>348</v>
      </c>
      <c r="G9191" t="s">
        <v>243</v>
      </c>
      <c r="H9191" t="s">
        <v>356</v>
      </c>
      <c r="I9191" t="s">
        <v>298</v>
      </c>
      <c r="K9191" t="s">
        <v>78</v>
      </c>
      <c r="N9191" t="s">
        <v>206</v>
      </c>
      <c r="O9191" t="s">
        <v>194</v>
      </c>
      <c r="P9191">
        <v>2020</v>
      </c>
      <c r="Q9191">
        <v>0.5</v>
      </c>
    </row>
    <row r="9192" spans="1:17" x14ac:dyDescent="0.25">
      <c r="A9192" t="s">
        <v>548</v>
      </c>
      <c r="B9192" t="s">
        <v>549</v>
      </c>
      <c r="C9192" t="s">
        <v>534</v>
      </c>
      <c r="D9192" t="s">
        <v>472</v>
      </c>
      <c r="E9192" t="s">
        <v>525</v>
      </c>
      <c r="F9192" t="s">
        <v>348</v>
      </c>
      <c r="G9192" t="s">
        <v>243</v>
      </c>
      <c r="H9192" t="s">
        <v>356</v>
      </c>
      <c r="I9192" t="s">
        <v>298</v>
      </c>
      <c r="K9192" t="s">
        <v>78</v>
      </c>
      <c r="N9192" t="s">
        <v>206</v>
      </c>
      <c r="O9192" t="s">
        <v>264</v>
      </c>
      <c r="P9192">
        <v>2020</v>
      </c>
      <c r="Q9192">
        <v>0.5</v>
      </c>
    </row>
    <row r="9193" spans="1:17" x14ac:dyDescent="0.25">
      <c r="A9193" t="s">
        <v>548</v>
      </c>
      <c r="B9193" t="s">
        <v>549</v>
      </c>
      <c r="C9193" t="s">
        <v>534</v>
      </c>
      <c r="D9193" t="s">
        <v>472</v>
      </c>
      <c r="E9193" t="s">
        <v>525</v>
      </c>
      <c r="F9193" t="s">
        <v>348</v>
      </c>
      <c r="G9193" t="s">
        <v>243</v>
      </c>
      <c r="H9193" t="s">
        <v>356</v>
      </c>
      <c r="I9193" t="s">
        <v>298</v>
      </c>
      <c r="K9193" t="s">
        <v>78</v>
      </c>
      <c r="N9193" t="s">
        <v>206</v>
      </c>
      <c r="O9193" t="s">
        <v>265</v>
      </c>
      <c r="P9193">
        <v>2020</v>
      </c>
      <c r="Q9193">
        <v>0.5</v>
      </c>
    </row>
    <row r="9194" spans="1:17" x14ac:dyDescent="0.25">
      <c r="A9194" t="s">
        <v>548</v>
      </c>
      <c r="B9194" t="s">
        <v>549</v>
      </c>
      <c r="C9194" t="s">
        <v>534</v>
      </c>
      <c r="D9194" t="s">
        <v>472</v>
      </c>
      <c r="E9194" t="s">
        <v>525</v>
      </c>
      <c r="F9194" t="s">
        <v>348</v>
      </c>
      <c r="G9194" t="s">
        <v>243</v>
      </c>
      <c r="H9194" t="s">
        <v>356</v>
      </c>
      <c r="I9194" t="s">
        <v>298</v>
      </c>
      <c r="K9194" t="s">
        <v>78</v>
      </c>
      <c r="N9194" t="s">
        <v>206</v>
      </c>
      <c r="O9194" t="s">
        <v>194</v>
      </c>
      <c r="P9194">
        <v>2030</v>
      </c>
      <c r="Q9194">
        <v>0.5</v>
      </c>
    </row>
    <row r="9195" spans="1:17" x14ac:dyDescent="0.25">
      <c r="A9195" t="s">
        <v>548</v>
      </c>
      <c r="B9195" t="s">
        <v>549</v>
      </c>
      <c r="C9195" t="s">
        <v>534</v>
      </c>
      <c r="D9195" t="s">
        <v>472</v>
      </c>
      <c r="E9195" t="s">
        <v>525</v>
      </c>
      <c r="F9195" t="s">
        <v>348</v>
      </c>
      <c r="G9195" t="s">
        <v>243</v>
      </c>
      <c r="H9195" t="s">
        <v>356</v>
      </c>
      <c r="I9195" t="s">
        <v>298</v>
      </c>
      <c r="K9195" t="s">
        <v>78</v>
      </c>
      <c r="N9195" t="s">
        <v>206</v>
      </c>
      <c r="O9195" t="s">
        <v>194</v>
      </c>
      <c r="P9195">
        <v>2050</v>
      </c>
      <c r="Q9195">
        <v>0.5</v>
      </c>
    </row>
    <row r="9196" spans="1:17" x14ac:dyDescent="0.25">
      <c r="A9196" t="s">
        <v>548</v>
      </c>
      <c r="B9196" t="s">
        <v>549</v>
      </c>
      <c r="C9196" t="s">
        <v>534</v>
      </c>
      <c r="D9196" t="s">
        <v>472</v>
      </c>
      <c r="E9196" t="s">
        <v>525</v>
      </c>
      <c r="F9196" t="s">
        <v>348</v>
      </c>
      <c r="G9196" t="s">
        <v>243</v>
      </c>
      <c r="H9196" t="s">
        <v>356</v>
      </c>
      <c r="I9196" t="s">
        <v>298</v>
      </c>
      <c r="K9196" t="s">
        <v>78</v>
      </c>
      <c r="N9196" t="s">
        <v>206</v>
      </c>
      <c r="O9196" t="s">
        <v>264</v>
      </c>
      <c r="P9196">
        <v>2050</v>
      </c>
      <c r="Q9196">
        <v>0.5</v>
      </c>
    </row>
    <row r="9197" spans="1:17" x14ac:dyDescent="0.25">
      <c r="A9197" t="s">
        <v>548</v>
      </c>
      <c r="B9197" t="s">
        <v>549</v>
      </c>
      <c r="C9197" t="s">
        <v>534</v>
      </c>
      <c r="D9197" t="s">
        <v>472</v>
      </c>
      <c r="E9197" t="s">
        <v>525</v>
      </c>
      <c r="F9197" t="s">
        <v>348</v>
      </c>
      <c r="G9197" t="s">
        <v>243</v>
      </c>
      <c r="H9197" t="s">
        <v>356</v>
      </c>
      <c r="I9197" t="s">
        <v>298</v>
      </c>
      <c r="K9197" t="s">
        <v>78</v>
      </c>
      <c r="N9197" t="s">
        <v>206</v>
      </c>
      <c r="O9197" t="s">
        <v>265</v>
      </c>
      <c r="P9197">
        <v>2050</v>
      </c>
      <c r="Q9197">
        <v>0.5</v>
      </c>
    </row>
    <row r="9198" spans="1:17" x14ac:dyDescent="0.25">
      <c r="A9198" t="s">
        <v>548</v>
      </c>
      <c r="B9198" t="s">
        <v>549</v>
      </c>
      <c r="C9198" t="s">
        <v>534</v>
      </c>
      <c r="D9198" t="s">
        <v>472</v>
      </c>
      <c r="E9198" t="s">
        <v>525</v>
      </c>
      <c r="F9198" t="s">
        <v>348</v>
      </c>
      <c r="G9198" t="s">
        <v>243</v>
      </c>
      <c r="H9198" t="s">
        <v>244</v>
      </c>
      <c r="I9198" t="s">
        <v>245</v>
      </c>
      <c r="J9198" t="s">
        <v>246</v>
      </c>
      <c r="K9198" t="s">
        <v>191</v>
      </c>
      <c r="M9198" t="s">
        <v>192</v>
      </c>
      <c r="N9198" t="s">
        <v>206</v>
      </c>
      <c r="O9198" t="s">
        <v>194</v>
      </c>
      <c r="P9198">
        <v>2015</v>
      </c>
      <c r="Q9198">
        <v>0.5</v>
      </c>
    </row>
    <row r="9199" spans="1:17" x14ac:dyDescent="0.25">
      <c r="A9199" t="s">
        <v>548</v>
      </c>
      <c r="B9199" t="s">
        <v>549</v>
      </c>
      <c r="C9199" t="s">
        <v>534</v>
      </c>
      <c r="D9199" t="s">
        <v>472</v>
      </c>
      <c r="E9199" t="s">
        <v>525</v>
      </c>
      <c r="F9199" t="s">
        <v>348</v>
      </c>
      <c r="G9199" t="s">
        <v>243</v>
      </c>
      <c r="H9199" t="s">
        <v>244</v>
      </c>
      <c r="I9199" t="s">
        <v>245</v>
      </c>
      <c r="J9199" t="s">
        <v>246</v>
      </c>
      <c r="K9199" t="s">
        <v>191</v>
      </c>
      <c r="M9199" t="s">
        <v>192</v>
      </c>
      <c r="N9199" t="s">
        <v>206</v>
      </c>
      <c r="O9199" t="s">
        <v>194</v>
      </c>
      <c r="P9199">
        <v>2020</v>
      </c>
      <c r="Q9199">
        <v>0.5</v>
      </c>
    </row>
    <row r="9200" spans="1:17" x14ac:dyDescent="0.25">
      <c r="A9200" t="s">
        <v>548</v>
      </c>
      <c r="B9200" t="s">
        <v>549</v>
      </c>
      <c r="C9200" t="s">
        <v>534</v>
      </c>
      <c r="D9200" t="s">
        <v>472</v>
      </c>
      <c r="E9200" t="s">
        <v>525</v>
      </c>
      <c r="F9200" t="s">
        <v>348</v>
      </c>
      <c r="G9200" t="s">
        <v>243</v>
      </c>
      <c r="H9200" t="s">
        <v>244</v>
      </c>
      <c r="I9200" t="s">
        <v>245</v>
      </c>
      <c r="J9200" t="s">
        <v>246</v>
      </c>
      <c r="K9200" t="s">
        <v>191</v>
      </c>
      <c r="M9200" t="s">
        <v>192</v>
      </c>
      <c r="N9200" t="s">
        <v>206</v>
      </c>
      <c r="O9200" t="s">
        <v>264</v>
      </c>
      <c r="P9200">
        <v>2020</v>
      </c>
      <c r="Q9200">
        <v>0.5</v>
      </c>
    </row>
    <row r="9201" spans="1:17" x14ac:dyDescent="0.25">
      <c r="A9201" t="s">
        <v>548</v>
      </c>
      <c r="B9201" t="s">
        <v>549</v>
      </c>
      <c r="C9201" t="s">
        <v>534</v>
      </c>
      <c r="D9201" t="s">
        <v>472</v>
      </c>
      <c r="E9201" t="s">
        <v>525</v>
      </c>
      <c r="F9201" t="s">
        <v>348</v>
      </c>
      <c r="G9201" t="s">
        <v>243</v>
      </c>
      <c r="H9201" t="s">
        <v>244</v>
      </c>
      <c r="I9201" t="s">
        <v>245</v>
      </c>
      <c r="J9201" t="s">
        <v>246</v>
      </c>
      <c r="K9201" t="s">
        <v>191</v>
      </c>
      <c r="M9201" t="s">
        <v>192</v>
      </c>
      <c r="N9201" t="s">
        <v>206</v>
      </c>
      <c r="O9201" t="s">
        <v>265</v>
      </c>
      <c r="P9201">
        <v>2020</v>
      </c>
      <c r="Q9201">
        <v>0.5</v>
      </c>
    </row>
    <row r="9202" spans="1:17" x14ac:dyDescent="0.25">
      <c r="A9202" t="s">
        <v>548</v>
      </c>
      <c r="B9202" t="s">
        <v>549</v>
      </c>
      <c r="C9202" t="s">
        <v>534</v>
      </c>
      <c r="D9202" t="s">
        <v>472</v>
      </c>
      <c r="E9202" t="s">
        <v>525</v>
      </c>
      <c r="F9202" t="s">
        <v>348</v>
      </c>
      <c r="G9202" t="s">
        <v>243</v>
      </c>
      <c r="H9202" t="s">
        <v>244</v>
      </c>
      <c r="I9202" t="s">
        <v>245</v>
      </c>
      <c r="J9202" t="s">
        <v>246</v>
      </c>
      <c r="K9202" t="s">
        <v>191</v>
      </c>
      <c r="M9202" t="s">
        <v>192</v>
      </c>
      <c r="N9202" t="s">
        <v>206</v>
      </c>
      <c r="O9202" t="s">
        <v>194</v>
      </c>
      <c r="P9202">
        <v>2030</v>
      </c>
      <c r="Q9202">
        <v>0.5</v>
      </c>
    </row>
    <row r="9203" spans="1:17" x14ac:dyDescent="0.25">
      <c r="A9203" t="s">
        <v>548</v>
      </c>
      <c r="B9203" t="s">
        <v>549</v>
      </c>
      <c r="C9203" t="s">
        <v>534</v>
      </c>
      <c r="D9203" t="s">
        <v>472</v>
      </c>
      <c r="E9203" t="s">
        <v>525</v>
      </c>
      <c r="F9203" t="s">
        <v>348</v>
      </c>
      <c r="G9203" t="s">
        <v>243</v>
      </c>
      <c r="H9203" t="s">
        <v>244</v>
      </c>
      <c r="I9203" t="s">
        <v>245</v>
      </c>
      <c r="J9203" t="s">
        <v>246</v>
      </c>
      <c r="K9203" t="s">
        <v>191</v>
      </c>
      <c r="M9203" t="s">
        <v>192</v>
      </c>
      <c r="N9203" t="s">
        <v>206</v>
      </c>
      <c r="O9203" t="s">
        <v>194</v>
      </c>
      <c r="P9203">
        <v>2050</v>
      </c>
      <c r="Q9203">
        <v>0.5</v>
      </c>
    </row>
    <row r="9204" spans="1:17" x14ac:dyDescent="0.25">
      <c r="A9204" t="s">
        <v>548</v>
      </c>
      <c r="B9204" t="s">
        <v>549</v>
      </c>
      <c r="C9204" t="s">
        <v>534</v>
      </c>
      <c r="D9204" t="s">
        <v>472</v>
      </c>
      <c r="E9204" t="s">
        <v>525</v>
      </c>
      <c r="F9204" t="s">
        <v>348</v>
      </c>
      <c r="G9204" t="s">
        <v>243</v>
      </c>
      <c r="H9204" t="s">
        <v>244</v>
      </c>
      <c r="I9204" t="s">
        <v>245</v>
      </c>
      <c r="J9204" t="s">
        <v>246</v>
      </c>
      <c r="K9204" t="s">
        <v>191</v>
      </c>
      <c r="M9204" t="s">
        <v>192</v>
      </c>
      <c r="N9204" t="s">
        <v>206</v>
      </c>
      <c r="O9204" t="s">
        <v>264</v>
      </c>
      <c r="P9204">
        <v>2050</v>
      </c>
      <c r="Q9204">
        <v>0.5</v>
      </c>
    </row>
    <row r="9205" spans="1:17" x14ac:dyDescent="0.25">
      <c r="A9205" t="s">
        <v>548</v>
      </c>
      <c r="B9205" t="s">
        <v>549</v>
      </c>
      <c r="C9205" t="s">
        <v>534</v>
      </c>
      <c r="D9205" t="s">
        <v>472</v>
      </c>
      <c r="E9205" t="s">
        <v>525</v>
      </c>
      <c r="F9205" t="s">
        <v>348</v>
      </c>
      <c r="G9205" t="s">
        <v>243</v>
      </c>
      <c r="H9205" t="s">
        <v>244</v>
      </c>
      <c r="I9205" t="s">
        <v>245</v>
      </c>
      <c r="J9205" t="s">
        <v>246</v>
      </c>
      <c r="K9205" t="s">
        <v>191</v>
      </c>
      <c r="M9205" t="s">
        <v>192</v>
      </c>
      <c r="N9205" t="s">
        <v>206</v>
      </c>
      <c r="O9205" t="s">
        <v>265</v>
      </c>
      <c r="P9205">
        <v>2050</v>
      </c>
      <c r="Q9205">
        <v>0.5</v>
      </c>
    </row>
    <row r="9206" spans="1:17" x14ac:dyDescent="0.25">
      <c r="A9206" t="s">
        <v>548</v>
      </c>
      <c r="B9206" t="s">
        <v>549</v>
      </c>
      <c r="C9206" t="s">
        <v>534</v>
      </c>
      <c r="D9206" t="s">
        <v>472</v>
      </c>
      <c r="E9206" t="s">
        <v>525</v>
      </c>
      <c r="F9206" t="s">
        <v>348</v>
      </c>
      <c r="G9206" t="s">
        <v>243</v>
      </c>
      <c r="H9206" t="s">
        <v>248</v>
      </c>
      <c r="I9206" t="s">
        <v>249</v>
      </c>
      <c r="J9206" t="s">
        <v>250</v>
      </c>
      <c r="K9206" t="s">
        <v>191</v>
      </c>
      <c r="O9206" t="s">
        <v>194</v>
      </c>
      <c r="P9206">
        <v>2015</v>
      </c>
    </row>
    <row r="9207" spans="1:17" x14ac:dyDescent="0.25">
      <c r="A9207" t="s">
        <v>548</v>
      </c>
      <c r="B9207" t="s">
        <v>549</v>
      </c>
      <c r="C9207" t="s">
        <v>534</v>
      </c>
      <c r="D9207" t="s">
        <v>472</v>
      </c>
      <c r="E9207" t="s">
        <v>525</v>
      </c>
      <c r="F9207" t="s">
        <v>348</v>
      </c>
      <c r="G9207" t="s">
        <v>243</v>
      </c>
      <c r="H9207" t="s">
        <v>248</v>
      </c>
      <c r="I9207" t="s">
        <v>249</v>
      </c>
      <c r="J9207" t="s">
        <v>250</v>
      </c>
      <c r="K9207" t="s">
        <v>191</v>
      </c>
      <c r="O9207" t="s">
        <v>194</v>
      </c>
      <c r="P9207">
        <v>2020</v>
      </c>
    </row>
    <row r="9208" spans="1:17" x14ac:dyDescent="0.25">
      <c r="A9208" t="s">
        <v>548</v>
      </c>
      <c r="B9208" t="s">
        <v>549</v>
      </c>
      <c r="C9208" t="s">
        <v>534</v>
      </c>
      <c r="D9208" t="s">
        <v>472</v>
      </c>
      <c r="E9208" t="s">
        <v>525</v>
      </c>
      <c r="F9208" t="s">
        <v>348</v>
      </c>
      <c r="G9208" t="s">
        <v>243</v>
      </c>
      <c r="H9208" t="s">
        <v>248</v>
      </c>
      <c r="I9208" t="s">
        <v>249</v>
      </c>
      <c r="J9208" t="s">
        <v>250</v>
      </c>
      <c r="K9208" t="s">
        <v>191</v>
      </c>
      <c r="O9208" t="s">
        <v>264</v>
      </c>
      <c r="P9208">
        <v>2020</v>
      </c>
    </row>
    <row r="9209" spans="1:17" x14ac:dyDescent="0.25">
      <c r="A9209" t="s">
        <v>548</v>
      </c>
      <c r="B9209" t="s">
        <v>549</v>
      </c>
      <c r="C9209" t="s">
        <v>534</v>
      </c>
      <c r="D9209" t="s">
        <v>472</v>
      </c>
      <c r="E9209" t="s">
        <v>525</v>
      </c>
      <c r="F9209" t="s">
        <v>348</v>
      </c>
      <c r="G9209" t="s">
        <v>243</v>
      </c>
      <c r="H9209" t="s">
        <v>248</v>
      </c>
      <c r="I9209" t="s">
        <v>249</v>
      </c>
      <c r="J9209" t="s">
        <v>250</v>
      </c>
      <c r="K9209" t="s">
        <v>191</v>
      </c>
      <c r="O9209" t="s">
        <v>265</v>
      </c>
      <c r="P9209">
        <v>2020</v>
      </c>
    </row>
    <row r="9210" spans="1:17" x14ac:dyDescent="0.25">
      <c r="A9210" t="s">
        <v>548</v>
      </c>
      <c r="B9210" t="s">
        <v>549</v>
      </c>
      <c r="C9210" t="s">
        <v>534</v>
      </c>
      <c r="D9210" t="s">
        <v>472</v>
      </c>
      <c r="E9210" t="s">
        <v>525</v>
      </c>
      <c r="F9210" t="s">
        <v>348</v>
      </c>
      <c r="G9210" t="s">
        <v>243</v>
      </c>
      <c r="H9210" t="s">
        <v>248</v>
      </c>
      <c r="I9210" t="s">
        <v>249</v>
      </c>
      <c r="J9210" t="s">
        <v>250</v>
      </c>
      <c r="K9210" t="s">
        <v>191</v>
      </c>
      <c r="O9210" t="s">
        <v>194</v>
      </c>
      <c r="P9210">
        <v>2030</v>
      </c>
    </row>
    <row r="9211" spans="1:17" x14ac:dyDescent="0.25">
      <c r="A9211" t="s">
        <v>548</v>
      </c>
      <c r="B9211" t="s">
        <v>549</v>
      </c>
      <c r="C9211" t="s">
        <v>534</v>
      </c>
      <c r="D9211" t="s">
        <v>472</v>
      </c>
      <c r="E9211" t="s">
        <v>525</v>
      </c>
      <c r="F9211" t="s">
        <v>348</v>
      </c>
      <c r="G9211" t="s">
        <v>243</v>
      </c>
      <c r="H9211" t="s">
        <v>248</v>
      </c>
      <c r="I9211" t="s">
        <v>249</v>
      </c>
      <c r="J9211" t="s">
        <v>250</v>
      </c>
      <c r="K9211" t="s">
        <v>191</v>
      </c>
      <c r="O9211" t="s">
        <v>194</v>
      </c>
      <c r="P9211">
        <v>2050</v>
      </c>
    </row>
    <row r="9212" spans="1:17" x14ac:dyDescent="0.25">
      <c r="A9212" t="s">
        <v>548</v>
      </c>
      <c r="B9212" t="s">
        <v>549</v>
      </c>
      <c r="C9212" t="s">
        <v>534</v>
      </c>
      <c r="D9212" t="s">
        <v>472</v>
      </c>
      <c r="E9212" t="s">
        <v>525</v>
      </c>
      <c r="F9212" t="s">
        <v>348</v>
      </c>
      <c r="G9212" t="s">
        <v>243</v>
      </c>
      <c r="H9212" t="s">
        <v>248</v>
      </c>
      <c r="I9212" t="s">
        <v>249</v>
      </c>
      <c r="J9212" t="s">
        <v>250</v>
      </c>
      <c r="K9212" t="s">
        <v>191</v>
      </c>
      <c r="O9212" t="s">
        <v>264</v>
      </c>
      <c r="P9212">
        <v>2050</v>
      </c>
    </row>
    <row r="9213" spans="1:17" x14ac:dyDescent="0.25">
      <c r="A9213" t="s">
        <v>548</v>
      </c>
      <c r="B9213" t="s">
        <v>549</v>
      </c>
      <c r="C9213" t="s">
        <v>534</v>
      </c>
      <c r="D9213" t="s">
        <v>472</v>
      </c>
      <c r="E9213" t="s">
        <v>525</v>
      </c>
      <c r="F9213" t="s">
        <v>348</v>
      </c>
      <c r="G9213" t="s">
        <v>243</v>
      </c>
      <c r="H9213" t="s">
        <v>248</v>
      </c>
      <c r="I9213" t="s">
        <v>249</v>
      </c>
      <c r="J9213" t="s">
        <v>250</v>
      </c>
      <c r="K9213" t="s">
        <v>191</v>
      </c>
      <c r="O9213" t="s">
        <v>265</v>
      </c>
      <c r="P9213">
        <v>2050</v>
      </c>
    </row>
    <row r="9214" spans="1:17" x14ac:dyDescent="0.25">
      <c r="A9214" t="s">
        <v>548</v>
      </c>
      <c r="B9214" t="s">
        <v>549</v>
      </c>
      <c r="C9214" t="s">
        <v>534</v>
      </c>
      <c r="D9214" t="s">
        <v>472</v>
      </c>
      <c r="E9214" t="s">
        <v>525</v>
      </c>
      <c r="F9214" t="s">
        <v>348</v>
      </c>
      <c r="G9214" t="s">
        <v>243</v>
      </c>
      <c r="H9214" t="s">
        <v>253</v>
      </c>
      <c r="I9214" t="s">
        <v>254</v>
      </c>
      <c r="J9214" t="s">
        <v>255</v>
      </c>
      <c r="K9214" t="s">
        <v>191</v>
      </c>
      <c r="M9214" t="s">
        <v>192</v>
      </c>
      <c r="N9214" t="s">
        <v>206</v>
      </c>
      <c r="O9214" t="s">
        <v>194</v>
      </c>
      <c r="P9214">
        <v>2015</v>
      </c>
      <c r="Q9214">
        <v>0.1</v>
      </c>
    </row>
    <row r="9215" spans="1:17" x14ac:dyDescent="0.25">
      <c r="A9215" t="s">
        <v>548</v>
      </c>
      <c r="B9215" t="s">
        <v>549</v>
      </c>
      <c r="C9215" t="s">
        <v>534</v>
      </c>
      <c r="D9215" t="s">
        <v>472</v>
      </c>
      <c r="E9215" t="s">
        <v>525</v>
      </c>
      <c r="F9215" t="s">
        <v>348</v>
      </c>
      <c r="G9215" t="s">
        <v>243</v>
      </c>
      <c r="H9215" t="s">
        <v>253</v>
      </c>
      <c r="I9215" t="s">
        <v>254</v>
      </c>
      <c r="J9215" t="s">
        <v>255</v>
      </c>
      <c r="K9215" t="s">
        <v>191</v>
      </c>
      <c r="M9215" t="s">
        <v>192</v>
      </c>
      <c r="N9215" t="s">
        <v>206</v>
      </c>
      <c r="O9215" t="s">
        <v>194</v>
      </c>
      <c r="P9215">
        <v>2020</v>
      </c>
      <c r="Q9215">
        <v>0.1</v>
      </c>
    </row>
    <row r="9216" spans="1:17" x14ac:dyDescent="0.25">
      <c r="A9216" t="s">
        <v>548</v>
      </c>
      <c r="B9216" t="s">
        <v>549</v>
      </c>
      <c r="C9216" t="s">
        <v>534</v>
      </c>
      <c r="D9216" t="s">
        <v>472</v>
      </c>
      <c r="E9216" t="s">
        <v>525</v>
      </c>
      <c r="F9216" t="s">
        <v>348</v>
      </c>
      <c r="G9216" t="s">
        <v>243</v>
      </c>
      <c r="H9216" t="s">
        <v>253</v>
      </c>
      <c r="I9216" t="s">
        <v>254</v>
      </c>
      <c r="J9216" t="s">
        <v>255</v>
      </c>
      <c r="K9216" t="s">
        <v>191</v>
      </c>
      <c r="M9216" t="s">
        <v>192</v>
      </c>
      <c r="N9216" t="s">
        <v>206</v>
      </c>
      <c r="O9216" t="s">
        <v>264</v>
      </c>
      <c r="P9216">
        <v>2020</v>
      </c>
      <c r="Q9216">
        <v>0.1</v>
      </c>
    </row>
    <row r="9217" spans="1:17" x14ac:dyDescent="0.25">
      <c r="A9217" t="s">
        <v>548</v>
      </c>
      <c r="B9217" t="s">
        <v>549</v>
      </c>
      <c r="C9217" t="s">
        <v>534</v>
      </c>
      <c r="D9217" t="s">
        <v>472</v>
      </c>
      <c r="E9217" t="s">
        <v>525</v>
      </c>
      <c r="F9217" t="s">
        <v>348</v>
      </c>
      <c r="G9217" t="s">
        <v>243</v>
      </c>
      <c r="H9217" t="s">
        <v>253</v>
      </c>
      <c r="I9217" t="s">
        <v>254</v>
      </c>
      <c r="J9217" t="s">
        <v>255</v>
      </c>
      <c r="K9217" t="s">
        <v>191</v>
      </c>
      <c r="M9217" t="s">
        <v>192</v>
      </c>
      <c r="N9217" t="s">
        <v>206</v>
      </c>
      <c r="O9217" t="s">
        <v>265</v>
      </c>
      <c r="P9217">
        <v>2020</v>
      </c>
      <c r="Q9217">
        <v>0.1</v>
      </c>
    </row>
    <row r="9218" spans="1:17" x14ac:dyDescent="0.25">
      <c r="A9218" t="s">
        <v>548</v>
      </c>
      <c r="B9218" t="s">
        <v>549</v>
      </c>
      <c r="C9218" t="s">
        <v>534</v>
      </c>
      <c r="D9218" t="s">
        <v>472</v>
      </c>
      <c r="E9218" t="s">
        <v>525</v>
      </c>
      <c r="F9218" t="s">
        <v>348</v>
      </c>
      <c r="G9218" t="s">
        <v>243</v>
      </c>
      <c r="H9218" t="s">
        <v>253</v>
      </c>
      <c r="I9218" t="s">
        <v>254</v>
      </c>
      <c r="J9218" t="s">
        <v>255</v>
      </c>
      <c r="K9218" t="s">
        <v>191</v>
      </c>
      <c r="M9218" t="s">
        <v>192</v>
      </c>
      <c r="N9218" t="s">
        <v>206</v>
      </c>
      <c r="O9218" t="s">
        <v>194</v>
      </c>
      <c r="P9218">
        <v>2030</v>
      </c>
      <c r="Q9218">
        <v>0.1</v>
      </c>
    </row>
    <row r="9219" spans="1:17" x14ac:dyDescent="0.25">
      <c r="A9219" t="s">
        <v>548</v>
      </c>
      <c r="B9219" t="s">
        <v>549</v>
      </c>
      <c r="C9219" t="s">
        <v>534</v>
      </c>
      <c r="D9219" t="s">
        <v>472</v>
      </c>
      <c r="E9219" t="s">
        <v>525</v>
      </c>
      <c r="F9219" t="s">
        <v>348</v>
      </c>
      <c r="G9219" t="s">
        <v>243</v>
      </c>
      <c r="H9219" t="s">
        <v>253</v>
      </c>
      <c r="I9219" t="s">
        <v>254</v>
      </c>
      <c r="J9219" t="s">
        <v>255</v>
      </c>
      <c r="K9219" t="s">
        <v>191</v>
      </c>
      <c r="M9219" t="s">
        <v>192</v>
      </c>
      <c r="N9219" t="s">
        <v>206</v>
      </c>
      <c r="O9219" t="s">
        <v>194</v>
      </c>
      <c r="P9219">
        <v>2050</v>
      </c>
      <c r="Q9219">
        <v>0.1</v>
      </c>
    </row>
    <row r="9220" spans="1:17" x14ac:dyDescent="0.25">
      <c r="A9220" t="s">
        <v>548</v>
      </c>
      <c r="B9220" t="s">
        <v>549</v>
      </c>
      <c r="C9220" t="s">
        <v>534</v>
      </c>
      <c r="D9220" t="s">
        <v>472</v>
      </c>
      <c r="E9220" t="s">
        <v>525</v>
      </c>
      <c r="F9220" t="s">
        <v>348</v>
      </c>
      <c r="G9220" t="s">
        <v>243</v>
      </c>
      <c r="H9220" t="s">
        <v>253</v>
      </c>
      <c r="I9220" t="s">
        <v>254</v>
      </c>
      <c r="J9220" t="s">
        <v>255</v>
      </c>
      <c r="K9220" t="s">
        <v>191</v>
      </c>
      <c r="M9220" t="s">
        <v>192</v>
      </c>
      <c r="N9220" t="s">
        <v>206</v>
      </c>
      <c r="O9220" t="s">
        <v>264</v>
      </c>
      <c r="P9220">
        <v>2050</v>
      </c>
      <c r="Q9220">
        <v>0.1</v>
      </c>
    </row>
    <row r="9221" spans="1:17" x14ac:dyDescent="0.25">
      <c r="A9221" t="s">
        <v>548</v>
      </c>
      <c r="B9221" t="s">
        <v>549</v>
      </c>
      <c r="C9221" t="s">
        <v>534</v>
      </c>
      <c r="D9221" t="s">
        <v>472</v>
      </c>
      <c r="E9221" t="s">
        <v>525</v>
      </c>
      <c r="F9221" t="s">
        <v>348</v>
      </c>
      <c r="G9221" t="s">
        <v>243</v>
      </c>
      <c r="H9221" t="s">
        <v>253</v>
      </c>
      <c r="I9221" t="s">
        <v>254</v>
      </c>
      <c r="J9221" t="s">
        <v>255</v>
      </c>
      <c r="K9221" t="s">
        <v>191</v>
      </c>
      <c r="M9221" t="s">
        <v>192</v>
      </c>
      <c r="N9221" t="s">
        <v>206</v>
      </c>
      <c r="O9221" t="s">
        <v>265</v>
      </c>
      <c r="P9221">
        <v>2050</v>
      </c>
      <c r="Q9221">
        <v>0.1</v>
      </c>
    </row>
    <row r="9222" spans="1:17" x14ac:dyDescent="0.25">
      <c r="A9222" t="s">
        <v>548</v>
      </c>
      <c r="B9222" t="s">
        <v>549</v>
      </c>
      <c r="C9222" t="s">
        <v>534</v>
      </c>
      <c r="D9222" t="s">
        <v>472</v>
      </c>
      <c r="E9222" t="s">
        <v>525</v>
      </c>
      <c r="F9222" t="s">
        <v>348</v>
      </c>
      <c r="G9222" t="s">
        <v>243</v>
      </c>
      <c r="H9222" t="s">
        <v>357</v>
      </c>
      <c r="I9222" t="s">
        <v>306</v>
      </c>
      <c r="K9222" t="s">
        <v>78</v>
      </c>
      <c r="M9222" t="s">
        <v>392</v>
      </c>
      <c r="N9222" t="s">
        <v>206</v>
      </c>
      <c r="O9222" t="s">
        <v>194</v>
      </c>
      <c r="P9222">
        <v>2015</v>
      </c>
      <c r="Q9222">
        <v>0.25</v>
      </c>
    </row>
    <row r="9223" spans="1:17" x14ac:dyDescent="0.25">
      <c r="A9223" t="s">
        <v>548</v>
      </c>
      <c r="B9223" t="s">
        <v>549</v>
      </c>
      <c r="C9223" t="s">
        <v>534</v>
      </c>
      <c r="D9223" t="s">
        <v>472</v>
      </c>
      <c r="E9223" t="s">
        <v>525</v>
      </c>
      <c r="F9223" t="s">
        <v>348</v>
      </c>
      <c r="G9223" t="s">
        <v>243</v>
      </c>
      <c r="H9223" t="s">
        <v>357</v>
      </c>
      <c r="I9223" t="s">
        <v>306</v>
      </c>
      <c r="K9223" t="s">
        <v>78</v>
      </c>
      <c r="M9223" t="s">
        <v>392</v>
      </c>
      <c r="N9223" t="s">
        <v>206</v>
      </c>
      <c r="O9223" t="s">
        <v>194</v>
      </c>
      <c r="P9223">
        <v>2020</v>
      </c>
      <c r="Q9223">
        <v>0.25</v>
      </c>
    </row>
    <row r="9224" spans="1:17" x14ac:dyDescent="0.25">
      <c r="A9224" t="s">
        <v>548</v>
      </c>
      <c r="B9224" t="s">
        <v>549</v>
      </c>
      <c r="C9224" t="s">
        <v>534</v>
      </c>
      <c r="D9224" t="s">
        <v>472</v>
      </c>
      <c r="E9224" t="s">
        <v>525</v>
      </c>
      <c r="F9224" t="s">
        <v>348</v>
      </c>
      <c r="G9224" t="s">
        <v>243</v>
      </c>
      <c r="H9224" t="s">
        <v>357</v>
      </c>
      <c r="I9224" t="s">
        <v>306</v>
      </c>
      <c r="K9224" t="s">
        <v>78</v>
      </c>
      <c r="M9224" t="s">
        <v>392</v>
      </c>
      <c r="N9224" t="s">
        <v>206</v>
      </c>
      <c r="O9224" t="s">
        <v>264</v>
      </c>
      <c r="P9224">
        <v>2020</v>
      </c>
      <c r="Q9224">
        <v>0.25</v>
      </c>
    </row>
    <row r="9225" spans="1:17" x14ac:dyDescent="0.25">
      <c r="A9225" t="s">
        <v>548</v>
      </c>
      <c r="B9225" t="s">
        <v>549</v>
      </c>
      <c r="C9225" t="s">
        <v>534</v>
      </c>
      <c r="D9225" t="s">
        <v>472</v>
      </c>
      <c r="E9225" t="s">
        <v>525</v>
      </c>
      <c r="F9225" t="s">
        <v>348</v>
      </c>
      <c r="G9225" t="s">
        <v>243</v>
      </c>
      <c r="H9225" t="s">
        <v>357</v>
      </c>
      <c r="I9225" t="s">
        <v>306</v>
      </c>
      <c r="K9225" t="s">
        <v>78</v>
      </c>
      <c r="M9225" t="s">
        <v>392</v>
      </c>
      <c r="N9225" t="s">
        <v>206</v>
      </c>
      <c r="O9225" t="s">
        <v>265</v>
      </c>
      <c r="P9225">
        <v>2020</v>
      </c>
      <c r="Q9225">
        <v>0.25</v>
      </c>
    </row>
    <row r="9226" spans="1:17" x14ac:dyDescent="0.25">
      <c r="A9226" t="s">
        <v>548</v>
      </c>
      <c r="B9226" t="s">
        <v>549</v>
      </c>
      <c r="C9226" t="s">
        <v>534</v>
      </c>
      <c r="D9226" t="s">
        <v>472</v>
      </c>
      <c r="E9226" t="s">
        <v>525</v>
      </c>
      <c r="F9226" t="s">
        <v>348</v>
      </c>
      <c r="G9226" t="s">
        <v>243</v>
      </c>
      <c r="H9226" t="s">
        <v>357</v>
      </c>
      <c r="I9226" t="s">
        <v>306</v>
      </c>
      <c r="K9226" t="s">
        <v>78</v>
      </c>
      <c r="M9226" t="s">
        <v>392</v>
      </c>
      <c r="N9226" t="s">
        <v>206</v>
      </c>
      <c r="O9226" t="s">
        <v>194</v>
      </c>
      <c r="P9226">
        <v>2030</v>
      </c>
      <c r="Q9226">
        <v>0.25</v>
      </c>
    </row>
    <row r="9227" spans="1:17" x14ac:dyDescent="0.25">
      <c r="A9227" t="s">
        <v>548</v>
      </c>
      <c r="B9227" t="s">
        <v>549</v>
      </c>
      <c r="C9227" t="s">
        <v>534</v>
      </c>
      <c r="D9227" t="s">
        <v>472</v>
      </c>
      <c r="E9227" t="s">
        <v>525</v>
      </c>
      <c r="F9227" t="s">
        <v>348</v>
      </c>
      <c r="G9227" t="s">
        <v>243</v>
      </c>
      <c r="H9227" t="s">
        <v>357</v>
      </c>
      <c r="I9227" t="s">
        <v>306</v>
      </c>
      <c r="K9227" t="s">
        <v>78</v>
      </c>
      <c r="M9227" t="s">
        <v>392</v>
      </c>
      <c r="N9227" t="s">
        <v>206</v>
      </c>
      <c r="O9227" t="s">
        <v>194</v>
      </c>
      <c r="P9227">
        <v>2050</v>
      </c>
      <c r="Q9227">
        <v>0.25</v>
      </c>
    </row>
    <row r="9228" spans="1:17" x14ac:dyDescent="0.25">
      <c r="A9228" t="s">
        <v>548</v>
      </c>
      <c r="B9228" t="s">
        <v>549</v>
      </c>
      <c r="C9228" t="s">
        <v>534</v>
      </c>
      <c r="D9228" t="s">
        <v>472</v>
      </c>
      <c r="E9228" t="s">
        <v>525</v>
      </c>
      <c r="F9228" t="s">
        <v>348</v>
      </c>
      <c r="G9228" t="s">
        <v>243</v>
      </c>
      <c r="H9228" t="s">
        <v>357</v>
      </c>
      <c r="I9228" t="s">
        <v>306</v>
      </c>
      <c r="K9228" t="s">
        <v>78</v>
      </c>
      <c r="M9228" t="s">
        <v>392</v>
      </c>
      <c r="N9228" t="s">
        <v>206</v>
      </c>
      <c r="O9228" t="s">
        <v>264</v>
      </c>
      <c r="P9228">
        <v>2050</v>
      </c>
      <c r="Q9228">
        <v>0.25</v>
      </c>
    </row>
    <row r="9229" spans="1:17" x14ac:dyDescent="0.25">
      <c r="A9229" t="s">
        <v>548</v>
      </c>
      <c r="B9229" t="s">
        <v>549</v>
      </c>
      <c r="C9229" t="s">
        <v>534</v>
      </c>
      <c r="D9229" t="s">
        <v>472</v>
      </c>
      <c r="E9229" t="s">
        <v>525</v>
      </c>
      <c r="F9229" t="s">
        <v>348</v>
      </c>
      <c r="G9229" t="s">
        <v>243</v>
      </c>
      <c r="H9229" t="s">
        <v>357</v>
      </c>
      <c r="I9229" t="s">
        <v>306</v>
      </c>
      <c r="K9229" t="s">
        <v>78</v>
      </c>
      <c r="M9229" t="s">
        <v>392</v>
      </c>
      <c r="N9229" t="s">
        <v>206</v>
      </c>
      <c r="O9229" t="s">
        <v>265</v>
      </c>
      <c r="P9229">
        <v>2050</v>
      </c>
      <c r="Q9229">
        <v>0.25</v>
      </c>
    </row>
    <row r="9230" spans="1:17" x14ac:dyDescent="0.25">
      <c r="A9230" t="s">
        <v>548</v>
      </c>
      <c r="B9230" t="s">
        <v>549</v>
      </c>
      <c r="C9230" t="s">
        <v>534</v>
      </c>
      <c r="D9230" t="s">
        <v>472</v>
      </c>
      <c r="E9230" t="s">
        <v>525</v>
      </c>
      <c r="F9230" t="s">
        <v>348</v>
      </c>
      <c r="G9230" t="s">
        <v>188</v>
      </c>
      <c r="H9230" t="s">
        <v>429</v>
      </c>
      <c r="I9230" t="s">
        <v>240</v>
      </c>
      <c r="J9230" t="s">
        <v>288</v>
      </c>
      <c r="K9230" t="s">
        <v>430</v>
      </c>
      <c r="L9230" t="s">
        <v>237</v>
      </c>
      <c r="M9230" t="s">
        <v>368</v>
      </c>
      <c r="O9230" t="s">
        <v>194</v>
      </c>
      <c r="P9230">
        <v>2015</v>
      </c>
      <c r="Q9230">
        <v>0.45</v>
      </c>
    </row>
    <row r="9231" spans="1:17" x14ac:dyDescent="0.25">
      <c r="A9231" t="s">
        <v>548</v>
      </c>
      <c r="B9231" t="s">
        <v>549</v>
      </c>
      <c r="C9231" t="s">
        <v>534</v>
      </c>
      <c r="D9231" t="s">
        <v>472</v>
      </c>
      <c r="E9231" t="s">
        <v>525</v>
      </c>
      <c r="F9231" t="s">
        <v>348</v>
      </c>
      <c r="G9231" t="s">
        <v>188</v>
      </c>
      <c r="H9231" t="s">
        <v>429</v>
      </c>
      <c r="I9231" t="s">
        <v>240</v>
      </c>
      <c r="J9231" t="s">
        <v>288</v>
      </c>
      <c r="K9231" t="s">
        <v>430</v>
      </c>
      <c r="L9231" t="s">
        <v>237</v>
      </c>
      <c r="M9231" t="s">
        <v>368</v>
      </c>
      <c r="O9231" t="s">
        <v>194</v>
      </c>
      <c r="P9231">
        <v>2020</v>
      </c>
      <c r="Q9231">
        <v>0.43886193899999998</v>
      </c>
    </row>
    <row r="9232" spans="1:17" x14ac:dyDescent="0.25">
      <c r="A9232" t="s">
        <v>548</v>
      </c>
      <c r="B9232" t="s">
        <v>549</v>
      </c>
      <c r="C9232" t="s">
        <v>534</v>
      </c>
      <c r="D9232" t="s">
        <v>472</v>
      </c>
      <c r="E9232" t="s">
        <v>525</v>
      </c>
      <c r="F9232" t="s">
        <v>348</v>
      </c>
      <c r="G9232" t="s">
        <v>188</v>
      </c>
      <c r="H9232" t="s">
        <v>429</v>
      </c>
      <c r="I9232" t="s">
        <v>240</v>
      </c>
      <c r="J9232" t="s">
        <v>288</v>
      </c>
      <c r="K9232" t="s">
        <v>430</v>
      </c>
      <c r="L9232" t="s">
        <v>237</v>
      </c>
      <c r="M9232" t="s">
        <v>368</v>
      </c>
      <c r="O9232" t="s">
        <v>264</v>
      </c>
      <c r="P9232">
        <v>2020</v>
      </c>
      <c r="Q9232">
        <v>0.38250000000000001</v>
      </c>
    </row>
    <row r="9233" spans="1:17" x14ac:dyDescent="0.25">
      <c r="A9233" t="s">
        <v>548</v>
      </c>
      <c r="B9233" t="s">
        <v>549</v>
      </c>
      <c r="C9233" t="s">
        <v>534</v>
      </c>
      <c r="D9233" t="s">
        <v>472</v>
      </c>
      <c r="E9233" t="s">
        <v>525</v>
      </c>
      <c r="F9233" t="s">
        <v>348</v>
      </c>
      <c r="G9233" t="s">
        <v>188</v>
      </c>
      <c r="H9233" t="s">
        <v>429</v>
      </c>
      <c r="I9233" t="s">
        <v>240</v>
      </c>
      <c r="J9233" t="s">
        <v>288</v>
      </c>
      <c r="K9233" t="s">
        <v>430</v>
      </c>
      <c r="L9233" t="s">
        <v>237</v>
      </c>
      <c r="M9233" t="s">
        <v>368</v>
      </c>
      <c r="O9233" t="s">
        <v>265</v>
      </c>
      <c r="P9233">
        <v>2020</v>
      </c>
      <c r="Q9233">
        <v>0.56786270000000005</v>
      </c>
    </row>
    <row r="9234" spans="1:17" x14ac:dyDescent="0.25">
      <c r="A9234" t="s">
        <v>548</v>
      </c>
      <c r="B9234" t="s">
        <v>549</v>
      </c>
      <c r="C9234" t="s">
        <v>534</v>
      </c>
      <c r="D9234" t="s">
        <v>472</v>
      </c>
      <c r="E9234" t="s">
        <v>525</v>
      </c>
      <c r="F9234" t="s">
        <v>348</v>
      </c>
      <c r="G9234" t="s">
        <v>188</v>
      </c>
      <c r="H9234" t="s">
        <v>429</v>
      </c>
      <c r="I9234" t="s">
        <v>240</v>
      </c>
      <c r="J9234" t="s">
        <v>288</v>
      </c>
      <c r="K9234" t="s">
        <v>430</v>
      </c>
      <c r="L9234" t="s">
        <v>237</v>
      </c>
      <c r="M9234" t="s">
        <v>368</v>
      </c>
      <c r="O9234" t="s">
        <v>194</v>
      </c>
      <c r="P9234">
        <v>2030</v>
      </c>
      <c r="Q9234">
        <v>0.41740603599999998</v>
      </c>
    </row>
    <row r="9235" spans="1:17" x14ac:dyDescent="0.25">
      <c r="A9235" t="s">
        <v>548</v>
      </c>
      <c r="B9235" t="s">
        <v>549</v>
      </c>
      <c r="C9235" t="s">
        <v>534</v>
      </c>
      <c r="D9235" t="s">
        <v>472</v>
      </c>
      <c r="E9235" t="s">
        <v>525</v>
      </c>
      <c r="F9235" t="s">
        <v>348</v>
      </c>
      <c r="G9235" t="s">
        <v>188</v>
      </c>
      <c r="H9235" t="s">
        <v>429</v>
      </c>
      <c r="I9235" t="s">
        <v>240</v>
      </c>
      <c r="J9235" t="s">
        <v>288</v>
      </c>
      <c r="K9235" t="s">
        <v>430</v>
      </c>
      <c r="L9235" t="s">
        <v>237</v>
      </c>
      <c r="M9235" t="s">
        <v>368</v>
      </c>
      <c r="O9235" t="s">
        <v>194</v>
      </c>
      <c r="P9235">
        <v>2050</v>
      </c>
      <c r="Q9235">
        <v>0.37758987500000002</v>
      </c>
    </row>
    <row r="9236" spans="1:17" x14ac:dyDescent="0.25">
      <c r="A9236" t="s">
        <v>548</v>
      </c>
      <c r="B9236" t="s">
        <v>549</v>
      </c>
      <c r="C9236" t="s">
        <v>534</v>
      </c>
      <c r="D9236" t="s">
        <v>472</v>
      </c>
      <c r="E9236" t="s">
        <v>525</v>
      </c>
      <c r="F9236" t="s">
        <v>348</v>
      </c>
      <c r="G9236" t="s">
        <v>188</v>
      </c>
      <c r="H9236" t="s">
        <v>429</v>
      </c>
      <c r="I9236" t="s">
        <v>240</v>
      </c>
      <c r="J9236" t="s">
        <v>288</v>
      </c>
      <c r="K9236" t="s">
        <v>430</v>
      </c>
      <c r="L9236" t="s">
        <v>237</v>
      </c>
      <c r="M9236" t="s">
        <v>368</v>
      </c>
      <c r="O9236" t="s">
        <v>264</v>
      </c>
      <c r="P9236">
        <v>2050</v>
      </c>
      <c r="Q9236">
        <v>0.31305452700000003</v>
      </c>
    </row>
    <row r="9237" spans="1:17" x14ac:dyDescent="0.25">
      <c r="A9237" t="s">
        <v>548</v>
      </c>
      <c r="B9237" t="s">
        <v>549</v>
      </c>
      <c r="C9237" t="s">
        <v>534</v>
      </c>
      <c r="D9237" t="s">
        <v>472</v>
      </c>
      <c r="E9237" t="s">
        <v>525</v>
      </c>
      <c r="F9237" t="s">
        <v>348</v>
      </c>
      <c r="G9237" t="s">
        <v>188</v>
      </c>
      <c r="H9237" t="s">
        <v>429</v>
      </c>
      <c r="I9237" t="s">
        <v>240</v>
      </c>
      <c r="J9237" t="s">
        <v>288</v>
      </c>
      <c r="K9237" t="s">
        <v>430</v>
      </c>
      <c r="L9237" t="s">
        <v>237</v>
      </c>
      <c r="M9237" t="s">
        <v>368</v>
      </c>
      <c r="O9237" t="s">
        <v>265</v>
      </c>
      <c r="P9237">
        <v>2050</v>
      </c>
      <c r="Q9237">
        <v>0.57212024500000003</v>
      </c>
    </row>
    <row r="9238" spans="1:17" x14ac:dyDescent="0.25">
      <c r="A9238" t="s">
        <v>548</v>
      </c>
      <c r="B9238" t="s">
        <v>549</v>
      </c>
      <c r="C9238" t="s">
        <v>534</v>
      </c>
      <c r="D9238" t="s">
        <v>472</v>
      </c>
      <c r="E9238" t="s">
        <v>525</v>
      </c>
      <c r="F9238" t="s">
        <v>348</v>
      </c>
      <c r="G9238" t="s">
        <v>188</v>
      </c>
      <c r="H9238" t="s">
        <v>431</v>
      </c>
      <c r="I9238" t="s">
        <v>240</v>
      </c>
      <c r="J9238" t="s">
        <v>290</v>
      </c>
      <c r="K9238" t="s">
        <v>430</v>
      </c>
      <c r="L9238" t="s">
        <v>237</v>
      </c>
      <c r="M9238" t="s">
        <v>368</v>
      </c>
      <c r="O9238" t="s">
        <v>194</v>
      </c>
      <c r="P9238">
        <v>2015</v>
      </c>
      <c r="Q9238">
        <v>0.47666666699999999</v>
      </c>
    </row>
    <row r="9239" spans="1:17" x14ac:dyDescent="0.25">
      <c r="A9239" t="s">
        <v>548</v>
      </c>
      <c r="B9239" t="s">
        <v>549</v>
      </c>
      <c r="C9239" t="s">
        <v>534</v>
      </c>
      <c r="D9239" t="s">
        <v>472</v>
      </c>
      <c r="E9239" t="s">
        <v>525</v>
      </c>
      <c r="F9239" t="s">
        <v>348</v>
      </c>
      <c r="G9239" t="s">
        <v>188</v>
      </c>
      <c r="H9239" t="s">
        <v>431</v>
      </c>
      <c r="I9239" t="s">
        <v>240</v>
      </c>
      <c r="J9239" t="s">
        <v>290</v>
      </c>
      <c r="K9239" t="s">
        <v>430</v>
      </c>
      <c r="L9239" t="s">
        <v>237</v>
      </c>
      <c r="M9239" t="s">
        <v>368</v>
      </c>
      <c r="O9239" t="s">
        <v>194</v>
      </c>
      <c r="P9239">
        <v>2020</v>
      </c>
      <c r="Q9239">
        <v>0.46486857199999998</v>
      </c>
    </row>
    <row r="9240" spans="1:17" x14ac:dyDescent="0.25">
      <c r="A9240" t="s">
        <v>548</v>
      </c>
      <c r="B9240" t="s">
        <v>549</v>
      </c>
      <c r="C9240" t="s">
        <v>534</v>
      </c>
      <c r="D9240" t="s">
        <v>472</v>
      </c>
      <c r="E9240" t="s">
        <v>525</v>
      </c>
      <c r="F9240" t="s">
        <v>348</v>
      </c>
      <c r="G9240" t="s">
        <v>188</v>
      </c>
      <c r="H9240" t="s">
        <v>431</v>
      </c>
      <c r="I9240" t="s">
        <v>240</v>
      </c>
      <c r="J9240" t="s">
        <v>290</v>
      </c>
      <c r="K9240" t="s">
        <v>430</v>
      </c>
      <c r="L9240" t="s">
        <v>237</v>
      </c>
      <c r="M9240" t="s">
        <v>368</v>
      </c>
      <c r="O9240" t="s">
        <v>264</v>
      </c>
      <c r="P9240">
        <v>2020</v>
      </c>
      <c r="Q9240">
        <v>0.40516666699999998</v>
      </c>
    </row>
    <row r="9241" spans="1:17" x14ac:dyDescent="0.25">
      <c r="A9241" t="s">
        <v>548</v>
      </c>
      <c r="B9241" t="s">
        <v>549</v>
      </c>
      <c r="C9241" t="s">
        <v>534</v>
      </c>
      <c r="D9241" t="s">
        <v>472</v>
      </c>
      <c r="E9241" t="s">
        <v>525</v>
      </c>
      <c r="F9241" t="s">
        <v>348</v>
      </c>
      <c r="G9241" t="s">
        <v>188</v>
      </c>
      <c r="H9241" t="s">
        <v>431</v>
      </c>
      <c r="I9241" t="s">
        <v>240</v>
      </c>
      <c r="J9241" t="s">
        <v>290</v>
      </c>
      <c r="K9241" t="s">
        <v>430</v>
      </c>
      <c r="L9241" t="s">
        <v>237</v>
      </c>
      <c r="M9241" t="s">
        <v>368</v>
      </c>
      <c r="O9241" t="s">
        <v>265</v>
      </c>
      <c r="P9241">
        <v>2020</v>
      </c>
      <c r="Q9241">
        <v>0.54816666700000005</v>
      </c>
    </row>
    <row r="9242" spans="1:17" x14ac:dyDescent="0.25">
      <c r="A9242" t="s">
        <v>548</v>
      </c>
      <c r="B9242" t="s">
        <v>549</v>
      </c>
      <c r="C9242" t="s">
        <v>534</v>
      </c>
      <c r="D9242" t="s">
        <v>472</v>
      </c>
      <c r="E9242" t="s">
        <v>525</v>
      </c>
      <c r="F9242" t="s">
        <v>348</v>
      </c>
      <c r="G9242" t="s">
        <v>188</v>
      </c>
      <c r="H9242" t="s">
        <v>431</v>
      </c>
      <c r="I9242" t="s">
        <v>240</v>
      </c>
      <c r="J9242" t="s">
        <v>290</v>
      </c>
      <c r="K9242" t="s">
        <v>430</v>
      </c>
      <c r="L9242" t="s">
        <v>237</v>
      </c>
      <c r="M9242" t="s">
        <v>368</v>
      </c>
      <c r="O9242" t="s">
        <v>194</v>
      </c>
      <c r="P9242">
        <v>2030</v>
      </c>
      <c r="Q9242">
        <v>0.44214120800000001</v>
      </c>
    </row>
    <row r="9243" spans="1:17" x14ac:dyDescent="0.25">
      <c r="A9243" t="s">
        <v>548</v>
      </c>
      <c r="B9243" t="s">
        <v>549</v>
      </c>
      <c r="C9243" t="s">
        <v>534</v>
      </c>
      <c r="D9243" t="s">
        <v>472</v>
      </c>
      <c r="E9243" t="s">
        <v>525</v>
      </c>
      <c r="F9243" t="s">
        <v>348</v>
      </c>
      <c r="G9243" t="s">
        <v>188</v>
      </c>
      <c r="H9243" t="s">
        <v>431</v>
      </c>
      <c r="I9243" t="s">
        <v>240</v>
      </c>
      <c r="J9243" t="s">
        <v>290</v>
      </c>
      <c r="K9243" t="s">
        <v>430</v>
      </c>
      <c r="L9243" t="s">
        <v>237</v>
      </c>
      <c r="M9243" t="s">
        <v>368</v>
      </c>
      <c r="O9243" t="s">
        <v>194</v>
      </c>
      <c r="P9243">
        <v>2050</v>
      </c>
      <c r="Q9243">
        <v>0.39996557100000002</v>
      </c>
    </row>
    <row r="9244" spans="1:17" x14ac:dyDescent="0.25">
      <c r="A9244" t="s">
        <v>548</v>
      </c>
      <c r="B9244" t="s">
        <v>549</v>
      </c>
      <c r="C9244" t="s">
        <v>534</v>
      </c>
      <c r="D9244" t="s">
        <v>472</v>
      </c>
      <c r="E9244" t="s">
        <v>525</v>
      </c>
      <c r="F9244" t="s">
        <v>348</v>
      </c>
      <c r="G9244" t="s">
        <v>188</v>
      </c>
      <c r="H9244" t="s">
        <v>431</v>
      </c>
      <c r="I9244" t="s">
        <v>240</v>
      </c>
      <c r="J9244" t="s">
        <v>290</v>
      </c>
      <c r="K9244" t="s">
        <v>430</v>
      </c>
      <c r="L9244" t="s">
        <v>237</v>
      </c>
      <c r="M9244" t="s">
        <v>368</v>
      </c>
      <c r="O9244" t="s">
        <v>264</v>
      </c>
      <c r="P9244">
        <v>2050</v>
      </c>
      <c r="Q9244">
        <v>0.33160590600000001</v>
      </c>
    </row>
    <row r="9245" spans="1:17" x14ac:dyDescent="0.25">
      <c r="A9245" t="s">
        <v>548</v>
      </c>
      <c r="B9245" t="s">
        <v>549</v>
      </c>
      <c r="C9245" t="s">
        <v>534</v>
      </c>
      <c r="D9245" t="s">
        <v>472</v>
      </c>
      <c r="E9245" t="s">
        <v>525</v>
      </c>
      <c r="F9245" t="s">
        <v>348</v>
      </c>
      <c r="G9245" t="s">
        <v>188</v>
      </c>
      <c r="H9245" t="s">
        <v>431</v>
      </c>
      <c r="I9245" t="s">
        <v>240</v>
      </c>
      <c r="J9245" t="s">
        <v>290</v>
      </c>
      <c r="K9245" t="s">
        <v>430</v>
      </c>
      <c r="L9245" t="s">
        <v>237</v>
      </c>
      <c r="M9245" t="s">
        <v>368</v>
      </c>
      <c r="O9245" t="s">
        <v>265</v>
      </c>
      <c r="P9245">
        <v>2050</v>
      </c>
      <c r="Q9245">
        <v>0.55267651100000004</v>
      </c>
    </row>
    <row r="9246" spans="1:17" x14ac:dyDescent="0.25">
      <c r="A9246" t="s">
        <v>548</v>
      </c>
      <c r="B9246" t="s">
        <v>549</v>
      </c>
      <c r="C9246" t="s">
        <v>534</v>
      </c>
      <c r="D9246" t="s">
        <v>472</v>
      </c>
      <c r="E9246" t="s">
        <v>525</v>
      </c>
      <c r="F9246" t="s">
        <v>348</v>
      </c>
      <c r="G9246" t="s">
        <v>188</v>
      </c>
      <c r="H9246" t="s">
        <v>432</v>
      </c>
      <c r="I9246" t="s">
        <v>433</v>
      </c>
      <c r="J9246" t="s">
        <v>434</v>
      </c>
      <c r="K9246" t="s">
        <v>191</v>
      </c>
      <c r="M9246" t="s">
        <v>251</v>
      </c>
      <c r="N9246" t="s">
        <v>206</v>
      </c>
      <c r="O9246" t="s">
        <v>194</v>
      </c>
      <c r="P9246">
        <v>2015</v>
      </c>
      <c r="Q9246">
        <v>1.7668980630000001E-2</v>
      </c>
    </row>
    <row r="9247" spans="1:17" x14ac:dyDescent="0.25">
      <c r="A9247" t="s">
        <v>548</v>
      </c>
      <c r="B9247" t="s">
        <v>549</v>
      </c>
      <c r="C9247" t="s">
        <v>534</v>
      </c>
      <c r="D9247" t="s">
        <v>472</v>
      </c>
      <c r="E9247" t="s">
        <v>525</v>
      </c>
      <c r="F9247" t="s">
        <v>348</v>
      </c>
      <c r="G9247" t="s">
        <v>188</v>
      </c>
      <c r="H9247" t="s">
        <v>432</v>
      </c>
      <c r="I9247" t="s">
        <v>433</v>
      </c>
      <c r="J9247" t="s">
        <v>434</v>
      </c>
      <c r="K9247" t="s">
        <v>191</v>
      </c>
      <c r="M9247" t="s">
        <v>251</v>
      </c>
      <c r="N9247" t="s">
        <v>206</v>
      </c>
      <c r="O9247" t="s">
        <v>194</v>
      </c>
      <c r="P9247">
        <v>2020</v>
      </c>
      <c r="Q9247">
        <v>1.7668980630000001E-2</v>
      </c>
    </row>
    <row r="9248" spans="1:17" x14ac:dyDescent="0.25">
      <c r="A9248" t="s">
        <v>548</v>
      </c>
      <c r="B9248" t="s">
        <v>549</v>
      </c>
      <c r="C9248" t="s">
        <v>534</v>
      </c>
      <c r="D9248" t="s">
        <v>472</v>
      </c>
      <c r="E9248" t="s">
        <v>525</v>
      </c>
      <c r="F9248" t="s">
        <v>348</v>
      </c>
      <c r="G9248" t="s">
        <v>188</v>
      </c>
      <c r="H9248" t="s">
        <v>432</v>
      </c>
      <c r="I9248" t="s">
        <v>433</v>
      </c>
      <c r="J9248" t="s">
        <v>434</v>
      </c>
      <c r="K9248" t="s">
        <v>191</v>
      </c>
      <c r="M9248" t="s">
        <v>251</v>
      </c>
      <c r="N9248" t="s">
        <v>206</v>
      </c>
      <c r="O9248" t="s">
        <v>264</v>
      </c>
      <c r="P9248">
        <v>2020</v>
      </c>
      <c r="Q9248">
        <v>0.01</v>
      </c>
    </row>
    <row r="9249" spans="1:17" x14ac:dyDescent="0.25">
      <c r="A9249" t="s">
        <v>548</v>
      </c>
      <c r="B9249" t="s">
        <v>549</v>
      </c>
      <c r="C9249" t="s">
        <v>534</v>
      </c>
      <c r="D9249" t="s">
        <v>472</v>
      </c>
      <c r="E9249" t="s">
        <v>525</v>
      </c>
      <c r="F9249" t="s">
        <v>348</v>
      </c>
      <c r="G9249" t="s">
        <v>188</v>
      </c>
      <c r="H9249" t="s">
        <v>432</v>
      </c>
      <c r="I9249" t="s">
        <v>433</v>
      </c>
      <c r="J9249" t="s">
        <v>434</v>
      </c>
      <c r="K9249" t="s">
        <v>191</v>
      </c>
      <c r="M9249" t="s">
        <v>251</v>
      </c>
      <c r="N9249" t="s">
        <v>206</v>
      </c>
      <c r="O9249" t="s">
        <v>265</v>
      </c>
      <c r="P9249">
        <v>2020</v>
      </c>
      <c r="Q9249">
        <v>0.15</v>
      </c>
    </row>
    <row r="9250" spans="1:17" x14ac:dyDescent="0.25">
      <c r="A9250" t="s">
        <v>548</v>
      </c>
      <c r="B9250" t="s">
        <v>549</v>
      </c>
      <c r="C9250" t="s">
        <v>534</v>
      </c>
      <c r="D9250" t="s">
        <v>472</v>
      </c>
      <c r="E9250" t="s">
        <v>525</v>
      </c>
      <c r="F9250" t="s">
        <v>348</v>
      </c>
      <c r="G9250" t="s">
        <v>188</v>
      </c>
      <c r="H9250" t="s">
        <v>432</v>
      </c>
      <c r="I9250" t="s">
        <v>433</v>
      </c>
      <c r="J9250" t="s">
        <v>434</v>
      </c>
      <c r="K9250" t="s">
        <v>191</v>
      </c>
      <c r="M9250" t="s">
        <v>251</v>
      </c>
      <c r="N9250" t="s">
        <v>206</v>
      </c>
      <c r="O9250" t="s">
        <v>194</v>
      </c>
      <c r="P9250">
        <v>2030</v>
      </c>
      <c r="Q9250">
        <v>1.7668980630000001E-2</v>
      </c>
    </row>
    <row r="9251" spans="1:17" x14ac:dyDescent="0.25">
      <c r="A9251" t="s">
        <v>548</v>
      </c>
      <c r="B9251" t="s">
        <v>549</v>
      </c>
      <c r="C9251" t="s">
        <v>534</v>
      </c>
      <c r="D9251" t="s">
        <v>472</v>
      </c>
      <c r="E9251" t="s">
        <v>525</v>
      </c>
      <c r="F9251" t="s">
        <v>348</v>
      </c>
      <c r="G9251" t="s">
        <v>188</v>
      </c>
      <c r="H9251" t="s">
        <v>432</v>
      </c>
      <c r="I9251" t="s">
        <v>433</v>
      </c>
      <c r="J9251" t="s">
        <v>434</v>
      </c>
      <c r="K9251" t="s">
        <v>191</v>
      </c>
      <c r="M9251" t="s">
        <v>251</v>
      </c>
      <c r="N9251" t="s">
        <v>206</v>
      </c>
      <c r="O9251" t="s">
        <v>194</v>
      </c>
      <c r="P9251">
        <v>2050</v>
      </c>
      <c r="Q9251">
        <v>1.7668980630000001E-2</v>
      </c>
    </row>
    <row r="9252" spans="1:17" x14ac:dyDescent="0.25">
      <c r="A9252" t="s">
        <v>548</v>
      </c>
      <c r="B9252" t="s">
        <v>549</v>
      </c>
      <c r="C9252" t="s">
        <v>534</v>
      </c>
      <c r="D9252" t="s">
        <v>472</v>
      </c>
      <c r="E9252" t="s">
        <v>525</v>
      </c>
      <c r="F9252" t="s">
        <v>348</v>
      </c>
      <c r="G9252" t="s">
        <v>188</v>
      </c>
      <c r="H9252" t="s">
        <v>432</v>
      </c>
      <c r="I9252" t="s">
        <v>433</v>
      </c>
      <c r="J9252" t="s">
        <v>434</v>
      </c>
      <c r="K9252" t="s">
        <v>191</v>
      </c>
      <c r="M9252" t="s">
        <v>251</v>
      </c>
      <c r="N9252" t="s">
        <v>206</v>
      </c>
      <c r="O9252" t="s">
        <v>264</v>
      </c>
      <c r="P9252">
        <v>2050</v>
      </c>
      <c r="Q9252">
        <v>0.01</v>
      </c>
    </row>
    <row r="9253" spans="1:17" x14ac:dyDescent="0.25">
      <c r="A9253" t="s">
        <v>548</v>
      </c>
      <c r="B9253" t="s">
        <v>549</v>
      </c>
      <c r="C9253" t="s">
        <v>534</v>
      </c>
      <c r="D9253" t="s">
        <v>472</v>
      </c>
      <c r="E9253" t="s">
        <v>525</v>
      </c>
      <c r="F9253" t="s">
        <v>348</v>
      </c>
      <c r="G9253" t="s">
        <v>188</v>
      </c>
      <c r="H9253" t="s">
        <v>432</v>
      </c>
      <c r="I9253" t="s">
        <v>433</v>
      </c>
      <c r="J9253" t="s">
        <v>434</v>
      </c>
      <c r="K9253" t="s">
        <v>191</v>
      </c>
      <c r="M9253" t="s">
        <v>251</v>
      </c>
      <c r="N9253" t="s">
        <v>206</v>
      </c>
      <c r="O9253" t="s">
        <v>265</v>
      </c>
      <c r="P9253">
        <v>2050</v>
      </c>
      <c r="Q9253">
        <v>0.15</v>
      </c>
    </row>
    <row r="9254" spans="1:17" x14ac:dyDescent="0.25">
      <c r="A9254" t="s">
        <v>548</v>
      </c>
      <c r="B9254" t="s">
        <v>549</v>
      </c>
      <c r="C9254" t="s">
        <v>534</v>
      </c>
      <c r="D9254" t="s">
        <v>472</v>
      </c>
      <c r="E9254" t="s">
        <v>525</v>
      </c>
      <c r="F9254" t="s">
        <v>348</v>
      </c>
      <c r="G9254" t="s">
        <v>188</v>
      </c>
      <c r="H9254" t="s">
        <v>436</v>
      </c>
      <c r="I9254" t="s">
        <v>436</v>
      </c>
      <c r="M9254" t="s">
        <v>551</v>
      </c>
      <c r="O9254" t="s">
        <v>194</v>
      </c>
      <c r="P9254">
        <v>2015</v>
      </c>
      <c r="Q9254">
        <v>1</v>
      </c>
    </row>
    <row r="9255" spans="1:17" x14ac:dyDescent="0.25">
      <c r="A9255" t="s">
        <v>548</v>
      </c>
      <c r="B9255" t="s">
        <v>549</v>
      </c>
      <c r="C9255" t="s">
        <v>534</v>
      </c>
      <c r="D9255" t="s">
        <v>472</v>
      </c>
      <c r="E9255" t="s">
        <v>525</v>
      </c>
      <c r="F9255" t="s">
        <v>348</v>
      </c>
      <c r="G9255" t="s">
        <v>188</v>
      </c>
      <c r="H9255" t="s">
        <v>436</v>
      </c>
      <c r="I9255" t="s">
        <v>436</v>
      </c>
      <c r="M9255" t="s">
        <v>551</v>
      </c>
      <c r="O9255" t="s">
        <v>194</v>
      </c>
      <c r="P9255">
        <v>2020</v>
      </c>
      <c r="Q9255">
        <v>1</v>
      </c>
    </row>
    <row r="9256" spans="1:17" x14ac:dyDescent="0.25">
      <c r="A9256" t="s">
        <v>548</v>
      </c>
      <c r="B9256" t="s">
        <v>549</v>
      </c>
      <c r="C9256" t="s">
        <v>534</v>
      </c>
      <c r="D9256" t="s">
        <v>472</v>
      </c>
      <c r="E9256" t="s">
        <v>525</v>
      </c>
      <c r="F9256" t="s">
        <v>348</v>
      </c>
      <c r="G9256" t="s">
        <v>188</v>
      </c>
      <c r="H9256" t="s">
        <v>436</v>
      </c>
      <c r="I9256" t="s">
        <v>436</v>
      </c>
      <c r="M9256" t="s">
        <v>551</v>
      </c>
      <c r="O9256" t="s">
        <v>264</v>
      </c>
      <c r="P9256">
        <v>2020</v>
      </c>
      <c r="Q9256">
        <v>0</v>
      </c>
    </row>
    <row r="9257" spans="1:17" x14ac:dyDescent="0.25">
      <c r="A9257" t="s">
        <v>548</v>
      </c>
      <c r="B9257" t="s">
        <v>549</v>
      </c>
      <c r="C9257" t="s">
        <v>534</v>
      </c>
      <c r="D9257" t="s">
        <v>472</v>
      </c>
      <c r="E9257" t="s">
        <v>525</v>
      </c>
      <c r="F9257" t="s">
        <v>348</v>
      </c>
      <c r="G9257" t="s">
        <v>188</v>
      </c>
      <c r="H9257" t="s">
        <v>436</v>
      </c>
      <c r="I9257" t="s">
        <v>436</v>
      </c>
      <c r="M9257" t="s">
        <v>551</v>
      </c>
      <c r="O9257" t="s">
        <v>265</v>
      </c>
      <c r="P9257">
        <v>2020</v>
      </c>
      <c r="Q9257">
        <v>1</v>
      </c>
    </row>
    <row r="9258" spans="1:17" x14ac:dyDescent="0.25">
      <c r="A9258" t="s">
        <v>548</v>
      </c>
      <c r="B9258" t="s">
        <v>549</v>
      </c>
      <c r="C9258" t="s">
        <v>534</v>
      </c>
      <c r="D9258" t="s">
        <v>472</v>
      </c>
      <c r="E9258" t="s">
        <v>525</v>
      </c>
      <c r="F9258" t="s">
        <v>348</v>
      </c>
      <c r="G9258" t="s">
        <v>188</v>
      </c>
      <c r="H9258" t="s">
        <v>436</v>
      </c>
      <c r="I9258" t="s">
        <v>436</v>
      </c>
      <c r="M9258" t="s">
        <v>551</v>
      </c>
      <c r="O9258" t="s">
        <v>194</v>
      </c>
      <c r="P9258">
        <v>2030</v>
      </c>
      <c r="Q9258">
        <v>1</v>
      </c>
    </row>
    <row r="9259" spans="1:17" x14ac:dyDescent="0.25">
      <c r="A9259" t="s">
        <v>548</v>
      </c>
      <c r="B9259" t="s">
        <v>549</v>
      </c>
      <c r="C9259" t="s">
        <v>534</v>
      </c>
      <c r="D9259" t="s">
        <v>472</v>
      </c>
      <c r="E9259" t="s">
        <v>525</v>
      </c>
      <c r="F9259" t="s">
        <v>348</v>
      </c>
      <c r="G9259" t="s">
        <v>188</v>
      </c>
      <c r="H9259" t="s">
        <v>436</v>
      </c>
      <c r="I9259" t="s">
        <v>436</v>
      </c>
      <c r="M9259" t="s">
        <v>551</v>
      </c>
      <c r="O9259" t="s">
        <v>194</v>
      </c>
      <c r="P9259">
        <v>2050</v>
      </c>
      <c r="Q9259">
        <v>1</v>
      </c>
    </row>
    <row r="9260" spans="1:17" x14ac:dyDescent="0.25">
      <c r="A9260" t="s">
        <v>548</v>
      </c>
      <c r="B9260" t="s">
        <v>549</v>
      </c>
      <c r="C9260" t="s">
        <v>534</v>
      </c>
      <c r="D9260" t="s">
        <v>472</v>
      </c>
      <c r="E9260" t="s">
        <v>525</v>
      </c>
      <c r="F9260" t="s">
        <v>348</v>
      </c>
      <c r="G9260" t="s">
        <v>188</v>
      </c>
      <c r="H9260" t="s">
        <v>436</v>
      </c>
      <c r="I9260" t="s">
        <v>436</v>
      </c>
      <c r="M9260" t="s">
        <v>551</v>
      </c>
      <c r="O9260" t="s">
        <v>264</v>
      </c>
      <c r="P9260">
        <v>2050</v>
      </c>
      <c r="Q9260">
        <v>0</v>
      </c>
    </row>
    <row r="9261" spans="1:17" x14ac:dyDescent="0.25">
      <c r="A9261" t="s">
        <v>548</v>
      </c>
      <c r="B9261" t="s">
        <v>549</v>
      </c>
      <c r="C9261" t="s">
        <v>534</v>
      </c>
      <c r="D9261" t="s">
        <v>472</v>
      </c>
      <c r="E9261" t="s">
        <v>525</v>
      </c>
      <c r="F9261" t="s">
        <v>348</v>
      </c>
      <c r="G9261" t="s">
        <v>188</v>
      </c>
      <c r="H9261" t="s">
        <v>436</v>
      </c>
      <c r="I9261" t="s">
        <v>436</v>
      </c>
      <c r="M9261" t="s">
        <v>551</v>
      </c>
      <c r="O9261" t="s">
        <v>265</v>
      </c>
      <c r="P9261">
        <v>2050</v>
      </c>
      <c r="Q9261">
        <v>1</v>
      </c>
    </row>
    <row r="9262" spans="1:17" x14ac:dyDescent="0.25">
      <c r="A9262" t="s">
        <v>548</v>
      </c>
      <c r="B9262" t="s">
        <v>549</v>
      </c>
      <c r="C9262" t="s">
        <v>534</v>
      </c>
      <c r="D9262" t="s">
        <v>472</v>
      </c>
      <c r="E9262" t="s">
        <v>525</v>
      </c>
      <c r="F9262" t="s">
        <v>348</v>
      </c>
      <c r="G9262" t="s">
        <v>188</v>
      </c>
      <c r="H9262" t="s">
        <v>338</v>
      </c>
      <c r="I9262" t="s">
        <v>234</v>
      </c>
      <c r="J9262" t="s">
        <v>235</v>
      </c>
      <c r="K9262" t="s">
        <v>325</v>
      </c>
      <c r="L9262" t="s">
        <v>237</v>
      </c>
      <c r="O9262" t="s">
        <v>194</v>
      </c>
      <c r="P9262">
        <v>2015</v>
      </c>
      <c r="Q9262">
        <v>54000</v>
      </c>
    </row>
    <row r="9263" spans="1:17" x14ac:dyDescent="0.25">
      <c r="A9263" t="s">
        <v>548</v>
      </c>
      <c r="B9263" t="s">
        <v>549</v>
      </c>
      <c r="C9263" t="s">
        <v>534</v>
      </c>
      <c r="D9263" t="s">
        <v>472</v>
      </c>
      <c r="E9263" t="s">
        <v>525</v>
      </c>
      <c r="F9263" t="s">
        <v>348</v>
      </c>
      <c r="G9263" t="s">
        <v>188</v>
      </c>
      <c r="H9263" t="s">
        <v>338</v>
      </c>
      <c r="I9263" t="s">
        <v>234</v>
      </c>
      <c r="J9263" t="s">
        <v>235</v>
      </c>
      <c r="K9263" t="s">
        <v>325</v>
      </c>
      <c r="L9263" t="s">
        <v>237</v>
      </c>
      <c r="O9263" t="s">
        <v>194</v>
      </c>
      <c r="P9263">
        <v>2020</v>
      </c>
      <c r="Q9263">
        <v>52400</v>
      </c>
    </row>
    <row r="9264" spans="1:17" x14ac:dyDescent="0.25">
      <c r="A9264" t="s">
        <v>548</v>
      </c>
      <c r="B9264" t="s">
        <v>549</v>
      </c>
      <c r="C9264" t="s">
        <v>534</v>
      </c>
      <c r="D9264" t="s">
        <v>472</v>
      </c>
      <c r="E9264" t="s">
        <v>525</v>
      </c>
      <c r="F9264" t="s">
        <v>348</v>
      </c>
      <c r="G9264" t="s">
        <v>188</v>
      </c>
      <c r="H9264" t="s">
        <v>338</v>
      </c>
      <c r="I9264" t="s">
        <v>234</v>
      </c>
      <c r="J9264" t="s">
        <v>235</v>
      </c>
      <c r="K9264" t="s">
        <v>325</v>
      </c>
      <c r="L9264" t="s">
        <v>237</v>
      </c>
      <c r="O9264" t="s">
        <v>264</v>
      </c>
      <c r="P9264">
        <v>2020</v>
      </c>
      <c r="Q9264">
        <v>44800</v>
      </c>
    </row>
    <row r="9265" spans="1:17" x14ac:dyDescent="0.25">
      <c r="A9265" t="s">
        <v>548</v>
      </c>
      <c r="B9265" t="s">
        <v>549</v>
      </c>
      <c r="C9265" t="s">
        <v>534</v>
      </c>
      <c r="D9265" t="s">
        <v>472</v>
      </c>
      <c r="E9265" t="s">
        <v>525</v>
      </c>
      <c r="F9265" t="s">
        <v>348</v>
      </c>
      <c r="G9265" t="s">
        <v>188</v>
      </c>
      <c r="H9265" t="s">
        <v>338</v>
      </c>
      <c r="I9265" t="s">
        <v>234</v>
      </c>
      <c r="J9265" t="s">
        <v>235</v>
      </c>
      <c r="K9265" t="s">
        <v>325</v>
      </c>
      <c r="L9265" t="s">
        <v>237</v>
      </c>
      <c r="O9265" t="s">
        <v>265</v>
      </c>
      <c r="P9265">
        <v>2020</v>
      </c>
      <c r="Q9265">
        <v>61600</v>
      </c>
    </row>
    <row r="9266" spans="1:17" x14ac:dyDescent="0.25">
      <c r="A9266" t="s">
        <v>548</v>
      </c>
      <c r="B9266" t="s">
        <v>549</v>
      </c>
      <c r="C9266" t="s">
        <v>534</v>
      </c>
      <c r="D9266" t="s">
        <v>472</v>
      </c>
      <c r="E9266" t="s">
        <v>525</v>
      </c>
      <c r="F9266" t="s">
        <v>348</v>
      </c>
      <c r="G9266" t="s">
        <v>188</v>
      </c>
      <c r="H9266" t="s">
        <v>338</v>
      </c>
      <c r="I9266" t="s">
        <v>234</v>
      </c>
      <c r="J9266" t="s">
        <v>235</v>
      </c>
      <c r="K9266" t="s">
        <v>325</v>
      </c>
      <c r="L9266" t="s">
        <v>237</v>
      </c>
      <c r="O9266" t="s">
        <v>194</v>
      </c>
      <c r="P9266">
        <v>2030</v>
      </c>
      <c r="Q9266">
        <v>49400</v>
      </c>
    </row>
    <row r="9267" spans="1:17" x14ac:dyDescent="0.25">
      <c r="A9267" t="s">
        <v>548</v>
      </c>
      <c r="B9267" t="s">
        <v>549</v>
      </c>
      <c r="C9267" t="s">
        <v>534</v>
      </c>
      <c r="D9267" t="s">
        <v>472</v>
      </c>
      <c r="E9267" t="s">
        <v>525</v>
      </c>
      <c r="F9267" t="s">
        <v>348</v>
      </c>
      <c r="G9267" t="s">
        <v>188</v>
      </c>
      <c r="H9267" t="s">
        <v>338</v>
      </c>
      <c r="I9267" t="s">
        <v>234</v>
      </c>
      <c r="J9267" t="s">
        <v>235</v>
      </c>
      <c r="K9267" t="s">
        <v>325</v>
      </c>
      <c r="L9267" t="s">
        <v>237</v>
      </c>
      <c r="O9267" t="s">
        <v>194</v>
      </c>
      <c r="P9267">
        <v>2050</v>
      </c>
      <c r="Q9267">
        <v>44200</v>
      </c>
    </row>
    <row r="9268" spans="1:17" x14ac:dyDescent="0.25">
      <c r="A9268" t="s">
        <v>548</v>
      </c>
      <c r="B9268" t="s">
        <v>549</v>
      </c>
      <c r="C9268" t="s">
        <v>534</v>
      </c>
      <c r="D9268" t="s">
        <v>472</v>
      </c>
      <c r="E9268" t="s">
        <v>525</v>
      </c>
      <c r="F9268" t="s">
        <v>348</v>
      </c>
      <c r="G9268" t="s">
        <v>188</v>
      </c>
      <c r="H9268" t="s">
        <v>338</v>
      </c>
      <c r="I9268" t="s">
        <v>234</v>
      </c>
      <c r="J9268" t="s">
        <v>235</v>
      </c>
      <c r="K9268" t="s">
        <v>325</v>
      </c>
      <c r="L9268" t="s">
        <v>237</v>
      </c>
      <c r="O9268" t="s">
        <v>264</v>
      </c>
      <c r="P9268">
        <v>2050</v>
      </c>
      <c r="Q9268">
        <v>33900</v>
      </c>
    </row>
    <row r="9269" spans="1:17" x14ac:dyDescent="0.25">
      <c r="A9269" t="s">
        <v>548</v>
      </c>
      <c r="B9269" t="s">
        <v>549</v>
      </c>
      <c r="C9269" t="s">
        <v>534</v>
      </c>
      <c r="D9269" t="s">
        <v>472</v>
      </c>
      <c r="E9269" t="s">
        <v>525</v>
      </c>
      <c r="F9269" t="s">
        <v>348</v>
      </c>
      <c r="G9269" t="s">
        <v>188</v>
      </c>
      <c r="H9269" t="s">
        <v>338</v>
      </c>
      <c r="I9269" t="s">
        <v>234</v>
      </c>
      <c r="J9269" t="s">
        <v>235</v>
      </c>
      <c r="K9269" t="s">
        <v>325</v>
      </c>
      <c r="L9269" t="s">
        <v>237</v>
      </c>
      <c r="O9269" t="s">
        <v>265</v>
      </c>
      <c r="P9269">
        <v>2050</v>
      </c>
      <c r="Q9269">
        <v>57500</v>
      </c>
    </row>
    <row r="9270" spans="1:17" x14ac:dyDescent="0.25">
      <c r="A9270" t="s">
        <v>548</v>
      </c>
      <c r="B9270" t="s">
        <v>549</v>
      </c>
      <c r="C9270" t="s">
        <v>534</v>
      </c>
      <c r="D9270" t="s">
        <v>472</v>
      </c>
      <c r="E9270" t="s">
        <v>525</v>
      </c>
      <c r="F9270" t="s">
        <v>348</v>
      </c>
      <c r="G9270" t="s">
        <v>188</v>
      </c>
      <c r="H9270" t="s">
        <v>441</v>
      </c>
      <c r="I9270" t="s">
        <v>441</v>
      </c>
      <c r="M9270" t="s">
        <v>551</v>
      </c>
      <c r="O9270" t="s">
        <v>194</v>
      </c>
      <c r="P9270">
        <v>2015</v>
      </c>
      <c r="Q9270">
        <v>1</v>
      </c>
    </row>
    <row r="9271" spans="1:17" x14ac:dyDescent="0.25">
      <c r="A9271" t="s">
        <v>548</v>
      </c>
      <c r="B9271" t="s">
        <v>549</v>
      </c>
      <c r="C9271" t="s">
        <v>534</v>
      </c>
      <c r="D9271" t="s">
        <v>472</v>
      </c>
      <c r="E9271" t="s">
        <v>525</v>
      </c>
      <c r="F9271" t="s">
        <v>348</v>
      </c>
      <c r="G9271" t="s">
        <v>188</v>
      </c>
      <c r="H9271" t="s">
        <v>441</v>
      </c>
      <c r="I9271" t="s">
        <v>441</v>
      </c>
      <c r="M9271" t="s">
        <v>551</v>
      </c>
      <c r="O9271" t="s">
        <v>194</v>
      </c>
      <c r="P9271">
        <v>2020</v>
      </c>
      <c r="Q9271">
        <v>1</v>
      </c>
    </row>
    <row r="9272" spans="1:17" x14ac:dyDescent="0.25">
      <c r="A9272" t="s">
        <v>548</v>
      </c>
      <c r="B9272" t="s">
        <v>549</v>
      </c>
      <c r="C9272" t="s">
        <v>534</v>
      </c>
      <c r="D9272" t="s">
        <v>472</v>
      </c>
      <c r="E9272" t="s">
        <v>525</v>
      </c>
      <c r="F9272" t="s">
        <v>348</v>
      </c>
      <c r="G9272" t="s">
        <v>188</v>
      </c>
      <c r="H9272" t="s">
        <v>441</v>
      </c>
      <c r="I9272" t="s">
        <v>441</v>
      </c>
      <c r="M9272" t="s">
        <v>551</v>
      </c>
      <c r="O9272" t="s">
        <v>264</v>
      </c>
      <c r="P9272">
        <v>2020</v>
      </c>
      <c r="Q9272">
        <v>0</v>
      </c>
    </row>
    <row r="9273" spans="1:17" x14ac:dyDescent="0.25">
      <c r="A9273" t="s">
        <v>548</v>
      </c>
      <c r="B9273" t="s">
        <v>549</v>
      </c>
      <c r="C9273" t="s">
        <v>534</v>
      </c>
      <c r="D9273" t="s">
        <v>472</v>
      </c>
      <c r="E9273" t="s">
        <v>525</v>
      </c>
      <c r="F9273" t="s">
        <v>348</v>
      </c>
      <c r="G9273" t="s">
        <v>188</v>
      </c>
      <c r="H9273" t="s">
        <v>441</v>
      </c>
      <c r="I9273" t="s">
        <v>441</v>
      </c>
      <c r="M9273" t="s">
        <v>551</v>
      </c>
      <c r="O9273" t="s">
        <v>265</v>
      </c>
      <c r="P9273">
        <v>2020</v>
      </c>
      <c r="Q9273">
        <v>1</v>
      </c>
    </row>
    <row r="9274" spans="1:17" x14ac:dyDescent="0.25">
      <c r="A9274" t="s">
        <v>548</v>
      </c>
      <c r="B9274" t="s">
        <v>549</v>
      </c>
      <c r="C9274" t="s">
        <v>534</v>
      </c>
      <c r="D9274" t="s">
        <v>472</v>
      </c>
      <c r="E9274" t="s">
        <v>525</v>
      </c>
      <c r="F9274" t="s">
        <v>348</v>
      </c>
      <c r="G9274" t="s">
        <v>188</v>
      </c>
      <c r="H9274" t="s">
        <v>441</v>
      </c>
      <c r="I9274" t="s">
        <v>441</v>
      </c>
      <c r="M9274" t="s">
        <v>551</v>
      </c>
      <c r="O9274" t="s">
        <v>194</v>
      </c>
      <c r="P9274">
        <v>2030</v>
      </c>
      <c r="Q9274">
        <v>1</v>
      </c>
    </row>
    <row r="9275" spans="1:17" x14ac:dyDescent="0.25">
      <c r="A9275" t="s">
        <v>548</v>
      </c>
      <c r="B9275" t="s">
        <v>549</v>
      </c>
      <c r="C9275" t="s">
        <v>534</v>
      </c>
      <c r="D9275" t="s">
        <v>472</v>
      </c>
      <c r="E9275" t="s">
        <v>525</v>
      </c>
      <c r="F9275" t="s">
        <v>348</v>
      </c>
      <c r="G9275" t="s">
        <v>188</v>
      </c>
      <c r="H9275" t="s">
        <v>441</v>
      </c>
      <c r="I9275" t="s">
        <v>441</v>
      </c>
      <c r="M9275" t="s">
        <v>551</v>
      </c>
      <c r="O9275" t="s">
        <v>194</v>
      </c>
      <c r="P9275">
        <v>2050</v>
      </c>
      <c r="Q9275">
        <v>1</v>
      </c>
    </row>
    <row r="9276" spans="1:17" x14ac:dyDescent="0.25">
      <c r="A9276" t="s">
        <v>548</v>
      </c>
      <c r="B9276" t="s">
        <v>549</v>
      </c>
      <c r="C9276" t="s">
        <v>534</v>
      </c>
      <c r="D9276" t="s">
        <v>472</v>
      </c>
      <c r="E9276" t="s">
        <v>525</v>
      </c>
      <c r="F9276" t="s">
        <v>348</v>
      </c>
      <c r="G9276" t="s">
        <v>188</v>
      </c>
      <c r="H9276" t="s">
        <v>441</v>
      </c>
      <c r="I9276" t="s">
        <v>441</v>
      </c>
      <c r="M9276" t="s">
        <v>551</v>
      </c>
      <c r="O9276" t="s">
        <v>264</v>
      </c>
      <c r="P9276">
        <v>2050</v>
      </c>
      <c r="Q9276">
        <v>0</v>
      </c>
    </row>
    <row r="9277" spans="1:17" x14ac:dyDescent="0.25">
      <c r="A9277" t="s">
        <v>548</v>
      </c>
      <c r="B9277" t="s">
        <v>549</v>
      </c>
      <c r="C9277" t="s">
        <v>534</v>
      </c>
      <c r="D9277" t="s">
        <v>472</v>
      </c>
      <c r="E9277" t="s">
        <v>525</v>
      </c>
      <c r="F9277" t="s">
        <v>348</v>
      </c>
      <c r="G9277" t="s">
        <v>188</v>
      </c>
      <c r="H9277" t="s">
        <v>441</v>
      </c>
      <c r="I9277" t="s">
        <v>441</v>
      </c>
      <c r="M9277" t="s">
        <v>551</v>
      </c>
      <c r="O9277" t="s">
        <v>265</v>
      </c>
      <c r="P9277">
        <v>2050</v>
      </c>
      <c r="Q9277">
        <v>1</v>
      </c>
    </row>
    <row r="9278" spans="1:17" x14ac:dyDescent="0.25">
      <c r="A9278" t="s">
        <v>548</v>
      </c>
      <c r="B9278" t="s">
        <v>549</v>
      </c>
      <c r="C9278" t="s">
        <v>534</v>
      </c>
      <c r="D9278" t="s">
        <v>472</v>
      </c>
      <c r="E9278" t="s">
        <v>525</v>
      </c>
      <c r="F9278" t="s">
        <v>348</v>
      </c>
      <c r="G9278" t="s">
        <v>188</v>
      </c>
      <c r="H9278" t="s">
        <v>499</v>
      </c>
      <c r="I9278" t="s">
        <v>500</v>
      </c>
      <c r="K9278" t="s">
        <v>501</v>
      </c>
      <c r="L9278" t="s">
        <v>237</v>
      </c>
      <c r="M9278" t="s">
        <v>368</v>
      </c>
      <c r="O9278" t="s">
        <v>194</v>
      </c>
      <c r="P9278">
        <v>2015</v>
      </c>
      <c r="Q9278">
        <v>0.08</v>
      </c>
    </row>
    <row r="9279" spans="1:17" x14ac:dyDescent="0.25">
      <c r="A9279" t="s">
        <v>548</v>
      </c>
      <c r="B9279" t="s">
        <v>549</v>
      </c>
      <c r="C9279" t="s">
        <v>534</v>
      </c>
      <c r="D9279" t="s">
        <v>472</v>
      </c>
      <c r="E9279" t="s">
        <v>525</v>
      </c>
      <c r="F9279" t="s">
        <v>348</v>
      </c>
      <c r="G9279" t="s">
        <v>188</v>
      </c>
      <c r="H9279" t="s">
        <v>499</v>
      </c>
      <c r="I9279" t="s">
        <v>500</v>
      </c>
      <c r="K9279" t="s">
        <v>501</v>
      </c>
      <c r="L9279" t="s">
        <v>237</v>
      </c>
      <c r="M9279" t="s">
        <v>368</v>
      </c>
      <c r="O9279" t="s">
        <v>194</v>
      </c>
      <c r="P9279">
        <v>2020</v>
      </c>
      <c r="Q9279">
        <v>7.8019900000000003E-2</v>
      </c>
    </row>
    <row r="9280" spans="1:17" x14ac:dyDescent="0.25">
      <c r="A9280" t="s">
        <v>548</v>
      </c>
      <c r="B9280" t="s">
        <v>549</v>
      </c>
      <c r="C9280" t="s">
        <v>534</v>
      </c>
      <c r="D9280" t="s">
        <v>472</v>
      </c>
      <c r="E9280" t="s">
        <v>525</v>
      </c>
      <c r="F9280" t="s">
        <v>348</v>
      </c>
      <c r="G9280" t="s">
        <v>188</v>
      </c>
      <c r="H9280" t="s">
        <v>499</v>
      </c>
      <c r="I9280" t="s">
        <v>500</v>
      </c>
      <c r="K9280" t="s">
        <v>501</v>
      </c>
      <c r="L9280" t="s">
        <v>237</v>
      </c>
      <c r="M9280" t="s">
        <v>368</v>
      </c>
      <c r="O9280" t="s">
        <v>264</v>
      </c>
      <c r="P9280">
        <v>2020</v>
      </c>
      <c r="Q9280">
        <v>6.8000000000000005E-2</v>
      </c>
    </row>
    <row r="9281" spans="1:17" x14ac:dyDescent="0.25">
      <c r="A9281" t="s">
        <v>548</v>
      </c>
      <c r="B9281" t="s">
        <v>549</v>
      </c>
      <c r="C9281" t="s">
        <v>534</v>
      </c>
      <c r="D9281" t="s">
        <v>472</v>
      </c>
      <c r="E9281" t="s">
        <v>525</v>
      </c>
      <c r="F9281" t="s">
        <v>348</v>
      </c>
      <c r="G9281" t="s">
        <v>188</v>
      </c>
      <c r="H9281" t="s">
        <v>499</v>
      </c>
      <c r="I9281" t="s">
        <v>500</v>
      </c>
      <c r="K9281" t="s">
        <v>501</v>
      </c>
      <c r="L9281" t="s">
        <v>237</v>
      </c>
      <c r="M9281" t="s">
        <v>368</v>
      </c>
      <c r="O9281" t="s">
        <v>265</v>
      </c>
      <c r="P9281">
        <v>2020</v>
      </c>
      <c r="Q9281">
        <v>9.1999999999999998E-2</v>
      </c>
    </row>
    <row r="9282" spans="1:17" x14ac:dyDescent="0.25">
      <c r="A9282" t="s">
        <v>548</v>
      </c>
      <c r="B9282" t="s">
        <v>549</v>
      </c>
      <c r="C9282" t="s">
        <v>534</v>
      </c>
      <c r="D9282" t="s">
        <v>472</v>
      </c>
      <c r="E9282" t="s">
        <v>525</v>
      </c>
      <c r="F9282" t="s">
        <v>348</v>
      </c>
      <c r="G9282" t="s">
        <v>188</v>
      </c>
      <c r="H9282" t="s">
        <v>499</v>
      </c>
      <c r="I9282" t="s">
        <v>500</v>
      </c>
      <c r="K9282" t="s">
        <v>501</v>
      </c>
      <c r="L9282" t="s">
        <v>237</v>
      </c>
      <c r="M9282" t="s">
        <v>368</v>
      </c>
      <c r="O9282" t="s">
        <v>194</v>
      </c>
      <c r="P9282">
        <v>2030</v>
      </c>
      <c r="Q9282">
        <v>7.4205517999999998E-2</v>
      </c>
    </row>
    <row r="9283" spans="1:17" x14ac:dyDescent="0.25">
      <c r="A9283" t="s">
        <v>548</v>
      </c>
      <c r="B9283" t="s">
        <v>549</v>
      </c>
      <c r="C9283" t="s">
        <v>534</v>
      </c>
      <c r="D9283" t="s">
        <v>472</v>
      </c>
      <c r="E9283" t="s">
        <v>525</v>
      </c>
      <c r="F9283" t="s">
        <v>348</v>
      </c>
      <c r="G9283" t="s">
        <v>188</v>
      </c>
      <c r="H9283" t="s">
        <v>499</v>
      </c>
      <c r="I9283" t="s">
        <v>500</v>
      </c>
      <c r="K9283" t="s">
        <v>501</v>
      </c>
      <c r="L9283" t="s">
        <v>237</v>
      </c>
      <c r="M9283" t="s">
        <v>368</v>
      </c>
      <c r="O9283" t="s">
        <v>194</v>
      </c>
      <c r="P9283">
        <v>2050</v>
      </c>
      <c r="Q9283">
        <v>6.7127089000000001E-2</v>
      </c>
    </row>
    <row r="9284" spans="1:17" x14ac:dyDescent="0.25">
      <c r="A9284" t="s">
        <v>548</v>
      </c>
      <c r="B9284" t="s">
        <v>549</v>
      </c>
      <c r="C9284" t="s">
        <v>534</v>
      </c>
      <c r="D9284" t="s">
        <v>472</v>
      </c>
      <c r="E9284" t="s">
        <v>525</v>
      </c>
      <c r="F9284" t="s">
        <v>348</v>
      </c>
      <c r="G9284" t="s">
        <v>188</v>
      </c>
      <c r="H9284" t="s">
        <v>499</v>
      </c>
      <c r="I9284" t="s">
        <v>500</v>
      </c>
      <c r="K9284" t="s">
        <v>501</v>
      </c>
      <c r="L9284" t="s">
        <v>237</v>
      </c>
      <c r="M9284" t="s">
        <v>368</v>
      </c>
      <c r="O9284" t="s">
        <v>264</v>
      </c>
      <c r="P9284">
        <v>2050</v>
      </c>
      <c r="Q9284">
        <v>5.5654137999999999E-2</v>
      </c>
    </row>
    <row r="9285" spans="1:17" x14ac:dyDescent="0.25">
      <c r="A9285" t="s">
        <v>548</v>
      </c>
      <c r="B9285" t="s">
        <v>549</v>
      </c>
      <c r="C9285" t="s">
        <v>534</v>
      </c>
      <c r="D9285" t="s">
        <v>472</v>
      </c>
      <c r="E9285" t="s">
        <v>525</v>
      </c>
      <c r="F9285" t="s">
        <v>348</v>
      </c>
      <c r="G9285" t="s">
        <v>188</v>
      </c>
      <c r="H9285" t="s">
        <v>499</v>
      </c>
      <c r="I9285" t="s">
        <v>500</v>
      </c>
      <c r="K9285" t="s">
        <v>501</v>
      </c>
      <c r="L9285" t="s">
        <v>237</v>
      </c>
      <c r="M9285" t="s">
        <v>368</v>
      </c>
      <c r="O9285" t="s">
        <v>265</v>
      </c>
      <c r="P9285">
        <v>2050</v>
      </c>
      <c r="Q9285">
        <v>9.2756897000000005E-2</v>
      </c>
    </row>
    <row r="9286" spans="1:17" x14ac:dyDescent="0.25">
      <c r="A9286" t="s">
        <v>548</v>
      </c>
      <c r="B9286" t="s">
        <v>549</v>
      </c>
      <c r="C9286" t="s">
        <v>534</v>
      </c>
      <c r="D9286" t="s">
        <v>472</v>
      </c>
      <c r="E9286" t="s">
        <v>525</v>
      </c>
      <c r="F9286" t="s">
        <v>348</v>
      </c>
      <c r="G9286" t="s">
        <v>188</v>
      </c>
      <c r="H9286" t="s">
        <v>448</v>
      </c>
      <c r="I9286" t="s">
        <v>240</v>
      </c>
      <c r="J9286" t="s">
        <v>235</v>
      </c>
      <c r="K9286" t="s">
        <v>430</v>
      </c>
      <c r="L9286" t="s">
        <v>237</v>
      </c>
      <c r="M9286" t="s">
        <v>552</v>
      </c>
      <c r="N9286" t="s">
        <v>206</v>
      </c>
      <c r="O9286" t="s">
        <v>194</v>
      </c>
      <c r="P9286">
        <v>2015</v>
      </c>
      <c r="Q9286">
        <v>0.926666667</v>
      </c>
    </row>
    <row r="9287" spans="1:17" x14ac:dyDescent="0.25">
      <c r="A9287" t="s">
        <v>548</v>
      </c>
      <c r="B9287" t="s">
        <v>549</v>
      </c>
      <c r="C9287" t="s">
        <v>534</v>
      </c>
      <c r="D9287" t="s">
        <v>472</v>
      </c>
      <c r="E9287" t="s">
        <v>525</v>
      </c>
      <c r="F9287" t="s">
        <v>348</v>
      </c>
      <c r="G9287" t="s">
        <v>188</v>
      </c>
      <c r="H9287" t="s">
        <v>448</v>
      </c>
      <c r="I9287" t="s">
        <v>240</v>
      </c>
      <c r="J9287" t="s">
        <v>235</v>
      </c>
      <c r="K9287" t="s">
        <v>430</v>
      </c>
      <c r="L9287" t="s">
        <v>237</v>
      </c>
      <c r="M9287" t="s">
        <v>552</v>
      </c>
      <c r="N9287" t="s">
        <v>206</v>
      </c>
      <c r="O9287" t="s">
        <v>194</v>
      </c>
      <c r="P9287">
        <v>2020</v>
      </c>
      <c r="Q9287">
        <v>0.90373051100000001</v>
      </c>
    </row>
    <row r="9288" spans="1:17" x14ac:dyDescent="0.25">
      <c r="A9288" t="s">
        <v>548</v>
      </c>
      <c r="B9288" t="s">
        <v>549</v>
      </c>
      <c r="C9288" t="s">
        <v>534</v>
      </c>
      <c r="D9288" t="s">
        <v>472</v>
      </c>
      <c r="E9288" t="s">
        <v>525</v>
      </c>
      <c r="F9288" t="s">
        <v>348</v>
      </c>
      <c r="G9288" t="s">
        <v>188</v>
      </c>
      <c r="H9288" t="s">
        <v>448</v>
      </c>
      <c r="I9288" t="s">
        <v>240</v>
      </c>
      <c r="J9288" t="s">
        <v>235</v>
      </c>
      <c r="K9288" t="s">
        <v>430</v>
      </c>
      <c r="L9288" t="s">
        <v>237</v>
      </c>
      <c r="M9288" t="s">
        <v>552</v>
      </c>
      <c r="N9288" t="s">
        <v>206</v>
      </c>
      <c r="O9288" t="s">
        <v>264</v>
      </c>
      <c r="P9288">
        <v>2020</v>
      </c>
      <c r="Q9288">
        <v>0.78766666699999999</v>
      </c>
    </row>
    <row r="9289" spans="1:17" x14ac:dyDescent="0.25">
      <c r="A9289" t="s">
        <v>548</v>
      </c>
      <c r="B9289" t="s">
        <v>549</v>
      </c>
      <c r="C9289" t="s">
        <v>534</v>
      </c>
      <c r="D9289" t="s">
        <v>472</v>
      </c>
      <c r="E9289" t="s">
        <v>525</v>
      </c>
      <c r="F9289" t="s">
        <v>348</v>
      </c>
      <c r="G9289" t="s">
        <v>188</v>
      </c>
      <c r="H9289" t="s">
        <v>448</v>
      </c>
      <c r="I9289" t="s">
        <v>240</v>
      </c>
      <c r="J9289" t="s">
        <v>235</v>
      </c>
      <c r="K9289" t="s">
        <v>430</v>
      </c>
      <c r="L9289" t="s">
        <v>237</v>
      </c>
      <c r="M9289" t="s">
        <v>552</v>
      </c>
      <c r="N9289" t="s">
        <v>206</v>
      </c>
      <c r="O9289" t="s">
        <v>265</v>
      </c>
      <c r="P9289">
        <v>2020</v>
      </c>
      <c r="Q9289">
        <v>1.116029366</v>
      </c>
    </row>
    <row r="9290" spans="1:17" x14ac:dyDescent="0.25">
      <c r="A9290" t="s">
        <v>548</v>
      </c>
      <c r="B9290" t="s">
        <v>549</v>
      </c>
      <c r="C9290" t="s">
        <v>534</v>
      </c>
      <c r="D9290" t="s">
        <v>472</v>
      </c>
      <c r="E9290" t="s">
        <v>525</v>
      </c>
      <c r="F9290" t="s">
        <v>348</v>
      </c>
      <c r="G9290" t="s">
        <v>188</v>
      </c>
      <c r="H9290" t="s">
        <v>448</v>
      </c>
      <c r="I9290" t="s">
        <v>240</v>
      </c>
      <c r="J9290" t="s">
        <v>235</v>
      </c>
      <c r="K9290" t="s">
        <v>430</v>
      </c>
      <c r="L9290" t="s">
        <v>237</v>
      </c>
      <c r="M9290" t="s">
        <v>552</v>
      </c>
      <c r="N9290" t="s">
        <v>206</v>
      </c>
      <c r="O9290" t="s">
        <v>194</v>
      </c>
      <c r="P9290">
        <v>2030</v>
      </c>
      <c r="Q9290">
        <v>0.85954724400000004</v>
      </c>
    </row>
    <row r="9291" spans="1:17" x14ac:dyDescent="0.25">
      <c r="A9291" t="s">
        <v>548</v>
      </c>
      <c r="B9291" t="s">
        <v>549</v>
      </c>
      <c r="C9291" t="s">
        <v>534</v>
      </c>
      <c r="D9291" t="s">
        <v>472</v>
      </c>
      <c r="E9291" t="s">
        <v>525</v>
      </c>
      <c r="F9291" t="s">
        <v>348</v>
      </c>
      <c r="G9291" t="s">
        <v>188</v>
      </c>
      <c r="H9291" t="s">
        <v>448</v>
      </c>
      <c r="I9291" t="s">
        <v>240</v>
      </c>
      <c r="J9291" t="s">
        <v>235</v>
      </c>
      <c r="K9291" t="s">
        <v>430</v>
      </c>
      <c r="L9291" t="s">
        <v>237</v>
      </c>
      <c r="M9291" t="s">
        <v>552</v>
      </c>
      <c r="N9291" t="s">
        <v>206</v>
      </c>
      <c r="O9291" t="s">
        <v>194</v>
      </c>
      <c r="P9291">
        <v>2050</v>
      </c>
      <c r="Q9291">
        <v>0.77755544600000004</v>
      </c>
    </row>
    <row r="9292" spans="1:17" x14ac:dyDescent="0.25">
      <c r="A9292" t="s">
        <v>548</v>
      </c>
      <c r="B9292" t="s">
        <v>549</v>
      </c>
      <c r="C9292" t="s">
        <v>534</v>
      </c>
      <c r="D9292" t="s">
        <v>472</v>
      </c>
      <c r="E9292" t="s">
        <v>525</v>
      </c>
      <c r="F9292" t="s">
        <v>348</v>
      </c>
      <c r="G9292" t="s">
        <v>188</v>
      </c>
      <c r="H9292" t="s">
        <v>448</v>
      </c>
      <c r="I9292" t="s">
        <v>240</v>
      </c>
      <c r="J9292" t="s">
        <v>235</v>
      </c>
      <c r="K9292" t="s">
        <v>430</v>
      </c>
      <c r="L9292" t="s">
        <v>237</v>
      </c>
      <c r="M9292" t="s">
        <v>552</v>
      </c>
      <c r="N9292" t="s">
        <v>206</v>
      </c>
      <c r="O9292" t="s">
        <v>264</v>
      </c>
      <c r="P9292">
        <v>2050</v>
      </c>
      <c r="Q9292">
        <v>0.64466043299999998</v>
      </c>
    </row>
    <row r="9293" spans="1:17" x14ac:dyDescent="0.25">
      <c r="A9293" t="s">
        <v>548</v>
      </c>
      <c r="B9293" t="s">
        <v>549</v>
      </c>
      <c r="C9293" t="s">
        <v>534</v>
      </c>
      <c r="D9293" t="s">
        <v>472</v>
      </c>
      <c r="E9293" t="s">
        <v>525</v>
      </c>
      <c r="F9293" t="s">
        <v>348</v>
      </c>
      <c r="G9293" t="s">
        <v>188</v>
      </c>
      <c r="H9293" t="s">
        <v>448</v>
      </c>
      <c r="I9293" t="s">
        <v>240</v>
      </c>
      <c r="J9293" t="s">
        <v>235</v>
      </c>
      <c r="K9293" t="s">
        <v>430</v>
      </c>
      <c r="L9293" t="s">
        <v>237</v>
      </c>
      <c r="M9293" t="s">
        <v>552</v>
      </c>
      <c r="N9293" t="s">
        <v>206</v>
      </c>
      <c r="O9293" t="s">
        <v>265</v>
      </c>
      <c r="P9293">
        <v>2050</v>
      </c>
      <c r="Q9293">
        <v>1.124796755</v>
      </c>
    </row>
    <row r="9294" spans="1:17" x14ac:dyDescent="0.25">
      <c r="A9294" t="s">
        <v>548</v>
      </c>
      <c r="B9294" t="s">
        <v>549</v>
      </c>
      <c r="C9294" t="s">
        <v>534</v>
      </c>
      <c r="D9294" t="s">
        <v>472</v>
      </c>
      <c r="E9294" t="s">
        <v>525</v>
      </c>
      <c r="F9294" t="s">
        <v>348</v>
      </c>
      <c r="G9294" t="s">
        <v>188</v>
      </c>
      <c r="H9294" t="s">
        <v>451</v>
      </c>
      <c r="I9294" t="s">
        <v>452</v>
      </c>
      <c r="K9294" t="s">
        <v>453</v>
      </c>
      <c r="M9294" t="s">
        <v>553</v>
      </c>
      <c r="O9294" t="s">
        <v>194</v>
      </c>
      <c r="P9294">
        <v>2015</v>
      </c>
      <c r="Q9294">
        <v>8.8886413622885699E-2</v>
      </c>
    </row>
    <row r="9295" spans="1:17" x14ac:dyDescent="0.25">
      <c r="A9295" t="s">
        <v>548</v>
      </c>
      <c r="B9295" t="s">
        <v>549</v>
      </c>
      <c r="C9295" t="s">
        <v>534</v>
      </c>
      <c r="D9295" t="s">
        <v>472</v>
      </c>
      <c r="E9295" t="s">
        <v>525</v>
      </c>
      <c r="F9295" t="s">
        <v>348</v>
      </c>
      <c r="G9295" t="s">
        <v>188</v>
      </c>
      <c r="H9295" t="s">
        <v>451</v>
      </c>
      <c r="I9295" t="s">
        <v>452</v>
      </c>
      <c r="K9295" t="s">
        <v>453</v>
      </c>
      <c r="M9295" t="s">
        <v>553</v>
      </c>
      <c r="O9295" t="s">
        <v>194</v>
      </c>
      <c r="P9295">
        <v>2020</v>
      </c>
      <c r="Q9295">
        <v>8.8886413622885699E-2</v>
      </c>
    </row>
    <row r="9296" spans="1:17" x14ac:dyDescent="0.25">
      <c r="A9296" t="s">
        <v>548</v>
      </c>
      <c r="B9296" t="s">
        <v>549</v>
      </c>
      <c r="C9296" t="s">
        <v>534</v>
      </c>
      <c r="D9296" t="s">
        <v>472</v>
      </c>
      <c r="E9296" t="s">
        <v>525</v>
      </c>
      <c r="F9296" t="s">
        <v>348</v>
      </c>
      <c r="G9296" t="s">
        <v>188</v>
      </c>
      <c r="H9296" t="s">
        <v>451</v>
      </c>
      <c r="I9296" t="s">
        <v>452</v>
      </c>
      <c r="K9296" t="s">
        <v>453</v>
      </c>
      <c r="M9296" t="s">
        <v>553</v>
      </c>
      <c r="O9296" t="s">
        <v>264</v>
      </c>
      <c r="P9296">
        <v>2020</v>
      </c>
      <c r="Q9296">
        <v>0</v>
      </c>
    </row>
    <row r="9297" spans="1:17" x14ac:dyDescent="0.25">
      <c r="A9297" t="s">
        <v>548</v>
      </c>
      <c r="B9297" t="s">
        <v>549</v>
      </c>
      <c r="C9297" t="s">
        <v>534</v>
      </c>
      <c r="D9297" t="s">
        <v>472</v>
      </c>
      <c r="E9297" t="s">
        <v>525</v>
      </c>
      <c r="F9297" t="s">
        <v>348</v>
      </c>
      <c r="G9297" t="s">
        <v>188</v>
      </c>
      <c r="H9297" t="s">
        <v>451</v>
      </c>
      <c r="I9297" t="s">
        <v>452</v>
      </c>
      <c r="K9297" t="s">
        <v>453</v>
      </c>
      <c r="M9297" t="s">
        <v>553</v>
      </c>
      <c r="O9297" t="s">
        <v>265</v>
      </c>
      <c r="P9297">
        <v>2020</v>
      </c>
      <c r="Q9297">
        <v>9.0904382052390903E-2</v>
      </c>
    </row>
    <row r="9298" spans="1:17" x14ac:dyDescent="0.25">
      <c r="A9298" t="s">
        <v>548</v>
      </c>
      <c r="B9298" t="s">
        <v>549</v>
      </c>
      <c r="C9298" t="s">
        <v>534</v>
      </c>
      <c r="D9298" t="s">
        <v>472</v>
      </c>
      <c r="E9298" t="s">
        <v>525</v>
      </c>
      <c r="F9298" t="s">
        <v>348</v>
      </c>
      <c r="G9298" t="s">
        <v>188</v>
      </c>
      <c r="H9298" t="s">
        <v>451</v>
      </c>
      <c r="I9298" t="s">
        <v>452</v>
      </c>
      <c r="K9298" t="s">
        <v>453</v>
      </c>
      <c r="M9298" t="s">
        <v>553</v>
      </c>
      <c r="O9298" t="s">
        <v>194</v>
      </c>
      <c r="P9298">
        <v>2030</v>
      </c>
      <c r="Q9298">
        <v>8.8886413622885699E-2</v>
      </c>
    </row>
    <row r="9299" spans="1:17" x14ac:dyDescent="0.25">
      <c r="A9299" t="s">
        <v>548</v>
      </c>
      <c r="B9299" t="s">
        <v>549</v>
      </c>
      <c r="C9299" t="s">
        <v>534</v>
      </c>
      <c r="D9299" t="s">
        <v>472</v>
      </c>
      <c r="E9299" t="s">
        <v>525</v>
      </c>
      <c r="F9299" t="s">
        <v>348</v>
      </c>
      <c r="G9299" t="s">
        <v>188</v>
      </c>
      <c r="H9299" t="s">
        <v>451</v>
      </c>
      <c r="I9299" t="s">
        <v>452</v>
      </c>
      <c r="K9299" t="s">
        <v>453</v>
      </c>
      <c r="M9299" t="s">
        <v>553</v>
      </c>
      <c r="O9299" t="s">
        <v>194</v>
      </c>
      <c r="P9299">
        <v>2050</v>
      </c>
      <c r="Q9299">
        <v>8.8886413622885699E-2</v>
      </c>
    </row>
    <row r="9300" spans="1:17" x14ac:dyDescent="0.25">
      <c r="A9300" t="s">
        <v>548</v>
      </c>
      <c r="B9300" t="s">
        <v>549</v>
      </c>
      <c r="C9300" t="s">
        <v>534</v>
      </c>
      <c r="D9300" t="s">
        <v>472</v>
      </c>
      <c r="E9300" t="s">
        <v>525</v>
      </c>
      <c r="F9300" t="s">
        <v>348</v>
      </c>
      <c r="G9300" t="s">
        <v>188</v>
      </c>
      <c r="H9300" t="s">
        <v>451</v>
      </c>
      <c r="I9300" t="s">
        <v>452</v>
      </c>
      <c r="K9300" t="s">
        <v>453</v>
      </c>
      <c r="M9300" t="s">
        <v>553</v>
      </c>
      <c r="O9300" t="s">
        <v>264</v>
      </c>
      <c r="P9300">
        <v>2050</v>
      </c>
      <c r="Q9300">
        <v>0</v>
      </c>
    </row>
    <row r="9301" spans="1:17" x14ac:dyDescent="0.25">
      <c r="A9301" t="s">
        <v>548</v>
      </c>
      <c r="B9301" t="s">
        <v>549</v>
      </c>
      <c r="C9301" t="s">
        <v>534</v>
      </c>
      <c r="D9301" t="s">
        <v>472</v>
      </c>
      <c r="E9301" t="s">
        <v>525</v>
      </c>
      <c r="F9301" t="s">
        <v>348</v>
      </c>
      <c r="G9301" t="s">
        <v>188</v>
      </c>
      <c r="H9301" t="s">
        <v>451</v>
      </c>
      <c r="I9301" t="s">
        <v>452</v>
      </c>
      <c r="K9301" t="s">
        <v>453</v>
      </c>
      <c r="M9301" t="s">
        <v>553</v>
      </c>
      <c r="O9301" t="s">
        <v>265</v>
      </c>
      <c r="P9301">
        <v>2050</v>
      </c>
      <c r="Q9301">
        <v>9.0904382052390903E-2</v>
      </c>
    </row>
    <row r="9302" spans="1:17" x14ac:dyDescent="0.25">
      <c r="A9302" t="s">
        <v>548</v>
      </c>
      <c r="B9302" t="s">
        <v>549</v>
      </c>
      <c r="C9302" t="s">
        <v>534</v>
      </c>
      <c r="D9302" t="s">
        <v>472</v>
      </c>
      <c r="E9302" t="s">
        <v>525</v>
      </c>
      <c r="F9302" t="s">
        <v>348</v>
      </c>
      <c r="G9302" t="s">
        <v>188</v>
      </c>
      <c r="H9302" t="s">
        <v>339</v>
      </c>
      <c r="I9302" t="s">
        <v>4</v>
      </c>
      <c r="J9302" t="s">
        <v>235</v>
      </c>
      <c r="K9302" t="s">
        <v>328</v>
      </c>
      <c r="L9302" t="s">
        <v>237</v>
      </c>
      <c r="M9302" t="s">
        <v>379</v>
      </c>
      <c r="O9302" t="s">
        <v>194</v>
      </c>
      <c r="P9302">
        <v>2015</v>
      </c>
      <c r="Q9302">
        <v>2.0499999999999998</v>
      </c>
    </row>
    <row r="9303" spans="1:17" x14ac:dyDescent="0.25">
      <c r="A9303" t="s">
        <v>548</v>
      </c>
      <c r="B9303" t="s">
        <v>549</v>
      </c>
      <c r="C9303" t="s">
        <v>534</v>
      </c>
      <c r="D9303" t="s">
        <v>472</v>
      </c>
      <c r="E9303" t="s">
        <v>525</v>
      </c>
      <c r="F9303" t="s">
        <v>348</v>
      </c>
      <c r="G9303" t="s">
        <v>188</v>
      </c>
      <c r="H9303" t="s">
        <v>339</v>
      </c>
      <c r="I9303" t="s">
        <v>4</v>
      </c>
      <c r="J9303" t="s">
        <v>235</v>
      </c>
      <c r="K9303" t="s">
        <v>328</v>
      </c>
      <c r="L9303" t="s">
        <v>237</v>
      </c>
      <c r="M9303" t="s">
        <v>379</v>
      </c>
      <c r="O9303" t="s">
        <v>194</v>
      </c>
      <c r="P9303">
        <v>2020</v>
      </c>
      <c r="Q9303">
        <v>2.1800000000000002</v>
      </c>
    </row>
    <row r="9304" spans="1:17" x14ac:dyDescent="0.25">
      <c r="A9304" t="s">
        <v>548</v>
      </c>
      <c r="B9304" t="s">
        <v>549</v>
      </c>
      <c r="C9304" t="s">
        <v>534</v>
      </c>
      <c r="D9304" t="s">
        <v>472</v>
      </c>
      <c r="E9304" t="s">
        <v>525</v>
      </c>
      <c r="F9304" t="s">
        <v>348</v>
      </c>
      <c r="G9304" t="s">
        <v>188</v>
      </c>
      <c r="H9304" t="s">
        <v>339</v>
      </c>
      <c r="I9304" t="s">
        <v>4</v>
      </c>
      <c r="J9304" t="s">
        <v>235</v>
      </c>
      <c r="K9304" t="s">
        <v>328</v>
      </c>
      <c r="L9304" t="s">
        <v>237</v>
      </c>
      <c r="M9304" t="s">
        <v>379</v>
      </c>
      <c r="O9304" t="s">
        <v>264</v>
      </c>
      <c r="P9304">
        <v>2020</v>
      </c>
      <c r="Q9304">
        <v>1.99</v>
      </c>
    </row>
    <row r="9305" spans="1:17" x14ac:dyDescent="0.25">
      <c r="A9305" t="s">
        <v>548</v>
      </c>
      <c r="B9305" t="s">
        <v>549</v>
      </c>
      <c r="C9305" t="s">
        <v>534</v>
      </c>
      <c r="D9305" t="s">
        <v>472</v>
      </c>
      <c r="E9305" t="s">
        <v>525</v>
      </c>
      <c r="F9305" t="s">
        <v>348</v>
      </c>
      <c r="G9305" t="s">
        <v>188</v>
      </c>
      <c r="H9305" t="s">
        <v>339</v>
      </c>
      <c r="I9305" t="s">
        <v>4</v>
      </c>
      <c r="J9305" t="s">
        <v>235</v>
      </c>
      <c r="K9305" t="s">
        <v>328</v>
      </c>
      <c r="L9305" t="s">
        <v>237</v>
      </c>
      <c r="M9305" t="s">
        <v>379</v>
      </c>
      <c r="O9305" t="s">
        <v>265</v>
      </c>
      <c r="P9305">
        <v>2020</v>
      </c>
      <c r="Q9305">
        <v>2.2999999999999998</v>
      </c>
    </row>
    <row r="9306" spans="1:17" x14ac:dyDescent="0.25">
      <c r="A9306" t="s">
        <v>548</v>
      </c>
      <c r="B9306" t="s">
        <v>549</v>
      </c>
      <c r="C9306" t="s">
        <v>534</v>
      </c>
      <c r="D9306" t="s">
        <v>472</v>
      </c>
      <c r="E9306" t="s">
        <v>525</v>
      </c>
      <c r="F9306" t="s">
        <v>348</v>
      </c>
      <c r="G9306" t="s">
        <v>188</v>
      </c>
      <c r="H9306" t="s">
        <v>339</v>
      </c>
      <c r="I9306" t="s">
        <v>4</v>
      </c>
      <c r="J9306" t="s">
        <v>235</v>
      </c>
      <c r="K9306" t="s">
        <v>328</v>
      </c>
      <c r="L9306" t="s">
        <v>237</v>
      </c>
      <c r="M9306" t="s">
        <v>379</v>
      </c>
      <c r="O9306" t="s">
        <v>194</v>
      </c>
      <c r="P9306">
        <v>2030</v>
      </c>
      <c r="Q9306">
        <v>2.87</v>
      </c>
    </row>
    <row r="9307" spans="1:17" x14ac:dyDescent="0.25">
      <c r="A9307" t="s">
        <v>548</v>
      </c>
      <c r="B9307" t="s">
        <v>549</v>
      </c>
      <c r="C9307" t="s">
        <v>534</v>
      </c>
      <c r="D9307" t="s">
        <v>472</v>
      </c>
      <c r="E9307" t="s">
        <v>525</v>
      </c>
      <c r="F9307" t="s">
        <v>348</v>
      </c>
      <c r="G9307" t="s">
        <v>188</v>
      </c>
      <c r="H9307" t="s">
        <v>339</v>
      </c>
      <c r="I9307" t="s">
        <v>4</v>
      </c>
      <c r="J9307" t="s">
        <v>235</v>
      </c>
      <c r="K9307" t="s">
        <v>328</v>
      </c>
      <c r="L9307" t="s">
        <v>237</v>
      </c>
      <c r="M9307" t="s">
        <v>379</v>
      </c>
      <c r="O9307" t="s">
        <v>194</v>
      </c>
      <c r="P9307">
        <v>2050</v>
      </c>
      <c r="Q9307">
        <v>3.22</v>
      </c>
    </row>
    <row r="9308" spans="1:17" x14ac:dyDescent="0.25">
      <c r="A9308" t="s">
        <v>548</v>
      </c>
      <c r="B9308" t="s">
        <v>549</v>
      </c>
      <c r="C9308" t="s">
        <v>534</v>
      </c>
      <c r="D9308" t="s">
        <v>472</v>
      </c>
      <c r="E9308" t="s">
        <v>525</v>
      </c>
      <c r="F9308" t="s">
        <v>348</v>
      </c>
      <c r="G9308" t="s">
        <v>188</v>
      </c>
      <c r="H9308" t="s">
        <v>339</v>
      </c>
      <c r="I9308" t="s">
        <v>4</v>
      </c>
      <c r="J9308" t="s">
        <v>235</v>
      </c>
      <c r="K9308" t="s">
        <v>328</v>
      </c>
      <c r="L9308" t="s">
        <v>237</v>
      </c>
      <c r="M9308" t="s">
        <v>379</v>
      </c>
      <c r="O9308" t="s">
        <v>264</v>
      </c>
      <c r="P9308">
        <v>2050</v>
      </c>
      <c r="Q9308">
        <v>2.96</v>
      </c>
    </row>
    <row r="9309" spans="1:17" x14ac:dyDescent="0.25">
      <c r="A9309" t="s">
        <v>548</v>
      </c>
      <c r="B9309" t="s">
        <v>549</v>
      </c>
      <c r="C9309" t="s">
        <v>534</v>
      </c>
      <c r="D9309" t="s">
        <v>472</v>
      </c>
      <c r="E9309" t="s">
        <v>525</v>
      </c>
      <c r="F9309" t="s">
        <v>348</v>
      </c>
      <c r="G9309" t="s">
        <v>188</v>
      </c>
      <c r="H9309" t="s">
        <v>339</v>
      </c>
      <c r="I9309" t="s">
        <v>4</v>
      </c>
      <c r="J9309" t="s">
        <v>235</v>
      </c>
      <c r="K9309" t="s">
        <v>328</v>
      </c>
      <c r="L9309" t="s">
        <v>237</v>
      </c>
      <c r="M9309" t="s">
        <v>379</v>
      </c>
      <c r="O9309" t="s">
        <v>265</v>
      </c>
      <c r="P9309">
        <v>2050</v>
      </c>
      <c r="Q9309">
        <v>3.42</v>
      </c>
    </row>
    <row r="9310" spans="1:17" x14ac:dyDescent="0.25">
      <c r="A9310" t="s">
        <v>554</v>
      </c>
      <c r="B9310" t="s">
        <v>555</v>
      </c>
      <c r="C9310" t="s">
        <v>509</v>
      </c>
      <c r="D9310" t="s">
        <v>185</v>
      </c>
      <c r="E9310" t="s">
        <v>332</v>
      </c>
      <c r="F9310" t="s">
        <v>260</v>
      </c>
      <c r="G9310" t="s">
        <v>195</v>
      </c>
      <c r="H9310" t="s">
        <v>196</v>
      </c>
      <c r="I9310" t="s">
        <v>197</v>
      </c>
      <c r="J9310" t="s">
        <v>198</v>
      </c>
      <c r="O9310" t="s">
        <v>194</v>
      </c>
      <c r="P9310">
        <v>2015</v>
      </c>
      <c r="Q9310">
        <v>0.44</v>
      </c>
    </row>
    <row r="9311" spans="1:17" x14ac:dyDescent="0.25">
      <c r="A9311" t="s">
        <v>554</v>
      </c>
      <c r="B9311" t="s">
        <v>555</v>
      </c>
      <c r="C9311" t="s">
        <v>509</v>
      </c>
      <c r="D9311" t="s">
        <v>185</v>
      </c>
      <c r="E9311" t="s">
        <v>332</v>
      </c>
      <c r="F9311" t="s">
        <v>260</v>
      </c>
      <c r="G9311" t="s">
        <v>195</v>
      </c>
      <c r="H9311" t="s">
        <v>196</v>
      </c>
      <c r="I9311" t="s">
        <v>197</v>
      </c>
      <c r="J9311" t="s">
        <v>198</v>
      </c>
      <c r="O9311" t="s">
        <v>194</v>
      </c>
      <c r="P9311">
        <v>2020</v>
      </c>
      <c r="Q9311">
        <v>0.45</v>
      </c>
    </row>
    <row r="9312" spans="1:17" x14ac:dyDescent="0.25">
      <c r="A9312" t="s">
        <v>554</v>
      </c>
      <c r="B9312" t="s">
        <v>555</v>
      </c>
      <c r="C9312" t="s">
        <v>509</v>
      </c>
      <c r="D9312" t="s">
        <v>185</v>
      </c>
      <c r="E9312" t="s">
        <v>332</v>
      </c>
      <c r="F9312" t="s">
        <v>260</v>
      </c>
      <c r="G9312" t="s">
        <v>195</v>
      </c>
      <c r="H9312" t="s">
        <v>196</v>
      </c>
      <c r="I9312" t="s">
        <v>197</v>
      </c>
      <c r="J9312" t="s">
        <v>198</v>
      </c>
      <c r="O9312" t="s">
        <v>264</v>
      </c>
      <c r="P9312">
        <v>2020</v>
      </c>
      <c r="Q9312">
        <v>0.42</v>
      </c>
    </row>
    <row r="9313" spans="1:17" x14ac:dyDescent="0.25">
      <c r="A9313" t="s">
        <v>554</v>
      </c>
      <c r="B9313" t="s">
        <v>555</v>
      </c>
      <c r="C9313" t="s">
        <v>509</v>
      </c>
      <c r="D9313" t="s">
        <v>185</v>
      </c>
      <c r="E9313" t="s">
        <v>332</v>
      </c>
      <c r="F9313" t="s">
        <v>260</v>
      </c>
      <c r="G9313" t="s">
        <v>195</v>
      </c>
      <c r="H9313" t="s">
        <v>196</v>
      </c>
      <c r="I9313" t="s">
        <v>197</v>
      </c>
      <c r="J9313" t="s">
        <v>198</v>
      </c>
      <c r="O9313" t="s">
        <v>265</v>
      </c>
      <c r="P9313">
        <v>2020</v>
      </c>
      <c r="Q9313">
        <v>0.41</v>
      </c>
    </row>
    <row r="9314" spans="1:17" x14ac:dyDescent="0.25">
      <c r="A9314" t="s">
        <v>554</v>
      </c>
      <c r="B9314" t="s">
        <v>555</v>
      </c>
      <c r="C9314" t="s">
        <v>509</v>
      </c>
      <c r="D9314" t="s">
        <v>185</v>
      </c>
      <c r="E9314" t="s">
        <v>332</v>
      </c>
      <c r="F9314" t="s">
        <v>260</v>
      </c>
      <c r="G9314" t="s">
        <v>195</v>
      </c>
      <c r="H9314" t="s">
        <v>196</v>
      </c>
      <c r="I9314" t="s">
        <v>197</v>
      </c>
      <c r="J9314" t="s">
        <v>198</v>
      </c>
      <c r="O9314" t="s">
        <v>194</v>
      </c>
      <c r="P9314">
        <v>2030</v>
      </c>
      <c r="Q9314">
        <v>0.42</v>
      </c>
    </row>
    <row r="9315" spans="1:17" x14ac:dyDescent="0.25">
      <c r="A9315" t="s">
        <v>554</v>
      </c>
      <c r="B9315" t="s">
        <v>555</v>
      </c>
      <c r="C9315" t="s">
        <v>509</v>
      </c>
      <c r="D9315" t="s">
        <v>185</v>
      </c>
      <c r="E9315" t="s">
        <v>332</v>
      </c>
      <c r="F9315" t="s">
        <v>260</v>
      </c>
      <c r="G9315" t="s">
        <v>195</v>
      </c>
      <c r="H9315" t="s">
        <v>196</v>
      </c>
      <c r="I9315" t="s">
        <v>197</v>
      </c>
      <c r="J9315" t="s">
        <v>198</v>
      </c>
      <c r="O9315" t="s">
        <v>194</v>
      </c>
      <c r="P9315">
        <v>2050</v>
      </c>
      <c r="Q9315">
        <v>0.4</v>
      </c>
    </row>
    <row r="9316" spans="1:17" x14ac:dyDescent="0.25">
      <c r="A9316" t="s">
        <v>554</v>
      </c>
      <c r="B9316" t="s">
        <v>555</v>
      </c>
      <c r="C9316" t="s">
        <v>509</v>
      </c>
      <c r="D9316" t="s">
        <v>185</v>
      </c>
      <c r="E9316" t="s">
        <v>332</v>
      </c>
      <c r="F9316" t="s">
        <v>260</v>
      </c>
      <c r="G9316" t="s">
        <v>195</v>
      </c>
      <c r="H9316" t="s">
        <v>196</v>
      </c>
      <c r="I9316" t="s">
        <v>197</v>
      </c>
      <c r="J9316" t="s">
        <v>198</v>
      </c>
      <c r="O9316" t="s">
        <v>264</v>
      </c>
      <c r="P9316">
        <v>2050</v>
      </c>
      <c r="Q9316">
        <v>0.43</v>
      </c>
    </row>
    <row r="9317" spans="1:17" x14ac:dyDescent="0.25">
      <c r="A9317" t="s">
        <v>554</v>
      </c>
      <c r="B9317" t="s">
        <v>555</v>
      </c>
      <c r="C9317" t="s">
        <v>509</v>
      </c>
      <c r="D9317" t="s">
        <v>185</v>
      </c>
      <c r="E9317" t="s">
        <v>332</v>
      </c>
      <c r="F9317" t="s">
        <v>260</v>
      </c>
      <c r="G9317" t="s">
        <v>195</v>
      </c>
      <c r="H9317" t="s">
        <v>196</v>
      </c>
      <c r="I9317" t="s">
        <v>197</v>
      </c>
      <c r="J9317" t="s">
        <v>198</v>
      </c>
      <c r="O9317" t="s">
        <v>265</v>
      </c>
      <c r="P9317">
        <v>2050</v>
      </c>
      <c r="Q9317">
        <v>0.44</v>
      </c>
    </row>
    <row r="9318" spans="1:17" x14ac:dyDescent="0.25">
      <c r="A9318" t="s">
        <v>554</v>
      </c>
      <c r="B9318" t="s">
        <v>555</v>
      </c>
      <c r="C9318" t="s">
        <v>509</v>
      </c>
      <c r="D9318" t="s">
        <v>185</v>
      </c>
      <c r="E9318" t="s">
        <v>332</v>
      </c>
      <c r="F9318" t="s">
        <v>260</v>
      </c>
      <c r="G9318" t="s">
        <v>195</v>
      </c>
      <c r="H9318" t="s">
        <v>200</v>
      </c>
      <c r="I9318" t="s">
        <v>201</v>
      </c>
      <c r="K9318" t="s">
        <v>202</v>
      </c>
      <c r="N9318" t="s">
        <v>206</v>
      </c>
      <c r="O9318" t="s">
        <v>194</v>
      </c>
      <c r="P9318">
        <v>2015</v>
      </c>
      <c r="Q9318">
        <v>5</v>
      </c>
    </row>
    <row r="9319" spans="1:17" x14ac:dyDescent="0.25">
      <c r="A9319" t="s">
        <v>554</v>
      </c>
      <c r="B9319" t="s">
        <v>555</v>
      </c>
      <c r="C9319" t="s">
        <v>509</v>
      </c>
      <c r="D9319" t="s">
        <v>185</v>
      </c>
      <c r="E9319" t="s">
        <v>332</v>
      </c>
      <c r="F9319" t="s">
        <v>260</v>
      </c>
      <c r="G9319" t="s">
        <v>195</v>
      </c>
      <c r="H9319" t="s">
        <v>200</v>
      </c>
      <c r="I9319" t="s">
        <v>201</v>
      </c>
      <c r="K9319" t="s">
        <v>202</v>
      </c>
      <c r="N9319" t="s">
        <v>206</v>
      </c>
      <c r="O9319" t="s">
        <v>194</v>
      </c>
      <c r="P9319">
        <v>2020</v>
      </c>
      <c r="Q9319">
        <v>5</v>
      </c>
    </row>
    <row r="9320" spans="1:17" x14ac:dyDescent="0.25">
      <c r="A9320" t="s">
        <v>554</v>
      </c>
      <c r="B9320" t="s">
        <v>555</v>
      </c>
      <c r="C9320" t="s">
        <v>509</v>
      </c>
      <c r="D9320" t="s">
        <v>185</v>
      </c>
      <c r="E9320" t="s">
        <v>332</v>
      </c>
      <c r="F9320" t="s">
        <v>260</v>
      </c>
      <c r="G9320" t="s">
        <v>195</v>
      </c>
      <c r="H9320" t="s">
        <v>200</v>
      </c>
      <c r="I9320" t="s">
        <v>201</v>
      </c>
      <c r="K9320" t="s">
        <v>202</v>
      </c>
      <c r="N9320" t="s">
        <v>206</v>
      </c>
      <c r="O9320" t="s">
        <v>264</v>
      </c>
      <c r="P9320">
        <v>2020</v>
      </c>
      <c r="Q9320">
        <v>5</v>
      </c>
    </row>
    <row r="9321" spans="1:17" x14ac:dyDescent="0.25">
      <c r="A9321" t="s">
        <v>554</v>
      </c>
      <c r="B9321" t="s">
        <v>555</v>
      </c>
      <c r="C9321" t="s">
        <v>509</v>
      </c>
      <c r="D9321" t="s">
        <v>185</v>
      </c>
      <c r="E9321" t="s">
        <v>332</v>
      </c>
      <c r="F9321" t="s">
        <v>260</v>
      </c>
      <c r="G9321" t="s">
        <v>195</v>
      </c>
      <c r="H9321" t="s">
        <v>200</v>
      </c>
      <c r="I9321" t="s">
        <v>201</v>
      </c>
      <c r="K9321" t="s">
        <v>202</v>
      </c>
      <c r="N9321" t="s">
        <v>206</v>
      </c>
      <c r="O9321" t="s">
        <v>265</v>
      </c>
      <c r="P9321">
        <v>2020</v>
      </c>
      <c r="Q9321">
        <v>5</v>
      </c>
    </row>
    <row r="9322" spans="1:17" x14ac:dyDescent="0.25">
      <c r="A9322" t="s">
        <v>554</v>
      </c>
      <c r="B9322" t="s">
        <v>555</v>
      </c>
      <c r="C9322" t="s">
        <v>509</v>
      </c>
      <c r="D9322" t="s">
        <v>185</v>
      </c>
      <c r="E9322" t="s">
        <v>332</v>
      </c>
      <c r="F9322" t="s">
        <v>260</v>
      </c>
      <c r="G9322" t="s">
        <v>195</v>
      </c>
      <c r="H9322" t="s">
        <v>200</v>
      </c>
      <c r="I9322" t="s">
        <v>201</v>
      </c>
      <c r="K9322" t="s">
        <v>202</v>
      </c>
      <c r="N9322" t="s">
        <v>206</v>
      </c>
      <c r="O9322" t="s">
        <v>194</v>
      </c>
      <c r="P9322">
        <v>2030</v>
      </c>
      <c r="Q9322">
        <v>5</v>
      </c>
    </row>
    <row r="9323" spans="1:17" x14ac:dyDescent="0.25">
      <c r="A9323" t="s">
        <v>554</v>
      </c>
      <c r="B9323" t="s">
        <v>555</v>
      </c>
      <c r="C9323" t="s">
        <v>509</v>
      </c>
      <c r="D9323" t="s">
        <v>185</v>
      </c>
      <c r="E9323" t="s">
        <v>332</v>
      </c>
      <c r="F9323" t="s">
        <v>260</v>
      </c>
      <c r="G9323" t="s">
        <v>195</v>
      </c>
      <c r="H9323" t="s">
        <v>200</v>
      </c>
      <c r="I9323" t="s">
        <v>201</v>
      </c>
      <c r="K9323" t="s">
        <v>202</v>
      </c>
      <c r="N9323" t="s">
        <v>206</v>
      </c>
      <c r="O9323" t="s">
        <v>194</v>
      </c>
      <c r="P9323">
        <v>2050</v>
      </c>
      <c r="Q9323">
        <v>5</v>
      </c>
    </row>
    <row r="9324" spans="1:17" x14ac:dyDescent="0.25">
      <c r="A9324" t="s">
        <v>554</v>
      </c>
      <c r="B9324" t="s">
        <v>555</v>
      </c>
      <c r="C9324" t="s">
        <v>509</v>
      </c>
      <c r="D9324" t="s">
        <v>185</v>
      </c>
      <c r="E9324" t="s">
        <v>332</v>
      </c>
      <c r="F9324" t="s">
        <v>260</v>
      </c>
      <c r="G9324" t="s">
        <v>195</v>
      </c>
      <c r="H9324" t="s">
        <v>200</v>
      </c>
      <c r="I9324" t="s">
        <v>201</v>
      </c>
      <c r="K9324" t="s">
        <v>202</v>
      </c>
      <c r="N9324" t="s">
        <v>206</v>
      </c>
      <c r="O9324" t="s">
        <v>264</v>
      </c>
      <c r="P9324">
        <v>2050</v>
      </c>
      <c r="Q9324">
        <v>5</v>
      </c>
    </row>
    <row r="9325" spans="1:17" x14ac:dyDescent="0.25">
      <c r="A9325" t="s">
        <v>554</v>
      </c>
      <c r="B9325" t="s">
        <v>555</v>
      </c>
      <c r="C9325" t="s">
        <v>509</v>
      </c>
      <c r="D9325" t="s">
        <v>185</v>
      </c>
      <c r="E9325" t="s">
        <v>332</v>
      </c>
      <c r="F9325" t="s">
        <v>260</v>
      </c>
      <c r="G9325" t="s">
        <v>195</v>
      </c>
      <c r="H9325" t="s">
        <v>200</v>
      </c>
      <c r="I9325" t="s">
        <v>201</v>
      </c>
      <c r="K9325" t="s">
        <v>202</v>
      </c>
      <c r="N9325" t="s">
        <v>206</v>
      </c>
      <c r="O9325" t="s">
        <v>265</v>
      </c>
      <c r="P9325">
        <v>2050</v>
      </c>
      <c r="Q9325">
        <v>5</v>
      </c>
    </row>
    <row r="9326" spans="1:17" x14ac:dyDescent="0.25">
      <c r="A9326" t="s">
        <v>554</v>
      </c>
      <c r="B9326" t="s">
        <v>555</v>
      </c>
      <c r="C9326" t="s">
        <v>509</v>
      </c>
      <c r="D9326" t="s">
        <v>185</v>
      </c>
      <c r="E9326" t="s">
        <v>332</v>
      </c>
      <c r="F9326" t="s">
        <v>260</v>
      </c>
      <c r="G9326" t="s">
        <v>195</v>
      </c>
      <c r="H9326" t="s">
        <v>204</v>
      </c>
      <c r="I9326" t="s">
        <v>205</v>
      </c>
      <c r="J9326" t="s">
        <v>198</v>
      </c>
      <c r="O9326" t="s">
        <v>194</v>
      </c>
      <c r="P9326">
        <v>2015</v>
      </c>
      <c r="Q9326">
        <v>0.14000000000000001</v>
      </c>
    </row>
    <row r="9327" spans="1:17" x14ac:dyDescent="0.25">
      <c r="A9327" t="s">
        <v>554</v>
      </c>
      <c r="B9327" t="s">
        <v>555</v>
      </c>
      <c r="C9327" t="s">
        <v>509</v>
      </c>
      <c r="D9327" t="s">
        <v>185</v>
      </c>
      <c r="E9327" t="s">
        <v>332</v>
      </c>
      <c r="F9327" t="s">
        <v>260</v>
      </c>
      <c r="G9327" t="s">
        <v>195</v>
      </c>
      <c r="H9327" t="s">
        <v>204</v>
      </c>
      <c r="I9327" t="s">
        <v>205</v>
      </c>
      <c r="J9327" t="s">
        <v>198</v>
      </c>
      <c r="O9327" t="s">
        <v>194</v>
      </c>
      <c r="P9327">
        <v>2020</v>
      </c>
      <c r="Q9327">
        <v>0.14000000000000001</v>
      </c>
    </row>
    <row r="9328" spans="1:17" x14ac:dyDescent="0.25">
      <c r="A9328" t="s">
        <v>554</v>
      </c>
      <c r="B9328" t="s">
        <v>555</v>
      </c>
      <c r="C9328" t="s">
        <v>509</v>
      </c>
      <c r="D9328" t="s">
        <v>185</v>
      </c>
      <c r="E9328" t="s">
        <v>332</v>
      </c>
      <c r="F9328" t="s">
        <v>260</v>
      </c>
      <c r="G9328" t="s">
        <v>195</v>
      </c>
      <c r="H9328" t="s">
        <v>204</v>
      </c>
      <c r="I9328" t="s">
        <v>205</v>
      </c>
      <c r="J9328" t="s">
        <v>198</v>
      </c>
      <c r="O9328" t="s">
        <v>264</v>
      </c>
      <c r="P9328">
        <v>2020</v>
      </c>
      <c r="Q9328">
        <v>0.13</v>
      </c>
    </row>
    <row r="9329" spans="1:17" x14ac:dyDescent="0.25">
      <c r="A9329" t="s">
        <v>554</v>
      </c>
      <c r="B9329" t="s">
        <v>555</v>
      </c>
      <c r="C9329" t="s">
        <v>509</v>
      </c>
      <c r="D9329" t="s">
        <v>185</v>
      </c>
      <c r="E9329" t="s">
        <v>332</v>
      </c>
      <c r="F9329" t="s">
        <v>260</v>
      </c>
      <c r="G9329" t="s">
        <v>195</v>
      </c>
      <c r="H9329" t="s">
        <v>204</v>
      </c>
      <c r="I9329" t="s">
        <v>205</v>
      </c>
      <c r="J9329" t="s">
        <v>198</v>
      </c>
      <c r="O9329" t="s">
        <v>265</v>
      </c>
      <c r="P9329">
        <v>2020</v>
      </c>
      <c r="Q9329">
        <v>0.13</v>
      </c>
    </row>
    <row r="9330" spans="1:17" x14ac:dyDescent="0.25">
      <c r="A9330" t="s">
        <v>554</v>
      </c>
      <c r="B9330" t="s">
        <v>555</v>
      </c>
      <c r="C9330" t="s">
        <v>509</v>
      </c>
      <c r="D9330" t="s">
        <v>185</v>
      </c>
      <c r="E9330" t="s">
        <v>332</v>
      </c>
      <c r="F9330" t="s">
        <v>260</v>
      </c>
      <c r="G9330" t="s">
        <v>195</v>
      </c>
      <c r="H9330" t="s">
        <v>204</v>
      </c>
      <c r="I9330" t="s">
        <v>205</v>
      </c>
      <c r="J9330" t="s">
        <v>198</v>
      </c>
      <c r="O9330" t="s">
        <v>194</v>
      </c>
      <c r="P9330">
        <v>2030</v>
      </c>
      <c r="Q9330">
        <v>0.14000000000000001</v>
      </c>
    </row>
    <row r="9331" spans="1:17" x14ac:dyDescent="0.25">
      <c r="A9331" t="s">
        <v>554</v>
      </c>
      <c r="B9331" t="s">
        <v>555</v>
      </c>
      <c r="C9331" t="s">
        <v>509</v>
      </c>
      <c r="D9331" t="s">
        <v>185</v>
      </c>
      <c r="E9331" t="s">
        <v>332</v>
      </c>
      <c r="F9331" t="s">
        <v>260</v>
      </c>
      <c r="G9331" t="s">
        <v>195</v>
      </c>
      <c r="H9331" t="s">
        <v>204</v>
      </c>
      <c r="I9331" t="s">
        <v>205</v>
      </c>
      <c r="J9331" t="s">
        <v>198</v>
      </c>
      <c r="O9331" t="s">
        <v>194</v>
      </c>
      <c r="P9331">
        <v>2050</v>
      </c>
      <c r="Q9331">
        <v>0.13</v>
      </c>
    </row>
    <row r="9332" spans="1:17" x14ac:dyDescent="0.25">
      <c r="A9332" t="s">
        <v>554</v>
      </c>
      <c r="B9332" t="s">
        <v>555</v>
      </c>
      <c r="C9332" t="s">
        <v>509</v>
      </c>
      <c r="D9332" t="s">
        <v>185</v>
      </c>
      <c r="E9332" t="s">
        <v>332</v>
      </c>
      <c r="F9332" t="s">
        <v>260</v>
      </c>
      <c r="G9332" t="s">
        <v>195</v>
      </c>
      <c r="H9332" t="s">
        <v>204</v>
      </c>
      <c r="I9332" t="s">
        <v>205</v>
      </c>
      <c r="J9332" t="s">
        <v>198</v>
      </c>
      <c r="O9332" t="s">
        <v>264</v>
      </c>
      <c r="P9332">
        <v>2050</v>
      </c>
      <c r="Q9332">
        <v>0.13</v>
      </c>
    </row>
    <row r="9333" spans="1:17" x14ac:dyDescent="0.25">
      <c r="A9333" t="s">
        <v>554</v>
      </c>
      <c r="B9333" t="s">
        <v>555</v>
      </c>
      <c r="C9333" t="s">
        <v>509</v>
      </c>
      <c r="D9333" t="s">
        <v>185</v>
      </c>
      <c r="E9333" t="s">
        <v>332</v>
      </c>
      <c r="F9333" t="s">
        <v>260</v>
      </c>
      <c r="G9333" t="s">
        <v>195</v>
      </c>
      <c r="H9333" t="s">
        <v>204</v>
      </c>
      <c r="I9333" t="s">
        <v>205</v>
      </c>
      <c r="J9333" t="s">
        <v>198</v>
      </c>
      <c r="O9333" t="s">
        <v>265</v>
      </c>
      <c r="P9333">
        <v>2050</v>
      </c>
      <c r="Q9333">
        <v>0.14000000000000001</v>
      </c>
    </row>
    <row r="9334" spans="1:17" x14ac:dyDescent="0.25">
      <c r="A9334" t="s">
        <v>554</v>
      </c>
      <c r="B9334" t="s">
        <v>555</v>
      </c>
      <c r="C9334" t="s">
        <v>509</v>
      </c>
      <c r="D9334" t="s">
        <v>185</v>
      </c>
      <c r="E9334" t="s">
        <v>332</v>
      </c>
      <c r="F9334" t="s">
        <v>260</v>
      </c>
      <c r="G9334" t="s">
        <v>195</v>
      </c>
      <c r="H9334" t="s">
        <v>350</v>
      </c>
      <c r="I9334" t="s">
        <v>208</v>
      </c>
      <c r="J9334" t="s">
        <v>351</v>
      </c>
      <c r="K9334" t="s">
        <v>191</v>
      </c>
      <c r="M9334" t="s">
        <v>495</v>
      </c>
      <c r="N9334" t="s">
        <v>206</v>
      </c>
      <c r="O9334" t="s">
        <v>194</v>
      </c>
      <c r="P9334">
        <v>2015</v>
      </c>
      <c r="Q9334">
        <v>0.40799999999999997</v>
      </c>
    </row>
    <row r="9335" spans="1:17" x14ac:dyDescent="0.25">
      <c r="A9335" t="s">
        <v>554</v>
      </c>
      <c r="B9335" t="s">
        <v>555</v>
      </c>
      <c r="C9335" t="s">
        <v>509</v>
      </c>
      <c r="D9335" t="s">
        <v>185</v>
      </c>
      <c r="E9335" t="s">
        <v>332</v>
      </c>
      <c r="F9335" t="s">
        <v>260</v>
      </c>
      <c r="G9335" t="s">
        <v>195</v>
      </c>
      <c r="H9335" t="s">
        <v>350</v>
      </c>
      <c r="I9335" t="s">
        <v>208</v>
      </c>
      <c r="J9335" t="s">
        <v>351</v>
      </c>
      <c r="K9335" t="s">
        <v>191</v>
      </c>
      <c r="M9335" t="s">
        <v>495</v>
      </c>
      <c r="N9335" t="s">
        <v>206</v>
      </c>
      <c r="O9335" t="s">
        <v>194</v>
      </c>
      <c r="P9335">
        <v>2020</v>
      </c>
      <c r="Q9335">
        <v>0.40899999999999997</v>
      </c>
    </row>
    <row r="9336" spans="1:17" x14ac:dyDescent="0.25">
      <c r="A9336" t="s">
        <v>554</v>
      </c>
      <c r="B9336" t="s">
        <v>555</v>
      </c>
      <c r="C9336" t="s">
        <v>509</v>
      </c>
      <c r="D9336" t="s">
        <v>185</v>
      </c>
      <c r="E9336" t="s">
        <v>332</v>
      </c>
      <c r="F9336" t="s">
        <v>260</v>
      </c>
      <c r="G9336" t="s">
        <v>195</v>
      </c>
      <c r="H9336" t="s">
        <v>350</v>
      </c>
      <c r="I9336" t="s">
        <v>208</v>
      </c>
      <c r="J9336" t="s">
        <v>351</v>
      </c>
      <c r="K9336" t="s">
        <v>191</v>
      </c>
      <c r="M9336" t="s">
        <v>495</v>
      </c>
      <c r="N9336" t="s">
        <v>206</v>
      </c>
      <c r="O9336" t="s">
        <v>264</v>
      </c>
      <c r="P9336">
        <v>2020</v>
      </c>
      <c r="Q9336">
        <v>0.378</v>
      </c>
    </row>
    <row r="9337" spans="1:17" x14ac:dyDescent="0.25">
      <c r="A9337" t="s">
        <v>554</v>
      </c>
      <c r="B9337" t="s">
        <v>555</v>
      </c>
      <c r="C9337" t="s">
        <v>509</v>
      </c>
      <c r="D9337" t="s">
        <v>185</v>
      </c>
      <c r="E9337" t="s">
        <v>332</v>
      </c>
      <c r="F9337" t="s">
        <v>260</v>
      </c>
      <c r="G9337" t="s">
        <v>195</v>
      </c>
      <c r="H9337" t="s">
        <v>350</v>
      </c>
      <c r="I9337" t="s">
        <v>208</v>
      </c>
      <c r="J9337" t="s">
        <v>351</v>
      </c>
      <c r="K9337" t="s">
        <v>191</v>
      </c>
      <c r="M9337" t="s">
        <v>495</v>
      </c>
      <c r="N9337" t="s">
        <v>206</v>
      </c>
      <c r="O9337" t="s">
        <v>265</v>
      </c>
      <c r="P9337">
        <v>2020</v>
      </c>
      <c r="Q9337">
        <v>0.41</v>
      </c>
    </row>
    <row r="9338" spans="1:17" x14ac:dyDescent="0.25">
      <c r="A9338" t="s">
        <v>554</v>
      </c>
      <c r="B9338" t="s">
        <v>555</v>
      </c>
      <c r="C9338" t="s">
        <v>509</v>
      </c>
      <c r="D9338" t="s">
        <v>185</v>
      </c>
      <c r="E9338" t="s">
        <v>332</v>
      </c>
      <c r="F9338" t="s">
        <v>260</v>
      </c>
      <c r="G9338" t="s">
        <v>195</v>
      </c>
      <c r="H9338" t="s">
        <v>350</v>
      </c>
      <c r="I9338" t="s">
        <v>208</v>
      </c>
      <c r="J9338" t="s">
        <v>351</v>
      </c>
      <c r="K9338" t="s">
        <v>191</v>
      </c>
      <c r="M9338" t="s">
        <v>495</v>
      </c>
      <c r="N9338" t="s">
        <v>206</v>
      </c>
      <c r="O9338" t="s">
        <v>194</v>
      </c>
      <c r="P9338">
        <v>2030</v>
      </c>
      <c r="Q9338">
        <v>0.41</v>
      </c>
    </row>
    <row r="9339" spans="1:17" x14ac:dyDescent="0.25">
      <c r="A9339" t="s">
        <v>554</v>
      </c>
      <c r="B9339" t="s">
        <v>555</v>
      </c>
      <c r="C9339" t="s">
        <v>509</v>
      </c>
      <c r="D9339" t="s">
        <v>185</v>
      </c>
      <c r="E9339" t="s">
        <v>332</v>
      </c>
      <c r="F9339" t="s">
        <v>260</v>
      </c>
      <c r="G9339" t="s">
        <v>195</v>
      </c>
      <c r="H9339" t="s">
        <v>350</v>
      </c>
      <c r="I9339" t="s">
        <v>208</v>
      </c>
      <c r="J9339" t="s">
        <v>351</v>
      </c>
      <c r="K9339" t="s">
        <v>191</v>
      </c>
      <c r="M9339" t="s">
        <v>495</v>
      </c>
      <c r="N9339" t="s">
        <v>206</v>
      </c>
      <c r="O9339" t="s">
        <v>194</v>
      </c>
      <c r="P9339">
        <v>2050</v>
      </c>
      <c r="Q9339">
        <v>0.39400000000000002</v>
      </c>
    </row>
    <row r="9340" spans="1:17" x14ac:dyDescent="0.25">
      <c r="A9340" t="s">
        <v>554</v>
      </c>
      <c r="B9340" t="s">
        <v>555</v>
      </c>
      <c r="C9340" t="s">
        <v>509</v>
      </c>
      <c r="D9340" t="s">
        <v>185</v>
      </c>
      <c r="E9340" t="s">
        <v>332</v>
      </c>
      <c r="F9340" t="s">
        <v>260</v>
      </c>
      <c r="G9340" t="s">
        <v>195</v>
      </c>
      <c r="H9340" t="s">
        <v>350</v>
      </c>
      <c r="I9340" t="s">
        <v>208</v>
      </c>
      <c r="J9340" t="s">
        <v>351</v>
      </c>
      <c r="K9340" t="s">
        <v>191</v>
      </c>
      <c r="M9340" t="s">
        <v>495</v>
      </c>
      <c r="N9340" t="s">
        <v>206</v>
      </c>
      <c r="O9340" t="s">
        <v>264</v>
      </c>
      <c r="P9340">
        <v>2050</v>
      </c>
      <c r="Q9340">
        <v>0.38500000000000001</v>
      </c>
    </row>
    <row r="9341" spans="1:17" x14ac:dyDescent="0.25">
      <c r="A9341" t="s">
        <v>554</v>
      </c>
      <c r="B9341" t="s">
        <v>555</v>
      </c>
      <c r="C9341" t="s">
        <v>509</v>
      </c>
      <c r="D9341" t="s">
        <v>185</v>
      </c>
      <c r="E9341" t="s">
        <v>332</v>
      </c>
      <c r="F9341" t="s">
        <v>260</v>
      </c>
      <c r="G9341" t="s">
        <v>195</v>
      </c>
      <c r="H9341" t="s">
        <v>350</v>
      </c>
      <c r="I9341" t="s">
        <v>208</v>
      </c>
      <c r="J9341" t="s">
        <v>351</v>
      </c>
      <c r="K9341" t="s">
        <v>191</v>
      </c>
      <c r="M9341" t="s">
        <v>495</v>
      </c>
      <c r="N9341" t="s">
        <v>206</v>
      </c>
      <c r="O9341" t="s">
        <v>265</v>
      </c>
      <c r="P9341">
        <v>2050</v>
      </c>
      <c r="Q9341">
        <v>0.41399999999999998</v>
      </c>
    </row>
    <row r="9342" spans="1:17" x14ac:dyDescent="0.25">
      <c r="A9342" t="s">
        <v>554</v>
      </c>
      <c r="B9342" t="s">
        <v>555</v>
      </c>
      <c r="C9342" t="s">
        <v>509</v>
      </c>
      <c r="D9342" t="s">
        <v>185</v>
      </c>
      <c r="E9342" t="s">
        <v>332</v>
      </c>
      <c r="F9342" t="s">
        <v>260</v>
      </c>
      <c r="G9342" t="s">
        <v>195</v>
      </c>
      <c r="H9342" t="s">
        <v>207</v>
      </c>
      <c r="I9342" t="s">
        <v>208</v>
      </c>
      <c r="J9342" t="s">
        <v>209</v>
      </c>
      <c r="K9342" t="s">
        <v>191</v>
      </c>
      <c r="M9342" t="s">
        <v>495</v>
      </c>
      <c r="N9342" t="s">
        <v>206</v>
      </c>
      <c r="O9342" t="s">
        <v>194</v>
      </c>
      <c r="P9342">
        <v>2015</v>
      </c>
      <c r="Q9342">
        <v>0.43</v>
      </c>
    </row>
    <row r="9343" spans="1:17" x14ac:dyDescent="0.25">
      <c r="A9343" t="s">
        <v>554</v>
      </c>
      <c r="B9343" t="s">
        <v>555</v>
      </c>
      <c r="C9343" t="s">
        <v>509</v>
      </c>
      <c r="D9343" t="s">
        <v>185</v>
      </c>
      <c r="E9343" t="s">
        <v>332</v>
      </c>
      <c r="F9343" t="s">
        <v>260</v>
      </c>
      <c r="G9343" t="s">
        <v>195</v>
      </c>
      <c r="H9343" t="s">
        <v>207</v>
      </c>
      <c r="I9343" t="s">
        <v>208</v>
      </c>
      <c r="J9343" t="s">
        <v>209</v>
      </c>
      <c r="K9343" t="s">
        <v>191</v>
      </c>
      <c r="M9343" t="s">
        <v>495</v>
      </c>
      <c r="N9343" t="s">
        <v>206</v>
      </c>
      <c r="O9343" t="s">
        <v>194</v>
      </c>
      <c r="P9343">
        <v>2020</v>
      </c>
      <c r="Q9343">
        <v>0.43</v>
      </c>
    </row>
    <row r="9344" spans="1:17" x14ac:dyDescent="0.25">
      <c r="A9344" t="s">
        <v>554</v>
      </c>
      <c r="B9344" t="s">
        <v>555</v>
      </c>
      <c r="C9344" t="s">
        <v>509</v>
      </c>
      <c r="D9344" t="s">
        <v>185</v>
      </c>
      <c r="E9344" t="s">
        <v>332</v>
      </c>
      <c r="F9344" t="s">
        <v>260</v>
      </c>
      <c r="G9344" t="s">
        <v>195</v>
      </c>
      <c r="H9344" t="s">
        <v>207</v>
      </c>
      <c r="I9344" t="s">
        <v>208</v>
      </c>
      <c r="J9344" t="s">
        <v>209</v>
      </c>
      <c r="K9344" t="s">
        <v>191</v>
      </c>
      <c r="M9344" t="s">
        <v>495</v>
      </c>
      <c r="N9344" t="s">
        <v>206</v>
      </c>
      <c r="O9344" t="s">
        <v>264</v>
      </c>
      <c r="P9344">
        <v>2020</v>
      </c>
      <c r="Q9344">
        <v>0.39800000000000002</v>
      </c>
    </row>
    <row r="9345" spans="1:17" x14ac:dyDescent="0.25">
      <c r="A9345" t="s">
        <v>554</v>
      </c>
      <c r="B9345" t="s">
        <v>555</v>
      </c>
      <c r="C9345" t="s">
        <v>509</v>
      </c>
      <c r="D9345" t="s">
        <v>185</v>
      </c>
      <c r="E9345" t="s">
        <v>332</v>
      </c>
      <c r="F9345" t="s">
        <v>260</v>
      </c>
      <c r="G9345" t="s">
        <v>195</v>
      </c>
      <c r="H9345" t="s">
        <v>207</v>
      </c>
      <c r="I9345" t="s">
        <v>208</v>
      </c>
      <c r="J9345" t="s">
        <v>209</v>
      </c>
      <c r="K9345" t="s">
        <v>191</v>
      </c>
      <c r="M9345" t="s">
        <v>495</v>
      </c>
      <c r="N9345" t="s">
        <v>206</v>
      </c>
      <c r="O9345" t="s">
        <v>265</v>
      </c>
      <c r="P9345">
        <v>2020</v>
      </c>
      <c r="Q9345">
        <v>0.43099999999999999</v>
      </c>
    </row>
    <row r="9346" spans="1:17" x14ac:dyDescent="0.25">
      <c r="A9346" t="s">
        <v>554</v>
      </c>
      <c r="B9346" t="s">
        <v>555</v>
      </c>
      <c r="C9346" t="s">
        <v>509</v>
      </c>
      <c r="D9346" t="s">
        <v>185</v>
      </c>
      <c r="E9346" t="s">
        <v>332</v>
      </c>
      <c r="F9346" t="s">
        <v>260</v>
      </c>
      <c r="G9346" t="s">
        <v>195</v>
      </c>
      <c r="H9346" t="s">
        <v>207</v>
      </c>
      <c r="I9346" t="s">
        <v>208</v>
      </c>
      <c r="J9346" t="s">
        <v>209</v>
      </c>
      <c r="K9346" t="s">
        <v>191</v>
      </c>
      <c r="M9346" t="s">
        <v>495</v>
      </c>
      <c r="N9346" t="s">
        <v>206</v>
      </c>
      <c r="O9346" t="s">
        <v>194</v>
      </c>
      <c r="P9346">
        <v>2030</v>
      </c>
      <c r="Q9346">
        <v>0.432</v>
      </c>
    </row>
    <row r="9347" spans="1:17" x14ac:dyDescent="0.25">
      <c r="A9347" t="s">
        <v>554</v>
      </c>
      <c r="B9347" t="s">
        <v>555</v>
      </c>
      <c r="C9347" t="s">
        <v>509</v>
      </c>
      <c r="D9347" t="s">
        <v>185</v>
      </c>
      <c r="E9347" t="s">
        <v>332</v>
      </c>
      <c r="F9347" t="s">
        <v>260</v>
      </c>
      <c r="G9347" t="s">
        <v>195</v>
      </c>
      <c r="H9347" t="s">
        <v>207</v>
      </c>
      <c r="I9347" t="s">
        <v>208</v>
      </c>
      <c r="J9347" t="s">
        <v>209</v>
      </c>
      <c r="K9347" t="s">
        <v>191</v>
      </c>
      <c r="M9347" t="s">
        <v>495</v>
      </c>
      <c r="N9347" t="s">
        <v>206</v>
      </c>
      <c r="O9347" t="s">
        <v>194</v>
      </c>
      <c r="P9347">
        <v>2050</v>
      </c>
      <c r="Q9347">
        <v>0.41399999999999998</v>
      </c>
    </row>
    <row r="9348" spans="1:17" x14ac:dyDescent="0.25">
      <c r="A9348" t="s">
        <v>554</v>
      </c>
      <c r="B9348" t="s">
        <v>555</v>
      </c>
      <c r="C9348" t="s">
        <v>509</v>
      </c>
      <c r="D9348" t="s">
        <v>185</v>
      </c>
      <c r="E9348" t="s">
        <v>332</v>
      </c>
      <c r="F9348" t="s">
        <v>260</v>
      </c>
      <c r="G9348" t="s">
        <v>195</v>
      </c>
      <c r="H9348" t="s">
        <v>207</v>
      </c>
      <c r="I9348" t="s">
        <v>208</v>
      </c>
      <c r="J9348" t="s">
        <v>209</v>
      </c>
      <c r="K9348" t="s">
        <v>191</v>
      </c>
      <c r="M9348" t="s">
        <v>495</v>
      </c>
      <c r="N9348" t="s">
        <v>206</v>
      </c>
      <c r="O9348" t="s">
        <v>264</v>
      </c>
      <c r="P9348">
        <v>2050</v>
      </c>
      <c r="Q9348">
        <v>0.40400000000000003</v>
      </c>
    </row>
    <row r="9349" spans="1:17" x14ac:dyDescent="0.25">
      <c r="A9349" t="s">
        <v>554</v>
      </c>
      <c r="B9349" t="s">
        <v>555</v>
      </c>
      <c r="C9349" t="s">
        <v>509</v>
      </c>
      <c r="D9349" t="s">
        <v>185</v>
      </c>
      <c r="E9349" t="s">
        <v>332</v>
      </c>
      <c r="F9349" t="s">
        <v>260</v>
      </c>
      <c r="G9349" t="s">
        <v>195</v>
      </c>
      <c r="H9349" t="s">
        <v>207</v>
      </c>
      <c r="I9349" t="s">
        <v>208</v>
      </c>
      <c r="J9349" t="s">
        <v>209</v>
      </c>
      <c r="K9349" t="s">
        <v>191</v>
      </c>
      <c r="M9349" t="s">
        <v>495</v>
      </c>
      <c r="N9349" t="s">
        <v>206</v>
      </c>
      <c r="O9349" t="s">
        <v>265</v>
      </c>
      <c r="P9349">
        <v>2050</v>
      </c>
      <c r="Q9349">
        <v>0.436</v>
      </c>
    </row>
    <row r="9350" spans="1:17" x14ac:dyDescent="0.25">
      <c r="A9350" t="s">
        <v>554</v>
      </c>
      <c r="B9350" t="s">
        <v>555</v>
      </c>
      <c r="C9350" t="s">
        <v>509</v>
      </c>
      <c r="D9350" t="s">
        <v>185</v>
      </c>
      <c r="E9350" t="s">
        <v>332</v>
      </c>
      <c r="F9350" t="s">
        <v>260</v>
      </c>
      <c r="G9350" t="s">
        <v>195</v>
      </c>
      <c r="H9350" t="s">
        <v>352</v>
      </c>
      <c r="I9350" t="s">
        <v>135</v>
      </c>
      <c r="K9350" t="s">
        <v>191</v>
      </c>
      <c r="O9350" t="s">
        <v>194</v>
      </c>
      <c r="P9350">
        <v>2015</v>
      </c>
      <c r="Q9350">
        <v>0.03</v>
      </c>
    </row>
    <row r="9351" spans="1:17" x14ac:dyDescent="0.25">
      <c r="A9351" t="s">
        <v>554</v>
      </c>
      <c r="B9351" t="s">
        <v>555</v>
      </c>
      <c r="C9351" t="s">
        <v>509</v>
      </c>
      <c r="D9351" t="s">
        <v>185</v>
      </c>
      <c r="E9351" t="s">
        <v>332</v>
      </c>
      <c r="F9351" t="s">
        <v>260</v>
      </c>
      <c r="G9351" t="s">
        <v>195</v>
      </c>
      <c r="H9351" t="s">
        <v>352</v>
      </c>
      <c r="I9351" t="s">
        <v>135</v>
      </c>
      <c r="K9351" t="s">
        <v>191</v>
      </c>
      <c r="O9351" t="s">
        <v>194</v>
      </c>
      <c r="P9351">
        <v>2020</v>
      </c>
      <c r="Q9351">
        <v>0.03</v>
      </c>
    </row>
    <row r="9352" spans="1:17" x14ac:dyDescent="0.25">
      <c r="A9352" t="s">
        <v>554</v>
      </c>
      <c r="B9352" t="s">
        <v>555</v>
      </c>
      <c r="C9352" t="s">
        <v>509</v>
      </c>
      <c r="D9352" t="s">
        <v>185</v>
      </c>
      <c r="E9352" t="s">
        <v>332</v>
      </c>
      <c r="F9352" t="s">
        <v>260</v>
      </c>
      <c r="G9352" t="s">
        <v>195</v>
      </c>
      <c r="H9352" t="s">
        <v>352</v>
      </c>
      <c r="I9352" t="s">
        <v>135</v>
      </c>
      <c r="K9352" t="s">
        <v>191</v>
      </c>
      <c r="O9352" t="s">
        <v>264</v>
      </c>
      <c r="P9352">
        <v>2020</v>
      </c>
      <c r="Q9352">
        <v>0.03</v>
      </c>
    </row>
    <row r="9353" spans="1:17" x14ac:dyDescent="0.25">
      <c r="A9353" t="s">
        <v>554</v>
      </c>
      <c r="B9353" t="s">
        <v>555</v>
      </c>
      <c r="C9353" t="s">
        <v>509</v>
      </c>
      <c r="D9353" t="s">
        <v>185</v>
      </c>
      <c r="E9353" t="s">
        <v>332</v>
      </c>
      <c r="F9353" t="s">
        <v>260</v>
      </c>
      <c r="G9353" t="s">
        <v>195</v>
      </c>
      <c r="H9353" t="s">
        <v>352</v>
      </c>
      <c r="I9353" t="s">
        <v>135</v>
      </c>
      <c r="K9353" t="s">
        <v>191</v>
      </c>
      <c r="O9353" t="s">
        <v>265</v>
      </c>
      <c r="P9353">
        <v>2020</v>
      </c>
      <c r="Q9353">
        <v>0.03</v>
      </c>
    </row>
    <row r="9354" spans="1:17" x14ac:dyDescent="0.25">
      <c r="A9354" t="s">
        <v>554</v>
      </c>
      <c r="B9354" t="s">
        <v>555</v>
      </c>
      <c r="C9354" t="s">
        <v>509</v>
      </c>
      <c r="D9354" t="s">
        <v>185</v>
      </c>
      <c r="E9354" t="s">
        <v>332</v>
      </c>
      <c r="F9354" t="s">
        <v>260</v>
      </c>
      <c r="G9354" t="s">
        <v>195</v>
      </c>
      <c r="H9354" t="s">
        <v>352</v>
      </c>
      <c r="I9354" t="s">
        <v>135</v>
      </c>
      <c r="K9354" t="s">
        <v>191</v>
      </c>
      <c r="O9354" t="s">
        <v>194</v>
      </c>
      <c r="P9354">
        <v>2030</v>
      </c>
      <c r="Q9354">
        <v>0.03</v>
      </c>
    </row>
    <row r="9355" spans="1:17" x14ac:dyDescent="0.25">
      <c r="A9355" t="s">
        <v>554</v>
      </c>
      <c r="B9355" t="s">
        <v>555</v>
      </c>
      <c r="C9355" t="s">
        <v>509</v>
      </c>
      <c r="D9355" t="s">
        <v>185</v>
      </c>
      <c r="E9355" t="s">
        <v>332</v>
      </c>
      <c r="F9355" t="s">
        <v>260</v>
      </c>
      <c r="G9355" t="s">
        <v>195</v>
      </c>
      <c r="H9355" t="s">
        <v>352</v>
      </c>
      <c r="I9355" t="s">
        <v>135</v>
      </c>
      <c r="K9355" t="s">
        <v>191</v>
      </c>
      <c r="O9355" t="s">
        <v>194</v>
      </c>
      <c r="P9355">
        <v>2050</v>
      </c>
      <c r="Q9355">
        <v>0.03</v>
      </c>
    </row>
    <row r="9356" spans="1:17" x14ac:dyDescent="0.25">
      <c r="A9356" t="s">
        <v>554</v>
      </c>
      <c r="B9356" t="s">
        <v>555</v>
      </c>
      <c r="C9356" t="s">
        <v>509</v>
      </c>
      <c r="D9356" t="s">
        <v>185</v>
      </c>
      <c r="E9356" t="s">
        <v>332</v>
      </c>
      <c r="F9356" t="s">
        <v>260</v>
      </c>
      <c r="G9356" t="s">
        <v>195</v>
      </c>
      <c r="H9356" t="s">
        <v>352</v>
      </c>
      <c r="I9356" t="s">
        <v>135</v>
      </c>
      <c r="K9356" t="s">
        <v>191</v>
      </c>
      <c r="O9356" t="s">
        <v>264</v>
      </c>
      <c r="P9356">
        <v>2050</v>
      </c>
      <c r="Q9356">
        <v>0.03</v>
      </c>
    </row>
    <row r="9357" spans="1:17" x14ac:dyDescent="0.25">
      <c r="A9357" t="s">
        <v>554</v>
      </c>
      <c r="B9357" t="s">
        <v>555</v>
      </c>
      <c r="C9357" t="s">
        <v>509</v>
      </c>
      <c r="D9357" t="s">
        <v>185</v>
      </c>
      <c r="E9357" t="s">
        <v>332</v>
      </c>
      <c r="F9357" t="s">
        <v>260</v>
      </c>
      <c r="G9357" t="s">
        <v>195</v>
      </c>
      <c r="H9357" t="s">
        <v>352</v>
      </c>
      <c r="I9357" t="s">
        <v>135</v>
      </c>
      <c r="K9357" t="s">
        <v>191</v>
      </c>
      <c r="O9357" t="s">
        <v>265</v>
      </c>
      <c r="P9357">
        <v>2050</v>
      </c>
      <c r="Q9357">
        <v>0.03</v>
      </c>
    </row>
    <row r="9358" spans="1:17" x14ac:dyDescent="0.25">
      <c r="A9358" t="s">
        <v>554</v>
      </c>
      <c r="B9358" t="s">
        <v>555</v>
      </c>
      <c r="C9358" t="s">
        <v>509</v>
      </c>
      <c r="D9358" t="s">
        <v>185</v>
      </c>
      <c r="E9358" t="s">
        <v>332</v>
      </c>
      <c r="F9358" t="s">
        <v>260</v>
      </c>
      <c r="G9358" t="s">
        <v>195</v>
      </c>
      <c r="H9358" t="s">
        <v>212</v>
      </c>
      <c r="I9358" t="s">
        <v>213</v>
      </c>
      <c r="K9358" t="s">
        <v>214</v>
      </c>
      <c r="M9358" t="s">
        <v>199</v>
      </c>
      <c r="O9358" t="s">
        <v>194</v>
      </c>
      <c r="P9358">
        <v>2015</v>
      </c>
      <c r="Q9358">
        <v>257.7</v>
      </c>
    </row>
    <row r="9359" spans="1:17" x14ac:dyDescent="0.25">
      <c r="A9359" t="s">
        <v>554</v>
      </c>
      <c r="B9359" t="s">
        <v>555</v>
      </c>
      <c r="C9359" t="s">
        <v>509</v>
      </c>
      <c r="D9359" t="s">
        <v>185</v>
      </c>
      <c r="E9359" t="s">
        <v>332</v>
      </c>
      <c r="F9359" t="s">
        <v>260</v>
      </c>
      <c r="G9359" t="s">
        <v>195</v>
      </c>
      <c r="H9359" t="s">
        <v>212</v>
      </c>
      <c r="I9359" t="s">
        <v>213</v>
      </c>
      <c r="K9359" t="s">
        <v>214</v>
      </c>
      <c r="M9359" t="s">
        <v>199</v>
      </c>
      <c r="O9359" t="s">
        <v>194</v>
      </c>
      <c r="P9359">
        <v>2020</v>
      </c>
      <c r="Q9359">
        <v>258.2</v>
      </c>
    </row>
    <row r="9360" spans="1:17" x14ac:dyDescent="0.25">
      <c r="A9360" t="s">
        <v>554</v>
      </c>
      <c r="B9360" t="s">
        <v>555</v>
      </c>
      <c r="C9360" t="s">
        <v>509</v>
      </c>
      <c r="D9360" t="s">
        <v>185</v>
      </c>
      <c r="E9360" t="s">
        <v>332</v>
      </c>
      <c r="F9360" t="s">
        <v>260</v>
      </c>
      <c r="G9360" t="s">
        <v>195</v>
      </c>
      <c r="H9360" t="s">
        <v>212</v>
      </c>
      <c r="I9360" t="s">
        <v>213</v>
      </c>
      <c r="K9360" t="s">
        <v>214</v>
      </c>
      <c r="M9360" t="s">
        <v>199</v>
      </c>
      <c r="O9360" t="s">
        <v>264</v>
      </c>
      <c r="P9360">
        <v>2020</v>
      </c>
      <c r="Q9360">
        <v>238.8</v>
      </c>
    </row>
    <row r="9361" spans="1:17" x14ac:dyDescent="0.25">
      <c r="A9361" t="s">
        <v>554</v>
      </c>
      <c r="B9361" t="s">
        <v>555</v>
      </c>
      <c r="C9361" t="s">
        <v>509</v>
      </c>
      <c r="D9361" t="s">
        <v>185</v>
      </c>
      <c r="E9361" t="s">
        <v>332</v>
      </c>
      <c r="F9361" t="s">
        <v>260</v>
      </c>
      <c r="G9361" t="s">
        <v>195</v>
      </c>
      <c r="H9361" t="s">
        <v>212</v>
      </c>
      <c r="I9361" t="s">
        <v>213</v>
      </c>
      <c r="K9361" t="s">
        <v>214</v>
      </c>
      <c r="M9361" t="s">
        <v>199</v>
      </c>
      <c r="O9361" t="s">
        <v>265</v>
      </c>
      <c r="P9361">
        <v>2020</v>
      </c>
      <c r="Q9361">
        <v>258.60000000000002</v>
      </c>
    </row>
    <row r="9362" spans="1:17" x14ac:dyDescent="0.25">
      <c r="A9362" t="s">
        <v>554</v>
      </c>
      <c r="B9362" t="s">
        <v>555</v>
      </c>
      <c r="C9362" t="s">
        <v>509</v>
      </c>
      <c r="D9362" t="s">
        <v>185</v>
      </c>
      <c r="E9362" t="s">
        <v>332</v>
      </c>
      <c r="F9362" t="s">
        <v>260</v>
      </c>
      <c r="G9362" t="s">
        <v>195</v>
      </c>
      <c r="H9362" t="s">
        <v>212</v>
      </c>
      <c r="I9362" t="s">
        <v>213</v>
      </c>
      <c r="K9362" t="s">
        <v>214</v>
      </c>
      <c r="M9362" t="s">
        <v>199</v>
      </c>
      <c r="O9362" t="s">
        <v>194</v>
      </c>
      <c r="P9362">
        <v>2030</v>
      </c>
      <c r="Q9362">
        <v>259.7</v>
      </c>
    </row>
    <row r="9363" spans="1:17" x14ac:dyDescent="0.25">
      <c r="A9363" t="s">
        <v>554</v>
      </c>
      <c r="B9363" t="s">
        <v>555</v>
      </c>
      <c r="C9363" t="s">
        <v>509</v>
      </c>
      <c r="D9363" t="s">
        <v>185</v>
      </c>
      <c r="E9363" t="s">
        <v>332</v>
      </c>
      <c r="F9363" t="s">
        <v>260</v>
      </c>
      <c r="G9363" t="s">
        <v>195</v>
      </c>
      <c r="H9363" t="s">
        <v>212</v>
      </c>
      <c r="I9363" t="s">
        <v>213</v>
      </c>
      <c r="K9363" t="s">
        <v>214</v>
      </c>
      <c r="M9363" t="s">
        <v>199</v>
      </c>
      <c r="O9363" t="s">
        <v>194</v>
      </c>
      <c r="P9363">
        <v>2050</v>
      </c>
      <c r="Q9363">
        <v>248.6</v>
      </c>
    </row>
    <row r="9364" spans="1:17" x14ac:dyDescent="0.25">
      <c r="A9364" t="s">
        <v>554</v>
      </c>
      <c r="B9364" t="s">
        <v>555</v>
      </c>
      <c r="C9364" t="s">
        <v>509</v>
      </c>
      <c r="D9364" t="s">
        <v>185</v>
      </c>
      <c r="E9364" t="s">
        <v>332</v>
      </c>
      <c r="F9364" t="s">
        <v>260</v>
      </c>
      <c r="G9364" t="s">
        <v>195</v>
      </c>
      <c r="H9364" t="s">
        <v>212</v>
      </c>
      <c r="I9364" t="s">
        <v>213</v>
      </c>
      <c r="K9364" t="s">
        <v>214</v>
      </c>
      <c r="M9364" t="s">
        <v>199</v>
      </c>
      <c r="O9364" t="s">
        <v>264</v>
      </c>
      <c r="P9364">
        <v>2050</v>
      </c>
      <c r="Q9364">
        <v>242.6</v>
      </c>
    </row>
    <row r="9365" spans="1:17" x14ac:dyDescent="0.25">
      <c r="A9365" t="s">
        <v>554</v>
      </c>
      <c r="B9365" t="s">
        <v>555</v>
      </c>
      <c r="C9365" t="s">
        <v>509</v>
      </c>
      <c r="D9365" t="s">
        <v>185</v>
      </c>
      <c r="E9365" t="s">
        <v>332</v>
      </c>
      <c r="F9365" t="s">
        <v>260</v>
      </c>
      <c r="G9365" t="s">
        <v>195</v>
      </c>
      <c r="H9365" t="s">
        <v>212</v>
      </c>
      <c r="I9365" t="s">
        <v>213</v>
      </c>
      <c r="K9365" t="s">
        <v>214</v>
      </c>
      <c r="M9365" t="s">
        <v>199</v>
      </c>
      <c r="O9365" t="s">
        <v>265</v>
      </c>
      <c r="P9365">
        <v>2050</v>
      </c>
      <c r="Q9365">
        <v>261.3</v>
      </c>
    </row>
    <row r="9366" spans="1:17" x14ac:dyDescent="0.25">
      <c r="A9366" t="s">
        <v>554</v>
      </c>
      <c r="B9366" t="s">
        <v>555</v>
      </c>
      <c r="C9366" t="s">
        <v>509</v>
      </c>
      <c r="D9366" t="s">
        <v>185</v>
      </c>
      <c r="E9366" t="s">
        <v>332</v>
      </c>
      <c r="F9366" t="s">
        <v>260</v>
      </c>
      <c r="G9366" t="s">
        <v>195</v>
      </c>
      <c r="H9366" t="s">
        <v>354</v>
      </c>
      <c r="I9366" t="s">
        <v>136</v>
      </c>
      <c r="K9366" t="s">
        <v>275</v>
      </c>
      <c r="O9366" t="s">
        <v>194</v>
      </c>
      <c r="P9366">
        <v>2015</v>
      </c>
      <c r="Q9366">
        <v>3</v>
      </c>
    </row>
    <row r="9367" spans="1:17" x14ac:dyDescent="0.25">
      <c r="A9367" t="s">
        <v>554</v>
      </c>
      <c r="B9367" t="s">
        <v>555</v>
      </c>
      <c r="C9367" t="s">
        <v>509</v>
      </c>
      <c r="D9367" t="s">
        <v>185</v>
      </c>
      <c r="E9367" t="s">
        <v>332</v>
      </c>
      <c r="F9367" t="s">
        <v>260</v>
      </c>
      <c r="G9367" t="s">
        <v>195</v>
      </c>
      <c r="H9367" t="s">
        <v>354</v>
      </c>
      <c r="I9367" t="s">
        <v>136</v>
      </c>
      <c r="K9367" t="s">
        <v>275</v>
      </c>
      <c r="O9367" t="s">
        <v>194</v>
      </c>
      <c r="P9367">
        <v>2020</v>
      </c>
      <c r="Q9367">
        <v>3</v>
      </c>
    </row>
    <row r="9368" spans="1:17" x14ac:dyDescent="0.25">
      <c r="A9368" t="s">
        <v>554</v>
      </c>
      <c r="B9368" t="s">
        <v>555</v>
      </c>
      <c r="C9368" t="s">
        <v>509</v>
      </c>
      <c r="D9368" t="s">
        <v>185</v>
      </c>
      <c r="E9368" t="s">
        <v>332</v>
      </c>
      <c r="F9368" t="s">
        <v>260</v>
      </c>
      <c r="G9368" t="s">
        <v>195</v>
      </c>
      <c r="H9368" t="s">
        <v>354</v>
      </c>
      <c r="I9368" t="s">
        <v>136</v>
      </c>
      <c r="K9368" t="s">
        <v>275</v>
      </c>
      <c r="O9368" t="s">
        <v>264</v>
      </c>
      <c r="P9368">
        <v>2020</v>
      </c>
      <c r="Q9368">
        <v>2.6</v>
      </c>
    </row>
    <row r="9369" spans="1:17" x14ac:dyDescent="0.25">
      <c r="A9369" t="s">
        <v>554</v>
      </c>
      <c r="B9369" t="s">
        <v>555</v>
      </c>
      <c r="C9369" t="s">
        <v>509</v>
      </c>
      <c r="D9369" t="s">
        <v>185</v>
      </c>
      <c r="E9369" t="s">
        <v>332</v>
      </c>
      <c r="F9369" t="s">
        <v>260</v>
      </c>
      <c r="G9369" t="s">
        <v>195</v>
      </c>
      <c r="H9369" t="s">
        <v>354</v>
      </c>
      <c r="I9369" t="s">
        <v>136</v>
      </c>
      <c r="K9369" t="s">
        <v>275</v>
      </c>
      <c r="O9369" t="s">
        <v>265</v>
      </c>
      <c r="P9369">
        <v>2020</v>
      </c>
      <c r="Q9369">
        <v>3.5</v>
      </c>
    </row>
    <row r="9370" spans="1:17" x14ac:dyDescent="0.25">
      <c r="A9370" t="s">
        <v>554</v>
      </c>
      <c r="B9370" t="s">
        <v>555</v>
      </c>
      <c r="C9370" t="s">
        <v>509</v>
      </c>
      <c r="D9370" t="s">
        <v>185</v>
      </c>
      <c r="E9370" t="s">
        <v>332</v>
      </c>
      <c r="F9370" t="s">
        <v>260</v>
      </c>
      <c r="G9370" t="s">
        <v>195</v>
      </c>
      <c r="H9370" t="s">
        <v>354</v>
      </c>
      <c r="I9370" t="s">
        <v>136</v>
      </c>
      <c r="K9370" t="s">
        <v>275</v>
      </c>
      <c r="O9370" t="s">
        <v>194</v>
      </c>
      <c r="P9370">
        <v>2030</v>
      </c>
      <c r="Q9370">
        <v>3</v>
      </c>
    </row>
    <row r="9371" spans="1:17" x14ac:dyDescent="0.25">
      <c r="A9371" t="s">
        <v>554</v>
      </c>
      <c r="B9371" t="s">
        <v>555</v>
      </c>
      <c r="C9371" t="s">
        <v>509</v>
      </c>
      <c r="D9371" t="s">
        <v>185</v>
      </c>
      <c r="E9371" t="s">
        <v>332</v>
      </c>
      <c r="F9371" t="s">
        <v>260</v>
      </c>
      <c r="G9371" t="s">
        <v>195</v>
      </c>
      <c r="H9371" t="s">
        <v>354</v>
      </c>
      <c r="I9371" t="s">
        <v>136</v>
      </c>
      <c r="K9371" t="s">
        <v>275</v>
      </c>
      <c r="O9371" t="s">
        <v>194</v>
      </c>
      <c r="P9371">
        <v>2050</v>
      </c>
      <c r="Q9371">
        <v>3</v>
      </c>
    </row>
    <row r="9372" spans="1:17" x14ac:dyDescent="0.25">
      <c r="A9372" t="s">
        <v>554</v>
      </c>
      <c r="B9372" t="s">
        <v>555</v>
      </c>
      <c r="C9372" t="s">
        <v>509</v>
      </c>
      <c r="D9372" t="s">
        <v>185</v>
      </c>
      <c r="E9372" t="s">
        <v>332</v>
      </c>
      <c r="F9372" t="s">
        <v>260</v>
      </c>
      <c r="G9372" t="s">
        <v>195</v>
      </c>
      <c r="H9372" t="s">
        <v>354</v>
      </c>
      <c r="I9372" t="s">
        <v>136</v>
      </c>
      <c r="K9372" t="s">
        <v>275</v>
      </c>
      <c r="O9372" t="s">
        <v>264</v>
      </c>
      <c r="P9372">
        <v>2050</v>
      </c>
      <c r="Q9372">
        <v>2.2999999999999998</v>
      </c>
    </row>
    <row r="9373" spans="1:17" x14ac:dyDescent="0.25">
      <c r="A9373" t="s">
        <v>554</v>
      </c>
      <c r="B9373" t="s">
        <v>555</v>
      </c>
      <c r="C9373" t="s">
        <v>509</v>
      </c>
      <c r="D9373" t="s">
        <v>185</v>
      </c>
      <c r="E9373" t="s">
        <v>332</v>
      </c>
      <c r="F9373" t="s">
        <v>260</v>
      </c>
      <c r="G9373" t="s">
        <v>195</v>
      </c>
      <c r="H9373" t="s">
        <v>354</v>
      </c>
      <c r="I9373" t="s">
        <v>136</v>
      </c>
      <c r="K9373" t="s">
        <v>275</v>
      </c>
      <c r="O9373" t="s">
        <v>265</v>
      </c>
      <c r="P9373">
        <v>2050</v>
      </c>
      <c r="Q9373">
        <v>3.8</v>
      </c>
    </row>
    <row r="9374" spans="1:17" x14ac:dyDescent="0.25">
      <c r="A9374" t="s">
        <v>554</v>
      </c>
      <c r="B9374" t="s">
        <v>555</v>
      </c>
      <c r="C9374" t="s">
        <v>509</v>
      </c>
      <c r="D9374" t="s">
        <v>185</v>
      </c>
      <c r="E9374" t="s">
        <v>332</v>
      </c>
      <c r="F9374" t="s">
        <v>260</v>
      </c>
      <c r="G9374" t="s">
        <v>195</v>
      </c>
      <c r="H9374" t="s">
        <v>355</v>
      </c>
      <c r="I9374" t="s">
        <v>277</v>
      </c>
      <c r="K9374" t="s">
        <v>278</v>
      </c>
      <c r="N9374" t="s">
        <v>206</v>
      </c>
      <c r="O9374" t="s">
        <v>194</v>
      </c>
      <c r="P9374">
        <v>2015</v>
      </c>
      <c r="Q9374">
        <v>0.06</v>
      </c>
    </row>
    <row r="9375" spans="1:17" x14ac:dyDescent="0.25">
      <c r="A9375" t="s">
        <v>554</v>
      </c>
      <c r="B9375" t="s">
        <v>555</v>
      </c>
      <c r="C9375" t="s">
        <v>509</v>
      </c>
      <c r="D9375" t="s">
        <v>185</v>
      </c>
      <c r="E9375" t="s">
        <v>332</v>
      </c>
      <c r="F9375" t="s">
        <v>260</v>
      </c>
      <c r="G9375" t="s">
        <v>195</v>
      </c>
      <c r="H9375" t="s">
        <v>355</v>
      </c>
      <c r="I9375" t="s">
        <v>277</v>
      </c>
      <c r="K9375" t="s">
        <v>278</v>
      </c>
      <c r="N9375" t="s">
        <v>206</v>
      </c>
      <c r="O9375" t="s">
        <v>194</v>
      </c>
      <c r="P9375">
        <v>2020</v>
      </c>
      <c r="Q9375">
        <v>0.06</v>
      </c>
    </row>
    <row r="9376" spans="1:17" x14ac:dyDescent="0.25">
      <c r="A9376" t="s">
        <v>554</v>
      </c>
      <c r="B9376" t="s">
        <v>555</v>
      </c>
      <c r="C9376" t="s">
        <v>509</v>
      </c>
      <c r="D9376" t="s">
        <v>185</v>
      </c>
      <c r="E9376" t="s">
        <v>332</v>
      </c>
      <c r="F9376" t="s">
        <v>260</v>
      </c>
      <c r="G9376" t="s">
        <v>195</v>
      </c>
      <c r="H9376" t="s">
        <v>355</v>
      </c>
      <c r="I9376" t="s">
        <v>277</v>
      </c>
      <c r="K9376" t="s">
        <v>278</v>
      </c>
      <c r="N9376" t="s">
        <v>206</v>
      </c>
      <c r="O9376" t="s">
        <v>264</v>
      </c>
      <c r="P9376">
        <v>2020</v>
      </c>
      <c r="Q9376">
        <v>0.06</v>
      </c>
    </row>
    <row r="9377" spans="1:17" x14ac:dyDescent="0.25">
      <c r="A9377" t="s">
        <v>554</v>
      </c>
      <c r="B9377" t="s">
        <v>555</v>
      </c>
      <c r="C9377" t="s">
        <v>509</v>
      </c>
      <c r="D9377" t="s">
        <v>185</v>
      </c>
      <c r="E9377" t="s">
        <v>332</v>
      </c>
      <c r="F9377" t="s">
        <v>260</v>
      </c>
      <c r="G9377" t="s">
        <v>195</v>
      </c>
      <c r="H9377" t="s">
        <v>355</v>
      </c>
      <c r="I9377" t="s">
        <v>277</v>
      </c>
      <c r="K9377" t="s">
        <v>278</v>
      </c>
      <c r="N9377" t="s">
        <v>206</v>
      </c>
      <c r="O9377" t="s">
        <v>265</v>
      </c>
      <c r="P9377">
        <v>2020</v>
      </c>
      <c r="Q9377">
        <v>0.06</v>
      </c>
    </row>
    <row r="9378" spans="1:17" x14ac:dyDescent="0.25">
      <c r="A9378" t="s">
        <v>554</v>
      </c>
      <c r="B9378" t="s">
        <v>555</v>
      </c>
      <c r="C9378" t="s">
        <v>509</v>
      </c>
      <c r="D9378" t="s">
        <v>185</v>
      </c>
      <c r="E9378" t="s">
        <v>332</v>
      </c>
      <c r="F9378" t="s">
        <v>260</v>
      </c>
      <c r="G9378" t="s">
        <v>195</v>
      </c>
      <c r="H9378" t="s">
        <v>355</v>
      </c>
      <c r="I9378" t="s">
        <v>277</v>
      </c>
      <c r="K9378" t="s">
        <v>278</v>
      </c>
      <c r="N9378" t="s">
        <v>206</v>
      </c>
      <c r="O9378" t="s">
        <v>194</v>
      </c>
      <c r="P9378">
        <v>2030</v>
      </c>
      <c r="Q9378">
        <v>0.06</v>
      </c>
    </row>
    <row r="9379" spans="1:17" x14ac:dyDescent="0.25">
      <c r="A9379" t="s">
        <v>554</v>
      </c>
      <c r="B9379" t="s">
        <v>555</v>
      </c>
      <c r="C9379" t="s">
        <v>509</v>
      </c>
      <c r="D9379" t="s">
        <v>185</v>
      </c>
      <c r="E9379" t="s">
        <v>332</v>
      </c>
      <c r="F9379" t="s">
        <v>260</v>
      </c>
      <c r="G9379" t="s">
        <v>195</v>
      </c>
      <c r="H9379" t="s">
        <v>355</v>
      </c>
      <c r="I9379" t="s">
        <v>277</v>
      </c>
      <c r="K9379" t="s">
        <v>278</v>
      </c>
      <c r="N9379" t="s">
        <v>206</v>
      </c>
      <c r="O9379" t="s">
        <v>194</v>
      </c>
      <c r="P9379">
        <v>2050</v>
      </c>
      <c r="Q9379">
        <v>0.06</v>
      </c>
    </row>
    <row r="9380" spans="1:17" x14ac:dyDescent="0.25">
      <c r="A9380" t="s">
        <v>554</v>
      </c>
      <c r="B9380" t="s">
        <v>555</v>
      </c>
      <c r="C9380" t="s">
        <v>509</v>
      </c>
      <c r="D9380" t="s">
        <v>185</v>
      </c>
      <c r="E9380" t="s">
        <v>332</v>
      </c>
      <c r="F9380" t="s">
        <v>260</v>
      </c>
      <c r="G9380" t="s">
        <v>195</v>
      </c>
      <c r="H9380" t="s">
        <v>355</v>
      </c>
      <c r="I9380" t="s">
        <v>277</v>
      </c>
      <c r="K9380" t="s">
        <v>278</v>
      </c>
      <c r="N9380" t="s">
        <v>206</v>
      </c>
      <c r="O9380" t="s">
        <v>264</v>
      </c>
      <c r="P9380">
        <v>2050</v>
      </c>
      <c r="Q9380">
        <v>0.06</v>
      </c>
    </row>
    <row r="9381" spans="1:17" x14ac:dyDescent="0.25">
      <c r="A9381" t="s">
        <v>554</v>
      </c>
      <c r="B9381" t="s">
        <v>555</v>
      </c>
      <c r="C9381" t="s">
        <v>509</v>
      </c>
      <c r="D9381" t="s">
        <v>185</v>
      </c>
      <c r="E9381" t="s">
        <v>332</v>
      </c>
      <c r="F9381" t="s">
        <v>260</v>
      </c>
      <c r="G9381" t="s">
        <v>195</v>
      </c>
      <c r="H9381" t="s">
        <v>355</v>
      </c>
      <c r="I9381" t="s">
        <v>277</v>
      </c>
      <c r="K9381" t="s">
        <v>278</v>
      </c>
      <c r="N9381" t="s">
        <v>206</v>
      </c>
      <c r="O9381" t="s">
        <v>265</v>
      </c>
      <c r="P9381">
        <v>2050</v>
      </c>
      <c r="Q9381">
        <v>0.06</v>
      </c>
    </row>
    <row r="9382" spans="1:17" x14ac:dyDescent="0.25">
      <c r="A9382" t="s">
        <v>554</v>
      </c>
      <c r="B9382" t="s">
        <v>555</v>
      </c>
      <c r="C9382" t="s">
        <v>509</v>
      </c>
      <c r="D9382" t="s">
        <v>185</v>
      </c>
      <c r="E9382" t="s">
        <v>332</v>
      </c>
      <c r="F9382" t="s">
        <v>260</v>
      </c>
      <c r="G9382" t="s">
        <v>195</v>
      </c>
      <c r="H9382" t="s">
        <v>215</v>
      </c>
      <c r="I9382" t="s">
        <v>216</v>
      </c>
      <c r="K9382" t="s">
        <v>202</v>
      </c>
      <c r="N9382" t="s">
        <v>206</v>
      </c>
      <c r="O9382" t="s">
        <v>194</v>
      </c>
      <c r="P9382">
        <v>2015</v>
      </c>
      <c r="Q9382">
        <v>25</v>
      </c>
    </row>
    <row r="9383" spans="1:17" x14ac:dyDescent="0.25">
      <c r="A9383" t="s">
        <v>554</v>
      </c>
      <c r="B9383" t="s">
        <v>555</v>
      </c>
      <c r="C9383" t="s">
        <v>509</v>
      </c>
      <c r="D9383" t="s">
        <v>185</v>
      </c>
      <c r="E9383" t="s">
        <v>332</v>
      </c>
      <c r="F9383" t="s">
        <v>260</v>
      </c>
      <c r="G9383" t="s">
        <v>195</v>
      </c>
      <c r="H9383" t="s">
        <v>215</v>
      </c>
      <c r="I9383" t="s">
        <v>216</v>
      </c>
      <c r="K9383" t="s">
        <v>202</v>
      </c>
      <c r="N9383" t="s">
        <v>206</v>
      </c>
      <c r="O9383" t="s">
        <v>194</v>
      </c>
      <c r="P9383">
        <v>2020</v>
      </c>
      <c r="Q9383">
        <v>25</v>
      </c>
    </row>
    <row r="9384" spans="1:17" x14ac:dyDescent="0.25">
      <c r="A9384" t="s">
        <v>554</v>
      </c>
      <c r="B9384" t="s">
        <v>555</v>
      </c>
      <c r="C9384" t="s">
        <v>509</v>
      </c>
      <c r="D9384" t="s">
        <v>185</v>
      </c>
      <c r="E9384" t="s">
        <v>332</v>
      </c>
      <c r="F9384" t="s">
        <v>260</v>
      </c>
      <c r="G9384" t="s">
        <v>195</v>
      </c>
      <c r="H9384" t="s">
        <v>215</v>
      </c>
      <c r="I9384" t="s">
        <v>216</v>
      </c>
      <c r="K9384" t="s">
        <v>202</v>
      </c>
      <c r="N9384" t="s">
        <v>206</v>
      </c>
      <c r="O9384" t="s">
        <v>264</v>
      </c>
      <c r="P9384">
        <v>2020</v>
      </c>
      <c r="Q9384">
        <v>25</v>
      </c>
    </row>
    <row r="9385" spans="1:17" x14ac:dyDescent="0.25">
      <c r="A9385" t="s">
        <v>554</v>
      </c>
      <c r="B9385" t="s">
        <v>555</v>
      </c>
      <c r="C9385" t="s">
        <v>509</v>
      </c>
      <c r="D9385" t="s">
        <v>185</v>
      </c>
      <c r="E9385" t="s">
        <v>332</v>
      </c>
      <c r="F9385" t="s">
        <v>260</v>
      </c>
      <c r="G9385" t="s">
        <v>195</v>
      </c>
      <c r="H9385" t="s">
        <v>215</v>
      </c>
      <c r="I9385" t="s">
        <v>216</v>
      </c>
      <c r="K9385" t="s">
        <v>202</v>
      </c>
      <c r="N9385" t="s">
        <v>206</v>
      </c>
      <c r="O9385" t="s">
        <v>265</v>
      </c>
      <c r="P9385">
        <v>2020</v>
      </c>
      <c r="Q9385">
        <v>25</v>
      </c>
    </row>
    <row r="9386" spans="1:17" x14ac:dyDescent="0.25">
      <c r="A9386" t="s">
        <v>554</v>
      </c>
      <c r="B9386" t="s">
        <v>555</v>
      </c>
      <c r="C9386" t="s">
        <v>509</v>
      </c>
      <c r="D9386" t="s">
        <v>185</v>
      </c>
      <c r="E9386" t="s">
        <v>332</v>
      </c>
      <c r="F9386" t="s">
        <v>260</v>
      </c>
      <c r="G9386" t="s">
        <v>195</v>
      </c>
      <c r="H9386" t="s">
        <v>215</v>
      </c>
      <c r="I9386" t="s">
        <v>216</v>
      </c>
      <c r="K9386" t="s">
        <v>202</v>
      </c>
      <c r="N9386" t="s">
        <v>206</v>
      </c>
      <c r="O9386" t="s">
        <v>194</v>
      </c>
      <c r="P9386">
        <v>2030</v>
      </c>
      <c r="Q9386">
        <v>25</v>
      </c>
    </row>
    <row r="9387" spans="1:17" x14ac:dyDescent="0.25">
      <c r="A9387" t="s">
        <v>554</v>
      </c>
      <c r="B9387" t="s">
        <v>555</v>
      </c>
      <c r="C9387" t="s">
        <v>509</v>
      </c>
      <c r="D9387" t="s">
        <v>185</v>
      </c>
      <c r="E9387" t="s">
        <v>332</v>
      </c>
      <c r="F9387" t="s">
        <v>260</v>
      </c>
      <c r="G9387" t="s">
        <v>195</v>
      </c>
      <c r="H9387" t="s">
        <v>215</v>
      </c>
      <c r="I9387" t="s">
        <v>216</v>
      </c>
      <c r="K9387" t="s">
        <v>202</v>
      </c>
      <c r="N9387" t="s">
        <v>206</v>
      </c>
      <c r="O9387" t="s">
        <v>194</v>
      </c>
      <c r="P9387">
        <v>2050</v>
      </c>
      <c r="Q9387">
        <v>25</v>
      </c>
    </row>
    <row r="9388" spans="1:17" x14ac:dyDescent="0.25">
      <c r="A9388" t="s">
        <v>554</v>
      </c>
      <c r="B9388" t="s">
        <v>555</v>
      </c>
      <c r="C9388" t="s">
        <v>509</v>
      </c>
      <c r="D9388" t="s">
        <v>185</v>
      </c>
      <c r="E9388" t="s">
        <v>332</v>
      </c>
      <c r="F9388" t="s">
        <v>260</v>
      </c>
      <c r="G9388" t="s">
        <v>195</v>
      </c>
      <c r="H9388" t="s">
        <v>215</v>
      </c>
      <c r="I9388" t="s">
        <v>216</v>
      </c>
      <c r="K9388" t="s">
        <v>202</v>
      </c>
      <c r="N9388" t="s">
        <v>206</v>
      </c>
      <c r="O9388" t="s">
        <v>264</v>
      </c>
      <c r="P9388">
        <v>2050</v>
      </c>
      <c r="Q9388">
        <v>25</v>
      </c>
    </row>
    <row r="9389" spans="1:17" x14ac:dyDescent="0.25">
      <c r="A9389" t="s">
        <v>554</v>
      </c>
      <c r="B9389" t="s">
        <v>555</v>
      </c>
      <c r="C9389" t="s">
        <v>509</v>
      </c>
      <c r="D9389" t="s">
        <v>185</v>
      </c>
      <c r="E9389" t="s">
        <v>332</v>
      </c>
      <c r="F9389" t="s">
        <v>260</v>
      </c>
      <c r="G9389" t="s">
        <v>195</v>
      </c>
      <c r="H9389" t="s">
        <v>215</v>
      </c>
      <c r="I9389" t="s">
        <v>216</v>
      </c>
      <c r="K9389" t="s">
        <v>202</v>
      </c>
      <c r="N9389" t="s">
        <v>206</v>
      </c>
      <c r="O9389" t="s">
        <v>265</v>
      </c>
      <c r="P9389">
        <v>2050</v>
      </c>
      <c r="Q9389">
        <v>25</v>
      </c>
    </row>
    <row r="9390" spans="1:17" x14ac:dyDescent="0.25">
      <c r="A9390" t="s">
        <v>554</v>
      </c>
      <c r="B9390" t="s">
        <v>555</v>
      </c>
      <c r="C9390" t="s">
        <v>509</v>
      </c>
      <c r="D9390" t="s">
        <v>185</v>
      </c>
      <c r="E9390" t="s">
        <v>332</v>
      </c>
      <c r="F9390" t="s">
        <v>260</v>
      </c>
      <c r="G9390" t="s">
        <v>218</v>
      </c>
      <c r="H9390" t="s">
        <v>219</v>
      </c>
      <c r="I9390" t="s">
        <v>220</v>
      </c>
      <c r="K9390" t="s">
        <v>221</v>
      </c>
      <c r="M9390" t="s">
        <v>344</v>
      </c>
      <c r="N9390" t="s">
        <v>496</v>
      </c>
      <c r="O9390" t="s">
        <v>194</v>
      </c>
      <c r="P9390">
        <v>2015</v>
      </c>
      <c r="Q9390">
        <v>3</v>
      </c>
    </row>
    <row r="9391" spans="1:17" x14ac:dyDescent="0.25">
      <c r="A9391" t="s">
        <v>554</v>
      </c>
      <c r="B9391" t="s">
        <v>555</v>
      </c>
      <c r="C9391" t="s">
        <v>509</v>
      </c>
      <c r="D9391" t="s">
        <v>185</v>
      </c>
      <c r="E9391" t="s">
        <v>332</v>
      </c>
      <c r="F9391" t="s">
        <v>260</v>
      </c>
      <c r="G9391" t="s">
        <v>218</v>
      </c>
      <c r="H9391" t="s">
        <v>219</v>
      </c>
      <c r="I9391" t="s">
        <v>220</v>
      </c>
      <c r="K9391" t="s">
        <v>221</v>
      </c>
      <c r="M9391" t="s">
        <v>344</v>
      </c>
      <c r="N9391" t="s">
        <v>496</v>
      </c>
      <c r="O9391" t="s">
        <v>194</v>
      </c>
      <c r="P9391">
        <v>2020</v>
      </c>
      <c r="Q9391">
        <v>2</v>
      </c>
    </row>
    <row r="9392" spans="1:17" x14ac:dyDescent="0.25">
      <c r="A9392" t="s">
        <v>554</v>
      </c>
      <c r="B9392" t="s">
        <v>555</v>
      </c>
      <c r="C9392" t="s">
        <v>509</v>
      </c>
      <c r="D9392" t="s">
        <v>185</v>
      </c>
      <c r="E9392" t="s">
        <v>332</v>
      </c>
      <c r="F9392" t="s">
        <v>260</v>
      </c>
      <c r="G9392" t="s">
        <v>218</v>
      </c>
      <c r="H9392" t="s">
        <v>219</v>
      </c>
      <c r="I9392" t="s">
        <v>220</v>
      </c>
      <c r="K9392" t="s">
        <v>221</v>
      </c>
      <c r="M9392" t="s">
        <v>344</v>
      </c>
      <c r="N9392" t="s">
        <v>496</v>
      </c>
      <c r="O9392" t="s">
        <v>264</v>
      </c>
      <c r="P9392">
        <v>2020</v>
      </c>
      <c r="Q9392">
        <v>1</v>
      </c>
    </row>
    <row r="9393" spans="1:17" x14ac:dyDescent="0.25">
      <c r="A9393" t="s">
        <v>554</v>
      </c>
      <c r="B9393" t="s">
        <v>555</v>
      </c>
      <c r="C9393" t="s">
        <v>509</v>
      </c>
      <c r="D9393" t="s">
        <v>185</v>
      </c>
      <c r="E9393" t="s">
        <v>332</v>
      </c>
      <c r="F9393" t="s">
        <v>260</v>
      </c>
      <c r="G9393" t="s">
        <v>218</v>
      </c>
      <c r="H9393" t="s">
        <v>219</v>
      </c>
      <c r="I9393" t="s">
        <v>220</v>
      </c>
      <c r="K9393" t="s">
        <v>221</v>
      </c>
      <c r="M9393" t="s">
        <v>344</v>
      </c>
      <c r="N9393" t="s">
        <v>496</v>
      </c>
      <c r="O9393" t="s">
        <v>265</v>
      </c>
      <c r="P9393">
        <v>2020</v>
      </c>
      <c r="Q9393">
        <v>3</v>
      </c>
    </row>
    <row r="9394" spans="1:17" x14ac:dyDescent="0.25">
      <c r="A9394" t="s">
        <v>554</v>
      </c>
      <c r="B9394" t="s">
        <v>555</v>
      </c>
      <c r="C9394" t="s">
        <v>509</v>
      </c>
      <c r="D9394" t="s">
        <v>185</v>
      </c>
      <c r="E9394" t="s">
        <v>332</v>
      </c>
      <c r="F9394" t="s">
        <v>260</v>
      </c>
      <c r="G9394" t="s">
        <v>218</v>
      </c>
      <c r="H9394" t="s">
        <v>219</v>
      </c>
      <c r="I9394" t="s">
        <v>220</v>
      </c>
      <c r="K9394" t="s">
        <v>221</v>
      </c>
      <c r="M9394" t="s">
        <v>344</v>
      </c>
      <c r="N9394" t="s">
        <v>496</v>
      </c>
      <c r="O9394" t="s">
        <v>194</v>
      </c>
      <c r="P9394">
        <v>2030</v>
      </c>
      <c r="Q9394">
        <v>2</v>
      </c>
    </row>
    <row r="9395" spans="1:17" x14ac:dyDescent="0.25">
      <c r="A9395" t="s">
        <v>554</v>
      </c>
      <c r="B9395" t="s">
        <v>555</v>
      </c>
      <c r="C9395" t="s">
        <v>509</v>
      </c>
      <c r="D9395" t="s">
        <v>185</v>
      </c>
      <c r="E9395" t="s">
        <v>332</v>
      </c>
      <c r="F9395" t="s">
        <v>260</v>
      </c>
      <c r="G9395" t="s">
        <v>218</v>
      </c>
      <c r="H9395" t="s">
        <v>219</v>
      </c>
      <c r="I9395" t="s">
        <v>220</v>
      </c>
      <c r="K9395" t="s">
        <v>221</v>
      </c>
      <c r="M9395" t="s">
        <v>344</v>
      </c>
      <c r="N9395" t="s">
        <v>496</v>
      </c>
      <c r="O9395" t="s">
        <v>194</v>
      </c>
      <c r="P9395">
        <v>2050</v>
      </c>
      <c r="Q9395">
        <v>1</v>
      </c>
    </row>
    <row r="9396" spans="1:17" x14ac:dyDescent="0.25">
      <c r="A9396" t="s">
        <v>554</v>
      </c>
      <c r="B9396" t="s">
        <v>555</v>
      </c>
      <c r="C9396" t="s">
        <v>509</v>
      </c>
      <c r="D9396" t="s">
        <v>185</v>
      </c>
      <c r="E9396" t="s">
        <v>332</v>
      </c>
      <c r="F9396" t="s">
        <v>260</v>
      </c>
      <c r="G9396" t="s">
        <v>218</v>
      </c>
      <c r="H9396" t="s">
        <v>219</v>
      </c>
      <c r="I9396" t="s">
        <v>220</v>
      </c>
      <c r="K9396" t="s">
        <v>221</v>
      </c>
      <c r="M9396" t="s">
        <v>344</v>
      </c>
      <c r="N9396" t="s">
        <v>496</v>
      </c>
      <c r="O9396" t="s">
        <v>264</v>
      </c>
      <c r="P9396">
        <v>2050</v>
      </c>
      <c r="Q9396">
        <v>0</v>
      </c>
    </row>
    <row r="9397" spans="1:17" x14ac:dyDescent="0.25">
      <c r="A9397" t="s">
        <v>554</v>
      </c>
      <c r="B9397" t="s">
        <v>555</v>
      </c>
      <c r="C9397" t="s">
        <v>509</v>
      </c>
      <c r="D9397" t="s">
        <v>185</v>
      </c>
      <c r="E9397" t="s">
        <v>332</v>
      </c>
      <c r="F9397" t="s">
        <v>260</v>
      </c>
      <c r="G9397" t="s">
        <v>218</v>
      </c>
      <c r="H9397" t="s">
        <v>219</v>
      </c>
      <c r="I9397" t="s">
        <v>220</v>
      </c>
      <c r="K9397" t="s">
        <v>221</v>
      </c>
      <c r="M9397" t="s">
        <v>344</v>
      </c>
      <c r="N9397" t="s">
        <v>496</v>
      </c>
      <c r="O9397" t="s">
        <v>265</v>
      </c>
      <c r="P9397">
        <v>2050</v>
      </c>
      <c r="Q9397">
        <v>3</v>
      </c>
    </row>
    <row r="9398" spans="1:17" x14ac:dyDescent="0.25">
      <c r="A9398" t="s">
        <v>554</v>
      </c>
      <c r="B9398" t="s">
        <v>555</v>
      </c>
      <c r="C9398" t="s">
        <v>509</v>
      </c>
      <c r="D9398" t="s">
        <v>185</v>
      </c>
      <c r="E9398" t="s">
        <v>332</v>
      </c>
      <c r="F9398" t="s">
        <v>260</v>
      </c>
      <c r="G9398" t="s">
        <v>218</v>
      </c>
      <c r="H9398" t="s">
        <v>223</v>
      </c>
      <c r="I9398" t="s">
        <v>224</v>
      </c>
      <c r="K9398" t="s">
        <v>221</v>
      </c>
      <c r="M9398" t="s">
        <v>344</v>
      </c>
      <c r="N9398" t="s">
        <v>496</v>
      </c>
      <c r="O9398" t="s">
        <v>194</v>
      </c>
      <c r="P9398">
        <v>2015</v>
      </c>
      <c r="Q9398">
        <v>10</v>
      </c>
    </row>
    <row r="9399" spans="1:17" x14ac:dyDescent="0.25">
      <c r="A9399" t="s">
        <v>554</v>
      </c>
      <c r="B9399" t="s">
        <v>555</v>
      </c>
      <c r="C9399" t="s">
        <v>509</v>
      </c>
      <c r="D9399" t="s">
        <v>185</v>
      </c>
      <c r="E9399" t="s">
        <v>332</v>
      </c>
      <c r="F9399" t="s">
        <v>260</v>
      </c>
      <c r="G9399" t="s">
        <v>218</v>
      </c>
      <c r="H9399" t="s">
        <v>223</v>
      </c>
      <c r="I9399" t="s">
        <v>224</v>
      </c>
      <c r="K9399" t="s">
        <v>221</v>
      </c>
      <c r="M9399" t="s">
        <v>344</v>
      </c>
      <c r="N9399" t="s">
        <v>496</v>
      </c>
      <c r="O9399" t="s">
        <v>194</v>
      </c>
      <c r="P9399">
        <v>2020</v>
      </c>
      <c r="Q9399">
        <v>8</v>
      </c>
    </row>
    <row r="9400" spans="1:17" x14ac:dyDescent="0.25">
      <c r="A9400" t="s">
        <v>554</v>
      </c>
      <c r="B9400" t="s">
        <v>555</v>
      </c>
      <c r="C9400" t="s">
        <v>509</v>
      </c>
      <c r="D9400" t="s">
        <v>185</v>
      </c>
      <c r="E9400" t="s">
        <v>332</v>
      </c>
      <c r="F9400" t="s">
        <v>260</v>
      </c>
      <c r="G9400" t="s">
        <v>218</v>
      </c>
      <c r="H9400" t="s">
        <v>223</v>
      </c>
      <c r="I9400" t="s">
        <v>224</v>
      </c>
      <c r="K9400" t="s">
        <v>221</v>
      </c>
      <c r="M9400" t="s">
        <v>344</v>
      </c>
      <c r="N9400" t="s">
        <v>496</v>
      </c>
      <c r="O9400" t="s">
        <v>264</v>
      </c>
      <c r="P9400">
        <v>2020</v>
      </c>
      <c r="Q9400">
        <v>5</v>
      </c>
    </row>
    <row r="9401" spans="1:17" x14ac:dyDescent="0.25">
      <c r="A9401" t="s">
        <v>554</v>
      </c>
      <c r="B9401" t="s">
        <v>555</v>
      </c>
      <c r="C9401" t="s">
        <v>509</v>
      </c>
      <c r="D9401" t="s">
        <v>185</v>
      </c>
      <c r="E9401" t="s">
        <v>332</v>
      </c>
      <c r="F9401" t="s">
        <v>260</v>
      </c>
      <c r="G9401" t="s">
        <v>218</v>
      </c>
      <c r="H9401" t="s">
        <v>223</v>
      </c>
      <c r="I9401" t="s">
        <v>224</v>
      </c>
      <c r="K9401" t="s">
        <v>221</v>
      </c>
      <c r="M9401" t="s">
        <v>344</v>
      </c>
      <c r="N9401" t="s">
        <v>496</v>
      </c>
      <c r="O9401" t="s">
        <v>265</v>
      </c>
      <c r="P9401">
        <v>2020</v>
      </c>
      <c r="Q9401">
        <v>10</v>
      </c>
    </row>
    <row r="9402" spans="1:17" x14ac:dyDescent="0.25">
      <c r="A9402" t="s">
        <v>554</v>
      </c>
      <c r="B9402" t="s">
        <v>555</v>
      </c>
      <c r="C9402" t="s">
        <v>509</v>
      </c>
      <c r="D9402" t="s">
        <v>185</v>
      </c>
      <c r="E9402" t="s">
        <v>332</v>
      </c>
      <c r="F9402" t="s">
        <v>260</v>
      </c>
      <c r="G9402" t="s">
        <v>218</v>
      </c>
      <c r="H9402" t="s">
        <v>223</v>
      </c>
      <c r="I9402" t="s">
        <v>224</v>
      </c>
      <c r="K9402" t="s">
        <v>221</v>
      </c>
      <c r="M9402" t="s">
        <v>344</v>
      </c>
      <c r="N9402" t="s">
        <v>496</v>
      </c>
      <c r="O9402" t="s">
        <v>194</v>
      </c>
      <c r="P9402">
        <v>2030</v>
      </c>
      <c r="Q9402">
        <v>6</v>
      </c>
    </row>
    <row r="9403" spans="1:17" x14ac:dyDescent="0.25">
      <c r="A9403" t="s">
        <v>554</v>
      </c>
      <c r="B9403" t="s">
        <v>555</v>
      </c>
      <c r="C9403" t="s">
        <v>509</v>
      </c>
      <c r="D9403" t="s">
        <v>185</v>
      </c>
      <c r="E9403" t="s">
        <v>332</v>
      </c>
      <c r="F9403" t="s">
        <v>260</v>
      </c>
      <c r="G9403" t="s">
        <v>218</v>
      </c>
      <c r="H9403" t="s">
        <v>223</v>
      </c>
      <c r="I9403" t="s">
        <v>224</v>
      </c>
      <c r="K9403" t="s">
        <v>221</v>
      </c>
      <c r="M9403" t="s">
        <v>344</v>
      </c>
      <c r="N9403" t="s">
        <v>496</v>
      </c>
      <c r="O9403" t="s">
        <v>194</v>
      </c>
      <c r="P9403">
        <v>2050</v>
      </c>
      <c r="Q9403">
        <v>5</v>
      </c>
    </row>
    <row r="9404" spans="1:17" x14ac:dyDescent="0.25">
      <c r="A9404" t="s">
        <v>554</v>
      </c>
      <c r="B9404" t="s">
        <v>555</v>
      </c>
      <c r="C9404" t="s">
        <v>509</v>
      </c>
      <c r="D9404" t="s">
        <v>185</v>
      </c>
      <c r="E9404" t="s">
        <v>332</v>
      </c>
      <c r="F9404" t="s">
        <v>260</v>
      </c>
      <c r="G9404" t="s">
        <v>218</v>
      </c>
      <c r="H9404" t="s">
        <v>223</v>
      </c>
      <c r="I9404" t="s">
        <v>224</v>
      </c>
      <c r="K9404" t="s">
        <v>221</v>
      </c>
      <c r="M9404" t="s">
        <v>344</v>
      </c>
      <c r="N9404" t="s">
        <v>496</v>
      </c>
      <c r="O9404" t="s">
        <v>264</v>
      </c>
      <c r="P9404">
        <v>2050</v>
      </c>
      <c r="Q9404">
        <v>3</v>
      </c>
    </row>
    <row r="9405" spans="1:17" x14ac:dyDescent="0.25">
      <c r="A9405" t="s">
        <v>554</v>
      </c>
      <c r="B9405" t="s">
        <v>555</v>
      </c>
      <c r="C9405" t="s">
        <v>509</v>
      </c>
      <c r="D9405" t="s">
        <v>185</v>
      </c>
      <c r="E9405" t="s">
        <v>332</v>
      </c>
      <c r="F9405" t="s">
        <v>260</v>
      </c>
      <c r="G9405" t="s">
        <v>218</v>
      </c>
      <c r="H9405" t="s">
        <v>223</v>
      </c>
      <c r="I9405" t="s">
        <v>224</v>
      </c>
      <c r="K9405" t="s">
        <v>221</v>
      </c>
      <c r="M9405" t="s">
        <v>344</v>
      </c>
      <c r="N9405" t="s">
        <v>496</v>
      </c>
      <c r="O9405" t="s">
        <v>265</v>
      </c>
      <c r="P9405">
        <v>2050</v>
      </c>
      <c r="Q9405">
        <v>10</v>
      </c>
    </row>
    <row r="9406" spans="1:17" x14ac:dyDescent="0.25">
      <c r="A9406" t="s">
        <v>554</v>
      </c>
      <c r="B9406" t="s">
        <v>555</v>
      </c>
      <c r="C9406" t="s">
        <v>509</v>
      </c>
      <c r="D9406" t="s">
        <v>185</v>
      </c>
      <c r="E9406" t="s">
        <v>332</v>
      </c>
      <c r="F9406" t="s">
        <v>260</v>
      </c>
      <c r="G9406" t="s">
        <v>218</v>
      </c>
      <c r="H9406" t="s">
        <v>225</v>
      </c>
      <c r="I9406" t="s">
        <v>226</v>
      </c>
      <c r="K9406" t="s">
        <v>221</v>
      </c>
      <c r="M9406" t="s">
        <v>344</v>
      </c>
      <c r="N9406" t="s">
        <v>496</v>
      </c>
      <c r="O9406" t="s">
        <v>194</v>
      </c>
      <c r="P9406">
        <v>2015</v>
      </c>
      <c r="Q9406">
        <v>30</v>
      </c>
    </row>
    <row r="9407" spans="1:17" x14ac:dyDescent="0.25">
      <c r="A9407" t="s">
        <v>554</v>
      </c>
      <c r="B9407" t="s">
        <v>555</v>
      </c>
      <c r="C9407" t="s">
        <v>509</v>
      </c>
      <c r="D9407" t="s">
        <v>185</v>
      </c>
      <c r="E9407" t="s">
        <v>332</v>
      </c>
      <c r="F9407" t="s">
        <v>260</v>
      </c>
      <c r="G9407" t="s">
        <v>218</v>
      </c>
      <c r="H9407" t="s">
        <v>225</v>
      </c>
      <c r="I9407" t="s">
        <v>226</v>
      </c>
      <c r="K9407" t="s">
        <v>221</v>
      </c>
      <c r="M9407" t="s">
        <v>344</v>
      </c>
      <c r="N9407" t="s">
        <v>496</v>
      </c>
      <c r="O9407" t="s">
        <v>194</v>
      </c>
      <c r="P9407">
        <v>2020</v>
      </c>
      <c r="Q9407">
        <v>20</v>
      </c>
    </row>
    <row r="9408" spans="1:17" x14ac:dyDescent="0.25">
      <c r="A9408" t="s">
        <v>554</v>
      </c>
      <c r="B9408" t="s">
        <v>555</v>
      </c>
      <c r="C9408" t="s">
        <v>509</v>
      </c>
      <c r="D9408" t="s">
        <v>185</v>
      </c>
      <c r="E9408" t="s">
        <v>332</v>
      </c>
      <c r="F9408" t="s">
        <v>260</v>
      </c>
      <c r="G9408" t="s">
        <v>218</v>
      </c>
      <c r="H9408" t="s">
        <v>225</v>
      </c>
      <c r="I9408" t="s">
        <v>226</v>
      </c>
      <c r="K9408" t="s">
        <v>221</v>
      </c>
      <c r="M9408" t="s">
        <v>344</v>
      </c>
      <c r="N9408" t="s">
        <v>496</v>
      </c>
      <c r="O9408" t="s">
        <v>264</v>
      </c>
      <c r="P9408">
        <v>2020</v>
      </c>
      <c r="Q9408">
        <v>10</v>
      </c>
    </row>
    <row r="9409" spans="1:17" x14ac:dyDescent="0.25">
      <c r="A9409" t="s">
        <v>554</v>
      </c>
      <c r="B9409" t="s">
        <v>555</v>
      </c>
      <c r="C9409" t="s">
        <v>509</v>
      </c>
      <c r="D9409" t="s">
        <v>185</v>
      </c>
      <c r="E9409" t="s">
        <v>332</v>
      </c>
      <c r="F9409" t="s">
        <v>260</v>
      </c>
      <c r="G9409" t="s">
        <v>218</v>
      </c>
      <c r="H9409" t="s">
        <v>225</v>
      </c>
      <c r="I9409" t="s">
        <v>226</v>
      </c>
      <c r="K9409" t="s">
        <v>221</v>
      </c>
      <c r="M9409" t="s">
        <v>344</v>
      </c>
      <c r="N9409" t="s">
        <v>496</v>
      </c>
      <c r="O9409" t="s">
        <v>265</v>
      </c>
      <c r="P9409">
        <v>2020</v>
      </c>
      <c r="Q9409">
        <v>30</v>
      </c>
    </row>
    <row r="9410" spans="1:17" x14ac:dyDescent="0.25">
      <c r="A9410" t="s">
        <v>554</v>
      </c>
      <c r="B9410" t="s">
        <v>555</v>
      </c>
      <c r="C9410" t="s">
        <v>509</v>
      </c>
      <c r="D9410" t="s">
        <v>185</v>
      </c>
      <c r="E9410" t="s">
        <v>332</v>
      </c>
      <c r="F9410" t="s">
        <v>260</v>
      </c>
      <c r="G9410" t="s">
        <v>218</v>
      </c>
      <c r="H9410" t="s">
        <v>225</v>
      </c>
      <c r="I9410" t="s">
        <v>226</v>
      </c>
      <c r="K9410" t="s">
        <v>221</v>
      </c>
      <c r="M9410" t="s">
        <v>344</v>
      </c>
      <c r="N9410" t="s">
        <v>496</v>
      </c>
      <c r="O9410" t="s">
        <v>194</v>
      </c>
      <c r="P9410">
        <v>2030</v>
      </c>
      <c r="Q9410">
        <v>20</v>
      </c>
    </row>
    <row r="9411" spans="1:17" x14ac:dyDescent="0.25">
      <c r="A9411" t="s">
        <v>554</v>
      </c>
      <c r="B9411" t="s">
        <v>555</v>
      </c>
      <c r="C9411" t="s">
        <v>509</v>
      </c>
      <c r="D9411" t="s">
        <v>185</v>
      </c>
      <c r="E9411" t="s">
        <v>332</v>
      </c>
      <c r="F9411" t="s">
        <v>260</v>
      </c>
      <c r="G9411" t="s">
        <v>218</v>
      </c>
      <c r="H9411" t="s">
        <v>225</v>
      </c>
      <c r="I9411" t="s">
        <v>226</v>
      </c>
      <c r="K9411" t="s">
        <v>221</v>
      </c>
      <c r="M9411" t="s">
        <v>344</v>
      </c>
      <c r="N9411" t="s">
        <v>496</v>
      </c>
      <c r="O9411" t="s">
        <v>194</v>
      </c>
      <c r="P9411">
        <v>2050</v>
      </c>
      <c r="Q9411">
        <v>10</v>
      </c>
    </row>
    <row r="9412" spans="1:17" x14ac:dyDescent="0.25">
      <c r="A9412" t="s">
        <v>554</v>
      </c>
      <c r="B9412" t="s">
        <v>555</v>
      </c>
      <c r="C9412" t="s">
        <v>509</v>
      </c>
      <c r="D9412" t="s">
        <v>185</v>
      </c>
      <c r="E9412" t="s">
        <v>332</v>
      </c>
      <c r="F9412" t="s">
        <v>260</v>
      </c>
      <c r="G9412" t="s">
        <v>218</v>
      </c>
      <c r="H9412" t="s">
        <v>225</v>
      </c>
      <c r="I9412" t="s">
        <v>226</v>
      </c>
      <c r="K9412" t="s">
        <v>221</v>
      </c>
      <c r="M9412" t="s">
        <v>344</v>
      </c>
      <c r="N9412" t="s">
        <v>496</v>
      </c>
      <c r="O9412" t="s">
        <v>264</v>
      </c>
      <c r="P9412">
        <v>2050</v>
      </c>
      <c r="Q9412">
        <v>10</v>
      </c>
    </row>
    <row r="9413" spans="1:17" x14ac:dyDescent="0.25">
      <c r="A9413" t="s">
        <v>554</v>
      </c>
      <c r="B9413" t="s">
        <v>555</v>
      </c>
      <c r="C9413" t="s">
        <v>509</v>
      </c>
      <c r="D9413" t="s">
        <v>185</v>
      </c>
      <c r="E9413" t="s">
        <v>332</v>
      </c>
      <c r="F9413" t="s">
        <v>260</v>
      </c>
      <c r="G9413" t="s">
        <v>218</v>
      </c>
      <c r="H9413" t="s">
        <v>225</v>
      </c>
      <c r="I9413" t="s">
        <v>226</v>
      </c>
      <c r="K9413" t="s">
        <v>221</v>
      </c>
      <c r="M9413" t="s">
        <v>344</v>
      </c>
      <c r="N9413" t="s">
        <v>496</v>
      </c>
      <c r="O9413" t="s">
        <v>265</v>
      </c>
      <c r="P9413">
        <v>2050</v>
      </c>
      <c r="Q9413">
        <v>20</v>
      </c>
    </row>
    <row r="9414" spans="1:17" x14ac:dyDescent="0.25">
      <c r="A9414" t="s">
        <v>554</v>
      </c>
      <c r="B9414" t="s">
        <v>555</v>
      </c>
      <c r="C9414" t="s">
        <v>509</v>
      </c>
      <c r="D9414" t="s">
        <v>185</v>
      </c>
      <c r="E9414" t="s">
        <v>332</v>
      </c>
      <c r="F9414" t="s">
        <v>260</v>
      </c>
      <c r="G9414" t="s">
        <v>218</v>
      </c>
      <c r="H9414" t="s">
        <v>317</v>
      </c>
      <c r="I9414" t="s">
        <v>318</v>
      </c>
      <c r="K9414" t="s">
        <v>221</v>
      </c>
      <c r="M9414" t="s">
        <v>344</v>
      </c>
      <c r="N9414" t="s">
        <v>496</v>
      </c>
      <c r="O9414" t="s">
        <v>194</v>
      </c>
      <c r="P9414">
        <v>2015</v>
      </c>
      <c r="Q9414">
        <v>0.3</v>
      </c>
    </row>
    <row r="9415" spans="1:17" x14ac:dyDescent="0.25">
      <c r="A9415" t="s">
        <v>554</v>
      </c>
      <c r="B9415" t="s">
        <v>555</v>
      </c>
      <c r="C9415" t="s">
        <v>509</v>
      </c>
      <c r="D9415" t="s">
        <v>185</v>
      </c>
      <c r="E9415" t="s">
        <v>332</v>
      </c>
      <c r="F9415" t="s">
        <v>260</v>
      </c>
      <c r="G9415" t="s">
        <v>218</v>
      </c>
      <c r="H9415" t="s">
        <v>317</v>
      </c>
      <c r="I9415" t="s">
        <v>318</v>
      </c>
      <c r="K9415" t="s">
        <v>221</v>
      </c>
      <c r="M9415" t="s">
        <v>344</v>
      </c>
      <c r="N9415" t="s">
        <v>496</v>
      </c>
      <c r="O9415" t="s">
        <v>194</v>
      </c>
      <c r="P9415">
        <v>2020</v>
      </c>
      <c r="Q9415">
        <v>0.3</v>
      </c>
    </row>
    <row r="9416" spans="1:17" x14ac:dyDescent="0.25">
      <c r="A9416" t="s">
        <v>554</v>
      </c>
      <c r="B9416" t="s">
        <v>555</v>
      </c>
      <c r="C9416" t="s">
        <v>509</v>
      </c>
      <c r="D9416" t="s">
        <v>185</v>
      </c>
      <c r="E9416" t="s">
        <v>332</v>
      </c>
      <c r="F9416" t="s">
        <v>260</v>
      </c>
      <c r="G9416" t="s">
        <v>218</v>
      </c>
      <c r="H9416" t="s">
        <v>317</v>
      </c>
      <c r="I9416" t="s">
        <v>318</v>
      </c>
      <c r="K9416" t="s">
        <v>221</v>
      </c>
      <c r="M9416" t="s">
        <v>344</v>
      </c>
      <c r="N9416" t="s">
        <v>496</v>
      </c>
      <c r="O9416" t="s">
        <v>264</v>
      </c>
      <c r="P9416">
        <v>2020</v>
      </c>
      <c r="Q9416">
        <v>0.1</v>
      </c>
    </row>
    <row r="9417" spans="1:17" x14ac:dyDescent="0.25">
      <c r="A9417" t="s">
        <v>554</v>
      </c>
      <c r="B9417" t="s">
        <v>555</v>
      </c>
      <c r="C9417" t="s">
        <v>509</v>
      </c>
      <c r="D9417" t="s">
        <v>185</v>
      </c>
      <c r="E9417" t="s">
        <v>332</v>
      </c>
      <c r="F9417" t="s">
        <v>260</v>
      </c>
      <c r="G9417" t="s">
        <v>218</v>
      </c>
      <c r="H9417" t="s">
        <v>317</v>
      </c>
      <c r="I9417" t="s">
        <v>318</v>
      </c>
      <c r="K9417" t="s">
        <v>221</v>
      </c>
      <c r="M9417" t="s">
        <v>344</v>
      </c>
      <c r="N9417" t="s">
        <v>496</v>
      </c>
      <c r="O9417" t="s">
        <v>265</v>
      </c>
      <c r="P9417">
        <v>2020</v>
      </c>
      <c r="Q9417">
        <v>2</v>
      </c>
    </row>
    <row r="9418" spans="1:17" x14ac:dyDescent="0.25">
      <c r="A9418" t="s">
        <v>554</v>
      </c>
      <c r="B9418" t="s">
        <v>555</v>
      </c>
      <c r="C9418" t="s">
        <v>509</v>
      </c>
      <c r="D9418" t="s">
        <v>185</v>
      </c>
      <c r="E9418" t="s">
        <v>332</v>
      </c>
      <c r="F9418" t="s">
        <v>260</v>
      </c>
      <c r="G9418" t="s">
        <v>218</v>
      </c>
      <c r="H9418" t="s">
        <v>317</v>
      </c>
      <c r="I9418" t="s">
        <v>318</v>
      </c>
      <c r="K9418" t="s">
        <v>221</v>
      </c>
      <c r="M9418" t="s">
        <v>344</v>
      </c>
      <c r="N9418" t="s">
        <v>496</v>
      </c>
      <c r="O9418" t="s">
        <v>194</v>
      </c>
      <c r="P9418">
        <v>2030</v>
      </c>
      <c r="Q9418">
        <v>0.3</v>
      </c>
    </row>
    <row r="9419" spans="1:17" x14ac:dyDescent="0.25">
      <c r="A9419" t="s">
        <v>554</v>
      </c>
      <c r="B9419" t="s">
        <v>555</v>
      </c>
      <c r="C9419" t="s">
        <v>509</v>
      </c>
      <c r="D9419" t="s">
        <v>185</v>
      </c>
      <c r="E9419" t="s">
        <v>332</v>
      </c>
      <c r="F9419" t="s">
        <v>260</v>
      </c>
      <c r="G9419" t="s">
        <v>218</v>
      </c>
      <c r="H9419" t="s">
        <v>317</v>
      </c>
      <c r="I9419" t="s">
        <v>318</v>
      </c>
      <c r="K9419" t="s">
        <v>221</v>
      </c>
      <c r="M9419" t="s">
        <v>344</v>
      </c>
      <c r="N9419" t="s">
        <v>496</v>
      </c>
      <c r="O9419" t="s">
        <v>194</v>
      </c>
      <c r="P9419">
        <v>2050</v>
      </c>
      <c r="Q9419">
        <v>0.3</v>
      </c>
    </row>
    <row r="9420" spans="1:17" x14ac:dyDescent="0.25">
      <c r="A9420" t="s">
        <v>554</v>
      </c>
      <c r="B9420" t="s">
        <v>555</v>
      </c>
      <c r="C9420" t="s">
        <v>509</v>
      </c>
      <c r="D9420" t="s">
        <v>185</v>
      </c>
      <c r="E9420" t="s">
        <v>332</v>
      </c>
      <c r="F9420" t="s">
        <v>260</v>
      </c>
      <c r="G9420" t="s">
        <v>218</v>
      </c>
      <c r="H9420" t="s">
        <v>317</v>
      </c>
      <c r="I9420" t="s">
        <v>318</v>
      </c>
      <c r="K9420" t="s">
        <v>221</v>
      </c>
      <c r="M9420" t="s">
        <v>344</v>
      </c>
      <c r="N9420" t="s">
        <v>496</v>
      </c>
      <c r="O9420" t="s">
        <v>264</v>
      </c>
      <c r="P9420">
        <v>2050</v>
      </c>
      <c r="Q9420">
        <v>0.1</v>
      </c>
    </row>
    <row r="9421" spans="1:17" x14ac:dyDescent="0.25">
      <c r="A9421" t="s">
        <v>554</v>
      </c>
      <c r="B9421" t="s">
        <v>555</v>
      </c>
      <c r="C9421" t="s">
        <v>509</v>
      </c>
      <c r="D9421" t="s">
        <v>185</v>
      </c>
      <c r="E9421" t="s">
        <v>332</v>
      </c>
      <c r="F9421" t="s">
        <v>260</v>
      </c>
      <c r="G9421" t="s">
        <v>218</v>
      </c>
      <c r="H9421" t="s">
        <v>317</v>
      </c>
      <c r="I9421" t="s">
        <v>318</v>
      </c>
      <c r="K9421" t="s">
        <v>221</v>
      </c>
      <c r="M9421" t="s">
        <v>344</v>
      </c>
      <c r="N9421" t="s">
        <v>496</v>
      </c>
      <c r="O9421" t="s">
        <v>265</v>
      </c>
      <c r="P9421">
        <v>2050</v>
      </c>
      <c r="Q9421">
        <v>1</v>
      </c>
    </row>
    <row r="9422" spans="1:17" x14ac:dyDescent="0.25">
      <c r="A9422" t="s">
        <v>554</v>
      </c>
      <c r="B9422" t="s">
        <v>555</v>
      </c>
      <c r="C9422" t="s">
        <v>509</v>
      </c>
      <c r="D9422" t="s">
        <v>185</v>
      </c>
      <c r="E9422" t="s">
        <v>332</v>
      </c>
      <c r="F9422" t="s">
        <v>260</v>
      </c>
      <c r="G9422" t="s">
        <v>218</v>
      </c>
      <c r="H9422" t="s">
        <v>229</v>
      </c>
      <c r="I9422" t="s">
        <v>230</v>
      </c>
      <c r="J9422" t="s">
        <v>231</v>
      </c>
      <c r="K9422" t="s">
        <v>191</v>
      </c>
      <c r="M9422" t="s">
        <v>344</v>
      </c>
      <c r="N9422" t="s">
        <v>496</v>
      </c>
      <c r="O9422" t="s">
        <v>194</v>
      </c>
      <c r="P9422">
        <v>2015</v>
      </c>
      <c r="Q9422">
        <v>0.97499999999999998</v>
      </c>
    </row>
    <row r="9423" spans="1:17" x14ac:dyDescent="0.25">
      <c r="A9423" t="s">
        <v>554</v>
      </c>
      <c r="B9423" t="s">
        <v>555</v>
      </c>
      <c r="C9423" t="s">
        <v>509</v>
      </c>
      <c r="D9423" t="s">
        <v>185</v>
      </c>
      <c r="E9423" t="s">
        <v>332</v>
      </c>
      <c r="F9423" t="s">
        <v>260</v>
      </c>
      <c r="G9423" t="s">
        <v>218</v>
      </c>
      <c r="H9423" t="s">
        <v>229</v>
      </c>
      <c r="I9423" t="s">
        <v>230</v>
      </c>
      <c r="J9423" t="s">
        <v>231</v>
      </c>
      <c r="K9423" t="s">
        <v>191</v>
      </c>
      <c r="M9423" t="s">
        <v>344</v>
      </c>
      <c r="N9423" t="s">
        <v>496</v>
      </c>
      <c r="O9423" t="s">
        <v>194</v>
      </c>
      <c r="P9423">
        <v>2020</v>
      </c>
      <c r="Q9423">
        <v>0.97499999999999998</v>
      </c>
    </row>
    <row r="9424" spans="1:17" x14ac:dyDescent="0.25">
      <c r="A9424" t="s">
        <v>554</v>
      </c>
      <c r="B9424" t="s">
        <v>555</v>
      </c>
      <c r="C9424" t="s">
        <v>509</v>
      </c>
      <c r="D9424" t="s">
        <v>185</v>
      </c>
      <c r="E9424" t="s">
        <v>332</v>
      </c>
      <c r="F9424" t="s">
        <v>260</v>
      </c>
      <c r="G9424" t="s">
        <v>218</v>
      </c>
      <c r="H9424" t="s">
        <v>229</v>
      </c>
      <c r="I9424" t="s">
        <v>230</v>
      </c>
      <c r="J9424" t="s">
        <v>231</v>
      </c>
      <c r="K9424" t="s">
        <v>191</v>
      </c>
      <c r="M9424" t="s">
        <v>344</v>
      </c>
      <c r="N9424" t="s">
        <v>496</v>
      </c>
      <c r="O9424" t="s">
        <v>264</v>
      </c>
      <c r="P9424">
        <v>2020</v>
      </c>
      <c r="Q9424">
        <v>0.97499999999999998</v>
      </c>
    </row>
    <row r="9425" spans="1:17" x14ac:dyDescent="0.25">
      <c r="A9425" t="s">
        <v>554</v>
      </c>
      <c r="B9425" t="s">
        <v>555</v>
      </c>
      <c r="C9425" t="s">
        <v>509</v>
      </c>
      <c r="D9425" t="s">
        <v>185</v>
      </c>
      <c r="E9425" t="s">
        <v>332</v>
      </c>
      <c r="F9425" t="s">
        <v>260</v>
      </c>
      <c r="G9425" t="s">
        <v>218</v>
      </c>
      <c r="H9425" t="s">
        <v>229</v>
      </c>
      <c r="I9425" t="s">
        <v>230</v>
      </c>
      <c r="J9425" t="s">
        <v>231</v>
      </c>
      <c r="K9425" t="s">
        <v>191</v>
      </c>
      <c r="M9425" t="s">
        <v>344</v>
      </c>
      <c r="N9425" t="s">
        <v>496</v>
      </c>
      <c r="O9425" t="s">
        <v>265</v>
      </c>
      <c r="P9425">
        <v>2020</v>
      </c>
      <c r="Q9425">
        <v>0.97499999999999998</v>
      </c>
    </row>
    <row r="9426" spans="1:17" x14ac:dyDescent="0.25">
      <c r="A9426" t="s">
        <v>554</v>
      </c>
      <c r="B9426" t="s">
        <v>555</v>
      </c>
      <c r="C9426" t="s">
        <v>509</v>
      </c>
      <c r="D9426" t="s">
        <v>185</v>
      </c>
      <c r="E9426" t="s">
        <v>332</v>
      </c>
      <c r="F9426" t="s">
        <v>260</v>
      </c>
      <c r="G9426" t="s">
        <v>218</v>
      </c>
      <c r="H9426" t="s">
        <v>229</v>
      </c>
      <c r="I9426" t="s">
        <v>230</v>
      </c>
      <c r="J9426" t="s">
        <v>231</v>
      </c>
      <c r="K9426" t="s">
        <v>191</v>
      </c>
      <c r="M9426" t="s">
        <v>344</v>
      </c>
      <c r="N9426" t="s">
        <v>496</v>
      </c>
      <c r="O9426" t="s">
        <v>194</v>
      </c>
      <c r="P9426">
        <v>2030</v>
      </c>
      <c r="Q9426">
        <v>0.97499999999999998</v>
      </c>
    </row>
    <row r="9427" spans="1:17" x14ac:dyDescent="0.25">
      <c r="A9427" t="s">
        <v>554</v>
      </c>
      <c r="B9427" t="s">
        <v>555</v>
      </c>
      <c r="C9427" t="s">
        <v>509</v>
      </c>
      <c r="D9427" t="s">
        <v>185</v>
      </c>
      <c r="E9427" t="s">
        <v>332</v>
      </c>
      <c r="F9427" t="s">
        <v>260</v>
      </c>
      <c r="G9427" t="s">
        <v>218</v>
      </c>
      <c r="H9427" t="s">
        <v>229</v>
      </c>
      <c r="I9427" t="s">
        <v>230</v>
      </c>
      <c r="J9427" t="s">
        <v>231</v>
      </c>
      <c r="K9427" t="s">
        <v>191</v>
      </c>
      <c r="M9427" t="s">
        <v>344</v>
      </c>
      <c r="N9427" t="s">
        <v>496</v>
      </c>
      <c r="O9427" t="s">
        <v>194</v>
      </c>
      <c r="P9427">
        <v>2050</v>
      </c>
      <c r="Q9427">
        <v>0.97499999999999998</v>
      </c>
    </row>
    <row r="9428" spans="1:17" x14ac:dyDescent="0.25">
      <c r="A9428" t="s">
        <v>554</v>
      </c>
      <c r="B9428" t="s">
        <v>555</v>
      </c>
      <c r="C9428" t="s">
        <v>509</v>
      </c>
      <c r="D9428" t="s">
        <v>185</v>
      </c>
      <c r="E9428" t="s">
        <v>332</v>
      </c>
      <c r="F9428" t="s">
        <v>260</v>
      </c>
      <c r="G9428" t="s">
        <v>218</v>
      </c>
      <c r="H9428" t="s">
        <v>229</v>
      </c>
      <c r="I9428" t="s">
        <v>230</v>
      </c>
      <c r="J9428" t="s">
        <v>231</v>
      </c>
      <c r="K9428" t="s">
        <v>191</v>
      </c>
      <c r="M9428" t="s">
        <v>344</v>
      </c>
      <c r="N9428" t="s">
        <v>496</v>
      </c>
      <c r="O9428" t="s">
        <v>264</v>
      </c>
      <c r="P9428">
        <v>2050</v>
      </c>
      <c r="Q9428">
        <v>0.97499999999999998</v>
      </c>
    </row>
    <row r="9429" spans="1:17" x14ac:dyDescent="0.25">
      <c r="A9429" t="s">
        <v>554</v>
      </c>
      <c r="B9429" t="s">
        <v>555</v>
      </c>
      <c r="C9429" t="s">
        <v>509</v>
      </c>
      <c r="D9429" t="s">
        <v>185</v>
      </c>
      <c r="E9429" t="s">
        <v>332</v>
      </c>
      <c r="F9429" t="s">
        <v>260</v>
      </c>
      <c r="G9429" t="s">
        <v>218</v>
      </c>
      <c r="H9429" t="s">
        <v>229</v>
      </c>
      <c r="I9429" t="s">
        <v>230</v>
      </c>
      <c r="J9429" t="s">
        <v>231</v>
      </c>
      <c r="K9429" t="s">
        <v>191</v>
      </c>
      <c r="M9429" t="s">
        <v>344</v>
      </c>
      <c r="N9429" t="s">
        <v>496</v>
      </c>
      <c r="O9429" t="s">
        <v>265</v>
      </c>
      <c r="P9429">
        <v>2050</v>
      </c>
      <c r="Q9429">
        <v>0.97499999999999998</v>
      </c>
    </row>
    <row r="9430" spans="1:17" x14ac:dyDescent="0.25">
      <c r="A9430" t="s">
        <v>554</v>
      </c>
      <c r="B9430" t="s">
        <v>555</v>
      </c>
      <c r="C9430" t="s">
        <v>509</v>
      </c>
      <c r="D9430" t="s">
        <v>185</v>
      </c>
      <c r="E9430" t="s">
        <v>332</v>
      </c>
      <c r="F9430" t="s">
        <v>260</v>
      </c>
      <c r="G9430" t="s">
        <v>233</v>
      </c>
      <c r="H9430" t="s">
        <v>287</v>
      </c>
      <c r="I9430" t="s">
        <v>240</v>
      </c>
      <c r="J9430" t="s">
        <v>288</v>
      </c>
      <c r="K9430" t="s">
        <v>241</v>
      </c>
      <c r="L9430" t="s">
        <v>237</v>
      </c>
      <c r="M9430" t="s">
        <v>368</v>
      </c>
      <c r="O9430" t="s">
        <v>194</v>
      </c>
      <c r="P9430">
        <v>2015</v>
      </c>
      <c r="Q9430">
        <v>1.6</v>
      </c>
    </row>
    <row r="9431" spans="1:17" x14ac:dyDescent="0.25">
      <c r="A9431" t="s">
        <v>554</v>
      </c>
      <c r="B9431" t="s">
        <v>555</v>
      </c>
      <c r="C9431" t="s">
        <v>509</v>
      </c>
      <c r="D9431" t="s">
        <v>185</v>
      </c>
      <c r="E9431" t="s">
        <v>332</v>
      </c>
      <c r="F9431" t="s">
        <v>260</v>
      </c>
      <c r="G9431" t="s">
        <v>233</v>
      </c>
      <c r="H9431" t="s">
        <v>287</v>
      </c>
      <c r="I9431" t="s">
        <v>240</v>
      </c>
      <c r="J9431" t="s">
        <v>288</v>
      </c>
      <c r="K9431" t="s">
        <v>241</v>
      </c>
      <c r="L9431" t="s">
        <v>237</v>
      </c>
      <c r="M9431" t="s">
        <v>368</v>
      </c>
      <c r="O9431" t="s">
        <v>194</v>
      </c>
      <c r="P9431">
        <v>2020</v>
      </c>
      <c r="Q9431">
        <v>1.6</v>
      </c>
    </row>
    <row r="9432" spans="1:17" x14ac:dyDescent="0.25">
      <c r="A9432" t="s">
        <v>554</v>
      </c>
      <c r="B9432" t="s">
        <v>555</v>
      </c>
      <c r="C9432" t="s">
        <v>509</v>
      </c>
      <c r="D9432" t="s">
        <v>185</v>
      </c>
      <c r="E9432" t="s">
        <v>332</v>
      </c>
      <c r="F9432" t="s">
        <v>260</v>
      </c>
      <c r="G9432" t="s">
        <v>233</v>
      </c>
      <c r="H9432" t="s">
        <v>287</v>
      </c>
      <c r="I9432" t="s">
        <v>240</v>
      </c>
      <c r="J9432" t="s">
        <v>288</v>
      </c>
      <c r="K9432" t="s">
        <v>241</v>
      </c>
      <c r="L9432" t="s">
        <v>237</v>
      </c>
      <c r="M9432" t="s">
        <v>368</v>
      </c>
      <c r="O9432" t="s">
        <v>264</v>
      </c>
      <c r="P9432">
        <v>2020</v>
      </c>
      <c r="Q9432">
        <v>1.5</v>
      </c>
    </row>
    <row r="9433" spans="1:17" x14ac:dyDescent="0.25">
      <c r="A9433" t="s">
        <v>554</v>
      </c>
      <c r="B9433" t="s">
        <v>555</v>
      </c>
      <c r="C9433" t="s">
        <v>509</v>
      </c>
      <c r="D9433" t="s">
        <v>185</v>
      </c>
      <c r="E9433" t="s">
        <v>332</v>
      </c>
      <c r="F9433" t="s">
        <v>260</v>
      </c>
      <c r="G9433" t="s">
        <v>233</v>
      </c>
      <c r="H9433" t="s">
        <v>287</v>
      </c>
      <c r="I9433" t="s">
        <v>240</v>
      </c>
      <c r="J9433" t="s">
        <v>288</v>
      </c>
      <c r="K9433" t="s">
        <v>241</v>
      </c>
      <c r="L9433" t="s">
        <v>237</v>
      </c>
      <c r="M9433" t="s">
        <v>368</v>
      </c>
      <c r="O9433" t="s">
        <v>265</v>
      </c>
      <c r="P9433">
        <v>2020</v>
      </c>
      <c r="Q9433">
        <v>1.9</v>
      </c>
    </row>
    <row r="9434" spans="1:17" x14ac:dyDescent="0.25">
      <c r="A9434" t="s">
        <v>554</v>
      </c>
      <c r="B9434" t="s">
        <v>555</v>
      </c>
      <c r="C9434" t="s">
        <v>509</v>
      </c>
      <c r="D9434" t="s">
        <v>185</v>
      </c>
      <c r="E9434" t="s">
        <v>332</v>
      </c>
      <c r="F9434" t="s">
        <v>260</v>
      </c>
      <c r="G9434" t="s">
        <v>233</v>
      </c>
      <c r="H9434" t="s">
        <v>287</v>
      </c>
      <c r="I9434" t="s">
        <v>240</v>
      </c>
      <c r="J9434" t="s">
        <v>288</v>
      </c>
      <c r="K9434" t="s">
        <v>241</v>
      </c>
      <c r="L9434" t="s">
        <v>237</v>
      </c>
      <c r="M9434" t="s">
        <v>368</v>
      </c>
      <c r="O9434" t="s">
        <v>194</v>
      </c>
      <c r="P9434">
        <v>2030</v>
      </c>
      <c r="Q9434">
        <v>1.5</v>
      </c>
    </row>
    <row r="9435" spans="1:17" x14ac:dyDescent="0.25">
      <c r="A9435" t="s">
        <v>554</v>
      </c>
      <c r="B9435" t="s">
        <v>555</v>
      </c>
      <c r="C9435" t="s">
        <v>509</v>
      </c>
      <c r="D9435" t="s">
        <v>185</v>
      </c>
      <c r="E9435" t="s">
        <v>332</v>
      </c>
      <c r="F9435" t="s">
        <v>260</v>
      </c>
      <c r="G9435" t="s">
        <v>233</v>
      </c>
      <c r="H9435" t="s">
        <v>287</v>
      </c>
      <c r="I9435" t="s">
        <v>240</v>
      </c>
      <c r="J9435" t="s">
        <v>288</v>
      </c>
      <c r="K9435" t="s">
        <v>241</v>
      </c>
      <c r="L9435" t="s">
        <v>237</v>
      </c>
      <c r="M9435" t="s">
        <v>368</v>
      </c>
      <c r="O9435" t="s">
        <v>194</v>
      </c>
      <c r="P9435">
        <v>2050</v>
      </c>
      <c r="Q9435">
        <v>1.4</v>
      </c>
    </row>
    <row r="9436" spans="1:17" x14ac:dyDescent="0.25">
      <c r="A9436" t="s">
        <v>554</v>
      </c>
      <c r="B9436" t="s">
        <v>555</v>
      </c>
      <c r="C9436" t="s">
        <v>509</v>
      </c>
      <c r="D9436" t="s">
        <v>185</v>
      </c>
      <c r="E9436" t="s">
        <v>332</v>
      </c>
      <c r="F9436" t="s">
        <v>260</v>
      </c>
      <c r="G9436" t="s">
        <v>233</v>
      </c>
      <c r="H9436" t="s">
        <v>287</v>
      </c>
      <c r="I9436" t="s">
        <v>240</v>
      </c>
      <c r="J9436" t="s">
        <v>288</v>
      </c>
      <c r="K9436" t="s">
        <v>241</v>
      </c>
      <c r="L9436" t="s">
        <v>237</v>
      </c>
      <c r="M9436" t="s">
        <v>368</v>
      </c>
      <c r="O9436" t="s">
        <v>264</v>
      </c>
      <c r="P9436">
        <v>2050</v>
      </c>
      <c r="Q9436">
        <v>1.4</v>
      </c>
    </row>
    <row r="9437" spans="1:17" x14ac:dyDescent="0.25">
      <c r="A9437" t="s">
        <v>554</v>
      </c>
      <c r="B9437" t="s">
        <v>555</v>
      </c>
      <c r="C9437" t="s">
        <v>509</v>
      </c>
      <c r="D9437" t="s">
        <v>185</v>
      </c>
      <c r="E9437" t="s">
        <v>332</v>
      </c>
      <c r="F9437" t="s">
        <v>260</v>
      </c>
      <c r="G9437" t="s">
        <v>233</v>
      </c>
      <c r="H9437" t="s">
        <v>287</v>
      </c>
      <c r="I9437" t="s">
        <v>240</v>
      </c>
      <c r="J9437" t="s">
        <v>288</v>
      </c>
      <c r="K9437" t="s">
        <v>241</v>
      </c>
      <c r="L9437" t="s">
        <v>237</v>
      </c>
      <c r="M9437" t="s">
        <v>368</v>
      </c>
      <c r="O9437" t="s">
        <v>265</v>
      </c>
      <c r="P9437">
        <v>2050</v>
      </c>
      <c r="Q9437">
        <v>2.1</v>
      </c>
    </row>
    <row r="9438" spans="1:17" x14ac:dyDescent="0.25">
      <c r="A9438" t="s">
        <v>554</v>
      </c>
      <c r="B9438" t="s">
        <v>555</v>
      </c>
      <c r="C9438" t="s">
        <v>509</v>
      </c>
      <c r="D9438" t="s">
        <v>185</v>
      </c>
      <c r="E9438" t="s">
        <v>332</v>
      </c>
      <c r="F9438" t="s">
        <v>260</v>
      </c>
      <c r="G9438" t="s">
        <v>233</v>
      </c>
      <c r="H9438" t="s">
        <v>289</v>
      </c>
      <c r="I9438" t="s">
        <v>240</v>
      </c>
      <c r="J9438" t="s">
        <v>290</v>
      </c>
      <c r="K9438" t="s">
        <v>241</v>
      </c>
      <c r="L9438" t="s">
        <v>237</v>
      </c>
      <c r="M9438" t="s">
        <v>368</v>
      </c>
      <c r="O9438" t="s">
        <v>194</v>
      </c>
      <c r="P9438">
        <v>2015</v>
      </c>
      <c r="Q9438">
        <v>1</v>
      </c>
    </row>
    <row r="9439" spans="1:17" x14ac:dyDescent="0.25">
      <c r="A9439" t="s">
        <v>554</v>
      </c>
      <c r="B9439" t="s">
        <v>555</v>
      </c>
      <c r="C9439" t="s">
        <v>509</v>
      </c>
      <c r="D9439" t="s">
        <v>185</v>
      </c>
      <c r="E9439" t="s">
        <v>332</v>
      </c>
      <c r="F9439" t="s">
        <v>260</v>
      </c>
      <c r="G9439" t="s">
        <v>233</v>
      </c>
      <c r="H9439" t="s">
        <v>289</v>
      </c>
      <c r="I9439" t="s">
        <v>240</v>
      </c>
      <c r="J9439" t="s">
        <v>290</v>
      </c>
      <c r="K9439" t="s">
        <v>241</v>
      </c>
      <c r="L9439" t="s">
        <v>237</v>
      </c>
      <c r="M9439" t="s">
        <v>368</v>
      </c>
      <c r="O9439" t="s">
        <v>194</v>
      </c>
      <c r="P9439">
        <v>2020</v>
      </c>
      <c r="Q9439">
        <v>0.9</v>
      </c>
    </row>
    <row r="9440" spans="1:17" x14ac:dyDescent="0.25">
      <c r="A9440" t="s">
        <v>554</v>
      </c>
      <c r="B9440" t="s">
        <v>555</v>
      </c>
      <c r="C9440" t="s">
        <v>509</v>
      </c>
      <c r="D9440" t="s">
        <v>185</v>
      </c>
      <c r="E9440" t="s">
        <v>332</v>
      </c>
      <c r="F9440" t="s">
        <v>260</v>
      </c>
      <c r="G9440" t="s">
        <v>233</v>
      </c>
      <c r="H9440" t="s">
        <v>289</v>
      </c>
      <c r="I9440" t="s">
        <v>240</v>
      </c>
      <c r="J9440" t="s">
        <v>290</v>
      </c>
      <c r="K9440" t="s">
        <v>241</v>
      </c>
      <c r="L9440" t="s">
        <v>237</v>
      </c>
      <c r="M9440" t="s">
        <v>368</v>
      </c>
      <c r="O9440" t="s">
        <v>264</v>
      </c>
      <c r="P9440">
        <v>2020</v>
      </c>
      <c r="Q9440">
        <v>0.8</v>
      </c>
    </row>
    <row r="9441" spans="1:17" x14ac:dyDescent="0.25">
      <c r="A9441" t="s">
        <v>554</v>
      </c>
      <c r="B9441" t="s">
        <v>555</v>
      </c>
      <c r="C9441" t="s">
        <v>509</v>
      </c>
      <c r="D9441" t="s">
        <v>185</v>
      </c>
      <c r="E9441" t="s">
        <v>332</v>
      </c>
      <c r="F9441" t="s">
        <v>260</v>
      </c>
      <c r="G9441" t="s">
        <v>233</v>
      </c>
      <c r="H9441" t="s">
        <v>289</v>
      </c>
      <c r="I9441" t="s">
        <v>240</v>
      </c>
      <c r="J9441" t="s">
        <v>290</v>
      </c>
      <c r="K9441" t="s">
        <v>241</v>
      </c>
      <c r="L9441" t="s">
        <v>237</v>
      </c>
      <c r="M9441" t="s">
        <v>368</v>
      </c>
      <c r="O9441" t="s">
        <v>265</v>
      </c>
      <c r="P9441">
        <v>2020</v>
      </c>
      <c r="Q9441">
        <v>1.1000000000000001</v>
      </c>
    </row>
    <row r="9442" spans="1:17" x14ac:dyDescent="0.25">
      <c r="A9442" t="s">
        <v>554</v>
      </c>
      <c r="B9442" t="s">
        <v>555</v>
      </c>
      <c r="C9442" t="s">
        <v>509</v>
      </c>
      <c r="D9442" t="s">
        <v>185</v>
      </c>
      <c r="E9442" t="s">
        <v>332</v>
      </c>
      <c r="F9442" t="s">
        <v>260</v>
      </c>
      <c r="G9442" t="s">
        <v>233</v>
      </c>
      <c r="H9442" t="s">
        <v>289</v>
      </c>
      <c r="I9442" t="s">
        <v>240</v>
      </c>
      <c r="J9442" t="s">
        <v>290</v>
      </c>
      <c r="K9442" t="s">
        <v>241</v>
      </c>
      <c r="L9442" t="s">
        <v>237</v>
      </c>
      <c r="M9442" t="s">
        <v>368</v>
      </c>
      <c r="O9442" t="s">
        <v>194</v>
      </c>
      <c r="P9442">
        <v>2030</v>
      </c>
      <c r="Q9442">
        <v>0.9</v>
      </c>
    </row>
    <row r="9443" spans="1:17" x14ac:dyDescent="0.25">
      <c r="A9443" t="s">
        <v>554</v>
      </c>
      <c r="B9443" t="s">
        <v>555</v>
      </c>
      <c r="C9443" t="s">
        <v>509</v>
      </c>
      <c r="D9443" t="s">
        <v>185</v>
      </c>
      <c r="E9443" t="s">
        <v>332</v>
      </c>
      <c r="F9443" t="s">
        <v>260</v>
      </c>
      <c r="G9443" t="s">
        <v>233</v>
      </c>
      <c r="H9443" t="s">
        <v>289</v>
      </c>
      <c r="I9443" t="s">
        <v>240</v>
      </c>
      <c r="J9443" t="s">
        <v>290</v>
      </c>
      <c r="K9443" t="s">
        <v>241</v>
      </c>
      <c r="L9443" t="s">
        <v>237</v>
      </c>
      <c r="M9443" t="s">
        <v>368</v>
      </c>
      <c r="O9443" t="s">
        <v>194</v>
      </c>
      <c r="P9443">
        <v>2050</v>
      </c>
      <c r="Q9443">
        <v>0.8</v>
      </c>
    </row>
    <row r="9444" spans="1:17" x14ac:dyDescent="0.25">
      <c r="A9444" t="s">
        <v>554</v>
      </c>
      <c r="B9444" t="s">
        <v>555</v>
      </c>
      <c r="C9444" t="s">
        <v>509</v>
      </c>
      <c r="D9444" t="s">
        <v>185</v>
      </c>
      <c r="E9444" t="s">
        <v>332</v>
      </c>
      <c r="F9444" t="s">
        <v>260</v>
      </c>
      <c r="G9444" t="s">
        <v>233</v>
      </c>
      <c r="H9444" t="s">
        <v>289</v>
      </c>
      <c r="I9444" t="s">
        <v>240</v>
      </c>
      <c r="J9444" t="s">
        <v>290</v>
      </c>
      <c r="K9444" t="s">
        <v>241</v>
      </c>
      <c r="L9444" t="s">
        <v>237</v>
      </c>
      <c r="M9444" t="s">
        <v>368</v>
      </c>
      <c r="O9444" t="s">
        <v>264</v>
      </c>
      <c r="P9444">
        <v>2050</v>
      </c>
      <c r="Q9444">
        <v>0.8</v>
      </c>
    </row>
    <row r="9445" spans="1:17" x14ac:dyDescent="0.25">
      <c r="A9445" t="s">
        <v>554</v>
      </c>
      <c r="B9445" t="s">
        <v>555</v>
      </c>
      <c r="C9445" t="s">
        <v>509</v>
      </c>
      <c r="D9445" t="s">
        <v>185</v>
      </c>
      <c r="E9445" t="s">
        <v>332</v>
      </c>
      <c r="F9445" t="s">
        <v>260</v>
      </c>
      <c r="G9445" t="s">
        <v>233</v>
      </c>
      <c r="H9445" t="s">
        <v>289</v>
      </c>
      <c r="I9445" t="s">
        <v>240</v>
      </c>
      <c r="J9445" t="s">
        <v>290</v>
      </c>
      <c r="K9445" t="s">
        <v>241</v>
      </c>
      <c r="L9445" t="s">
        <v>237</v>
      </c>
      <c r="M9445" t="s">
        <v>368</v>
      </c>
      <c r="O9445" t="s">
        <v>265</v>
      </c>
      <c r="P9445">
        <v>2050</v>
      </c>
      <c r="Q9445">
        <v>1.2</v>
      </c>
    </row>
    <row r="9446" spans="1:17" x14ac:dyDescent="0.25">
      <c r="A9446" t="s">
        <v>554</v>
      </c>
      <c r="B9446" t="s">
        <v>555</v>
      </c>
      <c r="C9446" t="s">
        <v>509</v>
      </c>
      <c r="D9446" t="s">
        <v>185</v>
      </c>
      <c r="E9446" t="s">
        <v>332</v>
      </c>
      <c r="F9446" t="s">
        <v>260</v>
      </c>
      <c r="G9446" t="s">
        <v>233</v>
      </c>
      <c r="H9446" t="s">
        <v>162</v>
      </c>
      <c r="I9446" t="s">
        <v>234</v>
      </c>
      <c r="J9446" t="s">
        <v>235</v>
      </c>
      <c r="K9446" t="s">
        <v>236</v>
      </c>
      <c r="L9446" t="s">
        <v>237</v>
      </c>
      <c r="O9446" t="s">
        <v>194</v>
      </c>
      <c r="P9446">
        <v>2015</v>
      </c>
      <c r="Q9446">
        <v>70000</v>
      </c>
    </row>
    <row r="9447" spans="1:17" x14ac:dyDescent="0.25">
      <c r="A9447" t="s">
        <v>554</v>
      </c>
      <c r="B9447" t="s">
        <v>555</v>
      </c>
      <c r="C9447" t="s">
        <v>509</v>
      </c>
      <c r="D9447" t="s">
        <v>185</v>
      </c>
      <c r="E9447" t="s">
        <v>332</v>
      </c>
      <c r="F9447" t="s">
        <v>260</v>
      </c>
      <c r="G9447" t="s">
        <v>233</v>
      </c>
      <c r="H9447" t="s">
        <v>162</v>
      </c>
      <c r="I9447" t="s">
        <v>234</v>
      </c>
      <c r="J9447" t="s">
        <v>235</v>
      </c>
      <c r="K9447" t="s">
        <v>236</v>
      </c>
      <c r="L9447" t="s">
        <v>237</v>
      </c>
      <c r="O9447" t="s">
        <v>194</v>
      </c>
      <c r="P9447">
        <v>2020</v>
      </c>
      <c r="Q9447">
        <v>69000</v>
      </c>
    </row>
    <row r="9448" spans="1:17" x14ac:dyDescent="0.25">
      <c r="A9448" t="s">
        <v>554</v>
      </c>
      <c r="B9448" t="s">
        <v>555</v>
      </c>
      <c r="C9448" t="s">
        <v>509</v>
      </c>
      <c r="D9448" t="s">
        <v>185</v>
      </c>
      <c r="E9448" t="s">
        <v>332</v>
      </c>
      <c r="F9448" t="s">
        <v>260</v>
      </c>
      <c r="G9448" t="s">
        <v>233</v>
      </c>
      <c r="H9448" t="s">
        <v>162</v>
      </c>
      <c r="I9448" t="s">
        <v>234</v>
      </c>
      <c r="J9448" t="s">
        <v>235</v>
      </c>
      <c r="K9448" t="s">
        <v>236</v>
      </c>
      <c r="L9448" t="s">
        <v>237</v>
      </c>
      <c r="O9448" t="s">
        <v>264</v>
      </c>
      <c r="P9448">
        <v>2020</v>
      </c>
      <c r="Q9448">
        <v>66000</v>
      </c>
    </row>
    <row r="9449" spans="1:17" x14ac:dyDescent="0.25">
      <c r="A9449" t="s">
        <v>554</v>
      </c>
      <c r="B9449" t="s">
        <v>555</v>
      </c>
      <c r="C9449" t="s">
        <v>509</v>
      </c>
      <c r="D9449" t="s">
        <v>185</v>
      </c>
      <c r="E9449" t="s">
        <v>332</v>
      </c>
      <c r="F9449" t="s">
        <v>260</v>
      </c>
      <c r="G9449" t="s">
        <v>233</v>
      </c>
      <c r="H9449" t="s">
        <v>162</v>
      </c>
      <c r="I9449" t="s">
        <v>234</v>
      </c>
      <c r="J9449" t="s">
        <v>235</v>
      </c>
      <c r="K9449" t="s">
        <v>236</v>
      </c>
      <c r="L9449" t="s">
        <v>237</v>
      </c>
      <c r="O9449" t="s">
        <v>265</v>
      </c>
      <c r="P9449">
        <v>2020</v>
      </c>
      <c r="Q9449">
        <v>80000</v>
      </c>
    </row>
    <row r="9450" spans="1:17" x14ac:dyDescent="0.25">
      <c r="A9450" t="s">
        <v>554</v>
      </c>
      <c r="B9450" t="s">
        <v>555</v>
      </c>
      <c r="C9450" t="s">
        <v>509</v>
      </c>
      <c r="D9450" t="s">
        <v>185</v>
      </c>
      <c r="E9450" t="s">
        <v>332</v>
      </c>
      <c r="F9450" t="s">
        <v>260</v>
      </c>
      <c r="G9450" t="s">
        <v>233</v>
      </c>
      <c r="H9450" t="s">
        <v>162</v>
      </c>
      <c r="I9450" t="s">
        <v>234</v>
      </c>
      <c r="J9450" t="s">
        <v>235</v>
      </c>
      <c r="K9450" t="s">
        <v>236</v>
      </c>
      <c r="L9450" t="s">
        <v>237</v>
      </c>
      <c r="O9450" t="s">
        <v>194</v>
      </c>
      <c r="P9450">
        <v>2030</v>
      </c>
      <c r="Q9450">
        <v>64000</v>
      </c>
    </row>
    <row r="9451" spans="1:17" x14ac:dyDescent="0.25">
      <c r="A9451" t="s">
        <v>554</v>
      </c>
      <c r="B9451" t="s">
        <v>555</v>
      </c>
      <c r="C9451" t="s">
        <v>509</v>
      </c>
      <c r="D9451" t="s">
        <v>185</v>
      </c>
      <c r="E9451" t="s">
        <v>332</v>
      </c>
      <c r="F9451" t="s">
        <v>260</v>
      </c>
      <c r="G9451" t="s">
        <v>233</v>
      </c>
      <c r="H9451" t="s">
        <v>162</v>
      </c>
      <c r="I9451" t="s">
        <v>234</v>
      </c>
      <c r="J9451" t="s">
        <v>235</v>
      </c>
      <c r="K9451" t="s">
        <v>236</v>
      </c>
      <c r="L9451" t="s">
        <v>237</v>
      </c>
      <c r="O9451" t="s">
        <v>194</v>
      </c>
      <c r="P9451">
        <v>2050</v>
      </c>
      <c r="Q9451">
        <v>62000</v>
      </c>
    </row>
    <row r="9452" spans="1:17" x14ac:dyDescent="0.25">
      <c r="A9452" t="s">
        <v>554</v>
      </c>
      <c r="B9452" t="s">
        <v>555</v>
      </c>
      <c r="C9452" t="s">
        <v>509</v>
      </c>
      <c r="D9452" t="s">
        <v>185</v>
      </c>
      <c r="E9452" t="s">
        <v>332</v>
      </c>
      <c r="F9452" t="s">
        <v>260</v>
      </c>
      <c r="G9452" t="s">
        <v>233</v>
      </c>
      <c r="H9452" t="s">
        <v>162</v>
      </c>
      <c r="I9452" t="s">
        <v>234</v>
      </c>
      <c r="J9452" t="s">
        <v>235</v>
      </c>
      <c r="K9452" t="s">
        <v>236</v>
      </c>
      <c r="L9452" t="s">
        <v>237</v>
      </c>
      <c r="O9452" t="s">
        <v>264</v>
      </c>
      <c r="P9452">
        <v>2050</v>
      </c>
      <c r="Q9452">
        <v>57000</v>
      </c>
    </row>
    <row r="9453" spans="1:17" x14ac:dyDescent="0.25">
      <c r="A9453" t="s">
        <v>554</v>
      </c>
      <c r="B9453" t="s">
        <v>555</v>
      </c>
      <c r="C9453" t="s">
        <v>509</v>
      </c>
      <c r="D9453" t="s">
        <v>185</v>
      </c>
      <c r="E9453" t="s">
        <v>332</v>
      </c>
      <c r="F9453" t="s">
        <v>260</v>
      </c>
      <c r="G9453" t="s">
        <v>233</v>
      </c>
      <c r="H9453" t="s">
        <v>162</v>
      </c>
      <c r="I9453" t="s">
        <v>234</v>
      </c>
      <c r="J9453" t="s">
        <v>235</v>
      </c>
      <c r="K9453" t="s">
        <v>236</v>
      </c>
      <c r="L9453" t="s">
        <v>237</v>
      </c>
      <c r="O9453" t="s">
        <v>265</v>
      </c>
      <c r="P9453">
        <v>2050</v>
      </c>
      <c r="Q9453">
        <v>79000</v>
      </c>
    </row>
    <row r="9454" spans="1:17" x14ac:dyDescent="0.25">
      <c r="A9454" t="s">
        <v>554</v>
      </c>
      <c r="B9454" t="s">
        <v>555</v>
      </c>
      <c r="C9454" t="s">
        <v>509</v>
      </c>
      <c r="D9454" t="s">
        <v>185</v>
      </c>
      <c r="E9454" t="s">
        <v>332</v>
      </c>
      <c r="F9454" t="s">
        <v>260</v>
      </c>
      <c r="G9454" t="s">
        <v>233</v>
      </c>
      <c r="H9454" t="s">
        <v>163</v>
      </c>
      <c r="I9454" t="s">
        <v>240</v>
      </c>
      <c r="J9454" t="s">
        <v>235</v>
      </c>
      <c r="K9454" t="s">
        <v>241</v>
      </c>
      <c r="L9454" t="s">
        <v>237</v>
      </c>
      <c r="M9454" t="s">
        <v>497</v>
      </c>
      <c r="N9454" t="s">
        <v>206</v>
      </c>
      <c r="O9454" t="s">
        <v>194</v>
      </c>
      <c r="P9454">
        <v>2015</v>
      </c>
      <c r="Q9454">
        <v>2.6</v>
      </c>
    </row>
    <row r="9455" spans="1:17" x14ac:dyDescent="0.25">
      <c r="A9455" t="s">
        <v>554</v>
      </c>
      <c r="B9455" t="s">
        <v>555</v>
      </c>
      <c r="C9455" t="s">
        <v>509</v>
      </c>
      <c r="D9455" t="s">
        <v>185</v>
      </c>
      <c r="E9455" t="s">
        <v>332</v>
      </c>
      <c r="F9455" t="s">
        <v>260</v>
      </c>
      <c r="G9455" t="s">
        <v>233</v>
      </c>
      <c r="H9455" t="s">
        <v>163</v>
      </c>
      <c r="I9455" t="s">
        <v>240</v>
      </c>
      <c r="J9455" t="s">
        <v>235</v>
      </c>
      <c r="K9455" t="s">
        <v>241</v>
      </c>
      <c r="L9455" t="s">
        <v>237</v>
      </c>
      <c r="M9455" t="s">
        <v>497</v>
      </c>
      <c r="N9455" t="s">
        <v>206</v>
      </c>
      <c r="O9455" t="s">
        <v>194</v>
      </c>
      <c r="P9455">
        <v>2020</v>
      </c>
      <c r="Q9455">
        <v>2.5</v>
      </c>
    </row>
    <row r="9456" spans="1:17" x14ac:dyDescent="0.25">
      <c r="A9456" t="s">
        <v>554</v>
      </c>
      <c r="B9456" t="s">
        <v>555</v>
      </c>
      <c r="C9456" t="s">
        <v>509</v>
      </c>
      <c r="D9456" t="s">
        <v>185</v>
      </c>
      <c r="E9456" t="s">
        <v>332</v>
      </c>
      <c r="F9456" t="s">
        <v>260</v>
      </c>
      <c r="G9456" t="s">
        <v>233</v>
      </c>
      <c r="H9456" t="s">
        <v>163</v>
      </c>
      <c r="I9456" t="s">
        <v>240</v>
      </c>
      <c r="J9456" t="s">
        <v>235</v>
      </c>
      <c r="K9456" t="s">
        <v>241</v>
      </c>
      <c r="L9456" t="s">
        <v>237</v>
      </c>
      <c r="M9456" t="s">
        <v>497</v>
      </c>
      <c r="N9456" t="s">
        <v>206</v>
      </c>
      <c r="O9456" t="s">
        <v>264</v>
      </c>
      <c r="P9456">
        <v>2020</v>
      </c>
      <c r="Q9456">
        <v>2.4</v>
      </c>
    </row>
    <row r="9457" spans="1:17" x14ac:dyDescent="0.25">
      <c r="A9457" t="s">
        <v>554</v>
      </c>
      <c r="B9457" t="s">
        <v>555</v>
      </c>
      <c r="C9457" t="s">
        <v>509</v>
      </c>
      <c r="D9457" t="s">
        <v>185</v>
      </c>
      <c r="E9457" t="s">
        <v>332</v>
      </c>
      <c r="F9457" t="s">
        <v>260</v>
      </c>
      <c r="G9457" t="s">
        <v>233</v>
      </c>
      <c r="H9457" t="s">
        <v>163</v>
      </c>
      <c r="I9457" t="s">
        <v>240</v>
      </c>
      <c r="J9457" t="s">
        <v>235</v>
      </c>
      <c r="K9457" t="s">
        <v>241</v>
      </c>
      <c r="L9457" t="s">
        <v>237</v>
      </c>
      <c r="M9457" t="s">
        <v>497</v>
      </c>
      <c r="N9457" t="s">
        <v>206</v>
      </c>
      <c r="O9457" t="s">
        <v>265</v>
      </c>
      <c r="P9457">
        <v>2020</v>
      </c>
      <c r="Q9457">
        <v>3.1</v>
      </c>
    </row>
    <row r="9458" spans="1:17" x14ac:dyDescent="0.25">
      <c r="A9458" t="s">
        <v>554</v>
      </c>
      <c r="B9458" t="s">
        <v>555</v>
      </c>
      <c r="C9458" t="s">
        <v>509</v>
      </c>
      <c r="D9458" t="s">
        <v>185</v>
      </c>
      <c r="E9458" t="s">
        <v>332</v>
      </c>
      <c r="F9458" t="s">
        <v>260</v>
      </c>
      <c r="G9458" t="s">
        <v>233</v>
      </c>
      <c r="H9458" t="s">
        <v>163</v>
      </c>
      <c r="I9458" t="s">
        <v>240</v>
      </c>
      <c r="J9458" t="s">
        <v>235</v>
      </c>
      <c r="K9458" t="s">
        <v>241</v>
      </c>
      <c r="L9458" t="s">
        <v>237</v>
      </c>
      <c r="M9458" t="s">
        <v>497</v>
      </c>
      <c r="N9458" t="s">
        <v>206</v>
      </c>
      <c r="O9458" t="s">
        <v>194</v>
      </c>
      <c r="P9458">
        <v>2030</v>
      </c>
      <c r="Q9458">
        <v>2.4</v>
      </c>
    </row>
    <row r="9459" spans="1:17" x14ac:dyDescent="0.25">
      <c r="A9459" t="s">
        <v>554</v>
      </c>
      <c r="B9459" t="s">
        <v>555</v>
      </c>
      <c r="C9459" t="s">
        <v>509</v>
      </c>
      <c r="D9459" t="s">
        <v>185</v>
      </c>
      <c r="E9459" t="s">
        <v>332</v>
      </c>
      <c r="F9459" t="s">
        <v>260</v>
      </c>
      <c r="G9459" t="s">
        <v>233</v>
      </c>
      <c r="H9459" t="s">
        <v>163</v>
      </c>
      <c r="I9459" t="s">
        <v>240</v>
      </c>
      <c r="J9459" t="s">
        <v>235</v>
      </c>
      <c r="K9459" t="s">
        <v>241</v>
      </c>
      <c r="L9459" t="s">
        <v>237</v>
      </c>
      <c r="M9459" t="s">
        <v>497</v>
      </c>
      <c r="N9459" t="s">
        <v>206</v>
      </c>
      <c r="O9459" t="s">
        <v>194</v>
      </c>
      <c r="P9459">
        <v>2050</v>
      </c>
      <c r="Q9459">
        <v>2.2999999999999998</v>
      </c>
    </row>
    <row r="9460" spans="1:17" x14ac:dyDescent="0.25">
      <c r="A9460" t="s">
        <v>554</v>
      </c>
      <c r="B9460" t="s">
        <v>555</v>
      </c>
      <c r="C9460" t="s">
        <v>509</v>
      </c>
      <c r="D9460" t="s">
        <v>185</v>
      </c>
      <c r="E9460" t="s">
        <v>332</v>
      </c>
      <c r="F9460" t="s">
        <v>260</v>
      </c>
      <c r="G9460" t="s">
        <v>233</v>
      </c>
      <c r="H9460" t="s">
        <v>163</v>
      </c>
      <c r="I9460" t="s">
        <v>240</v>
      </c>
      <c r="J9460" t="s">
        <v>235</v>
      </c>
      <c r="K9460" t="s">
        <v>241</v>
      </c>
      <c r="L9460" t="s">
        <v>237</v>
      </c>
      <c r="M9460" t="s">
        <v>497</v>
      </c>
      <c r="N9460" t="s">
        <v>206</v>
      </c>
      <c r="O9460" t="s">
        <v>264</v>
      </c>
      <c r="P9460">
        <v>2050</v>
      </c>
      <c r="Q9460">
        <v>2.2000000000000002</v>
      </c>
    </row>
    <row r="9461" spans="1:17" x14ac:dyDescent="0.25">
      <c r="A9461" t="s">
        <v>554</v>
      </c>
      <c r="B9461" t="s">
        <v>555</v>
      </c>
      <c r="C9461" t="s">
        <v>509</v>
      </c>
      <c r="D9461" t="s">
        <v>185</v>
      </c>
      <c r="E9461" t="s">
        <v>332</v>
      </c>
      <c r="F9461" t="s">
        <v>260</v>
      </c>
      <c r="G9461" t="s">
        <v>233</v>
      </c>
      <c r="H9461" t="s">
        <v>163</v>
      </c>
      <c r="I9461" t="s">
        <v>240</v>
      </c>
      <c r="J9461" t="s">
        <v>235</v>
      </c>
      <c r="K9461" t="s">
        <v>241</v>
      </c>
      <c r="L9461" t="s">
        <v>237</v>
      </c>
      <c r="M9461" t="s">
        <v>497</v>
      </c>
      <c r="N9461" t="s">
        <v>206</v>
      </c>
      <c r="O9461" t="s">
        <v>265</v>
      </c>
      <c r="P9461">
        <v>2050</v>
      </c>
      <c r="Q9461">
        <v>3.3</v>
      </c>
    </row>
    <row r="9462" spans="1:17" x14ac:dyDescent="0.25">
      <c r="A9462" t="s">
        <v>554</v>
      </c>
      <c r="B9462" t="s">
        <v>555</v>
      </c>
      <c r="C9462" t="s">
        <v>509</v>
      </c>
      <c r="D9462" t="s">
        <v>185</v>
      </c>
      <c r="E9462" t="s">
        <v>332</v>
      </c>
      <c r="F9462" t="s">
        <v>260</v>
      </c>
      <c r="G9462" t="s">
        <v>233</v>
      </c>
      <c r="H9462" t="s">
        <v>164</v>
      </c>
      <c r="I9462" t="s">
        <v>4</v>
      </c>
      <c r="J9462" t="s">
        <v>235</v>
      </c>
      <c r="K9462" t="s">
        <v>242</v>
      </c>
      <c r="L9462" t="s">
        <v>237</v>
      </c>
      <c r="M9462" t="s">
        <v>379</v>
      </c>
      <c r="O9462" t="s">
        <v>194</v>
      </c>
      <c r="P9462">
        <v>2015</v>
      </c>
      <c r="Q9462">
        <v>2.6</v>
      </c>
    </row>
    <row r="9463" spans="1:17" x14ac:dyDescent="0.25">
      <c r="A9463" t="s">
        <v>554</v>
      </c>
      <c r="B9463" t="s">
        <v>555</v>
      </c>
      <c r="C9463" t="s">
        <v>509</v>
      </c>
      <c r="D9463" t="s">
        <v>185</v>
      </c>
      <c r="E9463" t="s">
        <v>332</v>
      </c>
      <c r="F9463" t="s">
        <v>260</v>
      </c>
      <c r="G9463" t="s">
        <v>233</v>
      </c>
      <c r="H9463" t="s">
        <v>164</v>
      </c>
      <c r="I9463" t="s">
        <v>4</v>
      </c>
      <c r="J9463" t="s">
        <v>235</v>
      </c>
      <c r="K9463" t="s">
        <v>242</v>
      </c>
      <c r="L9463" t="s">
        <v>237</v>
      </c>
      <c r="M9463" t="s">
        <v>379</v>
      </c>
      <c r="O9463" t="s">
        <v>194</v>
      </c>
      <c r="P9463">
        <v>2020</v>
      </c>
      <c r="Q9463">
        <v>2.6</v>
      </c>
    </row>
    <row r="9464" spans="1:17" x14ac:dyDescent="0.25">
      <c r="A9464" t="s">
        <v>554</v>
      </c>
      <c r="B9464" t="s">
        <v>555</v>
      </c>
      <c r="C9464" t="s">
        <v>509</v>
      </c>
      <c r="D9464" t="s">
        <v>185</v>
      </c>
      <c r="E9464" t="s">
        <v>332</v>
      </c>
      <c r="F9464" t="s">
        <v>260</v>
      </c>
      <c r="G9464" t="s">
        <v>233</v>
      </c>
      <c r="H9464" t="s">
        <v>164</v>
      </c>
      <c r="I9464" t="s">
        <v>4</v>
      </c>
      <c r="J9464" t="s">
        <v>235</v>
      </c>
      <c r="K9464" t="s">
        <v>242</v>
      </c>
      <c r="L9464" t="s">
        <v>237</v>
      </c>
      <c r="M9464" t="s">
        <v>379</v>
      </c>
      <c r="O9464" t="s">
        <v>264</v>
      </c>
      <c r="P9464">
        <v>2020</v>
      </c>
      <c r="Q9464">
        <v>2.8</v>
      </c>
    </row>
    <row r="9465" spans="1:17" x14ac:dyDescent="0.25">
      <c r="A9465" t="s">
        <v>554</v>
      </c>
      <c r="B9465" t="s">
        <v>555</v>
      </c>
      <c r="C9465" t="s">
        <v>509</v>
      </c>
      <c r="D9465" t="s">
        <v>185</v>
      </c>
      <c r="E9465" t="s">
        <v>332</v>
      </c>
      <c r="F9465" t="s">
        <v>260</v>
      </c>
      <c r="G9465" t="s">
        <v>233</v>
      </c>
      <c r="H9465" t="s">
        <v>164</v>
      </c>
      <c r="I9465" t="s">
        <v>4</v>
      </c>
      <c r="J9465" t="s">
        <v>235</v>
      </c>
      <c r="K9465" t="s">
        <v>242</v>
      </c>
      <c r="L9465" t="s">
        <v>237</v>
      </c>
      <c r="M9465" t="s">
        <v>379</v>
      </c>
      <c r="O9465" t="s">
        <v>265</v>
      </c>
      <c r="P9465">
        <v>2020</v>
      </c>
      <c r="Q9465">
        <v>2.6</v>
      </c>
    </row>
    <row r="9466" spans="1:17" x14ac:dyDescent="0.25">
      <c r="A9466" t="s">
        <v>554</v>
      </c>
      <c r="B9466" t="s">
        <v>555</v>
      </c>
      <c r="C9466" t="s">
        <v>509</v>
      </c>
      <c r="D9466" t="s">
        <v>185</v>
      </c>
      <c r="E9466" t="s">
        <v>332</v>
      </c>
      <c r="F9466" t="s">
        <v>260</v>
      </c>
      <c r="G9466" t="s">
        <v>233</v>
      </c>
      <c r="H9466" t="s">
        <v>164</v>
      </c>
      <c r="I9466" t="s">
        <v>4</v>
      </c>
      <c r="J9466" t="s">
        <v>235</v>
      </c>
      <c r="K9466" t="s">
        <v>242</v>
      </c>
      <c r="L9466" t="s">
        <v>237</v>
      </c>
      <c r="M9466" t="s">
        <v>379</v>
      </c>
      <c r="O9466" t="s">
        <v>194</v>
      </c>
      <c r="P9466">
        <v>2030</v>
      </c>
      <c r="Q9466">
        <v>2.6</v>
      </c>
    </row>
    <row r="9467" spans="1:17" x14ac:dyDescent="0.25">
      <c r="A9467" t="s">
        <v>554</v>
      </c>
      <c r="B9467" t="s">
        <v>555</v>
      </c>
      <c r="C9467" t="s">
        <v>509</v>
      </c>
      <c r="D9467" t="s">
        <v>185</v>
      </c>
      <c r="E9467" t="s">
        <v>332</v>
      </c>
      <c r="F9467" t="s">
        <v>260</v>
      </c>
      <c r="G9467" t="s">
        <v>233</v>
      </c>
      <c r="H9467" t="s">
        <v>164</v>
      </c>
      <c r="I9467" t="s">
        <v>4</v>
      </c>
      <c r="J9467" t="s">
        <v>235</v>
      </c>
      <c r="K9467" t="s">
        <v>242</v>
      </c>
      <c r="L9467" t="s">
        <v>237</v>
      </c>
      <c r="M9467" t="s">
        <v>379</v>
      </c>
      <c r="O9467" t="s">
        <v>194</v>
      </c>
      <c r="P9467">
        <v>2050</v>
      </c>
      <c r="Q9467">
        <v>2.7</v>
      </c>
    </row>
    <row r="9468" spans="1:17" x14ac:dyDescent="0.25">
      <c r="A9468" t="s">
        <v>554</v>
      </c>
      <c r="B9468" t="s">
        <v>555</v>
      </c>
      <c r="C9468" t="s">
        <v>509</v>
      </c>
      <c r="D9468" t="s">
        <v>185</v>
      </c>
      <c r="E9468" t="s">
        <v>332</v>
      </c>
      <c r="F9468" t="s">
        <v>260</v>
      </c>
      <c r="G9468" t="s">
        <v>233</v>
      </c>
      <c r="H9468" t="s">
        <v>164</v>
      </c>
      <c r="I9468" t="s">
        <v>4</v>
      </c>
      <c r="J9468" t="s">
        <v>235</v>
      </c>
      <c r="K9468" t="s">
        <v>242</v>
      </c>
      <c r="L9468" t="s">
        <v>237</v>
      </c>
      <c r="M9468" t="s">
        <v>379</v>
      </c>
      <c r="O9468" t="s">
        <v>264</v>
      </c>
      <c r="P9468">
        <v>2050</v>
      </c>
      <c r="Q9468">
        <v>2.7</v>
      </c>
    </row>
    <row r="9469" spans="1:17" x14ac:dyDescent="0.25">
      <c r="A9469" t="s">
        <v>554</v>
      </c>
      <c r="B9469" t="s">
        <v>555</v>
      </c>
      <c r="C9469" t="s">
        <v>509</v>
      </c>
      <c r="D9469" t="s">
        <v>185</v>
      </c>
      <c r="E9469" t="s">
        <v>332</v>
      </c>
      <c r="F9469" t="s">
        <v>260</v>
      </c>
      <c r="G9469" t="s">
        <v>233</v>
      </c>
      <c r="H9469" t="s">
        <v>164</v>
      </c>
      <c r="I9469" t="s">
        <v>4</v>
      </c>
      <c r="J9469" t="s">
        <v>235</v>
      </c>
      <c r="K9469" t="s">
        <v>242</v>
      </c>
      <c r="L9469" t="s">
        <v>237</v>
      </c>
      <c r="M9469" t="s">
        <v>379</v>
      </c>
      <c r="O9469" t="s">
        <v>265</v>
      </c>
      <c r="P9469">
        <v>2050</v>
      </c>
      <c r="Q9469">
        <v>2.5</v>
      </c>
    </row>
    <row r="9470" spans="1:17" x14ac:dyDescent="0.25">
      <c r="A9470" t="s">
        <v>554</v>
      </c>
      <c r="B9470" t="s">
        <v>555</v>
      </c>
      <c r="C9470" t="s">
        <v>509</v>
      </c>
      <c r="D9470" t="s">
        <v>185</v>
      </c>
      <c r="E9470" t="s">
        <v>332</v>
      </c>
      <c r="F9470" t="s">
        <v>260</v>
      </c>
      <c r="G9470" t="s">
        <v>243</v>
      </c>
      <c r="H9470" t="s">
        <v>356</v>
      </c>
      <c r="I9470" t="s">
        <v>298</v>
      </c>
      <c r="K9470" t="s">
        <v>78</v>
      </c>
      <c r="N9470" t="s">
        <v>206</v>
      </c>
      <c r="O9470" t="s">
        <v>194</v>
      </c>
      <c r="P9470">
        <v>2015</v>
      </c>
      <c r="Q9470">
        <v>12</v>
      </c>
    </row>
    <row r="9471" spans="1:17" x14ac:dyDescent="0.25">
      <c r="A9471" t="s">
        <v>554</v>
      </c>
      <c r="B9471" t="s">
        <v>555</v>
      </c>
      <c r="C9471" t="s">
        <v>509</v>
      </c>
      <c r="D9471" t="s">
        <v>185</v>
      </c>
      <c r="E9471" t="s">
        <v>332</v>
      </c>
      <c r="F9471" t="s">
        <v>260</v>
      </c>
      <c r="G9471" t="s">
        <v>243</v>
      </c>
      <c r="H9471" t="s">
        <v>356</v>
      </c>
      <c r="I9471" t="s">
        <v>298</v>
      </c>
      <c r="K9471" t="s">
        <v>78</v>
      </c>
      <c r="N9471" t="s">
        <v>206</v>
      </c>
      <c r="O9471" t="s">
        <v>194</v>
      </c>
      <c r="P9471">
        <v>2020</v>
      </c>
      <c r="Q9471">
        <v>12</v>
      </c>
    </row>
    <row r="9472" spans="1:17" x14ac:dyDescent="0.25">
      <c r="A9472" t="s">
        <v>554</v>
      </c>
      <c r="B9472" t="s">
        <v>555</v>
      </c>
      <c r="C9472" t="s">
        <v>509</v>
      </c>
      <c r="D9472" t="s">
        <v>185</v>
      </c>
      <c r="E9472" t="s">
        <v>332</v>
      </c>
      <c r="F9472" t="s">
        <v>260</v>
      </c>
      <c r="G9472" t="s">
        <v>243</v>
      </c>
      <c r="H9472" t="s">
        <v>356</v>
      </c>
      <c r="I9472" t="s">
        <v>298</v>
      </c>
      <c r="K9472" t="s">
        <v>78</v>
      </c>
      <c r="N9472" t="s">
        <v>206</v>
      </c>
      <c r="O9472" t="s">
        <v>264</v>
      </c>
      <c r="P9472">
        <v>2020</v>
      </c>
      <c r="Q9472">
        <v>12</v>
      </c>
    </row>
    <row r="9473" spans="1:17" x14ac:dyDescent="0.25">
      <c r="A9473" t="s">
        <v>554</v>
      </c>
      <c r="B9473" t="s">
        <v>555</v>
      </c>
      <c r="C9473" t="s">
        <v>509</v>
      </c>
      <c r="D9473" t="s">
        <v>185</v>
      </c>
      <c r="E9473" t="s">
        <v>332</v>
      </c>
      <c r="F9473" t="s">
        <v>260</v>
      </c>
      <c r="G9473" t="s">
        <v>243</v>
      </c>
      <c r="H9473" t="s">
        <v>356</v>
      </c>
      <c r="I9473" t="s">
        <v>298</v>
      </c>
      <c r="K9473" t="s">
        <v>78</v>
      </c>
      <c r="N9473" t="s">
        <v>206</v>
      </c>
      <c r="O9473" t="s">
        <v>265</v>
      </c>
      <c r="P9473">
        <v>2020</v>
      </c>
      <c r="Q9473">
        <v>12</v>
      </c>
    </row>
    <row r="9474" spans="1:17" x14ac:dyDescent="0.25">
      <c r="A9474" t="s">
        <v>554</v>
      </c>
      <c r="B9474" t="s">
        <v>555</v>
      </c>
      <c r="C9474" t="s">
        <v>509</v>
      </c>
      <c r="D9474" t="s">
        <v>185</v>
      </c>
      <c r="E9474" t="s">
        <v>332</v>
      </c>
      <c r="F9474" t="s">
        <v>260</v>
      </c>
      <c r="G9474" t="s">
        <v>243</v>
      </c>
      <c r="H9474" t="s">
        <v>356</v>
      </c>
      <c r="I9474" t="s">
        <v>298</v>
      </c>
      <c r="K9474" t="s">
        <v>78</v>
      </c>
      <c r="N9474" t="s">
        <v>206</v>
      </c>
      <c r="O9474" t="s">
        <v>194</v>
      </c>
      <c r="P9474">
        <v>2030</v>
      </c>
      <c r="Q9474">
        <v>12</v>
      </c>
    </row>
    <row r="9475" spans="1:17" x14ac:dyDescent="0.25">
      <c r="A9475" t="s">
        <v>554</v>
      </c>
      <c r="B9475" t="s">
        <v>555</v>
      </c>
      <c r="C9475" t="s">
        <v>509</v>
      </c>
      <c r="D9475" t="s">
        <v>185</v>
      </c>
      <c r="E9475" t="s">
        <v>332</v>
      </c>
      <c r="F9475" t="s">
        <v>260</v>
      </c>
      <c r="G9475" t="s">
        <v>243</v>
      </c>
      <c r="H9475" t="s">
        <v>356</v>
      </c>
      <c r="I9475" t="s">
        <v>298</v>
      </c>
      <c r="K9475" t="s">
        <v>78</v>
      </c>
      <c r="N9475" t="s">
        <v>206</v>
      </c>
      <c r="O9475" t="s">
        <v>194</v>
      </c>
      <c r="P9475">
        <v>2050</v>
      </c>
      <c r="Q9475">
        <v>12</v>
      </c>
    </row>
    <row r="9476" spans="1:17" x14ac:dyDescent="0.25">
      <c r="A9476" t="s">
        <v>554</v>
      </c>
      <c r="B9476" t="s">
        <v>555</v>
      </c>
      <c r="C9476" t="s">
        <v>509</v>
      </c>
      <c r="D9476" t="s">
        <v>185</v>
      </c>
      <c r="E9476" t="s">
        <v>332</v>
      </c>
      <c r="F9476" t="s">
        <v>260</v>
      </c>
      <c r="G9476" t="s">
        <v>243</v>
      </c>
      <c r="H9476" t="s">
        <v>356</v>
      </c>
      <c r="I9476" t="s">
        <v>298</v>
      </c>
      <c r="K9476" t="s">
        <v>78</v>
      </c>
      <c r="N9476" t="s">
        <v>206</v>
      </c>
      <c r="O9476" t="s">
        <v>264</v>
      </c>
      <c r="P9476">
        <v>2050</v>
      </c>
      <c r="Q9476">
        <v>12</v>
      </c>
    </row>
    <row r="9477" spans="1:17" x14ac:dyDescent="0.25">
      <c r="A9477" t="s">
        <v>554</v>
      </c>
      <c r="B9477" t="s">
        <v>555</v>
      </c>
      <c r="C9477" t="s">
        <v>509</v>
      </c>
      <c r="D9477" t="s">
        <v>185</v>
      </c>
      <c r="E9477" t="s">
        <v>332</v>
      </c>
      <c r="F9477" t="s">
        <v>260</v>
      </c>
      <c r="G9477" t="s">
        <v>243</v>
      </c>
      <c r="H9477" t="s">
        <v>356</v>
      </c>
      <c r="I9477" t="s">
        <v>298</v>
      </c>
      <c r="K9477" t="s">
        <v>78</v>
      </c>
      <c r="N9477" t="s">
        <v>206</v>
      </c>
      <c r="O9477" t="s">
        <v>265</v>
      </c>
      <c r="P9477">
        <v>2050</v>
      </c>
      <c r="Q9477">
        <v>12</v>
      </c>
    </row>
    <row r="9478" spans="1:17" x14ac:dyDescent="0.25">
      <c r="A9478" t="s">
        <v>554</v>
      </c>
      <c r="B9478" t="s">
        <v>555</v>
      </c>
      <c r="C9478" t="s">
        <v>509</v>
      </c>
      <c r="D9478" t="s">
        <v>185</v>
      </c>
      <c r="E9478" t="s">
        <v>332</v>
      </c>
      <c r="F9478" t="s">
        <v>260</v>
      </c>
      <c r="G9478" t="s">
        <v>243</v>
      </c>
      <c r="H9478" t="s">
        <v>244</v>
      </c>
      <c r="I9478" t="s">
        <v>245</v>
      </c>
      <c r="J9478" t="s">
        <v>246</v>
      </c>
      <c r="K9478" t="s">
        <v>191</v>
      </c>
      <c r="O9478" t="s">
        <v>194</v>
      </c>
      <c r="P9478">
        <v>2015</v>
      </c>
      <c r="Q9478">
        <v>0.45</v>
      </c>
    </row>
    <row r="9479" spans="1:17" x14ac:dyDescent="0.25">
      <c r="A9479" t="s">
        <v>554</v>
      </c>
      <c r="B9479" t="s">
        <v>555</v>
      </c>
      <c r="C9479" t="s">
        <v>509</v>
      </c>
      <c r="D9479" t="s">
        <v>185</v>
      </c>
      <c r="E9479" t="s">
        <v>332</v>
      </c>
      <c r="F9479" t="s">
        <v>260</v>
      </c>
      <c r="G9479" t="s">
        <v>243</v>
      </c>
      <c r="H9479" t="s">
        <v>244</v>
      </c>
      <c r="I9479" t="s">
        <v>245</v>
      </c>
      <c r="J9479" t="s">
        <v>246</v>
      </c>
      <c r="K9479" t="s">
        <v>191</v>
      </c>
      <c r="O9479" t="s">
        <v>194</v>
      </c>
      <c r="P9479">
        <v>2020</v>
      </c>
      <c r="Q9479">
        <v>0.45</v>
      </c>
    </row>
    <row r="9480" spans="1:17" x14ac:dyDescent="0.25">
      <c r="A9480" t="s">
        <v>554</v>
      </c>
      <c r="B9480" t="s">
        <v>555</v>
      </c>
      <c r="C9480" t="s">
        <v>509</v>
      </c>
      <c r="D9480" t="s">
        <v>185</v>
      </c>
      <c r="E9480" t="s">
        <v>332</v>
      </c>
      <c r="F9480" t="s">
        <v>260</v>
      </c>
      <c r="G9480" t="s">
        <v>243</v>
      </c>
      <c r="H9480" t="s">
        <v>244</v>
      </c>
      <c r="I9480" t="s">
        <v>245</v>
      </c>
      <c r="J9480" t="s">
        <v>246</v>
      </c>
      <c r="K9480" t="s">
        <v>191</v>
      </c>
      <c r="O9480" t="s">
        <v>264</v>
      </c>
      <c r="P9480">
        <v>2020</v>
      </c>
      <c r="Q9480">
        <v>0.45</v>
      </c>
    </row>
    <row r="9481" spans="1:17" x14ac:dyDescent="0.25">
      <c r="A9481" t="s">
        <v>554</v>
      </c>
      <c r="B9481" t="s">
        <v>555</v>
      </c>
      <c r="C9481" t="s">
        <v>509</v>
      </c>
      <c r="D9481" t="s">
        <v>185</v>
      </c>
      <c r="E9481" t="s">
        <v>332</v>
      </c>
      <c r="F9481" t="s">
        <v>260</v>
      </c>
      <c r="G9481" t="s">
        <v>243</v>
      </c>
      <c r="H9481" t="s">
        <v>244</v>
      </c>
      <c r="I9481" t="s">
        <v>245</v>
      </c>
      <c r="J9481" t="s">
        <v>246</v>
      </c>
      <c r="K9481" t="s">
        <v>191</v>
      </c>
      <c r="O9481" t="s">
        <v>265</v>
      </c>
      <c r="P9481">
        <v>2020</v>
      </c>
      <c r="Q9481">
        <v>0.45</v>
      </c>
    </row>
    <row r="9482" spans="1:17" x14ac:dyDescent="0.25">
      <c r="A9482" t="s">
        <v>554</v>
      </c>
      <c r="B9482" t="s">
        <v>555</v>
      </c>
      <c r="C9482" t="s">
        <v>509</v>
      </c>
      <c r="D9482" t="s">
        <v>185</v>
      </c>
      <c r="E9482" t="s">
        <v>332</v>
      </c>
      <c r="F9482" t="s">
        <v>260</v>
      </c>
      <c r="G9482" t="s">
        <v>243</v>
      </c>
      <c r="H9482" t="s">
        <v>244</v>
      </c>
      <c r="I9482" t="s">
        <v>245</v>
      </c>
      <c r="J9482" t="s">
        <v>246</v>
      </c>
      <c r="K9482" t="s">
        <v>191</v>
      </c>
      <c r="O9482" t="s">
        <v>194</v>
      </c>
      <c r="P9482">
        <v>2030</v>
      </c>
      <c r="Q9482">
        <v>0.45</v>
      </c>
    </row>
    <row r="9483" spans="1:17" x14ac:dyDescent="0.25">
      <c r="A9483" t="s">
        <v>554</v>
      </c>
      <c r="B9483" t="s">
        <v>555</v>
      </c>
      <c r="C9483" t="s">
        <v>509</v>
      </c>
      <c r="D9483" t="s">
        <v>185</v>
      </c>
      <c r="E9483" t="s">
        <v>332</v>
      </c>
      <c r="F9483" t="s">
        <v>260</v>
      </c>
      <c r="G9483" t="s">
        <v>243</v>
      </c>
      <c r="H9483" t="s">
        <v>244</v>
      </c>
      <c r="I9483" t="s">
        <v>245</v>
      </c>
      <c r="J9483" t="s">
        <v>246</v>
      </c>
      <c r="K9483" t="s">
        <v>191</v>
      </c>
      <c r="O9483" t="s">
        <v>194</v>
      </c>
      <c r="P9483">
        <v>2050</v>
      </c>
      <c r="Q9483">
        <v>0.45</v>
      </c>
    </row>
    <row r="9484" spans="1:17" x14ac:dyDescent="0.25">
      <c r="A9484" t="s">
        <v>554</v>
      </c>
      <c r="B9484" t="s">
        <v>555</v>
      </c>
      <c r="C9484" t="s">
        <v>509</v>
      </c>
      <c r="D9484" t="s">
        <v>185</v>
      </c>
      <c r="E9484" t="s">
        <v>332</v>
      </c>
      <c r="F9484" t="s">
        <v>260</v>
      </c>
      <c r="G9484" t="s">
        <v>243</v>
      </c>
      <c r="H9484" t="s">
        <v>244</v>
      </c>
      <c r="I9484" t="s">
        <v>245</v>
      </c>
      <c r="J9484" t="s">
        <v>246</v>
      </c>
      <c r="K9484" t="s">
        <v>191</v>
      </c>
      <c r="O9484" t="s">
        <v>264</v>
      </c>
      <c r="P9484">
        <v>2050</v>
      </c>
      <c r="Q9484">
        <v>0.45</v>
      </c>
    </row>
    <row r="9485" spans="1:17" x14ac:dyDescent="0.25">
      <c r="A9485" t="s">
        <v>554</v>
      </c>
      <c r="B9485" t="s">
        <v>555</v>
      </c>
      <c r="C9485" t="s">
        <v>509</v>
      </c>
      <c r="D9485" t="s">
        <v>185</v>
      </c>
      <c r="E9485" t="s">
        <v>332</v>
      </c>
      <c r="F9485" t="s">
        <v>260</v>
      </c>
      <c r="G9485" t="s">
        <v>243</v>
      </c>
      <c r="H9485" t="s">
        <v>244</v>
      </c>
      <c r="I9485" t="s">
        <v>245</v>
      </c>
      <c r="J9485" t="s">
        <v>246</v>
      </c>
      <c r="K9485" t="s">
        <v>191</v>
      </c>
      <c r="O9485" t="s">
        <v>265</v>
      </c>
      <c r="P9485">
        <v>2050</v>
      </c>
      <c r="Q9485">
        <v>0.45</v>
      </c>
    </row>
    <row r="9486" spans="1:17" x14ac:dyDescent="0.25">
      <c r="A9486" t="s">
        <v>554</v>
      </c>
      <c r="B9486" t="s">
        <v>555</v>
      </c>
      <c r="C9486" t="s">
        <v>509</v>
      </c>
      <c r="D9486" t="s">
        <v>185</v>
      </c>
      <c r="E9486" t="s">
        <v>332</v>
      </c>
      <c r="F9486" t="s">
        <v>260</v>
      </c>
      <c r="G9486" t="s">
        <v>243</v>
      </c>
      <c r="H9486" t="s">
        <v>248</v>
      </c>
      <c r="I9486" t="s">
        <v>249</v>
      </c>
      <c r="J9486" t="s">
        <v>250</v>
      </c>
      <c r="K9486" t="s">
        <v>191</v>
      </c>
      <c r="O9486" t="s">
        <v>194</v>
      </c>
      <c r="P9486">
        <v>2015</v>
      </c>
      <c r="Q9486">
        <v>0.02</v>
      </c>
    </row>
    <row r="9487" spans="1:17" x14ac:dyDescent="0.25">
      <c r="A9487" t="s">
        <v>554</v>
      </c>
      <c r="B9487" t="s">
        <v>555</v>
      </c>
      <c r="C9487" t="s">
        <v>509</v>
      </c>
      <c r="D9487" t="s">
        <v>185</v>
      </c>
      <c r="E9487" t="s">
        <v>332</v>
      </c>
      <c r="F9487" t="s">
        <v>260</v>
      </c>
      <c r="G9487" t="s">
        <v>243</v>
      </c>
      <c r="H9487" t="s">
        <v>248</v>
      </c>
      <c r="I9487" t="s">
        <v>249</v>
      </c>
      <c r="J9487" t="s">
        <v>250</v>
      </c>
      <c r="K9487" t="s">
        <v>191</v>
      </c>
      <c r="O9487" t="s">
        <v>194</v>
      </c>
      <c r="P9487">
        <v>2020</v>
      </c>
      <c r="Q9487">
        <v>0.02</v>
      </c>
    </row>
    <row r="9488" spans="1:17" x14ac:dyDescent="0.25">
      <c r="A9488" t="s">
        <v>554</v>
      </c>
      <c r="B9488" t="s">
        <v>555</v>
      </c>
      <c r="C9488" t="s">
        <v>509</v>
      </c>
      <c r="D9488" t="s">
        <v>185</v>
      </c>
      <c r="E9488" t="s">
        <v>332</v>
      </c>
      <c r="F9488" t="s">
        <v>260</v>
      </c>
      <c r="G9488" t="s">
        <v>243</v>
      </c>
      <c r="H9488" t="s">
        <v>248</v>
      </c>
      <c r="I9488" t="s">
        <v>249</v>
      </c>
      <c r="J9488" t="s">
        <v>250</v>
      </c>
      <c r="K9488" t="s">
        <v>191</v>
      </c>
      <c r="O9488" t="s">
        <v>264</v>
      </c>
      <c r="P9488">
        <v>2020</v>
      </c>
      <c r="Q9488">
        <v>0.02</v>
      </c>
    </row>
    <row r="9489" spans="1:17" x14ac:dyDescent="0.25">
      <c r="A9489" t="s">
        <v>554</v>
      </c>
      <c r="B9489" t="s">
        <v>555</v>
      </c>
      <c r="C9489" t="s">
        <v>509</v>
      </c>
      <c r="D9489" t="s">
        <v>185</v>
      </c>
      <c r="E9489" t="s">
        <v>332</v>
      </c>
      <c r="F9489" t="s">
        <v>260</v>
      </c>
      <c r="G9489" t="s">
        <v>243</v>
      </c>
      <c r="H9489" t="s">
        <v>248</v>
      </c>
      <c r="I9489" t="s">
        <v>249</v>
      </c>
      <c r="J9489" t="s">
        <v>250</v>
      </c>
      <c r="K9489" t="s">
        <v>191</v>
      </c>
      <c r="O9489" t="s">
        <v>265</v>
      </c>
      <c r="P9489">
        <v>2020</v>
      </c>
      <c r="Q9489">
        <v>0.02</v>
      </c>
    </row>
    <row r="9490" spans="1:17" x14ac:dyDescent="0.25">
      <c r="A9490" t="s">
        <v>554</v>
      </c>
      <c r="B9490" t="s">
        <v>555</v>
      </c>
      <c r="C9490" t="s">
        <v>509</v>
      </c>
      <c r="D9490" t="s">
        <v>185</v>
      </c>
      <c r="E9490" t="s">
        <v>332</v>
      </c>
      <c r="F9490" t="s">
        <v>260</v>
      </c>
      <c r="G9490" t="s">
        <v>243</v>
      </c>
      <c r="H9490" t="s">
        <v>248</v>
      </c>
      <c r="I9490" t="s">
        <v>249</v>
      </c>
      <c r="J9490" t="s">
        <v>250</v>
      </c>
      <c r="K9490" t="s">
        <v>191</v>
      </c>
      <c r="O9490" t="s">
        <v>194</v>
      </c>
      <c r="P9490">
        <v>2030</v>
      </c>
      <c r="Q9490">
        <v>0.02</v>
      </c>
    </row>
    <row r="9491" spans="1:17" x14ac:dyDescent="0.25">
      <c r="A9491" t="s">
        <v>554</v>
      </c>
      <c r="B9491" t="s">
        <v>555</v>
      </c>
      <c r="C9491" t="s">
        <v>509</v>
      </c>
      <c r="D9491" t="s">
        <v>185</v>
      </c>
      <c r="E9491" t="s">
        <v>332</v>
      </c>
      <c r="F9491" t="s">
        <v>260</v>
      </c>
      <c r="G9491" t="s">
        <v>243</v>
      </c>
      <c r="H9491" t="s">
        <v>248</v>
      </c>
      <c r="I9491" t="s">
        <v>249</v>
      </c>
      <c r="J9491" t="s">
        <v>250</v>
      </c>
      <c r="K9491" t="s">
        <v>191</v>
      </c>
      <c r="O9491" t="s">
        <v>194</v>
      </c>
      <c r="P9491">
        <v>2050</v>
      </c>
      <c r="Q9491">
        <v>0.02</v>
      </c>
    </row>
    <row r="9492" spans="1:17" x14ac:dyDescent="0.25">
      <c r="A9492" t="s">
        <v>554</v>
      </c>
      <c r="B9492" t="s">
        <v>555</v>
      </c>
      <c r="C9492" t="s">
        <v>509</v>
      </c>
      <c r="D9492" t="s">
        <v>185</v>
      </c>
      <c r="E9492" t="s">
        <v>332</v>
      </c>
      <c r="F9492" t="s">
        <v>260</v>
      </c>
      <c r="G9492" t="s">
        <v>243</v>
      </c>
      <c r="H9492" t="s">
        <v>248</v>
      </c>
      <c r="I9492" t="s">
        <v>249</v>
      </c>
      <c r="J9492" t="s">
        <v>250</v>
      </c>
      <c r="K9492" t="s">
        <v>191</v>
      </c>
      <c r="O9492" t="s">
        <v>264</v>
      </c>
      <c r="P9492">
        <v>2050</v>
      </c>
      <c r="Q9492">
        <v>0.02</v>
      </c>
    </row>
    <row r="9493" spans="1:17" x14ac:dyDescent="0.25">
      <c r="A9493" t="s">
        <v>554</v>
      </c>
      <c r="B9493" t="s">
        <v>555</v>
      </c>
      <c r="C9493" t="s">
        <v>509</v>
      </c>
      <c r="D9493" t="s">
        <v>185</v>
      </c>
      <c r="E9493" t="s">
        <v>332</v>
      </c>
      <c r="F9493" t="s">
        <v>260</v>
      </c>
      <c r="G9493" t="s">
        <v>243</v>
      </c>
      <c r="H9493" t="s">
        <v>248</v>
      </c>
      <c r="I9493" t="s">
        <v>249</v>
      </c>
      <c r="J9493" t="s">
        <v>250</v>
      </c>
      <c r="K9493" t="s">
        <v>191</v>
      </c>
      <c r="O9493" t="s">
        <v>265</v>
      </c>
      <c r="P9493">
        <v>2050</v>
      </c>
      <c r="Q9493">
        <v>0.02</v>
      </c>
    </row>
    <row r="9494" spans="1:17" x14ac:dyDescent="0.25">
      <c r="A9494" t="s">
        <v>554</v>
      </c>
      <c r="B9494" t="s">
        <v>555</v>
      </c>
      <c r="C9494" t="s">
        <v>509</v>
      </c>
      <c r="D9494" t="s">
        <v>185</v>
      </c>
      <c r="E9494" t="s">
        <v>332</v>
      </c>
      <c r="F9494" t="s">
        <v>260</v>
      </c>
      <c r="G9494" t="s">
        <v>243</v>
      </c>
      <c r="H9494" t="s">
        <v>253</v>
      </c>
      <c r="I9494" t="s">
        <v>254</v>
      </c>
      <c r="J9494" t="s">
        <v>255</v>
      </c>
      <c r="K9494" t="s">
        <v>191</v>
      </c>
      <c r="M9494" t="s">
        <v>251</v>
      </c>
      <c r="N9494" t="s">
        <v>206</v>
      </c>
      <c r="O9494" t="s">
        <v>194</v>
      </c>
      <c r="P9494">
        <v>2015</v>
      </c>
      <c r="Q9494">
        <v>0.04</v>
      </c>
    </row>
    <row r="9495" spans="1:17" x14ac:dyDescent="0.25">
      <c r="A9495" t="s">
        <v>554</v>
      </c>
      <c r="B9495" t="s">
        <v>555</v>
      </c>
      <c r="C9495" t="s">
        <v>509</v>
      </c>
      <c r="D9495" t="s">
        <v>185</v>
      </c>
      <c r="E9495" t="s">
        <v>332</v>
      </c>
      <c r="F9495" t="s">
        <v>260</v>
      </c>
      <c r="G9495" t="s">
        <v>243</v>
      </c>
      <c r="H9495" t="s">
        <v>253</v>
      </c>
      <c r="I9495" t="s">
        <v>254</v>
      </c>
      <c r="J9495" t="s">
        <v>255</v>
      </c>
      <c r="K9495" t="s">
        <v>191</v>
      </c>
      <c r="M9495" t="s">
        <v>251</v>
      </c>
      <c r="N9495" t="s">
        <v>206</v>
      </c>
      <c r="O9495" t="s">
        <v>194</v>
      </c>
      <c r="P9495">
        <v>2020</v>
      </c>
      <c r="Q9495">
        <v>0.04</v>
      </c>
    </row>
    <row r="9496" spans="1:17" x14ac:dyDescent="0.25">
      <c r="A9496" t="s">
        <v>554</v>
      </c>
      <c r="B9496" t="s">
        <v>555</v>
      </c>
      <c r="C9496" t="s">
        <v>509</v>
      </c>
      <c r="D9496" t="s">
        <v>185</v>
      </c>
      <c r="E9496" t="s">
        <v>332</v>
      </c>
      <c r="F9496" t="s">
        <v>260</v>
      </c>
      <c r="G9496" t="s">
        <v>243</v>
      </c>
      <c r="H9496" t="s">
        <v>253</v>
      </c>
      <c r="I9496" t="s">
        <v>254</v>
      </c>
      <c r="J9496" t="s">
        <v>255</v>
      </c>
      <c r="K9496" t="s">
        <v>191</v>
      </c>
      <c r="M9496" t="s">
        <v>251</v>
      </c>
      <c r="N9496" t="s">
        <v>206</v>
      </c>
      <c r="O9496" t="s">
        <v>264</v>
      </c>
      <c r="P9496">
        <v>2020</v>
      </c>
      <c r="Q9496">
        <v>0.04</v>
      </c>
    </row>
    <row r="9497" spans="1:17" x14ac:dyDescent="0.25">
      <c r="A9497" t="s">
        <v>554</v>
      </c>
      <c r="B9497" t="s">
        <v>555</v>
      </c>
      <c r="C9497" t="s">
        <v>509</v>
      </c>
      <c r="D9497" t="s">
        <v>185</v>
      </c>
      <c r="E9497" t="s">
        <v>332</v>
      </c>
      <c r="F9497" t="s">
        <v>260</v>
      </c>
      <c r="G9497" t="s">
        <v>243</v>
      </c>
      <c r="H9497" t="s">
        <v>253</v>
      </c>
      <c r="I9497" t="s">
        <v>254</v>
      </c>
      <c r="J9497" t="s">
        <v>255</v>
      </c>
      <c r="K9497" t="s">
        <v>191</v>
      </c>
      <c r="M9497" t="s">
        <v>251</v>
      </c>
      <c r="N9497" t="s">
        <v>206</v>
      </c>
      <c r="O9497" t="s">
        <v>265</v>
      </c>
      <c r="P9497">
        <v>2020</v>
      </c>
      <c r="Q9497">
        <v>0.04</v>
      </c>
    </row>
    <row r="9498" spans="1:17" x14ac:dyDescent="0.25">
      <c r="A9498" t="s">
        <v>554</v>
      </c>
      <c r="B9498" t="s">
        <v>555</v>
      </c>
      <c r="C9498" t="s">
        <v>509</v>
      </c>
      <c r="D9498" t="s">
        <v>185</v>
      </c>
      <c r="E9498" t="s">
        <v>332</v>
      </c>
      <c r="F9498" t="s">
        <v>260</v>
      </c>
      <c r="G9498" t="s">
        <v>243</v>
      </c>
      <c r="H9498" t="s">
        <v>253</v>
      </c>
      <c r="I9498" t="s">
        <v>254</v>
      </c>
      <c r="J9498" t="s">
        <v>255</v>
      </c>
      <c r="K9498" t="s">
        <v>191</v>
      </c>
      <c r="M9498" t="s">
        <v>251</v>
      </c>
      <c r="N9498" t="s">
        <v>206</v>
      </c>
      <c r="O9498" t="s">
        <v>194</v>
      </c>
      <c r="P9498">
        <v>2030</v>
      </c>
      <c r="Q9498">
        <v>0.04</v>
      </c>
    </row>
    <row r="9499" spans="1:17" x14ac:dyDescent="0.25">
      <c r="A9499" t="s">
        <v>554</v>
      </c>
      <c r="B9499" t="s">
        <v>555</v>
      </c>
      <c r="C9499" t="s">
        <v>509</v>
      </c>
      <c r="D9499" t="s">
        <v>185</v>
      </c>
      <c r="E9499" t="s">
        <v>332</v>
      </c>
      <c r="F9499" t="s">
        <v>260</v>
      </c>
      <c r="G9499" t="s">
        <v>243</v>
      </c>
      <c r="H9499" t="s">
        <v>253</v>
      </c>
      <c r="I9499" t="s">
        <v>254</v>
      </c>
      <c r="J9499" t="s">
        <v>255</v>
      </c>
      <c r="K9499" t="s">
        <v>191</v>
      </c>
      <c r="M9499" t="s">
        <v>251</v>
      </c>
      <c r="N9499" t="s">
        <v>206</v>
      </c>
      <c r="O9499" t="s">
        <v>194</v>
      </c>
      <c r="P9499">
        <v>2050</v>
      </c>
      <c r="Q9499">
        <v>0.04</v>
      </c>
    </row>
    <row r="9500" spans="1:17" x14ac:dyDescent="0.25">
      <c r="A9500" t="s">
        <v>554</v>
      </c>
      <c r="B9500" t="s">
        <v>555</v>
      </c>
      <c r="C9500" t="s">
        <v>509</v>
      </c>
      <c r="D9500" t="s">
        <v>185</v>
      </c>
      <c r="E9500" t="s">
        <v>332</v>
      </c>
      <c r="F9500" t="s">
        <v>260</v>
      </c>
      <c r="G9500" t="s">
        <v>243</v>
      </c>
      <c r="H9500" t="s">
        <v>253</v>
      </c>
      <c r="I9500" t="s">
        <v>254</v>
      </c>
      <c r="J9500" t="s">
        <v>255</v>
      </c>
      <c r="K9500" t="s">
        <v>191</v>
      </c>
      <c r="M9500" t="s">
        <v>251</v>
      </c>
      <c r="N9500" t="s">
        <v>206</v>
      </c>
      <c r="O9500" t="s">
        <v>264</v>
      </c>
      <c r="P9500">
        <v>2050</v>
      </c>
      <c r="Q9500">
        <v>0.04</v>
      </c>
    </row>
    <row r="9501" spans="1:17" x14ac:dyDescent="0.25">
      <c r="A9501" t="s">
        <v>554</v>
      </c>
      <c r="B9501" t="s">
        <v>555</v>
      </c>
      <c r="C9501" t="s">
        <v>509</v>
      </c>
      <c r="D9501" t="s">
        <v>185</v>
      </c>
      <c r="E9501" t="s">
        <v>332</v>
      </c>
      <c r="F9501" t="s">
        <v>260</v>
      </c>
      <c r="G9501" t="s">
        <v>243</v>
      </c>
      <c r="H9501" t="s">
        <v>253</v>
      </c>
      <c r="I9501" t="s">
        <v>254</v>
      </c>
      <c r="J9501" t="s">
        <v>255</v>
      </c>
      <c r="K9501" t="s">
        <v>191</v>
      </c>
      <c r="M9501" t="s">
        <v>251</v>
      </c>
      <c r="N9501" t="s">
        <v>206</v>
      </c>
      <c r="O9501" t="s">
        <v>265</v>
      </c>
      <c r="P9501">
        <v>2050</v>
      </c>
      <c r="Q9501">
        <v>0.04</v>
      </c>
    </row>
    <row r="9502" spans="1:17" x14ac:dyDescent="0.25">
      <c r="A9502" t="s">
        <v>554</v>
      </c>
      <c r="B9502" t="s">
        <v>555</v>
      </c>
      <c r="C9502" t="s">
        <v>509</v>
      </c>
      <c r="D9502" t="s">
        <v>185</v>
      </c>
      <c r="E9502" t="s">
        <v>332</v>
      </c>
      <c r="F9502" t="s">
        <v>260</v>
      </c>
      <c r="G9502" t="s">
        <v>243</v>
      </c>
      <c r="H9502" t="s">
        <v>357</v>
      </c>
      <c r="I9502" t="s">
        <v>306</v>
      </c>
      <c r="K9502" t="s">
        <v>78</v>
      </c>
      <c r="M9502" t="s">
        <v>498</v>
      </c>
      <c r="N9502" t="s">
        <v>206</v>
      </c>
      <c r="O9502" t="s">
        <v>194</v>
      </c>
      <c r="P9502">
        <v>2015</v>
      </c>
      <c r="Q9502">
        <v>2</v>
      </c>
    </row>
    <row r="9503" spans="1:17" x14ac:dyDescent="0.25">
      <c r="A9503" t="s">
        <v>554</v>
      </c>
      <c r="B9503" t="s">
        <v>555</v>
      </c>
      <c r="C9503" t="s">
        <v>509</v>
      </c>
      <c r="D9503" t="s">
        <v>185</v>
      </c>
      <c r="E9503" t="s">
        <v>332</v>
      </c>
      <c r="F9503" t="s">
        <v>260</v>
      </c>
      <c r="G9503" t="s">
        <v>243</v>
      </c>
      <c r="H9503" t="s">
        <v>357</v>
      </c>
      <c r="I9503" t="s">
        <v>306</v>
      </c>
      <c r="K9503" t="s">
        <v>78</v>
      </c>
      <c r="M9503" t="s">
        <v>498</v>
      </c>
      <c r="N9503" t="s">
        <v>206</v>
      </c>
      <c r="O9503" t="s">
        <v>194</v>
      </c>
      <c r="P9503">
        <v>2020</v>
      </c>
      <c r="Q9503">
        <v>2</v>
      </c>
    </row>
    <row r="9504" spans="1:17" x14ac:dyDescent="0.25">
      <c r="A9504" t="s">
        <v>554</v>
      </c>
      <c r="B9504" t="s">
        <v>555</v>
      </c>
      <c r="C9504" t="s">
        <v>509</v>
      </c>
      <c r="D9504" t="s">
        <v>185</v>
      </c>
      <c r="E9504" t="s">
        <v>332</v>
      </c>
      <c r="F9504" t="s">
        <v>260</v>
      </c>
      <c r="G9504" t="s">
        <v>243</v>
      </c>
      <c r="H9504" t="s">
        <v>357</v>
      </c>
      <c r="I9504" t="s">
        <v>306</v>
      </c>
      <c r="K9504" t="s">
        <v>78</v>
      </c>
      <c r="M9504" t="s">
        <v>498</v>
      </c>
      <c r="N9504" t="s">
        <v>206</v>
      </c>
      <c r="O9504" t="s">
        <v>264</v>
      </c>
      <c r="P9504">
        <v>2020</v>
      </c>
      <c r="Q9504">
        <v>2</v>
      </c>
    </row>
    <row r="9505" spans="1:17" x14ac:dyDescent="0.25">
      <c r="A9505" t="s">
        <v>554</v>
      </c>
      <c r="B9505" t="s">
        <v>555</v>
      </c>
      <c r="C9505" t="s">
        <v>509</v>
      </c>
      <c r="D9505" t="s">
        <v>185</v>
      </c>
      <c r="E9505" t="s">
        <v>332</v>
      </c>
      <c r="F9505" t="s">
        <v>260</v>
      </c>
      <c r="G9505" t="s">
        <v>243</v>
      </c>
      <c r="H9505" t="s">
        <v>357</v>
      </c>
      <c r="I9505" t="s">
        <v>306</v>
      </c>
      <c r="K9505" t="s">
        <v>78</v>
      </c>
      <c r="M9505" t="s">
        <v>498</v>
      </c>
      <c r="N9505" t="s">
        <v>206</v>
      </c>
      <c r="O9505" t="s">
        <v>265</v>
      </c>
      <c r="P9505">
        <v>2020</v>
      </c>
      <c r="Q9505">
        <v>2</v>
      </c>
    </row>
    <row r="9506" spans="1:17" x14ac:dyDescent="0.25">
      <c r="A9506" t="s">
        <v>554</v>
      </c>
      <c r="B9506" t="s">
        <v>555</v>
      </c>
      <c r="C9506" t="s">
        <v>509</v>
      </c>
      <c r="D9506" t="s">
        <v>185</v>
      </c>
      <c r="E9506" t="s">
        <v>332</v>
      </c>
      <c r="F9506" t="s">
        <v>260</v>
      </c>
      <c r="G9506" t="s">
        <v>243</v>
      </c>
      <c r="H9506" t="s">
        <v>357</v>
      </c>
      <c r="I9506" t="s">
        <v>306</v>
      </c>
      <c r="K9506" t="s">
        <v>78</v>
      </c>
      <c r="M9506" t="s">
        <v>498</v>
      </c>
      <c r="N9506" t="s">
        <v>206</v>
      </c>
      <c r="O9506" t="s">
        <v>194</v>
      </c>
      <c r="P9506">
        <v>2030</v>
      </c>
      <c r="Q9506">
        <v>2</v>
      </c>
    </row>
    <row r="9507" spans="1:17" x14ac:dyDescent="0.25">
      <c r="A9507" t="s">
        <v>554</v>
      </c>
      <c r="B9507" t="s">
        <v>555</v>
      </c>
      <c r="C9507" t="s">
        <v>509</v>
      </c>
      <c r="D9507" t="s">
        <v>185</v>
      </c>
      <c r="E9507" t="s">
        <v>332</v>
      </c>
      <c r="F9507" t="s">
        <v>260</v>
      </c>
      <c r="G9507" t="s">
        <v>243</v>
      </c>
      <c r="H9507" t="s">
        <v>357</v>
      </c>
      <c r="I9507" t="s">
        <v>306</v>
      </c>
      <c r="K9507" t="s">
        <v>78</v>
      </c>
      <c r="M9507" t="s">
        <v>498</v>
      </c>
      <c r="N9507" t="s">
        <v>206</v>
      </c>
      <c r="O9507" t="s">
        <v>194</v>
      </c>
      <c r="P9507">
        <v>2050</v>
      </c>
      <c r="Q9507">
        <v>2</v>
      </c>
    </row>
    <row r="9508" spans="1:17" x14ac:dyDescent="0.25">
      <c r="A9508" t="s">
        <v>554</v>
      </c>
      <c r="B9508" t="s">
        <v>555</v>
      </c>
      <c r="C9508" t="s">
        <v>509</v>
      </c>
      <c r="D9508" t="s">
        <v>185</v>
      </c>
      <c r="E9508" t="s">
        <v>332</v>
      </c>
      <c r="F9508" t="s">
        <v>260</v>
      </c>
      <c r="G9508" t="s">
        <v>243</v>
      </c>
      <c r="H9508" t="s">
        <v>357</v>
      </c>
      <c r="I9508" t="s">
        <v>306</v>
      </c>
      <c r="K9508" t="s">
        <v>78</v>
      </c>
      <c r="M9508" t="s">
        <v>498</v>
      </c>
      <c r="N9508" t="s">
        <v>206</v>
      </c>
      <c r="O9508" t="s">
        <v>264</v>
      </c>
      <c r="P9508">
        <v>2050</v>
      </c>
      <c r="Q9508">
        <v>2</v>
      </c>
    </row>
    <row r="9509" spans="1:17" x14ac:dyDescent="0.25">
      <c r="A9509" t="s">
        <v>554</v>
      </c>
      <c r="B9509" t="s">
        <v>555</v>
      </c>
      <c r="C9509" t="s">
        <v>509</v>
      </c>
      <c r="D9509" t="s">
        <v>185</v>
      </c>
      <c r="E9509" t="s">
        <v>332</v>
      </c>
      <c r="F9509" t="s">
        <v>260</v>
      </c>
      <c r="G9509" t="s">
        <v>243</v>
      </c>
      <c r="H9509" t="s">
        <v>357</v>
      </c>
      <c r="I9509" t="s">
        <v>306</v>
      </c>
      <c r="K9509" t="s">
        <v>78</v>
      </c>
      <c r="M9509" t="s">
        <v>498</v>
      </c>
      <c r="N9509" t="s">
        <v>206</v>
      </c>
      <c r="O9509" t="s">
        <v>265</v>
      </c>
      <c r="P9509">
        <v>2050</v>
      </c>
      <c r="Q9509">
        <v>2</v>
      </c>
    </row>
    <row r="9510" spans="1:17" x14ac:dyDescent="0.25">
      <c r="A9510" t="s">
        <v>554</v>
      </c>
      <c r="B9510" t="s">
        <v>555</v>
      </c>
      <c r="C9510" t="s">
        <v>509</v>
      </c>
      <c r="D9510" t="s">
        <v>185</v>
      </c>
      <c r="E9510" t="s">
        <v>332</v>
      </c>
      <c r="F9510" t="s">
        <v>260</v>
      </c>
      <c r="G9510" t="s">
        <v>188</v>
      </c>
      <c r="H9510" t="s">
        <v>429</v>
      </c>
      <c r="I9510" t="s">
        <v>240</v>
      </c>
      <c r="J9510" t="s">
        <v>288</v>
      </c>
      <c r="K9510" t="s">
        <v>430</v>
      </c>
      <c r="L9510" t="s">
        <v>237</v>
      </c>
      <c r="M9510" t="s">
        <v>368</v>
      </c>
      <c r="O9510" t="s">
        <v>194</v>
      </c>
      <c r="P9510">
        <v>2015</v>
      </c>
      <c r="Q9510">
        <v>0.69</v>
      </c>
    </row>
    <row r="9511" spans="1:17" x14ac:dyDescent="0.25">
      <c r="A9511" t="s">
        <v>554</v>
      </c>
      <c r="B9511" t="s">
        <v>555</v>
      </c>
      <c r="C9511" t="s">
        <v>509</v>
      </c>
      <c r="D9511" t="s">
        <v>185</v>
      </c>
      <c r="E9511" t="s">
        <v>332</v>
      </c>
      <c r="F9511" t="s">
        <v>260</v>
      </c>
      <c r="G9511" t="s">
        <v>188</v>
      </c>
      <c r="H9511" t="s">
        <v>429</v>
      </c>
      <c r="I9511" t="s">
        <v>240</v>
      </c>
      <c r="J9511" t="s">
        <v>288</v>
      </c>
      <c r="K9511" t="s">
        <v>430</v>
      </c>
      <c r="L9511" t="s">
        <v>237</v>
      </c>
      <c r="M9511" t="s">
        <v>368</v>
      </c>
      <c r="O9511" t="s">
        <v>194</v>
      </c>
      <c r="P9511">
        <v>2020</v>
      </c>
      <c r="Q9511">
        <v>0.67</v>
      </c>
    </row>
    <row r="9512" spans="1:17" x14ac:dyDescent="0.25">
      <c r="A9512" t="s">
        <v>554</v>
      </c>
      <c r="B9512" t="s">
        <v>555</v>
      </c>
      <c r="C9512" t="s">
        <v>509</v>
      </c>
      <c r="D9512" t="s">
        <v>185</v>
      </c>
      <c r="E9512" t="s">
        <v>332</v>
      </c>
      <c r="F9512" t="s">
        <v>260</v>
      </c>
      <c r="G9512" t="s">
        <v>188</v>
      </c>
      <c r="H9512" t="s">
        <v>429</v>
      </c>
      <c r="I9512" t="s">
        <v>240</v>
      </c>
      <c r="J9512" t="s">
        <v>288</v>
      </c>
      <c r="K9512" t="s">
        <v>430</v>
      </c>
      <c r="L9512" t="s">
        <v>237</v>
      </c>
      <c r="M9512" t="s">
        <v>368</v>
      </c>
      <c r="O9512" t="s">
        <v>264</v>
      </c>
      <c r="P9512">
        <v>2020</v>
      </c>
      <c r="Q9512">
        <v>0.59</v>
      </c>
    </row>
    <row r="9513" spans="1:17" x14ac:dyDescent="0.25">
      <c r="A9513" t="s">
        <v>554</v>
      </c>
      <c r="B9513" t="s">
        <v>555</v>
      </c>
      <c r="C9513" t="s">
        <v>509</v>
      </c>
      <c r="D9513" t="s">
        <v>185</v>
      </c>
      <c r="E9513" t="s">
        <v>332</v>
      </c>
      <c r="F9513" t="s">
        <v>260</v>
      </c>
      <c r="G9513" t="s">
        <v>188</v>
      </c>
      <c r="H9513" t="s">
        <v>429</v>
      </c>
      <c r="I9513" t="s">
        <v>240</v>
      </c>
      <c r="J9513" t="s">
        <v>288</v>
      </c>
      <c r="K9513" t="s">
        <v>430</v>
      </c>
      <c r="L9513" t="s">
        <v>237</v>
      </c>
      <c r="M9513" t="s">
        <v>368</v>
      </c>
      <c r="O9513" t="s">
        <v>265</v>
      </c>
      <c r="P9513">
        <v>2020</v>
      </c>
      <c r="Q9513">
        <v>0.84</v>
      </c>
    </row>
    <row r="9514" spans="1:17" x14ac:dyDescent="0.25">
      <c r="A9514" t="s">
        <v>554</v>
      </c>
      <c r="B9514" t="s">
        <v>555</v>
      </c>
      <c r="C9514" t="s">
        <v>509</v>
      </c>
      <c r="D9514" t="s">
        <v>185</v>
      </c>
      <c r="E9514" t="s">
        <v>332</v>
      </c>
      <c r="F9514" t="s">
        <v>260</v>
      </c>
      <c r="G9514" t="s">
        <v>188</v>
      </c>
      <c r="H9514" t="s">
        <v>429</v>
      </c>
      <c r="I9514" t="s">
        <v>240</v>
      </c>
      <c r="J9514" t="s">
        <v>288</v>
      </c>
      <c r="K9514" t="s">
        <v>430</v>
      </c>
      <c r="L9514" t="s">
        <v>237</v>
      </c>
      <c r="M9514" t="s">
        <v>368</v>
      </c>
      <c r="O9514" t="s">
        <v>194</v>
      </c>
      <c r="P9514">
        <v>2030</v>
      </c>
      <c r="Q9514">
        <v>0.63</v>
      </c>
    </row>
    <row r="9515" spans="1:17" x14ac:dyDescent="0.25">
      <c r="A9515" t="s">
        <v>554</v>
      </c>
      <c r="B9515" t="s">
        <v>555</v>
      </c>
      <c r="C9515" t="s">
        <v>509</v>
      </c>
      <c r="D9515" t="s">
        <v>185</v>
      </c>
      <c r="E9515" t="s">
        <v>332</v>
      </c>
      <c r="F9515" t="s">
        <v>260</v>
      </c>
      <c r="G9515" t="s">
        <v>188</v>
      </c>
      <c r="H9515" t="s">
        <v>429</v>
      </c>
      <c r="I9515" t="s">
        <v>240</v>
      </c>
      <c r="J9515" t="s">
        <v>288</v>
      </c>
      <c r="K9515" t="s">
        <v>430</v>
      </c>
      <c r="L9515" t="s">
        <v>237</v>
      </c>
      <c r="M9515" t="s">
        <v>368</v>
      </c>
      <c r="O9515" t="s">
        <v>194</v>
      </c>
      <c r="P9515">
        <v>2050</v>
      </c>
      <c r="Q9515">
        <v>0.59</v>
      </c>
    </row>
    <row r="9516" spans="1:17" x14ac:dyDescent="0.25">
      <c r="A9516" t="s">
        <v>554</v>
      </c>
      <c r="B9516" t="s">
        <v>555</v>
      </c>
      <c r="C9516" t="s">
        <v>509</v>
      </c>
      <c r="D9516" t="s">
        <v>185</v>
      </c>
      <c r="E9516" t="s">
        <v>332</v>
      </c>
      <c r="F9516" t="s">
        <v>260</v>
      </c>
      <c r="G9516" t="s">
        <v>188</v>
      </c>
      <c r="H9516" t="s">
        <v>429</v>
      </c>
      <c r="I9516" t="s">
        <v>240</v>
      </c>
      <c r="J9516" t="s">
        <v>288</v>
      </c>
      <c r="K9516" t="s">
        <v>430</v>
      </c>
      <c r="L9516" t="s">
        <v>237</v>
      </c>
      <c r="M9516" t="s">
        <v>368</v>
      </c>
      <c r="O9516" t="s">
        <v>264</v>
      </c>
      <c r="P9516">
        <v>2050</v>
      </c>
      <c r="Q9516">
        <v>0.55000000000000004</v>
      </c>
    </row>
    <row r="9517" spans="1:17" x14ac:dyDescent="0.25">
      <c r="A9517" t="s">
        <v>554</v>
      </c>
      <c r="B9517" t="s">
        <v>555</v>
      </c>
      <c r="C9517" t="s">
        <v>509</v>
      </c>
      <c r="D9517" t="s">
        <v>185</v>
      </c>
      <c r="E9517" t="s">
        <v>332</v>
      </c>
      <c r="F9517" t="s">
        <v>260</v>
      </c>
      <c r="G9517" t="s">
        <v>188</v>
      </c>
      <c r="H9517" t="s">
        <v>429</v>
      </c>
      <c r="I9517" t="s">
        <v>240</v>
      </c>
      <c r="J9517" t="s">
        <v>288</v>
      </c>
      <c r="K9517" t="s">
        <v>430</v>
      </c>
      <c r="L9517" t="s">
        <v>237</v>
      </c>
      <c r="M9517" t="s">
        <v>368</v>
      </c>
      <c r="O9517" t="s">
        <v>265</v>
      </c>
      <c r="P9517">
        <v>2050</v>
      </c>
      <c r="Q9517">
        <v>0.92</v>
      </c>
    </row>
    <row r="9518" spans="1:17" x14ac:dyDescent="0.25">
      <c r="A9518" t="s">
        <v>554</v>
      </c>
      <c r="B9518" t="s">
        <v>555</v>
      </c>
      <c r="C9518" t="s">
        <v>509</v>
      </c>
      <c r="D9518" t="s">
        <v>185</v>
      </c>
      <c r="E9518" t="s">
        <v>332</v>
      </c>
      <c r="F9518" t="s">
        <v>260</v>
      </c>
      <c r="G9518" t="s">
        <v>188</v>
      </c>
      <c r="H9518" t="s">
        <v>431</v>
      </c>
      <c r="I9518" t="s">
        <v>240</v>
      </c>
      <c r="J9518" t="s">
        <v>290</v>
      </c>
      <c r="K9518" t="s">
        <v>430</v>
      </c>
      <c r="L9518" t="s">
        <v>237</v>
      </c>
      <c r="M9518" t="s">
        <v>368</v>
      </c>
      <c r="O9518" t="s">
        <v>194</v>
      </c>
      <c r="P9518">
        <v>2015</v>
      </c>
      <c r="Q9518">
        <v>0.42</v>
      </c>
    </row>
    <row r="9519" spans="1:17" x14ac:dyDescent="0.25">
      <c r="A9519" t="s">
        <v>554</v>
      </c>
      <c r="B9519" t="s">
        <v>555</v>
      </c>
      <c r="C9519" t="s">
        <v>509</v>
      </c>
      <c r="D9519" t="s">
        <v>185</v>
      </c>
      <c r="E9519" t="s">
        <v>332</v>
      </c>
      <c r="F9519" t="s">
        <v>260</v>
      </c>
      <c r="G9519" t="s">
        <v>188</v>
      </c>
      <c r="H9519" t="s">
        <v>431</v>
      </c>
      <c r="I9519" t="s">
        <v>240</v>
      </c>
      <c r="J9519" t="s">
        <v>290</v>
      </c>
      <c r="K9519" t="s">
        <v>430</v>
      </c>
      <c r="L9519" t="s">
        <v>237</v>
      </c>
      <c r="M9519" t="s">
        <v>368</v>
      </c>
      <c r="O9519" t="s">
        <v>194</v>
      </c>
      <c r="P9519">
        <v>2020</v>
      </c>
      <c r="Q9519">
        <v>0.41</v>
      </c>
    </row>
    <row r="9520" spans="1:17" x14ac:dyDescent="0.25">
      <c r="A9520" t="s">
        <v>554</v>
      </c>
      <c r="B9520" t="s">
        <v>555</v>
      </c>
      <c r="C9520" t="s">
        <v>509</v>
      </c>
      <c r="D9520" t="s">
        <v>185</v>
      </c>
      <c r="E9520" t="s">
        <v>332</v>
      </c>
      <c r="F9520" t="s">
        <v>260</v>
      </c>
      <c r="G9520" t="s">
        <v>188</v>
      </c>
      <c r="H9520" t="s">
        <v>431</v>
      </c>
      <c r="I9520" t="s">
        <v>240</v>
      </c>
      <c r="J9520" t="s">
        <v>290</v>
      </c>
      <c r="K9520" t="s">
        <v>430</v>
      </c>
      <c r="L9520" t="s">
        <v>237</v>
      </c>
      <c r="M9520" t="s">
        <v>368</v>
      </c>
      <c r="O9520" t="s">
        <v>264</v>
      </c>
      <c r="P9520">
        <v>2020</v>
      </c>
      <c r="Q9520">
        <v>0.35</v>
      </c>
    </row>
    <row r="9521" spans="1:17" x14ac:dyDescent="0.25">
      <c r="A9521" t="s">
        <v>554</v>
      </c>
      <c r="B9521" t="s">
        <v>555</v>
      </c>
      <c r="C9521" t="s">
        <v>509</v>
      </c>
      <c r="D9521" t="s">
        <v>185</v>
      </c>
      <c r="E9521" t="s">
        <v>332</v>
      </c>
      <c r="F9521" t="s">
        <v>260</v>
      </c>
      <c r="G9521" t="s">
        <v>188</v>
      </c>
      <c r="H9521" t="s">
        <v>431</v>
      </c>
      <c r="I9521" t="s">
        <v>240</v>
      </c>
      <c r="J9521" t="s">
        <v>290</v>
      </c>
      <c r="K9521" t="s">
        <v>430</v>
      </c>
      <c r="L9521" t="s">
        <v>237</v>
      </c>
      <c r="M9521" t="s">
        <v>368</v>
      </c>
      <c r="O9521" t="s">
        <v>265</v>
      </c>
      <c r="P9521">
        <v>2020</v>
      </c>
      <c r="Q9521">
        <v>0.48</v>
      </c>
    </row>
    <row r="9522" spans="1:17" x14ac:dyDescent="0.25">
      <c r="A9522" t="s">
        <v>554</v>
      </c>
      <c r="B9522" t="s">
        <v>555</v>
      </c>
      <c r="C9522" t="s">
        <v>509</v>
      </c>
      <c r="D9522" t="s">
        <v>185</v>
      </c>
      <c r="E9522" t="s">
        <v>332</v>
      </c>
      <c r="F9522" t="s">
        <v>260</v>
      </c>
      <c r="G9522" t="s">
        <v>188</v>
      </c>
      <c r="H9522" t="s">
        <v>431</v>
      </c>
      <c r="I9522" t="s">
        <v>240</v>
      </c>
      <c r="J9522" t="s">
        <v>290</v>
      </c>
      <c r="K9522" t="s">
        <v>430</v>
      </c>
      <c r="L9522" t="s">
        <v>237</v>
      </c>
      <c r="M9522" t="s">
        <v>368</v>
      </c>
      <c r="O9522" t="s">
        <v>194</v>
      </c>
      <c r="P9522">
        <v>2030</v>
      </c>
      <c r="Q9522">
        <v>0.4</v>
      </c>
    </row>
    <row r="9523" spans="1:17" x14ac:dyDescent="0.25">
      <c r="A9523" t="s">
        <v>554</v>
      </c>
      <c r="B9523" t="s">
        <v>555</v>
      </c>
      <c r="C9523" t="s">
        <v>509</v>
      </c>
      <c r="D9523" t="s">
        <v>185</v>
      </c>
      <c r="E9523" t="s">
        <v>332</v>
      </c>
      <c r="F9523" t="s">
        <v>260</v>
      </c>
      <c r="G9523" t="s">
        <v>188</v>
      </c>
      <c r="H9523" t="s">
        <v>431</v>
      </c>
      <c r="I9523" t="s">
        <v>240</v>
      </c>
      <c r="J9523" t="s">
        <v>290</v>
      </c>
      <c r="K9523" t="s">
        <v>430</v>
      </c>
      <c r="L9523" t="s">
        <v>237</v>
      </c>
      <c r="M9523" t="s">
        <v>368</v>
      </c>
      <c r="O9523" t="s">
        <v>194</v>
      </c>
      <c r="P9523">
        <v>2050</v>
      </c>
      <c r="Q9523">
        <v>0.36</v>
      </c>
    </row>
    <row r="9524" spans="1:17" x14ac:dyDescent="0.25">
      <c r="A9524" t="s">
        <v>554</v>
      </c>
      <c r="B9524" t="s">
        <v>555</v>
      </c>
      <c r="C9524" t="s">
        <v>509</v>
      </c>
      <c r="D9524" t="s">
        <v>185</v>
      </c>
      <c r="E9524" t="s">
        <v>332</v>
      </c>
      <c r="F9524" t="s">
        <v>260</v>
      </c>
      <c r="G9524" t="s">
        <v>188</v>
      </c>
      <c r="H9524" t="s">
        <v>431</v>
      </c>
      <c r="I9524" t="s">
        <v>240</v>
      </c>
      <c r="J9524" t="s">
        <v>290</v>
      </c>
      <c r="K9524" t="s">
        <v>430</v>
      </c>
      <c r="L9524" t="s">
        <v>237</v>
      </c>
      <c r="M9524" t="s">
        <v>368</v>
      </c>
      <c r="O9524" t="s">
        <v>264</v>
      </c>
      <c r="P9524">
        <v>2050</v>
      </c>
      <c r="Q9524">
        <v>0.33</v>
      </c>
    </row>
    <row r="9525" spans="1:17" x14ac:dyDescent="0.25">
      <c r="A9525" t="s">
        <v>554</v>
      </c>
      <c r="B9525" t="s">
        <v>555</v>
      </c>
      <c r="C9525" t="s">
        <v>509</v>
      </c>
      <c r="D9525" t="s">
        <v>185</v>
      </c>
      <c r="E9525" t="s">
        <v>332</v>
      </c>
      <c r="F9525" t="s">
        <v>260</v>
      </c>
      <c r="G9525" t="s">
        <v>188</v>
      </c>
      <c r="H9525" t="s">
        <v>431</v>
      </c>
      <c r="I9525" t="s">
        <v>240</v>
      </c>
      <c r="J9525" t="s">
        <v>290</v>
      </c>
      <c r="K9525" t="s">
        <v>430</v>
      </c>
      <c r="L9525" t="s">
        <v>237</v>
      </c>
      <c r="M9525" t="s">
        <v>368</v>
      </c>
      <c r="O9525" t="s">
        <v>265</v>
      </c>
      <c r="P9525">
        <v>2050</v>
      </c>
      <c r="Q9525">
        <v>0.52</v>
      </c>
    </row>
    <row r="9526" spans="1:17" x14ac:dyDescent="0.25">
      <c r="A9526" t="s">
        <v>554</v>
      </c>
      <c r="B9526" t="s">
        <v>555</v>
      </c>
      <c r="C9526" t="s">
        <v>509</v>
      </c>
      <c r="D9526" t="s">
        <v>185</v>
      </c>
      <c r="E9526" t="s">
        <v>332</v>
      </c>
      <c r="F9526" t="s">
        <v>260</v>
      </c>
      <c r="G9526" t="s">
        <v>188</v>
      </c>
      <c r="H9526" t="s">
        <v>432</v>
      </c>
      <c r="I9526" t="s">
        <v>433</v>
      </c>
      <c r="J9526" t="s">
        <v>434</v>
      </c>
      <c r="K9526" t="s">
        <v>191</v>
      </c>
      <c r="M9526" t="s">
        <v>210</v>
      </c>
      <c r="N9526" t="s">
        <v>206</v>
      </c>
      <c r="O9526" t="s">
        <v>194</v>
      </c>
      <c r="P9526">
        <v>2015</v>
      </c>
      <c r="Q9526">
        <v>4.1000000000000002E-2</v>
      </c>
    </row>
    <row r="9527" spans="1:17" x14ac:dyDescent="0.25">
      <c r="A9527" t="s">
        <v>554</v>
      </c>
      <c r="B9527" t="s">
        <v>555</v>
      </c>
      <c r="C9527" t="s">
        <v>509</v>
      </c>
      <c r="D9527" t="s">
        <v>185</v>
      </c>
      <c r="E9527" t="s">
        <v>332</v>
      </c>
      <c r="F9527" t="s">
        <v>260</v>
      </c>
      <c r="G9527" t="s">
        <v>188</v>
      </c>
      <c r="H9527" t="s">
        <v>432</v>
      </c>
      <c r="I9527" t="s">
        <v>433</v>
      </c>
      <c r="J9527" t="s">
        <v>434</v>
      </c>
      <c r="K9527" t="s">
        <v>191</v>
      </c>
      <c r="M9527" t="s">
        <v>210</v>
      </c>
      <c r="N9527" t="s">
        <v>206</v>
      </c>
      <c r="O9527" t="s">
        <v>194</v>
      </c>
      <c r="P9527">
        <v>2020</v>
      </c>
      <c r="Q9527">
        <v>4.1000000000000002E-2</v>
      </c>
    </row>
    <row r="9528" spans="1:17" x14ac:dyDescent="0.25">
      <c r="A9528" t="s">
        <v>554</v>
      </c>
      <c r="B9528" t="s">
        <v>555</v>
      </c>
      <c r="C9528" t="s">
        <v>509</v>
      </c>
      <c r="D9528" t="s">
        <v>185</v>
      </c>
      <c r="E9528" t="s">
        <v>332</v>
      </c>
      <c r="F9528" t="s">
        <v>260</v>
      </c>
      <c r="G9528" t="s">
        <v>188</v>
      </c>
      <c r="H9528" t="s">
        <v>432</v>
      </c>
      <c r="I9528" t="s">
        <v>433</v>
      </c>
      <c r="J9528" t="s">
        <v>434</v>
      </c>
      <c r="K9528" t="s">
        <v>191</v>
      </c>
      <c r="M9528" t="s">
        <v>210</v>
      </c>
      <c r="N9528" t="s">
        <v>206</v>
      </c>
      <c r="O9528" t="s">
        <v>264</v>
      </c>
      <c r="P9528">
        <v>2020</v>
      </c>
      <c r="Q9528">
        <v>4.1000000000000002E-2</v>
      </c>
    </row>
    <row r="9529" spans="1:17" x14ac:dyDescent="0.25">
      <c r="A9529" t="s">
        <v>554</v>
      </c>
      <c r="B9529" t="s">
        <v>555</v>
      </c>
      <c r="C9529" t="s">
        <v>509</v>
      </c>
      <c r="D9529" t="s">
        <v>185</v>
      </c>
      <c r="E9529" t="s">
        <v>332</v>
      </c>
      <c r="F9529" t="s">
        <v>260</v>
      </c>
      <c r="G9529" t="s">
        <v>188</v>
      </c>
      <c r="H9529" t="s">
        <v>432</v>
      </c>
      <c r="I9529" t="s">
        <v>433</v>
      </c>
      <c r="J9529" t="s">
        <v>434</v>
      </c>
      <c r="K9529" t="s">
        <v>191</v>
      </c>
      <c r="M9529" t="s">
        <v>210</v>
      </c>
      <c r="N9529" t="s">
        <v>206</v>
      </c>
      <c r="O9529" t="s">
        <v>265</v>
      </c>
      <c r="P9529">
        <v>2020</v>
      </c>
      <c r="Q9529">
        <v>4.1000000000000002E-2</v>
      </c>
    </row>
    <row r="9530" spans="1:17" x14ac:dyDescent="0.25">
      <c r="A9530" t="s">
        <v>554</v>
      </c>
      <c r="B9530" t="s">
        <v>555</v>
      </c>
      <c r="C9530" t="s">
        <v>509</v>
      </c>
      <c r="D9530" t="s">
        <v>185</v>
      </c>
      <c r="E9530" t="s">
        <v>332</v>
      </c>
      <c r="F9530" t="s">
        <v>260</v>
      </c>
      <c r="G9530" t="s">
        <v>188</v>
      </c>
      <c r="H9530" t="s">
        <v>432</v>
      </c>
      <c r="I9530" t="s">
        <v>433</v>
      </c>
      <c r="J9530" t="s">
        <v>434</v>
      </c>
      <c r="K9530" t="s">
        <v>191</v>
      </c>
      <c r="M9530" t="s">
        <v>210</v>
      </c>
      <c r="N9530" t="s">
        <v>206</v>
      </c>
      <c r="O9530" t="s">
        <v>194</v>
      </c>
      <c r="P9530">
        <v>2030</v>
      </c>
      <c r="Q9530">
        <v>4.1000000000000002E-2</v>
      </c>
    </row>
    <row r="9531" spans="1:17" x14ac:dyDescent="0.25">
      <c r="A9531" t="s">
        <v>554</v>
      </c>
      <c r="B9531" t="s">
        <v>555</v>
      </c>
      <c r="C9531" t="s">
        <v>509</v>
      </c>
      <c r="D9531" t="s">
        <v>185</v>
      </c>
      <c r="E9531" t="s">
        <v>332</v>
      </c>
      <c r="F9531" t="s">
        <v>260</v>
      </c>
      <c r="G9531" t="s">
        <v>188</v>
      </c>
      <c r="H9531" t="s">
        <v>432</v>
      </c>
      <c r="I9531" t="s">
        <v>433</v>
      </c>
      <c r="J9531" t="s">
        <v>434</v>
      </c>
      <c r="K9531" t="s">
        <v>191</v>
      </c>
      <c r="M9531" t="s">
        <v>210</v>
      </c>
      <c r="N9531" t="s">
        <v>206</v>
      </c>
      <c r="O9531" t="s">
        <v>194</v>
      </c>
      <c r="P9531">
        <v>2050</v>
      </c>
      <c r="Q9531">
        <v>4.1000000000000002E-2</v>
      </c>
    </row>
    <row r="9532" spans="1:17" x14ac:dyDescent="0.25">
      <c r="A9532" t="s">
        <v>554</v>
      </c>
      <c r="B9532" t="s">
        <v>555</v>
      </c>
      <c r="C9532" t="s">
        <v>509</v>
      </c>
      <c r="D9532" t="s">
        <v>185</v>
      </c>
      <c r="E9532" t="s">
        <v>332</v>
      </c>
      <c r="F9532" t="s">
        <v>260</v>
      </c>
      <c r="G9532" t="s">
        <v>188</v>
      </c>
      <c r="H9532" t="s">
        <v>432</v>
      </c>
      <c r="I9532" t="s">
        <v>433</v>
      </c>
      <c r="J9532" t="s">
        <v>434</v>
      </c>
      <c r="K9532" t="s">
        <v>191</v>
      </c>
      <c r="M9532" t="s">
        <v>210</v>
      </c>
      <c r="N9532" t="s">
        <v>206</v>
      </c>
      <c r="O9532" t="s">
        <v>264</v>
      </c>
      <c r="P9532">
        <v>2050</v>
      </c>
      <c r="Q9532">
        <v>4.1000000000000002E-2</v>
      </c>
    </row>
    <row r="9533" spans="1:17" x14ac:dyDescent="0.25">
      <c r="A9533" t="s">
        <v>554</v>
      </c>
      <c r="B9533" t="s">
        <v>555</v>
      </c>
      <c r="C9533" t="s">
        <v>509</v>
      </c>
      <c r="D9533" t="s">
        <v>185</v>
      </c>
      <c r="E9533" t="s">
        <v>332</v>
      </c>
      <c r="F9533" t="s">
        <v>260</v>
      </c>
      <c r="G9533" t="s">
        <v>188</v>
      </c>
      <c r="H9533" t="s">
        <v>432</v>
      </c>
      <c r="I9533" t="s">
        <v>433</v>
      </c>
      <c r="J9533" t="s">
        <v>434</v>
      </c>
      <c r="K9533" t="s">
        <v>191</v>
      </c>
      <c r="M9533" t="s">
        <v>210</v>
      </c>
      <c r="N9533" t="s">
        <v>206</v>
      </c>
      <c r="O9533" t="s">
        <v>265</v>
      </c>
      <c r="P9533">
        <v>2050</v>
      </c>
      <c r="Q9533">
        <v>4.1000000000000002E-2</v>
      </c>
    </row>
    <row r="9534" spans="1:17" x14ac:dyDescent="0.25">
      <c r="A9534" t="s">
        <v>554</v>
      </c>
      <c r="B9534" t="s">
        <v>555</v>
      </c>
      <c r="C9534" t="s">
        <v>509</v>
      </c>
      <c r="D9534" t="s">
        <v>185</v>
      </c>
      <c r="E9534" t="s">
        <v>332</v>
      </c>
      <c r="F9534" t="s">
        <v>260</v>
      </c>
      <c r="G9534" t="s">
        <v>188</v>
      </c>
      <c r="H9534" t="s">
        <v>436</v>
      </c>
      <c r="I9534" t="s">
        <v>436</v>
      </c>
      <c r="M9534" t="s">
        <v>380</v>
      </c>
      <c r="O9534" t="s">
        <v>194</v>
      </c>
      <c r="P9534">
        <v>2015</v>
      </c>
      <c r="Q9534">
        <v>0</v>
      </c>
    </row>
    <row r="9535" spans="1:17" x14ac:dyDescent="0.25">
      <c r="A9535" t="s">
        <v>554</v>
      </c>
      <c r="B9535" t="s">
        <v>555</v>
      </c>
      <c r="C9535" t="s">
        <v>509</v>
      </c>
      <c r="D9535" t="s">
        <v>185</v>
      </c>
      <c r="E9535" t="s">
        <v>332</v>
      </c>
      <c r="F9535" t="s">
        <v>260</v>
      </c>
      <c r="G9535" t="s">
        <v>188</v>
      </c>
      <c r="H9535" t="s">
        <v>436</v>
      </c>
      <c r="I9535" t="s">
        <v>436</v>
      </c>
      <c r="M9535" t="s">
        <v>380</v>
      </c>
      <c r="O9535" t="s">
        <v>194</v>
      </c>
      <c r="P9535">
        <v>2020</v>
      </c>
      <c r="Q9535">
        <v>0</v>
      </c>
    </row>
    <row r="9536" spans="1:17" x14ac:dyDescent="0.25">
      <c r="A9536" t="s">
        <v>554</v>
      </c>
      <c r="B9536" t="s">
        <v>555</v>
      </c>
      <c r="C9536" t="s">
        <v>509</v>
      </c>
      <c r="D9536" t="s">
        <v>185</v>
      </c>
      <c r="E9536" t="s">
        <v>332</v>
      </c>
      <c r="F9536" t="s">
        <v>260</v>
      </c>
      <c r="G9536" t="s">
        <v>188</v>
      </c>
      <c r="H9536" t="s">
        <v>436</v>
      </c>
      <c r="I9536" t="s">
        <v>436</v>
      </c>
      <c r="M9536" t="s">
        <v>380</v>
      </c>
      <c r="O9536" t="s">
        <v>264</v>
      </c>
      <c r="P9536">
        <v>2020</v>
      </c>
      <c r="Q9536">
        <v>0</v>
      </c>
    </row>
    <row r="9537" spans="1:17" x14ac:dyDescent="0.25">
      <c r="A9537" t="s">
        <v>554</v>
      </c>
      <c r="B9537" t="s">
        <v>555</v>
      </c>
      <c r="C9537" t="s">
        <v>509</v>
      </c>
      <c r="D9537" t="s">
        <v>185</v>
      </c>
      <c r="E9537" t="s">
        <v>332</v>
      </c>
      <c r="F9537" t="s">
        <v>260</v>
      </c>
      <c r="G9537" t="s">
        <v>188</v>
      </c>
      <c r="H9537" t="s">
        <v>436</v>
      </c>
      <c r="I9537" t="s">
        <v>436</v>
      </c>
      <c r="M9537" t="s">
        <v>380</v>
      </c>
      <c r="O9537" t="s">
        <v>265</v>
      </c>
      <c r="P9537">
        <v>2020</v>
      </c>
      <c r="Q9537">
        <v>1</v>
      </c>
    </row>
    <row r="9538" spans="1:17" x14ac:dyDescent="0.25">
      <c r="A9538" t="s">
        <v>554</v>
      </c>
      <c r="B9538" t="s">
        <v>555</v>
      </c>
      <c r="C9538" t="s">
        <v>509</v>
      </c>
      <c r="D9538" t="s">
        <v>185</v>
      </c>
      <c r="E9538" t="s">
        <v>332</v>
      </c>
      <c r="F9538" t="s">
        <v>260</v>
      </c>
      <c r="G9538" t="s">
        <v>188</v>
      </c>
      <c r="H9538" t="s">
        <v>436</v>
      </c>
      <c r="I9538" t="s">
        <v>436</v>
      </c>
      <c r="M9538" t="s">
        <v>380</v>
      </c>
      <c r="O9538" t="s">
        <v>194</v>
      </c>
      <c r="P9538">
        <v>2030</v>
      </c>
      <c r="Q9538">
        <v>0</v>
      </c>
    </row>
    <row r="9539" spans="1:17" x14ac:dyDescent="0.25">
      <c r="A9539" t="s">
        <v>554</v>
      </c>
      <c r="B9539" t="s">
        <v>555</v>
      </c>
      <c r="C9539" t="s">
        <v>509</v>
      </c>
      <c r="D9539" t="s">
        <v>185</v>
      </c>
      <c r="E9539" t="s">
        <v>332</v>
      </c>
      <c r="F9539" t="s">
        <v>260</v>
      </c>
      <c r="G9539" t="s">
        <v>188</v>
      </c>
      <c r="H9539" t="s">
        <v>436</v>
      </c>
      <c r="I9539" t="s">
        <v>436</v>
      </c>
      <c r="M9539" t="s">
        <v>380</v>
      </c>
      <c r="O9539" t="s">
        <v>194</v>
      </c>
      <c r="P9539">
        <v>2050</v>
      </c>
      <c r="Q9539">
        <v>0</v>
      </c>
    </row>
    <row r="9540" spans="1:17" x14ac:dyDescent="0.25">
      <c r="A9540" t="s">
        <v>554</v>
      </c>
      <c r="B9540" t="s">
        <v>555</v>
      </c>
      <c r="C9540" t="s">
        <v>509</v>
      </c>
      <c r="D9540" t="s">
        <v>185</v>
      </c>
      <c r="E9540" t="s">
        <v>332</v>
      </c>
      <c r="F9540" t="s">
        <v>260</v>
      </c>
      <c r="G9540" t="s">
        <v>188</v>
      </c>
      <c r="H9540" t="s">
        <v>436</v>
      </c>
      <c r="I9540" t="s">
        <v>436</v>
      </c>
      <c r="M9540" t="s">
        <v>380</v>
      </c>
      <c r="O9540" t="s">
        <v>264</v>
      </c>
      <c r="P9540">
        <v>2050</v>
      </c>
      <c r="Q9540">
        <v>0</v>
      </c>
    </row>
    <row r="9541" spans="1:17" x14ac:dyDescent="0.25">
      <c r="A9541" t="s">
        <v>554</v>
      </c>
      <c r="B9541" t="s">
        <v>555</v>
      </c>
      <c r="C9541" t="s">
        <v>509</v>
      </c>
      <c r="D9541" t="s">
        <v>185</v>
      </c>
      <c r="E9541" t="s">
        <v>332</v>
      </c>
      <c r="F9541" t="s">
        <v>260</v>
      </c>
      <c r="G9541" t="s">
        <v>188</v>
      </c>
      <c r="H9541" t="s">
        <v>436</v>
      </c>
      <c r="I9541" t="s">
        <v>436</v>
      </c>
      <c r="M9541" t="s">
        <v>380</v>
      </c>
      <c r="O9541" t="s">
        <v>265</v>
      </c>
      <c r="P9541">
        <v>2050</v>
      </c>
      <c r="Q9541">
        <v>1</v>
      </c>
    </row>
    <row r="9542" spans="1:17" x14ac:dyDescent="0.25">
      <c r="A9542" t="s">
        <v>554</v>
      </c>
      <c r="B9542" t="s">
        <v>555</v>
      </c>
      <c r="C9542" t="s">
        <v>509</v>
      </c>
      <c r="D9542" t="s">
        <v>185</v>
      </c>
      <c r="E9542" t="s">
        <v>332</v>
      </c>
      <c r="F9542" t="s">
        <v>260</v>
      </c>
      <c r="G9542" t="s">
        <v>188</v>
      </c>
      <c r="H9542" t="s">
        <v>338</v>
      </c>
      <c r="I9542" t="s">
        <v>234</v>
      </c>
      <c r="J9542" t="s">
        <v>235</v>
      </c>
      <c r="K9542" t="s">
        <v>325</v>
      </c>
      <c r="L9542" t="s">
        <v>237</v>
      </c>
      <c r="O9542" t="s">
        <v>194</v>
      </c>
      <c r="P9542">
        <v>2015</v>
      </c>
      <c r="Q9542">
        <v>30200</v>
      </c>
    </row>
    <row r="9543" spans="1:17" x14ac:dyDescent="0.25">
      <c r="A9543" t="s">
        <v>554</v>
      </c>
      <c r="B9543" t="s">
        <v>555</v>
      </c>
      <c r="C9543" t="s">
        <v>509</v>
      </c>
      <c r="D9543" t="s">
        <v>185</v>
      </c>
      <c r="E9543" t="s">
        <v>332</v>
      </c>
      <c r="F9543" t="s">
        <v>260</v>
      </c>
      <c r="G9543" t="s">
        <v>188</v>
      </c>
      <c r="H9543" t="s">
        <v>338</v>
      </c>
      <c r="I9543" t="s">
        <v>234</v>
      </c>
      <c r="J9543" t="s">
        <v>235</v>
      </c>
      <c r="K9543" t="s">
        <v>325</v>
      </c>
      <c r="L9543" t="s">
        <v>237</v>
      </c>
      <c r="O9543" t="s">
        <v>194</v>
      </c>
      <c r="P9543">
        <v>2020</v>
      </c>
      <c r="Q9543">
        <v>29500</v>
      </c>
    </row>
    <row r="9544" spans="1:17" x14ac:dyDescent="0.25">
      <c r="A9544" t="s">
        <v>554</v>
      </c>
      <c r="B9544" t="s">
        <v>555</v>
      </c>
      <c r="C9544" t="s">
        <v>509</v>
      </c>
      <c r="D9544" t="s">
        <v>185</v>
      </c>
      <c r="E9544" t="s">
        <v>332</v>
      </c>
      <c r="F9544" t="s">
        <v>260</v>
      </c>
      <c r="G9544" t="s">
        <v>188</v>
      </c>
      <c r="H9544" t="s">
        <v>338</v>
      </c>
      <c r="I9544" t="s">
        <v>234</v>
      </c>
      <c r="J9544" t="s">
        <v>235</v>
      </c>
      <c r="K9544" t="s">
        <v>325</v>
      </c>
      <c r="L9544" t="s">
        <v>237</v>
      </c>
      <c r="O9544" t="s">
        <v>264</v>
      </c>
      <c r="P9544">
        <v>2020</v>
      </c>
      <c r="Q9544">
        <v>26400</v>
      </c>
    </row>
    <row r="9545" spans="1:17" x14ac:dyDescent="0.25">
      <c r="A9545" t="s">
        <v>554</v>
      </c>
      <c r="B9545" t="s">
        <v>555</v>
      </c>
      <c r="C9545" t="s">
        <v>509</v>
      </c>
      <c r="D9545" t="s">
        <v>185</v>
      </c>
      <c r="E9545" t="s">
        <v>332</v>
      </c>
      <c r="F9545" t="s">
        <v>260</v>
      </c>
      <c r="G9545" t="s">
        <v>188</v>
      </c>
      <c r="H9545" t="s">
        <v>338</v>
      </c>
      <c r="I9545" t="s">
        <v>234</v>
      </c>
      <c r="J9545" t="s">
        <v>235</v>
      </c>
      <c r="K9545" t="s">
        <v>325</v>
      </c>
      <c r="L9545" t="s">
        <v>237</v>
      </c>
      <c r="O9545" t="s">
        <v>265</v>
      </c>
      <c r="P9545">
        <v>2020</v>
      </c>
      <c r="Q9545">
        <v>34400</v>
      </c>
    </row>
    <row r="9546" spans="1:17" x14ac:dyDescent="0.25">
      <c r="A9546" t="s">
        <v>554</v>
      </c>
      <c r="B9546" t="s">
        <v>555</v>
      </c>
      <c r="C9546" t="s">
        <v>509</v>
      </c>
      <c r="D9546" t="s">
        <v>185</v>
      </c>
      <c r="E9546" t="s">
        <v>332</v>
      </c>
      <c r="F9546" t="s">
        <v>260</v>
      </c>
      <c r="G9546" t="s">
        <v>188</v>
      </c>
      <c r="H9546" t="s">
        <v>338</v>
      </c>
      <c r="I9546" t="s">
        <v>234</v>
      </c>
      <c r="J9546" t="s">
        <v>235</v>
      </c>
      <c r="K9546" t="s">
        <v>325</v>
      </c>
      <c r="L9546" t="s">
        <v>237</v>
      </c>
      <c r="O9546" t="s">
        <v>194</v>
      </c>
      <c r="P9546">
        <v>2030</v>
      </c>
      <c r="Q9546">
        <v>27900</v>
      </c>
    </row>
    <row r="9547" spans="1:17" x14ac:dyDescent="0.25">
      <c r="A9547" t="s">
        <v>554</v>
      </c>
      <c r="B9547" t="s">
        <v>555</v>
      </c>
      <c r="C9547" t="s">
        <v>509</v>
      </c>
      <c r="D9547" t="s">
        <v>185</v>
      </c>
      <c r="E9547" t="s">
        <v>332</v>
      </c>
      <c r="F9547" t="s">
        <v>260</v>
      </c>
      <c r="G9547" t="s">
        <v>188</v>
      </c>
      <c r="H9547" t="s">
        <v>338</v>
      </c>
      <c r="I9547" t="s">
        <v>234</v>
      </c>
      <c r="J9547" t="s">
        <v>235</v>
      </c>
      <c r="K9547" t="s">
        <v>325</v>
      </c>
      <c r="L9547" t="s">
        <v>237</v>
      </c>
      <c r="O9547" t="s">
        <v>194</v>
      </c>
      <c r="P9547">
        <v>2050</v>
      </c>
      <c r="Q9547">
        <v>25500</v>
      </c>
    </row>
    <row r="9548" spans="1:17" x14ac:dyDescent="0.25">
      <c r="A9548" t="s">
        <v>554</v>
      </c>
      <c r="B9548" t="s">
        <v>555</v>
      </c>
      <c r="C9548" t="s">
        <v>509</v>
      </c>
      <c r="D9548" t="s">
        <v>185</v>
      </c>
      <c r="E9548" t="s">
        <v>332</v>
      </c>
      <c r="F9548" t="s">
        <v>260</v>
      </c>
      <c r="G9548" t="s">
        <v>188</v>
      </c>
      <c r="H9548" t="s">
        <v>338</v>
      </c>
      <c r="I9548" t="s">
        <v>234</v>
      </c>
      <c r="J9548" t="s">
        <v>235</v>
      </c>
      <c r="K9548" t="s">
        <v>325</v>
      </c>
      <c r="L9548" t="s">
        <v>237</v>
      </c>
      <c r="O9548" t="s">
        <v>264</v>
      </c>
      <c r="P9548">
        <v>2050</v>
      </c>
      <c r="Q9548">
        <v>23200</v>
      </c>
    </row>
    <row r="9549" spans="1:17" x14ac:dyDescent="0.25">
      <c r="A9549" t="s">
        <v>554</v>
      </c>
      <c r="B9549" t="s">
        <v>555</v>
      </c>
      <c r="C9549" t="s">
        <v>509</v>
      </c>
      <c r="D9549" t="s">
        <v>185</v>
      </c>
      <c r="E9549" t="s">
        <v>332</v>
      </c>
      <c r="F9549" t="s">
        <v>260</v>
      </c>
      <c r="G9549" t="s">
        <v>188</v>
      </c>
      <c r="H9549" t="s">
        <v>338</v>
      </c>
      <c r="I9549" t="s">
        <v>234</v>
      </c>
      <c r="J9549" t="s">
        <v>235</v>
      </c>
      <c r="K9549" t="s">
        <v>325</v>
      </c>
      <c r="L9549" t="s">
        <v>237</v>
      </c>
      <c r="O9549" t="s">
        <v>265</v>
      </c>
      <c r="P9549">
        <v>2050</v>
      </c>
      <c r="Q9549">
        <v>34200</v>
      </c>
    </row>
    <row r="9550" spans="1:17" x14ac:dyDescent="0.25">
      <c r="A9550" t="s">
        <v>554</v>
      </c>
      <c r="B9550" t="s">
        <v>555</v>
      </c>
      <c r="C9550" t="s">
        <v>509</v>
      </c>
      <c r="D9550" t="s">
        <v>185</v>
      </c>
      <c r="E9550" t="s">
        <v>332</v>
      </c>
      <c r="F9550" t="s">
        <v>260</v>
      </c>
      <c r="G9550" t="s">
        <v>188</v>
      </c>
      <c r="H9550" t="s">
        <v>441</v>
      </c>
      <c r="I9550" t="s">
        <v>441</v>
      </c>
      <c r="M9550" t="s">
        <v>380</v>
      </c>
      <c r="O9550" t="s">
        <v>194</v>
      </c>
      <c r="P9550">
        <v>2015</v>
      </c>
      <c r="Q9550">
        <v>1</v>
      </c>
    </row>
    <row r="9551" spans="1:17" x14ac:dyDescent="0.25">
      <c r="A9551" t="s">
        <v>554</v>
      </c>
      <c r="B9551" t="s">
        <v>555</v>
      </c>
      <c r="C9551" t="s">
        <v>509</v>
      </c>
      <c r="D9551" t="s">
        <v>185</v>
      </c>
      <c r="E9551" t="s">
        <v>332</v>
      </c>
      <c r="F9551" t="s">
        <v>260</v>
      </c>
      <c r="G9551" t="s">
        <v>188</v>
      </c>
      <c r="H9551" t="s">
        <v>441</v>
      </c>
      <c r="I9551" t="s">
        <v>441</v>
      </c>
      <c r="M9551" t="s">
        <v>380</v>
      </c>
      <c r="O9551" t="s">
        <v>194</v>
      </c>
      <c r="P9551">
        <v>2020</v>
      </c>
      <c r="Q9551">
        <v>1</v>
      </c>
    </row>
    <row r="9552" spans="1:17" x14ac:dyDescent="0.25">
      <c r="A9552" t="s">
        <v>554</v>
      </c>
      <c r="B9552" t="s">
        <v>555</v>
      </c>
      <c r="C9552" t="s">
        <v>509</v>
      </c>
      <c r="D9552" t="s">
        <v>185</v>
      </c>
      <c r="E9552" t="s">
        <v>332</v>
      </c>
      <c r="F9552" t="s">
        <v>260</v>
      </c>
      <c r="G9552" t="s">
        <v>188</v>
      </c>
      <c r="H9552" t="s">
        <v>441</v>
      </c>
      <c r="I9552" t="s">
        <v>441</v>
      </c>
      <c r="M9552" t="s">
        <v>380</v>
      </c>
      <c r="O9552" t="s">
        <v>264</v>
      </c>
      <c r="P9552">
        <v>2020</v>
      </c>
      <c r="Q9552">
        <v>1</v>
      </c>
    </row>
    <row r="9553" spans="1:17" x14ac:dyDescent="0.25">
      <c r="A9553" t="s">
        <v>554</v>
      </c>
      <c r="B9553" t="s">
        <v>555</v>
      </c>
      <c r="C9553" t="s">
        <v>509</v>
      </c>
      <c r="D9553" t="s">
        <v>185</v>
      </c>
      <c r="E9553" t="s">
        <v>332</v>
      </c>
      <c r="F9553" t="s">
        <v>260</v>
      </c>
      <c r="G9553" t="s">
        <v>188</v>
      </c>
      <c r="H9553" t="s">
        <v>441</v>
      </c>
      <c r="I9553" t="s">
        <v>441</v>
      </c>
      <c r="M9553" t="s">
        <v>380</v>
      </c>
      <c r="O9553" t="s">
        <v>265</v>
      </c>
      <c r="P9553">
        <v>2020</v>
      </c>
      <c r="Q9553">
        <v>1</v>
      </c>
    </row>
    <row r="9554" spans="1:17" x14ac:dyDescent="0.25">
      <c r="A9554" t="s">
        <v>554</v>
      </c>
      <c r="B9554" t="s">
        <v>555</v>
      </c>
      <c r="C9554" t="s">
        <v>509</v>
      </c>
      <c r="D9554" t="s">
        <v>185</v>
      </c>
      <c r="E9554" t="s">
        <v>332</v>
      </c>
      <c r="F9554" t="s">
        <v>260</v>
      </c>
      <c r="G9554" t="s">
        <v>188</v>
      </c>
      <c r="H9554" t="s">
        <v>441</v>
      </c>
      <c r="I9554" t="s">
        <v>441</v>
      </c>
      <c r="M9554" t="s">
        <v>380</v>
      </c>
      <c r="O9554" t="s">
        <v>194</v>
      </c>
      <c r="P9554">
        <v>2030</v>
      </c>
      <c r="Q9554">
        <v>1</v>
      </c>
    </row>
    <row r="9555" spans="1:17" x14ac:dyDescent="0.25">
      <c r="A9555" t="s">
        <v>554</v>
      </c>
      <c r="B9555" t="s">
        <v>555</v>
      </c>
      <c r="C9555" t="s">
        <v>509</v>
      </c>
      <c r="D9555" t="s">
        <v>185</v>
      </c>
      <c r="E9555" t="s">
        <v>332</v>
      </c>
      <c r="F9555" t="s">
        <v>260</v>
      </c>
      <c r="G9555" t="s">
        <v>188</v>
      </c>
      <c r="H9555" t="s">
        <v>441</v>
      </c>
      <c r="I9555" t="s">
        <v>441</v>
      </c>
      <c r="M9555" t="s">
        <v>380</v>
      </c>
      <c r="O9555" t="s">
        <v>194</v>
      </c>
      <c r="P9555">
        <v>2050</v>
      </c>
      <c r="Q9555">
        <v>1</v>
      </c>
    </row>
    <row r="9556" spans="1:17" x14ac:dyDescent="0.25">
      <c r="A9556" t="s">
        <v>554</v>
      </c>
      <c r="B9556" t="s">
        <v>555</v>
      </c>
      <c r="C9556" t="s">
        <v>509</v>
      </c>
      <c r="D9556" t="s">
        <v>185</v>
      </c>
      <c r="E9556" t="s">
        <v>332</v>
      </c>
      <c r="F9556" t="s">
        <v>260</v>
      </c>
      <c r="G9556" t="s">
        <v>188</v>
      </c>
      <c r="H9556" t="s">
        <v>441</v>
      </c>
      <c r="I9556" t="s">
        <v>441</v>
      </c>
      <c r="M9556" t="s">
        <v>380</v>
      </c>
      <c r="O9556" t="s">
        <v>264</v>
      </c>
      <c r="P9556">
        <v>2050</v>
      </c>
      <c r="Q9556">
        <v>1</v>
      </c>
    </row>
    <row r="9557" spans="1:17" x14ac:dyDescent="0.25">
      <c r="A9557" t="s">
        <v>554</v>
      </c>
      <c r="B9557" t="s">
        <v>555</v>
      </c>
      <c r="C9557" t="s">
        <v>509</v>
      </c>
      <c r="D9557" t="s">
        <v>185</v>
      </c>
      <c r="E9557" t="s">
        <v>332</v>
      </c>
      <c r="F9557" t="s">
        <v>260</v>
      </c>
      <c r="G9557" t="s">
        <v>188</v>
      </c>
      <c r="H9557" t="s">
        <v>441</v>
      </c>
      <c r="I9557" t="s">
        <v>441</v>
      </c>
      <c r="M9557" t="s">
        <v>380</v>
      </c>
      <c r="O9557" t="s">
        <v>265</v>
      </c>
      <c r="P9557">
        <v>2050</v>
      </c>
      <c r="Q9557">
        <v>1</v>
      </c>
    </row>
    <row r="9558" spans="1:17" x14ac:dyDescent="0.25">
      <c r="A9558" t="s">
        <v>554</v>
      </c>
      <c r="B9558" t="s">
        <v>555</v>
      </c>
      <c r="C9558" t="s">
        <v>509</v>
      </c>
      <c r="D9558" t="s">
        <v>185</v>
      </c>
      <c r="E9558" t="s">
        <v>332</v>
      </c>
      <c r="F9558" t="s">
        <v>260</v>
      </c>
      <c r="G9558" t="s">
        <v>188</v>
      </c>
      <c r="H9558" t="s">
        <v>499</v>
      </c>
      <c r="I9558" t="s">
        <v>500</v>
      </c>
      <c r="K9558" t="s">
        <v>501</v>
      </c>
      <c r="L9558" t="s">
        <v>237</v>
      </c>
      <c r="M9558" t="s">
        <v>368</v>
      </c>
      <c r="O9558" t="s">
        <v>194</v>
      </c>
      <c r="P9558">
        <v>2015</v>
      </c>
      <c r="Q9558">
        <v>0.02</v>
      </c>
    </row>
    <row r="9559" spans="1:17" x14ac:dyDescent="0.25">
      <c r="A9559" t="s">
        <v>554</v>
      </c>
      <c r="B9559" t="s">
        <v>555</v>
      </c>
      <c r="C9559" t="s">
        <v>509</v>
      </c>
      <c r="D9559" t="s">
        <v>185</v>
      </c>
      <c r="E9559" t="s">
        <v>332</v>
      </c>
      <c r="F9559" t="s">
        <v>260</v>
      </c>
      <c r="G9559" t="s">
        <v>188</v>
      </c>
      <c r="H9559" t="s">
        <v>499</v>
      </c>
      <c r="I9559" t="s">
        <v>500</v>
      </c>
      <c r="K9559" t="s">
        <v>501</v>
      </c>
      <c r="L9559" t="s">
        <v>237</v>
      </c>
      <c r="M9559" t="s">
        <v>368</v>
      </c>
      <c r="O9559" t="s">
        <v>194</v>
      </c>
      <c r="P9559">
        <v>2020</v>
      </c>
      <c r="Q9559">
        <v>0.02</v>
      </c>
    </row>
    <row r="9560" spans="1:17" x14ac:dyDescent="0.25">
      <c r="A9560" t="s">
        <v>554</v>
      </c>
      <c r="B9560" t="s">
        <v>555</v>
      </c>
      <c r="C9560" t="s">
        <v>509</v>
      </c>
      <c r="D9560" t="s">
        <v>185</v>
      </c>
      <c r="E9560" t="s">
        <v>332</v>
      </c>
      <c r="F9560" t="s">
        <v>260</v>
      </c>
      <c r="G9560" t="s">
        <v>188</v>
      </c>
      <c r="H9560" t="s">
        <v>499</v>
      </c>
      <c r="I9560" t="s">
        <v>500</v>
      </c>
      <c r="K9560" t="s">
        <v>501</v>
      </c>
      <c r="L9560" t="s">
        <v>237</v>
      </c>
      <c r="M9560" t="s">
        <v>368</v>
      </c>
      <c r="O9560" t="s">
        <v>264</v>
      </c>
      <c r="P9560">
        <v>2020</v>
      </c>
      <c r="Q9560">
        <v>0.02</v>
      </c>
    </row>
    <row r="9561" spans="1:17" x14ac:dyDescent="0.25">
      <c r="A9561" t="s">
        <v>554</v>
      </c>
      <c r="B9561" t="s">
        <v>555</v>
      </c>
      <c r="C9561" t="s">
        <v>509</v>
      </c>
      <c r="D9561" t="s">
        <v>185</v>
      </c>
      <c r="E9561" t="s">
        <v>332</v>
      </c>
      <c r="F9561" t="s">
        <v>260</v>
      </c>
      <c r="G9561" t="s">
        <v>188</v>
      </c>
      <c r="H9561" t="s">
        <v>499</v>
      </c>
      <c r="I9561" t="s">
        <v>500</v>
      </c>
      <c r="K9561" t="s">
        <v>501</v>
      </c>
      <c r="L9561" t="s">
        <v>237</v>
      </c>
      <c r="M9561" t="s">
        <v>368</v>
      </c>
      <c r="O9561" t="s">
        <v>265</v>
      </c>
      <c r="P9561">
        <v>2020</v>
      </c>
      <c r="Q9561">
        <v>0.02</v>
      </c>
    </row>
    <row r="9562" spans="1:17" x14ac:dyDescent="0.25">
      <c r="A9562" t="s">
        <v>554</v>
      </c>
      <c r="B9562" t="s">
        <v>555</v>
      </c>
      <c r="C9562" t="s">
        <v>509</v>
      </c>
      <c r="D9562" t="s">
        <v>185</v>
      </c>
      <c r="E9562" t="s">
        <v>332</v>
      </c>
      <c r="F9562" t="s">
        <v>260</v>
      </c>
      <c r="G9562" t="s">
        <v>188</v>
      </c>
      <c r="H9562" t="s">
        <v>499</v>
      </c>
      <c r="I9562" t="s">
        <v>500</v>
      </c>
      <c r="K9562" t="s">
        <v>501</v>
      </c>
      <c r="L9562" t="s">
        <v>237</v>
      </c>
      <c r="M9562" t="s">
        <v>368</v>
      </c>
      <c r="O9562" t="s">
        <v>194</v>
      </c>
      <c r="P9562">
        <v>2030</v>
      </c>
      <c r="Q9562">
        <v>0.02</v>
      </c>
    </row>
    <row r="9563" spans="1:17" x14ac:dyDescent="0.25">
      <c r="A9563" t="s">
        <v>554</v>
      </c>
      <c r="B9563" t="s">
        <v>555</v>
      </c>
      <c r="C9563" t="s">
        <v>509</v>
      </c>
      <c r="D9563" t="s">
        <v>185</v>
      </c>
      <c r="E9563" t="s">
        <v>332</v>
      </c>
      <c r="F9563" t="s">
        <v>260</v>
      </c>
      <c r="G9563" t="s">
        <v>188</v>
      </c>
      <c r="H9563" t="s">
        <v>499</v>
      </c>
      <c r="I9563" t="s">
        <v>500</v>
      </c>
      <c r="K9563" t="s">
        <v>501</v>
      </c>
      <c r="L9563" t="s">
        <v>237</v>
      </c>
      <c r="M9563" t="s">
        <v>368</v>
      </c>
      <c r="O9563" t="s">
        <v>194</v>
      </c>
      <c r="P9563">
        <v>2050</v>
      </c>
      <c r="Q9563">
        <v>0.02</v>
      </c>
    </row>
    <row r="9564" spans="1:17" x14ac:dyDescent="0.25">
      <c r="A9564" t="s">
        <v>554</v>
      </c>
      <c r="B9564" t="s">
        <v>555</v>
      </c>
      <c r="C9564" t="s">
        <v>509</v>
      </c>
      <c r="D9564" t="s">
        <v>185</v>
      </c>
      <c r="E9564" t="s">
        <v>332</v>
      </c>
      <c r="F9564" t="s">
        <v>260</v>
      </c>
      <c r="G9564" t="s">
        <v>188</v>
      </c>
      <c r="H9564" t="s">
        <v>499</v>
      </c>
      <c r="I9564" t="s">
        <v>500</v>
      </c>
      <c r="K9564" t="s">
        <v>501</v>
      </c>
      <c r="L9564" t="s">
        <v>237</v>
      </c>
      <c r="M9564" t="s">
        <v>368</v>
      </c>
      <c r="O9564" t="s">
        <v>264</v>
      </c>
      <c r="P9564">
        <v>2050</v>
      </c>
      <c r="Q9564">
        <v>0.02</v>
      </c>
    </row>
    <row r="9565" spans="1:17" x14ac:dyDescent="0.25">
      <c r="A9565" t="s">
        <v>554</v>
      </c>
      <c r="B9565" t="s">
        <v>555</v>
      </c>
      <c r="C9565" t="s">
        <v>509</v>
      </c>
      <c r="D9565" t="s">
        <v>185</v>
      </c>
      <c r="E9565" t="s">
        <v>332</v>
      </c>
      <c r="F9565" t="s">
        <v>260</v>
      </c>
      <c r="G9565" t="s">
        <v>188</v>
      </c>
      <c r="H9565" t="s">
        <v>499</v>
      </c>
      <c r="I9565" t="s">
        <v>500</v>
      </c>
      <c r="K9565" t="s">
        <v>501</v>
      </c>
      <c r="L9565" t="s">
        <v>237</v>
      </c>
      <c r="M9565" t="s">
        <v>368</v>
      </c>
      <c r="O9565" t="s">
        <v>265</v>
      </c>
      <c r="P9565">
        <v>2050</v>
      </c>
      <c r="Q9565">
        <v>0.02</v>
      </c>
    </row>
    <row r="9566" spans="1:17" x14ac:dyDescent="0.25">
      <c r="A9566" t="s">
        <v>554</v>
      </c>
      <c r="B9566" t="s">
        <v>555</v>
      </c>
      <c r="C9566" t="s">
        <v>509</v>
      </c>
      <c r="D9566" t="s">
        <v>185</v>
      </c>
      <c r="E9566" t="s">
        <v>332</v>
      </c>
      <c r="F9566" t="s">
        <v>260</v>
      </c>
      <c r="G9566" t="s">
        <v>188</v>
      </c>
      <c r="H9566" t="s">
        <v>448</v>
      </c>
      <c r="I9566" t="s">
        <v>240</v>
      </c>
      <c r="J9566" t="s">
        <v>235</v>
      </c>
      <c r="K9566" t="s">
        <v>430</v>
      </c>
      <c r="L9566" t="s">
        <v>237</v>
      </c>
      <c r="M9566" t="s">
        <v>497</v>
      </c>
      <c r="N9566" t="s">
        <v>206</v>
      </c>
      <c r="O9566" t="s">
        <v>194</v>
      </c>
      <c r="P9566">
        <v>2015</v>
      </c>
      <c r="Q9566">
        <v>1.1000000000000001</v>
      </c>
    </row>
    <row r="9567" spans="1:17" x14ac:dyDescent="0.25">
      <c r="A9567" t="s">
        <v>554</v>
      </c>
      <c r="B9567" t="s">
        <v>555</v>
      </c>
      <c r="C9567" t="s">
        <v>509</v>
      </c>
      <c r="D9567" t="s">
        <v>185</v>
      </c>
      <c r="E9567" t="s">
        <v>332</v>
      </c>
      <c r="F9567" t="s">
        <v>260</v>
      </c>
      <c r="G9567" t="s">
        <v>188</v>
      </c>
      <c r="H9567" t="s">
        <v>448</v>
      </c>
      <c r="I9567" t="s">
        <v>240</v>
      </c>
      <c r="J9567" t="s">
        <v>235</v>
      </c>
      <c r="K9567" t="s">
        <v>430</v>
      </c>
      <c r="L9567" t="s">
        <v>237</v>
      </c>
      <c r="M9567" t="s">
        <v>497</v>
      </c>
      <c r="N9567" t="s">
        <v>206</v>
      </c>
      <c r="O9567" t="s">
        <v>194</v>
      </c>
      <c r="P9567">
        <v>2020</v>
      </c>
      <c r="Q9567">
        <v>1.08</v>
      </c>
    </row>
    <row r="9568" spans="1:17" x14ac:dyDescent="0.25">
      <c r="A9568" t="s">
        <v>554</v>
      </c>
      <c r="B9568" t="s">
        <v>555</v>
      </c>
      <c r="C9568" t="s">
        <v>509</v>
      </c>
      <c r="D9568" t="s">
        <v>185</v>
      </c>
      <c r="E9568" t="s">
        <v>332</v>
      </c>
      <c r="F9568" t="s">
        <v>260</v>
      </c>
      <c r="G9568" t="s">
        <v>188</v>
      </c>
      <c r="H9568" t="s">
        <v>448</v>
      </c>
      <c r="I9568" t="s">
        <v>240</v>
      </c>
      <c r="J9568" t="s">
        <v>235</v>
      </c>
      <c r="K9568" t="s">
        <v>430</v>
      </c>
      <c r="L9568" t="s">
        <v>237</v>
      </c>
      <c r="M9568" t="s">
        <v>497</v>
      </c>
      <c r="N9568" t="s">
        <v>206</v>
      </c>
      <c r="O9568" t="s">
        <v>264</v>
      </c>
      <c r="P9568">
        <v>2020</v>
      </c>
      <c r="Q9568">
        <v>0.94</v>
      </c>
    </row>
    <row r="9569" spans="1:17" x14ac:dyDescent="0.25">
      <c r="A9569" t="s">
        <v>554</v>
      </c>
      <c r="B9569" t="s">
        <v>555</v>
      </c>
      <c r="C9569" t="s">
        <v>509</v>
      </c>
      <c r="D9569" t="s">
        <v>185</v>
      </c>
      <c r="E9569" t="s">
        <v>332</v>
      </c>
      <c r="F9569" t="s">
        <v>260</v>
      </c>
      <c r="G9569" t="s">
        <v>188</v>
      </c>
      <c r="H9569" t="s">
        <v>448</v>
      </c>
      <c r="I9569" t="s">
        <v>240</v>
      </c>
      <c r="J9569" t="s">
        <v>235</v>
      </c>
      <c r="K9569" t="s">
        <v>430</v>
      </c>
      <c r="L9569" t="s">
        <v>237</v>
      </c>
      <c r="M9569" t="s">
        <v>497</v>
      </c>
      <c r="N9569" t="s">
        <v>206</v>
      </c>
      <c r="O9569" t="s">
        <v>265</v>
      </c>
      <c r="P9569">
        <v>2020</v>
      </c>
      <c r="Q9569">
        <v>1.32</v>
      </c>
    </row>
    <row r="9570" spans="1:17" x14ac:dyDescent="0.25">
      <c r="A9570" t="s">
        <v>554</v>
      </c>
      <c r="B9570" t="s">
        <v>555</v>
      </c>
      <c r="C9570" t="s">
        <v>509</v>
      </c>
      <c r="D9570" t="s">
        <v>185</v>
      </c>
      <c r="E9570" t="s">
        <v>332</v>
      </c>
      <c r="F9570" t="s">
        <v>260</v>
      </c>
      <c r="G9570" t="s">
        <v>188</v>
      </c>
      <c r="H9570" t="s">
        <v>448</v>
      </c>
      <c r="I9570" t="s">
        <v>240</v>
      </c>
      <c r="J9570" t="s">
        <v>235</v>
      </c>
      <c r="K9570" t="s">
        <v>430</v>
      </c>
      <c r="L9570" t="s">
        <v>237</v>
      </c>
      <c r="M9570" t="s">
        <v>497</v>
      </c>
      <c r="N9570" t="s">
        <v>206</v>
      </c>
      <c r="O9570" t="s">
        <v>194</v>
      </c>
      <c r="P9570">
        <v>2030</v>
      </c>
      <c r="Q9570">
        <v>1.02</v>
      </c>
    </row>
    <row r="9571" spans="1:17" x14ac:dyDescent="0.25">
      <c r="A9571" t="s">
        <v>554</v>
      </c>
      <c r="B9571" t="s">
        <v>555</v>
      </c>
      <c r="C9571" t="s">
        <v>509</v>
      </c>
      <c r="D9571" t="s">
        <v>185</v>
      </c>
      <c r="E9571" t="s">
        <v>332</v>
      </c>
      <c r="F9571" t="s">
        <v>260</v>
      </c>
      <c r="G9571" t="s">
        <v>188</v>
      </c>
      <c r="H9571" t="s">
        <v>448</v>
      </c>
      <c r="I9571" t="s">
        <v>240</v>
      </c>
      <c r="J9571" t="s">
        <v>235</v>
      </c>
      <c r="K9571" t="s">
        <v>430</v>
      </c>
      <c r="L9571" t="s">
        <v>237</v>
      </c>
      <c r="M9571" t="s">
        <v>497</v>
      </c>
      <c r="N9571" t="s">
        <v>206</v>
      </c>
      <c r="O9571" t="s">
        <v>194</v>
      </c>
      <c r="P9571">
        <v>2050</v>
      </c>
      <c r="Q9571">
        <v>0.94</v>
      </c>
    </row>
    <row r="9572" spans="1:17" x14ac:dyDescent="0.25">
      <c r="A9572" t="s">
        <v>554</v>
      </c>
      <c r="B9572" t="s">
        <v>555</v>
      </c>
      <c r="C9572" t="s">
        <v>509</v>
      </c>
      <c r="D9572" t="s">
        <v>185</v>
      </c>
      <c r="E9572" t="s">
        <v>332</v>
      </c>
      <c r="F9572" t="s">
        <v>260</v>
      </c>
      <c r="G9572" t="s">
        <v>188</v>
      </c>
      <c r="H9572" t="s">
        <v>448</v>
      </c>
      <c r="I9572" t="s">
        <v>240</v>
      </c>
      <c r="J9572" t="s">
        <v>235</v>
      </c>
      <c r="K9572" t="s">
        <v>430</v>
      </c>
      <c r="L9572" t="s">
        <v>237</v>
      </c>
      <c r="M9572" t="s">
        <v>497</v>
      </c>
      <c r="N9572" t="s">
        <v>206</v>
      </c>
      <c r="O9572" t="s">
        <v>264</v>
      </c>
      <c r="P9572">
        <v>2050</v>
      </c>
      <c r="Q9572">
        <v>0.88</v>
      </c>
    </row>
    <row r="9573" spans="1:17" x14ac:dyDescent="0.25">
      <c r="A9573" t="s">
        <v>554</v>
      </c>
      <c r="B9573" t="s">
        <v>555</v>
      </c>
      <c r="C9573" t="s">
        <v>509</v>
      </c>
      <c r="D9573" t="s">
        <v>185</v>
      </c>
      <c r="E9573" t="s">
        <v>332</v>
      </c>
      <c r="F9573" t="s">
        <v>260</v>
      </c>
      <c r="G9573" t="s">
        <v>188</v>
      </c>
      <c r="H9573" t="s">
        <v>448</v>
      </c>
      <c r="I9573" t="s">
        <v>240</v>
      </c>
      <c r="J9573" t="s">
        <v>235</v>
      </c>
      <c r="K9573" t="s">
        <v>430</v>
      </c>
      <c r="L9573" t="s">
        <v>237</v>
      </c>
      <c r="M9573" t="s">
        <v>497</v>
      </c>
      <c r="N9573" t="s">
        <v>206</v>
      </c>
      <c r="O9573" t="s">
        <v>265</v>
      </c>
      <c r="P9573">
        <v>2050</v>
      </c>
      <c r="Q9573">
        <v>1.44</v>
      </c>
    </row>
    <row r="9574" spans="1:17" x14ac:dyDescent="0.25">
      <c r="A9574" t="s">
        <v>554</v>
      </c>
      <c r="B9574" t="s">
        <v>555</v>
      </c>
      <c r="C9574" t="s">
        <v>509</v>
      </c>
      <c r="D9574" t="s">
        <v>185</v>
      </c>
      <c r="E9574" t="s">
        <v>332</v>
      </c>
      <c r="F9574" t="s">
        <v>260</v>
      </c>
      <c r="G9574" t="s">
        <v>188</v>
      </c>
      <c r="H9574" t="s">
        <v>455</v>
      </c>
      <c r="I9574" t="s">
        <v>455</v>
      </c>
      <c r="M9574" t="s">
        <v>380</v>
      </c>
      <c r="O9574" t="s">
        <v>194</v>
      </c>
      <c r="P9574">
        <v>2015</v>
      </c>
      <c r="Q9574">
        <v>1</v>
      </c>
    </row>
    <row r="9575" spans="1:17" x14ac:dyDescent="0.25">
      <c r="A9575" t="s">
        <v>554</v>
      </c>
      <c r="B9575" t="s">
        <v>555</v>
      </c>
      <c r="C9575" t="s">
        <v>509</v>
      </c>
      <c r="D9575" t="s">
        <v>185</v>
      </c>
      <c r="E9575" t="s">
        <v>332</v>
      </c>
      <c r="F9575" t="s">
        <v>260</v>
      </c>
      <c r="G9575" t="s">
        <v>188</v>
      </c>
      <c r="H9575" t="s">
        <v>455</v>
      </c>
      <c r="I9575" t="s">
        <v>455</v>
      </c>
      <c r="M9575" t="s">
        <v>380</v>
      </c>
      <c r="O9575" t="s">
        <v>194</v>
      </c>
      <c r="P9575">
        <v>2020</v>
      </c>
      <c r="Q9575">
        <v>1</v>
      </c>
    </row>
    <row r="9576" spans="1:17" x14ac:dyDescent="0.25">
      <c r="A9576" t="s">
        <v>554</v>
      </c>
      <c r="B9576" t="s">
        <v>555</v>
      </c>
      <c r="C9576" t="s">
        <v>509</v>
      </c>
      <c r="D9576" t="s">
        <v>185</v>
      </c>
      <c r="E9576" t="s">
        <v>332</v>
      </c>
      <c r="F9576" t="s">
        <v>260</v>
      </c>
      <c r="G9576" t="s">
        <v>188</v>
      </c>
      <c r="H9576" t="s">
        <v>455</v>
      </c>
      <c r="I9576" t="s">
        <v>455</v>
      </c>
      <c r="M9576" t="s">
        <v>380</v>
      </c>
      <c r="O9576" t="s">
        <v>264</v>
      </c>
      <c r="P9576">
        <v>2020</v>
      </c>
      <c r="Q9576">
        <v>1</v>
      </c>
    </row>
    <row r="9577" spans="1:17" x14ac:dyDescent="0.25">
      <c r="A9577" t="s">
        <v>554</v>
      </c>
      <c r="B9577" t="s">
        <v>555</v>
      </c>
      <c r="C9577" t="s">
        <v>509</v>
      </c>
      <c r="D9577" t="s">
        <v>185</v>
      </c>
      <c r="E9577" t="s">
        <v>332</v>
      </c>
      <c r="F9577" t="s">
        <v>260</v>
      </c>
      <c r="G9577" t="s">
        <v>188</v>
      </c>
      <c r="H9577" t="s">
        <v>455</v>
      </c>
      <c r="I9577" t="s">
        <v>455</v>
      </c>
      <c r="M9577" t="s">
        <v>380</v>
      </c>
      <c r="O9577" t="s">
        <v>265</v>
      </c>
      <c r="P9577">
        <v>2020</v>
      </c>
      <c r="Q9577">
        <v>1</v>
      </c>
    </row>
    <row r="9578" spans="1:17" x14ac:dyDescent="0.25">
      <c r="A9578" t="s">
        <v>554</v>
      </c>
      <c r="B9578" t="s">
        <v>555</v>
      </c>
      <c r="C9578" t="s">
        <v>509</v>
      </c>
      <c r="D9578" t="s">
        <v>185</v>
      </c>
      <c r="E9578" t="s">
        <v>332</v>
      </c>
      <c r="F9578" t="s">
        <v>260</v>
      </c>
      <c r="G9578" t="s">
        <v>188</v>
      </c>
      <c r="H9578" t="s">
        <v>455</v>
      </c>
      <c r="I9578" t="s">
        <v>455</v>
      </c>
      <c r="M9578" t="s">
        <v>380</v>
      </c>
      <c r="O9578" t="s">
        <v>194</v>
      </c>
      <c r="P9578">
        <v>2030</v>
      </c>
      <c r="Q9578">
        <v>1</v>
      </c>
    </row>
    <row r="9579" spans="1:17" x14ac:dyDescent="0.25">
      <c r="A9579" t="s">
        <v>554</v>
      </c>
      <c r="B9579" t="s">
        <v>555</v>
      </c>
      <c r="C9579" t="s">
        <v>509</v>
      </c>
      <c r="D9579" t="s">
        <v>185</v>
      </c>
      <c r="E9579" t="s">
        <v>332</v>
      </c>
      <c r="F9579" t="s">
        <v>260</v>
      </c>
      <c r="G9579" t="s">
        <v>188</v>
      </c>
      <c r="H9579" t="s">
        <v>455</v>
      </c>
      <c r="I9579" t="s">
        <v>455</v>
      </c>
      <c r="M9579" t="s">
        <v>380</v>
      </c>
      <c r="O9579" t="s">
        <v>194</v>
      </c>
      <c r="P9579">
        <v>2050</v>
      </c>
      <c r="Q9579">
        <v>1</v>
      </c>
    </row>
    <row r="9580" spans="1:17" x14ac:dyDescent="0.25">
      <c r="A9580" t="s">
        <v>554</v>
      </c>
      <c r="B9580" t="s">
        <v>555</v>
      </c>
      <c r="C9580" t="s">
        <v>509</v>
      </c>
      <c r="D9580" t="s">
        <v>185</v>
      </c>
      <c r="E9580" t="s">
        <v>332</v>
      </c>
      <c r="F9580" t="s">
        <v>260</v>
      </c>
      <c r="G9580" t="s">
        <v>188</v>
      </c>
      <c r="H9580" t="s">
        <v>455</v>
      </c>
      <c r="I9580" t="s">
        <v>455</v>
      </c>
      <c r="M9580" t="s">
        <v>380</v>
      </c>
      <c r="O9580" t="s">
        <v>264</v>
      </c>
      <c r="P9580">
        <v>2050</v>
      </c>
      <c r="Q9580">
        <v>1</v>
      </c>
    </row>
    <row r="9581" spans="1:17" x14ac:dyDescent="0.25">
      <c r="A9581" t="s">
        <v>554</v>
      </c>
      <c r="B9581" t="s">
        <v>555</v>
      </c>
      <c r="C9581" t="s">
        <v>509</v>
      </c>
      <c r="D9581" t="s">
        <v>185</v>
      </c>
      <c r="E9581" t="s">
        <v>332</v>
      </c>
      <c r="F9581" t="s">
        <v>260</v>
      </c>
      <c r="G9581" t="s">
        <v>188</v>
      </c>
      <c r="H9581" t="s">
        <v>455</v>
      </c>
      <c r="I9581" t="s">
        <v>455</v>
      </c>
      <c r="M9581" t="s">
        <v>380</v>
      </c>
      <c r="O9581" t="s">
        <v>265</v>
      </c>
      <c r="P9581">
        <v>2050</v>
      </c>
      <c r="Q9581">
        <v>1</v>
      </c>
    </row>
    <row r="9582" spans="1:17" x14ac:dyDescent="0.25">
      <c r="A9582" t="s">
        <v>554</v>
      </c>
      <c r="B9582" t="s">
        <v>555</v>
      </c>
      <c r="C9582" t="s">
        <v>509</v>
      </c>
      <c r="D9582" t="s">
        <v>185</v>
      </c>
      <c r="E9582" t="s">
        <v>332</v>
      </c>
      <c r="F9582" t="s">
        <v>260</v>
      </c>
      <c r="G9582" t="s">
        <v>188</v>
      </c>
      <c r="H9582" t="s">
        <v>339</v>
      </c>
      <c r="I9582" t="s">
        <v>4</v>
      </c>
      <c r="J9582" t="s">
        <v>235</v>
      </c>
      <c r="K9582" t="s">
        <v>328</v>
      </c>
      <c r="L9582" t="s">
        <v>237</v>
      </c>
      <c r="M9582" t="s">
        <v>379</v>
      </c>
      <c r="O9582" t="s">
        <v>194</v>
      </c>
      <c r="P9582">
        <v>2015</v>
      </c>
      <c r="Q9582">
        <v>1.1100000000000001</v>
      </c>
    </row>
    <row r="9583" spans="1:17" x14ac:dyDescent="0.25">
      <c r="A9583" t="s">
        <v>554</v>
      </c>
      <c r="B9583" t="s">
        <v>555</v>
      </c>
      <c r="C9583" t="s">
        <v>509</v>
      </c>
      <c r="D9583" t="s">
        <v>185</v>
      </c>
      <c r="E9583" t="s">
        <v>332</v>
      </c>
      <c r="F9583" t="s">
        <v>260</v>
      </c>
      <c r="G9583" t="s">
        <v>188</v>
      </c>
      <c r="H9583" t="s">
        <v>339</v>
      </c>
      <c r="I9583" t="s">
        <v>4</v>
      </c>
      <c r="J9583" t="s">
        <v>235</v>
      </c>
      <c r="K9583" t="s">
        <v>328</v>
      </c>
      <c r="L9583" t="s">
        <v>237</v>
      </c>
      <c r="M9583" t="s">
        <v>379</v>
      </c>
      <c r="O9583" t="s">
        <v>194</v>
      </c>
      <c r="P9583">
        <v>2020</v>
      </c>
      <c r="Q9583">
        <v>1.1100000000000001</v>
      </c>
    </row>
    <row r="9584" spans="1:17" x14ac:dyDescent="0.25">
      <c r="A9584" t="s">
        <v>554</v>
      </c>
      <c r="B9584" t="s">
        <v>555</v>
      </c>
      <c r="C9584" t="s">
        <v>509</v>
      </c>
      <c r="D9584" t="s">
        <v>185</v>
      </c>
      <c r="E9584" t="s">
        <v>332</v>
      </c>
      <c r="F9584" t="s">
        <v>260</v>
      </c>
      <c r="G9584" t="s">
        <v>188</v>
      </c>
      <c r="H9584" t="s">
        <v>339</v>
      </c>
      <c r="I9584" t="s">
        <v>4</v>
      </c>
      <c r="J9584" t="s">
        <v>235</v>
      </c>
      <c r="K9584" t="s">
        <v>328</v>
      </c>
      <c r="L9584" t="s">
        <v>237</v>
      </c>
      <c r="M9584" t="s">
        <v>379</v>
      </c>
      <c r="O9584" t="s">
        <v>264</v>
      </c>
      <c r="P9584">
        <v>2020</v>
      </c>
      <c r="Q9584">
        <v>1.1100000000000001</v>
      </c>
    </row>
    <row r="9585" spans="1:17" x14ac:dyDescent="0.25">
      <c r="A9585" t="s">
        <v>554</v>
      </c>
      <c r="B9585" t="s">
        <v>555</v>
      </c>
      <c r="C9585" t="s">
        <v>509</v>
      </c>
      <c r="D9585" t="s">
        <v>185</v>
      </c>
      <c r="E9585" t="s">
        <v>332</v>
      </c>
      <c r="F9585" t="s">
        <v>260</v>
      </c>
      <c r="G9585" t="s">
        <v>188</v>
      </c>
      <c r="H9585" t="s">
        <v>339</v>
      </c>
      <c r="I9585" t="s">
        <v>4</v>
      </c>
      <c r="J9585" t="s">
        <v>235</v>
      </c>
      <c r="K9585" t="s">
        <v>328</v>
      </c>
      <c r="L9585" t="s">
        <v>237</v>
      </c>
      <c r="M9585" t="s">
        <v>379</v>
      </c>
      <c r="O9585" t="s">
        <v>265</v>
      </c>
      <c r="P9585">
        <v>2020</v>
      </c>
      <c r="Q9585">
        <v>1.1100000000000001</v>
      </c>
    </row>
    <row r="9586" spans="1:17" x14ac:dyDescent="0.25">
      <c r="A9586" t="s">
        <v>554</v>
      </c>
      <c r="B9586" t="s">
        <v>555</v>
      </c>
      <c r="C9586" t="s">
        <v>509</v>
      </c>
      <c r="D9586" t="s">
        <v>185</v>
      </c>
      <c r="E9586" t="s">
        <v>332</v>
      </c>
      <c r="F9586" t="s">
        <v>260</v>
      </c>
      <c r="G9586" t="s">
        <v>188</v>
      </c>
      <c r="H9586" t="s">
        <v>339</v>
      </c>
      <c r="I9586" t="s">
        <v>4</v>
      </c>
      <c r="J9586" t="s">
        <v>235</v>
      </c>
      <c r="K9586" t="s">
        <v>328</v>
      </c>
      <c r="L9586" t="s">
        <v>237</v>
      </c>
      <c r="M9586" t="s">
        <v>379</v>
      </c>
      <c r="O9586" t="s">
        <v>194</v>
      </c>
      <c r="P9586">
        <v>2030</v>
      </c>
      <c r="Q9586">
        <v>1.1100000000000001</v>
      </c>
    </row>
    <row r="9587" spans="1:17" x14ac:dyDescent="0.25">
      <c r="A9587" t="s">
        <v>554</v>
      </c>
      <c r="B9587" t="s">
        <v>555</v>
      </c>
      <c r="C9587" t="s">
        <v>509</v>
      </c>
      <c r="D9587" t="s">
        <v>185</v>
      </c>
      <c r="E9587" t="s">
        <v>332</v>
      </c>
      <c r="F9587" t="s">
        <v>260</v>
      </c>
      <c r="G9587" t="s">
        <v>188</v>
      </c>
      <c r="H9587" t="s">
        <v>339</v>
      </c>
      <c r="I9587" t="s">
        <v>4</v>
      </c>
      <c r="J9587" t="s">
        <v>235</v>
      </c>
      <c r="K9587" t="s">
        <v>328</v>
      </c>
      <c r="L9587" t="s">
        <v>237</v>
      </c>
      <c r="M9587" t="s">
        <v>379</v>
      </c>
      <c r="O9587" t="s">
        <v>194</v>
      </c>
      <c r="P9587">
        <v>2050</v>
      </c>
      <c r="Q9587">
        <v>1.1100000000000001</v>
      </c>
    </row>
    <row r="9588" spans="1:17" x14ac:dyDescent="0.25">
      <c r="A9588" t="s">
        <v>554</v>
      </c>
      <c r="B9588" t="s">
        <v>555</v>
      </c>
      <c r="C9588" t="s">
        <v>509</v>
      </c>
      <c r="D9588" t="s">
        <v>185</v>
      </c>
      <c r="E9588" t="s">
        <v>332</v>
      </c>
      <c r="F9588" t="s">
        <v>260</v>
      </c>
      <c r="G9588" t="s">
        <v>188</v>
      </c>
      <c r="H9588" t="s">
        <v>339</v>
      </c>
      <c r="I9588" t="s">
        <v>4</v>
      </c>
      <c r="J9588" t="s">
        <v>235</v>
      </c>
      <c r="K9588" t="s">
        <v>328</v>
      </c>
      <c r="L9588" t="s">
        <v>237</v>
      </c>
      <c r="M9588" t="s">
        <v>379</v>
      </c>
      <c r="O9588" t="s">
        <v>264</v>
      </c>
      <c r="P9588">
        <v>2050</v>
      </c>
      <c r="Q9588">
        <v>1.1100000000000001</v>
      </c>
    </row>
    <row r="9589" spans="1:17" x14ac:dyDescent="0.25">
      <c r="A9589" t="s">
        <v>554</v>
      </c>
      <c r="B9589" t="s">
        <v>555</v>
      </c>
      <c r="C9589" t="s">
        <v>509</v>
      </c>
      <c r="D9589" t="s">
        <v>185</v>
      </c>
      <c r="E9589" t="s">
        <v>332</v>
      </c>
      <c r="F9589" t="s">
        <v>260</v>
      </c>
      <c r="G9589" t="s">
        <v>188</v>
      </c>
      <c r="H9589" t="s">
        <v>339</v>
      </c>
      <c r="I9589" t="s">
        <v>4</v>
      </c>
      <c r="J9589" t="s">
        <v>235</v>
      </c>
      <c r="K9589" t="s">
        <v>328</v>
      </c>
      <c r="L9589" t="s">
        <v>237</v>
      </c>
      <c r="M9589" t="s">
        <v>379</v>
      </c>
      <c r="O9589" t="s">
        <v>265</v>
      </c>
      <c r="P9589">
        <v>2050</v>
      </c>
      <c r="Q9589">
        <v>1.1100000000000001</v>
      </c>
    </row>
    <row r="9590" spans="1:17" x14ac:dyDescent="0.25">
      <c r="A9590" t="s">
        <v>556</v>
      </c>
      <c r="B9590" t="s">
        <v>557</v>
      </c>
      <c r="C9590" t="s">
        <v>509</v>
      </c>
      <c r="D9590" t="s">
        <v>185</v>
      </c>
      <c r="E9590" t="s">
        <v>311</v>
      </c>
      <c r="F9590" t="s">
        <v>260</v>
      </c>
      <c r="G9590" t="s">
        <v>195</v>
      </c>
      <c r="H9590" t="s">
        <v>196</v>
      </c>
      <c r="I9590" t="s">
        <v>197</v>
      </c>
      <c r="J9590" t="s">
        <v>198</v>
      </c>
      <c r="O9590" t="s">
        <v>194</v>
      </c>
      <c r="P9590">
        <v>2015</v>
      </c>
      <c r="Q9590">
        <v>0.59</v>
      </c>
    </row>
    <row r="9591" spans="1:17" x14ac:dyDescent="0.25">
      <c r="A9591" t="s">
        <v>556</v>
      </c>
      <c r="B9591" t="s">
        <v>557</v>
      </c>
      <c r="C9591" t="s">
        <v>509</v>
      </c>
      <c r="D9591" t="s">
        <v>185</v>
      </c>
      <c r="E9591" t="s">
        <v>311</v>
      </c>
      <c r="F9591" t="s">
        <v>260</v>
      </c>
      <c r="G9591" t="s">
        <v>195</v>
      </c>
      <c r="H9591" t="s">
        <v>196</v>
      </c>
      <c r="I9591" t="s">
        <v>197</v>
      </c>
      <c r="J9591" t="s">
        <v>198</v>
      </c>
      <c r="O9591" t="s">
        <v>194</v>
      </c>
      <c r="P9591">
        <v>2020</v>
      </c>
      <c r="Q9591">
        <v>0.59</v>
      </c>
    </row>
    <row r="9592" spans="1:17" x14ac:dyDescent="0.25">
      <c r="A9592" t="s">
        <v>556</v>
      </c>
      <c r="B9592" t="s">
        <v>557</v>
      </c>
      <c r="C9592" t="s">
        <v>509</v>
      </c>
      <c r="D9592" t="s">
        <v>185</v>
      </c>
      <c r="E9592" t="s">
        <v>311</v>
      </c>
      <c r="F9592" t="s">
        <v>260</v>
      </c>
      <c r="G9592" t="s">
        <v>195</v>
      </c>
      <c r="H9592" t="s">
        <v>196</v>
      </c>
      <c r="I9592" t="s">
        <v>197</v>
      </c>
      <c r="J9592" t="s">
        <v>198</v>
      </c>
      <c r="O9592" t="s">
        <v>264</v>
      </c>
      <c r="P9592">
        <v>2020</v>
      </c>
      <c r="Q9592">
        <v>0.56999999999999995</v>
      </c>
    </row>
    <row r="9593" spans="1:17" x14ac:dyDescent="0.25">
      <c r="A9593" t="s">
        <v>556</v>
      </c>
      <c r="B9593" t="s">
        <v>557</v>
      </c>
      <c r="C9593" t="s">
        <v>509</v>
      </c>
      <c r="D9593" t="s">
        <v>185</v>
      </c>
      <c r="E9593" t="s">
        <v>311</v>
      </c>
      <c r="F9593" t="s">
        <v>260</v>
      </c>
      <c r="G9593" t="s">
        <v>195</v>
      </c>
      <c r="H9593" t="s">
        <v>196</v>
      </c>
      <c r="I9593" t="s">
        <v>197</v>
      </c>
      <c r="J9593" t="s">
        <v>198</v>
      </c>
      <c r="O9593" t="s">
        <v>265</v>
      </c>
      <c r="P9593">
        <v>2020</v>
      </c>
      <c r="Q9593">
        <v>0.52</v>
      </c>
    </row>
    <row r="9594" spans="1:17" x14ac:dyDescent="0.25">
      <c r="A9594" t="s">
        <v>556</v>
      </c>
      <c r="B9594" t="s">
        <v>557</v>
      </c>
      <c r="C9594" t="s">
        <v>509</v>
      </c>
      <c r="D9594" t="s">
        <v>185</v>
      </c>
      <c r="E9594" t="s">
        <v>311</v>
      </c>
      <c r="F9594" t="s">
        <v>260</v>
      </c>
      <c r="G9594" t="s">
        <v>195</v>
      </c>
      <c r="H9594" t="s">
        <v>196</v>
      </c>
      <c r="I9594" t="s">
        <v>197</v>
      </c>
      <c r="J9594" t="s">
        <v>198</v>
      </c>
      <c r="O9594" t="s">
        <v>194</v>
      </c>
      <c r="P9594">
        <v>2030</v>
      </c>
      <c r="Q9594">
        <v>0.59</v>
      </c>
    </row>
    <row r="9595" spans="1:17" x14ac:dyDescent="0.25">
      <c r="A9595" t="s">
        <v>556</v>
      </c>
      <c r="B9595" t="s">
        <v>557</v>
      </c>
      <c r="C9595" t="s">
        <v>509</v>
      </c>
      <c r="D9595" t="s">
        <v>185</v>
      </c>
      <c r="E9595" t="s">
        <v>311</v>
      </c>
      <c r="F9595" t="s">
        <v>260</v>
      </c>
      <c r="G9595" t="s">
        <v>195</v>
      </c>
      <c r="H9595" t="s">
        <v>196</v>
      </c>
      <c r="I9595" t="s">
        <v>197</v>
      </c>
      <c r="J9595" t="s">
        <v>198</v>
      </c>
      <c r="O9595" t="s">
        <v>194</v>
      </c>
      <c r="P9595">
        <v>2050</v>
      </c>
      <c r="Q9595">
        <v>0.52</v>
      </c>
    </row>
    <row r="9596" spans="1:17" x14ac:dyDescent="0.25">
      <c r="A9596" t="s">
        <v>556</v>
      </c>
      <c r="B9596" t="s">
        <v>557</v>
      </c>
      <c r="C9596" t="s">
        <v>509</v>
      </c>
      <c r="D9596" t="s">
        <v>185</v>
      </c>
      <c r="E9596" t="s">
        <v>311</v>
      </c>
      <c r="F9596" t="s">
        <v>260</v>
      </c>
      <c r="G9596" t="s">
        <v>195</v>
      </c>
      <c r="H9596" t="s">
        <v>196</v>
      </c>
      <c r="I9596" t="s">
        <v>197</v>
      </c>
      <c r="J9596" t="s">
        <v>198</v>
      </c>
      <c r="O9596" t="s">
        <v>264</v>
      </c>
      <c r="P9596">
        <v>2050</v>
      </c>
      <c r="Q9596">
        <v>0.59</v>
      </c>
    </row>
    <row r="9597" spans="1:17" x14ac:dyDescent="0.25">
      <c r="A9597" t="s">
        <v>556</v>
      </c>
      <c r="B9597" t="s">
        <v>557</v>
      </c>
      <c r="C9597" t="s">
        <v>509</v>
      </c>
      <c r="D9597" t="s">
        <v>185</v>
      </c>
      <c r="E9597" t="s">
        <v>311</v>
      </c>
      <c r="F9597" t="s">
        <v>260</v>
      </c>
      <c r="G9597" t="s">
        <v>195</v>
      </c>
      <c r="H9597" t="s">
        <v>196</v>
      </c>
      <c r="I9597" t="s">
        <v>197</v>
      </c>
      <c r="J9597" t="s">
        <v>198</v>
      </c>
      <c r="O9597" t="s">
        <v>265</v>
      </c>
      <c r="P9597">
        <v>2050</v>
      </c>
      <c r="Q9597">
        <v>0.53</v>
      </c>
    </row>
    <row r="9598" spans="1:17" x14ac:dyDescent="0.25">
      <c r="A9598" t="s">
        <v>556</v>
      </c>
      <c r="B9598" t="s">
        <v>557</v>
      </c>
      <c r="C9598" t="s">
        <v>509</v>
      </c>
      <c r="D9598" t="s">
        <v>185</v>
      </c>
      <c r="E9598" t="s">
        <v>311</v>
      </c>
      <c r="F9598" t="s">
        <v>260</v>
      </c>
      <c r="G9598" t="s">
        <v>195</v>
      </c>
      <c r="H9598" t="s">
        <v>200</v>
      </c>
      <c r="I9598" t="s">
        <v>201</v>
      </c>
      <c r="K9598" t="s">
        <v>202</v>
      </c>
      <c r="N9598" t="s">
        <v>206</v>
      </c>
      <c r="O9598" t="s">
        <v>194</v>
      </c>
      <c r="P9598">
        <v>2015</v>
      </c>
      <c r="Q9598">
        <v>5</v>
      </c>
    </row>
    <row r="9599" spans="1:17" x14ac:dyDescent="0.25">
      <c r="A9599" t="s">
        <v>556</v>
      </c>
      <c r="B9599" t="s">
        <v>557</v>
      </c>
      <c r="C9599" t="s">
        <v>509</v>
      </c>
      <c r="D9599" t="s">
        <v>185</v>
      </c>
      <c r="E9599" t="s">
        <v>311</v>
      </c>
      <c r="F9599" t="s">
        <v>260</v>
      </c>
      <c r="G9599" t="s">
        <v>195</v>
      </c>
      <c r="H9599" t="s">
        <v>200</v>
      </c>
      <c r="I9599" t="s">
        <v>201</v>
      </c>
      <c r="K9599" t="s">
        <v>202</v>
      </c>
      <c r="N9599" t="s">
        <v>206</v>
      </c>
      <c r="O9599" t="s">
        <v>194</v>
      </c>
      <c r="P9599">
        <v>2020</v>
      </c>
      <c r="Q9599">
        <v>5</v>
      </c>
    </row>
    <row r="9600" spans="1:17" x14ac:dyDescent="0.25">
      <c r="A9600" t="s">
        <v>556</v>
      </c>
      <c r="B9600" t="s">
        <v>557</v>
      </c>
      <c r="C9600" t="s">
        <v>509</v>
      </c>
      <c r="D9600" t="s">
        <v>185</v>
      </c>
      <c r="E9600" t="s">
        <v>311</v>
      </c>
      <c r="F9600" t="s">
        <v>260</v>
      </c>
      <c r="G9600" t="s">
        <v>195</v>
      </c>
      <c r="H9600" t="s">
        <v>200</v>
      </c>
      <c r="I9600" t="s">
        <v>201</v>
      </c>
      <c r="K9600" t="s">
        <v>202</v>
      </c>
      <c r="N9600" t="s">
        <v>206</v>
      </c>
      <c r="O9600" t="s">
        <v>264</v>
      </c>
      <c r="P9600">
        <v>2020</v>
      </c>
      <c r="Q9600">
        <v>5</v>
      </c>
    </row>
    <row r="9601" spans="1:17" x14ac:dyDescent="0.25">
      <c r="A9601" t="s">
        <v>556</v>
      </c>
      <c r="B9601" t="s">
        <v>557</v>
      </c>
      <c r="C9601" t="s">
        <v>509</v>
      </c>
      <c r="D9601" t="s">
        <v>185</v>
      </c>
      <c r="E9601" t="s">
        <v>311</v>
      </c>
      <c r="F9601" t="s">
        <v>260</v>
      </c>
      <c r="G9601" t="s">
        <v>195</v>
      </c>
      <c r="H9601" t="s">
        <v>200</v>
      </c>
      <c r="I9601" t="s">
        <v>201</v>
      </c>
      <c r="K9601" t="s">
        <v>202</v>
      </c>
      <c r="N9601" t="s">
        <v>206</v>
      </c>
      <c r="O9601" t="s">
        <v>265</v>
      </c>
      <c r="P9601">
        <v>2020</v>
      </c>
      <c r="Q9601">
        <v>1</v>
      </c>
    </row>
    <row r="9602" spans="1:17" x14ac:dyDescent="0.25">
      <c r="A9602" t="s">
        <v>556</v>
      </c>
      <c r="B9602" t="s">
        <v>557</v>
      </c>
      <c r="C9602" t="s">
        <v>509</v>
      </c>
      <c r="D9602" t="s">
        <v>185</v>
      </c>
      <c r="E9602" t="s">
        <v>311</v>
      </c>
      <c r="F9602" t="s">
        <v>260</v>
      </c>
      <c r="G9602" t="s">
        <v>195</v>
      </c>
      <c r="H9602" t="s">
        <v>200</v>
      </c>
      <c r="I9602" t="s">
        <v>201</v>
      </c>
      <c r="K9602" t="s">
        <v>202</v>
      </c>
      <c r="N9602" t="s">
        <v>206</v>
      </c>
      <c r="O9602" t="s">
        <v>194</v>
      </c>
      <c r="P9602">
        <v>2030</v>
      </c>
      <c r="Q9602">
        <v>5</v>
      </c>
    </row>
    <row r="9603" spans="1:17" x14ac:dyDescent="0.25">
      <c r="A9603" t="s">
        <v>556</v>
      </c>
      <c r="B9603" t="s">
        <v>557</v>
      </c>
      <c r="C9603" t="s">
        <v>509</v>
      </c>
      <c r="D9603" t="s">
        <v>185</v>
      </c>
      <c r="E9603" t="s">
        <v>311</v>
      </c>
      <c r="F9603" t="s">
        <v>260</v>
      </c>
      <c r="G9603" t="s">
        <v>195</v>
      </c>
      <c r="H9603" t="s">
        <v>200</v>
      </c>
      <c r="I9603" t="s">
        <v>201</v>
      </c>
      <c r="K9603" t="s">
        <v>202</v>
      </c>
      <c r="N9603" t="s">
        <v>206</v>
      </c>
      <c r="O9603" t="s">
        <v>194</v>
      </c>
      <c r="P9603">
        <v>2050</v>
      </c>
      <c r="Q9603">
        <v>5</v>
      </c>
    </row>
    <row r="9604" spans="1:17" x14ac:dyDescent="0.25">
      <c r="A9604" t="s">
        <v>556</v>
      </c>
      <c r="B9604" t="s">
        <v>557</v>
      </c>
      <c r="C9604" t="s">
        <v>509</v>
      </c>
      <c r="D9604" t="s">
        <v>185</v>
      </c>
      <c r="E9604" t="s">
        <v>311</v>
      </c>
      <c r="F9604" t="s">
        <v>260</v>
      </c>
      <c r="G9604" t="s">
        <v>195</v>
      </c>
      <c r="H9604" t="s">
        <v>200</v>
      </c>
      <c r="I9604" t="s">
        <v>201</v>
      </c>
      <c r="K9604" t="s">
        <v>202</v>
      </c>
      <c r="N9604" t="s">
        <v>206</v>
      </c>
      <c r="O9604" t="s">
        <v>264</v>
      </c>
      <c r="P9604">
        <v>2050</v>
      </c>
      <c r="Q9604">
        <v>1</v>
      </c>
    </row>
    <row r="9605" spans="1:17" x14ac:dyDescent="0.25">
      <c r="A9605" t="s">
        <v>556</v>
      </c>
      <c r="B9605" t="s">
        <v>557</v>
      </c>
      <c r="C9605" t="s">
        <v>509</v>
      </c>
      <c r="D9605" t="s">
        <v>185</v>
      </c>
      <c r="E9605" t="s">
        <v>311</v>
      </c>
      <c r="F9605" t="s">
        <v>260</v>
      </c>
      <c r="G9605" t="s">
        <v>195</v>
      </c>
      <c r="H9605" t="s">
        <v>200</v>
      </c>
      <c r="I9605" t="s">
        <v>201</v>
      </c>
      <c r="K9605" t="s">
        <v>202</v>
      </c>
      <c r="N9605" t="s">
        <v>206</v>
      </c>
      <c r="O9605" t="s">
        <v>265</v>
      </c>
      <c r="P9605">
        <v>2050</v>
      </c>
      <c r="Q9605">
        <v>1</v>
      </c>
    </row>
    <row r="9606" spans="1:17" x14ac:dyDescent="0.25">
      <c r="A9606" t="s">
        <v>556</v>
      </c>
      <c r="B9606" t="s">
        <v>557</v>
      </c>
      <c r="C9606" t="s">
        <v>509</v>
      </c>
      <c r="D9606" t="s">
        <v>185</v>
      </c>
      <c r="E9606" t="s">
        <v>311</v>
      </c>
      <c r="F9606" t="s">
        <v>260</v>
      </c>
      <c r="G9606" t="s">
        <v>195</v>
      </c>
      <c r="H9606" t="s">
        <v>204</v>
      </c>
      <c r="I9606" t="s">
        <v>205</v>
      </c>
      <c r="J9606" t="s">
        <v>198</v>
      </c>
      <c r="M9606" t="s">
        <v>371</v>
      </c>
      <c r="O9606" t="s">
        <v>194</v>
      </c>
      <c r="P9606">
        <v>2015</v>
      </c>
      <c r="Q9606">
        <v>0.17</v>
      </c>
    </row>
    <row r="9607" spans="1:17" x14ac:dyDescent="0.25">
      <c r="A9607" t="s">
        <v>556</v>
      </c>
      <c r="B9607" t="s">
        <v>557</v>
      </c>
      <c r="C9607" t="s">
        <v>509</v>
      </c>
      <c r="D9607" t="s">
        <v>185</v>
      </c>
      <c r="E9607" t="s">
        <v>311</v>
      </c>
      <c r="F9607" t="s">
        <v>260</v>
      </c>
      <c r="G9607" t="s">
        <v>195</v>
      </c>
      <c r="H9607" t="s">
        <v>204</v>
      </c>
      <c r="I9607" t="s">
        <v>205</v>
      </c>
      <c r="J9607" t="s">
        <v>198</v>
      </c>
      <c r="M9607" t="s">
        <v>371</v>
      </c>
      <c r="O9607" t="s">
        <v>194</v>
      </c>
      <c r="P9607">
        <v>2020</v>
      </c>
      <c r="Q9607">
        <v>0.17</v>
      </c>
    </row>
    <row r="9608" spans="1:17" x14ac:dyDescent="0.25">
      <c r="A9608" t="s">
        <v>556</v>
      </c>
      <c r="B9608" t="s">
        <v>557</v>
      </c>
      <c r="C9608" t="s">
        <v>509</v>
      </c>
      <c r="D9608" t="s">
        <v>185</v>
      </c>
      <c r="E9608" t="s">
        <v>311</v>
      </c>
      <c r="F9608" t="s">
        <v>260</v>
      </c>
      <c r="G9608" t="s">
        <v>195</v>
      </c>
      <c r="H9608" t="s">
        <v>204</v>
      </c>
      <c r="I9608" t="s">
        <v>205</v>
      </c>
      <c r="J9608" t="s">
        <v>198</v>
      </c>
      <c r="M9608" t="s">
        <v>371</v>
      </c>
      <c r="O9608" t="s">
        <v>264</v>
      </c>
      <c r="P9608">
        <v>2020</v>
      </c>
      <c r="Q9608">
        <v>0.17</v>
      </c>
    </row>
    <row r="9609" spans="1:17" x14ac:dyDescent="0.25">
      <c r="A9609" t="s">
        <v>556</v>
      </c>
      <c r="B9609" t="s">
        <v>557</v>
      </c>
      <c r="C9609" t="s">
        <v>509</v>
      </c>
      <c r="D9609" t="s">
        <v>185</v>
      </c>
      <c r="E9609" t="s">
        <v>311</v>
      </c>
      <c r="F9609" t="s">
        <v>260</v>
      </c>
      <c r="G9609" t="s">
        <v>195</v>
      </c>
      <c r="H9609" t="s">
        <v>204</v>
      </c>
      <c r="I9609" t="s">
        <v>205</v>
      </c>
      <c r="J9609" t="s">
        <v>198</v>
      </c>
      <c r="M9609" t="s">
        <v>371</v>
      </c>
      <c r="O9609" t="s">
        <v>265</v>
      </c>
      <c r="P9609">
        <v>2020</v>
      </c>
      <c r="Q9609">
        <v>0.15</v>
      </c>
    </row>
    <row r="9610" spans="1:17" x14ac:dyDescent="0.25">
      <c r="A9610" t="s">
        <v>556</v>
      </c>
      <c r="B9610" t="s">
        <v>557</v>
      </c>
      <c r="C9610" t="s">
        <v>509</v>
      </c>
      <c r="D9610" t="s">
        <v>185</v>
      </c>
      <c r="E9610" t="s">
        <v>311</v>
      </c>
      <c r="F9610" t="s">
        <v>260</v>
      </c>
      <c r="G9610" t="s">
        <v>195</v>
      </c>
      <c r="H9610" t="s">
        <v>204</v>
      </c>
      <c r="I9610" t="s">
        <v>205</v>
      </c>
      <c r="J9610" t="s">
        <v>198</v>
      </c>
      <c r="M9610" t="s">
        <v>371</v>
      </c>
      <c r="O9610" t="s">
        <v>194</v>
      </c>
      <c r="P9610">
        <v>2030</v>
      </c>
      <c r="Q9610">
        <v>0.17</v>
      </c>
    </row>
    <row r="9611" spans="1:17" x14ac:dyDescent="0.25">
      <c r="A9611" t="s">
        <v>556</v>
      </c>
      <c r="B9611" t="s">
        <v>557</v>
      </c>
      <c r="C9611" t="s">
        <v>509</v>
      </c>
      <c r="D9611" t="s">
        <v>185</v>
      </c>
      <c r="E9611" t="s">
        <v>311</v>
      </c>
      <c r="F9611" t="s">
        <v>260</v>
      </c>
      <c r="G9611" t="s">
        <v>195</v>
      </c>
      <c r="H9611" t="s">
        <v>204</v>
      </c>
      <c r="I9611" t="s">
        <v>205</v>
      </c>
      <c r="J9611" t="s">
        <v>198</v>
      </c>
      <c r="M9611" t="s">
        <v>371</v>
      </c>
      <c r="O9611" t="s">
        <v>194</v>
      </c>
      <c r="P9611">
        <v>2050</v>
      </c>
      <c r="Q9611">
        <v>0.15</v>
      </c>
    </row>
    <row r="9612" spans="1:17" x14ac:dyDescent="0.25">
      <c r="A9612" t="s">
        <v>556</v>
      </c>
      <c r="B9612" t="s">
        <v>557</v>
      </c>
      <c r="C9612" t="s">
        <v>509</v>
      </c>
      <c r="D9612" t="s">
        <v>185</v>
      </c>
      <c r="E9612" t="s">
        <v>311</v>
      </c>
      <c r="F9612" t="s">
        <v>260</v>
      </c>
      <c r="G9612" t="s">
        <v>195</v>
      </c>
      <c r="H9612" t="s">
        <v>204</v>
      </c>
      <c r="I9612" t="s">
        <v>205</v>
      </c>
      <c r="J9612" t="s">
        <v>198</v>
      </c>
      <c r="M9612" t="s">
        <v>371</v>
      </c>
      <c r="O9612" t="s">
        <v>264</v>
      </c>
      <c r="P9612">
        <v>2050</v>
      </c>
      <c r="Q9612">
        <v>0.17</v>
      </c>
    </row>
    <row r="9613" spans="1:17" x14ac:dyDescent="0.25">
      <c r="A9613" t="s">
        <v>556</v>
      </c>
      <c r="B9613" t="s">
        <v>557</v>
      </c>
      <c r="C9613" t="s">
        <v>509</v>
      </c>
      <c r="D9613" t="s">
        <v>185</v>
      </c>
      <c r="E9613" t="s">
        <v>311</v>
      </c>
      <c r="F9613" t="s">
        <v>260</v>
      </c>
      <c r="G9613" t="s">
        <v>195</v>
      </c>
      <c r="H9613" t="s">
        <v>204</v>
      </c>
      <c r="I9613" t="s">
        <v>205</v>
      </c>
      <c r="J9613" t="s">
        <v>198</v>
      </c>
      <c r="M9613" t="s">
        <v>371</v>
      </c>
      <c r="O9613" t="s">
        <v>265</v>
      </c>
      <c r="P9613">
        <v>2050</v>
      </c>
      <c r="Q9613">
        <v>0.15</v>
      </c>
    </row>
    <row r="9614" spans="1:17" x14ac:dyDescent="0.25">
      <c r="A9614" t="s">
        <v>556</v>
      </c>
      <c r="B9614" t="s">
        <v>557</v>
      </c>
      <c r="C9614" t="s">
        <v>509</v>
      </c>
      <c r="D9614" t="s">
        <v>185</v>
      </c>
      <c r="E9614" t="s">
        <v>311</v>
      </c>
      <c r="F9614" t="s">
        <v>260</v>
      </c>
      <c r="G9614" t="s">
        <v>195</v>
      </c>
      <c r="H9614" t="s">
        <v>350</v>
      </c>
      <c r="I9614" t="s">
        <v>208</v>
      </c>
      <c r="J9614" t="s">
        <v>351</v>
      </c>
      <c r="K9614" t="s">
        <v>191</v>
      </c>
      <c r="M9614" t="s">
        <v>495</v>
      </c>
      <c r="N9614" t="s">
        <v>206</v>
      </c>
      <c r="O9614" t="s">
        <v>194</v>
      </c>
      <c r="P9614">
        <v>2015</v>
      </c>
      <c r="Q9614">
        <v>0.42299999999999999</v>
      </c>
    </row>
    <row r="9615" spans="1:17" x14ac:dyDescent="0.25">
      <c r="A9615" t="s">
        <v>556</v>
      </c>
      <c r="B9615" t="s">
        <v>557</v>
      </c>
      <c r="C9615" t="s">
        <v>509</v>
      </c>
      <c r="D9615" t="s">
        <v>185</v>
      </c>
      <c r="E9615" t="s">
        <v>311</v>
      </c>
      <c r="F9615" t="s">
        <v>260</v>
      </c>
      <c r="G9615" t="s">
        <v>195</v>
      </c>
      <c r="H9615" t="s">
        <v>350</v>
      </c>
      <c r="I9615" t="s">
        <v>208</v>
      </c>
      <c r="J9615" t="s">
        <v>351</v>
      </c>
      <c r="K9615" t="s">
        <v>191</v>
      </c>
      <c r="M9615" t="s">
        <v>495</v>
      </c>
      <c r="N9615" t="s">
        <v>206</v>
      </c>
      <c r="O9615" t="s">
        <v>194</v>
      </c>
      <c r="P9615">
        <v>2020</v>
      </c>
      <c r="Q9615">
        <v>0.42499999999999999</v>
      </c>
    </row>
    <row r="9616" spans="1:17" x14ac:dyDescent="0.25">
      <c r="A9616" t="s">
        <v>556</v>
      </c>
      <c r="B9616" t="s">
        <v>557</v>
      </c>
      <c r="C9616" t="s">
        <v>509</v>
      </c>
      <c r="D9616" t="s">
        <v>185</v>
      </c>
      <c r="E9616" t="s">
        <v>311</v>
      </c>
      <c r="F9616" t="s">
        <v>260</v>
      </c>
      <c r="G9616" t="s">
        <v>195</v>
      </c>
      <c r="H9616" t="s">
        <v>350</v>
      </c>
      <c r="I9616" t="s">
        <v>208</v>
      </c>
      <c r="J9616" t="s">
        <v>351</v>
      </c>
      <c r="K9616" t="s">
        <v>191</v>
      </c>
      <c r="M9616" t="s">
        <v>495</v>
      </c>
      <c r="N9616" t="s">
        <v>206</v>
      </c>
      <c r="O9616" t="s">
        <v>264</v>
      </c>
      <c r="P9616">
        <v>2020</v>
      </c>
      <c r="Q9616">
        <v>0.41199999999999998</v>
      </c>
    </row>
    <row r="9617" spans="1:17" x14ac:dyDescent="0.25">
      <c r="A9617" t="s">
        <v>556</v>
      </c>
      <c r="B9617" t="s">
        <v>557</v>
      </c>
      <c r="C9617" t="s">
        <v>509</v>
      </c>
      <c r="D9617" t="s">
        <v>185</v>
      </c>
      <c r="E9617" t="s">
        <v>311</v>
      </c>
      <c r="F9617" t="s">
        <v>260</v>
      </c>
      <c r="G9617" t="s">
        <v>195</v>
      </c>
      <c r="H9617" t="s">
        <v>350</v>
      </c>
      <c r="I9617" t="s">
        <v>208</v>
      </c>
      <c r="J9617" t="s">
        <v>351</v>
      </c>
      <c r="K9617" t="s">
        <v>191</v>
      </c>
      <c r="M9617" t="s">
        <v>495</v>
      </c>
      <c r="N9617" t="s">
        <v>206</v>
      </c>
      <c r="O9617" t="s">
        <v>265</v>
      </c>
      <c r="P9617">
        <v>2020</v>
      </c>
      <c r="Q9617">
        <v>0.42699999999999999</v>
      </c>
    </row>
    <row r="9618" spans="1:17" x14ac:dyDescent="0.25">
      <c r="A9618" t="s">
        <v>556</v>
      </c>
      <c r="B9618" t="s">
        <v>557</v>
      </c>
      <c r="C9618" t="s">
        <v>509</v>
      </c>
      <c r="D9618" t="s">
        <v>185</v>
      </c>
      <c r="E9618" t="s">
        <v>311</v>
      </c>
      <c r="F9618" t="s">
        <v>260</v>
      </c>
      <c r="G9618" t="s">
        <v>195</v>
      </c>
      <c r="H9618" t="s">
        <v>350</v>
      </c>
      <c r="I9618" t="s">
        <v>208</v>
      </c>
      <c r="J9618" t="s">
        <v>351</v>
      </c>
      <c r="K9618" t="s">
        <v>191</v>
      </c>
      <c r="M9618" t="s">
        <v>495</v>
      </c>
      <c r="N9618" t="s">
        <v>206</v>
      </c>
      <c r="O9618" t="s">
        <v>194</v>
      </c>
      <c r="P9618">
        <v>2030</v>
      </c>
      <c r="Q9618">
        <v>0.42599999999999999</v>
      </c>
    </row>
    <row r="9619" spans="1:17" x14ac:dyDescent="0.25">
      <c r="A9619" t="s">
        <v>556</v>
      </c>
      <c r="B9619" t="s">
        <v>557</v>
      </c>
      <c r="C9619" t="s">
        <v>509</v>
      </c>
      <c r="D9619" t="s">
        <v>185</v>
      </c>
      <c r="E9619" t="s">
        <v>311</v>
      </c>
      <c r="F9619" t="s">
        <v>260</v>
      </c>
      <c r="G9619" t="s">
        <v>195</v>
      </c>
      <c r="H9619" t="s">
        <v>350</v>
      </c>
      <c r="I9619" t="s">
        <v>208</v>
      </c>
      <c r="J9619" t="s">
        <v>351</v>
      </c>
      <c r="K9619" t="s">
        <v>191</v>
      </c>
      <c r="M9619" t="s">
        <v>495</v>
      </c>
      <c r="N9619" t="s">
        <v>206</v>
      </c>
      <c r="O9619" t="s">
        <v>194</v>
      </c>
      <c r="P9619">
        <v>2050</v>
      </c>
      <c r="Q9619">
        <v>0.42599999999999999</v>
      </c>
    </row>
    <row r="9620" spans="1:17" x14ac:dyDescent="0.25">
      <c r="A9620" t="s">
        <v>556</v>
      </c>
      <c r="B9620" t="s">
        <v>557</v>
      </c>
      <c r="C9620" t="s">
        <v>509</v>
      </c>
      <c r="D9620" t="s">
        <v>185</v>
      </c>
      <c r="E9620" t="s">
        <v>311</v>
      </c>
      <c r="F9620" t="s">
        <v>260</v>
      </c>
      <c r="G9620" t="s">
        <v>195</v>
      </c>
      <c r="H9620" t="s">
        <v>350</v>
      </c>
      <c r="I9620" t="s">
        <v>208</v>
      </c>
      <c r="J9620" t="s">
        <v>351</v>
      </c>
      <c r="K9620" t="s">
        <v>191</v>
      </c>
      <c r="M9620" t="s">
        <v>495</v>
      </c>
      <c r="N9620" t="s">
        <v>206</v>
      </c>
      <c r="O9620" t="s">
        <v>264</v>
      </c>
      <c r="P9620">
        <v>2050</v>
      </c>
      <c r="Q9620">
        <v>0.41799999999999998</v>
      </c>
    </row>
    <row r="9621" spans="1:17" x14ac:dyDescent="0.25">
      <c r="A9621" t="s">
        <v>556</v>
      </c>
      <c r="B9621" t="s">
        <v>557</v>
      </c>
      <c r="C9621" t="s">
        <v>509</v>
      </c>
      <c r="D9621" t="s">
        <v>185</v>
      </c>
      <c r="E9621" t="s">
        <v>311</v>
      </c>
      <c r="F9621" t="s">
        <v>260</v>
      </c>
      <c r="G9621" t="s">
        <v>195</v>
      </c>
      <c r="H9621" t="s">
        <v>350</v>
      </c>
      <c r="I9621" t="s">
        <v>208</v>
      </c>
      <c r="J9621" t="s">
        <v>351</v>
      </c>
      <c r="K9621" t="s">
        <v>191</v>
      </c>
      <c r="M9621" t="s">
        <v>495</v>
      </c>
      <c r="N9621" t="s">
        <v>206</v>
      </c>
      <c r="O9621" t="s">
        <v>265</v>
      </c>
      <c r="P9621">
        <v>2050</v>
      </c>
      <c r="Q9621">
        <v>0.433</v>
      </c>
    </row>
    <row r="9622" spans="1:17" x14ac:dyDescent="0.25">
      <c r="A9622" t="s">
        <v>556</v>
      </c>
      <c r="B9622" t="s">
        <v>557</v>
      </c>
      <c r="C9622" t="s">
        <v>509</v>
      </c>
      <c r="D9622" t="s">
        <v>185</v>
      </c>
      <c r="E9622" t="s">
        <v>311</v>
      </c>
      <c r="F9622" t="s">
        <v>260</v>
      </c>
      <c r="G9622" t="s">
        <v>195</v>
      </c>
      <c r="H9622" t="s">
        <v>207</v>
      </c>
      <c r="I9622" t="s">
        <v>208</v>
      </c>
      <c r="J9622" t="s">
        <v>209</v>
      </c>
      <c r="K9622" t="s">
        <v>191</v>
      </c>
      <c r="M9622" t="s">
        <v>495</v>
      </c>
      <c r="N9622" t="s">
        <v>206</v>
      </c>
      <c r="O9622" t="s">
        <v>194</v>
      </c>
      <c r="P9622">
        <v>2015</v>
      </c>
      <c r="Q9622">
        <v>0.44500000000000001</v>
      </c>
    </row>
    <row r="9623" spans="1:17" x14ac:dyDescent="0.25">
      <c r="A9623" t="s">
        <v>556</v>
      </c>
      <c r="B9623" t="s">
        <v>557</v>
      </c>
      <c r="C9623" t="s">
        <v>509</v>
      </c>
      <c r="D9623" t="s">
        <v>185</v>
      </c>
      <c r="E9623" t="s">
        <v>311</v>
      </c>
      <c r="F9623" t="s">
        <v>260</v>
      </c>
      <c r="G9623" t="s">
        <v>195</v>
      </c>
      <c r="H9623" t="s">
        <v>207</v>
      </c>
      <c r="I9623" t="s">
        <v>208</v>
      </c>
      <c r="J9623" t="s">
        <v>209</v>
      </c>
      <c r="K9623" t="s">
        <v>191</v>
      </c>
      <c r="M9623" t="s">
        <v>495</v>
      </c>
      <c r="N9623" t="s">
        <v>206</v>
      </c>
      <c r="O9623" t="s">
        <v>194</v>
      </c>
      <c r="P9623">
        <v>2020</v>
      </c>
      <c r="Q9623">
        <v>0.44700000000000001</v>
      </c>
    </row>
    <row r="9624" spans="1:17" x14ac:dyDescent="0.25">
      <c r="A9624" t="s">
        <v>556</v>
      </c>
      <c r="B9624" t="s">
        <v>557</v>
      </c>
      <c r="C9624" t="s">
        <v>509</v>
      </c>
      <c r="D9624" t="s">
        <v>185</v>
      </c>
      <c r="E9624" t="s">
        <v>311</v>
      </c>
      <c r="F9624" t="s">
        <v>260</v>
      </c>
      <c r="G9624" t="s">
        <v>195</v>
      </c>
      <c r="H9624" t="s">
        <v>207</v>
      </c>
      <c r="I9624" t="s">
        <v>208</v>
      </c>
      <c r="J9624" t="s">
        <v>209</v>
      </c>
      <c r="K9624" t="s">
        <v>191</v>
      </c>
      <c r="M9624" t="s">
        <v>495</v>
      </c>
      <c r="N9624" t="s">
        <v>206</v>
      </c>
      <c r="O9624" t="s">
        <v>264</v>
      </c>
      <c r="P9624">
        <v>2020</v>
      </c>
      <c r="Q9624">
        <v>0.434</v>
      </c>
    </row>
    <row r="9625" spans="1:17" x14ac:dyDescent="0.25">
      <c r="A9625" t="s">
        <v>556</v>
      </c>
      <c r="B9625" t="s">
        <v>557</v>
      </c>
      <c r="C9625" t="s">
        <v>509</v>
      </c>
      <c r="D9625" t="s">
        <v>185</v>
      </c>
      <c r="E9625" t="s">
        <v>311</v>
      </c>
      <c r="F9625" t="s">
        <v>260</v>
      </c>
      <c r="G9625" t="s">
        <v>195</v>
      </c>
      <c r="H9625" t="s">
        <v>207</v>
      </c>
      <c r="I9625" t="s">
        <v>208</v>
      </c>
      <c r="J9625" t="s">
        <v>209</v>
      </c>
      <c r="K9625" t="s">
        <v>191</v>
      </c>
      <c r="M9625" t="s">
        <v>495</v>
      </c>
      <c r="N9625" t="s">
        <v>206</v>
      </c>
      <c r="O9625" t="s">
        <v>265</v>
      </c>
      <c r="P9625">
        <v>2020</v>
      </c>
      <c r="Q9625">
        <v>0.44900000000000001</v>
      </c>
    </row>
    <row r="9626" spans="1:17" x14ac:dyDescent="0.25">
      <c r="A9626" t="s">
        <v>556</v>
      </c>
      <c r="B9626" t="s">
        <v>557</v>
      </c>
      <c r="C9626" t="s">
        <v>509</v>
      </c>
      <c r="D9626" t="s">
        <v>185</v>
      </c>
      <c r="E9626" t="s">
        <v>311</v>
      </c>
      <c r="F9626" t="s">
        <v>260</v>
      </c>
      <c r="G9626" t="s">
        <v>195</v>
      </c>
      <c r="H9626" t="s">
        <v>207</v>
      </c>
      <c r="I9626" t="s">
        <v>208</v>
      </c>
      <c r="J9626" t="s">
        <v>209</v>
      </c>
      <c r="K9626" t="s">
        <v>191</v>
      </c>
      <c r="M9626" t="s">
        <v>495</v>
      </c>
      <c r="N9626" t="s">
        <v>206</v>
      </c>
      <c r="O9626" t="s">
        <v>194</v>
      </c>
      <c r="P9626">
        <v>2030</v>
      </c>
      <c r="Q9626">
        <v>0.44800000000000001</v>
      </c>
    </row>
    <row r="9627" spans="1:17" x14ac:dyDescent="0.25">
      <c r="A9627" t="s">
        <v>556</v>
      </c>
      <c r="B9627" t="s">
        <v>557</v>
      </c>
      <c r="C9627" t="s">
        <v>509</v>
      </c>
      <c r="D9627" t="s">
        <v>185</v>
      </c>
      <c r="E9627" t="s">
        <v>311</v>
      </c>
      <c r="F9627" t="s">
        <v>260</v>
      </c>
      <c r="G9627" t="s">
        <v>195</v>
      </c>
      <c r="H9627" t="s">
        <v>207</v>
      </c>
      <c r="I9627" t="s">
        <v>208</v>
      </c>
      <c r="J9627" t="s">
        <v>209</v>
      </c>
      <c r="K9627" t="s">
        <v>191</v>
      </c>
      <c r="M9627" t="s">
        <v>495</v>
      </c>
      <c r="N9627" t="s">
        <v>206</v>
      </c>
      <c r="O9627" t="s">
        <v>194</v>
      </c>
      <c r="P9627">
        <v>2050</v>
      </c>
      <c r="Q9627">
        <v>0.44800000000000001</v>
      </c>
    </row>
    <row r="9628" spans="1:17" x14ac:dyDescent="0.25">
      <c r="A9628" t="s">
        <v>556</v>
      </c>
      <c r="B9628" t="s">
        <v>557</v>
      </c>
      <c r="C9628" t="s">
        <v>509</v>
      </c>
      <c r="D9628" t="s">
        <v>185</v>
      </c>
      <c r="E9628" t="s">
        <v>311</v>
      </c>
      <c r="F9628" t="s">
        <v>260</v>
      </c>
      <c r="G9628" t="s">
        <v>195</v>
      </c>
      <c r="H9628" t="s">
        <v>207</v>
      </c>
      <c r="I9628" t="s">
        <v>208</v>
      </c>
      <c r="J9628" t="s">
        <v>209</v>
      </c>
      <c r="K9628" t="s">
        <v>191</v>
      </c>
      <c r="M9628" t="s">
        <v>495</v>
      </c>
      <c r="N9628" t="s">
        <v>206</v>
      </c>
      <c r="O9628" t="s">
        <v>264</v>
      </c>
      <c r="P9628">
        <v>2050</v>
      </c>
      <c r="Q9628">
        <v>0.44</v>
      </c>
    </row>
    <row r="9629" spans="1:17" x14ac:dyDescent="0.25">
      <c r="A9629" t="s">
        <v>556</v>
      </c>
      <c r="B9629" t="s">
        <v>557</v>
      </c>
      <c r="C9629" t="s">
        <v>509</v>
      </c>
      <c r="D9629" t="s">
        <v>185</v>
      </c>
      <c r="E9629" t="s">
        <v>311</v>
      </c>
      <c r="F9629" t="s">
        <v>260</v>
      </c>
      <c r="G9629" t="s">
        <v>195</v>
      </c>
      <c r="H9629" t="s">
        <v>207</v>
      </c>
      <c r="I9629" t="s">
        <v>208</v>
      </c>
      <c r="J9629" t="s">
        <v>209</v>
      </c>
      <c r="K9629" t="s">
        <v>191</v>
      </c>
      <c r="M9629" t="s">
        <v>495</v>
      </c>
      <c r="N9629" t="s">
        <v>206</v>
      </c>
      <c r="O9629" t="s">
        <v>265</v>
      </c>
      <c r="P9629">
        <v>2050</v>
      </c>
      <c r="Q9629">
        <v>0.45500000000000002</v>
      </c>
    </row>
    <row r="9630" spans="1:17" x14ac:dyDescent="0.25">
      <c r="A9630" t="s">
        <v>556</v>
      </c>
      <c r="B9630" t="s">
        <v>557</v>
      </c>
      <c r="C9630" t="s">
        <v>509</v>
      </c>
      <c r="D9630" t="s">
        <v>185</v>
      </c>
      <c r="E9630" t="s">
        <v>311</v>
      </c>
      <c r="F9630" t="s">
        <v>260</v>
      </c>
      <c r="G9630" t="s">
        <v>195</v>
      </c>
      <c r="H9630" t="s">
        <v>352</v>
      </c>
      <c r="I9630" t="s">
        <v>135</v>
      </c>
      <c r="K9630" t="s">
        <v>191</v>
      </c>
      <c r="O9630" t="s">
        <v>194</v>
      </c>
      <c r="P9630">
        <v>2015</v>
      </c>
      <c r="Q9630">
        <v>0.03</v>
      </c>
    </row>
    <row r="9631" spans="1:17" x14ac:dyDescent="0.25">
      <c r="A9631" t="s">
        <v>556</v>
      </c>
      <c r="B9631" t="s">
        <v>557</v>
      </c>
      <c r="C9631" t="s">
        <v>509</v>
      </c>
      <c r="D9631" t="s">
        <v>185</v>
      </c>
      <c r="E9631" t="s">
        <v>311</v>
      </c>
      <c r="F9631" t="s">
        <v>260</v>
      </c>
      <c r="G9631" t="s">
        <v>195</v>
      </c>
      <c r="H9631" t="s">
        <v>352</v>
      </c>
      <c r="I9631" t="s">
        <v>135</v>
      </c>
      <c r="K9631" t="s">
        <v>191</v>
      </c>
      <c r="O9631" t="s">
        <v>194</v>
      </c>
      <c r="P9631">
        <v>2020</v>
      </c>
      <c r="Q9631">
        <v>0.03</v>
      </c>
    </row>
    <row r="9632" spans="1:17" x14ac:dyDescent="0.25">
      <c r="A9632" t="s">
        <v>556</v>
      </c>
      <c r="B9632" t="s">
        <v>557</v>
      </c>
      <c r="C9632" t="s">
        <v>509</v>
      </c>
      <c r="D9632" t="s">
        <v>185</v>
      </c>
      <c r="E9632" t="s">
        <v>311</v>
      </c>
      <c r="F9632" t="s">
        <v>260</v>
      </c>
      <c r="G9632" t="s">
        <v>195</v>
      </c>
      <c r="H9632" t="s">
        <v>352</v>
      </c>
      <c r="I9632" t="s">
        <v>135</v>
      </c>
      <c r="K9632" t="s">
        <v>191</v>
      </c>
      <c r="O9632" t="s">
        <v>264</v>
      </c>
      <c r="P9632">
        <v>2020</v>
      </c>
      <c r="Q9632">
        <v>0.03</v>
      </c>
    </row>
    <row r="9633" spans="1:17" x14ac:dyDescent="0.25">
      <c r="A9633" t="s">
        <v>556</v>
      </c>
      <c r="B9633" t="s">
        <v>557</v>
      </c>
      <c r="C9633" t="s">
        <v>509</v>
      </c>
      <c r="D9633" t="s">
        <v>185</v>
      </c>
      <c r="E9633" t="s">
        <v>311</v>
      </c>
      <c r="F9633" t="s">
        <v>260</v>
      </c>
      <c r="G9633" t="s">
        <v>195</v>
      </c>
      <c r="H9633" t="s">
        <v>352</v>
      </c>
      <c r="I9633" t="s">
        <v>135</v>
      </c>
      <c r="K9633" t="s">
        <v>191</v>
      </c>
      <c r="O9633" t="s">
        <v>265</v>
      </c>
      <c r="P9633">
        <v>2020</v>
      </c>
      <c r="Q9633">
        <v>0.03</v>
      </c>
    </row>
    <row r="9634" spans="1:17" x14ac:dyDescent="0.25">
      <c r="A9634" t="s">
        <v>556</v>
      </c>
      <c r="B9634" t="s">
        <v>557</v>
      </c>
      <c r="C9634" t="s">
        <v>509</v>
      </c>
      <c r="D9634" t="s">
        <v>185</v>
      </c>
      <c r="E9634" t="s">
        <v>311</v>
      </c>
      <c r="F9634" t="s">
        <v>260</v>
      </c>
      <c r="G9634" t="s">
        <v>195</v>
      </c>
      <c r="H9634" t="s">
        <v>352</v>
      </c>
      <c r="I9634" t="s">
        <v>135</v>
      </c>
      <c r="K9634" t="s">
        <v>191</v>
      </c>
      <c r="O9634" t="s">
        <v>194</v>
      </c>
      <c r="P9634">
        <v>2030</v>
      </c>
      <c r="Q9634">
        <v>0.03</v>
      </c>
    </row>
    <row r="9635" spans="1:17" x14ac:dyDescent="0.25">
      <c r="A9635" t="s">
        <v>556</v>
      </c>
      <c r="B9635" t="s">
        <v>557</v>
      </c>
      <c r="C9635" t="s">
        <v>509</v>
      </c>
      <c r="D9635" t="s">
        <v>185</v>
      </c>
      <c r="E9635" t="s">
        <v>311</v>
      </c>
      <c r="F9635" t="s">
        <v>260</v>
      </c>
      <c r="G9635" t="s">
        <v>195</v>
      </c>
      <c r="H9635" t="s">
        <v>352</v>
      </c>
      <c r="I9635" t="s">
        <v>135</v>
      </c>
      <c r="K9635" t="s">
        <v>191</v>
      </c>
      <c r="O9635" t="s">
        <v>194</v>
      </c>
      <c r="P9635">
        <v>2050</v>
      </c>
      <c r="Q9635">
        <v>0.03</v>
      </c>
    </row>
    <row r="9636" spans="1:17" x14ac:dyDescent="0.25">
      <c r="A9636" t="s">
        <v>556</v>
      </c>
      <c r="B9636" t="s">
        <v>557</v>
      </c>
      <c r="C9636" t="s">
        <v>509</v>
      </c>
      <c r="D9636" t="s">
        <v>185</v>
      </c>
      <c r="E9636" t="s">
        <v>311</v>
      </c>
      <c r="F9636" t="s">
        <v>260</v>
      </c>
      <c r="G9636" t="s">
        <v>195</v>
      </c>
      <c r="H9636" t="s">
        <v>352</v>
      </c>
      <c r="I9636" t="s">
        <v>135</v>
      </c>
      <c r="K9636" t="s">
        <v>191</v>
      </c>
      <c r="O9636" t="s">
        <v>264</v>
      </c>
      <c r="P9636">
        <v>2050</v>
      </c>
      <c r="Q9636">
        <v>0.03</v>
      </c>
    </row>
    <row r="9637" spans="1:17" x14ac:dyDescent="0.25">
      <c r="A9637" t="s">
        <v>556</v>
      </c>
      <c r="B9637" t="s">
        <v>557</v>
      </c>
      <c r="C9637" t="s">
        <v>509</v>
      </c>
      <c r="D9637" t="s">
        <v>185</v>
      </c>
      <c r="E9637" t="s">
        <v>311</v>
      </c>
      <c r="F9637" t="s">
        <v>260</v>
      </c>
      <c r="G9637" t="s">
        <v>195</v>
      </c>
      <c r="H9637" t="s">
        <v>352</v>
      </c>
      <c r="I9637" t="s">
        <v>135</v>
      </c>
      <c r="K9637" t="s">
        <v>191</v>
      </c>
      <c r="O9637" t="s">
        <v>265</v>
      </c>
      <c r="P9637">
        <v>2050</v>
      </c>
      <c r="Q9637">
        <v>0.03</v>
      </c>
    </row>
    <row r="9638" spans="1:17" x14ac:dyDescent="0.25">
      <c r="A9638" t="s">
        <v>556</v>
      </c>
      <c r="B9638" t="s">
        <v>557</v>
      </c>
      <c r="C9638" t="s">
        <v>509</v>
      </c>
      <c r="D9638" t="s">
        <v>185</v>
      </c>
      <c r="E9638" t="s">
        <v>311</v>
      </c>
      <c r="F9638" t="s">
        <v>260</v>
      </c>
      <c r="G9638" t="s">
        <v>195</v>
      </c>
      <c r="H9638" t="s">
        <v>212</v>
      </c>
      <c r="I9638" t="s">
        <v>213</v>
      </c>
      <c r="K9638" t="s">
        <v>214</v>
      </c>
      <c r="M9638" t="s">
        <v>199</v>
      </c>
      <c r="O9638" t="s">
        <v>194</v>
      </c>
      <c r="P9638">
        <v>2015</v>
      </c>
      <c r="Q9638">
        <v>356.4</v>
      </c>
    </row>
    <row r="9639" spans="1:17" x14ac:dyDescent="0.25">
      <c r="A9639" t="s">
        <v>556</v>
      </c>
      <c r="B9639" t="s">
        <v>557</v>
      </c>
      <c r="C9639" t="s">
        <v>509</v>
      </c>
      <c r="D9639" t="s">
        <v>185</v>
      </c>
      <c r="E9639" t="s">
        <v>311</v>
      </c>
      <c r="F9639" t="s">
        <v>260</v>
      </c>
      <c r="G9639" t="s">
        <v>195</v>
      </c>
      <c r="H9639" t="s">
        <v>212</v>
      </c>
      <c r="I9639" t="s">
        <v>213</v>
      </c>
      <c r="K9639" t="s">
        <v>214</v>
      </c>
      <c r="M9639" t="s">
        <v>199</v>
      </c>
      <c r="O9639" t="s">
        <v>194</v>
      </c>
      <c r="P9639">
        <v>2020</v>
      </c>
      <c r="Q9639">
        <v>357.6</v>
      </c>
    </row>
    <row r="9640" spans="1:17" x14ac:dyDescent="0.25">
      <c r="A9640" t="s">
        <v>556</v>
      </c>
      <c r="B9640" t="s">
        <v>557</v>
      </c>
      <c r="C9640" t="s">
        <v>509</v>
      </c>
      <c r="D9640" t="s">
        <v>185</v>
      </c>
      <c r="E9640" t="s">
        <v>311</v>
      </c>
      <c r="F9640" t="s">
        <v>260</v>
      </c>
      <c r="G9640" t="s">
        <v>195</v>
      </c>
      <c r="H9640" t="s">
        <v>212</v>
      </c>
      <c r="I9640" t="s">
        <v>213</v>
      </c>
      <c r="K9640" t="s">
        <v>214</v>
      </c>
      <c r="M9640" t="s">
        <v>199</v>
      </c>
      <c r="O9640" t="s">
        <v>264</v>
      </c>
      <c r="P9640">
        <v>2020</v>
      </c>
      <c r="Q9640">
        <v>347.3</v>
      </c>
    </row>
    <row r="9641" spans="1:17" x14ac:dyDescent="0.25">
      <c r="A9641" t="s">
        <v>556</v>
      </c>
      <c r="B9641" t="s">
        <v>557</v>
      </c>
      <c r="C9641" t="s">
        <v>509</v>
      </c>
      <c r="D9641" t="s">
        <v>185</v>
      </c>
      <c r="E9641" t="s">
        <v>311</v>
      </c>
      <c r="F9641" t="s">
        <v>260</v>
      </c>
      <c r="G9641" t="s">
        <v>195</v>
      </c>
      <c r="H9641" t="s">
        <v>212</v>
      </c>
      <c r="I9641" t="s">
        <v>213</v>
      </c>
      <c r="K9641" t="s">
        <v>214</v>
      </c>
      <c r="M9641" t="s">
        <v>199</v>
      </c>
      <c r="O9641" t="s">
        <v>265</v>
      </c>
      <c r="P9641">
        <v>2020</v>
      </c>
      <c r="Q9641">
        <v>359.4</v>
      </c>
    </row>
    <row r="9642" spans="1:17" x14ac:dyDescent="0.25">
      <c r="A9642" t="s">
        <v>556</v>
      </c>
      <c r="B9642" t="s">
        <v>557</v>
      </c>
      <c r="C9642" t="s">
        <v>509</v>
      </c>
      <c r="D9642" t="s">
        <v>185</v>
      </c>
      <c r="E9642" t="s">
        <v>311</v>
      </c>
      <c r="F9642" t="s">
        <v>260</v>
      </c>
      <c r="G9642" t="s">
        <v>195</v>
      </c>
      <c r="H9642" t="s">
        <v>212</v>
      </c>
      <c r="I9642" t="s">
        <v>213</v>
      </c>
      <c r="K9642" t="s">
        <v>214</v>
      </c>
      <c r="M9642" t="s">
        <v>199</v>
      </c>
      <c r="O9642" t="s">
        <v>194</v>
      </c>
      <c r="P9642">
        <v>2030</v>
      </c>
      <c r="Q9642">
        <v>358.7</v>
      </c>
    </row>
    <row r="9643" spans="1:17" x14ac:dyDescent="0.25">
      <c r="A9643" t="s">
        <v>556</v>
      </c>
      <c r="B9643" t="s">
        <v>557</v>
      </c>
      <c r="C9643" t="s">
        <v>509</v>
      </c>
      <c r="D9643" t="s">
        <v>185</v>
      </c>
      <c r="E9643" t="s">
        <v>311</v>
      </c>
      <c r="F9643" t="s">
        <v>260</v>
      </c>
      <c r="G9643" t="s">
        <v>195</v>
      </c>
      <c r="H9643" t="s">
        <v>212</v>
      </c>
      <c r="I9643" t="s">
        <v>213</v>
      </c>
      <c r="K9643" t="s">
        <v>214</v>
      </c>
      <c r="M9643" t="s">
        <v>199</v>
      </c>
      <c r="O9643" t="s">
        <v>194</v>
      </c>
      <c r="P9643">
        <v>2050</v>
      </c>
      <c r="Q9643">
        <v>358.4</v>
      </c>
    </row>
    <row r="9644" spans="1:17" x14ac:dyDescent="0.25">
      <c r="A9644" t="s">
        <v>556</v>
      </c>
      <c r="B9644" t="s">
        <v>557</v>
      </c>
      <c r="C9644" t="s">
        <v>509</v>
      </c>
      <c r="D9644" t="s">
        <v>185</v>
      </c>
      <c r="E9644" t="s">
        <v>311</v>
      </c>
      <c r="F9644" t="s">
        <v>260</v>
      </c>
      <c r="G9644" t="s">
        <v>195</v>
      </c>
      <c r="H9644" t="s">
        <v>212</v>
      </c>
      <c r="I9644" t="s">
        <v>213</v>
      </c>
      <c r="K9644" t="s">
        <v>214</v>
      </c>
      <c r="M9644" t="s">
        <v>199</v>
      </c>
      <c r="O9644" t="s">
        <v>264</v>
      </c>
      <c r="P9644">
        <v>2050</v>
      </c>
      <c r="Q9644">
        <v>351.7</v>
      </c>
    </row>
    <row r="9645" spans="1:17" x14ac:dyDescent="0.25">
      <c r="A9645" t="s">
        <v>556</v>
      </c>
      <c r="B9645" t="s">
        <v>557</v>
      </c>
      <c r="C9645" t="s">
        <v>509</v>
      </c>
      <c r="D9645" t="s">
        <v>185</v>
      </c>
      <c r="E9645" t="s">
        <v>311</v>
      </c>
      <c r="F9645" t="s">
        <v>260</v>
      </c>
      <c r="G9645" t="s">
        <v>195</v>
      </c>
      <c r="H9645" t="s">
        <v>212</v>
      </c>
      <c r="I9645" t="s">
        <v>213</v>
      </c>
      <c r="K9645" t="s">
        <v>214</v>
      </c>
      <c r="M9645" t="s">
        <v>199</v>
      </c>
      <c r="O9645" t="s">
        <v>265</v>
      </c>
      <c r="P9645">
        <v>2050</v>
      </c>
      <c r="Q9645">
        <v>364.4</v>
      </c>
    </row>
    <row r="9646" spans="1:17" x14ac:dyDescent="0.25">
      <c r="A9646" t="s">
        <v>556</v>
      </c>
      <c r="B9646" t="s">
        <v>557</v>
      </c>
      <c r="C9646" t="s">
        <v>509</v>
      </c>
      <c r="D9646" t="s">
        <v>185</v>
      </c>
      <c r="E9646" t="s">
        <v>311</v>
      </c>
      <c r="F9646" t="s">
        <v>260</v>
      </c>
      <c r="G9646" t="s">
        <v>195</v>
      </c>
      <c r="H9646" t="s">
        <v>354</v>
      </c>
      <c r="I9646" t="s">
        <v>136</v>
      </c>
      <c r="K9646" t="s">
        <v>275</v>
      </c>
      <c r="O9646" t="s">
        <v>194</v>
      </c>
      <c r="P9646">
        <v>2015</v>
      </c>
      <c r="Q9646">
        <v>3</v>
      </c>
    </row>
    <row r="9647" spans="1:17" x14ac:dyDescent="0.25">
      <c r="A9647" t="s">
        <v>556</v>
      </c>
      <c r="B9647" t="s">
        <v>557</v>
      </c>
      <c r="C9647" t="s">
        <v>509</v>
      </c>
      <c r="D9647" t="s">
        <v>185</v>
      </c>
      <c r="E9647" t="s">
        <v>311</v>
      </c>
      <c r="F9647" t="s">
        <v>260</v>
      </c>
      <c r="G9647" t="s">
        <v>195</v>
      </c>
      <c r="H9647" t="s">
        <v>354</v>
      </c>
      <c r="I9647" t="s">
        <v>136</v>
      </c>
      <c r="K9647" t="s">
        <v>275</v>
      </c>
      <c r="O9647" t="s">
        <v>194</v>
      </c>
      <c r="P9647">
        <v>2020</v>
      </c>
      <c r="Q9647">
        <v>3</v>
      </c>
    </row>
    <row r="9648" spans="1:17" x14ac:dyDescent="0.25">
      <c r="A9648" t="s">
        <v>556</v>
      </c>
      <c r="B9648" t="s">
        <v>557</v>
      </c>
      <c r="C9648" t="s">
        <v>509</v>
      </c>
      <c r="D9648" t="s">
        <v>185</v>
      </c>
      <c r="E9648" t="s">
        <v>311</v>
      </c>
      <c r="F9648" t="s">
        <v>260</v>
      </c>
      <c r="G9648" t="s">
        <v>195</v>
      </c>
      <c r="H9648" t="s">
        <v>354</v>
      </c>
      <c r="I9648" t="s">
        <v>136</v>
      </c>
      <c r="K9648" t="s">
        <v>275</v>
      </c>
      <c r="O9648" t="s">
        <v>264</v>
      </c>
      <c r="P9648">
        <v>2020</v>
      </c>
      <c r="Q9648">
        <v>2.6</v>
      </c>
    </row>
    <row r="9649" spans="1:17" x14ac:dyDescent="0.25">
      <c r="A9649" t="s">
        <v>556</v>
      </c>
      <c r="B9649" t="s">
        <v>557</v>
      </c>
      <c r="C9649" t="s">
        <v>509</v>
      </c>
      <c r="D9649" t="s">
        <v>185</v>
      </c>
      <c r="E9649" t="s">
        <v>311</v>
      </c>
      <c r="F9649" t="s">
        <v>260</v>
      </c>
      <c r="G9649" t="s">
        <v>195</v>
      </c>
      <c r="H9649" t="s">
        <v>354</v>
      </c>
      <c r="I9649" t="s">
        <v>136</v>
      </c>
      <c r="K9649" t="s">
        <v>275</v>
      </c>
      <c r="O9649" t="s">
        <v>265</v>
      </c>
      <c r="P9649">
        <v>2020</v>
      </c>
      <c r="Q9649">
        <v>3.5</v>
      </c>
    </row>
    <row r="9650" spans="1:17" x14ac:dyDescent="0.25">
      <c r="A9650" t="s">
        <v>556</v>
      </c>
      <c r="B9650" t="s">
        <v>557</v>
      </c>
      <c r="C9650" t="s">
        <v>509</v>
      </c>
      <c r="D9650" t="s">
        <v>185</v>
      </c>
      <c r="E9650" t="s">
        <v>311</v>
      </c>
      <c r="F9650" t="s">
        <v>260</v>
      </c>
      <c r="G9650" t="s">
        <v>195</v>
      </c>
      <c r="H9650" t="s">
        <v>354</v>
      </c>
      <c r="I9650" t="s">
        <v>136</v>
      </c>
      <c r="K9650" t="s">
        <v>275</v>
      </c>
      <c r="O9650" t="s">
        <v>194</v>
      </c>
      <c r="P9650">
        <v>2030</v>
      </c>
      <c r="Q9650">
        <v>3</v>
      </c>
    </row>
    <row r="9651" spans="1:17" x14ac:dyDescent="0.25">
      <c r="A9651" t="s">
        <v>556</v>
      </c>
      <c r="B9651" t="s">
        <v>557</v>
      </c>
      <c r="C9651" t="s">
        <v>509</v>
      </c>
      <c r="D9651" t="s">
        <v>185</v>
      </c>
      <c r="E9651" t="s">
        <v>311</v>
      </c>
      <c r="F9651" t="s">
        <v>260</v>
      </c>
      <c r="G9651" t="s">
        <v>195</v>
      </c>
      <c r="H9651" t="s">
        <v>354</v>
      </c>
      <c r="I9651" t="s">
        <v>136</v>
      </c>
      <c r="K9651" t="s">
        <v>275</v>
      </c>
      <c r="O9651" t="s">
        <v>194</v>
      </c>
      <c r="P9651">
        <v>2050</v>
      </c>
      <c r="Q9651">
        <v>3</v>
      </c>
    </row>
    <row r="9652" spans="1:17" x14ac:dyDescent="0.25">
      <c r="A9652" t="s">
        <v>556</v>
      </c>
      <c r="B9652" t="s">
        <v>557</v>
      </c>
      <c r="C9652" t="s">
        <v>509</v>
      </c>
      <c r="D9652" t="s">
        <v>185</v>
      </c>
      <c r="E9652" t="s">
        <v>311</v>
      </c>
      <c r="F9652" t="s">
        <v>260</v>
      </c>
      <c r="G9652" t="s">
        <v>195</v>
      </c>
      <c r="H9652" t="s">
        <v>354</v>
      </c>
      <c r="I9652" t="s">
        <v>136</v>
      </c>
      <c r="K9652" t="s">
        <v>275</v>
      </c>
      <c r="O9652" t="s">
        <v>264</v>
      </c>
      <c r="P9652">
        <v>2050</v>
      </c>
      <c r="Q9652">
        <v>2.2999999999999998</v>
      </c>
    </row>
    <row r="9653" spans="1:17" x14ac:dyDescent="0.25">
      <c r="A9653" t="s">
        <v>556</v>
      </c>
      <c r="B9653" t="s">
        <v>557</v>
      </c>
      <c r="C9653" t="s">
        <v>509</v>
      </c>
      <c r="D9653" t="s">
        <v>185</v>
      </c>
      <c r="E9653" t="s">
        <v>311</v>
      </c>
      <c r="F9653" t="s">
        <v>260</v>
      </c>
      <c r="G9653" t="s">
        <v>195</v>
      </c>
      <c r="H9653" t="s">
        <v>354</v>
      </c>
      <c r="I9653" t="s">
        <v>136</v>
      </c>
      <c r="K9653" t="s">
        <v>275</v>
      </c>
      <c r="O9653" t="s">
        <v>265</v>
      </c>
      <c r="P9653">
        <v>2050</v>
      </c>
      <c r="Q9653">
        <v>3.8</v>
      </c>
    </row>
    <row r="9654" spans="1:17" x14ac:dyDescent="0.25">
      <c r="A9654" t="s">
        <v>556</v>
      </c>
      <c r="B9654" t="s">
        <v>557</v>
      </c>
      <c r="C9654" t="s">
        <v>509</v>
      </c>
      <c r="D9654" t="s">
        <v>185</v>
      </c>
      <c r="E9654" t="s">
        <v>311</v>
      </c>
      <c r="F9654" t="s">
        <v>260</v>
      </c>
      <c r="G9654" t="s">
        <v>195</v>
      </c>
      <c r="H9654" t="s">
        <v>355</v>
      </c>
      <c r="I9654" t="s">
        <v>277</v>
      </c>
      <c r="K9654" t="s">
        <v>278</v>
      </c>
      <c r="O9654" t="s">
        <v>194</v>
      </c>
      <c r="P9654">
        <v>2015</v>
      </c>
      <c r="Q9654">
        <v>0.04</v>
      </c>
    </row>
    <row r="9655" spans="1:17" x14ac:dyDescent="0.25">
      <c r="A9655" t="s">
        <v>556</v>
      </c>
      <c r="B9655" t="s">
        <v>557</v>
      </c>
      <c r="C9655" t="s">
        <v>509</v>
      </c>
      <c r="D9655" t="s">
        <v>185</v>
      </c>
      <c r="E9655" t="s">
        <v>311</v>
      </c>
      <c r="F9655" t="s">
        <v>260</v>
      </c>
      <c r="G9655" t="s">
        <v>195</v>
      </c>
      <c r="H9655" t="s">
        <v>355</v>
      </c>
      <c r="I9655" t="s">
        <v>277</v>
      </c>
      <c r="K9655" t="s">
        <v>278</v>
      </c>
      <c r="O9655" t="s">
        <v>194</v>
      </c>
      <c r="P9655">
        <v>2020</v>
      </c>
      <c r="Q9655">
        <v>0.04</v>
      </c>
    </row>
    <row r="9656" spans="1:17" x14ac:dyDescent="0.25">
      <c r="A9656" t="s">
        <v>556</v>
      </c>
      <c r="B9656" t="s">
        <v>557</v>
      </c>
      <c r="C9656" t="s">
        <v>509</v>
      </c>
      <c r="D9656" t="s">
        <v>185</v>
      </c>
      <c r="E9656" t="s">
        <v>311</v>
      </c>
      <c r="F9656" t="s">
        <v>260</v>
      </c>
      <c r="G9656" t="s">
        <v>195</v>
      </c>
      <c r="H9656" t="s">
        <v>355</v>
      </c>
      <c r="I9656" t="s">
        <v>277</v>
      </c>
      <c r="K9656" t="s">
        <v>278</v>
      </c>
      <c r="O9656" t="s">
        <v>264</v>
      </c>
      <c r="P9656">
        <v>2020</v>
      </c>
      <c r="Q9656">
        <v>0.04</v>
      </c>
    </row>
    <row r="9657" spans="1:17" x14ac:dyDescent="0.25">
      <c r="A9657" t="s">
        <v>556</v>
      </c>
      <c r="B9657" t="s">
        <v>557</v>
      </c>
      <c r="C9657" t="s">
        <v>509</v>
      </c>
      <c r="D9657" t="s">
        <v>185</v>
      </c>
      <c r="E9657" t="s">
        <v>311</v>
      </c>
      <c r="F9657" t="s">
        <v>260</v>
      </c>
      <c r="G9657" t="s">
        <v>195</v>
      </c>
      <c r="H9657" t="s">
        <v>355</v>
      </c>
      <c r="I9657" t="s">
        <v>277</v>
      </c>
      <c r="K9657" t="s">
        <v>278</v>
      </c>
      <c r="O9657" t="s">
        <v>265</v>
      </c>
      <c r="P9657">
        <v>2020</v>
      </c>
      <c r="Q9657">
        <v>0.04</v>
      </c>
    </row>
    <row r="9658" spans="1:17" x14ac:dyDescent="0.25">
      <c r="A9658" t="s">
        <v>556</v>
      </c>
      <c r="B9658" t="s">
        <v>557</v>
      </c>
      <c r="C9658" t="s">
        <v>509</v>
      </c>
      <c r="D9658" t="s">
        <v>185</v>
      </c>
      <c r="E9658" t="s">
        <v>311</v>
      </c>
      <c r="F9658" t="s">
        <v>260</v>
      </c>
      <c r="G9658" t="s">
        <v>195</v>
      </c>
      <c r="H9658" t="s">
        <v>355</v>
      </c>
      <c r="I9658" t="s">
        <v>277</v>
      </c>
      <c r="K9658" t="s">
        <v>278</v>
      </c>
      <c r="O9658" t="s">
        <v>194</v>
      </c>
      <c r="P9658">
        <v>2030</v>
      </c>
      <c r="Q9658">
        <v>0.04</v>
      </c>
    </row>
    <row r="9659" spans="1:17" x14ac:dyDescent="0.25">
      <c r="A9659" t="s">
        <v>556</v>
      </c>
      <c r="B9659" t="s">
        <v>557</v>
      </c>
      <c r="C9659" t="s">
        <v>509</v>
      </c>
      <c r="D9659" t="s">
        <v>185</v>
      </c>
      <c r="E9659" t="s">
        <v>311</v>
      </c>
      <c r="F9659" t="s">
        <v>260</v>
      </c>
      <c r="G9659" t="s">
        <v>195</v>
      </c>
      <c r="H9659" t="s">
        <v>355</v>
      </c>
      <c r="I9659" t="s">
        <v>277</v>
      </c>
      <c r="K9659" t="s">
        <v>278</v>
      </c>
      <c r="O9659" t="s">
        <v>194</v>
      </c>
      <c r="P9659">
        <v>2050</v>
      </c>
      <c r="Q9659">
        <v>0.04</v>
      </c>
    </row>
    <row r="9660" spans="1:17" x14ac:dyDescent="0.25">
      <c r="A9660" t="s">
        <v>556</v>
      </c>
      <c r="B9660" t="s">
        <v>557</v>
      </c>
      <c r="C9660" t="s">
        <v>509</v>
      </c>
      <c r="D9660" t="s">
        <v>185</v>
      </c>
      <c r="E9660" t="s">
        <v>311</v>
      </c>
      <c r="F9660" t="s">
        <v>260</v>
      </c>
      <c r="G9660" t="s">
        <v>195</v>
      </c>
      <c r="H9660" t="s">
        <v>355</v>
      </c>
      <c r="I9660" t="s">
        <v>277</v>
      </c>
      <c r="K9660" t="s">
        <v>278</v>
      </c>
      <c r="O9660" t="s">
        <v>264</v>
      </c>
      <c r="P9660">
        <v>2050</v>
      </c>
      <c r="Q9660">
        <v>0.04</v>
      </c>
    </row>
    <row r="9661" spans="1:17" x14ac:dyDescent="0.25">
      <c r="A9661" t="s">
        <v>556</v>
      </c>
      <c r="B9661" t="s">
        <v>557</v>
      </c>
      <c r="C9661" t="s">
        <v>509</v>
      </c>
      <c r="D9661" t="s">
        <v>185</v>
      </c>
      <c r="E9661" t="s">
        <v>311</v>
      </c>
      <c r="F9661" t="s">
        <v>260</v>
      </c>
      <c r="G9661" t="s">
        <v>195</v>
      </c>
      <c r="H9661" t="s">
        <v>355</v>
      </c>
      <c r="I9661" t="s">
        <v>277</v>
      </c>
      <c r="K9661" t="s">
        <v>278</v>
      </c>
      <c r="O9661" t="s">
        <v>265</v>
      </c>
      <c r="P9661">
        <v>2050</v>
      </c>
      <c r="Q9661">
        <v>0.04</v>
      </c>
    </row>
    <row r="9662" spans="1:17" x14ac:dyDescent="0.25">
      <c r="A9662" t="s">
        <v>556</v>
      </c>
      <c r="B9662" t="s">
        <v>557</v>
      </c>
      <c r="C9662" t="s">
        <v>509</v>
      </c>
      <c r="D9662" t="s">
        <v>185</v>
      </c>
      <c r="E9662" t="s">
        <v>311</v>
      </c>
      <c r="F9662" t="s">
        <v>260</v>
      </c>
      <c r="G9662" t="s">
        <v>195</v>
      </c>
      <c r="H9662" t="s">
        <v>215</v>
      </c>
      <c r="I9662" t="s">
        <v>216</v>
      </c>
      <c r="K9662" t="s">
        <v>202</v>
      </c>
      <c r="N9662" t="s">
        <v>206</v>
      </c>
      <c r="O9662" t="s">
        <v>194</v>
      </c>
      <c r="P9662">
        <v>2015</v>
      </c>
      <c r="Q9662">
        <v>25</v>
      </c>
    </row>
    <row r="9663" spans="1:17" x14ac:dyDescent="0.25">
      <c r="A9663" t="s">
        <v>556</v>
      </c>
      <c r="B9663" t="s">
        <v>557</v>
      </c>
      <c r="C9663" t="s">
        <v>509</v>
      </c>
      <c r="D9663" t="s">
        <v>185</v>
      </c>
      <c r="E9663" t="s">
        <v>311</v>
      </c>
      <c r="F9663" t="s">
        <v>260</v>
      </c>
      <c r="G9663" t="s">
        <v>195</v>
      </c>
      <c r="H9663" t="s">
        <v>215</v>
      </c>
      <c r="I9663" t="s">
        <v>216</v>
      </c>
      <c r="K9663" t="s">
        <v>202</v>
      </c>
      <c r="N9663" t="s">
        <v>206</v>
      </c>
      <c r="O9663" t="s">
        <v>194</v>
      </c>
      <c r="P9663">
        <v>2020</v>
      </c>
      <c r="Q9663">
        <v>25</v>
      </c>
    </row>
    <row r="9664" spans="1:17" x14ac:dyDescent="0.25">
      <c r="A9664" t="s">
        <v>556</v>
      </c>
      <c r="B9664" t="s">
        <v>557</v>
      </c>
      <c r="C9664" t="s">
        <v>509</v>
      </c>
      <c r="D9664" t="s">
        <v>185</v>
      </c>
      <c r="E9664" t="s">
        <v>311</v>
      </c>
      <c r="F9664" t="s">
        <v>260</v>
      </c>
      <c r="G9664" t="s">
        <v>195</v>
      </c>
      <c r="H9664" t="s">
        <v>215</v>
      </c>
      <c r="I9664" t="s">
        <v>216</v>
      </c>
      <c r="K9664" t="s">
        <v>202</v>
      </c>
      <c r="N9664" t="s">
        <v>206</v>
      </c>
      <c r="O9664" t="s">
        <v>264</v>
      </c>
      <c r="P9664">
        <v>2020</v>
      </c>
      <c r="Q9664">
        <v>25</v>
      </c>
    </row>
    <row r="9665" spans="1:17" x14ac:dyDescent="0.25">
      <c r="A9665" t="s">
        <v>556</v>
      </c>
      <c r="B9665" t="s">
        <v>557</v>
      </c>
      <c r="C9665" t="s">
        <v>509</v>
      </c>
      <c r="D9665" t="s">
        <v>185</v>
      </c>
      <c r="E9665" t="s">
        <v>311</v>
      </c>
      <c r="F9665" t="s">
        <v>260</v>
      </c>
      <c r="G9665" t="s">
        <v>195</v>
      </c>
      <c r="H9665" t="s">
        <v>215</v>
      </c>
      <c r="I9665" t="s">
        <v>216</v>
      </c>
      <c r="K9665" t="s">
        <v>202</v>
      </c>
      <c r="N9665" t="s">
        <v>206</v>
      </c>
      <c r="O9665" t="s">
        <v>265</v>
      </c>
      <c r="P9665">
        <v>2020</v>
      </c>
      <c r="Q9665">
        <v>25</v>
      </c>
    </row>
    <row r="9666" spans="1:17" x14ac:dyDescent="0.25">
      <c r="A9666" t="s">
        <v>556</v>
      </c>
      <c r="B9666" t="s">
        <v>557</v>
      </c>
      <c r="C9666" t="s">
        <v>509</v>
      </c>
      <c r="D9666" t="s">
        <v>185</v>
      </c>
      <c r="E9666" t="s">
        <v>311</v>
      </c>
      <c r="F9666" t="s">
        <v>260</v>
      </c>
      <c r="G9666" t="s">
        <v>195</v>
      </c>
      <c r="H9666" t="s">
        <v>215</v>
      </c>
      <c r="I9666" t="s">
        <v>216</v>
      </c>
      <c r="K9666" t="s">
        <v>202</v>
      </c>
      <c r="N9666" t="s">
        <v>206</v>
      </c>
      <c r="O9666" t="s">
        <v>194</v>
      </c>
      <c r="P9666">
        <v>2030</v>
      </c>
      <c r="Q9666">
        <v>25</v>
      </c>
    </row>
    <row r="9667" spans="1:17" x14ac:dyDescent="0.25">
      <c r="A9667" t="s">
        <v>556</v>
      </c>
      <c r="B9667" t="s">
        <v>557</v>
      </c>
      <c r="C9667" t="s">
        <v>509</v>
      </c>
      <c r="D9667" t="s">
        <v>185</v>
      </c>
      <c r="E9667" t="s">
        <v>311</v>
      </c>
      <c r="F9667" t="s">
        <v>260</v>
      </c>
      <c r="G9667" t="s">
        <v>195</v>
      </c>
      <c r="H9667" t="s">
        <v>215</v>
      </c>
      <c r="I9667" t="s">
        <v>216</v>
      </c>
      <c r="K9667" t="s">
        <v>202</v>
      </c>
      <c r="N9667" t="s">
        <v>206</v>
      </c>
      <c r="O9667" t="s">
        <v>194</v>
      </c>
      <c r="P9667">
        <v>2050</v>
      </c>
      <c r="Q9667">
        <v>25</v>
      </c>
    </row>
    <row r="9668" spans="1:17" x14ac:dyDescent="0.25">
      <c r="A9668" t="s">
        <v>556</v>
      </c>
      <c r="B9668" t="s">
        <v>557</v>
      </c>
      <c r="C9668" t="s">
        <v>509</v>
      </c>
      <c r="D9668" t="s">
        <v>185</v>
      </c>
      <c r="E9668" t="s">
        <v>311</v>
      </c>
      <c r="F9668" t="s">
        <v>260</v>
      </c>
      <c r="G9668" t="s">
        <v>195</v>
      </c>
      <c r="H9668" t="s">
        <v>215</v>
      </c>
      <c r="I9668" t="s">
        <v>216</v>
      </c>
      <c r="K9668" t="s">
        <v>202</v>
      </c>
      <c r="N9668" t="s">
        <v>206</v>
      </c>
      <c r="O9668" t="s">
        <v>264</v>
      </c>
      <c r="P9668">
        <v>2050</v>
      </c>
      <c r="Q9668">
        <v>25</v>
      </c>
    </row>
    <row r="9669" spans="1:17" x14ac:dyDescent="0.25">
      <c r="A9669" t="s">
        <v>556</v>
      </c>
      <c r="B9669" t="s">
        <v>557</v>
      </c>
      <c r="C9669" t="s">
        <v>509</v>
      </c>
      <c r="D9669" t="s">
        <v>185</v>
      </c>
      <c r="E9669" t="s">
        <v>311</v>
      </c>
      <c r="F9669" t="s">
        <v>260</v>
      </c>
      <c r="G9669" t="s">
        <v>195</v>
      </c>
      <c r="H9669" t="s">
        <v>215</v>
      </c>
      <c r="I9669" t="s">
        <v>216</v>
      </c>
      <c r="K9669" t="s">
        <v>202</v>
      </c>
      <c r="N9669" t="s">
        <v>206</v>
      </c>
      <c r="O9669" t="s">
        <v>265</v>
      </c>
      <c r="P9669">
        <v>2050</v>
      </c>
      <c r="Q9669">
        <v>25</v>
      </c>
    </row>
    <row r="9670" spans="1:17" x14ac:dyDescent="0.25">
      <c r="A9670" t="s">
        <v>556</v>
      </c>
      <c r="B9670" t="s">
        <v>557</v>
      </c>
      <c r="C9670" t="s">
        <v>509</v>
      </c>
      <c r="D9670" t="s">
        <v>185</v>
      </c>
      <c r="E9670" t="s">
        <v>311</v>
      </c>
      <c r="F9670" t="s">
        <v>260</v>
      </c>
      <c r="G9670" t="s">
        <v>218</v>
      </c>
      <c r="H9670" t="s">
        <v>219</v>
      </c>
      <c r="I9670" t="s">
        <v>220</v>
      </c>
      <c r="K9670" t="s">
        <v>221</v>
      </c>
      <c r="N9670" t="s">
        <v>513</v>
      </c>
      <c r="O9670" t="s">
        <v>194</v>
      </c>
      <c r="P9670">
        <v>2015</v>
      </c>
      <c r="Q9670">
        <v>0</v>
      </c>
    </row>
    <row r="9671" spans="1:17" x14ac:dyDescent="0.25">
      <c r="A9671" t="s">
        <v>556</v>
      </c>
      <c r="B9671" t="s">
        <v>557</v>
      </c>
      <c r="C9671" t="s">
        <v>509</v>
      </c>
      <c r="D9671" t="s">
        <v>185</v>
      </c>
      <c r="E9671" t="s">
        <v>311</v>
      </c>
      <c r="F9671" t="s">
        <v>260</v>
      </c>
      <c r="G9671" t="s">
        <v>218</v>
      </c>
      <c r="H9671" t="s">
        <v>219</v>
      </c>
      <c r="I9671" t="s">
        <v>220</v>
      </c>
      <c r="K9671" t="s">
        <v>221</v>
      </c>
      <c r="N9671" t="s">
        <v>513</v>
      </c>
      <c r="O9671" t="s">
        <v>194</v>
      </c>
      <c r="P9671">
        <v>2020</v>
      </c>
      <c r="Q9671">
        <v>0</v>
      </c>
    </row>
    <row r="9672" spans="1:17" x14ac:dyDescent="0.25">
      <c r="A9672" t="s">
        <v>556</v>
      </c>
      <c r="B9672" t="s">
        <v>557</v>
      </c>
      <c r="C9672" t="s">
        <v>509</v>
      </c>
      <c r="D9672" t="s">
        <v>185</v>
      </c>
      <c r="E9672" t="s">
        <v>311</v>
      </c>
      <c r="F9672" t="s">
        <v>260</v>
      </c>
      <c r="G9672" t="s">
        <v>218</v>
      </c>
      <c r="H9672" t="s">
        <v>219</v>
      </c>
      <c r="I9672" t="s">
        <v>220</v>
      </c>
      <c r="K9672" t="s">
        <v>221</v>
      </c>
      <c r="N9672" t="s">
        <v>513</v>
      </c>
      <c r="O9672" t="s">
        <v>264</v>
      </c>
      <c r="P9672">
        <v>2020</v>
      </c>
      <c r="Q9672">
        <v>0</v>
      </c>
    </row>
    <row r="9673" spans="1:17" x14ac:dyDescent="0.25">
      <c r="A9673" t="s">
        <v>556</v>
      </c>
      <c r="B9673" t="s">
        <v>557</v>
      </c>
      <c r="C9673" t="s">
        <v>509</v>
      </c>
      <c r="D9673" t="s">
        <v>185</v>
      </c>
      <c r="E9673" t="s">
        <v>311</v>
      </c>
      <c r="F9673" t="s">
        <v>260</v>
      </c>
      <c r="G9673" t="s">
        <v>218</v>
      </c>
      <c r="H9673" t="s">
        <v>219</v>
      </c>
      <c r="I9673" t="s">
        <v>220</v>
      </c>
      <c r="K9673" t="s">
        <v>221</v>
      </c>
      <c r="N9673" t="s">
        <v>513</v>
      </c>
      <c r="O9673" t="s">
        <v>265</v>
      </c>
      <c r="P9673">
        <v>2020</v>
      </c>
      <c r="Q9673">
        <v>0</v>
      </c>
    </row>
    <row r="9674" spans="1:17" x14ac:dyDescent="0.25">
      <c r="A9674" t="s">
        <v>556</v>
      </c>
      <c r="B9674" t="s">
        <v>557</v>
      </c>
      <c r="C9674" t="s">
        <v>509</v>
      </c>
      <c r="D9674" t="s">
        <v>185</v>
      </c>
      <c r="E9674" t="s">
        <v>311</v>
      </c>
      <c r="F9674" t="s">
        <v>260</v>
      </c>
      <c r="G9674" t="s">
        <v>218</v>
      </c>
      <c r="H9674" t="s">
        <v>219</v>
      </c>
      <c r="I9674" t="s">
        <v>220</v>
      </c>
      <c r="K9674" t="s">
        <v>221</v>
      </c>
      <c r="N9674" t="s">
        <v>513</v>
      </c>
      <c r="O9674" t="s">
        <v>194</v>
      </c>
      <c r="P9674">
        <v>2030</v>
      </c>
      <c r="Q9674">
        <v>0</v>
      </c>
    </row>
    <row r="9675" spans="1:17" x14ac:dyDescent="0.25">
      <c r="A9675" t="s">
        <v>556</v>
      </c>
      <c r="B9675" t="s">
        <v>557</v>
      </c>
      <c r="C9675" t="s">
        <v>509</v>
      </c>
      <c r="D9675" t="s">
        <v>185</v>
      </c>
      <c r="E9675" t="s">
        <v>311</v>
      </c>
      <c r="F9675" t="s">
        <v>260</v>
      </c>
      <c r="G9675" t="s">
        <v>218</v>
      </c>
      <c r="H9675" t="s">
        <v>219</v>
      </c>
      <c r="I9675" t="s">
        <v>220</v>
      </c>
      <c r="K9675" t="s">
        <v>221</v>
      </c>
      <c r="N9675" t="s">
        <v>513</v>
      </c>
      <c r="O9675" t="s">
        <v>194</v>
      </c>
      <c r="P9675">
        <v>2050</v>
      </c>
      <c r="Q9675">
        <v>0</v>
      </c>
    </row>
    <row r="9676" spans="1:17" x14ac:dyDescent="0.25">
      <c r="A9676" t="s">
        <v>556</v>
      </c>
      <c r="B9676" t="s">
        <v>557</v>
      </c>
      <c r="C9676" t="s">
        <v>509</v>
      </c>
      <c r="D9676" t="s">
        <v>185</v>
      </c>
      <c r="E9676" t="s">
        <v>311</v>
      </c>
      <c r="F9676" t="s">
        <v>260</v>
      </c>
      <c r="G9676" t="s">
        <v>218</v>
      </c>
      <c r="H9676" t="s">
        <v>219</v>
      </c>
      <c r="I9676" t="s">
        <v>220</v>
      </c>
      <c r="K9676" t="s">
        <v>221</v>
      </c>
      <c r="N9676" t="s">
        <v>513</v>
      </c>
      <c r="O9676" t="s">
        <v>264</v>
      </c>
      <c r="P9676">
        <v>2050</v>
      </c>
      <c r="Q9676">
        <v>0</v>
      </c>
    </row>
    <row r="9677" spans="1:17" x14ac:dyDescent="0.25">
      <c r="A9677" t="s">
        <v>556</v>
      </c>
      <c r="B9677" t="s">
        <v>557</v>
      </c>
      <c r="C9677" t="s">
        <v>509</v>
      </c>
      <c r="D9677" t="s">
        <v>185</v>
      </c>
      <c r="E9677" t="s">
        <v>311</v>
      </c>
      <c r="F9677" t="s">
        <v>260</v>
      </c>
      <c r="G9677" t="s">
        <v>218</v>
      </c>
      <c r="H9677" t="s">
        <v>219</v>
      </c>
      <c r="I9677" t="s">
        <v>220</v>
      </c>
      <c r="K9677" t="s">
        <v>221</v>
      </c>
      <c r="N9677" t="s">
        <v>513</v>
      </c>
      <c r="O9677" t="s">
        <v>265</v>
      </c>
      <c r="P9677">
        <v>2050</v>
      </c>
      <c r="Q9677">
        <v>0</v>
      </c>
    </row>
    <row r="9678" spans="1:17" x14ac:dyDescent="0.25">
      <c r="A9678" t="s">
        <v>556</v>
      </c>
      <c r="B9678" t="s">
        <v>557</v>
      </c>
      <c r="C9678" t="s">
        <v>509</v>
      </c>
      <c r="D9678" t="s">
        <v>185</v>
      </c>
      <c r="E9678" t="s">
        <v>311</v>
      </c>
      <c r="F9678" t="s">
        <v>260</v>
      </c>
      <c r="G9678" t="s">
        <v>218</v>
      </c>
      <c r="H9678" t="s">
        <v>223</v>
      </c>
      <c r="I9678" t="s">
        <v>224</v>
      </c>
      <c r="K9678" t="s">
        <v>221</v>
      </c>
      <c r="N9678" t="s">
        <v>513</v>
      </c>
      <c r="O9678" t="s">
        <v>194</v>
      </c>
      <c r="P9678">
        <v>2015</v>
      </c>
      <c r="Q9678">
        <v>1</v>
      </c>
    </row>
    <row r="9679" spans="1:17" x14ac:dyDescent="0.25">
      <c r="A9679" t="s">
        <v>556</v>
      </c>
      <c r="B9679" t="s">
        <v>557</v>
      </c>
      <c r="C9679" t="s">
        <v>509</v>
      </c>
      <c r="D9679" t="s">
        <v>185</v>
      </c>
      <c r="E9679" t="s">
        <v>311</v>
      </c>
      <c r="F9679" t="s">
        <v>260</v>
      </c>
      <c r="G9679" t="s">
        <v>218</v>
      </c>
      <c r="H9679" t="s">
        <v>223</v>
      </c>
      <c r="I9679" t="s">
        <v>224</v>
      </c>
      <c r="K9679" t="s">
        <v>221</v>
      </c>
      <c r="N9679" t="s">
        <v>513</v>
      </c>
      <c r="O9679" t="s">
        <v>194</v>
      </c>
      <c r="P9679">
        <v>2020</v>
      </c>
      <c r="Q9679">
        <v>1</v>
      </c>
    </row>
    <row r="9680" spans="1:17" x14ac:dyDescent="0.25">
      <c r="A9680" t="s">
        <v>556</v>
      </c>
      <c r="B9680" t="s">
        <v>557</v>
      </c>
      <c r="C9680" t="s">
        <v>509</v>
      </c>
      <c r="D9680" t="s">
        <v>185</v>
      </c>
      <c r="E9680" t="s">
        <v>311</v>
      </c>
      <c r="F9680" t="s">
        <v>260</v>
      </c>
      <c r="G9680" t="s">
        <v>218</v>
      </c>
      <c r="H9680" t="s">
        <v>223</v>
      </c>
      <c r="I9680" t="s">
        <v>224</v>
      </c>
      <c r="K9680" t="s">
        <v>221</v>
      </c>
      <c r="N9680" t="s">
        <v>513</v>
      </c>
      <c r="O9680" t="s">
        <v>264</v>
      </c>
      <c r="P9680">
        <v>2020</v>
      </c>
      <c r="Q9680">
        <v>0</v>
      </c>
    </row>
    <row r="9681" spans="1:17" x14ac:dyDescent="0.25">
      <c r="A9681" t="s">
        <v>556</v>
      </c>
      <c r="B9681" t="s">
        <v>557</v>
      </c>
      <c r="C9681" t="s">
        <v>509</v>
      </c>
      <c r="D9681" t="s">
        <v>185</v>
      </c>
      <c r="E9681" t="s">
        <v>311</v>
      </c>
      <c r="F9681" t="s">
        <v>260</v>
      </c>
      <c r="G9681" t="s">
        <v>218</v>
      </c>
      <c r="H9681" t="s">
        <v>223</v>
      </c>
      <c r="I9681" t="s">
        <v>224</v>
      </c>
      <c r="K9681" t="s">
        <v>221</v>
      </c>
      <c r="N9681" t="s">
        <v>513</v>
      </c>
      <c r="O9681" t="s">
        <v>265</v>
      </c>
      <c r="P9681">
        <v>2020</v>
      </c>
      <c r="Q9681">
        <v>1</v>
      </c>
    </row>
    <row r="9682" spans="1:17" x14ac:dyDescent="0.25">
      <c r="A9682" t="s">
        <v>556</v>
      </c>
      <c r="B9682" t="s">
        <v>557</v>
      </c>
      <c r="C9682" t="s">
        <v>509</v>
      </c>
      <c r="D9682" t="s">
        <v>185</v>
      </c>
      <c r="E9682" t="s">
        <v>311</v>
      </c>
      <c r="F9682" t="s">
        <v>260</v>
      </c>
      <c r="G9682" t="s">
        <v>218</v>
      </c>
      <c r="H9682" t="s">
        <v>223</v>
      </c>
      <c r="I9682" t="s">
        <v>224</v>
      </c>
      <c r="K9682" t="s">
        <v>221</v>
      </c>
      <c r="N9682" t="s">
        <v>513</v>
      </c>
      <c r="O9682" t="s">
        <v>194</v>
      </c>
      <c r="P9682">
        <v>2030</v>
      </c>
      <c r="Q9682">
        <v>1</v>
      </c>
    </row>
    <row r="9683" spans="1:17" x14ac:dyDescent="0.25">
      <c r="A9683" t="s">
        <v>556</v>
      </c>
      <c r="B9683" t="s">
        <v>557</v>
      </c>
      <c r="C9683" t="s">
        <v>509</v>
      </c>
      <c r="D9683" t="s">
        <v>185</v>
      </c>
      <c r="E9683" t="s">
        <v>311</v>
      </c>
      <c r="F9683" t="s">
        <v>260</v>
      </c>
      <c r="G9683" t="s">
        <v>218</v>
      </c>
      <c r="H9683" t="s">
        <v>223</v>
      </c>
      <c r="I9683" t="s">
        <v>224</v>
      </c>
      <c r="K9683" t="s">
        <v>221</v>
      </c>
      <c r="N9683" t="s">
        <v>513</v>
      </c>
      <c r="O9683" t="s">
        <v>194</v>
      </c>
      <c r="P9683">
        <v>2050</v>
      </c>
      <c r="Q9683">
        <v>0</v>
      </c>
    </row>
    <row r="9684" spans="1:17" x14ac:dyDescent="0.25">
      <c r="A9684" t="s">
        <v>556</v>
      </c>
      <c r="B9684" t="s">
        <v>557</v>
      </c>
      <c r="C9684" t="s">
        <v>509</v>
      </c>
      <c r="D9684" t="s">
        <v>185</v>
      </c>
      <c r="E9684" t="s">
        <v>311</v>
      </c>
      <c r="F9684" t="s">
        <v>260</v>
      </c>
      <c r="G9684" t="s">
        <v>218</v>
      </c>
      <c r="H9684" t="s">
        <v>223</v>
      </c>
      <c r="I9684" t="s">
        <v>224</v>
      </c>
      <c r="K9684" t="s">
        <v>221</v>
      </c>
      <c r="N9684" t="s">
        <v>513</v>
      </c>
      <c r="O9684" t="s">
        <v>264</v>
      </c>
      <c r="P9684">
        <v>2050</v>
      </c>
      <c r="Q9684">
        <v>0</v>
      </c>
    </row>
    <row r="9685" spans="1:17" x14ac:dyDescent="0.25">
      <c r="A9685" t="s">
        <v>556</v>
      </c>
      <c r="B9685" t="s">
        <v>557</v>
      </c>
      <c r="C9685" t="s">
        <v>509</v>
      </c>
      <c r="D9685" t="s">
        <v>185</v>
      </c>
      <c r="E9685" t="s">
        <v>311</v>
      </c>
      <c r="F9685" t="s">
        <v>260</v>
      </c>
      <c r="G9685" t="s">
        <v>218</v>
      </c>
      <c r="H9685" t="s">
        <v>223</v>
      </c>
      <c r="I9685" t="s">
        <v>224</v>
      </c>
      <c r="K9685" t="s">
        <v>221</v>
      </c>
      <c r="N9685" t="s">
        <v>513</v>
      </c>
      <c r="O9685" t="s">
        <v>265</v>
      </c>
      <c r="P9685">
        <v>2050</v>
      </c>
      <c r="Q9685">
        <v>1</v>
      </c>
    </row>
    <row r="9686" spans="1:17" x14ac:dyDescent="0.25">
      <c r="A9686" t="s">
        <v>556</v>
      </c>
      <c r="B9686" t="s">
        <v>557</v>
      </c>
      <c r="C9686" t="s">
        <v>509</v>
      </c>
      <c r="D9686" t="s">
        <v>185</v>
      </c>
      <c r="E9686" t="s">
        <v>311</v>
      </c>
      <c r="F9686" t="s">
        <v>260</v>
      </c>
      <c r="G9686" t="s">
        <v>218</v>
      </c>
      <c r="H9686" t="s">
        <v>225</v>
      </c>
      <c r="I9686" t="s">
        <v>226</v>
      </c>
      <c r="K9686" t="s">
        <v>221</v>
      </c>
      <c r="M9686" t="s">
        <v>294</v>
      </c>
      <c r="N9686" t="s">
        <v>513</v>
      </c>
      <c r="O9686" t="s">
        <v>194</v>
      </c>
      <c r="P9686">
        <v>2015</v>
      </c>
      <c r="Q9686">
        <v>20</v>
      </c>
    </row>
    <row r="9687" spans="1:17" x14ac:dyDescent="0.25">
      <c r="A9687" t="s">
        <v>556</v>
      </c>
      <c r="B9687" t="s">
        <v>557</v>
      </c>
      <c r="C9687" t="s">
        <v>509</v>
      </c>
      <c r="D9687" t="s">
        <v>185</v>
      </c>
      <c r="E9687" t="s">
        <v>311</v>
      </c>
      <c r="F9687" t="s">
        <v>260</v>
      </c>
      <c r="G9687" t="s">
        <v>218</v>
      </c>
      <c r="H9687" t="s">
        <v>225</v>
      </c>
      <c r="I9687" t="s">
        <v>226</v>
      </c>
      <c r="K9687" t="s">
        <v>221</v>
      </c>
      <c r="M9687" t="s">
        <v>294</v>
      </c>
      <c r="N9687" t="s">
        <v>513</v>
      </c>
      <c r="O9687" t="s">
        <v>194</v>
      </c>
      <c r="P9687">
        <v>2020</v>
      </c>
      <c r="Q9687">
        <v>20</v>
      </c>
    </row>
    <row r="9688" spans="1:17" x14ac:dyDescent="0.25">
      <c r="A9688" t="s">
        <v>556</v>
      </c>
      <c r="B9688" t="s">
        <v>557</v>
      </c>
      <c r="C9688" t="s">
        <v>509</v>
      </c>
      <c r="D9688" t="s">
        <v>185</v>
      </c>
      <c r="E9688" t="s">
        <v>311</v>
      </c>
      <c r="F9688" t="s">
        <v>260</v>
      </c>
      <c r="G9688" t="s">
        <v>218</v>
      </c>
      <c r="H9688" t="s">
        <v>225</v>
      </c>
      <c r="I9688" t="s">
        <v>226</v>
      </c>
      <c r="K9688" t="s">
        <v>221</v>
      </c>
      <c r="M9688" t="s">
        <v>294</v>
      </c>
      <c r="N9688" t="s">
        <v>513</v>
      </c>
      <c r="O9688" t="s">
        <v>264</v>
      </c>
      <c r="P9688">
        <v>2020</v>
      </c>
      <c r="Q9688">
        <v>10</v>
      </c>
    </row>
    <row r="9689" spans="1:17" x14ac:dyDescent="0.25">
      <c r="A9689" t="s">
        <v>556</v>
      </c>
      <c r="B9689" t="s">
        <v>557</v>
      </c>
      <c r="C9689" t="s">
        <v>509</v>
      </c>
      <c r="D9689" t="s">
        <v>185</v>
      </c>
      <c r="E9689" t="s">
        <v>311</v>
      </c>
      <c r="F9689" t="s">
        <v>260</v>
      </c>
      <c r="G9689" t="s">
        <v>218</v>
      </c>
      <c r="H9689" t="s">
        <v>225</v>
      </c>
      <c r="I9689" t="s">
        <v>226</v>
      </c>
      <c r="K9689" t="s">
        <v>221</v>
      </c>
      <c r="M9689" t="s">
        <v>294</v>
      </c>
      <c r="N9689" t="s">
        <v>513</v>
      </c>
      <c r="O9689" t="s">
        <v>265</v>
      </c>
      <c r="P9689">
        <v>2020</v>
      </c>
      <c r="Q9689">
        <v>30</v>
      </c>
    </row>
    <row r="9690" spans="1:17" x14ac:dyDescent="0.25">
      <c r="A9690" t="s">
        <v>556</v>
      </c>
      <c r="B9690" t="s">
        <v>557</v>
      </c>
      <c r="C9690" t="s">
        <v>509</v>
      </c>
      <c r="D9690" t="s">
        <v>185</v>
      </c>
      <c r="E9690" t="s">
        <v>311</v>
      </c>
      <c r="F9690" t="s">
        <v>260</v>
      </c>
      <c r="G9690" t="s">
        <v>218</v>
      </c>
      <c r="H9690" t="s">
        <v>225</v>
      </c>
      <c r="I9690" t="s">
        <v>226</v>
      </c>
      <c r="K9690" t="s">
        <v>221</v>
      </c>
      <c r="M9690" t="s">
        <v>294</v>
      </c>
      <c r="N9690" t="s">
        <v>513</v>
      </c>
      <c r="O9690" t="s">
        <v>194</v>
      </c>
      <c r="P9690">
        <v>2030</v>
      </c>
      <c r="Q9690">
        <v>20</v>
      </c>
    </row>
    <row r="9691" spans="1:17" x14ac:dyDescent="0.25">
      <c r="A9691" t="s">
        <v>556</v>
      </c>
      <c r="B9691" t="s">
        <v>557</v>
      </c>
      <c r="C9691" t="s">
        <v>509</v>
      </c>
      <c r="D9691" t="s">
        <v>185</v>
      </c>
      <c r="E9691" t="s">
        <v>311</v>
      </c>
      <c r="F9691" t="s">
        <v>260</v>
      </c>
      <c r="G9691" t="s">
        <v>218</v>
      </c>
      <c r="H9691" t="s">
        <v>225</v>
      </c>
      <c r="I9691" t="s">
        <v>226</v>
      </c>
      <c r="K9691" t="s">
        <v>221</v>
      </c>
      <c r="M9691" t="s">
        <v>294</v>
      </c>
      <c r="N9691" t="s">
        <v>513</v>
      </c>
      <c r="O9691" t="s">
        <v>194</v>
      </c>
      <c r="P9691">
        <v>2050</v>
      </c>
      <c r="Q9691">
        <v>10</v>
      </c>
    </row>
    <row r="9692" spans="1:17" x14ac:dyDescent="0.25">
      <c r="A9692" t="s">
        <v>556</v>
      </c>
      <c r="B9692" t="s">
        <v>557</v>
      </c>
      <c r="C9692" t="s">
        <v>509</v>
      </c>
      <c r="D9692" t="s">
        <v>185</v>
      </c>
      <c r="E9692" t="s">
        <v>311</v>
      </c>
      <c r="F9692" t="s">
        <v>260</v>
      </c>
      <c r="G9692" t="s">
        <v>218</v>
      </c>
      <c r="H9692" t="s">
        <v>225</v>
      </c>
      <c r="I9692" t="s">
        <v>226</v>
      </c>
      <c r="K9692" t="s">
        <v>221</v>
      </c>
      <c r="M9692" t="s">
        <v>294</v>
      </c>
      <c r="N9692" t="s">
        <v>513</v>
      </c>
      <c r="O9692" t="s">
        <v>264</v>
      </c>
      <c r="P9692">
        <v>2050</v>
      </c>
      <c r="Q9692">
        <v>10</v>
      </c>
    </row>
    <row r="9693" spans="1:17" x14ac:dyDescent="0.25">
      <c r="A9693" t="s">
        <v>556</v>
      </c>
      <c r="B9693" t="s">
        <v>557</v>
      </c>
      <c r="C9693" t="s">
        <v>509</v>
      </c>
      <c r="D9693" t="s">
        <v>185</v>
      </c>
      <c r="E9693" t="s">
        <v>311</v>
      </c>
      <c r="F9693" t="s">
        <v>260</v>
      </c>
      <c r="G9693" t="s">
        <v>218</v>
      </c>
      <c r="H9693" t="s">
        <v>225</v>
      </c>
      <c r="I9693" t="s">
        <v>226</v>
      </c>
      <c r="K9693" t="s">
        <v>221</v>
      </c>
      <c r="M9693" t="s">
        <v>294</v>
      </c>
      <c r="N9693" t="s">
        <v>513</v>
      </c>
      <c r="O9693" t="s">
        <v>265</v>
      </c>
      <c r="P9693">
        <v>2050</v>
      </c>
      <c r="Q9693">
        <v>20</v>
      </c>
    </row>
    <row r="9694" spans="1:17" x14ac:dyDescent="0.25">
      <c r="A9694" t="s">
        <v>556</v>
      </c>
      <c r="B9694" t="s">
        <v>557</v>
      </c>
      <c r="C9694" t="s">
        <v>509</v>
      </c>
      <c r="D9694" t="s">
        <v>185</v>
      </c>
      <c r="E9694" t="s">
        <v>311</v>
      </c>
      <c r="F9694" t="s">
        <v>260</v>
      </c>
      <c r="G9694" t="s">
        <v>218</v>
      </c>
      <c r="H9694" t="s">
        <v>317</v>
      </c>
      <c r="I9694" t="s">
        <v>318</v>
      </c>
      <c r="K9694" t="s">
        <v>221</v>
      </c>
      <c r="N9694" t="s">
        <v>513</v>
      </c>
      <c r="O9694" t="s">
        <v>194</v>
      </c>
      <c r="P9694">
        <v>2015</v>
      </c>
      <c r="Q9694">
        <v>0.3</v>
      </c>
    </row>
    <row r="9695" spans="1:17" x14ac:dyDescent="0.25">
      <c r="A9695" t="s">
        <v>556</v>
      </c>
      <c r="B9695" t="s">
        <v>557</v>
      </c>
      <c r="C9695" t="s">
        <v>509</v>
      </c>
      <c r="D9695" t="s">
        <v>185</v>
      </c>
      <c r="E9695" t="s">
        <v>311</v>
      </c>
      <c r="F9695" t="s">
        <v>260</v>
      </c>
      <c r="G9695" t="s">
        <v>218</v>
      </c>
      <c r="H9695" t="s">
        <v>317</v>
      </c>
      <c r="I9695" t="s">
        <v>318</v>
      </c>
      <c r="K9695" t="s">
        <v>221</v>
      </c>
      <c r="N9695" t="s">
        <v>513</v>
      </c>
      <c r="O9695" t="s">
        <v>194</v>
      </c>
      <c r="P9695">
        <v>2020</v>
      </c>
      <c r="Q9695">
        <v>0.3</v>
      </c>
    </row>
    <row r="9696" spans="1:17" x14ac:dyDescent="0.25">
      <c r="A9696" t="s">
        <v>556</v>
      </c>
      <c r="B9696" t="s">
        <v>557</v>
      </c>
      <c r="C9696" t="s">
        <v>509</v>
      </c>
      <c r="D9696" t="s">
        <v>185</v>
      </c>
      <c r="E9696" t="s">
        <v>311</v>
      </c>
      <c r="F9696" t="s">
        <v>260</v>
      </c>
      <c r="G9696" t="s">
        <v>218</v>
      </c>
      <c r="H9696" t="s">
        <v>317</v>
      </c>
      <c r="I9696" t="s">
        <v>318</v>
      </c>
      <c r="K9696" t="s">
        <v>221</v>
      </c>
      <c r="N9696" t="s">
        <v>513</v>
      </c>
      <c r="O9696" t="s">
        <v>264</v>
      </c>
      <c r="P9696">
        <v>2020</v>
      </c>
      <c r="Q9696">
        <v>0.1</v>
      </c>
    </row>
    <row r="9697" spans="1:17" x14ac:dyDescent="0.25">
      <c r="A9697" t="s">
        <v>556</v>
      </c>
      <c r="B9697" t="s">
        <v>557</v>
      </c>
      <c r="C9697" t="s">
        <v>509</v>
      </c>
      <c r="D9697" t="s">
        <v>185</v>
      </c>
      <c r="E9697" t="s">
        <v>311</v>
      </c>
      <c r="F9697" t="s">
        <v>260</v>
      </c>
      <c r="G9697" t="s">
        <v>218</v>
      </c>
      <c r="H9697" t="s">
        <v>317</v>
      </c>
      <c r="I9697" t="s">
        <v>318</v>
      </c>
      <c r="K9697" t="s">
        <v>221</v>
      </c>
      <c r="N9697" t="s">
        <v>513</v>
      </c>
      <c r="O9697" t="s">
        <v>265</v>
      </c>
      <c r="P9697">
        <v>2020</v>
      </c>
      <c r="Q9697">
        <v>2</v>
      </c>
    </row>
    <row r="9698" spans="1:17" x14ac:dyDescent="0.25">
      <c r="A9698" t="s">
        <v>556</v>
      </c>
      <c r="B9698" t="s">
        <v>557</v>
      </c>
      <c r="C9698" t="s">
        <v>509</v>
      </c>
      <c r="D9698" t="s">
        <v>185</v>
      </c>
      <c r="E9698" t="s">
        <v>311</v>
      </c>
      <c r="F9698" t="s">
        <v>260</v>
      </c>
      <c r="G9698" t="s">
        <v>218</v>
      </c>
      <c r="H9698" t="s">
        <v>317</v>
      </c>
      <c r="I9698" t="s">
        <v>318</v>
      </c>
      <c r="K9698" t="s">
        <v>221</v>
      </c>
      <c r="N9698" t="s">
        <v>513</v>
      </c>
      <c r="O9698" t="s">
        <v>194</v>
      </c>
      <c r="P9698">
        <v>2030</v>
      </c>
      <c r="Q9698">
        <v>0.3</v>
      </c>
    </row>
    <row r="9699" spans="1:17" x14ac:dyDescent="0.25">
      <c r="A9699" t="s">
        <v>556</v>
      </c>
      <c r="B9699" t="s">
        <v>557</v>
      </c>
      <c r="C9699" t="s">
        <v>509</v>
      </c>
      <c r="D9699" t="s">
        <v>185</v>
      </c>
      <c r="E9699" t="s">
        <v>311</v>
      </c>
      <c r="F9699" t="s">
        <v>260</v>
      </c>
      <c r="G9699" t="s">
        <v>218</v>
      </c>
      <c r="H9699" t="s">
        <v>317</v>
      </c>
      <c r="I9699" t="s">
        <v>318</v>
      </c>
      <c r="K9699" t="s">
        <v>221</v>
      </c>
      <c r="N9699" t="s">
        <v>513</v>
      </c>
      <c r="O9699" t="s">
        <v>194</v>
      </c>
      <c r="P9699">
        <v>2050</v>
      </c>
      <c r="Q9699">
        <v>0.3</v>
      </c>
    </row>
    <row r="9700" spans="1:17" x14ac:dyDescent="0.25">
      <c r="A9700" t="s">
        <v>556</v>
      </c>
      <c r="B9700" t="s">
        <v>557</v>
      </c>
      <c r="C9700" t="s">
        <v>509</v>
      </c>
      <c r="D9700" t="s">
        <v>185</v>
      </c>
      <c r="E9700" t="s">
        <v>311</v>
      </c>
      <c r="F9700" t="s">
        <v>260</v>
      </c>
      <c r="G9700" t="s">
        <v>218</v>
      </c>
      <c r="H9700" t="s">
        <v>317</v>
      </c>
      <c r="I9700" t="s">
        <v>318</v>
      </c>
      <c r="K9700" t="s">
        <v>221</v>
      </c>
      <c r="N9700" t="s">
        <v>513</v>
      </c>
      <c r="O9700" t="s">
        <v>264</v>
      </c>
      <c r="P9700">
        <v>2050</v>
      </c>
      <c r="Q9700">
        <v>0.1</v>
      </c>
    </row>
    <row r="9701" spans="1:17" x14ac:dyDescent="0.25">
      <c r="A9701" t="s">
        <v>556</v>
      </c>
      <c r="B9701" t="s">
        <v>557</v>
      </c>
      <c r="C9701" t="s">
        <v>509</v>
      </c>
      <c r="D9701" t="s">
        <v>185</v>
      </c>
      <c r="E9701" t="s">
        <v>311</v>
      </c>
      <c r="F9701" t="s">
        <v>260</v>
      </c>
      <c r="G9701" t="s">
        <v>218</v>
      </c>
      <c r="H9701" t="s">
        <v>317</v>
      </c>
      <c r="I9701" t="s">
        <v>318</v>
      </c>
      <c r="K9701" t="s">
        <v>221</v>
      </c>
      <c r="N9701" t="s">
        <v>513</v>
      </c>
      <c r="O9701" t="s">
        <v>265</v>
      </c>
      <c r="P9701">
        <v>2050</v>
      </c>
      <c r="Q9701">
        <v>1</v>
      </c>
    </row>
    <row r="9702" spans="1:17" x14ac:dyDescent="0.25">
      <c r="A9702" t="s">
        <v>556</v>
      </c>
      <c r="B9702" t="s">
        <v>557</v>
      </c>
      <c r="C9702" t="s">
        <v>509</v>
      </c>
      <c r="D9702" t="s">
        <v>185</v>
      </c>
      <c r="E9702" t="s">
        <v>311</v>
      </c>
      <c r="F9702" t="s">
        <v>260</v>
      </c>
      <c r="G9702" t="s">
        <v>218</v>
      </c>
      <c r="H9702" t="s">
        <v>229</v>
      </c>
      <c r="I9702" t="s">
        <v>230</v>
      </c>
      <c r="J9702" t="s">
        <v>231</v>
      </c>
      <c r="K9702" t="s">
        <v>191</v>
      </c>
      <c r="N9702" t="s">
        <v>513</v>
      </c>
      <c r="O9702" t="s">
        <v>194</v>
      </c>
      <c r="P9702">
        <v>2015</v>
      </c>
      <c r="Q9702">
        <v>0.97499999999999998</v>
      </c>
    </row>
    <row r="9703" spans="1:17" x14ac:dyDescent="0.25">
      <c r="A9703" t="s">
        <v>556</v>
      </c>
      <c r="B9703" t="s">
        <v>557</v>
      </c>
      <c r="C9703" t="s">
        <v>509</v>
      </c>
      <c r="D9703" t="s">
        <v>185</v>
      </c>
      <c r="E9703" t="s">
        <v>311</v>
      </c>
      <c r="F9703" t="s">
        <v>260</v>
      </c>
      <c r="G9703" t="s">
        <v>218</v>
      </c>
      <c r="H9703" t="s">
        <v>229</v>
      </c>
      <c r="I9703" t="s">
        <v>230</v>
      </c>
      <c r="J9703" t="s">
        <v>231</v>
      </c>
      <c r="K9703" t="s">
        <v>191</v>
      </c>
      <c r="N9703" t="s">
        <v>513</v>
      </c>
      <c r="O9703" t="s">
        <v>194</v>
      </c>
      <c r="P9703">
        <v>2020</v>
      </c>
      <c r="Q9703">
        <v>0.97499999999999998</v>
      </c>
    </row>
    <row r="9704" spans="1:17" x14ac:dyDescent="0.25">
      <c r="A9704" t="s">
        <v>556</v>
      </c>
      <c r="B9704" t="s">
        <v>557</v>
      </c>
      <c r="C9704" t="s">
        <v>509</v>
      </c>
      <c r="D9704" t="s">
        <v>185</v>
      </c>
      <c r="E9704" t="s">
        <v>311</v>
      </c>
      <c r="F9704" t="s">
        <v>260</v>
      </c>
      <c r="G9704" t="s">
        <v>218</v>
      </c>
      <c r="H9704" t="s">
        <v>229</v>
      </c>
      <c r="I9704" t="s">
        <v>230</v>
      </c>
      <c r="J9704" t="s">
        <v>231</v>
      </c>
      <c r="K9704" t="s">
        <v>191</v>
      </c>
      <c r="N9704" t="s">
        <v>513</v>
      </c>
      <c r="O9704" t="s">
        <v>264</v>
      </c>
      <c r="P9704">
        <v>2020</v>
      </c>
      <c r="Q9704">
        <v>0.97499999999999998</v>
      </c>
    </row>
    <row r="9705" spans="1:17" x14ac:dyDescent="0.25">
      <c r="A9705" t="s">
        <v>556</v>
      </c>
      <c r="B9705" t="s">
        <v>557</v>
      </c>
      <c r="C9705" t="s">
        <v>509</v>
      </c>
      <c r="D9705" t="s">
        <v>185</v>
      </c>
      <c r="E9705" t="s">
        <v>311</v>
      </c>
      <c r="F9705" t="s">
        <v>260</v>
      </c>
      <c r="G9705" t="s">
        <v>218</v>
      </c>
      <c r="H9705" t="s">
        <v>229</v>
      </c>
      <c r="I9705" t="s">
        <v>230</v>
      </c>
      <c r="J9705" t="s">
        <v>231</v>
      </c>
      <c r="K9705" t="s">
        <v>191</v>
      </c>
      <c r="N9705" t="s">
        <v>513</v>
      </c>
      <c r="O9705" t="s">
        <v>265</v>
      </c>
      <c r="P9705">
        <v>2020</v>
      </c>
      <c r="Q9705">
        <v>0.97499999999999998</v>
      </c>
    </row>
    <row r="9706" spans="1:17" x14ac:dyDescent="0.25">
      <c r="A9706" t="s">
        <v>556</v>
      </c>
      <c r="B9706" t="s">
        <v>557</v>
      </c>
      <c r="C9706" t="s">
        <v>509</v>
      </c>
      <c r="D9706" t="s">
        <v>185</v>
      </c>
      <c r="E9706" t="s">
        <v>311</v>
      </c>
      <c r="F9706" t="s">
        <v>260</v>
      </c>
      <c r="G9706" t="s">
        <v>218</v>
      </c>
      <c r="H9706" t="s">
        <v>229</v>
      </c>
      <c r="I9706" t="s">
        <v>230</v>
      </c>
      <c r="J9706" t="s">
        <v>231</v>
      </c>
      <c r="K9706" t="s">
        <v>191</v>
      </c>
      <c r="N9706" t="s">
        <v>513</v>
      </c>
      <c r="O9706" t="s">
        <v>194</v>
      </c>
      <c r="P9706">
        <v>2030</v>
      </c>
      <c r="Q9706">
        <v>0.97499999999999998</v>
      </c>
    </row>
    <row r="9707" spans="1:17" x14ac:dyDescent="0.25">
      <c r="A9707" t="s">
        <v>556</v>
      </c>
      <c r="B9707" t="s">
        <v>557</v>
      </c>
      <c r="C9707" t="s">
        <v>509</v>
      </c>
      <c r="D9707" t="s">
        <v>185</v>
      </c>
      <c r="E9707" t="s">
        <v>311</v>
      </c>
      <c r="F9707" t="s">
        <v>260</v>
      </c>
      <c r="G9707" t="s">
        <v>218</v>
      </c>
      <c r="H9707" t="s">
        <v>229</v>
      </c>
      <c r="I9707" t="s">
        <v>230</v>
      </c>
      <c r="J9707" t="s">
        <v>231</v>
      </c>
      <c r="K9707" t="s">
        <v>191</v>
      </c>
      <c r="N9707" t="s">
        <v>513</v>
      </c>
      <c r="O9707" t="s">
        <v>194</v>
      </c>
      <c r="P9707">
        <v>2050</v>
      </c>
      <c r="Q9707">
        <v>0.97499999999999998</v>
      </c>
    </row>
    <row r="9708" spans="1:17" x14ac:dyDescent="0.25">
      <c r="A9708" t="s">
        <v>556</v>
      </c>
      <c r="B9708" t="s">
        <v>557</v>
      </c>
      <c r="C9708" t="s">
        <v>509</v>
      </c>
      <c r="D9708" t="s">
        <v>185</v>
      </c>
      <c r="E9708" t="s">
        <v>311</v>
      </c>
      <c r="F9708" t="s">
        <v>260</v>
      </c>
      <c r="G9708" t="s">
        <v>218</v>
      </c>
      <c r="H9708" t="s">
        <v>229</v>
      </c>
      <c r="I9708" t="s">
        <v>230</v>
      </c>
      <c r="J9708" t="s">
        <v>231</v>
      </c>
      <c r="K9708" t="s">
        <v>191</v>
      </c>
      <c r="N9708" t="s">
        <v>513</v>
      </c>
      <c r="O9708" t="s">
        <v>264</v>
      </c>
      <c r="P9708">
        <v>2050</v>
      </c>
      <c r="Q9708">
        <v>0.97499999999999998</v>
      </c>
    </row>
    <row r="9709" spans="1:17" x14ac:dyDescent="0.25">
      <c r="A9709" t="s">
        <v>556</v>
      </c>
      <c r="B9709" t="s">
        <v>557</v>
      </c>
      <c r="C9709" t="s">
        <v>509</v>
      </c>
      <c r="D9709" t="s">
        <v>185</v>
      </c>
      <c r="E9709" t="s">
        <v>311</v>
      </c>
      <c r="F9709" t="s">
        <v>260</v>
      </c>
      <c r="G9709" t="s">
        <v>218</v>
      </c>
      <c r="H9709" t="s">
        <v>229</v>
      </c>
      <c r="I9709" t="s">
        <v>230</v>
      </c>
      <c r="J9709" t="s">
        <v>231</v>
      </c>
      <c r="K9709" t="s">
        <v>191</v>
      </c>
      <c r="N9709" t="s">
        <v>513</v>
      </c>
      <c r="O9709" t="s">
        <v>265</v>
      </c>
      <c r="P9709">
        <v>2050</v>
      </c>
      <c r="Q9709">
        <v>0.97499999999999998</v>
      </c>
    </row>
    <row r="9710" spans="1:17" x14ac:dyDescent="0.25">
      <c r="A9710" t="s">
        <v>556</v>
      </c>
      <c r="B9710" t="s">
        <v>557</v>
      </c>
      <c r="C9710" t="s">
        <v>509</v>
      </c>
      <c r="D9710" t="s">
        <v>185</v>
      </c>
      <c r="E9710" t="s">
        <v>311</v>
      </c>
      <c r="F9710" t="s">
        <v>260</v>
      </c>
      <c r="G9710" t="s">
        <v>233</v>
      </c>
      <c r="H9710" t="s">
        <v>287</v>
      </c>
      <c r="I9710" t="s">
        <v>240</v>
      </c>
      <c r="J9710" t="s">
        <v>288</v>
      </c>
      <c r="K9710" t="s">
        <v>241</v>
      </c>
      <c r="L9710" t="s">
        <v>237</v>
      </c>
      <c r="M9710" t="s">
        <v>368</v>
      </c>
      <c r="O9710" t="s">
        <v>194</v>
      </c>
      <c r="P9710">
        <v>2015</v>
      </c>
      <c r="Q9710">
        <v>1.34</v>
      </c>
    </row>
    <row r="9711" spans="1:17" x14ac:dyDescent="0.25">
      <c r="A9711" t="s">
        <v>556</v>
      </c>
      <c r="B9711" t="s">
        <v>557</v>
      </c>
      <c r="C9711" t="s">
        <v>509</v>
      </c>
      <c r="D9711" t="s">
        <v>185</v>
      </c>
      <c r="E9711" t="s">
        <v>311</v>
      </c>
      <c r="F9711" t="s">
        <v>260</v>
      </c>
      <c r="G9711" t="s">
        <v>233</v>
      </c>
      <c r="H9711" t="s">
        <v>287</v>
      </c>
      <c r="I9711" t="s">
        <v>240</v>
      </c>
      <c r="J9711" t="s">
        <v>288</v>
      </c>
      <c r="K9711" t="s">
        <v>241</v>
      </c>
      <c r="L9711" t="s">
        <v>237</v>
      </c>
      <c r="M9711" t="s">
        <v>368</v>
      </c>
      <c r="O9711" t="s">
        <v>194</v>
      </c>
      <c r="P9711">
        <v>2020</v>
      </c>
      <c r="Q9711">
        <v>1.3</v>
      </c>
    </row>
    <row r="9712" spans="1:17" x14ac:dyDescent="0.25">
      <c r="A9712" t="s">
        <v>556</v>
      </c>
      <c r="B9712" t="s">
        <v>557</v>
      </c>
      <c r="C9712" t="s">
        <v>509</v>
      </c>
      <c r="D9712" t="s">
        <v>185</v>
      </c>
      <c r="E9712" t="s">
        <v>311</v>
      </c>
      <c r="F9712" t="s">
        <v>260</v>
      </c>
      <c r="G9712" t="s">
        <v>233</v>
      </c>
      <c r="H9712" t="s">
        <v>287</v>
      </c>
      <c r="I9712" t="s">
        <v>240</v>
      </c>
      <c r="J9712" t="s">
        <v>288</v>
      </c>
      <c r="K9712" t="s">
        <v>241</v>
      </c>
      <c r="L9712" t="s">
        <v>237</v>
      </c>
      <c r="M9712" t="s">
        <v>368</v>
      </c>
      <c r="O9712" t="s">
        <v>264</v>
      </c>
      <c r="P9712">
        <v>2020</v>
      </c>
      <c r="Q9712">
        <v>1.1599999999999999</v>
      </c>
    </row>
    <row r="9713" spans="1:17" x14ac:dyDescent="0.25">
      <c r="A9713" t="s">
        <v>556</v>
      </c>
      <c r="B9713" t="s">
        <v>557</v>
      </c>
      <c r="C9713" t="s">
        <v>509</v>
      </c>
      <c r="D9713" t="s">
        <v>185</v>
      </c>
      <c r="E9713" t="s">
        <v>311</v>
      </c>
      <c r="F9713" t="s">
        <v>260</v>
      </c>
      <c r="G9713" t="s">
        <v>233</v>
      </c>
      <c r="H9713" t="s">
        <v>287</v>
      </c>
      <c r="I9713" t="s">
        <v>240</v>
      </c>
      <c r="J9713" t="s">
        <v>288</v>
      </c>
      <c r="K9713" t="s">
        <v>241</v>
      </c>
      <c r="L9713" t="s">
        <v>237</v>
      </c>
      <c r="M9713" t="s">
        <v>368</v>
      </c>
      <c r="O9713" t="s">
        <v>265</v>
      </c>
      <c r="P9713">
        <v>2020</v>
      </c>
      <c r="Q9713">
        <v>1.58</v>
      </c>
    </row>
    <row r="9714" spans="1:17" x14ac:dyDescent="0.25">
      <c r="A9714" t="s">
        <v>556</v>
      </c>
      <c r="B9714" t="s">
        <v>557</v>
      </c>
      <c r="C9714" t="s">
        <v>509</v>
      </c>
      <c r="D9714" t="s">
        <v>185</v>
      </c>
      <c r="E9714" t="s">
        <v>311</v>
      </c>
      <c r="F9714" t="s">
        <v>260</v>
      </c>
      <c r="G9714" t="s">
        <v>233</v>
      </c>
      <c r="H9714" t="s">
        <v>287</v>
      </c>
      <c r="I9714" t="s">
        <v>240</v>
      </c>
      <c r="J9714" t="s">
        <v>288</v>
      </c>
      <c r="K9714" t="s">
        <v>241</v>
      </c>
      <c r="L9714" t="s">
        <v>237</v>
      </c>
      <c r="M9714" t="s">
        <v>368</v>
      </c>
      <c r="O9714" t="s">
        <v>194</v>
      </c>
      <c r="P9714">
        <v>2030</v>
      </c>
      <c r="Q9714">
        <v>1.23</v>
      </c>
    </row>
    <row r="9715" spans="1:17" x14ac:dyDescent="0.25">
      <c r="A9715" t="s">
        <v>556</v>
      </c>
      <c r="B9715" t="s">
        <v>557</v>
      </c>
      <c r="C9715" t="s">
        <v>509</v>
      </c>
      <c r="D9715" t="s">
        <v>185</v>
      </c>
      <c r="E9715" t="s">
        <v>311</v>
      </c>
      <c r="F9715" t="s">
        <v>260</v>
      </c>
      <c r="G9715" t="s">
        <v>233</v>
      </c>
      <c r="H9715" t="s">
        <v>287</v>
      </c>
      <c r="I9715" t="s">
        <v>240</v>
      </c>
      <c r="J9715" t="s">
        <v>288</v>
      </c>
      <c r="K9715" t="s">
        <v>241</v>
      </c>
      <c r="L9715" t="s">
        <v>237</v>
      </c>
      <c r="M9715" t="s">
        <v>368</v>
      </c>
      <c r="O9715" t="s">
        <v>194</v>
      </c>
      <c r="P9715">
        <v>2050</v>
      </c>
      <c r="Q9715">
        <v>1.1599999999999999</v>
      </c>
    </row>
    <row r="9716" spans="1:17" x14ac:dyDescent="0.25">
      <c r="A9716" t="s">
        <v>556</v>
      </c>
      <c r="B9716" t="s">
        <v>557</v>
      </c>
      <c r="C9716" t="s">
        <v>509</v>
      </c>
      <c r="D9716" t="s">
        <v>185</v>
      </c>
      <c r="E9716" t="s">
        <v>311</v>
      </c>
      <c r="F9716" t="s">
        <v>260</v>
      </c>
      <c r="G9716" t="s">
        <v>233</v>
      </c>
      <c r="H9716" t="s">
        <v>287</v>
      </c>
      <c r="I9716" t="s">
        <v>240</v>
      </c>
      <c r="J9716" t="s">
        <v>288</v>
      </c>
      <c r="K9716" t="s">
        <v>241</v>
      </c>
      <c r="L9716" t="s">
        <v>237</v>
      </c>
      <c r="M9716" t="s">
        <v>368</v>
      </c>
      <c r="O9716" t="s">
        <v>264</v>
      </c>
      <c r="P9716">
        <v>2050</v>
      </c>
      <c r="Q9716">
        <v>1.08</v>
      </c>
    </row>
    <row r="9717" spans="1:17" x14ac:dyDescent="0.25">
      <c r="A9717" t="s">
        <v>556</v>
      </c>
      <c r="B9717" t="s">
        <v>557</v>
      </c>
      <c r="C9717" t="s">
        <v>509</v>
      </c>
      <c r="D9717" t="s">
        <v>185</v>
      </c>
      <c r="E9717" t="s">
        <v>311</v>
      </c>
      <c r="F9717" t="s">
        <v>260</v>
      </c>
      <c r="G9717" t="s">
        <v>233</v>
      </c>
      <c r="H9717" t="s">
        <v>287</v>
      </c>
      <c r="I9717" t="s">
        <v>240</v>
      </c>
      <c r="J9717" t="s">
        <v>288</v>
      </c>
      <c r="K9717" t="s">
        <v>241</v>
      </c>
      <c r="L9717" t="s">
        <v>237</v>
      </c>
      <c r="M9717" t="s">
        <v>368</v>
      </c>
      <c r="O9717" t="s">
        <v>265</v>
      </c>
      <c r="P9717">
        <v>2050</v>
      </c>
      <c r="Q9717">
        <v>1.7</v>
      </c>
    </row>
    <row r="9718" spans="1:17" x14ac:dyDescent="0.25">
      <c r="A9718" t="s">
        <v>556</v>
      </c>
      <c r="B9718" t="s">
        <v>557</v>
      </c>
      <c r="C9718" t="s">
        <v>509</v>
      </c>
      <c r="D9718" t="s">
        <v>185</v>
      </c>
      <c r="E9718" t="s">
        <v>311</v>
      </c>
      <c r="F9718" t="s">
        <v>260</v>
      </c>
      <c r="G9718" t="s">
        <v>233</v>
      </c>
      <c r="H9718" t="s">
        <v>289</v>
      </c>
      <c r="I9718" t="s">
        <v>240</v>
      </c>
      <c r="J9718" t="s">
        <v>290</v>
      </c>
      <c r="K9718" t="s">
        <v>241</v>
      </c>
      <c r="L9718" t="s">
        <v>237</v>
      </c>
      <c r="M9718" t="s">
        <v>368</v>
      </c>
      <c r="O9718" t="s">
        <v>194</v>
      </c>
      <c r="P9718">
        <v>2015</v>
      </c>
      <c r="Q9718">
        <v>0.88</v>
      </c>
    </row>
    <row r="9719" spans="1:17" x14ac:dyDescent="0.25">
      <c r="A9719" t="s">
        <v>556</v>
      </c>
      <c r="B9719" t="s">
        <v>557</v>
      </c>
      <c r="C9719" t="s">
        <v>509</v>
      </c>
      <c r="D9719" t="s">
        <v>185</v>
      </c>
      <c r="E9719" t="s">
        <v>311</v>
      </c>
      <c r="F9719" t="s">
        <v>260</v>
      </c>
      <c r="G9719" t="s">
        <v>233</v>
      </c>
      <c r="H9719" t="s">
        <v>289</v>
      </c>
      <c r="I9719" t="s">
        <v>240</v>
      </c>
      <c r="J9719" t="s">
        <v>290</v>
      </c>
      <c r="K9719" t="s">
        <v>241</v>
      </c>
      <c r="L9719" t="s">
        <v>237</v>
      </c>
      <c r="M9719" t="s">
        <v>368</v>
      </c>
      <c r="O9719" t="s">
        <v>194</v>
      </c>
      <c r="P9719">
        <v>2020</v>
      </c>
      <c r="Q9719">
        <v>0.86</v>
      </c>
    </row>
    <row r="9720" spans="1:17" x14ac:dyDescent="0.25">
      <c r="A9720" t="s">
        <v>556</v>
      </c>
      <c r="B9720" t="s">
        <v>557</v>
      </c>
      <c r="C9720" t="s">
        <v>509</v>
      </c>
      <c r="D9720" t="s">
        <v>185</v>
      </c>
      <c r="E9720" t="s">
        <v>311</v>
      </c>
      <c r="F9720" t="s">
        <v>260</v>
      </c>
      <c r="G9720" t="s">
        <v>233</v>
      </c>
      <c r="H9720" t="s">
        <v>289</v>
      </c>
      <c r="I9720" t="s">
        <v>240</v>
      </c>
      <c r="J9720" t="s">
        <v>290</v>
      </c>
      <c r="K9720" t="s">
        <v>241</v>
      </c>
      <c r="L9720" t="s">
        <v>237</v>
      </c>
      <c r="M9720" t="s">
        <v>368</v>
      </c>
      <c r="O9720" t="s">
        <v>264</v>
      </c>
      <c r="P9720">
        <v>2020</v>
      </c>
      <c r="Q9720">
        <v>0.77</v>
      </c>
    </row>
    <row r="9721" spans="1:17" x14ac:dyDescent="0.25">
      <c r="A9721" t="s">
        <v>556</v>
      </c>
      <c r="B9721" t="s">
        <v>557</v>
      </c>
      <c r="C9721" t="s">
        <v>509</v>
      </c>
      <c r="D9721" t="s">
        <v>185</v>
      </c>
      <c r="E9721" t="s">
        <v>311</v>
      </c>
      <c r="F9721" t="s">
        <v>260</v>
      </c>
      <c r="G9721" t="s">
        <v>233</v>
      </c>
      <c r="H9721" t="s">
        <v>289</v>
      </c>
      <c r="I9721" t="s">
        <v>240</v>
      </c>
      <c r="J9721" t="s">
        <v>290</v>
      </c>
      <c r="K9721" t="s">
        <v>241</v>
      </c>
      <c r="L9721" t="s">
        <v>237</v>
      </c>
      <c r="M9721" t="s">
        <v>368</v>
      </c>
      <c r="O9721" t="s">
        <v>265</v>
      </c>
      <c r="P9721">
        <v>2020</v>
      </c>
      <c r="Q9721">
        <v>1</v>
      </c>
    </row>
    <row r="9722" spans="1:17" x14ac:dyDescent="0.25">
      <c r="A9722" t="s">
        <v>556</v>
      </c>
      <c r="B9722" t="s">
        <v>557</v>
      </c>
      <c r="C9722" t="s">
        <v>509</v>
      </c>
      <c r="D9722" t="s">
        <v>185</v>
      </c>
      <c r="E9722" t="s">
        <v>311</v>
      </c>
      <c r="F9722" t="s">
        <v>260</v>
      </c>
      <c r="G9722" t="s">
        <v>233</v>
      </c>
      <c r="H9722" t="s">
        <v>289</v>
      </c>
      <c r="I9722" t="s">
        <v>240</v>
      </c>
      <c r="J9722" t="s">
        <v>290</v>
      </c>
      <c r="K9722" t="s">
        <v>241</v>
      </c>
      <c r="L9722" t="s">
        <v>237</v>
      </c>
      <c r="M9722" t="s">
        <v>368</v>
      </c>
      <c r="O9722" t="s">
        <v>194</v>
      </c>
      <c r="P9722">
        <v>2030</v>
      </c>
      <c r="Q9722">
        <v>0.81</v>
      </c>
    </row>
    <row r="9723" spans="1:17" x14ac:dyDescent="0.25">
      <c r="A9723" t="s">
        <v>556</v>
      </c>
      <c r="B9723" t="s">
        <v>557</v>
      </c>
      <c r="C9723" t="s">
        <v>509</v>
      </c>
      <c r="D9723" t="s">
        <v>185</v>
      </c>
      <c r="E9723" t="s">
        <v>311</v>
      </c>
      <c r="F9723" t="s">
        <v>260</v>
      </c>
      <c r="G9723" t="s">
        <v>233</v>
      </c>
      <c r="H9723" t="s">
        <v>289</v>
      </c>
      <c r="I9723" t="s">
        <v>240</v>
      </c>
      <c r="J9723" t="s">
        <v>290</v>
      </c>
      <c r="K9723" t="s">
        <v>241</v>
      </c>
      <c r="L9723" t="s">
        <v>237</v>
      </c>
      <c r="M9723" t="s">
        <v>368</v>
      </c>
      <c r="O9723" t="s">
        <v>194</v>
      </c>
      <c r="P9723">
        <v>2050</v>
      </c>
      <c r="Q9723">
        <v>0.74</v>
      </c>
    </row>
    <row r="9724" spans="1:17" x14ac:dyDescent="0.25">
      <c r="A9724" t="s">
        <v>556</v>
      </c>
      <c r="B9724" t="s">
        <v>557</v>
      </c>
      <c r="C9724" t="s">
        <v>509</v>
      </c>
      <c r="D9724" t="s">
        <v>185</v>
      </c>
      <c r="E9724" t="s">
        <v>311</v>
      </c>
      <c r="F9724" t="s">
        <v>260</v>
      </c>
      <c r="G9724" t="s">
        <v>233</v>
      </c>
      <c r="H9724" t="s">
        <v>289</v>
      </c>
      <c r="I9724" t="s">
        <v>240</v>
      </c>
      <c r="J9724" t="s">
        <v>290</v>
      </c>
      <c r="K9724" t="s">
        <v>241</v>
      </c>
      <c r="L9724" t="s">
        <v>237</v>
      </c>
      <c r="M9724" t="s">
        <v>368</v>
      </c>
      <c r="O9724" t="s">
        <v>264</v>
      </c>
      <c r="P9724">
        <v>2050</v>
      </c>
      <c r="Q9724">
        <v>0.71</v>
      </c>
    </row>
    <row r="9725" spans="1:17" x14ac:dyDescent="0.25">
      <c r="A9725" t="s">
        <v>556</v>
      </c>
      <c r="B9725" t="s">
        <v>557</v>
      </c>
      <c r="C9725" t="s">
        <v>509</v>
      </c>
      <c r="D9725" t="s">
        <v>185</v>
      </c>
      <c r="E9725" t="s">
        <v>311</v>
      </c>
      <c r="F9725" t="s">
        <v>260</v>
      </c>
      <c r="G9725" t="s">
        <v>233</v>
      </c>
      <c r="H9725" t="s">
        <v>289</v>
      </c>
      <c r="I9725" t="s">
        <v>240</v>
      </c>
      <c r="J9725" t="s">
        <v>290</v>
      </c>
      <c r="K9725" t="s">
        <v>241</v>
      </c>
      <c r="L9725" t="s">
        <v>237</v>
      </c>
      <c r="M9725" t="s">
        <v>368</v>
      </c>
      <c r="O9725" t="s">
        <v>265</v>
      </c>
      <c r="P9725">
        <v>2050</v>
      </c>
      <c r="Q9725">
        <v>1.08</v>
      </c>
    </row>
    <row r="9726" spans="1:17" x14ac:dyDescent="0.25">
      <c r="A9726" t="s">
        <v>556</v>
      </c>
      <c r="B9726" t="s">
        <v>557</v>
      </c>
      <c r="C9726" t="s">
        <v>509</v>
      </c>
      <c r="D9726" t="s">
        <v>185</v>
      </c>
      <c r="E9726" t="s">
        <v>311</v>
      </c>
      <c r="F9726" t="s">
        <v>260</v>
      </c>
      <c r="G9726" t="s">
        <v>233</v>
      </c>
      <c r="H9726" t="s">
        <v>162</v>
      </c>
      <c r="I9726" t="s">
        <v>234</v>
      </c>
      <c r="J9726" t="s">
        <v>235</v>
      </c>
      <c r="K9726" t="s">
        <v>236</v>
      </c>
      <c r="L9726" t="s">
        <v>237</v>
      </c>
      <c r="O9726" t="s">
        <v>194</v>
      </c>
      <c r="P9726">
        <v>2015</v>
      </c>
      <c r="Q9726">
        <v>57000</v>
      </c>
    </row>
    <row r="9727" spans="1:17" x14ac:dyDescent="0.25">
      <c r="A9727" t="s">
        <v>556</v>
      </c>
      <c r="B9727" t="s">
        <v>557</v>
      </c>
      <c r="C9727" t="s">
        <v>509</v>
      </c>
      <c r="D9727" t="s">
        <v>185</v>
      </c>
      <c r="E9727" t="s">
        <v>311</v>
      </c>
      <c r="F9727" t="s">
        <v>260</v>
      </c>
      <c r="G9727" t="s">
        <v>233</v>
      </c>
      <c r="H9727" t="s">
        <v>162</v>
      </c>
      <c r="I9727" t="s">
        <v>234</v>
      </c>
      <c r="J9727" t="s">
        <v>235</v>
      </c>
      <c r="K9727" t="s">
        <v>236</v>
      </c>
      <c r="L9727" t="s">
        <v>237</v>
      </c>
      <c r="O9727" t="s">
        <v>194</v>
      </c>
      <c r="P9727">
        <v>2020</v>
      </c>
      <c r="Q9727">
        <v>55000</v>
      </c>
    </row>
    <row r="9728" spans="1:17" x14ac:dyDescent="0.25">
      <c r="A9728" t="s">
        <v>556</v>
      </c>
      <c r="B9728" t="s">
        <v>557</v>
      </c>
      <c r="C9728" t="s">
        <v>509</v>
      </c>
      <c r="D9728" t="s">
        <v>185</v>
      </c>
      <c r="E9728" t="s">
        <v>311</v>
      </c>
      <c r="F9728" t="s">
        <v>260</v>
      </c>
      <c r="G9728" t="s">
        <v>233</v>
      </c>
      <c r="H9728" t="s">
        <v>162</v>
      </c>
      <c r="I9728" t="s">
        <v>234</v>
      </c>
      <c r="J9728" t="s">
        <v>235</v>
      </c>
      <c r="K9728" t="s">
        <v>236</v>
      </c>
      <c r="L9728" t="s">
        <v>237</v>
      </c>
      <c r="O9728" t="s">
        <v>264</v>
      </c>
      <c r="P9728">
        <v>2020</v>
      </c>
      <c r="Q9728">
        <v>51000</v>
      </c>
    </row>
    <row r="9729" spans="1:17" x14ac:dyDescent="0.25">
      <c r="A9729" t="s">
        <v>556</v>
      </c>
      <c r="B9729" t="s">
        <v>557</v>
      </c>
      <c r="C9729" t="s">
        <v>509</v>
      </c>
      <c r="D9729" t="s">
        <v>185</v>
      </c>
      <c r="E9729" t="s">
        <v>311</v>
      </c>
      <c r="F9729" t="s">
        <v>260</v>
      </c>
      <c r="G9729" t="s">
        <v>233</v>
      </c>
      <c r="H9729" t="s">
        <v>162</v>
      </c>
      <c r="I9729" t="s">
        <v>234</v>
      </c>
      <c r="J9729" t="s">
        <v>235</v>
      </c>
      <c r="K9729" t="s">
        <v>236</v>
      </c>
      <c r="L9729" t="s">
        <v>237</v>
      </c>
      <c r="O9729" t="s">
        <v>265</v>
      </c>
      <c r="P9729">
        <v>2020</v>
      </c>
      <c r="Q9729">
        <v>63000</v>
      </c>
    </row>
    <row r="9730" spans="1:17" x14ac:dyDescent="0.25">
      <c r="A9730" t="s">
        <v>556</v>
      </c>
      <c r="B9730" t="s">
        <v>557</v>
      </c>
      <c r="C9730" t="s">
        <v>509</v>
      </c>
      <c r="D9730" t="s">
        <v>185</v>
      </c>
      <c r="E9730" t="s">
        <v>311</v>
      </c>
      <c r="F9730" t="s">
        <v>260</v>
      </c>
      <c r="G9730" t="s">
        <v>233</v>
      </c>
      <c r="H9730" t="s">
        <v>162</v>
      </c>
      <c r="I9730" t="s">
        <v>234</v>
      </c>
      <c r="J9730" t="s">
        <v>235</v>
      </c>
      <c r="K9730" t="s">
        <v>236</v>
      </c>
      <c r="L9730" t="s">
        <v>237</v>
      </c>
      <c r="O9730" t="s">
        <v>194</v>
      </c>
      <c r="P9730">
        <v>2030</v>
      </c>
      <c r="Q9730">
        <v>52000</v>
      </c>
    </row>
    <row r="9731" spans="1:17" x14ac:dyDescent="0.25">
      <c r="A9731" t="s">
        <v>556</v>
      </c>
      <c r="B9731" t="s">
        <v>557</v>
      </c>
      <c r="C9731" t="s">
        <v>509</v>
      </c>
      <c r="D9731" t="s">
        <v>185</v>
      </c>
      <c r="E9731" t="s">
        <v>311</v>
      </c>
      <c r="F9731" t="s">
        <v>260</v>
      </c>
      <c r="G9731" t="s">
        <v>233</v>
      </c>
      <c r="H9731" t="s">
        <v>162</v>
      </c>
      <c r="I9731" t="s">
        <v>234</v>
      </c>
      <c r="J9731" t="s">
        <v>235</v>
      </c>
      <c r="K9731" t="s">
        <v>236</v>
      </c>
      <c r="L9731" t="s">
        <v>237</v>
      </c>
      <c r="O9731" t="s">
        <v>194</v>
      </c>
      <c r="P9731">
        <v>2050</v>
      </c>
      <c r="Q9731">
        <v>49000</v>
      </c>
    </row>
    <row r="9732" spans="1:17" x14ac:dyDescent="0.25">
      <c r="A9732" t="s">
        <v>556</v>
      </c>
      <c r="B9732" t="s">
        <v>557</v>
      </c>
      <c r="C9732" t="s">
        <v>509</v>
      </c>
      <c r="D9732" t="s">
        <v>185</v>
      </c>
      <c r="E9732" t="s">
        <v>311</v>
      </c>
      <c r="F9732" t="s">
        <v>260</v>
      </c>
      <c r="G9732" t="s">
        <v>233</v>
      </c>
      <c r="H9732" t="s">
        <v>162</v>
      </c>
      <c r="I9732" t="s">
        <v>234</v>
      </c>
      <c r="J9732" t="s">
        <v>235</v>
      </c>
      <c r="K9732" t="s">
        <v>236</v>
      </c>
      <c r="L9732" t="s">
        <v>237</v>
      </c>
      <c r="O9732" t="s">
        <v>264</v>
      </c>
      <c r="P9732">
        <v>2050</v>
      </c>
      <c r="Q9732">
        <v>46000</v>
      </c>
    </row>
    <row r="9733" spans="1:17" x14ac:dyDescent="0.25">
      <c r="A9733" t="s">
        <v>556</v>
      </c>
      <c r="B9733" t="s">
        <v>557</v>
      </c>
      <c r="C9733" t="s">
        <v>509</v>
      </c>
      <c r="D9733" t="s">
        <v>185</v>
      </c>
      <c r="E9733" t="s">
        <v>311</v>
      </c>
      <c r="F9733" t="s">
        <v>260</v>
      </c>
      <c r="G9733" t="s">
        <v>233</v>
      </c>
      <c r="H9733" t="s">
        <v>162</v>
      </c>
      <c r="I9733" t="s">
        <v>234</v>
      </c>
      <c r="J9733" t="s">
        <v>235</v>
      </c>
      <c r="K9733" t="s">
        <v>236</v>
      </c>
      <c r="L9733" t="s">
        <v>237</v>
      </c>
      <c r="O9733" t="s">
        <v>265</v>
      </c>
      <c r="P9733">
        <v>2050</v>
      </c>
      <c r="Q9733">
        <v>63000</v>
      </c>
    </row>
    <row r="9734" spans="1:17" x14ac:dyDescent="0.25">
      <c r="A9734" t="s">
        <v>556</v>
      </c>
      <c r="B9734" t="s">
        <v>557</v>
      </c>
      <c r="C9734" t="s">
        <v>509</v>
      </c>
      <c r="D9734" t="s">
        <v>185</v>
      </c>
      <c r="E9734" t="s">
        <v>311</v>
      </c>
      <c r="F9734" t="s">
        <v>260</v>
      </c>
      <c r="G9734" t="s">
        <v>233</v>
      </c>
      <c r="H9734" t="s">
        <v>163</v>
      </c>
      <c r="I9734" t="s">
        <v>240</v>
      </c>
      <c r="J9734" t="s">
        <v>235</v>
      </c>
      <c r="K9734" t="s">
        <v>241</v>
      </c>
      <c r="L9734" t="s">
        <v>237</v>
      </c>
      <c r="M9734" t="s">
        <v>497</v>
      </c>
      <c r="N9734" t="s">
        <v>206</v>
      </c>
      <c r="O9734" t="s">
        <v>194</v>
      </c>
      <c r="P9734">
        <v>2015</v>
      </c>
      <c r="Q9734">
        <v>2.2200000000000002</v>
      </c>
    </row>
    <row r="9735" spans="1:17" x14ac:dyDescent="0.25">
      <c r="A9735" t="s">
        <v>556</v>
      </c>
      <c r="B9735" t="s">
        <v>557</v>
      </c>
      <c r="C9735" t="s">
        <v>509</v>
      </c>
      <c r="D9735" t="s">
        <v>185</v>
      </c>
      <c r="E9735" t="s">
        <v>311</v>
      </c>
      <c r="F9735" t="s">
        <v>260</v>
      </c>
      <c r="G9735" t="s">
        <v>233</v>
      </c>
      <c r="H9735" t="s">
        <v>163</v>
      </c>
      <c r="I9735" t="s">
        <v>240</v>
      </c>
      <c r="J9735" t="s">
        <v>235</v>
      </c>
      <c r="K9735" t="s">
        <v>241</v>
      </c>
      <c r="L9735" t="s">
        <v>237</v>
      </c>
      <c r="M9735" t="s">
        <v>497</v>
      </c>
      <c r="N9735" t="s">
        <v>206</v>
      </c>
      <c r="O9735" t="s">
        <v>194</v>
      </c>
      <c r="P9735">
        <v>2020</v>
      </c>
      <c r="Q9735">
        <v>2.15</v>
      </c>
    </row>
    <row r="9736" spans="1:17" x14ac:dyDescent="0.25">
      <c r="A9736" t="s">
        <v>556</v>
      </c>
      <c r="B9736" t="s">
        <v>557</v>
      </c>
      <c r="C9736" t="s">
        <v>509</v>
      </c>
      <c r="D9736" t="s">
        <v>185</v>
      </c>
      <c r="E9736" t="s">
        <v>311</v>
      </c>
      <c r="F9736" t="s">
        <v>260</v>
      </c>
      <c r="G9736" t="s">
        <v>233</v>
      </c>
      <c r="H9736" t="s">
        <v>163</v>
      </c>
      <c r="I9736" t="s">
        <v>240</v>
      </c>
      <c r="J9736" t="s">
        <v>235</v>
      </c>
      <c r="K9736" t="s">
        <v>241</v>
      </c>
      <c r="L9736" t="s">
        <v>237</v>
      </c>
      <c r="M9736" t="s">
        <v>497</v>
      </c>
      <c r="N9736" t="s">
        <v>206</v>
      </c>
      <c r="O9736" t="s">
        <v>264</v>
      </c>
      <c r="P9736">
        <v>2020</v>
      </c>
      <c r="Q9736">
        <v>1.93</v>
      </c>
    </row>
    <row r="9737" spans="1:17" x14ac:dyDescent="0.25">
      <c r="A9737" t="s">
        <v>556</v>
      </c>
      <c r="B9737" t="s">
        <v>557</v>
      </c>
      <c r="C9737" t="s">
        <v>509</v>
      </c>
      <c r="D9737" t="s">
        <v>185</v>
      </c>
      <c r="E9737" t="s">
        <v>311</v>
      </c>
      <c r="F9737" t="s">
        <v>260</v>
      </c>
      <c r="G9737" t="s">
        <v>233</v>
      </c>
      <c r="H9737" t="s">
        <v>163</v>
      </c>
      <c r="I9737" t="s">
        <v>240</v>
      </c>
      <c r="J9737" t="s">
        <v>235</v>
      </c>
      <c r="K9737" t="s">
        <v>241</v>
      </c>
      <c r="L9737" t="s">
        <v>237</v>
      </c>
      <c r="M9737" t="s">
        <v>497</v>
      </c>
      <c r="N9737" t="s">
        <v>206</v>
      </c>
      <c r="O9737" t="s">
        <v>265</v>
      </c>
      <c r="P9737">
        <v>2020</v>
      </c>
      <c r="Q9737">
        <v>2.59</v>
      </c>
    </row>
    <row r="9738" spans="1:17" x14ac:dyDescent="0.25">
      <c r="A9738" t="s">
        <v>556</v>
      </c>
      <c r="B9738" t="s">
        <v>557</v>
      </c>
      <c r="C9738" t="s">
        <v>509</v>
      </c>
      <c r="D9738" t="s">
        <v>185</v>
      </c>
      <c r="E9738" t="s">
        <v>311</v>
      </c>
      <c r="F9738" t="s">
        <v>260</v>
      </c>
      <c r="G9738" t="s">
        <v>233</v>
      </c>
      <c r="H9738" t="s">
        <v>163</v>
      </c>
      <c r="I9738" t="s">
        <v>240</v>
      </c>
      <c r="J9738" t="s">
        <v>235</v>
      </c>
      <c r="K9738" t="s">
        <v>241</v>
      </c>
      <c r="L9738" t="s">
        <v>237</v>
      </c>
      <c r="M9738" t="s">
        <v>497</v>
      </c>
      <c r="N9738" t="s">
        <v>206</v>
      </c>
      <c r="O9738" t="s">
        <v>194</v>
      </c>
      <c r="P9738">
        <v>2030</v>
      </c>
      <c r="Q9738">
        <v>2.04</v>
      </c>
    </row>
    <row r="9739" spans="1:17" x14ac:dyDescent="0.25">
      <c r="A9739" t="s">
        <v>556</v>
      </c>
      <c r="B9739" t="s">
        <v>557</v>
      </c>
      <c r="C9739" t="s">
        <v>509</v>
      </c>
      <c r="D9739" t="s">
        <v>185</v>
      </c>
      <c r="E9739" t="s">
        <v>311</v>
      </c>
      <c r="F9739" t="s">
        <v>260</v>
      </c>
      <c r="G9739" t="s">
        <v>233</v>
      </c>
      <c r="H9739" t="s">
        <v>163</v>
      </c>
      <c r="I9739" t="s">
        <v>240</v>
      </c>
      <c r="J9739" t="s">
        <v>235</v>
      </c>
      <c r="K9739" t="s">
        <v>241</v>
      </c>
      <c r="L9739" t="s">
        <v>237</v>
      </c>
      <c r="M9739" t="s">
        <v>497</v>
      </c>
      <c r="N9739" t="s">
        <v>206</v>
      </c>
      <c r="O9739" t="s">
        <v>194</v>
      </c>
      <c r="P9739">
        <v>2050</v>
      </c>
      <c r="Q9739">
        <v>1.9</v>
      </c>
    </row>
    <row r="9740" spans="1:17" x14ac:dyDescent="0.25">
      <c r="A9740" t="s">
        <v>556</v>
      </c>
      <c r="B9740" t="s">
        <v>557</v>
      </c>
      <c r="C9740" t="s">
        <v>509</v>
      </c>
      <c r="D9740" t="s">
        <v>185</v>
      </c>
      <c r="E9740" t="s">
        <v>311</v>
      </c>
      <c r="F9740" t="s">
        <v>260</v>
      </c>
      <c r="G9740" t="s">
        <v>233</v>
      </c>
      <c r="H9740" t="s">
        <v>163</v>
      </c>
      <c r="I9740" t="s">
        <v>240</v>
      </c>
      <c r="J9740" t="s">
        <v>235</v>
      </c>
      <c r="K9740" t="s">
        <v>241</v>
      </c>
      <c r="L9740" t="s">
        <v>237</v>
      </c>
      <c r="M9740" t="s">
        <v>497</v>
      </c>
      <c r="N9740" t="s">
        <v>206</v>
      </c>
      <c r="O9740" t="s">
        <v>264</v>
      </c>
      <c r="P9740">
        <v>2050</v>
      </c>
      <c r="Q9740">
        <v>1.8</v>
      </c>
    </row>
    <row r="9741" spans="1:17" x14ac:dyDescent="0.25">
      <c r="A9741" t="s">
        <v>556</v>
      </c>
      <c r="B9741" t="s">
        <v>557</v>
      </c>
      <c r="C9741" t="s">
        <v>509</v>
      </c>
      <c r="D9741" t="s">
        <v>185</v>
      </c>
      <c r="E9741" t="s">
        <v>311</v>
      </c>
      <c r="F9741" t="s">
        <v>260</v>
      </c>
      <c r="G9741" t="s">
        <v>233</v>
      </c>
      <c r="H9741" t="s">
        <v>163</v>
      </c>
      <c r="I9741" t="s">
        <v>240</v>
      </c>
      <c r="J9741" t="s">
        <v>235</v>
      </c>
      <c r="K9741" t="s">
        <v>241</v>
      </c>
      <c r="L9741" t="s">
        <v>237</v>
      </c>
      <c r="M9741" t="s">
        <v>497</v>
      </c>
      <c r="N9741" t="s">
        <v>206</v>
      </c>
      <c r="O9741" t="s">
        <v>265</v>
      </c>
      <c r="P9741">
        <v>2050</v>
      </c>
      <c r="Q9741">
        <v>2.78</v>
      </c>
    </row>
    <row r="9742" spans="1:17" x14ac:dyDescent="0.25">
      <c r="A9742" t="s">
        <v>556</v>
      </c>
      <c r="B9742" t="s">
        <v>557</v>
      </c>
      <c r="C9742" t="s">
        <v>509</v>
      </c>
      <c r="D9742" t="s">
        <v>185</v>
      </c>
      <c r="E9742" t="s">
        <v>311</v>
      </c>
      <c r="F9742" t="s">
        <v>260</v>
      </c>
      <c r="G9742" t="s">
        <v>233</v>
      </c>
      <c r="H9742" t="s">
        <v>164</v>
      </c>
      <c r="I9742" t="s">
        <v>4</v>
      </c>
      <c r="J9742" t="s">
        <v>235</v>
      </c>
      <c r="K9742" t="s">
        <v>242</v>
      </c>
      <c r="L9742" t="s">
        <v>237</v>
      </c>
      <c r="M9742" t="s">
        <v>379</v>
      </c>
      <c r="O9742" t="s">
        <v>194</v>
      </c>
      <c r="P9742">
        <v>2015</v>
      </c>
      <c r="Q9742">
        <v>1.1000000000000001</v>
      </c>
    </row>
    <row r="9743" spans="1:17" x14ac:dyDescent="0.25">
      <c r="A9743" t="s">
        <v>556</v>
      </c>
      <c r="B9743" t="s">
        <v>557</v>
      </c>
      <c r="C9743" t="s">
        <v>509</v>
      </c>
      <c r="D9743" t="s">
        <v>185</v>
      </c>
      <c r="E9743" t="s">
        <v>311</v>
      </c>
      <c r="F9743" t="s">
        <v>260</v>
      </c>
      <c r="G9743" t="s">
        <v>233</v>
      </c>
      <c r="H9743" t="s">
        <v>164</v>
      </c>
      <c r="I9743" t="s">
        <v>4</v>
      </c>
      <c r="J9743" t="s">
        <v>235</v>
      </c>
      <c r="K9743" t="s">
        <v>242</v>
      </c>
      <c r="L9743" t="s">
        <v>237</v>
      </c>
      <c r="M9743" t="s">
        <v>379</v>
      </c>
      <c r="O9743" t="s">
        <v>194</v>
      </c>
      <c r="P9743">
        <v>2020</v>
      </c>
      <c r="Q9743">
        <v>1.1000000000000001</v>
      </c>
    </row>
    <row r="9744" spans="1:17" x14ac:dyDescent="0.25">
      <c r="A9744" t="s">
        <v>556</v>
      </c>
      <c r="B9744" t="s">
        <v>557</v>
      </c>
      <c r="C9744" t="s">
        <v>509</v>
      </c>
      <c r="D9744" t="s">
        <v>185</v>
      </c>
      <c r="E9744" t="s">
        <v>311</v>
      </c>
      <c r="F9744" t="s">
        <v>260</v>
      </c>
      <c r="G9744" t="s">
        <v>233</v>
      </c>
      <c r="H9744" t="s">
        <v>164</v>
      </c>
      <c r="I9744" t="s">
        <v>4</v>
      </c>
      <c r="J9744" t="s">
        <v>235</v>
      </c>
      <c r="K9744" t="s">
        <v>242</v>
      </c>
      <c r="L9744" t="s">
        <v>237</v>
      </c>
      <c r="M9744" t="s">
        <v>379</v>
      </c>
      <c r="O9744" t="s">
        <v>264</v>
      </c>
      <c r="P9744">
        <v>2020</v>
      </c>
      <c r="Q9744">
        <v>1.2</v>
      </c>
    </row>
    <row r="9745" spans="1:17" x14ac:dyDescent="0.25">
      <c r="A9745" t="s">
        <v>556</v>
      </c>
      <c r="B9745" t="s">
        <v>557</v>
      </c>
      <c r="C9745" t="s">
        <v>509</v>
      </c>
      <c r="D9745" t="s">
        <v>185</v>
      </c>
      <c r="E9745" t="s">
        <v>311</v>
      </c>
      <c r="F9745" t="s">
        <v>260</v>
      </c>
      <c r="G9745" t="s">
        <v>233</v>
      </c>
      <c r="H9745" t="s">
        <v>164</v>
      </c>
      <c r="I9745" t="s">
        <v>4</v>
      </c>
      <c r="J9745" t="s">
        <v>235</v>
      </c>
      <c r="K9745" t="s">
        <v>242</v>
      </c>
      <c r="L9745" t="s">
        <v>237</v>
      </c>
      <c r="M9745" t="s">
        <v>379</v>
      </c>
      <c r="O9745" t="s">
        <v>265</v>
      </c>
      <c r="P9745">
        <v>2020</v>
      </c>
      <c r="Q9745">
        <v>1.1000000000000001</v>
      </c>
    </row>
    <row r="9746" spans="1:17" x14ac:dyDescent="0.25">
      <c r="A9746" t="s">
        <v>556</v>
      </c>
      <c r="B9746" t="s">
        <v>557</v>
      </c>
      <c r="C9746" t="s">
        <v>509</v>
      </c>
      <c r="D9746" t="s">
        <v>185</v>
      </c>
      <c r="E9746" t="s">
        <v>311</v>
      </c>
      <c r="F9746" t="s">
        <v>260</v>
      </c>
      <c r="G9746" t="s">
        <v>233</v>
      </c>
      <c r="H9746" t="s">
        <v>164</v>
      </c>
      <c r="I9746" t="s">
        <v>4</v>
      </c>
      <c r="J9746" t="s">
        <v>235</v>
      </c>
      <c r="K9746" t="s">
        <v>242</v>
      </c>
      <c r="L9746" t="s">
        <v>237</v>
      </c>
      <c r="M9746" t="s">
        <v>379</v>
      </c>
      <c r="O9746" t="s">
        <v>194</v>
      </c>
      <c r="P9746">
        <v>2030</v>
      </c>
      <c r="Q9746">
        <v>1.1000000000000001</v>
      </c>
    </row>
    <row r="9747" spans="1:17" x14ac:dyDescent="0.25">
      <c r="A9747" t="s">
        <v>556</v>
      </c>
      <c r="B9747" t="s">
        <v>557</v>
      </c>
      <c r="C9747" t="s">
        <v>509</v>
      </c>
      <c r="D9747" t="s">
        <v>185</v>
      </c>
      <c r="E9747" t="s">
        <v>311</v>
      </c>
      <c r="F9747" t="s">
        <v>260</v>
      </c>
      <c r="G9747" t="s">
        <v>233</v>
      </c>
      <c r="H9747" t="s">
        <v>164</v>
      </c>
      <c r="I9747" t="s">
        <v>4</v>
      </c>
      <c r="J9747" t="s">
        <v>235</v>
      </c>
      <c r="K9747" t="s">
        <v>242</v>
      </c>
      <c r="L9747" t="s">
        <v>237</v>
      </c>
      <c r="M9747" t="s">
        <v>379</v>
      </c>
      <c r="O9747" t="s">
        <v>194</v>
      </c>
      <c r="P9747">
        <v>2050</v>
      </c>
      <c r="Q9747">
        <v>1.1000000000000001</v>
      </c>
    </row>
    <row r="9748" spans="1:17" x14ac:dyDescent="0.25">
      <c r="A9748" t="s">
        <v>556</v>
      </c>
      <c r="B9748" t="s">
        <v>557</v>
      </c>
      <c r="C9748" t="s">
        <v>509</v>
      </c>
      <c r="D9748" t="s">
        <v>185</v>
      </c>
      <c r="E9748" t="s">
        <v>311</v>
      </c>
      <c r="F9748" t="s">
        <v>260</v>
      </c>
      <c r="G9748" t="s">
        <v>233</v>
      </c>
      <c r="H9748" t="s">
        <v>164</v>
      </c>
      <c r="I9748" t="s">
        <v>4</v>
      </c>
      <c r="J9748" t="s">
        <v>235</v>
      </c>
      <c r="K9748" t="s">
        <v>242</v>
      </c>
      <c r="L9748" t="s">
        <v>237</v>
      </c>
      <c r="M9748" t="s">
        <v>379</v>
      </c>
      <c r="O9748" t="s">
        <v>264</v>
      </c>
      <c r="P9748">
        <v>2050</v>
      </c>
      <c r="Q9748">
        <v>1.2</v>
      </c>
    </row>
    <row r="9749" spans="1:17" x14ac:dyDescent="0.25">
      <c r="A9749" t="s">
        <v>556</v>
      </c>
      <c r="B9749" t="s">
        <v>557</v>
      </c>
      <c r="C9749" t="s">
        <v>509</v>
      </c>
      <c r="D9749" t="s">
        <v>185</v>
      </c>
      <c r="E9749" t="s">
        <v>311</v>
      </c>
      <c r="F9749" t="s">
        <v>260</v>
      </c>
      <c r="G9749" t="s">
        <v>233</v>
      </c>
      <c r="H9749" t="s">
        <v>164</v>
      </c>
      <c r="I9749" t="s">
        <v>4</v>
      </c>
      <c r="J9749" t="s">
        <v>235</v>
      </c>
      <c r="K9749" t="s">
        <v>242</v>
      </c>
      <c r="L9749" t="s">
        <v>237</v>
      </c>
      <c r="M9749" t="s">
        <v>379</v>
      </c>
      <c r="O9749" t="s">
        <v>265</v>
      </c>
      <c r="P9749">
        <v>2050</v>
      </c>
      <c r="Q9749">
        <v>1.1000000000000001</v>
      </c>
    </row>
    <row r="9750" spans="1:17" x14ac:dyDescent="0.25">
      <c r="A9750" t="s">
        <v>556</v>
      </c>
      <c r="B9750" t="s">
        <v>557</v>
      </c>
      <c r="C9750" t="s">
        <v>509</v>
      </c>
      <c r="D9750" t="s">
        <v>185</v>
      </c>
      <c r="E9750" t="s">
        <v>311</v>
      </c>
      <c r="F9750" t="s">
        <v>260</v>
      </c>
      <c r="G9750" t="s">
        <v>243</v>
      </c>
      <c r="H9750" t="s">
        <v>356</v>
      </c>
      <c r="I9750" t="s">
        <v>298</v>
      </c>
      <c r="K9750" t="s">
        <v>78</v>
      </c>
      <c r="M9750" t="s">
        <v>192</v>
      </c>
      <c r="N9750" t="s">
        <v>206</v>
      </c>
      <c r="O9750" t="s">
        <v>194</v>
      </c>
      <c r="P9750">
        <v>2015</v>
      </c>
      <c r="Q9750">
        <v>12</v>
      </c>
    </row>
    <row r="9751" spans="1:17" x14ac:dyDescent="0.25">
      <c r="A9751" t="s">
        <v>556</v>
      </c>
      <c r="B9751" t="s">
        <v>557</v>
      </c>
      <c r="C9751" t="s">
        <v>509</v>
      </c>
      <c r="D9751" t="s">
        <v>185</v>
      </c>
      <c r="E9751" t="s">
        <v>311</v>
      </c>
      <c r="F9751" t="s">
        <v>260</v>
      </c>
      <c r="G9751" t="s">
        <v>243</v>
      </c>
      <c r="H9751" t="s">
        <v>356</v>
      </c>
      <c r="I9751" t="s">
        <v>298</v>
      </c>
      <c r="K9751" t="s">
        <v>78</v>
      </c>
      <c r="M9751" t="s">
        <v>192</v>
      </c>
      <c r="N9751" t="s">
        <v>206</v>
      </c>
      <c r="O9751" t="s">
        <v>194</v>
      </c>
      <c r="P9751">
        <v>2020</v>
      </c>
      <c r="Q9751">
        <v>12</v>
      </c>
    </row>
    <row r="9752" spans="1:17" x14ac:dyDescent="0.25">
      <c r="A9752" t="s">
        <v>556</v>
      </c>
      <c r="B9752" t="s">
        <v>557</v>
      </c>
      <c r="C9752" t="s">
        <v>509</v>
      </c>
      <c r="D9752" t="s">
        <v>185</v>
      </c>
      <c r="E9752" t="s">
        <v>311</v>
      </c>
      <c r="F9752" t="s">
        <v>260</v>
      </c>
      <c r="G9752" t="s">
        <v>243</v>
      </c>
      <c r="H9752" t="s">
        <v>356</v>
      </c>
      <c r="I9752" t="s">
        <v>298</v>
      </c>
      <c r="K9752" t="s">
        <v>78</v>
      </c>
      <c r="M9752" t="s">
        <v>192</v>
      </c>
      <c r="N9752" t="s">
        <v>206</v>
      </c>
      <c r="O9752" t="s">
        <v>264</v>
      </c>
      <c r="P9752">
        <v>2020</v>
      </c>
      <c r="Q9752">
        <v>12</v>
      </c>
    </row>
    <row r="9753" spans="1:17" x14ac:dyDescent="0.25">
      <c r="A9753" t="s">
        <v>556</v>
      </c>
      <c r="B9753" t="s">
        <v>557</v>
      </c>
      <c r="C9753" t="s">
        <v>509</v>
      </c>
      <c r="D9753" t="s">
        <v>185</v>
      </c>
      <c r="E9753" t="s">
        <v>311</v>
      </c>
      <c r="F9753" t="s">
        <v>260</v>
      </c>
      <c r="G9753" t="s">
        <v>243</v>
      </c>
      <c r="H9753" t="s">
        <v>356</v>
      </c>
      <c r="I9753" t="s">
        <v>298</v>
      </c>
      <c r="K9753" t="s">
        <v>78</v>
      </c>
      <c r="M9753" t="s">
        <v>192</v>
      </c>
      <c r="N9753" t="s">
        <v>206</v>
      </c>
      <c r="O9753" t="s">
        <v>265</v>
      </c>
      <c r="P9753">
        <v>2020</v>
      </c>
      <c r="Q9753">
        <v>12</v>
      </c>
    </row>
    <row r="9754" spans="1:17" x14ac:dyDescent="0.25">
      <c r="A9754" t="s">
        <v>556</v>
      </c>
      <c r="B9754" t="s">
        <v>557</v>
      </c>
      <c r="C9754" t="s">
        <v>509</v>
      </c>
      <c r="D9754" t="s">
        <v>185</v>
      </c>
      <c r="E9754" t="s">
        <v>311</v>
      </c>
      <c r="F9754" t="s">
        <v>260</v>
      </c>
      <c r="G9754" t="s">
        <v>243</v>
      </c>
      <c r="H9754" t="s">
        <v>356</v>
      </c>
      <c r="I9754" t="s">
        <v>298</v>
      </c>
      <c r="K9754" t="s">
        <v>78</v>
      </c>
      <c r="M9754" t="s">
        <v>192</v>
      </c>
      <c r="N9754" t="s">
        <v>206</v>
      </c>
      <c r="O9754" t="s">
        <v>194</v>
      </c>
      <c r="P9754">
        <v>2030</v>
      </c>
      <c r="Q9754">
        <v>12</v>
      </c>
    </row>
    <row r="9755" spans="1:17" x14ac:dyDescent="0.25">
      <c r="A9755" t="s">
        <v>556</v>
      </c>
      <c r="B9755" t="s">
        <v>557</v>
      </c>
      <c r="C9755" t="s">
        <v>509</v>
      </c>
      <c r="D9755" t="s">
        <v>185</v>
      </c>
      <c r="E9755" t="s">
        <v>311</v>
      </c>
      <c r="F9755" t="s">
        <v>260</v>
      </c>
      <c r="G9755" t="s">
        <v>243</v>
      </c>
      <c r="H9755" t="s">
        <v>356</v>
      </c>
      <c r="I9755" t="s">
        <v>298</v>
      </c>
      <c r="K9755" t="s">
        <v>78</v>
      </c>
      <c r="M9755" t="s">
        <v>192</v>
      </c>
      <c r="N9755" t="s">
        <v>206</v>
      </c>
      <c r="O9755" t="s">
        <v>194</v>
      </c>
      <c r="P9755">
        <v>2050</v>
      </c>
      <c r="Q9755">
        <v>12</v>
      </c>
    </row>
    <row r="9756" spans="1:17" x14ac:dyDescent="0.25">
      <c r="A9756" t="s">
        <v>556</v>
      </c>
      <c r="B9756" t="s">
        <v>557</v>
      </c>
      <c r="C9756" t="s">
        <v>509</v>
      </c>
      <c r="D9756" t="s">
        <v>185</v>
      </c>
      <c r="E9756" t="s">
        <v>311</v>
      </c>
      <c r="F9756" t="s">
        <v>260</v>
      </c>
      <c r="G9756" t="s">
        <v>243</v>
      </c>
      <c r="H9756" t="s">
        <v>356</v>
      </c>
      <c r="I9756" t="s">
        <v>298</v>
      </c>
      <c r="K9756" t="s">
        <v>78</v>
      </c>
      <c r="M9756" t="s">
        <v>192</v>
      </c>
      <c r="N9756" t="s">
        <v>206</v>
      </c>
      <c r="O9756" t="s">
        <v>264</v>
      </c>
      <c r="P9756">
        <v>2050</v>
      </c>
      <c r="Q9756">
        <v>12</v>
      </c>
    </row>
    <row r="9757" spans="1:17" x14ac:dyDescent="0.25">
      <c r="A9757" t="s">
        <v>556</v>
      </c>
      <c r="B9757" t="s">
        <v>557</v>
      </c>
      <c r="C9757" t="s">
        <v>509</v>
      </c>
      <c r="D9757" t="s">
        <v>185</v>
      </c>
      <c r="E9757" t="s">
        <v>311</v>
      </c>
      <c r="F9757" t="s">
        <v>260</v>
      </c>
      <c r="G9757" t="s">
        <v>243</v>
      </c>
      <c r="H9757" t="s">
        <v>356</v>
      </c>
      <c r="I9757" t="s">
        <v>298</v>
      </c>
      <c r="K9757" t="s">
        <v>78</v>
      </c>
      <c r="M9757" t="s">
        <v>192</v>
      </c>
      <c r="N9757" t="s">
        <v>206</v>
      </c>
      <c r="O9757" t="s">
        <v>265</v>
      </c>
      <c r="P9757">
        <v>2050</v>
      </c>
      <c r="Q9757">
        <v>12</v>
      </c>
    </row>
    <row r="9758" spans="1:17" x14ac:dyDescent="0.25">
      <c r="A9758" t="s">
        <v>556</v>
      </c>
      <c r="B9758" t="s">
        <v>557</v>
      </c>
      <c r="C9758" t="s">
        <v>509</v>
      </c>
      <c r="D9758" t="s">
        <v>185</v>
      </c>
      <c r="E9758" t="s">
        <v>311</v>
      </c>
      <c r="F9758" t="s">
        <v>260</v>
      </c>
      <c r="G9758" t="s">
        <v>243</v>
      </c>
      <c r="H9758" t="s">
        <v>244</v>
      </c>
      <c r="I9758" t="s">
        <v>245</v>
      </c>
      <c r="J9758" t="s">
        <v>246</v>
      </c>
      <c r="K9758" t="s">
        <v>191</v>
      </c>
      <c r="N9758" t="s">
        <v>206</v>
      </c>
      <c r="O9758" t="s">
        <v>194</v>
      </c>
      <c r="P9758">
        <v>2015</v>
      </c>
      <c r="Q9758">
        <v>0.15</v>
      </c>
    </row>
    <row r="9759" spans="1:17" x14ac:dyDescent="0.25">
      <c r="A9759" t="s">
        <v>556</v>
      </c>
      <c r="B9759" t="s">
        <v>557</v>
      </c>
      <c r="C9759" t="s">
        <v>509</v>
      </c>
      <c r="D9759" t="s">
        <v>185</v>
      </c>
      <c r="E9759" t="s">
        <v>311</v>
      </c>
      <c r="F9759" t="s">
        <v>260</v>
      </c>
      <c r="G9759" t="s">
        <v>243</v>
      </c>
      <c r="H9759" t="s">
        <v>244</v>
      </c>
      <c r="I9759" t="s">
        <v>245</v>
      </c>
      <c r="J9759" t="s">
        <v>246</v>
      </c>
      <c r="K9759" t="s">
        <v>191</v>
      </c>
      <c r="N9759" t="s">
        <v>206</v>
      </c>
      <c r="O9759" t="s">
        <v>194</v>
      </c>
      <c r="P9759">
        <v>2020</v>
      </c>
      <c r="Q9759">
        <v>0.15</v>
      </c>
    </row>
    <row r="9760" spans="1:17" x14ac:dyDescent="0.25">
      <c r="A9760" t="s">
        <v>556</v>
      </c>
      <c r="B9760" t="s">
        <v>557</v>
      </c>
      <c r="C9760" t="s">
        <v>509</v>
      </c>
      <c r="D9760" t="s">
        <v>185</v>
      </c>
      <c r="E9760" t="s">
        <v>311</v>
      </c>
      <c r="F9760" t="s">
        <v>260</v>
      </c>
      <c r="G9760" t="s">
        <v>243</v>
      </c>
      <c r="H9760" t="s">
        <v>244</v>
      </c>
      <c r="I9760" t="s">
        <v>245</v>
      </c>
      <c r="J9760" t="s">
        <v>246</v>
      </c>
      <c r="K9760" t="s">
        <v>191</v>
      </c>
      <c r="N9760" t="s">
        <v>206</v>
      </c>
      <c r="O9760" t="s">
        <v>264</v>
      </c>
      <c r="P9760">
        <v>2020</v>
      </c>
      <c r="Q9760">
        <v>0.15</v>
      </c>
    </row>
    <row r="9761" spans="1:17" x14ac:dyDescent="0.25">
      <c r="A9761" t="s">
        <v>556</v>
      </c>
      <c r="B9761" t="s">
        <v>557</v>
      </c>
      <c r="C9761" t="s">
        <v>509</v>
      </c>
      <c r="D9761" t="s">
        <v>185</v>
      </c>
      <c r="E9761" t="s">
        <v>311</v>
      </c>
      <c r="F9761" t="s">
        <v>260</v>
      </c>
      <c r="G9761" t="s">
        <v>243</v>
      </c>
      <c r="H9761" t="s">
        <v>244</v>
      </c>
      <c r="I9761" t="s">
        <v>245</v>
      </c>
      <c r="J9761" t="s">
        <v>246</v>
      </c>
      <c r="K9761" t="s">
        <v>191</v>
      </c>
      <c r="N9761" t="s">
        <v>206</v>
      </c>
      <c r="O9761" t="s">
        <v>265</v>
      </c>
      <c r="P9761">
        <v>2020</v>
      </c>
      <c r="Q9761">
        <v>0.15</v>
      </c>
    </row>
    <row r="9762" spans="1:17" x14ac:dyDescent="0.25">
      <c r="A9762" t="s">
        <v>556</v>
      </c>
      <c r="B9762" t="s">
        <v>557</v>
      </c>
      <c r="C9762" t="s">
        <v>509</v>
      </c>
      <c r="D9762" t="s">
        <v>185</v>
      </c>
      <c r="E9762" t="s">
        <v>311</v>
      </c>
      <c r="F9762" t="s">
        <v>260</v>
      </c>
      <c r="G9762" t="s">
        <v>243</v>
      </c>
      <c r="H9762" t="s">
        <v>244</v>
      </c>
      <c r="I9762" t="s">
        <v>245</v>
      </c>
      <c r="J9762" t="s">
        <v>246</v>
      </c>
      <c r="K9762" t="s">
        <v>191</v>
      </c>
      <c r="N9762" t="s">
        <v>206</v>
      </c>
      <c r="O9762" t="s">
        <v>194</v>
      </c>
      <c r="P9762">
        <v>2030</v>
      </c>
      <c r="Q9762">
        <v>0.15</v>
      </c>
    </row>
    <row r="9763" spans="1:17" x14ac:dyDescent="0.25">
      <c r="A9763" t="s">
        <v>556</v>
      </c>
      <c r="B9763" t="s">
        <v>557</v>
      </c>
      <c r="C9763" t="s">
        <v>509</v>
      </c>
      <c r="D9763" t="s">
        <v>185</v>
      </c>
      <c r="E9763" t="s">
        <v>311</v>
      </c>
      <c r="F9763" t="s">
        <v>260</v>
      </c>
      <c r="G9763" t="s">
        <v>243</v>
      </c>
      <c r="H9763" t="s">
        <v>244</v>
      </c>
      <c r="I9763" t="s">
        <v>245</v>
      </c>
      <c r="J9763" t="s">
        <v>246</v>
      </c>
      <c r="K9763" t="s">
        <v>191</v>
      </c>
      <c r="N9763" t="s">
        <v>206</v>
      </c>
      <c r="O9763" t="s">
        <v>194</v>
      </c>
      <c r="P9763">
        <v>2050</v>
      </c>
      <c r="Q9763">
        <v>0.15</v>
      </c>
    </row>
    <row r="9764" spans="1:17" x14ac:dyDescent="0.25">
      <c r="A9764" t="s">
        <v>556</v>
      </c>
      <c r="B9764" t="s">
        <v>557</v>
      </c>
      <c r="C9764" t="s">
        <v>509</v>
      </c>
      <c r="D9764" t="s">
        <v>185</v>
      </c>
      <c r="E9764" t="s">
        <v>311</v>
      </c>
      <c r="F9764" t="s">
        <v>260</v>
      </c>
      <c r="G9764" t="s">
        <v>243</v>
      </c>
      <c r="H9764" t="s">
        <v>244</v>
      </c>
      <c r="I9764" t="s">
        <v>245</v>
      </c>
      <c r="J9764" t="s">
        <v>246</v>
      </c>
      <c r="K9764" t="s">
        <v>191</v>
      </c>
      <c r="N9764" t="s">
        <v>206</v>
      </c>
      <c r="O9764" t="s">
        <v>264</v>
      </c>
      <c r="P9764">
        <v>2050</v>
      </c>
      <c r="Q9764">
        <v>0.15</v>
      </c>
    </row>
    <row r="9765" spans="1:17" x14ac:dyDescent="0.25">
      <c r="A9765" t="s">
        <v>556</v>
      </c>
      <c r="B9765" t="s">
        <v>557</v>
      </c>
      <c r="C9765" t="s">
        <v>509</v>
      </c>
      <c r="D9765" t="s">
        <v>185</v>
      </c>
      <c r="E9765" t="s">
        <v>311</v>
      </c>
      <c r="F9765" t="s">
        <v>260</v>
      </c>
      <c r="G9765" t="s">
        <v>243</v>
      </c>
      <c r="H9765" t="s">
        <v>244</v>
      </c>
      <c r="I9765" t="s">
        <v>245</v>
      </c>
      <c r="J9765" t="s">
        <v>246</v>
      </c>
      <c r="K9765" t="s">
        <v>191</v>
      </c>
      <c r="N9765" t="s">
        <v>206</v>
      </c>
      <c r="O9765" t="s">
        <v>265</v>
      </c>
      <c r="P9765">
        <v>2050</v>
      </c>
      <c r="Q9765">
        <v>0.15</v>
      </c>
    </row>
    <row r="9766" spans="1:17" x14ac:dyDescent="0.25">
      <c r="A9766" t="s">
        <v>556</v>
      </c>
      <c r="B9766" t="s">
        <v>557</v>
      </c>
      <c r="C9766" t="s">
        <v>509</v>
      </c>
      <c r="D9766" t="s">
        <v>185</v>
      </c>
      <c r="E9766" t="s">
        <v>311</v>
      </c>
      <c r="F9766" t="s">
        <v>260</v>
      </c>
      <c r="G9766" t="s">
        <v>243</v>
      </c>
      <c r="H9766" t="s">
        <v>248</v>
      </c>
      <c r="I9766" t="s">
        <v>249</v>
      </c>
      <c r="J9766" t="s">
        <v>250</v>
      </c>
      <c r="K9766" t="s">
        <v>191</v>
      </c>
      <c r="O9766" t="s">
        <v>194</v>
      </c>
      <c r="P9766">
        <v>2015</v>
      </c>
      <c r="Q9766">
        <v>0.02</v>
      </c>
    </row>
    <row r="9767" spans="1:17" x14ac:dyDescent="0.25">
      <c r="A9767" t="s">
        <v>556</v>
      </c>
      <c r="B9767" t="s">
        <v>557</v>
      </c>
      <c r="C9767" t="s">
        <v>509</v>
      </c>
      <c r="D9767" t="s">
        <v>185</v>
      </c>
      <c r="E9767" t="s">
        <v>311</v>
      </c>
      <c r="F9767" t="s">
        <v>260</v>
      </c>
      <c r="G9767" t="s">
        <v>243</v>
      </c>
      <c r="H9767" t="s">
        <v>248</v>
      </c>
      <c r="I9767" t="s">
        <v>249</v>
      </c>
      <c r="J9767" t="s">
        <v>250</v>
      </c>
      <c r="K9767" t="s">
        <v>191</v>
      </c>
      <c r="O9767" t="s">
        <v>194</v>
      </c>
      <c r="P9767">
        <v>2020</v>
      </c>
      <c r="Q9767">
        <v>0.02</v>
      </c>
    </row>
    <row r="9768" spans="1:17" x14ac:dyDescent="0.25">
      <c r="A9768" t="s">
        <v>556</v>
      </c>
      <c r="B9768" t="s">
        <v>557</v>
      </c>
      <c r="C9768" t="s">
        <v>509</v>
      </c>
      <c r="D9768" t="s">
        <v>185</v>
      </c>
      <c r="E9768" t="s">
        <v>311</v>
      </c>
      <c r="F9768" t="s">
        <v>260</v>
      </c>
      <c r="G9768" t="s">
        <v>243</v>
      </c>
      <c r="H9768" t="s">
        <v>248</v>
      </c>
      <c r="I9768" t="s">
        <v>249</v>
      </c>
      <c r="J9768" t="s">
        <v>250</v>
      </c>
      <c r="K9768" t="s">
        <v>191</v>
      </c>
      <c r="O9768" t="s">
        <v>264</v>
      </c>
      <c r="P9768">
        <v>2020</v>
      </c>
      <c r="Q9768">
        <v>0.02</v>
      </c>
    </row>
    <row r="9769" spans="1:17" x14ac:dyDescent="0.25">
      <c r="A9769" t="s">
        <v>556</v>
      </c>
      <c r="B9769" t="s">
        <v>557</v>
      </c>
      <c r="C9769" t="s">
        <v>509</v>
      </c>
      <c r="D9769" t="s">
        <v>185</v>
      </c>
      <c r="E9769" t="s">
        <v>311</v>
      </c>
      <c r="F9769" t="s">
        <v>260</v>
      </c>
      <c r="G9769" t="s">
        <v>243</v>
      </c>
      <c r="H9769" t="s">
        <v>248</v>
      </c>
      <c r="I9769" t="s">
        <v>249</v>
      </c>
      <c r="J9769" t="s">
        <v>250</v>
      </c>
      <c r="K9769" t="s">
        <v>191</v>
      </c>
      <c r="O9769" t="s">
        <v>265</v>
      </c>
      <c r="P9769">
        <v>2020</v>
      </c>
      <c r="Q9769">
        <v>0.02</v>
      </c>
    </row>
    <row r="9770" spans="1:17" x14ac:dyDescent="0.25">
      <c r="A9770" t="s">
        <v>556</v>
      </c>
      <c r="B9770" t="s">
        <v>557</v>
      </c>
      <c r="C9770" t="s">
        <v>509</v>
      </c>
      <c r="D9770" t="s">
        <v>185</v>
      </c>
      <c r="E9770" t="s">
        <v>311</v>
      </c>
      <c r="F9770" t="s">
        <v>260</v>
      </c>
      <c r="G9770" t="s">
        <v>243</v>
      </c>
      <c r="H9770" t="s">
        <v>248</v>
      </c>
      <c r="I9770" t="s">
        <v>249</v>
      </c>
      <c r="J9770" t="s">
        <v>250</v>
      </c>
      <c r="K9770" t="s">
        <v>191</v>
      </c>
      <c r="O9770" t="s">
        <v>194</v>
      </c>
      <c r="P9770">
        <v>2030</v>
      </c>
      <c r="Q9770">
        <v>0.02</v>
      </c>
    </row>
    <row r="9771" spans="1:17" x14ac:dyDescent="0.25">
      <c r="A9771" t="s">
        <v>556</v>
      </c>
      <c r="B9771" t="s">
        <v>557</v>
      </c>
      <c r="C9771" t="s">
        <v>509</v>
      </c>
      <c r="D9771" t="s">
        <v>185</v>
      </c>
      <c r="E9771" t="s">
        <v>311</v>
      </c>
      <c r="F9771" t="s">
        <v>260</v>
      </c>
      <c r="G9771" t="s">
        <v>243</v>
      </c>
      <c r="H9771" t="s">
        <v>248</v>
      </c>
      <c r="I9771" t="s">
        <v>249</v>
      </c>
      <c r="J9771" t="s">
        <v>250</v>
      </c>
      <c r="K9771" t="s">
        <v>191</v>
      </c>
      <c r="O9771" t="s">
        <v>194</v>
      </c>
      <c r="P9771">
        <v>2050</v>
      </c>
      <c r="Q9771">
        <v>0.02</v>
      </c>
    </row>
    <row r="9772" spans="1:17" x14ac:dyDescent="0.25">
      <c r="A9772" t="s">
        <v>556</v>
      </c>
      <c r="B9772" t="s">
        <v>557</v>
      </c>
      <c r="C9772" t="s">
        <v>509</v>
      </c>
      <c r="D9772" t="s">
        <v>185</v>
      </c>
      <c r="E9772" t="s">
        <v>311</v>
      </c>
      <c r="F9772" t="s">
        <v>260</v>
      </c>
      <c r="G9772" t="s">
        <v>243</v>
      </c>
      <c r="H9772" t="s">
        <v>248</v>
      </c>
      <c r="I9772" t="s">
        <v>249</v>
      </c>
      <c r="J9772" t="s">
        <v>250</v>
      </c>
      <c r="K9772" t="s">
        <v>191</v>
      </c>
      <c r="O9772" t="s">
        <v>264</v>
      </c>
      <c r="P9772">
        <v>2050</v>
      </c>
      <c r="Q9772">
        <v>0.02</v>
      </c>
    </row>
    <row r="9773" spans="1:17" x14ac:dyDescent="0.25">
      <c r="A9773" t="s">
        <v>556</v>
      </c>
      <c r="B9773" t="s">
        <v>557</v>
      </c>
      <c r="C9773" t="s">
        <v>509</v>
      </c>
      <c r="D9773" t="s">
        <v>185</v>
      </c>
      <c r="E9773" t="s">
        <v>311</v>
      </c>
      <c r="F9773" t="s">
        <v>260</v>
      </c>
      <c r="G9773" t="s">
        <v>243</v>
      </c>
      <c r="H9773" t="s">
        <v>248</v>
      </c>
      <c r="I9773" t="s">
        <v>249</v>
      </c>
      <c r="J9773" t="s">
        <v>250</v>
      </c>
      <c r="K9773" t="s">
        <v>191</v>
      </c>
      <c r="O9773" t="s">
        <v>265</v>
      </c>
      <c r="P9773">
        <v>2050</v>
      </c>
      <c r="Q9773">
        <v>0.02</v>
      </c>
    </row>
    <row r="9774" spans="1:17" x14ac:dyDescent="0.25">
      <c r="A9774" t="s">
        <v>556</v>
      </c>
      <c r="B9774" t="s">
        <v>557</v>
      </c>
      <c r="C9774" t="s">
        <v>509</v>
      </c>
      <c r="D9774" t="s">
        <v>185</v>
      </c>
      <c r="E9774" t="s">
        <v>311</v>
      </c>
      <c r="F9774" t="s">
        <v>260</v>
      </c>
      <c r="G9774" t="s">
        <v>243</v>
      </c>
      <c r="H9774" t="s">
        <v>253</v>
      </c>
      <c r="I9774" t="s">
        <v>254</v>
      </c>
      <c r="J9774" t="s">
        <v>255</v>
      </c>
      <c r="K9774" t="s">
        <v>191</v>
      </c>
      <c r="M9774" t="s">
        <v>251</v>
      </c>
      <c r="N9774" t="s">
        <v>206</v>
      </c>
      <c r="O9774" t="s">
        <v>194</v>
      </c>
      <c r="P9774">
        <v>2015</v>
      </c>
      <c r="Q9774">
        <v>0.04</v>
      </c>
    </row>
    <row r="9775" spans="1:17" x14ac:dyDescent="0.25">
      <c r="A9775" t="s">
        <v>556</v>
      </c>
      <c r="B9775" t="s">
        <v>557</v>
      </c>
      <c r="C9775" t="s">
        <v>509</v>
      </c>
      <c r="D9775" t="s">
        <v>185</v>
      </c>
      <c r="E9775" t="s">
        <v>311</v>
      </c>
      <c r="F9775" t="s">
        <v>260</v>
      </c>
      <c r="G9775" t="s">
        <v>243</v>
      </c>
      <c r="H9775" t="s">
        <v>253</v>
      </c>
      <c r="I9775" t="s">
        <v>254</v>
      </c>
      <c r="J9775" t="s">
        <v>255</v>
      </c>
      <c r="K9775" t="s">
        <v>191</v>
      </c>
      <c r="M9775" t="s">
        <v>251</v>
      </c>
      <c r="N9775" t="s">
        <v>206</v>
      </c>
      <c r="O9775" t="s">
        <v>194</v>
      </c>
      <c r="P9775">
        <v>2020</v>
      </c>
      <c r="Q9775">
        <v>0.04</v>
      </c>
    </row>
    <row r="9776" spans="1:17" x14ac:dyDescent="0.25">
      <c r="A9776" t="s">
        <v>556</v>
      </c>
      <c r="B9776" t="s">
        <v>557</v>
      </c>
      <c r="C9776" t="s">
        <v>509</v>
      </c>
      <c r="D9776" t="s">
        <v>185</v>
      </c>
      <c r="E9776" t="s">
        <v>311</v>
      </c>
      <c r="F9776" t="s">
        <v>260</v>
      </c>
      <c r="G9776" t="s">
        <v>243</v>
      </c>
      <c r="H9776" t="s">
        <v>253</v>
      </c>
      <c r="I9776" t="s">
        <v>254</v>
      </c>
      <c r="J9776" t="s">
        <v>255</v>
      </c>
      <c r="K9776" t="s">
        <v>191</v>
      </c>
      <c r="M9776" t="s">
        <v>251</v>
      </c>
      <c r="N9776" t="s">
        <v>206</v>
      </c>
      <c r="O9776" t="s">
        <v>264</v>
      </c>
      <c r="P9776">
        <v>2020</v>
      </c>
      <c r="Q9776">
        <v>0.04</v>
      </c>
    </row>
    <row r="9777" spans="1:17" x14ac:dyDescent="0.25">
      <c r="A9777" t="s">
        <v>556</v>
      </c>
      <c r="B9777" t="s">
        <v>557</v>
      </c>
      <c r="C9777" t="s">
        <v>509</v>
      </c>
      <c r="D9777" t="s">
        <v>185</v>
      </c>
      <c r="E9777" t="s">
        <v>311</v>
      </c>
      <c r="F9777" t="s">
        <v>260</v>
      </c>
      <c r="G9777" t="s">
        <v>243</v>
      </c>
      <c r="H9777" t="s">
        <v>253</v>
      </c>
      <c r="I9777" t="s">
        <v>254</v>
      </c>
      <c r="J9777" t="s">
        <v>255</v>
      </c>
      <c r="K9777" t="s">
        <v>191</v>
      </c>
      <c r="M9777" t="s">
        <v>251</v>
      </c>
      <c r="N9777" t="s">
        <v>206</v>
      </c>
      <c r="O9777" t="s">
        <v>265</v>
      </c>
      <c r="P9777">
        <v>2020</v>
      </c>
      <c r="Q9777">
        <v>0.04</v>
      </c>
    </row>
    <row r="9778" spans="1:17" x14ac:dyDescent="0.25">
      <c r="A9778" t="s">
        <v>556</v>
      </c>
      <c r="B9778" t="s">
        <v>557</v>
      </c>
      <c r="C9778" t="s">
        <v>509</v>
      </c>
      <c r="D9778" t="s">
        <v>185</v>
      </c>
      <c r="E9778" t="s">
        <v>311</v>
      </c>
      <c r="F9778" t="s">
        <v>260</v>
      </c>
      <c r="G9778" t="s">
        <v>243</v>
      </c>
      <c r="H9778" t="s">
        <v>253</v>
      </c>
      <c r="I9778" t="s">
        <v>254</v>
      </c>
      <c r="J9778" t="s">
        <v>255</v>
      </c>
      <c r="K9778" t="s">
        <v>191</v>
      </c>
      <c r="M9778" t="s">
        <v>251</v>
      </c>
      <c r="N9778" t="s">
        <v>206</v>
      </c>
      <c r="O9778" t="s">
        <v>194</v>
      </c>
      <c r="P9778">
        <v>2030</v>
      </c>
      <c r="Q9778">
        <v>0.04</v>
      </c>
    </row>
    <row r="9779" spans="1:17" x14ac:dyDescent="0.25">
      <c r="A9779" t="s">
        <v>556</v>
      </c>
      <c r="B9779" t="s">
        <v>557</v>
      </c>
      <c r="C9779" t="s">
        <v>509</v>
      </c>
      <c r="D9779" t="s">
        <v>185</v>
      </c>
      <c r="E9779" t="s">
        <v>311</v>
      </c>
      <c r="F9779" t="s">
        <v>260</v>
      </c>
      <c r="G9779" t="s">
        <v>243</v>
      </c>
      <c r="H9779" t="s">
        <v>253</v>
      </c>
      <c r="I9779" t="s">
        <v>254</v>
      </c>
      <c r="J9779" t="s">
        <v>255</v>
      </c>
      <c r="K9779" t="s">
        <v>191</v>
      </c>
      <c r="M9779" t="s">
        <v>251</v>
      </c>
      <c r="N9779" t="s">
        <v>206</v>
      </c>
      <c r="O9779" t="s">
        <v>194</v>
      </c>
      <c r="P9779">
        <v>2050</v>
      </c>
      <c r="Q9779">
        <v>0.04</v>
      </c>
    </row>
    <row r="9780" spans="1:17" x14ac:dyDescent="0.25">
      <c r="A9780" t="s">
        <v>556</v>
      </c>
      <c r="B9780" t="s">
        <v>557</v>
      </c>
      <c r="C9780" t="s">
        <v>509</v>
      </c>
      <c r="D9780" t="s">
        <v>185</v>
      </c>
      <c r="E9780" t="s">
        <v>311</v>
      </c>
      <c r="F9780" t="s">
        <v>260</v>
      </c>
      <c r="G9780" t="s">
        <v>243</v>
      </c>
      <c r="H9780" t="s">
        <v>253</v>
      </c>
      <c r="I9780" t="s">
        <v>254</v>
      </c>
      <c r="J9780" t="s">
        <v>255</v>
      </c>
      <c r="K9780" t="s">
        <v>191</v>
      </c>
      <c r="M9780" t="s">
        <v>251</v>
      </c>
      <c r="N9780" t="s">
        <v>206</v>
      </c>
      <c r="O9780" t="s">
        <v>264</v>
      </c>
      <c r="P9780">
        <v>2050</v>
      </c>
      <c r="Q9780">
        <v>0.04</v>
      </c>
    </row>
    <row r="9781" spans="1:17" x14ac:dyDescent="0.25">
      <c r="A9781" t="s">
        <v>556</v>
      </c>
      <c r="B9781" t="s">
        <v>557</v>
      </c>
      <c r="C9781" t="s">
        <v>509</v>
      </c>
      <c r="D9781" t="s">
        <v>185</v>
      </c>
      <c r="E9781" t="s">
        <v>311</v>
      </c>
      <c r="F9781" t="s">
        <v>260</v>
      </c>
      <c r="G9781" t="s">
        <v>243</v>
      </c>
      <c r="H9781" t="s">
        <v>253</v>
      </c>
      <c r="I9781" t="s">
        <v>254</v>
      </c>
      <c r="J9781" t="s">
        <v>255</v>
      </c>
      <c r="K9781" t="s">
        <v>191</v>
      </c>
      <c r="M9781" t="s">
        <v>251</v>
      </c>
      <c r="N9781" t="s">
        <v>206</v>
      </c>
      <c r="O9781" t="s">
        <v>265</v>
      </c>
      <c r="P9781">
        <v>2050</v>
      </c>
      <c r="Q9781">
        <v>0.04</v>
      </c>
    </row>
    <row r="9782" spans="1:17" x14ac:dyDescent="0.25">
      <c r="A9782" t="s">
        <v>556</v>
      </c>
      <c r="B9782" t="s">
        <v>557</v>
      </c>
      <c r="C9782" t="s">
        <v>509</v>
      </c>
      <c r="D9782" t="s">
        <v>185</v>
      </c>
      <c r="E9782" t="s">
        <v>311</v>
      </c>
      <c r="F9782" t="s">
        <v>260</v>
      </c>
      <c r="G9782" t="s">
        <v>243</v>
      </c>
      <c r="H9782" t="s">
        <v>357</v>
      </c>
      <c r="I9782" t="s">
        <v>306</v>
      </c>
      <c r="K9782" t="s">
        <v>78</v>
      </c>
      <c r="M9782" t="s">
        <v>316</v>
      </c>
      <c r="N9782" t="s">
        <v>206</v>
      </c>
      <c r="O9782" t="s">
        <v>194</v>
      </c>
      <c r="P9782">
        <v>2015</v>
      </c>
      <c r="Q9782">
        <v>2</v>
      </c>
    </row>
    <row r="9783" spans="1:17" x14ac:dyDescent="0.25">
      <c r="A9783" t="s">
        <v>556</v>
      </c>
      <c r="B9783" t="s">
        <v>557</v>
      </c>
      <c r="C9783" t="s">
        <v>509</v>
      </c>
      <c r="D9783" t="s">
        <v>185</v>
      </c>
      <c r="E9783" t="s">
        <v>311</v>
      </c>
      <c r="F9783" t="s">
        <v>260</v>
      </c>
      <c r="G9783" t="s">
        <v>243</v>
      </c>
      <c r="H9783" t="s">
        <v>357</v>
      </c>
      <c r="I9783" t="s">
        <v>306</v>
      </c>
      <c r="K9783" t="s">
        <v>78</v>
      </c>
      <c r="M9783" t="s">
        <v>316</v>
      </c>
      <c r="N9783" t="s">
        <v>206</v>
      </c>
      <c r="O9783" t="s">
        <v>194</v>
      </c>
      <c r="P9783">
        <v>2020</v>
      </c>
      <c r="Q9783">
        <v>2</v>
      </c>
    </row>
    <row r="9784" spans="1:17" x14ac:dyDescent="0.25">
      <c r="A9784" t="s">
        <v>556</v>
      </c>
      <c r="B9784" t="s">
        <v>557</v>
      </c>
      <c r="C9784" t="s">
        <v>509</v>
      </c>
      <c r="D9784" t="s">
        <v>185</v>
      </c>
      <c r="E9784" t="s">
        <v>311</v>
      </c>
      <c r="F9784" t="s">
        <v>260</v>
      </c>
      <c r="G9784" t="s">
        <v>243</v>
      </c>
      <c r="H9784" t="s">
        <v>357</v>
      </c>
      <c r="I9784" t="s">
        <v>306</v>
      </c>
      <c r="K9784" t="s">
        <v>78</v>
      </c>
      <c r="M9784" t="s">
        <v>316</v>
      </c>
      <c r="N9784" t="s">
        <v>206</v>
      </c>
      <c r="O9784" t="s">
        <v>264</v>
      </c>
      <c r="P9784">
        <v>2020</v>
      </c>
      <c r="Q9784">
        <v>2</v>
      </c>
    </row>
    <row r="9785" spans="1:17" x14ac:dyDescent="0.25">
      <c r="A9785" t="s">
        <v>556</v>
      </c>
      <c r="B9785" t="s">
        <v>557</v>
      </c>
      <c r="C9785" t="s">
        <v>509</v>
      </c>
      <c r="D9785" t="s">
        <v>185</v>
      </c>
      <c r="E9785" t="s">
        <v>311</v>
      </c>
      <c r="F9785" t="s">
        <v>260</v>
      </c>
      <c r="G9785" t="s">
        <v>243</v>
      </c>
      <c r="H9785" t="s">
        <v>357</v>
      </c>
      <c r="I9785" t="s">
        <v>306</v>
      </c>
      <c r="K9785" t="s">
        <v>78</v>
      </c>
      <c r="M9785" t="s">
        <v>316</v>
      </c>
      <c r="N9785" t="s">
        <v>206</v>
      </c>
      <c r="O9785" t="s">
        <v>265</v>
      </c>
      <c r="P9785">
        <v>2020</v>
      </c>
      <c r="Q9785">
        <v>2</v>
      </c>
    </row>
    <row r="9786" spans="1:17" x14ac:dyDescent="0.25">
      <c r="A9786" t="s">
        <v>556</v>
      </c>
      <c r="B9786" t="s">
        <v>557</v>
      </c>
      <c r="C9786" t="s">
        <v>509</v>
      </c>
      <c r="D9786" t="s">
        <v>185</v>
      </c>
      <c r="E9786" t="s">
        <v>311</v>
      </c>
      <c r="F9786" t="s">
        <v>260</v>
      </c>
      <c r="G9786" t="s">
        <v>243</v>
      </c>
      <c r="H9786" t="s">
        <v>357</v>
      </c>
      <c r="I9786" t="s">
        <v>306</v>
      </c>
      <c r="K9786" t="s">
        <v>78</v>
      </c>
      <c r="M9786" t="s">
        <v>316</v>
      </c>
      <c r="N9786" t="s">
        <v>206</v>
      </c>
      <c r="O9786" t="s">
        <v>194</v>
      </c>
      <c r="P9786">
        <v>2030</v>
      </c>
      <c r="Q9786">
        <v>2</v>
      </c>
    </row>
    <row r="9787" spans="1:17" x14ac:dyDescent="0.25">
      <c r="A9787" t="s">
        <v>556</v>
      </c>
      <c r="B9787" t="s">
        <v>557</v>
      </c>
      <c r="C9787" t="s">
        <v>509</v>
      </c>
      <c r="D9787" t="s">
        <v>185</v>
      </c>
      <c r="E9787" t="s">
        <v>311</v>
      </c>
      <c r="F9787" t="s">
        <v>260</v>
      </c>
      <c r="G9787" t="s">
        <v>243</v>
      </c>
      <c r="H9787" t="s">
        <v>357</v>
      </c>
      <c r="I9787" t="s">
        <v>306</v>
      </c>
      <c r="K9787" t="s">
        <v>78</v>
      </c>
      <c r="M9787" t="s">
        <v>316</v>
      </c>
      <c r="N9787" t="s">
        <v>206</v>
      </c>
      <c r="O9787" t="s">
        <v>194</v>
      </c>
      <c r="P9787">
        <v>2050</v>
      </c>
      <c r="Q9787">
        <v>2</v>
      </c>
    </row>
    <row r="9788" spans="1:17" x14ac:dyDescent="0.25">
      <c r="A9788" t="s">
        <v>556</v>
      </c>
      <c r="B9788" t="s">
        <v>557</v>
      </c>
      <c r="C9788" t="s">
        <v>509</v>
      </c>
      <c r="D9788" t="s">
        <v>185</v>
      </c>
      <c r="E9788" t="s">
        <v>311</v>
      </c>
      <c r="F9788" t="s">
        <v>260</v>
      </c>
      <c r="G9788" t="s">
        <v>243</v>
      </c>
      <c r="H9788" t="s">
        <v>357</v>
      </c>
      <c r="I9788" t="s">
        <v>306</v>
      </c>
      <c r="K9788" t="s">
        <v>78</v>
      </c>
      <c r="M9788" t="s">
        <v>316</v>
      </c>
      <c r="N9788" t="s">
        <v>206</v>
      </c>
      <c r="O9788" t="s">
        <v>264</v>
      </c>
      <c r="P9788">
        <v>2050</v>
      </c>
      <c r="Q9788">
        <v>2</v>
      </c>
    </row>
    <row r="9789" spans="1:17" x14ac:dyDescent="0.25">
      <c r="A9789" t="s">
        <v>556</v>
      </c>
      <c r="B9789" t="s">
        <v>557</v>
      </c>
      <c r="C9789" t="s">
        <v>509</v>
      </c>
      <c r="D9789" t="s">
        <v>185</v>
      </c>
      <c r="E9789" t="s">
        <v>311</v>
      </c>
      <c r="F9789" t="s">
        <v>260</v>
      </c>
      <c r="G9789" t="s">
        <v>243</v>
      </c>
      <c r="H9789" t="s">
        <v>357</v>
      </c>
      <c r="I9789" t="s">
        <v>306</v>
      </c>
      <c r="K9789" t="s">
        <v>78</v>
      </c>
      <c r="M9789" t="s">
        <v>316</v>
      </c>
      <c r="N9789" t="s">
        <v>206</v>
      </c>
      <c r="O9789" t="s">
        <v>265</v>
      </c>
      <c r="P9789">
        <v>2050</v>
      </c>
      <c r="Q9789">
        <v>2</v>
      </c>
    </row>
    <row r="9790" spans="1:17" x14ac:dyDescent="0.25">
      <c r="A9790" t="s">
        <v>556</v>
      </c>
      <c r="B9790" t="s">
        <v>557</v>
      </c>
      <c r="C9790" t="s">
        <v>509</v>
      </c>
      <c r="D9790" t="s">
        <v>185</v>
      </c>
      <c r="E9790" t="s">
        <v>311</v>
      </c>
      <c r="F9790" t="s">
        <v>260</v>
      </c>
      <c r="G9790" t="s">
        <v>188</v>
      </c>
      <c r="H9790" t="s">
        <v>429</v>
      </c>
      <c r="I9790" t="s">
        <v>240</v>
      </c>
      <c r="J9790" t="s">
        <v>288</v>
      </c>
      <c r="K9790" t="s">
        <v>430</v>
      </c>
      <c r="L9790" t="s">
        <v>237</v>
      </c>
      <c r="M9790" t="s">
        <v>368</v>
      </c>
      <c r="O9790" t="s">
        <v>194</v>
      </c>
      <c r="P9790">
        <v>2015</v>
      </c>
      <c r="Q9790">
        <v>0.59</v>
      </c>
    </row>
    <row r="9791" spans="1:17" x14ac:dyDescent="0.25">
      <c r="A9791" t="s">
        <v>556</v>
      </c>
      <c r="B9791" t="s">
        <v>557</v>
      </c>
      <c r="C9791" t="s">
        <v>509</v>
      </c>
      <c r="D9791" t="s">
        <v>185</v>
      </c>
      <c r="E9791" t="s">
        <v>311</v>
      </c>
      <c r="F9791" t="s">
        <v>260</v>
      </c>
      <c r="G9791" t="s">
        <v>188</v>
      </c>
      <c r="H9791" t="s">
        <v>429</v>
      </c>
      <c r="I9791" t="s">
        <v>240</v>
      </c>
      <c r="J9791" t="s">
        <v>288</v>
      </c>
      <c r="K9791" t="s">
        <v>430</v>
      </c>
      <c r="L9791" t="s">
        <v>237</v>
      </c>
      <c r="M9791" t="s">
        <v>368</v>
      </c>
      <c r="O9791" t="s">
        <v>194</v>
      </c>
      <c r="P9791">
        <v>2020</v>
      </c>
      <c r="Q9791">
        <v>0.57999999999999996</v>
      </c>
    </row>
    <row r="9792" spans="1:17" x14ac:dyDescent="0.25">
      <c r="A9792" t="s">
        <v>556</v>
      </c>
      <c r="B9792" t="s">
        <v>557</v>
      </c>
      <c r="C9792" t="s">
        <v>509</v>
      </c>
      <c r="D9792" t="s">
        <v>185</v>
      </c>
      <c r="E9792" t="s">
        <v>311</v>
      </c>
      <c r="F9792" t="s">
        <v>260</v>
      </c>
      <c r="G9792" t="s">
        <v>188</v>
      </c>
      <c r="H9792" t="s">
        <v>429</v>
      </c>
      <c r="I9792" t="s">
        <v>240</v>
      </c>
      <c r="J9792" t="s">
        <v>288</v>
      </c>
      <c r="K9792" t="s">
        <v>430</v>
      </c>
      <c r="L9792" t="s">
        <v>237</v>
      </c>
      <c r="M9792" t="s">
        <v>368</v>
      </c>
      <c r="O9792" t="s">
        <v>264</v>
      </c>
      <c r="P9792">
        <v>2020</v>
      </c>
      <c r="Q9792">
        <v>0.51</v>
      </c>
    </row>
    <row r="9793" spans="1:17" x14ac:dyDescent="0.25">
      <c r="A9793" t="s">
        <v>556</v>
      </c>
      <c r="B9793" t="s">
        <v>557</v>
      </c>
      <c r="C9793" t="s">
        <v>509</v>
      </c>
      <c r="D9793" t="s">
        <v>185</v>
      </c>
      <c r="E9793" t="s">
        <v>311</v>
      </c>
      <c r="F9793" t="s">
        <v>260</v>
      </c>
      <c r="G9793" t="s">
        <v>188</v>
      </c>
      <c r="H9793" t="s">
        <v>429</v>
      </c>
      <c r="I9793" t="s">
        <v>240</v>
      </c>
      <c r="J9793" t="s">
        <v>288</v>
      </c>
      <c r="K9793" t="s">
        <v>430</v>
      </c>
      <c r="L9793" t="s">
        <v>237</v>
      </c>
      <c r="M9793" t="s">
        <v>368</v>
      </c>
      <c r="O9793" t="s">
        <v>265</v>
      </c>
      <c r="P9793">
        <v>2020</v>
      </c>
      <c r="Q9793">
        <v>0.71</v>
      </c>
    </row>
    <row r="9794" spans="1:17" x14ac:dyDescent="0.25">
      <c r="A9794" t="s">
        <v>556</v>
      </c>
      <c r="B9794" t="s">
        <v>557</v>
      </c>
      <c r="C9794" t="s">
        <v>509</v>
      </c>
      <c r="D9794" t="s">
        <v>185</v>
      </c>
      <c r="E9794" t="s">
        <v>311</v>
      </c>
      <c r="F9794" t="s">
        <v>260</v>
      </c>
      <c r="G9794" t="s">
        <v>188</v>
      </c>
      <c r="H9794" t="s">
        <v>429</v>
      </c>
      <c r="I9794" t="s">
        <v>240</v>
      </c>
      <c r="J9794" t="s">
        <v>288</v>
      </c>
      <c r="K9794" t="s">
        <v>430</v>
      </c>
      <c r="L9794" t="s">
        <v>237</v>
      </c>
      <c r="M9794" t="s">
        <v>368</v>
      </c>
      <c r="O9794" t="s">
        <v>194</v>
      </c>
      <c r="P9794">
        <v>2030</v>
      </c>
      <c r="Q9794">
        <v>0.55000000000000004</v>
      </c>
    </row>
    <row r="9795" spans="1:17" x14ac:dyDescent="0.25">
      <c r="A9795" t="s">
        <v>556</v>
      </c>
      <c r="B9795" t="s">
        <v>557</v>
      </c>
      <c r="C9795" t="s">
        <v>509</v>
      </c>
      <c r="D9795" t="s">
        <v>185</v>
      </c>
      <c r="E9795" t="s">
        <v>311</v>
      </c>
      <c r="F9795" t="s">
        <v>260</v>
      </c>
      <c r="G9795" t="s">
        <v>188</v>
      </c>
      <c r="H9795" t="s">
        <v>429</v>
      </c>
      <c r="I9795" t="s">
        <v>240</v>
      </c>
      <c r="J9795" t="s">
        <v>288</v>
      </c>
      <c r="K9795" t="s">
        <v>430</v>
      </c>
      <c r="L9795" t="s">
        <v>237</v>
      </c>
      <c r="M9795" t="s">
        <v>368</v>
      </c>
      <c r="O9795" t="s">
        <v>194</v>
      </c>
      <c r="P9795">
        <v>2050</v>
      </c>
      <c r="Q9795">
        <v>0.52</v>
      </c>
    </row>
    <row r="9796" spans="1:17" x14ac:dyDescent="0.25">
      <c r="A9796" t="s">
        <v>556</v>
      </c>
      <c r="B9796" t="s">
        <v>557</v>
      </c>
      <c r="C9796" t="s">
        <v>509</v>
      </c>
      <c r="D9796" t="s">
        <v>185</v>
      </c>
      <c r="E9796" t="s">
        <v>311</v>
      </c>
      <c r="F9796" t="s">
        <v>260</v>
      </c>
      <c r="G9796" t="s">
        <v>188</v>
      </c>
      <c r="H9796" t="s">
        <v>429</v>
      </c>
      <c r="I9796" t="s">
        <v>240</v>
      </c>
      <c r="J9796" t="s">
        <v>288</v>
      </c>
      <c r="K9796" t="s">
        <v>430</v>
      </c>
      <c r="L9796" t="s">
        <v>237</v>
      </c>
      <c r="M9796" t="s">
        <v>368</v>
      </c>
      <c r="O9796" t="s">
        <v>264</v>
      </c>
      <c r="P9796">
        <v>2050</v>
      </c>
      <c r="Q9796">
        <v>0.48</v>
      </c>
    </row>
    <row r="9797" spans="1:17" x14ac:dyDescent="0.25">
      <c r="A9797" t="s">
        <v>556</v>
      </c>
      <c r="B9797" t="s">
        <v>557</v>
      </c>
      <c r="C9797" t="s">
        <v>509</v>
      </c>
      <c r="D9797" t="s">
        <v>185</v>
      </c>
      <c r="E9797" t="s">
        <v>311</v>
      </c>
      <c r="F9797" t="s">
        <v>260</v>
      </c>
      <c r="G9797" t="s">
        <v>188</v>
      </c>
      <c r="H9797" t="s">
        <v>429</v>
      </c>
      <c r="I9797" t="s">
        <v>240</v>
      </c>
      <c r="J9797" t="s">
        <v>288</v>
      </c>
      <c r="K9797" t="s">
        <v>430</v>
      </c>
      <c r="L9797" t="s">
        <v>237</v>
      </c>
      <c r="M9797" t="s">
        <v>368</v>
      </c>
      <c r="O9797" t="s">
        <v>265</v>
      </c>
      <c r="P9797">
        <v>2050</v>
      </c>
      <c r="Q9797">
        <v>0.77</v>
      </c>
    </row>
    <row r="9798" spans="1:17" x14ac:dyDescent="0.25">
      <c r="A9798" t="s">
        <v>556</v>
      </c>
      <c r="B9798" t="s">
        <v>557</v>
      </c>
      <c r="C9798" t="s">
        <v>509</v>
      </c>
      <c r="D9798" t="s">
        <v>185</v>
      </c>
      <c r="E9798" t="s">
        <v>311</v>
      </c>
      <c r="F9798" t="s">
        <v>260</v>
      </c>
      <c r="G9798" t="s">
        <v>188</v>
      </c>
      <c r="H9798" t="s">
        <v>431</v>
      </c>
      <c r="I9798" t="s">
        <v>240</v>
      </c>
      <c r="J9798" t="s">
        <v>290</v>
      </c>
      <c r="K9798" t="s">
        <v>430</v>
      </c>
      <c r="L9798" t="s">
        <v>237</v>
      </c>
      <c r="M9798" t="s">
        <v>368</v>
      </c>
      <c r="O9798" t="s">
        <v>194</v>
      </c>
      <c r="P9798">
        <v>2015</v>
      </c>
      <c r="Q9798">
        <v>0.39</v>
      </c>
    </row>
    <row r="9799" spans="1:17" x14ac:dyDescent="0.25">
      <c r="A9799" t="s">
        <v>556</v>
      </c>
      <c r="B9799" t="s">
        <v>557</v>
      </c>
      <c r="C9799" t="s">
        <v>509</v>
      </c>
      <c r="D9799" t="s">
        <v>185</v>
      </c>
      <c r="E9799" t="s">
        <v>311</v>
      </c>
      <c r="F9799" t="s">
        <v>260</v>
      </c>
      <c r="G9799" t="s">
        <v>188</v>
      </c>
      <c r="H9799" t="s">
        <v>431</v>
      </c>
      <c r="I9799" t="s">
        <v>240</v>
      </c>
      <c r="J9799" t="s">
        <v>290</v>
      </c>
      <c r="K9799" t="s">
        <v>430</v>
      </c>
      <c r="L9799" t="s">
        <v>237</v>
      </c>
      <c r="M9799" t="s">
        <v>368</v>
      </c>
      <c r="O9799" t="s">
        <v>194</v>
      </c>
      <c r="P9799">
        <v>2020</v>
      </c>
      <c r="Q9799">
        <v>0.38</v>
      </c>
    </row>
    <row r="9800" spans="1:17" x14ac:dyDescent="0.25">
      <c r="A9800" t="s">
        <v>556</v>
      </c>
      <c r="B9800" t="s">
        <v>557</v>
      </c>
      <c r="C9800" t="s">
        <v>509</v>
      </c>
      <c r="D9800" t="s">
        <v>185</v>
      </c>
      <c r="E9800" t="s">
        <v>311</v>
      </c>
      <c r="F9800" t="s">
        <v>260</v>
      </c>
      <c r="G9800" t="s">
        <v>188</v>
      </c>
      <c r="H9800" t="s">
        <v>431</v>
      </c>
      <c r="I9800" t="s">
        <v>240</v>
      </c>
      <c r="J9800" t="s">
        <v>290</v>
      </c>
      <c r="K9800" t="s">
        <v>430</v>
      </c>
      <c r="L9800" t="s">
        <v>237</v>
      </c>
      <c r="M9800" t="s">
        <v>368</v>
      </c>
      <c r="O9800" t="s">
        <v>264</v>
      </c>
      <c r="P9800">
        <v>2020</v>
      </c>
      <c r="Q9800">
        <v>0.33</v>
      </c>
    </row>
    <row r="9801" spans="1:17" x14ac:dyDescent="0.25">
      <c r="A9801" t="s">
        <v>556</v>
      </c>
      <c r="B9801" t="s">
        <v>557</v>
      </c>
      <c r="C9801" t="s">
        <v>509</v>
      </c>
      <c r="D9801" t="s">
        <v>185</v>
      </c>
      <c r="E9801" t="s">
        <v>311</v>
      </c>
      <c r="F9801" t="s">
        <v>260</v>
      </c>
      <c r="G9801" t="s">
        <v>188</v>
      </c>
      <c r="H9801" t="s">
        <v>431</v>
      </c>
      <c r="I9801" t="s">
        <v>240</v>
      </c>
      <c r="J9801" t="s">
        <v>290</v>
      </c>
      <c r="K9801" t="s">
        <v>430</v>
      </c>
      <c r="L9801" t="s">
        <v>237</v>
      </c>
      <c r="M9801" t="s">
        <v>368</v>
      </c>
      <c r="O9801" t="s">
        <v>265</v>
      </c>
      <c r="P9801">
        <v>2020</v>
      </c>
      <c r="Q9801">
        <v>0.45</v>
      </c>
    </row>
    <row r="9802" spans="1:17" x14ac:dyDescent="0.25">
      <c r="A9802" t="s">
        <v>556</v>
      </c>
      <c r="B9802" t="s">
        <v>557</v>
      </c>
      <c r="C9802" t="s">
        <v>509</v>
      </c>
      <c r="D9802" t="s">
        <v>185</v>
      </c>
      <c r="E9802" t="s">
        <v>311</v>
      </c>
      <c r="F9802" t="s">
        <v>260</v>
      </c>
      <c r="G9802" t="s">
        <v>188</v>
      </c>
      <c r="H9802" t="s">
        <v>431</v>
      </c>
      <c r="I9802" t="s">
        <v>240</v>
      </c>
      <c r="J9802" t="s">
        <v>290</v>
      </c>
      <c r="K9802" t="s">
        <v>430</v>
      </c>
      <c r="L9802" t="s">
        <v>237</v>
      </c>
      <c r="M9802" t="s">
        <v>368</v>
      </c>
      <c r="O9802" t="s">
        <v>194</v>
      </c>
      <c r="P9802">
        <v>2030</v>
      </c>
      <c r="Q9802">
        <v>0.36</v>
      </c>
    </row>
    <row r="9803" spans="1:17" x14ac:dyDescent="0.25">
      <c r="A9803" t="s">
        <v>556</v>
      </c>
      <c r="B9803" t="s">
        <v>557</v>
      </c>
      <c r="C9803" t="s">
        <v>509</v>
      </c>
      <c r="D9803" t="s">
        <v>185</v>
      </c>
      <c r="E9803" t="s">
        <v>311</v>
      </c>
      <c r="F9803" t="s">
        <v>260</v>
      </c>
      <c r="G9803" t="s">
        <v>188</v>
      </c>
      <c r="H9803" t="s">
        <v>431</v>
      </c>
      <c r="I9803" t="s">
        <v>240</v>
      </c>
      <c r="J9803" t="s">
        <v>290</v>
      </c>
      <c r="K9803" t="s">
        <v>430</v>
      </c>
      <c r="L9803" t="s">
        <v>237</v>
      </c>
      <c r="M9803" t="s">
        <v>368</v>
      </c>
      <c r="O9803" t="s">
        <v>194</v>
      </c>
      <c r="P9803">
        <v>2050</v>
      </c>
      <c r="Q9803">
        <v>0.33</v>
      </c>
    </row>
    <row r="9804" spans="1:17" x14ac:dyDescent="0.25">
      <c r="A9804" t="s">
        <v>556</v>
      </c>
      <c r="B9804" t="s">
        <v>557</v>
      </c>
      <c r="C9804" t="s">
        <v>509</v>
      </c>
      <c r="D9804" t="s">
        <v>185</v>
      </c>
      <c r="E9804" t="s">
        <v>311</v>
      </c>
      <c r="F9804" t="s">
        <v>260</v>
      </c>
      <c r="G9804" t="s">
        <v>188</v>
      </c>
      <c r="H9804" t="s">
        <v>431</v>
      </c>
      <c r="I9804" t="s">
        <v>240</v>
      </c>
      <c r="J9804" t="s">
        <v>290</v>
      </c>
      <c r="K9804" t="s">
        <v>430</v>
      </c>
      <c r="L9804" t="s">
        <v>237</v>
      </c>
      <c r="M9804" t="s">
        <v>368</v>
      </c>
      <c r="O9804" t="s">
        <v>264</v>
      </c>
      <c r="P9804">
        <v>2050</v>
      </c>
      <c r="Q9804">
        <v>0.31</v>
      </c>
    </row>
    <row r="9805" spans="1:17" x14ac:dyDescent="0.25">
      <c r="A9805" t="s">
        <v>556</v>
      </c>
      <c r="B9805" t="s">
        <v>557</v>
      </c>
      <c r="C9805" t="s">
        <v>509</v>
      </c>
      <c r="D9805" t="s">
        <v>185</v>
      </c>
      <c r="E9805" t="s">
        <v>311</v>
      </c>
      <c r="F9805" t="s">
        <v>260</v>
      </c>
      <c r="G9805" t="s">
        <v>188</v>
      </c>
      <c r="H9805" t="s">
        <v>431</v>
      </c>
      <c r="I9805" t="s">
        <v>240</v>
      </c>
      <c r="J9805" t="s">
        <v>290</v>
      </c>
      <c r="K9805" t="s">
        <v>430</v>
      </c>
      <c r="L9805" t="s">
        <v>237</v>
      </c>
      <c r="M9805" t="s">
        <v>368</v>
      </c>
      <c r="O9805" t="s">
        <v>265</v>
      </c>
      <c r="P9805">
        <v>2050</v>
      </c>
      <c r="Q9805">
        <v>0.49</v>
      </c>
    </row>
    <row r="9806" spans="1:17" x14ac:dyDescent="0.25">
      <c r="A9806" t="s">
        <v>556</v>
      </c>
      <c r="B9806" t="s">
        <v>557</v>
      </c>
      <c r="C9806" t="s">
        <v>509</v>
      </c>
      <c r="D9806" t="s">
        <v>185</v>
      </c>
      <c r="E9806" t="s">
        <v>311</v>
      </c>
      <c r="F9806" t="s">
        <v>260</v>
      </c>
      <c r="G9806" t="s">
        <v>188</v>
      </c>
      <c r="H9806" t="s">
        <v>432</v>
      </c>
      <c r="I9806" t="s">
        <v>433</v>
      </c>
      <c r="J9806" t="s">
        <v>434</v>
      </c>
      <c r="K9806" t="s">
        <v>191</v>
      </c>
      <c r="M9806" t="s">
        <v>210</v>
      </c>
      <c r="N9806" t="s">
        <v>206</v>
      </c>
      <c r="O9806" t="s">
        <v>194</v>
      </c>
      <c r="P9806">
        <v>2015</v>
      </c>
    </row>
    <row r="9807" spans="1:17" x14ac:dyDescent="0.25">
      <c r="A9807" t="s">
        <v>556</v>
      </c>
      <c r="B9807" t="s">
        <v>557</v>
      </c>
      <c r="C9807" t="s">
        <v>509</v>
      </c>
      <c r="D9807" t="s">
        <v>185</v>
      </c>
      <c r="E9807" t="s">
        <v>311</v>
      </c>
      <c r="F9807" t="s">
        <v>260</v>
      </c>
      <c r="G9807" t="s">
        <v>188</v>
      </c>
      <c r="H9807" t="s">
        <v>432</v>
      </c>
      <c r="I9807" t="s">
        <v>433</v>
      </c>
      <c r="J9807" t="s">
        <v>434</v>
      </c>
      <c r="K9807" t="s">
        <v>191</v>
      </c>
      <c r="M9807" t="s">
        <v>210</v>
      </c>
      <c r="N9807" t="s">
        <v>206</v>
      </c>
      <c r="O9807" t="s">
        <v>194</v>
      </c>
      <c r="P9807">
        <v>2020</v>
      </c>
    </row>
    <row r="9808" spans="1:17" x14ac:dyDescent="0.25">
      <c r="A9808" t="s">
        <v>556</v>
      </c>
      <c r="B9808" t="s">
        <v>557</v>
      </c>
      <c r="C9808" t="s">
        <v>509</v>
      </c>
      <c r="D9808" t="s">
        <v>185</v>
      </c>
      <c r="E9808" t="s">
        <v>311</v>
      </c>
      <c r="F9808" t="s">
        <v>260</v>
      </c>
      <c r="G9808" t="s">
        <v>188</v>
      </c>
      <c r="H9808" t="s">
        <v>432</v>
      </c>
      <c r="I9808" t="s">
        <v>433</v>
      </c>
      <c r="J9808" t="s">
        <v>434</v>
      </c>
      <c r="K9808" t="s">
        <v>191</v>
      </c>
      <c r="M9808" t="s">
        <v>210</v>
      </c>
      <c r="N9808" t="s">
        <v>206</v>
      </c>
      <c r="O9808" t="s">
        <v>264</v>
      </c>
      <c r="P9808">
        <v>2020</v>
      </c>
    </row>
    <row r="9809" spans="1:17" x14ac:dyDescent="0.25">
      <c r="A9809" t="s">
        <v>556</v>
      </c>
      <c r="B9809" t="s">
        <v>557</v>
      </c>
      <c r="C9809" t="s">
        <v>509</v>
      </c>
      <c r="D9809" t="s">
        <v>185</v>
      </c>
      <c r="E9809" t="s">
        <v>311</v>
      </c>
      <c r="F9809" t="s">
        <v>260</v>
      </c>
      <c r="G9809" t="s">
        <v>188</v>
      </c>
      <c r="H9809" t="s">
        <v>432</v>
      </c>
      <c r="I9809" t="s">
        <v>433</v>
      </c>
      <c r="J9809" t="s">
        <v>434</v>
      </c>
      <c r="K9809" t="s">
        <v>191</v>
      </c>
      <c r="M9809" t="s">
        <v>210</v>
      </c>
      <c r="N9809" t="s">
        <v>206</v>
      </c>
      <c r="O9809" t="s">
        <v>265</v>
      </c>
      <c r="P9809">
        <v>2020</v>
      </c>
      <c r="Q9809">
        <v>3.5999999999999997E-2</v>
      </c>
    </row>
    <row r="9810" spans="1:17" x14ac:dyDescent="0.25">
      <c r="A9810" t="s">
        <v>556</v>
      </c>
      <c r="B9810" t="s">
        <v>557</v>
      </c>
      <c r="C9810" t="s">
        <v>509</v>
      </c>
      <c r="D9810" t="s">
        <v>185</v>
      </c>
      <c r="E9810" t="s">
        <v>311</v>
      </c>
      <c r="F9810" t="s">
        <v>260</v>
      </c>
      <c r="G9810" t="s">
        <v>188</v>
      </c>
      <c r="H9810" t="s">
        <v>432</v>
      </c>
      <c r="I9810" t="s">
        <v>433</v>
      </c>
      <c r="J9810" t="s">
        <v>434</v>
      </c>
      <c r="K9810" t="s">
        <v>191</v>
      </c>
      <c r="M9810" t="s">
        <v>210</v>
      </c>
      <c r="N9810" t="s">
        <v>206</v>
      </c>
      <c r="O9810" t="s">
        <v>194</v>
      </c>
      <c r="P9810">
        <v>2030</v>
      </c>
    </row>
    <row r="9811" spans="1:17" x14ac:dyDescent="0.25">
      <c r="A9811" t="s">
        <v>556</v>
      </c>
      <c r="B9811" t="s">
        <v>557</v>
      </c>
      <c r="C9811" t="s">
        <v>509</v>
      </c>
      <c r="D9811" t="s">
        <v>185</v>
      </c>
      <c r="E9811" t="s">
        <v>311</v>
      </c>
      <c r="F9811" t="s">
        <v>260</v>
      </c>
      <c r="G9811" t="s">
        <v>188</v>
      </c>
      <c r="H9811" t="s">
        <v>432</v>
      </c>
      <c r="I9811" t="s">
        <v>433</v>
      </c>
      <c r="J9811" t="s">
        <v>434</v>
      </c>
      <c r="K9811" t="s">
        <v>191</v>
      </c>
      <c r="M9811" t="s">
        <v>210</v>
      </c>
      <c r="N9811" t="s">
        <v>206</v>
      </c>
      <c r="O9811" t="s">
        <v>194</v>
      </c>
      <c r="P9811">
        <v>2050</v>
      </c>
      <c r="Q9811">
        <v>3.5999999999999997E-2</v>
      </c>
    </row>
    <row r="9812" spans="1:17" x14ac:dyDescent="0.25">
      <c r="A9812" t="s">
        <v>556</v>
      </c>
      <c r="B9812" t="s">
        <v>557</v>
      </c>
      <c r="C9812" t="s">
        <v>509</v>
      </c>
      <c r="D9812" t="s">
        <v>185</v>
      </c>
      <c r="E9812" t="s">
        <v>311</v>
      </c>
      <c r="F9812" t="s">
        <v>260</v>
      </c>
      <c r="G9812" t="s">
        <v>188</v>
      </c>
      <c r="H9812" t="s">
        <v>432</v>
      </c>
      <c r="I9812" t="s">
        <v>433</v>
      </c>
      <c r="J9812" t="s">
        <v>434</v>
      </c>
      <c r="K9812" t="s">
        <v>191</v>
      </c>
      <c r="M9812" t="s">
        <v>210</v>
      </c>
      <c r="N9812" t="s">
        <v>206</v>
      </c>
      <c r="O9812" t="s">
        <v>264</v>
      </c>
      <c r="P9812">
        <v>2050</v>
      </c>
    </row>
    <row r="9813" spans="1:17" x14ac:dyDescent="0.25">
      <c r="A9813" t="s">
        <v>556</v>
      </c>
      <c r="B9813" t="s">
        <v>557</v>
      </c>
      <c r="C9813" t="s">
        <v>509</v>
      </c>
      <c r="D9813" t="s">
        <v>185</v>
      </c>
      <c r="E9813" t="s">
        <v>311</v>
      </c>
      <c r="F9813" t="s">
        <v>260</v>
      </c>
      <c r="G9813" t="s">
        <v>188</v>
      </c>
      <c r="H9813" t="s">
        <v>432</v>
      </c>
      <c r="I9813" t="s">
        <v>433</v>
      </c>
      <c r="J9813" t="s">
        <v>434</v>
      </c>
      <c r="K9813" t="s">
        <v>191</v>
      </c>
      <c r="M9813" t="s">
        <v>210</v>
      </c>
      <c r="N9813" t="s">
        <v>206</v>
      </c>
      <c r="O9813" t="s">
        <v>265</v>
      </c>
      <c r="P9813">
        <v>2050</v>
      </c>
      <c r="Q9813">
        <v>3.5999999999999997E-2</v>
      </c>
    </row>
    <row r="9814" spans="1:17" x14ac:dyDescent="0.25">
      <c r="A9814" t="s">
        <v>556</v>
      </c>
      <c r="B9814" t="s">
        <v>557</v>
      </c>
      <c r="C9814" t="s">
        <v>509</v>
      </c>
      <c r="D9814" t="s">
        <v>185</v>
      </c>
      <c r="E9814" t="s">
        <v>311</v>
      </c>
      <c r="F9814" t="s">
        <v>260</v>
      </c>
      <c r="G9814" t="s">
        <v>188</v>
      </c>
      <c r="H9814" t="s">
        <v>436</v>
      </c>
      <c r="I9814" t="s">
        <v>436</v>
      </c>
      <c r="M9814" t="s">
        <v>380</v>
      </c>
      <c r="O9814" t="s">
        <v>194</v>
      </c>
      <c r="P9814">
        <v>2015</v>
      </c>
      <c r="Q9814">
        <v>0</v>
      </c>
    </row>
    <row r="9815" spans="1:17" x14ac:dyDescent="0.25">
      <c r="A9815" t="s">
        <v>556</v>
      </c>
      <c r="B9815" t="s">
        <v>557</v>
      </c>
      <c r="C9815" t="s">
        <v>509</v>
      </c>
      <c r="D9815" t="s">
        <v>185</v>
      </c>
      <c r="E9815" t="s">
        <v>311</v>
      </c>
      <c r="F9815" t="s">
        <v>260</v>
      </c>
      <c r="G9815" t="s">
        <v>188</v>
      </c>
      <c r="H9815" t="s">
        <v>436</v>
      </c>
      <c r="I9815" t="s">
        <v>436</v>
      </c>
      <c r="M9815" t="s">
        <v>380</v>
      </c>
      <c r="O9815" t="s">
        <v>194</v>
      </c>
      <c r="P9815">
        <v>2020</v>
      </c>
      <c r="Q9815">
        <v>0</v>
      </c>
    </row>
    <row r="9816" spans="1:17" x14ac:dyDescent="0.25">
      <c r="A9816" t="s">
        <v>556</v>
      </c>
      <c r="B9816" t="s">
        <v>557</v>
      </c>
      <c r="C9816" t="s">
        <v>509</v>
      </c>
      <c r="D9816" t="s">
        <v>185</v>
      </c>
      <c r="E9816" t="s">
        <v>311</v>
      </c>
      <c r="F9816" t="s">
        <v>260</v>
      </c>
      <c r="G9816" t="s">
        <v>188</v>
      </c>
      <c r="H9816" t="s">
        <v>436</v>
      </c>
      <c r="I9816" t="s">
        <v>436</v>
      </c>
      <c r="M9816" t="s">
        <v>380</v>
      </c>
      <c r="O9816" t="s">
        <v>264</v>
      </c>
      <c r="P9816">
        <v>2020</v>
      </c>
      <c r="Q9816">
        <v>0</v>
      </c>
    </row>
    <row r="9817" spans="1:17" x14ac:dyDescent="0.25">
      <c r="A9817" t="s">
        <v>556</v>
      </c>
      <c r="B9817" t="s">
        <v>557</v>
      </c>
      <c r="C9817" t="s">
        <v>509</v>
      </c>
      <c r="D9817" t="s">
        <v>185</v>
      </c>
      <c r="E9817" t="s">
        <v>311</v>
      </c>
      <c r="F9817" t="s">
        <v>260</v>
      </c>
      <c r="G9817" t="s">
        <v>188</v>
      </c>
      <c r="H9817" t="s">
        <v>436</v>
      </c>
      <c r="I9817" t="s">
        <v>436</v>
      </c>
      <c r="M9817" t="s">
        <v>380</v>
      </c>
      <c r="O9817" t="s">
        <v>265</v>
      </c>
      <c r="P9817">
        <v>2020</v>
      </c>
      <c r="Q9817">
        <v>1</v>
      </c>
    </row>
    <row r="9818" spans="1:17" x14ac:dyDescent="0.25">
      <c r="A9818" t="s">
        <v>556</v>
      </c>
      <c r="B9818" t="s">
        <v>557</v>
      </c>
      <c r="C9818" t="s">
        <v>509</v>
      </c>
      <c r="D9818" t="s">
        <v>185</v>
      </c>
      <c r="E9818" t="s">
        <v>311</v>
      </c>
      <c r="F9818" t="s">
        <v>260</v>
      </c>
      <c r="G9818" t="s">
        <v>188</v>
      </c>
      <c r="H9818" t="s">
        <v>436</v>
      </c>
      <c r="I9818" t="s">
        <v>436</v>
      </c>
      <c r="M9818" t="s">
        <v>380</v>
      </c>
      <c r="O9818" t="s">
        <v>194</v>
      </c>
      <c r="P9818">
        <v>2030</v>
      </c>
      <c r="Q9818">
        <v>0</v>
      </c>
    </row>
    <row r="9819" spans="1:17" x14ac:dyDescent="0.25">
      <c r="A9819" t="s">
        <v>556</v>
      </c>
      <c r="B9819" t="s">
        <v>557</v>
      </c>
      <c r="C9819" t="s">
        <v>509</v>
      </c>
      <c r="D9819" t="s">
        <v>185</v>
      </c>
      <c r="E9819" t="s">
        <v>311</v>
      </c>
      <c r="F9819" t="s">
        <v>260</v>
      </c>
      <c r="G9819" t="s">
        <v>188</v>
      </c>
      <c r="H9819" t="s">
        <v>436</v>
      </c>
      <c r="I9819" t="s">
        <v>436</v>
      </c>
      <c r="M9819" t="s">
        <v>380</v>
      </c>
      <c r="O9819" t="s">
        <v>194</v>
      </c>
      <c r="P9819">
        <v>2050</v>
      </c>
      <c r="Q9819">
        <v>1</v>
      </c>
    </row>
    <row r="9820" spans="1:17" x14ac:dyDescent="0.25">
      <c r="A9820" t="s">
        <v>556</v>
      </c>
      <c r="B9820" t="s">
        <v>557</v>
      </c>
      <c r="C9820" t="s">
        <v>509</v>
      </c>
      <c r="D9820" t="s">
        <v>185</v>
      </c>
      <c r="E9820" t="s">
        <v>311</v>
      </c>
      <c r="F9820" t="s">
        <v>260</v>
      </c>
      <c r="G9820" t="s">
        <v>188</v>
      </c>
      <c r="H9820" t="s">
        <v>436</v>
      </c>
      <c r="I9820" t="s">
        <v>436</v>
      </c>
      <c r="M9820" t="s">
        <v>380</v>
      </c>
      <c r="O9820" t="s">
        <v>264</v>
      </c>
      <c r="P9820">
        <v>2050</v>
      </c>
      <c r="Q9820">
        <v>0</v>
      </c>
    </row>
    <row r="9821" spans="1:17" x14ac:dyDescent="0.25">
      <c r="A9821" t="s">
        <v>556</v>
      </c>
      <c r="B9821" t="s">
        <v>557</v>
      </c>
      <c r="C9821" t="s">
        <v>509</v>
      </c>
      <c r="D9821" t="s">
        <v>185</v>
      </c>
      <c r="E9821" t="s">
        <v>311</v>
      </c>
      <c r="F9821" t="s">
        <v>260</v>
      </c>
      <c r="G9821" t="s">
        <v>188</v>
      </c>
      <c r="H9821" t="s">
        <v>436</v>
      </c>
      <c r="I9821" t="s">
        <v>436</v>
      </c>
      <c r="M9821" t="s">
        <v>380</v>
      </c>
      <c r="O9821" t="s">
        <v>265</v>
      </c>
      <c r="P9821">
        <v>2050</v>
      </c>
      <c r="Q9821">
        <v>1</v>
      </c>
    </row>
    <row r="9822" spans="1:17" x14ac:dyDescent="0.25">
      <c r="A9822" t="s">
        <v>556</v>
      </c>
      <c r="B9822" t="s">
        <v>557</v>
      </c>
      <c r="C9822" t="s">
        <v>509</v>
      </c>
      <c r="D9822" t="s">
        <v>185</v>
      </c>
      <c r="E9822" t="s">
        <v>311</v>
      </c>
      <c r="F9822" t="s">
        <v>260</v>
      </c>
      <c r="G9822" t="s">
        <v>188</v>
      </c>
      <c r="H9822" t="s">
        <v>338</v>
      </c>
      <c r="I9822" t="s">
        <v>234</v>
      </c>
      <c r="J9822" t="s">
        <v>235</v>
      </c>
      <c r="K9822" t="s">
        <v>325</v>
      </c>
      <c r="L9822" t="s">
        <v>237</v>
      </c>
      <c r="O9822" t="s">
        <v>194</v>
      </c>
      <c r="P9822">
        <v>2015</v>
      </c>
      <c r="Q9822">
        <v>25200</v>
      </c>
    </row>
    <row r="9823" spans="1:17" x14ac:dyDescent="0.25">
      <c r="A9823" t="s">
        <v>556</v>
      </c>
      <c r="B9823" t="s">
        <v>557</v>
      </c>
      <c r="C9823" t="s">
        <v>509</v>
      </c>
      <c r="D9823" t="s">
        <v>185</v>
      </c>
      <c r="E9823" t="s">
        <v>311</v>
      </c>
      <c r="F9823" t="s">
        <v>260</v>
      </c>
      <c r="G9823" t="s">
        <v>188</v>
      </c>
      <c r="H9823" t="s">
        <v>338</v>
      </c>
      <c r="I9823" t="s">
        <v>234</v>
      </c>
      <c r="J9823" t="s">
        <v>235</v>
      </c>
      <c r="K9823" t="s">
        <v>325</v>
      </c>
      <c r="L9823" t="s">
        <v>237</v>
      </c>
      <c r="O9823" t="s">
        <v>194</v>
      </c>
      <c r="P9823">
        <v>2020</v>
      </c>
      <c r="Q9823">
        <v>24600</v>
      </c>
    </row>
    <row r="9824" spans="1:17" x14ac:dyDescent="0.25">
      <c r="A9824" t="s">
        <v>556</v>
      </c>
      <c r="B9824" t="s">
        <v>557</v>
      </c>
      <c r="C9824" t="s">
        <v>509</v>
      </c>
      <c r="D9824" t="s">
        <v>185</v>
      </c>
      <c r="E9824" t="s">
        <v>311</v>
      </c>
      <c r="F9824" t="s">
        <v>260</v>
      </c>
      <c r="G9824" t="s">
        <v>188</v>
      </c>
      <c r="H9824" t="s">
        <v>338</v>
      </c>
      <c r="I9824" t="s">
        <v>234</v>
      </c>
      <c r="J9824" t="s">
        <v>235</v>
      </c>
      <c r="K9824" t="s">
        <v>325</v>
      </c>
      <c r="L9824" t="s">
        <v>237</v>
      </c>
      <c r="O9824" t="s">
        <v>264</v>
      </c>
      <c r="P9824">
        <v>2020</v>
      </c>
      <c r="Q9824">
        <v>22200</v>
      </c>
    </row>
    <row r="9825" spans="1:17" x14ac:dyDescent="0.25">
      <c r="A9825" t="s">
        <v>556</v>
      </c>
      <c r="B9825" t="s">
        <v>557</v>
      </c>
      <c r="C9825" t="s">
        <v>509</v>
      </c>
      <c r="D9825" t="s">
        <v>185</v>
      </c>
      <c r="E9825" t="s">
        <v>311</v>
      </c>
      <c r="F9825" t="s">
        <v>260</v>
      </c>
      <c r="G9825" t="s">
        <v>188</v>
      </c>
      <c r="H9825" t="s">
        <v>338</v>
      </c>
      <c r="I9825" t="s">
        <v>234</v>
      </c>
      <c r="J9825" t="s">
        <v>235</v>
      </c>
      <c r="K9825" t="s">
        <v>325</v>
      </c>
      <c r="L9825" t="s">
        <v>237</v>
      </c>
      <c r="O9825" t="s">
        <v>265</v>
      </c>
      <c r="P9825">
        <v>2020</v>
      </c>
      <c r="Q9825">
        <v>28300</v>
      </c>
    </row>
    <row r="9826" spans="1:17" x14ac:dyDescent="0.25">
      <c r="A9826" t="s">
        <v>556</v>
      </c>
      <c r="B9826" t="s">
        <v>557</v>
      </c>
      <c r="C9826" t="s">
        <v>509</v>
      </c>
      <c r="D9826" t="s">
        <v>185</v>
      </c>
      <c r="E9826" t="s">
        <v>311</v>
      </c>
      <c r="F9826" t="s">
        <v>260</v>
      </c>
      <c r="G9826" t="s">
        <v>188</v>
      </c>
      <c r="H9826" t="s">
        <v>338</v>
      </c>
      <c r="I9826" t="s">
        <v>234</v>
      </c>
      <c r="J9826" t="s">
        <v>235</v>
      </c>
      <c r="K9826" t="s">
        <v>325</v>
      </c>
      <c r="L9826" t="s">
        <v>237</v>
      </c>
      <c r="O9826" t="s">
        <v>194</v>
      </c>
      <c r="P9826">
        <v>2030</v>
      </c>
      <c r="Q9826">
        <v>23500</v>
      </c>
    </row>
    <row r="9827" spans="1:17" x14ac:dyDescent="0.25">
      <c r="A9827" t="s">
        <v>556</v>
      </c>
      <c r="B9827" t="s">
        <v>557</v>
      </c>
      <c r="C9827" t="s">
        <v>509</v>
      </c>
      <c r="D9827" t="s">
        <v>185</v>
      </c>
      <c r="E9827" t="s">
        <v>311</v>
      </c>
      <c r="F9827" t="s">
        <v>260</v>
      </c>
      <c r="G9827" t="s">
        <v>188</v>
      </c>
      <c r="H9827" t="s">
        <v>338</v>
      </c>
      <c r="I9827" t="s">
        <v>234</v>
      </c>
      <c r="J9827" t="s">
        <v>235</v>
      </c>
      <c r="K9827" t="s">
        <v>325</v>
      </c>
      <c r="L9827" t="s">
        <v>237</v>
      </c>
      <c r="O9827" t="s">
        <v>194</v>
      </c>
      <c r="P9827">
        <v>2050</v>
      </c>
      <c r="Q9827">
        <v>21900</v>
      </c>
    </row>
    <row r="9828" spans="1:17" x14ac:dyDescent="0.25">
      <c r="A9828" t="s">
        <v>556</v>
      </c>
      <c r="B9828" t="s">
        <v>557</v>
      </c>
      <c r="C9828" t="s">
        <v>509</v>
      </c>
      <c r="D9828" t="s">
        <v>185</v>
      </c>
      <c r="E9828" t="s">
        <v>311</v>
      </c>
      <c r="F9828" t="s">
        <v>260</v>
      </c>
      <c r="G9828" t="s">
        <v>188</v>
      </c>
      <c r="H9828" t="s">
        <v>338</v>
      </c>
      <c r="I9828" t="s">
        <v>234</v>
      </c>
      <c r="J9828" t="s">
        <v>235</v>
      </c>
      <c r="K9828" t="s">
        <v>325</v>
      </c>
      <c r="L9828" t="s">
        <v>237</v>
      </c>
      <c r="O9828" t="s">
        <v>264</v>
      </c>
      <c r="P9828">
        <v>2050</v>
      </c>
      <c r="Q9828">
        <v>20000</v>
      </c>
    </row>
    <row r="9829" spans="1:17" x14ac:dyDescent="0.25">
      <c r="A9829" t="s">
        <v>556</v>
      </c>
      <c r="B9829" t="s">
        <v>557</v>
      </c>
      <c r="C9829" t="s">
        <v>509</v>
      </c>
      <c r="D9829" t="s">
        <v>185</v>
      </c>
      <c r="E9829" t="s">
        <v>311</v>
      </c>
      <c r="F9829" t="s">
        <v>260</v>
      </c>
      <c r="G9829" t="s">
        <v>188</v>
      </c>
      <c r="H9829" t="s">
        <v>338</v>
      </c>
      <c r="I9829" t="s">
        <v>234</v>
      </c>
      <c r="J9829" t="s">
        <v>235</v>
      </c>
      <c r="K9829" t="s">
        <v>325</v>
      </c>
      <c r="L9829" t="s">
        <v>237</v>
      </c>
      <c r="O9829" t="s">
        <v>265</v>
      </c>
      <c r="P9829">
        <v>2050</v>
      </c>
      <c r="Q9829">
        <v>28600</v>
      </c>
    </row>
    <row r="9830" spans="1:17" x14ac:dyDescent="0.25">
      <c r="A9830" t="s">
        <v>556</v>
      </c>
      <c r="B9830" t="s">
        <v>557</v>
      </c>
      <c r="C9830" t="s">
        <v>509</v>
      </c>
      <c r="D9830" t="s">
        <v>185</v>
      </c>
      <c r="E9830" t="s">
        <v>311</v>
      </c>
      <c r="F9830" t="s">
        <v>260</v>
      </c>
      <c r="G9830" t="s">
        <v>188</v>
      </c>
      <c r="H9830" t="s">
        <v>441</v>
      </c>
      <c r="I9830" t="s">
        <v>441</v>
      </c>
      <c r="M9830" t="s">
        <v>380</v>
      </c>
      <c r="O9830" t="s">
        <v>194</v>
      </c>
      <c r="P9830">
        <v>2015</v>
      </c>
      <c r="Q9830">
        <v>0</v>
      </c>
    </row>
    <row r="9831" spans="1:17" x14ac:dyDescent="0.25">
      <c r="A9831" t="s">
        <v>556</v>
      </c>
      <c r="B9831" t="s">
        <v>557</v>
      </c>
      <c r="C9831" t="s">
        <v>509</v>
      </c>
      <c r="D9831" t="s">
        <v>185</v>
      </c>
      <c r="E9831" t="s">
        <v>311</v>
      </c>
      <c r="F9831" t="s">
        <v>260</v>
      </c>
      <c r="G9831" t="s">
        <v>188</v>
      </c>
      <c r="H9831" t="s">
        <v>441</v>
      </c>
      <c r="I9831" t="s">
        <v>441</v>
      </c>
      <c r="M9831" t="s">
        <v>380</v>
      </c>
      <c r="O9831" t="s">
        <v>194</v>
      </c>
      <c r="P9831">
        <v>2020</v>
      </c>
      <c r="Q9831">
        <v>0</v>
      </c>
    </row>
    <row r="9832" spans="1:17" x14ac:dyDescent="0.25">
      <c r="A9832" t="s">
        <v>556</v>
      </c>
      <c r="B9832" t="s">
        <v>557</v>
      </c>
      <c r="C9832" t="s">
        <v>509</v>
      </c>
      <c r="D9832" t="s">
        <v>185</v>
      </c>
      <c r="E9832" t="s">
        <v>311</v>
      </c>
      <c r="F9832" t="s">
        <v>260</v>
      </c>
      <c r="G9832" t="s">
        <v>188</v>
      </c>
      <c r="H9832" t="s">
        <v>441</v>
      </c>
      <c r="I9832" t="s">
        <v>441</v>
      </c>
      <c r="M9832" t="s">
        <v>380</v>
      </c>
      <c r="O9832" t="s">
        <v>264</v>
      </c>
      <c r="P9832">
        <v>2020</v>
      </c>
      <c r="Q9832">
        <v>0</v>
      </c>
    </row>
    <row r="9833" spans="1:17" x14ac:dyDescent="0.25">
      <c r="A9833" t="s">
        <v>556</v>
      </c>
      <c r="B9833" t="s">
        <v>557</v>
      </c>
      <c r="C9833" t="s">
        <v>509</v>
      </c>
      <c r="D9833" t="s">
        <v>185</v>
      </c>
      <c r="E9833" t="s">
        <v>311</v>
      </c>
      <c r="F9833" t="s">
        <v>260</v>
      </c>
      <c r="G9833" t="s">
        <v>188</v>
      </c>
      <c r="H9833" t="s">
        <v>441</v>
      </c>
      <c r="I9833" t="s">
        <v>441</v>
      </c>
      <c r="M9833" t="s">
        <v>380</v>
      </c>
      <c r="O9833" t="s">
        <v>265</v>
      </c>
      <c r="P9833">
        <v>2020</v>
      </c>
      <c r="Q9833">
        <v>1</v>
      </c>
    </row>
    <row r="9834" spans="1:17" x14ac:dyDescent="0.25">
      <c r="A9834" t="s">
        <v>556</v>
      </c>
      <c r="B9834" t="s">
        <v>557</v>
      </c>
      <c r="C9834" t="s">
        <v>509</v>
      </c>
      <c r="D9834" t="s">
        <v>185</v>
      </c>
      <c r="E9834" t="s">
        <v>311</v>
      </c>
      <c r="F9834" t="s">
        <v>260</v>
      </c>
      <c r="G9834" t="s">
        <v>188</v>
      </c>
      <c r="H9834" t="s">
        <v>441</v>
      </c>
      <c r="I9834" t="s">
        <v>441</v>
      </c>
      <c r="M9834" t="s">
        <v>380</v>
      </c>
      <c r="O9834" t="s">
        <v>194</v>
      </c>
      <c r="P9834">
        <v>2030</v>
      </c>
      <c r="Q9834">
        <v>0</v>
      </c>
    </row>
    <row r="9835" spans="1:17" x14ac:dyDescent="0.25">
      <c r="A9835" t="s">
        <v>556</v>
      </c>
      <c r="B9835" t="s">
        <v>557</v>
      </c>
      <c r="C9835" t="s">
        <v>509</v>
      </c>
      <c r="D9835" t="s">
        <v>185</v>
      </c>
      <c r="E9835" t="s">
        <v>311</v>
      </c>
      <c r="F9835" t="s">
        <v>260</v>
      </c>
      <c r="G9835" t="s">
        <v>188</v>
      </c>
      <c r="H9835" t="s">
        <v>441</v>
      </c>
      <c r="I9835" t="s">
        <v>441</v>
      </c>
      <c r="M9835" t="s">
        <v>380</v>
      </c>
      <c r="O9835" t="s">
        <v>194</v>
      </c>
      <c r="P9835">
        <v>2050</v>
      </c>
      <c r="Q9835">
        <v>1</v>
      </c>
    </row>
    <row r="9836" spans="1:17" x14ac:dyDescent="0.25">
      <c r="A9836" t="s">
        <v>556</v>
      </c>
      <c r="B9836" t="s">
        <v>557</v>
      </c>
      <c r="C9836" t="s">
        <v>509</v>
      </c>
      <c r="D9836" t="s">
        <v>185</v>
      </c>
      <c r="E9836" t="s">
        <v>311</v>
      </c>
      <c r="F9836" t="s">
        <v>260</v>
      </c>
      <c r="G9836" t="s">
        <v>188</v>
      </c>
      <c r="H9836" t="s">
        <v>441</v>
      </c>
      <c r="I9836" t="s">
        <v>441</v>
      </c>
      <c r="M9836" t="s">
        <v>380</v>
      </c>
      <c r="O9836" t="s">
        <v>264</v>
      </c>
      <c r="P9836">
        <v>2050</v>
      </c>
      <c r="Q9836">
        <v>0</v>
      </c>
    </row>
    <row r="9837" spans="1:17" x14ac:dyDescent="0.25">
      <c r="A9837" t="s">
        <v>556</v>
      </c>
      <c r="B9837" t="s">
        <v>557</v>
      </c>
      <c r="C9837" t="s">
        <v>509</v>
      </c>
      <c r="D9837" t="s">
        <v>185</v>
      </c>
      <c r="E9837" t="s">
        <v>311</v>
      </c>
      <c r="F9837" t="s">
        <v>260</v>
      </c>
      <c r="G9837" t="s">
        <v>188</v>
      </c>
      <c r="H9837" t="s">
        <v>441</v>
      </c>
      <c r="I9837" t="s">
        <v>441</v>
      </c>
      <c r="M9837" t="s">
        <v>380</v>
      </c>
      <c r="O9837" t="s">
        <v>265</v>
      </c>
      <c r="P9837">
        <v>2050</v>
      </c>
      <c r="Q9837">
        <v>1</v>
      </c>
    </row>
    <row r="9838" spans="1:17" x14ac:dyDescent="0.25">
      <c r="A9838" t="s">
        <v>556</v>
      </c>
      <c r="B9838" t="s">
        <v>557</v>
      </c>
      <c r="C9838" t="s">
        <v>509</v>
      </c>
      <c r="D9838" t="s">
        <v>185</v>
      </c>
      <c r="E9838" t="s">
        <v>311</v>
      </c>
      <c r="F9838" t="s">
        <v>260</v>
      </c>
      <c r="G9838" t="s">
        <v>188</v>
      </c>
      <c r="H9838" t="s">
        <v>499</v>
      </c>
      <c r="I9838" t="s">
        <v>500</v>
      </c>
      <c r="K9838" t="s">
        <v>501</v>
      </c>
      <c r="L9838" t="s">
        <v>237</v>
      </c>
      <c r="M9838" t="s">
        <v>368</v>
      </c>
      <c r="O9838" t="s">
        <v>194</v>
      </c>
      <c r="P9838">
        <v>2015</v>
      </c>
      <c r="Q9838">
        <v>2.5000000000000001E-3</v>
      </c>
    </row>
    <row r="9839" spans="1:17" x14ac:dyDescent="0.25">
      <c r="A9839" t="s">
        <v>556</v>
      </c>
      <c r="B9839" t="s">
        <v>557</v>
      </c>
      <c r="C9839" t="s">
        <v>509</v>
      </c>
      <c r="D9839" t="s">
        <v>185</v>
      </c>
      <c r="E9839" t="s">
        <v>311</v>
      </c>
      <c r="F9839" t="s">
        <v>260</v>
      </c>
      <c r="G9839" t="s">
        <v>188</v>
      </c>
      <c r="H9839" t="s">
        <v>499</v>
      </c>
      <c r="I9839" t="s">
        <v>500</v>
      </c>
      <c r="K9839" t="s">
        <v>501</v>
      </c>
      <c r="L9839" t="s">
        <v>237</v>
      </c>
      <c r="M9839" t="s">
        <v>368</v>
      </c>
      <c r="O9839" t="s">
        <v>194</v>
      </c>
      <c r="P9839">
        <v>2020</v>
      </c>
      <c r="Q9839">
        <v>2.5000000000000001E-3</v>
      </c>
    </row>
    <row r="9840" spans="1:17" x14ac:dyDescent="0.25">
      <c r="A9840" t="s">
        <v>556</v>
      </c>
      <c r="B9840" t="s">
        <v>557</v>
      </c>
      <c r="C9840" t="s">
        <v>509</v>
      </c>
      <c r="D9840" t="s">
        <v>185</v>
      </c>
      <c r="E9840" t="s">
        <v>311</v>
      </c>
      <c r="F9840" t="s">
        <v>260</v>
      </c>
      <c r="G9840" t="s">
        <v>188</v>
      </c>
      <c r="H9840" t="s">
        <v>499</v>
      </c>
      <c r="I9840" t="s">
        <v>500</v>
      </c>
      <c r="K9840" t="s">
        <v>501</v>
      </c>
      <c r="L9840" t="s">
        <v>237</v>
      </c>
      <c r="M9840" t="s">
        <v>368</v>
      </c>
      <c r="O9840" t="s">
        <v>264</v>
      </c>
      <c r="P9840">
        <v>2020</v>
      </c>
      <c r="Q9840">
        <v>2.5000000000000001E-3</v>
      </c>
    </row>
    <row r="9841" spans="1:17" x14ac:dyDescent="0.25">
      <c r="A9841" t="s">
        <v>556</v>
      </c>
      <c r="B9841" t="s">
        <v>557</v>
      </c>
      <c r="C9841" t="s">
        <v>509</v>
      </c>
      <c r="D9841" t="s">
        <v>185</v>
      </c>
      <c r="E9841" t="s">
        <v>311</v>
      </c>
      <c r="F9841" t="s">
        <v>260</v>
      </c>
      <c r="G9841" t="s">
        <v>188</v>
      </c>
      <c r="H9841" t="s">
        <v>499</v>
      </c>
      <c r="I9841" t="s">
        <v>500</v>
      </c>
      <c r="K9841" t="s">
        <v>501</v>
      </c>
      <c r="L9841" t="s">
        <v>237</v>
      </c>
      <c r="M9841" t="s">
        <v>368</v>
      </c>
      <c r="O9841" t="s">
        <v>265</v>
      </c>
      <c r="P9841">
        <v>2020</v>
      </c>
      <c r="Q9841">
        <v>2.5000000000000001E-3</v>
      </c>
    </row>
    <row r="9842" spans="1:17" x14ac:dyDescent="0.25">
      <c r="A9842" t="s">
        <v>556</v>
      </c>
      <c r="B9842" t="s">
        <v>557</v>
      </c>
      <c r="C9842" t="s">
        <v>509</v>
      </c>
      <c r="D9842" t="s">
        <v>185</v>
      </c>
      <c r="E9842" t="s">
        <v>311</v>
      </c>
      <c r="F9842" t="s">
        <v>260</v>
      </c>
      <c r="G9842" t="s">
        <v>188</v>
      </c>
      <c r="H9842" t="s">
        <v>499</v>
      </c>
      <c r="I9842" t="s">
        <v>500</v>
      </c>
      <c r="K9842" t="s">
        <v>501</v>
      </c>
      <c r="L9842" t="s">
        <v>237</v>
      </c>
      <c r="M9842" t="s">
        <v>368</v>
      </c>
      <c r="O9842" t="s">
        <v>194</v>
      </c>
      <c r="P9842">
        <v>2030</v>
      </c>
      <c r="Q9842">
        <v>2.5000000000000001E-3</v>
      </c>
    </row>
    <row r="9843" spans="1:17" x14ac:dyDescent="0.25">
      <c r="A9843" t="s">
        <v>556</v>
      </c>
      <c r="B9843" t="s">
        <v>557</v>
      </c>
      <c r="C9843" t="s">
        <v>509</v>
      </c>
      <c r="D9843" t="s">
        <v>185</v>
      </c>
      <c r="E9843" t="s">
        <v>311</v>
      </c>
      <c r="F9843" t="s">
        <v>260</v>
      </c>
      <c r="G9843" t="s">
        <v>188</v>
      </c>
      <c r="H9843" t="s">
        <v>499</v>
      </c>
      <c r="I9843" t="s">
        <v>500</v>
      </c>
      <c r="K9843" t="s">
        <v>501</v>
      </c>
      <c r="L9843" t="s">
        <v>237</v>
      </c>
      <c r="M9843" t="s">
        <v>368</v>
      </c>
      <c r="O9843" t="s">
        <v>194</v>
      </c>
      <c r="P9843">
        <v>2050</v>
      </c>
      <c r="Q9843">
        <v>2.5000000000000001E-3</v>
      </c>
    </row>
    <row r="9844" spans="1:17" x14ac:dyDescent="0.25">
      <c r="A9844" t="s">
        <v>556</v>
      </c>
      <c r="B9844" t="s">
        <v>557</v>
      </c>
      <c r="C9844" t="s">
        <v>509</v>
      </c>
      <c r="D9844" t="s">
        <v>185</v>
      </c>
      <c r="E9844" t="s">
        <v>311</v>
      </c>
      <c r="F9844" t="s">
        <v>260</v>
      </c>
      <c r="G9844" t="s">
        <v>188</v>
      </c>
      <c r="H9844" t="s">
        <v>499</v>
      </c>
      <c r="I9844" t="s">
        <v>500</v>
      </c>
      <c r="K9844" t="s">
        <v>501</v>
      </c>
      <c r="L9844" t="s">
        <v>237</v>
      </c>
      <c r="M9844" t="s">
        <v>368</v>
      </c>
      <c r="O9844" t="s">
        <v>264</v>
      </c>
      <c r="P9844">
        <v>2050</v>
      </c>
      <c r="Q9844">
        <v>2.5000000000000001E-3</v>
      </c>
    </row>
    <row r="9845" spans="1:17" x14ac:dyDescent="0.25">
      <c r="A9845" t="s">
        <v>556</v>
      </c>
      <c r="B9845" t="s">
        <v>557</v>
      </c>
      <c r="C9845" t="s">
        <v>509</v>
      </c>
      <c r="D9845" t="s">
        <v>185</v>
      </c>
      <c r="E9845" t="s">
        <v>311</v>
      </c>
      <c r="F9845" t="s">
        <v>260</v>
      </c>
      <c r="G9845" t="s">
        <v>188</v>
      </c>
      <c r="H9845" t="s">
        <v>499</v>
      </c>
      <c r="I9845" t="s">
        <v>500</v>
      </c>
      <c r="K9845" t="s">
        <v>501</v>
      </c>
      <c r="L9845" t="s">
        <v>237</v>
      </c>
      <c r="M9845" t="s">
        <v>368</v>
      </c>
      <c r="O9845" t="s">
        <v>265</v>
      </c>
      <c r="P9845">
        <v>2050</v>
      </c>
      <c r="Q9845">
        <v>2.5000000000000001E-3</v>
      </c>
    </row>
    <row r="9846" spans="1:17" x14ac:dyDescent="0.25">
      <c r="A9846" t="s">
        <v>556</v>
      </c>
      <c r="B9846" t="s">
        <v>557</v>
      </c>
      <c r="C9846" t="s">
        <v>509</v>
      </c>
      <c r="D9846" t="s">
        <v>185</v>
      </c>
      <c r="E9846" t="s">
        <v>311</v>
      </c>
      <c r="F9846" t="s">
        <v>260</v>
      </c>
      <c r="G9846" t="s">
        <v>188</v>
      </c>
      <c r="H9846" t="s">
        <v>448</v>
      </c>
      <c r="I9846" t="s">
        <v>240</v>
      </c>
      <c r="J9846" t="s">
        <v>235</v>
      </c>
      <c r="K9846" t="s">
        <v>430</v>
      </c>
      <c r="L9846" t="s">
        <v>237</v>
      </c>
      <c r="M9846" t="s">
        <v>497</v>
      </c>
      <c r="N9846" t="s">
        <v>206</v>
      </c>
      <c r="O9846" t="s">
        <v>194</v>
      </c>
      <c r="P9846">
        <v>2015</v>
      </c>
      <c r="Q9846">
        <v>0.99</v>
      </c>
    </row>
    <row r="9847" spans="1:17" x14ac:dyDescent="0.25">
      <c r="A9847" t="s">
        <v>556</v>
      </c>
      <c r="B9847" t="s">
        <v>557</v>
      </c>
      <c r="C9847" t="s">
        <v>509</v>
      </c>
      <c r="D9847" t="s">
        <v>185</v>
      </c>
      <c r="E9847" t="s">
        <v>311</v>
      </c>
      <c r="F9847" t="s">
        <v>260</v>
      </c>
      <c r="G9847" t="s">
        <v>188</v>
      </c>
      <c r="H9847" t="s">
        <v>448</v>
      </c>
      <c r="I9847" t="s">
        <v>240</v>
      </c>
      <c r="J9847" t="s">
        <v>235</v>
      </c>
      <c r="K9847" t="s">
        <v>430</v>
      </c>
      <c r="L9847" t="s">
        <v>237</v>
      </c>
      <c r="M9847" t="s">
        <v>497</v>
      </c>
      <c r="N9847" t="s">
        <v>206</v>
      </c>
      <c r="O9847" t="s">
        <v>194</v>
      </c>
      <c r="P9847">
        <v>2020</v>
      </c>
      <c r="Q9847">
        <v>0.96</v>
      </c>
    </row>
    <row r="9848" spans="1:17" x14ac:dyDescent="0.25">
      <c r="A9848" t="s">
        <v>556</v>
      </c>
      <c r="B9848" t="s">
        <v>557</v>
      </c>
      <c r="C9848" t="s">
        <v>509</v>
      </c>
      <c r="D9848" t="s">
        <v>185</v>
      </c>
      <c r="E9848" t="s">
        <v>311</v>
      </c>
      <c r="F9848" t="s">
        <v>260</v>
      </c>
      <c r="G9848" t="s">
        <v>188</v>
      </c>
      <c r="H9848" t="s">
        <v>448</v>
      </c>
      <c r="I9848" t="s">
        <v>240</v>
      </c>
      <c r="J9848" t="s">
        <v>235</v>
      </c>
      <c r="K9848" t="s">
        <v>430</v>
      </c>
      <c r="L9848" t="s">
        <v>237</v>
      </c>
      <c r="M9848" t="s">
        <v>497</v>
      </c>
      <c r="N9848" t="s">
        <v>206</v>
      </c>
      <c r="O9848" t="s">
        <v>264</v>
      </c>
      <c r="P9848">
        <v>2020</v>
      </c>
      <c r="Q9848">
        <v>0.84</v>
      </c>
    </row>
    <row r="9849" spans="1:17" x14ac:dyDescent="0.25">
      <c r="A9849" t="s">
        <v>556</v>
      </c>
      <c r="B9849" t="s">
        <v>557</v>
      </c>
      <c r="C9849" t="s">
        <v>509</v>
      </c>
      <c r="D9849" t="s">
        <v>185</v>
      </c>
      <c r="E9849" t="s">
        <v>311</v>
      </c>
      <c r="F9849" t="s">
        <v>260</v>
      </c>
      <c r="G9849" t="s">
        <v>188</v>
      </c>
      <c r="H9849" t="s">
        <v>448</v>
      </c>
      <c r="I9849" t="s">
        <v>240</v>
      </c>
      <c r="J9849" t="s">
        <v>235</v>
      </c>
      <c r="K9849" t="s">
        <v>430</v>
      </c>
      <c r="L9849" t="s">
        <v>237</v>
      </c>
      <c r="M9849" t="s">
        <v>497</v>
      </c>
      <c r="N9849" t="s">
        <v>206</v>
      </c>
      <c r="O9849" t="s">
        <v>265</v>
      </c>
      <c r="P9849">
        <v>2020</v>
      </c>
      <c r="Q9849">
        <v>1.1599999999999999</v>
      </c>
    </row>
    <row r="9850" spans="1:17" x14ac:dyDescent="0.25">
      <c r="A9850" t="s">
        <v>556</v>
      </c>
      <c r="B9850" t="s">
        <v>557</v>
      </c>
      <c r="C9850" t="s">
        <v>509</v>
      </c>
      <c r="D9850" t="s">
        <v>185</v>
      </c>
      <c r="E9850" t="s">
        <v>311</v>
      </c>
      <c r="F9850" t="s">
        <v>260</v>
      </c>
      <c r="G9850" t="s">
        <v>188</v>
      </c>
      <c r="H9850" t="s">
        <v>448</v>
      </c>
      <c r="I9850" t="s">
        <v>240</v>
      </c>
      <c r="J9850" t="s">
        <v>235</v>
      </c>
      <c r="K9850" t="s">
        <v>430</v>
      </c>
      <c r="L9850" t="s">
        <v>237</v>
      </c>
      <c r="M9850" t="s">
        <v>497</v>
      </c>
      <c r="N9850" t="s">
        <v>206</v>
      </c>
      <c r="O9850" t="s">
        <v>194</v>
      </c>
      <c r="P9850">
        <v>2030</v>
      </c>
      <c r="Q9850">
        <v>0.92</v>
      </c>
    </row>
    <row r="9851" spans="1:17" x14ac:dyDescent="0.25">
      <c r="A9851" t="s">
        <v>556</v>
      </c>
      <c r="B9851" t="s">
        <v>557</v>
      </c>
      <c r="C9851" t="s">
        <v>509</v>
      </c>
      <c r="D9851" t="s">
        <v>185</v>
      </c>
      <c r="E9851" t="s">
        <v>311</v>
      </c>
      <c r="F9851" t="s">
        <v>260</v>
      </c>
      <c r="G9851" t="s">
        <v>188</v>
      </c>
      <c r="H9851" t="s">
        <v>448</v>
      </c>
      <c r="I9851" t="s">
        <v>240</v>
      </c>
      <c r="J9851" t="s">
        <v>235</v>
      </c>
      <c r="K9851" t="s">
        <v>430</v>
      </c>
      <c r="L9851" t="s">
        <v>237</v>
      </c>
      <c r="M9851" t="s">
        <v>497</v>
      </c>
      <c r="N9851" t="s">
        <v>206</v>
      </c>
      <c r="O9851" t="s">
        <v>194</v>
      </c>
      <c r="P9851">
        <v>2050</v>
      </c>
      <c r="Q9851">
        <v>0.85</v>
      </c>
    </row>
    <row r="9852" spans="1:17" x14ac:dyDescent="0.25">
      <c r="A9852" t="s">
        <v>556</v>
      </c>
      <c r="B9852" t="s">
        <v>557</v>
      </c>
      <c r="C9852" t="s">
        <v>509</v>
      </c>
      <c r="D9852" t="s">
        <v>185</v>
      </c>
      <c r="E9852" t="s">
        <v>311</v>
      </c>
      <c r="F9852" t="s">
        <v>260</v>
      </c>
      <c r="G9852" t="s">
        <v>188</v>
      </c>
      <c r="H9852" t="s">
        <v>448</v>
      </c>
      <c r="I9852" t="s">
        <v>240</v>
      </c>
      <c r="J9852" t="s">
        <v>235</v>
      </c>
      <c r="K9852" t="s">
        <v>430</v>
      </c>
      <c r="L9852" t="s">
        <v>237</v>
      </c>
      <c r="M9852" t="s">
        <v>497</v>
      </c>
      <c r="N9852" t="s">
        <v>206</v>
      </c>
      <c r="O9852" t="s">
        <v>264</v>
      </c>
      <c r="P9852">
        <v>2050</v>
      </c>
      <c r="Q9852">
        <v>0.79</v>
      </c>
    </row>
    <row r="9853" spans="1:17" x14ac:dyDescent="0.25">
      <c r="A9853" t="s">
        <v>556</v>
      </c>
      <c r="B9853" t="s">
        <v>557</v>
      </c>
      <c r="C9853" t="s">
        <v>509</v>
      </c>
      <c r="D9853" t="s">
        <v>185</v>
      </c>
      <c r="E9853" t="s">
        <v>311</v>
      </c>
      <c r="F9853" t="s">
        <v>260</v>
      </c>
      <c r="G9853" t="s">
        <v>188</v>
      </c>
      <c r="H9853" t="s">
        <v>448</v>
      </c>
      <c r="I9853" t="s">
        <v>240</v>
      </c>
      <c r="J9853" t="s">
        <v>235</v>
      </c>
      <c r="K9853" t="s">
        <v>430</v>
      </c>
      <c r="L9853" t="s">
        <v>237</v>
      </c>
      <c r="M9853" t="s">
        <v>497</v>
      </c>
      <c r="N9853" t="s">
        <v>206</v>
      </c>
      <c r="O9853" t="s">
        <v>265</v>
      </c>
      <c r="P9853">
        <v>2050</v>
      </c>
      <c r="Q9853">
        <v>1.26</v>
      </c>
    </row>
    <row r="9854" spans="1:17" x14ac:dyDescent="0.25">
      <c r="A9854" t="s">
        <v>556</v>
      </c>
      <c r="B9854" t="s">
        <v>557</v>
      </c>
      <c r="C9854" t="s">
        <v>509</v>
      </c>
      <c r="D9854" t="s">
        <v>185</v>
      </c>
      <c r="E9854" t="s">
        <v>311</v>
      </c>
      <c r="F9854" t="s">
        <v>260</v>
      </c>
      <c r="G9854" t="s">
        <v>188</v>
      </c>
      <c r="H9854" t="s">
        <v>455</v>
      </c>
      <c r="I9854" t="s">
        <v>455</v>
      </c>
      <c r="M9854" t="s">
        <v>380</v>
      </c>
      <c r="O9854" t="s">
        <v>194</v>
      </c>
      <c r="P9854">
        <v>2015</v>
      </c>
      <c r="Q9854">
        <v>1</v>
      </c>
    </row>
    <row r="9855" spans="1:17" x14ac:dyDescent="0.25">
      <c r="A9855" t="s">
        <v>556</v>
      </c>
      <c r="B9855" t="s">
        <v>557</v>
      </c>
      <c r="C9855" t="s">
        <v>509</v>
      </c>
      <c r="D9855" t="s">
        <v>185</v>
      </c>
      <c r="E9855" t="s">
        <v>311</v>
      </c>
      <c r="F9855" t="s">
        <v>260</v>
      </c>
      <c r="G9855" t="s">
        <v>188</v>
      </c>
      <c r="H9855" t="s">
        <v>455</v>
      </c>
      <c r="I9855" t="s">
        <v>455</v>
      </c>
      <c r="M9855" t="s">
        <v>380</v>
      </c>
      <c r="O9855" t="s">
        <v>194</v>
      </c>
      <c r="P9855">
        <v>2020</v>
      </c>
      <c r="Q9855">
        <v>1</v>
      </c>
    </row>
    <row r="9856" spans="1:17" x14ac:dyDescent="0.25">
      <c r="A9856" t="s">
        <v>556</v>
      </c>
      <c r="B9856" t="s">
        <v>557</v>
      </c>
      <c r="C9856" t="s">
        <v>509</v>
      </c>
      <c r="D9856" t="s">
        <v>185</v>
      </c>
      <c r="E9856" t="s">
        <v>311</v>
      </c>
      <c r="F9856" t="s">
        <v>260</v>
      </c>
      <c r="G9856" t="s">
        <v>188</v>
      </c>
      <c r="H9856" t="s">
        <v>455</v>
      </c>
      <c r="I9856" t="s">
        <v>455</v>
      </c>
      <c r="M9856" t="s">
        <v>380</v>
      </c>
      <c r="O9856" t="s">
        <v>264</v>
      </c>
      <c r="P9856">
        <v>2020</v>
      </c>
      <c r="Q9856">
        <v>1</v>
      </c>
    </row>
    <row r="9857" spans="1:17" x14ac:dyDescent="0.25">
      <c r="A9857" t="s">
        <v>556</v>
      </c>
      <c r="B9857" t="s">
        <v>557</v>
      </c>
      <c r="C9857" t="s">
        <v>509</v>
      </c>
      <c r="D9857" t="s">
        <v>185</v>
      </c>
      <c r="E9857" t="s">
        <v>311</v>
      </c>
      <c r="F9857" t="s">
        <v>260</v>
      </c>
      <c r="G9857" t="s">
        <v>188</v>
      </c>
      <c r="H9857" t="s">
        <v>455</v>
      </c>
      <c r="I9857" t="s">
        <v>455</v>
      </c>
      <c r="M9857" t="s">
        <v>380</v>
      </c>
      <c r="O9857" t="s">
        <v>265</v>
      </c>
      <c r="P9857">
        <v>2020</v>
      </c>
      <c r="Q9857">
        <v>1</v>
      </c>
    </row>
    <row r="9858" spans="1:17" x14ac:dyDescent="0.25">
      <c r="A9858" t="s">
        <v>556</v>
      </c>
      <c r="B9858" t="s">
        <v>557</v>
      </c>
      <c r="C9858" t="s">
        <v>509</v>
      </c>
      <c r="D9858" t="s">
        <v>185</v>
      </c>
      <c r="E9858" t="s">
        <v>311</v>
      </c>
      <c r="F9858" t="s">
        <v>260</v>
      </c>
      <c r="G9858" t="s">
        <v>188</v>
      </c>
      <c r="H9858" t="s">
        <v>455</v>
      </c>
      <c r="I9858" t="s">
        <v>455</v>
      </c>
      <c r="M9858" t="s">
        <v>380</v>
      </c>
      <c r="O9858" t="s">
        <v>194</v>
      </c>
      <c r="P9858">
        <v>2030</v>
      </c>
      <c r="Q9858">
        <v>1</v>
      </c>
    </row>
    <row r="9859" spans="1:17" x14ac:dyDescent="0.25">
      <c r="A9859" t="s">
        <v>556</v>
      </c>
      <c r="B9859" t="s">
        <v>557</v>
      </c>
      <c r="C9859" t="s">
        <v>509</v>
      </c>
      <c r="D9859" t="s">
        <v>185</v>
      </c>
      <c r="E9859" t="s">
        <v>311</v>
      </c>
      <c r="F9859" t="s">
        <v>260</v>
      </c>
      <c r="G9859" t="s">
        <v>188</v>
      </c>
      <c r="H9859" t="s">
        <v>455</v>
      </c>
      <c r="I9859" t="s">
        <v>455</v>
      </c>
      <c r="M9859" t="s">
        <v>380</v>
      </c>
      <c r="O9859" t="s">
        <v>194</v>
      </c>
      <c r="P9859">
        <v>2050</v>
      </c>
      <c r="Q9859">
        <v>1</v>
      </c>
    </row>
    <row r="9860" spans="1:17" x14ac:dyDescent="0.25">
      <c r="A9860" t="s">
        <v>556</v>
      </c>
      <c r="B9860" t="s">
        <v>557</v>
      </c>
      <c r="C9860" t="s">
        <v>509</v>
      </c>
      <c r="D9860" t="s">
        <v>185</v>
      </c>
      <c r="E9860" t="s">
        <v>311</v>
      </c>
      <c r="F9860" t="s">
        <v>260</v>
      </c>
      <c r="G9860" t="s">
        <v>188</v>
      </c>
      <c r="H9860" t="s">
        <v>455</v>
      </c>
      <c r="I9860" t="s">
        <v>455</v>
      </c>
      <c r="M9860" t="s">
        <v>380</v>
      </c>
      <c r="O9860" t="s">
        <v>264</v>
      </c>
      <c r="P9860">
        <v>2050</v>
      </c>
      <c r="Q9860">
        <v>1</v>
      </c>
    </row>
    <row r="9861" spans="1:17" x14ac:dyDescent="0.25">
      <c r="A9861" t="s">
        <v>556</v>
      </c>
      <c r="B9861" t="s">
        <v>557</v>
      </c>
      <c r="C9861" t="s">
        <v>509</v>
      </c>
      <c r="D9861" t="s">
        <v>185</v>
      </c>
      <c r="E9861" t="s">
        <v>311</v>
      </c>
      <c r="F9861" t="s">
        <v>260</v>
      </c>
      <c r="G9861" t="s">
        <v>188</v>
      </c>
      <c r="H9861" t="s">
        <v>455</v>
      </c>
      <c r="I9861" t="s">
        <v>455</v>
      </c>
      <c r="M9861" t="s">
        <v>380</v>
      </c>
      <c r="O9861" t="s">
        <v>265</v>
      </c>
      <c r="P9861">
        <v>2050</v>
      </c>
      <c r="Q9861">
        <v>1</v>
      </c>
    </row>
    <row r="9862" spans="1:17" x14ac:dyDescent="0.25">
      <c r="A9862" t="s">
        <v>556</v>
      </c>
      <c r="B9862" t="s">
        <v>557</v>
      </c>
      <c r="C9862" t="s">
        <v>509</v>
      </c>
      <c r="D9862" t="s">
        <v>185</v>
      </c>
      <c r="E9862" t="s">
        <v>311</v>
      </c>
      <c r="F9862" t="s">
        <v>260</v>
      </c>
      <c r="G9862" t="s">
        <v>188</v>
      </c>
      <c r="H9862" t="s">
        <v>339</v>
      </c>
      <c r="I9862" t="s">
        <v>4</v>
      </c>
      <c r="J9862" t="s">
        <v>235</v>
      </c>
      <c r="K9862" t="s">
        <v>328</v>
      </c>
      <c r="L9862" t="s">
        <v>237</v>
      </c>
      <c r="M9862" t="s">
        <v>379</v>
      </c>
      <c r="O9862" t="s">
        <v>194</v>
      </c>
      <c r="P9862">
        <v>2015</v>
      </c>
      <c r="Q9862">
        <v>0.51</v>
      </c>
    </row>
    <row r="9863" spans="1:17" x14ac:dyDescent="0.25">
      <c r="A9863" t="s">
        <v>556</v>
      </c>
      <c r="B9863" t="s">
        <v>557</v>
      </c>
      <c r="C9863" t="s">
        <v>509</v>
      </c>
      <c r="D9863" t="s">
        <v>185</v>
      </c>
      <c r="E9863" t="s">
        <v>311</v>
      </c>
      <c r="F9863" t="s">
        <v>260</v>
      </c>
      <c r="G9863" t="s">
        <v>188</v>
      </c>
      <c r="H9863" t="s">
        <v>339</v>
      </c>
      <c r="I9863" t="s">
        <v>4</v>
      </c>
      <c r="J9863" t="s">
        <v>235</v>
      </c>
      <c r="K9863" t="s">
        <v>328</v>
      </c>
      <c r="L9863" t="s">
        <v>237</v>
      </c>
      <c r="M9863" t="s">
        <v>379</v>
      </c>
      <c r="O9863" t="s">
        <v>194</v>
      </c>
      <c r="P9863">
        <v>2020</v>
      </c>
      <c r="Q9863">
        <v>0.51</v>
      </c>
    </row>
    <row r="9864" spans="1:17" x14ac:dyDescent="0.25">
      <c r="A9864" t="s">
        <v>556</v>
      </c>
      <c r="B9864" t="s">
        <v>557</v>
      </c>
      <c r="C9864" t="s">
        <v>509</v>
      </c>
      <c r="D9864" t="s">
        <v>185</v>
      </c>
      <c r="E9864" t="s">
        <v>311</v>
      </c>
      <c r="F9864" t="s">
        <v>260</v>
      </c>
      <c r="G9864" t="s">
        <v>188</v>
      </c>
      <c r="H9864" t="s">
        <v>339</v>
      </c>
      <c r="I9864" t="s">
        <v>4</v>
      </c>
      <c r="J9864" t="s">
        <v>235</v>
      </c>
      <c r="K9864" t="s">
        <v>328</v>
      </c>
      <c r="L9864" t="s">
        <v>237</v>
      </c>
      <c r="M9864" t="s">
        <v>379</v>
      </c>
      <c r="O9864" t="s">
        <v>264</v>
      </c>
      <c r="P9864">
        <v>2020</v>
      </c>
      <c r="Q9864">
        <v>0.51</v>
      </c>
    </row>
    <row r="9865" spans="1:17" x14ac:dyDescent="0.25">
      <c r="A9865" t="s">
        <v>556</v>
      </c>
      <c r="B9865" t="s">
        <v>557</v>
      </c>
      <c r="C9865" t="s">
        <v>509</v>
      </c>
      <c r="D9865" t="s">
        <v>185</v>
      </c>
      <c r="E9865" t="s">
        <v>311</v>
      </c>
      <c r="F9865" t="s">
        <v>260</v>
      </c>
      <c r="G9865" t="s">
        <v>188</v>
      </c>
      <c r="H9865" t="s">
        <v>339</v>
      </c>
      <c r="I9865" t="s">
        <v>4</v>
      </c>
      <c r="J9865" t="s">
        <v>235</v>
      </c>
      <c r="K9865" t="s">
        <v>328</v>
      </c>
      <c r="L9865" t="s">
        <v>237</v>
      </c>
      <c r="M9865" t="s">
        <v>379</v>
      </c>
      <c r="O9865" t="s">
        <v>265</v>
      </c>
      <c r="P9865">
        <v>2020</v>
      </c>
      <c r="Q9865">
        <v>0.51</v>
      </c>
    </row>
    <row r="9866" spans="1:17" x14ac:dyDescent="0.25">
      <c r="A9866" t="s">
        <v>556</v>
      </c>
      <c r="B9866" t="s">
        <v>557</v>
      </c>
      <c r="C9866" t="s">
        <v>509</v>
      </c>
      <c r="D9866" t="s">
        <v>185</v>
      </c>
      <c r="E9866" t="s">
        <v>311</v>
      </c>
      <c r="F9866" t="s">
        <v>260</v>
      </c>
      <c r="G9866" t="s">
        <v>188</v>
      </c>
      <c r="H9866" t="s">
        <v>339</v>
      </c>
      <c r="I9866" t="s">
        <v>4</v>
      </c>
      <c r="J9866" t="s">
        <v>235</v>
      </c>
      <c r="K9866" t="s">
        <v>328</v>
      </c>
      <c r="L9866" t="s">
        <v>237</v>
      </c>
      <c r="M9866" t="s">
        <v>379</v>
      </c>
      <c r="O9866" t="s">
        <v>194</v>
      </c>
      <c r="P9866">
        <v>2030</v>
      </c>
      <c r="Q9866">
        <v>0.51</v>
      </c>
    </row>
    <row r="9867" spans="1:17" x14ac:dyDescent="0.25">
      <c r="A9867" t="s">
        <v>556</v>
      </c>
      <c r="B9867" t="s">
        <v>557</v>
      </c>
      <c r="C9867" t="s">
        <v>509</v>
      </c>
      <c r="D9867" t="s">
        <v>185</v>
      </c>
      <c r="E9867" t="s">
        <v>311</v>
      </c>
      <c r="F9867" t="s">
        <v>260</v>
      </c>
      <c r="G9867" t="s">
        <v>188</v>
      </c>
      <c r="H9867" t="s">
        <v>339</v>
      </c>
      <c r="I9867" t="s">
        <v>4</v>
      </c>
      <c r="J9867" t="s">
        <v>235</v>
      </c>
      <c r="K9867" t="s">
        <v>328</v>
      </c>
      <c r="L9867" t="s">
        <v>237</v>
      </c>
      <c r="M9867" t="s">
        <v>379</v>
      </c>
      <c r="O9867" t="s">
        <v>194</v>
      </c>
      <c r="P9867">
        <v>2050</v>
      </c>
      <c r="Q9867">
        <v>0.51</v>
      </c>
    </row>
    <row r="9868" spans="1:17" x14ac:dyDescent="0.25">
      <c r="A9868" t="s">
        <v>556</v>
      </c>
      <c r="B9868" t="s">
        <v>557</v>
      </c>
      <c r="C9868" t="s">
        <v>509</v>
      </c>
      <c r="D9868" t="s">
        <v>185</v>
      </c>
      <c r="E9868" t="s">
        <v>311</v>
      </c>
      <c r="F9868" t="s">
        <v>260</v>
      </c>
      <c r="G9868" t="s">
        <v>188</v>
      </c>
      <c r="H9868" t="s">
        <v>339</v>
      </c>
      <c r="I9868" t="s">
        <v>4</v>
      </c>
      <c r="J9868" t="s">
        <v>235</v>
      </c>
      <c r="K9868" t="s">
        <v>328</v>
      </c>
      <c r="L9868" t="s">
        <v>237</v>
      </c>
      <c r="M9868" t="s">
        <v>379</v>
      </c>
      <c r="O9868" t="s">
        <v>264</v>
      </c>
      <c r="P9868">
        <v>2050</v>
      </c>
      <c r="Q9868">
        <v>0.51</v>
      </c>
    </row>
    <row r="9869" spans="1:17" x14ac:dyDescent="0.25">
      <c r="A9869" t="s">
        <v>556</v>
      </c>
      <c r="B9869" t="s">
        <v>557</v>
      </c>
      <c r="C9869" t="s">
        <v>509</v>
      </c>
      <c r="D9869" t="s">
        <v>185</v>
      </c>
      <c r="E9869" t="s">
        <v>311</v>
      </c>
      <c r="F9869" t="s">
        <v>260</v>
      </c>
      <c r="G9869" t="s">
        <v>188</v>
      </c>
      <c r="H9869" t="s">
        <v>339</v>
      </c>
      <c r="I9869" t="s">
        <v>4</v>
      </c>
      <c r="J9869" t="s">
        <v>235</v>
      </c>
      <c r="K9869" t="s">
        <v>328</v>
      </c>
      <c r="L9869" t="s">
        <v>237</v>
      </c>
      <c r="M9869" t="s">
        <v>379</v>
      </c>
      <c r="O9869" t="s">
        <v>265</v>
      </c>
      <c r="P9869">
        <v>2050</v>
      </c>
      <c r="Q9869">
        <v>0.51</v>
      </c>
    </row>
    <row r="9870" spans="1:17" x14ac:dyDescent="0.25">
      <c r="A9870" t="s">
        <v>558</v>
      </c>
      <c r="B9870" t="s">
        <v>559</v>
      </c>
      <c r="C9870" t="s">
        <v>560</v>
      </c>
      <c r="D9870" t="s">
        <v>361</v>
      </c>
      <c r="E9870" t="s">
        <v>561</v>
      </c>
      <c r="F9870" t="s">
        <v>187</v>
      </c>
      <c r="G9870" t="s">
        <v>195</v>
      </c>
      <c r="H9870" t="s">
        <v>200</v>
      </c>
      <c r="I9870" t="s">
        <v>201</v>
      </c>
      <c r="K9870" t="s">
        <v>202</v>
      </c>
      <c r="M9870" t="s">
        <v>227</v>
      </c>
      <c r="N9870" t="s">
        <v>206</v>
      </c>
      <c r="O9870" t="s">
        <v>194</v>
      </c>
      <c r="P9870">
        <v>2015</v>
      </c>
      <c r="Q9870">
        <v>0.4</v>
      </c>
    </row>
    <row r="9871" spans="1:17" x14ac:dyDescent="0.25">
      <c r="A9871" t="s">
        <v>558</v>
      </c>
      <c r="B9871" t="s">
        <v>559</v>
      </c>
      <c r="C9871" t="s">
        <v>560</v>
      </c>
      <c r="D9871" t="s">
        <v>361</v>
      </c>
      <c r="E9871" t="s">
        <v>561</v>
      </c>
      <c r="F9871" t="s">
        <v>187</v>
      </c>
      <c r="G9871" t="s">
        <v>195</v>
      </c>
      <c r="H9871" t="s">
        <v>200</v>
      </c>
      <c r="I9871" t="s">
        <v>201</v>
      </c>
      <c r="K9871" t="s">
        <v>202</v>
      </c>
      <c r="M9871" t="s">
        <v>227</v>
      </c>
      <c r="N9871" t="s">
        <v>206</v>
      </c>
      <c r="O9871" t="s">
        <v>194</v>
      </c>
      <c r="P9871">
        <v>2020</v>
      </c>
      <c r="Q9871">
        <v>0.3</v>
      </c>
    </row>
    <row r="9872" spans="1:17" x14ac:dyDescent="0.25">
      <c r="A9872" t="s">
        <v>558</v>
      </c>
      <c r="B9872" t="s">
        <v>559</v>
      </c>
      <c r="C9872" t="s">
        <v>560</v>
      </c>
      <c r="D9872" t="s">
        <v>361</v>
      </c>
      <c r="E9872" t="s">
        <v>561</v>
      </c>
      <c r="F9872" t="s">
        <v>187</v>
      </c>
      <c r="G9872" t="s">
        <v>195</v>
      </c>
      <c r="H9872" t="s">
        <v>200</v>
      </c>
      <c r="I9872" t="s">
        <v>201</v>
      </c>
      <c r="K9872" t="s">
        <v>202</v>
      </c>
      <c r="M9872" t="s">
        <v>227</v>
      </c>
      <c r="N9872" t="s">
        <v>206</v>
      </c>
      <c r="O9872" t="s">
        <v>194</v>
      </c>
      <c r="P9872">
        <v>2030</v>
      </c>
    </row>
    <row r="9873" spans="1:17" x14ac:dyDescent="0.25">
      <c r="A9873" t="s">
        <v>558</v>
      </c>
      <c r="B9873" t="s">
        <v>559</v>
      </c>
      <c r="C9873" t="s">
        <v>560</v>
      </c>
      <c r="D9873" t="s">
        <v>361</v>
      </c>
      <c r="E9873" t="s">
        <v>561</v>
      </c>
      <c r="F9873" t="s">
        <v>187</v>
      </c>
      <c r="G9873" t="s">
        <v>195</v>
      </c>
      <c r="H9873" t="s">
        <v>200</v>
      </c>
      <c r="I9873" t="s">
        <v>201</v>
      </c>
      <c r="K9873" t="s">
        <v>202</v>
      </c>
      <c r="M9873" t="s">
        <v>227</v>
      </c>
      <c r="N9873" t="s">
        <v>206</v>
      </c>
      <c r="O9873" t="s">
        <v>194</v>
      </c>
      <c r="P9873">
        <v>2050</v>
      </c>
    </row>
    <row r="9874" spans="1:17" x14ac:dyDescent="0.25">
      <c r="A9874" t="s">
        <v>558</v>
      </c>
      <c r="B9874" t="s">
        <v>559</v>
      </c>
      <c r="C9874" t="s">
        <v>560</v>
      </c>
      <c r="D9874" t="s">
        <v>361</v>
      </c>
      <c r="E9874" t="s">
        <v>561</v>
      </c>
      <c r="F9874" t="s">
        <v>187</v>
      </c>
      <c r="G9874" t="s">
        <v>195</v>
      </c>
      <c r="H9874" t="s">
        <v>207</v>
      </c>
      <c r="I9874" t="s">
        <v>208</v>
      </c>
      <c r="J9874" t="s">
        <v>209</v>
      </c>
      <c r="K9874" t="s">
        <v>191</v>
      </c>
      <c r="M9874" t="s">
        <v>199</v>
      </c>
      <c r="N9874" t="s">
        <v>206</v>
      </c>
      <c r="O9874" t="s">
        <v>194</v>
      </c>
      <c r="P9874">
        <v>2015</v>
      </c>
      <c r="Q9874">
        <v>0.2</v>
      </c>
    </row>
    <row r="9875" spans="1:17" x14ac:dyDescent="0.25">
      <c r="A9875" t="s">
        <v>558</v>
      </c>
      <c r="B9875" t="s">
        <v>559</v>
      </c>
      <c r="C9875" t="s">
        <v>560</v>
      </c>
      <c r="D9875" t="s">
        <v>361</v>
      </c>
      <c r="E9875" t="s">
        <v>561</v>
      </c>
      <c r="F9875" t="s">
        <v>187</v>
      </c>
      <c r="G9875" t="s">
        <v>195</v>
      </c>
      <c r="H9875" t="s">
        <v>207</v>
      </c>
      <c r="I9875" t="s">
        <v>208</v>
      </c>
      <c r="J9875" t="s">
        <v>209</v>
      </c>
      <c r="K9875" t="s">
        <v>191</v>
      </c>
      <c r="M9875" t="s">
        <v>199</v>
      </c>
      <c r="N9875" t="s">
        <v>206</v>
      </c>
      <c r="O9875" t="s">
        <v>194</v>
      </c>
      <c r="P9875">
        <v>2020</v>
      </c>
      <c r="Q9875">
        <v>0.22</v>
      </c>
    </row>
    <row r="9876" spans="1:17" x14ac:dyDescent="0.25">
      <c r="A9876" t="s">
        <v>558</v>
      </c>
      <c r="B9876" t="s">
        <v>559</v>
      </c>
      <c r="C9876" t="s">
        <v>560</v>
      </c>
      <c r="D9876" t="s">
        <v>361</v>
      </c>
      <c r="E9876" t="s">
        <v>561</v>
      </c>
      <c r="F9876" t="s">
        <v>187</v>
      </c>
      <c r="G9876" t="s">
        <v>195</v>
      </c>
      <c r="H9876" t="s">
        <v>207</v>
      </c>
      <c r="I9876" t="s">
        <v>208</v>
      </c>
      <c r="J9876" t="s">
        <v>209</v>
      </c>
      <c r="K9876" t="s">
        <v>191</v>
      </c>
      <c r="M9876" t="s">
        <v>199</v>
      </c>
      <c r="N9876" t="s">
        <v>206</v>
      </c>
      <c r="O9876" t="s">
        <v>194</v>
      </c>
      <c r="P9876">
        <v>2030</v>
      </c>
    </row>
    <row r="9877" spans="1:17" x14ac:dyDescent="0.25">
      <c r="A9877" t="s">
        <v>558</v>
      </c>
      <c r="B9877" t="s">
        <v>559</v>
      </c>
      <c r="C9877" t="s">
        <v>560</v>
      </c>
      <c r="D9877" t="s">
        <v>361</v>
      </c>
      <c r="E9877" t="s">
        <v>561</v>
      </c>
      <c r="F9877" t="s">
        <v>187</v>
      </c>
      <c r="G9877" t="s">
        <v>195</v>
      </c>
      <c r="H9877" t="s">
        <v>207</v>
      </c>
      <c r="I9877" t="s">
        <v>208</v>
      </c>
      <c r="J9877" t="s">
        <v>209</v>
      </c>
      <c r="K9877" t="s">
        <v>191</v>
      </c>
      <c r="M9877" t="s">
        <v>199</v>
      </c>
      <c r="N9877" t="s">
        <v>206</v>
      </c>
      <c r="O9877" t="s">
        <v>194</v>
      </c>
      <c r="P9877">
        <v>2050</v>
      </c>
    </row>
    <row r="9878" spans="1:17" x14ac:dyDescent="0.25">
      <c r="A9878" t="s">
        <v>558</v>
      </c>
      <c r="B9878" t="s">
        <v>559</v>
      </c>
      <c r="C9878" t="s">
        <v>560</v>
      </c>
      <c r="D9878" t="s">
        <v>361</v>
      </c>
      <c r="E9878" t="s">
        <v>561</v>
      </c>
      <c r="F9878" t="s">
        <v>187</v>
      </c>
      <c r="G9878" t="s">
        <v>195</v>
      </c>
      <c r="H9878" t="s">
        <v>352</v>
      </c>
      <c r="I9878" t="s">
        <v>135</v>
      </c>
      <c r="K9878" t="s">
        <v>191</v>
      </c>
      <c r="N9878" t="s">
        <v>206</v>
      </c>
      <c r="O9878" t="s">
        <v>194</v>
      </c>
      <c r="P9878">
        <v>2015</v>
      </c>
      <c r="Q9878">
        <v>0.04</v>
      </c>
    </row>
    <row r="9879" spans="1:17" x14ac:dyDescent="0.25">
      <c r="A9879" t="s">
        <v>558</v>
      </c>
      <c r="B9879" t="s">
        <v>559</v>
      </c>
      <c r="C9879" t="s">
        <v>560</v>
      </c>
      <c r="D9879" t="s">
        <v>361</v>
      </c>
      <c r="E9879" t="s">
        <v>561</v>
      </c>
      <c r="F9879" t="s">
        <v>187</v>
      </c>
      <c r="G9879" t="s">
        <v>195</v>
      </c>
      <c r="H9879" t="s">
        <v>352</v>
      </c>
      <c r="I9879" t="s">
        <v>135</v>
      </c>
      <c r="K9879" t="s">
        <v>191</v>
      </c>
      <c r="N9879" t="s">
        <v>206</v>
      </c>
      <c r="O9879" t="s">
        <v>194</v>
      </c>
      <c r="P9879">
        <v>2020</v>
      </c>
      <c r="Q9879">
        <v>0.03</v>
      </c>
    </row>
    <row r="9880" spans="1:17" x14ac:dyDescent="0.25">
      <c r="A9880" t="s">
        <v>558</v>
      </c>
      <c r="B9880" t="s">
        <v>559</v>
      </c>
      <c r="C9880" t="s">
        <v>560</v>
      </c>
      <c r="D9880" t="s">
        <v>361</v>
      </c>
      <c r="E9880" t="s">
        <v>561</v>
      </c>
      <c r="F9880" t="s">
        <v>187</v>
      </c>
      <c r="G9880" t="s">
        <v>195</v>
      </c>
      <c r="H9880" t="s">
        <v>352</v>
      </c>
      <c r="I9880" t="s">
        <v>135</v>
      </c>
      <c r="K9880" t="s">
        <v>191</v>
      </c>
      <c r="N9880" t="s">
        <v>206</v>
      </c>
      <c r="O9880" t="s">
        <v>194</v>
      </c>
      <c r="P9880">
        <v>2030</v>
      </c>
    </row>
    <row r="9881" spans="1:17" x14ac:dyDescent="0.25">
      <c r="A9881" t="s">
        <v>558</v>
      </c>
      <c r="B9881" t="s">
        <v>559</v>
      </c>
      <c r="C9881" t="s">
        <v>560</v>
      </c>
      <c r="D9881" t="s">
        <v>361</v>
      </c>
      <c r="E9881" t="s">
        <v>561</v>
      </c>
      <c r="F9881" t="s">
        <v>187</v>
      </c>
      <c r="G9881" t="s">
        <v>195</v>
      </c>
      <c r="H9881" t="s">
        <v>352</v>
      </c>
      <c r="I9881" t="s">
        <v>135</v>
      </c>
      <c r="K9881" t="s">
        <v>191</v>
      </c>
      <c r="N9881" t="s">
        <v>206</v>
      </c>
      <c r="O9881" t="s">
        <v>194</v>
      </c>
      <c r="P9881">
        <v>2050</v>
      </c>
    </row>
    <row r="9882" spans="1:17" x14ac:dyDescent="0.25">
      <c r="A9882" t="s">
        <v>558</v>
      </c>
      <c r="B9882" t="s">
        <v>559</v>
      </c>
      <c r="C9882" t="s">
        <v>560</v>
      </c>
      <c r="D9882" t="s">
        <v>361</v>
      </c>
      <c r="E9882" t="s">
        <v>561</v>
      </c>
      <c r="F9882" t="s">
        <v>187</v>
      </c>
      <c r="G9882" t="s">
        <v>195</v>
      </c>
      <c r="H9882" t="s">
        <v>212</v>
      </c>
      <c r="I9882" t="s">
        <v>213</v>
      </c>
      <c r="K9882" t="s">
        <v>214</v>
      </c>
      <c r="N9882" t="s">
        <v>206</v>
      </c>
      <c r="O9882" t="s">
        <v>194</v>
      </c>
      <c r="P9882">
        <v>2015</v>
      </c>
      <c r="Q9882">
        <v>3.6999999999999998E-2</v>
      </c>
    </row>
    <row r="9883" spans="1:17" x14ac:dyDescent="0.25">
      <c r="A9883" t="s">
        <v>558</v>
      </c>
      <c r="B9883" t="s">
        <v>559</v>
      </c>
      <c r="C9883" t="s">
        <v>560</v>
      </c>
      <c r="D9883" t="s">
        <v>361</v>
      </c>
      <c r="E9883" t="s">
        <v>561</v>
      </c>
      <c r="F9883" t="s">
        <v>187</v>
      </c>
      <c r="G9883" t="s">
        <v>195</v>
      </c>
      <c r="H9883" t="s">
        <v>212</v>
      </c>
      <c r="I9883" t="s">
        <v>213</v>
      </c>
      <c r="K9883" t="s">
        <v>214</v>
      </c>
      <c r="N9883" t="s">
        <v>206</v>
      </c>
      <c r="O9883" t="s">
        <v>194</v>
      </c>
      <c r="P9883">
        <v>2020</v>
      </c>
      <c r="Q9883">
        <v>0.04</v>
      </c>
    </row>
    <row r="9884" spans="1:17" x14ac:dyDescent="0.25">
      <c r="A9884" t="s">
        <v>558</v>
      </c>
      <c r="B9884" t="s">
        <v>559</v>
      </c>
      <c r="C9884" t="s">
        <v>560</v>
      </c>
      <c r="D9884" t="s">
        <v>361</v>
      </c>
      <c r="E9884" t="s">
        <v>561</v>
      </c>
      <c r="F9884" t="s">
        <v>187</v>
      </c>
      <c r="G9884" t="s">
        <v>195</v>
      </c>
      <c r="H9884" t="s">
        <v>212</v>
      </c>
      <c r="I9884" t="s">
        <v>213</v>
      </c>
      <c r="K9884" t="s">
        <v>214</v>
      </c>
      <c r="N9884" t="s">
        <v>206</v>
      </c>
      <c r="O9884" t="s">
        <v>194</v>
      </c>
      <c r="P9884">
        <v>2030</v>
      </c>
    </row>
    <row r="9885" spans="1:17" x14ac:dyDescent="0.25">
      <c r="A9885" t="s">
        <v>558</v>
      </c>
      <c r="B9885" t="s">
        <v>559</v>
      </c>
      <c r="C9885" t="s">
        <v>560</v>
      </c>
      <c r="D9885" t="s">
        <v>361</v>
      </c>
      <c r="E9885" t="s">
        <v>561</v>
      </c>
      <c r="F9885" t="s">
        <v>187</v>
      </c>
      <c r="G9885" t="s">
        <v>195</v>
      </c>
      <c r="H9885" t="s">
        <v>212</v>
      </c>
      <c r="I9885" t="s">
        <v>213</v>
      </c>
      <c r="K9885" t="s">
        <v>214</v>
      </c>
      <c r="N9885" t="s">
        <v>206</v>
      </c>
      <c r="O9885" t="s">
        <v>194</v>
      </c>
      <c r="P9885">
        <v>2050</v>
      </c>
    </row>
    <row r="9886" spans="1:17" x14ac:dyDescent="0.25">
      <c r="A9886" t="s">
        <v>558</v>
      </c>
      <c r="B9886" t="s">
        <v>559</v>
      </c>
      <c r="C9886" t="s">
        <v>560</v>
      </c>
      <c r="D9886" t="s">
        <v>361</v>
      </c>
      <c r="E9886" t="s">
        <v>561</v>
      </c>
      <c r="F9886" t="s">
        <v>187</v>
      </c>
      <c r="G9886" t="s">
        <v>188</v>
      </c>
      <c r="H9886" t="s">
        <v>473</v>
      </c>
      <c r="I9886" t="s">
        <v>213</v>
      </c>
      <c r="K9886" t="s">
        <v>474</v>
      </c>
      <c r="N9886" t="s">
        <v>206</v>
      </c>
      <c r="O9886" t="s">
        <v>194</v>
      </c>
      <c r="P9886">
        <v>2015</v>
      </c>
      <c r="Q9886">
        <v>0.12</v>
      </c>
    </row>
    <row r="9887" spans="1:17" x14ac:dyDescent="0.25">
      <c r="A9887" t="s">
        <v>558</v>
      </c>
      <c r="B9887" t="s">
        <v>559</v>
      </c>
      <c r="C9887" t="s">
        <v>560</v>
      </c>
      <c r="D9887" t="s">
        <v>361</v>
      </c>
      <c r="E9887" t="s">
        <v>561</v>
      </c>
      <c r="F9887" t="s">
        <v>187</v>
      </c>
      <c r="G9887" t="s">
        <v>188</v>
      </c>
      <c r="H9887" t="s">
        <v>473</v>
      </c>
      <c r="I9887" t="s">
        <v>213</v>
      </c>
      <c r="K9887" t="s">
        <v>474</v>
      </c>
      <c r="N9887" t="s">
        <v>206</v>
      </c>
      <c r="O9887" t="s">
        <v>194</v>
      </c>
      <c r="P9887">
        <v>2020</v>
      </c>
      <c r="Q9887">
        <v>0.12</v>
      </c>
    </row>
    <row r="9888" spans="1:17" x14ac:dyDescent="0.25">
      <c r="A9888" t="s">
        <v>558</v>
      </c>
      <c r="B9888" t="s">
        <v>559</v>
      </c>
      <c r="C9888" t="s">
        <v>560</v>
      </c>
      <c r="D9888" t="s">
        <v>361</v>
      </c>
      <c r="E9888" t="s">
        <v>561</v>
      </c>
      <c r="F9888" t="s">
        <v>187</v>
      </c>
      <c r="G9888" t="s">
        <v>188</v>
      </c>
      <c r="H9888" t="s">
        <v>473</v>
      </c>
      <c r="I9888" t="s">
        <v>213</v>
      </c>
      <c r="K9888" t="s">
        <v>474</v>
      </c>
      <c r="N9888" t="s">
        <v>206</v>
      </c>
      <c r="O9888" t="s">
        <v>194</v>
      </c>
      <c r="P9888">
        <v>2030</v>
      </c>
    </row>
    <row r="9889" spans="1:17" x14ac:dyDescent="0.25">
      <c r="A9889" t="s">
        <v>558</v>
      </c>
      <c r="B9889" t="s">
        <v>559</v>
      </c>
      <c r="C9889" t="s">
        <v>560</v>
      </c>
      <c r="D9889" t="s">
        <v>361</v>
      </c>
      <c r="E9889" t="s">
        <v>561</v>
      </c>
      <c r="F9889" t="s">
        <v>187</v>
      </c>
      <c r="G9889" t="s">
        <v>188</v>
      </c>
      <c r="H9889" t="s">
        <v>473</v>
      </c>
      <c r="I9889" t="s">
        <v>213</v>
      </c>
      <c r="K9889" t="s">
        <v>474</v>
      </c>
      <c r="N9889" t="s">
        <v>206</v>
      </c>
      <c r="O9889" t="s">
        <v>194</v>
      </c>
      <c r="P9889">
        <v>2050</v>
      </c>
    </row>
    <row r="9890" spans="1:17" x14ac:dyDescent="0.25">
      <c r="A9890" t="s">
        <v>558</v>
      </c>
      <c r="B9890" t="s">
        <v>559</v>
      </c>
      <c r="C9890" t="s">
        <v>560</v>
      </c>
      <c r="D9890" t="s">
        <v>361</v>
      </c>
      <c r="E9890" t="s">
        <v>561</v>
      </c>
      <c r="F9890" t="s">
        <v>187</v>
      </c>
      <c r="G9890" t="s">
        <v>195</v>
      </c>
      <c r="H9890" t="s">
        <v>354</v>
      </c>
      <c r="I9890" t="s">
        <v>136</v>
      </c>
      <c r="K9890" t="s">
        <v>275</v>
      </c>
      <c r="N9890" t="s">
        <v>206</v>
      </c>
      <c r="O9890" t="s">
        <v>194</v>
      </c>
      <c r="P9890">
        <v>2015</v>
      </c>
      <c r="Q9890">
        <v>3</v>
      </c>
    </row>
    <row r="9891" spans="1:17" x14ac:dyDescent="0.25">
      <c r="A9891" t="s">
        <v>558</v>
      </c>
      <c r="B9891" t="s">
        <v>559</v>
      </c>
      <c r="C9891" t="s">
        <v>560</v>
      </c>
      <c r="D9891" t="s">
        <v>361</v>
      </c>
      <c r="E9891" t="s">
        <v>561</v>
      </c>
      <c r="F9891" t="s">
        <v>187</v>
      </c>
      <c r="G9891" t="s">
        <v>195</v>
      </c>
      <c r="H9891" t="s">
        <v>354</v>
      </c>
      <c r="I9891" t="s">
        <v>136</v>
      </c>
      <c r="K9891" t="s">
        <v>275</v>
      </c>
      <c r="N9891" t="s">
        <v>206</v>
      </c>
      <c r="O9891" t="s">
        <v>194</v>
      </c>
      <c r="P9891">
        <v>2020</v>
      </c>
      <c r="Q9891">
        <v>2</v>
      </c>
    </row>
    <row r="9892" spans="1:17" x14ac:dyDescent="0.25">
      <c r="A9892" t="s">
        <v>558</v>
      </c>
      <c r="B9892" t="s">
        <v>559</v>
      </c>
      <c r="C9892" t="s">
        <v>560</v>
      </c>
      <c r="D9892" t="s">
        <v>361</v>
      </c>
      <c r="E9892" t="s">
        <v>561</v>
      </c>
      <c r="F9892" t="s">
        <v>187</v>
      </c>
      <c r="G9892" t="s">
        <v>195</v>
      </c>
      <c r="H9892" t="s">
        <v>354</v>
      </c>
      <c r="I9892" t="s">
        <v>136</v>
      </c>
      <c r="K9892" t="s">
        <v>275</v>
      </c>
      <c r="N9892" t="s">
        <v>206</v>
      </c>
      <c r="O9892" t="s">
        <v>194</v>
      </c>
      <c r="P9892">
        <v>2030</v>
      </c>
    </row>
    <row r="9893" spans="1:17" x14ac:dyDescent="0.25">
      <c r="A9893" t="s">
        <v>558</v>
      </c>
      <c r="B9893" t="s">
        <v>559</v>
      </c>
      <c r="C9893" t="s">
        <v>560</v>
      </c>
      <c r="D9893" t="s">
        <v>361</v>
      </c>
      <c r="E9893" t="s">
        <v>561</v>
      </c>
      <c r="F9893" t="s">
        <v>187</v>
      </c>
      <c r="G9893" t="s">
        <v>195</v>
      </c>
      <c r="H9893" t="s">
        <v>354</v>
      </c>
      <c r="I9893" t="s">
        <v>136</v>
      </c>
      <c r="K9893" t="s">
        <v>275</v>
      </c>
      <c r="N9893" t="s">
        <v>206</v>
      </c>
      <c r="O9893" t="s">
        <v>194</v>
      </c>
      <c r="P9893">
        <v>2050</v>
      </c>
    </row>
    <row r="9894" spans="1:17" x14ac:dyDescent="0.25">
      <c r="A9894" t="s">
        <v>558</v>
      </c>
      <c r="B9894" t="s">
        <v>559</v>
      </c>
      <c r="C9894" t="s">
        <v>560</v>
      </c>
      <c r="D9894" t="s">
        <v>361</v>
      </c>
      <c r="E9894" t="s">
        <v>561</v>
      </c>
      <c r="F9894" t="s">
        <v>187</v>
      </c>
      <c r="G9894" t="s">
        <v>195</v>
      </c>
      <c r="H9894" t="s">
        <v>215</v>
      </c>
      <c r="I9894" t="s">
        <v>216</v>
      </c>
      <c r="K9894" t="s">
        <v>202</v>
      </c>
      <c r="N9894" t="s">
        <v>206</v>
      </c>
      <c r="O9894" t="s">
        <v>194</v>
      </c>
      <c r="P9894">
        <v>2015</v>
      </c>
      <c r="Q9894">
        <v>15</v>
      </c>
    </row>
    <row r="9895" spans="1:17" x14ac:dyDescent="0.25">
      <c r="A9895" t="s">
        <v>558</v>
      </c>
      <c r="B9895" t="s">
        <v>559</v>
      </c>
      <c r="C9895" t="s">
        <v>560</v>
      </c>
      <c r="D9895" t="s">
        <v>361</v>
      </c>
      <c r="E9895" t="s">
        <v>561</v>
      </c>
      <c r="F9895" t="s">
        <v>187</v>
      </c>
      <c r="G9895" t="s">
        <v>195</v>
      </c>
      <c r="H9895" t="s">
        <v>215</v>
      </c>
      <c r="I9895" t="s">
        <v>216</v>
      </c>
      <c r="K9895" t="s">
        <v>202</v>
      </c>
      <c r="N9895" t="s">
        <v>206</v>
      </c>
      <c r="O9895" t="s">
        <v>194</v>
      </c>
      <c r="P9895">
        <v>2020</v>
      </c>
      <c r="Q9895">
        <v>15</v>
      </c>
    </row>
    <row r="9896" spans="1:17" x14ac:dyDescent="0.25">
      <c r="A9896" t="s">
        <v>558</v>
      </c>
      <c r="B9896" t="s">
        <v>559</v>
      </c>
      <c r="C9896" t="s">
        <v>560</v>
      </c>
      <c r="D9896" t="s">
        <v>361</v>
      </c>
      <c r="E9896" t="s">
        <v>561</v>
      </c>
      <c r="F9896" t="s">
        <v>187</v>
      </c>
      <c r="G9896" t="s">
        <v>195</v>
      </c>
      <c r="H9896" t="s">
        <v>215</v>
      </c>
      <c r="I9896" t="s">
        <v>216</v>
      </c>
      <c r="K9896" t="s">
        <v>202</v>
      </c>
      <c r="N9896" t="s">
        <v>206</v>
      </c>
      <c r="O9896" t="s">
        <v>194</v>
      </c>
      <c r="P9896">
        <v>2030</v>
      </c>
    </row>
    <row r="9897" spans="1:17" x14ac:dyDescent="0.25">
      <c r="A9897" t="s">
        <v>558</v>
      </c>
      <c r="B9897" t="s">
        <v>559</v>
      </c>
      <c r="C9897" t="s">
        <v>560</v>
      </c>
      <c r="D9897" t="s">
        <v>361</v>
      </c>
      <c r="E9897" t="s">
        <v>561</v>
      </c>
      <c r="F9897" t="s">
        <v>187</v>
      </c>
      <c r="G9897" t="s">
        <v>195</v>
      </c>
      <c r="H9897" t="s">
        <v>215</v>
      </c>
      <c r="I9897" t="s">
        <v>216</v>
      </c>
      <c r="K9897" t="s">
        <v>202</v>
      </c>
      <c r="N9897" t="s">
        <v>206</v>
      </c>
      <c r="O9897" t="s">
        <v>194</v>
      </c>
      <c r="P9897">
        <v>2050</v>
      </c>
    </row>
    <row r="9898" spans="1:17" x14ac:dyDescent="0.25">
      <c r="A9898" t="s">
        <v>558</v>
      </c>
      <c r="B9898" t="s">
        <v>559</v>
      </c>
      <c r="C9898" t="s">
        <v>560</v>
      </c>
      <c r="D9898" t="s">
        <v>361</v>
      </c>
      <c r="E9898" t="s">
        <v>561</v>
      </c>
      <c r="F9898" t="s">
        <v>187</v>
      </c>
      <c r="G9898" t="s">
        <v>243</v>
      </c>
      <c r="H9898" t="s">
        <v>356</v>
      </c>
      <c r="I9898" t="s">
        <v>298</v>
      </c>
      <c r="K9898" t="s">
        <v>78</v>
      </c>
      <c r="N9898" t="s">
        <v>206</v>
      </c>
      <c r="O9898" t="s">
        <v>194</v>
      </c>
      <c r="P9898">
        <v>2015</v>
      </c>
      <c r="Q9898">
        <v>1</v>
      </c>
    </row>
    <row r="9899" spans="1:17" x14ac:dyDescent="0.25">
      <c r="A9899" t="s">
        <v>558</v>
      </c>
      <c r="B9899" t="s">
        <v>559</v>
      </c>
      <c r="C9899" t="s">
        <v>560</v>
      </c>
      <c r="D9899" t="s">
        <v>361</v>
      </c>
      <c r="E9899" t="s">
        <v>561</v>
      </c>
      <c r="F9899" t="s">
        <v>187</v>
      </c>
      <c r="G9899" t="s">
        <v>243</v>
      </c>
      <c r="H9899" t="s">
        <v>356</v>
      </c>
      <c r="I9899" t="s">
        <v>298</v>
      </c>
      <c r="K9899" t="s">
        <v>78</v>
      </c>
      <c r="N9899" t="s">
        <v>206</v>
      </c>
      <c r="O9899" t="s">
        <v>194</v>
      </c>
      <c r="P9899">
        <v>2020</v>
      </c>
      <c r="Q9899">
        <v>1</v>
      </c>
    </row>
    <row r="9900" spans="1:17" x14ac:dyDescent="0.25">
      <c r="A9900" t="s">
        <v>558</v>
      </c>
      <c r="B9900" t="s">
        <v>559</v>
      </c>
      <c r="C9900" t="s">
        <v>560</v>
      </c>
      <c r="D9900" t="s">
        <v>361</v>
      </c>
      <c r="E9900" t="s">
        <v>561</v>
      </c>
      <c r="F9900" t="s">
        <v>187</v>
      </c>
      <c r="G9900" t="s">
        <v>243</v>
      </c>
      <c r="H9900" t="s">
        <v>356</v>
      </c>
      <c r="I9900" t="s">
        <v>298</v>
      </c>
      <c r="K9900" t="s">
        <v>78</v>
      </c>
      <c r="N9900" t="s">
        <v>206</v>
      </c>
      <c r="O9900" t="s">
        <v>194</v>
      </c>
      <c r="P9900">
        <v>2030</v>
      </c>
    </row>
    <row r="9901" spans="1:17" x14ac:dyDescent="0.25">
      <c r="A9901" t="s">
        <v>558</v>
      </c>
      <c r="B9901" t="s">
        <v>559</v>
      </c>
      <c r="C9901" t="s">
        <v>560</v>
      </c>
      <c r="D9901" t="s">
        <v>361</v>
      </c>
      <c r="E9901" t="s">
        <v>561</v>
      </c>
      <c r="F9901" t="s">
        <v>187</v>
      </c>
      <c r="G9901" t="s">
        <v>243</v>
      </c>
      <c r="H9901" t="s">
        <v>356</v>
      </c>
      <c r="I9901" t="s">
        <v>298</v>
      </c>
      <c r="K9901" t="s">
        <v>78</v>
      </c>
      <c r="N9901" t="s">
        <v>206</v>
      </c>
      <c r="O9901" t="s">
        <v>194</v>
      </c>
      <c r="P9901">
        <v>2050</v>
      </c>
    </row>
    <row r="9902" spans="1:17" x14ac:dyDescent="0.25">
      <c r="A9902" t="s">
        <v>558</v>
      </c>
      <c r="B9902" t="s">
        <v>559</v>
      </c>
      <c r="C9902" t="s">
        <v>560</v>
      </c>
      <c r="D9902" t="s">
        <v>361</v>
      </c>
      <c r="E9902" t="s">
        <v>561</v>
      </c>
      <c r="F9902" t="s">
        <v>187</v>
      </c>
      <c r="G9902" t="s">
        <v>218</v>
      </c>
      <c r="H9902" t="s">
        <v>562</v>
      </c>
      <c r="I9902" t="s">
        <v>220</v>
      </c>
      <c r="K9902" t="s">
        <v>563</v>
      </c>
      <c r="N9902" t="s">
        <v>206</v>
      </c>
      <c r="O9902" t="s">
        <v>194</v>
      </c>
      <c r="P9902">
        <v>2015</v>
      </c>
      <c r="Q9902">
        <v>0</v>
      </c>
    </row>
    <row r="9903" spans="1:17" x14ac:dyDescent="0.25">
      <c r="A9903" t="s">
        <v>558</v>
      </c>
      <c r="B9903" t="s">
        <v>559</v>
      </c>
      <c r="C9903" t="s">
        <v>560</v>
      </c>
      <c r="D9903" t="s">
        <v>361</v>
      </c>
      <c r="E9903" t="s">
        <v>561</v>
      </c>
      <c r="F9903" t="s">
        <v>187</v>
      </c>
      <c r="G9903" t="s">
        <v>218</v>
      </c>
      <c r="H9903" t="s">
        <v>562</v>
      </c>
      <c r="I9903" t="s">
        <v>220</v>
      </c>
      <c r="K9903" t="s">
        <v>563</v>
      </c>
      <c r="N9903" t="s">
        <v>206</v>
      </c>
      <c r="O9903" t="s">
        <v>194</v>
      </c>
      <c r="P9903">
        <v>2020</v>
      </c>
      <c r="Q9903">
        <v>0</v>
      </c>
    </row>
    <row r="9904" spans="1:17" x14ac:dyDescent="0.25">
      <c r="A9904" t="s">
        <v>558</v>
      </c>
      <c r="B9904" t="s">
        <v>559</v>
      </c>
      <c r="C9904" t="s">
        <v>560</v>
      </c>
      <c r="D9904" t="s">
        <v>361</v>
      </c>
      <c r="E9904" t="s">
        <v>561</v>
      </c>
      <c r="F9904" t="s">
        <v>187</v>
      </c>
      <c r="G9904" t="s">
        <v>218</v>
      </c>
      <c r="H9904" t="s">
        <v>562</v>
      </c>
      <c r="I9904" t="s">
        <v>220</v>
      </c>
      <c r="K9904" t="s">
        <v>563</v>
      </c>
      <c r="N9904" t="s">
        <v>206</v>
      </c>
      <c r="O9904" t="s">
        <v>194</v>
      </c>
      <c r="P9904">
        <v>2030</v>
      </c>
    </row>
    <row r="9905" spans="1:17" x14ac:dyDescent="0.25">
      <c r="A9905" t="s">
        <v>558</v>
      </c>
      <c r="B9905" t="s">
        <v>559</v>
      </c>
      <c r="C9905" t="s">
        <v>560</v>
      </c>
      <c r="D9905" t="s">
        <v>361</v>
      </c>
      <c r="E9905" t="s">
        <v>561</v>
      </c>
      <c r="F9905" t="s">
        <v>187</v>
      </c>
      <c r="G9905" t="s">
        <v>218</v>
      </c>
      <c r="H9905" t="s">
        <v>562</v>
      </c>
      <c r="I9905" t="s">
        <v>220</v>
      </c>
      <c r="K9905" t="s">
        <v>563</v>
      </c>
      <c r="N9905" t="s">
        <v>206</v>
      </c>
      <c r="O9905" t="s">
        <v>194</v>
      </c>
      <c r="P9905">
        <v>2050</v>
      </c>
    </row>
    <row r="9906" spans="1:17" x14ac:dyDescent="0.25">
      <c r="A9906" t="s">
        <v>558</v>
      </c>
      <c r="B9906" t="s">
        <v>559</v>
      </c>
      <c r="C9906" t="s">
        <v>560</v>
      </c>
      <c r="D9906" t="s">
        <v>361</v>
      </c>
      <c r="E9906" t="s">
        <v>561</v>
      </c>
      <c r="F9906" t="s">
        <v>187</v>
      </c>
      <c r="G9906" t="s">
        <v>218</v>
      </c>
      <c r="H9906" t="s">
        <v>564</v>
      </c>
      <c r="I9906" t="s">
        <v>224</v>
      </c>
      <c r="K9906" t="s">
        <v>563</v>
      </c>
      <c r="N9906" t="s">
        <v>206</v>
      </c>
      <c r="O9906" t="s">
        <v>194</v>
      </c>
      <c r="P9906">
        <v>2015</v>
      </c>
      <c r="Q9906">
        <v>0</v>
      </c>
    </row>
    <row r="9907" spans="1:17" x14ac:dyDescent="0.25">
      <c r="A9907" t="s">
        <v>558</v>
      </c>
      <c r="B9907" t="s">
        <v>559</v>
      </c>
      <c r="C9907" t="s">
        <v>560</v>
      </c>
      <c r="D9907" t="s">
        <v>361</v>
      </c>
      <c r="E9907" t="s">
        <v>561</v>
      </c>
      <c r="F9907" t="s">
        <v>187</v>
      </c>
      <c r="G9907" t="s">
        <v>218</v>
      </c>
      <c r="H9907" t="s">
        <v>564</v>
      </c>
      <c r="I9907" t="s">
        <v>224</v>
      </c>
      <c r="K9907" t="s">
        <v>563</v>
      </c>
      <c r="N9907" t="s">
        <v>206</v>
      </c>
      <c r="O9907" t="s">
        <v>194</v>
      </c>
      <c r="P9907">
        <v>2020</v>
      </c>
      <c r="Q9907">
        <v>0</v>
      </c>
    </row>
    <row r="9908" spans="1:17" x14ac:dyDescent="0.25">
      <c r="A9908" t="s">
        <v>558</v>
      </c>
      <c r="B9908" t="s">
        <v>559</v>
      </c>
      <c r="C9908" t="s">
        <v>560</v>
      </c>
      <c r="D9908" t="s">
        <v>361</v>
      </c>
      <c r="E9908" t="s">
        <v>561</v>
      </c>
      <c r="F9908" t="s">
        <v>187</v>
      </c>
      <c r="G9908" t="s">
        <v>218</v>
      </c>
      <c r="H9908" t="s">
        <v>564</v>
      </c>
      <c r="I9908" t="s">
        <v>224</v>
      </c>
      <c r="K9908" t="s">
        <v>563</v>
      </c>
      <c r="N9908" t="s">
        <v>206</v>
      </c>
      <c r="O9908" t="s">
        <v>194</v>
      </c>
      <c r="P9908">
        <v>2030</v>
      </c>
    </row>
    <row r="9909" spans="1:17" x14ac:dyDescent="0.25">
      <c r="A9909" t="s">
        <v>558</v>
      </c>
      <c r="B9909" t="s">
        <v>559</v>
      </c>
      <c r="C9909" t="s">
        <v>560</v>
      </c>
      <c r="D9909" t="s">
        <v>361</v>
      </c>
      <c r="E9909" t="s">
        <v>561</v>
      </c>
      <c r="F9909" t="s">
        <v>187</v>
      </c>
      <c r="G9909" t="s">
        <v>218</v>
      </c>
      <c r="H9909" t="s">
        <v>564</v>
      </c>
      <c r="I9909" t="s">
        <v>224</v>
      </c>
      <c r="K9909" t="s">
        <v>563</v>
      </c>
      <c r="N9909" t="s">
        <v>206</v>
      </c>
      <c r="O9909" t="s">
        <v>194</v>
      </c>
      <c r="P9909">
        <v>2050</v>
      </c>
    </row>
    <row r="9910" spans="1:17" x14ac:dyDescent="0.25">
      <c r="A9910" t="s">
        <v>558</v>
      </c>
      <c r="B9910" t="s">
        <v>559</v>
      </c>
      <c r="C9910" t="s">
        <v>560</v>
      </c>
      <c r="D9910" t="s">
        <v>361</v>
      </c>
      <c r="E9910" t="s">
        <v>561</v>
      </c>
      <c r="F9910" t="s">
        <v>187</v>
      </c>
      <c r="G9910" t="s">
        <v>218</v>
      </c>
      <c r="H9910" t="s">
        <v>565</v>
      </c>
      <c r="I9910" t="s">
        <v>226</v>
      </c>
      <c r="K9910" t="s">
        <v>563</v>
      </c>
      <c r="N9910" t="s">
        <v>206</v>
      </c>
      <c r="O9910" t="s">
        <v>194</v>
      </c>
      <c r="P9910">
        <v>2015</v>
      </c>
      <c r="Q9910">
        <v>130</v>
      </c>
    </row>
    <row r="9911" spans="1:17" x14ac:dyDescent="0.25">
      <c r="A9911" t="s">
        <v>558</v>
      </c>
      <c r="B9911" t="s">
        <v>559</v>
      </c>
      <c r="C9911" t="s">
        <v>560</v>
      </c>
      <c r="D9911" t="s">
        <v>361</v>
      </c>
      <c r="E9911" t="s">
        <v>561</v>
      </c>
      <c r="F9911" t="s">
        <v>187</v>
      </c>
      <c r="G9911" t="s">
        <v>218</v>
      </c>
      <c r="H9911" t="s">
        <v>565</v>
      </c>
      <c r="I9911" t="s">
        <v>226</v>
      </c>
      <c r="K9911" t="s">
        <v>563</v>
      </c>
      <c r="N9911" t="s">
        <v>206</v>
      </c>
      <c r="O9911" t="s">
        <v>194</v>
      </c>
      <c r="P9911">
        <v>2020</v>
      </c>
      <c r="Q9911">
        <v>100</v>
      </c>
    </row>
    <row r="9912" spans="1:17" x14ac:dyDescent="0.25">
      <c r="A9912" t="s">
        <v>558</v>
      </c>
      <c r="B9912" t="s">
        <v>559</v>
      </c>
      <c r="C9912" t="s">
        <v>560</v>
      </c>
      <c r="D9912" t="s">
        <v>361</v>
      </c>
      <c r="E9912" t="s">
        <v>561</v>
      </c>
      <c r="F9912" t="s">
        <v>187</v>
      </c>
      <c r="G9912" t="s">
        <v>218</v>
      </c>
      <c r="H9912" t="s">
        <v>565</v>
      </c>
      <c r="I9912" t="s">
        <v>226</v>
      </c>
      <c r="K9912" t="s">
        <v>563</v>
      </c>
      <c r="N9912" t="s">
        <v>206</v>
      </c>
      <c r="O9912" t="s">
        <v>194</v>
      </c>
      <c r="P9912">
        <v>2030</v>
      </c>
    </row>
    <row r="9913" spans="1:17" x14ac:dyDescent="0.25">
      <c r="A9913" t="s">
        <v>558</v>
      </c>
      <c r="B9913" t="s">
        <v>559</v>
      </c>
      <c r="C9913" t="s">
        <v>560</v>
      </c>
      <c r="D9913" t="s">
        <v>361</v>
      </c>
      <c r="E9913" t="s">
        <v>561</v>
      </c>
      <c r="F9913" t="s">
        <v>187</v>
      </c>
      <c r="G9913" t="s">
        <v>218</v>
      </c>
      <c r="H9913" t="s">
        <v>565</v>
      </c>
      <c r="I9913" t="s">
        <v>226</v>
      </c>
      <c r="K9913" t="s">
        <v>563</v>
      </c>
      <c r="N9913" t="s">
        <v>206</v>
      </c>
      <c r="O9913" t="s">
        <v>194</v>
      </c>
      <c r="P9913">
        <v>2050</v>
      </c>
    </row>
    <row r="9914" spans="1:17" x14ac:dyDescent="0.25">
      <c r="A9914" t="s">
        <v>558</v>
      </c>
      <c r="B9914" t="s">
        <v>559</v>
      </c>
      <c r="C9914" t="s">
        <v>560</v>
      </c>
      <c r="D9914" t="s">
        <v>361</v>
      </c>
      <c r="E9914" t="s">
        <v>561</v>
      </c>
      <c r="F9914" t="s">
        <v>187</v>
      </c>
      <c r="G9914" t="s">
        <v>218</v>
      </c>
      <c r="H9914" t="s">
        <v>229</v>
      </c>
      <c r="I9914" t="s">
        <v>230</v>
      </c>
      <c r="J9914" t="s">
        <v>231</v>
      </c>
      <c r="K9914" t="s">
        <v>191</v>
      </c>
      <c r="N9914" t="s">
        <v>206</v>
      </c>
      <c r="O9914" t="s">
        <v>194</v>
      </c>
      <c r="P9914">
        <v>2015</v>
      </c>
      <c r="Q9914">
        <v>0</v>
      </c>
    </row>
    <row r="9915" spans="1:17" x14ac:dyDescent="0.25">
      <c r="A9915" t="s">
        <v>558</v>
      </c>
      <c r="B9915" t="s">
        <v>559</v>
      </c>
      <c r="C9915" t="s">
        <v>560</v>
      </c>
      <c r="D9915" t="s">
        <v>361</v>
      </c>
      <c r="E9915" t="s">
        <v>561</v>
      </c>
      <c r="F9915" t="s">
        <v>187</v>
      </c>
      <c r="G9915" t="s">
        <v>218</v>
      </c>
      <c r="H9915" t="s">
        <v>229</v>
      </c>
      <c r="I9915" t="s">
        <v>230</v>
      </c>
      <c r="J9915" t="s">
        <v>231</v>
      </c>
      <c r="K9915" t="s">
        <v>191</v>
      </c>
      <c r="N9915" t="s">
        <v>206</v>
      </c>
      <c r="O9915" t="s">
        <v>194</v>
      </c>
      <c r="P9915">
        <v>2020</v>
      </c>
      <c r="Q9915">
        <v>0</v>
      </c>
    </row>
    <row r="9916" spans="1:17" x14ac:dyDescent="0.25">
      <c r="A9916" t="s">
        <v>558</v>
      </c>
      <c r="B9916" t="s">
        <v>559</v>
      </c>
      <c r="C9916" t="s">
        <v>560</v>
      </c>
      <c r="D9916" t="s">
        <v>361</v>
      </c>
      <c r="E9916" t="s">
        <v>561</v>
      </c>
      <c r="F9916" t="s">
        <v>187</v>
      </c>
      <c r="G9916" t="s">
        <v>218</v>
      </c>
      <c r="H9916" t="s">
        <v>229</v>
      </c>
      <c r="I9916" t="s">
        <v>230</v>
      </c>
      <c r="J9916" t="s">
        <v>231</v>
      </c>
      <c r="K9916" t="s">
        <v>191</v>
      </c>
      <c r="N9916" t="s">
        <v>206</v>
      </c>
      <c r="O9916" t="s">
        <v>194</v>
      </c>
      <c r="P9916">
        <v>2030</v>
      </c>
    </row>
    <row r="9917" spans="1:17" x14ac:dyDescent="0.25">
      <c r="A9917" t="s">
        <v>558</v>
      </c>
      <c r="B9917" t="s">
        <v>559</v>
      </c>
      <c r="C9917" t="s">
        <v>560</v>
      </c>
      <c r="D9917" t="s">
        <v>361</v>
      </c>
      <c r="E9917" t="s">
        <v>561</v>
      </c>
      <c r="F9917" t="s">
        <v>187</v>
      </c>
      <c r="G9917" t="s">
        <v>218</v>
      </c>
      <c r="H9917" t="s">
        <v>229</v>
      </c>
      <c r="I9917" t="s">
        <v>230</v>
      </c>
      <c r="J9917" t="s">
        <v>231</v>
      </c>
      <c r="K9917" t="s">
        <v>191</v>
      </c>
      <c r="N9917" t="s">
        <v>206</v>
      </c>
      <c r="O9917" t="s">
        <v>194</v>
      </c>
      <c r="P9917">
        <v>2050</v>
      </c>
    </row>
    <row r="9918" spans="1:17" x14ac:dyDescent="0.25">
      <c r="A9918" t="s">
        <v>558</v>
      </c>
      <c r="B9918" t="s">
        <v>559</v>
      </c>
      <c r="C9918" t="s">
        <v>560</v>
      </c>
      <c r="D9918" t="s">
        <v>361</v>
      </c>
      <c r="E9918" t="s">
        <v>561</v>
      </c>
      <c r="F9918" t="s">
        <v>187</v>
      </c>
      <c r="G9918" t="s">
        <v>233</v>
      </c>
      <c r="H9918" t="s">
        <v>162</v>
      </c>
      <c r="I9918" t="s">
        <v>234</v>
      </c>
      <c r="J9918" t="s">
        <v>235</v>
      </c>
      <c r="K9918" t="s">
        <v>236</v>
      </c>
      <c r="L9918" t="s">
        <v>237</v>
      </c>
      <c r="M9918" t="s">
        <v>566</v>
      </c>
      <c r="N9918" t="s">
        <v>206</v>
      </c>
      <c r="O9918" t="s">
        <v>194</v>
      </c>
      <c r="P9918">
        <v>2015</v>
      </c>
      <c r="Q9918">
        <v>32000</v>
      </c>
    </row>
    <row r="9919" spans="1:17" x14ac:dyDescent="0.25">
      <c r="A9919" t="s">
        <v>558</v>
      </c>
      <c r="B9919" t="s">
        <v>559</v>
      </c>
      <c r="C9919" t="s">
        <v>560</v>
      </c>
      <c r="D9919" t="s">
        <v>361</v>
      </c>
      <c r="E9919" t="s">
        <v>561</v>
      </c>
      <c r="F9919" t="s">
        <v>187</v>
      </c>
      <c r="G9919" t="s">
        <v>233</v>
      </c>
      <c r="H9919" t="s">
        <v>162</v>
      </c>
      <c r="I9919" t="s">
        <v>234</v>
      </c>
      <c r="J9919" t="s">
        <v>235</v>
      </c>
      <c r="K9919" t="s">
        <v>236</v>
      </c>
      <c r="L9919" t="s">
        <v>237</v>
      </c>
      <c r="M9919" t="s">
        <v>566</v>
      </c>
      <c r="N9919" t="s">
        <v>206</v>
      </c>
      <c r="O9919" t="s">
        <v>194</v>
      </c>
      <c r="P9919">
        <v>2020</v>
      </c>
      <c r="Q9919">
        <v>32000</v>
      </c>
    </row>
    <row r="9920" spans="1:17" x14ac:dyDescent="0.25">
      <c r="A9920" t="s">
        <v>558</v>
      </c>
      <c r="B9920" t="s">
        <v>559</v>
      </c>
      <c r="C9920" t="s">
        <v>560</v>
      </c>
      <c r="D9920" t="s">
        <v>361</v>
      </c>
      <c r="E9920" t="s">
        <v>561</v>
      </c>
      <c r="F9920" t="s">
        <v>187</v>
      </c>
      <c r="G9920" t="s">
        <v>233</v>
      </c>
      <c r="H9920" t="s">
        <v>162</v>
      </c>
      <c r="I9920" t="s">
        <v>234</v>
      </c>
      <c r="J9920" t="s">
        <v>235</v>
      </c>
      <c r="K9920" t="s">
        <v>236</v>
      </c>
      <c r="L9920" t="s">
        <v>237</v>
      </c>
      <c r="M9920" t="s">
        <v>566</v>
      </c>
      <c r="N9920" t="s">
        <v>206</v>
      </c>
      <c r="O9920" t="s">
        <v>194</v>
      </c>
      <c r="P9920">
        <v>2030</v>
      </c>
    </row>
    <row r="9921" spans="1:17" x14ac:dyDescent="0.25">
      <c r="A9921" t="s">
        <v>558</v>
      </c>
      <c r="B9921" t="s">
        <v>559</v>
      </c>
      <c r="C9921" t="s">
        <v>560</v>
      </c>
      <c r="D9921" t="s">
        <v>361</v>
      </c>
      <c r="E9921" t="s">
        <v>561</v>
      </c>
      <c r="F9921" t="s">
        <v>187</v>
      </c>
      <c r="G9921" t="s">
        <v>233</v>
      </c>
      <c r="H9921" t="s">
        <v>162</v>
      </c>
      <c r="I9921" t="s">
        <v>234</v>
      </c>
      <c r="J9921" t="s">
        <v>235</v>
      </c>
      <c r="K9921" t="s">
        <v>236</v>
      </c>
      <c r="L9921" t="s">
        <v>237</v>
      </c>
      <c r="M9921" t="s">
        <v>566</v>
      </c>
      <c r="N9921" t="s">
        <v>206</v>
      </c>
      <c r="O9921" t="s">
        <v>194</v>
      </c>
      <c r="P9921">
        <v>2050</v>
      </c>
    </row>
    <row r="9922" spans="1:17" x14ac:dyDescent="0.25">
      <c r="A9922" t="s">
        <v>558</v>
      </c>
      <c r="B9922" t="s">
        <v>559</v>
      </c>
      <c r="C9922" t="s">
        <v>560</v>
      </c>
      <c r="D9922" t="s">
        <v>361</v>
      </c>
      <c r="E9922" t="s">
        <v>561</v>
      </c>
      <c r="F9922" t="s">
        <v>187</v>
      </c>
      <c r="G9922" t="s">
        <v>233</v>
      </c>
      <c r="H9922" t="s">
        <v>163</v>
      </c>
      <c r="I9922" t="s">
        <v>240</v>
      </c>
      <c r="J9922" t="s">
        <v>235</v>
      </c>
      <c r="K9922" t="s">
        <v>241</v>
      </c>
      <c r="L9922" t="s">
        <v>237</v>
      </c>
      <c r="M9922" t="s">
        <v>335</v>
      </c>
      <c r="N9922" t="s">
        <v>206</v>
      </c>
      <c r="O9922" t="s">
        <v>194</v>
      </c>
      <c r="P9922">
        <v>2015</v>
      </c>
      <c r="Q9922">
        <v>5</v>
      </c>
    </row>
    <row r="9923" spans="1:17" x14ac:dyDescent="0.25">
      <c r="A9923" t="s">
        <v>558</v>
      </c>
      <c r="B9923" t="s">
        <v>559</v>
      </c>
      <c r="C9923" t="s">
        <v>560</v>
      </c>
      <c r="D9923" t="s">
        <v>361</v>
      </c>
      <c r="E9923" t="s">
        <v>561</v>
      </c>
      <c r="F9923" t="s">
        <v>187</v>
      </c>
      <c r="G9923" t="s">
        <v>233</v>
      </c>
      <c r="H9923" t="s">
        <v>163</v>
      </c>
      <c r="I9923" t="s">
        <v>240</v>
      </c>
      <c r="J9923" t="s">
        <v>235</v>
      </c>
      <c r="K9923" t="s">
        <v>241</v>
      </c>
      <c r="L9923" t="s">
        <v>237</v>
      </c>
      <c r="M9923" t="s">
        <v>335</v>
      </c>
      <c r="N9923" t="s">
        <v>206</v>
      </c>
      <c r="O9923" t="s">
        <v>194</v>
      </c>
      <c r="P9923">
        <v>2020</v>
      </c>
      <c r="Q9923">
        <v>3.8</v>
      </c>
    </row>
    <row r="9924" spans="1:17" x14ac:dyDescent="0.25">
      <c r="A9924" t="s">
        <v>558</v>
      </c>
      <c r="B9924" t="s">
        <v>559</v>
      </c>
      <c r="C9924" t="s">
        <v>560</v>
      </c>
      <c r="D9924" t="s">
        <v>361</v>
      </c>
      <c r="E9924" t="s">
        <v>561</v>
      </c>
      <c r="F9924" t="s">
        <v>187</v>
      </c>
      <c r="G9924" t="s">
        <v>233</v>
      </c>
      <c r="H9924" t="s">
        <v>163</v>
      </c>
      <c r="I9924" t="s">
        <v>240</v>
      </c>
      <c r="J9924" t="s">
        <v>235</v>
      </c>
      <c r="K9924" t="s">
        <v>241</v>
      </c>
      <c r="L9924" t="s">
        <v>237</v>
      </c>
      <c r="M9924" t="s">
        <v>335</v>
      </c>
      <c r="N9924" t="s">
        <v>206</v>
      </c>
      <c r="O9924" t="s">
        <v>194</v>
      </c>
      <c r="P9924">
        <v>2030</v>
      </c>
    </row>
    <row r="9925" spans="1:17" x14ac:dyDescent="0.25">
      <c r="A9925" t="s">
        <v>558</v>
      </c>
      <c r="B9925" t="s">
        <v>559</v>
      </c>
      <c r="C9925" t="s">
        <v>560</v>
      </c>
      <c r="D9925" t="s">
        <v>361</v>
      </c>
      <c r="E9925" t="s">
        <v>561</v>
      </c>
      <c r="F9925" t="s">
        <v>187</v>
      </c>
      <c r="G9925" t="s">
        <v>233</v>
      </c>
      <c r="H9925" t="s">
        <v>163</v>
      </c>
      <c r="I9925" t="s">
        <v>240</v>
      </c>
      <c r="J9925" t="s">
        <v>235</v>
      </c>
      <c r="K9925" t="s">
        <v>241</v>
      </c>
      <c r="L9925" t="s">
        <v>237</v>
      </c>
      <c r="M9925" t="s">
        <v>335</v>
      </c>
      <c r="N9925" t="s">
        <v>206</v>
      </c>
      <c r="O9925" t="s">
        <v>194</v>
      </c>
      <c r="P9925">
        <v>2050</v>
      </c>
    </row>
    <row r="9926" spans="1:17" x14ac:dyDescent="0.25">
      <c r="A9926" t="s">
        <v>558</v>
      </c>
      <c r="B9926" t="s">
        <v>559</v>
      </c>
      <c r="C9926" t="s">
        <v>560</v>
      </c>
      <c r="D9926" t="s">
        <v>361</v>
      </c>
      <c r="E9926" t="s">
        <v>561</v>
      </c>
      <c r="F9926" t="s">
        <v>187</v>
      </c>
      <c r="G9926" t="s">
        <v>233</v>
      </c>
      <c r="H9926" t="s">
        <v>164</v>
      </c>
      <c r="I9926" t="s">
        <v>4</v>
      </c>
      <c r="J9926" t="s">
        <v>235</v>
      </c>
      <c r="K9926" t="s">
        <v>242</v>
      </c>
      <c r="L9926" t="s">
        <v>237</v>
      </c>
      <c r="M9926" t="s">
        <v>566</v>
      </c>
      <c r="N9926" t="s">
        <v>206</v>
      </c>
      <c r="O9926" t="s">
        <v>194</v>
      </c>
      <c r="P9926">
        <v>2015</v>
      </c>
      <c r="Q9926">
        <v>26</v>
      </c>
    </row>
    <row r="9927" spans="1:17" x14ac:dyDescent="0.25">
      <c r="A9927" t="s">
        <v>558</v>
      </c>
      <c r="B9927" t="s">
        <v>559</v>
      </c>
      <c r="C9927" t="s">
        <v>560</v>
      </c>
      <c r="D9927" t="s">
        <v>361</v>
      </c>
      <c r="E9927" t="s">
        <v>561</v>
      </c>
      <c r="F9927" t="s">
        <v>187</v>
      </c>
      <c r="G9927" t="s">
        <v>233</v>
      </c>
      <c r="H9927" t="s">
        <v>164</v>
      </c>
      <c r="I9927" t="s">
        <v>4</v>
      </c>
      <c r="J9927" t="s">
        <v>235</v>
      </c>
      <c r="K9927" t="s">
        <v>242</v>
      </c>
      <c r="L9927" t="s">
        <v>237</v>
      </c>
      <c r="M9927" t="s">
        <v>566</v>
      </c>
      <c r="N9927" t="s">
        <v>206</v>
      </c>
      <c r="O9927" t="s">
        <v>194</v>
      </c>
      <c r="P9927">
        <v>2020</v>
      </c>
      <c r="Q9927">
        <v>21</v>
      </c>
    </row>
    <row r="9928" spans="1:17" x14ac:dyDescent="0.25">
      <c r="A9928" t="s">
        <v>558</v>
      </c>
      <c r="B9928" t="s">
        <v>559</v>
      </c>
      <c r="C9928" t="s">
        <v>560</v>
      </c>
      <c r="D9928" t="s">
        <v>361</v>
      </c>
      <c r="E9928" t="s">
        <v>561</v>
      </c>
      <c r="F9928" t="s">
        <v>187</v>
      </c>
      <c r="G9928" t="s">
        <v>233</v>
      </c>
      <c r="H9928" t="s">
        <v>164</v>
      </c>
      <c r="I9928" t="s">
        <v>4</v>
      </c>
      <c r="J9928" t="s">
        <v>235</v>
      </c>
      <c r="K9928" t="s">
        <v>242</v>
      </c>
      <c r="L9928" t="s">
        <v>237</v>
      </c>
      <c r="M9928" t="s">
        <v>566</v>
      </c>
      <c r="N9928" t="s">
        <v>206</v>
      </c>
      <c r="O9928" t="s">
        <v>194</v>
      </c>
      <c r="P9928">
        <v>2030</v>
      </c>
    </row>
    <row r="9929" spans="1:17" x14ac:dyDescent="0.25">
      <c r="A9929" t="s">
        <v>558</v>
      </c>
      <c r="B9929" t="s">
        <v>559</v>
      </c>
      <c r="C9929" t="s">
        <v>560</v>
      </c>
      <c r="D9929" t="s">
        <v>361</v>
      </c>
      <c r="E9929" t="s">
        <v>561</v>
      </c>
      <c r="F9929" t="s">
        <v>187</v>
      </c>
      <c r="G9929" t="s">
        <v>233</v>
      </c>
      <c r="H9929" t="s">
        <v>164</v>
      </c>
      <c r="I9929" t="s">
        <v>4</v>
      </c>
      <c r="J9929" t="s">
        <v>235</v>
      </c>
      <c r="K9929" t="s">
        <v>242</v>
      </c>
      <c r="L9929" t="s">
        <v>237</v>
      </c>
      <c r="M9929" t="s">
        <v>566</v>
      </c>
      <c r="N9929" t="s">
        <v>206</v>
      </c>
      <c r="O9929" t="s">
        <v>194</v>
      </c>
      <c r="P9929">
        <v>2050</v>
      </c>
    </row>
    <row r="9930" spans="1:17" x14ac:dyDescent="0.25">
      <c r="A9930" t="s">
        <v>567</v>
      </c>
      <c r="B9930" t="s">
        <v>568</v>
      </c>
      <c r="C9930" t="s">
        <v>569</v>
      </c>
      <c r="D9930" t="s">
        <v>361</v>
      </c>
      <c r="E9930" t="s">
        <v>411</v>
      </c>
      <c r="F9930" t="s">
        <v>348</v>
      </c>
      <c r="G9930" t="s">
        <v>195</v>
      </c>
      <c r="H9930" t="s">
        <v>196</v>
      </c>
      <c r="I9930" t="s">
        <v>197</v>
      </c>
      <c r="J9930" t="s">
        <v>198</v>
      </c>
      <c r="M9930" t="s">
        <v>503</v>
      </c>
      <c r="N9930" t="s">
        <v>570</v>
      </c>
      <c r="O9930" t="s">
        <v>194</v>
      </c>
      <c r="P9930">
        <v>2015</v>
      </c>
    </row>
    <row r="9931" spans="1:17" x14ac:dyDescent="0.25">
      <c r="A9931" t="s">
        <v>567</v>
      </c>
      <c r="B9931" t="s">
        <v>568</v>
      </c>
      <c r="C9931" t="s">
        <v>569</v>
      </c>
      <c r="D9931" t="s">
        <v>361</v>
      </c>
      <c r="E9931" t="s">
        <v>411</v>
      </c>
      <c r="F9931" t="s">
        <v>348</v>
      </c>
      <c r="G9931" t="s">
        <v>195</v>
      </c>
      <c r="H9931" t="s">
        <v>196</v>
      </c>
      <c r="I9931" t="s">
        <v>197</v>
      </c>
      <c r="J9931" t="s">
        <v>198</v>
      </c>
      <c r="M9931" t="s">
        <v>503</v>
      </c>
      <c r="N9931" t="s">
        <v>570</v>
      </c>
      <c r="O9931" t="s">
        <v>194</v>
      </c>
      <c r="P9931">
        <v>2020</v>
      </c>
      <c r="Q9931">
        <v>1.6666666670000001</v>
      </c>
    </row>
    <row r="9932" spans="1:17" x14ac:dyDescent="0.25">
      <c r="A9932" t="s">
        <v>567</v>
      </c>
      <c r="B9932" t="s">
        <v>568</v>
      </c>
      <c r="C9932" t="s">
        <v>569</v>
      </c>
      <c r="D9932" t="s">
        <v>361</v>
      </c>
      <c r="E9932" t="s">
        <v>411</v>
      </c>
      <c r="F9932" t="s">
        <v>348</v>
      </c>
      <c r="G9932" t="s">
        <v>195</v>
      </c>
      <c r="H9932" t="s">
        <v>196</v>
      </c>
      <c r="I9932" t="s">
        <v>197</v>
      </c>
      <c r="J9932" t="s">
        <v>198</v>
      </c>
      <c r="M9932" t="s">
        <v>503</v>
      </c>
      <c r="N9932" t="s">
        <v>570</v>
      </c>
      <c r="O9932" t="s">
        <v>264</v>
      </c>
      <c r="P9932">
        <v>2020</v>
      </c>
    </row>
    <row r="9933" spans="1:17" x14ac:dyDescent="0.25">
      <c r="A9933" t="s">
        <v>567</v>
      </c>
      <c r="B9933" t="s">
        <v>568</v>
      </c>
      <c r="C9933" t="s">
        <v>569</v>
      </c>
      <c r="D9933" t="s">
        <v>361</v>
      </c>
      <c r="E9933" t="s">
        <v>411</v>
      </c>
      <c r="F9933" t="s">
        <v>348</v>
      </c>
      <c r="G9933" t="s">
        <v>195</v>
      </c>
      <c r="H9933" t="s">
        <v>196</v>
      </c>
      <c r="I9933" t="s">
        <v>197</v>
      </c>
      <c r="J9933" t="s">
        <v>198</v>
      </c>
      <c r="M9933" t="s">
        <v>503</v>
      </c>
      <c r="N9933" t="s">
        <v>570</v>
      </c>
      <c r="O9933" t="s">
        <v>265</v>
      </c>
      <c r="P9933">
        <v>2020</v>
      </c>
    </row>
    <row r="9934" spans="1:17" x14ac:dyDescent="0.25">
      <c r="A9934" t="s">
        <v>567</v>
      </c>
      <c r="B9934" t="s">
        <v>568</v>
      </c>
      <c r="C9934" t="s">
        <v>569</v>
      </c>
      <c r="D9934" t="s">
        <v>361</v>
      </c>
      <c r="E9934" t="s">
        <v>411</v>
      </c>
      <c r="F9934" t="s">
        <v>348</v>
      </c>
      <c r="G9934" t="s">
        <v>195</v>
      </c>
      <c r="H9934" t="s">
        <v>196</v>
      </c>
      <c r="I9934" t="s">
        <v>197</v>
      </c>
      <c r="J9934" t="s">
        <v>198</v>
      </c>
      <c r="M9934" t="s">
        <v>503</v>
      </c>
      <c r="N9934" t="s">
        <v>570</v>
      </c>
      <c r="O9934" t="s">
        <v>194</v>
      </c>
      <c r="P9934">
        <v>2030</v>
      </c>
      <c r="Q9934">
        <v>1.612903226</v>
      </c>
    </row>
    <row r="9935" spans="1:17" x14ac:dyDescent="0.25">
      <c r="A9935" t="s">
        <v>567</v>
      </c>
      <c r="B9935" t="s">
        <v>568</v>
      </c>
      <c r="C9935" t="s">
        <v>569</v>
      </c>
      <c r="D9935" t="s">
        <v>361</v>
      </c>
      <c r="E9935" t="s">
        <v>411</v>
      </c>
      <c r="F9935" t="s">
        <v>348</v>
      </c>
      <c r="G9935" t="s">
        <v>195</v>
      </c>
      <c r="H9935" t="s">
        <v>196</v>
      </c>
      <c r="I9935" t="s">
        <v>197</v>
      </c>
      <c r="J9935" t="s">
        <v>198</v>
      </c>
      <c r="M9935" t="s">
        <v>503</v>
      </c>
      <c r="N9935" t="s">
        <v>570</v>
      </c>
      <c r="O9935" t="s">
        <v>194</v>
      </c>
      <c r="P9935">
        <v>2050</v>
      </c>
      <c r="Q9935">
        <v>1.612903226</v>
      </c>
    </row>
    <row r="9936" spans="1:17" x14ac:dyDescent="0.25">
      <c r="A9936" t="s">
        <v>567</v>
      </c>
      <c r="B9936" t="s">
        <v>568</v>
      </c>
      <c r="C9936" t="s">
        <v>569</v>
      </c>
      <c r="D9936" t="s">
        <v>361</v>
      </c>
      <c r="E9936" t="s">
        <v>411</v>
      </c>
      <c r="F9936" t="s">
        <v>348</v>
      </c>
      <c r="G9936" t="s">
        <v>195</v>
      </c>
      <c r="H9936" t="s">
        <v>196</v>
      </c>
      <c r="I9936" t="s">
        <v>197</v>
      </c>
      <c r="J9936" t="s">
        <v>198</v>
      </c>
      <c r="M9936" t="s">
        <v>503</v>
      </c>
      <c r="N9936" t="s">
        <v>570</v>
      </c>
      <c r="O9936" t="s">
        <v>264</v>
      </c>
      <c r="P9936">
        <v>2050</v>
      </c>
    </row>
    <row r="9937" spans="1:17" x14ac:dyDescent="0.25">
      <c r="A9937" t="s">
        <v>567</v>
      </c>
      <c r="B9937" t="s">
        <v>568</v>
      </c>
      <c r="C9937" t="s">
        <v>569</v>
      </c>
      <c r="D9937" t="s">
        <v>361</v>
      </c>
      <c r="E9937" t="s">
        <v>411</v>
      </c>
      <c r="F9937" t="s">
        <v>348</v>
      </c>
      <c r="G9937" t="s">
        <v>195</v>
      </c>
      <c r="H9937" t="s">
        <v>196</v>
      </c>
      <c r="I9937" t="s">
        <v>197</v>
      </c>
      <c r="J9937" t="s">
        <v>198</v>
      </c>
      <c r="M9937" t="s">
        <v>503</v>
      </c>
      <c r="N9937" t="s">
        <v>570</v>
      </c>
      <c r="O9937" t="s">
        <v>265</v>
      </c>
      <c r="P9937">
        <v>2050</v>
      </c>
    </row>
    <row r="9938" spans="1:17" x14ac:dyDescent="0.25">
      <c r="A9938" t="s">
        <v>567</v>
      </c>
      <c r="B9938" t="s">
        <v>568</v>
      </c>
      <c r="C9938" t="s">
        <v>569</v>
      </c>
      <c r="D9938" t="s">
        <v>361</v>
      </c>
      <c r="E9938" t="s">
        <v>411</v>
      </c>
      <c r="F9938" t="s">
        <v>348</v>
      </c>
      <c r="G9938" t="s">
        <v>195</v>
      </c>
      <c r="H9938" t="s">
        <v>200</v>
      </c>
      <c r="I9938" t="s">
        <v>201</v>
      </c>
      <c r="K9938" t="s">
        <v>202</v>
      </c>
      <c r="O9938" t="s">
        <v>194</v>
      </c>
      <c r="P9938">
        <v>2015</v>
      </c>
      <c r="Q9938">
        <v>1</v>
      </c>
    </row>
    <row r="9939" spans="1:17" x14ac:dyDescent="0.25">
      <c r="A9939" t="s">
        <v>567</v>
      </c>
      <c r="B9939" t="s">
        <v>568</v>
      </c>
      <c r="C9939" t="s">
        <v>569</v>
      </c>
      <c r="D9939" t="s">
        <v>361</v>
      </c>
      <c r="E9939" t="s">
        <v>411</v>
      </c>
      <c r="F9939" t="s">
        <v>348</v>
      </c>
      <c r="G9939" t="s">
        <v>195</v>
      </c>
      <c r="H9939" t="s">
        <v>200</v>
      </c>
      <c r="I9939" t="s">
        <v>201</v>
      </c>
      <c r="K9939" t="s">
        <v>202</v>
      </c>
      <c r="O9939" t="s">
        <v>194</v>
      </c>
      <c r="P9939">
        <v>2020</v>
      </c>
      <c r="Q9939">
        <v>1</v>
      </c>
    </row>
    <row r="9940" spans="1:17" x14ac:dyDescent="0.25">
      <c r="A9940" t="s">
        <v>567</v>
      </c>
      <c r="B9940" t="s">
        <v>568</v>
      </c>
      <c r="C9940" t="s">
        <v>569</v>
      </c>
      <c r="D9940" t="s">
        <v>361</v>
      </c>
      <c r="E9940" t="s">
        <v>411</v>
      </c>
      <c r="F9940" t="s">
        <v>348</v>
      </c>
      <c r="G9940" t="s">
        <v>195</v>
      </c>
      <c r="H9940" t="s">
        <v>200</v>
      </c>
      <c r="I9940" t="s">
        <v>201</v>
      </c>
      <c r="K9940" t="s">
        <v>202</v>
      </c>
      <c r="O9940" t="s">
        <v>264</v>
      </c>
      <c r="P9940">
        <v>2020</v>
      </c>
    </row>
    <row r="9941" spans="1:17" x14ac:dyDescent="0.25">
      <c r="A9941" t="s">
        <v>567</v>
      </c>
      <c r="B9941" t="s">
        <v>568</v>
      </c>
      <c r="C9941" t="s">
        <v>569</v>
      </c>
      <c r="D9941" t="s">
        <v>361</v>
      </c>
      <c r="E9941" t="s">
        <v>411</v>
      </c>
      <c r="F9941" t="s">
        <v>348</v>
      </c>
      <c r="G9941" t="s">
        <v>195</v>
      </c>
      <c r="H9941" t="s">
        <v>200</v>
      </c>
      <c r="I9941" t="s">
        <v>201</v>
      </c>
      <c r="K9941" t="s">
        <v>202</v>
      </c>
      <c r="O9941" t="s">
        <v>265</v>
      </c>
      <c r="P9941">
        <v>2020</v>
      </c>
    </row>
    <row r="9942" spans="1:17" x14ac:dyDescent="0.25">
      <c r="A9942" t="s">
        <v>567</v>
      </c>
      <c r="B9942" t="s">
        <v>568</v>
      </c>
      <c r="C9942" t="s">
        <v>569</v>
      </c>
      <c r="D9942" t="s">
        <v>361</v>
      </c>
      <c r="E9942" t="s">
        <v>411</v>
      </c>
      <c r="F9942" t="s">
        <v>348</v>
      </c>
      <c r="G9942" t="s">
        <v>195</v>
      </c>
      <c r="H9942" t="s">
        <v>200</v>
      </c>
      <c r="I9942" t="s">
        <v>201</v>
      </c>
      <c r="K9942" t="s">
        <v>202</v>
      </c>
      <c r="O9942" t="s">
        <v>194</v>
      </c>
      <c r="P9942">
        <v>2030</v>
      </c>
      <c r="Q9942">
        <v>1</v>
      </c>
    </row>
    <row r="9943" spans="1:17" x14ac:dyDescent="0.25">
      <c r="A9943" t="s">
        <v>567</v>
      </c>
      <c r="B9943" t="s">
        <v>568</v>
      </c>
      <c r="C9943" t="s">
        <v>569</v>
      </c>
      <c r="D9943" t="s">
        <v>361</v>
      </c>
      <c r="E9943" t="s">
        <v>411</v>
      </c>
      <c r="F9943" t="s">
        <v>348</v>
      </c>
      <c r="G9943" t="s">
        <v>195</v>
      </c>
      <c r="H9943" t="s">
        <v>200</v>
      </c>
      <c r="I9943" t="s">
        <v>201</v>
      </c>
      <c r="K9943" t="s">
        <v>202</v>
      </c>
      <c r="O9943" t="s">
        <v>194</v>
      </c>
      <c r="P9943">
        <v>2050</v>
      </c>
      <c r="Q9943">
        <v>1</v>
      </c>
    </row>
    <row r="9944" spans="1:17" x14ac:dyDescent="0.25">
      <c r="A9944" t="s">
        <v>567</v>
      </c>
      <c r="B9944" t="s">
        <v>568</v>
      </c>
      <c r="C9944" t="s">
        <v>569</v>
      </c>
      <c r="D9944" t="s">
        <v>361</v>
      </c>
      <c r="E9944" t="s">
        <v>411</v>
      </c>
      <c r="F9944" t="s">
        <v>348</v>
      </c>
      <c r="G9944" t="s">
        <v>195</v>
      </c>
      <c r="H9944" t="s">
        <v>200</v>
      </c>
      <c r="I9944" t="s">
        <v>201</v>
      </c>
      <c r="K9944" t="s">
        <v>202</v>
      </c>
      <c r="O9944" t="s">
        <v>264</v>
      </c>
      <c r="P9944">
        <v>2050</v>
      </c>
    </row>
    <row r="9945" spans="1:17" x14ac:dyDescent="0.25">
      <c r="A9945" t="s">
        <v>567</v>
      </c>
      <c r="B9945" t="s">
        <v>568</v>
      </c>
      <c r="C9945" t="s">
        <v>569</v>
      </c>
      <c r="D9945" t="s">
        <v>361</v>
      </c>
      <c r="E9945" t="s">
        <v>411</v>
      </c>
      <c r="F9945" t="s">
        <v>348</v>
      </c>
      <c r="G9945" t="s">
        <v>195</v>
      </c>
      <c r="H9945" t="s">
        <v>200</v>
      </c>
      <c r="I9945" t="s">
        <v>201</v>
      </c>
      <c r="K9945" t="s">
        <v>202</v>
      </c>
      <c r="O9945" t="s">
        <v>265</v>
      </c>
      <c r="P9945">
        <v>2050</v>
      </c>
    </row>
    <row r="9946" spans="1:17" x14ac:dyDescent="0.25">
      <c r="A9946" t="s">
        <v>567</v>
      </c>
      <c r="B9946" t="s">
        <v>568</v>
      </c>
      <c r="C9946" t="s">
        <v>569</v>
      </c>
      <c r="D9946" t="s">
        <v>361</v>
      </c>
      <c r="E9946" t="s">
        <v>411</v>
      </c>
      <c r="F9946" t="s">
        <v>348</v>
      </c>
      <c r="G9946" t="s">
        <v>195</v>
      </c>
      <c r="H9946" t="s">
        <v>204</v>
      </c>
      <c r="I9946" t="s">
        <v>205</v>
      </c>
      <c r="J9946" t="s">
        <v>198</v>
      </c>
      <c r="O9946" t="s">
        <v>194</v>
      </c>
      <c r="P9946">
        <v>2015</v>
      </c>
    </row>
    <row r="9947" spans="1:17" x14ac:dyDescent="0.25">
      <c r="A9947" t="s">
        <v>567</v>
      </c>
      <c r="B9947" t="s">
        <v>568</v>
      </c>
      <c r="C9947" t="s">
        <v>569</v>
      </c>
      <c r="D9947" t="s">
        <v>361</v>
      </c>
      <c r="E9947" t="s">
        <v>411</v>
      </c>
      <c r="F9947" t="s">
        <v>348</v>
      </c>
      <c r="G9947" t="s">
        <v>195</v>
      </c>
      <c r="H9947" t="s">
        <v>204</v>
      </c>
      <c r="I9947" t="s">
        <v>205</v>
      </c>
      <c r="J9947" t="s">
        <v>198</v>
      </c>
      <c r="O9947" t="s">
        <v>194</v>
      </c>
      <c r="P9947">
        <v>2020</v>
      </c>
    </row>
    <row r="9948" spans="1:17" x14ac:dyDescent="0.25">
      <c r="A9948" t="s">
        <v>567</v>
      </c>
      <c r="B9948" t="s">
        <v>568</v>
      </c>
      <c r="C9948" t="s">
        <v>569</v>
      </c>
      <c r="D9948" t="s">
        <v>361</v>
      </c>
      <c r="E9948" t="s">
        <v>411</v>
      </c>
      <c r="F9948" t="s">
        <v>348</v>
      </c>
      <c r="G9948" t="s">
        <v>195</v>
      </c>
      <c r="H9948" t="s">
        <v>204</v>
      </c>
      <c r="I9948" t="s">
        <v>205</v>
      </c>
      <c r="J9948" t="s">
        <v>198</v>
      </c>
      <c r="O9948" t="s">
        <v>264</v>
      </c>
      <c r="P9948">
        <v>2020</v>
      </c>
    </row>
    <row r="9949" spans="1:17" x14ac:dyDescent="0.25">
      <c r="A9949" t="s">
        <v>567</v>
      </c>
      <c r="B9949" t="s">
        <v>568</v>
      </c>
      <c r="C9949" t="s">
        <v>569</v>
      </c>
      <c r="D9949" t="s">
        <v>361</v>
      </c>
      <c r="E9949" t="s">
        <v>411</v>
      </c>
      <c r="F9949" t="s">
        <v>348</v>
      </c>
      <c r="G9949" t="s">
        <v>195</v>
      </c>
      <c r="H9949" t="s">
        <v>204</v>
      </c>
      <c r="I9949" t="s">
        <v>205</v>
      </c>
      <c r="J9949" t="s">
        <v>198</v>
      </c>
      <c r="O9949" t="s">
        <v>265</v>
      </c>
      <c r="P9949">
        <v>2020</v>
      </c>
    </row>
    <row r="9950" spans="1:17" x14ac:dyDescent="0.25">
      <c r="A9950" t="s">
        <v>567</v>
      </c>
      <c r="B9950" t="s">
        <v>568</v>
      </c>
      <c r="C9950" t="s">
        <v>569</v>
      </c>
      <c r="D9950" t="s">
        <v>361</v>
      </c>
      <c r="E9950" t="s">
        <v>411</v>
      </c>
      <c r="F9950" t="s">
        <v>348</v>
      </c>
      <c r="G9950" t="s">
        <v>195</v>
      </c>
      <c r="H9950" t="s">
        <v>204</v>
      </c>
      <c r="I9950" t="s">
        <v>205</v>
      </c>
      <c r="J9950" t="s">
        <v>198</v>
      </c>
      <c r="O9950" t="s">
        <v>194</v>
      </c>
      <c r="P9950">
        <v>2030</v>
      </c>
    </row>
    <row r="9951" spans="1:17" x14ac:dyDescent="0.25">
      <c r="A9951" t="s">
        <v>567</v>
      </c>
      <c r="B9951" t="s">
        <v>568</v>
      </c>
      <c r="C9951" t="s">
        <v>569</v>
      </c>
      <c r="D9951" t="s">
        <v>361</v>
      </c>
      <c r="E9951" t="s">
        <v>411</v>
      </c>
      <c r="F9951" t="s">
        <v>348</v>
      </c>
      <c r="G9951" t="s">
        <v>195</v>
      </c>
      <c r="H9951" t="s">
        <v>204</v>
      </c>
      <c r="I9951" t="s">
        <v>205</v>
      </c>
      <c r="J9951" t="s">
        <v>198</v>
      </c>
      <c r="O9951" t="s">
        <v>194</v>
      </c>
      <c r="P9951">
        <v>2050</v>
      </c>
    </row>
    <row r="9952" spans="1:17" x14ac:dyDescent="0.25">
      <c r="A9952" t="s">
        <v>567</v>
      </c>
      <c r="B9952" t="s">
        <v>568</v>
      </c>
      <c r="C9952" t="s">
        <v>569</v>
      </c>
      <c r="D9952" t="s">
        <v>361</v>
      </c>
      <c r="E9952" t="s">
        <v>411</v>
      </c>
      <c r="F9952" t="s">
        <v>348</v>
      </c>
      <c r="G9952" t="s">
        <v>195</v>
      </c>
      <c r="H9952" t="s">
        <v>204</v>
      </c>
      <c r="I9952" t="s">
        <v>205</v>
      </c>
      <c r="J9952" t="s">
        <v>198</v>
      </c>
      <c r="O9952" t="s">
        <v>264</v>
      </c>
      <c r="P9952">
        <v>2050</v>
      </c>
    </row>
    <row r="9953" spans="1:17" x14ac:dyDescent="0.25">
      <c r="A9953" t="s">
        <v>567</v>
      </c>
      <c r="B9953" t="s">
        <v>568</v>
      </c>
      <c r="C9953" t="s">
        <v>569</v>
      </c>
      <c r="D9953" t="s">
        <v>361</v>
      </c>
      <c r="E9953" t="s">
        <v>411</v>
      </c>
      <c r="F9953" t="s">
        <v>348</v>
      </c>
      <c r="G9953" t="s">
        <v>195</v>
      </c>
      <c r="H9953" t="s">
        <v>204</v>
      </c>
      <c r="I9953" t="s">
        <v>205</v>
      </c>
      <c r="J9953" t="s">
        <v>198</v>
      </c>
      <c r="O9953" t="s">
        <v>265</v>
      </c>
      <c r="P9953">
        <v>2050</v>
      </c>
    </row>
    <row r="9954" spans="1:17" x14ac:dyDescent="0.25">
      <c r="A9954" t="s">
        <v>567</v>
      </c>
      <c r="B9954" t="s">
        <v>568</v>
      </c>
      <c r="C9954" t="s">
        <v>569</v>
      </c>
      <c r="D9954" t="s">
        <v>361</v>
      </c>
      <c r="E9954" t="s">
        <v>411</v>
      </c>
      <c r="F9954" t="s">
        <v>348</v>
      </c>
      <c r="G9954" t="s">
        <v>195</v>
      </c>
      <c r="H9954" t="s">
        <v>350</v>
      </c>
      <c r="I9954" t="s">
        <v>208</v>
      </c>
      <c r="J9954" t="s">
        <v>351</v>
      </c>
      <c r="K9954" t="s">
        <v>191</v>
      </c>
      <c r="M9954" t="s">
        <v>227</v>
      </c>
      <c r="N9954" t="s">
        <v>571</v>
      </c>
      <c r="O9954" t="s">
        <v>194</v>
      </c>
      <c r="P9954">
        <v>2015</v>
      </c>
      <c r="Q9954">
        <v>0.56000000000000005</v>
      </c>
    </row>
    <row r="9955" spans="1:17" x14ac:dyDescent="0.25">
      <c r="A9955" t="s">
        <v>567</v>
      </c>
      <c r="B9955" t="s">
        <v>568</v>
      </c>
      <c r="C9955" t="s">
        <v>569</v>
      </c>
      <c r="D9955" t="s">
        <v>361</v>
      </c>
      <c r="E9955" t="s">
        <v>411</v>
      </c>
      <c r="F9955" t="s">
        <v>348</v>
      </c>
      <c r="G9955" t="s">
        <v>195</v>
      </c>
      <c r="H9955" t="s">
        <v>350</v>
      </c>
      <c r="I9955" t="s">
        <v>208</v>
      </c>
      <c r="J9955" t="s">
        <v>351</v>
      </c>
      <c r="K9955" t="s">
        <v>191</v>
      </c>
      <c r="M9955" t="s">
        <v>227</v>
      </c>
      <c r="N9955" t="s">
        <v>571</v>
      </c>
      <c r="O9955" t="s">
        <v>194</v>
      </c>
      <c r="P9955">
        <v>2020</v>
      </c>
      <c r="Q9955">
        <v>0.57999999999999996</v>
      </c>
    </row>
    <row r="9956" spans="1:17" x14ac:dyDescent="0.25">
      <c r="A9956" t="s">
        <v>567</v>
      </c>
      <c r="B9956" t="s">
        <v>568</v>
      </c>
      <c r="C9956" t="s">
        <v>569</v>
      </c>
      <c r="D9956" t="s">
        <v>361</v>
      </c>
      <c r="E9956" t="s">
        <v>411</v>
      </c>
      <c r="F9956" t="s">
        <v>348</v>
      </c>
      <c r="G9956" t="s">
        <v>195</v>
      </c>
      <c r="H9956" t="s">
        <v>350</v>
      </c>
      <c r="I9956" t="s">
        <v>208</v>
      </c>
      <c r="J9956" t="s">
        <v>351</v>
      </c>
      <c r="K9956" t="s">
        <v>191</v>
      </c>
      <c r="M9956" t="s">
        <v>227</v>
      </c>
      <c r="N9956" t="s">
        <v>571</v>
      </c>
      <c r="O9956" t="s">
        <v>264</v>
      </c>
      <c r="P9956">
        <v>2020</v>
      </c>
      <c r="Q9956">
        <v>0.52</v>
      </c>
    </row>
    <row r="9957" spans="1:17" x14ac:dyDescent="0.25">
      <c r="A9957" t="s">
        <v>567</v>
      </c>
      <c r="B9957" t="s">
        <v>568</v>
      </c>
      <c r="C9957" t="s">
        <v>569</v>
      </c>
      <c r="D9957" t="s">
        <v>361</v>
      </c>
      <c r="E9957" t="s">
        <v>411</v>
      </c>
      <c r="F9957" t="s">
        <v>348</v>
      </c>
      <c r="G9957" t="s">
        <v>195</v>
      </c>
      <c r="H9957" t="s">
        <v>350</v>
      </c>
      <c r="I9957" t="s">
        <v>208</v>
      </c>
      <c r="J9957" t="s">
        <v>351</v>
      </c>
      <c r="K9957" t="s">
        <v>191</v>
      </c>
      <c r="M9957" t="s">
        <v>227</v>
      </c>
      <c r="N9957" t="s">
        <v>571</v>
      </c>
      <c r="O9957" t="s">
        <v>265</v>
      </c>
      <c r="P9957">
        <v>2020</v>
      </c>
      <c r="Q9957">
        <v>0.6</v>
      </c>
    </row>
    <row r="9958" spans="1:17" x14ac:dyDescent="0.25">
      <c r="A9958" t="s">
        <v>567</v>
      </c>
      <c r="B9958" t="s">
        <v>568</v>
      </c>
      <c r="C9958" t="s">
        <v>569</v>
      </c>
      <c r="D9958" t="s">
        <v>361</v>
      </c>
      <c r="E9958" t="s">
        <v>411</v>
      </c>
      <c r="F9958" t="s">
        <v>348</v>
      </c>
      <c r="G9958" t="s">
        <v>195</v>
      </c>
      <c r="H9958" t="s">
        <v>350</v>
      </c>
      <c r="I9958" t="s">
        <v>208</v>
      </c>
      <c r="J9958" t="s">
        <v>351</v>
      </c>
      <c r="K9958" t="s">
        <v>191</v>
      </c>
      <c r="M9958" t="s">
        <v>227</v>
      </c>
      <c r="N9958" t="s">
        <v>571</v>
      </c>
      <c r="O9958" t="s">
        <v>194</v>
      </c>
      <c r="P9958">
        <v>2030</v>
      </c>
      <c r="Q9958">
        <v>0.6</v>
      </c>
    </row>
    <row r="9959" spans="1:17" x14ac:dyDescent="0.25">
      <c r="A9959" t="s">
        <v>567</v>
      </c>
      <c r="B9959" t="s">
        <v>568</v>
      </c>
      <c r="C9959" t="s">
        <v>569</v>
      </c>
      <c r="D9959" t="s">
        <v>361</v>
      </c>
      <c r="E9959" t="s">
        <v>411</v>
      </c>
      <c r="F9959" t="s">
        <v>348</v>
      </c>
      <c r="G9959" t="s">
        <v>195</v>
      </c>
      <c r="H9959" t="s">
        <v>350</v>
      </c>
      <c r="I9959" t="s">
        <v>208</v>
      </c>
      <c r="J9959" t="s">
        <v>351</v>
      </c>
      <c r="K9959" t="s">
        <v>191</v>
      </c>
      <c r="M9959" t="s">
        <v>227</v>
      </c>
      <c r="N9959" t="s">
        <v>571</v>
      </c>
      <c r="O9959" t="s">
        <v>194</v>
      </c>
      <c r="P9959">
        <v>2050</v>
      </c>
      <c r="Q9959">
        <v>0.6</v>
      </c>
    </row>
    <row r="9960" spans="1:17" x14ac:dyDescent="0.25">
      <c r="A9960" t="s">
        <v>567</v>
      </c>
      <c r="B9960" t="s">
        <v>568</v>
      </c>
      <c r="C9960" t="s">
        <v>569</v>
      </c>
      <c r="D9960" t="s">
        <v>361</v>
      </c>
      <c r="E9960" t="s">
        <v>411</v>
      </c>
      <c r="F9960" t="s">
        <v>348</v>
      </c>
      <c r="G9960" t="s">
        <v>195</v>
      </c>
      <c r="H9960" t="s">
        <v>350</v>
      </c>
      <c r="I9960" t="s">
        <v>208</v>
      </c>
      <c r="J9960" t="s">
        <v>351</v>
      </c>
      <c r="K9960" t="s">
        <v>191</v>
      </c>
      <c r="M9960" t="s">
        <v>227</v>
      </c>
      <c r="N9960" t="s">
        <v>571</v>
      </c>
      <c r="O9960" t="s">
        <v>264</v>
      </c>
      <c r="P9960">
        <v>2050</v>
      </c>
      <c r="Q9960">
        <v>0.56000000000000005</v>
      </c>
    </row>
    <row r="9961" spans="1:17" x14ac:dyDescent="0.25">
      <c r="A9961" t="s">
        <v>567</v>
      </c>
      <c r="B9961" t="s">
        <v>568</v>
      </c>
      <c r="C9961" t="s">
        <v>569</v>
      </c>
      <c r="D9961" t="s">
        <v>361</v>
      </c>
      <c r="E9961" t="s">
        <v>411</v>
      </c>
      <c r="F9961" t="s">
        <v>348</v>
      </c>
      <c r="G9961" t="s">
        <v>195</v>
      </c>
      <c r="H9961" t="s">
        <v>350</v>
      </c>
      <c r="I9961" t="s">
        <v>208</v>
      </c>
      <c r="J9961" t="s">
        <v>351</v>
      </c>
      <c r="K9961" t="s">
        <v>191</v>
      </c>
      <c r="M9961" t="s">
        <v>227</v>
      </c>
      <c r="N9961" t="s">
        <v>571</v>
      </c>
      <c r="O9961" t="s">
        <v>265</v>
      </c>
      <c r="P9961">
        <v>2050</v>
      </c>
      <c r="Q9961">
        <v>0.62</v>
      </c>
    </row>
    <row r="9962" spans="1:17" x14ac:dyDescent="0.25">
      <c r="A9962" t="s">
        <v>567</v>
      </c>
      <c r="B9962" t="s">
        <v>568</v>
      </c>
      <c r="C9962" t="s">
        <v>569</v>
      </c>
      <c r="D9962" t="s">
        <v>361</v>
      </c>
      <c r="E9962" t="s">
        <v>411</v>
      </c>
      <c r="F9962" t="s">
        <v>348</v>
      </c>
      <c r="G9962" t="s">
        <v>195</v>
      </c>
      <c r="H9962" t="s">
        <v>207</v>
      </c>
      <c r="I9962" t="s">
        <v>208</v>
      </c>
      <c r="J9962" t="s">
        <v>209</v>
      </c>
      <c r="K9962" t="s">
        <v>191</v>
      </c>
      <c r="O9962" t="s">
        <v>194</v>
      </c>
      <c r="P9962">
        <v>2015</v>
      </c>
      <c r="Q9962">
        <v>0.56000000000000005</v>
      </c>
    </row>
    <row r="9963" spans="1:17" x14ac:dyDescent="0.25">
      <c r="A9963" t="s">
        <v>567</v>
      </c>
      <c r="B9963" t="s">
        <v>568</v>
      </c>
      <c r="C9963" t="s">
        <v>569</v>
      </c>
      <c r="D9963" t="s">
        <v>361</v>
      </c>
      <c r="E9963" t="s">
        <v>411</v>
      </c>
      <c r="F9963" t="s">
        <v>348</v>
      </c>
      <c r="G9963" t="s">
        <v>195</v>
      </c>
      <c r="H9963" t="s">
        <v>207</v>
      </c>
      <c r="I9963" t="s">
        <v>208</v>
      </c>
      <c r="J9963" t="s">
        <v>209</v>
      </c>
      <c r="K9963" t="s">
        <v>191</v>
      </c>
      <c r="O9963" t="s">
        <v>194</v>
      </c>
      <c r="P9963">
        <v>2020</v>
      </c>
      <c r="Q9963">
        <v>0.57999999999999996</v>
      </c>
    </row>
    <row r="9964" spans="1:17" x14ac:dyDescent="0.25">
      <c r="A9964" t="s">
        <v>567</v>
      </c>
      <c r="B9964" t="s">
        <v>568</v>
      </c>
      <c r="C9964" t="s">
        <v>569</v>
      </c>
      <c r="D9964" t="s">
        <v>361</v>
      </c>
      <c r="E9964" t="s">
        <v>411</v>
      </c>
      <c r="F9964" t="s">
        <v>348</v>
      </c>
      <c r="G9964" t="s">
        <v>195</v>
      </c>
      <c r="H9964" t="s">
        <v>207</v>
      </c>
      <c r="I9964" t="s">
        <v>208</v>
      </c>
      <c r="J9964" t="s">
        <v>209</v>
      </c>
      <c r="K9964" t="s">
        <v>191</v>
      </c>
      <c r="O9964" t="s">
        <v>264</v>
      </c>
      <c r="P9964">
        <v>2020</v>
      </c>
    </row>
    <row r="9965" spans="1:17" x14ac:dyDescent="0.25">
      <c r="A9965" t="s">
        <v>567</v>
      </c>
      <c r="B9965" t="s">
        <v>568</v>
      </c>
      <c r="C9965" t="s">
        <v>569</v>
      </c>
      <c r="D9965" t="s">
        <v>361</v>
      </c>
      <c r="E9965" t="s">
        <v>411</v>
      </c>
      <c r="F9965" t="s">
        <v>348</v>
      </c>
      <c r="G9965" t="s">
        <v>195</v>
      </c>
      <c r="H9965" t="s">
        <v>207</v>
      </c>
      <c r="I9965" t="s">
        <v>208</v>
      </c>
      <c r="J9965" t="s">
        <v>209</v>
      </c>
      <c r="K9965" t="s">
        <v>191</v>
      </c>
      <c r="O9965" t="s">
        <v>265</v>
      </c>
      <c r="P9965">
        <v>2020</v>
      </c>
    </row>
    <row r="9966" spans="1:17" x14ac:dyDescent="0.25">
      <c r="A9966" t="s">
        <v>567</v>
      </c>
      <c r="B9966" t="s">
        <v>568</v>
      </c>
      <c r="C9966" t="s">
        <v>569</v>
      </c>
      <c r="D9966" t="s">
        <v>361</v>
      </c>
      <c r="E9966" t="s">
        <v>411</v>
      </c>
      <c r="F9966" t="s">
        <v>348</v>
      </c>
      <c r="G9966" t="s">
        <v>195</v>
      </c>
      <c r="H9966" t="s">
        <v>207</v>
      </c>
      <c r="I9966" t="s">
        <v>208</v>
      </c>
      <c r="J9966" t="s">
        <v>209</v>
      </c>
      <c r="K9966" t="s">
        <v>191</v>
      </c>
      <c r="O9966" t="s">
        <v>194</v>
      </c>
      <c r="P9966">
        <v>2030</v>
      </c>
      <c r="Q9966">
        <v>0.6</v>
      </c>
    </row>
    <row r="9967" spans="1:17" x14ac:dyDescent="0.25">
      <c r="A9967" t="s">
        <v>567</v>
      </c>
      <c r="B9967" t="s">
        <v>568</v>
      </c>
      <c r="C9967" t="s">
        <v>569</v>
      </c>
      <c r="D9967" t="s">
        <v>361</v>
      </c>
      <c r="E9967" t="s">
        <v>411</v>
      </c>
      <c r="F9967" t="s">
        <v>348</v>
      </c>
      <c r="G9967" t="s">
        <v>195</v>
      </c>
      <c r="H9967" t="s">
        <v>207</v>
      </c>
      <c r="I9967" t="s">
        <v>208</v>
      </c>
      <c r="J9967" t="s">
        <v>209</v>
      </c>
      <c r="K9967" t="s">
        <v>191</v>
      </c>
      <c r="O9967" t="s">
        <v>194</v>
      </c>
      <c r="P9967">
        <v>2050</v>
      </c>
      <c r="Q9967">
        <v>0.6</v>
      </c>
    </row>
    <row r="9968" spans="1:17" x14ac:dyDescent="0.25">
      <c r="A9968" t="s">
        <v>567</v>
      </c>
      <c r="B9968" t="s">
        <v>568</v>
      </c>
      <c r="C9968" t="s">
        <v>569</v>
      </c>
      <c r="D9968" t="s">
        <v>361</v>
      </c>
      <c r="E9968" t="s">
        <v>411</v>
      </c>
      <c r="F9968" t="s">
        <v>348</v>
      </c>
      <c r="G9968" t="s">
        <v>195</v>
      </c>
      <c r="H9968" t="s">
        <v>207</v>
      </c>
      <c r="I9968" t="s">
        <v>208</v>
      </c>
      <c r="J9968" t="s">
        <v>209</v>
      </c>
      <c r="K9968" t="s">
        <v>191</v>
      </c>
      <c r="O9968" t="s">
        <v>264</v>
      </c>
      <c r="P9968">
        <v>2050</v>
      </c>
    </row>
    <row r="9969" spans="1:17" x14ac:dyDescent="0.25">
      <c r="A9969" t="s">
        <v>567</v>
      </c>
      <c r="B9969" t="s">
        <v>568</v>
      </c>
      <c r="C9969" t="s">
        <v>569</v>
      </c>
      <c r="D9969" t="s">
        <v>361</v>
      </c>
      <c r="E9969" t="s">
        <v>411</v>
      </c>
      <c r="F9969" t="s">
        <v>348</v>
      </c>
      <c r="G9969" t="s">
        <v>195</v>
      </c>
      <c r="H9969" t="s">
        <v>207</v>
      </c>
      <c r="I9969" t="s">
        <v>208</v>
      </c>
      <c r="J9969" t="s">
        <v>209</v>
      </c>
      <c r="K9969" t="s">
        <v>191</v>
      </c>
      <c r="O9969" t="s">
        <v>265</v>
      </c>
      <c r="P9969">
        <v>2050</v>
      </c>
    </row>
    <row r="9970" spans="1:17" x14ac:dyDescent="0.25">
      <c r="A9970" t="s">
        <v>567</v>
      </c>
      <c r="B9970" t="s">
        <v>568</v>
      </c>
      <c r="C9970" t="s">
        <v>569</v>
      </c>
      <c r="D9970" t="s">
        <v>361</v>
      </c>
      <c r="E9970" t="s">
        <v>411</v>
      </c>
      <c r="F9970" t="s">
        <v>348</v>
      </c>
      <c r="G9970" t="s">
        <v>195</v>
      </c>
      <c r="H9970" t="s">
        <v>352</v>
      </c>
      <c r="I9970" t="s">
        <v>135</v>
      </c>
      <c r="K9970" t="s">
        <v>191</v>
      </c>
      <c r="O9970" t="s">
        <v>194</v>
      </c>
      <c r="P9970">
        <v>2015</v>
      </c>
    </row>
    <row r="9971" spans="1:17" x14ac:dyDescent="0.25">
      <c r="A9971" t="s">
        <v>567</v>
      </c>
      <c r="B9971" t="s">
        <v>568</v>
      </c>
      <c r="C9971" t="s">
        <v>569</v>
      </c>
      <c r="D9971" t="s">
        <v>361</v>
      </c>
      <c r="E9971" t="s">
        <v>411</v>
      </c>
      <c r="F9971" t="s">
        <v>348</v>
      </c>
      <c r="G9971" t="s">
        <v>195</v>
      </c>
      <c r="H9971" t="s">
        <v>352</v>
      </c>
      <c r="I9971" t="s">
        <v>135</v>
      </c>
      <c r="K9971" t="s">
        <v>191</v>
      </c>
      <c r="O9971" t="s">
        <v>194</v>
      </c>
      <c r="P9971">
        <v>2020</v>
      </c>
    </row>
    <row r="9972" spans="1:17" x14ac:dyDescent="0.25">
      <c r="A9972" t="s">
        <v>567</v>
      </c>
      <c r="B9972" t="s">
        <v>568</v>
      </c>
      <c r="C9972" t="s">
        <v>569</v>
      </c>
      <c r="D9972" t="s">
        <v>361</v>
      </c>
      <c r="E9972" t="s">
        <v>411</v>
      </c>
      <c r="F9972" t="s">
        <v>348</v>
      </c>
      <c r="G9972" t="s">
        <v>195</v>
      </c>
      <c r="H9972" t="s">
        <v>352</v>
      </c>
      <c r="I9972" t="s">
        <v>135</v>
      </c>
      <c r="K9972" t="s">
        <v>191</v>
      </c>
      <c r="O9972" t="s">
        <v>264</v>
      </c>
      <c r="P9972">
        <v>2020</v>
      </c>
    </row>
    <row r="9973" spans="1:17" x14ac:dyDescent="0.25">
      <c r="A9973" t="s">
        <v>567</v>
      </c>
      <c r="B9973" t="s">
        <v>568</v>
      </c>
      <c r="C9973" t="s">
        <v>569</v>
      </c>
      <c r="D9973" t="s">
        <v>361</v>
      </c>
      <c r="E9973" t="s">
        <v>411</v>
      </c>
      <c r="F9973" t="s">
        <v>348</v>
      </c>
      <c r="G9973" t="s">
        <v>195</v>
      </c>
      <c r="H9973" t="s">
        <v>352</v>
      </c>
      <c r="I9973" t="s">
        <v>135</v>
      </c>
      <c r="K9973" t="s">
        <v>191</v>
      </c>
      <c r="O9973" t="s">
        <v>265</v>
      </c>
      <c r="P9973">
        <v>2020</v>
      </c>
    </row>
    <row r="9974" spans="1:17" x14ac:dyDescent="0.25">
      <c r="A9974" t="s">
        <v>567</v>
      </c>
      <c r="B9974" t="s">
        <v>568</v>
      </c>
      <c r="C9974" t="s">
        <v>569</v>
      </c>
      <c r="D9974" t="s">
        <v>361</v>
      </c>
      <c r="E9974" t="s">
        <v>411</v>
      </c>
      <c r="F9974" t="s">
        <v>348</v>
      </c>
      <c r="G9974" t="s">
        <v>195</v>
      </c>
      <c r="H9974" t="s">
        <v>352</v>
      </c>
      <c r="I9974" t="s">
        <v>135</v>
      </c>
      <c r="K9974" t="s">
        <v>191</v>
      </c>
      <c r="O9974" t="s">
        <v>194</v>
      </c>
      <c r="P9974">
        <v>2030</v>
      </c>
    </row>
    <row r="9975" spans="1:17" x14ac:dyDescent="0.25">
      <c r="A9975" t="s">
        <v>567</v>
      </c>
      <c r="B9975" t="s">
        <v>568</v>
      </c>
      <c r="C9975" t="s">
        <v>569</v>
      </c>
      <c r="D9975" t="s">
        <v>361</v>
      </c>
      <c r="E9975" t="s">
        <v>411</v>
      </c>
      <c r="F9975" t="s">
        <v>348</v>
      </c>
      <c r="G9975" t="s">
        <v>195</v>
      </c>
      <c r="H9975" t="s">
        <v>352</v>
      </c>
      <c r="I9975" t="s">
        <v>135</v>
      </c>
      <c r="K9975" t="s">
        <v>191</v>
      </c>
      <c r="O9975" t="s">
        <v>194</v>
      </c>
      <c r="P9975">
        <v>2050</v>
      </c>
    </row>
    <row r="9976" spans="1:17" x14ac:dyDescent="0.25">
      <c r="A9976" t="s">
        <v>567</v>
      </c>
      <c r="B9976" t="s">
        <v>568</v>
      </c>
      <c r="C9976" t="s">
        <v>569</v>
      </c>
      <c r="D9976" t="s">
        <v>361</v>
      </c>
      <c r="E9976" t="s">
        <v>411</v>
      </c>
      <c r="F9976" t="s">
        <v>348</v>
      </c>
      <c r="G9976" t="s">
        <v>195</v>
      </c>
      <c r="H9976" t="s">
        <v>352</v>
      </c>
      <c r="I9976" t="s">
        <v>135</v>
      </c>
      <c r="K9976" t="s">
        <v>191</v>
      </c>
      <c r="O9976" t="s">
        <v>264</v>
      </c>
      <c r="P9976">
        <v>2050</v>
      </c>
    </row>
    <row r="9977" spans="1:17" x14ac:dyDescent="0.25">
      <c r="A9977" t="s">
        <v>567</v>
      </c>
      <c r="B9977" t="s">
        <v>568</v>
      </c>
      <c r="C9977" t="s">
        <v>569</v>
      </c>
      <c r="D9977" t="s">
        <v>361</v>
      </c>
      <c r="E9977" t="s">
        <v>411</v>
      </c>
      <c r="F9977" t="s">
        <v>348</v>
      </c>
      <c r="G9977" t="s">
        <v>195</v>
      </c>
      <c r="H9977" t="s">
        <v>352</v>
      </c>
      <c r="I9977" t="s">
        <v>135</v>
      </c>
      <c r="K9977" t="s">
        <v>191</v>
      </c>
      <c r="O9977" t="s">
        <v>265</v>
      </c>
      <c r="P9977">
        <v>2050</v>
      </c>
    </row>
    <row r="9978" spans="1:17" x14ac:dyDescent="0.25">
      <c r="A9978" t="s">
        <v>567</v>
      </c>
      <c r="B9978" t="s">
        <v>568</v>
      </c>
      <c r="C9978" t="s">
        <v>569</v>
      </c>
      <c r="D9978" t="s">
        <v>361</v>
      </c>
      <c r="E9978" t="s">
        <v>411</v>
      </c>
      <c r="F9978" t="s">
        <v>348</v>
      </c>
      <c r="G9978" t="s">
        <v>195</v>
      </c>
      <c r="H9978" t="s">
        <v>212</v>
      </c>
      <c r="I9978" t="s">
        <v>213</v>
      </c>
      <c r="K9978" t="s">
        <v>214</v>
      </c>
      <c r="M9978" t="s">
        <v>199</v>
      </c>
      <c r="N9978" t="s">
        <v>571</v>
      </c>
      <c r="O9978" t="s">
        <v>194</v>
      </c>
      <c r="P9978">
        <v>2015</v>
      </c>
      <c r="Q9978">
        <v>0.25</v>
      </c>
    </row>
    <row r="9979" spans="1:17" x14ac:dyDescent="0.25">
      <c r="A9979" t="s">
        <v>567</v>
      </c>
      <c r="B9979" t="s">
        <v>568</v>
      </c>
      <c r="C9979" t="s">
        <v>569</v>
      </c>
      <c r="D9979" t="s">
        <v>361</v>
      </c>
      <c r="E9979" t="s">
        <v>411</v>
      </c>
      <c r="F9979" t="s">
        <v>348</v>
      </c>
      <c r="G9979" t="s">
        <v>195</v>
      </c>
      <c r="H9979" t="s">
        <v>212</v>
      </c>
      <c r="I9979" t="s">
        <v>213</v>
      </c>
      <c r="K9979" t="s">
        <v>214</v>
      </c>
      <c r="M9979" t="s">
        <v>199</v>
      </c>
      <c r="N9979" t="s">
        <v>571</v>
      </c>
      <c r="O9979" t="s">
        <v>194</v>
      </c>
      <c r="P9979">
        <v>2020</v>
      </c>
      <c r="Q9979">
        <v>2.5</v>
      </c>
    </row>
    <row r="9980" spans="1:17" x14ac:dyDescent="0.25">
      <c r="A9980" t="s">
        <v>567</v>
      </c>
      <c r="B9980" t="s">
        <v>568</v>
      </c>
      <c r="C9980" t="s">
        <v>569</v>
      </c>
      <c r="D9980" t="s">
        <v>361</v>
      </c>
      <c r="E9980" t="s">
        <v>411</v>
      </c>
      <c r="F9980" t="s">
        <v>348</v>
      </c>
      <c r="G9980" t="s">
        <v>195</v>
      </c>
      <c r="H9980" t="s">
        <v>212</v>
      </c>
      <c r="I9980" t="s">
        <v>213</v>
      </c>
      <c r="K9980" t="s">
        <v>214</v>
      </c>
      <c r="M9980" t="s">
        <v>199</v>
      </c>
      <c r="N9980" t="s">
        <v>571</v>
      </c>
      <c r="O9980" t="s">
        <v>264</v>
      </c>
      <c r="P9980">
        <v>2020</v>
      </c>
    </row>
    <row r="9981" spans="1:17" x14ac:dyDescent="0.25">
      <c r="A9981" t="s">
        <v>567</v>
      </c>
      <c r="B9981" t="s">
        <v>568</v>
      </c>
      <c r="C9981" t="s">
        <v>569</v>
      </c>
      <c r="D9981" t="s">
        <v>361</v>
      </c>
      <c r="E9981" t="s">
        <v>411</v>
      </c>
      <c r="F9981" t="s">
        <v>348</v>
      </c>
      <c r="G9981" t="s">
        <v>195</v>
      </c>
      <c r="H9981" t="s">
        <v>212</v>
      </c>
      <c r="I9981" t="s">
        <v>213</v>
      </c>
      <c r="K9981" t="s">
        <v>214</v>
      </c>
      <c r="M9981" t="s">
        <v>199</v>
      </c>
      <c r="N9981" t="s">
        <v>571</v>
      </c>
      <c r="O9981" t="s">
        <v>265</v>
      </c>
      <c r="P9981">
        <v>2020</v>
      </c>
    </row>
    <row r="9982" spans="1:17" x14ac:dyDescent="0.25">
      <c r="A9982" t="s">
        <v>567</v>
      </c>
      <c r="B9982" t="s">
        <v>568</v>
      </c>
      <c r="C9982" t="s">
        <v>569</v>
      </c>
      <c r="D9982" t="s">
        <v>361</v>
      </c>
      <c r="E9982" t="s">
        <v>411</v>
      </c>
      <c r="F9982" t="s">
        <v>348</v>
      </c>
      <c r="G9982" t="s">
        <v>195</v>
      </c>
      <c r="H9982" t="s">
        <v>212</v>
      </c>
      <c r="I9982" t="s">
        <v>213</v>
      </c>
      <c r="K9982" t="s">
        <v>214</v>
      </c>
      <c r="M9982" t="s">
        <v>199</v>
      </c>
      <c r="N9982" t="s">
        <v>571</v>
      </c>
      <c r="O9982" t="s">
        <v>194</v>
      </c>
      <c r="P9982">
        <v>2030</v>
      </c>
      <c r="Q9982">
        <v>10</v>
      </c>
    </row>
    <row r="9983" spans="1:17" x14ac:dyDescent="0.25">
      <c r="A9983" t="s">
        <v>567</v>
      </c>
      <c r="B9983" t="s">
        <v>568</v>
      </c>
      <c r="C9983" t="s">
        <v>569</v>
      </c>
      <c r="D9983" t="s">
        <v>361</v>
      </c>
      <c r="E9983" t="s">
        <v>411</v>
      </c>
      <c r="F9983" t="s">
        <v>348</v>
      </c>
      <c r="G9983" t="s">
        <v>195</v>
      </c>
      <c r="H9983" t="s">
        <v>212</v>
      </c>
      <c r="I9983" t="s">
        <v>213</v>
      </c>
      <c r="K9983" t="s">
        <v>214</v>
      </c>
      <c r="M9983" t="s">
        <v>199</v>
      </c>
      <c r="N9983" t="s">
        <v>571</v>
      </c>
      <c r="O9983" t="s">
        <v>194</v>
      </c>
      <c r="P9983">
        <v>2050</v>
      </c>
      <c r="Q9983">
        <v>20</v>
      </c>
    </row>
    <row r="9984" spans="1:17" x14ac:dyDescent="0.25">
      <c r="A9984" t="s">
        <v>567</v>
      </c>
      <c r="B9984" t="s">
        <v>568</v>
      </c>
      <c r="C9984" t="s">
        <v>569</v>
      </c>
      <c r="D9984" t="s">
        <v>361</v>
      </c>
      <c r="E9984" t="s">
        <v>411</v>
      </c>
      <c r="F9984" t="s">
        <v>348</v>
      </c>
      <c r="G9984" t="s">
        <v>195</v>
      </c>
      <c r="H9984" t="s">
        <v>212</v>
      </c>
      <c r="I9984" t="s">
        <v>213</v>
      </c>
      <c r="K9984" t="s">
        <v>214</v>
      </c>
      <c r="M9984" t="s">
        <v>199</v>
      </c>
      <c r="N9984" t="s">
        <v>571</v>
      </c>
      <c r="O9984" t="s">
        <v>264</v>
      </c>
      <c r="P9984">
        <v>2050</v>
      </c>
    </row>
    <row r="9985" spans="1:17" x14ac:dyDescent="0.25">
      <c r="A9985" t="s">
        <v>567</v>
      </c>
      <c r="B9985" t="s">
        <v>568</v>
      </c>
      <c r="C9985" t="s">
        <v>569</v>
      </c>
      <c r="D9985" t="s">
        <v>361</v>
      </c>
      <c r="E9985" t="s">
        <v>411</v>
      </c>
      <c r="F9985" t="s">
        <v>348</v>
      </c>
      <c r="G9985" t="s">
        <v>195</v>
      </c>
      <c r="H9985" t="s">
        <v>212</v>
      </c>
      <c r="I9985" t="s">
        <v>213</v>
      </c>
      <c r="K9985" t="s">
        <v>214</v>
      </c>
      <c r="M9985" t="s">
        <v>199</v>
      </c>
      <c r="N9985" t="s">
        <v>571</v>
      </c>
      <c r="O9985" t="s">
        <v>265</v>
      </c>
      <c r="P9985">
        <v>2050</v>
      </c>
    </row>
    <row r="9986" spans="1:17" x14ac:dyDescent="0.25">
      <c r="A9986" t="s">
        <v>567</v>
      </c>
      <c r="B9986" t="s">
        <v>568</v>
      </c>
      <c r="C9986" t="s">
        <v>569</v>
      </c>
      <c r="D9986" t="s">
        <v>361</v>
      </c>
      <c r="E9986" t="s">
        <v>411</v>
      </c>
      <c r="F9986" t="s">
        <v>348</v>
      </c>
      <c r="G9986" t="s">
        <v>195</v>
      </c>
      <c r="H9986" t="s">
        <v>354</v>
      </c>
      <c r="I9986" t="s">
        <v>136</v>
      </c>
      <c r="K9986" t="s">
        <v>275</v>
      </c>
      <c r="O9986" t="s">
        <v>194</v>
      </c>
      <c r="P9986">
        <v>2015</v>
      </c>
    </row>
    <row r="9987" spans="1:17" x14ac:dyDescent="0.25">
      <c r="A9987" t="s">
        <v>567</v>
      </c>
      <c r="B9987" t="s">
        <v>568</v>
      </c>
      <c r="C9987" t="s">
        <v>569</v>
      </c>
      <c r="D9987" t="s">
        <v>361</v>
      </c>
      <c r="E9987" t="s">
        <v>411</v>
      </c>
      <c r="F9987" t="s">
        <v>348</v>
      </c>
      <c r="G9987" t="s">
        <v>195</v>
      </c>
      <c r="H9987" t="s">
        <v>354</v>
      </c>
      <c r="I9987" t="s">
        <v>136</v>
      </c>
      <c r="K9987" t="s">
        <v>275</v>
      </c>
      <c r="O9987" t="s">
        <v>194</v>
      </c>
      <c r="P9987">
        <v>2020</v>
      </c>
    </row>
    <row r="9988" spans="1:17" x14ac:dyDescent="0.25">
      <c r="A9988" t="s">
        <v>567</v>
      </c>
      <c r="B9988" t="s">
        <v>568</v>
      </c>
      <c r="C9988" t="s">
        <v>569</v>
      </c>
      <c r="D9988" t="s">
        <v>361</v>
      </c>
      <c r="E9988" t="s">
        <v>411</v>
      </c>
      <c r="F9988" t="s">
        <v>348</v>
      </c>
      <c r="G9988" t="s">
        <v>195</v>
      </c>
      <c r="H9988" t="s">
        <v>354</v>
      </c>
      <c r="I9988" t="s">
        <v>136</v>
      </c>
      <c r="K9988" t="s">
        <v>275</v>
      </c>
      <c r="O9988" t="s">
        <v>264</v>
      </c>
      <c r="P9988">
        <v>2020</v>
      </c>
    </row>
    <row r="9989" spans="1:17" x14ac:dyDescent="0.25">
      <c r="A9989" t="s">
        <v>567</v>
      </c>
      <c r="B9989" t="s">
        <v>568</v>
      </c>
      <c r="C9989" t="s">
        <v>569</v>
      </c>
      <c r="D9989" t="s">
        <v>361</v>
      </c>
      <c r="E9989" t="s">
        <v>411</v>
      </c>
      <c r="F9989" t="s">
        <v>348</v>
      </c>
      <c r="G9989" t="s">
        <v>195</v>
      </c>
      <c r="H9989" t="s">
        <v>354</v>
      </c>
      <c r="I9989" t="s">
        <v>136</v>
      </c>
      <c r="K9989" t="s">
        <v>275</v>
      </c>
      <c r="O9989" t="s">
        <v>265</v>
      </c>
      <c r="P9989">
        <v>2020</v>
      </c>
    </row>
    <row r="9990" spans="1:17" x14ac:dyDescent="0.25">
      <c r="A9990" t="s">
        <v>567</v>
      </c>
      <c r="B9990" t="s">
        <v>568</v>
      </c>
      <c r="C9990" t="s">
        <v>569</v>
      </c>
      <c r="D9990" t="s">
        <v>361</v>
      </c>
      <c r="E9990" t="s">
        <v>411</v>
      </c>
      <c r="F9990" t="s">
        <v>348</v>
      </c>
      <c r="G9990" t="s">
        <v>195</v>
      </c>
      <c r="H9990" t="s">
        <v>354</v>
      </c>
      <c r="I9990" t="s">
        <v>136</v>
      </c>
      <c r="K9990" t="s">
        <v>275</v>
      </c>
      <c r="O9990" t="s">
        <v>194</v>
      </c>
      <c r="P9990">
        <v>2030</v>
      </c>
    </row>
    <row r="9991" spans="1:17" x14ac:dyDescent="0.25">
      <c r="A9991" t="s">
        <v>567</v>
      </c>
      <c r="B9991" t="s">
        <v>568</v>
      </c>
      <c r="C9991" t="s">
        <v>569</v>
      </c>
      <c r="D9991" t="s">
        <v>361</v>
      </c>
      <c r="E9991" t="s">
        <v>411</v>
      </c>
      <c r="F9991" t="s">
        <v>348</v>
      </c>
      <c r="G9991" t="s">
        <v>195</v>
      </c>
      <c r="H9991" t="s">
        <v>354</v>
      </c>
      <c r="I9991" t="s">
        <v>136</v>
      </c>
      <c r="K9991" t="s">
        <v>275</v>
      </c>
      <c r="O9991" t="s">
        <v>194</v>
      </c>
      <c r="P9991">
        <v>2050</v>
      </c>
    </row>
    <row r="9992" spans="1:17" x14ac:dyDescent="0.25">
      <c r="A9992" t="s">
        <v>567</v>
      </c>
      <c r="B9992" t="s">
        <v>568</v>
      </c>
      <c r="C9992" t="s">
        <v>569</v>
      </c>
      <c r="D9992" t="s">
        <v>361</v>
      </c>
      <c r="E9992" t="s">
        <v>411</v>
      </c>
      <c r="F9992" t="s">
        <v>348</v>
      </c>
      <c r="G9992" t="s">
        <v>195</v>
      </c>
      <c r="H9992" t="s">
        <v>354</v>
      </c>
      <c r="I9992" t="s">
        <v>136</v>
      </c>
      <c r="K9992" t="s">
        <v>275</v>
      </c>
      <c r="O9992" t="s">
        <v>264</v>
      </c>
      <c r="P9992">
        <v>2050</v>
      </c>
    </row>
    <row r="9993" spans="1:17" x14ac:dyDescent="0.25">
      <c r="A9993" t="s">
        <v>567</v>
      </c>
      <c r="B9993" t="s">
        <v>568</v>
      </c>
      <c r="C9993" t="s">
        <v>569</v>
      </c>
      <c r="D9993" t="s">
        <v>361</v>
      </c>
      <c r="E9993" t="s">
        <v>411</v>
      </c>
      <c r="F9993" t="s">
        <v>348</v>
      </c>
      <c r="G9993" t="s">
        <v>195</v>
      </c>
      <c r="H9993" t="s">
        <v>354</v>
      </c>
      <c r="I9993" t="s">
        <v>136</v>
      </c>
      <c r="K9993" t="s">
        <v>275</v>
      </c>
      <c r="O9993" t="s">
        <v>265</v>
      </c>
      <c r="P9993">
        <v>2050</v>
      </c>
    </row>
    <row r="9994" spans="1:17" x14ac:dyDescent="0.25">
      <c r="A9994" t="s">
        <v>567</v>
      </c>
      <c r="B9994" t="s">
        <v>568</v>
      </c>
      <c r="C9994" t="s">
        <v>569</v>
      </c>
      <c r="D9994" t="s">
        <v>361</v>
      </c>
      <c r="E9994" t="s">
        <v>411</v>
      </c>
      <c r="F9994" t="s">
        <v>348</v>
      </c>
      <c r="G9994" t="s">
        <v>195</v>
      </c>
      <c r="H9994" t="s">
        <v>215</v>
      </c>
      <c r="I9994" t="s">
        <v>216</v>
      </c>
      <c r="K9994" t="s">
        <v>202</v>
      </c>
      <c r="M9994" t="s">
        <v>251</v>
      </c>
      <c r="N9994" t="s">
        <v>572</v>
      </c>
      <c r="O9994" t="s">
        <v>194</v>
      </c>
      <c r="P9994">
        <v>2015</v>
      </c>
      <c r="Q9994">
        <v>15</v>
      </c>
    </row>
    <row r="9995" spans="1:17" x14ac:dyDescent="0.25">
      <c r="A9995" t="s">
        <v>567</v>
      </c>
      <c r="B9995" t="s">
        <v>568</v>
      </c>
      <c r="C9995" t="s">
        <v>569</v>
      </c>
      <c r="D9995" t="s">
        <v>361</v>
      </c>
      <c r="E9995" t="s">
        <v>411</v>
      </c>
      <c r="F9995" t="s">
        <v>348</v>
      </c>
      <c r="G9995" t="s">
        <v>195</v>
      </c>
      <c r="H9995" t="s">
        <v>215</v>
      </c>
      <c r="I9995" t="s">
        <v>216</v>
      </c>
      <c r="K9995" t="s">
        <v>202</v>
      </c>
      <c r="M9995" t="s">
        <v>251</v>
      </c>
      <c r="N9995" t="s">
        <v>572</v>
      </c>
      <c r="O9995" t="s">
        <v>194</v>
      </c>
      <c r="P9995">
        <v>2020</v>
      </c>
      <c r="Q9995">
        <v>20</v>
      </c>
    </row>
    <row r="9996" spans="1:17" x14ac:dyDescent="0.25">
      <c r="A9996" t="s">
        <v>567</v>
      </c>
      <c r="B9996" t="s">
        <v>568</v>
      </c>
      <c r="C9996" t="s">
        <v>569</v>
      </c>
      <c r="D9996" t="s">
        <v>361</v>
      </c>
      <c r="E9996" t="s">
        <v>411</v>
      </c>
      <c r="F9996" t="s">
        <v>348</v>
      </c>
      <c r="G9996" t="s">
        <v>195</v>
      </c>
      <c r="H9996" t="s">
        <v>215</v>
      </c>
      <c r="I9996" t="s">
        <v>216</v>
      </c>
      <c r="K9996" t="s">
        <v>202</v>
      </c>
      <c r="M9996" t="s">
        <v>251</v>
      </c>
      <c r="N9996" t="s">
        <v>572</v>
      </c>
      <c r="O9996" t="s">
        <v>264</v>
      </c>
      <c r="P9996">
        <v>2020</v>
      </c>
    </row>
    <row r="9997" spans="1:17" x14ac:dyDescent="0.25">
      <c r="A9997" t="s">
        <v>567</v>
      </c>
      <c r="B9997" t="s">
        <v>568</v>
      </c>
      <c r="C9997" t="s">
        <v>569</v>
      </c>
      <c r="D9997" t="s">
        <v>361</v>
      </c>
      <c r="E9997" t="s">
        <v>411</v>
      </c>
      <c r="F9997" t="s">
        <v>348</v>
      </c>
      <c r="G9997" t="s">
        <v>195</v>
      </c>
      <c r="H9997" t="s">
        <v>215</v>
      </c>
      <c r="I9997" t="s">
        <v>216</v>
      </c>
      <c r="K9997" t="s">
        <v>202</v>
      </c>
      <c r="M9997" t="s">
        <v>251</v>
      </c>
      <c r="N9997" t="s">
        <v>572</v>
      </c>
      <c r="O9997" t="s">
        <v>265</v>
      </c>
      <c r="P9997">
        <v>2020</v>
      </c>
    </row>
    <row r="9998" spans="1:17" x14ac:dyDescent="0.25">
      <c r="A9998" t="s">
        <v>567</v>
      </c>
      <c r="B9998" t="s">
        <v>568</v>
      </c>
      <c r="C9998" t="s">
        <v>569</v>
      </c>
      <c r="D9998" t="s">
        <v>361</v>
      </c>
      <c r="E9998" t="s">
        <v>411</v>
      </c>
      <c r="F9998" t="s">
        <v>348</v>
      </c>
      <c r="G9998" t="s">
        <v>195</v>
      </c>
      <c r="H9998" t="s">
        <v>215</v>
      </c>
      <c r="I9998" t="s">
        <v>216</v>
      </c>
      <c r="K9998" t="s">
        <v>202</v>
      </c>
      <c r="M9998" t="s">
        <v>251</v>
      </c>
      <c r="N9998" t="s">
        <v>572</v>
      </c>
      <c r="O9998" t="s">
        <v>194</v>
      </c>
      <c r="P9998">
        <v>2030</v>
      </c>
      <c r="Q9998">
        <v>20</v>
      </c>
    </row>
    <row r="9999" spans="1:17" x14ac:dyDescent="0.25">
      <c r="A9999" t="s">
        <v>567</v>
      </c>
      <c r="B9999" t="s">
        <v>568</v>
      </c>
      <c r="C9999" t="s">
        <v>569</v>
      </c>
      <c r="D9999" t="s">
        <v>361</v>
      </c>
      <c r="E9999" t="s">
        <v>411</v>
      </c>
      <c r="F9999" t="s">
        <v>348</v>
      </c>
      <c r="G9999" t="s">
        <v>195</v>
      </c>
      <c r="H9999" t="s">
        <v>215</v>
      </c>
      <c r="I9999" t="s">
        <v>216</v>
      </c>
      <c r="K9999" t="s">
        <v>202</v>
      </c>
      <c r="M9999" t="s">
        <v>251</v>
      </c>
      <c r="N9999" t="s">
        <v>572</v>
      </c>
      <c r="O9999" t="s">
        <v>194</v>
      </c>
      <c r="P9999">
        <v>2050</v>
      </c>
      <c r="Q9999">
        <v>20</v>
      </c>
    </row>
    <row r="10000" spans="1:17" x14ac:dyDescent="0.25">
      <c r="A10000" t="s">
        <v>567</v>
      </c>
      <c r="B10000" t="s">
        <v>568</v>
      </c>
      <c r="C10000" t="s">
        <v>569</v>
      </c>
      <c r="D10000" t="s">
        <v>361</v>
      </c>
      <c r="E10000" t="s">
        <v>411</v>
      </c>
      <c r="F10000" t="s">
        <v>348</v>
      </c>
      <c r="G10000" t="s">
        <v>195</v>
      </c>
      <c r="H10000" t="s">
        <v>215</v>
      </c>
      <c r="I10000" t="s">
        <v>216</v>
      </c>
      <c r="K10000" t="s">
        <v>202</v>
      </c>
      <c r="M10000" t="s">
        <v>251</v>
      </c>
      <c r="N10000" t="s">
        <v>572</v>
      </c>
      <c r="O10000" t="s">
        <v>264</v>
      </c>
      <c r="P10000">
        <v>2050</v>
      </c>
    </row>
    <row r="10001" spans="1:17" x14ac:dyDescent="0.25">
      <c r="A10001" t="s">
        <v>567</v>
      </c>
      <c r="B10001" t="s">
        <v>568</v>
      </c>
      <c r="C10001" t="s">
        <v>569</v>
      </c>
      <c r="D10001" t="s">
        <v>361</v>
      </c>
      <c r="E10001" t="s">
        <v>411</v>
      </c>
      <c r="F10001" t="s">
        <v>348</v>
      </c>
      <c r="G10001" t="s">
        <v>195</v>
      </c>
      <c r="H10001" t="s">
        <v>215</v>
      </c>
      <c r="I10001" t="s">
        <v>216</v>
      </c>
      <c r="K10001" t="s">
        <v>202</v>
      </c>
      <c r="M10001" t="s">
        <v>251</v>
      </c>
      <c r="N10001" t="s">
        <v>572</v>
      </c>
      <c r="O10001" t="s">
        <v>265</v>
      </c>
      <c r="P10001">
        <v>2050</v>
      </c>
    </row>
    <row r="10002" spans="1:17" x14ac:dyDescent="0.25">
      <c r="A10002" t="s">
        <v>567</v>
      </c>
      <c r="B10002" t="s">
        <v>568</v>
      </c>
      <c r="C10002" t="s">
        <v>569</v>
      </c>
      <c r="D10002" t="s">
        <v>361</v>
      </c>
      <c r="E10002" t="s">
        <v>411</v>
      </c>
      <c r="F10002" t="s">
        <v>348</v>
      </c>
      <c r="G10002" t="s">
        <v>218</v>
      </c>
      <c r="H10002" t="s">
        <v>219</v>
      </c>
      <c r="I10002" t="s">
        <v>220</v>
      </c>
      <c r="K10002" t="s">
        <v>221</v>
      </c>
      <c r="M10002" t="s">
        <v>344</v>
      </c>
      <c r="N10002" t="s">
        <v>193</v>
      </c>
      <c r="O10002" t="s">
        <v>194</v>
      </c>
      <c r="P10002">
        <v>2015</v>
      </c>
      <c r="Q10002">
        <v>1.25</v>
      </c>
    </row>
    <row r="10003" spans="1:17" x14ac:dyDescent="0.25">
      <c r="A10003" t="s">
        <v>567</v>
      </c>
      <c r="B10003" t="s">
        <v>568</v>
      </c>
      <c r="C10003" t="s">
        <v>569</v>
      </c>
      <c r="D10003" t="s">
        <v>361</v>
      </c>
      <c r="E10003" t="s">
        <v>411</v>
      </c>
      <c r="F10003" t="s">
        <v>348</v>
      </c>
      <c r="G10003" t="s">
        <v>218</v>
      </c>
      <c r="H10003" t="s">
        <v>219</v>
      </c>
      <c r="I10003" t="s">
        <v>220</v>
      </c>
      <c r="K10003" t="s">
        <v>221</v>
      </c>
      <c r="M10003" t="s">
        <v>344</v>
      </c>
      <c r="N10003" t="s">
        <v>193</v>
      </c>
      <c r="O10003" t="s">
        <v>194</v>
      </c>
      <c r="P10003">
        <v>2020</v>
      </c>
      <c r="Q10003">
        <v>1.25</v>
      </c>
    </row>
    <row r="10004" spans="1:17" x14ac:dyDescent="0.25">
      <c r="A10004" t="s">
        <v>567</v>
      </c>
      <c r="B10004" t="s">
        <v>568</v>
      </c>
      <c r="C10004" t="s">
        <v>569</v>
      </c>
      <c r="D10004" t="s">
        <v>361</v>
      </c>
      <c r="E10004" t="s">
        <v>411</v>
      </c>
      <c r="F10004" t="s">
        <v>348</v>
      </c>
      <c r="G10004" t="s">
        <v>218</v>
      </c>
      <c r="H10004" t="s">
        <v>219</v>
      </c>
      <c r="I10004" t="s">
        <v>220</v>
      </c>
      <c r="K10004" t="s">
        <v>221</v>
      </c>
      <c r="M10004" t="s">
        <v>344</v>
      </c>
      <c r="N10004" t="s">
        <v>193</v>
      </c>
      <c r="O10004" t="s">
        <v>264</v>
      </c>
      <c r="P10004">
        <v>2020</v>
      </c>
    </row>
    <row r="10005" spans="1:17" x14ac:dyDescent="0.25">
      <c r="A10005" t="s">
        <v>567</v>
      </c>
      <c r="B10005" t="s">
        <v>568</v>
      </c>
      <c r="C10005" t="s">
        <v>569</v>
      </c>
      <c r="D10005" t="s">
        <v>361</v>
      </c>
      <c r="E10005" t="s">
        <v>411</v>
      </c>
      <c r="F10005" t="s">
        <v>348</v>
      </c>
      <c r="G10005" t="s">
        <v>218</v>
      </c>
      <c r="H10005" t="s">
        <v>219</v>
      </c>
      <c r="I10005" t="s">
        <v>220</v>
      </c>
      <c r="K10005" t="s">
        <v>221</v>
      </c>
      <c r="M10005" t="s">
        <v>344</v>
      </c>
      <c r="N10005" t="s">
        <v>193</v>
      </c>
      <c r="O10005" t="s">
        <v>265</v>
      </c>
      <c r="P10005">
        <v>2020</v>
      </c>
    </row>
    <row r="10006" spans="1:17" x14ac:dyDescent="0.25">
      <c r="A10006" t="s">
        <v>567</v>
      </c>
      <c r="B10006" t="s">
        <v>568</v>
      </c>
      <c r="C10006" t="s">
        <v>569</v>
      </c>
      <c r="D10006" t="s">
        <v>361</v>
      </c>
      <c r="E10006" t="s">
        <v>411</v>
      </c>
      <c r="F10006" t="s">
        <v>348</v>
      </c>
      <c r="G10006" t="s">
        <v>218</v>
      </c>
      <c r="H10006" t="s">
        <v>219</v>
      </c>
      <c r="I10006" t="s">
        <v>220</v>
      </c>
      <c r="K10006" t="s">
        <v>221</v>
      </c>
      <c r="M10006" t="s">
        <v>344</v>
      </c>
      <c r="N10006" t="s">
        <v>193</v>
      </c>
      <c r="O10006" t="s">
        <v>194</v>
      </c>
      <c r="P10006">
        <v>2030</v>
      </c>
      <c r="Q10006">
        <v>1.25</v>
      </c>
    </row>
    <row r="10007" spans="1:17" x14ac:dyDescent="0.25">
      <c r="A10007" t="s">
        <v>567</v>
      </c>
      <c r="B10007" t="s">
        <v>568</v>
      </c>
      <c r="C10007" t="s">
        <v>569</v>
      </c>
      <c r="D10007" t="s">
        <v>361</v>
      </c>
      <c r="E10007" t="s">
        <v>411</v>
      </c>
      <c r="F10007" t="s">
        <v>348</v>
      </c>
      <c r="G10007" t="s">
        <v>218</v>
      </c>
      <c r="H10007" t="s">
        <v>219</v>
      </c>
      <c r="I10007" t="s">
        <v>220</v>
      </c>
      <c r="K10007" t="s">
        <v>221</v>
      </c>
      <c r="M10007" t="s">
        <v>344</v>
      </c>
      <c r="N10007" t="s">
        <v>193</v>
      </c>
      <c r="O10007" t="s">
        <v>194</v>
      </c>
      <c r="P10007">
        <v>2050</v>
      </c>
      <c r="Q10007">
        <v>1.25</v>
      </c>
    </row>
    <row r="10008" spans="1:17" x14ac:dyDescent="0.25">
      <c r="A10008" t="s">
        <v>567</v>
      </c>
      <c r="B10008" t="s">
        <v>568</v>
      </c>
      <c r="C10008" t="s">
        <v>569</v>
      </c>
      <c r="D10008" t="s">
        <v>361</v>
      </c>
      <c r="E10008" t="s">
        <v>411</v>
      </c>
      <c r="F10008" t="s">
        <v>348</v>
      </c>
      <c r="G10008" t="s">
        <v>218</v>
      </c>
      <c r="H10008" t="s">
        <v>219</v>
      </c>
      <c r="I10008" t="s">
        <v>220</v>
      </c>
      <c r="K10008" t="s">
        <v>221</v>
      </c>
      <c r="M10008" t="s">
        <v>344</v>
      </c>
      <c r="N10008" t="s">
        <v>193</v>
      </c>
      <c r="O10008" t="s">
        <v>264</v>
      </c>
      <c r="P10008">
        <v>2050</v>
      </c>
    </row>
    <row r="10009" spans="1:17" x14ac:dyDescent="0.25">
      <c r="A10009" t="s">
        <v>567</v>
      </c>
      <c r="B10009" t="s">
        <v>568</v>
      </c>
      <c r="C10009" t="s">
        <v>569</v>
      </c>
      <c r="D10009" t="s">
        <v>361</v>
      </c>
      <c r="E10009" t="s">
        <v>411</v>
      </c>
      <c r="F10009" t="s">
        <v>348</v>
      </c>
      <c r="G10009" t="s">
        <v>218</v>
      </c>
      <c r="H10009" t="s">
        <v>219</v>
      </c>
      <c r="I10009" t="s">
        <v>220</v>
      </c>
      <c r="K10009" t="s">
        <v>221</v>
      </c>
      <c r="M10009" t="s">
        <v>344</v>
      </c>
      <c r="N10009" t="s">
        <v>193</v>
      </c>
      <c r="O10009" t="s">
        <v>265</v>
      </c>
      <c r="P10009">
        <v>2050</v>
      </c>
    </row>
    <row r="10010" spans="1:17" x14ac:dyDescent="0.25">
      <c r="A10010" t="s">
        <v>567</v>
      </c>
      <c r="B10010" t="s">
        <v>568</v>
      </c>
      <c r="C10010" t="s">
        <v>569</v>
      </c>
      <c r="D10010" t="s">
        <v>361</v>
      </c>
      <c r="E10010" t="s">
        <v>411</v>
      </c>
      <c r="F10010" t="s">
        <v>348</v>
      </c>
      <c r="G10010" t="s">
        <v>218</v>
      </c>
      <c r="H10010" t="s">
        <v>223</v>
      </c>
      <c r="I10010" t="s">
        <v>224</v>
      </c>
      <c r="K10010" t="s">
        <v>221</v>
      </c>
      <c r="M10010" t="s">
        <v>344</v>
      </c>
      <c r="N10010" t="s">
        <v>573</v>
      </c>
      <c r="O10010" t="s">
        <v>194</v>
      </c>
      <c r="P10010">
        <v>2015</v>
      </c>
    </row>
    <row r="10011" spans="1:17" x14ac:dyDescent="0.25">
      <c r="A10011" t="s">
        <v>567</v>
      </c>
      <c r="B10011" t="s">
        <v>568</v>
      </c>
      <c r="C10011" t="s">
        <v>569</v>
      </c>
      <c r="D10011" t="s">
        <v>361</v>
      </c>
      <c r="E10011" t="s">
        <v>411</v>
      </c>
      <c r="F10011" t="s">
        <v>348</v>
      </c>
      <c r="G10011" t="s">
        <v>218</v>
      </c>
      <c r="H10011" t="s">
        <v>223</v>
      </c>
      <c r="I10011" t="s">
        <v>224</v>
      </c>
      <c r="K10011" t="s">
        <v>221</v>
      </c>
      <c r="M10011" t="s">
        <v>344</v>
      </c>
      <c r="N10011" t="s">
        <v>573</v>
      </c>
      <c r="O10011" t="s">
        <v>194</v>
      </c>
      <c r="P10011">
        <v>2020</v>
      </c>
    </row>
    <row r="10012" spans="1:17" x14ac:dyDescent="0.25">
      <c r="A10012" t="s">
        <v>567</v>
      </c>
      <c r="B10012" t="s">
        <v>568</v>
      </c>
      <c r="C10012" t="s">
        <v>569</v>
      </c>
      <c r="D10012" t="s">
        <v>361</v>
      </c>
      <c r="E10012" t="s">
        <v>411</v>
      </c>
      <c r="F10012" t="s">
        <v>348</v>
      </c>
      <c r="G10012" t="s">
        <v>218</v>
      </c>
      <c r="H10012" t="s">
        <v>223</v>
      </c>
      <c r="I10012" t="s">
        <v>224</v>
      </c>
      <c r="K10012" t="s">
        <v>221</v>
      </c>
      <c r="M10012" t="s">
        <v>344</v>
      </c>
      <c r="N10012" t="s">
        <v>573</v>
      </c>
      <c r="O10012" t="s">
        <v>264</v>
      </c>
      <c r="P10012">
        <v>2020</v>
      </c>
    </row>
    <row r="10013" spans="1:17" x14ac:dyDescent="0.25">
      <c r="A10013" t="s">
        <v>567</v>
      </c>
      <c r="B10013" t="s">
        <v>568</v>
      </c>
      <c r="C10013" t="s">
        <v>569</v>
      </c>
      <c r="D10013" t="s">
        <v>361</v>
      </c>
      <c r="E10013" t="s">
        <v>411</v>
      </c>
      <c r="F10013" t="s">
        <v>348</v>
      </c>
      <c r="G10013" t="s">
        <v>218</v>
      </c>
      <c r="H10013" t="s">
        <v>223</v>
      </c>
      <c r="I10013" t="s">
        <v>224</v>
      </c>
      <c r="K10013" t="s">
        <v>221</v>
      </c>
      <c r="M10013" t="s">
        <v>344</v>
      </c>
      <c r="N10013" t="s">
        <v>573</v>
      </c>
      <c r="O10013" t="s">
        <v>265</v>
      </c>
      <c r="P10013">
        <v>2020</v>
      </c>
    </row>
    <row r="10014" spans="1:17" x14ac:dyDescent="0.25">
      <c r="A10014" t="s">
        <v>567</v>
      </c>
      <c r="B10014" t="s">
        <v>568</v>
      </c>
      <c r="C10014" t="s">
        <v>569</v>
      </c>
      <c r="D10014" t="s">
        <v>361</v>
      </c>
      <c r="E10014" t="s">
        <v>411</v>
      </c>
      <c r="F10014" t="s">
        <v>348</v>
      </c>
      <c r="G10014" t="s">
        <v>218</v>
      </c>
      <c r="H10014" t="s">
        <v>223</v>
      </c>
      <c r="I10014" t="s">
        <v>224</v>
      </c>
      <c r="K10014" t="s">
        <v>221</v>
      </c>
      <c r="M10014" t="s">
        <v>344</v>
      </c>
      <c r="N10014" t="s">
        <v>573</v>
      </c>
      <c r="O10014" t="s">
        <v>194</v>
      </c>
      <c r="P10014">
        <v>2030</v>
      </c>
    </row>
    <row r="10015" spans="1:17" x14ac:dyDescent="0.25">
      <c r="A10015" t="s">
        <v>567</v>
      </c>
      <c r="B10015" t="s">
        <v>568</v>
      </c>
      <c r="C10015" t="s">
        <v>569</v>
      </c>
      <c r="D10015" t="s">
        <v>361</v>
      </c>
      <c r="E10015" t="s">
        <v>411</v>
      </c>
      <c r="F10015" t="s">
        <v>348</v>
      </c>
      <c r="G10015" t="s">
        <v>218</v>
      </c>
      <c r="H10015" t="s">
        <v>223</v>
      </c>
      <c r="I10015" t="s">
        <v>224</v>
      </c>
      <c r="K10015" t="s">
        <v>221</v>
      </c>
      <c r="M10015" t="s">
        <v>344</v>
      </c>
      <c r="N10015" t="s">
        <v>573</v>
      </c>
      <c r="O10015" t="s">
        <v>194</v>
      </c>
      <c r="P10015">
        <v>2050</v>
      </c>
    </row>
    <row r="10016" spans="1:17" x14ac:dyDescent="0.25">
      <c r="A10016" t="s">
        <v>567</v>
      </c>
      <c r="B10016" t="s">
        <v>568</v>
      </c>
      <c r="C10016" t="s">
        <v>569</v>
      </c>
      <c r="D10016" t="s">
        <v>361</v>
      </c>
      <c r="E10016" t="s">
        <v>411</v>
      </c>
      <c r="F10016" t="s">
        <v>348</v>
      </c>
      <c r="G10016" t="s">
        <v>218</v>
      </c>
      <c r="H10016" t="s">
        <v>223</v>
      </c>
      <c r="I10016" t="s">
        <v>224</v>
      </c>
      <c r="K10016" t="s">
        <v>221</v>
      </c>
      <c r="M10016" t="s">
        <v>344</v>
      </c>
      <c r="N10016" t="s">
        <v>573</v>
      </c>
      <c r="O10016" t="s">
        <v>264</v>
      </c>
      <c r="P10016">
        <v>2050</v>
      </c>
    </row>
    <row r="10017" spans="1:17" x14ac:dyDescent="0.25">
      <c r="A10017" t="s">
        <v>567</v>
      </c>
      <c r="B10017" t="s">
        <v>568</v>
      </c>
      <c r="C10017" t="s">
        <v>569</v>
      </c>
      <c r="D10017" t="s">
        <v>361</v>
      </c>
      <c r="E10017" t="s">
        <v>411</v>
      </c>
      <c r="F10017" t="s">
        <v>348</v>
      </c>
      <c r="G10017" t="s">
        <v>218</v>
      </c>
      <c r="H10017" t="s">
        <v>223</v>
      </c>
      <c r="I10017" t="s">
        <v>224</v>
      </c>
      <c r="K10017" t="s">
        <v>221</v>
      </c>
      <c r="M10017" t="s">
        <v>344</v>
      </c>
      <c r="N10017" t="s">
        <v>573</v>
      </c>
      <c r="O10017" t="s">
        <v>265</v>
      </c>
      <c r="P10017">
        <v>2050</v>
      </c>
    </row>
    <row r="10018" spans="1:17" x14ac:dyDescent="0.25">
      <c r="A10018" t="s">
        <v>567</v>
      </c>
      <c r="B10018" t="s">
        <v>568</v>
      </c>
      <c r="C10018" t="s">
        <v>569</v>
      </c>
      <c r="D10018" t="s">
        <v>361</v>
      </c>
      <c r="E10018" t="s">
        <v>411</v>
      </c>
      <c r="F10018" t="s">
        <v>348</v>
      </c>
      <c r="G10018" t="s">
        <v>218</v>
      </c>
      <c r="H10018" t="s">
        <v>225</v>
      </c>
      <c r="I10018" t="s">
        <v>226</v>
      </c>
      <c r="K10018" t="s">
        <v>221</v>
      </c>
      <c r="N10018" t="s">
        <v>386</v>
      </c>
      <c r="O10018" t="s">
        <v>194</v>
      </c>
      <c r="P10018">
        <v>2015</v>
      </c>
      <c r="Q10018">
        <v>1.3</v>
      </c>
    </row>
    <row r="10019" spans="1:17" x14ac:dyDescent="0.25">
      <c r="A10019" t="s">
        <v>567</v>
      </c>
      <c r="B10019" t="s">
        <v>568</v>
      </c>
      <c r="C10019" t="s">
        <v>569</v>
      </c>
      <c r="D10019" t="s">
        <v>361</v>
      </c>
      <c r="E10019" t="s">
        <v>411</v>
      </c>
      <c r="F10019" t="s">
        <v>348</v>
      </c>
      <c r="G10019" t="s">
        <v>218</v>
      </c>
      <c r="H10019" t="s">
        <v>225</v>
      </c>
      <c r="I10019" t="s">
        <v>226</v>
      </c>
      <c r="K10019" t="s">
        <v>221</v>
      </c>
      <c r="N10019" t="s">
        <v>386</v>
      </c>
      <c r="O10019" t="s">
        <v>194</v>
      </c>
      <c r="P10019">
        <v>2020</v>
      </c>
      <c r="Q10019">
        <v>1.4</v>
      </c>
    </row>
    <row r="10020" spans="1:17" x14ac:dyDescent="0.25">
      <c r="A10020" t="s">
        <v>567</v>
      </c>
      <c r="B10020" t="s">
        <v>568</v>
      </c>
      <c r="C10020" t="s">
        <v>569</v>
      </c>
      <c r="D10020" t="s">
        <v>361</v>
      </c>
      <c r="E10020" t="s">
        <v>411</v>
      </c>
      <c r="F10020" t="s">
        <v>348</v>
      </c>
      <c r="G10020" t="s">
        <v>218</v>
      </c>
      <c r="H10020" t="s">
        <v>225</v>
      </c>
      <c r="I10020" t="s">
        <v>226</v>
      </c>
      <c r="K10020" t="s">
        <v>221</v>
      </c>
      <c r="N10020" t="s">
        <v>386</v>
      </c>
      <c r="O10020" t="s">
        <v>264</v>
      </c>
      <c r="P10020">
        <v>2020</v>
      </c>
    </row>
    <row r="10021" spans="1:17" x14ac:dyDescent="0.25">
      <c r="A10021" t="s">
        <v>567</v>
      </c>
      <c r="B10021" t="s">
        <v>568</v>
      </c>
      <c r="C10021" t="s">
        <v>569</v>
      </c>
      <c r="D10021" t="s">
        <v>361</v>
      </c>
      <c r="E10021" t="s">
        <v>411</v>
      </c>
      <c r="F10021" t="s">
        <v>348</v>
      </c>
      <c r="G10021" t="s">
        <v>218</v>
      </c>
      <c r="H10021" t="s">
        <v>225</v>
      </c>
      <c r="I10021" t="s">
        <v>226</v>
      </c>
      <c r="K10021" t="s">
        <v>221</v>
      </c>
      <c r="N10021" t="s">
        <v>386</v>
      </c>
      <c r="O10021" t="s">
        <v>265</v>
      </c>
      <c r="P10021">
        <v>2020</v>
      </c>
    </row>
    <row r="10022" spans="1:17" x14ac:dyDescent="0.25">
      <c r="A10022" t="s">
        <v>567</v>
      </c>
      <c r="B10022" t="s">
        <v>568</v>
      </c>
      <c r="C10022" t="s">
        <v>569</v>
      </c>
      <c r="D10022" t="s">
        <v>361</v>
      </c>
      <c r="E10022" t="s">
        <v>411</v>
      </c>
      <c r="F10022" t="s">
        <v>348</v>
      </c>
      <c r="G10022" t="s">
        <v>218</v>
      </c>
      <c r="H10022" t="s">
        <v>225</v>
      </c>
      <c r="I10022" t="s">
        <v>226</v>
      </c>
      <c r="K10022" t="s">
        <v>221</v>
      </c>
      <c r="N10022" t="s">
        <v>386</v>
      </c>
      <c r="O10022" t="s">
        <v>194</v>
      </c>
      <c r="P10022">
        <v>2030</v>
      </c>
      <c r="Q10022">
        <v>1.5</v>
      </c>
    </row>
    <row r="10023" spans="1:17" x14ac:dyDescent="0.25">
      <c r="A10023" t="s">
        <v>567</v>
      </c>
      <c r="B10023" t="s">
        <v>568</v>
      </c>
      <c r="C10023" t="s">
        <v>569</v>
      </c>
      <c r="D10023" t="s">
        <v>361</v>
      </c>
      <c r="E10023" t="s">
        <v>411</v>
      </c>
      <c r="F10023" t="s">
        <v>348</v>
      </c>
      <c r="G10023" t="s">
        <v>218</v>
      </c>
      <c r="H10023" t="s">
        <v>225</v>
      </c>
      <c r="I10023" t="s">
        <v>226</v>
      </c>
      <c r="K10023" t="s">
        <v>221</v>
      </c>
      <c r="N10023" t="s">
        <v>386</v>
      </c>
      <c r="O10023" t="s">
        <v>194</v>
      </c>
      <c r="P10023">
        <v>2050</v>
      </c>
      <c r="Q10023">
        <v>1.6</v>
      </c>
    </row>
    <row r="10024" spans="1:17" x14ac:dyDescent="0.25">
      <c r="A10024" t="s">
        <v>567</v>
      </c>
      <c r="B10024" t="s">
        <v>568</v>
      </c>
      <c r="C10024" t="s">
        <v>569</v>
      </c>
      <c r="D10024" t="s">
        <v>361</v>
      </c>
      <c r="E10024" t="s">
        <v>411</v>
      </c>
      <c r="F10024" t="s">
        <v>348</v>
      </c>
      <c r="G10024" t="s">
        <v>218</v>
      </c>
      <c r="H10024" t="s">
        <v>225</v>
      </c>
      <c r="I10024" t="s">
        <v>226</v>
      </c>
      <c r="K10024" t="s">
        <v>221</v>
      </c>
      <c r="N10024" t="s">
        <v>386</v>
      </c>
      <c r="O10024" t="s">
        <v>264</v>
      </c>
      <c r="P10024">
        <v>2050</v>
      </c>
    </row>
    <row r="10025" spans="1:17" x14ac:dyDescent="0.25">
      <c r="A10025" t="s">
        <v>567</v>
      </c>
      <c r="B10025" t="s">
        <v>568</v>
      </c>
      <c r="C10025" t="s">
        <v>569</v>
      </c>
      <c r="D10025" t="s">
        <v>361</v>
      </c>
      <c r="E10025" t="s">
        <v>411</v>
      </c>
      <c r="F10025" t="s">
        <v>348</v>
      </c>
      <c r="G10025" t="s">
        <v>218</v>
      </c>
      <c r="H10025" t="s">
        <v>225</v>
      </c>
      <c r="I10025" t="s">
        <v>226</v>
      </c>
      <c r="K10025" t="s">
        <v>221</v>
      </c>
      <c r="N10025" t="s">
        <v>386</v>
      </c>
      <c r="O10025" t="s">
        <v>265</v>
      </c>
      <c r="P10025">
        <v>2050</v>
      </c>
    </row>
    <row r="10026" spans="1:17" x14ac:dyDescent="0.25">
      <c r="A10026" t="s">
        <v>567</v>
      </c>
      <c r="B10026" t="s">
        <v>568</v>
      </c>
      <c r="C10026" t="s">
        <v>569</v>
      </c>
      <c r="D10026" t="s">
        <v>361</v>
      </c>
      <c r="E10026" t="s">
        <v>411</v>
      </c>
      <c r="F10026" t="s">
        <v>348</v>
      </c>
      <c r="G10026" t="s">
        <v>218</v>
      </c>
      <c r="H10026" t="s">
        <v>229</v>
      </c>
      <c r="I10026" t="s">
        <v>230</v>
      </c>
      <c r="J10026" t="s">
        <v>231</v>
      </c>
      <c r="K10026" t="s">
        <v>191</v>
      </c>
      <c r="N10026" t="s">
        <v>386</v>
      </c>
      <c r="O10026" t="s">
        <v>194</v>
      </c>
      <c r="P10026">
        <v>2015</v>
      </c>
      <c r="Q10026">
        <v>1</v>
      </c>
    </row>
    <row r="10027" spans="1:17" x14ac:dyDescent="0.25">
      <c r="A10027" t="s">
        <v>567</v>
      </c>
      <c r="B10027" t="s">
        <v>568</v>
      </c>
      <c r="C10027" t="s">
        <v>569</v>
      </c>
      <c r="D10027" t="s">
        <v>361</v>
      </c>
      <c r="E10027" t="s">
        <v>411</v>
      </c>
      <c r="F10027" t="s">
        <v>348</v>
      </c>
      <c r="G10027" t="s">
        <v>218</v>
      </c>
      <c r="H10027" t="s">
        <v>229</v>
      </c>
      <c r="I10027" t="s">
        <v>230</v>
      </c>
      <c r="J10027" t="s">
        <v>231</v>
      </c>
      <c r="K10027" t="s">
        <v>191</v>
      </c>
      <c r="N10027" t="s">
        <v>386</v>
      </c>
      <c r="O10027" t="s">
        <v>194</v>
      </c>
      <c r="P10027">
        <v>2020</v>
      </c>
      <c r="Q10027">
        <v>1</v>
      </c>
    </row>
    <row r="10028" spans="1:17" x14ac:dyDescent="0.25">
      <c r="A10028" t="s">
        <v>567</v>
      </c>
      <c r="B10028" t="s">
        <v>568</v>
      </c>
      <c r="C10028" t="s">
        <v>569</v>
      </c>
      <c r="D10028" t="s">
        <v>361</v>
      </c>
      <c r="E10028" t="s">
        <v>411</v>
      </c>
      <c r="F10028" t="s">
        <v>348</v>
      </c>
      <c r="G10028" t="s">
        <v>218</v>
      </c>
      <c r="H10028" t="s">
        <v>229</v>
      </c>
      <c r="I10028" t="s">
        <v>230</v>
      </c>
      <c r="J10028" t="s">
        <v>231</v>
      </c>
      <c r="K10028" t="s">
        <v>191</v>
      </c>
      <c r="N10028" t="s">
        <v>386</v>
      </c>
      <c r="O10028" t="s">
        <v>264</v>
      </c>
      <c r="P10028">
        <v>2020</v>
      </c>
    </row>
    <row r="10029" spans="1:17" x14ac:dyDescent="0.25">
      <c r="A10029" t="s">
        <v>567</v>
      </c>
      <c r="B10029" t="s">
        <v>568</v>
      </c>
      <c r="C10029" t="s">
        <v>569</v>
      </c>
      <c r="D10029" t="s">
        <v>361</v>
      </c>
      <c r="E10029" t="s">
        <v>411</v>
      </c>
      <c r="F10029" t="s">
        <v>348</v>
      </c>
      <c r="G10029" t="s">
        <v>218</v>
      </c>
      <c r="H10029" t="s">
        <v>229</v>
      </c>
      <c r="I10029" t="s">
        <v>230</v>
      </c>
      <c r="J10029" t="s">
        <v>231</v>
      </c>
      <c r="K10029" t="s">
        <v>191</v>
      </c>
      <c r="N10029" t="s">
        <v>386</v>
      </c>
      <c r="O10029" t="s">
        <v>265</v>
      </c>
      <c r="P10029">
        <v>2020</v>
      </c>
    </row>
    <row r="10030" spans="1:17" x14ac:dyDescent="0.25">
      <c r="A10030" t="s">
        <v>567</v>
      </c>
      <c r="B10030" t="s">
        <v>568</v>
      </c>
      <c r="C10030" t="s">
        <v>569</v>
      </c>
      <c r="D10030" t="s">
        <v>361</v>
      </c>
      <c r="E10030" t="s">
        <v>411</v>
      </c>
      <c r="F10030" t="s">
        <v>348</v>
      </c>
      <c r="G10030" t="s">
        <v>218</v>
      </c>
      <c r="H10030" t="s">
        <v>229</v>
      </c>
      <c r="I10030" t="s">
        <v>230</v>
      </c>
      <c r="J10030" t="s">
        <v>231</v>
      </c>
      <c r="K10030" t="s">
        <v>191</v>
      </c>
      <c r="N10030" t="s">
        <v>386</v>
      </c>
      <c r="O10030" t="s">
        <v>194</v>
      </c>
      <c r="P10030">
        <v>2030</v>
      </c>
      <c r="Q10030">
        <v>1</v>
      </c>
    </row>
    <row r="10031" spans="1:17" x14ac:dyDescent="0.25">
      <c r="A10031" t="s">
        <v>567</v>
      </c>
      <c r="B10031" t="s">
        <v>568</v>
      </c>
      <c r="C10031" t="s">
        <v>569</v>
      </c>
      <c r="D10031" t="s">
        <v>361</v>
      </c>
      <c r="E10031" t="s">
        <v>411</v>
      </c>
      <c r="F10031" t="s">
        <v>348</v>
      </c>
      <c r="G10031" t="s">
        <v>218</v>
      </c>
      <c r="H10031" t="s">
        <v>229</v>
      </c>
      <c r="I10031" t="s">
        <v>230</v>
      </c>
      <c r="J10031" t="s">
        <v>231</v>
      </c>
      <c r="K10031" t="s">
        <v>191</v>
      </c>
      <c r="N10031" t="s">
        <v>386</v>
      </c>
      <c r="O10031" t="s">
        <v>194</v>
      </c>
      <c r="P10031">
        <v>2050</v>
      </c>
      <c r="Q10031">
        <v>1</v>
      </c>
    </row>
    <row r="10032" spans="1:17" x14ac:dyDescent="0.25">
      <c r="A10032" t="s">
        <v>567</v>
      </c>
      <c r="B10032" t="s">
        <v>568</v>
      </c>
      <c r="C10032" t="s">
        <v>569</v>
      </c>
      <c r="D10032" t="s">
        <v>361</v>
      </c>
      <c r="E10032" t="s">
        <v>411</v>
      </c>
      <c r="F10032" t="s">
        <v>348</v>
      </c>
      <c r="G10032" t="s">
        <v>218</v>
      </c>
      <c r="H10032" t="s">
        <v>229</v>
      </c>
      <c r="I10032" t="s">
        <v>230</v>
      </c>
      <c r="J10032" t="s">
        <v>231</v>
      </c>
      <c r="K10032" t="s">
        <v>191</v>
      </c>
      <c r="N10032" t="s">
        <v>386</v>
      </c>
      <c r="O10032" t="s">
        <v>264</v>
      </c>
      <c r="P10032">
        <v>2050</v>
      </c>
    </row>
    <row r="10033" spans="1:17" x14ac:dyDescent="0.25">
      <c r="A10033" t="s">
        <v>567</v>
      </c>
      <c r="B10033" t="s">
        <v>568</v>
      </c>
      <c r="C10033" t="s">
        <v>569</v>
      </c>
      <c r="D10033" t="s">
        <v>361</v>
      </c>
      <c r="E10033" t="s">
        <v>411</v>
      </c>
      <c r="F10033" t="s">
        <v>348</v>
      </c>
      <c r="G10033" t="s">
        <v>218</v>
      </c>
      <c r="H10033" t="s">
        <v>229</v>
      </c>
      <c r="I10033" t="s">
        <v>230</v>
      </c>
      <c r="J10033" t="s">
        <v>231</v>
      </c>
      <c r="K10033" t="s">
        <v>191</v>
      </c>
      <c r="N10033" t="s">
        <v>386</v>
      </c>
      <c r="O10033" t="s">
        <v>265</v>
      </c>
      <c r="P10033">
        <v>2050</v>
      </c>
    </row>
    <row r="10034" spans="1:17" x14ac:dyDescent="0.25">
      <c r="A10034" t="s">
        <v>567</v>
      </c>
      <c r="B10034" t="s">
        <v>568</v>
      </c>
      <c r="C10034" t="s">
        <v>569</v>
      </c>
      <c r="D10034" t="s">
        <v>361</v>
      </c>
      <c r="E10034" t="s">
        <v>411</v>
      </c>
      <c r="F10034" t="s">
        <v>348</v>
      </c>
      <c r="G10034" t="s">
        <v>233</v>
      </c>
      <c r="H10034" t="s">
        <v>287</v>
      </c>
      <c r="I10034" t="s">
        <v>240</v>
      </c>
      <c r="J10034" t="s">
        <v>288</v>
      </c>
      <c r="K10034" t="s">
        <v>241</v>
      </c>
      <c r="L10034" t="s">
        <v>237</v>
      </c>
      <c r="M10034" t="s">
        <v>316</v>
      </c>
      <c r="O10034" t="s">
        <v>194</v>
      </c>
      <c r="P10034">
        <v>2015</v>
      </c>
      <c r="Q10034">
        <v>6.64</v>
      </c>
    </row>
    <row r="10035" spans="1:17" x14ac:dyDescent="0.25">
      <c r="A10035" t="s">
        <v>567</v>
      </c>
      <c r="B10035" t="s">
        <v>568</v>
      </c>
      <c r="C10035" t="s">
        <v>569</v>
      </c>
      <c r="D10035" t="s">
        <v>361</v>
      </c>
      <c r="E10035" t="s">
        <v>411</v>
      </c>
      <c r="F10035" t="s">
        <v>348</v>
      </c>
      <c r="G10035" t="s">
        <v>233</v>
      </c>
      <c r="H10035" t="s">
        <v>287</v>
      </c>
      <c r="I10035" t="s">
        <v>240</v>
      </c>
      <c r="J10035" t="s">
        <v>288</v>
      </c>
      <c r="K10035" t="s">
        <v>241</v>
      </c>
      <c r="L10035" t="s">
        <v>237</v>
      </c>
      <c r="M10035" t="s">
        <v>316</v>
      </c>
      <c r="O10035" t="s">
        <v>194</v>
      </c>
      <c r="P10035">
        <v>2020</v>
      </c>
      <c r="Q10035">
        <v>2.31</v>
      </c>
    </row>
    <row r="10036" spans="1:17" x14ac:dyDescent="0.25">
      <c r="A10036" t="s">
        <v>567</v>
      </c>
      <c r="B10036" t="s">
        <v>568</v>
      </c>
      <c r="C10036" t="s">
        <v>569</v>
      </c>
      <c r="D10036" t="s">
        <v>361</v>
      </c>
      <c r="E10036" t="s">
        <v>411</v>
      </c>
      <c r="F10036" t="s">
        <v>348</v>
      </c>
      <c r="G10036" t="s">
        <v>233</v>
      </c>
      <c r="H10036" t="s">
        <v>287</v>
      </c>
      <c r="I10036" t="s">
        <v>240</v>
      </c>
      <c r="J10036" t="s">
        <v>288</v>
      </c>
      <c r="K10036" t="s">
        <v>241</v>
      </c>
      <c r="L10036" t="s">
        <v>237</v>
      </c>
      <c r="M10036" t="s">
        <v>316</v>
      </c>
      <c r="O10036" t="s">
        <v>264</v>
      </c>
      <c r="P10036">
        <v>2020</v>
      </c>
    </row>
    <row r="10037" spans="1:17" x14ac:dyDescent="0.25">
      <c r="A10037" t="s">
        <v>567</v>
      </c>
      <c r="B10037" t="s">
        <v>568</v>
      </c>
      <c r="C10037" t="s">
        <v>569</v>
      </c>
      <c r="D10037" t="s">
        <v>361</v>
      </c>
      <c r="E10037" t="s">
        <v>411</v>
      </c>
      <c r="F10037" t="s">
        <v>348</v>
      </c>
      <c r="G10037" t="s">
        <v>233</v>
      </c>
      <c r="H10037" t="s">
        <v>287</v>
      </c>
      <c r="I10037" t="s">
        <v>240</v>
      </c>
      <c r="J10037" t="s">
        <v>288</v>
      </c>
      <c r="K10037" t="s">
        <v>241</v>
      </c>
      <c r="L10037" t="s">
        <v>237</v>
      </c>
      <c r="M10037" t="s">
        <v>316</v>
      </c>
      <c r="O10037" t="s">
        <v>265</v>
      </c>
      <c r="P10037">
        <v>2020</v>
      </c>
    </row>
    <row r="10038" spans="1:17" x14ac:dyDescent="0.25">
      <c r="A10038" t="s">
        <v>567</v>
      </c>
      <c r="B10038" t="s">
        <v>568</v>
      </c>
      <c r="C10038" t="s">
        <v>569</v>
      </c>
      <c r="D10038" t="s">
        <v>361</v>
      </c>
      <c r="E10038" t="s">
        <v>411</v>
      </c>
      <c r="F10038" t="s">
        <v>348</v>
      </c>
      <c r="G10038" t="s">
        <v>233</v>
      </c>
      <c r="H10038" t="s">
        <v>287</v>
      </c>
      <c r="I10038" t="s">
        <v>240</v>
      </c>
      <c r="J10038" t="s">
        <v>288</v>
      </c>
      <c r="K10038" t="s">
        <v>241</v>
      </c>
      <c r="L10038" t="s">
        <v>237</v>
      </c>
      <c r="M10038" t="s">
        <v>316</v>
      </c>
      <c r="O10038" t="s">
        <v>194</v>
      </c>
      <c r="P10038">
        <v>2030</v>
      </c>
      <c r="Q10038">
        <v>1.2</v>
      </c>
    </row>
    <row r="10039" spans="1:17" x14ac:dyDescent="0.25">
      <c r="A10039" t="s">
        <v>567</v>
      </c>
      <c r="B10039" t="s">
        <v>568</v>
      </c>
      <c r="C10039" t="s">
        <v>569</v>
      </c>
      <c r="D10039" t="s">
        <v>361</v>
      </c>
      <c r="E10039" t="s">
        <v>411</v>
      </c>
      <c r="F10039" t="s">
        <v>348</v>
      </c>
      <c r="G10039" t="s">
        <v>233</v>
      </c>
      <c r="H10039" t="s">
        <v>287</v>
      </c>
      <c r="I10039" t="s">
        <v>240</v>
      </c>
      <c r="J10039" t="s">
        <v>288</v>
      </c>
      <c r="K10039" t="s">
        <v>241</v>
      </c>
      <c r="L10039" t="s">
        <v>237</v>
      </c>
      <c r="M10039" t="s">
        <v>316</v>
      </c>
      <c r="O10039" t="s">
        <v>194</v>
      </c>
      <c r="P10039">
        <v>2050</v>
      </c>
      <c r="Q10039">
        <v>0.46400000000000002</v>
      </c>
    </row>
    <row r="10040" spans="1:17" x14ac:dyDescent="0.25">
      <c r="A10040" t="s">
        <v>567</v>
      </c>
      <c r="B10040" t="s">
        <v>568</v>
      </c>
      <c r="C10040" t="s">
        <v>569</v>
      </c>
      <c r="D10040" t="s">
        <v>361</v>
      </c>
      <c r="E10040" t="s">
        <v>411</v>
      </c>
      <c r="F10040" t="s">
        <v>348</v>
      </c>
      <c r="G10040" t="s">
        <v>233</v>
      </c>
      <c r="H10040" t="s">
        <v>287</v>
      </c>
      <c r="I10040" t="s">
        <v>240</v>
      </c>
      <c r="J10040" t="s">
        <v>288</v>
      </c>
      <c r="K10040" t="s">
        <v>241</v>
      </c>
      <c r="L10040" t="s">
        <v>237</v>
      </c>
      <c r="M10040" t="s">
        <v>316</v>
      </c>
      <c r="O10040" t="s">
        <v>264</v>
      </c>
      <c r="P10040">
        <v>2050</v>
      </c>
    </row>
    <row r="10041" spans="1:17" x14ac:dyDescent="0.25">
      <c r="A10041" t="s">
        <v>567</v>
      </c>
      <c r="B10041" t="s">
        <v>568</v>
      </c>
      <c r="C10041" t="s">
        <v>569</v>
      </c>
      <c r="D10041" t="s">
        <v>361</v>
      </c>
      <c r="E10041" t="s">
        <v>411</v>
      </c>
      <c r="F10041" t="s">
        <v>348</v>
      </c>
      <c r="G10041" t="s">
        <v>233</v>
      </c>
      <c r="H10041" t="s">
        <v>287</v>
      </c>
      <c r="I10041" t="s">
        <v>240</v>
      </c>
      <c r="J10041" t="s">
        <v>288</v>
      </c>
      <c r="K10041" t="s">
        <v>241</v>
      </c>
      <c r="L10041" t="s">
        <v>237</v>
      </c>
      <c r="M10041" t="s">
        <v>316</v>
      </c>
      <c r="O10041" t="s">
        <v>265</v>
      </c>
      <c r="P10041">
        <v>2050</v>
      </c>
    </row>
    <row r="10042" spans="1:17" x14ac:dyDescent="0.25">
      <c r="A10042" t="s">
        <v>567</v>
      </c>
      <c r="B10042" t="s">
        <v>568</v>
      </c>
      <c r="C10042" t="s">
        <v>569</v>
      </c>
      <c r="D10042" t="s">
        <v>361</v>
      </c>
      <c r="E10042" t="s">
        <v>411</v>
      </c>
      <c r="F10042" t="s">
        <v>348</v>
      </c>
      <c r="G10042" t="s">
        <v>233</v>
      </c>
      <c r="H10042" t="s">
        <v>289</v>
      </c>
      <c r="I10042" t="s">
        <v>240</v>
      </c>
      <c r="J10042" t="s">
        <v>290</v>
      </c>
      <c r="K10042" t="s">
        <v>241</v>
      </c>
      <c r="L10042" t="s">
        <v>237</v>
      </c>
      <c r="M10042" t="s">
        <v>316</v>
      </c>
      <c r="O10042" t="s">
        <v>194</v>
      </c>
      <c r="P10042">
        <v>2015</v>
      </c>
      <c r="Q10042">
        <v>1.66</v>
      </c>
    </row>
    <row r="10043" spans="1:17" x14ac:dyDescent="0.25">
      <c r="A10043" t="s">
        <v>567</v>
      </c>
      <c r="B10043" t="s">
        <v>568</v>
      </c>
      <c r="C10043" t="s">
        <v>569</v>
      </c>
      <c r="D10043" t="s">
        <v>361</v>
      </c>
      <c r="E10043" t="s">
        <v>411</v>
      </c>
      <c r="F10043" t="s">
        <v>348</v>
      </c>
      <c r="G10043" t="s">
        <v>233</v>
      </c>
      <c r="H10043" t="s">
        <v>289</v>
      </c>
      <c r="I10043" t="s">
        <v>240</v>
      </c>
      <c r="J10043" t="s">
        <v>290</v>
      </c>
      <c r="K10043" t="s">
        <v>241</v>
      </c>
      <c r="L10043" t="s">
        <v>237</v>
      </c>
      <c r="M10043" t="s">
        <v>316</v>
      </c>
      <c r="O10043" t="s">
        <v>194</v>
      </c>
      <c r="P10043">
        <v>2020</v>
      </c>
      <c r="Q10043">
        <v>0.99</v>
      </c>
    </row>
    <row r="10044" spans="1:17" x14ac:dyDescent="0.25">
      <c r="A10044" t="s">
        <v>567</v>
      </c>
      <c r="B10044" t="s">
        <v>568</v>
      </c>
      <c r="C10044" t="s">
        <v>569</v>
      </c>
      <c r="D10044" t="s">
        <v>361</v>
      </c>
      <c r="E10044" t="s">
        <v>411</v>
      </c>
      <c r="F10044" t="s">
        <v>348</v>
      </c>
      <c r="G10044" t="s">
        <v>233</v>
      </c>
      <c r="H10044" t="s">
        <v>289</v>
      </c>
      <c r="I10044" t="s">
        <v>240</v>
      </c>
      <c r="J10044" t="s">
        <v>290</v>
      </c>
      <c r="K10044" t="s">
        <v>241</v>
      </c>
      <c r="L10044" t="s">
        <v>237</v>
      </c>
      <c r="M10044" t="s">
        <v>316</v>
      </c>
      <c r="O10044" t="s">
        <v>264</v>
      </c>
      <c r="P10044">
        <v>2020</v>
      </c>
    </row>
    <row r="10045" spans="1:17" x14ac:dyDescent="0.25">
      <c r="A10045" t="s">
        <v>567</v>
      </c>
      <c r="B10045" t="s">
        <v>568</v>
      </c>
      <c r="C10045" t="s">
        <v>569</v>
      </c>
      <c r="D10045" t="s">
        <v>361</v>
      </c>
      <c r="E10045" t="s">
        <v>411</v>
      </c>
      <c r="F10045" t="s">
        <v>348</v>
      </c>
      <c r="G10045" t="s">
        <v>233</v>
      </c>
      <c r="H10045" t="s">
        <v>289</v>
      </c>
      <c r="I10045" t="s">
        <v>240</v>
      </c>
      <c r="J10045" t="s">
        <v>290</v>
      </c>
      <c r="K10045" t="s">
        <v>241</v>
      </c>
      <c r="L10045" t="s">
        <v>237</v>
      </c>
      <c r="M10045" t="s">
        <v>316</v>
      </c>
      <c r="O10045" t="s">
        <v>265</v>
      </c>
      <c r="P10045">
        <v>2020</v>
      </c>
    </row>
    <row r="10046" spans="1:17" x14ac:dyDescent="0.25">
      <c r="A10046" t="s">
        <v>567</v>
      </c>
      <c r="B10046" t="s">
        <v>568</v>
      </c>
      <c r="C10046" t="s">
        <v>569</v>
      </c>
      <c r="D10046" t="s">
        <v>361</v>
      </c>
      <c r="E10046" t="s">
        <v>411</v>
      </c>
      <c r="F10046" t="s">
        <v>348</v>
      </c>
      <c r="G10046" t="s">
        <v>233</v>
      </c>
      <c r="H10046" t="s">
        <v>289</v>
      </c>
      <c r="I10046" t="s">
        <v>240</v>
      </c>
      <c r="J10046" t="s">
        <v>290</v>
      </c>
      <c r="K10046" t="s">
        <v>241</v>
      </c>
      <c r="L10046" t="s">
        <v>237</v>
      </c>
      <c r="M10046" t="s">
        <v>316</v>
      </c>
      <c r="O10046" t="s">
        <v>194</v>
      </c>
      <c r="P10046">
        <v>2030</v>
      </c>
      <c r="Q10046">
        <v>0.8</v>
      </c>
    </row>
    <row r="10047" spans="1:17" x14ac:dyDescent="0.25">
      <c r="A10047" t="s">
        <v>567</v>
      </c>
      <c r="B10047" t="s">
        <v>568</v>
      </c>
      <c r="C10047" t="s">
        <v>569</v>
      </c>
      <c r="D10047" t="s">
        <v>361</v>
      </c>
      <c r="E10047" t="s">
        <v>411</v>
      </c>
      <c r="F10047" t="s">
        <v>348</v>
      </c>
      <c r="G10047" t="s">
        <v>233</v>
      </c>
      <c r="H10047" t="s">
        <v>289</v>
      </c>
      <c r="I10047" t="s">
        <v>240</v>
      </c>
      <c r="J10047" t="s">
        <v>290</v>
      </c>
      <c r="K10047" t="s">
        <v>241</v>
      </c>
      <c r="L10047" t="s">
        <v>237</v>
      </c>
      <c r="M10047" t="s">
        <v>316</v>
      </c>
      <c r="O10047" t="s">
        <v>194</v>
      </c>
      <c r="P10047">
        <v>2050</v>
      </c>
      <c r="Q10047">
        <v>0.33600000000000002</v>
      </c>
    </row>
    <row r="10048" spans="1:17" x14ac:dyDescent="0.25">
      <c r="A10048" t="s">
        <v>567</v>
      </c>
      <c r="B10048" t="s">
        <v>568</v>
      </c>
      <c r="C10048" t="s">
        <v>569</v>
      </c>
      <c r="D10048" t="s">
        <v>361</v>
      </c>
      <c r="E10048" t="s">
        <v>411</v>
      </c>
      <c r="F10048" t="s">
        <v>348</v>
      </c>
      <c r="G10048" t="s">
        <v>233</v>
      </c>
      <c r="H10048" t="s">
        <v>289</v>
      </c>
      <c r="I10048" t="s">
        <v>240</v>
      </c>
      <c r="J10048" t="s">
        <v>290</v>
      </c>
      <c r="K10048" t="s">
        <v>241</v>
      </c>
      <c r="L10048" t="s">
        <v>237</v>
      </c>
      <c r="M10048" t="s">
        <v>316</v>
      </c>
      <c r="O10048" t="s">
        <v>264</v>
      </c>
      <c r="P10048">
        <v>2050</v>
      </c>
    </row>
    <row r="10049" spans="1:17" x14ac:dyDescent="0.25">
      <c r="A10049" t="s">
        <v>567</v>
      </c>
      <c r="B10049" t="s">
        <v>568</v>
      </c>
      <c r="C10049" t="s">
        <v>569</v>
      </c>
      <c r="D10049" t="s">
        <v>361</v>
      </c>
      <c r="E10049" t="s">
        <v>411</v>
      </c>
      <c r="F10049" t="s">
        <v>348</v>
      </c>
      <c r="G10049" t="s">
        <v>233</v>
      </c>
      <c r="H10049" t="s">
        <v>289</v>
      </c>
      <c r="I10049" t="s">
        <v>240</v>
      </c>
      <c r="J10049" t="s">
        <v>290</v>
      </c>
      <c r="K10049" t="s">
        <v>241</v>
      </c>
      <c r="L10049" t="s">
        <v>237</v>
      </c>
      <c r="M10049" t="s">
        <v>316</v>
      </c>
      <c r="O10049" t="s">
        <v>265</v>
      </c>
      <c r="P10049">
        <v>2050</v>
      </c>
    </row>
    <row r="10050" spans="1:17" x14ac:dyDescent="0.25">
      <c r="A10050" t="s">
        <v>567</v>
      </c>
      <c r="B10050" t="s">
        <v>568</v>
      </c>
      <c r="C10050" t="s">
        <v>569</v>
      </c>
      <c r="D10050" t="s">
        <v>361</v>
      </c>
      <c r="E10050" t="s">
        <v>411</v>
      </c>
      <c r="F10050" t="s">
        <v>348</v>
      </c>
      <c r="G10050" t="s">
        <v>233</v>
      </c>
      <c r="H10050" t="s">
        <v>162</v>
      </c>
      <c r="I10050" t="s">
        <v>234</v>
      </c>
      <c r="J10050" t="s">
        <v>235</v>
      </c>
      <c r="K10050" t="s">
        <v>236</v>
      </c>
      <c r="L10050" t="s">
        <v>237</v>
      </c>
      <c r="M10050" t="s">
        <v>368</v>
      </c>
      <c r="N10050" t="s">
        <v>282</v>
      </c>
      <c r="O10050" t="s">
        <v>194</v>
      </c>
      <c r="P10050">
        <v>2015</v>
      </c>
      <c r="Q10050">
        <v>415000</v>
      </c>
    </row>
    <row r="10051" spans="1:17" x14ac:dyDescent="0.25">
      <c r="A10051" t="s">
        <v>567</v>
      </c>
      <c r="B10051" t="s">
        <v>568</v>
      </c>
      <c r="C10051" t="s">
        <v>569</v>
      </c>
      <c r="D10051" t="s">
        <v>361</v>
      </c>
      <c r="E10051" t="s">
        <v>411</v>
      </c>
      <c r="F10051" t="s">
        <v>348</v>
      </c>
      <c r="G10051" t="s">
        <v>233</v>
      </c>
      <c r="H10051" t="s">
        <v>162</v>
      </c>
      <c r="I10051" t="s">
        <v>234</v>
      </c>
      <c r="J10051" t="s">
        <v>235</v>
      </c>
      <c r="K10051" t="s">
        <v>236</v>
      </c>
      <c r="L10051" t="s">
        <v>237</v>
      </c>
      <c r="M10051" t="s">
        <v>368</v>
      </c>
      <c r="N10051" t="s">
        <v>282</v>
      </c>
      <c r="O10051" t="s">
        <v>194</v>
      </c>
      <c r="P10051">
        <v>2020</v>
      </c>
      <c r="Q10051">
        <v>165000</v>
      </c>
    </row>
    <row r="10052" spans="1:17" x14ac:dyDescent="0.25">
      <c r="A10052" t="s">
        <v>567</v>
      </c>
      <c r="B10052" t="s">
        <v>568</v>
      </c>
      <c r="C10052" t="s">
        <v>569</v>
      </c>
      <c r="D10052" t="s">
        <v>361</v>
      </c>
      <c r="E10052" t="s">
        <v>411</v>
      </c>
      <c r="F10052" t="s">
        <v>348</v>
      </c>
      <c r="G10052" t="s">
        <v>233</v>
      </c>
      <c r="H10052" t="s">
        <v>162</v>
      </c>
      <c r="I10052" t="s">
        <v>234</v>
      </c>
      <c r="J10052" t="s">
        <v>235</v>
      </c>
      <c r="K10052" t="s">
        <v>236</v>
      </c>
      <c r="L10052" t="s">
        <v>237</v>
      </c>
      <c r="M10052" t="s">
        <v>368</v>
      </c>
      <c r="N10052" t="s">
        <v>282</v>
      </c>
      <c r="O10052" t="s">
        <v>264</v>
      </c>
      <c r="P10052">
        <v>2020</v>
      </c>
      <c r="Q10052">
        <v>135000</v>
      </c>
    </row>
    <row r="10053" spans="1:17" x14ac:dyDescent="0.25">
      <c r="A10053" t="s">
        <v>567</v>
      </c>
      <c r="B10053" t="s">
        <v>568</v>
      </c>
      <c r="C10053" t="s">
        <v>569</v>
      </c>
      <c r="D10053" t="s">
        <v>361</v>
      </c>
      <c r="E10053" t="s">
        <v>411</v>
      </c>
      <c r="F10053" t="s">
        <v>348</v>
      </c>
      <c r="G10053" t="s">
        <v>233</v>
      </c>
      <c r="H10053" t="s">
        <v>162</v>
      </c>
      <c r="I10053" t="s">
        <v>234</v>
      </c>
      <c r="J10053" t="s">
        <v>235</v>
      </c>
      <c r="K10053" t="s">
        <v>236</v>
      </c>
      <c r="L10053" t="s">
        <v>237</v>
      </c>
      <c r="M10053" t="s">
        <v>368</v>
      </c>
      <c r="N10053" t="s">
        <v>282</v>
      </c>
      <c r="O10053" t="s">
        <v>265</v>
      </c>
      <c r="P10053">
        <v>2020</v>
      </c>
      <c r="Q10053">
        <v>290000</v>
      </c>
    </row>
    <row r="10054" spans="1:17" x14ac:dyDescent="0.25">
      <c r="A10054" t="s">
        <v>567</v>
      </c>
      <c r="B10054" t="s">
        <v>568</v>
      </c>
      <c r="C10054" t="s">
        <v>569</v>
      </c>
      <c r="D10054" t="s">
        <v>361</v>
      </c>
      <c r="E10054" t="s">
        <v>411</v>
      </c>
      <c r="F10054" t="s">
        <v>348</v>
      </c>
      <c r="G10054" t="s">
        <v>233</v>
      </c>
      <c r="H10054" t="s">
        <v>162</v>
      </c>
      <c r="I10054" t="s">
        <v>234</v>
      </c>
      <c r="J10054" t="s">
        <v>235</v>
      </c>
      <c r="K10054" t="s">
        <v>236</v>
      </c>
      <c r="L10054" t="s">
        <v>237</v>
      </c>
      <c r="M10054" t="s">
        <v>368</v>
      </c>
      <c r="N10054" t="s">
        <v>282</v>
      </c>
      <c r="O10054" t="s">
        <v>194</v>
      </c>
      <c r="P10054">
        <v>2030</v>
      </c>
      <c r="Q10054">
        <v>100000</v>
      </c>
    </row>
    <row r="10055" spans="1:17" x14ac:dyDescent="0.25">
      <c r="A10055" t="s">
        <v>567</v>
      </c>
      <c r="B10055" t="s">
        <v>568</v>
      </c>
      <c r="C10055" t="s">
        <v>569</v>
      </c>
      <c r="D10055" t="s">
        <v>361</v>
      </c>
      <c r="E10055" t="s">
        <v>411</v>
      </c>
      <c r="F10055" t="s">
        <v>348</v>
      </c>
      <c r="G10055" t="s">
        <v>233</v>
      </c>
      <c r="H10055" t="s">
        <v>162</v>
      </c>
      <c r="I10055" t="s">
        <v>234</v>
      </c>
      <c r="J10055" t="s">
        <v>235</v>
      </c>
      <c r="K10055" t="s">
        <v>236</v>
      </c>
      <c r="L10055" t="s">
        <v>237</v>
      </c>
      <c r="M10055" t="s">
        <v>368</v>
      </c>
      <c r="N10055" t="s">
        <v>282</v>
      </c>
      <c r="O10055" t="s">
        <v>194</v>
      </c>
      <c r="P10055">
        <v>2050</v>
      </c>
      <c r="Q10055">
        <v>40000</v>
      </c>
    </row>
    <row r="10056" spans="1:17" x14ac:dyDescent="0.25">
      <c r="A10056" t="s">
        <v>567</v>
      </c>
      <c r="B10056" t="s">
        <v>568</v>
      </c>
      <c r="C10056" t="s">
        <v>569</v>
      </c>
      <c r="D10056" t="s">
        <v>361</v>
      </c>
      <c r="E10056" t="s">
        <v>411</v>
      </c>
      <c r="F10056" t="s">
        <v>348</v>
      </c>
      <c r="G10056" t="s">
        <v>233</v>
      </c>
      <c r="H10056" t="s">
        <v>162</v>
      </c>
      <c r="I10056" t="s">
        <v>234</v>
      </c>
      <c r="J10056" t="s">
        <v>235</v>
      </c>
      <c r="K10056" t="s">
        <v>236</v>
      </c>
      <c r="L10056" t="s">
        <v>237</v>
      </c>
      <c r="M10056" t="s">
        <v>368</v>
      </c>
      <c r="N10056" t="s">
        <v>282</v>
      </c>
      <c r="O10056" t="s">
        <v>264</v>
      </c>
      <c r="P10056">
        <v>2050</v>
      </c>
      <c r="Q10056">
        <v>20000</v>
      </c>
    </row>
    <row r="10057" spans="1:17" x14ac:dyDescent="0.25">
      <c r="A10057" t="s">
        <v>567</v>
      </c>
      <c r="B10057" t="s">
        <v>568</v>
      </c>
      <c r="C10057" t="s">
        <v>569</v>
      </c>
      <c r="D10057" t="s">
        <v>361</v>
      </c>
      <c r="E10057" t="s">
        <v>411</v>
      </c>
      <c r="F10057" t="s">
        <v>348</v>
      </c>
      <c r="G10057" t="s">
        <v>233</v>
      </c>
      <c r="H10057" t="s">
        <v>162</v>
      </c>
      <c r="I10057" t="s">
        <v>234</v>
      </c>
      <c r="J10057" t="s">
        <v>235</v>
      </c>
      <c r="K10057" t="s">
        <v>236</v>
      </c>
      <c r="L10057" t="s">
        <v>237</v>
      </c>
      <c r="M10057" t="s">
        <v>368</v>
      </c>
      <c r="N10057" t="s">
        <v>282</v>
      </c>
      <c r="O10057" t="s">
        <v>265</v>
      </c>
      <c r="P10057">
        <v>2050</v>
      </c>
      <c r="Q10057">
        <v>65000</v>
      </c>
    </row>
    <row r="10058" spans="1:17" x14ac:dyDescent="0.25">
      <c r="A10058" t="s">
        <v>567</v>
      </c>
      <c r="B10058" t="s">
        <v>568</v>
      </c>
      <c r="C10058" t="s">
        <v>569</v>
      </c>
      <c r="D10058" t="s">
        <v>361</v>
      </c>
      <c r="E10058" t="s">
        <v>411</v>
      </c>
      <c r="F10058" t="s">
        <v>348</v>
      </c>
      <c r="G10058" t="s">
        <v>233</v>
      </c>
      <c r="H10058" t="s">
        <v>163</v>
      </c>
      <c r="I10058" t="s">
        <v>240</v>
      </c>
      <c r="J10058" t="s">
        <v>235</v>
      </c>
      <c r="K10058" t="s">
        <v>241</v>
      </c>
      <c r="L10058" t="s">
        <v>237</v>
      </c>
      <c r="M10058" t="s">
        <v>574</v>
      </c>
      <c r="N10058" t="s">
        <v>575</v>
      </c>
      <c r="O10058" t="s">
        <v>194</v>
      </c>
      <c r="P10058">
        <v>2015</v>
      </c>
      <c r="Q10058">
        <v>8.3000000000000007</v>
      </c>
    </row>
    <row r="10059" spans="1:17" x14ac:dyDescent="0.25">
      <c r="A10059" t="s">
        <v>567</v>
      </c>
      <c r="B10059" t="s">
        <v>568</v>
      </c>
      <c r="C10059" t="s">
        <v>569</v>
      </c>
      <c r="D10059" t="s">
        <v>361</v>
      </c>
      <c r="E10059" t="s">
        <v>411</v>
      </c>
      <c r="F10059" t="s">
        <v>348</v>
      </c>
      <c r="G10059" t="s">
        <v>233</v>
      </c>
      <c r="H10059" t="s">
        <v>163</v>
      </c>
      <c r="I10059" t="s">
        <v>240</v>
      </c>
      <c r="J10059" t="s">
        <v>235</v>
      </c>
      <c r="K10059" t="s">
        <v>241</v>
      </c>
      <c r="L10059" t="s">
        <v>237</v>
      </c>
      <c r="M10059" t="s">
        <v>574</v>
      </c>
      <c r="N10059" t="s">
        <v>575</v>
      </c>
      <c r="O10059" t="s">
        <v>194</v>
      </c>
      <c r="P10059">
        <v>2020</v>
      </c>
      <c r="Q10059">
        <v>3.3</v>
      </c>
    </row>
    <row r="10060" spans="1:17" x14ac:dyDescent="0.25">
      <c r="A10060" t="s">
        <v>567</v>
      </c>
      <c r="B10060" t="s">
        <v>568</v>
      </c>
      <c r="C10060" t="s">
        <v>569</v>
      </c>
      <c r="D10060" t="s">
        <v>361</v>
      </c>
      <c r="E10060" t="s">
        <v>411</v>
      </c>
      <c r="F10060" t="s">
        <v>348</v>
      </c>
      <c r="G10060" t="s">
        <v>233</v>
      </c>
      <c r="H10060" t="s">
        <v>163</v>
      </c>
      <c r="I10060" t="s">
        <v>240</v>
      </c>
      <c r="J10060" t="s">
        <v>235</v>
      </c>
      <c r="K10060" t="s">
        <v>241</v>
      </c>
      <c r="L10060" t="s">
        <v>237</v>
      </c>
      <c r="M10060" t="s">
        <v>574</v>
      </c>
      <c r="N10060" t="s">
        <v>575</v>
      </c>
      <c r="O10060" t="s">
        <v>264</v>
      </c>
      <c r="P10060">
        <v>2020</v>
      </c>
      <c r="Q10060">
        <v>2.7</v>
      </c>
    </row>
    <row r="10061" spans="1:17" x14ac:dyDescent="0.25">
      <c r="A10061" t="s">
        <v>567</v>
      </c>
      <c r="B10061" t="s">
        <v>568</v>
      </c>
      <c r="C10061" t="s">
        <v>569</v>
      </c>
      <c r="D10061" t="s">
        <v>361</v>
      </c>
      <c r="E10061" t="s">
        <v>411</v>
      </c>
      <c r="F10061" t="s">
        <v>348</v>
      </c>
      <c r="G10061" t="s">
        <v>233</v>
      </c>
      <c r="H10061" t="s">
        <v>163</v>
      </c>
      <c r="I10061" t="s">
        <v>240</v>
      </c>
      <c r="J10061" t="s">
        <v>235</v>
      </c>
      <c r="K10061" t="s">
        <v>241</v>
      </c>
      <c r="L10061" t="s">
        <v>237</v>
      </c>
      <c r="M10061" t="s">
        <v>574</v>
      </c>
      <c r="N10061" t="s">
        <v>575</v>
      </c>
      <c r="O10061" t="s">
        <v>265</v>
      </c>
      <c r="P10061">
        <v>2020</v>
      </c>
      <c r="Q10061">
        <v>5.8</v>
      </c>
    </row>
    <row r="10062" spans="1:17" x14ac:dyDescent="0.25">
      <c r="A10062" t="s">
        <v>567</v>
      </c>
      <c r="B10062" t="s">
        <v>568</v>
      </c>
      <c r="C10062" t="s">
        <v>569</v>
      </c>
      <c r="D10062" t="s">
        <v>361</v>
      </c>
      <c r="E10062" t="s">
        <v>411</v>
      </c>
      <c r="F10062" t="s">
        <v>348</v>
      </c>
      <c r="G10062" t="s">
        <v>233</v>
      </c>
      <c r="H10062" t="s">
        <v>163</v>
      </c>
      <c r="I10062" t="s">
        <v>240</v>
      </c>
      <c r="J10062" t="s">
        <v>235</v>
      </c>
      <c r="K10062" t="s">
        <v>241</v>
      </c>
      <c r="L10062" t="s">
        <v>237</v>
      </c>
      <c r="M10062" t="s">
        <v>574</v>
      </c>
      <c r="N10062" t="s">
        <v>575</v>
      </c>
      <c r="O10062" t="s">
        <v>194</v>
      </c>
      <c r="P10062">
        <v>2030</v>
      </c>
      <c r="Q10062">
        <v>2</v>
      </c>
    </row>
    <row r="10063" spans="1:17" x14ac:dyDescent="0.25">
      <c r="A10063" t="s">
        <v>567</v>
      </c>
      <c r="B10063" t="s">
        <v>568</v>
      </c>
      <c r="C10063" t="s">
        <v>569</v>
      </c>
      <c r="D10063" t="s">
        <v>361</v>
      </c>
      <c r="E10063" t="s">
        <v>411</v>
      </c>
      <c r="F10063" t="s">
        <v>348</v>
      </c>
      <c r="G10063" t="s">
        <v>233</v>
      </c>
      <c r="H10063" t="s">
        <v>163</v>
      </c>
      <c r="I10063" t="s">
        <v>240</v>
      </c>
      <c r="J10063" t="s">
        <v>235</v>
      </c>
      <c r="K10063" t="s">
        <v>241</v>
      </c>
      <c r="L10063" t="s">
        <v>237</v>
      </c>
      <c r="M10063" t="s">
        <v>574</v>
      </c>
      <c r="N10063" t="s">
        <v>575</v>
      </c>
      <c r="O10063" t="s">
        <v>194</v>
      </c>
      <c r="P10063">
        <v>2050</v>
      </c>
      <c r="Q10063">
        <v>0.8</v>
      </c>
    </row>
    <row r="10064" spans="1:17" x14ac:dyDescent="0.25">
      <c r="A10064" t="s">
        <v>567</v>
      </c>
      <c r="B10064" t="s">
        <v>568</v>
      </c>
      <c r="C10064" t="s">
        <v>569</v>
      </c>
      <c r="D10064" t="s">
        <v>361</v>
      </c>
      <c r="E10064" t="s">
        <v>411</v>
      </c>
      <c r="F10064" t="s">
        <v>348</v>
      </c>
      <c r="G10064" t="s">
        <v>233</v>
      </c>
      <c r="H10064" t="s">
        <v>163</v>
      </c>
      <c r="I10064" t="s">
        <v>240</v>
      </c>
      <c r="J10064" t="s">
        <v>235</v>
      </c>
      <c r="K10064" t="s">
        <v>241</v>
      </c>
      <c r="L10064" t="s">
        <v>237</v>
      </c>
      <c r="M10064" t="s">
        <v>574</v>
      </c>
      <c r="N10064" t="s">
        <v>575</v>
      </c>
      <c r="O10064" t="s">
        <v>264</v>
      </c>
      <c r="P10064">
        <v>2050</v>
      </c>
      <c r="Q10064">
        <v>0.4</v>
      </c>
    </row>
    <row r="10065" spans="1:17" x14ac:dyDescent="0.25">
      <c r="A10065" t="s">
        <v>567</v>
      </c>
      <c r="B10065" t="s">
        <v>568</v>
      </c>
      <c r="C10065" t="s">
        <v>569</v>
      </c>
      <c r="D10065" t="s">
        <v>361</v>
      </c>
      <c r="E10065" t="s">
        <v>411</v>
      </c>
      <c r="F10065" t="s">
        <v>348</v>
      </c>
      <c r="G10065" t="s">
        <v>233</v>
      </c>
      <c r="H10065" t="s">
        <v>163</v>
      </c>
      <c r="I10065" t="s">
        <v>240</v>
      </c>
      <c r="J10065" t="s">
        <v>235</v>
      </c>
      <c r="K10065" t="s">
        <v>241</v>
      </c>
      <c r="L10065" t="s">
        <v>237</v>
      </c>
      <c r="M10065" t="s">
        <v>574</v>
      </c>
      <c r="N10065" t="s">
        <v>575</v>
      </c>
      <c r="O10065" t="s">
        <v>265</v>
      </c>
      <c r="P10065">
        <v>2050</v>
      </c>
      <c r="Q10065">
        <v>1.3</v>
      </c>
    </row>
    <row r="10066" spans="1:17" x14ac:dyDescent="0.25">
      <c r="A10066" t="s">
        <v>567</v>
      </c>
      <c r="B10066" t="s">
        <v>568</v>
      </c>
      <c r="C10066" t="s">
        <v>569</v>
      </c>
      <c r="D10066" t="s">
        <v>361</v>
      </c>
      <c r="E10066" t="s">
        <v>411</v>
      </c>
      <c r="F10066" t="s">
        <v>348</v>
      </c>
      <c r="G10066" t="s">
        <v>233</v>
      </c>
      <c r="H10066" t="s">
        <v>576</v>
      </c>
      <c r="I10066" t="s">
        <v>577</v>
      </c>
      <c r="K10066" t="s">
        <v>578</v>
      </c>
      <c r="L10066" t="s">
        <v>237</v>
      </c>
      <c r="O10066" t="s">
        <v>194</v>
      </c>
      <c r="P10066">
        <v>2015</v>
      </c>
    </row>
    <row r="10067" spans="1:17" x14ac:dyDescent="0.25">
      <c r="A10067" t="s">
        <v>567</v>
      </c>
      <c r="B10067" t="s">
        <v>568</v>
      </c>
      <c r="C10067" t="s">
        <v>569</v>
      </c>
      <c r="D10067" t="s">
        <v>361</v>
      </c>
      <c r="E10067" t="s">
        <v>411</v>
      </c>
      <c r="F10067" t="s">
        <v>348</v>
      </c>
      <c r="G10067" t="s">
        <v>233</v>
      </c>
      <c r="H10067" t="s">
        <v>576</v>
      </c>
      <c r="I10067" t="s">
        <v>577</v>
      </c>
      <c r="K10067" t="s">
        <v>578</v>
      </c>
      <c r="L10067" t="s">
        <v>237</v>
      </c>
      <c r="O10067" t="s">
        <v>194</v>
      </c>
      <c r="P10067">
        <v>2020</v>
      </c>
    </row>
    <row r="10068" spans="1:17" x14ac:dyDescent="0.25">
      <c r="A10068" t="s">
        <v>567</v>
      </c>
      <c r="B10068" t="s">
        <v>568</v>
      </c>
      <c r="C10068" t="s">
        <v>569</v>
      </c>
      <c r="D10068" t="s">
        <v>361</v>
      </c>
      <c r="E10068" t="s">
        <v>411</v>
      </c>
      <c r="F10068" t="s">
        <v>348</v>
      </c>
      <c r="G10068" t="s">
        <v>233</v>
      </c>
      <c r="H10068" t="s">
        <v>576</v>
      </c>
      <c r="I10068" t="s">
        <v>577</v>
      </c>
      <c r="K10068" t="s">
        <v>578</v>
      </c>
      <c r="L10068" t="s">
        <v>237</v>
      </c>
      <c r="O10068" t="s">
        <v>264</v>
      </c>
      <c r="P10068">
        <v>2020</v>
      </c>
    </row>
    <row r="10069" spans="1:17" x14ac:dyDescent="0.25">
      <c r="A10069" t="s">
        <v>567</v>
      </c>
      <c r="B10069" t="s">
        <v>568</v>
      </c>
      <c r="C10069" t="s">
        <v>569</v>
      </c>
      <c r="D10069" t="s">
        <v>361</v>
      </c>
      <c r="E10069" t="s">
        <v>411</v>
      </c>
      <c r="F10069" t="s">
        <v>348</v>
      </c>
      <c r="G10069" t="s">
        <v>233</v>
      </c>
      <c r="H10069" t="s">
        <v>576</v>
      </c>
      <c r="I10069" t="s">
        <v>577</v>
      </c>
      <c r="K10069" t="s">
        <v>578</v>
      </c>
      <c r="L10069" t="s">
        <v>237</v>
      </c>
      <c r="O10069" t="s">
        <v>265</v>
      </c>
      <c r="P10069">
        <v>2020</v>
      </c>
    </row>
    <row r="10070" spans="1:17" x14ac:dyDescent="0.25">
      <c r="A10070" t="s">
        <v>567</v>
      </c>
      <c r="B10070" t="s">
        <v>568</v>
      </c>
      <c r="C10070" t="s">
        <v>569</v>
      </c>
      <c r="D10070" t="s">
        <v>361</v>
      </c>
      <c r="E10070" t="s">
        <v>411</v>
      </c>
      <c r="F10070" t="s">
        <v>348</v>
      </c>
      <c r="G10070" t="s">
        <v>233</v>
      </c>
      <c r="H10070" t="s">
        <v>576</v>
      </c>
      <c r="I10070" t="s">
        <v>577</v>
      </c>
      <c r="K10070" t="s">
        <v>578</v>
      </c>
      <c r="L10070" t="s">
        <v>237</v>
      </c>
      <c r="O10070" t="s">
        <v>194</v>
      </c>
      <c r="P10070">
        <v>2030</v>
      </c>
    </row>
    <row r="10071" spans="1:17" x14ac:dyDescent="0.25">
      <c r="A10071" t="s">
        <v>567</v>
      </c>
      <c r="B10071" t="s">
        <v>568</v>
      </c>
      <c r="C10071" t="s">
        <v>569</v>
      </c>
      <c r="D10071" t="s">
        <v>361</v>
      </c>
      <c r="E10071" t="s">
        <v>411</v>
      </c>
      <c r="F10071" t="s">
        <v>348</v>
      </c>
      <c r="G10071" t="s">
        <v>233</v>
      </c>
      <c r="H10071" t="s">
        <v>576</v>
      </c>
      <c r="I10071" t="s">
        <v>577</v>
      </c>
      <c r="K10071" t="s">
        <v>578</v>
      </c>
      <c r="L10071" t="s">
        <v>237</v>
      </c>
      <c r="O10071" t="s">
        <v>194</v>
      </c>
      <c r="P10071">
        <v>2050</v>
      </c>
    </row>
    <row r="10072" spans="1:17" x14ac:dyDescent="0.25">
      <c r="A10072" t="s">
        <v>567</v>
      </c>
      <c r="B10072" t="s">
        <v>568</v>
      </c>
      <c r="C10072" t="s">
        <v>569</v>
      </c>
      <c r="D10072" t="s">
        <v>361</v>
      </c>
      <c r="E10072" t="s">
        <v>411</v>
      </c>
      <c r="F10072" t="s">
        <v>348</v>
      </c>
      <c r="G10072" t="s">
        <v>233</v>
      </c>
      <c r="H10072" t="s">
        <v>576</v>
      </c>
      <c r="I10072" t="s">
        <v>577</v>
      </c>
      <c r="K10072" t="s">
        <v>578</v>
      </c>
      <c r="L10072" t="s">
        <v>237</v>
      </c>
      <c r="O10072" t="s">
        <v>264</v>
      </c>
      <c r="P10072">
        <v>2050</v>
      </c>
    </row>
    <row r="10073" spans="1:17" x14ac:dyDescent="0.25">
      <c r="A10073" t="s">
        <v>567</v>
      </c>
      <c r="B10073" t="s">
        <v>568</v>
      </c>
      <c r="C10073" t="s">
        <v>569</v>
      </c>
      <c r="D10073" t="s">
        <v>361</v>
      </c>
      <c r="E10073" t="s">
        <v>411</v>
      </c>
      <c r="F10073" t="s">
        <v>348</v>
      </c>
      <c r="G10073" t="s">
        <v>233</v>
      </c>
      <c r="H10073" t="s">
        <v>576</v>
      </c>
      <c r="I10073" t="s">
        <v>577</v>
      </c>
      <c r="K10073" t="s">
        <v>578</v>
      </c>
      <c r="L10073" t="s">
        <v>237</v>
      </c>
      <c r="O10073" t="s">
        <v>265</v>
      </c>
      <c r="P10073">
        <v>2050</v>
      </c>
    </row>
    <row r="10074" spans="1:17" x14ac:dyDescent="0.25">
      <c r="A10074" t="s">
        <v>567</v>
      </c>
      <c r="B10074" t="s">
        <v>568</v>
      </c>
      <c r="C10074" t="s">
        <v>569</v>
      </c>
      <c r="D10074" t="s">
        <v>361</v>
      </c>
      <c r="E10074" t="s">
        <v>411</v>
      </c>
      <c r="F10074" t="s">
        <v>348</v>
      </c>
      <c r="G10074" t="s">
        <v>233</v>
      </c>
      <c r="H10074" t="s">
        <v>164</v>
      </c>
      <c r="I10074" t="s">
        <v>4</v>
      </c>
      <c r="J10074" t="s">
        <v>235</v>
      </c>
      <c r="K10074" t="s">
        <v>242</v>
      </c>
      <c r="L10074" t="s">
        <v>237</v>
      </c>
      <c r="O10074" t="s">
        <v>194</v>
      </c>
      <c r="P10074">
        <v>2015</v>
      </c>
    </row>
    <row r="10075" spans="1:17" x14ac:dyDescent="0.25">
      <c r="A10075" t="s">
        <v>567</v>
      </c>
      <c r="B10075" t="s">
        <v>568</v>
      </c>
      <c r="C10075" t="s">
        <v>569</v>
      </c>
      <c r="D10075" t="s">
        <v>361</v>
      </c>
      <c r="E10075" t="s">
        <v>411</v>
      </c>
      <c r="F10075" t="s">
        <v>348</v>
      </c>
      <c r="G10075" t="s">
        <v>233</v>
      </c>
      <c r="H10075" t="s">
        <v>164</v>
      </c>
      <c r="I10075" t="s">
        <v>4</v>
      </c>
      <c r="J10075" t="s">
        <v>235</v>
      </c>
      <c r="K10075" t="s">
        <v>242</v>
      </c>
      <c r="L10075" t="s">
        <v>237</v>
      </c>
      <c r="O10075" t="s">
        <v>194</v>
      </c>
      <c r="P10075">
        <v>2020</v>
      </c>
    </row>
    <row r="10076" spans="1:17" x14ac:dyDescent="0.25">
      <c r="A10076" t="s">
        <v>567</v>
      </c>
      <c r="B10076" t="s">
        <v>568</v>
      </c>
      <c r="C10076" t="s">
        <v>569</v>
      </c>
      <c r="D10076" t="s">
        <v>361</v>
      </c>
      <c r="E10076" t="s">
        <v>411</v>
      </c>
      <c r="F10076" t="s">
        <v>348</v>
      </c>
      <c r="G10076" t="s">
        <v>233</v>
      </c>
      <c r="H10076" t="s">
        <v>164</v>
      </c>
      <c r="I10076" t="s">
        <v>4</v>
      </c>
      <c r="J10076" t="s">
        <v>235</v>
      </c>
      <c r="K10076" t="s">
        <v>242</v>
      </c>
      <c r="L10076" t="s">
        <v>237</v>
      </c>
      <c r="O10076" t="s">
        <v>264</v>
      </c>
      <c r="P10076">
        <v>2020</v>
      </c>
    </row>
    <row r="10077" spans="1:17" x14ac:dyDescent="0.25">
      <c r="A10077" t="s">
        <v>567</v>
      </c>
      <c r="B10077" t="s">
        <v>568</v>
      </c>
      <c r="C10077" t="s">
        <v>569</v>
      </c>
      <c r="D10077" t="s">
        <v>361</v>
      </c>
      <c r="E10077" t="s">
        <v>411</v>
      </c>
      <c r="F10077" t="s">
        <v>348</v>
      </c>
      <c r="G10077" t="s">
        <v>233</v>
      </c>
      <c r="H10077" t="s">
        <v>164</v>
      </c>
      <c r="I10077" t="s">
        <v>4</v>
      </c>
      <c r="J10077" t="s">
        <v>235</v>
      </c>
      <c r="K10077" t="s">
        <v>242</v>
      </c>
      <c r="L10077" t="s">
        <v>237</v>
      </c>
      <c r="O10077" t="s">
        <v>265</v>
      </c>
      <c r="P10077">
        <v>2020</v>
      </c>
    </row>
    <row r="10078" spans="1:17" x14ac:dyDescent="0.25">
      <c r="A10078" t="s">
        <v>567</v>
      </c>
      <c r="B10078" t="s">
        <v>568</v>
      </c>
      <c r="C10078" t="s">
        <v>569</v>
      </c>
      <c r="D10078" t="s">
        <v>361</v>
      </c>
      <c r="E10078" t="s">
        <v>411</v>
      </c>
      <c r="F10078" t="s">
        <v>348</v>
      </c>
      <c r="G10078" t="s">
        <v>233</v>
      </c>
      <c r="H10078" t="s">
        <v>164</v>
      </c>
      <c r="I10078" t="s">
        <v>4</v>
      </c>
      <c r="J10078" t="s">
        <v>235</v>
      </c>
      <c r="K10078" t="s">
        <v>242</v>
      </c>
      <c r="L10078" t="s">
        <v>237</v>
      </c>
      <c r="O10078" t="s">
        <v>194</v>
      </c>
      <c r="P10078">
        <v>2030</v>
      </c>
    </row>
    <row r="10079" spans="1:17" x14ac:dyDescent="0.25">
      <c r="A10079" t="s">
        <v>567</v>
      </c>
      <c r="B10079" t="s">
        <v>568</v>
      </c>
      <c r="C10079" t="s">
        <v>569</v>
      </c>
      <c r="D10079" t="s">
        <v>361</v>
      </c>
      <c r="E10079" t="s">
        <v>411</v>
      </c>
      <c r="F10079" t="s">
        <v>348</v>
      </c>
      <c r="G10079" t="s">
        <v>233</v>
      </c>
      <c r="H10079" t="s">
        <v>164</v>
      </c>
      <c r="I10079" t="s">
        <v>4</v>
      </c>
      <c r="J10079" t="s">
        <v>235</v>
      </c>
      <c r="K10079" t="s">
        <v>242</v>
      </c>
      <c r="L10079" t="s">
        <v>237</v>
      </c>
      <c r="O10079" t="s">
        <v>194</v>
      </c>
      <c r="P10079">
        <v>2050</v>
      </c>
    </row>
    <row r="10080" spans="1:17" x14ac:dyDescent="0.25">
      <c r="A10080" t="s">
        <v>567</v>
      </c>
      <c r="B10080" t="s">
        <v>568</v>
      </c>
      <c r="C10080" t="s">
        <v>569</v>
      </c>
      <c r="D10080" t="s">
        <v>361</v>
      </c>
      <c r="E10080" t="s">
        <v>411</v>
      </c>
      <c r="F10080" t="s">
        <v>348</v>
      </c>
      <c r="G10080" t="s">
        <v>233</v>
      </c>
      <c r="H10080" t="s">
        <v>164</v>
      </c>
      <c r="I10080" t="s">
        <v>4</v>
      </c>
      <c r="J10080" t="s">
        <v>235</v>
      </c>
      <c r="K10080" t="s">
        <v>242</v>
      </c>
      <c r="L10080" t="s">
        <v>237</v>
      </c>
      <c r="O10080" t="s">
        <v>264</v>
      </c>
      <c r="P10080">
        <v>2050</v>
      </c>
    </row>
    <row r="10081" spans="1:17" x14ac:dyDescent="0.25">
      <c r="A10081" t="s">
        <v>567</v>
      </c>
      <c r="B10081" t="s">
        <v>568</v>
      </c>
      <c r="C10081" t="s">
        <v>569</v>
      </c>
      <c r="D10081" t="s">
        <v>361</v>
      </c>
      <c r="E10081" t="s">
        <v>411</v>
      </c>
      <c r="F10081" t="s">
        <v>348</v>
      </c>
      <c r="G10081" t="s">
        <v>233</v>
      </c>
      <c r="H10081" t="s">
        <v>164</v>
      </c>
      <c r="I10081" t="s">
        <v>4</v>
      </c>
      <c r="J10081" t="s">
        <v>235</v>
      </c>
      <c r="K10081" t="s">
        <v>242</v>
      </c>
      <c r="L10081" t="s">
        <v>237</v>
      </c>
      <c r="O10081" t="s">
        <v>265</v>
      </c>
      <c r="P10081">
        <v>2050</v>
      </c>
    </row>
    <row r="10082" spans="1:17" x14ac:dyDescent="0.25">
      <c r="A10082" t="s">
        <v>567</v>
      </c>
      <c r="B10082" t="s">
        <v>568</v>
      </c>
      <c r="C10082" t="s">
        <v>569</v>
      </c>
      <c r="D10082" t="s">
        <v>361</v>
      </c>
      <c r="E10082" t="s">
        <v>411</v>
      </c>
      <c r="F10082" t="s">
        <v>348</v>
      </c>
      <c r="G10082" t="s">
        <v>243</v>
      </c>
      <c r="H10082" t="s">
        <v>356</v>
      </c>
      <c r="I10082" t="s">
        <v>298</v>
      </c>
      <c r="K10082" t="s">
        <v>78</v>
      </c>
      <c r="M10082" t="s">
        <v>192</v>
      </c>
      <c r="N10082" t="s">
        <v>579</v>
      </c>
      <c r="O10082" t="s">
        <v>194</v>
      </c>
      <c r="P10082">
        <v>2015</v>
      </c>
      <c r="Q10082">
        <v>25</v>
      </c>
    </row>
    <row r="10083" spans="1:17" x14ac:dyDescent="0.25">
      <c r="A10083" t="s">
        <v>567</v>
      </c>
      <c r="B10083" t="s">
        <v>568</v>
      </c>
      <c r="C10083" t="s">
        <v>569</v>
      </c>
      <c r="D10083" t="s">
        <v>361</v>
      </c>
      <c r="E10083" t="s">
        <v>411</v>
      </c>
      <c r="F10083" t="s">
        <v>348</v>
      </c>
      <c r="G10083" t="s">
        <v>243</v>
      </c>
      <c r="H10083" t="s">
        <v>356</v>
      </c>
      <c r="I10083" t="s">
        <v>298</v>
      </c>
      <c r="K10083" t="s">
        <v>78</v>
      </c>
      <c r="M10083" t="s">
        <v>192</v>
      </c>
      <c r="N10083" t="s">
        <v>579</v>
      </c>
      <c r="O10083" t="s">
        <v>194</v>
      </c>
      <c r="P10083">
        <v>2020</v>
      </c>
      <c r="Q10083">
        <v>25</v>
      </c>
    </row>
    <row r="10084" spans="1:17" x14ac:dyDescent="0.25">
      <c r="A10084" t="s">
        <v>567</v>
      </c>
      <c r="B10084" t="s">
        <v>568</v>
      </c>
      <c r="C10084" t="s">
        <v>569</v>
      </c>
      <c r="D10084" t="s">
        <v>361</v>
      </c>
      <c r="E10084" t="s">
        <v>411</v>
      </c>
      <c r="F10084" t="s">
        <v>348</v>
      </c>
      <c r="G10084" t="s">
        <v>243</v>
      </c>
      <c r="H10084" t="s">
        <v>356</v>
      </c>
      <c r="I10084" t="s">
        <v>298</v>
      </c>
      <c r="K10084" t="s">
        <v>78</v>
      </c>
      <c r="M10084" t="s">
        <v>192</v>
      </c>
      <c r="N10084" t="s">
        <v>579</v>
      </c>
      <c r="O10084" t="s">
        <v>264</v>
      </c>
      <c r="P10084">
        <v>2020</v>
      </c>
    </row>
    <row r="10085" spans="1:17" x14ac:dyDescent="0.25">
      <c r="A10085" t="s">
        <v>567</v>
      </c>
      <c r="B10085" t="s">
        <v>568</v>
      </c>
      <c r="C10085" t="s">
        <v>569</v>
      </c>
      <c r="D10085" t="s">
        <v>361</v>
      </c>
      <c r="E10085" t="s">
        <v>411</v>
      </c>
      <c r="F10085" t="s">
        <v>348</v>
      </c>
      <c r="G10085" t="s">
        <v>243</v>
      </c>
      <c r="H10085" t="s">
        <v>356</v>
      </c>
      <c r="I10085" t="s">
        <v>298</v>
      </c>
      <c r="K10085" t="s">
        <v>78</v>
      </c>
      <c r="M10085" t="s">
        <v>192</v>
      </c>
      <c r="N10085" t="s">
        <v>579</v>
      </c>
      <c r="O10085" t="s">
        <v>265</v>
      </c>
      <c r="P10085">
        <v>2020</v>
      </c>
    </row>
    <row r="10086" spans="1:17" x14ac:dyDescent="0.25">
      <c r="A10086" t="s">
        <v>567</v>
      </c>
      <c r="B10086" t="s">
        <v>568</v>
      </c>
      <c r="C10086" t="s">
        <v>569</v>
      </c>
      <c r="D10086" t="s">
        <v>361</v>
      </c>
      <c r="E10086" t="s">
        <v>411</v>
      </c>
      <c r="F10086" t="s">
        <v>348</v>
      </c>
      <c r="G10086" t="s">
        <v>243</v>
      </c>
      <c r="H10086" t="s">
        <v>356</v>
      </c>
      <c r="I10086" t="s">
        <v>298</v>
      </c>
      <c r="K10086" t="s">
        <v>78</v>
      </c>
      <c r="M10086" t="s">
        <v>192</v>
      </c>
      <c r="N10086" t="s">
        <v>579</v>
      </c>
      <c r="O10086" t="s">
        <v>194</v>
      </c>
      <c r="P10086">
        <v>2030</v>
      </c>
      <c r="Q10086">
        <v>25</v>
      </c>
    </row>
    <row r="10087" spans="1:17" x14ac:dyDescent="0.25">
      <c r="A10087" t="s">
        <v>567</v>
      </c>
      <c r="B10087" t="s">
        <v>568</v>
      </c>
      <c r="C10087" t="s">
        <v>569</v>
      </c>
      <c r="D10087" t="s">
        <v>361</v>
      </c>
      <c r="E10087" t="s">
        <v>411</v>
      </c>
      <c r="F10087" t="s">
        <v>348</v>
      </c>
      <c r="G10087" t="s">
        <v>243</v>
      </c>
      <c r="H10087" t="s">
        <v>356</v>
      </c>
      <c r="I10087" t="s">
        <v>298</v>
      </c>
      <c r="K10087" t="s">
        <v>78</v>
      </c>
      <c r="M10087" t="s">
        <v>192</v>
      </c>
      <c r="N10087" t="s">
        <v>579</v>
      </c>
      <c r="O10087" t="s">
        <v>194</v>
      </c>
      <c r="P10087">
        <v>2050</v>
      </c>
      <c r="Q10087">
        <v>25</v>
      </c>
    </row>
    <row r="10088" spans="1:17" x14ac:dyDescent="0.25">
      <c r="A10088" t="s">
        <v>567</v>
      </c>
      <c r="B10088" t="s">
        <v>568</v>
      </c>
      <c r="C10088" t="s">
        <v>569</v>
      </c>
      <c r="D10088" t="s">
        <v>361</v>
      </c>
      <c r="E10088" t="s">
        <v>411</v>
      </c>
      <c r="F10088" t="s">
        <v>348</v>
      </c>
      <c r="G10088" t="s">
        <v>243</v>
      </c>
      <c r="H10088" t="s">
        <v>356</v>
      </c>
      <c r="I10088" t="s">
        <v>298</v>
      </c>
      <c r="K10088" t="s">
        <v>78</v>
      </c>
      <c r="M10088" t="s">
        <v>192</v>
      </c>
      <c r="N10088" t="s">
        <v>579</v>
      </c>
      <c r="O10088" t="s">
        <v>264</v>
      </c>
      <c r="P10088">
        <v>2050</v>
      </c>
    </row>
    <row r="10089" spans="1:17" x14ac:dyDescent="0.25">
      <c r="A10089" t="s">
        <v>567</v>
      </c>
      <c r="B10089" t="s">
        <v>568</v>
      </c>
      <c r="C10089" t="s">
        <v>569</v>
      </c>
      <c r="D10089" t="s">
        <v>361</v>
      </c>
      <c r="E10089" t="s">
        <v>411</v>
      </c>
      <c r="F10089" t="s">
        <v>348</v>
      </c>
      <c r="G10089" t="s">
        <v>243</v>
      </c>
      <c r="H10089" t="s">
        <v>356</v>
      </c>
      <c r="I10089" t="s">
        <v>298</v>
      </c>
      <c r="K10089" t="s">
        <v>78</v>
      </c>
      <c r="M10089" t="s">
        <v>192</v>
      </c>
      <c r="N10089" t="s">
        <v>579</v>
      </c>
      <c r="O10089" t="s">
        <v>265</v>
      </c>
      <c r="P10089">
        <v>2050</v>
      </c>
    </row>
    <row r="10090" spans="1:17" x14ac:dyDescent="0.25">
      <c r="A10090" t="s">
        <v>567</v>
      </c>
      <c r="B10090" t="s">
        <v>568</v>
      </c>
      <c r="C10090" t="s">
        <v>569</v>
      </c>
      <c r="D10090" t="s">
        <v>361</v>
      </c>
      <c r="E10090" t="s">
        <v>411</v>
      </c>
      <c r="F10090" t="s">
        <v>348</v>
      </c>
      <c r="G10090" t="s">
        <v>243</v>
      </c>
      <c r="H10090" t="s">
        <v>244</v>
      </c>
      <c r="I10090" t="s">
        <v>245</v>
      </c>
      <c r="J10090" t="s">
        <v>246</v>
      </c>
      <c r="K10090" t="s">
        <v>191</v>
      </c>
      <c r="O10090" t="s">
        <v>194</v>
      </c>
      <c r="P10090">
        <v>2015</v>
      </c>
      <c r="Q10090">
        <v>0.7</v>
      </c>
    </row>
    <row r="10091" spans="1:17" x14ac:dyDescent="0.25">
      <c r="A10091" t="s">
        <v>567</v>
      </c>
      <c r="B10091" t="s">
        <v>568</v>
      </c>
      <c r="C10091" t="s">
        <v>569</v>
      </c>
      <c r="D10091" t="s">
        <v>361</v>
      </c>
      <c r="E10091" t="s">
        <v>411</v>
      </c>
      <c r="F10091" t="s">
        <v>348</v>
      </c>
      <c r="G10091" t="s">
        <v>243</v>
      </c>
      <c r="H10091" t="s">
        <v>244</v>
      </c>
      <c r="I10091" t="s">
        <v>245</v>
      </c>
      <c r="J10091" t="s">
        <v>246</v>
      </c>
      <c r="K10091" t="s">
        <v>191</v>
      </c>
      <c r="O10091" t="s">
        <v>194</v>
      </c>
      <c r="P10091">
        <v>2020</v>
      </c>
      <c r="Q10091">
        <v>0.7</v>
      </c>
    </row>
    <row r="10092" spans="1:17" x14ac:dyDescent="0.25">
      <c r="A10092" t="s">
        <v>567</v>
      </c>
      <c r="B10092" t="s">
        <v>568</v>
      </c>
      <c r="C10092" t="s">
        <v>569</v>
      </c>
      <c r="D10092" t="s">
        <v>361</v>
      </c>
      <c r="E10092" t="s">
        <v>411</v>
      </c>
      <c r="F10092" t="s">
        <v>348</v>
      </c>
      <c r="G10092" t="s">
        <v>243</v>
      </c>
      <c r="H10092" t="s">
        <v>244</v>
      </c>
      <c r="I10092" t="s">
        <v>245</v>
      </c>
      <c r="J10092" t="s">
        <v>246</v>
      </c>
      <c r="K10092" t="s">
        <v>191</v>
      </c>
      <c r="O10092" t="s">
        <v>264</v>
      </c>
      <c r="P10092">
        <v>2020</v>
      </c>
    </row>
    <row r="10093" spans="1:17" x14ac:dyDescent="0.25">
      <c r="A10093" t="s">
        <v>567</v>
      </c>
      <c r="B10093" t="s">
        <v>568</v>
      </c>
      <c r="C10093" t="s">
        <v>569</v>
      </c>
      <c r="D10093" t="s">
        <v>361</v>
      </c>
      <c r="E10093" t="s">
        <v>411</v>
      </c>
      <c r="F10093" t="s">
        <v>348</v>
      </c>
      <c r="G10093" t="s">
        <v>243</v>
      </c>
      <c r="H10093" t="s">
        <v>244</v>
      </c>
      <c r="I10093" t="s">
        <v>245</v>
      </c>
      <c r="J10093" t="s">
        <v>246</v>
      </c>
      <c r="K10093" t="s">
        <v>191</v>
      </c>
      <c r="O10093" t="s">
        <v>265</v>
      </c>
      <c r="P10093">
        <v>2020</v>
      </c>
    </row>
    <row r="10094" spans="1:17" x14ac:dyDescent="0.25">
      <c r="A10094" t="s">
        <v>567</v>
      </c>
      <c r="B10094" t="s">
        <v>568</v>
      </c>
      <c r="C10094" t="s">
        <v>569</v>
      </c>
      <c r="D10094" t="s">
        <v>361</v>
      </c>
      <c r="E10094" t="s">
        <v>411</v>
      </c>
      <c r="F10094" t="s">
        <v>348</v>
      </c>
      <c r="G10094" t="s">
        <v>243</v>
      </c>
      <c r="H10094" t="s">
        <v>244</v>
      </c>
      <c r="I10094" t="s">
        <v>245</v>
      </c>
      <c r="J10094" t="s">
        <v>246</v>
      </c>
      <c r="K10094" t="s">
        <v>191</v>
      </c>
      <c r="O10094" t="s">
        <v>194</v>
      </c>
      <c r="P10094">
        <v>2030</v>
      </c>
      <c r="Q10094">
        <v>0.7</v>
      </c>
    </row>
    <row r="10095" spans="1:17" x14ac:dyDescent="0.25">
      <c r="A10095" t="s">
        <v>567</v>
      </c>
      <c r="B10095" t="s">
        <v>568</v>
      </c>
      <c r="C10095" t="s">
        <v>569</v>
      </c>
      <c r="D10095" t="s">
        <v>361</v>
      </c>
      <c r="E10095" t="s">
        <v>411</v>
      </c>
      <c r="F10095" t="s">
        <v>348</v>
      </c>
      <c r="G10095" t="s">
        <v>243</v>
      </c>
      <c r="H10095" t="s">
        <v>244</v>
      </c>
      <c r="I10095" t="s">
        <v>245</v>
      </c>
      <c r="J10095" t="s">
        <v>246</v>
      </c>
      <c r="K10095" t="s">
        <v>191</v>
      </c>
      <c r="O10095" t="s">
        <v>194</v>
      </c>
      <c r="P10095">
        <v>2050</v>
      </c>
      <c r="Q10095">
        <v>0.7</v>
      </c>
    </row>
    <row r="10096" spans="1:17" x14ac:dyDescent="0.25">
      <c r="A10096" t="s">
        <v>567</v>
      </c>
      <c r="B10096" t="s">
        <v>568</v>
      </c>
      <c r="C10096" t="s">
        <v>569</v>
      </c>
      <c r="D10096" t="s">
        <v>361</v>
      </c>
      <c r="E10096" t="s">
        <v>411</v>
      </c>
      <c r="F10096" t="s">
        <v>348</v>
      </c>
      <c r="G10096" t="s">
        <v>243</v>
      </c>
      <c r="H10096" t="s">
        <v>244</v>
      </c>
      <c r="I10096" t="s">
        <v>245</v>
      </c>
      <c r="J10096" t="s">
        <v>246</v>
      </c>
      <c r="K10096" t="s">
        <v>191</v>
      </c>
      <c r="O10096" t="s">
        <v>264</v>
      </c>
      <c r="P10096">
        <v>2050</v>
      </c>
    </row>
    <row r="10097" spans="1:16" x14ac:dyDescent="0.25">
      <c r="A10097" t="s">
        <v>567</v>
      </c>
      <c r="B10097" t="s">
        <v>568</v>
      </c>
      <c r="C10097" t="s">
        <v>569</v>
      </c>
      <c r="D10097" t="s">
        <v>361</v>
      </c>
      <c r="E10097" t="s">
        <v>411</v>
      </c>
      <c r="F10097" t="s">
        <v>348</v>
      </c>
      <c r="G10097" t="s">
        <v>243</v>
      </c>
      <c r="H10097" t="s">
        <v>244</v>
      </c>
      <c r="I10097" t="s">
        <v>245</v>
      </c>
      <c r="J10097" t="s">
        <v>246</v>
      </c>
      <c r="K10097" t="s">
        <v>191</v>
      </c>
      <c r="O10097" t="s">
        <v>265</v>
      </c>
      <c r="P10097">
        <v>2050</v>
      </c>
    </row>
    <row r="10098" spans="1:16" x14ac:dyDescent="0.25">
      <c r="A10098" t="s">
        <v>567</v>
      </c>
      <c r="B10098" t="s">
        <v>568</v>
      </c>
      <c r="C10098" t="s">
        <v>569</v>
      </c>
      <c r="D10098" t="s">
        <v>361</v>
      </c>
      <c r="E10098" t="s">
        <v>411</v>
      </c>
      <c r="F10098" t="s">
        <v>348</v>
      </c>
      <c r="G10098" t="s">
        <v>243</v>
      </c>
      <c r="H10098" t="s">
        <v>248</v>
      </c>
      <c r="I10098" t="s">
        <v>249</v>
      </c>
      <c r="J10098" t="s">
        <v>250</v>
      </c>
      <c r="K10098" t="s">
        <v>191</v>
      </c>
      <c r="O10098" t="s">
        <v>194</v>
      </c>
      <c r="P10098">
        <v>2015</v>
      </c>
    </row>
    <row r="10099" spans="1:16" x14ac:dyDescent="0.25">
      <c r="A10099" t="s">
        <v>567</v>
      </c>
      <c r="B10099" t="s">
        <v>568</v>
      </c>
      <c r="C10099" t="s">
        <v>569</v>
      </c>
      <c r="D10099" t="s">
        <v>361</v>
      </c>
      <c r="E10099" t="s">
        <v>411</v>
      </c>
      <c r="F10099" t="s">
        <v>348</v>
      </c>
      <c r="G10099" t="s">
        <v>243</v>
      </c>
      <c r="H10099" t="s">
        <v>248</v>
      </c>
      <c r="I10099" t="s">
        <v>249</v>
      </c>
      <c r="J10099" t="s">
        <v>250</v>
      </c>
      <c r="K10099" t="s">
        <v>191</v>
      </c>
      <c r="O10099" t="s">
        <v>194</v>
      </c>
      <c r="P10099">
        <v>2020</v>
      </c>
    </row>
    <row r="10100" spans="1:16" x14ac:dyDescent="0.25">
      <c r="A10100" t="s">
        <v>567</v>
      </c>
      <c r="B10100" t="s">
        <v>568</v>
      </c>
      <c r="C10100" t="s">
        <v>569</v>
      </c>
      <c r="D10100" t="s">
        <v>361</v>
      </c>
      <c r="E10100" t="s">
        <v>411</v>
      </c>
      <c r="F10100" t="s">
        <v>348</v>
      </c>
      <c r="G10100" t="s">
        <v>243</v>
      </c>
      <c r="H10100" t="s">
        <v>248</v>
      </c>
      <c r="I10100" t="s">
        <v>249</v>
      </c>
      <c r="J10100" t="s">
        <v>250</v>
      </c>
      <c r="K10100" t="s">
        <v>191</v>
      </c>
      <c r="O10100" t="s">
        <v>264</v>
      </c>
      <c r="P10100">
        <v>2020</v>
      </c>
    </row>
    <row r="10101" spans="1:16" x14ac:dyDescent="0.25">
      <c r="A10101" t="s">
        <v>567</v>
      </c>
      <c r="B10101" t="s">
        <v>568</v>
      </c>
      <c r="C10101" t="s">
        <v>569</v>
      </c>
      <c r="D10101" t="s">
        <v>361</v>
      </c>
      <c r="E10101" t="s">
        <v>411</v>
      </c>
      <c r="F10101" t="s">
        <v>348</v>
      </c>
      <c r="G10101" t="s">
        <v>243</v>
      </c>
      <c r="H10101" t="s">
        <v>248</v>
      </c>
      <c r="I10101" t="s">
        <v>249</v>
      </c>
      <c r="J10101" t="s">
        <v>250</v>
      </c>
      <c r="K10101" t="s">
        <v>191</v>
      </c>
      <c r="O10101" t="s">
        <v>265</v>
      </c>
      <c r="P10101">
        <v>2020</v>
      </c>
    </row>
    <row r="10102" spans="1:16" x14ac:dyDescent="0.25">
      <c r="A10102" t="s">
        <v>567</v>
      </c>
      <c r="B10102" t="s">
        <v>568</v>
      </c>
      <c r="C10102" t="s">
        <v>569</v>
      </c>
      <c r="D10102" t="s">
        <v>361</v>
      </c>
      <c r="E10102" t="s">
        <v>411</v>
      </c>
      <c r="F10102" t="s">
        <v>348</v>
      </c>
      <c r="G10102" t="s">
        <v>243</v>
      </c>
      <c r="H10102" t="s">
        <v>248</v>
      </c>
      <c r="I10102" t="s">
        <v>249</v>
      </c>
      <c r="J10102" t="s">
        <v>250</v>
      </c>
      <c r="K10102" t="s">
        <v>191</v>
      </c>
      <c r="O10102" t="s">
        <v>194</v>
      </c>
      <c r="P10102">
        <v>2030</v>
      </c>
    </row>
    <row r="10103" spans="1:16" x14ac:dyDescent="0.25">
      <c r="A10103" t="s">
        <v>567</v>
      </c>
      <c r="B10103" t="s">
        <v>568</v>
      </c>
      <c r="C10103" t="s">
        <v>569</v>
      </c>
      <c r="D10103" t="s">
        <v>361</v>
      </c>
      <c r="E10103" t="s">
        <v>411</v>
      </c>
      <c r="F10103" t="s">
        <v>348</v>
      </c>
      <c r="G10103" t="s">
        <v>243</v>
      </c>
      <c r="H10103" t="s">
        <v>248</v>
      </c>
      <c r="I10103" t="s">
        <v>249</v>
      </c>
      <c r="J10103" t="s">
        <v>250</v>
      </c>
      <c r="K10103" t="s">
        <v>191</v>
      </c>
      <c r="O10103" t="s">
        <v>194</v>
      </c>
      <c r="P10103">
        <v>2050</v>
      </c>
    </row>
    <row r="10104" spans="1:16" x14ac:dyDescent="0.25">
      <c r="A10104" t="s">
        <v>567</v>
      </c>
      <c r="B10104" t="s">
        <v>568</v>
      </c>
      <c r="C10104" t="s">
        <v>569</v>
      </c>
      <c r="D10104" t="s">
        <v>361</v>
      </c>
      <c r="E10104" t="s">
        <v>411</v>
      </c>
      <c r="F10104" t="s">
        <v>348</v>
      </c>
      <c r="G10104" t="s">
        <v>243</v>
      </c>
      <c r="H10104" t="s">
        <v>248</v>
      </c>
      <c r="I10104" t="s">
        <v>249</v>
      </c>
      <c r="J10104" t="s">
        <v>250</v>
      </c>
      <c r="K10104" t="s">
        <v>191</v>
      </c>
      <c r="O10104" t="s">
        <v>264</v>
      </c>
      <c r="P10104">
        <v>2050</v>
      </c>
    </row>
    <row r="10105" spans="1:16" x14ac:dyDescent="0.25">
      <c r="A10105" t="s">
        <v>567</v>
      </c>
      <c r="B10105" t="s">
        <v>568</v>
      </c>
      <c r="C10105" t="s">
        <v>569</v>
      </c>
      <c r="D10105" t="s">
        <v>361</v>
      </c>
      <c r="E10105" t="s">
        <v>411</v>
      </c>
      <c r="F10105" t="s">
        <v>348</v>
      </c>
      <c r="G10105" t="s">
        <v>243</v>
      </c>
      <c r="H10105" t="s">
        <v>248</v>
      </c>
      <c r="I10105" t="s">
        <v>249</v>
      </c>
      <c r="J10105" t="s">
        <v>250</v>
      </c>
      <c r="K10105" t="s">
        <v>191</v>
      </c>
      <c r="O10105" t="s">
        <v>265</v>
      </c>
      <c r="P10105">
        <v>2050</v>
      </c>
    </row>
    <row r="10106" spans="1:16" x14ac:dyDescent="0.25">
      <c r="A10106" t="s">
        <v>567</v>
      </c>
      <c r="B10106" t="s">
        <v>568</v>
      </c>
      <c r="C10106" t="s">
        <v>569</v>
      </c>
      <c r="D10106" t="s">
        <v>361</v>
      </c>
      <c r="E10106" t="s">
        <v>411</v>
      </c>
      <c r="F10106" t="s">
        <v>348</v>
      </c>
      <c r="G10106" t="s">
        <v>243</v>
      </c>
      <c r="H10106" t="s">
        <v>253</v>
      </c>
      <c r="I10106" t="s">
        <v>254</v>
      </c>
      <c r="J10106" t="s">
        <v>255</v>
      </c>
      <c r="K10106" t="s">
        <v>191</v>
      </c>
      <c r="O10106" t="s">
        <v>194</v>
      </c>
      <c r="P10106">
        <v>2015</v>
      </c>
    </row>
    <row r="10107" spans="1:16" x14ac:dyDescent="0.25">
      <c r="A10107" t="s">
        <v>567</v>
      </c>
      <c r="B10107" t="s">
        <v>568</v>
      </c>
      <c r="C10107" t="s">
        <v>569</v>
      </c>
      <c r="D10107" t="s">
        <v>361</v>
      </c>
      <c r="E10107" t="s">
        <v>411</v>
      </c>
      <c r="F10107" t="s">
        <v>348</v>
      </c>
      <c r="G10107" t="s">
        <v>243</v>
      </c>
      <c r="H10107" t="s">
        <v>253</v>
      </c>
      <c r="I10107" t="s">
        <v>254</v>
      </c>
      <c r="J10107" t="s">
        <v>255</v>
      </c>
      <c r="K10107" t="s">
        <v>191</v>
      </c>
      <c r="O10107" t="s">
        <v>194</v>
      </c>
      <c r="P10107">
        <v>2020</v>
      </c>
    </row>
    <row r="10108" spans="1:16" x14ac:dyDescent="0.25">
      <c r="A10108" t="s">
        <v>567</v>
      </c>
      <c r="B10108" t="s">
        <v>568</v>
      </c>
      <c r="C10108" t="s">
        <v>569</v>
      </c>
      <c r="D10108" t="s">
        <v>361</v>
      </c>
      <c r="E10108" t="s">
        <v>411</v>
      </c>
      <c r="F10108" t="s">
        <v>348</v>
      </c>
      <c r="G10108" t="s">
        <v>243</v>
      </c>
      <c r="H10108" t="s">
        <v>253</v>
      </c>
      <c r="I10108" t="s">
        <v>254</v>
      </c>
      <c r="J10108" t="s">
        <v>255</v>
      </c>
      <c r="K10108" t="s">
        <v>191</v>
      </c>
      <c r="O10108" t="s">
        <v>264</v>
      </c>
      <c r="P10108">
        <v>2020</v>
      </c>
    </row>
    <row r="10109" spans="1:16" x14ac:dyDescent="0.25">
      <c r="A10109" t="s">
        <v>567</v>
      </c>
      <c r="B10109" t="s">
        <v>568</v>
      </c>
      <c r="C10109" t="s">
        <v>569</v>
      </c>
      <c r="D10109" t="s">
        <v>361</v>
      </c>
      <c r="E10109" t="s">
        <v>411</v>
      </c>
      <c r="F10109" t="s">
        <v>348</v>
      </c>
      <c r="G10109" t="s">
        <v>243</v>
      </c>
      <c r="H10109" t="s">
        <v>253</v>
      </c>
      <c r="I10109" t="s">
        <v>254</v>
      </c>
      <c r="J10109" t="s">
        <v>255</v>
      </c>
      <c r="K10109" t="s">
        <v>191</v>
      </c>
      <c r="O10109" t="s">
        <v>265</v>
      </c>
      <c r="P10109">
        <v>2020</v>
      </c>
    </row>
    <row r="10110" spans="1:16" x14ac:dyDescent="0.25">
      <c r="A10110" t="s">
        <v>567</v>
      </c>
      <c r="B10110" t="s">
        <v>568</v>
      </c>
      <c r="C10110" t="s">
        <v>569</v>
      </c>
      <c r="D10110" t="s">
        <v>361</v>
      </c>
      <c r="E10110" t="s">
        <v>411</v>
      </c>
      <c r="F10110" t="s">
        <v>348</v>
      </c>
      <c r="G10110" t="s">
        <v>243</v>
      </c>
      <c r="H10110" t="s">
        <v>253</v>
      </c>
      <c r="I10110" t="s">
        <v>254</v>
      </c>
      <c r="J10110" t="s">
        <v>255</v>
      </c>
      <c r="K10110" t="s">
        <v>191</v>
      </c>
      <c r="O10110" t="s">
        <v>194</v>
      </c>
      <c r="P10110">
        <v>2030</v>
      </c>
    </row>
    <row r="10111" spans="1:16" x14ac:dyDescent="0.25">
      <c r="A10111" t="s">
        <v>567</v>
      </c>
      <c r="B10111" t="s">
        <v>568</v>
      </c>
      <c r="C10111" t="s">
        <v>569</v>
      </c>
      <c r="D10111" t="s">
        <v>361</v>
      </c>
      <c r="E10111" t="s">
        <v>411</v>
      </c>
      <c r="F10111" t="s">
        <v>348</v>
      </c>
      <c r="G10111" t="s">
        <v>243</v>
      </c>
      <c r="H10111" t="s">
        <v>253</v>
      </c>
      <c r="I10111" t="s">
        <v>254</v>
      </c>
      <c r="J10111" t="s">
        <v>255</v>
      </c>
      <c r="K10111" t="s">
        <v>191</v>
      </c>
      <c r="O10111" t="s">
        <v>194</v>
      </c>
      <c r="P10111">
        <v>2050</v>
      </c>
    </row>
    <row r="10112" spans="1:16" x14ac:dyDescent="0.25">
      <c r="A10112" t="s">
        <v>567</v>
      </c>
      <c r="B10112" t="s">
        <v>568</v>
      </c>
      <c r="C10112" t="s">
        <v>569</v>
      </c>
      <c r="D10112" t="s">
        <v>361</v>
      </c>
      <c r="E10112" t="s">
        <v>411</v>
      </c>
      <c r="F10112" t="s">
        <v>348</v>
      </c>
      <c r="G10112" t="s">
        <v>243</v>
      </c>
      <c r="H10112" t="s">
        <v>253</v>
      </c>
      <c r="I10112" t="s">
        <v>254</v>
      </c>
      <c r="J10112" t="s">
        <v>255</v>
      </c>
      <c r="K10112" t="s">
        <v>191</v>
      </c>
      <c r="O10112" t="s">
        <v>264</v>
      </c>
      <c r="P10112">
        <v>2050</v>
      </c>
    </row>
    <row r="10113" spans="1:17" x14ac:dyDescent="0.25">
      <c r="A10113" t="s">
        <v>567</v>
      </c>
      <c r="B10113" t="s">
        <v>568</v>
      </c>
      <c r="C10113" t="s">
        <v>569</v>
      </c>
      <c r="D10113" t="s">
        <v>361</v>
      </c>
      <c r="E10113" t="s">
        <v>411</v>
      </c>
      <c r="F10113" t="s">
        <v>348</v>
      </c>
      <c r="G10113" t="s">
        <v>243</v>
      </c>
      <c r="H10113" t="s">
        <v>253</v>
      </c>
      <c r="I10113" t="s">
        <v>254</v>
      </c>
      <c r="J10113" t="s">
        <v>255</v>
      </c>
      <c r="K10113" t="s">
        <v>191</v>
      </c>
      <c r="O10113" t="s">
        <v>265</v>
      </c>
      <c r="P10113">
        <v>2050</v>
      </c>
    </row>
    <row r="10114" spans="1:17" x14ac:dyDescent="0.25">
      <c r="A10114" t="s">
        <v>567</v>
      </c>
      <c r="B10114" t="s">
        <v>568</v>
      </c>
      <c r="C10114" t="s">
        <v>569</v>
      </c>
      <c r="D10114" t="s">
        <v>361</v>
      </c>
      <c r="E10114" t="s">
        <v>411</v>
      </c>
      <c r="F10114" t="s">
        <v>348</v>
      </c>
      <c r="G10114" t="s">
        <v>243</v>
      </c>
      <c r="H10114" t="s">
        <v>357</v>
      </c>
      <c r="I10114" t="s">
        <v>306</v>
      </c>
      <c r="K10114" t="s">
        <v>78</v>
      </c>
      <c r="M10114" t="s">
        <v>192</v>
      </c>
      <c r="O10114" t="s">
        <v>194</v>
      </c>
      <c r="P10114">
        <v>2015</v>
      </c>
      <c r="Q10114">
        <v>2.5000000000000001E-2</v>
      </c>
    </row>
    <row r="10115" spans="1:17" x14ac:dyDescent="0.25">
      <c r="A10115" t="s">
        <v>567</v>
      </c>
      <c r="B10115" t="s">
        <v>568</v>
      </c>
      <c r="C10115" t="s">
        <v>569</v>
      </c>
      <c r="D10115" t="s">
        <v>361</v>
      </c>
      <c r="E10115" t="s">
        <v>411</v>
      </c>
      <c r="F10115" t="s">
        <v>348</v>
      </c>
      <c r="G10115" t="s">
        <v>243</v>
      </c>
      <c r="H10115" t="s">
        <v>357</v>
      </c>
      <c r="I10115" t="s">
        <v>306</v>
      </c>
      <c r="K10115" t="s">
        <v>78</v>
      </c>
      <c r="M10115" t="s">
        <v>192</v>
      </c>
      <c r="O10115" t="s">
        <v>194</v>
      </c>
      <c r="P10115">
        <v>2020</v>
      </c>
      <c r="Q10115">
        <v>2.5000000000000001E-2</v>
      </c>
    </row>
    <row r="10116" spans="1:17" x14ac:dyDescent="0.25">
      <c r="A10116" t="s">
        <v>567</v>
      </c>
      <c r="B10116" t="s">
        <v>568</v>
      </c>
      <c r="C10116" t="s">
        <v>569</v>
      </c>
      <c r="D10116" t="s">
        <v>361</v>
      </c>
      <c r="E10116" t="s">
        <v>411</v>
      </c>
      <c r="F10116" t="s">
        <v>348</v>
      </c>
      <c r="G10116" t="s">
        <v>243</v>
      </c>
      <c r="H10116" t="s">
        <v>357</v>
      </c>
      <c r="I10116" t="s">
        <v>306</v>
      </c>
      <c r="K10116" t="s">
        <v>78</v>
      </c>
      <c r="M10116" t="s">
        <v>192</v>
      </c>
      <c r="O10116" t="s">
        <v>264</v>
      </c>
      <c r="P10116">
        <v>2020</v>
      </c>
    </row>
    <row r="10117" spans="1:17" x14ac:dyDescent="0.25">
      <c r="A10117" t="s">
        <v>567</v>
      </c>
      <c r="B10117" t="s">
        <v>568</v>
      </c>
      <c r="C10117" t="s">
        <v>569</v>
      </c>
      <c r="D10117" t="s">
        <v>361</v>
      </c>
      <c r="E10117" t="s">
        <v>411</v>
      </c>
      <c r="F10117" t="s">
        <v>348</v>
      </c>
      <c r="G10117" t="s">
        <v>243</v>
      </c>
      <c r="H10117" t="s">
        <v>357</v>
      </c>
      <c r="I10117" t="s">
        <v>306</v>
      </c>
      <c r="K10117" t="s">
        <v>78</v>
      </c>
      <c r="M10117" t="s">
        <v>192</v>
      </c>
      <c r="O10117" t="s">
        <v>265</v>
      </c>
      <c r="P10117">
        <v>2020</v>
      </c>
    </row>
    <row r="10118" spans="1:17" x14ac:dyDescent="0.25">
      <c r="A10118" t="s">
        <v>567</v>
      </c>
      <c r="B10118" t="s">
        <v>568</v>
      </c>
      <c r="C10118" t="s">
        <v>569</v>
      </c>
      <c r="D10118" t="s">
        <v>361</v>
      </c>
      <c r="E10118" t="s">
        <v>411</v>
      </c>
      <c r="F10118" t="s">
        <v>348</v>
      </c>
      <c r="G10118" t="s">
        <v>243</v>
      </c>
      <c r="H10118" t="s">
        <v>357</v>
      </c>
      <c r="I10118" t="s">
        <v>306</v>
      </c>
      <c r="K10118" t="s">
        <v>78</v>
      </c>
      <c r="M10118" t="s">
        <v>192</v>
      </c>
      <c r="O10118" t="s">
        <v>194</v>
      </c>
      <c r="P10118">
        <v>2030</v>
      </c>
      <c r="Q10118">
        <v>2.5000000000000001E-2</v>
      </c>
    </row>
    <row r="10119" spans="1:17" x14ac:dyDescent="0.25">
      <c r="A10119" t="s">
        <v>567</v>
      </c>
      <c r="B10119" t="s">
        <v>568</v>
      </c>
      <c r="C10119" t="s">
        <v>569</v>
      </c>
      <c r="D10119" t="s">
        <v>361</v>
      </c>
      <c r="E10119" t="s">
        <v>411</v>
      </c>
      <c r="F10119" t="s">
        <v>348</v>
      </c>
      <c r="G10119" t="s">
        <v>243</v>
      </c>
      <c r="H10119" t="s">
        <v>357</v>
      </c>
      <c r="I10119" t="s">
        <v>306</v>
      </c>
      <c r="K10119" t="s">
        <v>78</v>
      </c>
      <c r="M10119" t="s">
        <v>192</v>
      </c>
      <c r="O10119" t="s">
        <v>194</v>
      </c>
      <c r="P10119">
        <v>2050</v>
      </c>
      <c r="Q10119">
        <v>2.5000000000000001E-2</v>
      </c>
    </row>
    <row r="10120" spans="1:17" x14ac:dyDescent="0.25">
      <c r="A10120" t="s">
        <v>567</v>
      </c>
      <c r="B10120" t="s">
        <v>568</v>
      </c>
      <c r="C10120" t="s">
        <v>569</v>
      </c>
      <c r="D10120" t="s">
        <v>361</v>
      </c>
      <c r="E10120" t="s">
        <v>411</v>
      </c>
      <c r="F10120" t="s">
        <v>348</v>
      </c>
      <c r="G10120" t="s">
        <v>243</v>
      </c>
      <c r="H10120" t="s">
        <v>357</v>
      </c>
      <c r="I10120" t="s">
        <v>306</v>
      </c>
      <c r="K10120" t="s">
        <v>78</v>
      </c>
      <c r="M10120" t="s">
        <v>192</v>
      </c>
      <c r="O10120" t="s">
        <v>264</v>
      </c>
      <c r="P10120">
        <v>2050</v>
      </c>
    </row>
    <row r="10121" spans="1:17" x14ac:dyDescent="0.25">
      <c r="A10121" t="s">
        <v>567</v>
      </c>
      <c r="B10121" t="s">
        <v>568</v>
      </c>
      <c r="C10121" t="s">
        <v>569</v>
      </c>
      <c r="D10121" t="s">
        <v>361</v>
      </c>
      <c r="E10121" t="s">
        <v>411</v>
      </c>
      <c r="F10121" t="s">
        <v>348</v>
      </c>
      <c r="G10121" t="s">
        <v>243</v>
      </c>
      <c r="H10121" t="s">
        <v>357</v>
      </c>
      <c r="I10121" t="s">
        <v>306</v>
      </c>
      <c r="K10121" t="s">
        <v>78</v>
      </c>
      <c r="M10121" t="s">
        <v>192</v>
      </c>
      <c r="O10121" t="s">
        <v>265</v>
      </c>
      <c r="P10121">
        <v>2050</v>
      </c>
    </row>
    <row r="10122" spans="1:17" x14ac:dyDescent="0.25">
      <c r="A10122" t="s">
        <v>580</v>
      </c>
      <c r="B10122" t="s">
        <v>581</v>
      </c>
      <c r="C10122" t="s">
        <v>582</v>
      </c>
      <c r="D10122" t="s">
        <v>361</v>
      </c>
      <c r="E10122" t="s">
        <v>583</v>
      </c>
      <c r="F10122" t="s">
        <v>348</v>
      </c>
      <c r="G10122" t="s">
        <v>195</v>
      </c>
      <c r="H10122" t="s">
        <v>196</v>
      </c>
      <c r="I10122" t="s">
        <v>197</v>
      </c>
      <c r="J10122" t="s">
        <v>198</v>
      </c>
      <c r="M10122" t="s">
        <v>251</v>
      </c>
      <c r="O10122" t="s">
        <v>194</v>
      </c>
      <c r="P10122">
        <v>2015</v>
      </c>
    </row>
    <row r="10123" spans="1:17" x14ac:dyDescent="0.25">
      <c r="A10123" t="s">
        <v>580</v>
      </c>
      <c r="B10123" t="s">
        <v>581</v>
      </c>
      <c r="C10123" t="s">
        <v>582</v>
      </c>
      <c r="D10123" t="s">
        <v>361</v>
      </c>
      <c r="E10123" t="s">
        <v>583</v>
      </c>
      <c r="F10123" t="s">
        <v>348</v>
      </c>
      <c r="G10123" t="s">
        <v>195</v>
      </c>
      <c r="H10123" t="s">
        <v>196</v>
      </c>
      <c r="I10123" t="s">
        <v>197</v>
      </c>
      <c r="J10123" t="s">
        <v>198</v>
      </c>
      <c r="M10123" t="s">
        <v>251</v>
      </c>
      <c r="O10123" t="s">
        <v>194</v>
      </c>
      <c r="P10123">
        <v>2020</v>
      </c>
      <c r="Q10123">
        <v>1.25</v>
      </c>
    </row>
    <row r="10124" spans="1:17" x14ac:dyDescent="0.25">
      <c r="A10124" t="s">
        <v>580</v>
      </c>
      <c r="B10124" t="s">
        <v>581</v>
      </c>
      <c r="C10124" t="s">
        <v>582</v>
      </c>
      <c r="D10124" t="s">
        <v>361</v>
      </c>
      <c r="E10124" t="s">
        <v>583</v>
      </c>
      <c r="F10124" t="s">
        <v>348</v>
      </c>
      <c r="G10124" t="s">
        <v>195</v>
      </c>
      <c r="H10124" t="s">
        <v>196</v>
      </c>
      <c r="I10124" t="s">
        <v>197</v>
      </c>
      <c r="J10124" t="s">
        <v>198</v>
      </c>
      <c r="M10124" t="s">
        <v>251</v>
      </c>
      <c r="O10124" t="s">
        <v>264</v>
      </c>
      <c r="P10124">
        <v>2020</v>
      </c>
    </row>
    <row r="10125" spans="1:17" x14ac:dyDescent="0.25">
      <c r="A10125" t="s">
        <v>580</v>
      </c>
      <c r="B10125" t="s">
        <v>581</v>
      </c>
      <c r="C10125" t="s">
        <v>582</v>
      </c>
      <c r="D10125" t="s">
        <v>361</v>
      </c>
      <c r="E10125" t="s">
        <v>583</v>
      </c>
      <c r="F10125" t="s">
        <v>348</v>
      </c>
      <c r="G10125" t="s">
        <v>195</v>
      </c>
      <c r="H10125" t="s">
        <v>196</v>
      </c>
      <c r="I10125" t="s">
        <v>197</v>
      </c>
      <c r="J10125" t="s">
        <v>198</v>
      </c>
      <c r="M10125" t="s">
        <v>251</v>
      </c>
      <c r="O10125" t="s">
        <v>265</v>
      </c>
      <c r="P10125">
        <v>2020</v>
      </c>
    </row>
    <row r="10126" spans="1:17" x14ac:dyDescent="0.25">
      <c r="A10126" t="s">
        <v>580</v>
      </c>
      <c r="B10126" t="s">
        <v>581</v>
      </c>
      <c r="C10126" t="s">
        <v>582</v>
      </c>
      <c r="D10126" t="s">
        <v>361</v>
      </c>
      <c r="E10126" t="s">
        <v>583</v>
      </c>
      <c r="F10126" t="s">
        <v>348</v>
      </c>
      <c r="G10126" t="s">
        <v>195</v>
      </c>
      <c r="H10126" t="s">
        <v>196</v>
      </c>
      <c r="I10126" t="s">
        <v>197</v>
      </c>
      <c r="J10126" t="s">
        <v>198</v>
      </c>
      <c r="M10126" t="s">
        <v>251</v>
      </c>
      <c r="O10126" t="s">
        <v>194</v>
      </c>
      <c r="P10126">
        <v>2030</v>
      </c>
      <c r="Q10126">
        <v>1.25</v>
      </c>
    </row>
    <row r="10127" spans="1:17" x14ac:dyDescent="0.25">
      <c r="A10127" t="s">
        <v>580</v>
      </c>
      <c r="B10127" t="s">
        <v>581</v>
      </c>
      <c r="C10127" t="s">
        <v>582</v>
      </c>
      <c r="D10127" t="s">
        <v>361</v>
      </c>
      <c r="E10127" t="s">
        <v>583</v>
      </c>
      <c r="F10127" t="s">
        <v>348</v>
      </c>
      <c r="G10127" t="s">
        <v>195</v>
      </c>
      <c r="H10127" t="s">
        <v>196</v>
      </c>
      <c r="I10127" t="s">
        <v>197</v>
      </c>
      <c r="J10127" t="s">
        <v>198</v>
      </c>
      <c r="M10127" t="s">
        <v>251</v>
      </c>
      <c r="O10127" t="s">
        <v>194</v>
      </c>
      <c r="P10127">
        <v>2050</v>
      </c>
      <c r="Q10127">
        <v>1.25</v>
      </c>
    </row>
    <row r="10128" spans="1:17" x14ac:dyDescent="0.25">
      <c r="A10128" t="s">
        <v>580</v>
      </c>
      <c r="B10128" t="s">
        <v>581</v>
      </c>
      <c r="C10128" t="s">
        <v>582</v>
      </c>
      <c r="D10128" t="s">
        <v>361</v>
      </c>
      <c r="E10128" t="s">
        <v>583</v>
      </c>
      <c r="F10128" t="s">
        <v>348</v>
      </c>
      <c r="G10128" t="s">
        <v>195</v>
      </c>
      <c r="H10128" t="s">
        <v>196</v>
      </c>
      <c r="I10128" t="s">
        <v>197</v>
      </c>
      <c r="J10128" t="s">
        <v>198</v>
      </c>
      <c r="M10128" t="s">
        <v>251</v>
      </c>
      <c r="O10128" t="s">
        <v>264</v>
      </c>
      <c r="P10128">
        <v>2050</v>
      </c>
    </row>
    <row r="10129" spans="1:17" x14ac:dyDescent="0.25">
      <c r="A10129" t="s">
        <v>580</v>
      </c>
      <c r="B10129" t="s">
        <v>581</v>
      </c>
      <c r="C10129" t="s">
        <v>582</v>
      </c>
      <c r="D10129" t="s">
        <v>361</v>
      </c>
      <c r="E10129" t="s">
        <v>583</v>
      </c>
      <c r="F10129" t="s">
        <v>348</v>
      </c>
      <c r="G10129" t="s">
        <v>195</v>
      </c>
      <c r="H10129" t="s">
        <v>196</v>
      </c>
      <c r="I10129" t="s">
        <v>197</v>
      </c>
      <c r="J10129" t="s">
        <v>198</v>
      </c>
      <c r="M10129" t="s">
        <v>251</v>
      </c>
      <c r="O10129" t="s">
        <v>265</v>
      </c>
      <c r="P10129">
        <v>2050</v>
      </c>
    </row>
    <row r="10130" spans="1:17" x14ac:dyDescent="0.25">
      <c r="A10130" t="s">
        <v>580</v>
      </c>
      <c r="B10130" t="s">
        <v>581</v>
      </c>
      <c r="C10130" t="s">
        <v>582</v>
      </c>
      <c r="D10130" t="s">
        <v>361</v>
      </c>
      <c r="E10130" t="s">
        <v>583</v>
      </c>
      <c r="F10130" t="s">
        <v>348</v>
      </c>
      <c r="G10130" t="s">
        <v>195</v>
      </c>
      <c r="H10130" t="s">
        <v>200</v>
      </c>
      <c r="I10130" t="s">
        <v>201</v>
      </c>
      <c r="K10130" t="s">
        <v>202</v>
      </c>
      <c r="O10130" t="s">
        <v>194</v>
      </c>
      <c r="P10130">
        <v>2015</v>
      </c>
      <c r="Q10130">
        <v>1</v>
      </c>
    </row>
    <row r="10131" spans="1:17" x14ac:dyDescent="0.25">
      <c r="A10131" t="s">
        <v>580</v>
      </c>
      <c r="B10131" t="s">
        <v>581</v>
      </c>
      <c r="C10131" t="s">
        <v>582</v>
      </c>
      <c r="D10131" t="s">
        <v>361</v>
      </c>
      <c r="E10131" t="s">
        <v>583</v>
      </c>
      <c r="F10131" t="s">
        <v>348</v>
      </c>
      <c r="G10131" t="s">
        <v>195</v>
      </c>
      <c r="H10131" t="s">
        <v>200</v>
      </c>
      <c r="I10131" t="s">
        <v>201</v>
      </c>
      <c r="K10131" t="s">
        <v>202</v>
      </c>
      <c r="O10131" t="s">
        <v>194</v>
      </c>
      <c r="P10131">
        <v>2020</v>
      </c>
      <c r="Q10131">
        <v>1</v>
      </c>
    </row>
    <row r="10132" spans="1:17" x14ac:dyDescent="0.25">
      <c r="A10132" t="s">
        <v>580</v>
      </c>
      <c r="B10132" t="s">
        <v>581</v>
      </c>
      <c r="C10132" t="s">
        <v>582</v>
      </c>
      <c r="D10132" t="s">
        <v>361</v>
      </c>
      <c r="E10132" t="s">
        <v>583</v>
      </c>
      <c r="F10132" t="s">
        <v>348</v>
      </c>
      <c r="G10132" t="s">
        <v>195</v>
      </c>
      <c r="H10132" t="s">
        <v>200</v>
      </c>
      <c r="I10132" t="s">
        <v>201</v>
      </c>
      <c r="K10132" t="s">
        <v>202</v>
      </c>
      <c r="O10132" t="s">
        <v>264</v>
      </c>
      <c r="P10132">
        <v>2020</v>
      </c>
    </row>
    <row r="10133" spans="1:17" x14ac:dyDescent="0.25">
      <c r="A10133" t="s">
        <v>580</v>
      </c>
      <c r="B10133" t="s">
        <v>581</v>
      </c>
      <c r="C10133" t="s">
        <v>582</v>
      </c>
      <c r="D10133" t="s">
        <v>361</v>
      </c>
      <c r="E10133" t="s">
        <v>583</v>
      </c>
      <c r="F10133" t="s">
        <v>348</v>
      </c>
      <c r="G10133" t="s">
        <v>195</v>
      </c>
      <c r="H10133" t="s">
        <v>200</v>
      </c>
      <c r="I10133" t="s">
        <v>201</v>
      </c>
      <c r="K10133" t="s">
        <v>202</v>
      </c>
      <c r="O10133" t="s">
        <v>265</v>
      </c>
      <c r="P10133">
        <v>2020</v>
      </c>
    </row>
    <row r="10134" spans="1:17" x14ac:dyDescent="0.25">
      <c r="A10134" t="s">
        <v>580</v>
      </c>
      <c r="B10134" t="s">
        <v>581</v>
      </c>
      <c r="C10134" t="s">
        <v>582</v>
      </c>
      <c r="D10134" t="s">
        <v>361</v>
      </c>
      <c r="E10134" t="s">
        <v>583</v>
      </c>
      <c r="F10134" t="s">
        <v>348</v>
      </c>
      <c r="G10134" t="s">
        <v>195</v>
      </c>
      <c r="H10134" t="s">
        <v>200</v>
      </c>
      <c r="I10134" t="s">
        <v>201</v>
      </c>
      <c r="K10134" t="s">
        <v>202</v>
      </c>
      <c r="O10134" t="s">
        <v>194</v>
      </c>
      <c r="P10134">
        <v>2030</v>
      </c>
      <c r="Q10134">
        <v>1</v>
      </c>
    </row>
    <row r="10135" spans="1:17" x14ac:dyDescent="0.25">
      <c r="A10135" t="s">
        <v>580</v>
      </c>
      <c r="B10135" t="s">
        <v>581</v>
      </c>
      <c r="C10135" t="s">
        <v>582</v>
      </c>
      <c r="D10135" t="s">
        <v>361</v>
      </c>
      <c r="E10135" t="s">
        <v>583</v>
      </c>
      <c r="F10135" t="s">
        <v>348</v>
      </c>
      <c r="G10135" t="s">
        <v>195</v>
      </c>
      <c r="H10135" t="s">
        <v>200</v>
      </c>
      <c r="I10135" t="s">
        <v>201</v>
      </c>
      <c r="K10135" t="s">
        <v>202</v>
      </c>
      <c r="O10135" t="s">
        <v>194</v>
      </c>
      <c r="P10135">
        <v>2050</v>
      </c>
      <c r="Q10135">
        <v>1</v>
      </c>
    </row>
    <row r="10136" spans="1:17" x14ac:dyDescent="0.25">
      <c r="A10136" t="s">
        <v>580</v>
      </c>
      <c r="B10136" t="s">
        <v>581</v>
      </c>
      <c r="C10136" t="s">
        <v>582</v>
      </c>
      <c r="D10136" t="s">
        <v>361</v>
      </c>
      <c r="E10136" t="s">
        <v>583</v>
      </c>
      <c r="F10136" t="s">
        <v>348</v>
      </c>
      <c r="G10136" t="s">
        <v>195</v>
      </c>
      <c r="H10136" t="s">
        <v>200</v>
      </c>
      <c r="I10136" t="s">
        <v>201</v>
      </c>
      <c r="K10136" t="s">
        <v>202</v>
      </c>
      <c r="O10136" t="s">
        <v>264</v>
      </c>
      <c r="P10136">
        <v>2050</v>
      </c>
    </row>
    <row r="10137" spans="1:17" x14ac:dyDescent="0.25">
      <c r="A10137" t="s">
        <v>580</v>
      </c>
      <c r="B10137" t="s">
        <v>581</v>
      </c>
      <c r="C10137" t="s">
        <v>582</v>
      </c>
      <c r="D10137" t="s">
        <v>361</v>
      </c>
      <c r="E10137" t="s">
        <v>583</v>
      </c>
      <c r="F10137" t="s">
        <v>348</v>
      </c>
      <c r="G10137" t="s">
        <v>195</v>
      </c>
      <c r="H10137" t="s">
        <v>200</v>
      </c>
      <c r="I10137" t="s">
        <v>201</v>
      </c>
      <c r="K10137" t="s">
        <v>202</v>
      </c>
      <c r="O10137" t="s">
        <v>265</v>
      </c>
      <c r="P10137">
        <v>2050</v>
      </c>
    </row>
    <row r="10138" spans="1:17" x14ac:dyDescent="0.25">
      <c r="A10138" t="s">
        <v>580</v>
      </c>
      <c r="B10138" t="s">
        <v>581</v>
      </c>
      <c r="C10138" t="s">
        <v>582</v>
      </c>
      <c r="D10138" t="s">
        <v>361</v>
      </c>
      <c r="E10138" t="s">
        <v>583</v>
      </c>
      <c r="F10138" t="s">
        <v>348</v>
      </c>
      <c r="G10138" t="s">
        <v>195</v>
      </c>
      <c r="H10138" t="s">
        <v>204</v>
      </c>
      <c r="I10138" t="s">
        <v>205</v>
      </c>
      <c r="J10138" t="s">
        <v>198</v>
      </c>
      <c r="O10138" t="s">
        <v>194</v>
      </c>
      <c r="P10138">
        <v>2015</v>
      </c>
    </row>
    <row r="10139" spans="1:17" x14ac:dyDescent="0.25">
      <c r="A10139" t="s">
        <v>580</v>
      </c>
      <c r="B10139" t="s">
        <v>581</v>
      </c>
      <c r="C10139" t="s">
        <v>582</v>
      </c>
      <c r="D10139" t="s">
        <v>361</v>
      </c>
      <c r="E10139" t="s">
        <v>583</v>
      </c>
      <c r="F10139" t="s">
        <v>348</v>
      </c>
      <c r="G10139" t="s">
        <v>195</v>
      </c>
      <c r="H10139" t="s">
        <v>204</v>
      </c>
      <c r="I10139" t="s">
        <v>205</v>
      </c>
      <c r="J10139" t="s">
        <v>198</v>
      </c>
      <c r="O10139" t="s">
        <v>194</v>
      </c>
      <c r="P10139">
        <v>2020</v>
      </c>
    </row>
    <row r="10140" spans="1:17" x14ac:dyDescent="0.25">
      <c r="A10140" t="s">
        <v>580</v>
      </c>
      <c r="B10140" t="s">
        <v>581</v>
      </c>
      <c r="C10140" t="s">
        <v>582</v>
      </c>
      <c r="D10140" t="s">
        <v>361</v>
      </c>
      <c r="E10140" t="s">
        <v>583</v>
      </c>
      <c r="F10140" t="s">
        <v>348</v>
      </c>
      <c r="G10140" t="s">
        <v>195</v>
      </c>
      <c r="H10140" t="s">
        <v>204</v>
      </c>
      <c r="I10140" t="s">
        <v>205</v>
      </c>
      <c r="J10140" t="s">
        <v>198</v>
      </c>
      <c r="O10140" t="s">
        <v>264</v>
      </c>
      <c r="P10140">
        <v>2020</v>
      </c>
    </row>
    <row r="10141" spans="1:17" x14ac:dyDescent="0.25">
      <c r="A10141" t="s">
        <v>580</v>
      </c>
      <c r="B10141" t="s">
        <v>581</v>
      </c>
      <c r="C10141" t="s">
        <v>582</v>
      </c>
      <c r="D10141" t="s">
        <v>361</v>
      </c>
      <c r="E10141" t="s">
        <v>583</v>
      </c>
      <c r="F10141" t="s">
        <v>348</v>
      </c>
      <c r="G10141" t="s">
        <v>195</v>
      </c>
      <c r="H10141" t="s">
        <v>204</v>
      </c>
      <c r="I10141" t="s">
        <v>205</v>
      </c>
      <c r="J10141" t="s">
        <v>198</v>
      </c>
      <c r="O10141" t="s">
        <v>265</v>
      </c>
      <c r="P10141">
        <v>2020</v>
      </c>
    </row>
    <row r="10142" spans="1:17" x14ac:dyDescent="0.25">
      <c r="A10142" t="s">
        <v>580</v>
      </c>
      <c r="B10142" t="s">
        <v>581</v>
      </c>
      <c r="C10142" t="s">
        <v>582</v>
      </c>
      <c r="D10142" t="s">
        <v>361</v>
      </c>
      <c r="E10142" t="s">
        <v>583</v>
      </c>
      <c r="F10142" t="s">
        <v>348</v>
      </c>
      <c r="G10142" t="s">
        <v>195</v>
      </c>
      <c r="H10142" t="s">
        <v>204</v>
      </c>
      <c r="I10142" t="s">
        <v>205</v>
      </c>
      <c r="J10142" t="s">
        <v>198</v>
      </c>
      <c r="O10142" t="s">
        <v>194</v>
      </c>
      <c r="P10142">
        <v>2030</v>
      </c>
    </row>
    <row r="10143" spans="1:17" x14ac:dyDescent="0.25">
      <c r="A10143" t="s">
        <v>580</v>
      </c>
      <c r="B10143" t="s">
        <v>581</v>
      </c>
      <c r="C10143" t="s">
        <v>582</v>
      </c>
      <c r="D10143" t="s">
        <v>361</v>
      </c>
      <c r="E10143" t="s">
        <v>583</v>
      </c>
      <c r="F10143" t="s">
        <v>348</v>
      </c>
      <c r="G10143" t="s">
        <v>195</v>
      </c>
      <c r="H10143" t="s">
        <v>204</v>
      </c>
      <c r="I10143" t="s">
        <v>205</v>
      </c>
      <c r="J10143" t="s">
        <v>198</v>
      </c>
      <c r="O10143" t="s">
        <v>194</v>
      </c>
      <c r="P10143">
        <v>2050</v>
      </c>
    </row>
    <row r="10144" spans="1:17" x14ac:dyDescent="0.25">
      <c r="A10144" t="s">
        <v>580</v>
      </c>
      <c r="B10144" t="s">
        <v>581</v>
      </c>
      <c r="C10144" t="s">
        <v>582</v>
      </c>
      <c r="D10144" t="s">
        <v>361</v>
      </c>
      <c r="E10144" t="s">
        <v>583</v>
      </c>
      <c r="F10144" t="s">
        <v>348</v>
      </c>
      <c r="G10144" t="s">
        <v>195</v>
      </c>
      <c r="H10144" t="s">
        <v>204</v>
      </c>
      <c r="I10144" t="s">
        <v>205</v>
      </c>
      <c r="J10144" t="s">
        <v>198</v>
      </c>
      <c r="O10144" t="s">
        <v>264</v>
      </c>
      <c r="P10144">
        <v>2050</v>
      </c>
    </row>
    <row r="10145" spans="1:17" x14ac:dyDescent="0.25">
      <c r="A10145" t="s">
        <v>580</v>
      </c>
      <c r="B10145" t="s">
        <v>581</v>
      </c>
      <c r="C10145" t="s">
        <v>582</v>
      </c>
      <c r="D10145" t="s">
        <v>361</v>
      </c>
      <c r="E10145" t="s">
        <v>583</v>
      </c>
      <c r="F10145" t="s">
        <v>348</v>
      </c>
      <c r="G10145" t="s">
        <v>195</v>
      </c>
      <c r="H10145" t="s">
        <v>204</v>
      </c>
      <c r="I10145" t="s">
        <v>205</v>
      </c>
      <c r="J10145" t="s">
        <v>198</v>
      </c>
      <c r="O10145" t="s">
        <v>265</v>
      </c>
      <c r="P10145">
        <v>2050</v>
      </c>
    </row>
    <row r="10146" spans="1:17" x14ac:dyDescent="0.25">
      <c r="A10146" t="s">
        <v>580</v>
      </c>
      <c r="B10146" t="s">
        <v>581</v>
      </c>
      <c r="C10146" t="s">
        <v>582</v>
      </c>
      <c r="D10146" t="s">
        <v>361</v>
      </c>
      <c r="E10146" t="s">
        <v>583</v>
      </c>
      <c r="F10146" t="s">
        <v>348</v>
      </c>
      <c r="G10146" t="s">
        <v>195</v>
      </c>
      <c r="H10146" t="s">
        <v>350</v>
      </c>
      <c r="I10146" t="s">
        <v>208</v>
      </c>
      <c r="J10146" t="s">
        <v>351</v>
      </c>
      <c r="K10146" t="s">
        <v>191</v>
      </c>
      <c r="M10146" t="s">
        <v>199</v>
      </c>
      <c r="N10146" t="s">
        <v>405</v>
      </c>
      <c r="O10146" t="s">
        <v>194</v>
      </c>
      <c r="P10146">
        <v>2015</v>
      </c>
      <c r="Q10146">
        <v>0.45</v>
      </c>
    </row>
    <row r="10147" spans="1:17" x14ac:dyDescent="0.25">
      <c r="A10147" t="s">
        <v>580</v>
      </c>
      <c r="B10147" t="s">
        <v>581</v>
      </c>
      <c r="C10147" t="s">
        <v>582</v>
      </c>
      <c r="D10147" t="s">
        <v>361</v>
      </c>
      <c r="E10147" t="s">
        <v>583</v>
      </c>
      <c r="F10147" t="s">
        <v>348</v>
      </c>
      <c r="G10147" t="s">
        <v>195</v>
      </c>
      <c r="H10147" t="s">
        <v>350</v>
      </c>
      <c r="I10147" t="s">
        <v>208</v>
      </c>
      <c r="J10147" t="s">
        <v>351</v>
      </c>
      <c r="K10147" t="s">
        <v>191</v>
      </c>
      <c r="M10147" t="s">
        <v>199</v>
      </c>
      <c r="N10147" t="s">
        <v>405</v>
      </c>
      <c r="O10147" t="s">
        <v>194</v>
      </c>
      <c r="P10147">
        <v>2020</v>
      </c>
      <c r="Q10147">
        <v>0.5</v>
      </c>
    </row>
    <row r="10148" spans="1:17" x14ac:dyDescent="0.25">
      <c r="A10148" t="s">
        <v>580</v>
      </c>
      <c r="B10148" t="s">
        <v>581</v>
      </c>
      <c r="C10148" t="s">
        <v>582</v>
      </c>
      <c r="D10148" t="s">
        <v>361</v>
      </c>
      <c r="E10148" t="s">
        <v>583</v>
      </c>
      <c r="F10148" t="s">
        <v>348</v>
      </c>
      <c r="G10148" t="s">
        <v>195</v>
      </c>
      <c r="H10148" t="s">
        <v>350</v>
      </c>
      <c r="I10148" t="s">
        <v>208</v>
      </c>
      <c r="J10148" t="s">
        <v>351</v>
      </c>
      <c r="K10148" t="s">
        <v>191</v>
      </c>
      <c r="M10148" t="s">
        <v>199</v>
      </c>
      <c r="N10148" t="s">
        <v>405</v>
      </c>
      <c r="O10148" t="s">
        <v>264</v>
      </c>
      <c r="P10148">
        <v>2020</v>
      </c>
      <c r="Q10148">
        <v>0.45</v>
      </c>
    </row>
    <row r="10149" spans="1:17" x14ac:dyDescent="0.25">
      <c r="A10149" t="s">
        <v>580</v>
      </c>
      <c r="B10149" t="s">
        <v>581</v>
      </c>
      <c r="C10149" t="s">
        <v>582</v>
      </c>
      <c r="D10149" t="s">
        <v>361</v>
      </c>
      <c r="E10149" t="s">
        <v>583</v>
      </c>
      <c r="F10149" t="s">
        <v>348</v>
      </c>
      <c r="G10149" t="s">
        <v>195</v>
      </c>
      <c r="H10149" t="s">
        <v>350</v>
      </c>
      <c r="I10149" t="s">
        <v>208</v>
      </c>
      <c r="J10149" t="s">
        <v>351</v>
      </c>
      <c r="K10149" t="s">
        <v>191</v>
      </c>
      <c r="M10149" t="s">
        <v>199</v>
      </c>
      <c r="N10149" t="s">
        <v>405</v>
      </c>
      <c r="O10149" t="s">
        <v>265</v>
      </c>
      <c r="P10149">
        <v>2020</v>
      </c>
      <c r="Q10149">
        <v>0.52</v>
      </c>
    </row>
    <row r="10150" spans="1:17" x14ac:dyDescent="0.25">
      <c r="A10150" t="s">
        <v>580</v>
      </c>
      <c r="B10150" t="s">
        <v>581</v>
      </c>
      <c r="C10150" t="s">
        <v>582</v>
      </c>
      <c r="D10150" t="s">
        <v>361</v>
      </c>
      <c r="E10150" t="s">
        <v>583</v>
      </c>
      <c r="F10150" t="s">
        <v>348</v>
      </c>
      <c r="G10150" t="s">
        <v>195</v>
      </c>
      <c r="H10150" t="s">
        <v>350</v>
      </c>
      <c r="I10150" t="s">
        <v>208</v>
      </c>
      <c r="J10150" t="s">
        <v>351</v>
      </c>
      <c r="K10150" t="s">
        <v>191</v>
      </c>
      <c r="M10150" t="s">
        <v>199</v>
      </c>
      <c r="N10150" t="s">
        <v>405</v>
      </c>
      <c r="O10150" t="s">
        <v>194</v>
      </c>
      <c r="P10150">
        <v>2030</v>
      </c>
      <c r="Q10150">
        <v>0.5</v>
      </c>
    </row>
    <row r="10151" spans="1:17" x14ac:dyDescent="0.25">
      <c r="A10151" t="s">
        <v>580</v>
      </c>
      <c r="B10151" t="s">
        <v>581</v>
      </c>
      <c r="C10151" t="s">
        <v>582</v>
      </c>
      <c r="D10151" t="s">
        <v>361</v>
      </c>
      <c r="E10151" t="s">
        <v>583</v>
      </c>
      <c r="F10151" t="s">
        <v>348</v>
      </c>
      <c r="G10151" t="s">
        <v>195</v>
      </c>
      <c r="H10151" t="s">
        <v>350</v>
      </c>
      <c r="I10151" t="s">
        <v>208</v>
      </c>
      <c r="J10151" t="s">
        <v>351</v>
      </c>
      <c r="K10151" t="s">
        <v>191</v>
      </c>
      <c r="M10151" t="s">
        <v>199</v>
      </c>
      <c r="N10151" t="s">
        <v>405</v>
      </c>
      <c r="O10151" t="s">
        <v>194</v>
      </c>
      <c r="P10151">
        <v>2050</v>
      </c>
      <c r="Q10151">
        <v>0.5</v>
      </c>
    </row>
    <row r="10152" spans="1:17" x14ac:dyDescent="0.25">
      <c r="A10152" t="s">
        <v>580</v>
      </c>
      <c r="B10152" t="s">
        <v>581</v>
      </c>
      <c r="C10152" t="s">
        <v>582</v>
      </c>
      <c r="D10152" t="s">
        <v>361</v>
      </c>
      <c r="E10152" t="s">
        <v>583</v>
      </c>
      <c r="F10152" t="s">
        <v>348</v>
      </c>
      <c r="G10152" t="s">
        <v>195</v>
      </c>
      <c r="H10152" t="s">
        <v>350</v>
      </c>
      <c r="I10152" t="s">
        <v>208</v>
      </c>
      <c r="J10152" t="s">
        <v>351</v>
      </c>
      <c r="K10152" t="s">
        <v>191</v>
      </c>
      <c r="M10152" t="s">
        <v>199</v>
      </c>
      <c r="N10152" t="s">
        <v>405</v>
      </c>
      <c r="O10152" t="s">
        <v>264</v>
      </c>
      <c r="P10152">
        <v>2050</v>
      </c>
      <c r="Q10152">
        <v>0.46</v>
      </c>
    </row>
    <row r="10153" spans="1:17" x14ac:dyDescent="0.25">
      <c r="A10153" t="s">
        <v>580</v>
      </c>
      <c r="B10153" t="s">
        <v>581</v>
      </c>
      <c r="C10153" t="s">
        <v>582</v>
      </c>
      <c r="D10153" t="s">
        <v>361</v>
      </c>
      <c r="E10153" t="s">
        <v>583</v>
      </c>
      <c r="F10153" t="s">
        <v>348</v>
      </c>
      <c r="G10153" t="s">
        <v>195</v>
      </c>
      <c r="H10153" t="s">
        <v>350</v>
      </c>
      <c r="I10153" t="s">
        <v>208</v>
      </c>
      <c r="J10153" t="s">
        <v>351</v>
      </c>
      <c r="K10153" t="s">
        <v>191</v>
      </c>
      <c r="M10153" t="s">
        <v>199</v>
      </c>
      <c r="N10153" t="s">
        <v>405</v>
      </c>
      <c r="O10153" t="s">
        <v>265</v>
      </c>
      <c r="P10153">
        <v>2050</v>
      </c>
      <c r="Q10153">
        <v>0.53</v>
      </c>
    </row>
    <row r="10154" spans="1:17" x14ac:dyDescent="0.25">
      <c r="A10154" t="s">
        <v>580</v>
      </c>
      <c r="B10154" t="s">
        <v>581</v>
      </c>
      <c r="C10154" t="s">
        <v>582</v>
      </c>
      <c r="D10154" t="s">
        <v>361</v>
      </c>
      <c r="E10154" t="s">
        <v>583</v>
      </c>
      <c r="F10154" t="s">
        <v>348</v>
      </c>
      <c r="G10154" t="s">
        <v>195</v>
      </c>
      <c r="H10154" t="s">
        <v>207</v>
      </c>
      <c r="I10154" t="s">
        <v>208</v>
      </c>
      <c r="J10154" t="s">
        <v>209</v>
      </c>
      <c r="K10154" t="s">
        <v>191</v>
      </c>
      <c r="N10154" t="s">
        <v>232</v>
      </c>
      <c r="O10154" t="s">
        <v>194</v>
      </c>
      <c r="P10154">
        <v>2015</v>
      </c>
      <c r="Q10154">
        <v>0.45</v>
      </c>
    </row>
    <row r="10155" spans="1:17" x14ac:dyDescent="0.25">
      <c r="A10155" t="s">
        <v>580</v>
      </c>
      <c r="B10155" t="s">
        <v>581</v>
      </c>
      <c r="C10155" t="s">
        <v>582</v>
      </c>
      <c r="D10155" t="s">
        <v>361</v>
      </c>
      <c r="E10155" t="s">
        <v>583</v>
      </c>
      <c r="F10155" t="s">
        <v>348</v>
      </c>
      <c r="G10155" t="s">
        <v>195</v>
      </c>
      <c r="H10155" t="s">
        <v>207</v>
      </c>
      <c r="I10155" t="s">
        <v>208</v>
      </c>
      <c r="J10155" t="s">
        <v>209</v>
      </c>
      <c r="K10155" t="s">
        <v>191</v>
      </c>
      <c r="N10155" t="s">
        <v>232</v>
      </c>
      <c r="O10155" t="s">
        <v>194</v>
      </c>
      <c r="P10155">
        <v>2020</v>
      </c>
      <c r="Q10155">
        <v>0.5</v>
      </c>
    </row>
    <row r="10156" spans="1:17" x14ac:dyDescent="0.25">
      <c r="A10156" t="s">
        <v>580</v>
      </c>
      <c r="B10156" t="s">
        <v>581</v>
      </c>
      <c r="C10156" t="s">
        <v>582</v>
      </c>
      <c r="D10156" t="s">
        <v>361</v>
      </c>
      <c r="E10156" t="s">
        <v>583</v>
      </c>
      <c r="F10156" t="s">
        <v>348</v>
      </c>
      <c r="G10156" t="s">
        <v>195</v>
      </c>
      <c r="H10156" t="s">
        <v>207</v>
      </c>
      <c r="I10156" t="s">
        <v>208</v>
      </c>
      <c r="J10156" t="s">
        <v>209</v>
      </c>
      <c r="K10156" t="s">
        <v>191</v>
      </c>
      <c r="N10156" t="s">
        <v>232</v>
      </c>
      <c r="O10156" t="s">
        <v>264</v>
      </c>
      <c r="P10156">
        <v>2020</v>
      </c>
    </row>
    <row r="10157" spans="1:17" x14ac:dyDescent="0.25">
      <c r="A10157" t="s">
        <v>580</v>
      </c>
      <c r="B10157" t="s">
        <v>581</v>
      </c>
      <c r="C10157" t="s">
        <v>582</v>
      </c>
      <c r="D10157" t="s">
        <v>361</v>
      </c>
      <c r="E10157" t="s">
        <v>583</v>
      </c>
      <c r="F10157" t="s">
        <v>348</v>
      </c>
      <c r="G10157" t="s">
        <v>195</v>
      </c>
      <c r="H10157" t="s">
        <v>207</v>
      </c>
      <c r="I10157" t="s">
        <v>208</v>
      </c>
      <c r="J10157" t="s">
        <v>209</v>
      </c>
      <c r="K10157" t="s">
        <v>191</v>
      </c>
      <c r="N10157" t="s">
        <v>232</v>
      </c>
      <c r="O10157" t="s">
        <v>265</v>
      </c>
      <c r="P10157">
        <v>2020</v>
      </c>
    </row>
    <row r="10158" spans="1:17" x14ac:dyDescent="0.25">
      <c r="A10158" t="s">
        <v>580</v>
      </c>
      <c r="B10158" t="s">
        <v>581</v>
      </c>
      <c r="C10158" t="s">
        <v>582</v>
      </c>
      <c r="D10158" t="s">
        <v>361</v>
      </c>
      <c r="E10158" t="s">
        <v>583</v>
      </c>
      <c r="F10158" t="s">
        <v>348</v>
      </c>
      <c r="G10158" t="s">
        <v>195</v>
      </c>
      <c r="H10158" t="s">
        <v>207</v>
      </c>
      <c r="I10158" t="s">
        <v>208</v>
      </c>
      <c r="J10158" t="s">
        <v>209</v>
      </c>
      <c r="K10158" t="s">
        <v>191</v>
      </c>
      <c r="N10158" t="s">
        <v>232</v>
      </c>
      <c r="O10158" t="s">
        <v>194</v>
      </c>
      <c r="P10158">
        <v>2030</v>
      </c>
      <c r="Q10158">
        <v>0.5</v>
      </c>
    </row>
    <row r="10159" spans="1:17" x14ac:dyDescent="0.25">
      <c r="A10159" t="s">
        <v>580</v>
      </c>
      <c r="B10159" t="s">
        <v>581</v>
      </c>
      <c r="C10159" t="s">
        <v>582</v>
      </c>
      <c r="D10159" t="s">
        <v>361</v>
      </c>
      <c r="E10159" t="s">
        <v>583</v>
      </c>
      <c r="F10159" t="s">
        <v>348</v>
      </c>
      <c r="G10159" t="s">
        <v>195</v>
      </c>
      <c r="H10159" t="s">
        <v>207</v>
      </c>
      <c r="I10159" t="s">
        <v>208</v>
      </c>
      <c r="J10159" t="s">
        <v>209</v>
      </c>
      <c r="K10159" t="s">
        <v>191</v>
      </c>
      <c r="N10159" t="s">
        <v>232</v>
      </c>
      <c r="O10159" t="s">
        <v>194</v>
      </c>
      <c r="P10159">
        <v>2050</v>
      </c>
      <c r="Q10159">
        <v>0.5</v>
      </c>
    </row>
    <row r="10160" spans="1:17" x14ac:dyDescent="0.25">
      <c r="A10160" t="s">
        <v>580</v>
      </c>
      <c r="B10160" t="s">
        <v>581</v>
      </c>
      <c r="C10160" t="s">
        <v>582</v>
      </c>
      <c r="D10160" t="s">
        <v>361</v>
      </c>
      <c r="E10160" t="s">
        <v>583</v>
      </c>
      <c r="F10160" t="s">
        <v>348</v>
      </c>
      <c r="G10160" t="s">
        <v>195</v>
      </c>
      <c r="H10160" t="s">
        <v>207</v>
      </c>
      <c r="I10160" t="s">
        <v>208</v>
      </c>
      <c r="J10160" t="s">
        <v>209</v>
      </c>
      <c r="K10160" t="s">
        <v>191</v>
      </c>
      <c r="N10160" t="s">
        <v>232</v>
      </c>
      <c r="O10160" t="s">
        <v>264</v>
      </c>
      <c r="P10160">
        <v>2050</v>
      </c>
    </row>
    <row r="10161" spans="1:17" x14ac:dyDescent="0.25">
      <c r="A10161" t="s">
        <v>580</v>
      </c>
      <c r="B10161" t="s">
        <v>581</v>
      </c>
      <c r="C10161" t="s">
        <v>582</v>
      </c>
      <c r="D10161" t="s">
        <v>361</v>
      </c>
      <c r="E10161" t="s">
        <v>583</v>
      </c>
      <c r="F10161" t="s">
        <v>348</v>
      </c>
      <c r="G10161" t="s">
        <v>195</v>
      </c>
      <c r="H10161" t="s">
        <v>207</v>
      </c>
      <c r="I10161" t="s">
        <v>208</v>
      </c>
      <c r="J10161" t="s">
        <v>209</v>
      </c>
      <c r="K10161" t="s">
        <v>191</v>
      </c>
      <c r="N10161" t="s">
        <v>232</v>
      </c>
      <c r="O10161" t="s">
        <v>265</v>
      </c>
      <c r="P10161">
        <v>2050</v>
      </c>
    </row>
    <row r="10162" spans="1:17" x14ac:dyDescent="0.25">
      <c r="A10162" t="s">
        <v>580</v>
      </c>
      <c r="B10162" t="s">
        <v>581</v>
      </c>
      <c r="C10162" t="s">
        <v>582</v>
      </c>
      <c r="D10162" t="s">
        <v>361</v>
      </c>
      <c r="E10162" t="s">
        <v>583</v>
      </c>
      <c r="F10162" t="s">
        <v>348</v>
      </c>
      <c r="G10162" t="s">
        <v>195</v>
      </c>
      <c r="H10162" t="s">
        <v>352</v>
      </c>
      <c r="I10162" t="s">
        <v>135</v>
      </c>
      <c r="K10162" t="s">
        <v>191</v>
      </c>
      <c r="O10162" t="s">
        <v>194</v>
      </c>
      <c r="P10162">
        <v>2015</v>
      </c>
      <c r="Q10162">
        <v>1E-3</v>
      </c>
    </row>
    <row r="10163" spans="1:17" x14ac:dyDescent="0.25">
      <c r="A10163" t="s">
        <v>580</v>
      </c>
      <c r="B10163" t="s">
        <v>581</v>
      </c>
      <c r="C10163" t="s">
        <v>582</v>
      </c>
      <c r="D10163" t="s">
        <v>361</v>
      </c>
      <c r="E10163" t="s">
        <v>583</v>
      </c>
      <c r="F10163" t="s">
        <v>348</v>
      </c>
      <c r="G10163" t="s">
        <v>195</v>
      </c>
      <c r="H10163" t="s">
        <v>352</v>
      </c>
      <c r="I10163" t="s">
        <v>135</v>
      </c>
      <c r="K10163" t="s">
        <v>191</v>
      </c>
      <c r="O10163" t="s">
        <v>194</v>
      </c>
      <c r="P10163">
        <v>2020</v>
      </c>
      <c r="Q10163">
        <v>1E-3</v>
      </c>
    </row>
    <row r="10164" spans="1:17" x14ac:dyDescent="0.25">
      <c r="A10164" t="s">
        <v>580</v>
      </c>
      <c r="B10164" t="s">
        <v>581</v>
      </c>
      <c r="C10164" t="s">
        <v>582</v>
      </c>
      <c r="D10164" t="s">
        <v>361</v>
      </c>
      <c r="E10164" t="s">
        <v>583</v>
      </c>
      <c r="F10164" t="s">
        <v>348</v>
      </c>
      <c r="G10164" t="s">
        <v>195</v>
      </c>
      <c r="H10164" t="s">
        <v>352</v>
      </c>
      <c r="I10164" t="s">
        <v>135</v>
      </c>
      <c r="K10164" t="s">
        <v>191</v>
      </c>
      <c r="O10164" t="s">
        <v>264</v>
      </c>
      <c r="P10164">
        <v>2020</v>
      </c>
    </row>
    <row r="10165" spans="1:17" x14ac:dyDescent="0.25">
      <c r="A10165" t="s">
        <v>580</v>
      </c>
      <c r="B10165" t="s">
        <v>581</v>
      </c>
      <c r="C10165" t="s">
        <v>582</v>
      </c>
      <c r="D10165" t="s">
        <v>361</v>
      </c>
      <c r="E10165" t="s">
        <v>583</v>
      </c>
      <c r="F10165" t="s">
        <v>348</v>
      </c>
      <c r="G10165" t="s">
        <v>195</v>
      </c>
      <c r="H10165" t="s">
        <v>352</v>
      </c>
      <c r="I10165" t="s">
        <v>135</v>
      </c>
      <c r="K10165" t="s">
        <v>191</v>
      </c>
      <c r="O10165" t="s">
        <v>265</v>
      </c>
      <c r="P10165">
        <v>2020</v>
      </c>
    </row>
    <row r="10166" spans="1:17" x14ac:dyDescent="0.25">
      <c r="A10166" t="s">
        <v>580</v>
      </c>
      <c r="B10166" t="s">
        <v>581</v>
      </c>
      <c r="C10166" t="s">
        <v>582</v>
      </c>
      <c r="D10166" t="s">
        <v>361</v>
      </c>
      <c r="E10166" t="s">
        <v>583</v>
      </c>
      <c r="F10166" t="s">
        <v>348</v>
      </c>
      <c r="G10166" t="s">
        <v>195</v>
      </c>
      <c r="H10166" t="s">
        <v>352</v>
      </c>
      <c r="I10166" t="s">
        <v>135</v>
      </c>
      <c r="K10166" t="s">
        <v>191</v>
      </c>
      <c r="O10166" t="s">
        <v>194</v>
      </c>
      <c r="P10166">
        <v>2030</v>
      </c>
      <c r="Q10166">
        <v>1E-3</v>
      </c>
    </row>
    <row r="10167" spans="1:17" x14ac:dyDescent="0.25">
      <c r="A10167" t="s">
        <v>580</v>
      </c>
      <c r="B10167" t="s">
        <v>581</v>
      </c>
      <c r="C10167" t="s">
        <v>582</v>
      </c>
      <c r="D10167" t="s">
        <v>361</v>
      </c>
      <c r="E10167" t="s">
        <v>583</v>
      </c>
      <c r="F10167" t="s">
        <v>348</v>
      </c>
      <c r="G10167" t="s">
        <v>195</v>
      </c>
      <c r="H10167" t="s">
        <v>352</v>
      </c>
      <c r="I10167" t="s">
        <v>135</v>
      </c>
      <c r="K10167" t="s">
        <v>191</v>
      </c>
      <c r="O10167" t="s">
        <v>194</v>
      </c>
      <c r="P10167">
        <v>2050</v>
      </c>
      <c r="Q10167">
        <v>1E-3</v>
      </c>
    </row>
    <row r="10168" spans="1:17" x14ac:dyDescent="0.25">
      <c r="A10168" t="s">
        <v>580</v>
      </c>
      <c r="B10168" t="s">
        <v>581</v>
      </c>
      <c r="C10168" t="s">
        <v>582</v>
      </c>
      <c r="D10168" t="s">
        <v>361</v>
      </c>
      <c r="E10168" t="s">
        <v>583</v>
      </c>
      <c r="F10168" t="s">
        <v>348</v>
      </c>
      <c r="G10168" t="s">
        <v>195</v>
      </c>
      <c r="H10168" t="s">
        <v>352</v>
      </c>
      <c r="I10168" t="s">
        <v>135</v>
      </c>
      <c r="K10168" t="s">
        <v>191</v>
      </c>
      <c r="O10168" t="s">
        <v>264</v>
      </c>
      <c r="P10168">
        <v>2050</v>
      </c>
    </row>
    <row r="10169" spans="1:17" x14ac:dyDescent="0.25">
      <c r="A10169" t="s">
        <v>580</v>
      </c>
      <c r="B10169" t="s">
        <v>581</v>
      </c>
      <c r="C10169" t="s">
        <v>582</v>
      </c>
      <c r="D10169" t="s">
        <v>361</v>
      </c>
      <c r="E10169" t="s">
        <v>583</v>
      </c>
      <c r="F10169" t="s">
        <v>348</v>
      </c>
      <c r="G10169" t="s">
        <v>195</v>
      </c>
      <c r="H10169" t="s">
        <v>352</v>
      </c>
      <c r="I10169" t="s">
        <v>135</v>
      </c>
      <c r="K10169" t="s">
        <v>191</v>
      </c>
      <c r="O10169" t="s">
        <v>265</v>
      </c>
      <c r="P10169">
        <v>2050</v>
      </c>
    </row>
    <row r="10170" spans="1:17" x14ac:dyDescent="0.25">
      <c r="A10170" t="s">
        <v>580</v>
      </c>
      <c r="B10170" t="s">
        <v>581</v>
      </c>
      <c r="C10170" t="s">
        <v>582</v>
      </c>
      <c r="D10170" t="s">
        <v>361</v>
      </c>
      <c r="E10170" t="s">
        <v>583</v>
      </c>
      <c r="F10170" t="s">
        <v>348</v>
      </c>
      <c r="G10170" t="s">
        <v>195</v>
      </c>
      <c r="H10170" t="s">
        <v>212</v>
      </c>
      <c r="I10170" t="s">
        <v>213</v>
      </c>
      <c r="K10170" t="s">
        <v>214</v>
      </c>
      <c r="N10170" t="s">
        <v>232</v>
      </c>
      <c r="O10170" t="s">
        <v>194</v>
      </c>
      <c r="P10170">
        <v>2015</v>
      </c>
      <c r="Q10170">
        <v>0.05</v>
      </c>
    </row>
    <row r="10171" spans="1:17" x14ac:dyDescent="0.25">
      <c r="A10171" t="s">
        <v>580</v>
      </c>
      <c r="B10171" t="s">
        <v>581</v>
      </c>
      <c r="C10171" t="s">
        <v>582</v>
      </c>
      <c r="D10171" t="s">
        <v>361</v>
      </c>
      <c r="E10171" t="s">
        <v>583</v>
      </c>
      <c r="F10171" t="s">
        <v>348</v>
      </c>
      <c r="G10171" t="s">
        <v>195</v>
      </c>
      <c r="H10171" t="s">
        <v>212</v>
      </c>
      <c r="I10171" t="s">
        <v>213</v>
      </c>
      <c r="K10171" t="s">
        <v>214</v>
      </c>
      <c r="N10171" t="s">
        <v>232</v>
      </c>
      <c r="O10171" t="s">
        <v>194</v>
      </c>
      <c r="P10171">
        <v>2020</v>
      </c>
      <c r="Q10171">
        <v>0.1</v>
      </c>
    </row>
    <row r="10172" spans="1:17" x14ac:dyDescent="0.25">
      <c r="A10172" t="s">
        <v>580</v>
      </c>
      <c r="B10172" t="s">
        <v>581</v>
      </c>
      <c r="C10172" t="s">
        <v>582</v>
      </c>
      <c r="D10172" t="s">
        <v>361</v>
      </c>
      <c r="E10172" t="s">
        <v>583</v>
      </c>
      <c r="F10172" t="s">
        <v>348</v>
      </c>
      <c r="G10172" t="s">
        <v>195</v>
      </c>
      <c r="H10172" t="s">
        <v>212</v>
      </c>
      <c r="I10172" t="s">
        <v>213</v>
      </c>
      <c r="K10172" t="s">
        <v>214</v>
      </c>
      <c r="N10172" t="s">
        <v>232</v>
      </c>
      <c r="O10172" t="s">
        <v>264</v>
      </c>
      <c r="P10172">
        <v>2020</v>
      </c>
    </row>
    <row r="10173" spans="1:17" x14ac:dyDescent="0.25">
      <c r="A10173" t="s">
        <v>580</v>
      </c>
      <c r="B10173" t="s">
        <v>581</v>
      </c>
      <c r="C10173" t="s">
        <v>582</v>
      </c>
      <c r="D10173" t="s">
        <v>361</v>
      </c>
      <c r="E10173" t="s">
        <v>583</v>
      </c>
      <c r="F10173" t="s">
        <v>348</v>
      </c>
      <c r="G10173" t="s">
        <v>195</v>
      </c>
      <c r="H10173" t="s">
        <v>212</v>
      </c>
      <c r="I10173" t="s">
        <v>213</v>
      </c>
      <c r="K10173" t="s">
        <v>214</v>
      </c>
      <c r="N10173" t="s">
        <v>232</v>
      </c>
      <c r="O10173" t="s">
        <v>265</v>
      </c>
      <c r="P10173">
        <v>2020</v>
      </c>
    </row>
    <row r="10174" spans="1:17" x14ac:dyDescent="0.25">
      <c r="A10174" t="s">
        <v>580</v>
      </c>
      <c r="B10174" t="s">
        <v>581</v>
      </c>
      <c r="C10174" t="s">
        <v>582</v>
      </c>
      <c r="D10174" t="s">
        <v>361</v>
      </c>
      <c r="E10174" t="s">
        <v>583</v>
      </c>
      <c r="F10174" t="s">
        <v>348</v>
      </c>
      <c r="G10174" t="s">
        <v>195</v>
      </c>
      <c r="H10174" t="s">
        <v>212</v>
      </c>
      <c r="I10174" t="s">
        <v>213</v>
      </c>
      <c r="K10174" t="s">
        <v>214</v>
      </c>
      <c r="N10174" t="s">
        <v>232</v>
      </c>
      <c r="O10174" t="s">
        <v>194</v>
      </c>
      <c r="P10174">
        <v>2030</v>
      </c>
      <c r="Q10174">
        <v>1</v>
      </c>
    </row>
    <row r="10175" spans="1:17" x14ac:dyDescent="0.25">
      <c r="A10175" t="s">
        <v>580</v>
      </c>
      <c r="B10175" t="s">
        <v>581</v>
      </c>
      <c r="C10175" t="s">
        <v>582</v>
      </c>
      <c r="D10175" t="s">
        <v>361</v>
      </c>
      <c r="E10175" t="s">
        <v>583</v>
      </c>
      <c r="F10175" t="s">
        <v>348</v>
      </c>
      <c r="G10175" t="s">
        <v>195</v>
      </c>
      <c r="H10175" t="s">
        <v>212</v>
      </c>
      <c r="I10175" t="s">
        <v>213</v>
      </c>
      <c r="K10175" t="s">
        <v>214</v>
      </c>
      <c r="N10175" t="s">
        <v>232</v>
      </c>
      <c r="O10175" t="s">
        <v>194</v>
      </c>
      <c r="P10175">
        <v>2050</v>
      </c>
      <c r="Q10175">
        <v>2</v>
      </c>
    </row>
    <row r="10176" spans="1:17" x14ac:dyDescent="0.25">
      <c r="A10176" t="s">
        <v>580</v>
      </c>
      <c r="B10176" t="s">
        <v>581</v>
      </c>
      <c r="C10176" t="s">
        <v>582</v>
      </c>
      <c r="D10176" t="s">
        <v>361</v>
      </c>
      <c r="E10176" t="s">
        <v>583</v>
      </c>
      <c r="F10176" t="s">
        <v>348</v>
      </c>
      <c r="G10176" t="s">
        <v>195</v>
      </c>
      <c r="H10176" t="s">
        <v>212</v>
      </c>
      <c r="I10176" t="s">
        <v>213</v>
      </c>
      <c r="K10176" t="s">
        <v>214</v>
      </c>
      <c r="N10176" t="s">
        <v>232</v>
      </c>
      <c r="O10176" t="s">
        <v>264</v>
      </c>
      <c r="P10176">
        <v>2050</v>
      </c>
    </row>
    <row r="10177" spans="1:17" x14ac:dyDescent="0.25">
      <c r="A10177" t="s">
        <v>580</v>
      </c>
      <c r="B10177" t="s">
        <v>581</v>
      </c>
      <c r="C10177" t="s">
        <v>582</v>
      </c>
      <c r="D10177" t="s">
        <v>361</v>
      </c>
      <c r="E10177" t="s">
        <v>583</v>
      </c>
      <c r="F10177" t="s">
        <v>348</v>
      </c>
      <c r="G10177" t="s">
        <v>195</v>
      </c>
      <c r="H10177" t="s">
        <v>212</v>
      </c>
      <c r="I10177" t="s">
        <v>213</v>
      </c>
      <c r="K10177" t="s">
        <v>214</v>
      </c>
      <c r="N10177" t="s">
        <v>232</v>
      </c>
      <c r="O10177" t="s">
        <v>265</v>
      </c>
      <c r="P10177">
        <v>2050</v>
      </c>
    </row>
    <row r="10178" spans="1:17" x14ac:dyDescent="0.25">
      <c r="A10178" t="s">
        <v>580</v>
      </c>
      <c r="B10178" t="s">
        <v>581</v>
      </c>
      <c r="C10178" t="s">
        <v>582</v>
      </c>
      <c r="D10178" t="s">
        <v>361</v>
      </c>
      <c r="E10178" t="s">
        <v>583</v>
      </c>
      <c r="F10178" t="s">
        <v>348</v>
      </c>
      <c r="G10178" t="s">
        <v>195</v>
      </c>
      <c r="H10178" t="s">
        <v>354</v>
      </c>
      <c r="I10178" t="s">
        <v>136</v>
      </c>
      <c r="K10178" t="s">
        <v>275</v>
      </c>
      <c r="O10178" t="s">
        <v>194</v>
      </c>
      <c r="P10178">
        <v>2015</v>
      </c>
    </row>
    <row r="10179" spans="1:17" x14ac:dyDescent="0.25">
      <c r="A10179" t="s">
        <v>580</v>
      </c>
      <c r="B10179" t="s">
        <v>581</v>
      </c>
      <c r="C10179" t="s">
        <v>582</v>
      </c>
      <c r="D10179" t="s">
        <v>361</v>
      </c>
      <c r="E10179" t="s">
        <v>583</v>
      </c>
      <c r="F10179" t="s">
        <v>348</v>
      </c>
      <c r="G10179" t="s">
        <v>195</v>
      </c>
      <c r="H10179" t="s">
        <v>354</v>
      </c>
      <c r="I10179" t="s">
        <v>136</v>
      </c>
      <c r="K10179" t="s">
        <v>275</v>
      </c>
      <c r="O10179" t="s">
        <v>194</v>
      </c>
      <c r="P10179">
        <v>2020</v>
      </c>
      <c r="Q10179">
        <v>0.1</v>
      </c>
    </row>
    <row r="10180" spans="1:17" x14ac:dyDescent="0.25">
      <c r="A10180" t="s">
        <v>580</v>
      </c>
      <c r="B10180" t="s">
        <v>581</v>
      </c>
      <c r="C10180" t="s">
        <v>582</v>
      </c>
      <c r="D10180" t="s">
        <v>361</v>
      </c>
      <c r="E10180" t="s">
        <v>583</v>
      </c>
      <c r="F10180" t="s">
        <v>348</v>
      </c>
      <c r="G10180" t="s">
        <v>195</v>
      </c>
      <c r="H10180" t="s">
        <v>354</v>
      </c>
      <c r="I10180" t="s">
        <v>136</v>
      </c>
      <c r="K10180" t="s">
        <v>275</v>
      </c>
      <c r="O10180" t="s">
        <v>264</v>
      </c>
      <c r="P10180">
        <v>2020</v>
      </c>
    </row>
    <row r="10181" spans="1:17" x14ac:dyDescent="0.25">
      <c r="A10181" t="s">
        <v>580</v>
      </c>
      <c r="B10181" t="s">
        <v>581</v>
      </c>
      <c r="C10181" t="s">
        <v>582</v>
      </c>
      <c r="D10181" t="s">
        <v>361</v>
      </c>
      <c r="E10181" t="s">
        <v>583</v>
      </c>
      <c r="F10181" t="s">
        <v>348</v>
      </c>
      <c r="G10181" t="s">
        <v>195</v>
      </c>
      <c r="H10181" t="s">
        <v>354</v>
      </c>
      <c r="I10181" t="s">
        <v>136</v>
      </c>
      <c r="K10181" t="s">
        <v>275</v>
      </c>
      <c r="O10181" t="s">
        <v>265</v>
      </c>
      <c r="P10181">
        <v>2020</v>
      </c>
    </row>
    <row r="10182" spans="1:17" x14ac:dyDescent="0.25">
      <c r="A10182" t="s">
        <v>580</v>
      </c>
      <c r="B10182" t="s">
        <v>581</v>
      </c>
      <c r="C10182" t="s">
        <v>582</v>
      </c>
      <c r="D10182" t="s">
        <v>361</v>
      </c>
      <c r="E10182" t="s">
        <v>583</v>
      </c>
      <c r="F10182" t="s">
        <v>348</v>
      </c>
      <c r="G10182" t="s">
        <v>195</v>
      </c>
      <c r="H10182" t="s">
        <v>354</v>
      </c>
      <c r="I10182" t="s">
        <v>136</v>
      </c>
      <c r="K10182" t="s">
        <v>275</v>
      </c>
      <c r="O10182" t="s">
        <v>194</v>
      </c>
      <c r="P10182">
        <v>2030</v>
      </c>
      <c r="Q10182">
        <v>0.1</v>
      </c>
    </row>
    <row r="10183" spans="1:17" x14ac:dyDescent="0.25">
      <c r="A10183" t="s">
        <v>580</v>
      </c>
      <c r="B10183" t="s">
        <v>581</v>
      </c>
      <c r="C10183" t="s">
        <v>582</v>
      </c>
      <c r="D10183" t="s">
        <v>361</v>
      </c>
      <c r="E10183" t="s">
        <v>583</v>
      </c>
      <c r="F10183" t="s">
        <v>348</v>
      </c>
      <c r="G10183" t="s">
        <v>195</v>
      </c>
      <c r="H10183" t="s">
        <v>354</v>
      </c>
      <c r="I10183" t="s">
        <v>136</v>
      </c>
      <c r="K10183" t="s">
        <v>275</v>
      </c>
      <c r="O10183" t="s">
        <v>194</v>
      </c>
      <c r="P10183">
        <v>2050</v>
      </c>
      <c r="Q10183">
        <v>0.1</v>
      </c>
    </row>
    <row r="10184" spans="1:17" x14ac:dyDescent="0.25">
      <c r="A10184" t="s">
        <v>580</v>
      </c>
      <c r="B10184" t="s">
        <v>581</v>
      </c>
      <c r="C10184" t="s">
        <v>582</v>
      </c>
      <c r="D10184" t="s">
        <v>361</v>
      </c>
      <c r="E10184" t="s">
        <v>583</v>
      </c>
      <c r="F10184" t="s">
        <v>348</v>
      </c>
      <c r="G10184" t="s">
        <v>195</v>
      </c>
      <c r="H10184" t="s">
        <v>354</v>
      </c>
      <c r="I10184" t="s">
        <v>136</v>
      </c>
      <c r="K10184" t="s">
        <v>275</v>
      </c>
      <c r="O10184" t="s">
        <v>264</v>
      </c>
      <c r="P10184">
        <v>2050</v>
      </c>
    </row>
    <row r="10185" spans="1:17" x14ac:dyDescent="0.25">
      <c r="A10185" t="s">
        <v>580</v>
      </c>
      <c r="B10185" t="s">
        <v>581</v>
      </c>
      <c r="C10185" t="s">
        <v>582</v>
      </c>
      <c r="D10185" t="s">
        <v>361</v>
      </c>
      <c r="E10185" t="s">
        <v>583</v>
      </c>
      <c r="F10185" t="s">
        <v>348</v>
      </c>
      <c r="G10185" t="s">
        <v>195</v>
      </c>
      <c r="H10185" t="s">
        <v>354</v>
      </c>
      <c r="I10185" t="s">
        <v>136</v>
      </c>
      <c r="K10185" t="s">
        <v>275</v>
      </c>
      <c r="O10185" t="s">
        <v>265</v>
      </c>
      <c r="P10185">
        <v>2050</v>
      </c>
    </row>
    <row r="10186" spans="1:17" x14ac:dyDescent="0.25">
      <c r="A10186" t="s">
        <v>580</v>
      </c>
      <c r="B10186" t="s">
        <v>581</v>
      </c>
      <c r="C10186" t="s">
        <v>582</v>
      </c>
      <c r="D10186" t="s">
        <v>361</v>
      </c>
      <c r="E10186" t="s">
        <v>583</v>
      </c>
      <c r="F10186" t="s">
        <v>348</v>
      </c>
      <c r="G10186" t="s">
        <v>195</v>
      </c>
      <c r="H10186" t="s">
        <v>215</v>
      </c>
      <c r="I10186" t="s">
        <v>216</v>
      </c>
      <c r="K10186" t="s">
        <v>202</v>
      </c>
      <c r="N10186" t="s">
        <v>232</v>
      </c>
      <c r="O10186" t="s">
        <v>194</v>
      </c>
      <c r="P10186">
        <v>2015</v>
      </c>
      <c r="Q10186">
        <v>10</v>
      </c>
    </row>
    <row r="10187" spans="1:17" x14ac:dyDescent="0.25">
      <c r="A10187" t="s">
        <v>580</v>
      </c>
      <c r="B10187" t="s">
        <v>581</v>
      </c>
      <c r="C10187" t="s">
        <v>582</v>
      </c>
      <c r="D10187" t="s">
        <v>361</v>
      </c>
      <c r="E10187" t="s">
        <v>583</v>
      </c>
      <c r="F10187" t="s">
        <v>348</v>
      </c>
      <c r="G10187" t="s">
        <v>195</v>
      </c>
      <c r="H10187" t="s">
        <v>215</v>
      </c>
      <c r="I10187" t="s">
        <v>216</v>
      </c>
      <c r="K10187" t="s">
        <v>202</v>
      </c>
      <c r="N10187" t="s">
        <v>232</v>
      </c>
      <c r="O10187" t="s">
        <v>194</v>
      </c>
      <c r="P10187">
        <v>2020</v>
      </c>
      <c r="Q10187">
        <v>10</v>
      </c>
    </row>
    <row r="10188" spans="1:17" x14ac:dyDescent="0.25">
      <c r="A10188" t="s">
        <v>580</v>
      </c>
      <c r="B10188" t="s">
        <v>581</v>
      </c>
      <c r="C10188" t="s">
        <v>582</v>
      </c>
      <c r="D10188" t="s">
        <v>361</v>
      </c>
      <c r="E10188" t="s">
        <v>583</v>
      </c>
      <c r="F10188" t="s">
        <v>348</v>
      </c>
      <c r="G10188" t="s">
        <v>195</v>
      </c>
      <c r="H10188" t="s">
        <v>215</v>
      </c>
      <c r="I10188" t="s">
        <v>216</v>
      </c>
      <c r="K10188" t="s">
        <v>202</v>
      </c>
      <c r="N10188" t="s">
        <v>232</v>
      </c>
      <c r="O10188" t="s">
        <v>264</v>
      </c>
      <c r="P10188">
        <v>2020</v>
      </c>
    </row>
    <row r="10189" spans="1:17" x14ac:dyDescent="0.25">
      <c r="A10189" t="s">
        <v>580</v>
      </c>
      <c r="B10189" t="s">
        <v>581</v>
      </c>
      <c r="C10189" t="s">
        <v>582</v>
      </c>
      <c r="D10189" t="s">
        <v>361</v>
      </c>
      <c r="E10189" t="s">
        <v>583</v>
      </c>
      <c r="F10189" t="s">
        <v>348</v>
      </c>
      <c r="G10189" t="s">
        <v>195</v>
      </c>
      <c r="H10189" t="s">
        <v>215</v>
      </c>
      <c r="I10189" t="s">
        <v>216</v>
      </c>
      <c r="K10189" t="s">
        <v>202</v>
      </c>
      <c r="N10189" t="s">
        <v>232</v>
      </c>
      <c r="O10189" t="s">
        <v>265</v>
      </c>
      <c r="P10189">
        <v>2020</v>
      </c>
    </row>
    <row r="10190" spans="1:17" x14ac:dyDescent="0.25">
      <c r="A10190" t="s">
        <v>580</v>
      </c>
      <c r="B10190" t="s">
        <v>581</v>
      </c>
      <c r="C10190" t="s">
        <v>582</v>
      </c>
      <c r="D10190" t="s">
        <v>361</v>
      </c>
      <c r="E10190" t="s">
        <v>583</v>
      </c>
      <c r="F10190" t="s">
        <v>348</v>
      </c>
      <c r="G10190" t="s">
        <v>195</v>
      </c>
      <c r="H10190" t="s">
        <v>215</v>
      </c>
      <c r="I10190" t="s">
        <v>216</v>
      </c>
      <c r="K10190" t="s">
        <v>202</v>
      </c>
      <c r="N10190" t="s">
        <v>232</v>
      </c>
      <c r="O10190" t="s">
        <v>194</v>
      </c>
      <c r="P10190">
        <v>2030</v>
      </c>
      <c r="Q10190">
        <v>10</v>
      </c>
    </row>
    <row r="10191" spans="1:17" x14ac:dyDescent="0.25">
      <c r="A10191" t="s">
        <v>580</v>
      </c>
      <c r="B10191" t="s">
        <v>581</v>
      </c>
      <c r="C10191" t="s">
        <v>582</v>
      </c>
      <c r="D10191" t="s">
        <v>361</v>
      </c>
      <c r="E10191" t="s">
        <v>583</v>
      </c>
      <c r="F10191" t="s">
        <v>348</v>
      </c>
      <c r="G10191" t="s">
        <v>195</v>
      </c>
      <c r="H10191" t="s">
        <v>215</v>
      </c>
      <c r="I10191" t="s">
        <v>216</v>
      </c>
      <c r="K10191" t="s">
        <v>202</v>
      </c>
      <c r="N10191" t="s">
        <v>232</v>
      </c>
      <c r="O10191" t="s">
        <v>194</v>
      </c>
      <c r="P10191">
        <v>2050</v>
      </c>
      <c r="Q10191">
        <v>10</v>
      </c>
    </row>
    <row r="10192" spans="1:17" x14ac:dyDescent="0.25">
      <c r="A10192" t="s">
        <v>580</v>
      </c>
      <c r="B10192" t="s">
        <v>581</v>
      </c>
      <c r="C10192" t="s">
        <v>582</v>
      </c>
      <c r="D10192" t="s">
        <v>361</v>
      </c>
      <c r="E10192" t="s">
        <v>583</v>
      </c>
      <c r="F10192" t="s">
        <v>348</v>
      </c>
      <c r="G10192" t="s">
        <v>195</v>
      </c>
      <c r="H10192" t="s">
        <v>215</v>
      </c>
      <c r="I10192" t="s">
        <v>216</v>
      </c>
      <c r="K10192" t="s">
        <v>202</v>
      </c>
      <c r="N10192" t="s">
        <v>232</v>
      </c>
      <c r="O10192" t="s">
        <v>264</v>
      </c>
      <c r="P10192">
        <v>2050</v>
      </c>
    </row>
    <row r="10193" spans="1:17" x14ac:dyDescent="0.25">
      <c r="A10193" t="s">
        <v>580</v>
      </c>
      <c r="B10193" t="s">
        <v>581</v>
      </c>
      <c r="C10193" t="s">
        <v>582</v>
      </c>
      <c r="D10193" t="s">
        <v>361</v>
      </c>
      <c r="E10193" t="s">
        <v>583</v>
      </c>
      <c r="F10193" t="s">
        <v>348</v>
      </c>
      <c r="G10193" t="s">
        <v>195</v>
      </c>
      <c r="H10193" t="s">
        <v>215</v>
      </c>
      <c r="I10193" t="s">
        <v>216</v>
      </c>
      <c r="K10193" t="s">
        <v>202</v>
      </c>
      <c r="N10193" t="s">
        <v>232</v>
      </c>
      <c r="O10193" t="s">
        <v>265</v>
      </c>
      <c r="P10193">
        <v>2050</v>
      </c>
    </row>
    <row r="10194" spans="1:17" x14ac:dyDescent="0.25">
      <c r="A10194" t="s">
        <v>580</v>
      </c>
      <c r="B10194" t="s">
        <v>581</v>
      </c>
      <c r="C10194" t="s">
        <v>582</v>
      </c>
      <c r="D10194" t="s">
        <v>361</v>
      </c>
      <c r="E10194" t="s">
        <v>583</v>
      </c>
      <c r="F10194" t="s">
        <v>348</v>
      </c>
      <c r="G10194" t="s">
        <v>218</v>
      </c>
      <c r="H10194" t="s">
        <v>219</v>
      </c>
      <c r="I10194" t="s">
        <v>220</v>
      </c>
      <c r="K10194" t="s">
        <v>221</v>
      </c>
      <c r="O10194" t="s">
        <v>194</v>
      </c>
      <c r="P10194">
        <v>2015</v>
      </c>
      <c r="Q10194">
        <v>0</v>
      </c>
    </row>
    <row r="10195" spans="1:17" x14ac:dyDescent="0.25">
      <c r="A10195" t="s">
        <v>580</v>
      </c>
      <c r="B10195" t="s">
        <v>581</v>
      </c>
      <c r="C10195" t="s">
        <v>582</v>
      </c>
      <c r="D10195" t="s">
        <v>361</v>
      </c>
      <c r="E10195" t="s">
        <v>583</v>
      </c>
      <c r="F10195" t="s">
        <v>348</v>
      </c>
      <c r="G10195" t="s">
        <v>218</v>
      </c>
      <c r="H10195" t="s">
        <v>219</v>
      </c>
      <c r="I10195" t="s">
        <v>220</v>
      </c>
      <c r="K10195" t="s">
        <v>221</v>
      </c>
      <c r="O10195" t="s">
        <v>194</v>
      </c>
      <c r="P10195">
        <v>2020</v>
      </c>
      <c r="Q10195">
        <v>0</v>
      </c>
    </row>
    <row r="10196" spans="1:17" x14ac:dyDescent="0.25">
      <c r="A10196" t="s">
        <v>580</v>
      </c>
      <c r="B10196" t="s">
        <v>581</v>
      </c>
      <c r="C10196" t="s">
        <v>582</v>
      </c>
      <c r="D10196" t="s">
        <v>361</v>
      </c>
      <c r="E10196" t="s">
        <v>583</v>
      </c>
      <c r="F10196" t="s">
        <v>348</v>
      </c>
      <c r="G10196" t="s">
        <v>218</v>
      </c>
      <c r="H10196" t="s">
        <v>219</v>
      </c>
      <c r="I10196" t="s">
        <v>220</v>
      </c>
      <c r="K10196" t="s">
        <v>221</v>
      </c>
      <c r="O10196" t="s">
        <v>264</v>
      </c>
      <c r="P10196">
        <v>2020</v>
      </c>
    </row>
    <row r="10197" spans="1:17" x14ac:dyDescent="0.25">
      <c r="A10197" t="s">
        <v>580</v>
      </c>
      <c r="B10197" t="s">
        <v>581</v>
      </c>
      <c r="C10197" t="s">
        <v>582</v>
      </c>
      <c r="D10197" t="s">
        <v>361</v>
      </c>
      <c r="E10197" t="s">
        <v>583</v>
      </c>
      <c r="F10197" t="s">
        <v>348</v>
      </c>
      <c r="G10197" t="s">
        <v>218</v>
      </c>
      <c r="H10197" t="s">
        <v>219</v>
      </c>
      <c r="I10197" t="s">
        <v>220</v>
      </c>
      <c r="K10197" t="s">
        <v>221</v>
      </c>
      <c r="O10197" t="s">
        <v>265</v>
      </c>
      <c r="P10197">
        <v>2020</v>
      </c>
    </row>
    <row r="10198" spans="1:17" x14ac:dyDescent="0.25">
      <c r="A10198" t="s">
        <v>580</v>
      </c>
      <c r="B10198" t="s">
        <v>581</v>
      </c>
      <c r="C10198" t="s">
        <v>582</v>
      </c>
      <c r="D10198" t="s">
        <v>361</v>
      </c>
      <c r="E10198" t="s">
        <v>583</v>
      </c>
      <c r="F10198" t="s">
        <v>348</v>
      </c>
      <c r="G10198" t="s">
        <v>218</v>
      </c>
      <c r="H10198" t="s">
        <v>219</v>
      </c>
      <c r="I10198" t="s">
        <v>220</v>
      </c>
      <c r="K10198" t="s">
        <v>221</v>
      </c>
      <c r="O10198" t="s">
        <v>194</v>
      </c>
      <c r="P10198">
        <v>2030</v>
      </c>
      <c r="Q10198">
        <v>0</v>
      </c>
    </row>
    <row r="10199" spans="1:17" x14ac:dyDescent="0.25">
      <c r="A10199" t="s">
        <v>580</v>
      </c>
      <c r="B10199" t="s">
        <v>581</v>
      </c>
      <c r="C10199" t="s">
        <v>582</v>
      </c>
      <c r="D10199" t="s">
        <v>361</v>
      </c>
      <c r="E10199" t="s">
        <v>583</v>
      </c>
      <c r="F10199" t="s">
        <v>348</v>
      </c>
      <c r="G10199" t="s">
        <v>218</v>
      </c>
      <c r="H10199" t="s">
        <v>219</v>
      </c>
      <c r="I10199" t="s">
        <v>220</v>
      </c>
      <c r="K10199" t="s">
        <v>221</v>
      </c>
      <c r="O10199" t="s">
        <v>194</v>
      </c>
      <c r="P10199">
        <v>2050</v>
      </c>
      <c r="Q10199">
        <v>0</v>
      </c>
    </row>
    <row r="10200" spans="1:17" x14ac:dyDescent="0.25">
      <c r="A10200" t="s">
        <v>580</v>
      </c>
      <c r="B10200" t="s">
        <v>581</v>
      </c>
      <c r="C10200" t="s">
        <v>582</v>
      </c>
      <c r="D10200" t="s">
        <v>361</v>
      </c>
      <c r="E10200" t="s">
        <v>583</v>
      </c>
      <c r="F10200" t="s">
        <v>348</v>
      </c>
      <c r="G10200" t="s">
        <v>218</v>
      </c>
      <c r="H10200" t="s">
        <v>219</v>
      </c>
      <c r="I10200" t="s">
        <v>220</v>
      </c>
      <c r="K10200" t="s">
        <v>221</v>
      </c>
      <c r="O10200" t="s">
        <v>264</v>
      </c>
      <c r="P10200">
        <v>2050</v>
      </c>
    </row>
    <row r="10201" spans="1:17" x14ac:dyDescent="0.25">
      <c r="A10201" t="s">
        <v>580</v>
      </c>
      <c r="B10201" t="s">
        <v>581</v>
      </c>
      <c r="C10201" t="s">
        <v>582</v>
      </c>
      <c r="D10201" t="s">
        <v>361</v>
      </c>
      <c r="E10201" t="s">
        <v>583</v>
      </c>
      <c r="F10201" t="s">
        <v>348</v>
      </c>
      <c r="G10201" t="s">
        <v>218</v>
      </c>
      <c r="H10201" t="s">
        <v>219</v>
      </c>
      <c r="I10201" t="s">
        <v>220</v>
      </c>
      <c r="K10201" t="s">
        <v>221</v>
      </c>
      <c r="O10201" t="s">
        <v>265</v>
      </c>
      <c r="P10201">
        <v>2050</v>
      </c>
    </row>
    <row r="10202" spans="1:17" x14ac:dyDescent="0.25">
      <c r="A10202" t="s">
        <v>580</v>
      </c>
      <c r="B10202" t="s">
        <v>581</v>
      </c>
      <c r="C10202" t="s">
        <v>582</v>
      </c>
      <c r="D10202" t="s">
        <v>361</v>
      </c>
      <c r="E10202" t="s">
        <v>583</v>
      </c>
      <c r="F10202" t="s">
        <v>348</v>
      </c>
      <c r="G10202" t="s">
        <v>218</v>
      </c>
      <c r="H10202" t="s">
        <v>223</v>
      </c>
      <c r="I10202" t="s">
        <v>224</v>
      </c>
      <c r="K10202" t="s">
        <v>221</v>
      </c>
      <c r="O10202" t="s">
        <v>194</v>
      </c>
      <c r="P10202">
        <v>2015</v>
      </c>
      <c r="Q10202">
        <v>0</v>
      </c>
    </row>
    <row r="10203" spans="1:17" x14ac:dyDescent="0.25">
      <c r="A10203" t="s">
        <v>580</v>
      </c>
      <c r="B10203" t="s">
        <v>581</v>
      </c>
      <c r="C10203" t="s">
        <v>582</v>
      </c>
      <c r="D10203" t="s">
        <v>361</v>
      </c>
      <c r="E10203" t="s">
        <v>583</v>
      </c>
      <c r="F10203" t="s">
        <v>348</v>
      </c>
      <c r="G10203" t="s">
        <v>218</v>
      </c>
      <c r="H10203" t="s">
        <v>223</v>
      </c>
      <c r="I10203" t="s">
        <v>224</v>
      </c>
      <c r="K10203" t="s">
        <v>221</v>
      </c>
      <c r="O10203" t="s">
        <v>194</v>
      </c>
      <c r="P10203">
        <v>2020</v>
      </c>
      <c r="Q10203">
        <v>0</v>
      </c>
    </row>
    <row r="10204" spans="1:17" x14ac:dyDescent="0.25">
      <c r="A10204" t="s">
        <v>580</v>
      </c>
      <c r="B10204" t="s">
        <v>581</v>
      </c>
      <c r="C10204" t="s">
        <v>582</v>
      </c>
      <c r="D10204" t="s">
        <v>361</v>
      </c>
      <c r="E10204" t="s">
        <v>583</v>
      </c>
      <c r="F10204" t="s">
        <v>348</v>
      </c>
      <c r="G10204" t="s">
        <v>218</v>
      </c>
      <c r="H10204" t="s">
        <v>223</v>
      </c>
      <c r="I10204" t="s">
        <v>224</v>
      </c>
      <c r="K10204" t="s">
        <v>221</v>
      </c>
      <c r="O10204" t="s">
        <v>264</v>
      </c>
      <c r="P10204">
        <v>2020</v>
      </c>
    </row>
    <row r="10205" spans="1:17" x14ac:dyDescent="0.25">
      <c r="A10205" t="s">
        <v>580</v>
      </c>
      <c r="B10205" t="s">
        <v>581</v>
      </c>
      <c r="C10205" t="s">
        <v>582</v>
      </c>
      <c r="D10205" t="s">
        <v>361</v>
      </c>
      <c r="E10205" t="s">
        <v>583</v>
      </c>
      <c r="F10205" t="s">
        <v>348</v>
      </c>
      <c r="G10205" t="s">
        <v>218</v>
      </c>
      <c r="H10205" t="s">
        <v>223</v>
      </c>
      <c r="I10205" t="s">
        <v>224</v>
      </c>
      <c r="K10205" t="s">
        <v>221</v>
      </c>
      <c r="O10205" t="s">
        <v>265</v>
      </c>
      <c r="P10205">
        <v>2020</v>
      </c>
    </row>
    <row r="10206" spans="1:17" x14ac:dyDescent="0.25">
      <c r="A10206" t="s">
        <v>580</v>
      </c>
      <c r="B10206" t="s">
        <v>581</v>
      </c>
      <c r="C10206" t="s">
        <v>582</v>
      </c>
      <c r="D10206" t="s">
        <v>361</v>
      </c>
      <c r="E10206" t="s">
        <v>583</v>
      </c>
      <c r="F10206" t="s">
        <v>348</v>
      </c>
      <c r="G10206" t="s">
        <v>218</v>
      </c>
      <c r="H10206" t="s">
        <v>223</v>
      </c>
      <c r="I10206" t="s">
        <v>224</v>
      </c>
      <c r="K10206" t="s">
        <v>221</v>
      </c>
      <c r="O10206" t="s">
        <v>194</v>
      </c>
      <c r="P10206">
        <v>2030</v>
      </c>
      <c r="Q10206">
        <v>0</v>
      </c>
    </row>
    <row r="10207" spans="1:17" x14ac:dyDescent="0.25">
      <c r="A10207" t="s">
        <v>580</v>
      </c>
      <c r="B10207" t="s">
        <v>581</v>
      </c>
      <c r="C10207" t="s">
        <v>582</v>
      </c>
      <c r="D10207" t="s">
        <v>361</v>
      </c>
      <c r="E10207" t="s">
        <v>583</v>
      </c>
      <c r="F10207" t="s">
        <v>348</v>
      </c>
      <c r="G10207" t="s">
        <v>218</v>
      </c>
      <c r="H10207" t="s">
        <v>223</v>
      </c>
      <c r="I10207" t="s">
        <v>224</v>
      </c>
      <c r="K10207" t="s">
        <v>221</v>
      </c>
      <c r="O10207" t="s">
        <v>194</v>
      </c>
      <c r="P10207">
        <v>2050</v>
      </c>
      <c r="Q10207">
        <v>0</v>
      </c>
    </row>
    <row r="10208" spans="1:17" x14ac:dyDescent="0.25">
      <c r="A10208" t="s">
        <v>580</v>
      </c>
      <c r="B10208" t="s">
        <v>581</v>
      </c>
      <c r="C10208" t="s">
        <v>582</v>
      </c>
      <c r="D10208" t="s">
        <v>361</v>
      </c>
      <c r="E10208" t="s">
        <v>583</v>
      </c>
      <c r="F10208" t="s">
        <v>348</v>
      </c>
      <c r="G10208" t="s">
        <v>218</v>
      </c>
      <c r="H10208" t="s">
        <v>223</v>
      </c>
      <c r="I10208" t="s">
        <v>224</v>
      </c>
      <c r="K10208" t="s">
        <v>221</v>
      </c>
      <c r="O10208" t="s">
        <v>264</v>
      </c>
      <c r="P10208">
        <v>2050</v>
      </c>
    </row>
    <row r="10209" spans="1:17" x14ac:dyDescent="0.25">
      <c r="A10209" t="s">
        <v>580</v>
      </c>
      <c r="B10209" t="s">
        <v>581</v>
      </c>
      <c r="C10209" t="s">
        <v>582</v>
      </c>
      <c r="D10209" t="s">
        <v>361</v>
      </c>
      <c r="E10209" t="s">
        <v>583</v>
      </c>
      <c r="F10209" t="s">
        <v>348</v>
      </c>
      <c r="G10209" t="s">
        <v>218</v>
      </c>
      <c r="H10209" t="s">
        <v>223</v>
      </c>
      <c r="I10209" t="s">
        <v>224</v>
      </c>
      <c r="K10209" t="s">
        <v>221</v>
      </c>
      <c r="O10209" t="s">
        <v>265</v>
      </c>
      <c r="P10209">
        <v>2050</v>
      </c>
    </row>
    <row r="10210" spans="1:17" x14ac:dyDescent="0.25">
      <c r="A10210" t="s">
        <v>580</v>
      </c>
      <c r="B10210" t="s">
        <v>581</v>
      </c>
      <c r="C10210" t="s">
        <v>582</v>
      </c>
      <c r="D10210" t="s">
        <v>361</v>
      </c>
      <c r="E10210" t="s">
        <v>583</v>
      </c>
      <c r="F10210" t="s">
        <v>348</v>
      </c>
      <c r="G10210" t="s">
        <v>218</v>
      </c>
      <c r="H10210" t="s">
        <v>225</v>
      </c>
      <c r="I10210" t="s">
        <v>226</v>
      </c>
      <c r="K10210" t="s">
        <v>221</v>
      </c>
      <c r="O10210" t="s">
        <v>194</v>
      </c>
      <c r="P10210">
        <v>2015</v>
      </c>
      <c r="Q10210">
        <v>0</v>
      </c>
    </row>
    <row r="10211" spans="1:17" x14ac:dyDescent="0.25">
      <c r="A10211" t="s">
        <v>580</v>
      </c>
      <c r="B10211" t="s">
        <v>581</v>
      </c>
      <c r="C10211" t="s">
        <v>582</v>
      </c>
      <c r="D10211" t="s">
        <v>361</v>
      </c>
      <c r="E10211" t="s">
        <v>583</v>
      </c>
      <c r="F10211" t="s">
        <v>348</v>
      </c>
      <c r="G10211" t="s">
        <v>218</v>
      </c>
      <c r="H10211" t="s">
        <v>225</v>
      </c>
      <c r="I10211" t="s">
        <v>226</v>
      </c>
      <c r="K10211" t="s">
        <v>221</v>
      </c>
      <c r="O10211" t="s">
        <v>194</v>
      </c>
      <c r="P10211">
        <v>2020</v>
      </c>
      <c r="Q10211">
        <v>0</v>
      </c>
    </row>
    <row r="10212" spans="1:17" x14ac:dyDescent="0.25">
      <c r="A10212" t="s">
        <v>580</v>
      </c>
      <c r="B10212" t="s">
        <v>581</v>
      </c>
      <c r="C10212" t="s">
        <v>582</v>
      </c>
      <c r="D10212" t="s">
        <v>361</v>
      </c>
      <c r="E10212" t="s">
        <v>583</v>
      </c>
      <c r="F10212" t="s">
        <v>348</v>
      </c>
      <c r="G10212" t="s">
        <v>218</v>
      </c>
      <c r="H10212" t="s">
        <v>225</v>
      </c>
      <c r="I10212" t="s">
        <v>226</v>
      </c>
      <c r="K10212" t="s">
        <v>221</v>
      </c>
      <c r="O10212" t="s">
        <v>264</v>
      </c>
      <c r="P10212">
        <v>2020</v>
      </c>
    </row>
    <row r="10213" spans="1:17" x14ac:dyDescent="0.25">
      <c r="A10213" t="s">
        <v>580</v>
      </c>
      <c r="B10213" t="s">
        <v>581</v>
      </c>
      <c r="C10213" t="s">
        <v>582</v>
      </c>
      <c r="D10213" t="s">
        <v>361</v>
      </c>
      <c r="E10213" t="s">
        <v>583</v>
      </c>
      <c r="F10213" t="s">
        <v>348</v>
      </c>
      <c r="G10213" t="s">
        <v>218</v>
      </c>
      <c r="H10213" t="s">
        <v>225</v>
      </c>
      <c r="I10213" t="s">
        <v>226</v>
      </c>
      <c r="K10213" t="s">
        <v>221</v>
      </c>
      <c r="O10213" t="s">
        <v>265</v>
      </c>
      <c r="P10213">
        <v>2020</v>
      </c>
    </row>
    <row r="10214" spans="1:17" x14ac:dyDescent="0.25">
      <c r="A10214" t="s">
        <v>580</v>
      </c>
      <c r="B10214" t="s">
        <v>581</v>
      </c>
      <c r="C10214" t="s">
        <v>582</v>
      </c>
      <c r="D10214" t="s">
        <v>361</v>
      </c>
      <c r="E10214" t="s">
        <v>583</v>
      </c>
      <c r="F10214" t="s">
        <v>348</v>
      </c>
      <c r="G10214" t="s">
        <v>218</v>
      </c>
      <c r="H10214" t="s">
        <v>225</v>
      </c>
      <c r="I10214" t="s">
        <v>226</v>
      </c>
      <c r="K10214" t="s">
        <v>221</v>
      </c>
      <c r="O10214" t="s">
        <v>194</v>
      </c>
      <c r="P10214">
        <v>2030</v>
      </c>
      <c r="Q10214">
        <v>0</v>
      </c>
    </row>
    <row r="10215" spans="1:17" x14ac:dyDescent="0.25">
      <c r="A10215" t="s">
        <v>580</v>
      </c>
      <c r="B10215" t="s">
        <v>581</v>
      </c>
      <c r="C10215" t="s">
        <v>582</v>
      </c>
      <c r="D10215" t="s">
        <v>361</v>
      </c>
      <c r="E10215" t="s">
        <v>583</v>
      </c>
      <c r="F10215" t="s">
        <v>348</v>
      </c>
      <c r="G10215" t="s">
        <v>218</v>
      </c>
      <c r="H10215" t="s">
        <v>225</v>
      </c>
      <c r="I10215" t="s">
        <v>226</v>
      </c>
      <c r="K10215" t="s">
        <v>221</v>
      </c>
      <c r="O10215" t="s">
        <v>194</v>
      </c>
      <c r="P10215">
        <v>2050</v>
      </c>
      <c r="Q10215">
        <v>0</v>
      </c>
    </row>
    <row r="10216" spans="1:17" x14ac:dyDescent="0.25">
      <c r="A10216" t="s">
        <v>580</v>
      </c>
      <c r="B10216" t="s">
        <v>581</v>
      </c>
      <c r="C10216" t="s">
        <v>582</v>
      </c>
      <c r="D10216" t="s">
        <v>361</v>
      </c>
      <c r="E10216" t="s">
        <v>583</v>
      </c>
      <c r="F10216" t="s">
        <v>348</v>
      </c>
      <c r="G10216" t="s">
        <v>218</v>
      </c>
      <c r="H10216" t="s">
        <v>225</v>
      </c>
      <c r="I10216" t="s">
        <v>226</v>
      </c>
      <c r="K10216" t="s">
        <v>221</v>
      </c>
      <c r="O10216" t="s">
        <v>264</v>
      </c>
      <c r="P10216">
        <v>2050</v>
      </c>
    </row>
    <row r="10217" spans="1:17" x14ac:dyDescent="0.25">
      <c r="A10217" t="s">
        <v>580</v>
      </c>
      <c r="B10217" t="s">
        <v>581</v>
      </c>
      <c r="C10217" t="s">
        <v>582</v>
      </c>
      <c r="D10217" t="s">
        <v>361</v>
      </c>
      <c r="E10217" t="s">
        <v>583</v>
      </c>
      <c r="F10217" t="s">
        <v>348</v>
      </c>
      <c r="G10217" t="s">
        <v>218</v>
      </c>
      <c r="H10217" t="s">
        <v>225</v>
      </c>
      <c r="I10217" t="s">
        <v>226</v>
      </c>
      <c r="K10217" t="s">
        <v>221</v>
      </c>
      <c r="O10217" t="s">
        <v>265</v>
      </c>
      <c r="P10217">
        <v>2050</v>
      </c>
    </row>
    <row r="10218" spans="1:17" x14ac:dyDescent="0.25">
      <c r="A10218" t="s">
        <v>580</v>
      </c>
      <c r="B10218" t="s">
        <v>581</v>
      </c>
      <c r="C10218" t="s">
        <v>582</v>
      </c>
      <c r="D10218" t="s">
        <v>361</v>
      </c>
      <c r="E10218" t="s">
        <v>583</v>
      </c>
      <c r="F10218" t="s">
        <v>348</v>
      </c>
      <c r="G10218" t="s">
        <v>218</v>
      </c>
      <c r="H10218" t="s">
        <v>229</v>
      </c>
      <c r="I10218" t="s">
        <v>230</v>
      </c>
      <c r="J10218" t="s">
        <v>231</v>
      </c>
      <c r="K10218" t="s">
        <v>191</v>
      </c>
      <c r="O10218" t="s">
        <v>194</v>
      </c>
      <c r="P10218">
        <v>2015</v>
      </c>
      <c r="Q10218">
        <v>1</v>
      </c>
    </row>
    <row r="10219" spans="1:17" x14ac:dyDescent="0.25">
      <c r="A10219" t="s">
        <v>580</v>
      </c>
      <c r="B10219" t="s">
        <v>581</v>
      </c>
      <c r="C10219" t="s">
        <v>582</v>
      </c>
      <c r="D10219" t="s">
        <v>361</v>
      </c>
      <c r="E10219" t="s">
        <v>583</v>
      </c>
      <c r="F10219" t="s">
        <v>348</v>
      </c>
      <c r="G10219" t="s">
        <v>218</v>
      </c>
      <c r="H10219" t="s">
        <v>229</v>
      </c>
      <c r="I10219" t="s">
        <v>230</v>
      </c>
      <c r="J10219" t="s">
        <v>231</v>
      </c>
      <c r="K10219" t="s">
        <v>191</v>
      </c>
      <c r="O10219" t="s">
        <v>194</v>
      </c>
      <c r="P10219">
        <v>2020</v>
      </c>
      <c r="Q10219">
        <v>1</v>
      </c>
    </row>
    <row r="10220" spans="1:17" x14ac:dyDescent="0.25">
      <c r="A10220" t="s">
        <v>580</v>
      </c>
      <c r="B10220" t="s">
        <v>581</v>
      </c>
      <c r="C10220" t="s">
        <v>582</v>
      </c>
      <c r="D10220" t="s">
        <v>361</v>
      </c>
      <c r="E10220" t="s">
        <v>583</v>
      </c>
      <c r="F10220" t="s">
        <v>348</v>
      </c>
      <c r="G10220" t="s">
        <v>218</v>
      </c>
      <c r="H10220" t="s">
        <v>229</v>
      </c>
      <c r="I10220" t="s">
        <v>230</v>
      </c>
      <c r="J10220" t="s">
        <v>231</v>
      </c>
      <c r="K10220" t="s">
        <v>191</v>
      </c>
      <c r="O10220" t="s">
        <v>264</v>
      </c>
      <c r="P10220">
        <v>2020</v>
      </c>
    </row>
    <row r="10221" spans="1:17" x14ac:dyDescent="0.25">
      <c r="A10221" t="s">
        <v>580</v>
      </c>
      <c r="B10221" t="s">
        <v>581</v>
      </c>
      <c r="C10221" t="s">
        <v>582</v>
      </c>
      <c r="D10221" t="s">
        <v>361</v>
      </c>
      <c r="E10221" t="s">
        <v>583</v>
      </c>
      <c r="F10221" t="s">
        <v>348</v>
      </c>
      <c r="G10221" t="s">
        <v>218</v>
      </c>
      <c r="H10221" t="s">
        <v>229</v>
      </c>
      <c r="I10221" t="s">
        <v>230</v>
      </c>
      <c r="J10221" t="s">
        <v>231</v>
      </c>
      <c r="K10221" t="s">
        <v>191</v>
      </c>
      <c r="O10221" t="s">
        <v>265</v>
      </c>
      <c r="P10221">
        <v>2020</v>
      </c>
    </row>
    <row r="10222" spans="1:17" x14ac:dyDescent="0.25">
      <c r="A10222" t="s">
        <v>580</v>
      </c>
      <c r="B10222" t="s">
        <v>581</v>
      </c>
      <c r="C10222" t="s">
        <v>582</v>
      </c>
      <c r="D10222" t="s">
        <v>361</v>
      </c>
      <c r="E10222" t="s">
        <v>583</v>
      </c>
      <c r="F10222" t="s">
        <v>348</v>
      </c>
      <c r="G10222" t="s">
        <v>218</v>
      </c>
      <c r="H10222" t="s">
        <v>229</v>
      </c>
      <c r="I10222" t="s">
        <v>230</v>
      </c>
      <c r="J10222" t="s">
        <v>231</v>
      </c>
      <c r="K10222" t="s">
        <v>191</v>
      </c>
      <c r="O10222" t="s">
        <v>194</v>
      </c>
      <c r="P10222">
        <v>2030</v>
      </c>
      <c r="Q10222">
        <v>1</v>
      </c>
    </row>
    <row r="10223" spans="1:17" x14ac:dyDescent="0.25">
      <c r="A10223" t="s">
        <v>580</v>
      </c>
      <c r="B10223" t="s">
        <v>581</v>
      </c>
      <c r="C10223" t="s">
        <v>582</v>
      </c>
      <c r="D10223" t="s">
        <v>361</v>
      </c>
      <c r="E10223" t="s">
        <v>583</v>
      </c>
      <c r="F10223" t="s">
        <v>348</v>
      </c>
      <c r="G10223" t="s">
        <v>218</v>
      </c>
      <c r="H10223" t="s">
        <v>229</v>
      </c>
      <c r="I10223" t="s">
        <v>230</v>
      </c>
      <c r="J10223" t="s">
        <v>231</v>
      </c>
      <c r="K10223" t="s">
        <v>191</v>
      </c>
      <c r="O10223" t="s">
        <v>194</v>
      </c>
      <c r="P10223">
        <v>2050</v>
      </c>
      <c r="Q10223">
        <v>1</v>
      </c>
    </row>
    <row r="10224" spans="1:17" x14ac:dyDescent="0.25">
      <c r="A10224" t="s">
        <v>580</v>
      </c>
      <c r="B10224" t="s">
        <v>581</v>
      </c>
      <c r="C10224" t="s">
        <v>582</v>
      </c>
      <c r="D10224" t="s">
        <v>361</v>
      </c>
      <c r="E10224" t="s">
        <v>583</v>
      </c>
      <c r="F10224" t="s">
        <v>348</v>
      </c>
      <c r="G10224" t="s">
        <v>218</v>
      </c>
      <c r="H10224" t="s">
        <v>229</v>
      </c>
      <c r="I10224" t="s">
        <v>230</v>
      </c>
      <c r="J10224" t="s">
        <v>231</v>
      </c>
      <c r="K10224" t="s">
        <v>191</v>
      </c>
      <c r="O10224" t="s">
        <v>264</v>
      </c>
      <c r="P10224">
        <v>2050</v>
      </c>
    </row>
    <row r="10225" spans="1:17" x14ac:dyDescent="0.25">
      <c r="A10225" t="s">
        <v>580</v>
      </c>
      <c r="B10225" t="s">
        <v>581</v>
      </c>
      <c r="C10225" t="s">
        <v>582</v>
      </c>
      <c r="D10225" t="s">
        <v>361</v>
      </c>
      <c r="E10225" t="s">
        <v>583</v>
      </c>
      <c r="F10225" t="s">
        <v>348</v>
      </c>
      <c r="G10225" t="s">
        <v>218</v>
      </c>
      <c r="H10225" t="s">
        <v>229</v>
      </c>
      <c r="I10225" t="s">
        <v>230</v>
      </c>
      <c r="J10225" t="s">
        <v>231</v>
      </c>
      <c r="K10225" t="s">
        <v>191</v>
      </c>
      <c r="O10225" t="s">
        <v>265</v>
      </c>
      <c r="P10225">
        <v>2050</v>
      </c>
    </row>
    <row r="10226" spans="1:17" x14ac:dyDescent="0.25">
      <c r="A10226" t="s">
        <v>580</v>
      </c>
      <c r="B10226" t="s">
        <v>581</v>
      </c>
      <c r="C10226" t="s">
        <v>582</v>
      </c>
      <c r="D10226" t="s">
        <v>361</v>
      </c>
      <c r="E10226" t="s">
        <v>583</v>
      </c>
      <c r="F10226" t="s">
        <v>348</v>
      </c>
      <c r="G10226" t="s">
        <v>233</v>
      </c>
      <c r="H10226" t="s">
        <v>287</v>
      </c>
      <c r="I10226" t="s">
        <v>240</v>
      </c>
      <c r="J10226" t="s">
        <v>288</v>
      </c>
      <c r="K10226" t="s">
        <v>241</v>
      </c>
      <c r="L10226" t="s">
        <v>237</v>
      </c>
      <c r="N10226" t="s">
        <v>404</v>
      </c>
      <c r="O10226" t="s">
        <v>194</v>
      </c>
      <c r="P10226">
        <v>2015</v>
      </c>
      <c r="Q10226">
        <v>1.6</v>
      </c>
    </row>
    <row r="10227" spans="1:17" x14ac:dyDescent="0.25">
      <c r="A10227" t="s">
        <v>580</v>
      </c>
      <c r="B10227" t="s">
        <v>581</v>
      </c>
      <c r="C10227" t="s">
        <v>582</v>
      </c>
      <c r="D10227" t="s">
        <v>361</v>
      </c>
      <c r="E10227" t="s">
        <v>583</v>
      </c>
      <c r="F10227" t="s">
        <v>348</v>
      </c>
      <c r="G10227" t="s">
        <v>233</v>
      </c>
      <c r="H10227" t="s">
        <v>287</v>
      </c>
      <c r="I10227" t="s">
        <v>240</v>
      </c>
      <c r="J10227" t="s">
        <v>288</v>
      </c>
      <c r="K10227" t="s">
        <v>241</v>
      </c>
      <c r="L10227" t="s">
        <v>237</v>
      </c>
      <c r="N10227" t="s">
        <v>404</v>
      </c>
      <c r="O10227" t="s">
        <v>194</v>
      </c>
      <c r="P10227">
        <v>2020</v>
      </c>
      <c r="Q10227">
        <v>1</v>
      </c>
    </row>
    <row r="10228" spans="1:17" x14ac:dyDescent="0.25">
      <c r="A10228" t="s">
        <v>580</v>
      </c>
      <c r="B10228" t="s">
        <v>581</v>
      </c>
      <c r="C10228" t="s">
        <v>582</v>
      </c>
      <c r="D10228" t="s">
        <v>361</v>
      </c>
      <c r="E10228" t="s">
        <v>583</v>
      </c>
      <c r="F10228" t="s">
        <v>348</v>
      </c>
      <c r="G10228" t="s">
        <v>233</v>
      </c>
      <c r="H10228" t="s">
        <v>287</v>
      </c>
      <c r="I10228" t="s">
        <v>240</v>
      </c>
      <c r="J10228" t="s">
        <v>288</v>
      </c>
      <c r="K10228" t="s">
        <v>241</v>
      </c>
      <c r="L10228" t="s">
        <v>237</v>
      </c>
      <c r="N10228" t="s">
        <v>404</v>
      </c>
      <c r="O10228" t="s">
        <v>264</v>
      </c>
      <c r="P10228">
        <v>2020</v>
      </c>
    </row>
    <row r="10229" spans="1:17" x14ac:dyDescent="0.25">
      <c r="A10229" t="s">
        <v>580</v>
      </c>
      <c r="B10229" t="s">
        <v>581</v>
      </c>
      <c r="C10229" t="s">
        <v>582</v>
      </c>
      <c r="D10229" t="s">
        <v>361</v>
      </c>
      <c r="E10229" t="s">
        <v>583</v>
      </c>
      <c r="F10229" t="s">
        <v>348</v>
      </c>
      <c r="G10229" t="s">
        <v>233</v>
      </c>
      <c r="H10229" t="s">
        <v>287</v>
      </c>
      <c r="I10229" t="s">
        <v>240</v>
      </c>
      <c r="J10229" t="s">
        <v>288</v>
      </c>
      <c r="K10229" t="s">
        <v>241</v>
      </c>
      <c r="L10229" t="s">
        <v>237</v>
      </c>
      <c r="N10229" t="s">
        <v>404</v>
      </c>
      <c r="O10229" t="s">
        <v>265</v>
      </c>
      <c r="P10229">
        <v>2020</v>
      </c>
    </row>
    <row r="10230" spans="1:17" x14ac:dyDescent="0.25">
      <c r="A10230" t="s">
        <v>580</v>
      </c>
      <c r="B10230" t="s">
        <v>581</v>
      </c>
      <c r="C10230" t="s">
        <v>582</v>
      </c>
      <c r="D10230" t="s">
        <v>361</v>
      </c>
      <c r="E10230" t="s">
        <v>583</v>
      </c>
      <c r="F10230" t="s">
        <v>348</v>
      </c>
      <c r="G10230" t="s">
        <v>233</v>
      </c>
      <c r="H10230" t="s">
        <v>287</v>
      </c>
      <c r="I10230" t="s">
        <v>240</v>
      </c>
      <c r="J10230" t="s">
        <v>288</v>
      </c>
      <c r="K10230" t="s">
        <v>241</v>
      </c>
      <c r="L10230" t="s">
        <v>237</v>
      </c>
      <c r="N10230" t="s">
        <v>404</v>
      </c>
      <c r="O10230" t="s">
        <v>194</v>
      </c>
      <c r="P10230">
        <v>2030</v>
      </c>
      <c r="Q10230">
        <v>0.8</v>
      </c>
    </row>
    <row r="10231" spans="1:17" x14ac:dyDescent="0.25">
      <c r="A10231" t="s">
        <v>580</v>
      </c>
      <c r="B10231" t="s">
        <v>581</v>
      </c>
      <c r="C10231" t="s">
        <v>582</v>
      </c>
      <c r="D10231" t="s">
        <v>361</v>
      </c>
      <c r="E10231" t="s">
        <v>583</v>
      </c>
      <c r="F10231" t="s">
        <v>348</v>
      </c>
      <c r="G10231" t="s">
        <v>233</v>
      </c>
      <c r="H10231" t="s">
        <v>287</v>
      </c>
      <c r="I10231" t="s">
        <v>240</v>
      </c>
      <c r="J10231" t="s">
        <v>288</v>
      </c>
      <c r="K10231" t="s">
        <v>241</v>
      </c>
      <c r="L10231" t="s">
        <v>237</v>
      </c>
      <c r="N10231" t="s">
        <v>404</v>
      </c>
      <c r="O10231" t="s">
        <v>194</v>
      </c>
      <c r="P10231">
        <v>2050</v>
      </c>
      <c r="Q10231">
        <v>0.6</v>
      </c>
    </row>
    <row r="10232" spans="1:17" x14ac:dyDescent="0.25">
      <c r="A10232" t="s">
        <v>580</v>
      </c>
      <c r="B10232" t="s">
        <v>581</v>
      </c>
      <c r="C10232" t="s">
        <v>582</v>
      </c>
      <c r="D10232" t="s">
        <v>361</v>
      </c>
      <c r="E10232" t="s">
        <v>583</v>
      </c>
      <c r="F10232" t="s">
        <v>348</v>
      </c>
      <c r="G10232" t="s">
        <v>233</v>
      </c>
      <c r="H10232" t="s">
        <v>287</v>
      </c>
      <c r="I10232" t="s">
        <v>240</v>
      </c>
      <c r="J10232" t="s">
        <v>288</v>
      </c>
      <c r="K10232" t="s">
        <v>241</v>
      </c>
      <c r="L10232" t="s">
        <v>237</v>
      </c>
      <c r="N10232" t="s">
        <v>404</v>
      </c>
      <c r="O10232" t="s">
        <v>264</v>
      </c>
      <c r="P10232">
        <v>2050</v>
      </c>
    </row>
    <row r="10233" spans="1:17" x14ac:dyDescent="0.25">
      <c r="A10233" t="s">
        <v>580</v>
      </c>
      <c r="B10233" t="s">
        <v>581</v>
      </c>
      <c r="C10233" t="s">
        <v>582</v>
      </c>
      <c r="D10233" t="s">
        <v>361</v>
      </c>
      <c r="E10233" t="s">
        <v>583</v>
      </c>
      <c r="F10233" t="s">
        <v>348</v>
      </c>
      <c r="G10233" t="s">
        <v>233</v>
      </c>
      <c r="H10233" t="s">
        <v>287</v>
      </c>
      <c r="I10233" t="s">
        <v>240</v>
      </c>
      <c r="J10233" t="s">
        <v>288</v>
      </c>
      <c r="K10233" t="s">
        <v>241</v>
      </c>
      <c r="L10233" t="s">
        <v>237</v>
      </c>
      <c r="N10233" t="s">
        <v>404</v>
      </c>
      <c r="O10233" t="s">
        <v>265</v>
      </c>
      <c r="P10233">
        <v>2050</v>
      </c>
    </row>
    <row r="10234" spans="1:17" x14ac:dyDescent="0.25">
      <c r="A10234" t="s">
        <v>580</v>
      </c>
      <c r="B10234" t="s">
        <v>581</v>
      </c>
      <c r="C10234" t="s">
        <v>582</v>
      </c>
      <c r="D10234" t="s">
        <v>361</v>
      </c>
      <c r="E10234" t="s">
        <v>583</v>
      </c>
      <c r="F10234" t="s">
        <v>348</v>
      </c>
      <c r="G10234" t="s">
        <v>233</v>
      </c>
      <c r="H10234" t="s">
        <v>289</v>
      </c>
      <c r="I10234" t="s">
        <v>240</v>
      </c>
      <c r="J10234" t="s">
        <v>290</v>
      </c>
      <c r="K10234" t="s">
        <v>241</v>
      </c>
      <c r="L10234" t="s">
        <v>237</v>
      </c>
      <c r="N10234" t="s">
        <v>404</v>
      </c>
      <c r="O10234" t="s">
        <v>194</v>
      </c>
      <c r="P10234">
        <v>2015</v>
      </c>
      <c r="Q10234">
        <v>0.3</v>
      </c>
    </row>
    <row r="10235" spans="1:17" x14ac:dyDescent="0.25">
      <c r="A10235" t="s">
        <v>580</v>
      </c>
      <c r="B10235" t="s">
        <v>581</v>
      </c>
      <c r="C10235" t="s">
        <v>582</v>
      </c>
      <c r="D10235" t="s">
        <v>361</v>
      </c>
      <c r="E10235" t="s">
        <v>583</v>
      </c>
      <c r="F10235" t="s">
        <v>348</v>
      </c>
      <c r="G10235" t="s">
        <v>233</v>
      </c>
      <c r="H10235" t="s">
        <v>289</v>
      </c>
      <c r="I10235" t="s">
        <v>240</v>
      </c>
      <c r="J10235" t="s">
        <v>290</v>
      </c>
      <c r="K10235" t="s">
        <v>241</v>
      </c>
      <c r="L10235" t="s">
        <v>237</v>
      </c>
      <c r="N10235" t="s">
        <v>404</v>
      </c>
      <c r="O10235" t="s">
        <v>194</v>
      </c>
      <c r="P10235">
        <v>2020</v>
      </c>
      <c r="Q10235">
        <v>0.3</v>
      </c>
    </row>
    <row r="10236" spans="1:17" x14ac:dyDescent="0.25">
      <c r="A10236" t="s">
        <v>580</v>
      </c>
      <c r="B10236" t="s">
        <v>581</v>
      </c>
      <c r="C10236" t="s">
        <v>582</v>
      </c>
      <c r="D10236" t="s">
        <v>361</v>
      </c>
      <c r="E10236" t="s">
        <v>583</v>
      </c>
      <c r="F10236" t="s">
        <v>348</v>
      </c>
      <c r="G10236" t="s">
        <v>233</v>
      </c>
      <c r="H10236" t="s">
        <v>289</v>
      </c>
      <c r="I10236" t="s">
        <v>240</v>
      </c>
      <c r="J10236" t="s">
        <v>290</v>
      </c>
      <c r="K10236" t="s">
        <v>241</v>
      </c>
      <c r="L10236" t="s">
        <v>237</v>
      </c>
      <c r="N10236" t="s">
        <v>404</v>
      </c>
      <c r="O10236" t="s">
        <v>264</v>
      </c>
      <c r="P10236">
        <v>2020</v>
      </c>
    </row>
    <row r="10237" spans="1:17" x14ac:dyDescent="0.25">
      <c r="A10237" t="s">
        <v>580</v>
      </c>
      <c r="B10237" t="s">
        <v>581</v>
      </c>
      <c r="C10237" t="s">
        <v>582</v>
      </c>
      <c r="D10237" t="s">
        <v>361</v>
      </c>
      <c r="E10237" t="s">
        <v>583</v>
      </c>
      <c r="F10237" t="s">
        <v>348</v>
      </c>
      <c r="G10237" t="s">
        <v>233</v>
      </c>
      <c r="H10237" t="s">
        <v>289</v>
      </c>
      <c r="I10237" t="s">
        <v>240</v>
      </c>
      <c r="J10237" t="s">
        <v>290</v>
      </c>
      <c r="K10237" t="s">
        <v>241</v>
      </c>
      <c r="L10237" t="s">
        <v>237</v>
      </c>
      <c r="N10237" t="s">
        <v>404</v>
      </c>
      <c r="O10237" t="s">
        <v>265</v>
      </c>
      <c r="P10237">
        <v>2020</v>
      </c>
    </row>
    <row r="10238" spans="1:17" x14ac:dyDescent="0.25">
      <c r="A10238" t="s">
        <v>580</v>
      </c>
      <c r="B10238" t="s">
        <v>581</v>
      </c>
      <c r="C10238" t="s">
        <v>582</v>
      </c>
      <c r="D10238" t="s">
        <v>361</v>
      </c>
      <c r="E10238" t="s">
        <v>583</v>
      </c>
      <c r="F10238" t="s">
        <v>348</v>
      </c>
      <c r="G10238" t="s">
        <v>233</v>
      </c>
      <c r="H10238" t="s">
        <v>289</v>
      </c>
      <c r="I10238" t="s">
        <v>240</v>
      </c>
      <c r="J10238" t="s">
        <v>290</v>
      </c>
      <c r="K10238" t="s">
        <v>241</v>
      </c>
      <c r="L10238" t="s">
        <v>237</v>
      </c>
      <c r="N10238" t="s">
        <v>404</v>
      </c>
      <c r="O10238" t="s">
        <v>194</v>
      </c>
      <c r="P10238">
        <v>2030</v>
      </c>
      <c r="Q10238">
        <v>0.3</v>
      </c>
    </row>
    <row r="10239" spans="1:17" x14ac:dyDescent="0.25">
      <c r="A10239" t="s">
        <v>580</v>
      </c>
      <c r="B10239" t="s">
        <v>581</v>
      </c>
      <c r="C10239" t="s">
        <v>582</v>
      </c>
      <c r="D10239" t="s">
        <v>361</v>
      </c>
      <c r="E10239" t="s">
        <v>583</v>
      </c>
      <c r="F10239" t="s">
        <v>348</v>
      </c>
      <c r="G10239" t="s">
        <v>233</v>
      </c>
      <c r="H10239" t="s">
        <v>289</v>
      </c>
      <c r="I10239" t="s">
        <v>240</v>
      </c>
      <c r="J10239" t="s">
        <v>290</v>
      </c>
      <c r="K10239" t="s">
        <v>241</v>
      </c>
      <c r="L10239" t="s">
        <v>237</v>
      </c>
      <c r="N10239" t="s">
        <v>404</v>
      </c>
      <c r="O10239" t="s">
        <v>194</v>
      </c>
      <c r="P10239">
        <v>2050</v>
      </c>
      <c r="Q10239">
        <v>0.2</v>
      </c>
    </row>
    <row r="10240" spans="1:17" x14ac:dyDescent="0.25">
      <c r="A10240" t="s">
        <v>580</v>
      </c>
      <c r="B10240" t="s">
        <v>581</v>
      </c>
      <c r="C10240" t="s">
        <v>582</v>
      </c>
      <c r="D10240" t="s">
        <v>361</v>
      </c>
      <c r="E10240" t="s">
        <v>583</v>
      </c>
      <c r="F10240" t="s">
        <v>348</v>
      </c>
      <c r="G10240" t="s">
        <v>233</v>
      </c>
      <c r="H10240" t="s">
        <v>289</v>
      </c>
      <c r="I10240" t="s">
        <v>240</v>
      </c>
      <c r="J10240" t="s">
        <v>290</v>
      </c>
      <c r="K10240" t="s">
        <v>241</v>
      </c>
      <c r="L10240" t="s">
        <v>237</v>
      </c>
      <c r="N10240" t="s">
        <v>404</v>
      </c>
      <c r="O10240" t="s">
        <v>264</v>
      </c>
      <c r="P10240">
        <v>2050</v>
      </c>
    </row>
    <row r="10241" spans="1:17" x14ac:dyDescent="0.25">
      <c r="A10241" t="s">
        <v>580</v>
      </c>
      <c r="B10241" t="s">
        <v>581</v>
      </c>
      <c r="C10241" t="s">
        <v>582</v>
      </c>
      <c r="D10241" t="s">
        <v>361</v>
      </c>
      <c r="E10241" t="s">
        <v>583</v>
      </c>
      <c r="F10241" t="s">
        <v>348</v>
      </c>
      <c r="G10241" t="s">
        <v>233</v>
      </c>
      <c r="H10241" t="s">
        <v>289</v>
      </c>
      <c r="I10241" t="s">
        <v>240</v>
      </c>
      <c r="J10241" t="s">
        <v>290</v>
      </c>
      <c r="K10241" t="s">
        <v>241</v>
      </c>
      <c r="L10241" t="s">
        <v>237</v>
      </c>
      <c r="N10241" t="s">
        <v>404</v>
      </c>
      <c r="O10241" t="s">
        <v>265</v>
      </c>
      <c r="P10241">
        <v>2050</v>
      </c>
    </row>
    <row r="10242" spans="1:17" x14ac:dyDescent="0.25">
      <c r="A10242" t="s">
        <v>580</v>
      </c>
      <c r="B10242" t="s">
        <v>581</v>
      </c>
      <c r="C10242" t="s">
        <v>582</v>
      </c>
      <c r="D10242" t="s">
        <v>361</v>
      </c>
      <c r="E10242" t="s">
        <v>583</v>
      </c>
      <c r="F10242" t="s">
        <v>348</v>
      </c>
      <c r="G10242" t="s">
        <v>233</v>
      </c>
      <c r="H10242" t="s">
        <v>162</v>
      </c>
      <c r="I10242" t="s">
        <v>234</v>
      </c>
      <c r="J10242" t="s">
        <v>235</v>
      </c>
      <c r="K10242" t="s">
        <v>236</v>
      </c>
      <c r="L10242" t="s">
        <v>237</v>
      </c>
      <c r="M10242" t="s">
        <v>210</v>
      </c>
      <c r="O10242" t="s">
        <v>194</v>
      </c>
      <c r="P10242">
        <v>2015</v>
      </c>
      <c r="Q10242">
        <v>95000</v>
      </c>
    </row>
    <row r="10243" spans="1:17" x14ac:dyDescent="0.25">
      <c r="A10243" t="s">
        <v>580</v>
      </c>
      <c r="B10243" t="s">
        <v>581</v>
      </c>
      <c r="C10243" t="s">
        <v>582</v>
      </c>
      <c r="D10243" t="s">
        <v>361</v>
      </c>
      <c r="E10243" t="s">
        <v>583</v>
      </c>
      <c r="F10243" t="s">
        <v>348</v>
      </c>
      <c r="G10243" t="s">
        <v>233</v>
      </c>
      <c r="H10243" t="s">
        <v>162</v>
      </c>
      <c r="I10243" t="s">
        <v>234</v>
      </c>
      <c r="J10243" t="s">
        <v>235</v>
      </c>
      <c r="K10243" t="s">
        <v>236</v>
      </c>
      <c r="L10243" t="s">
        <v>237</v>
      </c>
      <c r="M10243" t="s">
        <v>210</v>
      </c>
      <c r="O10243" t="s">
        <v>194</v>
      </c>
      <c r="P10243">
        <v>2020</v>
      </c>
      <c r="Q10243">
        <v>65000</v>
      </c>
    </row>
    <row r="10244" spans="1:17" x14ac:dyDescent="0.25">
      <c r="A10244" t="s">
        <v>580</v>
      </c>
      <c r="B10244" t="s">
        <v>581</v>
      </c>
      <c r="C10244" t="s">
        <v>582</v>
      </c>
      <c r="D10244" t="s">
        <v>361</v>
      </c>
      <c r="E10244" t="s">
        <v>583</v>
      </c>
      <c r="F10244" t="s">
        <v>348</v>
      </c>
      <c r="G10244" t="s">
        <v>233</v>
      </c>
      <c r="H10244" t="s">
        <v>162</v>
      </c>
      <c r="I10244" t="s">
        <v>234</v>
      </c>
      <c r="J10244" t="s">
        <v>235</v>
      </c>
      <c r="K10244" t="s">
        <v>236</v>
      </c>
      <c r="L10244" t="s">
        <v>237</v>
      </c>
      <c r="M10244" t="s">
        <v>210</v>
      </c>
      <c r="O10244" t="s">
        <v>264</v>
      </c>
      <c r="P10244">
        <v>2020</v>
      </c>
    </row>
    <row r="10245" spans="1:17" x14ac:dyDescent="0.25">
      <c r="A10245" t="s">
        <v>580</v>
      </c>
      <c r="B10245" t="s">
        <v>581</v>
      </c>
      <c r="C10245" t="s">
        <v>582</v>
      </c>
      <c r="D10245" t="s">
        <v>361</v>
      </c>
      <c r="E10245" t="s">
        <v>583</v>
      </c>
      <c r="F10245" t="s">
        <v>348</v>
      </c>
      <c r="G10245" t="s">
        <v>233</v>
      </c>
      <c r="H10245" t="s">
        <v>162</v>
      </c>
      <c r="I10245" t="s">
        <v>234</v>
      </c>
      <c r="J10245" t="s">
        <v>235</v>
      </c>
      <c r="K10245" t="s">
        <v>236</v>
      </c>
      <c r="L10245" t="s">
        <v>237</v>
      </c>
      <c r="M10245" t="s">
        <v>210</v>
      </c>
      <c r="O10245" t="s">
        <v>265</v>
      </c>
      <c r="P10245">
        <v>2020</v>
      </c>
    </row>
    <row r="10246" spans="1:17" x14ac:dyDescent="0.25">
      <c r="A10246" t="s">
        <v>580</v>
      </c>
      <c r="B10246" t="s">
        <v>581</v>
      </c>
      <c r="C10246" t="s">
        <v>582</v>
      </c>
      <c r="D10246" t="s">
        <v>361</v>
      </c>
      <c r="E10246" t="s">
        <v>583</v>
      </c>
      <c r="F10246" t="s">
        <v>348</v>
      </c>
      <c r="G10246" t="s">
        <v>233</v>
      </c>
      <c r="H10246" t="s">
        <v>162</v>
      </c>
      <c r="I10246" t="s">
        <v>234</v>
      </c>
      <c r="J10246" t="s">
        <v>235</v>
      </c>
      <c r="K10246" t="s">
        <v>236</v>
      </c>
      <c r="L10246" t="s">
        <v>237</v>
      </c>
      <c r="M10246" t="s">
        <v>210</v>
      </c>
      <c r="O10246" t="s">
        <v>194</v>
      </c>
      <c r="P10246">
        <v>2030</v>
      </c>
      <c r="Q10246">
        <v>55000</v>
      </c>
    </row>
    <row r="10247" spans="1:17" x14ac:dyDescent="0.25">
      <c r="A10247" t="s">
        <v>580</v>
      </c>
      <c r="B10247" t="s">
        <v>581</v>
      </c>
      <c r="C10247" t="s">
        <v>582</v>
      </c>
      <c r="D10247" t="s">
        <v>361</v>
      </c>
      <c r="E10247" t="s">
        <v>583</v>
      </c>
      <c r="F10247" t="s">
        <v>348</v>
      </c>
      <c r="G10247" t="s">
        <v>233</v>
      </c>
      <c r="H10247" t="s">
        <v>162</v>
      </c>
      <c r="I10247" t="s">
        <v>234</v>
      </c>
      <c r="J10247" t="s">
        <v>235</v>
      </c>
      <c r="K10247" t="s">
        <v>236</v>
      </c>
      <c r="L10247" t="s">
        <v>237</v>
      </c>
      <c r="M10247" t="s">
        <v>210</v>
      </c>
      <c r="O10247" t="s">
        <v>194</v>
      </c>
      <c r="P10247">
        <v>2050</v>
      </c>
      <c r="Q10247">
        <v>40000</v>
      </c>
    </row>
    <row r="10248" spans="1:17" x14ac:dyDescent="0.25">
      <c r="A10248" t="s">
        <v>580</v>
      </c>
      <c r="B10248" t="s">
        <v>581</v>
      </c>
      <c r="C10248" t="s">
        <v>582</v>
      </c>
      <c r="D10248" t="s">
        <v>361</v>
      </c>
      <c r="E10248" t="s">
        <v>583</v>
      </c>
      <c r="F10248" t="s">
        <v>348</v>
      </c>
      <c r="G10248" t="s">
        <v>233</v>
      </c>
      <c r="H10248" t="s">
        <v>162</v>
      </c>
      <c r="I10248" t="s">
        <v>234</v>
      </c>
      <c r="J10248" t="s">
        <v>235</v>
      </c>
      <c r="K10248" t="s">
        <v>236</v>
      </c>
      <c r="L10248" t="s">
        <v>237</v>
      </c>
      <c r="M10248" t="s">
        <v>210</v>
      </c>
      <c r="O10248" t="s">
        <v>264</v>
      </c>
      <c r="P10248">
        <v>2050</v>
      </c>
    </row>
    <row r="10249" spans="1:17" x14ac:dyDescent="0.25">
      <c r="A10249" t="s">
        <v>580</v>
      </c>
      <c r="B10249" t="s">
        <v>581</v>
      </c>
      <c r="C10249" t="s">
        <v>582</v>
      </c>
      <c r="D10249" t="s">
        <v>361</v>
      </c>
      <c r="E10249" t="s">
        <v>583</v>
      </c>
      <c r="F10249" t="s">
        <v>348</v>
      </c>
      <c r="G10249" t="s">
        <v>233</v>
      </c>
      <c r="H10249" t="s">
        <v>162</v>
      </c>
      <c r="I10249" t="s">
        <v>234</v>
      </c>
      <c r="J10249" t="s">
        <v>235</v>
      </c>
      <c r="K10249" t="s">
        <v>236</v>
      </c>
      <c r="L10249" t="s">
        <v>237</v>
      </c>
      <c r="M10249" t="s">
        <v>210</v>
      </c>
      <c r="O10249" t="s">
        <v>265</v>
      </c>
      <c r="P10249">
        <v>2050</v>
      </c>
    </row>
    <row r="10250" spans="1:17" x14ac:dyDescent="0.25">
      <c r="A10250" t="s">
        <v>580</v>
      </c>
      <c r="B10250" t="s">
        <v>581</v>
      </c>
      <c r="C10250" t="s">
        <v>582</v>
      </c>
      <c r="D10250" t="s">
        <v>361</v>
      </c>
      <c r="E10250" t="s">
        <v>583</v>
      </c>
      <c r="F10250" t="s">
        <v>348</v>
      </c>
      <c r="G10250" t="s">
        <v>233</v>
      </c>
      <c r="H10250" t="s">
        <v>163</v>
      </c>
      <c r="I10250" t="s">
        <v>240</v>
      </c>
      <c r="J10250" t="s">
        <v>235</v>
      </c>
      <c r="K10250" t="s">
        <v>241</v>
      </c>
      <c r="L10250" t="s">
        <v>237</v>
      </c>
      <c r="M10250" t="s">
        <v>227</v>
      </c>
      <c r="N10250" t="s">
        <v>401</v>
      </c>
      <c r="O10250" t="s">
        <v>194</v>
      </c>
      <c r="P10250">
        <v>2015</v>
      </c>
      <c r="Q10250">
        <v>1.9</v>
      </c>
    </row>
    <row r="10251" spans="1:17" x14ac:dyDescent="0.25">
      <c r="A10251" t="s">
        <v>580</v>
      </c>
      <c r="B10251" t="s">
        <v>581</v>
      </c>
      <c r="C10251" t="s">
        <v>582</v>
      </c>
      <c r="D10251" t="s">
        <v>361</v>
      </c>
      <c r="E10251" t="s">
        <v>583</v>
      </c>
      <c r="F10251" t="s">
        <v>348</v>
      </c>
      <c r="G10251" t="s">
        <v>233</v>
      </c>
      <c r="H10251" t="s">
        <v>163</v>
      </c>
      <c r="I10251" t="s">
        <v>240</v>
      </c>
      <c r="J10251" t="s">
        <v>235</v>
      </c>
      <c r="K10251" t="s">
        <v>241</v>
      </c>
      <c r="L10251" t="s">
        <v>237</v>
      </c>
      <c r="M10251" t="s">
        <v>227</v>
      </c>
      <c r="N10251" t="s">
        <v>401</v>
      </c>
      <c r="O10251" t="s">
        <v>194</v>
      </c>
      <c r="P10251">
        <v>2020</v>
      </c>
      <c r="Q10251">
        <v>1.3</v>
      </c>
    </row>
    <row r="10252" spans="1:17" x14ac:dyDescent="0.25">
      <c r="A10252" t="s">
        <v>580</v>
      </c>
      <c r="B10252" t="s">
        <v>581</v>
      </c>
      <c r="C10252" t="s">
        <v>582</v>
      </c>
      <c r="D10252" t="s">
        <v>361</v>
      </c>
      <c r="E10252" t="s">
        <v>583</v>
      </c>
      <c r="F10252" t="s">
        <v>348</v>
      </c>
      <c r="G10252" t="s">
        <v>233</v>
      </c>
      <c r="H10252" t="s">
        <v>163</v>
      </c>
      <c r="I10252" t="s">
        <v>240</v>
      </c>
      <c r="J10252" t="s">
        <v>235</v>
      </c>
      <c r="K10252" t="s">
        <v>241</v>
      </c>
      <c r="L10252" t="s">
        <v>237</v>
      </c>
      <c r="M10252" t="s">
        <v>227</v>
      </c>
      <c r="N10252" t="s">
        <v>401</v>
      </c>
      <c r="O10252" t="s">
        <v>264</v>
      </c>
      <c r="P10252">
        <v>2020</v>
      </c>
      <c r="Q10252">
        <v>1.1000000000000001</v>
      </c>
    </row>
    <row r="10253" spans="1:17" x14ac:dyDescent="0.25">
      <c r="A10253" t="s">
        <v>580</v>
      </c>
      <c r="B10253" t="s">
        <v>581</v>
      </c>
      <c r="C10253" t="s">
        <v>582</v>
      </c>
      <c r="D10253" t="s">
        <v>361</v>
      </c>
      <c r="E10253" t="s">
        <v>583</v>
      </c>
      <c r="F10253" t="s">
        <v>348</v>
      </c>
      <c r="G10253" t="s">
        <v>233</v>
      </c>
      <c r="H10253" t="s">
        <v>163</v>
      </c>
      <c r="I10253" t="s">
        <v>240</v>
      </c>
      <c r="J10253" t="s">
        <v>235</v>
      </c>
      <c r="K10253" t="s">
        <v>241</v>
      </c>
      <c r="L10253" t="s">
        <v>237</v>
      </c>
      <c r="M10253" t="s">
        <v>227</v>
      </c>
      <c r="N10253" t="s">
        <v>401</v>
      </c>
      <c r="O10253" t="s">
        <v>265</v>
      </c>
      <c r="P10253">
        <v>2020</v>
      </c>
      <c r="Q10253">
        <v>1.6</v>
      </c>
    </row>
    <row r="10254" spans="1:17" x14ac:dyDescent="0.25">
      <c r="A10254" t="s">
        <v>580</v>
      </c>
      <c r="B10254" t="s">
        <v>581</v>
      </c>
      <c r="C10254" t="s">
        <v>582</v>
      </c>
      <c r="D10254" t="s">
        <v>361</v>
      </c>
      <c r="E10254" t="s">
        <v>583</v>
      </c>
      <c r="F10254" t="s">
        <v>348</v>
      </c>
      <c r="G10254" t="s">
        <v>233</v>
      </c>
      <c r="H10254" t="s">
        <v>163</v>
      </c>
      <c r="I10254" t="s">
        <v>240</v>
      </c>
      <c r="J10254" t="s">
        <v>235</v>
      </c>
      <c r="K10254" t="s">
        <v>241</v>
      </c>
      <c r="L10254" t="s">
        <v>237</v>
      </c>
      <c r="M10254" t="s">
        <v>227</v>
      </c>
      <c r="N10254" t="s">
        <v>401</v>
      </c>
      <c r="O10254" t="s">
        <v>194</v>
      </c>
      <c r="P10254">
        <v>2030</v>
      </c>
      <c r="Q10254">
        <v>1.1000000000000001</v>
      </c>
    </row>
    <row r="10255" spans="1:17" x14ac:dyDescent="0.25">
      <c r="A10255" t="s">
        <v>580</v>
      </c>
      <c r="B10255" t="s">
        <v>581</v>
      </c>
      <c r="C10255" t="s">
        <v>582</v>
      </c>
      <c r="D10255" t="s">
        <v>361</v>
      </c>
      <c r="E10255" t="s">
        <v>583</v>
      </c>
      <c r="F10255" t="s">
        <v>348</v>
      </c>
      <c r="G10255" t="s">
        <v>233</v>
      </c>
      <c r="H10255" t="s">
        <v>163</v>
      </c>
      <c r="I10255" t="s">
        <v>240</v>
      </c>
      <c r="J10255" t="s">
        <v>235</v>
      </c>
      <c r="K10255" t="s">
        <v>241</v>
      </c>
      <c r="L10255" t="s">
        <v>237</v>
      </c>
      <c r="M10255" t="s">
        <v>227</v>
      </c>
      <c r="N10255" t="s">
        <v>401</v>
      </c>
      <c r="O10255" t="s">
        <v>194</v>
      </c>
      <c r="P10255">
        <v>2050</v>
      </c>
      <c r="Q10255">
        <v>0.8</v>
      </c>
    </row>
    <row r="10256" spans="1:17" x14ac:dyDescent="0.25">
      <c r="A10256" t="s">
        <v>580</v>
      </c>
      <c r="B10256" t="s">
        <v>581</v>
      </c>
      <c r="C10256" t="s">
        <v>582</v>
      </c>
      <c r="D10256" t="s">
        <v>361</v>
      </c>
      <c r="E10256" t="s">
        <v>583</v>
      </c>
      <c r="F10256" t="s">
        <v>348</v>
      </c>
      <c r="G10256" t="s">
        <v>233</v>
      </c>
      <c r="H10256" t="s">
        <v>163</v>
      </c>
      <c r="I10256" t="s">
        <v>240</v>
      </c>
      <c r="J10256" t="s">
        <v>235</v>
      </c>
      <c r="K10256" t="s">
        <v>241</v>
      </c>
      <c r="L10256" t="s">
        <v>237</v>
      </c>
      <c r="M10256" t="s">
        <v>227</v>
      </c>
      <c r="N10256" t="s">
        <v>401</v>
      </c>
      <c r="O10256" t="s">
        <v>264</v>
      </c>
      <c r="P10256">
        <v>2050</v>
      </c>
      <c r="Q10256">
        <v>0.5</v>
      </c>
    </row>
    <row r="10257" spans="1:17" x14ac:dyDescent="0.25">
      <c r="A10257" t="s">
        <v>580</v>
      </c>
      <c r="B10257" t="s">
        <v>581</v>
      </c>
      <c r="C10257" t="s">
        <v>582</v>
      </c>
      <c r="D10257" t="s">
        <v>361</v>
      </c>
      <c r="E10257" t="s">
        <v>583</v>
      </c>
      <c r="F10257" t="s">
        <v>348</v>
      </c>
      <c r="G10257" t="s">
        <v>233</v>
      </c>
      <c r="H10257" t="s">
        <v>163</v>
      </c>
      <c r="I10257" t="s">
        <v>240</v>
      </c>
      <c r="J10257" t="s">
        <v>235</v>
      </c>
      <c r="K10257" t="s">
        <v>241</v>
      </c>
      <c r="L10257" t="s">
        <v>237</v>
      </c>
      <c r="M10257" t="s">
        <v>227</v>
      </c>
      <c r="N10257" t="s">
        <v>401</v>
      </c>
      <c r="O10257" t="s">
        <v>265</v>
      </c>
      <c r="P10257">
        <v>2050</v>
      </c>
      <c r="Q10257">
        <v>0.9</v>
      </c>
    </row>
    <row r="10258" spans="1:17" x14ac:dyDescent="0.25">
      <c r="A10258" t="s">
        <v>580</v>
      </c>
      <c r="B10258" t="s">
        <v>581</v>
      </c>
      <c r="C10258" t="s">
        <v>582</v>
      </c>
      <c r="D10258" t="s">
        <v>361</v>
      </c>
      <c r="E10258" t="s">
        <v>583</v>
      </c>
      <c r="F10258" t="s">
        <v>348</v>
      </c>
      <c r="G10258" t="s">
        <v>233</v>
      </c>
      <c r="H10258" t="s">
        <v>164</v>
      </c>
      <c r="I10258" t="s">
        <v>4</v>
      </c>
      <c r="J10258" t="s">
        <v>235</v>
      </c>
      <c r="K10258" t="s">
        <v>242</v>
      </c>
      <c r="L10258" t="s">
        <v>237</v>
      </c>
      <c r="O10258" t="s">
        <v>194</v>
      </c>
      <c r="P10258">
        <v>2015</v>
      </c>
    </row>
    <row r="10259" spans="1:17" x14ac:dyDescent="0.25">
      <c r="A10259" t="s">
        <v>580</v>
      </c>
      <c r="B10259" t="s">
        <v>581</v>
      </c>
      <c r="C10259" t="s">
        <v>582</v>
      </c>
      <c r="D10259" t="s">
        <v>361</v>
      </c>
      <c r="E10259" t="s">
        <v>583</v>
      </c>
      <c r="F10259" t="s">
        <v>348</v>
      </c>
      <c r="G10259" t="s">
        <v>233</v>
      </c>
      <c r="H10259" t="s">
        <v>164</v>
      </c>
      <c r="I10259" t="s">
        <v>4</v>
      </c>
      <c r="J10259" t="s">
        <v>235</v>
      </c>
      <c r="K10259" t="s">
        <v>242</v>
      </c>
      <c r="L10259" t="s">
        <v>237</v>
      </c>
      <c r="O10259" t="s">
        <v>194</v>
      </c>
      <c r="P10259">
        <v>2020</v>
      </c>
    </row>
    <row r="10260" spans="1:17" x14ac:dyDescent="0.25">
      <c r="A10260" t="s">
        <v>580</v>
      </c>
      <c r="B10260" t="s">
        <v>581</v>
      </c>
      <c r="C10260" t="s">
        <v>582</v>
      </c>
      <c r="D10260" t="s">
        <v>361</v>
      </c>
      <c r="E10260" t="s">
        <v>583</v>
      </c>
      <c r="F10260" t="s">
        <v>348</v>
      </c>
      <c r="G10260" t="s">
        <v>233</v>
      </c>
      <c r="H10260" t="s">
        <v>164</v>
      </c>
      <c r="I10260" t="s">
        <v>4</v>
      </c>
      <c r="J10260" t="s">
        <v>235</v>
      </c>
      <c r="K10260" t="s">
        <v>242</v>
      </c>
      <c r="L10260" t="s">
        <v>237</v>
      </c>
      <c r="O10260" t="s">
        <v>264</v>
      </c>
      <c r="P10260">
        <v>2020</v>
      </c>
    </row>
    <row r="10261" spans="1:17" x14ac:dyDescent="0.25">
      <c r="A10261" t="s">
        <v>580</v>
      </c>
      <c r="B10261" t="s">
        <v>581</v>
      </c>
      <c r="C10261" t="s">
        <v>582</v>
      </c>
      <c r="D10261" t="s">
        <v>361</v>
      </c>
      <c r="E10261" t="s">
        <v>583</v>
      </c>
      <c r="F10261" t="s">
        <v>348</v>
      </c>
      <c r="G10261" t="s">
        <v>233</v>
      </c>
      <c r="H10261" t="s">
        <v>164</v>
      </c>
      <c r="I10261" t="s">
        <v>4</v>
      </c>
      <c r="J10261" t="s">
        <v>235</v>
      </c>
      <c r="K10261" t="s">
        <v>242</v>
      </c>
      <c r="L10261" t="s">
        <v>237</v>
      </c>
      <c r="O10261" t="s">
        <v>265</v>
      </c>
      <c r="P10261">
        <v>2020</v>
      </c>
    </row>
    <row r="10262" spans="1:17" x14ac:dyDescent="0.25">
      <c r="A10262" t="s">
        <v>580</v>
      </c>
      <c r="B10262" t="s">
        <v>581</v>
      </c>
      <c r="C10262" t="s">
        <v>582</v>
      </c>
      <c r="D10262" t="s">
        <v>361</v>
      </c>
      <c r="E10262" t="s">
        <v>583</v>
      </c>
      <c r="F10262" t="s">
        <v>348</v>
      </c>
      <c r="G10262" t="s">
        <v>233</v>
      </c>
      <c r="H10262" t="s">
        <v>164</v>
      </c>
      <c r="I10262" t="s">
        <v>4</v>
      </c>
      <c r="J10262" t="s">
        <v>235</v>
      </c>
      <c r="K10262" t="s">
        <v>242</v>
      </c>
      <c r="L10262" t="s">
        <v>237</v>
      </c>
      <c r="O10262" t="s">
        <v>194</v>
      </c>
      <c r="P10262">
        <v>2030</v>
      </c>
    </row>
    <row r="10263" spans="1:17" x14ac:dyDescent="0.25">
      <c r="A10263" t="s">
        <v>580</v>
      </c>
      <c r="B10263" t="s">
        <v>581</v>
      </c>
      <c r="C10263" t="s">
        <v>582</v>
      </c>
      <c r="D10263" t="s">
        <v>361</v>
      </c>
      <c r="E10263" t="s">
        <v>583</v>
      </c>
      <c r="F10263" t="s">
        <v>348</v>
      </c>
      <c r="G10263" t="s">
        <v>233</v>
      </c>
      <c r="H10263" t="s">
        <v>164</v>
      </c>
      <c r="I10263" t="s">
        <v>4</v>
      </c>
      <c r="J10263" t="s">
        <v>235</v>
      </c>
      <c r="K10263" t="s">
        <v>242</v>
      </c>
      <c r="L10263" t="s">
        <v>237</v>
      </c>
      <c r="O10263" t="s">
        <v>194</v>
      </c>
      <c r="P10263">
        <v>2050</v>
      </c>
    </row>
    <row r="10264" spans="1:17" x14ac:dyDescent="0.25">
      <c r="A10264" t="s">
        <v>580</v>
      </c>
      <c r="B10264" t="s">
        <v>581</v>
      </c>
      <c r="C10264" t="s">
        <v>582</v>
      </c>
      <c r="D10264" t="s">
        <v>361</v>
      </c>
      <c r="E10264" t="s">
        <v>583</v>
      </c>
      <c r="F10264" t="s">
        <v>348</v>
      </c>
      <c r="G10264" t="s">
        <v>233</v>
      </c>
      <c r="H10264" t="s">
        <v>164</v>
      </c>
      <c r="I10264" t="s">
        <v>4</v>
      </c>
      <c r="J10264" t="s">
        <v>235</v>
      </c>
      <c r="K10264" t="s">
        <v>242</v>
      </c>
      <c r="L10264" t="s">
        <v>237</v>
      </c>
      <c r="O10264" t="s">
        <v>264</v>
      </c>
      <c r="P10264">
        <v>2050</v>
      </c>
    </row>
    <row r="10265" spans="1:17" x14ac:dyDescent="0.25">
      <c r="A10265" t="s">
        <v>580</v>
      </c>
      <c r="B10265" t="s">
        <v>581</v>
      </c>
      <c r="C10265" t="s">
        <v>582</v>
      </c>
      <c r="D10265" t="s">
        <v>361</v>
      </c>
      <c r="E10265" t="s">
        <v>583</v>
      </c>
      <c r="F10265" t="s">
        <v>348</v>
      </c>
      <c r="G10265" t="s">
        <v>233</v>
      </c>
      <c r="H10265" t="s">
        <v>164</v>
      </c>
      <c r="I10265" t="s">
        <v>4</v>
      </c>
      <c r="J10265" t="s">
        <v>235</v>
      </c>
      <c r="K10265" t="s">
        <v>242</v>
      </c>
      <c r="L10265" t="s">
        <v>237</v>
      </c>
      <c r="O10265" t="s">
        <v>265</v>
      </c>
      <c r="P10265">
        <v>2050</v>
      </c>
    </row>
    <row r="10266" spans="1:17" x14ac:dyDescent="0.25">
      <c r="A10266" t="s">
        <v>580</v>
      </c>
      <c r="B10266" t="s">
        <v>581</v>
      </c>
      <c r="C10266" t="s">
        <v>582</v>
      </c>
      <c r="D10266" t="s">
        <v>361</v>
      </c>
      <c r="E10266" t="s">
        <v>583</v>
      </c>
      <c r="F10266" t="s">
        <v>348</v>
      </c>
      <c r="G10266" t="s">
        <v>243</v>
      </c>
      <c r="H10266" t="s">
        <v>356</v>
      </c>
      <c r="I10266" t="s">
        <v>298</v>
      </c>
      <c r="K10266" t="s">
        <v>78</v>
      </c>
      <c r="O10266" t="s">
        <v>194</v>
      </c>
      <c r="P10266">
        <v>2015</v>
      </c>
    </row>
    <row r="10267" spans="1:17" x14ac:dyDescent="0.25">
      <c r="A10267" t="s">
        <v>580</v>
      </c>
      <c r="B10267" t="s">
        <v>581</v>
      </c>
      <c r="C10267" t="s">
        <v>582</v>
      </c>
      <c r="D10267" t="s">
        <v>361</v>
      </c>
      <c r="E10267" t="s">
        <v>583</v>
      </c>
      <c r="F10267" t="s">
        <v>348</v>
      </c>
      <c r="G10267" t="s">
        <v>243</v>
      </c>
      <c r="H10267" t="s">
        <v>356</v>
      </c>
      <c r="I10267" t="s">
        <v>298</v>
      </c>
      <c r="K10267" t="s">
        <v>78</v>
      </c>
      <c r="O10267" t="s">
        <v>194</v>
      </c>
      <c r="P10267">
        <v>2020</v>
      </c>
    </row>
    <row r="10268" spans="1:17" x14ac:dyDescent="0.25">
      <c r="A10268" t="s">
        <v>580</v>
      </c>
      <c r="B10268" t="s">
        <v>581</v>
      </c>
      <c r="C10268" t="s">
        <v>582</v>
      </c>
      <c r="D10268" t="s">
        <v>361</v>
      </c>
      <c r="E10268" t="s">
        <v>583</v>
      </c>
      <c r="F10268" t="s">
        <v>348</v>
      </c>
      <c r="G10268" t="s">
        <v>243</v>
      </c>
      <c r="H10268" t="s">
        <v>356</v>
      </c>
      <c r="I10268" t="s">
        <v>298</v>
      </c>
      <c r="K10268" t="s">
        <v>78</v>
      </c>
      <c r="O10268" t="s">
        <v>264</v>
      </c>
      <c r="P10268">
        <v>2020</v>
      </c>
    </row>
    <row r="10269" spans="1:17" x14ac:dyDescent="0.25">
      <c r="A10269" t="s">
        <v>580</v>
      </c>
      <c r="B10269" t="s">
        <v>581</v>
      </c>
      <c r="C10269" t="s">
        <v>582</v>
      </c>
      <c r="D10269" t="s">
        <v>361</v>
      </c>
      <c r="E10269" t="s">
        <v>583</v>
      </c>
      <c r="F10269" t="s">
        <v>348</v>
      </c>
      <c r="G10269" t="s">
        <v>243</v>
      </c>
      <c r="H10269" t="s">
        <v>356</v>
      </c>
      <c r="I10269" t="s">
        <v>298</v>
      </c>
      <c r="K10269" t="s">
        <v>78</v>
      </c>
      <c r="O10269" t="s">
        <v>265</v>
      </c>
      <c r="P10269">
        <v>2020</v>
      </c>
    </row>
    <row r="10270" spans="1:17" x14ac:dyDescent="0.25">
      <c r="A10270" t="s">
        <v>580</v>
      </c>
      <c r="B10270" t="s">
        <v>581</v>
      </c>
      <c r="C10270" t="s">
        <v>582</v>
      </c>
      <c r="D10270" t="s">
        <v>361</v>
      </c>
      <c r="E10270" t="s">
        <v>583</v>
      </c>
      <c r="F10270" t="s">
        <v>348</v>
      </c>
      <c r="G10270" t="s">
        <v>243</v>
      </c>
      <c r="H10270" t="s">
        <v>356</v>
      </c>
      <c r="I10270" t="s">
        <v>298</v>
      </c>
      <c r="K10270" t="s">
        <v>78</v>
      </c>
      <c r="O10270" t="s">
        <v>194</v>
      </c>
      <c r="P10270">
        <v>2030</v>
      </c>
    </row>
    <row r="10271" spans="1:17" x14ac:dyDescent="0.25">
      <c r="A10271" t="s">
        <v>580</v>
      </c>
      <c r="B10271" t="s">
        <v>581</v>
      </c>
      <c r="C10271" t="s">
        <v>582</v>
      </c>
      <c r="D10271" t="s">
        <v>361</v>
      </c>
      <c r="E10271" t="s">
        <v>583</v>
      </c>
      <c r="F10271" t="s">
        <v>348</v>
      </c>
      <c r="G10271" t="s">
        <v>243</v>
      </c>
      <c r="H10271" t="s">
        <v>356</v>
      </c>
      <c r="I10271" t="s">
        <v>298</v>
      </c>
      <c r="K10271" t="s">
        <v>78</v>
      </c>
      <c r="O10271" t="s">
        <v>194</v>
      </c>
      <c r="P10271">
        <v>2050</v>
      </c>
    </row>
    <row r="10272" spans="1:17" x14ac:dyDescent="0.25">
      <c r="A10272" t="s">
        <v>580</v>
      </c>
      <c r="B10272" t="s">
        <v>581</v>
      </c>
      <c r="C10272" t="s">
        <v>582</v>
      </c>
      <c r="D10272" t="s">
        <v>361</v>
      </c>
      <c r="E10272" t="s">
        <v>583</v>
      </c>
      <c r="F10272" t="s">
        <v>348</v>
      </c>
      <c r="G10272" t="s">
        <v>243</v>
      </c>
      <c r="H10272" t="s">
        <v>356</v>
      </c>
      <c r="I10272" t="s">
        <v>298</v>
      </c>
      <c r="K10272" t="s">
        <v>78</v>
      </c>
      <c r="O10272" t="s">
        <v>264</v>
      </c>
      <c r="P10272">
        <v>2050</v>
      </c>
    </row>
    <row r="10273" spans="1:17" x14ac:dyDescent="0.25">
      <c r="A10273" t="s">
        <v>580</v>
      </c>
      <c r="B10273" t="s">
        <v>581</v>
      </c>
      <c r="C10273" t="s">
        <v>582</v>
      </c>
      <c r="D10273" t="s">
        <v>361</v>
      </c>
      <c r="E10273" t="s">
        <v>583</v>
      </c>
      <c r="F10273" t="s">
        <v>348</v>
      </c>
      <c r="G10273" t="s">
        <v>243</v>
      </c>
      <c r="H10273" t="s">
        <v>356</v>
      </c>
      <c r="I10273" t="s">
        <v>298</v>
      </c>
      <c r="K10273" t="s">
        <v>78</v>
      </c>
      <c r="O10273" t="s">
        <v>265</v>
      </c>
      <c r="P10273">
        <v>2050</v>
      </c>
    </row>
    <row r="10274" spans="1:17" x14ac:dyDescent="0.25">
      <c r="A10274" t="s">
        <v>580</v>
      </c>
      <c r="B10274" t="s">
        <v>581</v>
      </c>
      <c r="C10274" t="s">
        <v>582</v>
      </c>
      <c r="D10274" t="s">
        <v>361</v>
      </c>
      <c r="E10274" t="s">
        <v>583</v>
      </c>
      <c r="F10274" t="s">
        <v>348</v>
      </c>
      <c r="G10274" t="s">
        <v>243</v>
      </c>
      <c r="H10274" t="s">
        <v>244</v>
      </c>
      <c r="I10274" t="s">
        <v>245</v>
      </c>
      <c r="J10274" t="s">
        <v>246</v>
      </c>
      <c r="K10274" t="s">
        <v>191</v>
      </c>
      <c r="O10274" t="s">
        <v>194</v>
      </c>
      <c r="P10274">
        <v>2015</v>
      </c>
      <c r="Q10274">
        <v>0.1</v>
      </c>
    </row>
    <row r="10275" spans="1:17" x14ac:dyDescent="0.25">
      <c r="A10275" t="s">
        <v>580</v>
      </c>
      <c r="B10275" t="s">
        <v>581</v>
      </c>
      <c r="C10275" t="s">
        <v>582</v>
      </c>
      <c r="D10275" t="s">
        <v>361</v>
      </c>
      <c r="E10275" t="s">
        <v>583</v>
      </c>
      <c r="F10275" t="s">
        <v>348</v>
      </c>
      <c r="G10275" t="s">
        <v>243</v>
      </c>
      <c r="H10275" t="s">
        <v>244</v>
      </c>
      <c r="I10275" t="s">
        <v>245</v>
      </c>
      <c r="J10275" t="s">
        <v>246</v>
      </c>
      <c r="K10275" t="s">
        <v>191</v>
      </c>
      <c r="O10275" t="s">
        <v>194</v>
      </c>
      <c r="P10275">
        <v>2020</v>
      </c>
      <c r="Q10275">
        <v>0.1</v>
      </c>
    </row>
    <row r="10276" spans="1:17" x14ac:dyDescent="0.25">
      <c r="A10276" t="s">
        <v>580</v>
      </c>
      <c r="B10276" t="s">
        <v>581</v>
      </c>
      <c r="C10276" t="s">
        <v>582</v>
      </c>
      <c r="D10276" t="s">
        <v>361</v>
      </c>
      <c r="E10276" t="s">
        <v>583</v>
      </c>
      <c r="F10276" t="s">
        <v>348</v>
      </c>
      <c r="G10276" t="s">
        <v>243</v>
      </c>
      <c r="H10276" t="s">
        <v>244</v>
      </c>
      <c r="I10276" t="s">
        <v>245</v>
      </c>
      <c r="J10276" t="s">
        <v>246</v>
      </c>
      <c r="K10276" t="s">
        <v>191</v>
      </c>
      <c r="O10276" t="s">
        <v>264</v>
      </c>
      <c r="P10276">
        <v>2020</v>
      </c>
    </row>
    <row r="10277" spans="1:17" x14ac:dyDescent="0.25">
      <c r="A10277" t="s">
        <v>580</v>
      </c>
      <c r="B10277" t="s">
        <v>581</v>
      </c>
      <c r="C10277" t="s">
        <v>582</v>
      </c>
      <c r="D10277" t="s">
        <v>361</v>
      </c>
      <c r="E10277" t="s">
        <v>583</v>
      </c>
      <c r="F10277" t="s">
        <v>348</v>
      </c>
      <c r="G10277" t="s">
        <v>243</v>
      </c>
      <c r="H10277" t="s">
        <v>244</v>
      </c>
      <c r="I10277" t="s">
        <v>245</v>
      </c>
      <c r="J10277" t="s">
        <v>246</v>
      </c>
      <c r="K10277" t="s">
        <v>191</v>
      </c>
      <c r="O10277" t="s">
        <v>265</v>
      </c>
      <c r="P10277">
        <v>2020</v>
      </c>
    </row>
    <row r="10278" spans="1:17" x14ac:dyDescent="0.25">
      <c r="A10278" t="s">
        <v>580</v>
      </c>
      <c r="B10278" t="s">
        <v>581</v>
      </c>
      <c r="C10278" t="s">
        <v>582</v>
      </c>
      <c r="D10278" t="s">
        <v>361</v>
      </c>
      <c r="E10278" t="s">
        <v>583</v>
      </c>
      <c r="F10278" t="s">
        <v>348</v>
      </c>
      <c r="G10278" t="s">
        <v>243</v>
      </c>
      <c r="H10278" t="s">
        <v>244</v>
      </c>
      <c r="I10278" t="s">
        <v>245</v>
      </c>
      <c r="J10278" t="s">
        <v>246</v>
      </c>
      <c r="K10278" t="s">
        <v>191</v>
      </c>
      <c r="O10278" t="s">
        <v>194</v>
      </c>
      <c r="P10278">
        <v>2030</v>
      </c>
      <c r="Q10278">
        <v>0.1</v>
      </c>
    </row>
    <row r="10279" spans="1:17" x14ac:dyDescent="0.25">
      <c r="A10279" t="s">
        <v>580</v>
      </c>
      <c r="B10279" t="s">
        <v>581</v>
      </c>
      <c r="C10279" t="s">
        <v>582</v>
      </c>
      <c r="D10279" t="s">
        <v>361</v>
      </c>
      <c r="E10279" t="s">
        <v>583</v>
      </c>
      <c r="F10279" t="s">
        <v>348</v>
      </c>
      <c r="G10279" t="s">
        <v>243</v>
      </c>
      <c r="H10279" t="s">
        <v>244</v>
      </c>
      <c r="I10279" t="s">
        <v>245</v>
      </c>
      <c r="J10279" t="s">
        <v>246</v>
      </c>
      <c r="K10279" t="s">
        <v>191</v>
      </c>
      <c r="O10279" t="s">
        <v>194</v>
      </c>
      <c r="P10279">
        <v>2050</v>
      </c>
      <c r="Q10279">
        <v>0.1</v>
      </c>
    </row>
    <row r="10280" spans="1:17" x14ac:dyDescent="0.25">
      <c r="A10280" t="s">
        <v>580</v>
      </c>
      <c r="B10280" t="s">
        <v>581</v>
      </c>
      <c r="C10280" t="s">
        <v>582</v>
      </c>
      <c r="D10280" t="s">
        <v>361</v>
      </c>
      <c r="E10280" t="s">
        <v>583</v>
      </c>
      <c r="F10280" t="s">
        <v>348</v>
      </c>
      <c r="G10280" t="s">
        <v>243</v>
      </c>
      <c r="H10280" t="s">
        <v>244</v>
      </c>
      <c r="I10280" t="s">
        <v>245</v>
      </c>
      <c r="J10280" t="s">
        <v>246</v>
      </c>
      <c r="K10280" t="s">
        <v>191</v>
      </c>
      <c r="O10280" t="s">
        <v>264</v>
      </c>
      <c r="P10280">
        <v>2050</v>
      </c>
    </row>
    <row r="10281" spans="1:17" x14ac:dyDescent="0.25">
      <c r="A10281" t="s">
        <v>580</v>
      </c>
      <c r="B10281" t="s">
        <v>581</v>
      </c>
      <c r="C10281" t="s">
        <v>582</v>
      </c>
      <c r="D10281" t="s">
        <v>361</v>
      </c>
      <c r="E10281" t="s">
        <v>583</v>
      </c>
      <c r="F10281" t="s">
        <v>348</v>
      </c>
      <c r="G10281" t="s">
        <v>243</v>
      </c>
      <c r="H10281" t="s">
        <v>244</v>
      </c>
      <c r="I10281" t="s">
        <v>245</v>
      </c>
      <c r="J10281" t="s">
        <v>246</v>
      </c>
      <c r="K10281" t="s">
        <v>191</v>
      </c>
      <c r="O10281" t="s">
        <v>265</v>
      </c>
      <c r="P10281">
        <v>2050</v>
      </c>
    </row>
    <row r="10282" spans="1:17" x14ac:dyDescent="0.25">
      <c r="A10282" t="s">
        <v>580</v>
      </c>
      <c r="B10282" t="s">
        <v>581</v>
      </c>
      <c r="C10282" t="s">
        <v>582</v>
      </c>
      <c r="D10282" t="s">
        <v>361</v>
      </c>
      <c r="E10282" t="s">
        <v>583</v>
      </c>
      <c r="F10282" t="s">
        <v>348</v>
      </c>
      <c r="G10282" t="s">
        <v>243</v>
      </c>
      <c r="H10282" t="s">
        <v>248</v>
      </c>
      <c r="I10282" t="s">
        <v>249</v>
      </c>
      <c r="J10282" t="s">
        <v>250</v>
      </c>
      <c r="K10282" t="s">
        <v>191</v>
      </c>
      <c r="O10282" t="s">
        <v>194</v>
      </c>
      <c r="P10282">
        <v>2015</v>
      </c>
      <c r="Q10282">
        <v>0.5</v>
      </c>
    </row>
    <row r="10283" spans="1:17" x14ac:dyDescent="0.25">
      <c r="A10283" t="s">
        <v>580</v>
      </c>
      <c r="B10283" t="s">
        <v>581</v>
      </c>
      <c r="C10283" t="s">
        <v>582</v>
      </c>
      <c r="D10283" t="s">
        <v>361</v>
      </c>
      <c r="E10283" t="s">
        <v>583</v>
      </c>
      <c r="F10283" t="s">
        <v>348</v>
      </c>
      <c r="G10283" t="s">
        <v>243</v>
      </c>
      <c r="H10283" t="s">
        <v>248</v>
      </c>
      <c r="I10283" t="s">
        <v>249</v>
      </c>
      <c r="J10283" t="s">
        <v>250</v>
      </c>
      <c r="K10283" t="s">
        <v>191</v>
      </c>
      <c r="O10283" t="s">
        <v>194</v>
      </c>
      <c r="P10283">
        <v>2020</v>
      </c>
      <c r="Q10283">
        <v>0.25</v>
      </c>
    </row>
    <row r="10284" spans="1:17" x14ac:dyDescent="0.25">
      <c r="A10284" t="s">
        <v>580</v>
      </c>
      <c r="B10284" t="s">
        <v>581</v>
      </c>
      <c r="C10284" t="s">
        <v>582</v>
      </c>
      <c r="D10284" t="s">
        <v>361</v>
      </c>
      <c r="E10284" t="s">
        <v>583</v>
      </c>
      <c r="F10284" t="s">
        <v>348</v>
      </c>
      <c r="G10284" t="s">
        <v>243</v>
      </c>
      <c r="H10284" t="s">
        <v>248</v>
      </c>
      <c r="I10284" t="s">
        <v>249</v>
      </c>
      <c r="J10284" t="s">
        <v>250</v>
      </c>
      <c r="K10284" t="s">
        <v>191</v>
      </c>
      <c r="O10284" t="s">
        <v>264</v>
      </c>
      <c r="P10284">
        <v>2020</v>
      </c>
    </row>
    <row r="10285" spans="1:17" x14ac:dyDescent="0.25">
      <c r="A10285" t="s">
        <v>580</v>
      </c>
      <c r="B10285" t="s">
        <v>581</v>
      </c>
      <c r="C10285" t="s">
        <v>582</v>
      </c>
      <c r="D10285" t="s">
        <v>361</v>
      </c>
      <c r="E10285" t="s">
        <v>583</v>
      </c>
      <c r="F10285" t="s">
        <v>348</v>
      </c>
      <c r="G10285" t="s">
        <v>243</v>
      </c>
      <c r="H10285" t="s">
        <v>248</v>
      </c>
      <c r="I10285" t="s">
        <v>249</v>
      </c>
      <c r="J10285" t="s">
        <v>250</v>
      </c>
      <c r="K10285" t="s">
        <v>191</v>
      </c>
      <c r="O10285" t="s">
        <v>265</v>
      </c>
      <c r="P10285">
        <v>2020</v>
      </c>
    </row>
    <row r="10286" spans="1:17" x14ac:dyDescent="0.25">
      <c r="A10286" t="s">
        <v>580</v>
      </c>
      <c r="B10286" t="s">
        <v>581</v>
      </c>
      <c r="C10286" t="s">
        <v>582</v>
      </c>
      <c r="D10286" t="s">
        <v>361</v>
      </c>
      <c r="E10286" t="s">
        <v>583</v>
      </c>
      <c r="F10286" t="s">
        <v>348</v>
      </c>
      <c r="G10286" t="s">
        <v>243</v>
      </c>
      <c r="H10286" t="s">
        <v>248</v>
      </c>
      <c r="I10286" t="s">
        <v>249</v>
      </c>
      <c r="J10286" t="s">
        <v>250</v>
      </c>
      <c r="K10286" t="s">
        <v>191</v>
      </c>
      <c r="O10286" t="s">
        <v>194</v>
      </c>
      <c r="P10286">
        <v>2030</v>
      </c>
      <c r="Q10286">
        <v>2.5000000000000001E-2</v>
      </c>
    </row>
    <row r="10287" spans="1:17" x14ac:dyDescent="0.25">
      <c r="A10287" t="s">
        <v>580</v>
      </c>
      <c r="B10287" t="s">
        <v>581</v>
      </c>
      <c r="C10287" t="s">
        <v>582</v>
      </c>
      <c r="D10287" t="s">
        <v>361</v>
      </c>
      <c r="E10287" t="s">
        <v>583</v>
      </c>
      <c r="F10287" t="s">
        <v>348</v>
      </c>
      <c r="G10287" t="s">
        <v>243</v>
      </c>
      <c r="H10287" t="s">
        <v>248</v>
      </c>
      <c r="I10287" t="s">
        <v>249</v>
      </c>
      <c r="J10287" t="s">
        <v>250</v>
      </c>
      <c r="K10287" t="s">
        <v>191</v>
      </c>
      <c r="O10287" t="s">
        <v>194</v>
      </c>
      <c r="P10287">
        <v>2050</v>
      </c>
      <c r="Q10287">
        <v>1.2500000000000001E-2</v>
      </c>
    </row>
    <row r="10288" spans="1:17" x14ac:dyDescent="0.25">
      <c r="A10288" t="s">
        <v>580</v>
      </c>
      <c r="B10288" t="s">
        <v>581</v>
      </c>
      <c r="C10288" t="s">
        <v>582</v>
      </c>
      <c r="D10288" t="s">
        <v>361</v>
      </c>
      <c r="E10288" t="s">
        <v>583</v>
      </c>
      <c r="F10288" t="s">
        <v>348</v>
      </c>
      <c r="G10288" t="s">
        <v>243</v>
      </c>
      <c r="H10288" t="s">
        <v>248</v>
      </c>
      <c r="I10288" t="s">
        <v>249</v>
      </c>
      <c r="J10288" t="s">
        <v>250</v>
      </c>
      <c r="K10288" t="s">
        <v>191</v>
      </c>
      <c r="O10288" t="s">
        <v>264</v>
      </c>
      <c r="P10288">
        <v>2050</v>
      </c>
    </row>
    <row r="10289" spans="1:17" x14ac:dyDescent="0.25">
      <c r="A10289" t="s">
        <v>580</v>
      </c>
      <c r="B10289" t="s">
        <v>581</v>
      </c>
      <c r="C10289" t="s">
        <v>582</v>
      </c>
      <c r="D10289" t="s">
        <v>361</v>
      </c>
      <c r="E10289" t="s">
        <v>583</v>
      </c>
      <c r="F10289" t="s">
        <v>348</v>
      </c>
      <c r="G10289" t="s">
        <v>243</v>
      </c>
      <c r="H10289" t="s">
        <v>248</v>
      </c>
      <c r="I10289" t="s">
        <v>249</v>
      </c>
      <c r="J10289" t="s">
        <v>250</v>
      </c>
      <c r="K10289" t="s">
        <v>191</v>
      </c>
      <c r="O10289" t="s">
        <v>265</v>
      </c>
      <c r="P10289">
        <v>2050</v>
      </c>
    </row>
    <row r="10290" spans="1:17" x14ac:dyDescent="0.25">
      <c r="A10290" t="s">
        <v>580</v>
      </c>
      <c r="B10290" t="s">
        <v>581</v>
      </c>
      <c r="C10290" t="s">
        <v>582</v>
      </c>
      <c r="D10290" t="s">
        <v>361</v>
      </c>
      <c r="E10290" t="s">
        <v>583</v>
      </c>
      <c r="F10290" t="s">
        <v>348</v>
      </c>
      <c r="G10290" t="s">
        <v>243</v>
      </c>
      <c r="H10290" t="s">
        <v>253</v>
      </c>
      <c r="I10290" t="s">
        <v>254</v>
      </c>
      <c r="J10290" t="s">
        <v>255</v>
      </c>
      <c r="K10290" t="s">
        <v>191</v>
      </c>
      <c r="O10290" t="s">
        <v>194</v>
      </c>
      <c r="P10290">
        <v>2015</v>
      </c>
    </row>
    <row r="10291" spans="1:17" x14ac:dyDescent="0.25">
      <c r="A10291" t="s">
        <v>580</v>
      </c>
      <c r="B10291" t="s">
        <v>581</v>
      </c>
      <c r="C10291" t="s">
        <v>582</v>
      </c>
      <c r="D10291" t="s">
        <v>361</v>
      </c>
      <c r="E10291" t="s">
        <v>583</v>
      </c>
      <c r="F10291" t="s">
        <v>348</v>
      </c>
      <c r="G10291" t="s">
        <v>243</v>
      </c>
      <c r="H10291" t="s">
        <v>253</v>
      </c>
      <c r="I10291" t="s">
        <v>254</v>
      </c>
      <c r="J10291" t="s">
        <v>255</v>
      </c>
      <c r="K10291" t="s">
        <v>191</v>
      </c>
      <c r="O10291" t="s">
        <v>194</v>
      </c>
      <c r="P10291">
        <v>2020</v>
      </c>
    </row>
    <row r="10292" spans="1:17" x14ac:dyDescent="0.25">
      <c r="A10292" t="s">
        <v>580</v>
      </c>
      <c r="B10292" t="s">
        <v>581</v>
      </c>
      <c r="C10292" t="s">
        <v>582</v>
      </c>
      <c r="D10292" t="s">
        <v>361</v>
      </c>
      <c r="E10292" t="s">
        <v>583</v>
      </c>
      <c r="F10292" t="s">
        <v>348</v>
      </c>
      <c r="G10292" t="s">
        <v>243</v>
      </c>
      <c r="H10292" t="s">
        <v>253</v>
      </c>
      <c r="I10292" t="s">
        <v>254</v>
      </c>
      <c r="J10292" t="s">
        <v>255</v>
      </c>
      <c r="K10292" t="s">
        <v>191</v>
      </c>
      <c r="O10292" t="s">
        <v>264</v>
      </c>
      <c r="P10292">
        <v>2020</v>
      </c>
    </row>
    <row r="10293" spans="1:17" x14ac:dyDescent="0.25">
      <c r="A10293" t="s">
        <v>580</v>
      </c>
      <c r="B10293" t="s">
        <v>581</v>
      </c>
      <c r="C10293" t="s">
        <v>582</v>
      </c>
      <c r="D10293" t="s">
        <v>361</v>
      </c>
      <c r="E10293" t="s">
        <v>583</v>
      </c>
      <c r="F10293" t="s">
        <v>348</v>
      </c>
      <c r="G10293" t="s">
        <v>243</v>
      </c>
      <c r="H10293" t="s">
        <v>253</v>
      </c>
      <c r="I10293" t="s">
        <v>254</v>
      </c>
      <c r="J10293" t="s">
        <v>255</v>
      </c>
      <c r="K10293" t="s">
        <v>191</v>
      </c>
      <c r="O10293" t="s">
        <v>265</v>
      </c>
      <c r="P10293">
        <v>2020</v>
      </c>
    </row>
    <row r="10294" spans="1:17" x14ac:dyDescent="0.25">
      <c r="A10294" t="s">
        <v>580</v>
      </c>
      <c r="B10294" t="s">
        <v>581</v>
      </c>
      <c r="C10294" t="s">
        <v>582</v>
      </c>
      <c r="D10294" t="s">
        <v>361</v>
      </c>
      <c r="E10294" t="s">
        <v>583</v>
      </c>
      <c r="F10294" t="s">
        <v>348</v>
      </c>
      <c r="G10294" t="s">
        <v>243</v>
      </c>
      <c r="H10294" t="s">
        <v>253</v>
      </c>
      <c r="I10294" t="s">
        <v>254</v>
      </c>
      <c r="J10294" t="s">
        <v>255</v>
      </c>
      <c r="K10294" t="s">
        <v>191</v>
      </c>
      <c r="O10294" t="s">
        <v>194</v>
      </c>
      <c r="P10294">
        <v>2030</v>
      </c>
    </row>
    <row r="10295" spans="1:17" x14ac:dyDescent="0.25">
      <c r="A10295" t="s">
        <v>580</v>
      </c>
      <c r="B10295" t="s">
        <v>581</v>
      </c>
      <c r="C10295" t="s">
        <v>582</v>
      </c>
      <c r="D10295" t="s">
        <v>361</v>
      </c>
      <c r="E10295" t="s">
        <v>583</v>
      </c>
      <c r="F10295" t="s">
        <v>348</v>
      </c>
      <c r="G10295" t="s">
        <v>243</v>
      </c>
      <c r="H10295" t="s">
        <v>253</v>
      </c>
      <c r="I10295" t="s">
        <v>254</v>
      </c>
      <c r="J10295" t="s">
        <v>255</v>
      </c>
      <c r="K10295" t="s">
        <v>191</v>
      </c>
      <c r="O10295" t="s">
        <v>194</v>
      </c>
      <c r="P10295">
        <v>2050</v>
      </c>
    </row>
    <row r="10296" spans="1:17" x14ac:dyDescent="0.25">
      <c r="A10296" t="s">
        <v>580</v>
      </c>
      <c r="B10296" t="s">
        <v>581</v>
      </c>
      <c r="C10296" t="s">
        <v>582</v>
      </c>
      <c r="D10296" t="s">
        <v>361</v>
      </c>
      <c r="E10296" t="s">
        <v>583</v>
      </c>
      <c r="F10296" t="s">
        <v>348</v>
      </c>
      <c r="G10296" t="s">
        <v>243</v>
      </c>
      <c r="H10296" t="s">
        <v>253</v>
      </c>
      <c r="I10296" t="s">
        <v>254</v>
      </c>
      <c r="J10296" t="s">
        <v>255</v>
      </c>
      <c r="K10296" t="s">
        <v>191</v>
      </c>
      <c r="O10296" t="s">
        <v>264</v>
      </c>
      <c r="P10296">
        <v>2050</v>
      </c>
    </row>
    <row r="10297" spans="1:17" x14ac:dyDescent="0.25">
      <c r="A10297" t="s">
        <v>580</v>
      </c>
      <c r="B10297" t="s">
        <v>581</v>
      </c>
      <c r="C10297" t="s">
        <v>582</v>
      </c>
      <c r="D10297" t="s">
        <v>361</v>
      </c>
      <c r="E10297" t="s">
        <v>583</v>
      </c>
      <c r="F10297" t="s">
        <v>348</v>
      </c>
      <c r="G10297" t="s">
        <v>243</v>
      </c>
      <c r="H10297" t="s">
        <v>253</v>
      </c>
      <c r="I10297" t="s">
        <v>254</v>
      </c>
      <c r="J10297" t="s">
        <v>255</v>
      </c>
      <c r="K10297" t="s">
        <v>191</v>
      </c>
      <c r="O10297" t="s">
        <v>265</v>
      </c>
      <c r="P10297">
        <v>2050</v>
      </c>
    </row>
    <row r="10298" spans="1:17" x14ac:dyDescent="0.25">
      <c r="A10298" t="s">
        <v>580</v>
      </c>
      <c r="B10298" t="s">
        <v>581</v>
      </c>
      <c r="C10298" t="s">
        <v>582</v>
      </c>
      <c r="D10298" t="s">
        <v>361</v>
      </c>
      <c r="E10298" t="s">
        <v>583</v>
      </c>
      <c r="F10298" t="s">
        <v>348</v>
      </c>
      <c r="G10298" t="s">
        <v>243</v>
      </c>
      <c r="H10298" t="s">
        <v>357</v>
      </c>
      <c r="I10298" t="s">
        <v>306</v>
      </c>
      <c r="K10298" t="s">
        <v>78</v>
      </c>
      <c r="O10298" t="s">
        <v>194</v>
      </c>
      <c r="P10298">
        <v>2015</v>
      </c>
      <c r="Q10298">
        <v>0.01</v>
      </c>
    </row>
    <row r="10299" spans="1:17" x14ac:dyDescent="0.25">
      <c r="A10299" t="s">
        <v>580</v>
      </c>
      <c r="B10299" t="s">
        <v>581</v>
      </c>
      <c r="C10299" t="s">
        <v>582</v>
      </c>
      <c r="D10299" t="s">
        <v>361</v>
      </c>
      <c r="E10299" t="s">
        <v>583</v>
      </c>
      <c r="F10299" t="s">
        <v>348</v>
      </c>
      <c r="G10299" t="s">
        <v>243</v>
      </c>
      <c r="H10299" t="s">
        <v>357</v>
      </c>
      <c r="I10299" t="s">
        <v>306</v>
      </c>
      <c r="K10299" t="s">
        <v>78</v>
      </c>
      <c r="O10299" t="s">
        <v>194</v>
      </c>
      <c r="P10299">
        <v>2020</v>
      </c>
      <c r="Q10299">
        <v>0.01</v>
      </c>
    </row>
    <row r="10300" spans="1:17" x14ac:dyDescent="0.25">
      <c r="A10300" t="s">
        <v>580</v>
      </c>
      <c r="B10300" t="s">
        <v>581</v>
      </c>
      <c r="C10300" t="s">
        <v>582</v>
      </c>
      <c r="D10300" t="s">
        <v>361</v>
      </c>
      <c r="E10300" t="s">
        <v>583</v>
      </c>
      <c r="F10300" t="s">
        <v>348</v>
      </c>
      <c r="G10300" t="s">
        <v>243</v>
      </c>
      <c r="H10300" t="s">
        <v>357</v>
      </c>
      <c r="I10300" t="s">
        <v>306</v>
      </c>
      <c r="K10300" t="s">
        <v>78</v>
      </c>
      <c r="O10300" t="s">
        <v>264</v>
      </c>
      <c r="P10300">
        <v>2020</v>
      </c>
    </row>
    <row r="10301" spans="1:17" x14ac:dyDescent="0.25">
      <c r="A10301" t="s">
        <v>580</v>
      </c>
      <c r="B10301" t="s">
        <v>581</v>
      </c>
      <c r="C10301" t="s">
        <v>582</v>
      </c>
      <c r="D10301" t="s">
        <v>361</v>
      </c>
      <c r="E10301" t="s">
        <v>583</v>
      </c>
      <c r="F10301" t="s">
        <v>348</v>
      </c>
      <c r="G10301" t="s">
        <v>243</v>
      </c>
      <c r="H10301" t="s">
        <v>357</v>
      </c>
      <c r="I10301" t="s">
        <v>306</v>
      </c>
      <c r="K10301" t="s">
        <v>78</v>
      </c>
      <c r="O10301" t="s">
        <v>265</v>
      </c>
      <c r="P10301">
        <v>2020</v>
      </c>
    </row>
    <row r="10302" spans="1:17" x14ac:dyDescent="0.25">
      <c r="A10302" t="s">
        <v>580</v>
      </c>
      <c r="B10302" t="s">
        <v>581</v>
      </c>
      <c r="C10302" t="s">
        <v>582</v>
      </c>
      <c r="D10302" t="s">
        <v>361</v>
      </c>
      <c r="E10302" t="s">
        <v>583</v>
      </c>
      <c r="F10302" t="s">
        <v>348</v>
      </c>
      <c r="G10302" t="s">
        <v>243</v>
      </c>
      <c r="H10302" t="s">
        <v>357</v>
      </c>
      <c r="I10302" t="s">
        <v>306</v>
      </c>
      <c r="K10302" t="s">
        <v>78</v>
      </c>
      <c r="O10302" t="s">
        <v>194</v>
      </c>
      <c r="P10302">
        <v>2030</v>
      </c>
      <c r="Q10302">
        <v>0.01</v>
      </c>
    </row>
    <row r="10303" spans="1:17" x14ac:dyDescent="0.25">
      <c r="A10303" t="s">
        <v>580</v>
      </c>
      <c r="B10303" t="s">
        <v>581</v>
      </c>
      <c r="C10303" t="s">
        <v>582</v>
      </c>
      <c r="D10303" t="s">
        <v>361</v>
      </c>
      <c r="E10303" t="s">
        <v>583</v>
      </c>
      <c r="F10303" t="s">
        <v>348</v>
      </c>
      <c r="G10303" t="s">
        <v>243</v>
      </c>
      <c r="H10303" t="s">
        <v>357</v>
      </c>
      <c r="I10303" t="s">
        <v>306</v>
      </c>
      <c r="K10303" t="s">
        <v>78</v>
      </c>
      <c r="O10303" t="s">
        <v>194</v>
      </c>
      <c r="P10303">
        <v>2050</v>
      </c>
      <c r="Q10303">
        <v>0.01</v>
      </c>
    </row>
    <row r="10304" spans="1:17" x14ac:dyDescent="0.25">
      <c r="A10304" t="s">
        <v>580</v>
      </c>
      <c r="B10304" t="s">
        <v>581</v>
      </c>
      <c r="C10304" t="s">
        <v>582</v>
      </c>
      <c r="D10304" t="s">
        <v>361</v>
      </c>
      <c r="E10304" t="s">
        <v>583</v>
      </c>
      <c r="F10304" t="s">
        <v>348</v>
      </c>
      <c r="G10304" t="s">
        <v>243</v>
      </c>
      <c r="H10304" t="s">
        <v>357</v>
      </c>
      <c r="I10304" t="s">
        <v>306</v>
      </c>
      <c r="K10304" t="s">
        <v>78</v>
      </c>
      <c r="O10304" t="s">
        <v>264</v>
      </c>
      <c r="P10304">
        <v>2050</v>
      </c>
    </row>
    <row r="10305" spans="1:17" x14ac:dyDescent="0.25">
      <c r="A10305" t="s">
        <v>580</v>
      </c>
      <c r="B10305" t="s">
        <v>581</v>
      </c>
      <c r="C10305" t="s">
        <v>582</v>
      </c>
      <c r="D10305" t="s">
        <v>361</v>
      </c>
      <c r="E10305" t="s">
        <v>583</v>
      </c>
      <c r="F10305" t="s">
        <v>348</v>
      </c>
      <c r="G10305" t="s">
        <v>243</v>
      </c>
      <c r="H10305" t="s">
        <v>357</v>
      </c>
      <c r="I10305" t="s">
        <v>306</v>
      </c>
      <c r="K10305" t="s">
        <v>78</v>
      </c>
      <c r="O10305" t="s">
        <v>265</v>
      </c>
      <c r="P10305">
        <v>2050</v>
      </c>
    </row>
    <row r="10306" spans="1:17" x14ac:dyDescent="0.25">
      <c r="A10306" t="s">
        <v>580</v>
      </c>
      <c r="B10306" t="s">
        <v>581</v>
      </c>
      <c r="C10306" t="s">
        <v>582</v>
      </c>
      <c r="D10306" t="s">
        <v>361</v>
      </c>
      <c r="E10306" t="s">
        <v>583</v>
      </c>
      <c r="F10306" t="s">
        <v>348</v>
      </c>
      <c r="G10306" t="s">
        <v>188</v>
      </c>
      <c r="H10306" t="s">
        <v>584</v>
      </c>
      <c r="I10306" t="s">
        <v>585</v>
      </c>
      <c r="K10306" t="s">
        <v>191</v>
      </c>
      <c r="N10306" t="s">
        <v>232</v>
      </c>
      <c r="O10306" t="s">
        <v>194</v>
      </c>
      <c r="P10306">
        <v>2015</v>
      </c>
      <c r="Q10306">
        <v>0.3</v>
      </c>
    </row>
    <row r="10307" spans="1:17" x14ac:dyDescent="0.25">
      <c r="A10307" t="s">
        <v>580</v>
      </c>
      <c r="B10307" t="s">
        <v>581</v>
      </c>
      <c r="C10307" t="s">
        <v>582</v>
      </c>
      <c r="D10307" t="s">
        <v>361</v>
      </c>
      <c r="E10307" t="s">
        <v>583</v>
      </c>
      <c r="F10307" t="s">
        <v>348</v>
      </c>
      <c r="G10307" t="s">
        <v>188</v>
      </c>
      <c r="H10307" t="s">
        <v>584</v>
      </c>
      <c r="I10307" t="s">
        <v>585</v>
      </c>
      <c r="K10307" t="s">
        <v>191</v>
      </c>
      <c r="N10307" t="s">
        <v>232</v>
      </c>
      <c r="O10307" t="s">
        <v>194</v>
      </c>
      <c r="P10307">
        <v>2020</v>
      </c>
      <c r="Q10307">
        <v>0.35</v>
      </c>
    </row>
    <row r="10308" spans="1:17" x14ac:dyDescent="0.25">
      <c r="A10308" t="s">
        <v>580</v>
      </c>
      <c r="B10308" t="s">
        <v>581</v>
      </c>
      <c r="C10308" t="s">
        <v>582</v>
      </c>
      <c r="D10308" t="s">
        <v>361</v>
      </c>
      <c r="E10308" t="s">
        <v>583</v>
      </c>
      <c r="F10308" t="s">
        <v>348</v>
      </c>
      <c r="G10308" t="s">
        <v>188</v>
      </c>
      <c r="H10308" t="s">
        <v>584</v>
      </c>
      <c r="I10308" t="s">
        <v>585</v>
      </c>
      <c r="K10308" t="s">
        <v>191</v>
      </c>
      <c r="N10308" t="s">
        <v>232</v>
      </c>
      <c r="O10308" t="s">
        <v>264</v>
      </c>
      <c r="P10308">
        <v>2020</v>
      </c>
    </row>
    <row r="10309" spans="1:17" x14ac:dyDescent="0.25">
      <c r="A10309" t="s">
        <v>580</v>
      </c>
      <c r="B10309" t="s">
        <v>581</v>
      </c>
      <c r="C10309" t="s">
        <v>582</v>
      </c>
      <c r="D10309" t="s">
        <v>361</v>
      </c>
      <c r="E10309" t="s">
        <v>583</v>
      </c>
      <c r="F10309" t="s">
        <v>348</v>
      </c>
      <c r="G10309" t="s">
        <v>188</v>
      </c>
      <c r="H10309" t="s">
        <v>584</v>
      </c>
      <c r="I10309" t="s">
        <v>585</v>
      </c>
      <c r="K10309" t="s">
        <v>191</v>
      </c>
      <c r="N10309" t="s">
        <v>232</v>
      </c>
      <c r="O10309" t="s">
        <v>265</v>
      </c>
      <c r="P10309">
        <v>2020</v>
      </c>
    </row>
    <row r="10310" spans="1:17" x14ac:dyDescent="0.25">
      <c r="A10310" t="s">
        <v>580</v>
      </c>
      <c r="B10310" t="s">
        <v>581</v>
      </c>
      <c r="C10310" t="s">
        <v>582</v>
      </c>
      <c r="D10310" t="s">
        <v>361</v>
      </c>
      <c r="E10310" t="s">
        <v>583</v>
      </c>
      <c r="F10310" t="s">
        <v>348</v>
      </c>
      <c r="G10310" t="s">
        <v>188</v>
      </c>
      <c r="H10310" t="s">
        <v>584</v>
      </c>
      <c r="I10310" t="s">
        <v>585</v>
      </c>
      <c r="K10310" t="s">
        <v>191</v>
      </c>
      <c r="N10310" t="s">
        <v>232</v>
      </c>
      <c r="O10310" t="s">
        <v>194</v>
      </c>
      <c r="P10310">
        <v>2030</v>
      </c>
      <c r="Q10310">
        <v>0.35</v>
      </c>
    </row>
    <row r="10311" spans="1:17" x14ac:dyDescent="0.25">
      <c r="A10311" t="s">
        <v>580</v>
      </c>
      <c r="B10311" t="s">
        <v>581</v>
      </c>
      <c r="C10311" t="s">
        <v>582</v>
      </c>
      <c r="D10311" t="s">
        <v>361</v>
      </c>
      <c r="E10311" t="s">
        <v>583</v>
      </c>
      <c r="F10311" t="s">
        <v>348</v>
      </c>
      <c r="G10311" t="s">
        <v>188</v>
      </c>
      <c r="H10311" t="s">
        <v>584</v>
      </c>
      <c r="I10311" t="s">
        <v>585</v>
      </c>
      <c r="K10311" t="s">
        <v>191</v>
      </c>
      <c r="N10311" t="s">
        <v>232</v>
      </c>
      <c r="O10311" t="s">
        <v>194</v>
      </c>
      <c r="P10311">
        <v>2050</v>
      </c>
      <c r="Q10311">
        <v>0.35</v>
      </c>
    </row>
    <row r="10312" spans="1:17" x14ac:dyDescent="0.25">
      <c r="A10312" t="s">
        <v>580</v>
      </c>
      <c r="B10312" t="s">
        <v>581</v>
      </c>
      <c r="C10312" t="s">
        <v>582</v>
      </c>
      <c r="D10312" t="s">
        <v>361</v>
      </c>
      <c r="E10312" t="s">
        <v>583</v>
      </c>
      <c r="F10312" t="s">
        <v>348</v>
      </c>
      <c r="G10312" t="s">
        <v>188</v>
      </c>
      <c r="H10312" t="s">
        <v>584</v>
      </c>
      <c r="I10312" t="s">
        <v>585</v>
      </c>
      <c r="K10312" t="s">
        <v>191</v>
      </c>
      <c r="N10312" t="s">
        <v>232</v>
      </c>
      <c r="O10312" t="s">
        <v>264</v>
      </c>
      <c r="P10312">
        <v>2050</v>
      </c>
    </row>
    <row r="10313" spans="1:17" x14ac:dyDescent="0.25">
      <c r="A10313" t="s">
        <v>580</v>
      </c>
      <c r="B10313" t="s">
        <v>581</v>
      </c>
      <c r="C10313" t="s">
        <v>582</v>
      </c>
      <c r="D10313" t="s">
        <v>361</v>
      </c>
      <c r="E10313" t="s">
        <v>583</v>
      </c>
      <c r="F10313" t="s">
        <v>348</v>
      </c>
      <c r="G10313" t="s">
        <v>188</v>
      </c>
      <c r="H10313" t="s">
        <v>584</v>
      </c>
      <c r="I10313" t="s">
        <v>585</v>
      </c>
      <c r="K10313" t="s">
        <v>191</v>
      </c>
      <c r="N10313" t="s">
        <v>232</v>
      </c>
      <c r="O10313" t="s">
        <v>265</v>
      </c>
      <c r="P10313">
        <v>2050</v>
      </c>
    </row>
    <row r="10314" spans="1:17" x14ac:dyDescent="0.25">
      <c r="A10314" t="s">
        <v>586</v>
      </c>
      <c r="B10314" t="s">
        <v>587</v>
      </c>
      <c r="C10314" t="s">
        <v>588</v>
      </c>
      <c r="D10314" t="s">
        <v>589</v>
      </c>
      <c r="E10314" t="s">
        <v>590</v>
      </c>
      <c r="F10314" t="s">
        <v>260</v>
      </c>
      <c r="G10314" t="s">
        <v>188</v>
      </c>
      <c r="H10314" t="s">
        <v>591</v>
      </c>
      <c r="I10314" t="s">
        <v>592</v>
      </c>
      <c r="K10314" t="s">
        <v>593</v>
      </c>
      <c r="M10314" t="s">
        <v>594</v>
      </c>
      <c r="N10314" t="s">
        <v>386</v>
      </c>
      <c r="O10314" t="s">
        <v>194</v>
      </c>
      <c r="P10314">
        <v>2015</v>
      </c>
      <c r="Q10314">
        <v>3100</v>
      </c>
    </row>
    <row r="10315" spans="1:17" x14ac:dyDescent="0.25">
      <c r="A10315" t="s">
        <v>586</v>
      </c>
      <c r="B10315" t="s">
        <v>587</v>
      </c>
      <c r="C10315" t="s">
        <v>588</v>
      </c>
      <c r="D10315" t="s">
        <v>589</v>
      </c>
      <c r="E10315" t="s">
        <v>590</v>
      </c>
      <c r="F10315" t="s">
        <v>260</v>
      </c>
      <c r="G10315" t="s">
        <v>188</v>
      </c>
      <c r="H10315" t="s">
        <v>591</v>
      </c>
      <c r="I10315" t="s">
        <v>592</v>
      </c>
      <c r="K10315" t="s">
        <v>593</v>
      </c>
      <c r="M10315" t="s">
        <v>594</v>
      </c>
      <c r="N10315" t="s">
        <v>386</v>
      </c>
      <c r="O10315" t="s">
        <v>194</v>
      </c>
      <c r="P10315">
        <v>2020</v>
      </c>
      <c r="Q10315">
        <v>3400</v>
      </c>
    </row>
    <row r="10316" spans="1:17" x14ac:dyDescent="0.25">
      <c r="A10316" t="s">
        <v>586</v>
      </c>
      <c r="B10316" t="s">
        <v>587</v>
      </c>
      <c r="C10316" t="s">
        <v>588</v>
      </c>
      <c r="D10316" t="s">
        <v>589</v>
      </c>
      <c r="E10316" t="s">
        <v>590</v>
      </c>
      <c r="F10316" t="s">
        <v>260</v>
      </c>
      <c r="G10316" t="s">
        <v>188</v>
      </c>
      <c r="H10316" t="s">
        <v>591</v>
      </c>
      <c r="I10316" t="s">
        <v>592</v>
      </c>
      <c r="K10316" t="s">
        <v>593</v>
      </c>
      <c r="M10316" t="s">
        <v>594</v>
      </c>
      <c r="N10316" t="s">
        <v>386</v>
      </c>
      <c r="O10316" t="s">
        <v>264</v>
      </c>
      <c r="P10316">
        <v>2020</v>
      </c>
      <c r="Q10316">
        <v>2000</v>
      </c>
    </row>
    <row r="10317" spans="1:17" x14ac:dyDescent="0.25">
      <c r="A10317" t="s">
        <v>586</v>
      </c>
      <c r="B10317" t="s">
        <v>587</v>
      </c>
      <c r="C10317" t="s">
        <v>588</v>
      </c>
      <c r="D10317" t="s">
        <v>589</v>
      </c>
      <c r="E10317" t="s">
        <v>590</v>
      </c>
      <c r="F10317" t="s">
        <v>260</v>
      </c>
      <c r="G10317" t="s">
        <v>188</v>
      </c>
      <c r="H10317" t="s">
        <v>591</v>
      </c>
      <c r="I10317" t="s">
        <v>592</v>
      </c>
      <c r="K10317" t="s">
        <v>593</v>
      </c>
      <c r="M10317" t="s">
        <v>594</v>
      </c>
      <c r="N10317" t="s">
        <v>386</v>
      </c>
      <c r="O10317" t="s">
        <v>265</v>
      </c>
      <c r="P10317">
        <v>2020</v>
      </c>
      <c r="Q10317">
        <v>4000</v>
      </c>
    </row>
    <row r="10318" spans="1:17" x14ac:dyDescent="0.25">
      <c r="A10318" t="s">
        <v>586</v>
      </c>
      <c r="B10318" t="s">
        <v>587</v>
      </c>
      <c r="C10318" t="s">
        <v>588</v>
      </c>
      <c r="D10318" t="s">
        <v>589</v>
      </c>
      <c r="E10318" t="s">
        <v>590</v>
      </c>
      <c r="F10318" t="s">
        <v>260</v>
      </c>
      <c r="G10318" t="s">
        <v>188</v>
      </c>
      <c r="H10318" t="s">
        <v>591</v>
      </c>
      <c r="I10318" t="s">
        <v>592</v>
      </c>
      <c r="K10318" t="s">
        <v>593</v>
      </c>
      <c r="M10318" t="s">
        <v>594</v>
      </c>
      <c r="N10318" t="s">
        <v>386</v>
      </c>
      <c r="O10318" t="s">
        <v>194</v>
      </c>
      <c r="P10318">
        <v>2030</v>
      </c>
      <c r="Q10318">
        <v>3600</v>
      </c>
    </row>
    <row r="10319" spans="1:17" x14ac:dyDescent="0.25">
      <c r="A10319" t="s">
        <v>586</v>
      </c>
      <c r="B10319" t="s">
        <v>587</v>
      </c>
      <c r="C10319" t="s">
        <v>588</v>
      </c>
      <c r="D10319" t="s">
        <v>589</v>
      </c>
      <c r="E10319" t="s">
        <v>590</v>
      </c>
      <c r="F10319" t="s">
        <v>260</v>
      </c>
      <c r="G10319" t="s">
        <v>188</v>
      </c>
      <c r="H10319" t="s">
        <v>591</v>
      </c>
      <c r="I10319" t="s">
        <v>592</v>
      </c>
      <c r="K10319" t="s">
        <v>593</v>
      </c>
      <c r="M10319" t="s">
        <v>594</v>
      </c>
      <c r="N10319" t="s">
        <v>386</v>
      </c>
      <c r="O10319" t="s">
        <v>194</v>
      </c>
      <c r="P10319">
        <v>2040</v>
      </c>
      <c r="Q10319">
        <v>3700</v>
      </c>
    </row>
    <row r="10320" spans="1:17" x14ac:dyDescent="0.25">
      <c r="A10320" t="s">
        <v>586</v>
      </c>
      <c r="B10320" t="s">
        <v>587</v>
      </c>
      <c r="C10320" t="s">
        <v>588</v>
      </c>
      <c r="D10320" t="s">
        <v>589</v>
      </c>
      <c r="E10320" t="s">
        <v>590</v>
      </c>
      <c r="F10320" t="s">
        <v>260</v>
      </c>
      <c r="G10320" t="s">
        <v>188</v>
      </c>
      <c r="H10320" t="s">
        <v>591</v>
      </c>
      <c r="I10320" t="s">
        <v>592</v>
      </c>
      <c r="K10320" t="s">
        <v>593</v>
      </c>
      <c r="M10320" t="s">
        <v>594</v>
      </c>
      <c r="N10320" t="s">
        <v>386</v>
      </c>
      <c r="O10320" t="s">
        <v>194</v>
      </c>
      <c r="P10320">
        <v>2050</v>
      </c>
      <c r="Q10320">
        <v>3800</v>
      </c>
    </row>
    <row r="10321" spans="1:17" x14ac:dyDescent="0.25">
      <c r="A10321" t="s">
        <v>586</v>
      </c>
      <c r="B10321" t="s">
        <v>587</v>
      </c>
      <c r="C10321" t="s">
        <v>588</v>
      </c>
      <c r="D10321" t="s">
        <v>589</v>
      </c>
      <c r="E10321" t="s">
        <v>590</v>
      </c>
      <c r="F10321" t="s">
        <v>260</v>
      </c>
      <c r="G10321" t="s">
        <v>188</v>
      </c>
      <c r="H10321" t="s">
        <v>591</v>
      </c>
      <c r="I10321" t="s">
        <v>592</v>
      </c>
      <c r="K10321" t="s">
        <v>593</v>
      </c>
      <c r="M10321" t="s">
        <v>594</v>
      </c>
      <c r="N10321" t="s">
        <v>386</v>
      </c>
      <c r="O10321" t="s">
        <v>264</v>
      </c>
      <c r="P10321">
        <v>2050</v>
      </c>
      <c r="Q10321">
        <v>2000</v>
      </c>
    </row>
    <row r="10322" spans="1:17" x14ac:dyDescent="0.25">
      <c r="A10322" t="s">
        <v>586</v>
      </c>
      <c r="B10322" t="s">
        <v>587</v>
      </c>
      <c r="C10322" t="s">
        <v>588</v>
      </c>
      <c r="D10322" t="s">
        <v>589</v>
      </c>
      <c r="E10322" t="s">
        <v>590</v>
      </c>
      <c r="F10322" t="s">
        <v>260</v>
      </c>
      <c r="G10322" t="s">
        <v>188</v>
      </c>
      <c r="H10322" t="s">
        <v>591</v>
      </c>
      <c r="I10322" t="s">
        <v>592</v>
      </c>
      <c r="K10322" t="s">
        <v>593</v>
      </c>
      <c r="M10322" t="s">
        <v>594</v>
      </c>
      <c r="N10322" t="s">
        <v>386</v>
      </c>
      <c r="O10322" t="s">
        <v>265</v>
      </c>
      <c r="P10322">
        <v>2050</v>
      </c>
      <c r="Q10322">
        <v>4500</v>
      </c>
    </row>
    <row r="10323" spans="1:17" x14ac:dyDescent="0.25">
      <c r="A10323" t="s">
        <v>586</v>
      </c>
      <c r="B10323" t="s">
        <v>587</v>
      </c>
      <c r="C10323" t="s">
        <v>588</v>
      </c>
      <c r="D10323" t="s">
        <v>589</v>
      </c>
      <c r="E10323" t="s">
        <v>590</v>
      </c>
      <c r="F10323" t="s">
        <v>260</v>
      </c>
      <c r="G10323" t="s">
        <v>195</v>
      </c>
      <c r="H10323" t="s">
        <v>200</v>
      </c>
      <c r="I10323" t="s">
        <v>201</v>
      </c>
      <c r="K10323" t="s">
        <v>202</v>
      </c>
      <c r="M10323" t="s">
        <v>192</v>
      </c>
      <c r="N10323" t="s">
        <v>404</v>
      </c>
      <c r="O10323" t="s">
        <v>194</v>
      </c>
      <c r="P10323">
        <v>2015</v>
      </c>
      <c r="Q10323">
        <v>1.5</v>
      </c>
    </row>
    <row r="10324" spans="1:17" x14ac:dyDescent="0.25">
      <c r="A10324" t="s">
        <v>586</v>
      </c>
      <c r="B10324" t="s">
        <v>587</v>
      </c>
      <c r="C10324" t="s">
        <v>588</v>
      </c>
      <c r="D10324" t="s">
        <v>589</v>
      </c>
      <c r="E10324" t="s">
        <v>590</v>
      </c>
      <c r="F10324" t="s">
        <v>260</v>
      </c>
      <c r="G10324" t="s">
        <v>195</v>
      </c>
      <c r="H10324" t="s">
        <v>200</v>
      </c>
      <c r="I10324" t="s">
        <v>201</v>
      </c>
      <c r="K10324" t="s">
        <v>202</v>
      </c>
      <c r="M10324" t="s">
        <v>192</v>
      </c>
      <c r="N10324" t="s">
        <v>404</v>
      </c>
      <c r="O10324" t="s">
        <v>194</v>
      </c>
      <c r="P10324">
        <v>2020</v>
      </c>
      <c r="Q10324">
        <v>1.5</v>
      </c>
    </row>
    <row r="10325" spans="1:17" x14ac:dyDescent="0.25">
      <c r="A10325" t="s">
        <v>586</v>
      </c>
      <c r="B10325" t="s">
        <v>587</v>
      </c>
      <c r="C10325" t="s">
        <v>588</v>
      </c>
      <c r="D10325" t="s">
        <v>589</v>
      </c>
      <c r="E10325" t="s">
        <v>590</v>
      </c>
      <c r="F10325" t="s">
        <v>260</v>
      </c>
      <c r="G10325" t="s">
        <v>195</v>
      </c>
      <c r="H10325" t="s">
        <v>200</v>
      </c>
      <c r="I10325" t="s">
        <v>201</v>
      </c>
      <c r="K10325" t="s">
        <v>202</v>
      </c>
      <c r="M10325" t="s">
        <v>192</v>
      </c>
      <c r="N10325" t="s">
        <v>404</v>
      </c>
      <c r="O10325" t="s">
        <v>264</v>
      </c>
      <c r="P10325">
        <v>2020</v>
      </c>
      <c r="Q10325">
        <v>1</v>
      </c>
    </row>
    <row r="10326" spans="1:17" x14ac:dyDescent="0.25">
      <c r="A10326" t="s">
        <v>586</v>
      </c>
      <c r="B10326" t="s">
        <v>587</v>
      </c>
      <c r="C10326" t="s">
        <v>588</v>
      </c>
      <c r="D10326" t="s">
        <v>589</v>
      </c>
      <c r="E10326" t="s">
        <v>590</v>
      </c>
      <c r="F10326" t="s">
        <v>260</v>
      </c>
      <c r="G10326" t="s">
        <v>195</v>
      </c>
      <c r="H10326" t="s">
        <v>200</v>
      </c>
      <c r="I10326" t="s">
        <v>201</v>
      </c>
      <c r="K10326" t="s">
        <v>202</v>
      </c>
      <c r="M10326" t="s">
        <v>192</v>
      </c>
      <c r="N10326" t="s">
        <v>404</v>
      </c>
      <c r="O10326" t="s">
        <v>265</v>
      </c>
      <c r="P10326">
        <v>2020</v>
      </c>
      <c r="Q10326">
        <v>3</v>
      </c>
    </row>
    <row r="10327" spans="1:17" x14ac:dyDescent="0.25">
      <c r="A10327" t="s">
        <v>586</v>
      </c>
      <c r="B10327" t="s">
        <v>587</v>
      </c>
      <c r="C10327" t="s">
        <v>588</v>
      </c>
      <c r="D10327" t="s">
        <v>589</v>
      </c>
      <c r="E10327" t="s">
        <v>590</v>
      </c>
      <c r="F10327" t="s">
        <v>260</v>
      </c>
      <c r="G10327" t="s">
        <v>195</v>
      </c>
      <c r="H10327" t="s">
        <v>200</v>
      </c>
      <c r="I10327" t="s">
        <v>201</v>
      </c>
      <c r="K10327" t="s">
        <v>202</v>
      </c>
      <c r="M10327" t="s">
        <v>192</v>
      </c>
      <c r="N10327" t="s">
        <v>404</v>
      </c>
      <c r="O10327" t="s">
        <v>194</v>
      </c>
      <c r="P10327">
        <v>2030</v>
      </c>
      <c r="Q10327">
        <v>1.5</v>
      </c>
    </row>
    <row r="10328" spans="1:17" x14ac:dyDescent="0.25">
      <c r="A10328" t="s">
        <v>586</v>
      </c>
      <c r="B10328" t="s">
        <v>587</v>
      </c>
      <c r="C10328" t="s">
        <v>588</v>
      </c>
      <c r="D10328" t="s">
        <v>589</v>
      </c>
      <c r="E10328" t="s">
        <v>590</v>
      </c>
      <c r="F10328" t="s">
        <v>260</v>
      </c>
      <c r="G10328" t="s">
        <v>195</v>
      </c>
      <c r="H10328" t="s">
        <v>200</v>
      </c>
      <c r="I10328" t="s">
        <v>201</v>
      </c>
      <c r="K10328" t="s">
        <v>202</v>
      </c>
      <c r="M10328" t="s">
        <v>192</v>
      </c>
      <c r="N10328" t="s">
        <v>404</v>
      </c>
      <c r="O10328" t="s">
        <v>194</v>
      </c>
      <c r="P10328">
        <v>2040</v>
      </c>
      <c r="Q10328">
        <v>1.5</v>
      </c>
    </row>
    <row r="10329" spans="1:17" x14ac:dyDescent="0.25">
      <c r="A10329" t="s">
        <v>586</v>
      </c>
      <c r="B10329" t="s">
        <v>587</v>
      </c>
      <c r="C10329" t="s">
        <v>588</v>
      </c>
      <c r="D10329" t="s">
        <v>589</v>
      </c>
      <c r="E10329" t="s">
        <v>590</v>
      </c>
      <c r="F10329" t="s">
        <v>260</v>
      </c>
      <c r="G10329" t="s">
        <v>195</v>
      </c>
      <c r="H10329" t="s">
        <v>200</v>
      </c>
      <c r="I10329" t="s">
        <v>201</v>
      </c>
      <c r="K10329" t="s">
        <v>202</v>
      </c>
      <c r="M10329" t="s">
        <v>192</v>
      </c>
      <c r="N10329" t="s">
        <v>404</v>
      </c>
      <c r="O10329" t="s">
        <v>194</v>
      </c>
      <c r="P10329">
        <v>2050</v>
      </c>
      <c r="Q10329">
        <v>1.5</v>
      </c>
    </row>
    <row r="10330" spans="1:17" x14ac:dyDescent="0.25">
      <c r="A10330" t="s">
        <v>586</v>
      </c>
      <c r="B10330" t="s">
        <v>587</v>
      </c>
      <c r="C10330" t="s">
        <v>588</v>
      </c>
      <c r="D10330" t="s">
        <v>589</v>
      </c>
      <c r="E10330" t="s">
        <v>590</v>
      </c>
      <c r="F10330" t="s">
        <v>260</v>
      </c>
      <c r="G10330" t="s">
        <v>195</v>
      </c>
      <c r="H10330" t="s">
        <v>200</v>
      </c>
      <c r="I10330" t="s">
        <v>201</v>
      </c>
      <c r="K10330" t="s">
        <v>202</v>
      </c>
      <c r="M10330" t="s">
        <v>192</v>
      </c>
      <c r="N10330" t="s">
        <v>404</v>
      </c>
      <c r="O10330" t="s">
        <v>264</v>
      </c>
      <c r="P10330">
        <v>2050</v>
      </c>
      <c r="Q10330">
        <v>1</v>
      </c>
    </row>
    <row r="10331" spans="1:17" x14ac:dyDescent="0.25">
      <c r="A10331" t="s">
        <v>586</v>
      </c>
      <c r="B10331" t="s">
        <v>587</v>
      </c>
      <c r="C10331" t="s">
        <v>588</v>
      </c>
      <c r="D10331" t="s">
        <v>589</v>
      </c>
      <c r="E10331" t="s">
        <v>590</v>
      </c>
      <c r="F10331" t="s">
        <v>260</v>
      </c>
      <c r="G10331" t="s">
        <v>195</v>
      </c>
      <c r="H10331" t="s">
        <v>200</v>
      </c>
      <c r="I10331" t="s">
        <v>201</v>
      </c>
      <c r="K10331" t="s">
        <v>202</v>
      </c>
      <c r="M10331" t="s">
        <v>192</v>
      </c>
      <c r="N10331" t="s">
        <v>404</v>
      </c>
      <c r="O10331" t="s">
        <v>265</v>
      </c>
      <c r="P10331">
        <v>2050</v>
      </c>
      <c r="Q10331">
        <v>3</v>
      </c>
    </row>
    <row r="10332" spans="1:17" x14ac:dyDescent="0.25">
      <c r="A10332" t="s">
        <v>586</v>
      </c>
      <c r="B10332" t="s">
        <v>587</v>
      </c>
      <c r="C10332" t="s">
        <v>588</v>
      </c>
      <c r="D10332" t="s">
        <v>589</v>
      </c>
      <c r="E10332" t="s">
        <v>590</v>
      </c>
      <c r="F10332" t="s">
        <v>260</v>
      </c>
      <c r="G10332" t="s">
        <v>195</v>
      </c>
      <c r="H10332" t="s">
        <v>352</v>
      </c>
      <c r="I10332" t="s">
        <v>135</v>
      </c>
      <c r="K10332" t="s">
        <v>191</v>
      </c>
      <c r="M10332" t="s">
        <v>227</v>
      </c>
      <c r="N10332" t="s">
        <v>404</v>
      </c>
      <c r="O10332" t="s">
        <v>194</v>
      </c>
      <c r="P10332">
        <v>2015</v>
      </c>
      <c r="Q10332">
        <v>0.03</v>
      </c>
    </row>
    <row r="10333" spans="1:17" x14ac:dyDescent="0.25">
      <c r="A10333" t="s">
        <v>586</v>
      </c>
      <c r="B10333" t="s">
        <v>587</v>
      </c>
      <c r="C10333" t="s">
        <v>588</v>
      </c>
      <c r="D10333" t="s">
        <v>589</v>
      </c>
      <c r="E10333" t="s">
        <v>590</v>
      </c>
      <c r="F10333" t="s">
        <v>260</v>
      </c>
      <c r="G10333" t="s">
        <v>195</v>
      </c>
      <c r="H10333" t="s">
        <v>352</v>
      </c>
      <c r="I10333" t="s">
        <v>135</v>
      </c>
      <c r="K10333" t="s">
        <v>191</v>
      </c>
      <c r="M10333" t="s">
        <v>227</v>
      </c>
      <c r="N10333" t="s">
        <v>404</v>
      </c>
      <c r="O10333" t="s">
        <v>194</v>
      </c>
      <c r="P10333">
        <v>2020</v>
      </c>
      <c r="Q10333">
        <v>2.5000000000000001E-2</v>
      </c>
    </row>
    <row r="10334" spans="1:17" x14ac:dyDescent="0.25">
      <c r="A10334" t="s">
        <v>586</v>
      </c>
      <c r="B10334" t="s">
        <v>587</v>
      </c>
      <c r="C10334" t="s">
        <v>588</v>
      </c>
      <c r="D10334" t="s">
        <v>589</v>
      </c>
      <c r="E10334" t="s">
        <v>590</v>
      </c>
      <c r="F10334" t="s">
        <v>260</v>
      </c>
      <c r="G10334" t="s">
        <v>195</v>
      </c>
      <c r="H10334" t="s">
        <v>352</v>
      </c>
      <c r="I10334" t="s">
        <v>135</v>
      </c>
      <c r="K10334" t="s">
        <v>191</v>
      </c>
      <c r="M10334" t="s">
        <v>227</v>
      </c>
      <c r="N10334" t="s">
        <v>404</v>
      </c>
      <c r="O10334" t="s">
        <v>264</v>
      </c>
      <c r="P10334">
        <v>2020</v>
      </c>
      <c r="Q10334">
        <v>0.01</v>
      </c>
    </row>
    <row r="10335" spans="1:17" x14ac:dyDescent="0.25">
      <c r="A10335" t="s">
        <v>586</v>
      </c>
      <c r="B10335" t="s">
        <v>587</v>
      </c>
      <c r="C10335" t="s">
        <v>588</v>
      </c>
      <c r="D10335" t="s">
        <v>589</v>
      </c>
      <c r="E10335" t="s">
        <v>590</v>
      </c>
      <c r="F10335" t="s">
        <v>260</v>
      </c>
      <c r="G10335" t="s">
        <v>195</v>
      </c>
      <c r="H10335" t="s">
        <v>352</v>
      </c>
      <c r="I10335" t="s">
        <v>135</v>
      </c>
      <c r="K10335" t="s">
        <v>191</v>
      </c>
      <c r="M10335" t="s">
        <v>227</v>
      </c>
      <c r="N10335" t="s">
        <v>404</v>
      </c>
      <c r="O10335" t="s">
        <v>265</v>
      </c>
      <c r="P10335">
        <v>2020</v>
      </c>
      <c r="Q10335">
        <v>0.05</v>
      </c>
    </row>
    <row r="10336" spans="1:17" x14ac:dyDescent="0.25">
      <c r="A10336" t="s">
        <v>586</v>
      </c>
      <c r="B10336" t="s">
        <v>587</v>
      </c>
      <c r="C10336" t="s">
        <v>588</v>
      </c>
      <c r="D10336" t="s">
        <v>589</v>
      </c>
      <c r="E10336" t="s">
        <v>590</v>
      </c>
      <c r="F10336" t="s">
        <v>260</v>
      </c>
      <c r="G10336" t="s">
        <v>195</v>
      </c>
      <c r="H10336" t="s">
        <v>352</v>
      </c>
      <c r="I10336" t="s">
        <v>135</v>
      </c>
      <c r="K10336" t="s">
        <v>191</v>
      </c>
      <c r="M10336" t="s">
        <v>227</v>
      </c>
      <c r="N10336" t="s">
        <v>404</v>
      </c>
      <c r="O10336" t="s">
        <v>194</v>
      </c>
      <c r="P10336">
        <v>2030</v>
      </c>
      <c r="Q10336">
        <v>0.02</v>
      </c>
    </row>
    <row r="10337" spans="1:17" x14ac:dyDescent="0.25">
      <c r="A10337" t="s">
        <v>586</v>
      </c>
      <c r="B10337" t="s">
        <v>587</v>
      </c>
      <c r="C10337" t="s">
        <v>588</v>
      </c>
      <c r="D10337" t="s">
        <v>589</v>
      </c>
      <c r="E10337" t="s">
        <v>590</v>
      </c>
      <c r="F10337" t="s">
        <v>260</v>
      </c>
      <c r="G10337" t="s">
        <v>195</v>
      </c>
      <c r="H10337" t="s">
        <v>352</v>
      </c>
      <c r="I10337" t="s">
        <v>135</v>
      </c>
      <c r="K10337" t="s">
        <v>191</v>
      </c>
      <c r="M10337" t="s">
        <v>227</v>
      </c>
      <c r="N10337" t="s">
        <v>404</v>
      </c>
      <c r="O10337" t="s">
        <v>194</v>
      </c>
      <c r="P10337">
        <v>2040</v>
      </c>
      <c r="Q10337">
        <v>1.7999999999999999E-2</v>
      </c>
    </row>
    <row r="10338" spans="1:17" x14ac:dyDescent="0.25">
      <c r="A10338" t="s">
        <v>586</v>
      </c>
      <c r="B10338" t="s">
        <v>587</v>
      </c>
      <c r="C10338" t="s">
        <v>588</v>
      </c>
      <c r="D10338" t="s">
        <v>589</v>
      </c>
      <c r="E10338" t="s">
        <v>590</v>
      </c>
      <c r="F10338" t="s">
        <v>260</v>
      </c>
      <c r="G10338" t="s">
        <v>195</v>
      </c>
      <c r="H10338" t="s">
        <v>352</v>
      </c>
      <c r="I10338" t="s">
        <v>135</v>
      </c>
      <c r="K10338" t="s">
        <v>191</v>
      </c>
      <c r="M10338" t="s">
        <v>227</v>
      </c>
      <c r="N10338" t="s">
        <v>404</v>
      </c>
      <c r="O10338" t="s">
        <v>194</v>
      </c>
      <c r="P10338">
        <v>2050</v>
      </c>
      <c r="Q10338">
        <v>1.4999999999999999E-2</v>
      </c>
    </row>
    <row r="10339" spans="1:17" x14ac:dyDescent="0.25">
      <c r="A10339" t="s">
        <v>586</v>
      </c>
      <c r="B10339" t="s">
        <v>587</v>
      </c>
      <c r="C10339" t="s">
        <v>588</v>
      </c>
      <c r="D10339" t="s">
        <v>589</v>
      </c>
      <c r="E10339" t="s">
        <v>590</v>
      </c>
      <c r="F10339" t="s">
        <v>260</v>
      </c>
      <c r="G10339" t="s">
        <v>195</v>
      </c>
      <c r="H10339" t="s">
        <v>352</v>
      </c>
      <c r="I10339" t="s">
        <v>135</v>
      </c>
      <c r="K10339" t="s">
        <v>191</v>
      </c>
      <c r="M10339" t="s">
        <v>227</v>
      </c>
      <c r="N10339" t="s">
        <v>404</v>
      </c>
      <c r="O10339" t="s">
        <v>264</v>
      </c>
      <c r="P10339">
        <v>2050</v>
      </c>
      <c r="Q10339">
        <v>0.01</v>
      </c>
    </row>
    <row r="10340" spans="1:17" x14ac:dyDescent="0.25">
      <c r="A10340" t="s">
        <v>586</v>
      </c>
      <c r="B10340" t="s">
        <v>587</v>
      </c>
      <c r="C10340" t="s">
        <v>588</v>
      </c>
      <c r="D10340" t="s">
        <v>589</v>
      </c>
      <c r="E10340" t="s">
        <v>590</v>
      </c>
      <c r="F10340" t="s">
        <v>260</v>
      </c>
      <c r="G10340" t="s">
        <v>195</v>
      </c>
      <c r="H10340" t="s">
        <v>352</v>
      </c>
      <c r="I10340" t="s">
        <v>135</v>
      </c>
      <c r="K10340" t="s">
        <v>191</v>
      </c>
      <c r="M10340" t="s">
        <v>227</v>
      </c>
      <c r="N10340" t="s">
        <v>404</v>
      </c>
      <c r="O10340" t="s">
        <v>265</v>
      </c>
      <c r="P10340">
        <v>2050</v>
      </c>
      <c r="Q10340">
        <v>0.05</v>
      </c>
    </row>
    <row r="10341" spans="1:17" x14ac:dyDescent="0.25">
      <c r="A10341" t="s">
        <v>586</v>
      </c>
      <c r="B10341" t="s">
        <v>587</v>
      </c>
      <c r="C10341" t="s">
        <v>588</v>
      </c>
      <c r="D10341" t="s">
        <v>589</v>
      </c>
      <c r="E10341" t="s">
        <v>590</v>
      </c>
      <c r="F10341" t="s">
        <v>260</v>
      </c>
      <c r="G10341" t="s">
        <v>195</v>
      </c>
      <c r="H10341" t="s">
        <v>212</v>
      </c>
      <c r="I10341" t="s">
        <v>213</v>
      </c>
      <c r="K10341" t="s">
        <v>214</v>
      </c>
      <c r="M10341" t="s">
        <v>595</v>
      </c>
      <c r="N10341" t="s">
        <v>386</v>
      </c>
      <c r="O10341" t="s">
        <v>194</v>
      </c>
      <c r="P10341">
        <v>2015</v>
      </c>
      <c r="Q10341">
        <v>3.1</v>
      </c>
    </row>
    <row r="10342" spans="1:17" x14ac:dyDescent="0.25">
      <c r="A10342" t="s">
        <v>586</v>
      </c>
      <c r="B10342" t="s">
        <v>587</v>
      </c>
      <c r="C10342" t="s">
        <v>588</v>
      </c>
      <c r="D10342" t="s">
        <v>589</v>
      </c>
      <c r="E10342" t="s">
        <v>590</v>
      </c>
      <c r="F10342" t="s">
        <v>260</v>
      </c>
      <c r="G10342" t="s">
        <v>195</v>
      </c>
      <c r="H10342" t="s">
        <v>212</v>
      </c>
      <c r="I10342" t="s">
        <v>213</v>
      </c>
      <c r="K10342" t="s">
        <v>214</v>
      </c>
      <c r="M10342" t="s">
        <v>595</v>
      </c>
      <c r="N10342" t="s">
        <v>386</v>
      </c>
      <c r="O10342" t="s">
        <v>194</v>
      </c>
      <c r="P10342">
        <v>2020</v>
      </c>
      <c r="Q10342">
        <v>4.2</v>
      </c>
    </row>
    <row r="10343" spans="1:17" x14ac:dyDescent="0.25">
      <c r="A10343" t="s">
        <v>586</v>
      </c>
      <c r="B10343" t="s">
        <v>587</v>
      </c>
      <c r="C10343" t="s">
        <v>588</v>
      </c>
      <c r="D10343" t="s">
        <v>589</v>
      </c>
      <c r="E10343" t="s">
        <v>590</v>
      </c>
      <c r="F10343" t="s">
        <v>260</v>
      </c>
      <c r="G10343" t="s">
        <v>195</v>
      </c>
      <c r="H10343" t="s">
        <v>212</v>
      </c>
      <c r="I10343" t="s">
        <v>213</v>
      </c>
      <c r="K10343" t="s">
        <v>214</v>
      </c>
      <c r="M10343" t="s">
        <v>595</v>
      </c>
      <c r="N10343" t="s">
        <v>386</v>
      </c>
      <c r="O10343" t="s">
        <v>264</v>
      </c>
      <c r="P10343">
        <v>2020</v>
      </c>
      <c r="Q10343">
        <v>2</v>
      </c>
    </row>
    <row r="10344" spans="1:17" x14ac:dyDescent="0.25">
      <c r="A10344" t="s">
        <v>586</v>
      </c>
      <c r="B10344" t="s">
        <v>587</v>
      </c>
      <c r="C10344" t="s">
        <v>588</v>
      </c>
      <c r="D10344" t="s">
        <v>589</v>
      </c>
      <c r="E10344" t="s">
        <v>590</v>
      </c>
      <c r="F10344" t="s">
        <v>260</v>
      </c>
      <c r="G10344" t="s">
        <v>195</v>
      </c>
      <c r="H10344" t="s">
        <v>212</v>
      </c>
      <c r="I10344" t="s">
        <v>213</v>
      </c>
      <c r="K10344" t="s">
        <v>214</v>
      </c>
      <c r="M10344" t="s">
        <v>595</v>
      </c>
      <c r="N10344" t="s">
        <v>386</v>
      </c>
      <c r="O10344" t="s">
        <v>265</v>
      </c>
      <c r="P10344">
        <v>2020</v>
      </c>
      <c r="Q10344">
        <v>6</v>
      </c>
    </row>
    <row r="10345" spans="1:17" x14ac:dyDescent="0.25">
      <c r="A10345" t="s">
        <v>586</v>
      </c>
      <c r="B10345" t="s">
        <v>587</v>
      </c>
      <c r="C10345" t="s">
        <v>588</v>
      </c>
      <c r="D10345" t="s">
        <v>589</v>
      </c>
      <c r="E10345" t="s">
        <v>590</v>
      </c>
      <c r="F10345" t="s">
        <v>260</v>
      </c>
      <c r="G10345" t="s">
        <v>195</v>
      </c>
      <c r="H10345" t="s">
        <v>212</v>
      </c>
      <c r="I10345" t="s">
        <v>213</v>
      </c>
      <c r="K10345" t="s">
        <v>214</v>
      </c>
      <c r="M10345" t="s">
        <v>595</v>
      </c>
      <c r="N10345" t="s">
        <v>386</v>
      </c>
      <c r="O10345" t="s">
        <v>194</v>
      </c>
      <c r="P10345">
        <v>2030</v>
      </c>
      <c r="Q10345">
        <v>5</v>
      </c>
    </row>
    <row r="10346" spans="1:17" x14ac:dyDescent="0.25">
      <c r="A10346" t="s">
        <v>586</v>
      </c>
      <c r="B10346" t="s">
        <v>587</v>
      </c>
      <c r="C10346" t="s">
        <v>588</v>
      </c>
      <c r="D10346" t="s">
        <v>589</v>
      </c>
      <c r="E10346" t="s">
        <v>590</v>
      </c>
      <c r="F10346" t="s">
        <v>260</v>
      </c>
      <c r="G10346" t="s">
        <v>195</v>
      </c>
      <c r="H10346" t="s">
        <v>212</v>
      </c>
      <c r="I10346" t="s">
        <v>213</v>
      </c>
      <c r="K10346" t="s">
        <v>214</v>
      </c>
      <c r="M10346" t="s">
        <v>595</v>
      </c>
      <c r="N10346" t="s">
        <v>386</v>
      </c>
      <c r="O10346" t="s">
        <v>194</v>
      </c>
      <c r="P10346">
        <v>2040</v>
      </c>
      <c r="Q10346">
        <v>5.5</v>
      </c>
    </row>
    <row r="10347" spans="1:17" x14ac:dyDescent="0.25">
      <c r="A10347" t="s">
        <v>586</v>
      </c>
      <c r="B10347" t="s">
        <v>587</v>
      </c>
      <c r="C10347" t="s">
        <v>588</v>
      </c>
      <c r="D10347" t="s">
        <v>589</v>
      </c>
      <c r="E10347" t="s">
        <v>590</v>
      </c>
      <c r="F10347" t="s">
        <v>260</v>
      </c>
      <c r="G10347" t="s">
        <v>195</v>
      </c>
      <c r="H10347" t="s">
        <v>212</v>
      </c>
      <c r="I10347" t="s">
        <v>213</v>
      </c>
      <c r="K10347" t="s">
        <v>214</v>
      </c>
      <c r="M10347" t="s">
        <v>595</v>
      </c>
      <c r="N10347" t="s">
        <v>386</v>
      </c>
      <c r="O10347" t="s">
        <v>194</v>
      </c>
      <c r="P10347">
        <v>2050</v>
      </c>
      <c r="Q10347">
        <v>6</v>
      </c>
    </row>
    <row r="10348" spans="1:17" x14ac:dyDescent="0.25">
      <c r="A10348" t="s">
        <v>586</v>
      </c>
      <c r="B10348" t="s">
        <v>587</v>
      </c>
      <c r="C10348" t="s">
        <v>588</v>
      </c>
      <c r="D10348" t="s">
        <v>589</v>
      </c>
      <c r="E10348" t="s">
        <v>590</v>
      </c>
      <c r="F10348" t="s">
        <v>260</v>
      </c>
      <c r="G10348" t="s">
        <v>195</v>
      </c>
      <c r="H10348" t="s">
        <v>212</v>
      </c>
      <c r="I10348" t="s">
        <v>213</v>
      </c>
      <c r="K10348" t="s">
        <v>214</v>
      </c>
      <c r="M10348" t="s">
        <v>595</v>
      </c>
      <c r="N10348" t="s">
        <v>386</v>
      </c>
      <c r="O10348" t="s">
        <v>264</v>
      </c>
      <c r="P10348">
        <v>2050</v>
      </c>
      <c r="Q10348">
        <v>1.5</v>
      </c>
    </row>
    <row r="10349" spans="1:17" x14ac:dyDescent="0.25">
      <c r="A10349" t="s">
        <v>586</v>
      </c>
      <c r="B10349" t="s">
        <v>587</v>
      </c>
      <c r="C10349" t="s">
        <v>588</v>
      </c>
      <c r="D10349" t="s">
        <v>589</v>
      </c>
      <c r="E10349" t="s">
        <v>590</v>
      </c>
      <c r="F10349" t="s">
        <v>260</v>
      </c>
      <c r="G10349" t="s">
        <v>195</v>
      </c>
      <c r="H10349" t="s">
        <v>212</v>
      </c>
      <c r="I10349" t="s">
        <v>213</v>
      </c>
      <c r="K10349" t="s">
        <v>214</v>
      </c>
      <c r="M10349" t="s">
        <v>595</v>
      </c>
      <c r="N10349" t="s">
        <v>386</v>
      </c>
      <c r="O10349" t="s">
        <v>265</v>
      </c>
      <c r="P10349">
        <v>2050</v>
      </c>
      <c r="Q10349">
        <v>8</v>
      </c>
    </row>
    <row r="10350" spans="1:17" x14ac:dyDescent="0.25">
      <c r="A10350" t="s">
        <v>586</v>
      </c>
      <c r="B10350" t="s">
        <v>587</v>
      </c>
      <c r="C10350" t="s">
        <v>588</v>
      </c>
      <c r="D10350" t="s">
        <v>589</v>
      </c>
      <c r="E10350" t="s">
        <v>590</v>
      </c>
      <c r="F10350" t="s">
        <v>260</v>
      </c>
      <c r="G10350" t="s">
        <v>195</v>
      </c>
      <c r="H10350" t="s">
        <v>354</v>
      </c>
      <c r="I10350" t="s">
        <v>136</v>
      </c>
      <c r="K10350" t="s">
        <v>275</v>
      </c>
      <c r="M10350" t="s">
        <v>210</v>
      </c>
      <c r="N10350" t="s">
        <v>404</v>
      </c>
      <c r="O10350" t="s">
        <v>194</v>
      </c>
      <c r="P10350">
        <v>2015</v>
      </c>
      <c r="Q10350">
        <v>0.15642900000000001</v>
      </c>
    </row>
    <row r="10351" spans="1:17" x14ac:dyDescent="0.25">
      <c r="A10351" t="s">
        <v>586</v>
      </c>
      <c r="B10351" t="s">
        <v>587</v>
      </c>
      <c r="C10351" t="s">
        <v>588</v>
      </c>
      <c r="D10351" t="s">
        <v>589</v>
      </c>
      <c r="E10351" t="s">
        <v>590</v>
      </c>
      <c r="F10351" t="s">
        <v>260</v>
      </c>
      <c r="G10351" t="s">
        <v>195</v>
      </c>
      <c r="H10351" t="s">
        <v>354</v>
      </c>
      <c r="I10351" t="s">
        <v>136</v>
      </c>
      <c r="K10351" t="s">
        <v>275</v>
      </c>
      <c r="M10351" t="s">
        <v>210</v>
      </c>
      <c r="N10351" t="s">
        <v>404</v>
      </c>
      <c r="O10351" t="s">
        <v>194</v>
      </c>
      <c r="P10351">
        <v>2020</v>
      </c>
      <c r="Q10351">
        <v>0.15642900000000001</v>
      </c>
    </row>
    <row r="10352" spans="1:17" x14ac:dyDescent="0.25">
      <c r="A10352" t="s">
        <v>586</v>
      </c>
      <c r="B10352" t="s">
        <v>587</v>
      </c>
      <c r="C10352" t="s">
        <v>588</v>
      </c>
      <c r="D10352" t="s">
        <v>589</v>
      </c>
      <c r="E10352" t="s">
        <v>590</v>
      </c>
      <c r="F10352" t="s">
        <v>260</v>
      </c>
      <c r="G10352" t="s">
        <v>195</v>
      </c>
      <c r="H10352" t="s">
        <v>354</v>
      </c>
      <c r="I10352" t="s">
        <v>136</v>
      </c>
      <c r="K10352" t="s">
        <v>275</v>
      </c>
      <c r="M10352" t="s">
        <v>210</v>
      </c>
      <c r="N10352" t="s">
        <v>404</v>
      </c>
      <c r="O10352" t="s">
        <v>264</v>
      </c>
      <c r="P10352">
        <v>2020</v>
      </c>
      <c r="Q10352">
        <v>5.2143000000000002E-2</v>
      </c>
    </row>
    <row r="10353" spans="1:17" x14ac:dyDescent="0.25">
      <c r="A10353" t="s">
        <v>586</v>
      </c>
      <c r="B10353" t="s">
        <v>587</v>
      </c>
      <c r="C10353" t="s">
        <v>588</v>
      </c>
      <c r="D10353" t="s">
        <v>589</v>
      </c>
      <c r="E10353" t="s">
        <v>590</v>
      </c>
      <c r="F10353" t="s">
        <v>260</v>
      </c>
      <c r="G10353" t="s">
        <v>195</v>
      </c>
      <c r="H10353" t="s">
        <v>354</v>
      </c>
      <c r="I10353" t="s">
        <v>136</v>
      </c>
      <c r="K10353" t="s">
        <v>275</v>
      </c>
      <c r="M10353" t="s">
        <v>210</v>
      </c>
      <c r="N10353" t="s">
        <v>404</v>
      </c>
      <c r="O10353" t="s">
        <v>265</v>
      </c>
      <c r="P10353">
        <v>2020</v>
      </c>
      <c r="Q10353">
        <v>0.26071499999999997</v>
      </c>
    </row>
    <row r="10354" spans="1:17" x14ac:dyDescent="0.25">
      <c r="A10354" t="s">
        <v>586</v>
      </c>
      <c r="B10354" t="s">
        <v>587</v>
      </c>
      <c r="C10354" t="s">
        <v>588</v>
      </c>
      <c r="D10354" t="s">
        <v>589</v>
      </c>
      <c r="E10354" t="s">
        <v>590</v>
      </c>
      <c r="F10354" t="s">
        <v>260</v>
      </c>
      <c r="G10354" t="s">
        <v>195</v>
      </c>
      <c r="H10354" t="s">
        <v>354</v>
      </c>
      <c r="I10354" t="s">
        <v>136</v>
      </c>
      <c r="K10354" t="s">
        <v>275</v>
      </c>
      <c r="M10354" t="s">
        <v>210</v>
      </c>
      <c r="N10354" t="s">
        <v>404</v>
      </c>
      <c r="O10354" t="s">
        <v>194</v>
      </c>
      <c r="P10354">
        <v>2030</v>
      </c>
      <c r="Q10354">
        <v>0.15642900000000001</v>
      </c>
    </row>
    <row r="10355" spans="1:17" x14ac:dyDescent="0.25">
      <c r="A10355" t="s">
        <v>586</v>
      </c>
      <c r="B10355" t="s">
        <v>587</v>
      </c>
      <c r="C10355" t="s">
        <v>588</v>
      </c>
      <c r="D10355" t="s">
        <v>589</v>
      </c>
      <c r="E10355" t="s">
        <v>590</v>
      </c>
      <c r="F10355" t="s">
        <v>260</v>
      </c>
      <c r="G10355" t="s">
        <v>195</v>
      </c>
      <c r="H10355" t="s">
        <v>354</v>
      </c>
      <c r="I10355" t="s">
        <v>136</v>
      </c>
      <c r="K10355" t="s">
        <v>275</v>
      </c>
      <c r="M10355" t="s">
        <v>210</v>
      </c>
      <c r="N10355" t="s">
        <v>404</v>
      </c>
      <c r="O10355" t="s">
        <v>194</v>
      </c>
      <c r="P10355">
        <v>2040</v>
      </c>
      <c r="Q10355">
        <v>0.15642900000000001</v>
      </c>
    </row>
    <row r="10356" spans="1:17" x14ac:dyDescent="0.25">
      <c r="A10356" t="s">
        <v>586</v>
      </c>
      <c r="B10356" t="s">
        <v>587</v>
      </c>
      <c r="C10356" t="s">
        <v>588</v>
      </c>
      <c r="D10356" t="s">
        <v>589</v>
      </c>
      <c r="E10356" t="s">
        <v>590</v>
      </c>
      <c r="F10356" t="s">
        <v>260</v>
      </c>
      <c r="G10356" t="s">
        <v>195</v>
      </c>
      <c r="H10356" t="s">
        <v>354</v>
      </c>
      <c r="I10356" t="s">
        <v>136</v>
      </c>
      <c r="K10356" t="s">
        <v>275</v>
      </c>
      <c r="M10356" t="s">
        <v>210</v>
      </c>
      <c r="N10356" t="s">
        <v>404</v>
      </c>
      <c r="O10356" t="s">
        <v>194</v>
      </c>
      <c r="P10356">
        <v>2050</v>
      </c>
      <c r="Q10356">
        <v>0.15642900000000001</v>
      </c>
    </row>
    <row r="10357" spans="1:17" x14ac:dyDescent="0.25">
      <c r="A10357" t="s">
        <v>586</v>
      </c>
      <c r="B10357" t="s">
        <v>587</v>
      </c>
      <c r="C10357" t="s">
        <v>588</v>
      </c>
      <c r="D10357" t="s">
        <v>589</v>
      </c>
      <c r="E10357" t="s">
        <v>590</v>
      </c>
      <c r="F10357" t="s">
        <v>260</v>
      </c>
      <c r="G10357" t="s">
        <v>195</v>
      </c>
      <c r="H10357" t="s">
        <v>354</v>
      </c>
      <c r="I10357" t="s">
        <v>136</v>
      </c>
      <c r="K10357" t="s">
        <v>275</v>
      </c>
      <c r="M10357" t="s">
        <v>210</v>
      </c>
      <c r="N10357" t="s">
        <v>404</v>
      </c>
      <c r="O10357" t="s">
        <v>264</v>
      </c>
      <c r="P10357">
        <v>2050</v>
      </c>
      <c r="Q10357">
        <v>5.2143000000000002E-2</v>
      </c>
    </row>
    <row r="10358" spans="1:17" x14ac:dyDescent="0.25">
      <c r="A10358" t="s">
        <v>586</v>
      </c>
      <c r="B10358" t="s">
        <v>587</v>
      </c>
      <c r="C10358" t="s">
        <v>588</v>
      </c>
      <c r="D10358" t="s">
        <v>589</v>
      </c>
      <c r="E10358" t="s">
        <v>590</v>
      </c>
      <c r="F10358" t="s">
        <v>260</v>
      </c>
      <c r="G10358" t="s">
        <v>195</v>
      </c>
      <c r="H10358" t="s">
        <v>354</v>
      </c>
      <c r="I10358" t="s">
        <v>136</v>
      </c>
      <c r="K10358" t="s">
        <v>275</v>
      </c>
      <c r="M10358" t="s">
        <v>210</v>
      </c>
      <c r="N10358" t="s">
        <v>404</v>
      </c>
      <c r="O10358" t="s">
        <v>265</v>
      </c>
      <c r="P10358">
        <v>2050</v>
      </c>
      <c r="Q10358">
        <v>0.26071499999999997</v>
      </c>
    </row>
    <row r="10359" spans="1:17" x14ac:dyDescent="0.25">
      <c r="A10359" t="s">
        <v>586</v>
      </c>
      <c r="B10359" t="s">
        <v>587</v>
      </c>
      <c r="C10359" t="s">
        <v>588</v>
      </c>
      <c r="D10359" t="s">
        <v>589</v>
      </c>
      <c r="E10359" t="s">
        <v>590</v>
      </c>
      <c r="F10359" t="s">
        <v>260</v>
      </c>
      <c r="G10359" t="s">
        <v>195</v>
      </c>
      <c r="H10359" t="s">
        <v>355</v>
      </c>
      <c r="I10359" t="s">
        <v>277</v>
      </c>
      <c r="K10359" t="s">
        <v>278</v>
      </c>
      <c r="M10359" t="s">
        <v>344</v>
      </c>
      <c r="O10359" t="s">
        <v>194</v>
      </c>
      <c r="P10359">
        <v>2015</v>
      </c>
    </row>
    <row r="10360" spans="1:17" x14ac:dyDescent="0.25">
      <c r="A10360" t="s">
        <v>586</v>
      </c>
      <c r="B10360" t="s">
        <v>587</v>
      </c>
      <c r="C10360" t="s">
        <v>588</v>
      </c>
      <c r="D10360" t="s">
        <v>589</v>
      </c>
      <c r="E10360" t="s">
        <v>590</v>
      </c>
      <c r="F10360" t="s">
        <v>260</v>
      </c>
      <c r="G10360" t="s">
        <v>195</v>
      </c>
      <c r="H10360" t="s">
        <v>355</v>
      </c>
      <c r="I10360" t="s">
        <v>277</v>
      </c>
      <c r="K10360" t="s">
        <v>278</v>
      </c>
      <c r="M10360" t="s">
        <v>344</v>
      </c>
      <c r="O10360" t="s">
        <v>194</v>
      </c>
      <c r="P10360">
        <v>2020</v>
      </c>
    </row>
    <row r="10361" spans="1:17" x14ac:dyDescent="0.25">
      <c r="A10361" t="s">
        <v>586</v>
      </c>
      <c r="B10361" t="s">
        <v>587</v>
      </c>
      <c r="C10361" t="s">
        <v>588</v>
      </c>
      <c r="D10361" t="s">
        <v>589</v>
      </c>
      <c r="E10361" t="s">
        <v>590</v>
      </c>
      <c r="F10361" t="s">
        <v>260</v>
      </c>
      <c r="G10361" t="s">
        <v>195</v>
      </c>
      <c r="H10361" t="s">
        <v>355</v>
      </c>
      <c r="I10361" t="s">
        <v>277</v>
      </c>
      <c r="K10361" t="s">
        <v>278</v>
      </c>
      <c r="M10361" t="s">
        <v>344</v>
      </c>
      <c r="O10361" t="s">
        <v>264</v>
      </c>
      <c r="P10361">
        <v>2020</v>
      </c>
    </row>
    <row r="10362" spans="1:17" x14ac:dyDescent="0.25">
      <c r="A10362" t="s">
        <v>586</v>
      </c>
      <c r="B10362" t="s">
        <v>587</v>
      </c>
      <c r="C10362" t="s">
        <v>588</v>
      </c>
      <c r="D10362" t="s">
        <v>589</v>
      </c>
      <c r="E10362" t="s">
        <v>590</v>
      </c>
      <c r="F10362" t="s">
        <v>260</v>
      </c>
      <c r="G10362" t="s">
        <v>195</v>
      </c>
      <c r="H10362" t="s">
        <v>355</v>
      </c>
      <c r="I10362" t="s">
        <v>277</v>
      </c>
      <c r="K10362" t="s">
        <v>278</v>
      </c>
      <c r="M10362" t="s">
        <v>344</v>
      </c>
      <c r="O10362" t="s">
        <v>265</v>
      </c>
      <c r="P10362">
        <v>2020</v>
      </c>
    </row>
    <row r="10363" spans="1:17" x14ac:dyDescent="0.25">
      <c r="A10363" t="s">
        <v>586</v>
      </c>
      <c r="B10363" t="s">
        <v>587</v>
      </c>
      <c r="C10363" t="s">
        <v>588</v>
      </c>
      <c r="D10363" t="s">
        <v>589</v>
      </c>
      <c r="E10363" t="s">
        <v>590</v>
      </c>
      <c r="F10363" t="s">
        <v>260</v>
      </c>
      <c r="G10363" t="s">
        <v>195</v>
      </c>
      <c r="H10363" t="s">
        <v>355</v>
      </c>
      <c r="I10363" t="s">
        <v>277</v>
      </c>
      <c r="K10363" t="s">
        <v>278</v>
      </c>
      <c r="M10363" t="s">
        <v>344</v>
      </c>
      <c r="O10363" t="s">
        <v>194</v>
      </c>
      <c r="P10363">
        <v>2030</v>
      </c>
    </row>
    <row r="10364" spans="1:17" x14ac:dyDescent="0.25">
      <c r="A10364" t="s">
        <v>586</v>
      </c>
      <c r="B10364" t="s">
        <v>587</v>
      </c>
      <c r="C10364" t="s">
        <v>588</v>
      </c>
      <c r="D10364" t="s">
        <v>589</v>
      </c>
      <c r="E10364" t="s">
        <v>590</v>
      </c>
      <c r="F10364" t="s">
        <v>260</v>
      </c>
      <c r="G10364" t="s">
        <v>195</v>
      </c>
      <c r="H10364" t="s">
        <v>355</v>
      </c>
      <c r="I10364" t="s">
        <v>277</v>
      </c>
      <c r="K10364" t="s">
        <v>278</v>
      </c>
      <c r="M10364" t="s">
        <v>344</v>
      </c>
      <c r="O10364" t="s">
        <v>194</v>
      </c>
      <c r="P10364">
        <v>2040</v>
      </c>
    </row>
    <row r="10365" spans="1:17" x14ac:dyDescent="0.25">
      <c r="A10365" t="s">
        <v>586</v>
      </c>
      <c r="B10365" t="s">
        <v>587</v>
      </c>
      <c r="C10365" t="s">
        <v>588</v>
      </c>
      <c r="D10365" t="s">
        <v>589</v>
      </c>
      <c r="E10365" t="s">
        <v>590</v>
      </c>
      <c r="F10365" t="s">
        <v>260</v>
      </c>
      <c r="G10365" t="s">
        <v>195</v>
      </c>
      <c r="H10365" t="s">
        <v>355</v>
      </c>
      <c r="I10365" t="s">
        <v>277</v>
      </c>
      <c r="K10365" t="s">
        <v>278</v>
      </c>
      <c r="M10365" t="s">
        <v>344</v>
      </c>
      <c r="O10365" t="s">
        <v>194</v>
      </c>
      <c r="P10365">
        <v>2050</v>
      </c>
    </row>
    <row r="10366" spans="1:17" x14ac:dyDescent="0.25">
      <c r="A10366" t="s">
        <v>586</v>
      </c>
      <c r="B10366" t="s">
        <v>587</v>
      </c>
      <c r="C10366" t="s">
        <v>588</v>
      </c>
      <c r="D10366" t="s">
        <v>589</v>
      </c>
      <c r="E10366" t="s">
        <v>590</v>
      </c>
      <c r="F10366" t="s">
        <v>260</v>
      </c>
      <c r="G10366" t="s">
        <v>195</v>
      </c>
      <c r="H10366" t="s">
        <v>355</v>
      </c>
      <c r="I10366" t="s">
        <v>277</v>
      </c>
      <c r="K10366" t="s">
        <v>278</v>
      </c>
      <c r="M10366" t="s">
        <v>344</v>
      </c>
      <c r="O10366" t="s">
        <v>264</v>
      </c>
      <c r="P10366">
        <v>2050</v>
      </c>
    </row>
    <row r="10367" spans="1:17" x14ac:dyDescent="0.25">
      <c r="A10367" t="s">
        <v>586</v>
      </c>
      <c r="B10367" t="s">
        <v>587</v>
      </c>
      <c r="C10367" t="s">
        <v>588</v>
      </c>
      <c r="D10367" t="s">
        <v>589</v>
      </c>
      <c r="E10367" t="s">
        <v>590</v>
      </c>
      <c r="F10367" t="s">
        <v>260</v>
      </c>
      <c r="G10367" t="s">
        <v>195</v>
      </c>
      <c r="H10367" t="s">
        <v>355</v>
      </c>
      <c r="I10367" t="s">
        <v>277</v>
      </c>
      <c r="K10367" t="s">
        <v>278</v>
      </c>
      <c r="M10367" t="s">
        <v>344</v>
      </c>
      <c r="O10367" t="s">
        <v>265</v>
      </c>
      <c r="P10367">
        <v>2050</v>
      </c>
    </row>
    <row r="10368" spans="1:17" x14ac:dyDescent="0.25">
      <c r="A10368" t="s">
        <v>586</v>
      </c>
      <c r="B10368" t="s">
        <v>587</v>
      </c>
      <c r="C10368" t="s">
        <v>588</v>
      </c>
      <c r="D10368" t="s">
        <v>589</v>
      </c>
      <c r="E10368" t="s">
        <v>590</v>
      </c>
      <c r="F10368" t="s">
        <v>260</v>
      </c>
      <c r="G10368" t="s">
        <v>195</v>
      </c>
      <c r="H10368" t="s">
        <v>215</v>
      </c>
      <c r="I10368" t="s">
        <v>216</v>
      </c>
      <c r="K10368" t="s">
        <v>202</v>
      </c>
      <c r="M10368" t="s">
        <v>251</v>
      </c>
      <c r="N10368" t="s">
        <v>252</v>
      </c>
      <c r="O10368" t="s">
        <v>194</v>
      </c>
      <c r="P10368">
        <v>2015</v>
      </c>
      <c r="Q10368">
        <v>25</v>
      </c>
    </row>
    <row r="10369" spans="1:17" x14ac:dyDescent="0.25">
      <c r="A10369" t="s">
        <v>586</v>
      </c>
      <c r="B10369" t="s">
        <v>587</v>
      </c>
      <c r="C10369" t="s">
        <v>588</v>
      </c>
      <c r="D10369" t="s">
        <v>589</v>
      </c>
      <c r="E10369" t="s">
        <v>590</v>
      </c>
      <c r="F10369" t="s">
        <v>260</v>
      </c>
      <c r="G10369" t="s">
        <v>195</v>
      </c>
      <c r="H10369" t="s">
        <v>215</v>
      </c>
      <c r="I10369" t="s">
        <v>216</v>
      </c>
      <c r="K10369" t="s">
        <v>202</v>
      </c>
      <c r="M10369" t="s">
        <v>251</v>
      </c>
      <c r="N10369" t="s">
        <v>252</v>
      </c>
      <c r="O10369" t="s">
        <v>194</v>
      </c>
      <c r="P10369">
        <v>2020</v>
      </c>
      <c r="Q10369">
        <v>27</v>
      </c>
    </row>
    <row r="10370" spans="1:17" x14ac:dyDescent="0.25">
      <c r="A10370" t="s">
        <v>586</v>
      </c>
      <c r="B10370" t="s">
        <v>587</v>
      </c>
      <c r="C10370" t="s">
        <v>588</v>
      </c>
      <c r="D10370" t="s">
        <v>589</v>
      </c>
      <c r="E10370" t="s">
        <v>590</v>
      </c>
      <c r="F10370" t="s">
        <v>260</v>
      </c>
      <c r="G10370" t="s">
        <v>195</v>
      </c>
      <c r="H10370" t="s">
        <v>215</v>
      </c>
      <c r="I10370" t="s">
        <v>216</v>
      </c>
      <c r="K10370" t="s">
        <v>202</v>
      </c>
      <c r="M10370" t="s">
        <v>251</v>
      </c>
      <c r="N10370" t="s">
        <v>252</v>
      </c>
      <c r="O10370" t="s">
        <v>264</v>
      </c>
      <c r="P10370">
        <v>2020</v>
      </c>
      <c r="Q10370">
        <v>25</v>
      </c>
    </row>
    <row r="10371" spans="1:17" x14ac:dyDescent="0.25">
      <c r="A10371" t="s">
        <v>586</v>
      </c>
      <c r="B10371" t="s">
        <v>587</v>
      </c>
      <c r="C10371" t="s">
        <v>588</v>
      </c>
      <c r="D10371" t="s">
        <v>589</v>
      </c>
      <c r="E10371" t="s">
        <v>590</v>
      </c>
      <c r="F10371" t="s">
        <v>260</v>
      </c>
      <c r="G10371" t="s">
        <v>195</v>
      </c>
      <c r="H10371" t="s">
        <v>215</v>
      </c>
      <c r="I10371" t="s">
        <v>216</v>
      </c>
      <c r="K10371" t="s">
        <v>202</v>
      </c>
      <c r="M10371" t="s">
        <v>251</v>
      </c>
      <c r="N10371" t="s">
        <v>252</v>
      </c>
      <c r="O10371" t="s">
        <v>265</v>
      </c>
      <c r="P10371">
        <v>2020</v>
      </c>
      <c r="Q10371">
        <v>35</v>
      </c>
    </row>
    <row r="10372" spans="1:17" x14ac:dyDescent="0.25">
      <c r="A10372" t="s">
        <v>586</v>
      </c>
      <c r="B10372" t="s">
        <v>587</v>
      </c>
      <c r="C10372" t="s">
        <v>588</v>
      </c>
      <c r="D10372" t="s">
        <v>589</v>
      </c>
      <c r="E10372" t="s">
        <v>590</v>
      </c>
      <c r="F10372" t="s">
        <v>260</v>
      </c>
      <c r="G10372" t="s">
        <v>195</v>
      </c>
      <c r="H10372" t="s">
        <v>215</v>
      </c>
      <c r="I10372" t="s">
        <v>216</v>
      </c>
      <c r="K10372" t="s">
        <v>202</v>
      </c>
      <c r="M10372" t="s">
        <v>251</v>
      </c>
      <c r="N10372" t="s">
        <v>252</v>
      </c>
      <c r="O10372" t="s">
        <v>194</v>
      </c>
      <c r="P10372">
        <v>2030</v>
      </c>
      <c r="Q10372">
        <v>30</v>
      </c>
    </row>
    <row r="10373" spans="1:17" x14ac:dyDescent="0.25">
      <c r="A10373" t="s">
        <v>586</v>
      </c>
      <c r="B10373" t="s">
        <v>587</v>
      </c>
      <c r="C10373" t="s">
        <v>588</v>
      </c>
      <c r="D10373" t="s">
        <v>589</v>
      </c>
      <c r="E10373" t="s">
        <v>590</v>
      </c>
      <c r="F10373" t="s">
        <v>260</v>
      </c>
      <c r="G10373" t="s">
        <v>195</v>
      </c>
      <c r="H10373" t="s">
        <v>215</v>
      </c>
      <c r="I10373" t="s">
        <v>216</v>
      </c>
      <c r="K10373" t="s">
        <v>202</v>
      </c>
      <c r="M10373" t="s">
        <v>251</v>
      </c>
      <c r="N10373" t="s">
        <v>252</v>
      </c>
      <c r="O10373" t="s">
        <v>194</v>
      </c>
      <c r="P10373">
        <v>2040</v>
      </c>
      <c r="Q10373">
        <v>30</v>
      </c>
    </row>
    <row r="10374" spans="1:17" x14ac:dyDescent="0.25">
      <c r="A10374" t="s">
        <v>586</v>
      </c>
      <c r="B10374" t="s">
        <v>587</v>
      </c>
      <c r="C10374" t="s">
        <v>588</v>
      </c>
      <c r="D10374" t="s">
        <v>589</v>
      </c>
      <c r="E10374" t="s">
        <v>590</v>
      </c>
      <c r="F10374" t="s">
        <v>260</v>
      </c>
      <c r="G10374" t="s">
        <v>195</v>
      </c>
      <c r="H10374" t="s">
        <v>215</v>
      </c>
      <c r="I10374" t="s">
        <v>216</v>
      </c>
      <c r="K10374" t="s">
        <v>202</v>
      </c>
      <c r="M10374" t="s">
        <v>251</v>
      </c>
      <c r="N10374" t="s">
        <v>252</v>
      </c>
      <c r="O10374" t="s">
        <v>194</v>
      </c>
      <c r="P10374">
        <v>2050</v>
      </c>
      <c r="Q10374">
        <v>30</v>
      </c>
    </row>
    <row r="10375" spans="1:17" x14ac:dyDescent="0.25">
      <c r="A10375" t="s">
        <v>586</v>
      </c>
      <c r="B10375" t="s">
        <v>587</v>
      </c>
      <c r="C10375" t="s">
        <v>588</v>
      </c>
      <c r="D10375" t="s">
        <v>589</v>
      </c>
      <c r="E10375" t="s">
        <v>590</v>
      </c>
      <c r="F10375" t="s">
        <v>260</v>
      </c>
      <c r="G10375" t="s">
        <v>195</v>
      </c>
      <c r="H10375" t="s">
        <v>215</v>
      </c>
      <c r="I10375" t="s">
        <v>216</v>
      </c>
      <c r="K10375" t="s">
        <v>202</v>
      </c>
      <c r="M10375" t="s">
        <v>251</v>
      </c>
      <c r="N10375" t="s">
        <v>252</v>
      </c>
      <c r="O10375" t="s">
        <v>264</v>
      </c>
      <c r="P10375">
        <v>2050</v>
      </c>
      <c r="Q10375">
        <v>25</v>
      </c>
    </row>
    <row r="10376" spans="1:17" x14ac:dyDescent="0.25">
      <c r="A10376" t="s">
        <v>586</v>
      </c>
      <c r="B10376" t="s">
        <v>587</v>
      </c>
      <c r="C10376" t="s">
        <v>588</v>
      </c>
      <c r="D10376" t="s">
        <v>589</v>
      </c>
      <c r="E10376" t="s">
        <v>590</v>
      </c>
      <c r="F10376" t="s">
        <v>260</v>
      </c>
      <c r="G10376" t="s">
        <v>195</v>
      </c>
      <c r="H10376" t="s">
        <v>215</v>
      </c>
      <c r="I10376" t="s">
        <v>216</v>
      </c>
      <c r="K10376" t="s">
        <v>202</v>
      </c>
      <c r="M10376" t="s">
        <v>251</v>
      </c>
      <c r="N10376" t="s">
        <v>252</v>
      </c>
      <c r="O10376" t="s">
        <v>265</v>
      </c>
      <c r="P10376">
        <v>2050</v>
      </c>
      <c r="Q10376">
        <v>40</v>
      </c>
    </row>
    <row r="10377" spans="1:17" x14ac:dyDescent="0.25">
      <c r="A10377" t="s">
        <v>586</v>
      </c>
      <c r="B10377" t="s">
        <v>587</v>
      </c>
      <c r="C10377" t="s">
        <v>588</v>
      </c>
      <c r="D10377" t="s">
        <v>589</v>
      </c>
      <c r="E10377" t="s">
        <v>590</v>
      </c>
      <c r="F10377" t="s">
        <v>260</v>
      </c>
      <c r="G10377" t="s">
        <v>233</v>
      </c>
      <c r="H10377" t="s">
        <v>287</v>
      </c>
      <c r="I10377" t="s">
        <v>240</v>
      </c>
      <c r="J10377" t="s">
        <v>288</v>
      </c>
      <c r="K10377" t="s">
        <v>241</v>
      </c>
      <c r="L10377" t="s">
        <v>237</v>
      </c>
      <c r="N10377" t="s">
        <v>596</v>
      </c>
      <c r="O10377" t="s">
        <v>194</v>
      </c>
      <c r="P10377">
        <v>2015</v>
      </c>
      <c r="Q10377">
        <v>0.89</v>
      </c>
    </row>
    <row r="10378" spans="1:17" x14ac:dyDescent="0.25">
      <c r="A10378" t="s">
        <v>586</v>
      </c>
      <c r="B10378" t="s">
        <v>587</v>
      </c>
      <c r="C10378" t="s">
        <v>588</v>
      </c>
      <c r="D10378" t="s">
        <v>589</v>
      </c>
      <c r="E10378" t="s">
        <v>590</v>
      </c>
      <c r="F10378" t="s">
        <v>260</v>
      </c>
      <c r="G10378" t="s">
        <v>233</v>
      </c>
      <c r="H10378" t="s">
        <v>287</v>
      </c>
      <c r="I10378" t="s">
        <v>240</v>
      </c>
      <c r="J10378" t="s">
        <v>288</v>
      </c>
      <c r="K10378" t="s">
        <v>241</v>
      </c>
      <c r="L10378" t="s">
        <v>237</v>
      </c>
      <c r="N10378" t="s">
        <v>596</v>
      </c>
      <c r="O10378" t="s">
        <v>194</v>
      </c>
      <c r="P10378">
        <v>2020</v>
      </c>
      <c r="Q10378">
        <v>0.71460000000000001</v>
      </c>
    </row>
    <row r="10379" spans="1:17" x14ac:dyDescent="0.25">
      <c r="A10379" t="s">
        <v>586</v>
      </c>
      <c r="B10379" t="s">
        <v>587</v>
      </c>
      <c r="C10379" t="s">
        <v>588</v>
      </c>
      <c r="D10379" t="s">
        <v>589</v>
      </c>
      <c r="E10379" t="s">
        <v>590</v>
      </c>
      <c r="F10379" t="s">
        <v>260</v>
      </c>
      <c r="G10379" t="s">
        <v>233</v>
      </c>
      <c r="H10379" t="s">
        <v>287</v>
      </c>
      <c r="I10379" t="s">
        <v>240</v>
      </c>
      <c r="J10379" t="s">
        <v>288</v>
      </c>
      <c r="K10379" t="s">
        <v>241</v>
      </c>
      <c r="L10379" t="s">
        <v>237</v>
      </c>
      <c r="N10379" t="s">
        <v>596</v>
      </c>
      <c r="O10379" t="s">
        <v>264</v>
      </c>
      <c r="P10379">
        <v>2020</v>
      </c>
      <c r="Q10379">
        <v>0.57167999999999997</v>
      </c>
    </row>
    <row r="10380" spans="1:17" x14ac:dyDescent="0.25">
      <c r="A10380" t="s">
        <v>586</v>
      </c>
      <c r="B10380" t="s">
        <v>587</v>
      </c>
      <c r="C10380" t="s">
        <v>588</v>
      </c>
      <c r="D10380" t="s">
        <v>589</v>
      </c>
      <c r="E10380" t="s">
        <v>590</v>
      </c>
      <c r="F10380" t="s">
        <v>260</v>
      </c>
      <c r="G10380" t="s">
        <v>233</v>
      </c>
      <c r="H10380" t="s">
        <v>287</v>
      </c>
      <c r="I10380" t="s">
        <v>240</v>
      </c>
      <c r="J10380" t="s">
        <v>288</v>
      </c>
      <c r="K10380" t="s">
        <v>241</v>
      </c>
      <c r="L10380" t="s">
        <v>237</v>
      </c>
      <c r="N10380" t="s">
        <v>596</v>
      </c>
      <c r="O10380" t="s">
        <v>265</v>
      </c>
      <c r="P10380">
        <v>2020</v>
      </c>
      <c r="Q10380">
        <v>0.85751999999999995</v>
      </c>
    </row>
    <row r="10381" spans="1:17" x14ac:dyDescent="0.25">
      <c r="A10381" t="s">
        <v>586</v>
      </c>
      <c r="B10381" t="s">
        <v>587</v>
      </c>
      <c r="C10381" t="s">
        <v>588</v>
      </c>
      <c r="D10381" t="s">
        <v>589</v>
      </c>
      <c r="E10381" t="s">
        <v>590</v>
      </c>
      <c r="F10381" t="s">
        <v>260</v>
      </c>
      <c r="G10381" t="s">
        <v>233</v>
      </c>
      <c r="H10381" t="s">
        <v>287</v>
      </c>
      <c r="I10381" t="s">
        <v>240</v>
      </c>
      <c r="J10381" t="s">
        <v>288</v>
      </c>
      <c r="K10381" t="s">
        <v>241</v>
      </c>
      <c r="L10381" t="s">
        <v>237</v>
      </c>
      <c r="N10381" t="s">
        <v>596</v>
      </c>
      <c r="O10381" t="s">
        <v>194</v>
      </c>
      <c r="P10381">
        <v>2030</v>
      </c>
      <c r="Q10381">
        <v>0.64314000000000004</v>
      </c>
    </row>
    <row r="10382" spans="1:17" x14ac:dyDescent="0.25">
      <c r="A10382" t="s">
        <v>586</v>
      </c>
      <c r="B10382" t="s">
        <v>587</v>
      </c>
      <c r="C10382" t="s">
        <v>588</v>
      </c>
      <c r="D10382" t="s">
        <v>589</v>
      </c>
      <c r="E10382" t="s">
        <v>590</v>
      </c>
      <c r="F10382" t="s">
        <v>260</v>
      </c>
      <c r="G10382" t="s">
        <v>233</v>
      </c>
      <c r="H10382" t="s">
        <v>287</v>
      </c>
      <c r="I10382" t="s">
        <v>240</v>
      </c>
      <c r="J10382" t="s">
        <v>288</v>
      </c>
      <c r="K10382" t="s">
        <v>241</v>
      </c>
      <c r="L10382" t="s">
        <v>237</v>
      </c>
      <c r="N10382" t="s">
        <v>596</v>
      </c>
      <c r="O10382" t="s">
        <v>194</v>
      </c>
      <c r="P10382">
        <v>2040</v>
      </c>
      <c r="Q10382">
        <v>0.59168880000000001</v>
      </c>
    </row>
    <row r="10383" spans="1:17" x14ac:dyDescent="0.25">
      <c r="A10383" t="s">
        <v>586</v>
      </c>
      <c r="B10383" t="s">
        <v>587</v>
      </c>
      <c r="C10383" t="s">
        <v>588</v>
      </c>
      <c r="D10383" t="s">
        <v>589</v>
      </c>
      <c r="E10383" t="s">
        <v>590</v>
      </c>
      <c r="F10383" t="s">
        <v>260</v>
      </c>
      <c r="G10383" t="s">
        <v>233</v>
      </c>
      <c r="H10383" t="s">
        <v>287</v>
      </c>
      <c r="I10383" t="s">
        <v>240</v>
      </c>
      <c r="J10383" t="s">
        <v>288</v>
      </c>
      <c r="K10383" t="s">
        <v>241</v>
      </c>
      <c r="L10383" t="s">
        <v>237</v>
      </c>
      <c r="N10383" t="s">
        <v>596</v>
      </c>
      <c r="O10383" t="s">
        <v>194</v>
      </c>
      <c r="P10383">
        <v>2050</v>
      </c>
      <c r="Q10383">
        <v>0.57882599999999995</v>
      </c>
    </row>
    <row r="10384" spans="1:17" x14ac:dyDescent="0.25">
      <c r="A10384" t="s">
        <v>586</v>
      </c>
      <c r="B10384" t="s">
        <v>587</v>
      </c>
      <c r="C10384" t="s">
        <v>588</v>
      </c>
      <c r="D10384" t="s">
        <v>589</v>
      </c>
      <c r="E10384" t="s">
        <v>590</v>
      </c>
      <c r="F10384" t="s">
        <v>260</v>
      </c>
      <c r="G10384" t="s">
        <v>233</v>
      </c>
      <c r="H10384" t="s">
        <v>287</v>
      </c>
      <c r="I10384" t="s">
        <v>240</v>
      </c>
      <c r="J10384" t="s">
        <v>288</v>
      </c>
      <c r="K10384" t="s">
        <v>241</v>
      </c>
      <c r="L10384" t="s">
        <v>237</v>
      </c>
      <c r="N10384" t="s">
        <v>596</v>
      </c>
      <c r="O10384" t="s">
        <v>264</v>
      </c>
      <c r="P10384">
        <v>2050</v>
      </c>
      <c r="Q10384">
        <v>0.46306079999999999</v>
      </c>
    </row>
    <row r="10385" spans="1:17" x14ac:dyDescent="0.25">
      <c r="A10385" t="s">
        <v>586</v>
      </c>
      <c r="B10385" t="s">
        <v>587</v>
      </c>
      <c r="C10385" t="s">
        <v>588</v>
      </c>
      <c r="D10385" t="s">
        <v>589</v>
      </c>
      <c r="E10385" t="s">
        <v>590</v>
      </c>
      <c r="F10385" t="s">
        <v>260</v>
      </c>
      <c r="G10385" t="s">
        <v>233</v>
      </c>
      <c r="H10385" t="s">
        <v>287</v>
      </c>
      <c r="I10385" t="s">
        <v>240</v>
      </c>
      <c r="J10385" t="s">
        <v>288</v>
      </c>
      <c r="K10385" t="s">
        <v>241</v>
      </c>
      <c r="L10385" t="s">
        <v>237</v>
      </c>
      <c r="N10385" t="s">
        <v>596</v>
      </c>
      <c r="O10385" t="s">
        <v>265</v>
      </c>
      <c r="P10385">
        <v>2050</v>
      </c>
      <c r="Q10385">
        <v>0.69459119999999996</v>
      </c>
    </row>
    <row r="10386" spans="1:17" x14ac:dyDescent="0.25">
      <c r="A10386" t="s">
        <v>586</v>
      </c>
      <c r="B10386" t="s">
        <v>587</v>
      </c>
      <c r="C10386" t="s">
        <v>588</v>
      </c>
      <c r="D10386" t="s">
        <v>589</v>
      </c>
      <c r="E10386" t="s">
        <v>590</v>
      </c>
      <c r="F10386" t="s">
        <v>260</v>
      </c>
      <c r="G10386" t="s">
        <v>233</v>
      </c>
      <c r="H10386" t="s">
        <v>289</v>
      </c>
      <c r="I10386" t="s">
        <v>240</v>
      </c>
      <c r="J10386" t="s">
        <v>290</v>
      </c>
      <c r="K10386" t="s">
        <v>241</v>
      </c>
      <c r="L10386" t="s">
        <v>237</v>
      </c>
      <c r="M10386" t="s">
        <v>380</v>
      </c>
      <c r="N10386" t="s">
        <v>596</v>
      </c>
      <c r="O10386" t="s">
        <v>194</v>
      </c>
      <c r="P10386">
        <v>2015</v>
      </c>
      <c r="Q10386">
        <v>0.115</v>
      </c>
    </row>
    <row r="10387" spans="1:17" x14ac:dyDescent="0.25">
      <c r="A10387" t="s">
        <v>586</v>
      </c>
      <c r="B10387" t="s">
        <v>587</v>
      </c>
      <c r="C10387" t="s">
        <v>588</v>
      </c>
      <c r="D10387" t="s">
        <v>589</v>
      </c>
      <c r="E10387" t="s">
        <v>590</v>
      </c>
      <c r="F10387" t="s">
        <v>260</v>
      </c>
      <c r="G10387" t="s">
        <v>233</v>
      </c>
      <c r="H10387" t="s">
        <v>289</v>
      </c>
      <c r="I10387" t="s">
        <v>240</v>
      </c>
      <c r="J10387" t="s">
        <v>290</v>
      </c>
      <c r="K10387" t="s">
        <v>241</v>
      </c>
      <c r="L10387" t="s">
        <v>237</v>
      </c>
      <c r="M10387" t="s">
        <v>380</v>
      </c>
      <c r="N10387" t="s">
        <v>596</v>
      </c>
      <c r="O10387" t="s">
        <v>194</v>
      </c>
      <c r="P10387">
        <v>2020</v>
      </c>
      <c r="Q10387">
        <v>9.0899999999999995E-2</v>
      </c>
    </row>
    <row r="10388" spans="1:17" x14ac:dyDescent="0.25">
      <c r="A10388" t="s">
        <v>586</v>
      </c>
      <c r="B10388" t="s">
        <v>587</v>
      </c>
      <c r="C10388" t="s">
        <v>588</v>
      </c>
      <c r="D10388" t="s">
        <v>589</v>
      </c>
      <c r="E10388" t="s">
        <v>590</v>
      </c>
      <c r="F10388" t="s">
        <v>260</v>
      </c>
      <c r="G10388" t="s">
        <v>233</v>
      </c>
      <c r="H10388" t="s">
        <v>289</v>
      </c>
      <c r="I10388" t="s">
        <v>240</v>
      </c>
      <c r="J10388" t="s">
        <v>290</v>
      </c>
      <c r="K10388" t="s">
        <v>241</v>
      </c>
      <c r="L10388" t="s">
        <v>237</v>
      </c>
      <c r="M10388" t="s">
        <v>380</v>
      </c>
      <c r="N10388" t="s">
        <v>596</v>
      </c>
      <c r="O10388" t="s">
        <v>264</v>
      </c>
      <c r="P10388">
        <v>2020</v>
      </c>
      <c r="Q10388">
        <v>7.2720000000000007E-2</v>
      </c>
    </row>
    <row r="10389" spans="1:17" x14ac:dyDescent="0.25">
      <c r="A10389" t="s">
        <v>586</v>
      </c>
      <c r="B10389" t="s">
        <v>587</v>
      </c>
      <c r="C10389" t="s">
        <v>588</v>
      </c>
      <c r="D10389" t="s">
        <v>589</v>
      </c>
      <c r="E10389" t="s">
        <v>590</v>
      </c>
      <c r="F10389" t="s">
        <v>260</v>
      </c>
      <c r="G10389" t="s">
        <v>233</v>
      </c>
      <c r="H10389" t="s">
        <v>289</v>
      </c>
      <c r="I10389" t="s">
        <v>240</v>
      </c>
      <c r="J10389" t="s">
        <v>290</v>
      </c>
      <c r="K10389" t="s">
        <v>241</v>
      </c>
      <c r="L10389" t="s">
        <v>237</v>
      </c>
      <c r="M10389" t="s">
        <v>380</v>
      </c>
      <c r="N10389" t="s">
        <v>596</v>
      </c>
      <c r="O10389" t="s">
        <v>265</v>
      </c>
      <c r="P10389">
        <v>2020</v>
      </c>
      <c r="Q10389">
        <v>0.10908</v>
      </c>
    </row>
    <row r="10390" spans="1:17" x14ac:dyDescent="0.25">
      <c r="A10390" t="s">
        <v>586</v>
      </c>
      <c r="B10390" t="s">
        <v>587</v>
      </c>
      <c r="C10390" t="s">
        <v>588</v>
      </c>
      <c r="D10390" t="s">
        <v>589</v>
      </c>
      <c r="E10390" t="s">
        <v>590</v>
      </c>
      <c r="F10390" t="s">
        <v>260</v>
      </c>
      <c r="G10390" t="s">
        <v>233</v>
      </c>
      <c r="H10390" t="s">
        <v>289</v>
      </c>
      <c r="I10390" t="s">
        <v>240</v>
      </c>
      <c r="J10390" t="s">
        <v>290</v>
      </c>
      <c r="K10390" t="s">
        <v>241</v>
      </c>
      <c r="L10390" t="s">
        <v>237</v>
      </c>
      <c r="M10390" t="s">
        <v>380</v>
      </c>
      <c r="N10390" t="s">
        <v>596</v>
      </c>
      <c r="O10390" t="s">
        <v>194</v>
      </c>
      <c r="P10390">
        <v>2030</v>
      </c>
      <c r="Q10390">
        <v>8.1809999999999994E-2</v>
      </c>
    </row>
    <row r="10391" spans="1:17" x14ac:dyDescent="0.25">
      <c r="A10391" t="s">
        <v>586</v>
      </c>
      <c r="B10391" t="s">
        <v>587</v>
      </c>
      <c r="C10391" t="s">
        <v>588</v>
      </c>
      <c r="D10391" t="s">
        <v>589</v>
      </c>
      <c r="E10391" t="s">
        <v>590</v>
      </c>
      <c r="F10391" t="s">
        <v>260</v>
      </c>
      <c r="G10391" t="s">
        <v>233</v>
      </c>
      <c r="H10391" t="s">
        <v>289</v>
      </c>
      <c r="I10391" t="s">
        <v>240</v>
      </c>
      <c r="J10391" t="s">
        <v>290</v>
      </c>
      <c r="K10391" t="s">
        <v>241</v>
      </c>
      <c r="L10391" t="s">
        <v>237</v>
      </c>
      <c r="M10391" t="s">
        <v>380</v>
      </c>
      <c r="N10391" t="s">
        <v>596</v>
      </c>
      <c r="O10391" t="s">
        <v>194</v>
      </c>
      <c r="P10391">
        <v>2040</v>
      </c>
      <c r="Q10391">
        <v>7.5265200000000004E-2</v>
      </c>
    </row>
    <row r="10392" spans="1:17" x14ac:dyDescent="0.25">
      <c r="A10392" t="s">
        <v>586</v>
      </c>
      <c r="B10392" t="s">
        <v>587</v>
      </c>
      <c r="C10392" t="s">
        <v>588</v>
      </c>
      <c r="D10392" t="s">
        <v>589</v>
      </c>
      <c r="E10392" t="s">
        <v>590</v>
      </c>
      <c r="F10392" t="s">
        <v>260</v>
      </c>
      <c r="G10392" t="s">
        <v>233</v>
      </c>
      <c r="H10392" t="s">
        <v>289</v>
      </c>
      <c r="I10392" t="s">
        <v>240</v>
      </c>
      <c r="J10392" t="s">
        <v>290</v>
      </c>
      <c r="K10392" t="s">
        <v>241</v>
      </c>
      <c r="L10392" t="s">
        <v>237</v>
      </c>
      <c r="M10392" t="s">
        <v>380</v>
      </c>
      <c r="N10392" t="s">
        <v>596</v>
      </c>
      <c r="O10392" t="s">
        <v>194</v>
      </c>
      <c r="P10392">
        <v>2050</v>
      </c>
      <c r="Q10392">
        <v>7.3629E-2</v>
      </c>
    </row>
    <row r="10393" spans="1:17" x14ac:dyDescent="0.25">
      <c r="A10393" t="s">
        <v>586</v>
      </c>
      <c r="B10393" t="s">
        <v>587</v>
      </c>
      <c r="C10393" t="s">
        <v>588</v>
      </c>
      <c r="D10393" t="s">
        <v>589</v>
      </c>
      <c r="E10393" t="s">
        <v>590</v>
      </c>
      <c r="F10393" t="s">
        <v>260</v>
      </c>
      <c r="G10393" t="s">
        <v>233</v>
      </c>
      <c r="H10393" t="s">
        <v>289</v>
      </c>
      <c r="I10393" t="s">
        <v>240</v>
      </c>
      <c r="J10393" t="s">
        <v>290</v>
      </c>
      <c r="K10393" t="s">
        <v>241</v>
      </c>
      <c r="L10393" t="s">
        <v>237</v>
      </c>
      <c r="M10393" t="s">
        <v>380</v>
      </c>
      <c r="N10393" t="s">
        <v>596</v>
      </c>
      <c r="O10393" t="s">
        <v>264</v>
      </c>
      <c r="P10393">
        <v>2050</v>
      </c>
      <c r="Q10393">
        <v>5.8903200000000003E-2</v>
      </c>
    </row>
    <row r="10394" spans="1:17" x14ac:dyDescent="0.25">
      <c r="A10394" t="s">
        <v>586</v>
      </c>
      <c r="B10394" t="s">
        <v>587</v>
      </c>
      <c r="C10394" t="s">
        <v>588</v>
      </c>
      <c r="D10394" t="s">
        <v>589</v>
      </c>
      <c r="E10394" t="s">
        <v>590</v>
      </c>
      <c r="F10394" t="s">
        <v>260</v>
      </c>
      <c r="G10394" t="s">
        <v>233</v>
      </c>
      <c r="H10394" t="s">
        <v>289</v>
      </c>
      <c r="I10394" t="s">
        <v>240</v>
      </c>
      <c r="J10394" t="s">
        <v>290</v>
      </c>
      <c r="K10394" t="s">
        <v>241</v>
      </c>
      <c r="L10394" t="s">
        <v>237</v>
      </c>
      <c r="M10394" t="s">
        <v>380</v>
      </c>
      <c r="N10394" t="s">
        <v>596</v>
      </c>
      <c r="O10394" t="s">
        <v>265</v>
      </c>
      <c r="P10394">
        <v>2050</v>
      </c>
      <c r="Q10394">
        <v>8.8354799999999997E-2</v>
      </c>
    </row>
    <row r="10395" spans="1:17" x14ac:dyDescent="0.25">
      <c r="A10395" t="s">
        <v>586</v>
      </c>
      <c r="B10395" t="s">
        <v>587</v>
      </c>
      <c r="C10395" t="s">
        <v>588</v>
      </c>
      <c r="D10395" t="s">
        <v>589</v>
      </c>
      <c r="E10395" t="s">
        <v>590</v>
      </c>
      <c r="F10395" t="s">
        <v>260</v>
      </c>
      <c r="G10395" t="s">
        <v>233</v>
      </c>
      <c r="H10395" t="s">
        <v>597</v>
      </c>
      <c r="I10395" t="s">
        <v>240</v>
      </c>
      <c r="J10395" t="s">
        <v>598</v>
      </c>
      <c r="K10395" t="s">
        <v>241</v>
      </c>
      <c r="L10395" t="s">
        <v>237</v>
      </c>
      <c r="N10395" t="s">
        <v>596</v>
      </c>
      <c r="O10395" t="s">
        <v>194</v>
      </c>
      <c r="P10395">
        <v>2015</v>
      </c>
      <c r="Q10395">
        <v>3.9899999999999998E-2</v>
      </c>
    </row>
    <row r="10396" spans="1:17" x14ac:dyDescent="0.25">
      <c r="A10396" t="s">
        <v>586</v>
      </c>
      <c r="B10396" t="s">
        <v>587</v>
      </c>
      <c r="C10396" t="s">
        <v>588</v>
      </c>
      <c r="D10396" t="s">
        <v>589</v>
      </c>
      <c r="E10396" t="s">
        <v>590</v>
      </c>
      <c r="F10396" t="s">
        <v>260</v>
      </c>
      <c r="G10396" t="s">
        <v>233</v>
      </c>
      <c r="H10396" t="s">
        <v>597</v>
      </c>
      <c r="I10396" t="s">
        <v>240</v>
      </c>
      <c r="J10396" t="s">
        <v>598</v>
      </c>
      <c r="K10396" t="s">
        <v>241</v>
      </c>
      <c r="L10396" t="s">
        <v>237</v>
      </c>
      <c r="N10396" t="s">
        <v>596</v>
      </c>
      <c r="O10396" t="s">
        <v>194</v>
      </c>
      <c r="P10396">
        <v>2020</v>
      </c>
      <c r="Q10396">
        <v>3.5999999999999997E-2</v>
      </c>
    </row>
    <row r="10397" spans="1:17" x14ac:dyDescent="0.25">
      <c r="A10397" t="s">
        <v>586</v>
      </c>
      <c r="B10397" t="s">
        <v>587</v>
      </c>
      <c r="C10397" t="s">
        <v>588</v>
      </c>
      <c r="D10397" t="s">
        <v>589</v>
      </c>
      <c r="E10397" t="s">
        <v>590</v>
      </c>
      <c r="F10397" t="s">
        <v>260</v>
      </c>
      <c r="G10397" t="s">
        <v>233</v>
      </c>
      <c r="H10397" t="s">
        <v>597</v>
      </c>
      <c r="I10397" t="s">
        <v>240</v>
      </c>
      <c r="J10397" t="s">
        <v>598</v>
      </c>
      <c r="K10397" t="s">
        <v>241</v>
      </c>
      <c r="L10397" t="s">
        <v>237</v>
      </c>
      <c r="N10397" t="s">
        <v>596</v>
      </c>
      <c r="O10397" t="s">
        <v>264</v>
      </c>
      <c r="P10397">
        <v>2020</v>
      </c>
      <c r="Q10397">
        <v>2.8799999999999999E-2</v>
      </c>
    </row>
    <row r="10398" spans="1:17" x14ac:dyDescent="0.25">
      <c r="A10398" t="s">
        <v>586</v>
      </c>
      <c r="B10398" t="s">
        <v>587</v>
      </c>
      <c r="C10398" t="s">
        <v>588</v>
      </c>
      <c r="D10398" t="s">
        <v>589</v>
      </c>
      <c r="E10398" t="s">
        <v>590</v>
      </c>
      <c r="F10398" t="s">
        <v>260</v>
      </c>
      <c r="G10398" t="s">
        <v>233</v>
      </c>
      <c r="H10398" t="s">
        <v>597</v>
      </c>
      <c r="I10398" t="s">
        <v>240</v>
      </c>
      <c r="J10398" t="s">
        <v>598</v>
      </c>
      <c r="K10398" t="s">
        <v>241</v>
      </c>
      <c r="L10398" t="s">
        <v>237</v>
      </c>
      <c r="N10398" t="s">
        <v>596</v>
      </c>
      <c r="O10398" t="s">
        <v>265</v>
      </c>
      <c r="P10398">
        <v>2020</v>
      </c>
      <c r="Q10398">
        <v>4.3200000000000002E-2</v>
      </c>
    </row>
    <row r="10399" spans="1:17" x14ac:dyDescent="0.25">
      <c r="A10399" t="s">
        <v>586</v>
      </c>
      <c r="B10399" t="s">
        <v>587</v>
      </c>
      <c r="C10399" t="s">
        <v>588</v>
      </c>
      <c r="D10399" t="s">
        <v>589</v>
      </c>
      <c r="E10399" t="s">
        <v>590</v>
      </c>
      <c r="F10399" t="s">
        <v>260</v>
      </c>
      <c r="G10399" t="s">
        <v>233</v>
      </c>
      <c r="H10399" t="s">
        <v>597</v>
      </c>
      <c r="I10399" t="s">
        <v>240</v>
      </c>
      <c r="J10399" t="s">
        <v>598</v>
      </c>
      <c r="K10399" t="s">
        <v>241</v>
      </c>
      <c r="L10399" t="s">
        <v>237</v>
      </c>
      <c r="N10399" t="s">
        <v>596</v>
      </c>
      <c r="O10399" t="s">
        <v>194</v>
      </c>
      <c r="P10399">
        <v>2030</v>
      </c>
      <c r="Q10399">
        <v>3.5999999999999997E-2</v>
      </c>
    </row>
    <row r="10400" spans="1:17" x14ac:dyDescent="0.25">
      <c r="A10400" t="s">
        <v>586</v>
      </c>
      <c r="B10400" t="s">
        <v>587</v>
      </c>
      <c r="C10400" t="s">
        <v>588</v>
      </c>
      <c r="D10400" t="s">
        <v>589</v>
      </c>
      <c r="E10400" t="s">
        <v>590</v>
      </c>
      <c r="F10400" t="s">
        <v>260</v>
      </c>
      <c r="G10400" t="s">
        <v>233</v>
      </c>
      <c r="H10400" t="s">
        <v>597</v>
      </c>
      <c r="I10400" t="s">
        <v>240</v>
      </c>
      <c r="J10400" t="s">
        <v>598</v>
      </c>
      <c r="K10400" t="s">
        <v>241</v>
      </c>
      <c r="L10400" t="s">
        <v>237</v>
      </c>
      <c r="N10400" t="s">
        <v>596</v>
      </c>
      <c r="O10400" t="s">
        <v>194</v>
      </c>
      <c r="P10400">
        <v>2040</v>
      </c>
      <c r="Q10400">
        <v>3.5999999999999997E-2</v>
      </c>
    </row>
    <row r="10401" spans="1:17" x14ac:dyDescent="0.25">
      <c r="A10401" t="s">
        <v>586</v>
      </c>
      <c r="B10401" t="s">
        <v>587</v>
      </c>
      <c r="C10401" t="s">
        <v>588</v>
      </c>
      <c r="D10401" t="s">
        <v>589</v>
      </c>
      <c r="E10401" t="s">
        <v>590</v>
      </c>
      <c r="F10401" t="s">
        <v>260</v>
      </c>
      <c r="G10401" t="s">
        <v>233</v>
      </c>
      <c r="H10401" t="s">
        <v>597</v>
      </c>
      <c r="I10401" t="s">
        <v>240</v>
      </c>
      <c r="J10401" t="s">
        <v>598</v>
      </c>
      <c r="K10401" t="s">
        <v>241</v>
      </c>
      <c r="L10401" t="s">
        <v>237</v>
      </c>
      <c r="N10401" t="s">
        <v>596</v>
      </c>
      <c r="O10401" t="s">
        <v>194</v>
      </c>
      <c r="P10401">
        <v>2050</v>
      </c>
      <c r="Q10401">
        <v>3.5999999999999997E-2</v>
      </c>
    </row>
    <row r="10402" spans="1:17" x14ac:dyDescent="0.25">
      <c r="A10402" t="s">
        <v>586</v>
      </c>
      <c r="B10402" t="s">
        <v>587</v>
      </c>
      <c r="C10402" t="s">
        <v>588</v>
      </c>
      <c r="D10402" t="s">
        <v>589</v>
      </c>
      <c r="E10402" t="s">
        <v>590</v>
      </c>
      <c r="F10402" t="s">
        <v>260</v>
      </c>
      <c r="G10402" t="s">
        <v>233</v>
      </c>
      <c r="H10402" t="s">
        <v>597</v>
      </c>
      <c r="I10402" t="s">
        <v>240</v>
      </c>
      <c r="J10402" t="s">
        <v>598</v>
      </c>
      <c r="K10402" t="s">
        <v>241</v>
      </c>
      <c r="L10402" t="s">
        <v>237</v>
      </c>
      <c r="N10402" t="s">
        <v>596</v>
      </c>
      <c r="O10402" t="s">
        <v>264</v>
      </c>
      <c r="P10402">
        <v>2050</v>
      </c>
      <c r="Q10402">
        <v>2.8799999999999999E-2</v>
      </c>
    </row>
    <row r="10403" spans="1:17" x14ac:dyDescent="0.25">
      <c r="A10403" t="s">
        <v>586</v>
      </c>
      <c r="B10403" t="s">
        <v>587</v>
      </c>
      <c r="C10403" t="s">
        <v>588</v>
      </c>
      <c r="D10403" t="s">
        <v>589</v>
      </c>
      <c r="E10403" t="s">
        <v>590</v>
      </c>
      <c r="F10403" t="s">
        <v>260</v>
      </c>
      <c r="G10403" t="s">
        <v>233</v>
      </c>
      <c r="H10403" t="s">
        <v>597</v>
      </c>
      <c r="I10403" t="s">
        <v>240</v>
      </c>
      <c r="J10403" t="s">
        <v>598</v>
      </c>
      <c r="K10403" t="s">
        <v>241</v>
      </c>
      <c r="L10403" t="s">
        <v>237</v>
      </c>
      <c r="N10403" t="s">
        <v>596</v>
      </c>
      <c r="O10403" t="s">
        <v>265</v>
      </c>
      <c r="P10403">
        <v>2050</v>
      </c>
      <c r="Q10403">
        <v>4.3200000000000002E-2</v>
      </c>
    </row>
    <row r="10404" spans="1:17" x14ac:dyDescent="0.25">
      <c r="A10404" t="s">
        <v>586</v>
      </c>
      <c r="B10404" t="s">
        <v>587</v>
      </c>
      <c r="C10404" t="s">
        <v>588</v>
      </c>
      <c r="D10404" t="s">
        <v>589</v>
      </c>
      <c r="E10404" t="s">
        <v>590</v>
      </c>
      <c r="F10404" t="s">
        <v>260</v>
      </c>
      <c r="G10404" t="s">
        <v>233</v>
      </c>
      <c r="H10404" t="s">
        <v>599</v>
      </c>
      <c r="I10404" t="s">
        <v>240</v>
      </c>
      <c r="J10404" t="s">
        <v>600</v>
      </c>
      <c r="K10404" t="s">
        <v>241</v>
      </c>
      <c r="L10404" t="s">
        <v>237</v>
      </c>
      <c r="N10404" t="s">
        <v>596</v>
      </c>
      <c r="O10404" t="s">
        <v>194</v>
      </c>
      <c r="P10404">
        <v>2015</v>
      </c>
      <c r="Q10404">
        <v>6.3145000000000007E-2</v>
      </c>
    </row>
    <row r="10405" spans="1:17" x14ac:dyDescent="0.25">
      <c r="A10405" t="s">
        <v>586</v>
      </c>
      <c r="B10405" t="s">
        <v>587</v>
      </c>
      <c r="C10405" t="s">
        <v>588</v>
      </c>
      <c r="D10405" t="s">
        <v>589</v>
      </c>
      <c r="E10405" t="s">
        <v>590</v>
      </c>
      <c r="F10405" t="s">
        <v>260</v>
      </c>
      <c r="G10405" t="s">
        <v>233</v>
      </c>
      <c r="H10405" t="s">
        <v>599</v>
      </c>
      <c r="I10405" t="s">
        <v>240</v>
      </c>
      <c r="J10405" t="s">
        <v>600</v>
      </c>
      <c r="K10405" t="s">
        <v>241</v>
      </c>
      <c r="L10405" t="s">
        <v>237</v>
      </c>
      <c r="N10405" t="s">
        <v>596</v>
      </c>
      <c r="O10405" t="s">
        <v>194</v>
      </c>
      <c r="P10405">
        <v>2020</v>
      </c>
      <c r="Q10405">
        <v>5.3275000000000003E-2</v>
      </c>
    </row>
    <row r="10406" spans="1:17" x14ac:dyDescent="0.25">
      <c r="A10406" t="s">
        <v>586</v>
      </c>
      <c r="B10406" t="s">
        <v>587</v>
      </c>
      <c r="C10406" t="s">
        <v>588</v>
      </c>
      <c r="D10406" t="s">
        <v>589</v>
      </c>
      <c r="E10406" t="s">
        <v>590</v>
      </c>
      <c r="F10406" t="s">
        <v>260</v>
      </c>
      <c r="G10406" t="s">
        <v>233</v>
      </c>
      <c r="H10406" t="s">
        <v>599</v>
      </c>
      <c r="I10406" t="s">
        <v>240</v>
      </c>
      <c r="J10406" t="s">
        <v>600</v>
      </c>
      <c r="K10406" t="s">
        <v>241</v>
      </c>
      <c r="L10406" t="s">
        <v>237</v>
      </c>
      <c r="N10406" t="s">
        <v>596</v>
      </c>
      <c r="O10406" t="s">
        <v>264</v>
      </c>
      <c r="P10406">
        <v>2020</v>
      </c>
      <c r="Q10406">
        <v>4.2619999999999998E-2</v>
      </c>
    </row>
    <row r="10407" spans="1:17" x14ac:dyDescent="0.25">
      <c r="A10407" t="s">
        <v>586</v>
      </c>
      <c r="B10407" t="s">
        <v>587</v>
      </c>
      <c r="C10407" t="s">
        <v>588</v>
      </c>
      <c r="D10407" t="s">
        <v>589</v>
      </c>
      <c r="E10407" t="s">
        <v>590</v>
      </c>
      <c r="F10407" t="s">
        <v>260</v>
      </c>
      <c r="G10407" t="s">
        <v>233</v>
      </c>
      <c r="H10407" t="s">
        <v>599</v>
      </c>
      <c r="I10407" t="s">
        <v>240</v>
      </c>
      <c r="J10407" t="s">
        <v>600</v>
      </c>
      <c r="K10407" t="s">
        <v>241</v>
      </c>
      <c r="L10407" t="s">
        <v>237</v>
      </c>
      <c r="N10407" t="s">
        <v>596</v>
      </c>
      <c r="O10407" t="s">
        <v>265</v>
      </c>
      <c r="P10407">
        <v>2020</v>
      </c>
      <c r="Q10407">
        <v>6.3930000000000001E-2</v>
      </c>
    </row>
    <row r="10408" spans="1:17" x14ac:dyDescent="0.25">
      <c r="A10408" t="s">
        <v>586</v>
      </c>
      <c r="B10408" t="s">
        <v>587</v>
      </c>
      <c r="C10408" t="s">
        <v>588</v>
      </c>
      <c r="D10408" t="s">
        <v>589</v>
      </c>
      <c r="E10408" t="s">
        <v>590</v>
      </c>
      <c r="F10408" t="s">
        <v>260</v>
      </c>
      <c r="G10408" t="s">
        <v>233</v>
      </c>
      <c r="H10408" t="s">
        <v>599</v>
      </c>
      <c r="I10408" t="s">
        <v>240</v>
      </c>
      <c r="J10408" t="s">
        <v>600</v>
      </c>
      <c r="K10408" t="s">
        <v>241</v>
      </c>
      <c r="L10408" t="s">
        <v>237</v>
      </c>
      <c r="N10408" t="s">
        <v>596</v>
      </c>
      <c r="O10408" t="s">
        <v>194</v>
      </c>
      <c r="P10408">
        <v>2030</v>
      </c>
      <c r="Q10408">
        <v>5.0611250000000003E-2</v>
      </c>
    </row>
    <row r="10409" spans="1:17" x14ac:dyDescent="0.25">
      <c r="A10409" t="s">
        <v>586</v>
      </c>
      <c r="B10409" t="s">
        <v>587</v>
      </c>
      <c r="C10409" t="s">
        <v>588</v>
      </c>
      <c r="D10409" t="s">
        <v>589</v>
      </c>
      <c r="E10409" t="s">
        <v>590</v>
      </c>
      <c r="F10409" t="s">
        <v>260</v>
      </c>
      <c r="G10409" t="s">
        <v>233</v>
      </c>
      <c r="H10409" t="s">
        <v>599</v>
      </c>
      <c r="I10409" t="s">
        <v>240</v>
      </c>
      <c r="J10409" t="s">
        <v>600</v>
      </c>
      <c r="K10409" t="s">
        <v>241</v>
      </c>
      <c r="L10409" t="s">
        <v>237</v>
      </c>
      <c r="N10409" t="s">
        <v>596</v>
      </c>
      <c r="O10409" t="s">
        <v>194</v>
      </c>
      <c r="P10409">
        <v>2040</v>
      </c>
      <c r="Q10409">
        <v>5.0611250000000003E-2</v>
      </c>
    </row>
    <row r="10410" spans="1:17" x14ac:dyDescent="0.25">
      <c r="A10410" t="s">
        <v>586</v>
      </c>
      <c r="B10410" t="s">
        <v>587</v>
      </c>
      <c r="C10410" t="s">
        <v>588</v>
      </c>
      <c r="D10410" t="s">
        <v>589</v>
      </c>
      <c r="E10410" t="s">
        <v>590</v>
      </c>
      <c r="F10410" t="s">
        <v>260</v>
      </c>
      <c r="G10410" t="s">
        <v>233</v>
      </c>
      <c r="H10410" t="s">
        <v>599</v>
      </c>
      <c r="I10410" t="s">
        <v>240</v>
      </c>
      <c r="J10410" t="s">
        <v>600</v>
      </c>
      <c r="K10410" t="s">
        <v>241</v>
      </c>
      <c r="L10410" t="s">
        <v>237</v>
      </c>
      <c r="N10410" t="s">
        <v>596</v>
      </c>
      <c r="O10410" t="s">
        <v>194</v>
      </c>
      <c r="P10410">
        <v>2050</v>
      </c>
      <c r="Q10410">
        <v>5.0611250000000003E-2</v>
      </c>
    </row>
    <row r="10411" spans="1:17" x14ac:dyDescent="0.25">
      <c r="A10411" t="s">
        <v>586</v>
      </c>
      <c r="B10411" t="s">
        <v>587</v>
      </c>
      <c r="C10411" t="s">
        <v>588</v>
      </c>
      <c r="D10411" t="s">
        <v>589</v>
      </c>
      <c r="E10411" t="s">
        <v>590</v>
      </c>
      <c r="F10411" t="s">
        <v>260</v>
      </c>
      <c r="G10411" t="s">
        <v>233</v>
      </c>
      <c r="H10411" t="s">
        <v>599</v>
      </c>
      <c r="I10411" t="s">
        <v>240</v>
      </c>
      <c r="J10411" t="s">
        <v>600</v>
      </c>
      <c r="K10411" t="s">
        <v>241</v>
      </c>
      <c r="L10411" t="s">
        <v>237</v>
      </c>
      <c r="N10411" t="s">
        <v>596</v>
      </c>
      <c r="O10411" t="s">
        <v>264</v>
      </c>
      <c r="P10411">
        <v>2050</v>
      </c>
      <c r="Q10411">
        <v>4.0488999999999997E-2</v>
      </c>
    </row>
    <row r="10412" spans="1:17" x14ac:dyDescent="0.25">
      <c r="A10412" t="s">
        <v>586</v>
      </c>
      <c r="B10412" t="s">
        <v>587</v>
      </c>
      <c r="C10412" t="s">
        <v>588</v>
      </c>
      <c r="D10412" t="s">
        <v>589</v>
      </c>
      <c r="E10412" t="s">
        <v>590</v>
      </c>
      <c r="F10412" t="s">
        <v>260</v>
      </c>
      <c r="G10412" t="s">
        <v>233</v>
      </c>
      <c r="H10412" t="s">
        <v>599</v>
      </c>
      <c r="I10412" t="s">
        <v>240</v>
      </c>
      <c r="J10412" t="s">
        <v>600</v>
      </c>
      <c r="K10412" t="s">
        <v>241</v>
      </c>
      <c r="L10412" t="s">
        <v>237</v>
      </c>
      <c r="N10412" t="s">
        <v>596</v>
      </c>
      <c r="O10412" t="s">
        <v>265</v>
      </c>
      <c r="P10412">
        <v>2050</v>
      </c>
      <c r="Q10412">
        <v>6.0733500000000003E-2</v>
      </c>
    </row>
    <row r="10413" spans="1:17" x14ac:dyDescent="0.25">
      <c r="A10413" t="s">
        <v>586</v>
      </c>
      <c r="B10413" t="s">
        <v>587</v>
      </c>
      <c r="C10413" t="s">
        <v>588</v>
      </c>
      <c r="D10413" t="s">
        <v>589</v>
      </c>
      <c r="E10413" t="s">
        <v>590</v>
      </c>
      <c r="F10413" t="s">
        <v>260</v>
      </c>
      <c r="G10413" t="s">
        <v>233</v>
      </c>
      <c r="H10413" t="s">
        <v>601</v>
      </c>
      <c r="I10413" t="s">
        <v>240</v>
      </c>
      <c r="J10413" t="s">
        <v>602</v>
      </c>
      <c r="K10413" t="s">
        <v>241</v>
      </c>
      <c r="L10413" t="s">
        <v>237</v>
      </c>
      <c r="M10413" t="s">
        <v>371</v>
      </c>
      <c r="N10413" t="s">
        <v>603</v>
      </c>
      <c r="O10413" t="s">
        <v>194</v>
      </c>
      <c r="P10413">
        <v>2015</v>
      </c>
      <c r="Q10413">
        <v>0.13300000000000001</v>
      </c>
    </row>
    <row r="10414" spans="1:17" x14ac:dyDescent="0.25">
      <c r="A10414" t="s">
        <v>586</v>
      </c>
      <c r="B10414" t="s">
        <v>587</v>
      </c>
      <c r="C10414" t="s">
        <v>588</v>
      </c>
      <c r="D10414" t="s">
        <v>589</v>
      </c>
      <c r="E10414" t="s">
        <v>590</v>
      </c>
      <c r="F10414" t="s">
        <v>260</v>
      </c>
      <c r="G10414" t="s">
        <v>233</v>
      </c>
      <c r="H10414" t="s">
        <v>601</v>
      </c>
      <c r="I10414" t="s">
        <v>240</v>
      </c>
      <c r="J10414" t="s">
        <v>602</v>
      </c>
      <c r="K10414" t="s">
        <v>241</v>
      </c>
      <c r="L10414" t="s">
        <v>237</v>
      </c>
      <c r="M10414" t="s">
        <v>371</v>
      </c>
      <c r="N10414" t="s">
        <v>603</v>
      </c>
      <c r="O10414" t="s">
        <v>194</v>
      </c>
      <c r="P10414">
        <v>2020</v>
      </c>
      <c r="Q10414">
        <v>0.13900000000000001</v>
      </c>
    </row>
    <row r="10415" spans="1:17" x14ac:dyDescent="0.25">
      <c r="A10415" t="s">
        <v>586</v>
      </c>
      <c r="B10415" t="s">
        <v>587</v>
      </c>
      <c r="C10415" t="s">
        <v>588</v>
      </c>
      <c r="D10415" t="s">
        <v>589</v>
      </c>
      <c r="E10415" t="s">
        <v>590</v>
      </c>
      <c r="F10415" t="s">
        <v>260</v>
      </c>
      <c r="G10415" t="s">
        <v>233</v>
      </c>
      <c r="H10415" t="s">
        <v>601</v>
      </c>
      <c r="I10415" t="s">
        <v>240</v>
      </c>
      <c r="J10415" t="s">
        <v>602</v>
      </c>
      <c r="K10415" t="s">
        <v>241</v>
      </c>
      <c r="L10415" t="s">
        <v>237</v>
      </c>
      <c r="M10415" t="s">
        <v>371</v>
      </c>
      <c r="N10415" t="s">
        <v>603</v>
      </c>
      <c r="O10415" t="s">
        <v>264</v>
      </c>
      <c r="P10415">
        <v>2020</v>
      </c>
      <c r="Q10415">
        <v>0.11119999999999999</v>
      </c>
    </row>
    <row r="10416" spans="1:17" x14ac:dyDescent="0.25">
      <c r="A10416" t="s">
        <v>586</v>
      </c>
      <c r="B10416" t="s">
        <v>587</v>
      </c>
      <c r="C10416" t="s">
        <v>588</v>
      </c>
      <c r="D10416" t="s">
        <v>589</v>
      </c>
      <c r="E10416" t="s">
        <v>590</v>
      </c>
      <c r="F10416" t="s">
        <v>260</v>
      </c>
      <c r="G10416" t="s">
        <v>233</v>
      </c>
      <c r="H10416" t="s">
        <v>601</v>
      </c>
      <c r="I10416" t="s">
        <v>240</v>
      </c>
      <c r="J10416" t="s">
        <v>602</v>
      </c>
      <c r="K10416" t="s">
        <v>241</v>
      </c>
      <c r="L10416" t="s">
        <v>237</v>
      </c>
      <c r="M10416" t="s">
        <v>371</v>
      </c>
      <c r="N10416" t="s">
        <v>603</v>
      </c>
      <c r="O10416" t="s">
        <v>265</v>
      </c>
      <c r="P10416">
        <v>2020</v>
      </c>
      <c r="Q10416">
        <v>0.1668</v>
      </c>
    </row>
    <row r="10417" spans="1:17" x14ac:dyDescent="0.25">
      <c r="A10417" t="s">
        <v>586</v>
      </c>
      <c r="B10417" t="s">
        <v>587</v>
      </c>
      <c r="C10417" t="s">
        <v>588</v>
      </c>
      <c r="D10417" t="s">
        <v>589</v>
      </c>
      <c r="E10417" t="s">
        <v>590</v>
      </c>
      <c r="F10417" t="s">
        <v>260</v>
      </c>
      <c r="G10417" t="s">
        <v>233</v>
      </c>
      <c r="H10417" t="s">
        <v>601</v>
      </c>
      <c r="I10417" t="s">
        <v>240</v>
      </c>
      <c r="J10417" t="s">
        <v>602</v>
      </c>
      <c r="K10417" t="s">
        <v>241</v>
      </c>
      <c r="L10417" t="s">
        <v>237</v>
      </c>
      <c r="M10417" t="s">
        <v>371</v>
      </c>
      <c r="N10417" t="s">
        <v>603</v>
      </c>
      <c r="O10417" t="s">
        <v>194</v>
      </c>
      <c r="P10417">
        <v>2030</v>
      </c>
      <c r="Q10417">
        <v>0.13900000000000001</v>
      </c>
    </row>
    <row r="10418" spans="1:17" x14ac:dyDescent="0.25">
      <c r="A10418" t="s">
        <v>586</v>
      </c>
      <c r="B10418" t="s">
        <v>587</v>
      </c>
      <c r="C10418" t="s">
        <v>588</v>
      </c>
      <c r="D10418" t="s">
        <v>589</v>
      </c>
      <c r="E10418" t="s">
        <v>590</v>
      </c>
      <c r="F10418" t="s">
        <v>260</v>
      </c>
      <c r="G10418" t="s">
        <v>233</v>
      </c>
      <c r="H10418" t="s">
        <v>601</v>
      </c>
      <c r="I10418" t="s">
        <v>240</v>
      </c>
      <c r="J10418" t="s">
        <v>602</v>
      </c>
      <c r="K10418" t="s">
        <v>241</v>
      </c>
      <c r="L10418" t="s">
        <v>237</v>
      </c>
      <c r="M10418" t="s">
        <v>371</v>
      </c>
      <c r="N10418" t="s">
        <v>603</v>
      </c>
      <c r="O10418" t="s">
        <v>194</v>
      </c>
      <c r="P10418">
        <v>2040</v>
      </c>
      <c r="Q10418">
        <v>0.13900000000000001</v>
      </c>
    </row>
    <row r="10419" spans="1:17" x14ac:dyDescent="0.25">
      <c r="A10419" t="s">
        <v>586</v>
      </c>
      <c r="B10419" t="s">
        <v>587</v>
      </c>
      <c r="C10419" t="s">
        <v>588</v>
      </c>
      <c r="D10419" t="s">
        <v>589</v>
      </c>
      <c r="E10419" t="s">
        <v>590</v>
      </c>
      <c r="F10419" t="s">
        <v>260</v>
      </c>
      <c r="G10419" t="s">
        <v>233</v>
      </c>
      <c r="H10419" t="s">
        <v>601</v>
      </c>
      <c r="I10419" t="s">
        <v>240</v>
      </c>
      <c r="J10419" t="s">
        <v>602</v>
      </c>
      <c r="K10419" t="s">
        <v>241</v>
      </c>
      <c r="L10419" t="s">
        <v>237</v>
      </c>
      <c r="M10419" t="s">
        <v>371</v>
      </c>
      <c r="N10419" t="s">
        <v>603</v>
      </c>
      <c r="O10419" t="s">
        <v>194</v>
      </c>
      <c r="P10419">
        <v>2050</v>
      </c>
      <c r="Q10419">
        <v>0.13900000000000001</v>
      </c>
    </row>
    <row r="10420" spans="1:17" x14ac:dyDescent="0.25">
      <c r="A10420" t="s">
        <v>586</v>
      </c>
      <c r="B10420" t="s">
        <v>587</v>
      </c>
      <c r="C10420" t="s">
        <v>588</v>
      </c>
      <c r="D10420" t="s">
        <v>589</v>
      </c>
      <c r="E10420" t="s">
        <v>590</v>
      </c>
      <c r="F10420" t="s">
        <v>260</v>
      </c>
      <c r="G10420" t="s">
        <v>233</v>
      </c>
      <c r="H10420" t="s">
        <v>601</v>
      </c>
      <c r="I10420" t="s">
        <v>240</v>
      </c>
      <c r="J10420" t="s">
        <v>602</v>
      </c>
      <c r="K10420" t="s">
        <v>241</v>
      </c>
      <c r="L10420" t="s">
        <v>237</v>
      </c>
      <c r="M10420" t="s">
        <v>371</v>
      </c>
      <c r="N10420" t="s">
        <v>603</v>
      </c>
      <c r="O10420" t="s">
        <v>264</v>
      </c>
      <c r="P10420">
        <v>2050</v>
      </c>
      <c r="Q10420">
        <v>0.11119999999999999</v>
      </c>
    </row>
    <row r="10421" spans="1:17" x14ac:dyDescent="0.25">
      <c r="A10421" t="s">
        <v>586</v>
      </c>
      <c r="B10421" t="s">
        <v>587</v>
      </c>
      <c r="C10421" t="s">
        <v>588</v>
      </c>
      <c r="D10421" t="s">
        <v>589</v>
      </c>
      <c r="E10421" t="s">
        <v>590</v>
      </c>
      <c r="F10421" t="s">
        <v>260</v>
      </c>
      <c r="G10421" t="s">
        <v>233</v>
      </c>
      <c r="H10421" t="s">
        <v>601</v>
      </c>
      <c r="I10421" t="s">
        <v>240</v>
      </c>
      <c r="J10421" t="s">
        <v>602</v>
      </c>
      <c r="K10421" t="s">
        <v>241</v>
      </c>
      <c r="L10421" t="s">
        <v>237</v>
      </c>
      <c r="M10421" t="s">
        <v>371</v>
      </c>
      <c r="N10421" t="s">
        <v>603</v>
      </c>
      <c r="O10421" t="s">
        <v>265</v>
      </c>
      <c r="P10421">
        <v>2050</v>
      </c>
      <c r="Q10421">
        <v>0.1668</v>
      </c>
    </row>
    <row r="10422" spans="1:17" x14ac:dyDescent="0.25">
      <c r="A10422" t="s">
        <v>586</v>
      </c>
      <c r="B10422" t="s">
        <v>587</v>
      </c>
      <c r="C10422" t="s">
        <v>588</v>
      </c>
      <c r="D10422" t="s">
        <v>589</v>
      </c>
      <c r="E10422" t="s">
        <v>590</v>
      </c>
      <c r="F10422" t="s">
        <v>260</v>
      </c>
      <c r="G10422" t="s">
        <v>233</v>
      </c>
      <c r="H10422" t="s">
        <v>604</v>
      </c>
      <c r="I10422" t="s">
        <v>240</v>
      </c>
      <c r="J10422" t="s">
        <v>605</v>
      </c>
      <c r="K10422" t="s">
        <v>241</v>
      </c>
      <c r="L10422" t="s">
        <v>237</v>
      </c>
      <c r="N10422" t="s">
        <v>596</v>
      </c>
      <c r="O10422" t="s">
        <v>194</v>
      </c>
      <c r="P10422">
        <v>2015</v>
      </c>
      <c r="Q10422">
        <v>8.5000000000000006E-2</v>
      </c>
    </row>
    <row r="10423" spans="1:17" x14ac:dyDescent="0.25">
      <c r="A10423" t="s">
        <v>586</v>
      </c>
      <c r="B10423" t="s">
        <v>587</v>
      </c>
      <c r="C10423" t="s">
        <v>588</v>
      </c>
      <c r="D10423" t="s">
        <v>589</v>
      </c>
      <c r="E10423" t="s">
        <v>590</v>
      </c>
      <c r="F10423" t="s">
        <v>260</v>
      </c>
      <c r="G10423" t="s">
        <v>233</v>
      </c>
      <c r="H10423" t="s">
        <v>604</v>
      </c>
      <c r="I10423" t="s">
        <v>240</v>
      </c>
      <c r="J10423" t="s">
        <v>605</v>
      </c>
      <c r="K10423" t="s">
        <v>241</v>
      </c>
      <c r="L10423" t="s">
        <v>237</v>
      </c>
      <c r="N10423" t="s">
        <v>596</v>
      </c>
      <c r="O10423" t="s">
        <v>194</v>
      </c>
      <c r="P10423">
        <v>2020</v>
      </c>
      <c r="Q10423">
        <v>8.5000000000000006E-2</v>
      </c>
    </row>
    <row r="10424" spans="1:17" x14ac:dyDescent="0.25">
      <c r="A10424" t="s">
        <v>586</v>
      </c>
      <c r="B10424" t="s">
        <v>587</v>
      </c>
      <c r="C10424" t="s">
        <v>588</v>
      </c>
      <c r="D10424" t="s">
        <v>589</v>
      </c>
      <c r="E10424" t="s">
        <v>590</v>
      </c>
      <c r="F10424" t="s">
        <v>260</v>
      </c>
      <c r="G10424" t="s">
        <v>233</v>
      </c>
      <c r="H10424" t="s">
        <v>604</v>
      </c>
      <c r="I10424" t="s">
        <v>240</v>
      </c>
      <c r="J10424" t="s">
        <v>605</v>
      </c>
      <c r="K10424" t="s">
        <v>241</v>
      </c>
      <c r="L10424" t="s">
        <v>237</v>
      </c>
      <c r="N10424" t="s">
        <v>596</v>
      </c>
      <c r="O10424" t="s">
        <v>264</v>
      </c>
      <c r="P10424">
        <v>2020</v>
      </c>
      <c r="Q10424">
        <v>6.8000000000000005E-2</v>
      </c>
    </row>
    <row r="10425" spans="1:17" x14ac:dyDescent="0.25">
      <c r="A10425" t="s">
        <v>586</v>
      </c>
      <c r="B10425" t="s">
        <v>587</v>
      </c>
      <c r="C10425" t="s">
        <v>588</v>
      </c>
      <c r="D10425" t="s">
        <v>589</v>
      </c>
      <c r="E10425" t="s">
        <v>590</v>
      </c>
      <c r="F10425" t="s">
        <v>260</v>
      </c>
      <c r="G10425" t="s">
        <v>233</v>
      </c>
      <c r="H10425" t="s">
        <v>604</v>
      </c>
      <c r="I10425" t="s">
        <v>240</v>
      </c>
      <c r="J10425" t="s">
        <v>605</v>
      </c>
      <c r="K10425" t="s">
        <v>241</v>
      </c>
      <c r="L10425" t="s">
        <v>237</v>
      </c>
      <c r="N10425" t="s">
        <v>596</v>
      </c>
      <c r="O10425" t="s">
        <v>265</v>
      </c>
      <c r="P10425">
        <v>2020</v>
      </c>
      <c r="Q10425">
        <v>0.10199999999999999</v>
      </c>
    </row>
    <row r="10426" spans="1:17" x14ac:dyDescent="0.25">
      <c r="A10426" t="s">
        <v>586</v>
      </c>
      <c r="B10426" t="s">
        <v>587</v>
      </c>
      <c r="C10426" t="s">
        <v>588</v>
      </c>
      <c r="D10426" t="s">
        <v>589</v>
      </c>
      <c r="E10426" t="s">
        <v>590</v>
      </c>
      <c r="F10426" t="s">
        <v>260</v>
      </c>
      <c r="G10426" t="s">
        <v>233</v>
      </c>
      <c r="H10426" t="s">
        <v>604</v>
      </c>
      <c r="I10426" t="s">
        <v>240</v>
      </c>
      <c r="J10426" t="s">
        <v>605</v>
      </c>
      <c r="K10426" t="s">
        <v>241</v>
      </c>
      <c r="L10426" t="s">
        <v>237</v>
      </c>
      <c r="N10426" t="s">
        <v>596</v>
      </c>
      <c r="O10426" t="s">
        <v>194</v>
      </c>
      <c r="P10426">
        <v>2030</v>
      </c>
      <c r="Q10426">
        <v>8.5000000000000006E-2</v>
      </c>
    </row>
    <row r="10427" spans="1:17" x14ac:dyDescent="0.25">
      <c r="A10427" t="s">
        <v>586</v>
      </c>
      <c r="B10427" t="s">
        <v>587</v>
      </c>
      <c r="C10427" t="s">
        <v>588</v>
      </c>
      <c r="D10427" t="s">
        <v>589</v>
      </c>
      <c r="E10427" t="s">
        <v>590</v>
      </c>
      <c r="F10427" t="s">
        <v>260</v>
      </c>
      <c r="G10427" t="s">
        <v>233</v>
      </c>
      <c r="H10427" t="s">
        <v>604</v>
      </c>
      <c r="I10427" t="s">
        <v>240</v>
      </c>
      <c r="J10427" t="s">
        <v>605</v>
      </c>
      <c r="K10427" t="s">
        <v>241</v>
      </c>
      <c r="L10427" t="s">
        <v>237</v>
      </c>
      <c r="N10427" t="s">
        <v>596</v>
      </c>
      <c r="O10427" t="s">
        <v>194</v>
      </c>
      <c r="P10427">
        <v>2040</v>
      </c>
      <c r="Q10427">
        <v>8.5000000000000006E-2</v>
      </c>
    </row>
    <row r="10428" spans="1:17" x14ac:dyDescent="0.25">
      <c r="A10428" t="s">
        <v>586</v>
      </c>
      <c r="B10428" t="s">
        <v>587</v>
      </c>
      <c r="C10428" t="s">
        <v>588</v>
      </c>
      <c r="D10428" t="s">
        <v>589</v>
      </c>
      <c r="E10428" t="s">
        <v>590</v>
      </c>
      <c r="F10428" t="s">
        <v>260</v>
      </c>
      <c r="G10428" t="s">
        <v>233</v>
      </c>
      <c r="H10428" t="s">
        <v>604</v>
      </c>
      <c r="I10428" t="s">
        <v>240</v>
      </c>
      <c r="J10428" t="s">
        <v>605</v>
      </c>
      <c r="K10428" t="s">
        <v>241</v>
      </c>
      <c r="L10428" t="s">
        <v>237</v>
      </c>
      <c r="N10428" t="s">
        <v>596</v>
      </c>
      <c r="O10428" t="s">
        <v>194</v>
      </c>
      <c r="P10428">
        <v>2050</v>
      </c>
      <c r="Q10428">
        <v>8.5000000000000006E-2</v>
      </c>
    </row>
    <row r="10429" spans="1:17" x14ac:dyDescent="0.25">
      <c r="A10429" t="s">
        <v>586</v>
      </c>
      <c r="B10429" t="s">
        <v>587</v>
      </c>
      <c r="C10429" t="s">
        <v>588</v>
      </c>
      <c r="D10429" t="s">
        <v>589</v>
      </c>
      <c r="E10429" t="s">
        <v>590</v>
      </c>
      <c r="F10429" t="s">
        <v>260</v>
      </c>
      <c r="G10429" t="s">
        <v>233</v>
      </c>
      <c r="H10429" t="s">
        <v>604</v>
      </c>
      <c r="I10429" t="s">
        <v>240</v>
      </c>
      <c r="J10429" t="s">
        <v>605</v>
      </c>
      <c r="K10429" t="s">
        <v>241</v>
      </c>
      <c r="L10429" t="s">
        <v>237</v>
      </c>
      <c r="N10429" t="s">
        <v>596</v>
      </c>
      <c r="O10429" t="s">
        <v>264</v>
      </c>
      <c r="P10429">
        <v>2050</v>
      </c>
      <c r="Q10429">
        <v>6.8000000000000005E-2</v>
      </c>
    </row>
    <row r="10430" spans="1:17" x14ac:dyDescent="0.25">
      <c r="A10430" t="s">
        <v>586</v>
      </c>
      <c r="B10430" t="s">
        <v>587</v>
      </c>
      <c r="C10430" t="s">
        <v>588</v>
      </c>
      <c r="D10430" t="s">
        <v>589</v>
      </c>
      <c r="E10430" t="s">
        <v>590</v>
      </c>
      <c r="F10430" t="s">
        <v>260</v>
      </c>
      <c r="G10430" t="s">
        <v>233</v>
      </c>
      <c r="H10430" t="s">
        <v>604</v>
      </c>
      <c r="I10430" t="s">
        <v>240</v>
      </c>
      <c r="J10430" t="s">
        <v>605</v>
      </c>
      <c r="K10430" t="s">
        <v>241</v>
      </c>
      <c r="L10430" t="s">
        <v>237</v>
      </c>
      <c r="N10430" t="s">
        <v>596</v>
      </c>
      <c r="O10430" t="s">
        <v>265</v>
      </c>
      <c r="P10430">
        <v>2050</v>
      </c>
      <c r="Q10430">
        <v>0.10199999999999999</v>
      </c>
    </row>
    <row r="10431" spans="1:17" x14ac:dyDescent="0.25">
      <c r="A10431" t="s">
        <v>586</v>
      </c>
      <c r="B10431" t="s">
        <v>587</v>
      </c>
      <c r="C10431" t="s">
        <v>588</v>
      </c>
      <c r="D10431" t="s">
        <v>589</v>
      </c>
      <c r="E10431" t="s">
        <v>590</v>
      </c>
      <c r="F10431" t="s">
        <v>260</v>
      </c>
      <c r="G10431" t="s">
        <v>233</v>
      </c>
      <c r="H10431" t="s">
        <v>162</v>
      </c>
      <c r="I10431" t="s">
        <v>234</v>
      </c>
      <c r="J10431" t="s">
        <v>235</v>
      </c>
      <c r="K10431" t="s">
        <v>236</v>
      </c>
      <c r="L10431" t="s">
        <v>237</v>
      </c>
      <c r="M10431" t="s">
        <v>371</v>
      </c>
      <c r="N10431" t="s">
        <v>603</v>
      </c>
      <c r="O10431" t="s">
        <v>194</v>
      </c>
      <c r="P10431">
        <v>2015</v>
      </c>
      <c r="Q10431">
        <v>25600</v>
      </c>
    </row>
    <row r="10432" spans="1:17" x14ac:dyDescent="0.25">
      <c r="A10432" t="s">
        <v>586</v>
      </c>
      <c r="B10432" t="s">
        <v>587</v>
      </c>
      <c r="C10432" t="s">
        <v>588</v>
      </c>
      <c r="D10432" t="s">
        <v>589</v>
      </c>
      <c r="E10432" t="s">
        <v>590</v>
      </c>
      <c r="F10432" t="s">
        <v>260</v>
      </c>
      <c r="G10432" t="s">
        <v>233</v>
      </c>
      <c r="H10432" t="s">
        <v>162</v>
      </c>
      <c r="I10432" t="s">
        <v>234</v>
      </c>
      <c r="J10432" t="s">
        <v>235</v>
      </c>
      <c r="K10432" t="s">
        <v>236</v>
      </c>
      <c r="L10432" t="s">
        <v>237</v>
      </c>
      <c r="M10432" t="s">
        <v>371</v>
      </c>
      <c r="N10432" t="s">
        <v>603</v>
      </c>
      <c r="O10432" t="s">
        <v>194</v>
      </c>
      <c r="P10432">
        <v>2020</v>
      </c>
      <c r="Q10432">
        <v>14000</v>
      </c>
    </row>
    <row r="10433" spans="1:17" x14ac:dyDescent="0.25">
      <c r="A10433" t="s">
        <v>586</v>
      </c>
      <c r="B10433" t="s">
        <v>587</v>
      </c>
      <c r="C10433" t="s">
        <v>588</v>
      </c>
      <c r="D10433" t="s">
        <v>589</v>
      </c>
      <c r="E10433" t="s">
        <v>590</v>
      </c>
      <c r="F10433" t="s">
        <v>260</v>
      </c>
      <c r="G10433" t="s">
        <v>233</v>
      </c>
      <c r="H10433" t="s">
        <v>162</v>
      </c>
      <c r="I10433" t="s">
        <v>234</v>
      </c>
      <c r="J10433" t="s">
        <v>235</v>
      </c>
      <c r="K10433" t="s">
        <v>236</v>
      </c>
      <c r="L10433" t="s">
        <v>237</v>
      </c>
      <c r="M10433" t="s">
        <v>371</v>
      </c>
      <c r="N10433" t="s">
        <v>603</v>
      </c>
      <c r="O10433" t="s">
        <v>264</v>
      </c>
      <c r="P10433">
        <v>2020</v>
      </c>
      <c r="Q10433">
        <v>11200</v>
      </c>
    </row>
    <row r="10434" spans="1:17" x14ac:dyDescent="0.25">
      <c r="A10434" t="s">
        <v>586</v>
      </c>
      <c r="B10434" t="s">
        <v>587</v>
      </c>
      <c r="C10434" t="s">
        <v>588</v>
      </c>
      <c r="D10434" t="s">
        <v>589</v>
      </c>
      <c r="E10434" t="s">
        <v>590</v>
      </c>
      <c r="F10434" t="s">
        <v>260</v>
      </c>
      <c r="G10434" t="s">
        <v>233</v>
      </c>
      <c r="H10434" t="s">
        <v>162</v>
      </c>
      <c r="I10434" t="s">
        <v>234</v>
      </c>
      <c r="J10434" t="s">
        <v>235</v>
      </c>
      <c r="K10434" t="s">
        <v>236</v>
      </c>
      <c r="L10434" t="s">
        <v>237</v>
      </c>
      <c r="M10434" t="s">
        <v>371</v>
      </c>
      <c r="N10434" t="s">
        <v>603</v>
      </c>
      <c r="O10434" t="s">
        <v>265</v>
      </c>
      <c r="P10434">
        <v>2020</v>
      </c>
      <c r="Q10434">
        <v>16800</v>
      </c>
    </row>
    <row r="10435" spans="1:17" x14ac:dyDescent="0.25">
      <c r="A10435" t="s">
        <v>586</v>
      </c>
      <c r="B10435" t="s">
        <v>587</v>
      </c>
      <c r="C10435" t="s">
        <v>588</v>
      </c>
      <c r="D10435" t="s">
        <v>589</v>
      </c>
      <c r="E10435" t="s">
        <v>590</v>
      </c>
      <c r="F10435" t="s">
        <v>260</v>
      </c>
      <c r="G10435" t="s">
        <v>233</v>
      </c>
      <c r="H10435" t="s">
        <v>162</v>
      </c>
      <c r="I10435" t="s">
        <v>234</v>
      </c>
      <c r="J10435" t="s">
        <v>235</v>
      </c>
      <c r="K10435" t="s">
        <v>236</v>
      </c>
      <c r="L10435" t="s">
        <v>237</v>
      </c>
      <c r="M10435" t="s">
        <v>371</v>
      </c>
      <c r="N10435" t="s">
        <v>603</v>
      </c>
      <c r="O10435" t="s">
        <v>194</v>
      </c>
      <c r="P10435">
        <v>2030</v>
      </c>
      <c r="Q10435">
        <v>12600</v>
      </c>
    </row>
    <row r="10436" spans="1:17" x14ac:dyDescent="0.25">
      <c r="A10436" t="s">
        <v>586</v>
      </c>
      <c r="B10436" t="s">
        <v>587</v>
      </c>
      <c r="C10436" t="s">
        <v>588</v>
      </c>
      <c r="D10436" t="s">
        <v>589</v>
      </c>
      <c r="E10436" t="s">
        <v>590</v>
      </c>
      <c r="F10436" t="s">
        <v>260</v>
      </c>
      <c r="G10436" t="s">
        <v>233</v>
      </c>
      <c r="H10436" t="s">
        <v>162</v>
      </c>
      <c r="I10436" t="s">
        <v>234</v>
      </c>
      <c r="J10436" t="s">
        <v>235</v>
      </c>
      <c r="K10436" t="s">
        <v>236</v>
      </c>
      <c r="L10436" t="s">
        <v>237</v>
      </c>
      <c r="M10436" t="s">
        <v>371</v>
      </c>
      <c r="N10436" t="s">
        <v>603</v>
      </c>
      <c r="O10436" t="s">
        <v>194</v>
      </c>
      <c r="P10436">
        <v>2040</v>
      </c>
      <c r="Q10436">
        <v>11592</v>
      </c>
    </row>
    <row r="10437" spans="1:17" x14ac:dyDescent="0.25">
      <c r="A10437" t="s">
        <v>586</v>
      </c>
      <c r="B10437" t="s">
        <v>587</v>
      </c>
      <c r="C10437" t="s">
        <v>588</v>
      </c>
      <c r="D10437" t="s">
        <v>589</v>
      </c>
      <c r="E10437" t="s">
        <v>590</v>
      </c>
      <c r="F10437" t="s">
        <v>260</v>
      </c>
      <c r="G10437" t="s">
        <v>233</v>
      </c>
      <c r="H10437" t="s">
        <v>162</v>
      </c>
      <c r="I10437" t="s">
        <v>234</v>
      </c>
      <c r="J10437" t="s">
        <v>235</v>
      </c>
      <c r="K10437" t="s">
        <v>236</v>
      </c>
      <c r="L10437" t="s">
        <v>237</v>
      </c>
      <c r="M10437" t="s">
        <v>371</v>
      </c>
      <c r="N10437" t="s">
        <v>603</v>
      </c>
      <c r="O10437" t="s">
        <v>194</v>
      </c>
      <c r="P10437">
        <v>2050</v>
      </c>
      <c r="Q10437">
        <v>11340</v>
      </c>
    </row>
    <row r="10438" spans="1:17" x14ac:dyDescent="0.25">
      <c r="A10438" t="s">
        <v>586</v>
      </c>
      <c r="B10438" t="s">
        <v>587</v>
      </c>
      <c r="C10438" t="s">
        <v>588</v>
      </c>
      <c r="D10438" t="s">
        <v>589</v>
      </c>
      <c r="E10438" t="s">
        <v>590</v>
      </c>
      <c r="F10438" t="s">
        <v>260</v>
      </c>
      <c r="G10438" t="s">
        <v>233</v>
      </c>
      <c r="H10438" t="s">
        <v>162</v>
      </c>
      <c r="I10438" t="s">
        <v>234</v>
      </c>
      <c r="J10438" t="s">
        <v>235</v>
      </c>
      <c r="K10438" t="s">
        <v>236</v>
      </c>
      <c r="L10438" t="s">
        <v>237</v>
      </c>
      <c r="M10438" t="s">
        <v>371</v>
      </c>
      <c r="N10438" t="s">
        <v>603</v>
      </c>
      <c r="O10438" t="s">
        <v>264</v>
      </c>
      <c r="P10438">
        <v>2050</v>
      </c>
      <c r="Q10438">
        <v>9072</v>
      </c>
    </row>
    <row r="10439" spans="1:17" x14ac:dyDescent="0.25">
      <c r="A10439" t="s">
        <v>586</v>
      </c>
      <c r="B10439" t="s">
        <v>587</v>
      </c>
      <c r="C10439" t="s">
        <v>588</v>
      </c>
      <c r="D10439" t="s">
        <v>589</v>
      </c>
      <c r="E10439" t="s">
        <v>590</v>
      </c>
      <c r="F10439" t="s">
        <v>260</v>
      </c>
      <c r="G10439" t="s">
        <v>233</v>
      </c>
      <c r="H10439" t="s">
        <v>162</v>
      </c>
      <c r="I10439" t="s">
        <v>234</v>
      </c>
      <c r="J10439" t="s">
        <v>235</v>
      </c>
      <c r="K10439" t="s">
        <v>236</v>
      </c>
      <c r="L10439" t="s">
        <v>237</v>
      </c>
      <c r="M10439" t="s">
        <v>371</v>
      </c>
      <c r="N10439" t="s">
        <v>603</v>
      </c>
      <c r="O10439" t="s">
        <v>265</v>
      </c>
      <c r="P10439">
        <v>2050</v>
      </c>
      <c r="Q10439">
        <v>13608</v>
      </c>
    </row>
    <row r="10440" spans="1:17" x14ac:dyDescent="0.25">
      <c r="A10440" t="s">
        <v>586</v>
      </c>
      <c r="B10440" t="s">
        <v>587</v>
      </c>
      <c r="C10440" t="s">
        <v>588</v>
      </c>
      <c r="D10440" t="s">
        <v>589</v>
      </c>
      <c r="E10440" t="s">
        <v>590</v>
      </c>
      <c r="F10440" t="s">
        <v>260</v>
      </c>
      <c r="G10440" t="s">
        <v>233</v>
      </c>
      <c r="H10440" t="s">
        <v>163</v>
      </c>
      <c r="I10440" t="s">
        <v>240</v>
      </c>
      <c r="J10440" t="s">
        <v>235</v>
      </c>
      <c r="K10440" t="s">
        <v>241</v>
      </c>
      <c r="L10440" t="s">
        <v>237</v>
      </c>
      <c r="N10440" t="s">
        <v>606</v>
      </c>
      <c r="O10440" t="s">
        <v>194</v>
      </c>
      <c r="P10440">
        <v>2015</v>
      </c>
      <c r="Q10440">
        <v>1.3260449999999999</v>
      </c>
    </row>
    <row r="10441" spans="1:17" x14ac:dyDescent="0.25">
      <c r="A10441" t="s">
        <v>586</v>
      </c>
      <c r="B10441" t="s">
        <v>587</v>
      </c>
      <c r="C10441" t="s">
        <v>588</v>
      </c>
      <c r="D10441" t="s">
        <v>589</v>
      </c>
      <c r="E10441" t="s">
        <v>590</v>
      </c>
      <c r="F10441" t="s">
        <v>260</v>
      </c>
      <c r="G10441" t="s">
        <v>233</v>
      </c>
      <c r="H10441" t="s">
        <v>163</v>
      </c>
      <c r="I10441" t="s">
        <v>240</v>
      </c>
      <c r="J10441" t="s">
        <v>235</v>
      </c>
      <c r="K10441" t="s">
        <v>241</v>
      </c>
      <c r="L10441" t="s">
        <v>237</v>
      </c>
      <c r="N10441" t="s">
        <v>606</v>
      </c>
      <c r="O10441" t="s">
        <v>194</v>
      </c>
      <c r="P10441">
        <v>2020</v>
      </c>
      <c r="Q10441">
        <v>1.1187750000000001</v>
      </c>
    </row>
    <row r="10442" spans="1:17" x14ac:dyDescent="0.25">
      <c r="A10442" t="s">
        <v>586</v>
      </c>
      <c r="B10442" t="s">
        <v>587</v>
      </c>
      <c r="C10442" t="s">
        <v>588</v>
      </c>
      <c r="D10442" t="s">
        <v>589</v>
      </c>
      <c r="E10442" t="s">
        <v>590</v>
      </c>
      <c r="F10442" t="s">
        <v>260</v>
      </c>
      <c r="G10442" t="s">
        <v>233</v>
      </c>
      <c r="H10442" t="s">
        <v>163</v>
      </c>
      <c r="I10442" t="s">
        <v>240</v>
      </c>
      <c r="J10442" t="s">
        <v>235</v>
      </c>
      <c r="K10442" t="s">
        <v>241</v>
      </c>
      <c r="L10442" t="s">
        <v>237</v>
      </c>
      <c r="N10442" t="s">
        <v>606</v>
      </c>
      <c r="O10442" t="s">
        <v>264</v>
      </c>
      <c r="P10442">
        <v>2020</v>
      </c>
      <c r="Q10442">
        <v>0.77045300000000005</v>
      </c>
    </row>
    <row r="10443" spans="1:17" x14ac:dyDescent="0.25">
      <c r="A10443" t="s">
        <v>586</v>
      </c>
      <c r="B10443" t="s">
        <v>587</v>
      </c>
      <c r="C10443" t="s">
        <v>588</v>
      </c>
      <c r="D10443" t="s">
        <v>589</v>
      </c>
      <c r="E10443" t="s">
        <v>590</v>
      </c>
      <c r="F10443" t="s">
        <v>260</v>
      </c>
      <c r="G10443" t="s">
        <v>233</v>
      </c>
      <c r="H10443" t="s">
        <v>163</v>
      </c>
      <c r="I10443" t="s">
        <v>240</v>
      </c>
      <c r="J10443" t="s">
        <v>235</v>
      </c>
      <c r="K10443" t="s">
        <v>241</v>
      </c>
      <c r="L10443" t="s">
        <v>237</v>
      </c>
      <c r="N10443" t="s">
        <v>606</v>
      </c>
      <c r="O10443" t="s">
        <v>265</v>
      </c>
      <c r="P10443">
        <v>2020</v>
      </c>
      <c r="Q10443">
        <v>1.1556795</v>
      </c>
    </row>
    <row r="10444" spans="1:17" x14ac:dyDescent="0.25">
      <c r="A10444" t="s">
        <v>586</v>
      </c>
      <c r="B10444" t="s">
        <v>587</v>
      </c>
      <c r="C10444" t="s">
        <v>588</v>
      </c>
      <c r="D10444" t="s">
        <v>589</v>
      </c>
      <c r="E10444" t="s">
        <v>590</v>
      </c>
      <c r="F10444" t="s">
        <v>260</v>
      </c>
      <c r="G10444" t="s">
        <v>233</v>
      </c>
      <c r="H10444" t="s">
        <v>163</v>
      </c>
      <c r="I10444" t="s">
        <v>240</v>
      </c>
      <c r="J10444" t="s">
        <v>235</v>
      </c>
      <c r="K10444" t="s">
        <v>241</v>
      </c>
      <c r="L10444" t="s">
        <v>237</v>
      </c>
      <c r="N10444" t="s">
        <v>606</v>
      </c>
      <c r="O10444" t="s">
        <v>194</v>
      </c>
      <c r="P10444">
        <v>2030</v>
      </c>
      <c r="Q10444">
        <v>1.03556125</v>
      </c>
    </row>
    <row r="10445" spans="1:17" x14ac:dyDescent="0.25">
      <c r="A10445" t="s">
        <v>586</v>
      </c>
      <c r="B10445" t="s">
        <v>587</v>
      </c>
      <c r="C10445" t="s">
        <v>588</v>
      </c>
      <c r="D10445" t="s">
        <v>589</v>
      </c>
      <c r="E10445" t="s">
        <v>590</v>
      </c>
      <c r="F10445" t="s">
        <v>260</v>
      </c>
      <c r="G10445" t="s">
        <v>233</v>
      </c>
      <c r="H10445" t="s">
        <v>163</v>
      </c>
      <c r="I10445" t="s">
        <v>240</v>
      </c>
      <c r="J10445" t="s">
        <v>235</v>
      </c>
      <c r="K10445" t="s">
        <v>241</v>
      </c>
      <c r="L10445" t="s">
        <v>237</v>
      </c>
      <c r="N10445" t="s">
        <v>606</v>
      </c>
      <c r="O10445" t="s">
        <v>194</v>
      </c>
      <c r="P10445">
        <v>2040</v>
      </c>
      <c r="Q10445">
        <v>0.97756525000000005</v>
      </c>
    </row>
    <row r="10446" spans="1:17" x14ac:dyDescent="0.25">
      <c r="A10446" t="s">
        <v>586</v>
      </c>
      <c r="B10446" t="s">
        <v>587</v>
      </c>
      <c r="C10446" t="s">
        <v>588</v>
      </c>
      <c r="D10446" t="s">
        <v>589</v>
      </c>
      <c r="E10446" t="s">
        <v>590</v>
      </c>
      <c r="F10446" t="s">
        <v>260</v>
      </c>
      <c r="G10446" t="s">
        <v>233</v>
      </c>
      <c r="H10446" t="s">
        <v>163</v>
      </c>
      <c r="I10446" t="s">
        <v>240</v>
      </c>
      <c r="J10446" t="s">
        <v>235</v>
      </c>
      <c r="K10446" t="s">
        <v>241</v>
      </c>
      <c r="L10446" t="s">
        <v>237</v>
      </c>
      <c r="N10446" t="s">
        <v>606</v>
      </c>
      <c r="O10446" t="s">
        <v>194</v>
      </c>
      <c r="P10446">
        <v>2050</v>
      </c>
      <c r="Q10446">
        <v>0.96306625000000001</v>
      </c>
    </row>
    <row r="10447" spans="1:17" x14ac:dyDescent="0.25">
      <c r="A10447" t="s">
        <v>586</v>
      </c>
      <c r="B10447" t="s">
        <v>587</v>
      </c>
      <c r="C10447" t="s">
        <v>588</v>
      </c>
      <c r="D10447" t="s">
        <v>589</v>
      </c>
      <c r="E10447" t="s">
        <v>590</v>
      </c>
      <c r="F10447" t="s">
        <v>260</v>
      </c>
      <c r="G10447" t="s">
        <v>233</v>
      </c>
      <c r="H10447" t="s">
        <v>163</v>
      </c>
      <c r="I10447" t="s">
        <v>240</v>
      </c>
      <c r="J10447" t="s">
        <v>235</v>
      </c>
      <c r="K10447" t="s">
        <v>241</v>
      </c>
      <c r="L10447" t="s">
        <v>237</v>
      </c>
      <c r="N10447" t="s">
        <v>606</v>
      </c>
      <c r="O10447" t="s">
        <v>264</v>
      </c>
      <c r="P10447">
        <v>2050</v>
      </c>
      <c r="Q10447">
        <v>0.79557498800000004</v>
      </c>
    </row>
    <row r="10448" spans="1:17" x14ac:dyDescent="0.25">
      <c r="A10448" t="s">
        <v>586</v>
      </c>
      <c r="B10448" t="s">
        <v>587</v>
      </c>
      <c r="C10448" t="s">
        <v>588</v>
      </c>
      <c r="D10448" t="s">
        <v>589</v>
      </c>
      <c r="E10448" t="s">
        <v>590</v>
      </c>
      <c r="F10448" t="s">
        <v>260</v>
      </c>
      <c r="G10448" t="s">
        <v>233</v>
      </c>
      <c r="H10448" t="s">
        <v>163</v>
      </c>
      <c r="I10448" t="s">
        <v>240</v>
      </c>
      <c r="J10448" t="s">
        <v>235</v>
      </c>
      <c r="K10448" t="s">
        <v>241</v>
      </c>
      <c r="L10448" t="s">
        <v>237</v>
      </c>
      <c r="N10448" t="s">
        <v>606</v>
      </c>
      <c r="O10448" t="s">
        <v>265</v>
      </c>
      <c r="P10448">
        <v>2050</v>
      </c>
      <c r="Q10448">
        <v>1.193362483</v>
      </c>
    </row>
    <row r="10449" spans="1:17" x14ac:dyDescent="0.25">
      <c r="A10449" t="s">
        <v>586</v>
      </c>
      <c r="B10449" t="s">
        <v>587</v>
      </c>
      <c r="C10449" t="s">
        <v>588</v>
      </c>
      <c r="D10449" t="s">
        <v>589</v>
      </c>
      <c r="E10449" t="s">
        <v>590</v>
      </c>
      <c r="F10449" t="s">
        <v>260</v>
      </c>
      <c r="G10449" t="s">
        <v>233</v>
      </c>
      <c r="H10449" t="s">
        <v>164</v>
      </c>
      <c r="I10449" t="s">
        <v>4</v>
      </c>
      <c r="J10449" t="s">
        <v>235</v>
      </c>
      <c r="K10449" t="s">
        <v>242</v>
      </c>
      <c r="L10449" t="s">
        <v>237</v>
      </c>
      <c r="O10449" t="s">
        <v>194</v>
      </c>
      <c r="P10449">
        <v>2015</v>
      </c>
      <c r="Q10449">
        <v>2.8</v>
      </c>
    </row>
    <row r="10450" spans="1:17" x14ac:dyDescent="0.25">
      <c r="A10450" t="s">
        <v>586</v>
      </c>
      <c r="B10450" t="s">
        <v>587</v>
      </c>
      <c r="C10450" t="s">
        <v>588</v>
      </c>
      <c r="D10450" t="s">
        <v>589</v>
      </c>
      <c r="E10450" t="s">
        <v>590</v>
      </c>
      <c r="F10450" t="s">
        <v>260</v>
      </c>
      <c r="G10450" t="s">
        <v>233</v>
      </c>
      <c r="H10450" t="s">
        <v>164</v>
      </c>
      <c r="I10450" t="s">
        <v>4</v>
      </c>
      <c r="J10450" t="s">
        <v>235</v>
      </c>
      <c r="K10450" t="s">
        <v>242</v>
      </c>
      <c r="L10450" t="s">
        <v>237</v>
      </c>
      <c r="O10450" t="s">
        <v>194</v>
      </c>
      <c r="P10450">
        <v>2020</v>
      </c>
      <c r="Q10450">
        <v>1.5</v>
      </c>
    </row>
    <row r="10451" spans="1:17" x14ac:dyDescent="0.25">
      <c r="A10451" t="s">
        <v>586</v>
      </c>
      <c r="B10451" t="s">
        <v>587</v>
      </c>
      <c r="C10451" t="s">
        <v>588</v>
      </c>
      <c r="D10451" t="s">
        <v>589</v>
      </c>
      <c r="E10451" t="s">
        <v>590</v>
      </c>
      <c r="F10451" t="s">
        <v>260</v>
      </c>
      <c r="G10451" t="s">
        <v>233</v>
      </c>
      <c r="H10451" t="s">
        <v>164</v>
      </c>
      <c r="I10451" t="s">
        <v>4</v>
      </c>
      <c r="J10451" t="s">
        <v>235</v>
      </c>
      <c r="K10451" t="s">
        <v>242</v>
      </c>
      <c r="L10451" t="s">
        <v>237</v>
      </c>
      <c r="O10451" t="s">
        <v>264</v>
      </c>
      <c r="P10451">
        <v>2020</v>
      </c>
      <c r="Q10451">
        <v>1.2</v>
      </c>
    </row>
    <row r="10452" spans="1:17" x14ac:dyDescent="0.25">
      <c r="A10452" t="s">
        <v>586</v>
      </c>
      <c r="B10452" t="s">
        <v>587</v>
      </c>
      <c r="C10452" t="s">
        <v>588</v>
      </c>
      <c r="D10452" t="s">
        <v>589</v>
      </c>
      <c r="E10452" t="s">
        <v>590</v>
      </c>
      <c r="F10452" t="s">
        <v>260</v>
      </c>
      <c r="G10452" t="s">
        <v>233</v>
      </c>
      <c r="H10452" t="s">
        <v>164</v>
      </c>
      <c r="I10452" t="s">
        <v>4</v>
      </c>
      <c r="J10452" t="s">
        <v>235</v>
      </c>
      <c r="K10452" t="s">
        <v>242</v>
      </c>
      <c r="L10452" t="s">
        <v>237</v>
      </c>
      <c r="O10452" t="s">
        <v>265</v>
      </c>
      <c r="P10452">
        <v>2020</v>
      </c>
      <c r="Q10452">
        <v>1.8</v>
      </c>
    </row>
    <row r="10453" spans="1:17" x14ac:dyDescent="0.25">
      <c r="A10453" t="s">
        <v>586</v>
      </c>
      <c r="B10453" t="s">
        <v>587</v>
      </c>
      <c r="C10453" t="s">
        <v>588</v>
      </c>
      <c r="D10453" t="s">
        <v>589</v>
      </c>
      <c r="E10453" t="s">
        <v>590</v>
      </c>
      <c r="F10453" t="s">
        <v>260</v>
      </c>
      <c r="G10453" t="s">
        <v>233</v>
      </c>
      <c r="H10453" t="s">
        <v>164</v>
      </c>
      <c r="I10453" t="s">
        <v>4</v>
      </c>
      <c r="J10453" t="s">
        <v>235</v>
      </c>
      <c r="K10453" t="s">
        <v>242</v>
      </c>
      <c r="L10453" t="s">
        <v>237</v>
      </c>
      <c r="O10453" t="s">
        <v>194</v>
      </c>
      <c r="P10453">
        <v>2030</v>
      </c>
      <c r="Q10453">
        <v>1.35</v>
      </c>
    </row>
    <row r="10454" spans="1:17" x14ac:dyDescent="0.25">
      <c r="A10454" t="s">
        <v>586</v>
      </c>
      <c r="B10454" t="s">
        <v>587</v>
      </c>
      <c r="C10454" t="s">
        <v>588</v>
      </c>
      <c r="D10454" t="s">
        <v>589</v>
      </c>
      <c r="E10454" t="s">
        <v>590</v>
      </c>
      <c r="F10454" t="s">
        <v>260</v>
      </c>
      <c r="G10454" t="s">
        <v>233</v>
      </c>
      <c r="H10454" t="s">
        <v>164</v>
      </c>
      <c r="I10454" t="s">
        <v>4</v>
      </c>
      <c r="J10454" t="s">
        <v>235</v>
      </c>
      <c r="K10454" t="s">
        <v>242</v>
      </c>
      <c r="L10454" t="s">
        <v>237</v>
      </c>
      <c r="O10454" t="s">
        <v>194</v>
      </c>
      <c r="P10454">
        <v>2040</v>
      </c>
      <c r="Q10454">
        <v>1.242</v>
      </c>
    </row>
    <row r="10455" spans="1:17" x14ac:dyDescent="0.25">
      <c r="A10455" t="s">
        <v>586</v>
      </c>
      <c r="B10455" t="s">
        <v>587</v>
      </c>
      <c r="C10455" t="s">
        <v>588</v>
      </c>
      <c r="D10455" t="s">
        <v>589</v>
      </c>
      <c r="E10455" t="s">
        <v>590</v>
      </c>
      <c r="F10455" t="s">
        <v>260</v>
      </c>
      <c r="G10455" t="s">
        <v>233</v>
      </c>
      <c r="H10455" t="s">
        <v>164</v>
      </c>
      <c r="I10455" t="s">
        <v>4</v>
      </c>
      <c r="J10455" t="s">
        <v>235</v>
      </c>
      <c r="K10455" t="s">
        <v>242</v>
      </c>
      <c r="L10455" t="s">
        <v>237</v>
      </c>
      <c r="O10455" t="s">
        <v>194</v>
      </c>
      <c r="P10455">
        <v>2050</v>
      </c>
      <c r="Q10455">
        <v>1.2150000000000001</v>
      </c>
    </row>
    <row r="10456" spans="1:17" x14ac:dyDescent="0.25">
      <c r="A10456" t="s">
        <v>586</v>
      </c>
      <c r="B10456" t="s">
        <v>587</v>
      </c>
      <c r="C10456" t="s">
        <v>588</v>
      </c>
      <c r="D10456" t="s">
        <v>589</v>
      </c>
      <c r="E10456" t="s">
        <v>590</v>
      </c>
      <c r="F10456" t="s">
        <v>260</v>
      </c>
      <c r="G10456" t="s">
        <v>233</v>
      </c>
      <c r="H10456" t="s">
        <v>164</v>
      </c>
      <c r="I10456" t="s">
        <v>4</v>
      </c>
      <c r="J10456" t="s">
        <v>235</v>
      </c>
      <c r="K10456" t="s">
        <v>242</v>
      </c>
      <c r="L10456" t="s">
        <v>237</v>
      </c>
      <c r="O10456" t="s">
        <v>264</v>
      </c>
      <c r="P10456">
        <v>2050</v>
      </c>
      <c r="Q10456">
        <v>0.97199999999999998</v>
      </c>
    </row>
    <row r="10457" spans="1:17" x14ac:dyDescent="0.25">
      <c r="A10457" t="s">
        <v>586</v>
      </c>
      <c r="B10457" t="s">
        <v>587</v>
      </c>
      <c r="C10457" t="s">
        <v>588</v>
      </c>
      <c r="D10457" t="s">
        <v>589</v>
      </c>
      <c r="E10457" t="s">
        <v>590</v>
      </c>
      <c r="F10457" t="s">
        <v>260</v>
      </c>
      <c r="G10457" t="s">
        <v>233</v>
      </c>
      <c r="H10457" t="s">
        <v>164</v>
      </c>
      <c r="I10457" t="s">
        <v>4</v>
      </c>
      <c r="J10457" t="s">
        <v>235</v>
      </c>
      <c r="K10457" t="s">
        <v>242</v>
      </c>
      <c r="L10457" t="s">
        <v>237</v>
      </c>
      <c r="O10457" t="s">
        <v>265</v>
      </c>
      <c r="P10457">
        <v>2050</v>
      </c>
      <c r="Q10457">
        <v>1.458</v>
      </c>
    </row>
    <row r="10458" spans="1:17" x14ac:dyDescent="0.25">
      <c r="A10458" t="s">
        <v>586</v>
      </c>
      <c r="B10458" t="s">
        <v>587</v>
      </c>
      <c r="C10458" t="s">
        <v>588</v>
      </c>
      <c r="D10458" t="s">
        <v>589</v>
      </c>
      <c r="E10458" t="s">
        <v>590</v>
      </c>
      <c r="F10458" t="s">
        <v>260</v>
      </c>
      <c r="G10458" t="s">
        <v>243</v>
      </c>
      <c r="H10458" t="s">
        <v>248</v>
      </c>
      <c r="I10458" t="s">
        <v>249</v>
      </c>
      <c r="J10458" t="s">
        <v>250</v>
      </c>
      <c r="K10458" t="s">
        <v>191</v>
      </c>
      <c r="M10458" t="s">
        <v>316</v>
      </c>
      <c r="O10458" t="s">
        <v>194</v>
      </c>
      <c r="P10458">
        <v>2015</v>
      </c>
    </row>
    <row r="10459" spans="1:17" x14ac:dyDescent="0.25">
      <c r="A10459" t="s">
        <v>586</v>
      </c>
      <c r="B10459" t="s">
        <v>587</v>
      </c>
      <c r="C10459" t="s">
        <v>588</v>
      </c>
      <c r="D10459" t="s">
        <v>589</v>
      </c>
      <c r="E10459" t="s">
        <v>590</v>
      </c>
      <c r="F10459" t="s">
        <v>260</v>
      </c>
      <c r="G10459" t="s">
        <v>243</v>
      </c>
      <c r="H10459" t="s">
        <v>248</v>
      </c>
      <c r="I10459" t="s">
        <v>249</v>
      </c>
      <c r="J10459" t="s">
        <v>250</v>
      </c>
      <c r="K10459" t="s">
        <v>191</v>
      </c>
      <c r="M10459" t="s">
        <v>316</v>
      </c>
      <c r="O10459" t="s">
        <v>194</v>
      </c>
      <c r="P10459">
        <v>2020</v>
      </c>
    </row>
    <row r="10460" spans="1:17" x14ac:dyDescent="0.25">
      <c r="A10460" t="s">
        <v>586</v>
      </c>
      <c r="B10460" t="s">
        <v>587</v>
      </c>
      <c r="C10460" t="s">
        <v>588</v>
      </c>
      <c r="D10460" t="s">
        <v>589</v>
      </c>
      <c r="E10460" t="s">
        <v>590</v>
      </c>
      <c r="F10460" t="s">
        <v>260</v>
      </c>
      <c r="G10460" t="s">
        <v>243</v>
      </c>
      <c r="H10460" t="s">
        <v>248</v>
      </c>
      <c r="I10460" t="s">
        <v>249</v>
      </c>
      <c r="J10460" t="s">
        <v>250</v>
      </c>
      <c r="K10460" t="s">
        <v>191</v>
      </c>
      <c r="M10460" t="s">
        <v>316</v>
      </c>
      <c r="O10460" t="s">
        <v>264</v>
      </c>
      <c r="P10460">
        <v>2020</v>
      </c>
    </row>
    <row r="10461" spans="1:17" x14ac:dyDescent="0.25">
      <c r="A10461" t="s">
        <v>586</v>
      </c>
      <c r="B10461" t="s">
        <v>587</v>
      </c>
      <c r="C10461" t="s">
        <v>588</v>
      </c>
      <c r="D10461" t="s">
        <v>589</v>
      </c>
      <c r="E10461" t="s">
        <v>590</v>
      </c>
      <c r="F10461" t="s">
        <v>260</v>
      </c>
      <c r="G10461" t="s">
        <v>243</v>
      </c>
      <c r="H10461" t="s">
        <v>248</v>
      </c>
      <c r="I10461" t="s">
        <v>249</v>
      </c>
      <c r="J10461" t="s">
        <v>250</v>
      </c>
      <c r="K10461" t="s">
        <v>191</v>
      </c>
      <c r="M10461" t="s">
        <v>316</v>
      </c>
      <c r="O10461" t="s">
        <v>265</v>
      </c>
      <c r="P10461">
        <v>2020</v>
      </c>
    </row>
    <row r="10462" spans="1:17" x14ac:dyDescent="0.25">
      <c r="A10462" t="s">
        <v>586</v>
      </c>
      <c r="B10462" t="s">
        <v>587</v>
      </c>
      <c r="C10462" t="s">
        <v>588</v>
      </c>
      <c r="D10462" t="s">
        <v>589</v>
      </c>
      <c r="E10462" t="s">
        <v>590</v>
      </c>
      <c r="F10462" t="s">
        <v>260</v>
      </c>
      <c r="G10462" t="s">
        <v>243</v>
      </c>
      <c r="H10462" t="s">
        <v>248</v>
      </c>
      <c r="I10462" t="s">
        <v>249</v>
      </c>
      <c r="J10462" t="s">
        <v>250</v>
      </c>
      <c r="K10462" t="s">
        <v>191</v>
      </c>
      <c r="M10462" t="s">
        <v>316</v>
      </c>
      <c r="O10462" t="s">
        <v>194</v>
      </c>
      <c r="P10462">
        <v>2030</v>
      </c>
    </row>
    <row r="10463" spans="1:17" x14ac:dyDescent="0.25">
      <c r="A10463" t="s">
        <v>586</v>
      </c>
      <c r="B10463" t="s">
        <v>587</v>
      </c>
      <c r="C10463" t="s">
        <v>588</v>
      </c>
      <c r="D10463" t="s">
        <v>589</v>
      </c>
      <c r="E10463" t="s">
        <v>590</v>
      </c>
      <c r="F10463" t="s">
        <v>260</v>
      </c>
      <c r="G10463" t="s">
        <v>243</v>
      </c>
      <c r="H10463" t="s">
        <v>248</v>
      </c>
      <c r="I10463" t="s">
        <v>249</v>
      </c>
      <c r="J10463" t="s">
        <v>250</v>
      </c>
      <c r="K10463" t="s">
        <v>191</v>
      </c>
      <c r="M10463" t="s">
        <v>316</v>
      </c>
      <c r="O10463" t="s">
        <v>194</v>
      </c>
      <c r="P10463">
        <v>2040</v>
      </c>
    </row>
    <row r="10464" spans="1:17" x14ac:dyDescent="0.25">
      <c r="A10464" t="s">
        <v>586</v>
      </c>
      <c r="B10464" t="s">
        <v>587</v>
      </c>
      <c r="C10464" t="s">
        <v>588</v>
      </c>
      <c r="D10464" t="s">
        <v>589</v>
      </c>
      <c r="E10464" t="s">
        <v>590</v>
      </c>
      <c r="F10464" t="s">
        <v>260</v>
      </c>
      <c r="G10464" t="s">
        <v>243</v>
      </c>
      <c r="H10464" t="s">
        <v>248</v>
      </c>
      <c r="I10464" t="s">
        <v>249</v>
      </c>
      <c r="J10464" t="s">
        <v>250</v>
      </c>
      <c r="K10464" t="s">
        <v>191</v>
      </c>
      <c r="M10464" t="s">
        <v>316</v>
      </c>
      <c r="O10464" t="s">
        <v>194</v>
      </c>
      <c r="P10464">
        <v>2050</v>
      </c>
    </row>
    <row r="10465" spans="1:17" x14ac:dyDescent="0.25">
      <c r="A10465" t="s">
        <v>586</v>
      </c>
      <c r="B10465" t="s">
        <v>587</v>
      </c>
      <c r="C10465" t="s">
        <v>588</v>
      </c>
      <c r="D10465" t="s">
        <v>589</v>
      </c>
      <c r="E10465" t="s">
        <v>590</v>
      </c>
      <c r="F10465" t="s">
        <v>260</v>
      </c>
      <c r="G10465" t="s">
        <v>243</v>
      </c>
      <c r="H10465" t="s">
        <v>248</v>
      </c>
      <c r="I10465" t="s">
        <v>249</v>
      </c>
      <c r="J10465" t="s">
        <v>250</v>
      </c>
      <c r="K10465" t="s">
        <v>191</v>
      </c>
      <c r="M10465" t="s">
        <v>316</v>
      </c>
      <c r="O10465" t="s">
        <v>264</v>
      </c>
      <c r="P10465">
        <v>2050</v>
      </c>
    </row>
    <row r="10466" spans="1:17" x14ac:dyDescent="0.25">
      <c r="A10466" t="s">
        <v>586</v>
      </c>
      <c r="B10466" t="s">
        <v>587</v>
      </c>
      <c r="C10466" t="s">
        <v>588</v>
      </c>
      <c r="D10466" t="s">
        <v>589</v>
      </c>
      <c r="E10466" t="s">
        <v>590</v>
      </c>
      <c r="F10466" t="s">
        <v>260</v>
      </c>
      <c r="G10466" t="s">
        <v>243</v>
      </c>
      <c r="H10466" t="s">
        <v>248</v>
      </c>
      <c r="I10466" t="s">
        <v>249</v>
      </c>
      <c r="J10466" t="s">
        <v>250</v>
      </c>
      <c r="K10466" t="s">
        <v>191</v>
      </c>
      <c r="M10466" t="s">
        <v>316</v>
      </c>
      <c r="O10466" t="s">
        <v>265</v>
      </c>
      <c r="P10466">
        <v>2050</v>
      </c>
    </row>
    <row r="10467" spans="1:17" x14ac:dyDescent="0.25">
      <c r="A10467" t="s">
        <v>586</v>
      </c>
      <c r="B10467" t="s">
        <v>587</v>
      </c>
      <c r="C10467" t="s">
        <v>588</v>
      </c>
      <c r="D10467" t="s">
        <v>589</v>
      </c>
      <c r="E10467" t="s">
        <v>590</v>
      </c>
      <c r="F10467" t="s">
        <v>260</v>
      </c>
      <c r="G10467" t="s">
        <v>243</v>
      </c>
      <c r="H10467" t="s">
        <v>253</v>
      </c>
      <c r="I10467" t="s">
        <v>254</v>
      </c>
      <c r="J10467" t="s">
        <v>255</v>
      </c>
      <c r="K10467" t="s">
        <v>191</v>
      </c>
      <c r="M10467" t="s">
        <v>316</v>
      </c>
      <c r="O10467" t="s">
        <v>194</v>
      </c>
      <c r="P10467">
        <v>2015</v>
      </c>
    </row>
    <row r="10468" spans="1:17" x14ac:dyDescent="0.25">
      <c r="A10468" t="s">
        <v>586</v>
      </c>
      <c r="B10468" t="s">
        <v>587</v>
      </c>
      <c r="C10468" t="s">
        <v>588</v>
      </c>
      <c r="D10468" t="s">
        <v>589</v>
      </c>
      <c r="E10468" t="s">
        <v>590</v>
      </c>
      <c r="F10468" t="s">
        <v>260</v>
      </c>
      <c r="G10468" t="s">
        <v>243</v>
      </c>
      <c r="H10468" t="s">
        <v>253</v>
      </c>
      <c r="I10468" t="s">
        <v>254</v>
      </c>
      <c r="J10468" t="s">
        <v>255</v>
      </c>
      <c r="K10468" t="s">
        <v>191</v>
      </c>
      <c r="M10468" t="s">
        <v>316</v>
      </c>
      <c r="O10468" t="s">
        <v>194</v>
      </c>
      <c r="P10468">
        <v>2020</v>
      </c>
    </row>
    <row r="10469" spans="1:17" x14ac:dyDescent="0.25">
      <c r="A10469" t="s">
        <v>586</v>
      </c>
      <c r="B10469" t="s">
        <v>587</v>
      </c>
      <c r="C10469" t="s">
        <v>588</v>
      </c>
      <c r="D10469" t="s">
        <v>589</v>
      </c>
      <c r="E10469" t="s">
        <v>590</v>
      </c>
      <c r="F10469" t="s">
        <v>260</v>
      </c>
      <c r="G10469" t="s">
        <v>243</v>
      </c>
      <c r="H10469" t="s">
        <v>253</v>
      </c>
      <c r="I10469" t="s">
        <v>254</v>
      </c>
      <c r="J10469" t="s">
        <v>255</v>
      </c>
      <c r="K10469" t="s">
        <v>191</v>
      </c>
      <c r="M10469" t="s">
        <v>316</v>
      </c>
      <c r="O10469" t="s">
        <v>264</v>
      </c>
      <c r="P10469">
        <v>2020</v>
      </c>
    </row>
    <row r="10470" spans="1:17" x14ac:dyDescent="0.25">
      <c r="A10470" t="s">
        <v>586</v>
      </c>
      <c r="B10470" t="s">
        <v>587</v>
      </c>
      <c r="C10470" t="s">
        <v>588</v>
      </c>
      <c r="D10470" t="s">
        <v>589</v>
      </c>
      <c r="E10470" t="s">
        <v>590</v>
      </c>
      <c r="F10470" t="s">
        <v>260</v>
      </c>
      <c r="G10470" t="s">
        <v>243</v>
      </c>
      <c r="H10470" t="s">
        <v>253</v>
      </c>
      <c r="I10470" t="s">
        <v>254</v>
      </c>
      <c r="J10470" t="s">
        <v>255</v>
      </c>
      <c r="K10470" t="s">
        <v>191</v>
      </c>
      <c r="M10470" t="s">
        <v>316</v>
      </c>
      <c r="O10470" t="s">
        <v>265</v>
      </c>
      <c r="P10470">
        <v>2020</v>
      </c>
    </row>
    <row r="10471" spans="1:17" x14ac:dyDescent="0.25">
      <c r="A10471" t="s">
        <v>586</v>
      </c>
      <c r="B10471" t="s">
        <v>587</v>
      </c>
      <c r="C10471" t="s">
        <v>588</v>
      </c>
      <c r="D10471" t="s">
        <v>589</v>
      </c>
      <c r="E10471" t="s">
        <v>590</v>
      </c>
      <c r="F10471" t="s">
        <v>260</v>
      </c>
      <c r="G10471" t="s">
        <v>243</v>
      </c>
      <c r="H10471" t="s">
        <v>253</v>
      </c>
      <c r="I10471" t="s">
        <v>254</v>
      </c>
      <c r="J10471" t="s">
        <v>255</v>
      </c>
      <c r="K10471" t="s">
        <v>191</v>
      </c>
      <c r="M10471" t="s">
        <v>316</v>
      </c>
      <c r="O10471" t="s">
        <v>194</v>
      </c>
      <c r="P10471">
        <v>2030</v>
      </c>
    </row>
    <row r="10472" spans="1:17" x14ac:dyDescent="0.25">
      <c r="A10472" t="s">
        <v>586</v>
      </c>
      <c r="B10472" t="s">
        <v>587</v>
      </c>
      <c r="C10472" t="s">
        <v>588</v>
      </c>
      <c r="D10472" t="s">
        <v>589</v>
      </c>
      <c r="E10472" t="s">
        <v>590</v>
      </c>
      <c r="F10472" t="s">
        <v>260</v>
      </c>
      <c r="G10472" t="s">
        <v>243</v>
      </c>
      <c r="H10472" t="s">
        <v>253</v>
      </c>
      <c r="I10472" t="s">
        <v>254</v>
      </c>
      <c r="J10472" t="s">
        <v>255</v>
      </c>
      <c r="K10472" t="s">
        <v>191</v>
      </c>
      <c r="M10472" t="s">
        <v>316</v>
      </c>
      <c r="O10472" t="s">
        <v>194</v>
      </c>
      <c r="P10472">
        <v>2040</v>
      </c>
    </row>
    <row r="10473" spans="1:17" x14ac:dyDescent="0.25">
      <c r="A10473" t="s">
        <v>586</v>
      </c>
      <c r="B10473" t="s">
        <v>587</v>
      </c>
      <c r="C10473" t="s">
        <v>588</v>
      </c>
      <c r="D10473" t="s">
        <v>589</v>
      </c>
      <c r="E10473" t="s">
        <v>590</v>
      </c>
      <c r="F10473" t="s">
        <v>260</v>
      </c>
      <c r="G10473" t="s">
        <v>243</v>
      </c>
      <c r="H10473" t="s">
        <v>253</v>
      </c>
      <c r="I10473" t="s">
        <v>254</v>
      </c>
      <c r="J10473" t="s">
        <v>255</v>
      </c>
      <c r="K10473" t="s">
        <v>191</v>
      </c>
      <c r="M10473" t="s">
        <v>316</v>
      </c>
      <c r="O10473" t="s">
        <v>194</v>
      </c>
      <c r="P10473">
        <v>2050</v>
      </c>
    </row>
    <row r="10474" spans="1:17" x14ac:dyDescent="0.25">
      <c r="A10474" t="s">
        <v>586</v>
      </c>
      <c r="B10474" t="s">
        <v>587</v>
      </c>
      <c r="C10474" t="s">
        <v>588</v>
      </c>
      <c r="D10474" t="s">
        <v>589</v>
      </c>
      <c r="E10474" t="s">
        <v>590</v>
      </c>
      <c r="F10474" t="s">
        <v>260</v>
      </c>
      <c r="G10474" t="s">
        <v>243</v>
      </c>
      <c r="H10474" t="s">
        <v>253</v>
      </c>
      <c r="I10474" t="s">
        <v>254</v>
      </c>
      <c r="J10474" t="s">
        <v>255</v>
      </c>
      <c r="K10474" t="s">
        <v>191</v>
      </c>
      <c r="M10474" t="s">
        <v>316</v>
      </c>
      <c r="O10474" t="s">
        <v>264</v>
      </c>
      <c r="P10474">
        <v>2050</v>
      </c>
    </row>
    <row r="10475" spans="1:17" x14ac:dyDescent="0.25">
      <c r="A10475" t="s">
        <v>586</v>
      </c>
      <c r="B10475" t="s">
        <v>587</v>
      </c>
      <c r="C10475" t="s">
        <v>588</v>
      </c>
      <c r="D10475" t="s">
        <v>589</v>
      </c>
      <c r="E10475" t="s">
        <v>590</v>
      </c>
      <c r="F10475" t="s">
        <v>260</v>
      </c>
      <c r="G10475" t="s">
        <v>243</v>
      </c>
      <c r="H10475" t="s">
        <v>253</v>
      </c>
      <c r="I10475" t="s">
        <v>254</v>
      </c>
      <c r="J10475" t="s">
        <v>255</v>
      </c>
      <c r="K10475" t="s">
        <v>191</v>
      </c>
      <c r="M10475" t="s">
        <v>316</v>
      </c>
      <c r="O10475" t="s">
        <v>265</v>
      </c>
      <c r="P10475">
        <v>2050</v>
      </c>
    </row>
    <row r="10476" spans="1:17" x14ac:dyDescent="0.25">
      <c r="A10476" t="s">
        <v>586</v>
      </c>
      <c r="B10476" t="s">
        <v>587</v>
      </c>
      <c r="C10476" t="s">
        <v>588</v>
      </c>
      <c r="D10476" t="s">
        <v>589</v>
      </c>
      <c r="E10476" t="s">
        <v>590</v>
      </c>
      <c r="F10476" t="s">
        <v>260</v>
      </c>
      <c r="G10476" t="s">
        <v>188</v>
      </c>
      <c r="H10476" t="s">
        <v>189</v>
      </c>
      <c r="I10476" t="s">
        <v>190</v>
      </c>
      <c r="K10476" t="s">
        <v>191</v>
      </c>
      <c r="O10476" t="s">
        <v>194</v>
      </c>
      <c r="P10476">
        <v>2015</v>
      </c>
      <c r="Q10476">
        <v>0.96699999999999997</v>
      </c>
    </row>
    <row r="10477" spans="1:17" x14ac:dyDescent="0.25">
      <c r="A10477" t="s">
        <v>586</v>
      </c>
      <c r="B10477" t="s">
        <v>587</v>
      </c>
      <c r="C10477" t="s">
        <v>588</v>
      </c>
      <c r="D10477" t="s">
        <v>589</v>
      </c>
      <c r="E10477" t="s">
        <v>590</v>
      </c>
      <c r="F10477" t="s">
        <v>260</v>
      </c>
      <c r="G10477" t="s">
        <v>188</v>
      </c>
      <c r="H10477" t="s">
        <v>189</v>
      </c>
      <c r="I10477" t="s">
        <v>190</v>
      </c>
      <c r="K10477" t="s">
        <v>191</v>
      </c>
      <c r="O10477" t="s">
        <v>194</v>
      </c>
      <c r="P10477">
        <v>2020</v>
      </c>
      <c r="Q10477">
        <v>0.97199999999999998</v>
      </c>
    </row>
    <row r="10478" spans="1:17" x14ac:dyDescent="0.25">
      <c r="A10478" t="s">
        <v>586</v>
      </c>
      <c r="B10478" t="s">
        <v>587</v>
      </c>
      <c r="C10478" t="s">
        <v>588</v>
      </c>
      <c r="D10478" t="s">
        <v>589</v>
      </c>
      <c r="E10478" t="s">
        <v>590</v>
      </c>
      <c r="F10478" t="s">
        <v>260</v>
      </c>
      <c r="G10478" t="s">
        <v>188</v>
      </c>
      <c r="H10478" t="s">
        <v>189</v>
      </c>
      <c r="I10478" t="s">
        <v>190</v>
      </c>
      <c r="K10478" t="s">
        <v>191</v>
      </c>
      <c r="O10478" t="s">
        <v>264</v>
      </c>
      <c r="P10478">
        <v>2020</v>
      </c>
      <c r="Q10478">
        <v>0.98899999999999999</v>
      </c>
    </row>
    <row r="10479" spans="1:17" x14ac:dyDescent="0.25">
      <c r="A10479" t="s">
        <v>586</v>
      </c>
      <c r="B10479" t="s">
        <v>587</v>
      </c>
      <c r="C10479" t="s">
        <v>588</v>
      </c>
      <c r="D10479" t="s">
        <v>589</v>
      </c>
      <c r="E10479" t="s">
        <v>590</v>
      </c>
      <c r="F10479" t="s">
        <v>260</v>
      </c>
      <c r="G10479" t="s">
        <v>188</v>
      </c>
      <c r="H10479" t="s">
        <v>189</v>
      </c>
      <c r="I10479" t="s">
        <v>190</v>
      </c>
      <c r="K10479" t="s">
        <v>191</v>
      </c>
      <c r="O10479" t="s">
        <v>265</v>
      </c>
      <c r="P10479">
        <v>2020</v>
      </c>
      <c r="Q10479">
        <v>0.94499999999999995</v>
      </c>
    </row>
    <row r="10480" spans="1:17" x14ac:dyDescent="0.25">
      <c r="A10480" t="s">
        <v>586</v>
      </c>
      <c r="B10480" t="s">
        <v>587</v>
      </c>
      <c r="C10480" t="s">
        <v>588</v>
      </c>
      <c r="D10480" t="s">
        <v>589</v>
      </c>
      <c r="E10480" t="s">
        <v>590</v>
      </c>
      <c r="F10480" t="s">
        <v>260</v>
      </c>
      <c r="G10480" t="s">
        <v>188</v>
      </c>
      <c r="H10480" t="s">
        <v>189</v>
      </c>
      <c r="I10480" t="s">
        <v>190</v>
      </c>
      <c r="K10480" t="s">
        <v>191</v>
      </c>
      <c r="O10480" t="s">
        <v>194</v>
      </c>
      <c r="P10480">
        <v>2030</v>
      </c>
      <c r="Q10480">
        <v>0.97699999999999998</v>
      </c>
    </row>
    <row r="10481" spans="1:17" x14ac:dyDescent="0.25">
      <c r="A10481" t="s">
        <v>586</v>
      </c>
      <c r="B10481" t="s">
        <v>587</v>
      </c>
      <c r="C10481" t="s">
        <v>588</v>
      </c>
      <c r="D10481" t="s">
        <v>589</v>
      </c>
      <c r="E10481" t="s">
        <v>590</v>
      </c>
      <c r="F10481" t="s">
        <v>260</v>
      </c>
      <c r="G10481" t="s">
        <v>188</v>
      </c>
      <c r="H10481" t="s">
        <v>189</v>
      </c>
      <c r="I10481" t="s">
        <v>190</v>
      </c>
      <c r="K10481" t="s">
        <v>191</v>
      </c>
      <c r="O10481" t="s">
        <v>194</v>
      </c>
      <c r="P10481">
        <v>2040</v>
      </c>
      <c r="Q10481">
        <v>0.97699999999999998</v>
      </c>
    </row>
    <row r="10482" spans="1:17" x14ac:dyDescent="0.25">
      <c r="A10482" t="s">
        <v>586</v>
      </c>
      <c r="B10482" t="s">
        <v>587</v>
      </c>
      <c r="C10482" t="s">
        <v>588</v>
      </c>
      <c r="D10482" t="s">
        <v>589</v>
      </c>
      <c r="E10482" t="s">
        <v>590</v>
      </c>
      <c r="F10482" t="s">
        <v>260</v>
      </c>
      <c r="G10482" t="s">
        <v>188</v>
      </c>
      <c r="H10482" t="s">
        <v>189</v>
      </c>
      <c r="I10482" t="s">
        <v>190</v>
      </c>
      <c r="K10482" t="s">
        <v>191</v>
      </c>
      <c r="O10482" t="s">
        <v>194</v>
      </c>
      <c r="P10482">
        <v>2050</v>
      </c>
      <c r="Q10482">
        <v>0.98199999999999998</v>
      </c>
    </row>
    <row r="10483" spans="1:17" x14ac:dyDescent="0.25">
      <c r="A10483" t="s">
        <v>586</v>
      </c>
      <c r="B10483" t="s">
        <v>587</v>
      </c>
      <c r="C10483" t="s">
        <v>588</v>
      </c>
      <c r="D10483" t="s">
        <v>589</v>
      </c>
      <c r="E10483" t="s">
        <v>590</v>
      </c>
      <c r="F10483" t="s">
        <v>260</v>
      </c>
      <c r="G10483" t="s">
        <v>188</v>
      </c>
      <c r="H10483" t="s">
        <v>189</v>
      </c>
      <c r="I10483" t="s">
        <v>190</v>
      </c>
      <c r="K10483" t="s">
        <v>191</v>
      </c>
      <c r="O10483" t="s">
        <v>264</v>
      </c>
      <c r="P10483">
        <v>2050</v>
      </c>
      <c r="Q10483">
        <v>0.98899999999999999</v>
      </c>
    </row>
    <row r="10484" spans="1:17" x14ac:dyDescent="0.25">
      <c r="A10484" t="s">
        <v>586</v>
      </c>
      <c r="B10484" t="s">
        <v>587</v>
      </c>
      <c r="C10484" t="s">
        <v>588</v>
      </c>
      <c r="D10484" t="s">
        <v>589</v>
      </c>
      <c r="E10484" t="s">
        <v>590</v>
      </c>
      <c r="F10484" t="s">
        <v>260</v>
      </c>
      <c r="G10484" t="s">
        <v>188</v>
      </c>
      <c r="H10484" t="s">
        <v>189</v>
      </c>
      <c r="I10484" t="s">
        <v>190</v>
      </c>
      <c r="K10484" t="s">
        <v>191</v>
      </c>
      <c r="O10484" t="s">
        <v>265</v>
      </c>
      <c r="P10484">
        <v>2050</v>
      </c>
      <c r="Q10484">
        <v>0.94499999999999995</v>
      </c>
    </row>
    <row r="10485" spans="1:17" x14ac:dyDescent="0.25">
      <c r="A10485" t="s">
        <v>586</v>
      </c>
      <c r="B10485" t="s">
        <v>587</v>
      </c>
      <c r="C10485" t="s">
        <v>588</v>
      </c>
      <c r="D10485" t="s">
        <v>589</v>
      </c>
      <c r="E10485" t="s">
        <v>590</v>
      </c>
      <c r="F10485" t="s">
        <v>260</v>
      </c>
      <c r="G10485" t="s">
        <v>188</v>
      </c>
      <c r="H10485" t="s">
        <v>607</v>
      </c>
      <c r="I10485" t="s">
        <v>608</v>
      </c>
      <c r="K10485" t="s">
        <v>191</v>
      </c>
      <c r="N10485" t="s">
        <v>609</v>
      </c>
      <c r="O10485" t="s">
        <v>194</v>
      </c>
      <c r="P10485">
        <v>2015</v>
      </c>
      <c r="Q10485">
        <v>0.35388127899999999</v>
      </c>
    </row>
    <row r="10486" spans="1:17" x14ac:dyDescent="0.25">
      <c r="A10486" t="s">
        <v>586</v>
      </c>
      <c r="B10486" t="s">
        <v>587</v>
      </c>
      <c r="C10486" t="s">
        <v>588</v>
      </c>
      <c r="D10486" t="s">
        <v>589</v>
      </c>
      <c r="E10486" t="s">
        <v>590</v>
      </c>
      <c r="F10486" t="s">
        <v>260</v>
      </c>
      <c r="G10486" t="s">
        <v>188</v>
      </c>
      <c r="H10486" t="s">
        <v>607</v>
      </c>
      <c r="I10486" t="s">
        <v>608</v>
      </c>
      <c r="K10486" t="s">
        <v>191</v>
      </c>
      <c r="N10486" t="s">
        <v>609</v>
      </c>
      <c r="O10486" t="s">
        <v>194</v>
      </c>
      <c r="P10486">
        <v>2020</v>
      </c>
      <c r="Q10486">
        <v>0.38812785399999999</v>
      </c>
    </row>
    <row r="10487" spans="1:17" x14ac:dyDescent="0.25">
      <c r="A10487" t="s">
        <v>586</v>
      </c>
      <c r="B10487" t="s">
        <v>587</v>
      </c>
      <c r="C10487" t="s">
        <v>588</v>
      </c>
      <c r="D10487" t="s">
        <v>589</v>
      </c>
      <c r="E10487" t="s">
        <v>590</v>
      </c>
      <c r="F10487" t="s">
        <v>260</v>
      </c>
      <c r="G10487" t="s">
        <v>188</v>
      </c>
      <c r="H10487" t="s">
        <v>607</v>
      </c>
      <c r="I10487" t="s">
        <v>608</v>
      </c>
      <c r="K10487" t="s">
        <v>191</v>
      </c>
      <c r="N10487" t="s">
        <v>609</v>
      </c>
      <c r="O10487" t="s">
        <v>264</v>
      </c>
      <c r="P10487">
        <v>2020</v>
      </c>
      <c r="Q10487">
        <v>0.228310502</v>
      </c>
    </row>
    <row r="10488" spans="1:17" x14ac:dyDescent="0.25">
      <c r="A10488" t="s">
        <v>586</v>
      </c>
      <c r="B10488" t="s">
        <v>587</v>
      </c>
      <c r="C10488" t="s">
        <v>588</v>
      </c>
      <c r="D10488" t="s">
        <v>589</v>
      </c>
      <c r="E10488" t="s">
        <v>590</v>
      </c>
      <c r="F10488" t="s">
        <v>260</v>
      </c>
      <c r="G10488" t="s">
        <v>188</v>
      </c>
      <c r="H10488" t="s">
        <v>607</v>
      </c>
      <c r="I10488" t="s">
        <v>608</v>
      </c>
      <c r="K10488" t="s">
        <v>191</v>
      </c>
      <c r="N10488" t="s">
        <v>609</v>
      </c>
      <c r="O10488" t="s">
        <v>265</v>
      </c>
      <c r="P10488">
        <v>2020</v>
      </c>
      <c r="Q10488">
        <v>0.45662100500000002</v>
      </c>
    </row>
    <row r="10489" spans="1:17" x14ac:dyDescent="0.25">
      <c r="A10489" t="s">
        <v>586</v>
      </c>
      <c r="B10489" t="s">
        <v>587</v>
      </c>
      <c r="C10489" t="s">
        <v>588</v>
      </c>
      <c r="D10489" t="s">
        <v>589</v>
      </c>
      <c r="E10489" t="s">
        <v>590</v>
      </c>
      <c r="F10489" t="s">
        <v>260</v>
      </c>
      <c r="G10489" t="s">
        <v>188</v>
      </c>
      <c r="H10489" t="s">
        <v>607</v>
      </c>
      <c r="I10489" t="s">
        <v>608</v>
      </c>
      <c r="K10489" t="s">
        <v>191</v>
      </c>
      <c r="N10489" t="s">
        <v>609</v>
      </c>
      <c r="O10489" t="s">
        <v>194</v>
      </c>
      <c r="P10489">
        <v>2030</v>
      </c>
      <c r="Q10489">
        <v>0.41095890400000001</v>
      </c>
    </row>
    <row r="10490" spans="1:17" x14ac:dyDescent="0.25">
      <c r="A10490" t="s">
        <v>586</v>
      </c>
      <c r="B10490" t="s">
        <v>587</v>
      </c>
      <c r="C10490" t="s">
        <v>588</v>
      </c>
      <c r="D10490" t="s">
        <v>589</v>
      </c>
      <c r="E10490" t="s">
        <v>590</v>
      </c>
      <c r="F10490" t="s">
        <v>260</v>
      </c>
      <c r="G10490" t="s">
        <v>188</v>
      </c>
      <c r="H10490" t="s">
        <v>607</v>
      </c>
      <c r="I10490" t="s">
        <v>608</v>
      </c>
      <c r="K10490" t="s">
        <v>191</v>
      </c>
      <c r="N10490" t="s">
        <v>609</v>
      </c>
      <c r="O10490" t="s">
        <v>194</v>
      </c>
      <c r="P10490">
        <v>2040</v>
      </c>
      <c r="Q10490">
        <v>0.422374429</v>
      </c>
    </row>
    <row r="10491" spans="1:17" x14ac:dyDescent="0.25">
      <c r="A10491" t="s">
        <v>586</v>
      </c>
      <c r="B10491" t="s">
        <v>587</v>
      </c>
      <c r="C10491" t="s">
        <v>588</v>
      </c>
      <c r="D10491" t="s">
        <v>589</v>
      </c>
      <c r="E10491" t="s">
        <v>590</v>
      </c>
      <c r="F10491" t="s">
        <v>260</v>
      </c>
      <c r="G10491" t="s">
        <v>188</v>
      </c>
      <c r="H10491" t="s">
        <v>607</v>
      </c>
      <c r="I10491" t="s">
        <v>608</v>
      </c>
      <c r="K10491" t="s">
        <v>191</v>
      </c>
      <c r="N10491" t="s">
        <v>609</v>
      </c>
      <c r="O10491" t="s">
        <v>194</v>
      </c>
      <c r="P10491">
        <v>2050</v>
      </c>
      <c r="Q10491">
        <v>0.43378995399999998</v>
      </c>
    </row>
    <row r="10492" spans="1:17" x14ac:dyDescent="0.25">
      <c r="A10492" t="s">
        <v>586</v>
      </c>
      <c r="B10492" t="s">
        <v>587</v>
      </c>
      <c r="C10492" t="s">
        <v>588</v>
      </c>
      <c r="D10492" t="s">
        <v>589</v>
      </c>
      <c r="E10492" t="s">
        <v>590</v>
      </c>
      <c r="F10492" t="s">
        <v>260</v>
      </c>
      <c r="G10492" t="s">
        <v>188</v>
      </c>
      <c r="H10492" t="s">
        <v>607</v>
      </c>
      <c r="I10492" t="s">
        <v>608</v>
      </c>
      <c r="K10492" t="s">
        <v>191</v>
      </c>
      <c r="N10492" t="s">
        <v>609</v>
      </c>
      <c r="O10492" t="s">
        <v>264</v>
      </c>
      <c r="P10492">
        <v>2050</v>
      </c>
      <c r="Q10492">
        <v>0.228310502</v>
      </c>
    </row>
    <row r="10493" spans="1:17" x14ac:dyDescent="0.25">
      <c r="A10493" t="s">
        <v>586</v>
      </c>
      <c r="B10493" t="s">
        <v>587</v>
      </c>
      <c r="C10493" t="s">
        <v>588</v>
      </c>
      <c r="D10493" t="s">
        <v>589</v>
      </c>
      <c r="E10493" t="s">
        <v>590</v>
      </c>
      <c r="F10493" t="s">
        <v>260</v>
      </c>
      <c r="G10493" t="s">
        <v>188</v>
      </c>
      <c r="H10493" t="s">
        <v>607</v>
      </c>
      <c r="I10493" t="s">
        <v>608</v>
      </c>
      <c r="K10493" t="s">
        <v>191</v>
      </c>
      <c r="N10493" t="s">
        <v>609</v>
      </c>
      <c r="O10493" t="s">
        <v>265</v>
      </c>
      <c r="P10493">
        <v>2050</v>
      </c>
      <c r="Q10493">
        <v>0.51369863000000004</v>
      </c>
    </row>
    <row r="10494" spans="1:17" x14ac:dyDescent="0.25">
      <c r="A10494" t="s">
        <v>586</v>
      </c>
      <c r="B10494" t="s">
        <v>587</v>
      </c>
      <c r="C10494" t="s">
        <v>588</v>
      </c>
      <c r="D10494" t="s">
        <v>589</v>
      </c>
      <c r="E10494" t="s">
        <v>590</v>
      </c>
      <c r="F10494" t="s">
        <v>260</v>
      </c>
      <c r="G10494" t="s">
        <v>188</v>
      </c>
      <c r="H10494" t="s">
        <v>610</v>
      </c>
      <c r="I10494" t="s">
        <v>611</v>
      </c>
      <c r="K10494" t="s">
        <v>612</v>
      </c>
      <c r="N10494" t="s">
        <v>609</v>
      </c>
      <c r="O10494" t="s">
        <v>194</v>
      </c>
      <c r="P10494">
        <v>2015</v>
      </c>
      <c r="Q10494">
        <v>85</v>
      </c>
    </row>
    <row r="10495" spans="1:17" x14ac:dyDescent="0.25">
      <c r="A10495" t="s">
        <v>586</v>
      </c>
      <c r="B10495" t="s">
        <v>587</v>
      </c>
      <c r="C10495" t="s">
        <v>588</v>
      </c>
      <c r="D10495" t="s">
        <v>589</v>
      </c>
      <c r="E10495" t="s">
        <v>590</v>
      </c>
      <c r="F10495" t="s">
        <v>260</v>
      </c>
      <c r="G10495" t="s">
        <v>188</v>
      </c>
      <c r="H10495" t="s">
        <v>610</v>
      </c>
      <c r="I10495" t="s">
        <v>611</v>
      </c>
      <c r="K10495" t="s">
        <v>612</v>
      </c>
      <c r="N10495" t="s">
        <v>609</v>
      </c>
      <c r="O10495" t="s">
        <v>194</v>
      </c>
      <c r="P10495">
        <v>2020</v>
      </c>
      <c r="Q10495">
        <v>85</v>
      </c>
    </row>
    <row r="10496" spans="1:17" x14ac:dyDescent="0.25">
      <c r="A10496" t="s">
        <v>586</v>
      </c>
      <c r="B10496" t="s">
        <v>587</v>
      </c>
      <c r="C10496" t="s">
        <v>588</v>
      </c>
      <c r="D10496" t="s">
        <v>589</v>
      </c>
      <c r="E10496" t="s">
        <v>590</v>
      </c>
      <c r="F10496" t="s">
        <v>260</v>
      </c>
      <c r="G10496" t="s">
        <v>188</v>
      </c>
      <c r="H10496" t="s">
        <v>610</v>
      </c>
      <c r="I10496" t="s">
        <v>611</v>
      </c>
      <c r="K10496" t="s">
        <v>612</v>
      </c>
      <c r="N10496" t="s">
        <v>609</v>
      </c>
      <c r="O10496" t="s">
        <v>264</v>
      </c>
      <c r="P10496">
        <v>2020</v>
      </c>
      <c r="Q10496">
        <v>85</v>
      </c>
    </row>
    <row r="10497" spans="1:17" x14ac:dyDescent="0.25">
      <c r="A10497" t="s">
        <v>586</v>
      </c>
      <c r="B10497" t="s">
        <v>587</v>
      </c>
      <c r="C10497" t="s">
        <v>588</v>
      </c>
      <c r="D10497" t="s">
        <v>589</v>
      </c>
      <c r="E10497" t="s">
        <v>590</v>
      </c>
      <c r="F10497" t="s">
        <v>260</v>
      </c>
      <c r="G10497" t="s">
        <v>188</v>
      </c>
      <c r="H10497" t="s">
        <v>610</v>
      </c>
      <c r="I10497" t="s">
        <v>611</v>
      </c>
      <c r="K10497" t="s">
        <v>612</v>
      </c>
      <c r="N10497" t="s">
        <v>609</v>
      </c>
      <c r="O10497" t="s">
        <v>265</v>
      </c>
      <c r="P10497">
        <v>2020</v>
      </c>
      <c r="Q10497">
        <v>120</v>
      </c>
    </row>
    <row r="10498" spans="1:17" x14ac:dyDescent="0.25">
      <c r="A10498" t="s">
        <v>586</v>
      </c>
      <c r="B10498" t="s">
        <v>587</v>
      </c>
      <c r="C10498" t="s">
        <v>588</v>
      </c>
      <c r="D10498" t="s">
        <v>589</v>
      </c>
      <c r="E10498" t="s">
        <v>590</v>
      </c>
      <c r="F10498" t="s">
        <v>260</v>
      </c>
      <c r="G10498" t="s">
        <v>188</v>
      </c>
      <c r="H10498" t="s">
        <v>610</v>
      </c>
      <c r="I10498" t="s">
        <v>611</v>
      </c>
      <c r="K10498" t="s">
        <v>612</v>
      </c>
      <c r="N10498" t="s">
        <v>609</v>
      </c>
      <c r="O10498" t="s">
        <v>194</v>
      </c>
      <c r="P10498">
        <v>2030</v>
      </c>
      <c r="Q10498">
        <v>100</v>
      </c>
    </row>
    <row r="10499" spans="1:17" x14ac:dyDescent="0.25">
      <c r="A10499" t="s">
        <v>586</v>
      </c>
      <c r="B10499" t="s">
        <v>587</v>
      </c>
      <c r="C10499" t="s">
        <v>588</v>
      </c>
      <c r="D10499" t="s">
        <v>589</v>
      </c>
      <c r="E10499" t="s">
        <v>590</v>
      </c>
      <c r="F10499" t="s">
        <v>260</v>
      </c>
      <c r="G10499" t="s">
        <v>188</v>
      </c>
      <c r="H10499" t="s">
        <v>610</v>
      </c>
      <c r="I10499" t="s">
        <v>611</v>
      </c>
      <c r="K10499" t="s">
        <v>612</v>
      </c>
      <c r="N10499" t="s">
        <v>609</v>
      </c>
      <c r="O10499" t="s">
        <v>194</v>
      </c>
      <c r="P10499">
        <v>2040</v>
      </c>
      <c r="Q10499">
        <v>105</v>
      </c>
    </row>
    <row r="10500" spans="1:17" x14ac:dyDescent="0.25">
      <c r="A10500" t="s">
        <v>586</v>
      </c>
      <c r="B10500" t="s">
        <v>587</v>
      </c>
      <c r="C10500" t="s">
        <v>588</v>
      </c>
      <c r="D10500" t="s">
        <v>589</v>
      </c>
      <c r="E10500" t="s">
        <v>590</v>
      </c>
      <c r="F10500" t="s">
        <v>260</v>
      </c>
      <c r="G10500" t="s">
        <v>188</v>
      </c>
      <c r="H10500" t="s">
        <v>610</v>
      </c>
      <c r="I10500" t="s">
        <v>611</v>
      </c>
      <c r="K10500" t="s">
        <v>612</v>
      </c>
      <c r="N10500" t="s">
        <v>609</v>
      </c>
      <c r="O10500" t="s">
        <v>194</v>
      </c>
      <c r="P10500">
        <v>2050</v>
      </c>
      <c r="Q10500">
        <v>110</v>
      </c>
    </row>
    <row r="10501" spans="1:17" x14ac:dyDescent="0.25">
      <c r="A10501" t="s">
        <v>586</v>
      </c>
      <c r="B10501" t="s">
        <v>587</v>
      </c>
      <c r="C10501" t="s">
        <v>588</v>
      </c>
      <c r="D10501" t="s">
        <v>589</v>
      </c>
      <c r="E10501" t="s">
        <v>590</v>
      </c>
      <c r="F10501" t="s">
        <v>260</v>
      </c>
      <c r="G10501" t="s">
        <v>188</v>
      </c>
      <c r="H10501" t="s">
        <v>610</v>
      </c>
      <c r="I10501" t="s">
        <v>611</v>
      </c>
      <c r="K10501" t="s">
        <v>612</v>
      </c>
      <c r="N10501" t="s">
        <v>609</v>
      </c>
      <c r="O10501" t="s">
        <v>264</v>
      </c>
      <c r="P10501">
        <v>2050</v>
      </c>
      <c r="Q10501">
        <v>85</v>
      </c>
    </row>
    <row r="10502" spans="1:17" x14ac:dyDescent="0.25">
      <c r="A10502" t="s">
        <v>586</v>
      </c>
      <c r="B10502" t="s">
        <v>587</v>
      </c>
      <c r="C10502" t="s">
        <v>588</v>
      </c>
      <c r="D10502" t="s">
        <v>589</v>
      </c>
      <c r="E10502" t="s">
        <v>590</v>
      </c>
      <c r="F10502" t="s">
        <v>260</v>
      </c>
      <c r="G10502" t="s">
        <v>188</v>
      </c>
      <c r="H10502" t="s">
        <v>610</v>
      </c>
      <c r="I10502" t="s">
        <v>611</v>
      </c>
      <c r="K10502" t="s">
        <v>612</v>
      </c>
      <c r="N10502" t="s">
        <v>609</v>
      </c>
      <c r="O10502" t="s">
        <v>265</v>
      </c>
      <c r="P10502">
        <v>2050</v>
      </c>
      <c r="Q10502">
        <v>150</v>
      </c>
    </row>
    <row r="10503" spans="1:17" x14ac:dyDescent="0.25">
      <c r="A10503" t="s">
        <v>586</v>
      </c>
      <c r="B10503" t="s">
        <v>587</v>
      </c>
      <c r="C10503" t="s">
        <v>588</v>
      </c>
      <c r="D10503" t="s">
        <v>589</v>
      </c>
      <c r="E10503" t="s">
        <v>590</v>
      </c>
      <c r="F10503" t="s">
        <v>260</v>
      </c>
      <c r="G10503" t="s">
        <v>188</v>
      </c>
      <c r="H10503" t="s">
        <v>613</v>
      </c>
      <c r="I10503" t="s">
        <v>614</v>
      </c>
      <c r="K10503" t="s">
        <v>612</v>
      </c>
      <c r="M10503" t="s">
        <v>368</v>
      </c>
      <c r="N10503" t="s">
        <v>609</v>
      </c>
      <c r="O10503" t="s">
        <v>194</v>
      </c>
      <c r="P10503">
        <v>2015</v>
      </c>
      <c r="Q10503">
        <v>106</v>
      </c>
    </row>
    <row r="10504" spans="1:17" x14ac:dyDescent="0.25">
      <c r="A10504" t="s">
        <v>586</v>
      </c>
      <c r="B10504" t="s">
        <v>587</v>
      </c>
      <c r="C10504" t="s">
        <v>588</v>
      </c>
      <c r="D10504" t="s">
        <v>589</v>
      </c>
      <c r="E10504" t="s">
        <v>590</v>
      </c>
      <c r="F10504" t="s">
        <v>260</v>
      </c>
      <c r="G10504" t="s">
        <v>188</v>
      </c>
      <c r="H10504" t="s">
        <v>613</v>
      </c>
      <c r="I10504" t="s">
        <v>614</v>
      </c>
      <c r="K10504" t="s">
        <v>612</v>
      </c>
      <c r="M10504" t="s">
        <v>368</v>
      </c>
      <c r="N10504" t="s">
        <v>609</v>
      </c>
      <c r="O10504" t="s">
        <v>194</v>
      </c>
      <c r="P10504">
        <v>2020</v>
      </c>
      <c r="Q10504">
        <v>130</v>
      </c>
    </row>
    <row r="10505" spans="1:17" x14ac:dyDescent="0.25">
      <c r="A10505" t="s">
        <v>586</v>
      </c>
      <c r="B10505" t="s">
        <v>587</v>
      </c>
      <c r="C10505" t="s">
        <v>588</v>
      </c>
      <c r="D10505" t="s">
        <v>589</v>
      </c>
      <c r="E10505" t="s">
        <v>590</v>
      </c>
      <c r="F10505" t="s">
        <v>260</v>
      </c>
      <c r="G10505" t="s">
        <v>188</v>
      </c>
      <c r="H10505" t="s">
        <v>613</v>
      </c>
      <c r="I10505" t="s">
        <v>614</v>
      </c>
      <c r="K10505" t="s">
        <v>612</v>
      </c>
      <c r="M10505" t="s">
        <v>368</v>
      </c>
      <c r="N10505" t="s">
        <v>609</v>
      </c>
      <c r="O10505" t="s">
        <v>264</v>
      </c>
      <c r="P10505">
        <v>2020</v>
      </c>
      <c r="Q10505">
        <v>90</v>
      </c>
    </row>
    <row r="10506" spans="1:17" x14ac:dyDescent="0.25">
      <c r="A10506" t="s">
        <v>586</v>
      </c>
      <c r="B10506" t="s">
        <v>587</v>
      </c>
      <c r="C10506" t="s">
        <v>588</v>
      </c>
      <c r="D10506" t="s">
        <v>589</v>
      </c>
      <c r="E10506" t="s">
        <v>590</v>
      </c>
      <c r="F10506" t="s">
        <v>260</v>
      </c>
      <c r="G10506" t="s">
        <v>188</v>
      </c>
      <c r="H10506" t="s">
        <v>613</v>
      </c>
      <c r="I10506" t="s">
        <v>614</v>
      </c>
      <c r="K10506" t="s">
        <v>612</v>
      </c>
      <c r="M10506" t="s">
        <v>368</v>
      </c>
      <c r="N10506" t="s">
        <v>609</v>
      </c>
      <c r="O10506" t="s">
        <v>265</v>
      </c>
      <c r="P10506">
        <v>2020</v>
      </c>
      <c r="Q10506">
        <v>130</v>
      </c>
    </row>
    <row r="10507" spans="1:17" x14ac:dyDescent="0.25">
      <c r="A10507" t="s">
        <v>586</v>
      </c>
      <c r="B10507" t="s">
        <v>587</v>
      </c>
      <c r="C10507" t="s">
        <v>588</v>
      </c>
      <c r="D10507" t="s">
        <v>589</v>
      </c>
      <c r="E10507" t="s">
        <v>590</v>
      </c>
      <c r="F10507" t="s">
        <v>260</v>
      </c>
      <c r="G10507" t="s">
        <v>188</v>
      </c>
      <c r="H10507" t="s">
        <v>613</v>
      </c>
      <c r="I10507" t="s">
        <v>614</v>
      </c>
      <c r="K10507" t="s">
        <v>612</v>
      </c>
      <c r="M10507" t="s">
        <v>368</v>
      </c>
      <c r="N10507" t="s">
        <v>609</v>
      </c>
      <c r="O10507" t="s">
        <v>194</v>
      </c>
      <c r="P10507">
        <v>2030</v>
      </c>
      <c r="Q10507">
        <v>145</v>
      </c>
    </row>
    <row r="10508" spans="1:17" x14ac:dyDescent="0.25">
      <c r="A10508" t="s">
        <v>586</v>
      </c>
      <c r="B10508" t="s">
        <v>587</v>
      </c>
      <c r="C10508" t="s">
        <v>588</v>
      </c>
      <c r="D10508" t="s">
        <v>589</v>
      </c>
      <c r="E10508" t="s">
        <v>590</v>
      </c>
      <c r="F10508" t="s">
        <v>260</v>
      </c>
      <c r="G10508" t="s">
        <v>188</v>
      </c>
      <c r="H10508" t="s">
        <v>613</v>
      </c>
      <c r="I10508" t="s">
        <v>614</v>
      </c>
      <c r="K10508" t="s">
        <v>612</v>
      </c>
      <c r="M10508" t="s">
        <v>368</v>
      </c>
      <c r="N10508" t="s">
        <v>609</v>
      </c>
      <c r="O10508" t="s">
        <v>194</v>
      </c>
      <c r="P10508">
        <v>2040</v>
      </c>
      <c r="Q10508">
        <v>155</v>
      </c>
    </row>
    <row r="10509" spans="1:17" x14ac:dyDescent="0.25">
      <c r="A10509" t="s">
        <v>586</v>
      </c>
      <c r="B10509" t="s">
        <v>587</v>
      </c>
      <c r="C10509" t="s">
        <v>588</v>
      </c>
      <c r="D10509" t="s">
        <v>589</v>
      </c>
      <c r="E10509" t="s">
        <v>590</v>
      </c>
      <c r="F10509" t="s">
        <v>260</v>
      </c>
      <c r="G10509" t="s">
        <v>188</v>
      </c>
      <c r="H10509" t="s">
        <v>613</v>
      </c>
      <c r="I10509" t="s">
        <v>614</v>
      </c>
      <c r="K10509" t="s">
        <v>612</v>
      </c>
      <c r="M10509" t="s">
        <v>368</v>
      </c>
      <c r="N10509" t="s">
        <v>609</v>
      </c>
      <c r="O10509" t="s">
        <v>194</v>
      </c>
      <c r="P10509">
        <v>2050</v>
      </c>
      <c r="Q10509">
        <v>165</v>
      </c>
    </row>
    <row r="10510" spans="1:17" x14ac:dyDescent="0.25">
      <c r="A10510" t="s">
        <v>586</v>
      </c>
      <c r="B10510" t="s">
        <v>587</v>
      </c>
      <c r="C10510" t="s">
        <v>588</v>
      </c>
      <c r="D10510" t="s">
        <v>589</v>
      </c>
      <c r="E10510" t="s">
        <v>590</v>
      </c>
      <c r="F10510" t="s">
        <v>260</v>
      </c>
      <c r="G10510" t="s">
        <v>188</v>
      </c>
      <c r="H10510" t="s">
        <v>613</v>
      </c>
      <c r="I10510" t="s">
        <v>614</v>
      </c>
      <c r="K10510" t="s">
        <v>612</v>
      </c>
      <c r="M10510" t="s">
        <v>368</v>
      </c>
      <c r="N10510" t="s">
        <v>609</v>
      </c>
      <c r="O10510" t="s">
        <v>264</v>
      </c>
      <c r="P10510">
        <v>2050</v>
      </c>
      <c r="Q10510">
        <v>100</v>
      </c>
    </row>
    <row r="10511" spans="1:17" x14ac:dyDescent="0.25">
      <c r="A10511" t="s">
        <v>586</v>
      </c>
      <c r="B10511" t="s">
        <v>587</v>
      </c>
      <c r="C10511" t="s">
        <v>588</v>
      </c>
      <c r="D10511" t="s">
        <v>589</v>
      </c>
      <c r="E10511" t="s">
        <v>590</v>
      </c>
      <c r="F10511" t="s">
        <v>260</v>
      </c>
      <c r="G10511" t="s">
        <v>188</v>
      </c>
      <c r="H10511" t="s">
        <v>613</v>
      </c>
      <c r="I10511" t="s">
        <v>614</v>
      </c>
      <c r="K10511" t="s">
        <v>612</v>
      </c>
      <c r="M10511" t="s">
        <v>368</v>
      </c>
      <c r="N10511" t="s">
        <v>609</v>
      </c>
      <c r="O10511" t="s">
        <v>265</v>
      </c>
      <c r="P10511">
        <v>2050</v>
      </c>
      <c r="Q10511">
        <v>150</v>
      </c>
    </row>
    <row r="10512" spans="1:17" x14ac:dyDescent="0.25">
      <c r="A10512" t="s">
        <v>586</v>
      </c>
      <c r="B10512" t="s">
        <v>587</v>
      </c>
      <c r="C10512" t="s">
        <v>588</v>
      </c>
      <c r="D10512" t="s">
        <v>589</v>
      </c>
      <c r="E10512" t="s">
        <v>590</v>
      </c>
      <c r="F10512" t="s">
        <v>260</v>
      </c>
      <c r="G10512" t="s">
        <v>188</v>
      </c>
      <c r="H10512" t="s">
        <v>615</v>
      </c>
      <c r="I10512" t="s">
        <v>616</v>
      </c>
      <c r="K10512" t="s">
        <v>617</v>
      </c>
      <c r="O10512" t="s">
        <v>194</v>
      </c>
      <c r="P10512">
        <v>2015</v>
      </c>
      <c r="Q10512">
        <v>351.28538529999997</v>
      </c>
    </row>
    <row r="10513" spans="1:17" x14ac:dyDescent="0.25">
      <c r="A10513" t="s">
        <v>586</v>
      </c>
      <c r="B10513" t="s">
        <v>587</v>
      </c>
      <c r="C10513" t="s">
        <v>588</v>
      </c>
      <c r="D10513" t="s">
        <v>589</v>
      </c>
      <c r="E10513" t="s">
        <v>590</v>
      </c>
      <c r="F10513" t="s">
        <v>260</v>
      </c>
      <c r="G10513" t="s">
        <v>188</v>
      </c>
      <c r="H10513" t="s">
        <v>615</v>
      </c>
      <c r="I10513" t="s">
        <v>616</v>
      </c>
      <c r="K10513" t="s">
        <v>617</v>
      </c>
      <c r="O10513" t="s">
        <v>194</v>
      </c>
      <c r="P10513">
        <v>2020</v>
      </c>
      <c r="Q10513">
        <v>316.4263957</v>
      </c>
    </row>
    <row r="10514" spans="1:17" x14ac:dyDescent="0.25">
      <c r="A10514" t="s">
        <v>586</v>
      </c>
      <c r="B10514" t="s">
        <v>587</v>
      </c>
      <c r="C10514" t="s">
        <v>588</v>
      </c>
      <c r="D10514" t="s">
        <v>589</v>
      </c>
      <c r="E10514" t="s">
        <v>590</v>
      </c>
      <c r="F10514" t="s">
        <v>260</v>
      </c>
      <c r="G10514" t="s">
        <v>188</v>
      </c>
      <c r="H10514" t="s">
        <v>615</v>
      </c>
      <c r="I10514" t="s">
        <v>616</v>
      </c>
      <c r="K10514" t="s">
        <v>617</v>
      </c>
      <c r="O10514" t="s">
        <v>264</v>
      </c>
      <c r="P10514">
        <v>2020</v>
      </c>
      <c r="Q10514">
        <v>314.3801345</v>
      </c>
    </row>
    <row r="10515" spans="1:17" x14ac:dyDescent="0.25">
      <c r="A10515" t="s">
        <v>586</v>
      </c>
      <c r="B10515" t="s">
        <v>587</v>
      </c>
      <c r="C10515" t="s">
        <v>588</v>
      </c>
      <c r="D10515" t="s">
        <v>589</v>
      </c>
      <c r="E10515" t="s">
        <v>590</v>
      </c>
      <c r="F10515" t="s">
        <v>260</v>
      </c>
      <c r="G10515" t="s">
        <v>188</v>
      </c>
      <c r="H10515" t="s">
        <v>615</v>
      </c>
      <c r="I10515" t="s">
        <v>616</v>
      </c>
      <c r="K10515" t="s">
        <v>617</v>
      </c>
      <c r="O10515" t="s">
        <v>265</v>
      </c>
      <c r="P10515">
        <v>2020</v>
      </c>
      <c r="Q10515">
        <v>452.0377082</v>
      </c>
    </row>
    <row r="10516" spans="1:17" x14ac:dyDescent="0.25">
      <c r="A10516" t="s">
        <v>586</v>
      </c>
      <c r="B10516" t="s">
        <v>587</v>
      </c>
      <c r="C10516" t="s">
        <v>588</v>
      </c>
      <c r="D10516" t="s">
        <v>589</v>
      </c>
      <c r="E10516" t="s">
        <v>590</v>
      </c>
      <c r="F10516" t="s">
        <v>260</v>
      </c>
      <c r="G10516" t="s">
        <v>188</v>
      </c>
      <c r="H10516" t="s">
        <v>615</v>
      </c>
      <c r="I10516" t="s">
        <v>616</v>
      </c>
      <c r="K10516" t="s">
        <v>617</v>
      </c>
      <c r="O10516" t="s">
        <v>194</v>
      </c>
      <c r="P10516">
        <v>2030</v>
      </c>
      <c r="Q10516">
        <v>302.79180609999997</v>
      </c>
    </row>
    <row r="10517" spans="1:17" x14ac:dyDescent="0.25">
      <c r="A10517" t="s">
        <v>586</v>
      </c>
      <c r="B10517" t="s">
        <v>587</v>
      </c>
      <c r="C10517" t="s">
        <v>588</v>
      </c>
      <c r="D10517" t="s">
        <v>589</v>
      </c>
      <c r="E10517" t="s">
        <v>590</v>
      </c>
      <c r="F10517" t="s">
        <v>260</v>
      </c>
      <c r="G10517" t="s">
        <v>188</v>
      </c>
      <c r="H10517" t="s">
        <v>615</v>
      </c>
      <c r="I10517" t="s">
        <v>616</v>
      </c>
      <c r="K10517" t="s">
        <v>617</v>
      </c>
      <c r="O10517" t="s">
        <v>194</v>
      </c>
      <c r="P10517">
        <v>2040</v>
      </c>
      <c r="Q10517">
        <v>291.48043689999997</v>
      </c>
    </row>
    <row r="10518" spans="1:17" x14ac:dyDescent="0.25">
      <c r="A10518" t="s">
        <v>586</v>
      </c>
      <c r="B10518" t="s">
        <v>587</v>
      </c>
      <c r="C10518" t="s">
        <v>588</v>
      </c>
      <c r="D10518" t="s">
        <v>589</v>
      </c>
      <c r="E10518" t="s">
        <v>590</v>
      </c>
      <c r="F10518" t="s">
        <v>260</v>
      </c>
      <c r="G10518" t="s">
        <v>188</v>
      </c>
      <c r="H10518" t="s">
        <v>615</v>
      </c>
      <c r="I10518" t="s">
        <v>616</v>
      </c>
      <c r="K10518" t="s">
        <v>617</v>
      </c>
      <c r="O10518" t="s">
        <v>194</v>
      </c>
      <c r="P10518">
        <v>2050</v>
      </c>
      <c r="Q10518">
        <v>280.60375640000001</v>
      </c>
    </row>
    <row r="10519" spans="1:17" x14ac:dyDescent="0.25">
      <c r="A10519" t="s">
        <v>586</v>
      </c>
      <c r="B10519" t="s">
        <v>587</v>
      </c>
      <c r="C10519" t="s">
        <v>588</v>
      </c>
      <c r="D10519" t="s">
        <v>589</v>
      </c>
      <c r="E10519" t="s">
        <v>590</v>
      </c>
      <c r="F10519" t="s">
        <v>260</v>
      </c>
      <c r="G10519" t="s">
        <v>188</v>
      </c>
      <c r="H10519" t="s">
        <v>615</v>
      </c>
      <c r="I10519" t="s">
        <v>616</v>
      </c>
      <c r="K10519" t="s">
        <v>617</v>
      </c>
      <c r="O10519" t="s">
        <v>264</v>
      </c>
      <c r="P10519">
        <v>2050</v>
      </c>
      <c r="Q10519">
        <v>190.98593170000001</v>
      </c>
    </row>
    <row r="10520" spans="1:17" x14ac:dyDescent="0.25">
      <c r="A10520" t="s">
        <v>586</v>
      </c>
      <c r="B10520" t="s">
        <v>587</v>
      </c>
      <c r="C10520" t="s">
        <v>588</v>
      </c>
      <c r="D10520" t="s">
        <v>589</v>
      </c>
      <c r="E10520" t="s">
        <v>590</v>
      </c>
      <c r="F10520" t="s">
        <v>260</v>
      </c>
      <c r="G10520" t="s">
        <v>188</v>
      </c>
      <c r="H10520" t="s">
        <v>615</v>
      </c>
      <c r="I10520" t="s">
        <v>616</v>
      </c>
      <c r="K10520" t="s">
        <v>617</v>
      </c>
      <c r="O10520" t="s">
        <v>265</v>
      </c>
      <c r="P10520">
        <v>2050</v>
      </c>
      <c r="Q10520">
        <v>452.70739370000001</v>
      </c>
    </row>
    <row r="10521" spans="1:17" x14ac:dyDescent="0.25">
      <c r="A10521" t="s">
        <v>618</v>
      </c>
      <c r="B10521" t="s">
        <v>619</v>
      </c>
      <c r="C10521" t="s">
        <v>620</v>
      </c>
      <c r="D10521" t="s">
        <v>589</v>
      </c>
      <c r="E10521" t="s">
        <v>590</v>
      </c>
      <c r="F10521" t="s">
        <v>348</v>
      </c>
      <c r="G10521" t="s">
        <v>188</v>
      </c>
      <c r="H10521" t="s">
        <v>591</v>
      </c>
      <c r="I10521" t="s">
        <v>592</v>
      </c>
      <c r="K10521" t="s">
        <v>593</v>
      </c>
      <c r="M10521" t="s">
        <v>621</v>
      </c>
      <c r="O10521" t="s">
        <v>194</v>
      </c>
      <c r="P10521">
        <v>2015</v>
      </c>
      <c r="Q10521">
        <v>1600</v>
      </c>
    </row>
    <row r="10522" spans="1:17" x14ac:dyDescent="0.25">
      <c r="A10522" t="s">
        <v>618</v>
      </c>
      <c r="B10522" t="s">
        <v>619</v>
      </c>
      <c r="C10522" t="s">
        <v>620</v>
      </c>
      <c r="D10522" t="s">
        <v>589</v>
      </c>
      <c r="E10522" t="s">
        <v>590</v>
      </c>
      <c r="F10522" t="s">
        <v>348</v>
      </c>
      <c r="G10522" t="s">
        <v>188</v>
      </c>
      <c r="H10522" t="s">
        <v>591</v>
      </c>
      <c r="I10522" t="s">
        <v>592</v>
      </c>
      <c r="K10522" t="s">
        <v>593</v>
      </c>
      <c r="M10522" t="s">
        <v>621</v>
      </c>
      <c r="O10522" t="s">
        <v>194</v>
      </c>
      <c r="P10522">
        <v>2020</v>
      </c>
      <c r="Q10522">
        <v>1800</v>
      </c>
    </row>
    <row r="10523" spans="1:17" x14ac:dyDescent="0.25">
      <c r="A10523" t="s">
        <v>618</v>
      </c>
      <c r="B10523" t="s">
        <v>619</v>
      </c>
      <c r="C10523" t="s">
        <v>620</v>
      </c>
      <c r="D10523" t="s">
        <v>589</v>
      </c>
      <c r="E10523" t="s">
        <v>590</v>
      </c>
      <c r="F10523" t="s">
        <v>348</v>
      </c>
      <c r="G10523" t="s">
        <v>188</v>
      </c>
      <c r="H10523" t="s">
        <v>591</v>
      </c>
      <c r="I10523" t="s">
        <v>592</v>
      </c>
      <c r="K10523" t="s">
        <v>593</v>
      </c>
      <c r="M10523" t="s">
        <v>621</v>
      </c>
      <c r="O10523" t="s">
        <v>264</v>
      </c>
      <c r="P10523">
        <v>2020</v>
      </c>
      <c r="Q10523">
        <v>1000</v>
      </c>
    </row>
    <row r="10524" spans="1:17" x14ac:dyDescent="0.25">
      <c r="A10524" t="s">
        <v>618</v>
      </c>
      <c r="B10524" t="s">
        <v>619</v>
      </c>
      <c r="C10524" t="s">
        <v>620</v>
      </c>
      <c r="D10524" t="s">
        <v>589</v>
      </c>
      <c r="E10524" t="s">
        <v>590</v>
      </c>
      <c r="F10524" t="s">
        <v>348</v>
      </c>
      <c r="G10524" t="s">
        <v>188</v>
      </c>
      <c r="H10524" t="s">
        <v>591</v>
      </c>
      <c r="I10524" t="s">
        <v>592</v>
      </c>
      <c r="K10524" t="s">
        <v>593</v>
      </c>
      <c r="M10524" t="s">
        <v>621</v>
      </c>
      <c r="O10524" t="s">
        <v>265</v>
      </c>
      <c r="P10524">
        <v>2020</v>
      </c>
      <c r="Q10524">
        <v>2300</v>
      </c>
    </row>
    <row r="10525" spans="1:17" x14ac:dyDescent="0.25">
      <c r="A10525" t="s">
        <v>618</v>
      </c>
      <c r="B10525" t="s">
        <v>619</v>
      </c>
      <c r="C10525" t="s">
        <v>620</v>
      </c>
      <c r="D10525" t="s">
        <v>589</v>
      </c>
      <c r="E10525" t="s">
        <v>590</v>
      </c>
      <c r="F10525" t="s">
        <v>348</v>
      </c>
      <c r="G10525" t="s">
        <v>188</v>
      </c>
      <c r="H10525" t="s">
        <v>591</v>
      </c>
      <c r="I10525" t="s">
        <v>592</v>
      </c>
      <c r="K10525" t="s">
        <v>593</v>
      </c>
      <c r="M10525" t="s">
        <v>621</v>
      </c>
      <c r="O10525" t="s">
        <v>194</v>
      </c>
      <c r="P10525">
        <v>2030</v>
      </c>
      <c r="Q10525">
        <v>2000</v>
      </c>
    </row>
    <row r="10526" spans="1:17" x14ac:dyDescent="0.25">
      <c r="A10526" t="s">
        <v>618</v>
      </c>
      <c r="B10526" t="s">
        <v>619</v>
      </c>
      <c r="C10526" t="s">
        <v>620</v>
      </c>
      <c r="D10526" t="s">
        <v>589</v>
      </c>
      <c r="E10526" t="s">
        <v>590</v>
      </c>
      <c r="F10526" t="s">
        <v>348</v>
      </c>
      <c r="G10526" t="s">
        <v>188</v>
      </c>
      <c r="H10526" t="s">
        <v>591</v>
      </c>
      <c r="I10526" t="s">
        <v>592</v>
      </c>
      <c r="K10526" t="s">
        <v>593</v>
      </c>
      <c r="M10526" t="s">
        <v>621</v>
      </c>
      <c r="O10526" t="s">
        <v>194</v>
      </c>
      <c r="P10526">
        <v>2050</v>
      </c>
      <c r="Q10526">
        <v>2200</v>
      </c>
    </row>
    <row r="10527" spans="1:17" x14ac:dyDescent="0.25">
      <c r="A10527" t="s">
        <v>618</v>
      </c>
      <c r="B10527" t="s">
        <v>619</v>
      </c>
      <c r="C10527" t="s">
        <v>620</v>
      </c>
      <c r="D10527" t="s">
        <v>589</v>
      </c>
      <c r="E10527" t="s">
        <v>590</v>
      </c>
      <c r="F10527" t="s">
        <v>348</v>
      </c>
      <c r="G10527" t="s">
        <v>188</v>
      </c>
      <c r="H10527" t="s">
        <v>591</v>
      </c>
      <c r="I10527" t="s">
        <v>592</v>
      </c>
      <c r="K10527" t="s">
        <v>593</v>
      </c>
      <c r="M10527" t="s">
        <v>621</v>
      </c>
      <c r="O10527" t="s">
        <v>264</v>
      </c>
      <c r="P10527">
        <v>2050</v>
      </c>
      <c r="Q10527">
        <v>1000</v>
      </c>
    </row>
    <row r="10528" spans="1:17" x14ac:dyDescent="0.25">
      <c r="A10528" t="s">
        <v>618</v>
      </c>
      <c r="B10528" t="s">
        <v>619</v>
      </c>
      <c r="C10528" t="s">
        <v>620</v>
      </c>
      <c r="D10528" t="s">
        <v>589</v>
      </c>
      <c r="E10528" t="s">
        <v>590</v>
      </c>
      <c r="F10528" t="s">
        <v>348</v>
      </c>
      <c r="G10528" t="s">
        <v>188</v>
      </c>
      <c r="H10528" t="s">
        <v>591</v>
      </c>
      <c r="I10528" t="s">
        <v>592</v>
      </c>
      <c r="K10528" t="s">
        <v>593</v>
      </c>
      <c r="M10528" t="s">
        <v>621</v>
      </c>
      <c r="O10528" t="s">
        <v>265</v>
      </c>
      <c r="P10528">
        <v>2050</v>
      </c>
      <c r="Q10528">
        <v>2300</v>
      </c>
    </row>
    <row r="10529" spans="1:17" x14ac:dyDescent="0.25">
      <c r="A10529" t="s">
        <v>618</v>
      </c>
      <c r="B10529" t="s">
        <v>619</v>
      </c>
      <c r="C10529" t="s">
        <v>620</v>
      </c>
      <c r="D10529" t="s">
        <v>589</v>
      </c>
      <c r="E10529" t="s">
        <v>590</v>
      </c>
      <c r="F10529" t="s">
        <v>348</v>
      </c>
      <c r="G10529" t="s">
        <v>195</v>
      </c>
      <c r="H10529" t="s">
        <v>200</v>
      </c>
      <c r="I10529" t="s">
        <v>201</v>
      </c>
      <c r="K10529" t="s">
        <v>202</v>
      </c>
      <c r="O10529" t="s">
        <v>194</v>
      </c>
      <c r="P10529">
        <v>2015</v>
      </c>
      <c r="Q10529">
        <v>1</v>
      </c>
    </row>
    <row r="10530" spans="1:17" x14ac:dyDescent="0.25">
      <c r="A10530" t="s">
        <v>618</v>
      </c>
      <c r="B10530" t="s">
        <v>619</v>
      </c>
      <c r="C10530" t="s">
        <v>620</v>
      </c>
      <c r="D10530" t="s">
        <v>589</v>
      </c>
      <c r="E10530" t="s">
        <v>590</v>
      </c>
      <c r="F10530" t="s">
        <v>348</v>
      </c>
      <c r="G10530" t="s">
        <v>195</v>
      </c>
      <c r="H10530" t="s">
        <v>200</v>
      </c>
      <c r="I10530" t="s">
        <v>201</v>
      </c>
      <c r="K10530" t="s">
        <v>202</v>
      </c>
      <c r="O10530" t="s">
        <v>194</v>
      </c>
      <c r="P10530">
        <v>2020</v>
      </c>
      <c r="Q10530">
        <v>1</v>
      </c>
    </row>
    <row r="10531" spans="1:17" x14ac:dyDescent="0.25">
      <c r="A10531" t="s">
        <v>618</v>
      </c>
      <c r="B10531" t="s">
        <v>619</v>
      </c>
      <c r="C10531" t="s">
        <v>620</v>
      </c>
      <c r="D10531" t="s">
        <v>589</v>
      </c>
      <c r="E10531" t="s">
        <v>590</v>
      </c>
      <c r="F10531" t="s">
        <v>348</v>
      </c>
      <c r="G10531" t="s">
        <v>195</v>
      </c>
      <c r="H10531" t="s">
        <v>200</v>
      </c>
      <c r="I10531" t="s">
        <v>201</v>
      </c>
      <c r="K10531" t="s">
        <v>202</v>
      </c>
      <c r="O10531" t="s">
        <v>264</v>
      </c>
      <c r="P10531">
        <v>2020</v>
      </c>
      <c r="Q10531">
        <v>0.5</v>
      </c>
    </row>
    <row r="10532" spans="1:17" x14ac:dyDescent="0.25">
      <c r="A10532" t="s">
        <v>618</v>
      </c>
      <c r="B10532" t="s">
        <v>619</v>
      </c>
      <c r="C10532" t="s">
        <v>620</v>
      </c>
      <c r="D10532" t="s">
        <v>589</v>
      </c>
      <c r="E10532" t="s">
        <v>590</v>
      </c>
      <c r="F10532" t="s">
        <v>348</v>
      </c>
      <c r="G10532" t="s">
        <v>195</v>
      </c>
      <c r="H10532" t="s">
        <v>200</v>
      </c>
      <c r="I10532" t="s">
        <v>201</v>
      </c>
      <c r="K10532" t="s">
        <v>202</v>
      </c>
      <c r="O10532" t="s">
        <v>265</v>
      </c>
      <c r="P10532">
        <v>2020</v>
      </c>
      <c r="Q10532">
        <v>1.5</v>
      </c>
    </row>
    <row r="10533" spans="1:17" x14ac:dyDescent="0.25">
      <c r="A10533" t="s">
        <v>618</v>
      </c>
      <c r="B10533" t="s">
        <v>619</v>
      </c>
      <c r="C10533" t="s">
        <v>620</v>
      </c>
      <c r="D10533" t="s">
        <v>589</v>
      </c>
      <c r="E10533" t="s">
        <v>590</v>
      </c>
      <c r="F10533" t="s">
        <v>348</v>
      </c>
      <c r="G10533" t="s">
        <v>195</v>
      </c>
      <c r="H10533" t="s">
        <v>200</v>
      </c>
      <c r="I10533" t="s">
        <v>201</v>
      </c>
      <c r="K10533" t="s">
        <v>202</v>
      </c>
      <c r="O10533" t="s">
        <v>194</v>
      </c>
      <c r="P10533">
        <v>2030</v>
      </c>
      <c r="Q10533">
        <v>1</v>
      </c>
    </row>
    <row r="10534" spans="1:17" x14ac:dyDescent="0.25">
      <c r="A10534" t="s">
        <v>618</v>
      </c>
      <c r="B10534" t="s">
        <v>619</v>
      </c>
      <c r="C10534" t="s">
        <v>620</v>
      </c>
      <c r="D10534" t="s">
        <v>589</v>
      </c>
      <c r="E10534" t="s">
        <v>590</v>
      </c>
      <c r="F10534" t="s">
        <v>348</v>
      </c>
      <c r="G10534" t="s">
        <v>195</v>
      </c>
      <c r="H10534" t="s">
        <v>200</v>
      </c>
      <c r="I10534" t="s">
        <v>201</v>
      </c>
      <c r="K10534" t="s">
        <v>202</v>
      </c>
      <c r="O10534" t="s">
        <v>194</v>
      </c>
      <c r="P10534">
        <v>2050</v>
      </c>
      <c r="Q10534">
        <v>1</v>
      </c>
    </row>
    <row r="10535" spans="1:17" x14ac:dyDescent="0.25">
      <c r="A10535" t="s">
        <v>618</v>
      </c>
      <c r="B10535" t="s">
        <v>619</v>
      </c>
      <c r="C10535" t="s">
        <v>620</v>
      </c>
      <c r="D10535" t="s">
        <v>589</v>
      </c>
      <c r="E10535" t="s">
        <v>590</v>
      </c>
      <c r="F10535" t="s">
        <v>348</v>
      </c>
      <c r="G10535" t="s">
        <v>195</v>
      </c>
      <c r="H10535" t="s">
        <v>200</v>
      </c>
      <c r="I10535" t="s">
        <v>201</v>
      </c>
      <c r="K10535" t="s">
        <v>202</v>
      </c>
      <c r="O10535" t="s">
        <v>264</v>
      </c>
      <c r="P10535">
        <v>2050</v>
      </c>
      <c r="Q10535">
        <v>0.5</v>
      </c>
    </row>
    <row r="10536" spans="1:17" x14ac:dyDescent="0.25">
      <c r="A10536" t="s">
        <v>618</v>
      </c>
      <c r="B10536" t="s">
        <v>619</v>
      </c>
      <c r="C10536" t="s">
        <v>620</v>
      </c>
      <c r="D10536" t="s">
        <v>589</v>
      </c>
      <c r="E10536" t="s">
        <v>590</v>
      </c>
      <c r="F10536" t="s">
        <v>348</v>
      </c>
      <c r="G10536" t="s">
        <v>195</v>
      </c>
      <c r="H10536" t="s">
        <v>200</v>
      </c>
      <c r="I10536" t="s">
        <v>201</v>
      </c>
      <c r="K10536" t="s">
        <v>202</v>
      </c>
      <c r="O10536" t="s">
        <v>265</v>
      </c>
      <c r="P10536">
        <v>2050</v>
      </c>
      <c r="Q10536">
        <v>1.5</v>
      </c>
    </row>
    <row r="10537" spans="1:17" x14ac:dyDescent="0.25">
      <c r="A10537" t="s">
        <v>618</v>
      </c>
      <c r="B10537" t="s">
        <v>619</v>
      </c>
      <c r="C10537" t="s">
        <v>620</v>
      </c>
      <c r="D10537" t="s">
        <v>589</v>
      </c>
      <c r="E10537" t="s">
        <v>590</v>
      </c>
      <c r="F10537" t="s">
        <v>348</v>
      </c>
      <c r="G10537" t="s">
        <v>195</v>
      </c>
      <c r="H10537" t="s">
        <v>352</v>
      </c>
      <c r="I10537" t="s">
        <v>135</v>
      </c>
      <c r="K10537" t="s">
        <v>191</v>
      </c>
      <c r="O10537" t="s">
        <v>194</v>
      </c>
      <c r="P10537">
        <v>2015</v>
      </c>
      <c r="Q10537">
        <v>0.03</v>
      </c>
    </row>
    <row r="10538" spans="1:17" x14ac:dyDescent="0.25">
      <c r="A10538" t="s">
        <v>618</v>
      </c>
      <c r="B10538" t="s">
        <v>619</v>
      </c>
      <c r="C10538" t="s">
        <v>620</v>
      </c>
      <c r="D10538" t="s">
        <v>589</v>
      </c>
      <c r="E10538" t="s">
        <v>590</v>
      </c>
      <c r="F10538" t="s">
        <v>348</v>
      </c>
      <c r="G10538" t="s">
        <v>195</v>
      </c>
      <c r="H10538" t="s">
        <v>352</v>
      </c>
      <c r="I10538" t="s">
        <v>135</v>
      </c>
      <c r="K10538" t="s">
        <v>191</v>
      </c>
      <c r="O10538" t="s">
        <v>194</v>
      </c>
      <c r="P10538">
        <v>2020</v>
      </c>
      <c r="Q10538">
        <v>0.03</v>
      </c>
    </row>
    <row r="10539" spans="1:17" x14ac:dyDescent="0.25">
      <c r="A10539" t="s">
        <v>618</v>
      </c>
      <c r="B10539" t="s">
        <v>619</v>
      </c>
      <c r="C10539" t="s">
        <v>620</v>
      </c>
      <c r="D10539" t="s">
        <v>589</v>
      </c>
      <c r="E10539" t="s">
        <v>590</v>
      </c>
      <c r="F10539" t="s">
        <v>348</v>
      </c>
      <c r="G10539" t="s">
        <v>195</v>
      </c>
      <c r="H10539" t="s">
        <v>352</v>
      </c>
      <c r="I10539" t="s">
        <v>135</v>
      </c>
      <c r="K10539" t="s">
        <v>191</v>
      </c>
      <c r="O10539" t="s">
        <v>264</v>
      </c>
      <c r="P10539">
        <v>2020</v>
      </c>
      <c r="Q10539">
        <v>0.02</v>
      </c>
    </row>
    <row r="10540" spans="1:17" x14ac:dyDescent="0.25">
      <c r="A10540" t="s">
        <v>618</v>
      </c>
      <c r="B10540" t="s">
        <v>619</v>
      </c>
      <c r="C10540" t="s">
        <v>620</v>
      </c>
      <c r="D10540" t="s">
        <v>589</v>
      </c>
      <c r="E10540" t="s">
        <v>590</v>
      </c>
      <c r="F10540" t="s">
        <v>348</v>
      </c>
      <c r="G10540" t="s">
        <v>195</v>
      </c>
      <c r="H10540" t="s">
        <v>352</v>
      </c>
      <c r="I10540" t="s">
        <v>135</v>
      </c>
      <c r="K10540" t="s">
        <v>191</v>
      </c>
      <c r="O10540" t="s">
        <v>265</v>
      </c>
      <c r="P10540">
        <v>2020</v>
      </c>
      <c r="Q10540">
        <v>0.1</v>
      </c>
    </row>
    <row r="10541" spans="1:17" x14ac:dyDescent="0.25">
      <c r="A10541" t="s">
        <v>618</v>
      </c>
      <c r="B10541" t="s">
        <v>619</v>
      </c>
      <c r="C10541" t="s">
        <v>620</v>
      </c>
      <c r="D10541" t="s">
        <v>589</v>
      </c>
      <c r="E10541" t="s">
        <v>590</v>
      </c>
      <c r="F10541" t="s">
        <v>348</v>
      </c>
      <c r="G10541" t="s">
        <v>195</v>
      </c>
      <c r="H10541" t="s">
        <v>352</v>
      </c>
      <c r="I10541" t="s">
        <v>135</v>
      </c>
      <c r="K10541" t="s">
        <v>191</v>
      </c>
      <c r="O10541" t="s">
        <v>194</v>
      </c>
      <c r="P10541">
        <v>2030</v>
      </c>
      <c r="Q10541">
        <v>0.03</v>
      </c>
    </row>
    <row r="10542" spans="1:17" x14ac:dyDescent="0.25">
      <c r="A10542" t="s">
        <v>618</v>
      </c>
      <c r="B10542" t="s">
        <v>619</v>
      </c>
      <c r="C10542" t="s">
        <v>620</v>
      </c>
      <c r="D10542" t="s">
        <v>589</v>
      </c>
      <c r="E10542" t="s">
        <v>590</v>
      </c>
      <c r="F10542" t="s">
        <v>348</v>
      </c>
      <c r="G10542" t="s">
        <v>195</v>
      </c>
      <c r="H10542" t="s">
        <v>352</v>
      </c>
      <c r="I10542" t="s">
        <v>135</v>
      </c>
      <c r="K10542" t="s">
        <v>191</v>
      </c>
      <c r="O10542" t="s">
        <v>194</v>
      </c>
      <c r="P10542">
        <v>2050</v>
      </c>
      <c r="Q10542">
        <v>0.03</v>
      </c>
    </row>
    <row r="10543" spans="1:17" x14ac:dyDescent="0.25">
      <c r="A10543" t="s">
        <v>618</v>
      </c>
      <c r="B10543" t="s">
        <v>619</v>
      </c>
      <c r="C10543" t="s">
        <v>620</v>
      </c>
      <c r="D10543" t="s">
        <v>589</v>
      </c>
      <c r="E10543" t="s">
        <v>590</v>
      </c>
      <c r="F10543" t="s">
        <v>348</v>
      </c>
      <c r="G10543" t="s">
        <v>195</v>
      </c>
      <c r="H10543" t="s">
        <v>352</v>
      </c>
      <c r="I10543" t="s">
        <v>135</v>
      </c>
      <c r="K10543" t="s">
        <v>191</v>
      </c>
      <c r="O10543" t="s">
        <v>264</v>
      </c>
      <c r="P10543">
        <v>2050</v>
      </c>
      <c r="Q10543">
        <v>0.02</v>
      </c>
    </row>
    <row r="10544" spans="1:17" x14ac:dyDescent="0.25">
      <c r="A10544" t="s">
        <v>618</v>
      </c>
      <c r="B10544" t="s">
        <v>619</v>
      </c>
      <c r="C10544" t="s">
        <v>620</v>
      </c>
      <c r="D10544" t="s">
        <v>589</v>
      </c>
      <c r="E10544" t="s">
        <v>590</v>
      </c>
      <c r="F10544" t="s">
        <v>348</v>
      </c>
      <c r="G10544" t="s">
        <v>195</v>
      </c>
      <c r="H10544" t="s">
        <v>352</v>
      </c>
      <c r="I10544" t="s">
        <v>135</v>
      </c>
      <c r="K10544" t="s">
        <v>191</v>
      </c>
      <c r="O10544" t="s">
        <v>265</v>
      </c>
      <c r="P10544">
        <v>2050</v>
      </c>
      <c r="Q10544">
        <v>0.1</v>
      </c>
    </row>
    <row r="10545" spans="1:17" x14ac:dyDescent="0.25">
      <c r="A10545" t="s">
        <v>618</v>
      </c>
      <c r="B10545" t="s">
        <v>619</v>
      </c>
      <c r="C10545" t="s">
        <v>620</v>
      </c>
      <c r="D10545" t="s">
        <v>589</v>
      </c>
      <c r="E10545" t="s">
        <v>590</v>
      </c>
      <c r="F10545" t="s">
        <v>348</v>
      </c>
      <c r="G10545" t="s">
        <v>195</v>
      </c>
      <c r="H10545" t="s">
        <v>212</v>
      </c>
      <c r="I10545" t="s">
        <v>213</v>
      </c>
      <c r="K10545" t="s">
        <v>214</v>
      </c>
      <c r="O10545" t="s">
        <v>194</v>
      </c>
      <c r="P10545">
        <v>2015</v>
      </c>
      <c r="Q10545">
        <v>0.01</v>
      </c>
    </row>
    <row r="10546" spans="1:17" x14ac:dyDescent="0.25">
      <c r="A10546" t="s">
        <v>618</v>
      </c>
      <c r="B10546" t="s">
        <v>619</v>
      </c>
      <c r="C10546" t="s">
        <v>620</v>
      </c>
      <c r="D10546" t="s">
        <v>589</v>
      </c>
      <c r="E10546" t="s">
        <v>590</v>
      </c>
      <c r="F10546" t="s">
        <v>348</v>
      </c>
      <c r="G10546" t="s">
        <v>195</v>
      </c>
      <c r="H10546" t="s">
        <v>212</v>
      </c>
      <c r="I10546" t="s">
        <v>213</v>
      </c>
      <c r="K10546" t="s">
        <v>214</v>
      </c>
      <c r="O10546" t="s">
        <v>194</v>
      </c>
      <c r="P10546">
        <v>2020</v>
      </c>
      <c r="Q10546">
        <v>0.01</v>
      </c>
    </row>
    <row r="10547" spans="1:17" x14ac:dyDescent="0.25">
      <c r="A10547" t="s">
        <v>618</v>
      </c>
      <c r="B10547" t="s">
        <v>619</v>
      </c>
      <c r="C10547" t="s">
        <v>620</v>
      </c>
      <c r="D10547" t="s">
        <v>589</v>
      </c>
      <c r="E10547" t="s">
        <v>590</v>
      </c>
      <c r="F10547" t="s">
        <v>348</v>
      </c>
      <c r="G10547" t="s">
        <v>195</v>
      </c>
      <c r="H10547" t="s">
        <v>212</v>
      </c>
      <c r="I10547" t="s">
        <v>213</v>
      </c>
      <c r="K10547" t="s">
        <v>214</v>
      </c>
      <c r="O10547" t="s">
        <v>264</v>
      </c>
      <c r="P10547">
        <v>2020</v>
      </c>
      <c r="Q10547">
        <v>5.0000000000000001E-3</v>
      </c>
    </row>
    <row r="10548" spans="1:17" x14ac:dyDescent="0.25">
      <c r="A10548" t="s">
        <v>618</v>
      </c>
      <c r="B10548" t="s">
        <v>619</v>
      </c>
      <c r="C10548" t="s">
        <v>620</v>
      </c>
      <c r="D10548" t="s">
        <v>589</v>
      </c>
      <c r="E10548" t="s">
        <v>590</v>
      </c>
      <c r="F10548" t="s">
        <v>348</v>
      </c>
      <c r="G10548" t="s">
        <v>195</v>
      </c>
      <c r="H10548" t="s">
        <v>212</v>
      </c>
      <c r="I10548" t="s">
        <v>213</v>
      </c>
      <c r="K10548" t="s">
        <v>214</v>
      </c>
      <c r="O10548" t="s">
        <v>265</v>
      </c>
      <c r="P10548">
        <v>2020</v>
      </c>
      <c r="Q10548">
        <v>2.5000000000000001E-2</v>
      </c>
    </row>
    <row r="10549" spans="1:17" x14ac:dyDescent="0.25">
      <c r="A10549" t="s">
        <v>618</v>
      </c>
      <c r="B10549" t="s">
        <v>619</v>
      </c>
      <c r="C10549" t="s">
        <v>620</v>
      </c>
      <c r="D10549" t="s">
        <v>589</v>
      </c>
      <c r="E10549" t="s">
        <v>590</v>
      </c>
      <c r="F10549" t="s">
        <v>348</v>
      </c>
      <c r="G10549" t="s">
        <v>195</v>
      </c>
      <c r="H10549" t="s">
        <v>212</v>
      </c>
      <c r="I10549" t="s">
        <v>213</v>
      </c>
      <c r="K10549" t="s">
        <v>214</v>
      </c>
      <c r="O10549" t="s">
        <v>194</v>
      </c>
      <c r="P10549">
        <v>2030</v>
      </c>
      <c r="Q10549">
        <v>0.01</v>
      </c>
    </row>
    <row r="10550" spans="1:17" x14ac:dyDescent="0.25">
      <c r="A10550" t="s">
        <v>618</v>
      </c>
      <c r="B10550" t="s">
        <v>619</v>
      </c>
      <c r="C10550" t="s">
        <v>620</v>
      </c>
      <c r="D10550" t="s">
        <v>589</v>
      </c>
      <c r="E10550" t="s">
        <v>590</v>
      </c>
      <c r="F10550" t="s">
        <v>348</v>
      </c>
      <c r="G10550" t="s">
        <v>195</v>
      </c>
      <c r="H10550" t="s">
        <v>212</v>
      </c>
      <c r="I10550" t="s">
        <v>213</v>
      </c>
      <c r="K10550" t="s">
        <v>214</v>
      </c>
      <c r="O10550" t="s">
        <v>194</v>
      </c>
      <c r="P10550">
        <v>2050</v>
      </c>
      <c r="Q10550">
        <v>0.01</v>
      </c>
    </row>
    <row r="10551" spans="1:17" x14ac:dyDescent="0.25">
      <c r="A10551" t="s">
        <v>618</v>
      </c>
      <c r="B10551" t="s">
        <v>619</v>
      </c>
      <c r="C10551" t="s">
        <v>620</v>
      </c>
      <c r="D10551" t="s">
        <v>589</v>
      </c>
      <c r="E10551" t="s">
        <v>590</v>
      </c>
      <c r="F10551" t="s">
        <v>348</v>
      </c>
      <c r="G10551" t="s">
        <v>195</v>
      </c>
      <c r="H10551" t="s">
        <v>212</v>
      </c>
      <c r="I10551" t="s">
        <v>213</v>
      </c>
      <c r="K10551" t="s">
        <v>214</v>
      </c>
      <c r="O10551" t="s">
        <v>264</v>
      </c>
      <c r="P10551">
        <v>2050</v>
      </c>
      <c r="Q10551">
        <v>5.0000000000000001E-3</v>
      </c>
    </row>
    <row r="10552" spans="1:17" x14ac:dyDescent="0.25">
      <c r="A10552" t="s">
        <v>618</v>
      </c>
      <c r="B10552" t="s">
        <v>619</v>
      </c>
      <c r="C10552" t="s">
        <v>620</v>
      </c>
      <c r="D10552" t="s">
        <v>589</v>
      </c>
      <c r="E10552" t="s">
        <v>590</v>
      </c>
      <c r="F10552" t="s">
        <v>348</v>
      </c>
      <c r="G10552" t="s">
        <v>195</v>
      </c>
      <c r="H10552" t="s">
        <v>212</v>
      </c>
      <c r="I10552" t="s">
        <v>213</v>
      </c>
      <c r="K10552" t="s">
        <v>214</v>
      </c>
      <c r="O10552" t="s">
        <v>265</v>
      </c>
      <c r="P10552">
        <v>2050</v>
      </c>
      <c r="Q10552">
        <v>2.5000000000000001E-2</v>
      </c>
    </row>
    <row r="10553" spans="1:17" x14ac:dyDescent="0.25">
      <c r="A10553" t="s">
        <v>618</v>
      </c>
      <c r="B10553" t="s">
        <v>619</v>
      </c>
      <c r="C10553" t="s">
        <v>620</v>
      </c>
      <c r="D10553" t="s">
        <v>589</v>
      </c>
      <c r="E10553" t="s">
        <v>590</v>
      </c>
      <c r="F10553" t="s">
        <v>348</v>
      </c>
      <c r="G10553" t="s">
        <v>195</v>
      </c>
      <c r="H10553" t="s">
        <v>354</v>
      </c>
      <c r="I10553" t="s">
        <v>136</v>
      </c>
      <c r="K10553" t="s">
        <v>275</v>
      </c>
      <c r="M10553" t="s">
        <v>227</v>
      </c>
      <c r="O10553" t="s">
        <v>194</v>
      </c>
      <c r="P10553">
        <v>2015</v>
      </c>
      <c r="Q10553">
        <v>0.15642900000000001</v>
      </c>
    </row>
    <row r="10554" spans="1:17" x14ac:dyDescent="0.25">
      <c r="A10554" t="s">
        <v>618</v>
      </c>
      <c r="B10554" t="s">
        <v>619</v>
      </c>
      <c r="C10554" t="s">
        <v>620</v>
      </c>
      <c r="D10554" t="s">
        <v>589</v>
      </c>
      <c r="E10554" t="s">
        <v>590</v>
      </c>
      <c r="F10554" t="s">
        <v>348</v>
      </c>
      <c r="G10554" t="s">
        <v>195</v>
      </c>
      <c r="H10554" t="s">
        <v>354</v>
      </c>
      <c r="I10554" t="s">
        <v>136</v>
      </c>
      <c r="K10554" t="s">
        <v>275</v>
      </c>
      <c r="M10554" t="s">
        <v>227</v>
      </c>
      <c r="O10554" t="s">
        <v>194</v>
      </c>
      <c r="P10554">
        <v>2020</v>
      </c>
      <c r="Q10554">
        <v>0.15642900000000001</v>
      </c>
    </row>
    <row r="10555" spans="1:17" x14ac:dyDescent="0.25">
      <c r="A10555" t="s">
        <v>618</v>
      </c>
      <c r="B10555" t="s">
        <v>619</v>
      </c>
      <c r="C10555" t="s">
        <v>620</v>
      </c>
      <c r="D10555" t="s">
        <v>589</v>
      </c>
      <c r="E10555" t="s">
        <v>590</v>
      </c>
      <c r="F10555" t="s">
        <v>348</v>
      </c>
      <c r="G10555" t="s">
        <v>195</v>
      </c>
      <c r="H10555" t="s">
        <v>354</v>
      </c>
      <c r="I10555" t="s">
        <v>136</v>
      </c>
      <c r="K10555" t="s">
        <v>275</v>
      </c>
      <c r="M10555" t="s">
        <v>227</v>
      </c>
      <c r="O10555" t="s">
        <v>264</v>
      </c>
      <c r="P10555">
        <v>2020</v>
      </c>
      <c r="Q10555">
        <v>5.2143000000000002E-2</v>
      </c>
    </row>
    <row r="10556" spans="1:17" x14ac:dyDescent="0.25">
      <c r="A10556" t="s">
        <v>618</v>
      </c>
      <c r="B10556" t="s">
        <v>619</v>
      </c>
      <c r="C10556" t="s">
        <v>620</v>
      </c>
      <c r="D10556" t="s">
        <v>589</v>
      </c>
      <c r="E10556" t="s">
        <v>590</v>
      </c>
      <c r="F10556" t="s">
        <v>348</v>
      </c>
      <c r="G10556" t="s">
        <v>195</v>
      </c>
      <c r="H10556" t="s">
        <v>354</v>
      </c>
      <c r="I10556" t="s">
        <v>136</v>
      </c>
      <c r="K10556" t="s">
        <v>275</v>
      </c>
      <c r="M10556" t="s">
        <v>227</v>
      </c>
      <c r="O10556" t="s">
        <v>265</v>
      </c>
      <c r="P10556">
        <v>2020</v>
      </c>
      <c r="Q10556">
        <v>0.26071499999999997</v>
      </c>
    </row>
    <row r="10557" spans="1:17" x14ac:dyDescent="0.25">
      <c r="A10557" t="s">
        <v>618</v>
      </c>
      <c r="B10557" t="s">
        <v>619</v>
      </c>
      <c r="C10557" t="s">
        <v>620</v>
      </c>
      <c r="D10557" t="s">
        <v>589</v>
      </c>
      <c r="E10557" t="s">
        <v>590</v>
      </c>
      <c r="F10557" t="s">
        <v>348</v>
      </c>
      <c r="G10557" t="s">
        <v>195</v>
      </c>
      <c r="H10557" t="s">
        <v>354</v>
      </c>
      <c r="I10557" t="s">
        <v>136</v>
      </c>
      <c r="K10557" t="s">
        <v>275</v>
      </c>
      <c r="M10557" t="s">
        <v>227</v>
      </c>
      <c r="O10557" t="s">
        <v>194</v>
      </c>
      <c r="P10557">
        <v>2030</v>
      </c>
      <c r="Q10557">
        <v>0.15642900000000001</v>
      </c>
    </row>
    <row r="10558" spans="1:17" x14ac:dyDescent="0.25">
      <c r="A10558" t="s">
        <v>618</v>
      </c>
      <c r="B10558" t="s">
        <v>619</v>
      </c>
      <c r="C10558" t="s">
        <v>620</v>
      </c>
      <c r="D10558" t="s">
        <v>589</v>
      </c>
      <c r="E10558" t="s">
        <v>590</v>
      </c>
      <c r="F10558" t="s">
        <v>348</v>
      </c>
      <c r="G10558" t="s">
        <v>195</v>
      </c>
      <c r="H10558" t="s">
        <v>354</v>
      </c>
      <c r="I10558" t="s">
        <v>136</v>
      </c>
      <c r="K10558" t="s">
        <v>275</v>
      </c>
      <c r="M10558" t="s">
        <v>227</v>
      </c>
      <c r="O10558" t="s">
        <v>194</v>
      </c>
      <c r="P10558">
        <v>2050</v>
      </c>
      <c r="Q10558">
        <v>0.15642900000000001</v>
      </c>
    </row>
    <row r="10559" spans="1:17" x14ac:dyDescent="0.25">
      <c r="A10559" t="s">
        <v>618</v>
      </c>
      <c r="B10559" t="s">
        <v>619</v>
      </c>
      <c r="C10559" t="s">
        <v>620</v>
      </c>
      <c r="D10559" t="s">
        <v>589</v>
      </c>
      <c r="E10559" t="s">
        <v>590</v>
      </c>
      <c r="F10559" t="s">
        <v>348</v>
      </c>
      <c r="G10559" t="s">
        <v>195</v>
      </c>
      <c r="H10559" t="s">
        <v>354</v>
      </c>
      <c r="I10559" t="s">
        <v>136</v>
      </c>
      <c r="K10559" t="s">
        <v>275</v>
      </c>
      <c r="M10559" t="s">
        <v>227</v>
      </c>
      <c r="O10559" t="s">
        <v>264</v>
      </c>
      <c r="P10559">
        <v>2050</v>
      </c>
      <c r="Q10559">
        <v>5.2143000000000002E-2</v>
      </c>
    </row>
    <row r="10560" spans="1:17" x14ac:dyDescent="0.25">
      <c r="A10560" t="s">
        <v>618</v>
      </c>
      <c r="B10560" t="s">
        <v>619</v>
      </c>
      <c r="C10560" t="s">
        <v>620</v>
      </c>
      <c r="D10560" t="s">
        <v>589</v>
      </c>
      <c r="E10560" t="s">
        <v>590</v>
      </c>
      <c r="F10560" t="s">
        <v>348</v>
      </c>
      <c r="G10560" t="s">
        <v>195</v>
      </c>
      <c r="H10560" t="s">
        <v>354</v>
      </c>
      <c r="I10560" t="s">
        <v>136</v>
      </c>
      <c r="K10560" t="s">
        <v>275</v>
      </c>
      <c r="M10560" t="s">
        <v>227</v>
      </c>
      <c r="O10560" t="s">
        <v>265</v>
      </c>
      <c r="P10560">
        <v>2050</v>
      </c>
      <c r="Q10560">
        <v>0.26071499999999997</v>
      </c>
    </row>
    <row r="10561" spans="1:17" x14ac:dyDescent="0.25">
      <c r="A10561" t="s">
        <v>618</v>
      </c>
      <c r="B10561" t="s">
        <v>619</v>
      </c>
      <c r="C10561" t="s">
        <v>620</v>
      </c>
      <c r="D10561" t="s">
        <v>589</v>
      </c>
      <c r="E10561" t="s">
        <v>590</v>
      </c>
      <c r="F10561" t="s">
        <v>348</v>
      </c>
      <c r="G10561" t="s">
        <v>195</v>
      </c>
      <c r="H10561" t="s">
        <v>355</v>
      </c>
      <c r="I10561" t="s">
        <v>277</v>
      </c>
      <c r="K10561" t="s">
        <v>278</v>
      </c>
      <c r="M10561" t="s">
        <v>210</v>
      </c>
      <c r="O10561" t="s">
        <v>194</v>
      </c>
      <c r="P10561">
        <v>2015</v>
      </c>
      <c r="Q10561">
        <v>0.8</v>
      </c>
    </row>
    <row r="10562" spans="1:17" x14ac:dyDescent="0.25">
      <c r="A10562" t="s">
        <v>618</v>
      </c>
      <c r="B10562" t="s">
        <v>619</v>
      </c>
      <c r="C10562" t="s">
        <v>620</v>
      </c>
      <c r="D10562" t="s">
        <v>589</v>
      </c>
      <c r="E10562" t="s">
        <v>590</v>
      </c>
      <c r="F10562" t="s">
        <v>348</v>
      </c>
      <c r="G10562" t="s">
        <v>195</v>
      </c>
      <c r="H10562" t="s">
        <v>355</v>
      </c>
      <c r="I10562" t="s">
        <v>277</v>
      </c>
      <c r="K10562" t="s">
        <v>278</v>
      </c>
      <c r="M10562" t="s">
        <v>210</v>
      </c>
      <c r="O10562" t="s">
        <v>194</v>
      </c>
      <c r="P10562">
        <v>2020</v>
      </c>
      <c r="Q10562">
        <v>0.8</v>
      </c>
    </row>
    <row r="10563" spans="1:17" x14ac:dyDescent="0.25">
      <c r="A10563" t="s">
        <v>618</v>
      </c>
      <c r="B10563" t="s">
        <v>619</v>
      </c>
      <c r="C10563" t="s">
        <v>620</v>
      </c>
      <c r="D10563" t="s">
        <v>589</v>
      </c>
      <c r="E10563" t="s">
        <v>590</v>
      </c>
      <c r="F10563" t="s">
        <v>348</v>
      </c>
      <c r="G10563" t="s">
        <v>195</v>
      </c>
      <c r="H10563" t="s">
        <v>355</v>
      </c>
      <c r="I10563" t="s">
        <v>277</v>
      </c>
      <c r="K10563" t="s">
        <v>278</v>
      </c>
      <c r="M10563" t="s">
        <v>210</v>
      </c>
      <c r="O10563" t="s">
        <v>264</v>
      </c>
      <c r="P10563">
        <v>2020</v>
      </c>
    </row>
    <row r="10564" spans="1:17" x14ac:dyDescent="0.25">
      <c r="A10564" t="s">
        <v>618</v>
      </c>
      <c r="B10564" t="s">
        <v>619</v>
      </c>
      <c r="C10564" t="s">
        <v>620</v>
      </c>
      <c r="D10564" t="s">
        <v>589</v>
      </c>
      <c r="E10564" t="s">
        <v>590</v>
      </c>
      <c r="F10564" t="s">
        <v>348</v>
      </c>
      <c r="G10564" t="s">
        <v>195</v>
      </c>
      <c r="H10564" t="s">
        <v>355</v>
      </c>
      <c r="I10564" t="s">
        <v>277</v>
      </c>
      <c r="K10564" t="s">
        <v>278</v>
      </c>
      <c r="M10564" t="s">
        <v>210</v>
      </c>
      <c r="O10564" t="s">
        <v>265</v>
      </c>
      <c r="P10564">
        <v>2020</v>
      </c>
    </row>
    <row r="10565" spans="1:17" x14ac:dyDescent="0.25">
      <c r="A10565" t="s">
        <v>618</v>
      </c>
      <c r="B10565" t="s">
        <v>619</v>
      </c>
      <c r="C10565" t="s">
        <v>620</v>
      </c>
      <c r="D10565" t="s">
        <v>589</v>
      </c>
      <c r="E10565" t="s">
        <v>590</v>
      </c>
      <c r="F10565" t="s">
        <v>348</v>
      </c>
      <c r="G10565" t="s">
        <v>195</v>
      </c>
      <c r="H10565" t="s">
        <v>355</v>
      </c>
      <c r="I10565" t="s">
        <v>277</v>
      </c>
      <c r="K10565" t="s">
        <v>278</v>
      </c>
      <c r="M10565" t="s">
        <v>210</v>
      </c>
      <c r="O10565" t="s">
        <v>194</v>
      </c>
      <c r="P10565">
        <v>2030</v>
      </c>
      <c r="Q10565">
        <v>0.8</v>
      </c>
    </row>
    <row r="10566" spans="1:17" x14ac:dyDescent="0.25">
      <c r="A10566" t="s">
        <v>618</v>
      </c>
      <c r="B10566" t="s">
        <v>619</v>
      </c>
      <c r="C10566" t="s">
        <v>620</v>
      </c>
      <c r="D10566" t="s">
        <v>589</v>
      </c>
      <c r="E10566" t="s">
        <v>590</v>
      </c>
      <c r="F10566" t="s">
        <v>348</v>
      </c>
      <c r="G10566" t="s">
        <v>195</v>
      </c>
      <c r="H10566" t="s">
        <v>355</v>
      </c>
      <c r="I10566" t="s">
        <v>277</v>
      </c>
      <c r="K10566" t="s">
        <v>278</v>
      </c>
      <c r="M10566" t="s">
        <v>210</v>
      </c>
      <c r="O10566" t="s">
        <v>194</v>
      </c>
      <c r="P10566">
        <v>2050</v>
      </c>
      <c r="Q10566">
        <v>0.8</v>
      </c>
    </row>
    <row r="10567" spans="1:17" x14ac:dyDescent="0.25">
      <c r="A10567" t="s">
        <v>618</v>
      </c>
      <c r="B10567" t="s">
        <v>619</v>
      </c>
      <c r="C10567" t="s">
        <v>620</v>
      </c>
      <c r="D10567" t="s">
        <v>589</v>
      </c>
      <c r="E10567" t="s">
        <v>590</v>
      </c>
      <c r="F10567" t="s">
        <v>348</v>
      </c>
      <c r="G10567" t="s">
        <v>195</v>
      </c>
      <c r="H10567" t="s">
        <v>355</v>
      </c>
      <c r="I10567" t="s">
        <v>277</v>
      </c>
      <c r="K10567" t="s">
        <v>278</v>
      </c>
      <c r="M10567" t="s">
        <v>210</v>
      </c>
      <c r="O10567" t="s">
        <v>264</v>
      </c>
      <c r="P10567">
        <v>2050</v>
      </c>
    </row>
    <row r="10568" spans="1:17" x14ac:dyDescent="0.25">
      <c r="A10568" t="s">
        <v>618</v>
      </c>
      <c r="B10568" t="s">
        <v>619</v>
      </c>
      <c r="C10568" t="s">
        <v>620</v>
      </c>
      <c r="D10568" t="s">
        <v>589</v>
      </c>
      <c r="E10568" t="s">
        <v>590</v>
      </c>
      <c r="F10568" t="s">
        <v>348</v>
      </c>
      <c r="G10568" t="s">
        <v>195</v>
      </c>
      <c r="H10568" t="s">
        <v>355</v>
      </c>
      <c r="I10568" t="s">
        <v>277</v>
      </c>
      <c r="K10568" t="s">
        <v>278</v>
      </c>
      <c r="M10568" t="s">
        <v>210</v>
      </c>
      <c r="O10568" t="s">
        <v>265</v>
      </c>
      <c r="P10568">
        <v>2050</v>
      </c>
    </row>
    <row r="10569" spans="1:17" x14ac:dyDescent="0.25">
      <c r="A10569" t="s">
        <v>618</v>
      </c>
      <c r="B10569" t="s">
        <v>619</v>
      </c>
      <c r="C10569" t="s">
        <v>620</v>
      </c>
      <c r="D10569" t="s">
        <v>589</v>
      </c>
      <c r="E10569" t="s">
        <v>590</v>
      </c>
      <c r="F10569" t="s">
        <v>348</v>
      </c>
      <c r="G10569" t="s">
        <v>195</v>
      </c>
      <c r="H10569" t="s">
        <v>215</v>
      </c>
      <c r="I10569" t="s">
        <v>216</v>
      </c>
      <c r="K10569" t="s">
        <v>202</v>
      </c>
      <c r="O10569" t="s">
        <v>194</v>
      </c>
      <c r="P10569">
        <v>2015</v>
      </c>
      <c r="Q10569">
        <v>20</v>
      </c>
    </row>
    <row r="10570" spans="1:17" x14ac:dyDescent="0.25">
      <c r="A10570" t="s">
        <v>618</v>
      </c>
      <c r="B10570" t="s">
        <v>619</v>
      </c>
      <c r="C10570" t="s">
        <v>620</v>
      </c>
      <c r="D10570" t="s">
        <v>589</v>
      </c>
      <c r="E10570" t="s">
        <v>590</v>
      </c>
      <c r="F10570" t="s">
        <v>348</v>
      </c>
      <c r="G10570" t="s">
        <v>195</v>
      </c>
      <c r="H10570" t="s">
        <v>215</v>
      </c>
      <c r="I10570" t="s">
        <v>216</v>
      </c>
      <c r="K10570" t="s">
        <v>202</v>
      </c>
      <c r="O10570" t="s">
        <v>194</v>
      </c>
      <c r="P10570">
        <v>2020</v>
      </c>
      <c r="Q10570">
        <v>20</v>
      </c>
    </row>
    <row r="10571" spans="1:17" x14ac:dyDescent="0.25">
      <c r="A10571" t="s">
        <v>618</v>
      </c>
      <c r="B10571" t="s">
        <v>619</v>
      </c>
      <c r="C10571" t="s">
        <v>620</v>
      </c>
      <c r="D10571" t="s">
        <v>589</v>
      </c>
      <c r="E10571" t="s">
        <v>590</v>
      </c>
      <c r="F10571" t="s">
        <v>348</v>
      </c>
      <c r="G10571" t="s">
        <v>195</v>
      </c>
      <c r="H10571" t="s">
        <v>215</v>
      </c>
      <c r="I10571" t="s">
        <v>216</v>
      </c>
      <c r="K10571" t="s">
        <v>202</v>
      </c>
      <c r="O10571" t="s">
        <v>264</v>
      </c>
      <c r="P10571">
        <v>2020</v>
      </c>
    </row>
    <row r="10572" spans="1:17" x14ac:dyDescent="0.25">
      <c r="A10572" t="s">
        <v>618</v>
      </c>
      <c r="B10572" t="s">
        <v>619</v>
      </c>
      <c r="C10572" t="s">
        <v>620</v>
      </c>
      <c r="D10572" t="s">
        <v>589</v>
      </c>
      <c r="E10572" t="s">
        <v>590</v>
      </c>
      <c r="F10572" t="s">
        <v>348</v>
      </c>
      <c r="G10572" t="s">
        <v>195</v>
      </c>
      <c r="H10572" t="s">
        <v>215</v>
      </c>
      <c r="I10572" t="s">
        <v>216</v>
      </c>
      <c r="K10572" t="s">
        <v>202</v>
      </c>
      <c r="O10572" t="s">
        <v>265</v>
      </c>
      <c r="P10572">
        <v>2020</v>
      </c>
    </row>
    <row r="10573" spans="1:17" x14ac:dyDescent="0.25">
      <c r="A10573" t="s">
        <v>618</v>
      </c>
      <c r="B10573" t="s">
        <v>619</v>
      </c>
      <c r="C10573" t="s">
        <v>620</v>
      </c>
      <c r="D10573" t="s">
        <v>589</v>
      </c>
      <c r="E10573" t="s">
        <v>590</v>
      </c>
      <c r="F10573" t="s">
        <v>348</v>
      </c>
      <c r="G10573" t="s">
        <v>195</v>
      </c>
      <c r="H10573" t="s">
        <v>215</v>
      </c>
      <c r="I10573" t="s">
        <v>216</v>
      </c>
      <c r="K10573" t="s">
        <v>202</v>
      </c>
      <c r="O10573" t="s">
        <v>194</v>
      </c>
      <c r="P10573">
        <v>2030</v>
      </c>
      <c r="Q10573">
        <v>20</v>
      </c>
    </row>
    <row r="10574" spans="1:17" x14ac:dyDescent="0.25">
      <c r="A10574" t="s">
        <v>618</v>
      </c>
      <c r="B10574" t="s">
        <v>619</v>
      </c>
      <c r="C10574" t="s">
        <v>620</v>
      </c>
      <c r="D10574" t="s">
        <v>589</v>
      </c>
      <c r="E10574" t="s">
        <v>590</v>
      </c>
      <c r="F10574" t="s">
        <v>348</v>
      </c>
      <c r="G10574" t="s">
        <v>195</v>
      </c>
      <c r="H10574" t="s">
        <v>215</v>
      </c>
      <c r="I10574" t="s">
        <v>216</v>
      </c>
      <c r="K10574" t="s">
        <v>202</v>
      </c>
      <c r="O10574" t="s">
        <v>194</v>
      </c>
      <c r="P10574">
        <v>2050</v>
      </c>
      <c r="Q10574">
        <v>20</v>
      </c>
    </row>
    <row r="10575" spans="1:17" x14ac:dyDescent="0.25">
      <c r="A10575" t="s">
        <v>618</v>
      </c>
      <c r="B10575" t="s">
        <v>619</v>
      </c>
      <c r="C10575" t="s">
        <v>620</v>
      </c>
      <c r="D10575" t="s">
        <v>589</v>
      </c>
      <c r="E10575" t="s">
        <v>590</v>
      </c>
      <c r="F10575" t="s">
        <v>348</v>
      </c>
      <c r="G10575" t="s">
        <v>195</v>
      </c>
      <c r="H10575" t="s">
        <v>215</v>
      </c>
      <c r="I10575" t="s">
        <v>216</v>
      </c>
      <c r="K10575" t="s">
        <v>202</v>
      </c>
      <c r="O10575" t="s">
        <v>264</v>
      </c>
      <c r="P10575">
        <v>2050</v>
      </c>
    </row>
    <row r="10576" spans="1:17" x14ac:dyDescent="0.25">
      <c r="A10576" t="s">
        <v>618</v>
      </c>
      <c r="B10576" t="s">
        <v>619</v>
      </c>
      <c r="C10576" t="s">
        <v>620</v>
      </c>
      <c r="D10576" t="s">
        <v>589</v>
      </c>
      <c r="E10576" t="s">
        <v>590</v>
      </c>
      <c r="F10576" t="s">
        <v>348</v>
      </c>
      <c r="G10576" t="s">
        <v>195</v>
      </c>
      <c r="H10576" t="s">
        <v>215</v>
      </c>
      <c r="I10576" t="s">
        <v>216</v>
      </c>
      <c r="K10576" t="s">
        <v>202</v>
      </c>
      <c r="O10576" t="s">
        <v>265</v>
      </c>
      <c r="P10576">
        <v>2050</v>
      </c>
    </row>
    <row r="10577" spans="1:17" x14ac:dyDescent="0.25">
      <c r="A10577" t="s">
        <v>618</v>
      </c>
      <c r="B10577" t="s">
        <v>619</v>
      </c>
      <c r="C10577" t="s">
        <v>620</v>
      </c>
      <c r="D10577" t="s">
        <v>589</v>
      </c>
      <c r="E10577" t="s">
        <v>590</v>
      </c>
      <c r="F10577" t="s">
        <v>348</v>
      </c>
      <c r="G10577" t="s">
        <v>233</v>
      </c>
      <c r="H10577" t="s">
        <v>287</v>
      </c>
      <c r="I10577" t="s">
        <v>240</v>
      </c>
      <c r="J10577" t="s">
        <v>288</v>
      </c>
      <c r="K10577" t="s">
        <v>241</v>
      </c>
      <c r="L10577" t="s">
        <v>237</v>
      </c>
      <c r="M10577" t="s">
        <v>269</v>
      </c>
      <c r="O10577" t="s">
        <v>194</v>
      </c>
      <c r="P10577">
        <v>2015</v>
      </c>
      <c r="Q10577">
        <v>0.9</v>
      </c>
    </row>
    <row r="10578" spans="1:17" x14ac:dyDescent="0.25">
      <c r="A10578" t="s">
        <v>618</v>
      </c>
      <c r="B10578" t="s">
        <v>619</v>
      </c>
      <c r="C10578" t="s">
        <v>620</v>
      </c>
      <c r="D10578" t="s">
        <v>589</v>
      </c>
      <c r="E10578" t="s">
        <v>590</v>
      </c>
      <c r="F10578" t="s">
        <v>348</v>
      </c>
      <c r="G10578" t="s">
        <v>233</v>
      </c>
      <c r="H10578" t="s">
        <v>287</v>
      </c>
      <c r="I10578" t="s">
        <v>240</v>
      </c>
      <c r="J10578" t="s">
        <v>288</v>
      </c>
      <c r="K10578" t="s">
        <v>241</v>
      </c>
      <c r="L10578" t="s">
        <v>237</v>
      </c>
      <c r="M10578" t="s">
        <v>269</v>
      </c>
      <c r="O10578" t="s">
        <v>194</v>
      </c>
      <c r="P10578">
        <v>2020</v>
      </c>
      <c r="Q10578">
        <v>0.9</v>
      </c>
    </row>
    <row r="10579" spans="1:17" x14ac:dyDescent="0.25">
      <c r="A10579" t="s">
        <v>618</v>
      </c>
      <c r="B10579" t="s">
        <v>619</v>
      </c>
      <c r="C10579" t="s">
        <v>620</v>
      </c>
      <c r="D10579" t="s">
        <v>589</v>
      </c>
      <c r="E10579" t="s">
        <v>590</v>
      </c>
      <c r="F10579" t="s">
        <v>348</v>
      </c>
      <c r="G10579" t="s">
        <v>233</v>
      </c>
      <c r="H10579" t="s">
        <v>287</v>
      </c>
      <c r="I10579" t="s">
        <v>240</v>
      </c>
      <c r="J10579" t="s">
        <v>288</v>
      </c>
      <c r="K10579" t="s">
        <v>241</v>
      </c>
      <c r="L10579" t="s">
        <v>237</v>
      </c>
      <c r="M10579" t="s">
        <v>269</v>
      </c>
      <c r="O10579" t="s">
        <v>264</v>
      </c>
      <c r="P10579">
        <v>2020</v>
      </c>
      <c r="Q10579">
        <v>0.85</v>
      </c>
    </row>
    <row r="10580" spans="1:17" x14ac:dyDescent="0.25">
      <c r="A10580" t="s">
        <v>618</v>
      </c>
      <c r="B10580" t="s">
        <v>619</v>
      </c>
      <c r="C10580" t="s">
        <v>620</v>
      </c>
      <c r="D10580" t="s">
        <v>589</v>
      </c>
      <c r="E10580" t="s">
        <v>590</v>
      </c>
      <c r="F10580" t="s">
        <v>348</v>
      </c>
      <c r="G10580" t="s">
        <v>233</v>
      </c>
      <c r="H10580" t="s">
        <v>287</v>
      </c>
      <c r="I10580" t="s">
        <v>240</v>
      </c>
      <c r="J10580" t="s">
        <v>288</v>
      </c>
      <c r="K10580" t="s">
        <v>241</v>
      </c>
      <c r="L10580" t="s">
        <v>237</v>
      </c>
      <c r="M10580" t="s">
        <v>269</v>
      </c>
      <c r="O10580" t="s">
        <v>265</v>
      </c>
      <c r="P10580">
        <v>2020</v>
      </c>
      <c r="Q10580">
        <v>0.95</v>
      </c>
    </row>
    <row r="10581" spans="1:17" x14ac:dyDescent="0.25">
      <c r="A10581" t="s">
        <v>618</v>
      </c>
      <c r="B10581" t="s">
        <v>619</v>
      </c>
      <c r="C10581" t="s">
        <v>620</v>
      </c>
      <c r="D10581" t="s">
        <v>589</v>
      </c>
      <c r="E10581" t="s">
        <v>590</v>
      </c>
      <c r="F10581" t="s">
        <v>348</v>
      </c>
      <c r="G10581" t="s">
        <v>233</v>
      </c>
      <c r="H10581" t="s">
        <v>287</v>
      </c>
      <c r="I10581" t="s">
        <v>240</v>
      </c>
      <c r="J10581" t="s">
        <v>288</v>
      </c>
      <c r="K10581" t="s">
        <v>241</v>
      </c>
      <c r="L10581" t="s">
        <v>237</v>
      </c>
      <c r="M10581" t="s">
        <v>269</v>
      </c>
      <c r="O10581" t="s">
        <v>194</v>
      </c>
      <c r="P10581">
        <v>2030</v>
      </c>
      <c r="Q10581">
        <v>0.9</v>
      </c>
    </row>
    <row r="10582" spans="1:17" x14ac:dyDescent="0.25">
      <c r="A10582" t="s">
        <v>618</v>
      </c>
      <c r="B10582" t="s">
        <v>619</v>
      </c>
      <c r="C10582" t="s">
        <v>620</v>
      </c>
      <c r="D10582" t="s">
        <v>589</v>
      </c>
      <c r="E10582" t="s">
        <v>590</v>
      </c>
      <c r="F10582" t="s">
        <v>348</v>
      </c>
      <c r="G10582" t="s">
        <v>233</v>
      </c>
      <c r="H10582" t="s">
        <v>287</v>
      </c>
      <c r="I10582" t="s">
        <v>240</v>
      </c>
      <c r="J10582" t="s">
        <v>288</v>
      </c>
      <c r="K10582" t="s">
        <v>241</v>
      </c>
      <c r="L10582" t="s">
        <v>237</v>
      </c>
      <c r="M10582" t="s">
        <v>269</v>
      </c>
      <c r="O10582" t="s">
        <v>194</v>
      </c>
      <c r="P10582">
        <v>2050</v>
      </c>
      <c r="Q10582">
        <v>0.9</v>
      </c>
    </row>
    <row r="10583" spans="1:17" x14ac:dyDescent="0.25">
      <c r="A10583" t="s">
        <v>618</v>
      </c>
      <c r="B10583" t="s">
        <v>619</v>
      </c>
      <c r="C10583" t="s">
        <v>620</v>
      </c>
      <c r="D10583" t="s">
        <v>589</v>
      </c>
      <c r="E10583" t="s">
        <v>590</v>
      </c>
      <c r="F10583" t="s">
        <v>348</v>
      </c>
      <c r="G10583" t="s">
        <v>233</v>
      </c>
      <c r="H10583" t="s">
        <v>287</v>
      </c>
      <c r="I10583" t="s">
        <v>240</v>
      </c>
      <c r="J10583" t="s">
        <v>288</v>
      </c>
      <c r="K10583" t="s">
        <v>241</v>
      </c>
      <c r="L10583" t="s">
        <v>237</v>
      </c>
      <c r="M10583" t="s">
        <v>269</v>
      </c>
      <c r="O10583" t="s">
        <v>264</v>
      </c>
      <c r="P10583">
        <v>2050</v>
      </c>
      <c r="Q10583">
        <v>0.85</v>
      </c>
    </row>
    <row r="10584" spans="1:17" x14ac:dyDescent="0.25">
      <c r="A10584" t="s">
        <v>618</v>
      </c>
      <c r="B10584" t="s">
        <v>619</v>
      </c>
      <c r="C10584" t="s">
        <v>620</v>
      </c>
      <c r="D10584" t="s">
        <v>589</v>
      </c>
      <c r="E10584" t="s">
        <v>590</v>
      </c>
      <c r="F10584" t="s">
        <v>348</v>
      </c>
      <c r="G10584" t="s">
        <v>233</v>
      </c>
      <c r="H10584" t="s">
        <v>287</v>
      </c>
      <c r="I10584" t="s">
        <v>240</v>
      </c>
      <c r="J10584" t="s">
        <v>288</v>
      </c>
      <c r="K10584" t="s">
        <v>241</v>
      </c>
      <c r="L10584" t="s">
        <v>237</v>
      </c>
      <c r="M10584" t="s">
        <v>269</v>
      </c>
      <c r="O10584" t="s">
        <v>265</v>
      </c>
      <c r="P10584">
        <v>2050</v>
      </c>
      <c r="Q10584">
        <v>0.95</v>
      </c>
    </row>
    <row r="10585" spans="1:17" x14ac:dyDescent="0.25">
      <c r="A10585" t="s">
        <v>618</v>
      </c>
      <c r="B10585" t="s">
        <v>619</v>
      </c>
      <c r="C10585" t="s">
        <v>620</v>
      </c>
      <c r="D10585" t="s">
        <v>589</v>
      </c>
      <c r="E10585" t="s">
        <v>590</v>
      </c>
      <c r="F10585" t="s">
        <v>348</v>
      </c>
      <c r="G10585" t="s">
        <v>233</v>
      </c>
      <c r="H10585" t="s">
        <v>289</v>
      </c>
      <c r="I10585" t="s">
        <v>240</v>
      </c>
      <c r="J10585" t="s">
        <v>290</v>
      </c>
      <c r="K10585" t="s">
        <v>241</v>
      </c>
      <c r="L10585" t="s">
        <v>237</v>
      </c>
      <c r="M10585" t="s">
        <v>269</v>
      </c>
      <c r="O10585" t="s">
        <v>194</v>
      </c>
      <c r="P10585">
        <v>2015</v>
      </c>
      <c r="Q10585">
        <v>0.1</v>
      </c>
    </row>
    <row r="10586" spans="1:17" x14ac:dyDescent="0.25">
      <c r="A10586" t="s">
        <v>618</v>
      </c>
      <c r="B10586" t="s">
        <v>619</v>
      </c>
      <c r="C10586" t="s">
        <v>620</v>
      </c>
      <c r="D10586" t="s">
        <v>589</v>
      </c>
      <c r="E10586" t="s">
        <v>590</v>
      </c>
      <c r="F10586" t="s">
        <v>348</v>
      </c>
      <c r="G10586" t="s">
        <v>233</v>
      </c>
      <c r="H10586" t="s">
        <v>289</v>
      </c>
      <c r="I10586" t="s">
        <v>240</v>
      </c>
      <c r="J10586" t="s">
        <v>290</v>
      </c>
      <c r="K10586" t="s">
        <v>241</v>
      </c>
      <c r="L10586" t="s">
        <v>237</v>
      </c>
      <c r="M10586" t="s">
        <v>269</v>
      </c>
      <c r="O10586" t="s">
        <v>194</v>
      </c>
      <c r="P10586">
        <v>2020</v>
      </c>
      <c r="Q10586">
        <v>0.1</v>
      </c>
    </row>
    <row r="10587" spans="1:17" x14ac:dyDescent="0.25">
      <c r="A10587" t="s">
        <v>618</v>
      </c>
      <c r="B10587" t="s">
        <v>619</v>
      </c>
      <c r="C10587" t="s">
        <v>620</v>
      </c>
      <c r="D10587" t="s">
        <v>589</v>
      </c>
      <c r="E10587" t="s">
        <v>590</v>
      </c>
      <c r="F10587" t="s">
        <v>348</v>
      </c>
      <c r="G10587" t="s">
        <v>233</v>
      </c>
      <c r="H10587" t="s">
        <v>289</v>
      </c>
      <c r="I10587" t="s">
        <v>240</v>
      </c>
      <c r="J10587" t="s">
        <v>290</v>
      </c>
      <c r="K10587" t="s">
        <v>241</v>
      </c>
      <c r="L10587" t="s">
        <v>237</v>
      </c>
      <c r="M10587" t="s">
        <v>269</v>
      </c>
      <c r="O10587" t="s">
        <v>264</v>
      </c>
      <c r="P10587">
        <v>2020</v>
      </c>
      <c r="Q10587">
        <v>0.15</v>
      </c>
    </row>
    <row r="10588" spans="1:17" x14ac:dyDescent="0.25">
      <c r="A10588" t="s">
        <v>618</v>
      </c>
      <c r="B10588" t="s">
        <v>619</v>
      </c>
      <c r="C10588" t="s">
        <v>620</v>
      </c>
      <c r="D10588" t="s">
        <v>589</v>
      </c>
      <c r="E10588" t="s">
        <v>590</v>
      </c>
      <c r="F10588" t="s">
        <v>348</v>
      </c>
      <c r="G10588" t="s">
        <v>233</v>
      </c>
      <c r="H10588" t="s">
        <v>289</v>
      </c>
      <c r="I10588" t="s">
        <v>240</v>
      </c>
      <c r="J10588" t="s">
        <v>290</v>
      </c>
      <c r="K10588" t="s">
        <v>241</v>
      </c>
      <c r="L10588" t="s">
        <v>237</v>
      </c>
      <c r="M10588" t="s">
        <v>269</v>
      </c>
      <c r="O10588" t="s">
        <v>265</v>
      </c>
      <c r="P10588">
        <v>2020</v>
      </c>
      <c r="Q10588">
        <v>0.05</v>
      </c>
    </row>
    <row r="10589" spans="1:17" x14ac:dyDescent="0.25">
      <c r="A10589" t="s">
        <v>618</v>
      </c>
      <c r="B10589" t="s">
        <v>619</v>
      </c>
      <c r="C10589" t="s">
        <v>620</v>
      </c>
      <c r="D10589" t="s">
        <v>589</v>
      </c>
      <c r="E10589" t="s">
        <v>590</v>
      </c>
      <c r="F10589" t="s">
        <v>348</v>
      </c>
      <c r="G10589" t="s">
        <v>233</v>
      </c>
      <c r="H10589" t="s">
        <v>289</v>
      </c>
      <c r="I10589" t="s">
        <v>240</v>
      </c>
      <c r="J10589" t="s">
        <v>290</v>
      </c>
      <c r="K10589" t="s">
        <v>241</v>
      </c>
      <c r="L10589" t="s">
        <v>237</v>
      </c>
      <c r="M10589" t="s">
        <v>269</v>
      </c>
      <c r="O10589" t="s">
        <v>194</v>
      </c>
      <c r="P10589">
        <v>2030</v>
      </c>
      <c r="Q10589">
        <v>0.1</v>
      </c>
    </row>
    <row r="10590" spans="1:17" x14ac:dyDescent="0.25">
      <c r="A10590" t="s">
        <v>618</v>
      </c>
      <c r="B10590" t="s">
        <v>619</v>
      </c>
      <c r="C10590" t="s">
        <v>620</v>
      </c>
      <c r="D10590" t="s">
        <v>589</v>
      </c>
      <c r="E10590" t="s">
        <v>590</v>
      </c>
      <c r="F10590" t="s">
        <v>348</v>
      </c>
      <c r="G10590" t="s">
        <v>233</v>
      </c>
      <c r="H10590" t="s">
        <v>289</v>
      </c>
      <c r="I10590" t="s">
        <v>240</v>
      </c>
      <c r="J10590" t="s">
        <v>290</v>
      </c>
      <c r="K10590" t="s">
        <v>241</v>
      </c>
      <c r="L10590" t="s">
        <v>237</v>
      </c>
      <c r="M10590" t="s">
        <v>269</v>
      </c>
      <c r="O10590" t="s">
        <v>194</v>
      </c>
      <c r="P10590">
        <v>2050</v>
      </c>
      <c r="Q10590">
        <v>0.1</v>
      </c>
    </row>
    <row r="10591" spans="1:17" x14ac:dyDescent="0.25">
      <c r="A10591" t="s">
        <v>618</v>
      </c>
      <c r="B10591" t="s">
        <v>619</v>
      </c>
      <c r="C10591" t="s">
        <v>620</v>
      </c>
      <c r="D10591" t="s">
        <v>589</v>
      </c>
      <c r="E10591" t="s">
        <v>590</v>
      </c>
      <c r="F10591" t="s">
        <v>348</v>
      </c>
      <c r="G10591" t="s">
        <v>233</v>
      </c>
      <c r="H10591" t="s">
        <v>289</v>
      </c>
      <c r="I10591" t="s">
        <v>240</v>
      </c>
      <c r="J10591" t="s">
        <v>290</v>
      </c>
      <c r="K10591" t="s">
        <v>241</v>
      </c>
      <c r="L10591" t="s">
        <v>237</v>
      </c>
      <c r="M10591" t="s">
        <v>269</v>
      </c>
      <c r="O10591" t="s">
        <v>264</v>
      </c>
      <c r="P10591">
        <v>2050</v>
      </c>
      <c r="Q10591">
        <v>0.15</v>
      </c>
    </row>
    <row r="10592" spans="1:17" x14ac:dyDescent="0.25">
      <c r="A10592" t="s">
        <v>618</v>
      </c>
      <c r="B10592" t="s">
        <v>619</v>
      </c>
      <c r="C10592" t="s">
        <v>620</v>
      </c>
      <c r="D10592" t="s">
        <v>589</v>
      </c>
      <c r="E10592" t="s">
        <v>590</v>
      </c>
      <c r="F10592" t="s">
        <v>348</v>
      </c>
      <c r="G10592" t="s">
        <v>233</v>
      </c>
      <c r="H10592" t="s">
        <v>289</v>
      </c>
      <c r="I10592" t="s">
        <v>240</v>
      </c>
      <c r="J10592" t="s">
        <v>290</v>
      </c>
      <c r="K10592" t="s">
        <v>241</v>
      </c>
      <c r="L10592" t="s">
        <v>237</v>
      </c>
      <c r="M10592" t="s">
        <v>269</v>
      </c>
      <c r="O10592" t="s">
        <v>265</v>
      </c>
      <c r="P10592">
        <v>2050</v>
      </c>
      <c r="Q10592">
        <v>0.05</v>
      </c>
    </row>
    <row r="10593" spans="1:17" x14ac:dyDescent="0.25">
      <c r="A10593" t="s">
        <v>618</v>
      </c>
      <c r="B10593" t="s">
        <v>619</v>
      </c>
      <c r="C10593" t="s">
        <v>620</v>
      </c>
      <c r="D10593" t="s">
        <v>589</v>
      </c>
      <c r="E10593" t="s">
        <v>590</v>
      </c>
      <c r="F10593" t="s">
        <v>348</v>
      </c>
      <c r="G10593" t="s">
        <v>233</v>
      </c>
      <c r="H10593" t="s">
        <v>162</v>
      </c>
      <c r="I10593" t="s">
        <v>234</v>
      </c>
      <c r="J10593" t="s">
        <v>235</v>
      </c>
      <c r="K10593" t="s">
        <v>236</v>
      </c>
      <c r="L10593" t="s">
        <v>237</v>
      </c>
      <c r="M10593" t="s">
        <v>316</v>
      </c>
      <c r="O10593" t="s">
        <v>194</v>
      </c>
      <c r="P10593">
        <v>2015</v>
      </c>
      <c r="Q10593">
        <v>100000</v>
      </c>
    </row>
    <row r="10594" spans="1:17" x14ac:dyDescent="0.25">
      <c r="A10594" t="s">
        <v>618</v>
      </c>
      <c r="B10594" t="s">
        <v>619</v>
      </c>
      <c r="C10594" t="s">
        <v>620</v>
      </c>
      <c r="D10594" t="s">
        <v>589</v>
      </c>
      <c r="E10594" t="s">
        <v>590</v>
      </c>
      <c r="F10594" t="s">
        <v>348</v>
      </c>
      <c r="G10594" t="s">
        <v>233</v>
      </c>
      <c r="H10594" t="s">
        <v>162</v>
      </c>
      <c r="I10594" t="s">
        <v>234</v>
      </c>
      <c r="J10594" t="s">
        <v>235</v>
      </c>
      <c r="K10594" t="s">
        <v>236</v>
      </c>
      <c r="L10594" t="s">
        <v>237</v>
      </c>
      <c r="M10594" t="s">
        <v>316</v>
      </c>
      <c r="O10594" t="s">
        <v>194</v>
      </c>
      <c r="P10594">
        <v>2020</v>
      </c>
      <c r="Q10594">
        <v>95000</v>
      </c>
    </row>
    <row r="10595" spans="1:17" x14ac:dyDescent="0.25">
      <c r="A10595" t="s">
        <v>618</v>
      </c>
      <c r="B10595" t="s">
        <v>619</v>
      </c>
      <c r="C10595" t="s">
        <v>620</v>
      </c>
      <c r="D10595" t="s">
        <v>589</v>
      </c>
      <c r="E10595" t="s">
        <v>590</v>
      </c>
      <c r="F10595" t="s">
        <v>348</v>
      </c>
      <c r="G10595" t="s">
        <v>233</v>
      </c>
      <c r="H10595" t="s">
        <v>162</v>
      </c>
      <c r="I10595" t="s">
        <v>234</v>
      </c>
      <c r="J10595" t="s">
        <v>235</v>
      </c>
      <c r="K10595" t="s">
        <v>236</v>
      </c>
      <c r="L10595" t="s">
        <v>237</v>
      </c>
      <c r="M10595" t="s">
        <v>316</v>
      </c>
      <c r="O10595" t="s">
        <v>264</v>
      </c>
      <c r="P10595">
        <v>2020</v>
      </c>
    </row>
    <row r="10596" spans="1:17" x14ac:dyDescent="0.25">
      <c r="A10596" t="s">
        <v>618</v>
      </c>
      <c r="B10596" t="s">
        <v>619</v>
      </c>
      <c r="C10596" t="s">
        <v>620</v>
      </c>
      <c r="D10596" t="s">
        <v>589</v>
      </c>
      <c r="E10596" t="s">
        <v>590</v>
      </c>
      <c r="F10596" t="s">
        <v>348</v>
      </c>
      <c r="G10596" t="s">
        <v>233</v>
      </c>
      <c r="H10596" t="s">
        <v>162</v>
      </c>
      <c r="I10596" t="s">
        <v>234</v>
      </c>
      <c r="J10596" t="s">
        <v>235</v>
      </c>
      <c r="K10596" t="s">
        <v>236</v>
      </c>
      <c r="L10596" t="s">
        <v>237</v>
      </c>
      <c r="M10596" t="s">
        <v>316</v>
      </c>
      <c r="O10596" t="s">
        <v>265</v>
      </c>
      <c r="P10596">
        <v>2020</v>
      </c>
    </row>
    <row r="10597" spans="1:17" x14ac:dyDescent="0.25">
      <c r="A10597" t="s">
        <v>618</v>
      </c>
      <c r="B10597" t="s">
        <v>619</v>
      </c>
      <c r="C10597" t="s">
        <v>620</v>
      </c>
      <c r="D10597" t="s">
        <v>589</v>
      </c>
      <c r="E10597" t="s">
        <v>590</v>
      </c>
      <c r="F10597" t="s">
        <v>348</v>
      </c>
      <c r="G10597" t="s">
        <v>233</v>
      </c>
      <c r="H10597" t="s">
        <v>162</v>
      </c>
      <c r="I10597" t="s">
        <v>234</v>
      </c>
      <c r="J10597" t="s">
        <v>235</v>
      </c>
      <c r="K10597" t="s">
        <v>236</v>
      </c>
      <c r="L10597" t="s">
        <v>237</v>
      </c>
      <c r="M10597" t="s">
        <v>316</v>
      </c>
      <c r="O10597" t="s">
        <v>194</v>
      </c>
      <c r="P10597">
        <v>2030</v>
      </c>
      <c r="Q10597">
        <v>90000</v>
      </c>
    </row>
    <row r="10598" spans="1:17" x14ac:dyDescent="0.25">
      <c r="A10598" t="s">
        <v>618</v>
      </c>
      <c r="B10598" t="s">
        <v>619</v>
      </c>
      <c r="C10598" t="s">
        <v>620</v>
      </c>
      <c r="D10598" t="s">
        <v>589</v>
      </c>
      <c r="E10598" t="s">
        <v>590</v>
      </c>
      <c r="F10598" t="s">
        <v>348</v>
      </c>
      <c r="G10598" t="s">
        <v>233</v>
      </c>
      <c r="H10598" t="s">
        <v>162</v>
      </c>
      <c r="I10598" t="s">
        <v>234</v>
      </c>
      <c r="J10598" t="s">
        <v>235</v>
      </c>
      <c r="K10598" t="s">
        <v>236</v>
      </c>
      <c r="L10598" t="s">
        <v>237</v>
      </c>
      <c r="M10598" t="s">
        <v>316</v>
      </c>
      <c r="O10598" t="s">
        <v>194</v>
      </c>
      <c r="P10598">
        <v>2050</v>
      </c>
      <c r="Q10598">
        <v>85000</v>
      </c>
    </row>
    <row r="10599" spans="1:17" x14ac:dyDescent="0.25">
      <c r="A10599" t="s">
        <v>618</v>
      </c>
      <c r="B10599" t="s">
        <v>619</v>
      </c>
      <c r="C10599" t="s">
        <v>620</v>
      </c>
      <c r="D10599" t="s">
        <v>589</v>
      </c>
      <c r="E10599" t="s">
        <v>590</v>
      </c>
      <c r="F10599" t="s">
        <v>348</v>
      </c>
      <c r="G10599" t="s">
        <v>233</v>
      </c>
      <c r="H10599" t="s">
        <v>162</v>
      </c>
      <c r="I10599" t="s">
        <v>234</v>
      </c>
      <c r="J10599" t="s">
        <v>235</v>
      </c>
      <c r="K10599" t="s">
        <v>236</v>
      </c>
      <c r="L10599" t="s">
        <v>237</v>
      </c>
      <c r="M10599" t="s">
        <v>316</v>
      </c>
      <c r="O10599" t="s">
        <v>264</v>
      </c>
      <c r="P10599">
        <v>2050</v>
      </c>
    </row>
    <row r="10600" spans="1:17" x14ac:dyDescent="0.25">
      <c r="A10600" t="s">
        <v>618</v>
      </c>
      <c r="B10600" t="s">
        <v>619</v>
      </c>
      <c r="C10600" t="s">
        <v>620</v>
      </c>
      <c r="D10600" t="s">
        <v>589</v>
      </c>
      <c r="E10600" t="s">
        <v>590</v>
      </c>
      <c r="F10600" t="s">
        <v>348</v>
      </c>
      <c r="G10600" t="s">
        <v>233</v>
      </c>
      <c r="H10600" t="s">
        <v>162</v>
      </c>
      <c r="I10600" t="s">
        <v>234</v>
      </c>
      <c r="J10600" t="s">
        <v>235</v>
      </c>
      <c r="K10600" t="s">
        <v>236</v>
      </c>
      <c r="L10600" t="s">
        <v>237</v>
      </c>
      <c r="M10600" t="s">
        <v>316</v>
      </c>
      <c r="O10600" t="s">
        <v>265</v>
      </c>
      <c r="P10600">
        <v>2050</v>
      </c>
    </row>
    <row r="10601" spans="1:17" x14ac:dyDescent="0.25">
      <c r="A10601" t="s">
        <v>618</v>
      </c>
      <c r="B10601" t="s">
        <v>619</v>
      </c>
      <c r="C10601" t="s">
        <v>620</v>
      </c>
      <c r="D10601" t="s">
        <v>589</v>
      </c>
      <c r="E10601" t="s">
        <v>590</v>
      </c>
      <c r="F10601" t="s">
        <v>348</v>
      </c>
      <c r="G10601" t="s">
        <v>233</v>
      </c>
      <c r="H10601" t="s">
        <v>163</v>
      </c>
      <c r="I10601" t="s">
        <v>240</v>
      </c>
      <c r="J10601" t="s">
        <v>235</v>
      </c>
      <c r="K10601" t="s">
        <v>241</v>
      </c>
      <c r="L10601" t="s">
        <v>237</v>
      </c>
      <c r="M10601" t="s">
        <v>269</v>
      </c>
      <c r="O10601" t="s">
        <v>194</v>
      </c>
      <c r="P10601">
        <v>2015</v>
      </c>
      <c r="Q10601">
        <v>4</v>
      </c>
    </row>
    <row r="10602" spans="1:17" x14ac:dyDescent="0.25">
      <c r="A10602" t="s">
        <v>618</v>
      </c>
      <c r="B10602" t="s">
        <v>619</v>
      </c>
      <c r="C10602" t="s">
        <v>620</v>
      </c>
      <c r="D10602" t="s">
        <v>589</v>
      </c>
      <c r="E10602" t="s">
        <v>590</v>
      </c>
      <c r="F10602" t="s">
        <v>348</v>
      </c>
      <c r="G10602" t="s">
        <v>233</v>
      </c>
      <c r="H10602" t="s">
        <v>163</v>
      </c>
      <c r="I10602" t="s">
        <v>240</v>
      </c>
      <c r="J10602" t="s">
        <v>235</v>
      </c>
      <c r="K10602" t="s">
        <v>241</v>
      </c>
      <c r="L10602" t="s">
        <v>237</v>
      </c>
      <c r="M10602" t="s">
        <v>269</v>
      </c>
      <c r="O10602" t="s">
        <v>194</v>
      </c>
      <c r="P10602">
        <v>2020</v>
      </c>
      <c r="Q10602">
        <v>3.8</v>
      </c>
    </row>
    <row r="10603" spans="1:17" x14ac:dyDescent="0.25">
      <c r="A10603" t="s">
        <v>618</v>
      </c>
      <c r="B10603" t="s">
        <v>619</v>
      </c>
      <c r="C10603" t="s">
        <v>620</v>
      </c>
      <c r="D10603" t="s">
        <v>589</v>
      </c>
      <c r="E10603" t="s">
        <v>590</v>
      </c>
      <c r="F10603" t="s">
        <v>348</v>
      </c>
      <c r="G10603" t="s">
        <v>233</v>
      </c>
      <c r="H10603" t="s">
        <v>163</v>
      </c>
      <c r="I10603" t="s">
        <v>240</v>
      </c>
      <c r="J10603" t="s">
        <v>235</v>
      </c>
      <c r="K10603" t="s">
        <v>241</v>
      </c>
      <c r="L10603" t="s">
        <v>237</v>
      </c>
      <c r="M10603" t="s">
        <v>269</v>
      </c>
      <c r="O10603" t="s">
        <v>264</v>
      </c>
      <c r="P10603">
        <v>2020</v>
      </c>
      <c r="Q10603">
        <v>3</v>
      </c>
    </row>
    <row r="10604" spans="1:17" x14ac:dyDescent="0.25">
      <c r="A10604" t="s">
        <v>618</v>
      </c>
      <c r="B10604" t="s">
        <v>619</v>
      </c>
      <c r="C10604" t="s">
        <v>620</v>
      </c>
      <c r="D10604" t="s">
        <v>589</v>
      </c>
      <c r="E10604" t="s">
        <v>590</v>
      </c>
      <c r="F10604" t="s">
        <v>348</v>
      </c>
      <c r="G10604" t="s">
        <v>233</v>
      </c>
      <c r="H10604" t="s">
        <v>163</v>
      </c>
      <c r="I10604" t="s">
        <v>240</v>
      </c>
      <c r="J10604" t="s">
        <v>235</v>
      </c>
      <c r="K10604" t="s">
        <v>241</v>
      </c>
      <c r="L10604" t="s">
        <v>237</v>
      </c>
      <c r="M10604" t="s">
        <v>269</v>
      </c>
      <c r="O10604" t="s">
        <v>265</v>
      </c>
      <c r="P10604">
        <v>2020</v>
      </c>
      <c r="Q10604">
        <v>6</v>
      </c>
    </row>
    <row r="10605" spans="1:17" x14ac:dyDescent="0.25">
      <c r="A10605" t="s">
        <v>618</v>
      </c>
      <c r="B10605" t="s">
        <v>619</v>
      </c>
      <c r="C10605" t="s">
        <v>620</v>
      </c>
      <c r="D10605" t="s">
        <v>589</v>
      </c>
      <c r="E10605" t="s">
        <v>590</v>
      </c>
      <c r="F10605" t="s">
        <v>348</v>
      </c>
      <c r="G10605" t="s">
        <v>233</v>
      </c>
      <c r="H10605" t="s">
        <v>163</v>
      </c>
      <c r="I10605" t="s">
        <v>240</v>
      </c>
      <c r="J10605" t="s">
        <v>235</v>
      </c>
      <c r="K10605" t="s">
        <v>241</v>
      </c>
      <c r="L10605" t="s">
        <v>237</v>
      </c>
      <c r="M10605" t="s">
        <v>269</v>
      </c>
      <c r="O10605" t="s">
        <v>194</v>
      </c>
      <c r="P10605">
        <v>2030</v>
      </c>
      <c r="Q10605">
        <v>3.61</v>
      </c>
    </row>
    <row r="10606" spans="1:17" x14ac:dyDescent="0.25">
      <c r="A10606" t="s">
        <v>618</v>
      </c>
      <c r="B10606" t="s">
        <v>619</v>
      </c>
      <c r="C10606" t="s">
        <v>620</v>
      </c>
      <c r="D10606" t="s">
        <v>589</v>
      </c>
      <c r="E10606" t="s">
        <v>590</v>
      </c>
      <c r="F10606" t="s">
        <v>348</v>
      </c>
      <c r="G10606" t="s">
        <v>233</v>
      </c>
      <c r="H10606" t="s">
        <v>163</v>
      </c>
      <c r="I10606" t="s">
        <v>240</v>
      </c>
      <c r="J10606" t="s">
        <v>235</v>
      </c>
      <c r="K10606" t="s">
        <v>241</v>
      </c>
      <c r="L10606" t="s">
        <v>237</v>
      </c>
      <c r="M10606" t="s">
        <v>269</v>
      </c>
      <c r="O10606" t="s">
        <v>194</v>
      </c>
      <c r="P10606">
        <v>2050</v>
      </c>
      <c r="Q10606">
        <v>3.4295</v>
      </c>
    </row>
    <row r="10607" spans="1:17" x14ac:dyDescent="0.25">
      <c r="A10607" t="s">
        <v>618</v>
      </c>
      <c r="B10607" t="s">
        <v>619</v>
      </c>
      <c r="C10607" t="s">
        <v>620</v>
      </c>
      <c r="D10607" t="s">
        <v>589</v>
      </c>
      <c r="E10607" t="s">
        <v>590</v>
      </c>
      <c r="F10607" t="s">
        <v>348</v>
      </c>
      <c r="G10607" t="s">
        <v>233</v>
      </c>
      <c r="H10607" t="s">
        <v>163</v>
      </c>
      <c r="I10607" t="s">
        <v>240</v>
      </c>
      <c r="J10607" t="s">
        <v>235</v>
      </c>
      <c r="K10607" t="s">
        <v>241</v>
      </c>
      <c r="L10607" t="s">
        <v>237</v>
      </c>
      <c r="M10607" t="s">
        <v>269</v>
      </c>
      <c r="O10607" t="s">
        <v>264</v>
      </c>
      <c r="P10607">
        <v>2050</v>
      </c>
      <c r="Q10607">
        <v>3</v>
      </c>
    </row>
    <row r="10608" spans="1:17" x14ac:dyDescent="0.25">
      <c r="A10608" t="s">
        <v>618</v>
      </c>
      <c r="B10608" t="s">
        <v>619</v>
      </c>
      <c r="C10608" t="s">
        <v>620</v>
      </c>
      <c r="D10608" t="s">
        <v>589</v>
      </c>
      <c r="E10608" t="s">
        <v>590</v>
      </c>
      <c r="F10608" t="s">
        <v>348</v>
      </c>
      <c r="G10608" t="s">
        <v>233</v>
      </c>
      <c r="H10608" t="s">
        <v>163</v>
      </c>
      <c r="I10608" t="s">
        <v>240</v>
      </c>
      <c r="J10608" t="s">
        <v>235</v>
      </c>
      <c r="K10608" t="s">
        <v>241</v>
      </c>
      <c r="L10608" t="s">
        <v>237</v>
      </c>
      <c r="M10608" t="s">
        <v>269</v>
      </c>
      <c r="O10608" t="s">
        <v>265</v>
      </c>
      <c r="P10608">
        <v>2050</v>
      </c>
      <c r="Q10608">
        <v>6</v>
      </c>
    </row>
    <row r="10609" spans="1:16" x14ac:dyDescent="0.25">
      <c r="A10609" t="s">
        <v>618</v>
      </c>
      <c r="B10609" t="s">
        <v>619</v>
      </c>
      <c r="C10609" t="s">
        <v>620</v>
      </c>
      <c r="D10609" t="s">
        <v>589</v>
      </c>
      <c r="E10609" t="s">
        <v>590</v>
      </c>
      <c r="F10609" t="s">
        <v>348</v>
      </c>
      <c r="G10609" t="s">
        <v>233</v>
      </c>
      <c r="H10609" t="s">
        <v>164</v>
      </c>
      <c r="I10609" t="s">
        <v>4</v>
      </c>
      <c r="J10609" t="s">
        <v>235</v>
      </c>
      <c r="K10609" t="s">
        <v>242</v>
      </c>
      <c r="L10609" t="s">
        <v>237</v>
      </c>
      <c r="O10609" t="s">
        <v>194</v>
      </c>
      <c r="P10609">
        <v>2015</v>
      </c>
    </row>
    <row r="10610" spans="1:16" x14ac:dyDescent="0.25">
      <c r="A10610" t="s">
        <v>618</v>
      </c>
      <c r="B10610" t="s">
        <v>619</v>
      </c>
      <c r="C10610" t="s">
        <v>620</v>
      </c>
      <c r="D10610" t="s">
        <v>589</v>
      </c>
      <c r="E10610" t="s">
        <v>590</v>
      </c>
      <c r="F10610" t="s">
        <v>348</v>
      </c>
      <c r="G10610" t="s">
        <v>233</v>
      </c>
      <c r="H10610" t="s">
        <v>164</v>
      </c>
      <c r="I10610" t="s">
        <v>4</v>
      </c>
      <c r="J10610" t="s">
        <v>235</v>
      </c>
      <c r="K10610" t="s">
        <v>242</v>
      </c>
      <c r="L10610" t="s">
        <v>237</v>
      </c>
      <c r="O10610" t="s">
        <v>194</v>
      </c>
      <c r="P10610">
        <v>2020</v>
      </c>
    </row>
    <row r="10611" spans="1:16" x14ac:dyDescent="0.25">
      <c r="A10611" t="s">
        <v>618</v>
      </c>
      <c r="B10611" t="s">
        <v>619</v>
      </c>
      <c r="C10611" t="s">
        <v>620</v>
      </c>
      <c r="D10611" t="s">
        <v>589</v>
      </c>
      <c r="E10611" t="s">
        <v>590</v>
      </c>
      <c r="F10611" t="s">
        <v>348</v>
      </c>
      <c r="G10611" t="s">
        <v>233</v>
      </c>
      <c r="H10611" t="s">
        <v>164</v>
      </c>
      <c r="I10611" t="s">
        <v>4</v>
      </c>
      <c r="J10611" t="s">
        <v>235</v>
      </c>
      <c r="K10611" t="s">
        <v>242</v>
      </c>
      <c r="L10611" t="s">
        <v>237</v>
      </c>
      <c r="O10611" t="s">
        <v>264</v>
      </c>
      <c r="P10611">
        <v>2020</v>
      </c>
    </row>
    <row r="10612" spans="1:16" x14ac:dyDescent="0.25">
      <c r="A10612" t="s">
        <v>618</v>
      </c>
      <c r="B10612" t="s">
        <v>619</v>
      </c>
      <c r="C10612" t="s">
        <v>620</v>
      </c>
      <c r="D10612" t="s">
        <v>589</v>
      </c>
      <c r="E10612" t="s">
        <v>590</v>
      </c>
      <c r="F10612" t="s">
        <v>348</v>
      </c>
      <c r="G10612" t="s">
        <v>233</v>
      </c>
      <c r="H10612" t="s">
        <v>164</v>
      </c>
      <c r="I10612" t="s">
        <v>4</v>
      </c>
      <c r="J10612" t="s">
        <v>235</v>
      </c>
      <c r="K10612" t="s">
        <v>242</v>
      </c>
      <c r="L10612" t="s">
        <v>237</v>
      </c>
      <c r="O10612" t="s">
        <v>265</v>
      </c>
      <c r="P10612">
        <v>2020</v>
      </c>
    </row>
    <row r="10613" spans="1:16" x14ac:dyDescent="0.25">
      <c r="A10613" t="s">
        <v>618</v>
      </c>
      <c r="B10613" t="s">
        <v>619</v>
      </c>
      <c r="C10613" t="s">
        <v>620</v>
      </c>
      <c r="D10613" t="s">
        <v>589</v>
      </c>
      <c r="E10613" t="s">
        <v>590</v>
      </c>
      <c r="F10613" t="s">
        <v>348</v>
      </c>
      <c r="G10613" t="s">
        <v>233</v>
      </c>
      <c r="H10613" t="s">
        <v>164</v>
      </c>
      <c r="I10613" t="s">
        <v>4</v>
      </c>
      <c r="J10613" t="s">
        <v>235</v>
      </c>
      <c r="K10613" t="s">
        <v>242</v>
      </c>
      <c r="L10613" t="s">
        <v>237</v>
      </c>
      <c r="O10613" t="s">
        <v>194</v>
      </c>
      <c r="P10613">
        <v>2030</v>
      </c>
    </row>
    <row r="10614" spans="1:16" x14ac:dyDescent="0.25">
      <c r="A10614" t="s">
        <v>618</v>
      </c>
      <c r="B10614" t="s">
        <v>619</v>
      </c>
      <c r="C10614" t="s">
        <v>620</v>
      </c>
      <c r="D10614" t="s">
        <v>589</v>
      </c>
      <c r="E10614" t="s">
        <v>590</v>
      </c>
      <c r="F10614" t="s">
        <v>348</v>
      </c>
      <c r="G10614" t="s">
        <v>233</v>
      </c>
      <c r="H10614" t="s">
        <v>164</v>
      </c>
      <c r="I10614" t="s">
        <v>4</v>
      </c>
      <c r="J10614" t="s">
        <v>235</v>
      </c>
      <c r="K10614" t="s">
        <v>242</v>
      </c>
      <c r="L10614" t="s">
        <v>237</v>
      </c>
      <c r="O10614" t="s">
        <v>194</v>
      </c>
      <c r="P10614">
        <v>2050</v>
      </c>
    </row>
    <row r="10615" spans="1:16" x14ac:dyDescent="0.25">
      <c r="A10615" t="s">
        <v>618</v>
      </c>
      <c r="B10615" t="s">
        <v>619</v>
      </c>
      <c r="C10615" t="s">
        <v>620</v>
      </c>
      <c r="D10615" t="s">
        <v>589</v>
      </c>
      <c r="E10615" t="s">
        <v>590</v>
      </c>
      <c r="F10615" t="s">
        <v>348</v>
      </c>
      <c r="G10615" t="s">
        <v>233</v>
      </c>
      <c r="H10615" t="s">
        <v>164</v>
      </c>
      <c r="I10615" t="s">
        <v>4</v>
      </c>
      <c r="J10615" t="s">
        <v>235</v>
      </c>
      <c r="K10615" t="s">
        <v>242</v>
      </c>
      <c r="L10615" t="s">
        <v>237</v>
      </c>
      <c r="O10615" t="s">
        <v>264</v>
      </c>
      <c r="P10615">
        <v>2050</v>
      </c>
    </row>
    <row r="10616" spans="1:16" x14ac:dyDescent="0.25">
      <c r="A10616" t="s">
        <v>618</v>
      </c>
      <c r="B10616" t="s">
        <v>619</v>
      </c>
      <c r="C10616" t="s">
        <v>620</v>
      </c>
      <c r="D10616" t="s">
        <v>589</v>
      </c>
      <c r="E10616" t="s">
        <v>590</v>
      </c>
      <c r="F10616" t="s">
        <v>348</v>
      </c>
      <c r="G10616" t="s">
        <v>233</v>
      </c>
      <c r="H10616" t="s">
        <v>164</v>
      </c>
      <c r="I10616" t="s">
        <v>4</v>
      </c>
      <c r="J10616" t="s">
        <v>235</v>
      </c>
      <c r="K10616" t="s">
        <v>242</v>
      </c>
      <c r="L10616" t="s">
        <v>237</v>
      </c>
      <c r="O10616" t="s">
        <v>265</v>
      </c>
      <c r="P10616">
        <v>2050</v>
      </c>
    </row>
    <row r="10617" spans="1:16" x14ac:dyDescent="0.25">
      <c r="A10617" t="s">
        <v>618</v>
      </c>
      <c r="B10617" t="s">
        <v>619</v>
      </c>
      <c r="C10617" t="s">
        <v>620</v>
      </c>
      <c r="D10617" t="s">
        <v>589</v>
      </c>
      <c r="E10617" t="s">
        <v>590</v>
      </c>
      <c r="F10617" t="s">
        <v>348</v>
      </c>
      <c r="G10617" t="s">
        <v>243</v>
      </c>
      <c r="H10617" t="s">
        <v>248</v>
      </c>
      <c r="I10617" t="s">
        <v>249</v>
      </c>
      <c r="J10617" t="s">
        <v>250</v>
      </c>
      <c r="K10617" t="s">
        <v>191</v>
      </c>
      <c r="M10617" t="s">
        <v>251</v>
      </c>
      <c r="O10617" t="s">
        <v>194</v>
      </c>
      <c r="P10617">
        <v>2015</v>
      </c>
    </row>
    <row r="10618" spans="1:16" x14ac:dyDescent="0.25">
      <c r="A10618" t="s">
        <v>618</v>
      </c>
      <c r="B10618" t="s">
        <v>619</v>
      </c>
      <c r="C10618" t="s">
        <v>620</v>
      </c>
      <c r="D10618" t="s">
        <v>589</v>
      </c>
      <c r="E10618" t="s">
        <v>590</v>
      </c>
      <c r="F10618" t="s">
        <v>348</v>
      </c>
      <c r="G10618" t="s">
        <v>243</v>
      </c>
      <c r="H10618" t="s">
        <v>248</v>
      </c>
      <c r="I10618" t="s">
        <v>249</v>
      </c>
      <c r="J10618" t="s">
        <v>250</v>
      </c>
      <c r="K10618" t="s">
        <v>191</v>
      </c>
      <c r="M10618" t="s">
        <v>251</v>
      </c>
      <c r="O10618" t="s">
        <v>194</v>
      </c>
      <c r="P10618">
        <v>2020</v>
      </c>
    </row>
    <row r="10619" spans="1:16" x14ac:dyDescent="0.25">
      <c r="A10619" t="s">
        <v>618</v>
      </c>
      <c r="B10619" t="s">
        <v>619</v>
      </c>
      <c r="C10619" t="s">
        <v>620</v>
      </c>
      <c r="D10619" t="s">
        <v>589</v>
      </c>
      <c r="E10619" t="s">
        <v>590</v>
      </c>
      <c r="F10619" t="s">
        <v>348</v>
      </c>
      <c r="G10619" t="s">
        <v>243</v>
      </c>
      <c r="H10619" t="s">
        <v>248</v>
      </c>
      <c r="I10619" t="s">
        <v>249</v>
      </c>
      <c r="J10619" t="s">
        <v>250</v>
      </c>
      <c r="K10619" t="s">
        <v>191</v>
      </c>
      <c r="M10619" t="s">
        <v>251</v>
      </c>
      <c r="O10619" t="s">
        <v>264</v>
      </c>
      <c r="P10619">
        <v>2020</v>
      </c>
    </row>
    <row r="10620" spans="1:16" x14ac:dyDescent="0.25">
      <c r="A10620" t="s">
        <v>618</v>
      </c>
      <c r="B10620" t="s">
        <v>619</v>
      </c>
      <c r="C10620" t="s">
        <v>620</v>
      </c>
      <c r="D10620" t="s">
        <v>589</v>
      </c>
      <c r="E10620" t="s">
        <v>590</v>
      </c>
      <c r="F10620" t="s">
        <v>348</v>
      </c>
      <c r="G10620" t="s">
        <v>243</v>
      </c>
      <c r="H10620" t="s">
        <v>248</v>
      </c>
      <c r="I10620" t="s">
        <v>249</v>
      </c>
      <c r="J10620" t="s">
        <v>250</v>
      </c>
      <c r="K10620" t="s">
        <v>191</v>
      </c>
      <c r="M10620" t="s">
        <v>251</v>
      </c>
      <c r="O10620" t="s">
        <v>265</v>
      </c>
      <c r="P10620">
        <v>2020</v>
      </c>
    </row>
    <row r="10621" spans="1:16" x14ac:dyDescent="0.25">
      <c r="A10621" t="s">
        <v>618</v>
      </c>
      <c r="B10621" t="s">
        <v>619</v>
      </c>
      <c r="C10621" t="s">
        <v>620</v>
      </c>
      <c r="D10621" t="s">
        <v>589</v>
      </c>
      <c r="E10621" t="s">
        <v>590</v>
      </c>
      <c r="F10621" t="s">
        <v>348</v>
      </c>
      <c r="G10621" t="s">
        <v>243</v>
      </c>
      <c r="H10621" t="s">
        <v>248</v>
      </c>
      <c r="I10621" t="s">
        <v>249</v>
      </c>
      <c r="J10621" t="s">
        <v>250</v>
      </c>
      <c r="K10621" t="s">
        <v>191</v>
      </c>
      <c r="M10621" t="s">
        <v>251</v>
      </c>
      <c r="O10621" t="s">
        <v>194</v>
      </c>
      <c r="P10621">
        <v>2030</v>
      </c>
    </row>
    <row r="10622" spans="1:16" x14ac:dyDescent="0.25">
      <c r="A10622" t="s">
        <v>618</v>
      </c>
      <c r="B10622" t="s">
        <v>619</v>
      </c>
      <c r="C10622" t="s">
        <v>620</v>
      </c>
      <c r="D10622" t="s">
        <v>589</v>
      </c>
      <c r="E10622" t="s">
        <v>590</v>
      </c>
      <c r="F10622" t="s">
        <v>348</v>
      </c>
      <c r="G10622" t="s">
        <v>243</v>
      </c>
      <c r="H10622" t="s">
        <v>248</v>
      </c>
      <c r="I10622" t="s">
        <v>249</v>
      </c>
      <c r="J10622" t="s">
        <v>250</v>
      </c>
      <c r="K10622" t="s">
        <v>191</v>
      </c>
      <c r="M10622" t="s">
        <v>251</v>
      </c>
      <c r="O10622" t="s">
        <v>194</v>
      </c>
      <c r="P10622">
        <v>2050</v>
      </c>
    </row>
    <row r="10623" spans="1:16" x14ac:dyDescent="0.25">
      <c r="A10623" t="s">
        <v>618</v>
      </c>
      <c r="B10623" t="s">
        <v>619</v>
      </c>
      <c r="C10623" t="s">
        <v>620</v>
      </c>
      <c r="D10623" t="s">
        <v>589</v>
      </c>
      <c r="E10623" t="s">
        <v>590</v>
      </c>
      <c r="F10623" t="s">
        <v>348</v>
      </c>
      <c r="G10623" t="s">
        <v>243</v>
      </c>
      <c r="H10623" t="s">
        <v>248</v>
      </c>
      <c r="I10623" t="s">
        <v>249</v>
      </c>
      <c r="J10623" t="s">
        <v>250</v>
      </c>
      <c r="K10623" t="s">
        <v>191</v>
      </c>
      <c r="M10623" t="s">
        <v>251</v>
      </c>
      <c r="O10623" t="s">
        <v>264</v>
      </c>
      <c r="P10623">
        <v>2050</v>
      </c>
    </row>
    <row r="10624" spans="1:16" x14ac:dyDescent="0.25">
      <c r="A10624" t="s">
        <v>618</v>
      </c>
      <c r="B10624" t="s">
        <v>619</v>
      </c>
      <c r="C10624" t="s">
        <v>620</v>
      </c>
      <c r="D10624" t="s">
        <v>589</v>
      </c>
      <c r="E10624" t="s">
        <v>590</v>
      </c>
      <c r="F10624" t="s">
        <v>348</v>
      </c>
      <c r="G10624" t="s">
        <v>243</v>
      </c>
      <c r="H10624" t="s">
        <v>248</v>
      </c>
      <c r="I10624" t="s">
        <v>249</v>
      </c>
      <c r="J10624" t="s">
        <v>250</v>
      </c>
      <c r="K10624" t="s">
        <v>191</v>
      </c>
      <c r="M10624" t="s">
        <v>251</v>
      </c>
      <c r="O10624" t="s">
        <v>265</v>
      </c>
      <c r="P10624">
        <v>2050</v>
      </c>
    </row>
    <row r="10625" spans="1:17" x14ac:dyDescent="0.25">
      <c r="A10625" t="s">
        <v>618</v>
      </c>
      <c r="B10625" t="s">
        <v>619</v>
      </c>
      <c r="C10625" t="s">
        <v>620</v>
      </c>
      <c r="D10625" t="s">
        <v>589</v>
      </c>
      <c r="E10625" t="s">
        <v>590</v>
      </c>
      <c r="F10625" t="s">
        <v>348</v>
      </c>
      <c r="G10625" t="s">
        <v>243</v>
      </c>
      <c r="H10625" t="s">
        <v>253</v>
      </c>
      <c r="I10625" t="s">
        <v>254</v>
      </c>
      <c r="J10625" t="s">
        <v>255</v>
      </c>
      <c r="K10625" t="s">
        <v>191</v>
      </c>
      <c r="M10625" t="s">
        <v>251</v>
      </c>
      <c r="O10625" t="s">
        <v>194</v>
      </c>
      <c r="P10625">
        <v>2015</v>
      </c>
    </row>
    <row r="10626" spans="1:17" x14ac:dyDescent="0.25">
      <c r="A10626" t="s">
        <v>618</v>
      </c>
      <c r="B10626" t="s">
        <v>619</v>
      </c>
      <c r="C10626" t="s">
        <v>620</v>
      </c>
      <c r="D10626" t="s">
        <v>589</v>
      </c>
      <c r="E10626" t="s">
        <v>590</v>
      </c>
      <c r="F10626" t="s">
        <v>348</v>
      </c>
      <c r="G10626" t="s">
        <v>243</v>
      </c>
      <c r="H10626" t="s">
        <v>253</v>
      </c>
      <c r="I10626" t="s">
        <v>254</v>
      </c>
      <c r="J10626" t="s">
        <v>255</v>
      </c>
      <c r="K10626" t="s">
        <v>191</v>
      </c>
      <c r="M10626" t="s">
        <v>251</v>
      </c>
      <c r="O10626" t="s">
        <v>194</v>
      </c>
      <c r="P10626">
        <v>2020</v>
      </c>
    </row>
    <row r="10627" spans="1:17" x14ac:dyDescent="0.25">
      <c r="A10627" t="s">
        <v>618</v>
      </c>
      <c r="B10627" t="s">
        <v>619</v>
      </c>
      <c r="C10627" t="s">
        <v>620</v>
      </c>
      <c r="D10627" t="s">
        <v>589</v>
      </c>
      <c r="E10627" t="s">
        <v>590</v>
      </c>
      <c r="F10627" t="s">
        <v>348</v>
      </c>
      <c r="G10627" t="s">
        <v>243</v>
      </c>
      <c r="H10627" t="s">
        <v>253</v>
      </c>
      <c r="I10627" t="s">
        <v>254</v>
      </c>
      <c r="J10627" t="s">
        <v>255</v>
      </c>
      <c r="K10627" t="s">
        <v>191</v>
      </c>
      <c r="M10627" t="s">
        <v>251</v>
      </c>
      <c r="O10627" t="s">
        <v>264</v>
      </c>
      <c r="P10627">
        <v>2020</v>
      </c>
    </row>
    <row r="10628" spans="1:17" x14ac:dyDescent="0.25">
      <c r="A10628" t="s">
        <v>618</v>
      </c>
      <c r="B10628" t="s">
        <v>619</v>
      </c>
      <c r="C10628" t="s">
        <v>620</v>
      </c>
      <c r="D10628" t="s">
        <v>589</v>
      </c>
      <c r="E10628" t="s">
        <v>590</v>
      </c>
      <c r="F10628" t="s">
        <v>348</v>
      </c>
      <c r="G10628" t="s">
        <v>243</v>
      </c>
      <c r="H10628" t="s">
        <v>253</v>
      </c>
      <c r="I10628" t="s">
        <v>254</v>
      </c>
      <c r="J10628" t="s">
        <v>255</v>
      </c>
      <c r="K10628" t="s">
        <v>191</v>
      </c>
      <c r="M10628" t="s">
        <v>251</v>
      </c>
      <c r="O10628" t="s">
        <v>265</v>
      </c>
      <c r="P10628">
        <v>2020</v>
      </c>
    </row>
    <row r="10629" spans="1:17" x14ac:dyDescent="0.25">
      <c r="A10629" t="s">
        <v>618</v>
      </c>
      <c r="B10629" t="s">
        <v>619</v>
      </c>
      <c r="C10629" t="s">
        <v>620</v>
      </c>
      <c r="D10629" t="s">
        <v>589</v>
      </c>
      <c r="E10629" t="s">
        <v>590</v>
      </c>
      <c r="F10629" t="s">
        <v>348</v>
      </c>
      <c r="G10629" t="s">
        <v>243</v>
      </c>
      <c r="H10629" t="s">
        <v>253</v>
      </c>
      <c r="I10629" t="s">
        <v>254</v>
      </c>
      <c r="J10629" t="s">
        <v>255</v>
      </c>
      <c r="K10629" t="s">
        <v>191</v>
      </c>
      <c r="M10629" t="s">
        <v>251</v>
      </c>
      <c r="O10629" t="s">
        <v>194</v>
      </c>
      <c r="P10629">
        <v>2030</v>
      </c>
    </row>
    <row r="10630" spans="1:17" x14ac:dyDescent="0.25">
      <c r="A10630" t="s">
        <v>618</v>
      </c>
      <c r="B10630" t="s">
        <v>619</v>
      </c>
      <c r="C10630" t="s">
        <v>620</v>
      </c>
      <c r="D10630" t="s">
        <v>589</v>
      </c>
      <c r="E10630" t="s">
        <v>590</v>
      </c>
      <c r="F10630" t="s">
        <v>348</v>
      </c>
      <c r="G10630" t="s">
        <v>243</v>
      </c>
      <c r="H10630" t="s">
        <v>253</v>
      </c>
      <c r="I10630" t="s">
        <v>254</v>
      </c>
      <c r="J10630" t="s">
        <v>255</v>
      </c>
      <c r="K10630" t="s">
        <v>191</v>
      </c>
      <c r="M10630" t="s">
        <v>251</v>
      </c>
      <c r="O10630" t="s">
        <v>194</v>
      </c>
      <c r="P10630">
        <v>2050</v>
      </c>
    </row>
    <row r="10631" spans="1:17" x14ac:dyDescent="0.25">
      <c r="A10631" t="s">
        <v>618</v>
      </c>
      <c r="B10631" t="s">
        <v>619</v>
      </c>
      <c r="C10631" t="s">
        <v>620</v>
      </c>
      <c r="D10631" t="s">
        <v>589</v>
      </c>
      <c r="E10631" t="s">
        <v>590</v>
      </c>
      <c r="F10631" t="s">
        <v>348</v>
      </c>
      <c r="G10631" t="s">
        <v>243</v>
      </c>
      <c r="H10631" t="s">
        <v>253</v>
      </c>
      <c r="I10631" t="s">
        <v>254</v>
      </c>
      <c r="J10631" t="s">
        <v>255</v>
      </c>
      <c r="K10631" t="s">
        <v>191</v>
      </c>
      <c r="M10631" t="s">
        <v>251</v>
      </c>
      <c r="O10631" t="s">
        <v>264</v>
      </c>
      <c r="P10631">
        <v>2050</v>
      </c>
    </row>
    <row r="10632" spans="1:17" x14ac:dyDescent="0.25">
      <c r="A10632" t="s">
        <v>618</v>
      </c>
      <c r="B10632" t="s">
        <v>619</v>
      </c>
      <c r="C10632" t="s">
        <v>620</v>
      </c>
      <c r="D10632" t="s">
        <v>589</v>
      </c>
      <c r="E10632" t="s">
        <v>590</v>
      </c>
      <c r="F10632" t="s">
        <v>348</v>
      </c>
      <c r="G10632" t="s">
        <v>243</v>
      </c>
      <c r="H10632" t="s">
        <v>253</v>
      </c>
      <c r="I10632" t="s">
        <v>254</v>
      </c>
      <c r="J10632" t="s">
        <v>255</v>
      </c>
      <c r="K10632" t="s">
        <v>191</v>
      </c>
      <c r="M10632" t="s">
        <v>251</v>
      </c>
      <c r="O10632" t="s">
        <v>265</v>
      </c>
      <c r="P10632">
        <v>2050</v>
      </c>
    </row>
    <row r="10633" spans="1:17" x14ac:dyDescent="0.25">
      <c r="A10633" t="s">
        <v>618</v>
      </c>
      <c r="B10633" t="s">
        <v>619</v>
      </c>
      <c r="C10633" t="s">
        <v>620</v>
      </c>
      <c r="D10633" t="s">
        <v>589</v>
      </c>
      <c r="E10633" t="s">
        <v>590</v>
      </c>
      <c r="F10633" t="s">
        <v>348</v>
      </c>
      <c r="G10633" t="s">
        <v>188</v>
      </c>
      <c r="H10633" t="s">
        <v>622</v>
      </c>
      <c r="I10633" t="s">
        <v>234</v>
      </c>
      <c r="J10633" t="s">
        <v>235</v>
      </c>
      <c r="K10633" t="s">
        <v>623</v>
      </c>
      <c r="L10633" t="s">
        <v>237</v>
      </c>
      <c r="M10633" t="s">
        <v>269</v>
      </c>
      <c r="O10633" t="s">
        <v>194</v>
      </c>
      <c r="P10633">
        <v>2015</v>
      </c>
      <c r="Q10633">
        <v>540</v>
      </c>
    </row>
    <row r="10634" spans="1:17" x14ac:dyDescent="0.25">
      <c r="A10634" t="s">
        <v>618</v>
      </c>
      <c r="B10634" t="s">
        <v>619</v>
      </c>
      <c r="C10634" t="s">
        <v>620</v>
      </c>
      <c r="D10634" t="s">
        <v>589</v>
      </c>
      <c r="E10634" t="s">
        <v>590</v>
      </c>
      <c r="F10634" t="s">
        <v>348</v>
      </c>
      <c r="G10634" t="s">
        <v>188</v>
      </c>
      <c r="H10634" t="s">
        <v>622</v>
      </c>
      <c r="I10634" t="s">
        <v>234</v>
      </c>
      <c r="J10634" t="s">
        <v>235</v>
      </c>
      <c r="K10634" t="s">
        <v>623</v>
      </c>
      <c r="L10634" t="s">
        <v>237</v>
      </c>
      <c r="M10634" t="s">
        <v>269</v>
      </c>
      <c r="O10634" t="s">
        <v>194</v>
      </c>
      <c r="P10634">
        <v>2020</v>
      </c>
      <c r="Q10634">
        <v>540</v>
      </c>
    </row>
    <row r="10635" spans="1:17" x14ac:dyDescent="0.25">
      <c r="A10635" t="s">
        <v>618</v>
      </c>
      <c r="B10635" t="s">
        <v>619</v>
      </c>
      <c r="C10635" t="s">
        <v>620</v>
      </c>
      <c r="D10635" t="s">
        <v>589</v>
      </c>
      <c r="E10635" t="s">
        <v>590</v>
      </c>
      <c r="F10635" t="s">
        <v>348</v>
      </c>
      <c r="G10635" t="s">
        <v>188</v>
      </c>
      <c r="H10635" t="s">
        <v>622</v>
      </c>
      <c r="I10635" t="s">
        <v>234</v>
      </c>
      <c r="J10635" t="s">
        <v>235</v>
      </c>
      <c r="K10635" t="s">
        <v>623</v>
      </c>
      <c r="L10635" t="s">
        <v>237</v>
      </c>
      <c r="M10635" t="s">
        <v>269</v>
      </c>
      <c r="O10635" t="s">
        <v>264</v>
      </c>
      <c r="P10635">
        <v>2020</v>
      </c>
      <c r="Q10635">
        <v>350</v>
      </c>
    </row>
    <row r="10636" spans="1:17" x14ac:dyDescent="0.25">
      <c r="A10636" t="s">
        <v>618</v>
      </c>
      <c r="B10636" t="s">
        <v>619</v>
      </c>
      <c r="C10636" t="s">
        <v>620</v>
      </c>
      <c r="D10636" t="s">
        <v>589</v>
      </c>
      <c r="E10636" t="s">
        <v>590</v>
      </c>
      <c r="F10636" t="s">
        <v>348</v>
      </c>
      <c r="G10636" t="s">
        <v>188</v>
      </c>
      <c r="H10636" t="s">
        <v>622</v>
      </c>
      <c r="I10636" t="s">
        <v>234</v>
      </c>
      <c r="J10636" t="s">
        <v>235</v>
      </c>
      <c r="K10636" t="s">
        <v>623</v>
      </c>
      <c r="L10636" t="s">
        <v>237</v>
      </c>
      <c r="M10636" t="s">
        <v>269</v>
      </c>
      <c r="O10636" t="s">
        <v>265</v>
      </c>
      <c r="P10636">
        <v>2020</v>
      </c>
      <c r="Q10636">
        <v>700</v>
      </c>
    </row>
    <row r="10637" spans="1:17" x14ac:dyDescent="0.25">
      <c r="A10637" t="s">
        <v>618</v>
      </c>
      <c r="B10637" t="s">
        <v>619</v>
      </c>
      <c r="C10637" t="s">
        <v>620</v>
      </c>
      <c r="D10637" t="s">
        <v>589</v>
      </c>
      <c r="E10637" t="s">
        <v>590</v>
      </c>
      <c r="F10637" t="s">
        <v>348</v>
      </c>
      <c r="G10637" t="s">
        <v>188</v>
      </c>
      <c r="H10637" t="s">
        <v>622</v>
      </c>
      <c r="I10637" t="s">
        <v>234</v>
      </c>
      <c r="J10637" t="s">
        <v>235</v>
      </c>
      <c r="K10637" t="s">
        <v>623</v>
      </c>
      <c r="L10637" t="s">
        <v>237</v>
      </c>
      <c r="M10637" t="s">
        <v>269</v>
      </c>
      <c r="O10637" t="s">
        <v>194</v>
      </c>
      <c r="P10637">
        <v>2030</v>
      </c>
      <c r="Q10637">
        <v>540</v>
      </c>
    </row>
    <row r="10638" spans="1:17" x14ac:dyDescent="0.25">
      <c r="A10638" t="s">
        <v>618</v>
      </c>
      <c r="B10638" t="s">
        <v>619</v>
      </c>
      <c r="C10638" t="s">
        <v>620</v>
      </c>
      <c r="D10638" t="s">
        <v>589</v>
      </c>
      <c r="E10638" t="s">
        <v>590</v>
      </c>
      <c r="F10638" t="s">
        <v>348</v>
      </c>
      <c r="G10638" t="s">
        <v>188</v>
      </c>
      <c r="H10638" t="s">
        <v>622</v>
      </c>
      <c r="I10638" t="s">
        <v>234</v>
      </c>
      <c r="J10638" t="s">
        <v>235</v>
      </c>
      <c r="K10638" t="s">
        <v>623</v>
      </c>
      <c r="L10638" t="s">
        <v>237</v>
      </c>
      <c r="M10638" t="s">
        <v>269</v>
      </c>
      <c r="O10638" t="s">
        <v>194</v>
      </c>
      <c r="P10638">
        <v>2050</v>
      </c>
      <c r="Q10638">
        <v>540</v>
      </c>
    </row>
    <row r="10639" spans="1:17" x14ac:dyDescent="0.25">
      <c r="A10639" t="s">
        <v>618</v>
      </c>
      <c r="B10639" t="s">
        <v>619</v>
      </c>
      <c r="C10639" t="s">
        <v>620</v>
      </c>
      <c r="D10639" t="s">
        <v>589</v>
      </c>
      <c r="E10639" t="s">
        <v>590</v>
      </c>
      <c r="F10639" t="s">
        <v>348</v>
      </c>
      <c r="G10639" t="s">
        <v>188</v>
      </c>
      <c r="H10639" t="s">
        <v>622</v>
      </c>
      <c r="I10639" t="s">
        <v>234</v>
      </c>
      <c r="J10639" t="s">
        <v>235</v>
      </c>
      <c r="K10639" t="s">
        <v>623</v>
      </c>
      <c r="L10639" t="s">
        <v>237</v>
      </c>
      <c r="M10639" t="s">
        <v>269</v>
      </c>
      <c r="O10639" t="s">
        <v>264</v>
      </c>
      <c r="P10639">
        <v>2050</v>
      </c>
      <c r="Q10639">
        <v>350</v>
      </c>
    </row>
    <row r="10640" spans="1:17" x14ac:dyDescent="0.25">
      <c r="A10640" t="s">
        <v>618</v>
      </c>
      <c r="B10640" t="s">
        <v>619</v>
      </c>
      <c r="C10640" t="s">
        <v>620</v>
      </c>
      <c r="D10640" t="s">
        <v>589</v>
      </c>
      <c r="E10640" t="s">
        <v>590</v>
      </c>
      <c r="F10640" t="s">
        <v>348</v>
      </c>
      <c r="G10640" t="s">
        <v>188</v>
      </c>
      <c r="H10640" t="s">
        <v>622</v>
      </c>
      <c r="I10640" t="s">
        <v>234</v>
      </c>
      <c r="J10640" t="s">
        <v>235</v>
      </c>
      <c r="K10640" t="s">
        <v>623</v>
      </c>
      <c r="L10640" t="s">
        <v>237</v>
      </c>
      <c r="M10640" t="s">
        <v>269</v>
      </c>
      <c r="O10640" t="s">
        <v>265</v>
      </c>
      <c r="P10640">
        <v>2050</v>
      </c>
      <c r="Q10640">
        <v>700</v>
      </c>
    </row>
    <row r="10641" spans="1:17" x14ac:dyDescent="0.25">
      <c r="A10641" t="s">
        <v>618</v>
      </c>
      <c r="B10641" t="s">
        <v>619</v>
      </c>
      <c r="C10641" t="s">
        <v>620</v>
      </c>
      <c r="D10641" t="s">
        <v>589</v>
      </c>
      <c r="E10641" t="s">
        <v>590</v>
      </c>
      <c r="F10641" t="s">
        <v>348</v>
      </c>
      <c r="G10641" t="s">
        <v>188</v>
      </c>
      <c r="H10641" t="s">
        <v>610</v>
      </c>
      <c r="I10641" t="s">
        <v>611</v>
      </c>
      <c r="K10641" t="s">
        <v>612</v>
      </c>
      <c r="M10641" t="s">
        <v>392</v>
      </c>
      <c r="O10641" t="s">
        <v>194</v>
      </c>
      <c r="P10641">
        <v>2015</v>
      </c>
      <c r="Q10641">
        <v>18</v>
      </c>
    </row>
    <row r="10642" spans="1:17" x14ac:dyDescent="0.25">
      <c r="A10642" t="s">
        <v>618</v>
      </c>
      <c r="B10642" t="s">
        <v>619</v>
      </c>
      <c r="C10642" t="s">
        <v>620</v>
      </c>
      <c r="D10642" t="s">
        <v>589</v>
      </c>
      <c r="E10642" t="s">
        <v>590</v>
      </c>
      <c r="F10642" t="s">
        <v>348</v>
      </c>
      <c r="G10642" t="s">
        <v>188</v>
      </c>
      <c r="H10642" t="s">
        <v>610</v>
      </c>
      <c r="I10642" t="s">
        <v>611</v>
      </c>
      <c r="K10642" t="s">
        <v>612</v>
      </c>
      <c r="M10642" t="s">
        <v>392</v>
      </c>
      <c r="O10642" t="s">
        <v>194</v>
      </c>
      <c r="P10642">
        <v>2020</v>
      </c>
      <c r="Q10642">
        <v>18</v>
      </c>
    </row>
    <row r="10643" spans="1:17" x14ac:dyDescent="0.25">
      <c r="A10643" t="s">
        <v>618</v>
      </c>
      <c r="B10643" t="s">
        <v>619</v>
      </c>
      <c r="C10643" t="s">
        <v>620</v>
      </c>
      <c r="D10643" t="s">
        <v>589</v>
      </c>
      <c r="E10643" t="s">
        <v>590</v>
      </c>
      <c r="F10643" t="s">
        <v>348</v>
      </c>
      <c r="G10643" t="s">
        <v>188</v>
      </c>
      <c r="H10643" t="s">
        <v>610</v>
      </c>
      <c r="I10643" t="s">
        <v>611</v>
      </c>
      <c r="K10643" t="s">
        <v>612</v>
      </c>
      <c r="M10643" t="s">
        <v>392</v>
      </c>
      <c r="O10643" t="s">
        <v>264</v>
      </c>
      <c r="P10643">
        <v>2020</v>
      </c>
      <c r="Q10643">
        <v>14</v>
      </c>
    </row>
    <row r="10644" spans="1:17" x14ac:dyDescent="0.25">
      <c r="A10644" t="s">
        <v>618</v>
      </c>
      <c r="B10644" t="s">
        <v>619</v>
      </c>
      <c r="C10644" t="s">
        <v>620</v>
      </c>
      <c r="D10644" t="s">
        <v>589</v>
      </c>
      <c r="E10644" t="s">
        <v>590</v>
      </c>
      <c r="F10644" t="s">
        <v>348</v>
      </c>
      <c r="G10644" t="s">
        <v>188</v>
      </c>
      <c r="H10644" t="s">
        <v>610</v>
      </c>
      <c r="I10644" t="s">
        <v>611</v>
      </c>
      <c r="K10644" t="s">
        <v>612</v>
      </c>
      <c r="M10644" t="s">
        <v>392</v>
      </c>
      <c r="O10644" t="s">
        <v>265</v>
      </c>
      <c r="P10644">
        <v>2020</v>
      </c>
      <c r="Q10644">
        <v>18</v>
      </c>
    </row>
    <row r="10645" spans="1:17" x14ac:dyDescent="0.25">
      <c r="A10645" t="s">
        <v>618</v>
      </c>
      <c r="B10645" t="s">
        <v>619</v>
      </c>
      <c r="C10645" t="s">
        <v>620</v>
      </c>
      <c r="D10645" t="s">
        <v>589</v>
      </c>
      <c r="E10645" t="s">
        <v>590</v>
      </c>
      <c r="F10645" t="s">
        <v>348</v>
      </c>
      <c r="G10645" t="s">
        <v>188</v>
      </c>
      <c r="H10645" t="s">
        <v>610</v>
      </c>
      <c r="I10645" t="s">
        <v>611</v>
      </c>
      <c r="K10645" t="s">
        <v>612</v>
      </c>
      <c r="M10645" t="s">
        <v>392</v>
      </c>
      <c r="O10645" t="s">
        <v>194</v>
      </c>
      <c r="P10645">
        <v>2030</v>
      </c>
      <c r="Q10645">
        <v>18</v>
      </c>
    </row>
    <row r="10646" spans="1:17" x14ac:dyDescent="0.25">
      <c r="A10646" t="s">
        <v>618</v>
      </c>
      <c r="B10646" t="s">
        <v>619</v>
      </c>
      <c r="C10646" t="s">
        <v>620</v>
      </c>
      <c r="D10646" t="s">
        <v>589</v>
      </c>
      <c r="E10646" t="s">
        <v>590</v>
      </c>
      <c r="F10646" t="s">
        <v>348</v>
      </c>
      <c r="G10646" t="s">
        <v>188</v>
      </c>
      <c r="H10646" t="s">
        <v>610</v>
      </c>
      <c r="I10646" t="s">
        <v>611</v>
      </c>
      <c r="K10646" t="s">
        <v>612</v>
      </c>
      <c r="M10646" t="s">
        <v>392</v>
      </c>
      <c r="O10646" t="s">
        <v>194</v>
      </c>
      <c r="P10646">
        <v>2050</v>
      </c>
      <c r="Q10646">
        <v>18</v>
      </c>
    </row>
    <row r="10647" spans="1:17" x14ac:dyDescent="0.25">
      <c r="A10647" t="s">
        <v>618</v>
      </c>
      <c r="B10647" t="s">
        <v>619</v>
      </c>
      <c r="C10647" t="s">
        <v>620</v>
      </c>
      <c r="D10647" t="s">
        <v>589</v>
      </c>
      <c r="E10647" t="s">
        <v>590</v>
      </c>
      <c r="F10647" t="s">
        <v>348</v>
      </c>
      <c r="G10647" t="s">
        <v>188</v>
      </c>
      <c r="H10647" t="s">
        <v>610</v>
      </c>
      <c r="I10647" t="s">
        <v>611</v>
      </c>
      <c r="K10647" t="s">
        <v>612</v>
      </c>
      <c r="M10647" t="s">
        <v>392</v>
      </c>
      <c r="O10647" t="s">
        <v>264</v>
      </c>
      <c r="P10647">
        <v>2050</v>
      </c>
      <c r="Q10647">
        <v>14</v>
      </c>
    </row>
    <row r="10648" spans="1:17" x14ac:dyDescent="0.25">
      <c r="A10648" t="s">
        <v>618</v>
      </c>
      <c r="B10648" t="s">
        <v>619</v>
      </c>
      <c r="C10648" t="s">
        <v>620</v>
      </c>
      <c r="D10648" t="s">
        <v>589</v>
      </c>
      <c r="E10648" t="s">
        <v>590</v>
      </c>
      <c r="F10648" t="s">
        <v>348</v>
      </c>
      <c r="G10648" t="s">
        <v>188</v>
      </c>
      <c r="H10648" t="s">
        <v>610</v>
      </c>
      <c r="I10648" t="s">
        <v>611</v>
      </c>
      <c r="K10648" t="s">
        <v>612</v>
      </c>
      <c r="M10648" t="s">
        <v>392</v>
      </c>
      <c r="O10648" t="s">
        <v>265</v>
      </c>
      <c r="P10648">
        <v>2050</v>
      </c>
      <c r="Q10648">
        <v>18</v>
      </c>
    </row>
    <row r="10649" spans="1:17" x14ac:dyDescent="0.25">
      <c r="A10649" t="s">
        <v>618</v>
      </c>
      <c r="B10649" t="s">
        <v>619</v>
      </c>
      <c r="C10649" t="s">
        <v>620</v>
      </c>
      <c r="D10649" t="s">
        <v>589</v>
      </c>
      <c r="E10649" t="s">
        <v>590</v>
      </c>
      <c r="F10649" t="s">
        <v>348</v>
      </c>
      <c r="G10649" t="s">
        <v>188</v>
      </c>
      <c r="H10649" t="s">
        <v>613</v>
      </c>
      <c r="I10649" t="s">
        <v>614</v>
      </c>
      <c r="K10649" t="s">
        <v>612</v>
      </c>
      <c r="M10649" t="s">
        <v>392</v>
      </c>
      <c r="O10649" t="s">
        <v>194</v>
      </c>
      <c r="P10649">
        <v>2015</v>
      </c>
      <c r="Q10649">
        <v>8</v>
      </c>
    </row>
    <row r="10650" spans="1:17" x14ac:dyDescent="0.25">
      <c r="A10650" t="s">
        <v>618</v>
      </c>
      <c r="B10650" t="s">
        <v>619</v>
      </c>
      <c r="C10650" t="s">
        <v>620</v>
      </c>
      <c r="D10650" t="s">
        <v>589</v>
      </c>
      <c r="E10650" t="s">
        <v>590</v>
      </c>
      <c r="F10650" t="s">
        <v>348</v>
      </c>
      <c r="G10650" t="s">
        <v>188</v>
      </c>
      <c r="H10650" t="s">
        <v>613</v>
      </c>
      <c r="I10650" t="s">
        <v>614</v>
      </c>
      <c r="K10650" t="s">
        <v>612</v>
      </c>
      <c r="M10650" t="s">
        <v>392</v>
      </c>
      <c r="O10650" t="s">
        <v>194</v>
      </c>
      <c r="P10650">
        <v>2020</v>
      </c>
      <c r="Q10650">
        <v>11</v>
      </c>
    </row>
    <row r="10651" spans="1:17" x14ac:dyDescent="0.25">
      <c r="A10651" t="s">
        <v>618</v>
      </c>
      <c r="B10651" t="s">
        <v>619</v>
      </c>
      <c r="C10651" t="s">
        <v>620</v>
      </c>
      <c r="D10651" t="s">
        <v>589</v>
      </c>
      <c r="E10651" t="s">
        <v>590</v>
      </c>
      <c r="F10651" t="s">
        <v>348</v>
      </c>
      <c r="G10651" t="s">
        <v>188</v>
      </c>
      <c r="H10651" t="s">
        <v>613</v>
      </c>
      <c r="I10651" t="s">
        <v>614</v>
      </c>
      <c r="K10651" t="s">
        <v>612</v>
      </c>
      <c r="M10651" t="s">
        <v>392</v>
      </c>
      <c r="O10651" t="s">
        <v>264</v>
      </c>
      <c r="P10651">
        <v>2020</v>
      </c>
      <c r="Q10651">
        <v>4</v>
      </c>
    </row>
    <row r="10652" spans="1:17" x14ac:dyDescent="0.25">
      <c r="A10652" t="s">
        <v>618</v>
      </c>
      <c r="B10652" t="s">
        <v>619</v>
      </c>
      <c r="C10652" t="s">
        <v>620</v>
      </c>
      <c r="D10652" t="s">
        <v>589</v>
      </c>
      <c r="E10652" t="s">
        <v>590</v>
      </c>
      <c r="F10652" t="s">
        <v>348</v>
      </c>
      <c r="G10652" t="s">
        <v>188</v>
      </c>
      <c r="H10652" t="s">
        <v>613</v>
      </c>
      <c r="I10652" t="s">
        <v>614</v>
      </c>
      <c r="K10652" t="s">
        <v>612</v>
      </c>
      <c r="M10652" t="s">
        <v>392</v>
      </c>
      <c r="O10652" t="s">
        <v>265</v>
      </c>
      <c r="P10652">
        <v>2020</v>
      </c>
      <c r="Q10652">
        <v>14</v>
      </c>
    </row>
    <row r="10653" spans="1:17" x14ac:dyDescent="0.25">
      <c r="A10653" t="s">
        <v>618</v>
      </c>
      <c r="B10653" t="s">
        <v>619</v>
      </c>
      <c r="C10653" t="s">
        <v>620</v>
      </c>
      <c r="D10653" t="s">
        <v>589</v>
      </c>
      <c r="E10653" t="s">
        <v>590</v>
      </c>
      <c r="F10653" t="s">
        <v>348</v>
      </c>
      <c r="G10653" t="s">
        <v>188</v>
      </c>
      <c r="H10653" t="s">
        <v>613</v>
      </c>
      <c r="I10653" t="s">
        <v>614</v>
      </c>
      <c r="K10653" t="s">
        <v>612</v>
      </c>
      <c r="M10653" t="s">
        <v>392</v>
      </c>
      <c r="O10653" t="s">
        <v>194</v>
      </c>
      <c r="P10653">
        <v>2030</v>
      </c>
      <c r="Q10653">
        <v>12</v>
      </c>
    </row>
    <row r="10654" spans="1:17" x14ac:dyDescent="0.25">
      <c r="A10654" t="s">
        <v>618</v>
      </c>
      <c r="B10654" t="s">
        <v>619</v>
      </c>
      <c r="C10654" t="s">
        <v>620</v>
      </c>
      <c r="D10654" t="s">
        <v>589</v>
      </c>
      <c r="E10654" t="s">
        <v>590</v>
      </c>
      <c r="F10654" t="s">
        <v>348</v>
      </c>
      <c r="G10654" t="s">
        <v>188</v>
      </c>
      <c r="H10654" t="s">
        <v>613</v>
      </c>
      <c r="I10654" t="s">
        <v>614</v>
      </c>
      <c r="K10654" t="s">
        <v>612</v>
      </c>
      <c r="M10654" t="s">
        <v>392</v>
      </c>
      <c r="O10654" t="s">
        <v>194</v>
      </c>
      <c r="P10654">
        <v>2050</v>
      </c>
      <c r="Q10654">
        <v>14</v>
      </c>
    </row>
    <row r="10655" spans="1:17" x14ac:dyDescent="0.25">
      <c r="A10655" t="s">
        <v>618</v>
      </c>
      <c r="B10655" t="s">
        <v>619</v>
      </c>
      <c r="C10655" t="s">
        <v>620</v>
      </c>
      <c r="D10655" t="s">
        <v>589</v>
      </c>
      <c r="E10655" t="s">
        <v>590</v>
      </c>
      <c r="F10655" t="s">
        <v>348</v>
      </c>
      <c r="G10655" t="s">
        <v>188</v>
      </c>
      <c r="H10655" t="s">
        <v>613</v>
      </c>
      <c r="I10655" t="s">
        <v>614</v>
      </c>
      <c r="K10655" t="s">
        <v>612</v>
      </c>
      <c r="M10655" t="s">
        <v>392</v>
      </c>
      <c r="O10655" t="s">
        <v>264</v>
      </c>
      <c r="P10655">
        <v>2050</v>
      </c>
      <c r="Q10655">
        <v>4</v>
      </c>
    </row>
    <row r="10656" spans="1:17" x14ac:dyDescent="0.25">
      <c r="A10656" t="s">
        <v>618</v>
      </c>
      <c r="B10656" t="s">
        <v>619</v>
      </c>
      <c r="C10656" t="s">
        <v>620</v>
      </c>
      <c r="D10656" t="s">
        <v>589</v>
      </c>
      <c r="E10656" t="s">
        <v>590</v>
      </c>
      <c r="F10656" t="s">
        <v>348</v>
      </c>
      <c r="G10656" t="s">
        <v>188</v>
      </c>
      <c r="H10656" t="s">
        <v>613</v>
      </c>
      <c r="I10656" t="s">
        <v>614</v>
      </c>
      <c r="K10656" t="s">
        <v>612</v>
      </c>
      <c r="M10656" t="s">
        <v>392</v>
      </c>
      <c r="O10656" t="s">
        <v>265</v>
      </c>
      <c r="P10656">
        <v>2050</v>
      </c>
      <c r="Q10656">
        <v>14</v>
      </c>
    </row>
    <row r="10657" spans="1:17" x14ac:dyDescent="0.25">
      <c r="A10657" t="s">
        <v>624</v>
      </c>
      <c r="B10657" t="s">
        <v>625</v>
      </c>
      <c r="C10657" t="s">
        <v>626</v>
      </c>
      <c r="D10657" t="s">
        <v>589</v>
      </c>
      <c r="E10657" t="s">
        <v>627</v>
      </c>
      <c r="F10657" t="s">
        <v>187</v>
      </c>
      <c r="G10657" t="s">
        <v>188</v>
      </c>
      <c r="H10657" t="s">
        <v>591</v>
      </c>
      <c r="I10657" t="s">
        <v>592</v>
      </c>
      <c r="K10657" t="s">
        <v>593</v>
      </c>
      <c r="N10657" t="s">
        <v>404</v>
      </c>
      <c r="O10657" t="s">
        <v>194</v>
      </c>
      <c r="P10657">
        <v>2015</v>
      </c>
      <c r="Q10657">
        <v>1500</v>
      </c>
    </row>
    <row r="10658" spans="1:17" x14ac:dyDescent="0.25">
      <c r="A10658" t="s">
        <v>624</v>
      </c>
      <c r="B10658" t="s">
        <v>625</v>
      </c>
      <c r="C10658" t="s">
        <v>626</v>
      </c>
      <c r="D10658" t="s">
        <v>589</v>
      </c>
      <c r="E10658" t="s">
        <v>627</v>
      </c>
      <c r="F10658" t="s">
        <v>187</v>
      </c>
      <c r="G10658" t="s">
        <v>188</v>
      </c>
      <c r="H10658" t="s">
        <v>591</v>
      </c>
      <c r="I10658" t="s">
        <v>592</v>
      </c>
      <c r="K10658" t="s">
        <v>593</v>
      </c>
      <c r="N10658" t="s">
        <v>404</v>
      </c>
      <c r="O10658" t="s">
        <v>194</v>
      </c>
      <c r="P10658">
        <v>2020</v>
      </c>
      <c r="Q10658">
        <v>2500</v>
      </c>
    </row>
    <row r="10659" spans="1:17" x14ac:dyDescent="0.25">
      <c r="A10659" t="s">
        <v>624</v>
      </c>
      <c r="B10659" t="s">
        <v>625</v>
      </c>
      <c r="C10659" t="s">
        <v>626</v>
      </c>
      <c r="D10659" t="s">
        <v>589</v>
      </c>
      <c r="E10659" t="s">
        <v>627</v>
      </c>
      <c r="F10659" t="s">
        <v>187</v>
      </c>
      <c r="G10659" t="s">
        <v>188</v>
      </c>
      <c r="H10659" t="s">
        <v>591</v>
      </c>
      <c r="I10659" t="s">
        <v>592</v>
      </c>
      <c r="K10659" t="s">
        <v>593</v>
      </c>
      <c r="N10659" t="s">
        <v>404</v>
      </c>
      <c r="O10659" t="s">
        <v>194</v>
      </c>
      <c r="P10659">
        <v>2030</v>
      </c>
      <c r="Q10659">
        <v>3500</v>
      </c>
    </row>
    <row r="10660" spans="1:17" x14ac:dyDescent="0.25">
      <c r="A10660" t="s">
        <v>624</v>
      </c>
      <c r="B10660" t="s">
        <v>625</v>
      </c>
      <c r="C10660" t="s">
        <v>626</v>
      </c>
      <c r="D10660" t="s">
        <v>589</v>
      </c>
      <c r="E10660" t="s">
        <v>627</v>
      </c>
      <c r="F10660" t="s">
        <v>187</v>
      </c>
      <c r="G10660" t="s">
        <v>188</v>
      </c>
      <c r="H10660" t="s">
        <v>591</v>
      </c>
      <c r="I10660" t="s">
        <v>592</v>
      </c>
      <c r="K10660" t="s">
        <v>593</v>
      </c>
      <c r="N10660" t="s">
        <v>404</v>
      </c>
      <c r="O10660" t="s">
        <v>194</v>
      </c>
      <c r="P10660">
        <v>2050</v>
      </c>
      <c r="Q10660">
        <v>4500</v>
      </c>
    </row>
    <row r="10661" spans="1:17" x14ac:dyDescent="0.25">
      <c r="A10661" t="s">
        <v>624</v>
      </c>
      <c r="B10661" t="s">
        <v>625</v>
      </c>
      <c r="C10661" t="s">
        <v>626</v>
      </c>
      <c r="D10661" t="s">
        <v>589</v>
      </c>
      <c r="E10661" t="s">
        <v>627</v>
      </c>
      <c r="F10661" t="s">
        <v>187</v>
      </c>
      <c r="G10661" t="s">
        <v>188</v>
      </c>
      <c r="H10661" t="s">
        <v>189</v>
      </c>
      <c r="I10661" t="s">
        <v>190</v>
      </c>
      <c r="K10661" t="s">
        <v>191</v>
      </c>
      <c r="N10661" t="s">
        <v>404</v>
      </c>
      <c r="O10661" t="s">
        <v>194</v>
      </c>
      <c r="P10661">
        <v>2015</v>
      </c>
      <c r="Q10661">
        <v>0.9</v>
      </c>
    </row>
    <row r="10662" spans="1:17" x14ac:dyDescent="0.25">
      <c r="A10662" t="s">
        <v>624</v>
      </c>
      <c r="B10662" t="s">
        <v>625</v>
      </c>
      <c r="C10662" t="s">
        <v>626</v>
      </c>
      <c r="D10662" t="s">
        <v>589</v>
      </c>
      <c r="E10662" t="s">
        <v>627</v>
      </c>
      <c r="F10662" t="s">
        <v>187</v>
      </c>
      <c r="G10662" t="s">
        <v>188</v>
      </c>
      <c r="H10662" t="s">
        <v>189</v>
      </c>
      <c r="I10662" t="s">
        <v>190</v>
      </c>
      <c r="K10662" t="s">
        <v>191</v>
      </c>
      <c r="N10662" t="s">
        <v>404</v>
      </c>
      <c r="O10662" t="s">
        <v>194</v>
      </c>
      <c r="P10662">
        <v>2020</v>
      </c>
      <c r="Q10662">
        <v>0.95</v>
      </c>
    </row>
    <row r="10663" spans="1:17" x14ac:dyDescent="0.25">
      <c r="A10663" t="s">
        <v>624</v>
      </c>
      <c r="B10663" t="s">
        <v>625</v>
      </c>
      <c r="C10663" t="s">
        <v>626</v>
      </c>
      <c r="D10663" t="s">
        <v>589</v>
      </c>
      <c r="E10663" t="s">
        <v>627</v>
      </c>
      <c r="F10663" t="s">
        <v>187</v>
      </c>
      <c r="G10663" t="s">
        <v>188</v>
      </c>
      <c r="H10663" t="s">
        <v>189</v>
      </c>
      <c r="I10663" t="s">
        <v>190</v>
      </c>
      <c r="K10663" t="s">
        <v>191</v>
      </c>
      <c r="N10663" t="s">
        <v>404</v>
      </c>
      <c r="O10663" t="s">
        <v>194</v>
      </c>
      <c r="P10663">
        <v>2030</v>
      </c>
      <c r="Q10663">
        <v>0.97</v>
      </c>
    </row>
    <row r="10664" spans="1:17" x14ac:dyDescent="0.25">
      <c r="A10664" t="s">
        <v>624</v>
      </c>
      <c r="B10664" t="s">
        <v>625</v>
      </c>
      <c r="C10664" t="s">
        <v>626</v>
      </c>
      <c r="D10664" t="s">
        <v>589</v>
      </c>
      <c r="E10664" t="s">
        <v>627</v>
      </c>
      <c r="F10664" t="s">
        <v>187</v>
      </c>
      <c r="G10664" t="s">
        <v>188</v>
      </c>
      <c r="H10664" t="s">
        <v>189</v>
      </c>
      <c r="I10664" t="s">
        <v>190</v>
      </c>
      <c r="K10664" t="s">
        <v>191</v>
      </c>
      <c r="N10664" t="s">
        <v>404</v>
      </c>
      <c r="O10664" t="s">
        <v>194</v>
      </c>
      <c r="P10664">
        <v>2050</v>
      </c>
      <c r="Q10664">
        <v>0.98</v>
      </c>
    </row>
    <row r="10665" spans="1:17" x14ac:dyDescent="0.25">
      <c r="A10665" t="s">
        <v>624</v>
      </c>
      <c r="B10665" t="s">
        <v>625</v>
      </c>
      <c r="C10665" t="s">
        <v>626</v>
      </c>
      <c r="D10665" t="s">
        <v>589</v>
      </c>
      <c r="E10665" t="s">
        <v>627</v>
      </c>
      <c r="F10665" t="s">
        <v>187</v>
      </c>
      <c r="G10665" t="s">
        <v>195</v>
      </c>
      <c r="H10665" t="s">
        <v>200</v>
      </c>
      <c r="I10665" t="s">
        <v>201</v>
      </c>
      <c r="K10665" t="s">
        <v>202</v>
      </c>
      <c r="M10665" t="s">
        <v>210</v>
      </c>
      <c r="N10665" t="s">
        <v>404</v>
      </c>
      <c r="O10665" t="s">
        <v>194</v>
      </c>
      <c r="P10665">
        <v>2015</v>
      </c>
    </row>
    <row r="10666" spans="1:17" x14ac:dyDescent="0.25">
      <c r="A10666" t="s">
        <v>624</v>
      </c>
      <c r="B10666" t="s">
        <v>625</v>
      </c>
      <c r="C10666" t="s">
        <v>626</v>
      </c>
      <c r="D10666" t="s">
        <v>589</v>
      </c>
      <c r="E10666" t="s">
        <v>627</v>
      </c>
      <c r="F10666" t="s">
        <v>187</v>
      </c>
      <c r="G10666" t="s">
        <v>195</v>
      </c>
      <c r="H10666" t="s">
        <v>200</v>
      </c>
      <c r="I10666" t="s">
        <v>201</v>
      </c>
      <c r="K10666" t="s">
        <v>202</v>
      </c>
      <c r="M10666" t="s">
        <v>210</v>
      </c>
      <c r="N10666" t="s">
        <v>404</v>
      </c>
      <c r="O10666" t="s">
        <v>194</v>
      </c>
      <c r="P10666">
        <v>2020</v>
      </c>
      <c r="Q10666">
        <v>3.5</v>
      </c>
    </row>
    <row r="10667" spans="1:17" x14ac:dyDescent="0.25">
      <c r="A10667" t="s">
        <v>624</v>
      </c>
      <c r="B10667" t="s">
        <v>625</v>
      </c>
      <c r="C10667" t="s">
        <v>626</v>
      </c>
      <c r="D10667" t="s">
        <v>589</v>
      </c>
      <c r="E10667" t="s">
        <v>627</v>
      </c>
      <c r="F10667" t="s">
        <v>187</v>
      </c>
      <c r="G10667" t="s">
        <v>195</v>
      </c>
      <c r="H10667" t="s">
        <v>200</v>
      </c>
      <c r="I10667" t="s">
        <v>201</v>
      </c>
      <c r="K10667" t="s">
        <v>202</v>
      </c>
      <c r="M10667" t="s">
        <v>210</v>
      </c>
      <c r="N10667" t="s">
        <v>404</v>
      </c>
      <c r="O10667" t="s">
        <v>194</v>
      </c>
      <c r="P10667">
        <v>2030</v>
      </c>
      <c r="Q10667">
        <v>3.5</v>
      </c>
    </row>
    <row r="10668" spans="1:17" x14ac:dyDescent="0.25">
      <c r="A10668" t="s">
        <v>624</v>
      </c>
      <c r="B10668" t="s">
        <v>625</v>
      </c>
      <c r="C10668" t="s">
        <v>626</v>
      </c>
      <c r="D10668" t="s">
        <v>589</v>
      </c>
      <c r="E10668" t="s">
        <v>627</v>
      </c>
      <c r="F10668" t="s">
        <v>187</v>
      </c>
      <c r="G10668" t="s">
        <v>195</v>
      </c>
      <c r="H10668" t="s">
        <v>200</v>
      </c>
      <c r="I10668" t="s">
        <v>201</v>
      </c>
      <c r="K10668" t="s">
        <v>202</v>
      </c>
      <c r="M10668" t="s">
        <v>210</v>
      </c>
      <c r="N10668" t="s">
        <v>404</v>
      </c>
      <c r="O10668" t="s">
        <v>194</v>
      </c>
      <c r="P10668">
        <v>2050</v>
      </c>
      <c r="Q10668">
        <v>3.5</v>
      </c>
    </row>
    <row r="10669" spans="1:17" x14ac:dyDescent="0.25">
      <c r="A10669" t="s">
        <v>624</v>
      </c>
      <c r="B10669" t="s">
        <v>625</v>
      </c>
      <c r="C10669" t="s">
        <v>626</v>
      </c>
      <c r="D10669" t="s">
        <v>589</v>
      </c>
      <c r="E10669" t="s">
        <v>627</v>
      </c>
      <c r="F10669" t="s">
        <v>187</v>
      </c>
      <c r="G10669" t="s">
        <v>195</v>
      </c>
      <c r="H10669" t="s">
        <v>212</v>
      </c>
      <c r="I10669" t="s">
        <v>213</v>
      </c>
      <c r="K10669" t="s">
        <v>214</v>
      </c>
      <c r="N10669" t="s">
        <v>628</v>
      </c>
      <c r="O10669" t="s">
        <v>194</v>
      </c>
      <c r="P10669">
        <v>2015</v>
      </c>
    </row>
    <row r="10670" spans="1:17" x14ac:dyDescent="0.25">
      <c r="A10670" t="s">
        <v>624</v>
      </c>
      <c r="B10670" t="s">
        <v>625</v>
      </c>
      <c r="C10670" t="s">
        <v>626</v>
      </c>
      <c r="D10670" t="s">
        <v>589</v>
      </c>
      <c r="E10670" t="s">
        <v>627</v>
      </c>
      <c r="F10670" t="s">
        <v>187</v>
      </c>
      <c r="G10670" t="s">
        <v>195</v>
      </c>
      <c r="H10670" t="s">
        <v>212</v>
      </c>
      <c r="I10670" t="s">
        <v>213</v>
      </c>
      <c r="K10670" t="s">
        <v>214</v>
      </c>
      <c r="N10670" t="s">
        <v>628</v>
      </c>
      <c r="O10670" t="s">
        <v>194</v>
      </c>
      <c r="P10670">
        <v>2020</v>
      </c>
    </row>
    <row r="10671" spans="1:17" x14ac:dyDescent="0.25">
      <c r="A10671" t="s">
        <v>624</v>
      </c>
      <c r="B10671" t="s">
        <v>625</v>
      </c>
      <c r="C10671" t="s">
        <v>626</v>
      </c>
      <c r="D10671" t="s">
        <v>589</v>
      </c>
      <c r="E10671" t="s">
        <v>627</v>
      </c>
      <c r="F10671" t="s">
        <v>187</v>
      </c>
      <c r="G10671" t="s">
        <v>195</v>
      </c>
      <c r="H10671" t="s">
        <v>212</v>
      </c>
      <c r="I10671" t="s">
        <v>213</v>
      </c>
      <c r="K10671" t="s">
        <v>214</v>
      </c>
      <c r="N10671" t="s">
        <v>628</v>
      </c>
      <c r="O10671" t="s">
        <v>194</v>
      </c>
      <c r="P10671">
        <v>2030</v>
      </c>
    </row>
    <row r="10672" spans="1:17" x14ac:dyDescent="0.25">
      <c r="A10672" t="s">
        <v>624</v>
      </c>
      <c r="B10672" t="s">
        <v>625</v>
      </c>
      <c r="C10672" t="s">
        <v>626</v>
      </c>
      <c r="D10672" t="s">
        <v>589</v>
      </c>
      <c r="E10672" t="s">
        <v>627</v>
      </c>
      <c r="F10672" t="s">
        <v>187</v>
      </c>
      <c r="G10672" t="s">
        <v>195</v>
      </c>
      <c r="H10672" t="s">
        <v>212</v>
      </c>
      <c r="I10672" t="s">
        <v>213</v>
      </c>
      <c r="K10672" t="s">
        <v>214</v>
      </c>
      <c r="N10672" t="s">
        <v>628</v>
      </c>
      <c r="O10672" t="s">
        <v>194</v>
      </c>
      <c r="P10672">
        <v>2050</v>
      </c>
    </row>
    <row r="10673" spans="1:17" x14ac:dyDescent="0.25">
      <c r="A10673" t="s">
        <v>624</v>
      </c>
      <c r="B10673" t="s">
        <v>625</v>
      </c>
      <c r="C10673" t="s">
        <v>626</v>
      </c>
      <c r="D10673" t="s">
        <v>589</v>
      </c>
      <c r="E10673" t="s">
        <v>627</v>
      </c>
      <c r="F10673" t="s">
        <v>187</v>
      </c>
      <c r="G10673" t="s">
        <v>188</v>
      </c>
      <c r="H10673" t="s">
        <v>629</v>
      </c>
      <c r="I10673" t="s">
        <v>630</v>
      </c>
      <c r="K10673" t="s">
        <v>631</v>
      </c>
      <c r="N10673" t="s">
        <v>628</v>
      </c>
      <c r="O10673" t="s">
        <v>194</v>
      </c>
      <c r="P10673">
        <v>2015</v>
      </c>
    </row>
    <row r="10674" spans="1:17" x14ac:dyDescent="0.25">
      <c r="A10674" t="s">
        <v>624</v>
      </c>
      <c r="B10674" t="s">
        <v>625</v>
      </c>
      <c r="C10674" t="s">
        <v>626</v>
      </c>
      <c r="D10674" t="s">
        <v>589</v>
      </c>
      <c r="E10674" t="s">
        <v>627</v>
      </c>
      <c r="F10674" t="s">
        <v>187</v>
      </c>
      <c r="G10674" t="s">
        <v>188</v>
      </c>
      <c r="H10674" t="s">
        <v>629</v>
      </c>
      <c r="I10674" t="s">
        <v>630</v>
      </c>
      <c r="K10674" t="s">
        <v>631</v>
      </c>
      <c r="N10674" t="s">
        <v>628</v>
      </c>
      <c r="O10674" t="s">
        <v>194</v>
      </c>
      <c r="P10674">
        <v>2020</v>
      </c>
    </row>
    <row r="10675" spans="1:17" x14ac:dyDescent="0.25">
      <c r="A10675" t="s">
        <v>624</v>
      </c>
      <c r="B10675" t="s">
        <v>625</v>
      </c>
      <c r="C10675" t="s">
        <v>626</v>
      </c>
      <c r="D10675" t="s">
        <v>589</v>
      </c>
      <c r="E10675" t="s">
        <v>627</v>
      </c>
      <c r="F10675" t="s">
        <v>187</v>
      </c>
      <c r="G10675" t="s">
        <v>188</v>
      </c>
      <c r="H10675" t="s">
        <v>629</v>
      </c>
      <c r="I10675" t="s">
        <v>630</v>
      </c>
      <c r="K10675" t="s">
        <v>631</v>
      </c>
      <c r="N10675" t="s">
        <v>628</v>
      </c>
      <c r="O10675" t="s">
        <v>194</v>
      </c>
      <c r="P10675">
        <v>2030</v>
      </c>
    </row>
    <row r="10676" spans="1:17" x14ac:dyDescent="0.25">
      <c r="A10676" t="s">
        <v>624</v>
      </c>
      <c r="B10676" t="s">
        <v>625</v>
      </c>
      <c r="C10676" t="s">
        <v>626</v>
      </c>
      <c r="D10676" t="s">
        <v>589</v>
      </c>
      <c r="E10676" t="s">
        <v>627</v>
      </c>
      <c r="F10676" t="s">
        <v>187</v>
      </c>
      <c r="G10676" t="s">
        <v>188</v>
      </c>
      <c r="H10676" t="s">
        <v>629</v>
      </c>
      <c r="I10676" t="s">
        <v>630</v>
      </c>
      <c r="K10676" t="s">
        <v>631</v>
      </c>
      <c r="N10676" t="s">
        <v>628</v>
      </c>
      <c r="O10676" t="s">
        <v>194</v>
      </c>
      <c r="P10676">
        <v>2050</v>
      </c>
    </row>
    <row r="10677" spans="1:17" x14ac:dyDescent="0.25">
      <c r="A10677" t="s">
        <v>624</v>
      </c>
      <c r="B10677" t="s">
        <v>625</v>
      </c>
      <c r="C10677" t="s">
        <v>626</v>
      </c>
      <c r="D10677" t="s">
        <v>589</v>
      </c>
      <c r="E10677" t="s">
        <v>627</v>
      </c>
      <c r="F10677" t="s">
        <v>187</v>
      </c>
      <c r="G10677" t="s">
        <v>195</v>
      </c>
      <c r="H10677" t="s">
        <v>215</v>
      </c>
      <c r="I10677" t="s">
        <v>216</v>
      </c>
      <c r="K10677" t="s">
        <v>202</v>
      </c>
      <c r="N10677" t="s">
        <v>404</v>
      </c>
      <c r="O10677" t="s">
        <v>194</v>
      </c>
      <c r="P10677">
        <v>2015</v>
      </c>
      <c r="Q10677">
        <v>10</v>
      </c>
    </row>
    <row r="10678" spans="1:17" x14ac:dyDescent="0.25">
      <c r="A10678" t="s">
        <v>624</v>
      </c>
      <c r="B10678" t="s">
        <v>625</v>
      </c>
      <c r="C10678" t="s">
        <v>626</v>
      </c>
      <c r="D10678" t="s">
        <v>589</v>
      </c>
      <c r="E10678" t="s">
        <v>627</v>
      </c>
      <c r="F10678" t="s">
        <v>187</v>
      </c>
      <c r="G10678" t="s">
        <v>195</v>
      </c>
      <c r="H10678" t="s">
        <v>215</v>
      </c>
      <c r="I10678" t="s">
        <v>216</v>
      </c>
      <c r="K10678" t="s">
        <v>202</v>
      </c>
      <c r="N10678" t="s">
        <v>404</v>
      </c>
      <c r="O10678" t="s">
        <v>194</v>
      </c>
      <c r="P10678">
        <v>2020</v>
      </c>
      <c r="Q10678">
        <v>20</v>
      </c>
    </row>
    <row r="10679" spans="1:17" x14ac:dyDescent="0.25">
      <c r="A10679" t="s">
        <v>624</v>
      </c>
      <c r="B10679" t="s">
        <v>625</v>
      </c>
      <c r="C10679" t="s">
        <v>626</v>
      </c>
      <c r="D10679" t="s">
        <v>589</v>
      </c>
      <c r="E10679" t="s">
        <v>627</v>
      </c>
      <c r="F10679" t="s">
        <v>187</v>
      </c>
      <c r="G10679" t="s">
        <v>195</v>
      </c>
      <c r="H10679" t="s">
        <v>215</v>
      </c>
      <c r="I10679" t="s">
        <v>216</v>
      </c>
      <c r="K10679" t="s">
        <v>202</v>
      </c>
      <c r="N10679" t="s">
        <v>404</v>
      </c>
      <c r="O10679" t="s">
        <v>194</v>
      </c>
      <c r="P10679">
        <v>2030</v>
      </c>
      <c r="Q10679">
        <v>25</v>
      </c>
    </row>
    <row r="10680" spans="1:17" x14ac:dyDescent="0.25">
      <c r="A10680" t="s">
        <v>624</v>
      </c>
      <c r="B10680" t="s">
        <v>625</v>
      </c>
      <c r="C10680" t="s">
        <v>626</v>
      </c>
      <c r="D10680" t="s">
        <v>589</v>
      </c>
      <c r="E10680" t="s">
        <v>627</v>
      </c>
      <c r="F10680" t="s">
        <v>187</v>
      </c>
      <c r="G10680" t="s">
        <v>195</v>
      </c>
      <c r="H10680" t="s">
        <v>215</v>
      </c>
      <c r="I10680" t="s">
        <v>216</v>
      </c>
      <c r="K10680" t="s">
        <v>202</v>
      </c>
      <c r="N10680" t="s">
        <v>404</v>
      </c>
      <c r="O10680" t="s">
        <v>194</v>
      </c>
      <c r="P10680">
        <v>2050</v>
      </c>
      <c r="Q10680">
        <v>30</v>
      </c>
    </row>
    <row r="10681" spans="1:17" x14ac:dyDescent="0.25">
      <c r="A10681" t="s">
        <v>624</v>
      </c>
      <c r="B10681" t="s">
        <v>625</v>
      </c>
      <c r="C10681" t="s">
        <v>626</v>
      </c>
      <c r="D10681" t="s">
        <v>589</v>
      </c>
      <c r="E10681" t="s">
        <v>627</v>
      </c>
      <c r="F10681" t="s">
        <v>187</v>
      </c>
      <c r="G10681" t="s">
        <v>233</v>
      </c>
      <c r="H10681" t="s">
        <v>163</v>
      </c>
      <c r="I10681" t="s">
        <v>240</v>
      </c>
      <c r="J10681" t="s">
        <v>235</v>
      </c>
      <c r="K10681" t="s">
        <v>241</v>
      </c>
      <c r="L10681" t="s">
        <v>237</v>
      </c>
      <c r="M10681" t="s">
        <v>420</v>
      </c>
      <c r="N10681" t="s">
        <v>632</v>
      </c>
      <c r="O10681" t="s">
        <v>194</v>
      </c>
      <c r="P10681">
        <v>2015</v>
      </c>
    </row>
    <row r="10682" spans="1:17" x14ac:dyDescent="0.25">
      <c r="A10682" t="s">
        <v>624</v>
      </c>
      <c r="B10682" t="s">
        <v>625</v>
      </c>
      <c r="C10682" t="s">
        <v>626</v>
      </c>
      <c r="D10682" t="s">
        <v>589</v>
      </c>
      <c r="E10682" t="s">
        <v>627</v>
      </c>
      <c r="F10682" t="s">
        <v>187</v>
      </c>
      <c r="G10682" t="s">
        <v>233</v>
      </c>
      <c r="H10682" t="s">
        <v>163</v>
      </c>
      <c r="I10682" t="s">
        <v>240</v>
      </c>
      <c r="J10682" t="s">
        <v>235</v>
      </c>
      <c r="K10682" t="s">
        <v>241</v>
      </c>
      <c r="L10682" t="s">
        <v>237</v>
      </c>
      <c r="M10682" t="s">
        <v>420</v>
      </c>
      <c r="N10682" t="s">
        <v>632</v>
      </c>
      <c r="O10682" t="s">
        <v>194</v>
      </c>
      <c r="P10682">
        <v>2020</v>
      </c>
    </row>
    <row r="10683" spans="1:17" x14ac:dyDescent="0.25">
      <c r="A10683" t="s">
        <v>624</v>
      </c>
      <c r="B10683" t="s">
        <v>625</v>
      </c>
      <c r="C10683" t="s">
        <v>626</v>
      </c>
      <c r="D10683" t="s">
        <v>589</v>
      </c>
      <c r="E10683" t="s">
        <v>627</v>
      </c>
      <c r="F10683" t="s">
        <v>187</v>
      </c>
      <c r="G10683" t="s">
        <v>233</v>
      </c>
      <c r="H10683" t="s">
        <v>163</v>
      </c>
      <c r="I10683" t="s">
        <v>240</v>
      </c>
      <c r="J10683" t="s">
        <v>235</v>
      </c>
      <c r="K10683" t="s">
        <v>241</v>
      </c>
      <c r="L10683" t="s">
        <v>237</v>
      </c>
      <c r="M10683" t="s">
        <v>420</v>
      </c>
      <c r="N10683" t="s">
        <v>632</v>
      </c>
      <c r="O10683" t="s">
        <v>194</v>
      </c>
      <c r="P10683">
        <v>2030</v>
      </c>
    </row>
    <row r="10684" spans="1:17" x14ac:dyDescent="0.25">
      <c r="A10684" t="s">
        <v>624</v>
      </c>
      <c r="B10684" t="s">
        <v>625</v>
      </c>
      <c r="C10684" t="s">
        <v>626</v>
      </c>
      <c r="D10684" t="s">
        <v>589</v>
      </c>
      <c r="E10684" t="s">
        <v>627</v>
      </c>
      <c r="F10684" t="s">
        <v>187</v>
      </c>
      <c r="G10684" t="s">
        <v>233</v>
      </c>
      <c r="H10684" t="s">
        <v>163</v>
      </c>
      <c r="I10684" t="s">
        <v>240</v>
      </c>
      <c r="J10684" t="s">
        <v>235</v>
      </c>
      <c r="K10684" t="s">
        <v>241</v>
      </c>
      <c r="L10684" t="s">
        <v>237</v>
      </c>
      <c r="M10684" t="s">
        <v>420</v>
      </c>
      <c r="N10684" t="s">
        <v>632</v>
      </c>
      <c r="O10684" t="s">
        <v>194</v>
      </c>
      <c r="P10684">
        <v>2050</v>
      </c>
      <c r="Q10684">
        <v>1.6</v>
      </c>
    </row>
    <row r="10685" spans="1:17" x14ac:dyDescent="0.25">
      <c r="A10685" t="s">
        <v>624</v>
      </c>
      <c r="B10685" t="s">
        <v>625</v>
      </c>
      <c r="C10685" t="s">
        <v>626</v>
      </c>
      <c r="D10685" t="s">
        <v>589</v>
      </c>
      <c r="E10685" t="s">
        <v>627</v>
      </c>
      <c r="F10685" t="s">
        <v>187</v>
      </c>
      <c r="G10685" t="s">
        <v>233</v>
      </c>
      <c r="H10685" t="s">
        <v>633</v>
      </c>
      <c r="I10685" t="s">
        <v>4</v>
      </c>
      <c r="J10685" t="s">
        <v>235</v>
      </c>
      <c r="K10685" t="s">
        <v>242</v>
      </c>
      <c r="L10685" t="s">
        <v>634</v>
      </c>
      <c r="N10685" t="s">
        <v>404</v>
      </c>
      <c r="O10685" t="s">
        <v>194</v>
      </c>
      <c r="P10685">
        <v>2015</v>
      </c>
      <c r="Q10685">
        <v>20</v>
      </c>
    </row>
    <row r="10686" spans="1:17" x14ac:dyDescent="0.25">
      <c r="A10686" t="s">
        <v>624</v>
      </c>
      <c r="B10686" t="s">
        <v>625</v>
      </c>
      <c r="C10686" t="s">
        <v>626</v>
      </c>
      <c r="D10686" t="s">
        <v>589</v>
      </c>
      <c r="E10686" t="s">
        <v>627</v>
      </c>
      <c r="F10686" t="s">
        <v>187</v>
      </c>
      <c r="G10686" t="s">
        <v>233</v>
      </c>
      <c r="H10686" t="s">
        <v>633</v>
      </c>
      <c r="I10686" t="s">
        <v>4</v>
      </c>
      <c r="J10686" t="s">
        <v>235</v>
      </c>
      <c r="K10686" t="s">
        <v>242</v>
      </c>
      <c r="L10686" t="s">
        <v>634</v>
      </c>
      <c r="N10686" t="s">
        <v>404</v>
      </c>
      <c r="O10686" t="s">
        <v>194</v>
      </c>
      <c r="P10686">
        <v>2020</v>
      </c>
      <c r="Q10686">
        <v>15</v>
      </c>
    </row>
    <row r="10687" spans="1:17" x14ac:dyDescent="0.25">
      <c r="A10687" t="s">
        <v>624</v>
      </c>
      <c r="B10687" t="s">
        <v>625</v>
      </c>
      <c r="C10687" t="s">
        <v>626</v>
      </c>
      <c r="D10687" t="s">
        <v>589</v>
      </c>
      <c r="E10687" t="s">
        <v>627</v>
      </c>
      <c r="F10687" t="s">
        <v>187</v>
      </c>
      <c r="G10687" t="s">
        <v>233</v>
      </c>
      <c r="H10687" t="s">
        <v>633</v>
      </c>
      <c r="I10687" t="s">
        <v>4</v>
      </c>
      <c r="J10687" t="s">
        <v>235</v>
      </c>
      <c r="K10687" t="s">
        <v>242</v>
      </c>
      <c r="L10687" t="s">
        <v>634</v>
      </c>
      <c r="N10687" t="s">
        <v>404</v>
      </c>
      <c r="O10687" t="s">
        <v>194</v>
      </c>
      <c r="P10687">
        <v>2030</v>
      </c>
      <c r="Q10687">
        <v>10</v>
      </c>
    </row>
    <row r="10688" spans="1:17" x14ac:dyDescent="0.25">
      <c r="A10688" t="s">
        <v>624</v>
      </c>
      <c r="B10688" t="s">
        <v>625</v>
      </c>
      <c r="C10688" t="s">
        <v>626</v>
      </c>
      <c r="D10688" t="s">
        <v>589</v>
      </c>
      <c r="E10688" t="s">
        <v>627</v>
      </c>
      <c r="F10688" t="s">
        <v>187</v>
      </c>
      <c r="G10688" t="s">
        <v>233</v>
      </c>
      <c r="H10688" t="s">
        <v>633</v>
      </c>
      <c r="I10688" t="s">
        <v>4</v>
      </c>
      <c r="J10688" t="s">
        <v>235</v>
      </c>
      <c r="K10688" t="s">
        <v>242</v>
      </c>
      <c r="L10688" t="s">
        <v>634</v>
      </c>
      <c r="N10688" t="s">
        <v>404</v>
      </c>
      <c r="O10688" t="s">
        <v>194</v>
      </c>
      <c r="P10688">
        <v>2050</v>
      </c>
      <c r="Q10688">
        <v>7</v>
      </c>
    </row>
    <row r="10689" spans="1:17" x14ac:dyDescent="0.25">
      <c r="A10689" t="s">
        <v>635</v>
      </c>
      <c r="B10689" t="s">
        <v>636</v>
      </c>
      <c r="C10689" t="s">
        <v>637</v>
      </c>
      <c r="D10689" t="s">
        <v>638</v>
      </c>
      <c r="E10689" t="s">
        <v>639</v>
      </c>
      <c r="F10689" t="s">
        <v>348</v>
      </c>
      <c r="G10689" t="s">
        <v>195</v>
      </c>
      <c r="H10689" t="s">
        <v>417</v>
      </c>
      <c r="I10689" t="s">
        <v>418</v>
      </c>
      <c r="J10689" t="s">
        <v>419</v>
      </c>
      <c r="K10689" t="s">
        <v>191</v>
      </c>
      <c r="M10689" t="s">
        <v>192</v>
      </c>
      <c r="N10689" t="s">
        <v>640</v>
      </c>
      <c r="O10689" t="s">
        <v>194</v>
      </c>
      <c r="P10689">
        <v>2020</v>
      </c>
      <c r="Q10689">
        <v>0.01</v>
      </c>
    </row>
    <row r="10690" spans="1:17" x14ac:dyDescent="0.25">
      <c r="A10690" t="s">
        <v>635</v>
      </c>
      <c r="B10690" t="s">
        <v>636</v>
      </c>
      <c r="C10690" t="s">
        <v>637</v>
      </c>
      <c r="D10690" t="s">
        <v>638</v>
      </c>
      <c r="E10690" t="s">
        <v>639</v>
      </c>
      <c r="F10690" t="s">
        <v>348</v>
      </c>
      <c r="G10690" t="s">
        <v>195</v>
      </c>
      <c r="H10690" t="s">
        <v>417</v>
      </c>
      <c r="I10690" t="s">
        <v>418</v>
      </c>
      <c r="J10690" t="s">
        <v>419</v>
      </c>
      <c r="K10690" t="s">
        <v>191</v>
      </c>
      <c r="M10690" t="s">
        <v>192</v>
      </c>
      <c r="N10690" t="s">
        <v>640</v>
      </c>
      <c r="O10690" t="s">
        <v>194</v>
      </c>
      <c r="P10690">
        <v>2025</v>
      </c>
      <c r="Q10690">
        <v>0.01</v>
      </c>
    </row>
    <row r="10691" spans="1:17" x14ac:dyDescent="0.25">
      <c r="A10691" t="s">
        <v>635</v>
      </c>
      <c r="B10691" t="s">
        <v>636</v>
      </c>
      <c r="C10691" t="s">
        <v>637</v>
      </c>
      <c r="D10691" t="s">
        <v>638</v>
      </c>
      <c r="E10691" t="s">
        <v>639</v>
      </c>
      <c r="F10691" t="s">
        <v>348</v>
      </c>
      <c r="G10691" t="s">
        <v>195</v>
      </c>
      <c r="H10691" t="s">
        <v>417</v>
      </c>
      <c r="I10691" t="s">
        <v>418</v>
      </c>
      <c r="J10691" t="s">
        <v>419</v>
      </c>
      <c r="K10691" t="s">
        <v>191</v>
      </c>
      <c r="M10691" t="s">
        <v>192</v>
      </c>
      <c r="N10691" t="s">
        <v>640</v>
      </c>
      <c r="O10691" t="s">
        <v>264</v>
      </c>
      <c r="P10691">
        <v>2025</v>
      </c>
      <c r="Q10691">
        <v>0.01</v>
      </c>
    </row>
    <row r="10692" spans="1:17" x14ac:dyDescent="0.25">
      <c r="A10692" t="s">
        <v>635</v>
      </c>
      <c r="B10692" t="s">
        <v>636</v>
      </c>
      <c r="C10692" t="s">
        <v>637</v>
      </c>
      <c r="D10692" t="s">
        <v>638</v>
      </c>
      <c r="E10692" t="s">
        <v>639</v>
      </c>
      <c r="F10692" t="s">
        <v>348</v>
      </c>
      <c r="G10692" t="s">
        <v>195</v>
      </c>
      <c r="H10692" t="s">
        <v>417</v>
      </c>
      <c r="I10692" t="s">
        <v>418</v>
      </c>
      <c r="J10692" t="s">
        <v>419</v>
      </c>
      <c r="K10692" t="s">
        <v>191</v>
      </c>
      <c r="M10692" t="s">
        <v>192</v>
      </c>
      <c r="N10692" t="s">
        <v>640</v>
      </c>
      <c r="O10692" t="s">
        <v>265</v>
      </c>
      <c r="P10692">
        <v>2025</v>
      </c>
      <c r="Q10692">
        <v>0.01</v>
      </c>
    </row>
    <row r="10693" spans="1:17" x14ac:dyDescent="0.25">
      <c r="A10693" t="s">
        <v>635</v>
      </c>
      <c r="B10693" t="s">
        <v>636</v>
      </c>
      <c r="C10693" t="s">
        <v>637</v>
      </c>
      <c r="D10693" t="s">
        <v>638</v>
      </c>
      <c r="E10693" t="s">
        <v>639</v>
      </c>
      <c r="F10693" t="s">
        <v>348</v>
      </c>
      <c r="G10693" t="s">
        <v>195</v>
      </c>
      <c r="H10693" t="s">
        <v>417</v>
      </c>
      <c r="I10693" t="s">
        <v>418</v>
      </c>
      <c r="J10693" t="s">
        <v>419</v>
      </c>
      <c r="K10693" t="s">
        <v>191</v>
      </c>
      <c r="M10693" t="s">
        <v>192</v>
      </c>
      <c r="N10693" t="s">
        <v>640</v>
      </c>
      <c r="O10693" t="s">
        <v>194</v>
      </c>
      <c r="P10693">
        <v>2030</v>
      </c>
      <c r="Q10693">
        <v>0.01</v>
      </c>
    </row>
    <row r="10694" spans="1:17" x14ac:dyDescent="0.25">
      <c r="A10694" t="s">
        <v>635</v>
      </c>
      <c r="B10694" t="s">
        <v>636</v>
      </c>
      <c r="C10694" t="s">
        <v>637</v>
      </c>
      <c r="D10694" t="s">
        <v>638</v>
      </c>
      <c r="E10694" t="s">
        <v>639</v>
      </c>
      <c r="F10694" t="s">
        <v>348</v>
      </c>
      <c r="G10694" t="s">
        <v>195</v>
      </c>
      <c r="H10694" t="s">
        <v>417</v>
      </c>
      <c r="I10694" t="s">
        <v>418</v>
      </c>
      <c r="J10694" t="s">
        <v>419</v>
      </c>
      <c r="K10694" t="s">
        <v>191</v>
      </c>
      <c r="M10694" t="s">
        <v>192</v>
      </c>
      <c r="N10694" t="s">
        <v>640</v>
      </c>
      <c r="O10694" t="s">
        <v>194</v>
      </c>
      <c r="P10694">
        <v>2040</v>
      </c>
      <c r="Q10694">
        <v>0.01</v>
      </c>
    </row>
    <row r="10695" spans="1:17" x14ac:dyDescent="0.25">
      <c r="A10695" t="s">
        <v>635</v>
      </c>
      <c r="B10695" t="s">
        <v>636</v>
      </c>
      <c r="C10695" t="s">
        <v>637</v>
      </c>
      <c r="D10695" t="s">
        <v>638</v>
      </c>
      <c r="E10695" t="s">
        <v>639</v>
      </c>
      <c r="F10695" t="s">
        <v>348</v>
      </c>
      <c r="G10695" t="s">
        <v>195</v>
      </c>
      <c r="H10695" t="s">
        <v>417</v>
      </c>
      <c r="I10695" t="s">
        <v>418</v>
      </c>
      <c r="J10695" t="s">
        <v>419</v>
      </c>
      <c r="K10695" t="s">
        <v>191</v>
      </c>
      <c r="M10695" t="s">
        <v>192</v>
      </c>
      <c r="N10695" t="s">
        <v>640</v>
      </c>
      <c r="O10695" t="s">
        <v>194</v>
      </c>
      <c r="P10695">
        <v>2050</v>
      </c>
      <c r="Q10695">
        <v>0.01</v>
      </c>
    </row>
    <row r="10696" spans="1:17" x14ac:dyDescent="0.25">
      <c r="A10696" t="s">
        <v>635</v>
      </c>
      <c r="B10696" t="s">
        <v>636</v>
      </c>
      <c r="C10696" t="s">
        <v>637</v>
      </c>
      <c r="D10696" t="s">
        <v>638</v>
      </c>
      <c r="E10696" t="s">
        <v>639</v>
      </c>
      <c r="F10696" t="s">
        <v>348</v>
      </c>
      <c r="G10696" t="s">
        <v>195</v>
      </c>
      <c r="H10696" t="s">
        <v>417</v>
      </c>
      <c r="I10696" t="s">
        <v>418</v>
      </c>
      <c r="J10696" t="s">
        <v>419</v>
      </c>
      <c r="K10696" t="s">
        <v>191</v>
      </c>
      <c r="M10696" t="s">
        <v>192</v>
      </c>
      <c r="N10696" t="s">
        <v>640</v>
      </c>
      <c r="O10696" t="s">
        <v>264</v>
      </c>
      <c r="P10696">
        <v>2050</v>
      </c>
      <c r="Q10696">
        <v>0.01</v>
      </c>
    </row>
    <row r="10697" spans="1:17" x14ac:dyDescent="0.25">
      <c r="A10697" t="s">
        <v>635</v>
      </c>
      <c r="B10697" t="s">
        <v>636</v>
      </c>
      <c r="C10697" t="s">
        <v>637</v>
      </c>
      <c r="D10697" t="s">
        <v>638</v>
      </c>
      <c r="E10697" t="s">
        <v>639</v>
      </c>
      <c r="F10697" t="s">
        <v>348</v>
      </c>
      <c r="G10697" t="s">
        <v>195</v>
      </c>
      <c r="H10697" t="s">
        <v>417</v>
      </c>
      <c r="I10697" t="s">
        <v>418</v>
      </c>
      <c r="J10697" t="s">
        <v>419</v>
      </c>
      <c r="K10697" t="s">
        <v>191</v>
      </c>
      <c r="M10697" t="s">
        <v>192</v>
      </c>
      <c r="N10697" t="s">
        <v>640</v>
      </c>
      <c r="O10697" t="s">
        <v>265</v>
      </c>
      <c r="P10697">
        <v>2050</v>
      </c>
      <c r="Q10697">
        <v>0.01</v>
      </c>
    </row>
    <row r="10698" spans="1:17" x14ac:dyDescent="0.25">
      <c r="A10698" t="s">
        <v>635</v>
      </c>
      <c r="B10698" t="s">
        <v>636</v>
      </c>
      <c r="C10698" t="s">
        <v>637</v>
      </c>
      <c r="D10698" t="s">
        <v>638</v>
      </c>
      <c r="E10698" t="s">
        <v>639</v>
      </c>
      <c r="F10698" t="s">
        <v>348</v>
      </c>
      <c r="G10698" t="s">
        <v>195</v>
      </c>
      <c r="H10698" t="s">
        <v>200</v>
      </c>
      <c r="I10698" t="s">
        <v>201</v>
      </c>
      <c r="K10698" t="s">
        <v>202</v>
      </c>
      <c r="M10698" t="s">
        <v>428</v>
      </c>
      <c r="N10698" t="s">
        <v>641</v>
      </c>
      <c r="O10698" t="s">
        <v>194</v>
      </c>
      <c r="P10698">
        <v>2020</v>
      </c>
      <c r="Q10698">
        <v>0.5</v>
      </c>
    </row>
    <row r="10699" spans="1:17" x14ac:dyDescent="0.25">
      <c r="A10699" t="s">
        <v>635</v>
      </c>
      <c r="B10699" t="s">
        <v>636</v>
      </c>
      <c r="C10699" t="s">
        <v>637</v>
      </c>
      <c r="D10699" t="s">
        <v>638</v>
      </c>
      <c r="E10699" t="s">
        <v>639</v>
      </c>
      <c r="F10699" t="s">
        <v>348</v>
      </c>
      <c r="G10699" t="s">
        <v>195</v>
      </c>
      <c r="H10699" t="s">
        <v>200</v>
      </c>
      <c r="I10699" t="s">
        <v>201</v>
      </c>
      <c r="K10699" t="s">
        <v>202</v>
      </c>
      <c r="M10699" t="s">
        <v>428</v>
      </c>
      <c r="N10699" t="s">
        <v>641</v>
      </c>
      <c r="O10699" t="s">
        <v>194</v>
      </c>
      <c r="P10699">
        <v>2025</v>
      </c>
      <c r="Q10699">
        <v>0.5</v>
      </c>
    </row>
    <row r="10700" spans="1:17" x14ac:dyDescent="0.25">
      <c r="A10700" t="s">
        <v>635</v>
      </c>
      <c r="B10700" t="s">
        <v>636</v>
      </c>
      <c r="C10700" t="s">
        <v>637</v>
      </c>
      <c r="D10700" t="s">
        <v>638</v>
      </c>
      <c r="E10700" t="s">
        <v>639</v>
      </c>
      <c r="F10700" t="s">
        <v>348</v>
      </c>
      <c r="G10700" t="s">
        <v>195</v>
      </c>
      <c r="H10700" t="s">
        <v>200</v>
      </c>
      <c r="I10700" t="s">
        <v>201</v>
      </c>
      <c r="K10700" t="s">
        <v>202</v>
      </c>
      <c r="M10700" t="s">
        <v>428</v>
      </c>
      <c r="N10700" t="s">
        <v>641</v>
      </c>
      <c r="O10700" t="s">
        <v>264</v>
      </c>
      <c r="P10700">
        <v>2025</v>
      </c>
      <c r="Q10700">
        <v>0.3</v>
      </c>
    </row>
    <row r="10701" spans="1:17" x14ac:dyDescent="0.25">
      <c r="A10701" t="s">
        <v>635</v>
      </c>
      <c r="B10701" t="s">
        <v>636</v>
      </c>
      <c r="C10701" t="s">
        <v>637</v>
      </c>
      <c r="D10701" t="s">
        <v>638</v>
      </c>
      <c r="E10701" t="s">
        <v>639</v>
      </c>
      <c r="F10701" t="s">
        <v>348</v>
      </c>
      <c r="G10701" t="s">
        <v>195</v>
      </c>
      <c r="H10701" t="s">
        <v>200</v>
      </c>
      <c r="I10701" t="s">
        <v>201</v>
      </c>
      <c r="K10701" t="s">
        <v>202</v>
      </c>
      <c r="M10701" t="s">
        <v>428</v>
      </c>
      <c r="N10701" t="s">
        <v>641</v>
      </c>
      <c r="O10701" t="s">
        <v>265</v>
      </c>
      <c r="P10701">
        <v>2025</v>
      </c>
      <c r="Q10701">
        <v>1</v>
      </c>
    </row>
    <row r="10702" spans="1:17" x14ac:dyDescent="0.25">
      <c r="A10702" t="s">
        <v>635</v>
      </c>
      <c r="B10702" t="s">
        <v>636</v>
      </c>
      <c r="C10702" t="s">
        <v>637</v>
      </c>
      <c r="D10702" t="s">
        <v>638</v>
      </c>
      <c r="E10702" t="s">
        <v>639</v>
      </c>
      <c r="F10702" t="s">
        <v>348</v>
      </c>
      <c r="G10702" t="s">
        <v>195</v>
      </c>
      <c r="H10702" t="s">
        <v>200</v>
      </c>
      <c r="I10702" t="s">
        <v>201</v>
      </c>
      <c r="K10702" t="s">
        <v>202</v>
      </c>
      <c r="M10702" t="s">
        <v>428</v>
      </c>
      <c r="N10702" t="s">
        <v>641</v>
      </c>
      <c r="O10702" t="s">
        <v>194</v>
      </c>
      <c r="P10702">
        <v>2030</v>
      </c>
      <c r="Q10702">
        <v>0.5</v>
      </c>
    </row>
    <row r="10703" spans="1:17" x14ac:dyDescent="0.25">
      <c r="A10703" t="s">
        <v>635</v>
      </c>
      <c r="B10703" t="s">
        <v>636</v>
      </c>
      <c r="C10703" t="s">
        <v>637</v>
      </c>
      <c r="D10703" t="s">
        <v>638</v>
      </c>
      <c r="E10703" t="s">
        <v>639</v>
      </c>
      <c r="F10703" t="s">
        <v>348</v>
      </c>
      <c r="G10703" t="s">
        <v>195</v>
      </c>
      <c r="H10703" t="s">
        <v>200</v>
      </c>
      <c r="I10703" t="s">
        <v>201</v>
      </c>
      <c r="K10703" t="s">
        <v>202</v>
      </c>
      <c r="M10703" t="s">
        <v>428</v>
      </c>
      <c r="N10703" t="s">
        <v>641</v>
      </c>
      <c r="O10703" t="s">
        <v>194</v>
      </c>
      <c r="P10703">
        <v>2040</v>
      </c>
      <c r="Q10703">
        <v>0.5</v>
      </c>
    </row>
    <row r="10704" spans="1:17" x14ac:dyDescent="0.25">
      <c r="A10704" t="s">
        <v>635</v>
      </c>
      <c r="B10704" t="s">
        <v>636</v>
      </c>
      <c r="C10704" t="s">
        <v>637</v>
      </c>
      <c r="D10704" t="s">
        <v>638</v>
      </c>
      <c r="E10704" t="s">
        <v>639</v>
      </c>
      <c r="F10704" t="s">
        <v>348</v>
      </c>
      <c r="G10704" t="s">
        <v>195</v>
      </c>
      <c r="H10704" t="s">
        <v>200</v>
      </c>
      <c r="I10704" t="s">
        <v>201</v>
      </c>
      <c r="K10704" t="s">
        <v>202</v>
      </c>
      <c r="M10704" t="s">
        <v>428</v>
      </c>
      <c r="N10704" t="s">
        <v>641</v>
      </c>
      <c r="O10704" t="s">
        <v>194</v>
      </c>
      <c r="P10704">
        <v>2050</v>
      </c>
      <c r="Q10704">
        <v>0.5</v>
      </c>
    </row>
    <row r="10705" spans="1:17" x14ac:dyDescent="0.25">
      <c r="A10705" t="s">
        <v>635</v>
      </c>
      <c r="B10705" t="s">
        <v>636</v>
      </c>
      <c r="C10705" t="s">
        <v>637</v>
      </c>
      <c r="D10705" t="s">
        <v>638</v>
      </c>
      <c r="E10705" t="s">
        <v>639</v>
      </c>
      <c r="F10705" t="s">
        <v>348</v>
      </c>
      <c r="G10705" t="s">
        <v>195</v>
      </c>
      <c r="H10705" t="s">
        <v>200</v>
      </c>
      <c r="I10705" t="s">
        <v>201</v>
      </c>
      <c r="K10705" t="s">
        <v>202</v>
      </c>
      <c r="M10705" t="s">
        <v>428</v>
      </c>
      <c r="N10705" t="s">
        <v>641</v>
      </c>
      <c r="O10705" t="s">
        <v>264</v>
      </c>
      <c r="P10705">
        <v>2050</v>
      </c>
      <c r="Q10705">
        <v>0.3</v>
      </c>
    </row>
    <row r="10706" spans="1:17" x14ac:dyDescent="0.25">
      <c r="A10706" t="s">
        <v>635</v>
      </c>
      <c r="B10706" t="s">
        <v>636</v>
      </c>
      <c r="C10706" t="s">
        <v>637</v>
      </c>
      <c r="D10706" t="s">
        <v>638</v>
      </c>
      <c r="E10706" t="s">
        <v>639</v>
      </c>
      <c r="F10706" t="s">
        <v>348</v>
      </c>
      <c r="G10706" t="s">
        <v>195</v>
      </c>
      <c r="H10706" t="s">
        <v>200</v>
      </c>
      <c r="I10706" t="s">
        <v>201</v>
      </c>
      <c r="K10706" t="s">
        <v>202</v>
      </c>
      <c r="M10706" t="s">
        <v>428</v>
      </c>
      <c r="N10706" t="s">
        <v>641</v>
      </c>
      <c r="O10706" t="s">
        <v>265</v>
      </c>
      <c r="P10706">
        <v>2050</v>
      </c>
      <c r="Q10706">
        <v>1</v>
      </c>
    </row>
    <row r="10707" spans="1:17" x14ac:dyDescent="0.25">
      <c r="A10707" t="s">
        <v>635</v>
      </c>
      <c r="B10707" t="s">
        <v>636</v>
      </c>
      <c r="C10707" t="s">
        <v>637</v>
      </c>
      <c r="D10707" t="s">
        <v>638</v>
      </c>
      <c r="E10707" t="s">
        <v>639</v>
      </c>
      <c r="F10707" t="s">
        <v>348</v>
      </c>
      <c r="G10707" t="s">
        <v>195</v>
      </c>
      <c r="H10707" t="s">
        <v>352</v>
      </c>
      <c r="I10707" t="s">
        <v>135</v>
      </c>
      <c r="K10707" t="s">
        <v>191</v>
      </c>
      <c r="N10707" t="s">
        <v>640</v>
      </c>
      <c r="O10707" t="s">
        <v>194</v>
      </c>
      <c r="P10707">
        <v>2020</v>
      </c>
      <c r="Q10707">
        <v>0</v>
      </c>
    </row>
    <row r="10708" spans="1:17" x14ac:dyDescent="0.25">
      <c r="A10708" t="s">
        <v>635</v>
      </c>
      <c r="B10708" t="s">
        <v>636</v>
      </c>
      <c r="C10708" t="s">
        <v>637</v>
      </c>
      <c r="D10708" t="s">
        <v>638</v>
      </c>
      <c r="E10708" t="s">
        <v>639</v>
      </c>
      <c r="F10708" t="s">
        <v>348</v>
      </c>
      <c r="G10708" t="s">
        <v>195</v>
      </c>
      <c r="H10708" t="s">
        <v>352</v>
      </c>
      <c r="I10708" t="s">
        <v>135</v>
      </c>
      <c r="K10708" t="s">
        <v>191</v>
      </c>
      <c r="N10708" t="s">
        <v>640</v>
      </c>
      <c r="O10708" t="s">
        <v>194</v>
      </c>
      <c r="P10708">
        <v>2025</v>
      </c>
      <c r="Q10708">
        <v>0</v>
      </c>
    </row>
    <row r="10709" spans="1:17" x14ac:dyDescent="0.25">
      <c r="A10709" t="s">
        <v>635</v>
      </c>
      <c r="B10709" t="s">
        <v>636</v>
      </c>
      <c r="C10709" t="s">
        <v>637</v>
      </c>
      <c r="D10709" t="s">
        <v>638</v>
      </c>
      <c r="E10709" t="s">
        <v>639</v>
      </c>
      <c r="F10709" t="s">
        <v>348</v>
      </c>
      <c r="G10709" t="s">
        <v>195</v>
      </c>
      <c r="H10709" t="s">
        <v>352</v>
      </c>
      <c r="I10709" t="s">
        <v>135</v>
      </c>
      <c r="K10709" t="s">
        <v>191</v>
      </c>
      <c r="N10709" t="s">
        <v>640</v>
      </c>
      <c r="O10709" t="s">
        <v>264</v>
      </c>
      <c r="P10709">
        <v>2025</v>
      </c>
      <c r="Q10709">
        <v>0</v>
      </c>
    </row>
    <row r="10710" spans="1:17" x14ac:dyDescent="0.25">
      <c r="A10710" t="s">
        <v>635</v>
      </c>
      <c r="B10710" t="s">
        <v>636</v>
      </c>
      <c r="C10710" t="s">
        <v>637</v>
      </c>
      <c r="D10710" t="s">
        <v>638</v>
      </c>
      <c r="E10710" t="s">
        <v>639</v>
      </c>
      <c r="F10710" t="s">
        <v>348</v>
      </c>
      <c r="G10710" t="s">
        <v>195</v>
      </c>
      <c r="H10710" t="s">
        <v>352</v>
      </c>
      <c r="I10710" t="s">
        <v>135</v>
      </c>
      <c r="K10710" t="s">
        <v>191</v>
      </c>
      <c r="N10710" t="s">
        <v>640</v>
      </c>
      <c r="O10710" t="s">
        <v>265</v>
      </c>
      <c r="P10710">
        <v>2025</v>
      </c>
      <c r="Q10710">
        <v>0.05</v>
      </c>
    </row>
    <row r="10711" spans="1:17" x14ac:dyDescent="0.25">
      <c r="A10711" t="s">
        <v>635</v>
      </c>
      <c r="B10711" t="s">
        <v>636</v>
      </c>
      <c r="C10711" t="s">
        <v>637</v>
      </c>
      <c r="D10711" t="s">
        <v>638</v>
      </c>
      <c r="E10711" t="s">
        <v>639</v>
      </c>
      <c r="F10711" t="s">
        <v>348</v>
      </c>
      <c r="G10711" t="s">
        <v>195</v>
      </c>
      <c r="H10711" t="s">
        <v>352</v>
      </c>
      <c r="I10711" t="s">
        <v>135</v>
      </c>
      <c r="K10711" t="s">
        <v>191</v>
      </c>
      <c r="N10711" t="s">
        <v>640</v>
      </c>
      <c r="O10711" t="s">
        <v>194</v>
      </c>
      <c r="P10711">
        <v>2030</v>
      </c>
      <c r="Q10711">
        <v>0</v>
      </c>
    </row>
    <row r="10712" spans="1:17" x14ac:dyDescent="0.25">
      <c r="A10712" t="s">
        <v>635</v>
      </c>
      <c r="B10712" t="s">
        <v>636</v>
      </c>
      <c r="C10712" t="s">
        <v>637</v>
      </c>
      <c r="D10712" t="s">
        <v>638</v>
      </c>
      <c r="E10712" t="s">
        <v>639</v>
      </c>
      <c r="F10712" t="s">
        <v>348</v>
      </c>
      <c r="G10712" t="s">
        <v>195</v>
      </c>
      <c r="H10712" t="s">
        <v>352</v>
      </c>
      <c r="I10712" t="s">
        <v>135</v>
      </c>
      <c r="K10712" t="s">
        <v>191</v>
      </c>
      <c r="N10712" t="s">
        <v>640</v>
      </c>
      <c r="O10712" t="s">
        <v>194</v>
      </c>
      <c r="P10712">
        <v>2040</v>
      </c>
      <c r="Q10712">
        <v>0</v>
      </c>
    </row>
    <row r="10713" spans="1:17" x14ac:dyDescent="0.25">
      <c r="A10713" t="s">
        <v>635</v>
      </c>
      <c r="B10713" t="s">
        <v>636</v>
      </c>
      <c r="C10713" t="s">
        <v>637</v>
      </c>
      <c r="D10713" t="s">
        <v>638</v>
      </c>
      <c r="E10713" t="s">
        <v>639</v>
      </c>
      <c r="F10713" t="s">
        <v>348</v>
      </c>
      <c r="G10713" t="s">
        <v>195</v>
      </c>
      <c r="H10713" t="s">
        <v>352</v>
      </c>
      <c r="I10713" t="s">
        <v>135</v>
      </c>
      <c r="K10713" t="s">
        <v>191</v>
      </c>
      <c r="N10713" t="s">
        <v>640</v>
      </c>
      <c r="O10713" t="s">
        <v>194</v>
      </c>
      <c r="P10713">
        <v>2050</v>
      </c>
      <c r="Q10713">
        <v>0</v>
      </c>
    </row>
    <row r="10714" spans="1:17" x14ac:dyDescent="0.25">
      <c r="A10714" t="s">
        <v>635</v>
      </c>
      <c r="B10714" t="s">
        <v>636</v>
      </c>
      <c r="C10714" t="s">
        <v>637</v>
      </c>
      <c r="D10714" t="s">
        <v>638</v>
      </c>
      <c r="E10714" t="s">
        <v>639</v>
      </c>
      <c r="F10714" t="s">
        <v>348</v>
      </c>
      <c r="G10714" t="s">
        <v>195</v>
      </c>
      <c r="H10714" t="s">
        <v>352</v>
      </c>
      <c r="I10714" t="s">
        <v>135</v>
      </c>
      <c r="K10714" t="s">
        <v>191</v>
      </c>
      <c r="N10714" t="s">
        <v>640</v>
      </c>
      <c r="O10714" t="s">
        <v>264</v>
      </c>
      <c r="P10714">
        <v>2050</v>
      </c>
      <c r="Q10714">
        <v>0</v>
      </c>
    </row>
    <row r="10715" spans="1:17" x14ac:dyDescent="0.25">
      <c r="A10715" t="s">
        <v>635</v>
      </c>
      <c r="B10715" t="s">
        <v>636</v>
      </c>
      <c r="C10715" t="s">
        <v>637</v>
      </c>
      <c r="D10715" t="s">
        <v>638</v>
      </c>
      <c r="E10715" t="s">
        <v>639</v>
      </c>
      <c r="F10715" t="s">
        <v>348</v>
      </c>
      <c r="G10715" t="s">
        <v>195</v>
      </c>
      <c r="H10715" t="s">
        <v>352</v>
      </c>
      <c r="I10715" t="s">
        <v>135</v>
      </c>
      <c r="K10715" t="s">
        <v>191</v>
      </c>
      <c r="N10715" t="s">
        <v>640</v>
      </c>
      <c r="O10715" t="s">
        <v>265</v>
      </c>
      <c r="P10715">
        <v>2050</v>
      </c>
      <c r="Q10715">
        <v>0.05</v>
      </c>
    </row>
    <row r="10716" spans="1:17" x14ac:dyDescent="0.25">
      <c r="A10716" t="s">
        <v>635</v>
      </c>
      <c r="B10716" t="s">
        <v>636</v>
      </c>
      <c r="C10716" t="s">
        <v>637</v>
      </c>
      <c r="D10716" t="s">
        <v>638</v>
      </c>
      <c r="E10716" t="s">
        <v>639</v>
      </c>
      <c r="F10716" t="s">
        <v>348</v>
      </c>
      <c r="G10716" t="s">
        <v>195</v>
      </c>
      <c r="H10716" t="s">
        <v>473</v>
      </c>
      <c r="I10716" t="s">
        <v>213</v>
      </c>
      <c r="K10716" t="s">
        <v>474</v>
      </c>
      <c r="O10716" t="s">
        <v>194</v>
      </c>
      <c r="P10716">
        <v>2020</v>
      </c>
      <c r="Q10716">
        <v>1</v>
      </c>
    </row>
    <row r="10717" spans="1:17" x14ac:dyDescent="0.25">
      <c r="A10717" t="s">
        <v>635</v>
      </c>
      <c r="B10717" t="s">
        <v>636</v>
      </c>
      <c r="C10717" t="s">
        <v>637</v>
      </c>
      <c r="D10717" t="s">
        <v>638</v>
      </c>
      <c r="E10717" t="s">
        <v>639</v>
      </c>
      <c r="F10717" t="s">
        <v>348</v>
      </c>
      <c r="G10717" t="s">
        <v>195</v>
      </c>
      <c r="H10717" t="s">
        <v>473</v>
      </c>
      <c r="I10717" t="s">
        <v>213</v>
      </c>
      <c r="K10717" t="s">
        <v>474</v>
      </c>
      <c r="O10717" t="s">
        <v>194</v>
      </c>
      <c r="P10717">
        <v>2025</v>
      </c>
      <c r="Q10717">
        <v>1</v>
      </c>
    </row>
    <row r="10718" spans="1:17" x14ac:dyDescent="0.25">
      <c r="A10718" t="s">
        <v>635</v>
      </c>
      <c r="B10718" t="s">
        <v>636</v>
      </c>
      <c r="C10718" t="s">
        <v>637</v>
      </c>
      <c r="D10718" t="s">
        <v>638</v>
      </c>
      <c r="E10718" t="s">
        <v>639</v>
      </c>
      <c r="F10718" t="s">
        <v>348</v>
      </c>
      <c r="G10718" t="s">
        <v>195</v>
      </c>
      <c r="H10718" t="s">
        <v>473</v>
      </c>
      <c r="I10718" t="s">
        <v>213</v>
      </c>
      <c r="K10718" t="s">
        <v>474</v>
      </c>
      <c r="O10718" t="s">
        <v>264</v>
      </c>
      <c r="P10718">
        <v>2025</v>
      </c>
      <c r="Q10718">
        <v>0.3</v>
      </c>
    </row>
    <row r="10719" spans="1:17" x14ac:dyDescent="0.25">
      <c r="A10719" t="s">
        <v>635</v>
      </c>
      <c r="B10719" t="s">
        <v>636</v>
      </c>
      <c r="C10719" t="s">
        <v>637</v>
      </c>
      <c r="D10719" t="s">
        <v>638</v>
      </c>
      <c r="E10719" t="s">
        <v>639</v>
      </c>
      <c r="F10719" t="s">
        <v>348</v>
      </c>
      <c r="G10719" t="s">
        <v>195</v>
      </c>
      <c r="H10719" t="s">
        <v>473</v>
      </c>
      <c r="I10719" t="s">
        <v>213</v>
      </c>
      <c r="K10719" t="s">
        <v>474</v>
      </c>
      <c r="O10719" t="s">
        <v>265</v>
      </c>
      <c r="P10719">
        <v>2025</v>
      </c>
      <c r="Q10719">
        <v>1.5</v>
      </c>
    </row>
    <row r="10720" spans="1:17" x14ac:dyDescent="0.25">
      <c r="A10720" t="s">
        <v>635</v>
      </c>
      <c r="B10720" t="s">
        <v>636</v>
      </c>
      <c r="C10720" t="s">
        <v>637</v>
      </c>
      <c r="D10720" t="s">
        <v>638</v>
      </c>
      <c r="E10720" t="s">
        <v>639</v>
      </c>
      <c r="F10720" t="s">
        <v>348</v>
      </c>
      <c r="G10720" t="s">
        <v>195</v>
      </c>
      <c r="H10720" t="s">
        <v>473</v>
      </c>
      <c r="I10720" t="s">
        <v>213</v>
      </c>
      <c r="K10720" t="s">
        <v>474</v>
      </c>
      <c r="O10720" t="s">
        <v>194</v>
      </c>
      <c r="P10720">
        <v>2030</v>
      </c>
      <c r="Q10720">
        <v>1</v>
      </c>
    </row>
    <row r="10721" spans="1:17" x14ac:dyDescent="0.25">
      <c r="A10721" t="s">
        <v>635</v>
      </c>
      <c r="B10721" t="s">
        <v>636</v>
      </c>
      <c r="C10721" t="s">
        <v>637</v>
      </c>
      <c r="D10721" t="s">
        <v>638</v>
      </c>
      <c r="E10721" t="s">
        <v>639</v>
      </c>
      <c r="F10721" t="s">
        <v>348</v>
      </c>
      <c r="G10721" t="s">
        <v>195</v>
      </c>
      <c r="H10721" t="s">
        <v>473</v>
      </c>
      <c r="I10721" t="s">
        <v>213</v>
      </c>
      <c r="K10721" t="s">
        <v>474</v>
      </c>
      <c r="O10721" t="s">
        <v>194</v>
      </c>
      <c r="P10721">
        <v>2040</v>
      </c>
      <c r="Q10721">
        <v>1</v>
      </c>
    </row>
    <row r="10722" spans="1:17" x14ac:dyDescent="0.25">
      <c r="A10722" t="s">
        <v>635</v>
      </c>
      <c r="B10722" t="s">
        <v>636</v>
      </c>
      <c r="C10722" t="s">
        <v>637</v>
      </c>
      <c r="D10722" t="s">
        <v>638</v>
      </c>
      <c r="E10722" t="s">
        <v>639</v>
      </c>
      <c r="F10722" t="s">
        <v>348</v>
      </c>
      <c r="G10722" t="s">
        <v>195</v>
      </c>
      <c r="H10722" t="s">
        <v>473</v>
      </c>
      <c r="I10722" t="s">
        <v>213</v>
      </c>
      <c r="K10722" t="s">
        <v>474</v>
      </c>
      <c r="O10722" t="s">
        <v>194</v>
      </c>
      <c r="P10722">
        <v>2050</v>
      </c>
      <c r="Q10722">
        <v>1</v>
      </c>
    </row>
    <row r="10723" spans="1:17" x14ac:dyDescent="0.25">
      <c r="A10723" t="s">
        <v>635</v>
      </c>
      <c r="B10723" t="s">
        <v>636</v>
      </c>
      <c r="C10723" t="s">
        <v>637</v>
      </c>
      <c r="D10723" t="s">
        <v>638</v>
      </c>
      <c r="E10723" t="s">
        <v>639</v>
      </c>
      <c r="F10723" t="s">
        <v>348</v>
      </c>
      <c r="G10723" t="s">
        <v>195</v>
      </c>
      <c r="H10723" t="s">
        <v>473</v>
      </c>
      <c r="I10723" t="s">
        <v>213</v>
      </c>
      <c r="K10723" t="s">
        <v>474</v>
      </c>
      <c r="O10723" t="s">
        <v>264</v>
      </c>
      <c r="P10723">
        <v>2050</v>
      </c>
      <c r="Q10723">
        <v>0.2</v>
      </c>
    </row>
    <row r="10724" spans="1:17" x14ac:dyDescent="0.25">
      <c r="A10724" t="s">
        <v>635</v>
      </c>
      <c r="B10724" t="s">
        <v>636</v>
      </c>
      <c r="C10724" t="s">
        <v>637</v>
      </c>
      <c r="D10724" t="s">
        <v>638</v>
      </c>
      <c r="E10724" t="s">
        <v>639</v>
      </c>
      <c r="F10724" t="s">
        <v>348</v>
      </c>
      <c r="G10724" t="s">
        <v>195</v>
      </c>
      <c r="H10724" t="s">
        <v>473</v>
      </c>
      <c r="I10724" t="s">
        <v>213</v>
      </c>
      <c r="K10724" t="s">
        <v>474</v>
      </c>
      <c r="O10724" t="s">
        <v>265</v>
      </c>
      <c r="P10724">
        <v>2050</v>
      </c>
      <c r="Q10724">
        <v>1.5</v>
      </c>
    </row>
    <row r="10725" spans="1:17" x14ac:dyDescent="0.25">
      <c r="A10725" t="s">
        <v>635</v>
      </c>
      <c r="B10725" t="s">
        <v>636</v>
      </c>
      <c r="C10725" t="s">
        <v>637</v>
      </c>
      <c r="D10725" t="s">
        <v>638</v>
      </c>
      <c r="E10725" t="s">
        <v>639</v>
      </c>
      <c r="F10725" t="s">
        <v>348</v>
      </c>
      <c r="G10725" t="s">
        <v>195</v>
      </c>
      <c r="H10725" t="s">
        <v>354</v>
      </c>
      <c r="I10725" t="s">
        <v>136</v>
      </c>
      <c r="K10725" t="s">
        <v>275</v>
      </c>
      <c r="N10725" t="s">
        <v>640</v>
      </c>
      <c r="O10725" t="s">
        <v>194</v>
      </c>
      <c r="P10725">
        <v>2020</v>
      </c>
      <c r="Q10725">
        <v>1</v>
      </c>
    </row>
    <row r="10726" spans="1:17" x14ac:dyDescent="0.25">
      <c r="A10726" t="s">
        <v>635</v>
      </c>
      <c r="B10726" t="s">
        <v>636</v>
      </c>
      <c r="C10726" t="s">
        <v>637</v>
      </c>
      <c r="D10726" t="s">
        <v>638</v>
      </c>
      <c r="E10726" t="s">
        <v>639</v>
      </c>
      <c r="F10726" t="s">
        <v>348</v>
      </c>
      <c r="G10726" t="s">
        <v>195</v>
      </c>
      <c r="H10726" t="s">
        <v>354</v>
      </c>
      <c r="I10726" t="s">
        <v>136</v>
      </c>
      <c r="K10726" t="s">
        <v>275</v>
      </c>
      <c r="N10726" t="s">
        <v>640</v>
      </c>
      <c r="O10726" t="s">
        <v>194</v>
      </c>
      <c r="P10726">
        <v>2025</v>
      </c>
      <c r="Q10726">
        <v>1</v>
      </c>
    </row>
    <row r="10727" spans="1:17" x14ac:dyDescent="0.25">
      <c r="A10727" t="s">
        <v>635</v>
      </c>
      <c r="B10727" t="s">
        <v>636</v>
      </c>
      <c r="C10727" t="s">
        <v>637</v>
      </c>
      <c r="D10727" t="s">
        <v>638</v>
      </c>
      <c r="E10727" t="s">
        <v>639</v>
      </c>
      <c r="F10727" t="s">
        <v>348</v>
      </c>
      <c r="G10727" t="s">
        <v>195</v>
      </c>
      <c r="H10727" t="s">
        <v>354</v>
      </c>
      <c r="I10727" t="s">
        <v>136</v>
      </c>
      <c r="K10727" t="s">
        <v>275</v>
      </c>
      <c r="N10727" t="s">
        <v>640</v>
      </c>
      <c r="O10727" t="s">
        <v>264</v>
      </c>
      <c r="P10727">
        <v>2025</v>
      </c>
      <c r="Q10727">
        <v>0.5</v>
      </c>
    </row>
    <row r="10728" spans="1:17" x14ac:dyDescent="0.25">
      <c r="A10728" t="s">
        <v>635</v>
      </c>
      <c r="B10728" t="s">
        <v>636</v>
      </c>
      <c r="C10728" t="s">
        <v>637</v>
      </c>
      <c r="D10728" t="s">
        <v>638</v>
      </c>
      <c r="E10728" t="s">
        <v>639</v>
      </c>
      <c r="F10728" t="s">
        <v>348</v>
      </c>
      <c r="G10728" t="s">
        <v>195</v>
      </c>
      <c r="H10728" t="s">
        <v>354</v>
      </c>
      <c r="I10728" t="s">
        <v>136</v>
      </c>
      <c r="K10728" t="s">
        <v>275</v>
      </c>
      <c r="N10728" t="s">
        <v>640</v>
      </c>
      <c r="O10728" t="s">
        <v>265</v>
      </c>
      <c r="P10728">
        <v>2025</v>
      </c>
      <c r="Q10728">
        <v>2</v>
      </c>
    </row>
    <row r="10729" spans="1:17" x14ac:dyDescent="0.25">
      <c r="A10729" t="s">
        <v>635</v>
      </c>
      <c r="B10729" t="s">
        <v>636</v>
      </c>
      <c r="C10729" t="s">
        <v>637</v>
      </c>
      <c r="D10729" t="s">
        <v>638</v>
      </c>
      <c r="E10729" t="s">
        <v>639</v>
      </c>
      <c r="F10729" t="s">
        <v>348</v>
      </c>
      <c r="G10729" t="s">
        <v>195</v>
      </c>
      <c r="H10729" t="s">
        <v>354</v>
      </c>
      <c r="I10729" t="s">
        <v>136</v>
      </c>
      <c r="K10729" t="s">
        <v>275</v>
      </c>
      <c r="N10729" t="s">
        <v>640</v>
      </c>
      <c r="O10729" t="s">
        <v>194</v>
      </c>
      <c r="P10729">
        <v>2030</v>
      </c>
      <c r="Q10729">
        <v>1</v>
      </c>
    </row>
    <row r="10730" spans="1:17" x14ac:dyDescent="0.25">
      <c r="A10730" t="s">
        <v>635</v>
      </c>
      <c r="B10730" t="s">
        <v>636</v>
      </c>
      <c r="C10730" t="s">
        <v>637</v>
      </c>
      <c r="D10730" t="s">
        <v>638</v>
      </c>
      <c r="E10730" t="s">
        <v>639</v>
      </c>
      <c r="F10730" t="s">
        <v>348</v>
      </c>
      <c r="G10730" t="s">
        <v>195</v>
      </c>
      <c r="H10730" t="s">
        <v>354</v>
      </c>
      <c r="I10730" t="s">
        <v>136</v>
      </c>
      <c r="K10730" t="s">
        <v>275</v>
      </c>
      <c r="N10730" t="s">
        <v>640</v>
      </c>
      <c r="O10730" t="s">
        <v>194</v>
      </c>
      <c r="P10730">
        <v>2040</v>
      </c>
      <c r="Q10730">
        <v>1</v>
      </c>
    </row>
    <row r="10731" spans="1:17" x14ac:dyDescent="0.25">
      <c r="A10731" t="s">
        <v>635</v>
      </c>
      <c r="B10731" t="s">
        <v>636</v>
      </c>
      <c r="C10731" t="s">
        <v>637</v>
      </c>
      <c r="D10731" t="s">
        <v>638</v>
      </c>
      <c r="E10731" t="s">
        <v>639</v>
      </c>
      <c r="F10731" t="s">
        <v>348</v>
      </c>
      <c r="G10731" t="s">
        <v>195</v>
      </c>
      <c r="H10731" t="s">
        <v>354</v>
      </c>
      <c r="I10731" t="s">
        <v>136</v>
      </c>
      <c r="K10731" t="s">
        <v>275</v>
      </c>
      <c r="N10731" t="s">
        <v>640</v>
      </c>
      <c r="O10731" t="s">
        <v>194</v>
      </c>
      <c r="P10731">
        <v>2050</v>
      </c>
      <c r="Q10731">
        <v>1</v>
      </c>
    </row>
    <row r="10732" spans="1:17" x14ac:dyDescent="0.25">
      <c r="A10732" t="s">
        <v>635</v>
      </c>
      <c r="B10732" t="s">
        <v>636</v>
      </c>
      <c r="C10732" t="s">
        <v>637</v>
      </c>
      <c r="D10732" t="s">
        <v>638</v>
      </c>
      <c r="E10732" t="s">
        <v>639</v>
      </c>
      <c r="F10732" t="s">
        <v>348</v>
      </c>
      <c r="G10732" t="s">
        <v>195</v>
      </c>
      <c r="H10732" t="s">
        <v>354</v>
      </c>
      <c r="I10732" t="s">
        <v>136</v>
      </c>
      <c r="K10732" t="s">
        <v>275</v>
      </c>
      <c r="N10732" t="s">
        <v>640</v>
      </c>
      <c r="O10732" t="s">
        <v>264</v>
      </c>
      <c r="P10732">
        <v>2050</v>
      </c>
      <c r="Q10732">
        <v>0.5</v>
      </c>
    </row>
    <row r="10733" spans="1:17" x14ac:dyDescent="0.25">
      <c r="A10733" t="s">
        <v>635</v>
      </c>
      <c r="B10733" t="s">
        <v>636</v>
      </c>
      <c r="C10733" t="s">
        <v>637</v>
      </c>
      <c r="D10733" t="s">
        <v>638</v>
      </c>
      <c r="E10733" t="s">
        <v>639</v>
      </c>
      <c r="F10733" t="s">
        <v>348</v>
      </c>
      <c r="G10733" t="s">
        <v>195</v>
      </c>
      <c r="H10733" t="s">
        <v>354</v>
      </c>
      <c r="I10733" t="s">
        <v>136</v>
      </c>
      <c r="K10733" t="s">
        <v>275</v>
      </c>
      <c r="N10733" t="s">
        <v>640</v>
      </c>
      <c r="O10733" t="s">
        <v>265</v>
      </c>
      <c r="P10733">
        <v>2050</v>
      </c>
      <c r="Q10733">
        <v>2</v>
      </c>
    </row>
    <row r="10734" spans="1:17" x14ac:dyDescent="0.25">
      <c r="A10734" t="s">
        <v>635</v>
      </c>
      <c r="B10734" t="s">
        <v>636</v>
      </c>
      <c r="C10734" t="s">
        <v>637</v>
      </c>
      <c r="D10734" t="s">
        <v>638</v>
      </c>
      <c r="E10734" t="s">
        <v>639</v>
      </c>
      <c r="F10734" t="s">
        <v>348</v>
      </c>
      <c r="G10734" t="s">
        <v>195</v>
      </c>
      <c r="H10734" t="s">
        <v>475</v>
      </c>
      <c r="I10734" t="s">
        <v>277</v>
      </c>
      <c r="K10734" t="s">
        <v>476</v>
      </c>
      <c r="M10734" t="s">
        <v>642</v>
      </c>
      <c r="N10734" t="s">
        <v>643</v>
      </c>
      <c r="O10734" t="s">
        <v>194</v>
      </c>
      <c r="P10734">
        <v>2020</v>
      </c>
      <c r="Q10734">
        <v>1</v>
      </c>
    </row>
    <row r="10735" spans="1:17" x14ac:dyDescent="0.25">
      <c r="A10735" t="s">
        <v>635</v>
      </c>
      <c r="B10735" t="s">
        <v>636</v>
      </c>
      <c r="C10735" t="s">
        <v>637</v>
      </c>
      <c r="D10735" t="s">
        <v>638</v>
      </c>
      <c r="E10735" t="s">
        <v>639</v>
      </c>
      <c r="F10735" t="s">
        <v>348</v>
      </c>
      <c r="G10735" t="s">
        <v>195</v>
      </c>
      <c r="H10735" t="s">
        <v>475</v>
      </c>
      <c r="I10735" t="s">
        <v>277</v>
      </c>
      <c r="K10735" t="s">
        <v>476</v>
      </c>
      <c r="M10735" t="s">
        <v>642</v>
      </c>
      <c r="N10735" t="s">
        <v>643</v>
      </c>
      <c r="O10735" t="s">
        <v>194</v>
      </c>
      <c r="P10735">
        <v>2025</v>
      </c>
      <c r="Q10735">
        <v>1</v>
      </c>
    </row>
    <row r="10736" spans="1:17" x14ac:dyDescent="0.25">
      <c r="A10736" t="s">
        <v>635</v>
      </c>
      <c r="B10736" t="s">
        <v>636</v>
      </c>
      <c r="C10736" t="s">
        <v>637</v>
      </c>
      <c r="D10736" t="s">
        <v>638</v>
      </c>
      <c r="E10736" t="s">
        <v>639</v>
      </c>
      <c r="F10736" t="s">
        <v>348</v>
      </c>
      <c r="G10736" t="s">
        <v>195</v>
      </c>
      <c r="H10736" t="s">
        <v>475</v>
      </c>
      <c r="I10736" t="s">
        <v>277</v>
      </c>
      <c r="K10736" t="s">
        <v>476</v>
      </c>
      <c r="M10736" t="s">
        <v>642</v>
      </c>
      <c r="N10736" t="s">
        <v>643</v>
      </c>
      <c r="O10736" t="s">
        <v>264</v>
      </c>
      <c r="P10736">
        <v>2025</v>
      </c>
      <c r="Q10736">
        <v>0.7</v>
      </c>
    </row>
    <row r="10737" spans="1:17" x14ac:dyDescent="0.25">
      <c r="A10737" t="s">
        <v>635</v>
      </c>
      <c r="B10737" t="s">
        <v>636</v>
      </c>
      <c r="C10737" t="s">
        <v>637</v>
      </c>
      <c r="D10737" t="s">
        <v>638</v>
      </c>
      <c r="E10737" t="s">
        <v>639</v>
      </c>
      <c r="F10737" t="s">
        <v>348</v>
      </c>
      <c r="G10737" t="s">
        <v>195</v>
      </c>
      <c r="H10737" t="s">
        <v>475</v>
      </c>
      <c r="I10737" t="s">
        <v>277</v>
      </c>
      <c r="K10737" t="s">
        <v>476</v>
      </c>
      <c r="M10737" t="s">
        <v>642</v>
      </c>
      <c r="N10737" t="s">
        <v>643</v>
      </c>
      <c r="O10737" t="s">
        <v>265</v>
      </c>
      <c r="P10737">
        <v>2025</v>
      </c>
      <c r="Q10737">
        <v>2</v>
      </c>
    </row>
    <row r="10738" spans="1:17" x14ac:dyDescent="0.25">
      <c r="A10738" t="s">
        <v>635</v>
      </c>
      <c r="B10738" t="s">
        <v>636</v>
      </c>
      <c r="C10738" t="s">
        <v>637</v>
      </c>
      <c r="D10738" t="s">
        <v>638</v>
      </c>
      <c r="E10738" t="s">
        <v>639</v>
      </c>
      <c r="F10738" t="s">
        <v>348</v>
      </c>
      <c r="G10738" t="s">
        <v>195</v>
      </c>
      <c r="H10738" t="s">
        <v>475</v>
      </c>
      <c r="I10738" t="s">
        <v>277</v>
      </c>
      <c r="K10738" t="s">
        <v>476</v>
      </c>
      <c r="M10738" t="s">
        <v>642</v>
      </c>
      <c r="N10738" t="s">
        <v>643</v>
      </c>
      <c r="O10738" t="s">
        <v>194</v>
      </c>
      <c r="P10738">
        <v>2030</v>
      </c>
      <c r="Q10738">
        <v>1</v>
      </c>
    </row>
    <row r="10739" spans="1:17" x14ac:dyDescent="0.25">
      <c r="A10739" t="s">
        <v>635</v>
      </c>
      <c r="B10739" t="s">
        <v>636</v>
      </c>
      <c r="C10739" t="s">
        <v>637</v>
      </c>
      <c r="D10739" t="s">
        <v>638</v>
      </c>
      <c r="E10739" t="s">
        <v>639</v>
      </c>
      <c r="F10739" t="s">
        <v>348</v>
      </c>
      <c r="G10739" t="s">
        <v>195</v>
      </c>
      <c r="H10739" t="s">
        <v>475</v>
      </c>
      <c r="I10739" t="s">
        <v>277</v>
      </c>
      <c r="K10739" t="s">
        <v>476</v>
      </c>
      <c r="M10739" t="s">
        <v>642</v>
      </c>
      <c r="N10739" t="s">
        <v>643</v>
      </c>
      <c r="O10739" t="s">
        <v>194</v>
      </c>
      <c r="P10739">
        <v>2040</v>
      </c>
      <c r="Q10739">
        <v>1</v>
      </c>
    </row>
    <row r="10740" spans="1:17" x14ac:dyDescent="0.25">
      <c r="A10740" t="s">
        <v>635</v>
      </c>
      <c r="B10740" t="s">
        <v>636</v>
      </c>
      <c r="C10740" t="s">
        <v>637</v>
      </c>
      <c r="D10740" t="s">
        <v>638</v>
      </c>
      <c r="E10740" t="s">
        <v>639</v>
      </c>
      <c r="F10740" t="s">
        <v>348</v>
      </c>
      <c r="G10740" t="s">
        <v>195</v>
      </c>
      <c r="H10740" t="s">
        <v>475</v>
      </c>
      <c r="I10740" t="s">
        <v>277</v>
      </c>
      <c r="K10740" t="s">
        <v>476</v>
      </c>
      <c r="M10740" t="s">
        <v>642</v>
      </c>
      <c r="N10740" t="s">
        <v>643</v>
      </c>
      <c r="O10740" t="s">
        <v>194</v>
      </c>
      <c r="P10740">
        <v>2050</v>
      </c>
      <c r="Q10740">
        <v>1</v>
      </c>
    </row>
    <row r="10741" spans="1:17" x14ac:dyDescent="0.25">
      <c r="A10741" t="s">
        <v>635</v>
      </c>
      <c r="B10741" t="s">
        <v>636</v>
      </c>
      <c r="C10741" t="s">
        <v>637</v>
      </c>
      <c r="D10741" t="s">
        <v>638</v>
      </c>
      <c r="E10741" t="s">
        <v>639</v>
      </c>
      <c r="F10741" t="s">
        <v>348</v>
      </c>
      <c r="G10741" t="s">
        <v>195</v>
      </c>
      <c r="H10741" t="s">
        <v>475</v>
      </c>
      <c r="I10741" t="s">
        <v>277</v>
      </c>
      <c r="K10741" t="s">
        <v>476</v>
      </c>
      <c r="M10741" t="s">
        <v>642</v>
      </c>
      <c r="N10741" t="s">
        <v>643</v>
      </c>
      <c r="O10741" t="s">
        <v>264</v>
      </c>
      <c r="P10741">
        <v>2050</v>
      </c>
      <c r="Q10741">
        <v>0.7</v>
      </c>
    </row>
    <row r="10742" spans="1:17" x14ac:dyDescent="0.25">
      <c r="A10742" t="s">
        <v>635</v>
      </c>
      <c r="B10742" t="s">
        <v>636</v>
      </c>
      <c r="C10742" t="s">
        <v>637</v>
      </c>
      <c r="D10742" t="s">
        <v>638</v>
      </c>
      <c r="E10742" t="s">
        <v>639</v>
      </c>
      <c r="F10742" t="s">
        <v>348</v>
      </c>
      <c r="G10742" t="s">
        <v>195</v>
      </c>
      <c r="H10742" t="s">
        <v>475</v>
      </c>
      <c r="I10742" t="s">
        <v>277</v>
      </c>
      <c r="K10742" t="s">
        <v>476</v>
      </c>
      <c r="M10742" t="s">
        <v>642</v>
      </c>
      <c r="N10742" t="s">
        <v>643</v>
      </c>
      <c r="O10742" t="s">
        <v>265</v>
      </c>
      <c r="P10742">
        <v>2050</v>
      </c>
      <c r="Q10742">
        <v>2</v>
      </c>
    </row>
    <row r="10743" spans="1:17" x14ac:dyDescent="0.25">
      <c r="A10743" t="s">
        <v>635</v>
      </c>
      <c r="B10743" t="s">
        <v>636</v>
      </c>
      <c r="C10743" t="s">
        <v>637</v>
      </c>
      <c r="D10743" t="s">
        <v>638</v>
      </c>
      <c r="E10743" t="s">
        <v>639</v>
      </c>
      <c r="F10743" t="s">
        <v>348</v>
      </c>
      <c r="G10743" t="s">
        <v>195</v>
      </c>
      <c r="H10743" t="s">
        <v>215</v>
      </c>
      <c r="I10743" t="s">
        <v>216</v>
      </c>
      <c r="K10743" t="s">
        <v>202</v>
      </c>
      <c r="N10743" t="s">
        <v>644</v>
      </c>
      <c r="O10743" t="s">
        <v>194</v>
      </c>
      <c r="P10743">
        <v>2020</v>
      </c>
      <c r="Q10743">
        <v>25</v>
      </c>
    </row>
    <row r="10744" spans="1:17" x14ac:dyDescent="0.25">
      <c r="A10744" t="s">
        <v>635</v>
      </c>
      <c r="B10744" t="s">
        <v>636</v>
      </c>
      <c r="C10744" t="s">
        <v>637</v>
      </c>
      <c r="D10744" t="s">
        <v>638</v>
      </c>
      <c r="E10744" t="s">
        <v>639</v>
      </c>
      <c r="F10744" t="s">
        <v>348</v>
      </c>
      <c r="G10744" t="s">
        <v>195</v>
      </c>
      <c r="H10744" t="s">
        <v>215</v>
      </c>
      <c r="I10744" t="s">
        <v>216</v>
      </c>
      <c r="K10744" t="s">
        <v>202</v>
      </c>
      <c r="N10744" t="s">
        <v>644</v>
      </c>
      <c r="O10744" t="s">
        <v>194</v>
      </c>
      <c r="P10744">
        <v>2025</v>
      </c>
      <c r="Q10744">
        <v>25</v>
      </c>
    </row>
    <row r="10745" spans="1:17" x14ac:dyDescent="0.25">
      <c r="A10745" t="s">
        <v>635</v>
      </c>
      <c r="B10745" t="s">
        <v>636</v>
      </c>
      <c r="C10745" t="s">
        <v>637</v>
      </c>
      <c r="D10745" t="s">
        <v>638</v>
      </c>
      <c r="E10745" t="s">
        <v>639</v>
      </c>
      <c r="F10745" t="s">
        <v>348</v>
      </c>
      <c r="G10745" t="s">
        <v>195</v>
      </c>
      <c r="H10745" t="s">
        <v>215</v>
      </c>
      <c r="I10745" t="s">
        <v>216</v>
      </c>
      <c r="K10745" t="s">
        <v>202</v>
      </c>
      <c r="N10745" t="s">
        <v>644</v>
      </c>
      <c r="O10745" t="s">
        <v>264</v>
      </c>
      <c r="P10745">
        <v>2025</v>
      </c>
      <c r="Q10745">
        <v>15</v>
      </c>
    </row>
    <row r="10746" spans="1:17" x14ac:dyDescent="0.25">
      <c r="A10746" t="s">
        <v>635</v>
      </c>
      <c r="B10746" t="s">
        <v>636</v>
      </c>
      <c r="C10746" t="s">
        <v>637</v>
      </c>
      <c r="D10746" t="s">
        <v>638</v>
      </c>
      <c r="E10746" t="s">
        <v>639</v>
      </c>
      <c r="F10746" t="s">
        <v>348</v>
      </c>
      <c r="G10746" t="s">
        <v>195</v>
      </c>
      <c r="H10746" t="s">
        <v>215</v>
      </c>
      <c r="I10746" t="s">
        <v>216</v>
      </c>
      <c r="K10746" t="s">
        <v>202</v>
      </c>
      <c r="N10746" t="s">
        <v>644</v>
      </c>
      <c r="O10746" t="s">
        <v>265</v>
      </c>
      <c r="P10746">
        <v>2025</v>
      </c>
      <c r="Q10746">
        <v>40</v>
      </c>
    </row>
    <row r="10747" spans="1:17" x14ac:dyDescent="0.25">
      <c r="A10747" t="s">
        <v>635</v>
      </c>
      <c r="B10747" t="s">
        <v>636</v>
      </c>
      <c r="C10747" t="s">
        <v>637</v>
      </c>
      <c r="D10747" t="s">
        <v>638</v>
      </c>
      <c r="E10747" t="s">
        <v>639</v>
      </c>
      <c r="F10747" t="s">
        <v>348</v>
      </c>
      <c r="G10747" t="s">
        <v>195</v>
      </c>
      <c r="H10747" t="s">
        <v>215</v>
      </c>
      <c r="I10747" t="s">
        <v>216</v>
      </c>
      <c r="K10747" t="s">
        <v>202</v>
      </c>
      <c r="N10747" t="s">
        <v>644</v>
      </c>
      <c r="O10747" t="s">
        <v>194</v>
      </c>
      <c r="P10747">
        <v>2030</v>
      </c>
      <c r="Q10747">
        <v>25</v>
      </c>
    </row>
    <row r="10748" spans="1:17" x14ac:dyDescent="0.25">
      <c r="A10748" t="s">
        <v>635</v>
      </c>
      <c r="B10748" t="s">
        <v>636</v>
      </c>
      <c r="C10748" t="s">
        <v>637</v>
      </c>
      <c r="D10748" t="s">
        <v>638</v>
      </c>
      <c r="E10748" t="s">
        <v>639</v>
      </c>
      <c r="F10748" t="s">
        <v>348</v>
      </c>
      <c r="G10748" t="s">
        <v>195</v>
      </c>
      <c r="H10748" t="s">
        <v>215</v>
      </c>
      <c r="I10748" t="s">
        <v>216</v>
      </c>
      <c r="K10748" t="s">
        <v>202</v>
      </c>
      <c r="N10748" t="s">
        <v>644</v>
      </c>
      <c r="O10748" t="s">
        <v>194</v>
      </c>
      <c r="P10748">
        <v>2040</v>
      </c>
      <c r="Q10748">
        <v>25</v>
      </c>
    </row>
    <row r="10749" spans="1:17" x14ac:dyDescent="0.25">
      <c r="A10749" t="s">
        <v>635</v>
      </c>
      <c r="B10749" t="s">
        <v>636</v>
      </c>
      <c r="C10749" t="s">
        <v>637</v>
      </c>
      <c r="D10749" t="s">
        <v>638</v>
      </c>
      <c r="E10749" t="s">
        <v>639</v>
      </c>
      <c r="F10749" t="s">
        <v>348</v>
      </c>
      <c r="G10749" t="s">
        <v>195</v>
      </c>
      <c r="H10749" t="s">
        <v>215</v>
      </c>
      <c r="I10749" t="s">
        <v>216</v>
      </c>
      <c r="K10749" t="s">
        <v>202</v>
      </c>
      <c r="N10749" t="s">
        <v>644</v>
      </c>
      <c r="O10749" t="s">
        <v>194</v>
      </c>
      <c r="P10749">
        <v>2050</v>
      </c>
      <c r="Q10749">
        <v>25</v>
      </c>
    </row>
    <row r="10750" spans="1:17" x14ac:dyDescent="0.25">
      <c r="A10750" t="s">
        <v>635</v>
      </c>
      <c r="B10750" t="s">
        <v>636</v>
      </c>
      <c r="C10750" t="s">
        <v>637</v>
      </c>
      <c r="D10750" t="s">
        <v>638</v>
      </c>
      <c r="E10750" t="s">
        <v>639</v>
      </c>
      <c r="F10750" t="s">
        <v>348</v>
      </c>
      <c r="G10750" t="s">
        <v>195</v>
      </c>
      <c r="H10750" t="s">
        <v>215</v>
      </c>
      <c r="I10750" t="s">
        <v>216</v>
      </c>
      <c r="K10750" t="s">
        <v>202</v>
      </c>
      <c r="N10750" t="s">
        <v>644</v>
      </c>
      <c r="O10750" t="s">
        <v>264</v>
      </c>
      <c r="P10750">
        <v>2050</v>
      </c>
      <c r="Q10750">
        <v>15</v>
      </c>
    </row>
    <row r="10751" spans="1:17" x14ac:dyDescent="0.25">
      <c r="A10751" t="s">
        <v>635</v>
      </c>
      <c r="B10751" t="s">
        <v>636</v>
      </c>
      <c r="C10751" t="s">
        <v>637</v>
      </c>
      <c r="D10751" t="s">
        <v>638</v>
      </c>
      <c r="E10751" t="s">
        <v>639</v>
      </c>
      <c r="F10751" t="s">
        <v>348</v>
      </c>
      <c r="G10751" t="s">
        <v>195</v>
      </c>
      <c r="H10751" t="s">
        <v>215</v>
      </c>
      <c r="I10751" t="s">
        <v>216</v>
      </c>
      <c r="K10751" t="s">
        <v>202</v>
      </c>
      <c r="N10751" t="s">
        <v>644</v>
      </c>
      <c r="O10751" t="s">
        <v>265</v>
      </c>
      <c r="P10751">
        <v>2050</v>
      </c>
      <c r="Q10751">
        <v>40</v>
      </c>
    </row>
    <row r="10752" spans="1:17" x14ac:dyDescent="0.25">
      <c r="A10752" t="s">
        <v>635</v>
      </c>
      <c r="B10752" t="s">
        <v>636</v>
      </c>
      <c r="C10752" t="s">
        <v>637</v>
      </c>
      <c r="D10752" t="s">
        <v>638</v>
      </c>
      <c r="E10752" t="s">
        <v>639</v>
      </c>
      <c r="F10752" t="s">
        <v>348</v>
      </c>
      <c r="G10752" t="s">
        <v>195</v>
      </c>
      <c r="H10752" t="s">
        <v>442</v>
      </c>
      <c r="I10752" t="s">
        <v>443</v>
      </c>
      <c r="J10752" t="s">
        <v>351</v>
      </c>
      <c r="K10752" t="s">
        <v>191</v>
      </c>
      <c r="M10752" t="s">
        <v>645</v>
      </c>
      <c r="N10752" t="s">
        <v>640</v>
      </c>
      <c r="O10752" t="s">
        <v>194</v>
      </c>
      <c r="P10752">
        <v>2020</v>
      </c>
      <c r="Q10752">
        <v>2.9</v>
      </c>
    </row>
    <row r="10753" spans="1:17" x14ac:dyDescent="0.25">
      <c r="A10753" t="s">
        <v>635</v>
      </c>
      <c r="B10753" t="s">
        <v>636</v>
      </c>
      <c r="C10753" t="s">
        <v>637</v>
      </c>
      <c r="D10753" t="s">
        <v>638</v>
      </c>
      <c r="E10753" t="s">
        <v>639</v>
      </c>
      <c r="F10753" t="s">
        <v>348</v>
      </c>
      <c r="G10753" t="s">
        <v>195</v>
      </c>
      <c r="H10753" t="s">
        <v>442</v>
      </c>
      <c r="I10753" t="s">
        <v>443</v>
      </c>
      <c r="J10753" t="s">
        <v>351</v>
      </c>
      <c r="K10753" t="s">
        <v>191</v>
      </c>
      <c r="M10753" t="s">
        <v>645</v>
      </c>
      <c r="N10753" t="s">
        <v>640</v>
      </c>
      <c r="O10753" t="s">
        <v>194</v>
      </c>
      <c r="P10753">
        <v>2025</v>
      </c>
      <c r="Q10753">
        <v>2.95</v>
      </c>
    </row>
    <row r="10754" spans="1:17" x14ac:dyDescent="0.25">
      <c r="A10754" t="s">
        <v>635</v>
      </c>
      <c r="B10754" t="s">
        <v>636</v>
      </c>
      <c r="C10754" t="s">
        <v>637</v>
      </c>
      <c r="D10754" t="s">
        <v>638</v>
      </c>
      <c r="E10754" t="s">
        <v>639</v>
      </c>
      <c r="F10754" t="s">
        <v>348</v>
      </c>
      <c r="G10754" t="s">
        <v>195</v>
      </c>
      <c r="H10754" t="s">
        <v>442</v>
      </c>
      <c r="I10754" t="s">
        <v>443</v>
      </c>
      <c r="J10754" t="s">
        <v>351</v>
      </c>
      <c r="K10754" t="s">
        <v>191</v>
      </c>
      <c r="M10754" t="s">
        <v>645</v>
      </c>
      <c r="N10754" t="s">
        <v>640</v>
      </c>
      <c r="O10754" t="s">
        <v>264</v>
      </c>
      <c r="P10754">
        <v>2025</v>
      </c>
      <c r="Q10754">
        <v>2.75</v>
      </c>
    </row>
    <row r="10755" spans="1:17" x14ac:dyDescent="0.25">
      <c r="A10755" t="s">
        <v>635</v>
      </c>
      <c r="B10755" t="s">
        <v>636</v>
      </c>
      <c r="C10755" t="s">
        <v>637</v>
      </c>
      <c r="D10755" t="s">
        <v>638</v>
      </c>
      <c r="E10755" t="s">
        <v>639</v>
      </c>
      <c r="F10755" t="s">
        <v>348</v>
      </c>
      <c r="G10755" t="s">
        <v>195</v>
      </c>
      <c r="H10755" t="s">
        <v>442</v>
      </c>
      <c r="I10755" t="s">
        <v>443</v>
      </c>
      <c r="J10755" t="s">
        <v>351</v>
      </c>
      <c r="K10755" t="s">
        <v>191</v>
      </c>
      <c r="M10755" t="s">
        <v>645</v>
      </c>
      <c r="N10755" t="s">
        <v>640</v>
      </c>
      <c r="O10755" t="s">
        <v>265</v>
      </c>
      <c r="P10755">
        <v>2025</v>
      </c>
      <c r="Q10755">
        <v>3.35</v>
      </c>
    </row>
    <row r="10756" spans="1:17" x14ac:dyDescent="0.25">
      <c r="A10756" t="s">
        <v>635</v>
      </c>
      <c r="B10756" t="s">
        <v>636</v>
      </c>
      <c r="C10756" t="s">
        <v>637</v>
      </c>
      <c r="D10756" t="s">
        <v>638</v>
      </c>
      <c r="E10756" t="s">
        <v>639</v>
      </c>
      <c r="F10756" t="s">
        <v>348</v>
      </c>
      <c r="G10756" t="s">
        <v>195</v>
      </c>
      <c r="H10756" t="s">
        <v>442</v>
      </c>
      <c r="I10756" t="s">
        <v>443</v>
      </c>
      <c r="J10756" t="s">
        <v>351</v>
      </c>
      <c r="K10756" t="s">
        <v>191</v>
      </c>
      <c r="M10756" t="s">
        <v>645</v>
      </c>
      <c r="N10756" t="s">
        <v>640</v>
      </c>
      <c r="O10756" t="s">
        <v>194</v>
      </c>
      <c r="P10756">
        <v>2030</v>
      </c>
      <c r="Q10756">
        <v>3</v>
      </c>
    </row>
    <row r="10757" spans="1:17" x14ac:dyDescent="0.25">
      <c r="A10757" t="s">
        <v>635</v>
      </c>
      <c r="B10757" t="s">
        <v>636</v>
      </c>
      <c r="C10757" t="s">
        <v>637</v>
      </c>
      <c r="D10757" t="s">
        <v>638</v>
      </c>
      <c r="E10757" t="s">
        <v>639</v>
      </c>
      <c r="F10757" t="s">
        <v>348</v>
      </c>
      <c r="G10757" t="s">
        <v>195</v>
      </c>
      <c r="H10757" t="s">
        <v>442</v>
      </c>
      <c r="I10757" t="s">
        <v>443</v>
      </c>
      <c r="J10757" t="s">
        <v>351</v>
      </c>
      <c r="K10757" t="s">
        <v>191</v>
      </c>
      <c r="M10757" t="s">
        <v>645</v>
      </c>
      <c r="N10757" t="s">
        <v>640</v>
      </c>
      <c r="O10757" t="s">
        <v>194</v>
      </c>
      <c r="P10757">
        <v>2040</v>
      </c>
      <c r="Q10757">
        <v>3.1</v>
      </c>
    </row>
    <row r="10758" spans="1:17" x14ac:dyDescent="0.25">
      <c r="A10758" t="s">
        <v>635</v>
      </c>
      <c r="B10758" t="s">
        <v>636</v>
      </c>
      <c r="C10758" t="s">
        <v>637</v>
      </c>
      <c r="D10758" t="s">
        <v>638</v>
      </c>
      <c r="E10758" t="s">
        <v>639</v>
      </c>
      <c r="F10758" t="s">
        <v>348</v>
      </c>
      <c r="G10758" t="s">
        <v>195</v>
      </c>
      <c r="H10758" t="s">
        <v>442</v>
      </c>
      <c r="I10758" t="s">
        <v>443</v>
      </c>
      <c r="J10758" t="s">
        <v>351</v>
      </c>
      <c r="K10758" t="s">
        <v>191</v>
      </c>
      <c r="M10758" t="s">
        <v>645</v>
      </c>
      <c r="N10758" t="s">
        <v>640</v>
      </c>
      <c r="O10758" t="s">
        <v>194</v>
      </c>
      <c r="P10758">
        <v>2050</v>
      </c>
      <c r="Q10758">
        <v>3.15</v>
      </c>
    </row>
    <row r="10759" spans="1:17" x14ac:dyDescent="0.25">
      <c r="A10759" t="s">
        <v>635</v>
      </c>
      <c r="B10759" t="s">
        <v>636</v>
      </c>
      <c r="C10759" t="s">
        <v>637</v>
      </c>
      <c r="D10759" t="s">
        <v>638</v>
      </c>
      <c r="E10759" t="s">
        <v>639</v>
      </c>
      <c r="F10759" t="s">
        <v>348</v>
      </c>
      <c r="G10759" t="s">
        <v>195</v>
      </c>
      <c r="H10759" t="s">
        <v>442</v>
      </c>
      <c r="I10759" t="s">
        <v>443</v>
      </c>
      <c r="J10759" t="s">
        <v>351</v>
      </c>
      <c r="K10759" t="s">
        <v>191</v>
      </c>
      <c r="M10759" t="s">
        <v>645</v>
      </c>
      <c r="N10759" t="s">
        <v>640</v>
      </c>
      <c r="O10759" t="s">
        <v>264</v>
      </c>
      <c r="P10759">
        <v>2050</v>
      </c>
      <c r="Q10759">
        <v>2.85</v>
      </c>
    </row>
    <row r="10760" spans="1:17" x14ac:dyDescent="0.25">
      <c r="A10760" t="s">
        <v>635</v>
      </c>
      <c r="B10760" t="s">
        <v>636</v>
      </c>
      <c r="C10760" t="s">
        <v>637</v>
      </c>
      <c r="D10760" t="s">
        <v>638</v>
      </c>
      <c r="E10760" t="s">
        <v>639</v>
      </c>
      <c r="F10760" t="s">
        <v>348</v>
      </c>
      <c r="G10760" t="s">
        <v>195</v>
      </c>
      <c r="H10760" t="s">
        <v>442</v>
      </c>
      <c r="I10760" t="s">
        <v>443</v>
      </c>
      <c r="J10760" t="s">
        <v>351</v>
      </c>
      <c r="K10760" t="s">
        <v>191</v>
      </c>
      <c r="M10760" t="s">
        <v>645</v>
      </c>
      <c r="N10760" t="s">
        <v>640</v>
      </c>
      <c r="O10760" t="s">
        <v>265</v>
      </c>
      <c r="P10760">
        <v>2050</v>
      </c>
      <c r="Q10760">
        <v>3.55</v>
      </c>
    </row>
    <row r="10761" spans="1:17" x14ac:dyDescent="0.25">
      <c r="A10761" t="s">
        <v>635</v>
      </c>
      <c r="B10761" t="s">
        <v>636</v>
      </c>
      <c r="C10761" t="s">
        <v>637</v>
      </c>
      <c r="D10761" t="s">
        <v>638</v>
      </c>
      <c r="E10761" t="s">
        <v>639</v>
      </c>
      <c r="F10761" t="s">
        <v>348</v>
      </c>
      <c r="G10761" t="s">
        <v>195</v>
      </c>
      <c r="H10761" t="s">
        <v>444</v>
      </c>
      <c r="I10761" t="s">
        <v>443</v>
      </c>
      <c r="J10761" t="s">
        <v>209</v>
      </c>
      <c r="K10761" t="s">
        <v>191</v>
      </c>
      <c r="M10761" t="s">
        <v>646</v>
      </c>
      <c r="N10761" t="s">
        <v>640</v>
      </c>
      <c r="O10761" t="s">
        <v>194</v>
      </c>
      <c r="P10761">
        <v>2020</v>
      </c>
      <c r="Q10761">
        <v>2.5499999999999998</v>
      </c>
    </row>
    <row r="10762" spans="1:17" x14ac:dyDescent="0.25">
      <c r="A10762" t="s">
        <v>635</v>
      </c>
      <c r="B10762" t="s">
        <v>636</v>
      </c>
      <c r="C10762" t="s">
        <v>637</v>
      </c>
      <c r="D10762" t="s">
        <v>638</v>
      </c>
      <c r="E10762" t="s">
        <v>639</v>
      </c>
      <c r="F10762" t="s">
        <v>348</v>
      </c>
      <c r="G10762" t="s">
        <v>195</v>
      </c>
      <c r="H10762" t="s">
        <v>444</v>
      </c>
      <c r="I10762" t="s">
        <v>443</v>
      </c>
      <c r="J10762" t="s">
        <v>209</v>
      </c>
      <c r="K10762" t="s">
        <v>191</v>
      </c>
      <c r="M10762" t="s">
        <v>646</v>
      </c>
      <c r="N10762" t="s">
        <v>640</v>
      </c>
      <c r="O10762" t="s">
        <v>194</v>
      </c>
      <c r="P10762">
        <v>2025</v>
      </c>
      <c r="Q10762">
        <v>2.6</v>
      </c>
    </row>
    <row r="10763" spans="1:17" x14ac:dyDescent="0.25">
      <c r="A10763" t="s">
        <v>635</v>
      </c>
      <c r="B10763" t="s">
        <v>636</v>
      </c>
      <c r="C10763" t="s">
        <v>637</v>
      </c>
      <c r="D10763" t="s">
        <v>638</v>
      </c>
      <c r="E10763" t="s">
        <v>639</v>
      </c>
      <c r="F10763" t="s">
        <v>348</v>
      </c>
      <c r="G10763" t="s">
        <v>195</v>
      </c>
      <c r="H10763" t="s">
        <v>444</v>
      </c>
      <c r="I10763" t="s">
        <v>443</v>
      </c>
      <c r="J10763" t="s">
        <v>209</v>
      </c>
      <c r="K10763" t="s">
        <v>191</v>
      </c>
      <c r="M10763" t="s">
        <v>646</v>
      </c>
      <c r="N10763" t="s">
        <v>640</v>
      </c>
      <c r="O10763" t="s">
        <v>264</v>
      </c>
      <c r="P10763">
        <v>2025</v>
      </c>
      <c r="Q10763">
        <v>2.4</v>
      </c>
    </row>
    <row r="10764" spans="1:17" x14ac:dyDescent="0.25">
      <c r="A10764" t="s">
        <v>635</v>
      </c>
      <c r="B10764" t="s">
        <v>636</v>
      </c>
      <c r="C10764" t="s">
        <v>637</v>
      </c>
      <c r="D10764" t="s">
        <v>638</v>
      </c>
      <c r="E10764" t="s">
        <v>639</v>
      </c>
      <c r="F10764" t="s">
        <v>348</v>
      </c>
      <c r="G10764" t="s">
        <v>195</v>
      </c>
      <c r="H10764" t="s">
        <v>444</v>
      </c>
      <c r="I10764" t="s">
        <v>443</v>
      </c>
      <c r="J10764" t="s">
        <v>209</v>
      </c>
      <c r="K10764" t="s">
        <v>191</v>
      </c>
      <c r="M10764" t="s">
        <v>646</v>
      </c>
      <c r="N10764" t="s">
        <v>640</v>
      </c>
      <c r="O10764" t="s">
        <v>265</v>
      </c>
      <c r="P10764">
        <v>2025</v>
      </c>
      <c r="Q10764">
        <v>3</v>
      </c>
    </row>
    <row r="10765" spans="1:17" x14ac:dyDescent="0.25">
      <c r="A10765" t="s">
        <v>635</v>
      </c>
      <c r="B10765" t="s">
        <v>636</v>
      </c>
      <c r="C10765" t="s">
        <v>637</v>
      </c>
      <c r="D10765" t="s">
        <v>638</v>
      </c>
      <c r="E10765" t="s">
        <v>639</v>
      </c>
      <c r="F10765" t="s">
        <v>348</v>
      </c>
      <c r="G10765" t="s">
        <v>195</v>
      </c>
      <c r="H10765" t="s">
        <v>444</v>
      </c>
      <c r="I10765" t="s">
        <v>443</v>
      </c>
      <c r="J10765" t="s">
        <v>209</v>
      </c>
      <c r="K10765" t="s">
        <v>191</v>
      </c>
      <c r="M10765" t="s">
        <v>646</v>
      </c>
      <c r="N10765" t="s">
        <v>640</v>
      </c>
      <c r="O10765" t="s">
        <v>194</v>
      </c>
      <c r="P10765">
        <v>2030</v>
      </c>
      <c r="Q10765">
        <v>2.65</v>
      </c>
    </row>
    <row r="10766" spans="1:17" x14ac:dyDescent="0.25">
      <c r="A10766" t="s">
        <v>635</v>
      </c>
      <c r="B10766" t="s">
        <v>636</v>
      </c>
      <c r="C10766" t="s">
        <v>637</v>
      </c>
      <c r="D10766" t="s">
        <v>638</v>
      </c>
      <c r="E10766" t="s">
        <v>639</v>
      </c>
      <c r="F10766" t="s">
        <v>348</v>
      </c>
      <c r="G10766" t="s">
        <v>195</v>
      </c>
      <c r="H10766" t="s">
        <v>444</v>
      </c>
      <c r="I10766" t="s">
        <v>443</v>
      </c>
      <c r="J10766" t="s">
        <v>209</v>
      </c>
      <c r="K10766" t="s">
        <v>191</v>
      </c>
      <c r="M10766" t="s">
        <v>646</v>
      </c>
      <c r="N10766" t="s">
        <v>640</v>
      </c>
      <c r="O10766" t="s">
        <v>194</v>
      </c>
      <c r="P10766">
        <v>2040</v>
      </c>
      <c r="Q10766">
        <v>2.75</v>
      </c>
    </row>
    <row r="10767" spans="1:17" x14ac:dyDescent="0.25">
      <c r="A10767" t="s">
        <v>635</v>
      </c>
      <c r="B10767" t="s">
        <v>636</v>
      </c>
      <c r="C10767" t="s">
        <v>637</v>
      </c>
      <c r="D10767" t="s">
        <v>638</v>
      </c>
      <c r="E10767" t="s">
        <v>639</v>
      </c>
      <c r="F10767" t="s">
        <v>348</v>
      </c>
      <c r="G10767" t="s">
        <v>195</v>
      </c>
      <c r="H10767" t="s">
        <v>444</v>
      </c>
      <c r="I10767" t="s">
        <v>443</v>
      </c>
      <c r="J10767" t="s">
        <v>209</v>
      </c>
      <c r="K10767" t="s">
        <v>191</v>
      </c>
      <c r="M10767" t="s">
        <v>646</v>
      </c>
      <c r="N10767" t="s">
        <v>640</v>
      </c>
      <c r="O10767" t="s">
        <v>194</v>
      </c>
      <c r="P10767">
        <v>2050</v>
      </c>
      <c r="Q10767">
        <v>2.8</v>
      </c>
    </row>
    <row r="10768" spans="1:17" x14ac:dyDescent="0.25">
      <c r="A10768" t="s">
        <v>635</v>
      </c>
      <c r="B10768" t="s">
        <v>636</v>
      </c>
      <c r="C10768" t="s">
        <v>637</v>
      </c>
      <c r="D10768" t="s">
        <v>638</v>
      </c>
      <c r="E10768" t="s">
        <v>639</v>
      </c>
      <c r="F10768" t="s">
        <v>348</v>
      </c>
      <c r="G10768" t="s">
        <v>195</v>
      </c>
      <c r="H10768" t="s">
        <v>444</v>
      </c>
      <c r="I10768" t="s">
        <v>443</v>
      </c>
      <c r="J10768" t="s">
        <v>209</v>
      </c>
      <c r="K10768" t="s">
        <v>191</v>
      </c>
      <c r="M10768" t="s">
        <v>646</v>
      </c>
      <c r="N10768" t="s">
        <v>640</v>
      </c>
      <c r="O10768" t="s">
        <v>264</v>
      </c>
      <c r="P10768">
        <v>2050</v>
      </c>
      <c r="Q10768">
        <v>2.5</v>
      </c>
    </row>
    <row r="10769" spans="1:17" x14ac:dyDescent="0.25">
      <c r="A10769" t="s">
        <v>635</v>
      </c>
      <c r="B10769" t="s">
        <v>636</v>
      </c>
      <c r="C10769" t="s">
        <v>637</v>
      </c>
      <c r="D10769" t="s">
        <v>638</v>
      </c>
      <c r="E10769" t="s">
        <v>639</v>
      </c>
      <c r="F10769" t="s">
        <v>348</v>
      </c>
      <c r="G10769" t="s">
        <v>195</v>
      </c>
      <c r="H10769" t="s">
        <v>444</v>
      </c>
      <c r="I10769" t="s">
        <v>443</v>
      </c>
      <c r="J10769" t="s">
        <v>209</v>
      </c>
      <c r="K10769" t="s">
        <v>191</v>
      </c>
      <c r="M10769" t="s">
        <v>646</v>
      </c>
      <c r="N10769" t="s">
        <v>640</v>
      </c>
      <c r="O10769" t="s">
        <v>265</v>
      </c>
      <c r="P10769">
        <v>2050</v>
      </c>
      <c r="Q10769">
        <v>3.2</v>
      </c>
    </row>
    <row r="10770" spans="1:17" x14ac:dyDescent="0.25">
      <c r="A10770" t="s">
        <v>635</v>
      </c>
      <c r="B10770" t="s">
        <v>636</v>
      </c>
      <c r="C10770" t="s">
        <v>637</v>
      </c>
      <c r="D10770" t="s">
        <v>638</v>
      </c>
      <c r="E10770" t="s">
        <v>639</v>
      </c>
      <c r="F10770" t="s">
        <v>348</v>
      </c>
      <c r="G10770" t="s">
        <v>218</v>
      </c>
      <c r="H10770" t="s">
        <v>219</v>
      </c>
      <c r="I10770" t="s">
        <v>220</v>
      </c>
      <c r="K10770" t="s">
        <v>221</v>
      </c>
      <c r="O10770" t="s">
        <v>194</v>
      </c>
      <c r="P10770">
        <v>2020</v>
      </c>
    </row>
    <row r="10771" spans="1:17" x14ac:dyDescent="0.25">
      <c r="A10771" t="s">
        <v>635</v>
      </c>
      <c r="B10771" t="s">
        <v>636</v>
      </c>
      <c r="C10771" t="s">
        <v>637</v>
      </c>
      <c r="D10771" t="s">
        <v>638</v>
      </c>
      <c r="E10771" t="s">
        <v>639</v>
      </c>
      <c r="F10771" t="s">
        <v>348</v>
      </c>
      <c r="G10771" t="s">
        <v>218</v>
      </c>
      <c r="H10771" t="s">
        <v>219</v>
      </c>
      <c r="I10771" t="s">
        <v>220</v>
      </c>
      <c r="K10771" t="s">
        <v>221</v>
      </c>
      <c r="O10771" t="s">
        <v>194</v>
      </c>
      <c r="P10771">
        <v>2025</v>
      </c>
    </row>
    <row r="10772" spans="1:17" x14ac:dyDescent="0.25">
      <c r="A10772" t="s">
        <v>635</v>
      </c>
      <c r="B10772" t="s">
        <v>636</v>
      </c>
      <c r="C10772" t="s">
        <v>637</v>
      </c>
      <c r="D10772" t="s">
        <v>638</v>
      </c>
      <c r="E10772" t="s">
        <v>639</v>
      </c>
      <c r="F10772" t="s">
        <v>348</v>
      </c>
      <c r="G10772" t="s">
        <v>218</v>
      </c>
      <c r="H10772" t="s">
        <v>219</v>
      </c>
      <c r="I10772" t="s">
        <v>220</v>
      </c>
      <c r="K10772" t="s">
        <v>221</v>
      </c>
      <c r="O10772" t="s">
        <v>264</v>
      </c>
      <c r="P10772">
        <v>2025</v>
      </c>
    </row>
    <row r="10773" spans="1:17" x14ac:dyDescent="0.25">
      <c r="A10773" t="s">
        <v>635</v>
      </c>
      <c r="B10773" t="s">
        <v>636</v>
      </c>
      <c r="C10773" t="s">
        <v>637</v>
      </c>
      <c r="D10773" t="s">
        <v>638</v>
      </c>
      <c r="E10773" t="s">
        <v>639</v>
      </c>
      <c r="F10773" t="s">
        <v>348</v>
      </c>
      <c r="G10773" t="s">
        <v>218</v>
      </c>
      <c r="H10773" t="s">
        <v>219</v>
      </c>
      <c r="I10773" t="s">
        <v>220</v>
      </c>
      <c r="K10773" t="s">
        <v>221</v>
      </c>
      <c r="O10773" t="s">
        <v>265</v>
      </c>
      <c r="P10773">
        <v>2025</v>
      </c>
    </row>
    <row r="10774" spans="1:17" x14ac:dyDescent="0.25">
      <c r="A10774" t="s">
        <v>635</v>
      </c>
      <c r="B10774" t="s">
        <v>636</v>
      </c>
      <c r="C10774" t="s">
        <v>637</v>
      </c>
      <c r="D10774" t="s">
        <v>638</v>
      </c>
      <c r="E10774" t="s">
        <v>639</v>
      </c>
      <c r="F10774" t="s">
        <v>348</v>
      </c>
      <c r="G10774" t="s">
        <v>218</v>
      </c>
      <c r="H10774" t="s">
        <v>219</v>
      </c>
      <c r="I10774" t="s">
        <v>220</v>
      </c>
      <c r="K10774" t="s">
        <v>221</v>
      </c>
      <c r="O10774" t="s">
        <v>194</v>
      </c>
      <c r="P10774">
        <v>2030</v>
      </c>
    </row>
    <row r="10775" spans="1:17" x14ac:dyDescent="0.25">
      <c r="A10775" t="s">
        <v>635</v>
      </c>
      <c r="B10775" t="s">
        <v>636</v>
      </c>
      <c r="C10775" t="s">
        <v>637</v>
      </c>
      <c r="D10775" t="s">
        <v>638</v>
      </c>
      <c r="E10775" t="s">
        <v>639</v>
      </c>
      <c r="F10775" t="s">
        <v>348</v>
      </c>
      <c r="G10775" t="s">
        <v>218</v>
      </c>
      <c r="H10775" t="s">
        <v>219</v>
      </c>
      <c r="I10775" t="s">
        <v>220</v>
      </c>
      <c r="K10775" t="s">
        <v>221</v>
      </c>
      <c r="O10775" t="s">
        <v>194</v>
      </c>
      <c r="P10775">
        <v>2040</v>
      </c>
    </row>
    <row r="10776" spans="1:17" x14ac:dyDescent="0.25">
      <c r="A10776" t="s">
        <v>635</v>
      </c>
      <c r="B10776" t="s">
        <v>636</v>
      </c>
      <c r="C10776" t="s">
        <v>637</v>
      </c>
      <c r="D10776" t="s">
        <v>638</v>
      </c>
      <c r="E10776" t="s">
        <v>639</v>
      </c>
      <c r="F10776" t="s">
        <v>348</v>
      </c>
      <c r="G10776" t="s">
        <v>218</v>
      </c>
      <c r="H10776" t="s">
        <v>219</v>
      </c>
      <c r="I10776" t="s">
        <v>220</v>
      </c>
      <c r="K10776" t="s">
        <v>221</v>
      </c>
      <c r="O10776" t="s">
        <v>194</v>
      </c>
      <c r="P10776">
        <v>2050</v>
      </c>
    </row>
    <row r="10777" spans="1:17" x14ac:dyDescent="0.25">
      <c r="A10777" t="s">
        <v>635</v>
      </c>
      <c r="B10777" t="s">
        <v>636</v>
      </c>
      <c r="C10777" t="s">
        <v>637</v>
      </c>
      <c r="D10777" t="s">
        <v>638</v>
      </c>
      <c r="E10777" t="s">
        <v>639</v>
      </c>
      <c r="F10777" t="s">
        <v>348</v>
      </c>
      <c r="G10777" t="s">
        <v>218</v>
      </c>
      <c r="H10777" t="s">
        <v>219</v>
      </c>
      <c r="I10777" t="s">
        <v>220</v>
      </c>
      <c r="K10777" t="s">
        <v>221</v>
      </c>
      <c r="O10777" t="s">
        <v>264</v>
      </c>
      <c r="P10777">
        <v>2050</v>
      </c>
    </row>
    <row r="10778" spans="1:17" x14ac:dyDescent="0.25">
      <c r="A10778" t="s">
        <v>635</v>
      </c>
      <c r="B10778" t="s">
        <v>636</v>
      </c>
      <c r="C10778" t="s">
        <v>637</v>
      </c>
      <c r="D10778" t="s">
        <v>638</v>
      </c>
      <c r="E10778" t="s">
        <v>639</v>
      </c>
      <c r="F10778" t="s">
        <v>348</v>
      </c>
      <c r="G10778" t="s">
        <v>218</v>
      </c>
      <c r="H10778" t="s">
        <v>219</v>
      </c>
      <c r="I10778" t="s">
        <v>220</v>
      </c>
      <c r="K10778" t="s">
        <v>221</v>
      </c>
      <c r="O10778" t="s">
        <v>265</v>
      </c>
      <c r="P10778">
        <v>2050</v>
      </c>
    </row>
    <row r="10779" spans="1:17" x14ac:dyDescent="0.25">
      <c r="A10779" t="s">
        <v>635</v>
      </c>
      <c r="B10779" t="s">
        <v>636</v>
      </c>
      <c r="C10779" t="s">
        <v>637</v>
      </c>
      <c r="D10779" t="s">
        <v>638</v>
      </c>
      <c r="E10779" t="s">
        <v>639</v>
      </c>
      <c r="F10779" t="s">
        <v>348</v>
      </c>
      <c r="G10779" t="s">
        <v>218</v>
      </c>
      <c r="H10779" t="s">
        <v>223</v>
      </c>
      <c r="I10779" t="s">
        <v>224</v>
      </c>
      <c r="K10779" t="s">
        <v>221</v>
      </c>
      <c r="O10779" t="s">
        <v>194</v>
      </c>
      <c r="P10779">
        <v>2020</v>
      </c>
    </row>
    <row r="10780" spans="1:17" x14ac:dyDescent="0.25">
      <c r="A10780" t="s">
        <v>635</v>
      </c>
      <c r="B10780" t="s">
        <v>636</v>
      </c>
      <c r="C10780" t="s">
        <v>637</v>
      </c>
      <c r="D10780" t="s">
        <v>638</v>
      </c>
      <c r="E10780" t="s">
        <v>639</v>
      </c>
      <c r="F10780" t="s">
        <v>348</v>
      </c>
      <c r="G10780" t="s">
        <v>218</v>
      </c>
      <c r="H10780" t="s">
        <v>223</v>
      </c>
      <c r="I10780" t="s">
        <v>224</v>
      </c>
      <c r="K10780" t="s">
        <v>221</v>
      </c>
      <c r="O10780" t="s">
        <v>194</v>
      </c>
      <c r="P10780">
        <v>2025</v>
      </c>
    </row>
    <row r="10781" spans="1:17" x14ac:dyDescent="0.25">
      <c r="A10781" t="s">
        <v>635</v>
      </c>
      <c r="B10781" t="s">
        <v>636</v>
      </c>
      <c r="C10781" t="s">
        <v>637</v>
      </c>
      <c r="D10781" t="s">
        <v>638</v>
      </c>
      <c r="E10781" t="s">
        <v>639</v>
      </c>
      <c r="F10781" t="s">
        <v>348</v>
      </c>
      <c r="G10781" t="s">
        <v>218</v>
      </c>
      <c r="H10781" t="s">
        <v>223</v>
      </c>
      <c r="I10781" t="s">
        <v>224</v>
      </c>
      <c r="K10781" t="s">
        <v>221</v>
      </c>
      <c r="O10781" t="s">
        <v>264</v>
      </c>
      <c r="P10781">
        <v>2025</v>
      </c>
    </row>
    <row r="10782" spans="1:17" x14ac:dyDescent="0.25">
      <c r="A10782" t="s">
        <v>635</v>
      </c>
      <c r="B10782" t="s">
        <v>636</v>
      </c>
      <c r="C10782" t="s">
        <v>637</v>
      </c>
      <c r="D10782" t="s">
        <v>638</v>
      </c>
      <c r="E10782" t="s">
        <v>639</v>
      </c>
      <c r="F10782" t="s">
        <v>348</v>
      </c>
      <c r="G10782" t="s">
        <v>218</v>
      </c>
      <c r="H10782" t="s">
        <v>223</v>
      </c>
      <c r="I10782" t="s">
        <v>224</v>
      </c>
      <c r="K10782" t="s">
        <v>221</v>
      </c>
      <c r="O10782" t="s">
        <v>265</v>
      </c>
      <c r="P10782">
        <v>2025</v>
      </c>
    </row>
    <row r="10783" spans="1:17" x14ac:dyDescent="0.25">
      <c r="A10783" t="s">
        <v>635</v>
      </c>
      <c r="B10783" t="s">
        <v>636</v>
      </c>
      <c r="C10783" t="s">
        <v>637</v>
      </c>
      <c r="D10783" t="s">
        <v>638</v>
      </c>
      <c r="E10783" t="s">
        <v>639</v>
      </c>
      <c r="F10783" t="s">
        <v>348</v>
      </c>
      <c r="G10783" t="s">
        <v>218</v>
      </c>
      <c r="H10783" t="s">
        <v>223</v>
      </c>
      <c r="I10783" t="s">
        <v>224</v>
      </c>
      <c r="K10783" t="s">
        <v>221</v>
      </c>
      <c r="O10783" t="s">
        <v>194</v>
      </c>
      <c r="P10783">
        <v>2030</v>
      </c>
    </row>
    <row r="10784" spans="1:17" x14ac:dyDescent="0.25">
      <c r="A10784" t="s">
        <v>635</v>
      </c>
      <c r="B10784" t="s">
        <v>636</v>
      </c>
      <c r="C10784" t="s">
        <v>637</v>
      </c>
      <c r="D10784" t="s">
        <v>638</v>
      </c>
      <c r="E10784" t="s">
        <v>639</v>
      </c>
      <c r="F10784" t="s">
        <v>348</v>
      </c>
      <c r="G10784" t="s">
        <v>218</v>
      </c>
      <c r="H10784" t="s">
        <v>223</v>
      </c>
      <c r="I10784" t="s">
        <v>224</v>
      </c>
      <c r="K10784" t="s">
        <v>221</v>
      </c>
      <c r="O10784" t="s">
        <v>194</v>
      </c>
      <c r="P10784">
        <v>2040</v>
      </c>
    </row>
    <row r="10785" spans="1:16" x14ac:dyDescent="0.25">
      <c r="A10785" t="s">
        <v>635</v>
      </c>
      <c r="B10785" t="s">
        <v>636</v>
      </c>
      <c r="C10785" t="s">
        <v>637</v>
      </c>
      <c r="D10785" t="s">
        <v>638</v>
      </c>
      <c r="E10785" t="s">
        <v>639</v>
      </c>
      <c r="F10785" t="s">
        <v>348</v>
      </c>
      <c r="G10785" t="s">
        <v>218</v>
      </c>
      <c r="H10785" t="s">
        <v>223</v>
      </c>
      <c r="I10785" t="s">
        <v>224</v>
      </c>
      <c r="K10785" t="s">
        <v>221</v>
      </c>
      <c r="O10785" t="s">
        <v>194</v>
      </c>
      <c r="P10785">
        <v>2050</v>
      </c>
    </row>
    <row r="10786" spans="1:16" x14ac:dyDescent="0.25">
      <c r="A10786" t="s">
        <v>635</v>
      </c>
      <c r="B10786" t="s">
        <v>636</v>
      </c>
      <c r="C10786" t="s">
        <v>637</v>
      </c>
      <c r="D10786" t="s">
        <v>638</v>
      </c>
      <c r="E10786" t="s">
        <v>639</v>
      </c>
      <c r="F10786" t="s">
        <v>348</v>
      </c>
      <c r="G10786" t="s">
        <v>218</v>
      </c>
      <c r="H10786" t="s">
        <v>223</v>
      </c>
      <c r="I10786" t="s">
        <v>224</v>
      </c>
      <c r="K10786" t="s">
        <v>221</v>
      </c>
      <c r="O10786" t="s">
        <v>264</v>
      </c>
      <c r="P10786">
        <v>2050</v>
      </c>
    </row>
    <row r="10787" spans="1:16" x14ac:dyDescent="0.25">
      <c r="A10787" t="s">
        <v>635</v>
      </c>
      <c r="B10787" t="s">
        <v>636</v>
      </c>
      <c r="C10787" t="s">
        <v>637</v>
      </c>
      <c r="D10787" t="s">
        <v>638</v>
      </c>
      <c r="E10787" t="s">
        <v>639</v>
      </c>
      <c r="F10787" t="s">
        <v>348</v>
      </c>
      <c r="G10787" t="s">
        <v>218</v>
      </c>
      <c r="H10787" t="s">
        <v>223</v>
      </c>
      <c r="I10787" t="s">
        <v>224</v>
      </c>
      <c r="K10787" t="s">
        <v>221</v>
      </c>
      <c r="O10787" t="s">
        <v>265</v>
      </c>
      <c r="P10787">
        <v>2050</v>
      </c>
    </row>
    <row r="10788" spans="1:16" x14ac:dyDescent="0.25">
      <c r="A10788" t="s">
        <v>635</v>
      </c>
      <c r="B10788" t="s">
        <v>636</v>
      </c>
      <c r="C10788" t="s">
        <v>637</v>
      </c>
      <c r="D10788" t="s">
        <v>638</v>
      </c>
      <c r="E10788" t="s">
        <v>639</v>
      </c>
      <c r="F10788" t="s">
        <v>348</v>
      </c>
      <c r="G10788" t="s">
        <v>218</v>
      </c>
      <c r="H10788" t="s">
        <v>225</v>
      </c>
      <c r="I10788" t="s">
        <v>226</v>
      </c>
      <c r="K10788" t="s">
        <v>221</v>
      </c>
      <c r="O10788" t="s">
        <v>194</v>
      </c>
      <c r="P10788">
        <v>2020</v>
      </c>
    </row>
    <row r="10789" spans="1:16" x14ac:dyDescent="0.25">
      <c r="A10789" t="s">
        <v>635</v>
      </c>
      <c r="B10789" t="s">
        <v>636</v>
      </c>
      <c r="C10789" t="s">
        <v>637</v>
      </c>
      <c r="D10789" t="s">
        <v>638</v>
      </c>
      <c r="E10789" t="s">
        <v>639</v>
      </c>
      <c r="F10789" t="s">
        <v>348</v>
      </c>
      <c r="G10789" t="s">
        <v>218</v>
      </c>
      <c r="H10789" t="s">
        <v>225</v>
      </c>
      <c r="I10789" t="s">
        <v>226</v>
      </c>
      <c r="K10789" t="s">
        <v>221</v>
      </c>
      <c r="O10789" t="s">
        <v>194</v>
      </c>
      <c r="P10789">
        <v>2025</v>
      </c>
    </row>
    <row r="10790" spans="1:16" x14ac:dyDescent="0.25">
      <c r="A10790" t="s">
        <v>635</v>
      </c>
      <c r="B10790" t="s">
        <v>636</v>
      </c>
      <c r="C10790" t="s">
        <v>637</v>
      </c>
      <c r="D10790" t="s">
        <v>638</v>
      </c>
      <c r="E10790" t="s">
        <v>639</v>
      </c>
      <c r="F10790" t="s">
        <v>348</v>
      </c>
      <c r="G10790" t="s">
        <v>218</v>
      </c>
      <c r="H10790" t="s">
        <v>225</v>
      </c>
      <c r="I10790" t="s">
        <v>226</v>
      </c>
      <c r="K10790" t="s">
        <v>221</v>
      </c>
      <c r="O10790" t="s">
        <v>264</v>
      </c>
      <c r="P10790">
        <v>2025</v>
      </c>
    </row>
    <row r="10791" spans="1:16" x14ac:dyDescent="0.25">
      <c r="A10791" t="s">
        <v>635</v>
      </c>
      <c r="B10791" t="s">
        <v>636</v>
      </c>
      <c r="C10791" t="s">
        <v>637</v>
      </c>
      <c r="D10791" t="s">
        <v>638</v>
      </c>
      <c r="E10791" t="s">
        <v>639</v>
      </c>
      <c r="F10791" t="s">
        <v>348</v>
      </c>
      <c r="G10791" t="s">
        <v>218</v>
      </c>
      <c r="H10791" t="s">
        <v>225</v>
      </c>
      <c r="I10791" t="s">
        <v>226</v>
      </c>
      <c r="K10791" t="s">
        <v>221</v>
      </c>
      <c r="O10791" t="s">
        <v>265</v>
      </c>
      <c r="P10791">
        <v>2025</v>
      </c>
    </row>
    <row r="10792" spans="1:16" x14ac:dyDescent="0.25">
      <c r="A10792" t="s">
        <v>635</v>
      </c>
      <c r="B10792" t="s">
        <v>636</v>
      </c>
      <c r="C10792" t="s">
        <v>637</v>
      </c>
      <c r="D10792" t="s">
        <v>638</v>
      </c>
      <c r="E10792" t="s">
        <v>639</v>
      </c>
      <c r="F10792" t="s">
        <v>348</v>
      </c>
      <c r="G10792" t="s">
        <v>218</v>
      </c>
      <c r="H10792" t="s">
        <v>225</v>
      </c>
      <c r="I10792" t="s">
        <v>226</v>
      </c>
      <c r="K10792" t="s">
        <v>221</v>
      </c>
      <c r="O10792" t="s">
        <v>194</v>
      </c>
      <c r="P10792">
        <v>2030</v>
      </c>
    </row>
    <row r="10793" spans="1:16" x14ac:dyDescent="0.25">
      <c r="A10793" t="s">
        <v>635</v>
      </c>
      <c r="B10793" t="s">
        <v>636</v>
      </c>
      <c r="C10793" t="s">
        <v>637</v>
      </c>
      <c r="D10793" t="s">
        <v>638</v>
      </c>
      <c r="E10793" t="s">
        <v>639</v>
      </c>
      <c r="F10793" t="s">
        <v>348</v>
      </c>
      <c r="G10793" t="s">
        <v>218</v>
      </c>
      <c r="H10793" t="s">
        <v>225</v>
      </c>
      <c r="I10793" t="s">
        <v>226</v>
      </c>
      <c r="K10793" t="s">
        <v>221</v>
      </c>
      <c r="O10793" t="s">
        <v>194</v>
      </c>
      <c r="P10793">
        <v>2040</v>
      </c>
    </row>
    <row r="10794" spans="1:16" x14ac:dyDescent="0.25">
      <c r="A10794" t="s">
        <v>635</v>
      </c>
      <c r="B10794" t="s">
        <v>636</v>
      </c>
      <c r="C10794" t="s">
        <v>637</v>
      </c>
      <c r="D10794" t="s">
        <v>638</v>
      </c>
      <c r="E10794" t="s">
        <v>639</v>
      </c>
      <c r="F10794" t="s">
        <v>348</v>
      </c>
      <c r="G10794" t="s">
        <v>218</v>
      </c>
      <c r="H10794" t="s">
        <v>225</v>
      </c>
      <c r="I10794" t="s">
        <v>226</v>
      </c>
      <c r="K10794" t="s">
        <v>221</v>
      </c>
      <c r="O10794" t="s">
        <v>194</v>
      </c>
      <c r="P10794">
        <v>2050</v>
      </c>
    </row>
    <row r="10795" spans="1:16" x14ac:dyDescent="0.25">
      <c r="A10795" t="s">
        <v>635</v>
      </c>
      <c r="B10795" t="s">
        <v>636</v>
      </c>
      <c r="C10795" t="s">
        <v>637</v>
      </c>
      <c r="D10795" t="s">
        <v>638</v>
      </c>
      <c r="E10795" t="s">
        <v>639</v>
      </c>
      <c r="F10795" t="s">
        <v>348</v>
      </c>
      <c r="G10795" t="s">
        <v>218</v>
      </c>
      <c r="H10795" t="s">
        <v>225</v>
      </c>
      <c r="I10795" t="s">
        <v>226</v>
      </c>
      <c r="K10795" t="s">
        <v>221</v>
      </c>
      <c r="O10795" t="s">
        <v>264</v>
      </c>
      <c r="P10795">
        <v>2050</v>
      </c>
    </row>
    <row r="10796" spans="1:16" x14ac:dyDescent="0.25">
      <c r="A10796" t="s">
        <v>635</v>
      </c>
      <c r="B10796" t="s">
        <v>636</v>
      </c>
      <c r="C10796" t="s">
        <v>637</v>
      </c>
      <c r="D10796" t="s">
        <v>638</v>
      </c>
      <c r="E10796" t="s">
        <v>639</v>
      </c>
      <c r="F10796" t="s">
        <v>348</v>
      </c>
      <c r="G10796" t="s">
        <v>218</v>
      </c>
      <c r="H10796" t="s">
        <v>225</v>
      </c>
      <c r="I10796" t="s">
        <v>226</v>
      </c>
      <c r="K10796" t="s">
        <v>221</v>
      </c>
      <c r="O10796" t="s">
        <v>265</v>
      </c>
      <c r="P10796">
        <v>2050</v>
      </c>
    </row>
    <row r="10797" spans="1:16" x14ac:dyDescent="0.25">
      <c r="A10797" t="s">
        <v>635</v>
      </c>
      <c r="B10797" t="s">
        <v>636</v>
      </c>
      <c r="C10797" t="s">
        <v>637</v>
      </c>
      <c r="D10797" t="s">
        <v>638</v>
      </c>
      <c r="E10797" t="s">
        <v>639</v>
      </c>
      <c r="F10797" t="s">
        <v>348</v>
      </c>
      <c r="G10797" t="s">
        <v>218</v>
      </c>
      <c r="H10797" t="s">
        <v>317</v>
      </c>
      <c r="I10797" t="s">
        <v>318</v>
      </c>
      <c r="K10797" t="s">
        <v>221</v>
      </c>
      <c r="O10797" t="s">
        <v>194</v>
      </c>
      <c r="P10797">
        <v>2020</v>
      </c>
    </row>
    <row r="10798" spans="1:16" x14ac:dyDescent="0.25">
      <c r="A10798" t="s">
        <v>635</v>
      </c>
      <c r="B10798" t="s">
        <v>636</v>
      </c>
      <c r="C10798" t="s">
        <v>637</v>
      </c>
      <c r="D10798" t="s">
        <v>638</v>
      </c>
      <c r="E10798" t="s">
        <v>639</v>
      </c>
      <c r="F10798" t="s">
        <v>348</v>
      </c>
      <c r="G10798" t="s">
        <v>218</v>
      </c>
      <c r="H10798" t="s">
        <v>317</v>
      </c>
      <c r="I10798" t="s">
        <v>318</v>
      </c>
      <c r="K10798" t="s">
        <v>221</v>
      </c>
      <c r="O10798" t="s">
        <v>194</v>
      </c>
      <c r="P10798">
        <v>2025</v>
      </c>
    </row>
    <row r="10799" spans="1:16" x14ac:dyDescent="0.25">
      <c r="A10799" t="s">
        <v>635</v>
      </c>
      <c r="B10799" t="s">
        <v>636</v>
      </c>
      <c r="C10799" t="s">
        <v>637</v>
      </c>
      <c r="D10799" t="s">
        <v>638</v>
      </c>
      <c r="E10799" t="s">
        <v>639</v>
      </c>
      <c r="F10799" t="s">
        <v>348</v>
      </c>
      <c r="G10799" t="s">
        <v>218</v>
      </c>
      <c r="H10799" t="s">
        <v>317</v>
      </c>
      <c r="I10799" t="s">
        <v>318</v>
      </c>
      <c r="K10799" t="s">
        <v>221</v>
      </c>
      <c r="O10799" t="s">
        <v>264</v>
      </c>
      <c r="P10799">
        <v>2025</v>
      </c>
    </row>
    <row r="10800" spans="1:16" x14ac:dyDescent="0.25">
      <c r="A10800" t="s">
        <v>635</v>
      </c>
      <c r="B10800" t="s">
        <v>636</v>
      </c>
      <c r="C10800" t="s">
        <v>637</v>
      </c>
      <c r="D10800" t="s">
        <v>638</v>
      </c>
      <c r="E10800" t="s">
        <v>639</v>
      </c>
      <c r="F10800" t="s">
        <v>348</v>
      </c>
      <c r="G10800" t="s">
        <v>218</v>
      </c>
      <c r="H10800" t="s">
        <v>317</v>
      </c>
      <c r="I10800" t="s">
        <v>318</v>
      </c>
      <c r="K10800" t="s">
        <v>221</v>
      </c>
      <c r="O10800" t="s">
        <v>265</v>
      </c>
      <c r="P10800">
        <v>2025</v>
      </c>
    </row>
    <row r="10801" spans="1:17" x14ac:dyDescent="0.25">
      <c r="A10801" t="s">
        <v>635</v>
      </c>
      <c r="B10801" t="s">
        <v>636</v>
      </c>
      <c r="C10801" t="s">
        <v>637</v>
      </c>
      <c r="D10801" t="s">
        <v>638</v>
      </c>
      <c r="E10801" t="s">
        <v>639</v>
      </c>
      <c r="F10801" t="s">
        <v>348</v>
      </c>
      <c r="G10801" t="s">
        <v>218</v>
      </c>
      <c r="H10801" t="s">
        <v>317</v>
      </c>
      <c r="I10801" t="s">
        <v>318</v>
      </c>
      <c r="K10801" t="s">
        <v>221</v>
      </c>
      <c r="O10801" t="s">
        <v>194</v>
      </c>
      <c r="P10801">
        <v>2030</v>
      </c>
    </row>
    <row r="10802" spans="1:17" x14ac:dyDescent="0.25">
      <c r="A10802" t="s">
        <v>635</v>
      </c>
      <c r="B10802" t="s">
        <v>636</v>
      </c>
      <c r="C10802" t="s">
        <v>637</v>
      </c>
      <c r="D10802" t="s">
        <v>638</v>
      </c>
      <c r="E10802" t="s">
        <v>639</v>
      </c>
      <c r="F10802" t="s">
        <v>348</v>
      </c>
      <c r="G10802" t="s">
        <v>218</v>
      </c>
      <c r="H10802" t="s">
        <v>317</v>
      </c>
      <c r="I10802" t="s">
        <v>318</v>
      </c>
      <c r="K10802" t="s">
        <v>221</v>
      </c>
      <c r="O10802" t="s">
        <v>194</v>
      </c>
      <c r="P10802">
        <v>2040</v>
      </c>
    </row>
    <row r="10803" spans="1:17" x14ac:dyDescent="0.25">
      <c r="A10803" t="s">
        <v>635</v>
      </c>
      <c r="B10803" t="s">
        <v>636</v>
      </c>
      <c r="C10803" t="s">
        <v>637</v>
      </c>
      <c r="D10803" t="s">
        <v>638</v>
      </c>
      <c r="E10803" t="s">
        <v>639</v>
      </c>
      <c r="F10803" t="s">
        <v>348</v>
      </c>
      <c r="G10803" t="s">
        <v>218</v>
      </c>
      <c r="H10803" t="s">
        <v>317</v>
      </c>
      <c r="I10803" t="s">
        <v>318</v>
      </c>
      <c r="K10803" t="s">
        <v>221</v>
      </c>
      <c r="O10803" t="s">
        <v>194</v>
      </c>
      <c r="P10803">
        <v>2050</v>
      </c>
    </row>
    <row r="10804" spans="1:17" x14ac:dyDescent="0.25">
      <c r="A10804" t="s">
        <v>635</v>
      </c>
      <c r="B10804" t="s">
        <v>636</v>
      </c>
      <c r="C10804" t="s">
        <v>637</v>
      </c>
      <c r="D10804" t="s">
        <v>638</v>
      </c>
      <c r="E10804" t="s">
        <v>639</v>
      </c>
      <c r="F10804" t="s">
        <v>348</v>
      </c>
      <c r="G10804" t="s">
        <v>218</v>
      </c>
      <c r="H10804" t="s">
        <v>317</v>
      </c>
      <c r="I10804" t="s">
        <v>318</v>
      </c>
      <c r="K10804" t="s">
        <v>221</v>
      </c>
      <c r="O10804" t="s">
        <v>264</v>
      </c>
      <c r="P10804">
        <v>2050</v>
      </c>
    </row>
    <row r="10805" spans="1:17" x14ac:dyDescent="0.25">
      <c r="A10805" t="s">
        <v>635</v>
      </c>
      <c r="B10805" t="s">
        <v>636</v>
      </c>
      <c r="C10805" t="s">
        <v>637</v>
      </c>
      <c r="D10805" t="s">
        <v>638</v>
      </c>
      <c r="E10805" t="s">
        <v>639</v>
      </c>
      <c r="F10805" t="s">
        <v>348</v>
      </c>
      <c r="G10805" t="s">
        <v>218</v>
      </c>
      <c r="H10805" t="s">
        <v>317</v>
      </c>
      <c r="I10805" t="s">
        <v>318</v>
      </c>
      <c r="K10805" t="s">
        <v>221</v>
      </c>
      <c r="O10805" t="s">
        <v>265</v>
      </c>
      <c r="P10805">
        <v>2050</v>
      </c>
    </row>
    <row r="10806" spans="1:17" x14ac:dyDescent="0.25">
      <c r="A10806" t="s">
        <v>635</v>
      </c>
      <c r="B10806" t="s">
        <v>636</v>
      </c>
      <c r="C10806" t="s">
        <v>637</v>
      </c>
      <c r="D10806" t="s">
        <v>638</v>
      </c>
      <c r="E10806" t="s">
        <v>639</v>
      </c>
      <c r="F10806" t="s">
        <v>348</v>
      </c>
      <c r="G10806" t="s">
        <v>218</v>
      </c>
      <c r="H10806" t="s">
        <v>229</v>
      </c>
      <c r="I10806" t="s">
        <v>230</v>
      </c>
      <c r="J10806" t="s">
        <v>231</v>
      </c>
      <c r="K10806" t="s">
        <v>191</v>
      </c>
      <c r="O10806" t="s">
        <v>194</v>
      </c>
      <c r="P10806">
        <v>2020</v>
      </c>
    </row>
    <row r="10807" spans="1:17" x14ac:dyDescent="0.25">
      <c r="A10807" t="s">
        <v>635</v>
      </c>
      <c r="B10807" t="s">
        <v>636</v>
      </c>
      <c r="C10807" t="s">
        <v>637</v>
      </c>
      <c r="D10807" t="s">
        <v>638</v>
      </c>
      <c r="E10807" t="s">
        <v>639</v>
      </c>
      <c r="F10807" t="s">
        <v>348</v>
      </c>
      <c r="G10807" t="s">
        <v>218</v>
      </c>
      <c r="H10807" t="s">
        <v>229</v>
      </c>
      <c r="I10807" t="s">
        <v>230</v>
      </c>
      <c r="J10807" t="s">
        <v>231</v>
      </c>
      <c r="K10807" t="s">
        <v>191</v>
      </c>
      <c r="O10807" t="s">
        <v>194</v>
      </c>
      <c r="P10807">
        <v>2025</v>
      </c>
    </row>
    <row r="10808" spans="1:17" x14ac:dyDescent="0.25">
      <c r="A10808" t="s">
        <v>635</v>
      </c>
      <c r="B10808" t="s">
        <v>636</v>
      </c>
      <c r="C10808" t="s">
        <v>637</v>
      </c>
      <c r="D10808" t="s">
        <v>638</v>
      </c>
      <c r="E10808" t="s">
        <v>639</v>
      </c>
      <c r="F10808" t="s">
        <v>348</v>
      </c>
      <c r="G10808" t="s">
        <v>218</v>
      </c>
      <c r="H10808" t="s">
        <v>229</v>
      </c>
      <c r="I10808" t="s">
        <v>230</v>
      </c>
      <c r="J10808" t="s">
        <v>231</v>
      </c>
      <c r="K10808" t="s">
        <v>191</v>
      </c>
      <c r="O10808" t="s">
        <v>264</v>
      </c>
      <c r="P10808">
        <v>2025</v>
      </c>
    </row>
    <row r="10809" spans="1:17" x14ac:dyDescent="0.25">
      <c r="A10809" t="s">
        <v>635</v>
      </c>
      <c r="B10809" t="s">
        <v>636</v>
      </c>
      <c r="C10809" t="s">
        <v>637</v>
      </c>
      <c r="D10809" t="s">
        <v>638</v>
      </c>
      <c r="E10809" t="s">
        <v>639</v>
      </c>
      <c r="F10809" t="s">
        <v>348</v>
      </c>
      <c r="G10809" t="s">
        <v>218</v>
      </c>
      <c r="H10809" t="s">
        <v>229</v>
      </c>
      <c r="I10809" t="s">
        <v>230</v>
      </c>
      <c r="J10809" t="s">
        <v>231</v>
      </c>
      <c r="K10809" t="s">
        <v>191</v>
      </c>
      <c r="O10809" t="s">
        <v>265</v>
      </c>
      <c r="P10809">
        <v>2025</v>
      </c>
    </row>
    <row r="10810" spans="1:17" x14ac:dyDescent="0.25">
      <c r="A10810" t="s">
        <v>635</v>
      </c>
      <c r="B10810" t="s">
        <v>636</v>
      </c>
      <c r="C10810" t="s">
        <v>637</v>
      </c>
      <c r="D10810" t="s">
        <v>638</v>
      </c>
      <c r="E10810" t="s">
        <v>639</v>
      </c>
      <c r="F10810" t="s">
        <v>348</v>
      </c>
      <c r="G10810" t="s">
        <v>218</v>
      </c>
      <c r="H10810" t="s">
        <v>229</v>
      </c>
      <c r="I10810" t="s">
        <v>230</v>
      </c>
      <c r="J10810" t="s">
        <v>231</v>
      </c>
      <c r="K10810" t="s">
        <v>191</v>
      </c>
      <c r="O10810" t="s">
        <v>194</v>
      </c>
      <c r="P10810">
        <v>2030</v>
      </c>
    </row>
    <row r="10811" spans="1:17" x14ac:dyDescent="0.25">
      <c r="A10811" t="s">
        <v>635</v>
      </c>
      <c r="B10811" t="s">
        <v>636</v>
      </c>
      <c r="C10811" t="s">
        <v>637</v>
      </c>
      <c r="D10811" t="s">
        <v>638</v>
      </c>
      <c r="E10811" t="s">
        <v>639</v>
      </c>
      <c r="F10811" t="s">
        <v>348</v>
      </c>
      <c r="G10811" t="s">
        <v>218</v>
      </c>
      <c r="H10811" t="s">
        <v>229</v>
      </c>
      <c r="I10811" t="s">
        <v>230</v>
      </c>
      <c r="J10811" t="s">
        <v>231</v>
      </c>
      <c r="K10811" t="s">
        <v>191</v>
      </c>
      <c r="O10811" t="s">
        <v>194</v>
      </c>
      <c r="P10811">
        <v>2040</v>
      </c>
    </row>
    <row r="10812" spans="1:17" x14ac:dyDescent="0.25">
      <c r="A10812" t="s">
        <v>635</v>
      </c>
      <c r="B10812" t="s">
        <v>636</v>
      </c>
      <c r="C10812" t="s">
        <v>637</v>
      </c>
      <c r="D10812" t="s">
        <v>638</v>
      </c>
      <c r="E10812" t="s">
        <v>639</v>
      </c>
      <c r="F10812" t="s">
        <v>348</v>
      </c>
      <c r="G10812" t="s">
        <v>218</v>
      </c>
      <c r="H10812" t="s">
        <v>229</v>
      </c>
      <c r="I10812" t="s">
        <v>230</v>
      </c>
      <c r="J10812" t="s">
        <v>231</v>
      </c>
      <c r="K10812" t="s">
        <v>191</v>
      </c>
      <c r="O10812" t="s">
        <v>194</v>
      </c>
      <c r="P10812">
        <v>2050</v>
      </c>
    </row>
    <row r="10813" spans="1:17" x14ac:dyDescent="0.25">
      <c r="A10813" t="s">
        <v>635</v>
      </c>
      <c r="B10813" t="s">
        <v>636</v>
      </c>
      <c r="C10813" t="s">
        <v>637</v>
      </c>
      <c r="D10813" t="s">
        <v>638</v>
      </c>
      <c r="E10813" t="s">
        <v>639</v>
      </c>
      <c r="F10813" t="s">
        <v>348</v>
      </c>
      <c r="G10813" t="s">
        <v>218</v>
      </c>
      <c r="H10813" t="s">
        <v>229</v>
      </c>
      <c r="I10813" t="s">
        <v>230</v>
      </c>
      <c r="J10813" t="s">
        <v>231</v>
      </c>
      <c r="K10813" t="s">
        <v>191</v>
      </c>
      <c r="O10813" t="s">
        <v>264</v>
      </c>
      <c r="P10813">
        <v>2050</v>
      </c>
    </row>
    <row r="10814" spans="1:17" x14ac:dyDescent="0.25">
      <c r="A10814" t="s">
        <v>635</v>
      </c>
      <c r="B10814" t="s">
        <v>636</v>
      </c>
      <c r="C10814" t="s">
        <v>637</v>
      </c>
      <c r="D10814" t="s">
        <v>638</v>
      </c>
      <c r="E10814" t="s">
        <v>639</v>
      </c>
      <c r="F10814" t="s">
        <v>348</v>
      </c>
      <c r="G10814" t="s">
        <v>218</v>
      </c>
      <c r="H10814" t="s">
        <v>229</v>
      </c>
      <c r="I10814" t="s">
        <v>230</v>
      </c>
      <c r="J10814" t="s">
        <v>231</v>
      </c>
      <c r="K10814" t="s">
        <v>191</v>
      </c>
      <c r="O10814" t="s">
        <v>265</v>
      </c>
      <c r="P10814">
        <v>2050</v>
      </c>
    </row>
    <row r="10815" spans="1:17" x14ac:dyDescent="0.25">
      <c r="A10815" t="s">
        <v>635</v>
      </c>
      <c r="B10815" t="s">
        <v>636</v>
      </c>
      <c r="C10815" t="s">
        <v>637</v>
      </c>
      <c r="D10815" t="s">
        <v>638</v>
      </c>
      <c r="E10815" t="s">
        <v>639</v>
      </c>
      <c r="F10815" t="s">
        <v>348</v>
      </c>
      <c r="G10815" t="s">
        <v>233</v>
      </c>
      <c r="H10815" t="s">
        <v>477</v>
      </c>
      <c r="I10815" t="s">
        <v>240</v>
      </c>
      <c r="J10815" t="s">
        <v>288</v>
      </c>
      <c r="K10815" t="s">
        <v>478</v>
      </c>
      <c r="L10815" t="s">
        <v>237</v>
      </c>
      <c r="M10815" t="s">
        <v>199</v>
      </c>
      <c r="N10815" t="s">
        <v>640</v>
      </c>
      <c r="O10815" t="s">
        <v>194</v>
      </c>
      <c r="P10815">
        <v>2020</v>
      </c>
      <c r="Q10815">
        <v>1.070308426</v>
      </c>
    </row>
    <row r="10816" spans="1:17" x14ac:dyDescent="0.25">
      <c r="A10816" t="s">
        <v>635</v>
      </c>
      <c r="B10816" t="s">
        <v>636</v>
      </c>
      <c r="C10816" t="s">
        <v>637</v>
      </c>
      <c r="D10816" t="s">
        <v>638</v>
      </c>
      <c r="E10816" t="s">
        <v>639</v>
      </c>
      <c r="F10816" t="s">
        <v>348</v>
      </c>
      <c r="G10816" t="s">
        <v>233</v>
      </c>
      <c r="H10816" t="s">
        <v>477</v>
      </c>
      <c r="I10816" t="s">
        <v>240</v>
      </c>
      <c r="J10816" t="s">
        <v>288</v>
      </c>
      <c r="K10816" t="s">
        <v>478</v>
      </c>
      <c r="L10816" t="s">
        <v>237</v>
      </c>
      <c r="M10816" t="s">
        <v>199</v>
      </c>
      <c r="N10816" t="s">
        <v>640</v>
      </c>
      <c r="O10816" t="s">
        <v>194</v>
      </c>
      <c r="P10816">
        <v>2025</v>
      </c>
      <c r="Q10816">
        <v>1.070308426</v>
      </c>
    </row>
    <row r="10817" spans="1:17" x14ac:dyDescent="0.25">
      <c r="A10817" t="s">
        <v>635</v>
      </c>
      <c r="B10817" t="s">
        <v>636</v>
      </c>
      <c r="C10817" t="s">
        <v>637</v>
      </c>
      <c r="D10817" t="s">
        <v>638</v>
      </c>
      <c r="E10817" t="s">
        <v>639</v>
      </c>
      <c r="F10817" t="s">
        <v>348</v>
      </c>
      <c r="G10817" t="s">
        <v>233</v>
      </c>
      <c r="H10817" t="s">
        <v>477</v>
      </c>
      <c r="I10817" t="s">
        <v>240</v>
      </c>
      <c r="J10817" t="s">
        <v>288</v>
      </c>
      <c r="K10817" t="s">
        <v>478</v>
      </c>
      <c r="L10817" t="s">
        <v>237</v>
      </c>
      <c r="M10817" t="s">
        <v>199</v>
      </c>
      <c r="N10817" t="s">
        <v>640</v>
      </c>
      <c r="O10817" t="s">
        <v>264</v>
      </c>
      <c r="P10817">
        <v>2025</v>
      </c>
      <c r="Q10817">
        <v>0.71353895099999998</v>
      </c>
    </row>
    <row r="10818" spans="1:17" x14ac:dyDescent="0.25">
      <c r="A10818" t="s">
        <v>635</v>
      </c>
      <c r="B10818" t="s">
        <v>636</v>
      </c>
      <c r="C10818" t="s">
        <v>637</v>
      </c>
      <c r="D10818" t="s">
        <v>638</v>
      </c>
      <c r="E10818" t="s">
        <v>639</v>
      </c>
      <c r="F10818" t="s">
        <v>348</v>
      </c>
      <c r="G10818" t="s">
        <v>233</v>
      </c>
      <c r="H10818" t="s">
        <v>477</v>
      </c>
      <c r="I10818" t="s">
        <v>240</v>
      </c>
      <c r="J10818" t="s">
        <v>288</v>
      </c>
      <c r="K10818" t="s">
        <v>478</v>
      </c>
      <c r="L10818" t="s">
        <v>237</v>
      </c>
      <c r="M10818" t="s">
        <v>199</v>
      </c>
      <c r="N10818" t="s">
        <v>640</v>
      </c>
      <c r="O10818" t="s">
        <v>265</v>
      </c>
      <c r="P10818">
        <v>2025</v>
      </c>
      <c r="Q10818">
        <v>1.4270779010000001</v>
      </c>
    </row>
    <row r="10819" spans="1:17" x14ac:dyDescent="0.25">
      <c r="A10819" t="s">
        <v>635</v>
      </c>
      <c r="B10819" t="s">
        <v>636</v>
      </c>
      <c r="C10819" t="s">
        <v>637</v>
      </c>
      <c r="D10819" t="s">
        <v>638</v>
      </c>
      <c r="E10819" t="s">
        <v>639</v>
      </c>
      <c r="F10819" t="s">
        <v>348</v>
      </c>
      <c r="G10819" t="s">
        <v>233</v>
      </c>
      <c r="H10819" t="s">
        <v>477</v>
      </c>
      <c r="I10819" t="s">
        <v>240</v>
      </c>
      <c r="J10819" t="s">
        <v>288</v>
      </c>
      <c r="K10819" t="s">
        <v>478</v>
      </c>
      <c r="L10819" t="s">
        <v>237</v>
      </c>
      <c r="M10819" t="s">
        <v>199</v>
      </c>
      <c r="N10819" t="s">
        <v>640</v>
      </c>
      <c r="O10819" t="s">
        <v>194</v>
      </c>
      <c r="P10819">
        <v>2030</v>
      </c>
      <c r="Q10819">
        <v>0.99895453099999998</v>
      </c>
    </row>
    <row r="10820" spans="1:17" x14ac:dyDescent="0.25">
      <c r="A10820" t="s">
        <v>635</v>
      </c>
      <c r="B10820" t="s">
        <v>636</v>
      </c>
      <c r="C10820" t="s">
        <v>637</v>
      </c>
      <c r="D10820" t="s">
        <v>638</v>
      </c>
      <c r="E10820" t="s">
        <v>639</v>
      </c>
      <c r="F10820" t="s">
        <v>348</v>
      </c>
      <c r="G10820" t="s">
        <v>233</v>
      </c>
      <c r="H10820" t="s">
        <v>477</v>
      </c>
      <c r="I10820" t="s">
        <v>240</v>
      </c>
      <c r="J10820" t="s">
        <v>288</v>
      </c>
      <c r="K10820" t="s">
        <v>478</v>
      </c>
      <c r="L10820" t="s">
        <v>237</v>
      </c>
      <c r="M10820" t="s">
        <v>199</v>
      </c>
      <c r="N10820" t="s">
        <v>640</v>
      </c>
      <c r="O10820" t="s">
        <v>194</v>
      </c>
      <c r="P10820">
        <v>2040</v>
      </c>
      <c r="Q10820">
        <v>0.99895453099999998</v>
      </c>
    </row>
    <row r="10821" spans="1:17" x14ac:dyDescent="0.25">
      <c r="A10821" t="s">
        <v>635</v>
      </c>
      <c r="B10821" t="s">
        <v>636</v>
      </c>
      <c r="C10821" t="s">
        <v>637</v>
      </c>
      <c r="D10821" t="s">
        <v>638</v>
      </c>
      <c r="E10821" t="s">
        <v>639</v>
      </c>
      <c r="F10821" t="s">
        <v>348</v>
      </c>
      <c r="G10821" t="s">
        <v>233</v>
      </c>
      <c r="H10821" t="s">
        <v>477</v>
      </c>
      <c r="I10821" t="s">
        <v>240</v>
      </c>
      <c r="J10821" t="s">
        <v>288</v>
      </c>
      <c r="K10821" t="s">
        <v>478</v>
      </c>
      <c r="L10821" t="s">
        <v>237</v>
      </c>
      <c r="M10821" t="s">
        <v>199</v>
      </c>
      <c r="N10821" t="s">
        <v>640</v>
      </c>
      <c r="O10821" t="s">
        <v>194</v>
      </c>
      <c r="P10821">
        <v>2050</v>
      </c>
      <c r="Q10821">
        <v>0.99895453099999998</v>
      </c>
    </row>
    <row r="10822" spans="1:17" x14ac:dyDescent="0.25">
      <c r="A10822" t="s">
        <v>635</v>
      </c>
      <c r="B10822" t="s">
        <v>636</v>
      </c>
      <c r="C10822" t="s">
        <v>637</v>
      </c>
      <c r="D10822" t="s">
        <v>638</v>
      </c>
      <c r="E10822" t="s">
        <v>639</v>
      </c>
      <c r="F10822" t="s">
        <v>348</v>
      </c>
      <c r="G10822" t="s">
        <v>233</v>
      </c>
      <c r="H10822" t="s">
        <v>477</v>
      </c>
      <c r="I10822" t="s">
        <v>240</v>
      </c>
      <c r="J10822" t="s">
        <v>288</v>
      </c>
      <c r="K10822" t="s">
        <v>478</v>
      </c>
      <c r="L10822" t="s">
        <v>237</v>
      </c>
      <c r="M10822" t="s">
        <v>199</v>
      </c>
      <c r="N10822" t="s">
        <v>640</v>
      </c>
      <c r="O10822" t="s">
        <v>264</v>
      </c>
      <c r="P10822">
        <v>2050</v>
      </c>
      <c r="Q10822">
        <v>0.71353895099999998</v>
      </c>
    </row>
    <row r="10823" spans="1:17" x14ac:dyDescent="0.25">
      <c r="A10823" t="s">
        <v>635</v>
      </c>
      <c r="B10823" t="s">
        <v>636</v>
      </c>
      <c r="C10823" t="s">
        <v>637</v>
      </c>
      <c r="D10823" t="s">
        <v>638</v>
      </c>
      <c r="E10823" t="s">
        <v>639</v>
      </c>
      <c r="F10823" t="s">
        <v>348</v>
      </c>
      <c r="G10823" t="s">
        <v>233</v>
      </c>
      <c r="H10823" t="s">
        <v>477</v>
      </c>
      <c r="I10823" t="s">
        <v>240</v>
      </c>
      <c r="J10823" t="s">
        <v>288</v>
      </c>
      <c r="K10823" t="s">
        <v>478</v>
      </c>
      <c r="L10823" t="s">
        <v>237</v>
      </c>
      <c r="M10823" t="s">
        <v>199</v>
      </c>
      <c r="N10823" t="s">
        <v>640</v>
      </c>
      <c r="O10823" t="s">
        <v>265</v>
      </c>
      <c r="P10823">
        <v>2050</v>
      </c>
      <c r="Q10823">
        <v>1.4270779010000001</v>
      </c>
    </row>
    <row r="10824" spans="1:17" x14ac:dyDescent="0.25">
      <c r="A10824" t="s">
        <v>635</v>
      </c>
      <c r="B10824" t="s">
        <v>636</v>
      </c>
      <c r="C10824" t="s">
        <v>637</v>
      </c>
      <c r="D10824" t="s">
        <v>638</v>
      </c>
      <c r="E10824" t="s">
        <v>639</v>
      </c>
      <c r="F10824" t="s">
        <v>348</v>
      </c>
      <c r="G10824" t="s">
        <v>233</v>
      </c>
      <c r="H10824" t="s">
        <v>599</v>
      </c>
      <c r="I10824" t="s">
        <v>240</v>
      </c>
      <c r="J10824" t="s">
        <v>600</v>
      </c>
      <c r="K10824" t="s">
        <v>241</v>
      </c>
      <c r="L10824" t="s">
        <v>237</v>
      </c>
      <c r="M10824" t="s">
        <v>368</v>
      </c>
      <c r="N10824" t="s">
        <v>640</v>
      </c>
      <c r="O10824" t="s">
        <v>194</v>
      </c>
      <c r="P10824">
        <v>2020</v>
      </c>
      <c r="Q10824">
        <v>2.8541558000000002E-2</v>
      </c>
    </row>
    <row r="10825" spans="1:17" x14ac:dyDescent="0.25">
      <c r="A10825" t="s">
        <v>635</v>
      </c>
      <c r="B10825" t="s">
        <v>636</v>
      </c>
      <c r="C10825" t="s">
        <v>637</v>
      </c>
      <c r="D10825" t="s">
        <v>638</v>
      </c>
      <c r="E10825" t="s">
        <v>639</v>
      </c>
      <c r="F10825" t="s">
        <v>348</v>
      </c>
      <c r="G10825" t="s">
        <v>233</v>
      </c>
      <c r="H10825" t="s">
        <v>599</v>
      </c>
      <c r="I10825" t="s">
        <v>240</v>
      </c>
      <c r="J10825" t="s">
        <v>600</v>
      </c>
      <c r="K10825" t="s">
        <v>241</v>
      </c>
      <c r="L10825" t="s">
        <v>237</v>
      </c>
      <c r="M10825" t="s">
        <v>368</v>
      </c>
      <c r="N10825" t="s">
        <v>640</v>
      </c>
      <c r="O10825" t="s">
        <v>194</v>
      </c>
      <c r="P10825">
        <v>2025</v>
      </c>
      <c r="Q10825">
        <v>2.8541558000000002E-2</v>
      </c>
    </row>
    <row r="10826" spans="1:17" x14ac:dyDescent="0.25">
      <c r="A10826" t="s">
        <v>635</v>
      </c>
      <c r="B10826" t="s">
        <v>636</v>
      </c>
      <c r="C10826" t="s">
        <v>637</v>
      </c>
      <c r="D10826" t="s">
        <v>638</v>
      </c>
      <c r="E10826" t="s">
        <v>639</v>
      </c>
      <c r="F10826" t="s">
        <v>348</v>
      </c>
      <c r="G10826" t="s">
        <v>233</v>
      </c>
      <c r="H10826" t="s">
        <v>599</v>
      </c>
      <c r="I10826" t="s">
        <v>240</v>
      </c>
      <c r="J10826" t="s">
        <v>600</v>
      </c>
      <c r="K10826" t="s">
        <v>241</v>
      </c>
      <c r="L10826" t="s">
        <v>237</v>
      </c>
      <c r="M10826" t="s">
        <v>368</v>
      </c>
      <c r="N10826" t="s">
        <v>640</v>
      </c>
      <c r="O10826" t="s">
        <v>264</v>
      </c>
      <c r="P10826">
        <v>2025</v>
      </c>
      <c r="Q10826">
        <v>1.9027704999999999E-2</v>
      </c>
    </row>
    <row r="10827" spans="1:17" x14ac:dyDescent="0.25">
      <c r="A10827" t="s">
        <v>635</v>
      </c>
      <c r="B10827" t="s">
        <v>636</v>
      </c>
      <c r="C10827" t="s">
        <v>637</v>
      </c>
      <c r="D10827" t="s">
        <v>638</v>
      </c>
      <c r="E10827" t="s">
        <v>639</v>
      </c>
      <c r="F10827" t="s">
        <v>348</v>
      </c>
      <c r="G10827" t="s">
        <v>233</v>
      </c>
      <c r="H10827" t="s">
        <v>599</v>
      </c>
      <c r="I10827" t="s">
        <v>240</v>
      </c>
      <c r="J10827" t="s">
        <v>600</v>
      </c>
      <c r="K10827" t="s">
        <v>241</v>
      </c>
      <c r="L10827" t="s">
        <v>237</v>
      </c>
      <c r="M10827" t="s">
        <v>368</v>
      </c>
      <c r="N10827" t="s">
        <v>640</v>
      </c>
      <c r="O10827" t="s">
        <v>265</v>
      </c>
      <c r="P10827">
        <v>2025</v>
      </c>
      <c r="Q10827">
        <v>0.190277053</v>
      </c>
    </row>
    <row r="10828" spans="1:17" x14ac:dyDescent="0.25">
      <c r="A10828" t="s">
        <v>635</v>
      </c>
      <c r="B10828" t="s">
        <v>636</v>
      </c>
      <c r="C10828" t="s">
        <v>637</v>
      </c>
      <c r="D10828" t="s">
        <v>638</v>
      </c>
      <c r="E10828" t="s">
        <v>639</v>
      </c>
      <c r="F10828" t="s">
        <v>348</v>
      </c>
      <c r="G10828" t="s">
        <v>233</v>
      </c>
      <c r="H10828" t="s">
        <v>599</v>
      </c>
      <c r="I10828" t="s">
        <v>240</v>
      </c>
      <c r="J10828" t="s">
        <v>600</v>
      </c>
      <c r="K10828" t="s">
        <v>241</v>
      </c>
      <c r="L10828" t="s">
        <v>237</v>
      </c>
      <c r="M10828" t="s">
        <v>368</v>
      </c>
      <c r="N10828" t="s">
        <v>640</v>
      </c>
      <c r="O10828" t="s">
        <v>194</v>
      </c>
      <c r="P10828">
        <v>2030</v>
      </c>
      <c r="Q10828">
        <v>2.6638787000000001E-2</v>
      </c>
    </row>
    <row r="10829" spans="1:17" x14ac:dyDescent="0.25">
      <c r="A10829" t="s">
        <v>635</v>
      </c>
      <c r="B10829" t="s">
        <v>636</v>
      </c>
      <c r="C10829" t="s">
        <v>637</v>
      </c>
      <c r="D10829" t="s">
        <v>638</v>
      </c>
      <c r="E10829" t="s">
        <v>639</v>
      </c>
      <c r="F10829" t="s">
        <v>348</v>
      </c>
      <c r="G10829" t="s">
        <v>233</v>
      </c>
      <c r="H10829" t="s">
        <v>599</v>
      </c>
      <c r="I10829" t="s">
        <v>240</v>
      </c>
      <c r="J10829" t="s">
        <v>600</v>
      </c>
      <c r="K10829" t="s">
        <v>241</v>
      </c>
      <c r="L10829" t="s">
        <v>237</v>
      </c>
      <c r="M10829" t="s">
        <v>368</v>
      </c>
      <c r="N10829" t="s">
        <v>640</v>
      </c>
      <c r="O10829" t="s">
        <v>194</v>
      </c>
      <c r="P10829">
        <v>2040</v>
      </c>
      <c r="Q10829">
        <v>2.6638787000000001E-2</v>
      </c>
    </row>
    <row r="10830" spans="1:17" x14ac:dyDescent="0.25">
      <c r="A10830" t="s">
        <v>635</v>
      </c>
      <c r="B10830" t="s">
        <v>636</v>
      </c>
      <c r="C10830" t="s">
        <v>637</v>
      </c>
      <c r="D10830" t="s">
        <v>638</v>
      </c>
      <c r="E10830" t="s">
        <v>639</v>
      </c>
      <c r="F10830" t="s">
        <v>348</v>
      </c>
      <c r="G10830" t="s">
        <v>233</v>
      </c>
      <c r="H10830" t="s">
        <v>599</v>
      </c>
      <c r="I10830" t="s">
        <v>240</v>
      </c>
      <c r="J10830" t="s">
        <v>600</v>
      </c>
      <c r="K10830" t="s">
        <v>241</v>
      </c>
      <c r="L10830" t="s">
        <v>237</v>
      </c>
      <c r="M10830" t="s">
        <v>368</v>
      </c>
      <c r="N10830" t="s">
        <v>640</v>
      </c>
      <c r="O10830" t="s">
        <v>194</v>
      </c>
      <c r="P10830">
        <v>2050</v>
      </c>
      <c r="Q10830">
        <v>2.6638787000000001E-2</v>
      </c>
    </row>
    <row r="10831" spans="1:17" x14ac:dyDescent="0.25">
      <c r="A10831" t="s">
        <v>635</v>
      </c>
      <c r="B10831" t="s">
        <v>636</v>
      </c>
      <c r="C10831" t="s">
        <v>637</v>
      </c>
      <c r="D10831" t="s">
        <v>638</v>
      </c>
      <c r="E10831" t="s">
        <v>639</v>
      </c>
      <c r="F10831" t="s">
        <v>348</v>
      </c>
      <c r="G10831" t="s">
        <v>233</v>
      </c>
      <c r="H10831" t="s">
        <v>599</v>
      </c>
      <c r="I10831" t="s">
        <v>240</v>
      </c>
      <c r="J10831" t="s">
        <v>600</v>
      </c>
      <c r="K10831" t="s">
        <v>241</v>
      </c>
      <c r="L10831" t="s">
        <v>237</v>
      </c>
      <c r="M10831" t="s">
        <v>368</v>
      </c>
      <c r="N10831" t="s">
        <v>640</v>
      </c>
      <c r="O10831" t="s">
        <v>264</v>
      </c>
      <c r="P10831">
        <v>2050</v>
      </c>
      <c r="Q10831">
        <v>1.9027704999999999E-2</v>
      </c>
    </row>
    <row r="10832" spans="1:17" x14ac:dyDescent="0.25">
      <c r="A10832" t="s">
        <v>635</v>
      </c>
      <c r="B10832" t="s">
        <v>636</v>
      </c>
      <c r="C10832" t="s">
        <v>637</v>
      </c>
      <c r="D10832" t="s">
        <v>638</v>
      </c>
      <c r="E10832" t="s">
        <v>639</v>
      </c>
      <c r="F10832" t="s">
        <v>348</v>
      </c>
      <c r="G10832" t="s">
        <v>233</v>
      </c>
      <c r="H10832" t="s">
        <v>599</v>
      </c>
      <c r="I10832" t="s">
        <v>240</v>
      </c>
      <c r="J10832" t="s">
        <v>600</v>
      </c>
      <c r="K10832" t="s">
        <v>241</v>
      </c>
      <c r="L10832" t="s">
        <v>237</v>
      </c>
      <c r="M10832" t="s">
        <v>368</v>
      </c>
      <c r="N10832" t="s">
        <v>640</v>
      </c>
      <c r="O10832" t="s">
        <v>265</v>
      </c>
      <c r="P10832">
        <v>2050</v>
      </c>
      <c r="Q10832">
        <v>0.190277053</v>
      </c>
    </row>
    <row r="10833" spans="1:17" x14ac:dyDescent="0.25">
      <c r="A10833" t="s">
        <v>635</v>
      </c>
      <c r="B10833" t="s">
        <v>636</v>
      </c>
      <c r="C10833" t="s">
        <v>637</v>
      </c>
      <c r="D10833" t="s">
        <v>638</v>
      </c>
      <c r="E10833" t="s">
        <v>639</v>
      </c>
      <c r="F10833" t="s">
        <v>348</v>
      </c>
      <c r="G10833" t="s">
        <v>233</v>
      </c>
      <c r="H10833" t="s">
        <v>479</v>
      </c>
      <c r="I10833" t="s">
        <v>240</v>
      </c>
      <c r="J10833" t="s">
        <v>290</v>
      </c>
      <c r="K10833" t="s">
        <v>478</v>
      </c>
      <c r="L10833" t="s">
        <v>237</v>
      </c>
      <c r="M10833" t="s">
        <v>199</v>
      </c>
      <c r="N10833" t="s">
        <v>640</v>
      </c>
      <c r="O10833" t="s">
        <v>194</v>
      </c>
      <c r="P10833">
        <v>2020</v>
      </c>
      <c r="Q10833">
        <v>0.25687402199999998</v>
      </c>
    </row>
    <row r="10834" spans="1:17" x14ac:dyDescent="0.25">
      <c r="A10834" t="s">
        <v>635</v>
      </c>
      <c r="B10834" t="s">
        <v>636</v>
      </c>
      <c r="C10834" t="s">
        <v>637</v>
      </c>
      <c r="D10834" t="s">
        <v>638</v>
      </c>
      <c r="E10834" t="s">
        <v>639</v>
      </c>
      <c r="F10834" t="s">
        <v>348</v>
      </c>
      <c r="G10834" t="s">
        <v>233</v>
      </c>
      <c r="H10834" t="s">
        <v>479</v>
      </c>
      <c r="I10834" t="s">
        <v>240</v>
      </c>
      <c r="J10834" t="s">
        <v>290</v>
      </c>
      <c r="K10834" t="s">
        <v>478</v>
      </c>
      <c r="L10834" t="s">
        <v>237</v>
      </c>
      <c r="M10834" t="s">
        <v>199</v>
      </c>
      <c r="N10834" t="s">
        <v>640</v>
      </c>
      <c r="O10834" t="s">
        <v>194</v>
      </c>
      <c r="P10834">
        <v>2025</v>
      </c>
      <c r="Q10834">
        <v>0.25687402199999998</v>
      </c>
    </row>
    <row r="10835" spans="1:17" x14ac:dyDescent="0.25">
      <c r="A10835" t="s">
        <v>635</v>
      </c>
      <c r="B10835" t="s">
        <v>636</v>
      </c>
      <c r="C10835" t="s">
        <v>637</v>
      </c>
      <c r="D10835" t="s">
        <v>638</v>
      </c>
      <c r="E10835" t="s">
        <v>639</v>
      </c>
      <c r="F10835" t="s">
        <v>348</v>
      </c>
      <c r="G10835" t="s">
        <v>233</v>
      </c>
      <c r="H10835" t="s">
        <v>479</v>
      </c>
      <c r="I10835" t="s">
        <v>240</v>
      </c>
      <c r="J10835" t="s">
        <v>290</v>
      </c>
      <c r="K10835" t="s">
        <v>478</v>
      </c>
      <c r="L10835" t="s">
        <v>237</v>
      </c>
      <c r="M10835" t="s">
        <v>199</v>
      </c>
      <c r="N10835" t="s">
        <v>640</v>
      </c>
      <c r="O10835" t="s">
        <v>264</v>
      </c>
      <c r="P10835">
        <v>2025</v>
      </c>
      <c r="Q10835">
        <v>0.171249348</v>
      </c>
    </row>
    <row r="10836" spans="1:17" x14ac:dyDescent="0.25">
      <c r="A10836" t="s">
        <v>635</v>
      </c>
      <c r="B10836" t="s">
        <v>636</v>
      </c>
      <c r="C10836" t="s">
        <v>637</v>
      </c>
      <c r="D10836" t="s">
        <v>638</v>
      </c>
      <c r="E10836" t="s">
        <v>639</v>
      </c>
      <c r="F10836" t="s">
        <v>348</v>
      </c>
      <c r="G10836" t="s">
        <v>233</v>
      </c>
      <c r="H10836" t="s">
        <v>479</v>
      </c>
      <c r="I10836" t="s">
        <v>240</v>
      </c>
      <c r="J10836" t="s">
        <v>290</v>
      </c>
      <c r="K10836" t="s">
        <v>478</v>
      </c>
      <c r="L10836" t="s">
        <v>237</v>
      </c>
      <c r="M10836" t="s">
        <v>199</v>
      </c>
      <c r="N10836" t="s">
        <v>640</v>
      </c>
      <c r="O10836" t="s">
        <v>265</v>
      </c>
      <c r="P10836">
        <v>2025</v>
      </c>
      <c r="Q10836">
        <v>0.190277053</v>
      </c>
    </row>
    <row r="10837" spans="1:17" x14ac:dyDescent="0.25">
      <c r="A10837" t="s">
        <v>635</v>
      </c>
      <c r="B10837" t="s">
        <v>636</v>
      </c>
      <c r="C10837" t="s">
        <v>637</v>
      </c>
      <c r="D10837" t="s">
        <v>638</v>
      </c>
      <c r="E10837" t="s">
        <v>639</v>
      </c>
      <c r="F10837" t="s">
        <v>348</v>
      </c>
      <c r="G10837" t="s">
        <v>233</v>
      </c>
      <c r="H10837" t="s">
        <v>479</v>
      </c>
      <c r="I10837" t="s">
        <v>240</v>
      </c>
      <c r="J10837" t="s">
        <v>290</v>
      </c>
      <c r="K10837" t="s">
        <v>478</v>
      </c>
      <c r="L10837" t="s">
        <v>237</v>
      </c>
      <c r="M10837" t="s">
        <v>199</v>
      </c>
      <c r="N10837" t="s">
        <v>640</v>
      </c>
      <c r="O10837" t="s">
        <v>194</v>
      </c>
      <c r="P10837">
        <v>2030</v>
      </c>
      <c r="Q10837">
        <v>0.239749087</v>
      </c>
    </row>
    <row r="10838" spans="1:17" x14ac:dyDescent="0.25">
      <c r="A10838" t="s">
        <v>635</v>
      </c>
      <c r="B10838" t="s">
        <v>636</v>
      </c>
      <c r="C10838" t="s">
        <v>637</v>
      </c>
      <c r="D10838" t="s">
        <v>638</v>
      </c>
      <c r="E10838" t="s">
        <v>639</v>
      </c>
      <c r="F10838" t="s">
        <v>348</v>
      </c>
      <c r="G10838" t="s">
        <v>233</v>
      </c>
      <c r="H10838" t="s">
        <v>479</v>
      </c>
      <c r="I10838" t="s">
        <v>240</v>
      </c>
      <c r="J10838" t="s">
        <v>290</v>
      </c>
      <c r="K10838" t="s">
        <v>478</v>
      </c>
      <c r="L10838" t="s">
        <v>237</v>
      </c>
      <c r="M10838" t="s">
        <v>199</v>
      </c>
      <c r="N10838" t="s">
        <v>640</v>
      </c>
      <c r="O10838" t="s">
        <v>194</v>
      </c>
      <c r="P10838">
        <v>2040</v>
      </c>
      <c r="Q10838">
        <v>0.239749087</v>
      </c>
    </row>
    <row r="10839" spans="1:17" x14ac:dyDescent="0.25">
      <c r="A10839" t="s">
        <v>635</v>
      </c>
      <c r="B10839" t="s">
        <v>636</v>
      </c>
      <c r="C10839" t="s">
        <v>637</v>
      </c>
      <c r="D10839" t="s">
        <v>638</v>
      </c>
      <c r="E10839" t="s">
        <v>639</v>
      </c>
      <c r="F10839" t="s">
        <v>348</v>
      </c>
      <c r="G10839" t="s">
        <v>233</v>
      </c>
      <c r="H10839" t="s">
        <v>479</v>
      </c>
      <c r="I10839" t="s">
        <v>240</v>
      </c>
      <c r="J10839" t="s">
        <v>290</v>
      </c>
      <c r="K10839" t="s">
        <v>478</v>
      </c>
      <c r="L10839" t="s">
        <v>237</v>
      </c>
      <c r="M10839" t="s">
        <v>199</v>
      </c>
      <c r="N10839" t="s">
        <v>640</v>
      </c>
      <c r="O10839" t="s">
        <v>194</v>
      </c>
      <c r="P10839">
        <v>2050</v>
      </c>
      <c r="Q10839">
        <v>0.239749087</v>
      </c>
    </row>
    <row r="10840" spans="1:17" x14ac:dyDescent="0.25">
      <c r="A10840" t="s">
        <v>635</v>
      </c>
      <c r="B10840" t="s">
        <v>636</v>
      </c>
      <c r="C10840" t="s">
        <v>637</v>
      </c>
      <c r="D10840" t="s">
        <v>638</v>
      </c>
      <c r="E10840" t="s">
        <v>639</v>
      </c>
      <c r="F10840" t="s">
        <v>348</v>
      </c>
      <c r="G10840" t="s">
        <v>233</v>
      </c>
      <c r="H10840" t="s">
        <v>479</v>
      </c>
      <c r="I10840" t="s">
        <v>240</v>
      </c>
      <c r="J10840" t="s">
        <v>290</v>
      </c>
      <c r="K10840" t="s">
        <v>478</v>
      </c>
      <c r="L10840" t="s">
        <v>237</v>
      </c>
      <c r="M10840" t="s">
        <v>199</v>
      </c>
      <c r="N10840" t="s">
        <v>640</v>
      </c>
      <c r="O10840" t="s">
        <v>264</v>
      </c>
      <c r="P10840">
        <v>2050</v>
      </c>
      <c r="Q10840">
        <v>0.171249348</v>
      </c>
    </row>
    <row r="10841" spans="1:17" x14ac:dyDescent="0.25">
      <c r="A10841" t="s">
        <v>635</v>
      </c>
      <c r="B10841" t="s">
        <v>636</v>
      </c>
      <c r="C10841" t="s">
        <v>637</v>
      </c>
      <c r="D10841" t="s">
        <v>638</v>
      </c>
      <c r="E10841" t="s">
        <v>639</v>
      </c>
      <c r="F10841" t="s">
        <v>348</v>
      </c>
      <c r="G10841" t="s">
        <v>233</v>
      </c>
      <c r="H10841" t="s">
        <v>479</v>
      </c>
      <c r="I10841" t="s">
        <v>240</v>
      </c>
      <c r="J10841" t="s">
        <v>290</v>
      </c>
      <c r="K10841" t="s">
        <v>478</v>
      </c>
      <c r="L10841" t="s">
        <v>237</v>
      </c>
      <c r="M10841" t="s">
        <v>199</v>
      </c>
      <c r="N10841" t="s">
        <v>640</v>
      </c>
      <c r="O10841" t="s">
        <v>265</v>
      </c>
      <c r="P10841">
        <v>2050</v>
      </c>
      <c r="Q10841">
        <v>0.190277053</v>
      </c>
    </row>
    <row r="10842" spans="1:17" x14ac:dyDescent="0.25">
      <c r="A10842" t="s">
        <v>635</v>
      </c>
      <c r="B10842" t="s">
        <v>636</v>
      </c>
      <c r="C10842" t="s">
        <v>637</v>
      </c>
      <c r="D10842" t="s">
        <v>638</v>
      </c>
      <c r="E10842" t="s">
        <v>639</v>
      </c>
      <c r="F10842" t="s">
        <v>348</v>
      </c>
      <c r="G10842" t="s">
        <v>233</v>
      </c>
      <c r="H10842" t="s">
        <v>480</v>
      </c>
      <c r="I10842" t="s">
        <v>4</v>
      </c>
      <c r="J10842" t="s">
        <v>481</v>
      </c>
      <c r="K10842" t="s">
        <v>482</v>
      </c>
      <c r="L10842" t="s">
        <v>237</v>
      </c>
      <c r="M10842" t="s">
        <v>647</v>
      </c>
      <c r="N10842" t="s">
        <v>640</v>
      </c>
      <c r="O10842" t="s">
        <v>194</v>
      </c>
      <c r="P10842">
        <v>2020</v>
      </c>
      <c r="Q10842">
        <v>0</v>
      </c>
    </row>
    <row r="10843" spans="1:17" x14ac:dyDescent="0.25">
      <c r="A10843" t="s">
        <v>635</v>
      </c>
      <c r="B10843" t="s">
        <v>636</v>
      </c>
      <c r="C10843" t="s">
        <v>637</v>
      </c>
      <c r="D10843" t="s">
        <v>638</v>
      </c>
      <c r="E10843" t="s">
        <v>639</v>
      </c>
      <c r="F10843" t="s">
        <v>348</v>
      </c>
      <c r="G10843" t="s">
        <v>233</v>
      </c>
      <c r="H10843" t="s">
        <v>480</v>
      </c>
      <c r="I10843" t="s">
        <v>4</v>
      </c>
      <c r="J10843" t="s">
        <v>481</v>
      </c>
      <c r="K10843" t="s">
        <v>482</v>
      </c>
      <c r="L10843" t="s">
        <v>237</v>
      </c>
      <c r="M10843" t="s">
        <v>647</v>
      </c>
      <c r="N10843" t="s">
        <v>640</v>
      </c>
      <c r="O10843" t="s">
        <v>194</v>
      </c>
      <c r="P10843">
        <v>2025</v>
      </c>
      <c r="Q10843">
        <v>0</v>
      </c>
    </row>
    <row r="10844" spans="1:17" x14ac:dyDescent="0.25">
      <c r="A10844" t="s">
        <v>635</v>
      </c>
      <c r="B10844" t="s">
        <v>636</v>
      </c>
      <c r="C10844" t="s">
        <v>637</v>
      </c>
      <c r="D10844" t="s">
        <v>638</v>
      </c>
      <c r="E10844" t="s">
        <v>639</v>
      </c>
      <c r="F10844" t="s">
        <v>348</v>
      </c>
      <c r="G10844" t="s">
        <v>233</v>
      </c>
      <c r="H10844" t="s">
        <v>480</v>
      </c>
      <c r="I10844" t="s">
        <v>4</v>
      </c>
      <c r="J10844" t="s">
        <v>481</v>
      </c>
      <c r="K10844" t="s">
        <v>482</v>
      </c>
      <c r="L10844" t="s">
        <v>237</v>
      </c>
      <c r="M10844" t="s">
        <v>647</v>
      </c>
      <c r="N10844" t="s">
        <v>640</v>
      </c>
      <c r="O10844" t="s">
        <v>264</v>
      </c>
      <c r="P10844">
        <v>2025</v>
      </c>
      <c r="Q10844">
        <v>0</v>
      </c>
    </row>
    <row r="10845" spans="1:17" x14ac:dyDescent="0.25">
      <c r="A10845" t="s">
        <v>635</v>
      </c>
      <c r="B10845" t="s">
        <v>636</v>
      </c>
      <c r="C10845" t="s">
        <v>637</v>
      </c>
      <c r="D10845" t="s">
        <v>638</v>
      </c>
      <c r="E10845" t="s">
        <v>639</v>
      </c>
      <c r="F10845" t="s">
        <v>348</v>
      </c>
      <c r="G10845" t="s">
        <v>233</v>
      </c>
      <c r="H10845" t="s">
        <v>480</v>
      </c>
      <c r="I10845" t="s">
        <v>4</v>
      </c>
      <c r="J10845" t="s">
        <v>481</v>
      </c>
      <c r="K10845" t="s">
        <v>482</v>
      </c>
      <c r="L10845" t="s">
        <v>237</v>
      </c>
      <c r="M10845" t="s">
        <v>647</v>
      </c>
      <c r="N10845" t="s">
        <v>640</v>
      </c>
      <c r="O10845" t="s">
        <v>265</v>
      </c>
      <c r="P10845">
        <v>2025</v>
      </c>
      <c r="Q10845">
        <v>0</v>
      </c>
    </row>
    <row r="10846" spans="1:17" x14ac:dyDescent="0.25">
      <c r="A10846" t="s">
        <v>635</v>
      </c>
      <c r="B10846" t="s">
        <v>636</v>
      </c>
      <c r="C10846" t="s">
        <v>637</v>
      </c>
      <c r="D10846" t="s">
        <v>638</v>
      </c>
      <c r="E10846" t="s">
        <v>639</v>
      </c>
      <c r="F10846" t="s">
        <v>348</v>
      </c>
      <c r="G10846" t="s">
        <v>233</v>
      </c>
      <c r="H10846" t="s">
        <v>480</v>
      </c>
      <c r="I10846" t="s">
        <v>4</v>
      </c>
      <c r="J10846" t="s">
        <v>481</v>
      </c>
      <c r="K10846" t="s">
        <v>482</v>
      </c>
      <c r="L10846" t="s">
        <v>237</v>
      </c>
      <c r="M10846" t="s">
        <v>647</v>
      </c>
      <c r="N10846" t="s">
        <v>640</v>
      </c>
      <c r="O10846" t="s">
        <v>194</v>
      </c>
      <c r="P10846">
        <v>2030</v>
      </c>
      <c r="Q10846">
        <v>0</v>
      </c>
    </row>
    <row r="10847" spans="1:17" x14ac:dyDescent="0.25">
      <c r="A10847" t="s">
        <v>635</v>
      </c>
      <c r="B10847" t="s">
        <v>636</v>
      </c>
      <c r="C10847" t="s">
        <v>637</v>
      </c>
      <c r="D10847" t="s">
        <v>638</v>
      </c>
      <c r="E10847" t="s">
        <v>639</v>
      </c>
      <c r="F10847" t="s">
        <v>348</v>
      </c>
      <c r="G10847" t="s">
        <v>233</v>
      </c>
      <c r="H10847" t="s">
        <v>480</v>
      </c>
      <c r="I10847" t="s">
        <v>4</v>
      </c>
      <c r="J10847" t="s">
        <v>481</v>
      </c>
      <c r="K10847" t="s">
        <v>482</v>
      </c>
      <c r="L10847" t="s">
        <v>237</v>
      </c>
      <c r="M10847" t="s">
        <v>647</v>
      </c>
      <c r="N10847" t="s">
        <v>640</v>
      </c>
      <c r="O10847" t="s">
        <v>194</v>
      </c>
      <c r="P10847">
        <v>2040</v>
      </c>
      <c r="Q10847">
        <v>0</v>
      </c>
    </row>
    <row r="10848" spans="1:17" x14ac:dyDescent="0.25">
      <c r="A10848" t="s">
        <v>635</v>
      </c>
      <c r="B10848" t="s">
        <v>636</v>
      </c>
      <c r="C10848" t="s">
        <v>637</v>
      </c>
      <c r="D10848" t="s">
        <v>638</v>
      </c>
      <c r="E10848" t="s">
        <v>639</v>
      </c>
      <c r="F10848" t="s">
        <v>348</v>
      </c>
      <c r="G10848" t="s">
        <v>233</v>
      </c>
      <c r="H10848" t="s">
        <v>480</v>
      </c>
      <c r="I10848" t="s">
        <v>4</v>
      </c>
      <c r="J10848" t="s">
        <v>481</v>
      </c>
      <c r="K10848" t="s">
        <v>482</v>
      </c>
      <c r="L10848" t="s">
        <v>237</v>
      </c>
      <c r="M10848" t="s">
        <v>647</v>
      </c>
      <c r="N10848" t="s">
        <v>640</v>
      </c>
      <c r="O10848" t="s">
        <v>194</v>
      </c>
      <c r="P10848">
        <v>2050</v>
      </c>
      <c r="Q10848">
        <v>0</v>
      </c>
    </row>
    <row r="10849" spans="1:17" x14ac:dyDescent="0.25">
      <c r="A10849" t="s">
        <v>635</v>
      </c>
      <c r="B10849" t="s">
        <v>636</v>
      </c>
      <c r="C10849" t="s">
        <v>637</v>
      </c>
      <c r="D10849" t="s">
        <v>638</v>
      </c>
      <c r="E10849" t="s">
        <v>639</v>
      </c>
      <c r="F10849" t="s">
        <v>348</v>
      </c>
      <c r="G10849" t="s">
        <v>233</v>
      </c>
      <c r="H10849" t="s">
        <v>480</v>
      </c>
      <c r="I10849" t="s">
        <v>4</v>
      </c>
      <c r="J10849" t="s">
        <v>481</v>
      </c>
      <c r="K10849" t="s">
        <v>482</v>
      </c>
      <c r="L10849" t="s">
        <v>237</v>
      </c>
      <c r="M10849" t="s">
        <v>647</v>
      </c>
      <c r="N10849" t="s">
        <v>640</v>
      </c>
      <c r="O10849" t="s">
        <v>264</v>
      </c>
      <c r="P10849">
        <v>2050</v>
      </c>
      <c r="Q10849">
        <v>0</v>
      </c>
    </row>
    <row r="10850" spans="1:17" x14ac:dyDescent="0.25">
      <c r="A10850" t="s">
        <v>635</v>
      </c>
      <c r="B10850" t="s">
        <v>636</v>
      </c>
      <c r="C10850" t="s">
        <v>637</v>
      </c>
      <c r="D10850" t="s">
        <v>638</v>
      </c>
      <c r="E10850" t="s">
        <v>639</v>
      </c>
      <c r="F10850" t="s">
        <v>348</v>
      </c>
      <c r="G10850" t="s">
        <v>233</v>
      </c>
      <c r="H10850" t="s">
        <v>480</v>
      </c>
      <c r="I10850" t="s">
        <v>4</v>
      </c>
      <c r="J10850" t="s">
        <v>481</v>
      </c>
      <c r="K10850" t="s">
        <v>482</v>
      </c>
      <c r="L10850" t="s">
        <v>237</v>
      </c>
      <c r="M10850" t="s">
        <v>647</v>
      </c>
      <c r="N10850" t="s">
        <v>640</v>
      </c>
      <c r="O10850" t="s">
        <v>265</v>
      </c>
      <c r="P10850">
        <v>2050</v>
      </c>
      <c r="Q10850">
        <v>0</v>
      </c>
    </row>
    <row r="10851" spans="1:17" x14ac:dyDescent="0.25">
      <c r="A10851" t="s">
        <v>635</v>
      </c>
      <c r="B10851" t="s">
        <v>636</v>
      </c>
      <c r="C10851" t="s">
        <v>637</v>
      </c>
      <c r="D10851" t="s">
        <v>638</v>
      </c>
      <c r="E10851" t="s">
        <v>639</v>
      </c>
      <c r="F10851" t="s">
        <v>348</v>
      </c>
      <c r="G10851" t="s">
        <v>233</v>
      </c>
      <c r="H10851" t="s">
        <v>484</v>
      </c>
      <c r="I10851" t="s">
        <v>4</v>
      </c>
      <c r="J10851" t="s">
        <v>485</v>
      </c>
      <c r="K10851" t="s">
        <v>482</v>
      </c>
      <c r="L10851" t="s">
        <v>237</v>
      </c>
      <c r="M10851" t="s">
        <v>380</v>
      </c>
      <c r="N10851" t="s">
        <v>640</v>
      </c>
      <c r="O10851" t="s">
        <v>194</v>
      </c>
      <c r="P10851">
        <v>2020</v>
      </c>
      <c r="Q10851">
        <v>2.69</v>
      </c>
    </row>
    <row r="10852" spans="1:17" x14ac:dyDescent="0.25">
      <c r="A10852" t="s">
        <v>635</v>
      </c>
      <c r="B10852" t="s">
        <v>636</v>
      </c>
      <c r="C10852" t="s">
        <v>637</v>
      </c>
      <c r="D10852" t="s">
        <v>638</v>
      </c>
      <c r="E10852" t="s">
        <v>639</v>
      </c>
      <c r="F10852" t="s">
        <v>348</v>
      </c>
      <c r="G10852" t="s">
        <v>233</v>
      </c>
      <c r="H10852" t="s">
        <v>484</v>
      </c>
      <c r="I10852" t="s">
        <v>4</v>
      </c>
      <c r="J10852" t="s">
        <v>485</v>
      </c>
      <c r="K10852" t="s">
        <v>482</v>
      </c>
      <c r="L10852" t="s">
        <v>237</v>
      </c>
      <c r="M10852" t="s">
        <v>380</v>
      </c>
      <c r="N10852" t="s">
        <v>640</v>
      </c>
      <c r="O10852" t="s">
        <v>194</v>
      </c>
      <c r="P10852">
        <v>2025</v>
      </c>
      <c r="Q10852">
        <v>2.69</v>
      </c>
    </row>
    <row r="10853" spans="1:17" x14ac:dyDescent="0.25">
      <c r="A10853" t="s">
        <v>635</v>
      </c>
      <c r="B10853" t="s">
        <v>636</v>
      </c>
      <c r="C10853" t="s">
        <v>637</v>
      </c>
      <c r="D10853" t="s">
        <v>638</v>
      </c>
      <c r="E10853" t="s">
        <v>639</v>
      </c>
      <c r="F10853" t="s">
        <v>348</v>
      </c>
      <c r="G10853" t="s">
        <v>233</v>
      </c>
      <c r="H10853" t="s">
        <v>484</v>
      </c>
      <c r="I10853" t="s">
        <v>4</v>
      </c>
      <c r="J10853" t="s">
        <v>485</v>
      </c>
      <c r="K10853" t="s">
        <v>482</v>
      </c>
      <c r="L10853" t="s">
        <v>237</v>
      </c>
      <c r="M10853" t="s">
        <v>380</v>
      </c>
      <c r="N10853" t="s">
        <v>640</v>
      </c>
      <c r="O10853" t="s">
        <v>264</v>
      </c>
      <c r="P10853">
        <v>2025</v>
      </c>
      <c r="Q10853">
        <v>2.17</v>
      </c>
    </row>
    <row r="10854" spans="1:17" x14ac:dyDescent="0.25">
      <c r="A10854" t="s">
        <v>635</v>
      </c>
      <c r="B10854" t="s">
        <v>636</v>
      </c>
      <c r="C10854" t="s">
        <v>637</v>
      </c>
      <c r="D10854" t="s">
        <v>638</v>
      </c>
      <c r="E10854" t="s">
        <v>639</v>
      </c>
      <c r="F10854" t="s">
        <v>348</v>
      </c>
      <c r="G10854" t="s">
        <v>233</v>
      </c>
      <c r="H10854" t="s">
        <v>484</v>
      </c>
      <c r="I10854" t="s">
        <v>4</v>
      </c>
      <c r="J10854" t="s">
        <v>485</v>
      </c>
      <c r="K10854" t="s">
        <v>482</v>
      </c>
      <c r="L10854" t="s">
        <v>237</v>
      </c>
      <c r="M10854" t="s">
        <v>380</v>
      </c>
      <c r="N10854" t="s">
        <v>640</v>
      </c>
      <c r="O10854" t="s">
        <v>265</v>
      </c>
      <c r="P10854">
        <v>2025</v>
      </c>
      <c r="Q10854">
        <v>3.17</v>
      </c>
    </row>
    <row r="10855" spans="1:17" x14ac:dyDescent="0.25">
      <c r="A10855" t="s">
        <v>635</v>
      </c>
      <c r="B10855" t="s">
        <v>636</v>
      </c>
      <c r="C10855" t="s">
        <v>637</v>
      </c>
      <c r="D10855" t="s">
        <v>638</v>
      </c>
      <c r="E10855" t="s">
        <v>639</v>
      </c>
      <c r="F10855" t="s">
        <v>348</v>
      </c>
      <c r="G10855" t="s">
        <v>233</v>
      </c>
      <c r="H10855" t="s">
        <v>484</v>
      </c>
      <c r="I10855" t="s">
        <v>4</v>
      </c>
      <c r="J10855" t="s">
        <v>485</v>
      </c>
      <c r="K10855" t="s">
        <v>482</v>
      </c>
      <c r="L10855" t="s">
        <v>237</v>
      </c>
      <c r="M10855" t="s">
        <v>380</v>
      </c>
      <c r="N10855" t="s">
        <v>640</v>
      </c>
      <c r="O10855" t="s">
        <v>194</v>
      </c>
      <c r="P10855">
        <v>2030</v>
      </c>
      <c r="Q10855">
        <v>2.69</v>
      </c>
    </row>
    <row r="10856" spans="1:17" x14ac:dyDescent="0.25">
      <c r="A10856" t="s">
        <v>635</v>
      </c>
      <c r="B10856" t="s">
        <v>636</v>
      </c>
      <c r="C10856" t="s">
        <v>637</v>
      </c>
      <c r="D10856" t="s">
        <v>638</v>
      </c>
      <c r="E10856" t="s">
        <v>639</v>
      </c>
      <c r="F10856" t="s">
        <v>348</v>
      </c>
      <c r="G10856" t="s">
        <v>233</v>
      </c>
      <c r="H10856" t="s">
        <v>484</v>
      </c>
      <c r="I10856" t="s">
        <v>4</v>
      </c>
      <c r="J10856" t="s">
        <v>485</v>
      </c>
      <c r="K10856" t="s">
        <v>482</v>
      </c>
      <c r="L10856" t="s">
        <v>237</v>
      </c>
      <c r="M10856" t="s">
        <v>380</v>
      </c>
      <c r="N10856" t="s">
        <v>640</v>
      </c>
      <c r="O10856" t="s">
        <v>194</v>
      </c>
      <c r="P10856">
        <v>2040</v>
      </c>
      <c r="Q10856">
        <v>2.69</v>
      </c>
    </row>
    <row r="10857" spans="1:17" x14ac:dyDescent="0.25">
      <c r="A10857" t="s">
        <v>635</v>
      </c>
      <c r="B10857" t="s">
        <v>636</v>
      </c>
      <c r="C10857" t="s">
        <v>637</v>
      </c>
      <c r="D10857" t="s">
        <v>638</v>
      </c>
      <c r="E10857" t="s">
        <v>639</v>
      </c>
      <c r="F10857" t="s">
        <v>348</v>
      </c>
      <c r="G10857" t="s">
        <v>233</v>
      </c>
      <c r="H10857" t="s">
        <v>484</v>
      </c>
      <c r="I10857" t="s">
        <v>4</v>
      </c>
      <c r="J10857" t="s">
        <v>485</v>
      </c>
      <c r="K10857" t="s">
        <v>482</v>
      </c>
      <c r="L10857" t="s">
        <v>237</v>
      </c>
      <c r="M10857" t="s">
        <v>380</v>
      </c>
      <c r="N10857" t="s">
        <v>640</v>
      </c>
      <c r="O10857" t="s">
        <v>194</v>
      </c>
      <c r="P10857">
        <v>2050</v>
      </c>
      <c r="Q10857">
        <v>2.69</v>
      </c>
    </row>
    <row r="10858" spans="1:17" x14ac:dyDescent="0.25">
      <c r="A10858" t="s">
        <v>635</v>
      </c>
      <c r="B10858" t="s">
        <v>636</v>
      </c>
      <c r="C10858" t="s">
        <v>637</v>
      </c>
      <c r="D10858" t="s">
        <v>638</v>
      </c>
      <c r="E10858" t="s">
        <v>639</v>
      </c>
      <c r="F10858" t="s">
        <v>348</v>
      </c>
      <c r="G10858" t="s">
        <v>233</v>
      </c>
      <c r="H10858" t="s">
        <v>484</v>
      </c>
      <c r="I10858" t="s">
        <v>4</v>
      </c>
      <c r="J10858" t="s">
        <v>485</v>
      </c>
      <c r="K10858" t="s">
        <v>482</v>
      </c>
      <c r="L10858" t="s">
        <v>237</v>
      </c>
      <c r="M10858" t="s">
        <v>380</v>
      </c>
      <c r="N10858" t="s">
        <v>640</v>
      </c>
      <c r="O10858" t="s">
        <v>264</v>
      </c>
      <c r="P10858">
        <v>2050</v>
      </c>
      <c r="Q10858">
        <v>2.17</v>
      </c>
    </row>
    <row r="10859" spans="1:17" x14ac:dyDescent="0.25">
      <c r="A10859" t="s">
        <v>635</v>
      </c>
      <c r="B10859" t="s">
        <v>636</v>
      </c>
      <c r="C10859" t="s">
        <v>637</v>
      </c>
      <c r="D10859" t="s">
        <v>638</v>
      </c>
      <c r="E10859" t="s">
        <v>639</v>
      </c>
      <c r="F10859" t="s">
        <v>348</v>
      </c>
      <c r="G10859" t="s">
        <v>233</v>
      </c>
      <c r="H10859" t="s">
        <v>484</v>
      </c>
      <c r="I10859" t="s">
        <v>4</v>
      </c>
      <c r="J10859" t="s">
        <v>485</v>
      </c>
      <c r="K10859" t="s">
        <v>482</v>
      </c>
      <c r="L10859" t="s">
        <v>237</v>
      </c>
      <c r="M10859" t="s">
        <v>380</v>
      </c>
      <c r="N10859" t="s">
        <v>640</v>
      </c>
      <c r="O10859" t="s">
        <v>265</v>
      </c>
      <c r="P10859">
        <v>2050</v>
      </c>
      <c r="Q10859">
        <v>3.17</v>
      </c>
    </row>
    <row r="10860" spans="1:17" x14ac:dyDescent="0.25">
      <c r="A10860" t="s">
        <v>635</v>
      </c>
      <c r="B10860" t="s">
        <v>636</v>
      </c>
      <c r="C10860" t="s">
        <v>637</v>
      </c>
      <c r="D10860" t="s">
        <v>638</v>
      </c>
      <c r="E10860" t="s">
        <v>639</v>
      </c>
      <c r="F10860" t="s">
        <v>348</v>
      </c>
      <c r="G10860" t="s">
        <v>233</v>
      </c>
      <c r="H10860" t="s">
        <v>486</v>
      </c>
      <c r="I10860" t="s">
        <v>234</v>
      </c>
      <c r="J10860" t="s">
        <v>235</v>
      </c>
      <c r="K10860" t="s">
        <v>487</v>
      </c>
      <c r="L10860" t="s">
        <v>237</v>
      </c>
      <c r="M10860" t="s">
        <v>380</v>
      </c>
      <c r="N10860" t="s">
        <v>640</v>
      </c>
      <c r="O10860" t="s">
        <v>194</v>
      </c>
      <c r="P10860">
        <v>2020</v>
      </c>
      <c r="Q10860">
        <v>2000</v>
      </c>
    </row>
    <row r="10861" spans="1:17" x14ac:dyDescent="0.25">
      <c r="A10861" t="s">
        <v>635</v>
      </c>
      <c r="B10861" t="s">
        <v>636</v>
      </c>
      <c r="C10861" t="s">
        <v>637</v>
      </c>
      <c r="D10861" t="s">
        <v>638</v>
      </c>
      <c r="E10861" t="s">
        <v>639</v>
      </c>
      <c r="F10861" t="s">
        <v>348</v>
      </c>
      <c r="G10861" t="s">
        <v>233</v>
      </c>
      <c r="H10861" t="s">
        <v>486</v>
      </c>
      <c r="I10861" t="s">
        <v>234</v>
      </c>
      <c r="J10861" t="s">
        <v>235</v>
      </c>
      <c r="K10861" t="s">
        <v>487</v>
      </c>
      <c r="L10861" t="s">
        <v>237</v>
      </c>
      <c r="M10861" t="s">
        <v>380</v>
      </c>
      <c r="N10861" t="s">
        <v>640</v>
      </c>
      <c r="O10861" t="s">
        <v>194</v>
      </c>
      <c r="P10861">
        <v>2025</v>
      </c>
      <c r="Q10861">
        <v>2000</v>
      </c>
    </row>
    <row r="10862" spans="1:17" x14ac:dyDescent="0.25">
      <c r="A10862" t="s">
        <v>635</v>
      </c>
      <c r="B10862" t="s">
        <v>636</v>
      </c>
      <c r="C10862" t="s">
        <v>637</v>
      </c>
      <c r="D10862" t="s">
        <v>638</v>
      </c>
      <c r="E10862" t="s">
        <v>639</v>
      </c>
      <c r="F10862" t="s">
        <v>348</v>
      </c>
      <c r="G10862" t="s">
        <v>233</v>
      </c>
      <c r="H10862" t="s">
        <v>486</v>
      </c>
      <c r="I10862" t="s">
        <v>234</v>
      </c>
      <c r="J10862" t="s">
        <v>235</v>
      </c>
      <c r="K10862" t="s">
        <v>487</v>
      </c>
      <c r="L10862" t="s">
        <v>237</v>
      </c>
      <c r="M10862" t="s">
        <v>380</v>
      </c>
      <c r="N10862" t="s">
        <v>640</v>
      </c>
      <c r="O10862" t="s">
        <v>264</v>
      </c>
      <c r="P10862">
        <v>2025</v>
      </c>
      <c r="Q10862">
        <v>1000</v>
      </c>
    </row>
    <row r="10863" spans="1:17" x14ac:dyDescent="0.25">
      <c r="A10863" t="s">
        <v>635</v>
      </c>
      <c r="B10863" t="s">
        <v>636</v>
      </c>
      <c r="C10863" t="s">
        <v>637</v>
      </c>
      <c r="D10863" t="s">
        <v>638</v>
      </c>
      <c r="E10863" t="s">
        <v>639</v>
      </c>
      <c r="F10863" t="s">
        <v>348</v>
      </c>
      <c r="G10863" t="s">
        <v>233</v>
      </c>
      <c r="H10863" t="s">
        <v>486</v>
      </c>
      <c r="I10863" t="s">
        <v>234</v>
      </c>
      <c r="J10863" t="s">
        <v>235</v>
      </c>
      <c r="K10863" t="s">
        <v>487</v>
      </c>
      <c r="L10863" t="s">
        <v>237</v>
      </c>
      <c r="M10863" t="s">
        <v>380</v>
      </c>
      <c r="N10863" t="s">
        <v>640</v>
      </c>
      <c r="O10863" t="s">
        <v>265</v>
      </c>
      <c r="P10863">
        <v>2025</v>
      </c>
      <c r="Q10863">
        <v>3000</v>
      </c>
    </row>
    <row r="10864" spans="1:17" x14ac:dyDescent="0.25">
      <c r="A10864" t="s">
        <v>635</v>
      </c>
      <c r="B10864" t="s">
        <v>636</v>
      </c>
      <c r="C10864" t="s">
        <v>637</v>
      </c>
      <c r="D10864" t="s">
        <v>638</v>
      </c>
      <c r="E10864" t="s">
        <v>639</v>
      </c>
      <c r="F10864" t="s">
        <v>348</v>
      </c>
      <c r="G10864" t="s">
        <v>233</v>
      </c>
      <c r="H10864" t="s">
        <v>486</v>
      </c>
      <c r="I10864" t="s">
        <v>234</v>
      </c>
      <c r="J10864" t="s">
        <v>235</v>
      </c>
      <c r="K10864" t="s">
        <v>487</v>
      </c>
      <c r="L10864" t="s">
        <v>237</v>
      </c>
      <c r="M10864" t="s">
        <v>380</v>
      </c>
      <c r="N10864" t="s">
        <v>640</v>
      </c>
      <c r="O10864" t="s">
        <v>194</v>
      </c>
      <c r="P10864">
        <v>2030</v>
      </c>
      <c r="Q10864">
        <v>2000</v>
      </c>
    </row>
    <row r="10865" spans="1:17" x14ac:dyDescent="0.25">
      <c r="A10865" t="s">
        <v>635</v>
      </c>
      <c r="B10865" t="s">
        <v>636</v>
      </c>
      <c r="C10865" t="s">
        <v>637</v>
      </c>
      <c r="D10865" t="s">
        <v>638</v>
      </c>
      <c r="E10865" t="s">
        <v>639</v>
      </c>
      <c r="F10865" t="s">
        <v>348</v>
      </c>
      <c r="G10865" t="s">
        <v>233</v>
      </c>
      <c r="H10865" t="s">
        <v>486</v>
      </c>
      <c r="I10865" t="s">
        <v>234</v>
      </c>
      <c r="J10865" t="s">
        <v>235</v>
      </c>
      <c r="K10865" t="s">
        <v>487</v>
      </c>
      <c r="L10865" t="s">
        <v>237</v>
      </c>
      <c r="M10865" t="s">
        <v>380</v>
      </c>
      <c r="N10865" t="s">
        <v>640</v>
      </c>
      <c r="O10865" t="s">
        <v>194</v>
      </c>
      <c r="P10865">
        <v>2040</v>
      </c>
      <c r="Q10865">
        <v>2000</v>
      </c>
    </row>
    <row r="10866" spans="1:17" x14ac:dyDescent="0.25">
      <c r="A10866" t="s">
        <v>635</v>
      </c>
      <c r="B10866" t="s">
        <v>636</v>
      </c>
      <c r="C10866" t="s">
        <v>637</v>
      </c>
      <c r="D10866" t="s">
        <v>638</v>
      </c>
      <c r="E10866" t="s">
        <v>639</v>
      </c>
      <c r="F10866" t="s">
        <v>348</v>
      </c>
      <c r="G10866" t="s">
        <v>233</v>
      </c>
      <c r="H10866" t="s">
        <v>486</v>
      </c>
      <c r="I10866" t="s">
        <v>234</v>
      </c>
      <c r="J10866" t="s">
        <v>235</v>
      </c>
      <c r="K10866" t="s">
        <v>487</v>
      </c>
      <c r="L10866" t="s">
        <v>237</v>
      </c>
      <c r="M10866" t="s">
        <v>380</v>
      </c>
      <c r="N10866" t="s">
        <v>640</v>
      </c>
      <c r="O10866" t="s">
        <v>194</v>
      </c>
      <c r="P10866">
        <v>2050</v>
      </c>
      <c r="Q10866">
        <v>2000</v>
      </c>
    </row>
    <row r="10867" spans="1:17" x14ac:dyDescent="0.25">
      <c r="A10867" t="s">
        <v>635</v>
      </c>
      <c r="B10867" t="s">
        <v>636</v>
      </c>
      <c r="C10867" t="s">
        <v>637</v>
      </c>
      <c r="D10867" t="s">
        <v>638</v>
      </c>
      <c r="E10867" t="s">
        <v>639</v>
      </c>
      <c r="F10867" t="s">
        <v>348</v>
      </c>
      <c r="G10867" t="s">
        <v>233</v>
      </c>
      <c r="H10867" t="s">
        <v>486</v>
      </c>
      <c r="I10867" t="s">
        <v>234</v>
      </c>
      <c r="J10867" t="s">
        <v>235</v>
      </c>
      <c r="K10867" t="s">
        <v>487</v>
      </c>
      <c r="L10867" t="s">
        <v>237</v>
      </c>
      <c r="M10867" t="s">
        <v>380</v>
      </c>
      <c r="N10867" t="s">
        <v>640</v>
      </c>
      <c r="O10867" t="s">
        <v>264</v>
      </c>
      <c r="P10867">
        <v>2050</v>
      </c>
      <c r="Q10867">
        <v>1000</v>
      </c>
    </row>
    <row r="10868" spans="1:17" x14ac:dyDescent="0.25">
      <c r="A10868" t="s">
        <v>635</v>
      </c>
      <c r="B10868" t="s">
        <v>636</v>
      </c>
      <c r="C10868" t="s">
        <v>637</v>
      </c>
      <c r="D10868" t="s">
        <v>638</v>
      </c>
      <c r="E10868" t="s">
        <v>639</v>
      </c>
      <c r="F10868" t="s">
        <v>348</v>
      </c>
      <c r="G10868" t="s">
        <v>233</v>
      </c>
      <c r="H10868" t="s">
        <v>486</v>
      </c>
      <c r="I10868" t="s">
        <v>234</v>
      </c>
      <c r="J10868" t="s">
        <v>235</v>
      </c>
      <c r="K10868" t="s">
        <v>487</v>
      </c>
      <c r="L10868" t="s">
        <v>237</v>
      </c>
      <c r="M10868" t="s">
        <v>380</v>
      </c>
      <c r="N10868" t="s">
        <v>640</v>
      </c>
      <c r="O10868" t="s">
        <v>265</v>
      </c>
      <c r="P10868">
        <v>2050</v>
      </c>
      <c r="Q10868">
        <v>5000</v>
      </c>
    </row>
    <row r="10869" spans="1:17" x14ac:dyDescent="0.25">
      <c r="A10869" t="s">
        <v>635</v>
      </c>
      <c r="B10869" t="s">
        <v>636</v>
      </c>
      <c r="C10869" t="s">
        <v>637</v>
      </c>
      <c r="D10869" t="s">
        <v>638</v>
      </c>
      <c r="E10869" t="s">
        <v>639</v>
      </c>
      <c r="F10869" t="s">
        <v>348</v>
      </c>
      <c r="G10869" t="s">
        <v>233</v>
      </c>
      <c r="H10869" t="s">
        <v>488</v>
      </c>
      <c r="I10869" t="s">
        <v>240</v>
      </c>
      <c r="J10869" t="s">
        <v>235</v>
      </c>
      <c r="K10869" t="s">
        <v>478</v>
      </c>
      <c r="L10869" t="s">
        <v>237</v>
      </c>
      <c r="M10869" t="s">
        <v>648</v>
      </c>
      <c r="N10869" t="s">
        <v>640</v>
      </c>
      <c r="O10869" t="s">
        <v>194</v>
      </c>
      <c r="P10869">
        <v>2020</v>
      </c>
      <c r="Q10869">
        <v>1.4270779010000001</v>
      </c>
    </row>
    <row r="10870" spans="1:17" x14ac:dyDescent="0.25">
      <c r="A10870" t="s">
        <v>635</v>
      </c>
      <c r="B10870" t="s">
        <v>636</v>
      </c>
      <c r="C10870" t="s">
        <v>637</v>
      </c>
      <c r="D10870" t="s">
        <v>638</v>
      </c>
      <c r="E10870" t="s">
        <v>639</v>
      </c>
      <c r="F10870" t="s">
        <v>348</v>
      </c>
      <c r="G10870" t="s">
        <v>233</v>
      </c>
      <c r="H10870" t="s">
        <v>488</v>
      </c>
      <c r="I10870" t="s">
        <v>240</v>
      </c>
      <c r="J10870" t="s">
        <v>235</v>
      </c>
      <c r="K10870" t="s">
        <v>478</v>
      </c>
      <c r="L10870" t="s">
        <v>237</v>
      </c>
      <c r="M10870" t="s">
        <v>648</v>
      </c>
      <c r="N10870" t="s">
        <v>640</v>
      </c>
      <c r="O10870" t="s">
        <v>194</v>
      </c>
      <c r="P10870">
        <v>2025</v>
      </c>
      <c r="Q10870">
        <v>1.4270779010000001</v>
      </c>
    </row>
    <row r="10871" spans="1:17" x14ac:dyDescent="0.25">
      <c r="A10871" t="s">
        <v>635</v>
      </c>
      <c r="B10871" t="s">
        <v>636</v>
      </c>
      <c r="C10871" t="s">
        <v>637</v>
      </c>
      <c r="D10871" t="s">
        <v>638</v>
      </c>
      <c r="E10871" t="s">
        <v>639</v>
      </c>
      <c r="F10871" t="s">
        <v>348</v>
      </c>
      <c r="G10871" t="s">
        <v>233</v>
      </c>
      <c r="H10871" t="s">
        <v>488</v>
      </c>
      <c r="I10871" t="s">
        <v>240</v>
      </c>
      <c r="J10871" t="s">
        <v>235</v>
      </c>
      <c r="K10871" t="s">
        <v>478</v>
      </c>
      <c r="L10871" t="s">
        <v>237</v>
      </c>
      <c r="M10871" t="s">
        <v>648</v>
      </c>
      <c r="N10871" t="s">
        <v>640</v>
      </c>
      <c r="O10871" t="s">
        <v>264</v>
      </c>
      <c r="P10871">
        <v>2025</v>
      </c>
      <c r="Q10871">
        <v>0.95138526700000003</v>
      </c>
    </row>
    <row r="10872" spans="1:17" x14ac:dyDescent="0.25">
      <c r="A10872" t="s">
        <v>635</v>
      </c>
      <c r="B10872" t="s">
        <v>636</v>
      </c>
      <c r="C10872" t="s">
        <v>637</v>
      </c>
      <c r="D10872" t="s">
        <v>638</v>
      </c>
      <c r="E10872" t="s">
        <v>639</v>
      </c>
      <c r="F10872" t="s">
        <v>348</v>
      </c>
      <c r="G10872" t="s">
        <v>233</v>
      </c>
      <c r="H10872" t="s">
        <v>488</v>
      </c>
      <c r="I10872" t="s">
        <v>240</v>
      </c>
      <c r="J10872" t="s">
        <v>235</v>
      </c>
      <c r="K10872" t="s">
        <v>478</v>
      </c>
      <c r="L10872" t="s">
        <v>237</v>
      </c>
      <c r="M10872" t="s">
        <v>648</v>
      </c>
      <c r="N10872" t="s">
        <v>640</v>
      </c>
      <c r="O10872" t="s">
        <v>265</v>
      </c>
      <c r="P10872">
        <v>2025</v>
      </c>
      <c r="Q10872">
        <v>1.9027705349999999</v>
      </c>
    </row>
    <row r="10873" spans="1:17" x14ac:dyDescent="0.25">
      <c r="A10873" t="s">
        <v>635</v>
      </c>
      <c r="B10873" t="s">
        <v>636</v>
      </c>
      <c r="C10873" t="s">
        <v>637</v>
      </c>
      <c r="D10873" t="s">
        <v>638</v>
      </c>
      <c r="E10873" t="s">
        <v>639</v>
      </c>
      <c r="F10873" t="s">
        <v>348</v>
      </c>
      <c r="G10873" t="s">
        <v>233</v>
      </c>
      <c r="H10873" t="s">
        <v>488</v>
      </c>
      <c r="I10873" t="s">
        <v>240</v>
      </c>
      <c r="J10873" t="s">
        <v>235</v>
      </c>
      <c r="K10873" t="s">
        <v>478</v>
      </c>
      <c r="L10873" t="s">
        <v>237</v>
      </c>
      <c r="M10873" t="s">
        <v>648</v>
      </c>
      <c r="N10873" t="s">
        <v>640</v>
      </c>
      <c r="O10873" t="s">
        <v>194</v>
      </c>
      <c r="P10873">
        <v>2030</v>
      </c>
      <c r="Q10873">
        <v>1.3319393740000001</v>
      </c>
    </row>
    <row r="10874" spans="1:17" x14ac:dyDescent="0.25">
      <c r="A10874" t="s">
        <v>635</v>
      </c>
      <c r="B10874" t="s">
        <v>636</v>
      </c>
      <c r="C10874" t="s">
        <v>637</v>
      </c>
      <c r="D10874" t="s">
        <v>638</v>
      </c>
      <c r="E10874" t="s">
        <v>639</v>
      </c>
      <c r="F10874" t="s">
        <v>348</v>
      </c>
      <c r="G10874" t="s">
        <v>233</v>
      </c>
      <c r="H10874" t="s">
        <v>488</v>
      </c>
      <c r="I10874" t="s">
        <v>240</v>
      </c>
      <c r="J10874" t="s">
        <v>235</v>
      </c>
      <c r="K10874" t="s">
        <v>478</v>
      </c>
      <c r="L10874" t="s">
        <v>237</v>
      </c>
      <c r="M10874" t="s">
        <v>648</v>
      </c>
      <c r="N10874" t="s">
        <v>640</v>
      </c>
      <c r="O10874" t="s">
        <v>194</v>
      </c>
      <c r="P10874">
        <v>2040</v>
      </c>
      <c r="Q10874">
        <v>1.3319393740000001</v>
      </c>
    </row>
    <row r="10875" spans="1:17" x14ac:dyDescent="0.25">
      <c r="A10875" t="s">
        <v>635</v>
      </c>
      <c r="B10875" t="s">
        <v>636</v>
      </c>
      <c r="C10875" t="s">
        <v>637</v>
      </c>
      <c r="D10875" t="s">
        <v>638</v>
      </c>
      <c r="E10875" t="s">
        <v>639</v>
      </c>
      <c r="F10875" t="s">
        <v>348</v>
      </c>
      <c r="G10875" t="s">
        <v>233</v>
      </c>
      <c r="H10875" t="s">
        <v>488</v>
      </c>
      <c r="I10875" t="s">
        <v>240</v>
      </c>
      <c r="J10875" t="s">
        <v>235</v>
      </c>
      <c r="K10875" t="s">
        <v>478</v>
      </c>
      <c r="L10875" t="s">
        <v>237</v>
      </c>
      <c r="M10875" t="s">
        <v>648</v>
      </c>
      <c r="N10875" t="s">
        <v>640</v>
      </c>
      <c r="O10875" t="s">
        <v>194</v>
      </c>
      <c r="P10875">
        <v>2050</v>
      </c>
      <c r="Q10875">
        <v>1.3319393740000001</v>
      </c>
    </row>
    <row r="10876" spans="1:17" x14ac:dyDescent="0.25">
      <c r="A10876" t="s">
        <v>635</v>
      </c>
      <c r="B10876" t="s">
        <v>636</v>
      </c>
      <c r="C10876" t="s">
        <v>637</v>
      </c>
      <c r="D10876" t="s">
        <v>638</v>
      </c>
      <c r="E10876" t="s">
        <v>639</v>
      </c>
      <c r="F10876" t="s">
        <v>348</v>
      </c>
      <c r="G10876" t="s">
        <v>233</v>
      </c>
      <c r="H10876" t="s">
        <v>488</v>
      </c>
      <c r="I10876" t="s">
        <v>240</v>
      </c>
      <c r="J10876" t="s">
        <v>235</v>
      </c>
      <c r="K10876" t="s">
        <v>478</v>
      </c>
      <c r="L10876" t="s">
        <v>237</v>
      </c>
      <c r="M10876" t="s">
        <v>648</v>
      </c>
      <c r="N10876" t="s">
        <v>640</v>
      </c>
      <c r="O10876" t="s">
        <v>264</v>
      </c>
      <c r="P10876">
        <v>2050</v>
      </c>
      <c r="Q10876">
        <v>0.95138526700000003</v>
      </c>
    </row>
    <row r="10877" spans="1:17" x14ac:dyDescent="0.25">
      <c r="A10877" t="s">
        <v>635</v>
      </c>
      <c r="B10877" t="s">
        <v>636</v>
      </c>
      <c r="C10877" t="s">
        <v>637</v>
      </c>
      <c r="D10877" t="s">
        <v>638</v>
      </c>
      <c r="E10877" t="s">
        <v>639</v>
      </c>
      <c r="F10877" t="s">
        <v>348</v>
      </c>
      <c r="G10877" t="s">
        <v>233</v>
      </c>
      <c r="H10877" t="s">
        <v>488</v>
      </c>
      <c r="I10877" t="s">
        <v>240</v>
      </c>
      <c r="J10877" t="s">
        <v>235</v>
      </c>
      <c r="K10877" t="s">
        <v>478</v>
      </c>
      <c r="L10877" t="s">
        <v>237</v>
      </c>
      <c r="M10877" t="s">
        <v>648</v>
      </c>
      <c r="N10877" t="s">
        <v>640</v>
      </c>
      <c r="O10877" t="s">
        <v>265</v>
      </c>
      <c r="P10877">
        <v>2050</v>
      </c>
      <c r="Q10877">
        <v>1.9027705349999999</v>
      </c>
    </row>
    <row r="10878" spans="1:17" x14ac:dyDescent="0.25">
      <c r="A10878" t="s">
        <v>635</v>
      </c>
      <c r="B10878" t="s">
        <v>636</v>
      </c>
      <c r="C10878" t="s">
        <v>637</v>
      </c>
      <c r="D10878" t="s">
        <v>638</v>
      </c>
      <c r="E10878" t="s">
        <v>639</v>
      </c>
      <c r="F10878" t="s">
        <v>348</v>
      </c>
      <c r="G10878" t="s">
        <v>233</v>
      </c>
      <c r="H10878" t="s">
        <v>649</v>
      </c>
      <c r="I10878" t="s">
        <v>577</v>
      </c>
      <c r="K10878" t="s">
        <v>650</v>
      </c>
      <c r="L10878" t="s">
        <v>237</v>
      </c>
      <c r="M10878" t="s">
        <v>456</v>
      </c>
      <c r="N10878" t="s">
        <v>651</v>
      </c>
      <c r="O10878" t="s">
        <v>194</v>
      </c>
      <c r="P10878">
        <v>2020</v>
      </c>
      <c r="Q10878">
        <v>10</v>
      </c>
    </row>
    <row r="10879" spans="1:17" x14ac:dyDescent="0.25">
      <c r="A10879" t="s">
        <v>635</v>
      </c>
      <c r="B10879" t="s">
        <v>636</v>
      </c>
      <c r="C10879" t="s">
        <v>637</v>
      </c>
      <c r="D10879" t="s">
        <v>638</v>
      </c>
      <c r="E10879" t="s">
        <v>639</v>
      </c>
      <c r="F10879" t="s">
        <v>348</v>
      </c>
      <c r="G10879" t="s">
        <v>233</v>
      </c>
      <c r="H10879" t="s">
        <v>649</v>
      </c>
      <c r="I10879" t="s">
        <v>577</v>
      </c>
      <c r="K10879" t="s">
        <v>650</v>
      </c>
      <c r="L10879" t="s">
        <v>237</v>
      </c>
      <c r="M10879" t="s">
        <v>456</v>
      </c>
      <c r="N10879" t="s">
        <v>651</v>
      </c>
      <c r="O10879" t="s">
        <v>194</v>
      </c>
      <c r="P10879">
        <v>2025</v>
      </c>
      <c r="Q10879">
        <v>10</v>
      </c>
    </row>
    <row r="10880" spans="1:17" x14ac:dyDescent="0.25">
      <c r="A10880" t="s">
        <v>635</v>
      </c>
      <c r="B10880" t="s">
        <v>636</v>
      </c>
      <c r="C10880" t="s">
        <v>637</v>
      </c>
      <c r="D10880" t="s">
        <v>638</v>
      </c>
      <c r="E10880" t="s">
        <v>639</v>
      </c>
      <c r="F10880" t="s">
        <v>348</v>
      </c>
      <c r="G10880" t="s">
        <v>233</v>
      </c>
      <c r="H10880" t="s">
        <v>649</v>
      </c>
      <c r="I10880" t="s">
        <v>577</v>
      </c>
      <c r="K10880" t="s">
        <v>650</v>
      </c>
      <c r="L10880" t="s">
        <v>237</v>
      </c>
      <c r="M10880" t="s">
        <v>456</v>
      </c>
      <c r="N10880" t="s">
        <v>651</v>
      </c>
      <c r="O10880" t="s">
        <v>264</v>
      </c>
      <c r="P10880">
        <v>2025</v>
      </c>
      <c r="Q10880">
        <v>5</v>
      </c>
    </row>
    <row r="10881" spans="1:17" x14ac:dyDescent="0.25">
      <c r="A10881" t="s">
        <v>635</v>
      </c>
      <c r="B10881" t="s">
        <v>636</v>
      </c>
      <c r="C10881" t="s">
        <v>637</v>
      </c>
      <c r="D10881" t="s">
        <v>638</v>
      </c>
      <c r="E10881" t="s">
        <v>639</v>
      </c>
      <c r="F10881" t="s">
        <v>348</v>
      </c>
      <c r="G10881" t="s">
        <v>233</v>
      </c>
      <c r="H10881" t="s">
        <v>649</v>
      </c>
      <c r="I10881" t="s">
        <v>577</v>
      </c>
      <c r="K10881" t="s">
        <v>650</v>
      </c>
      <c r="L10881" t="s">
        <v>237</v>
      </c>
      <c r="M10881" t="s">
        <v>456</v>
      </c>
      <c r="N10881" t="s">
        <v>651</v>
      </c>
      <c r="O10881" t="s">
        <v>265</v>
      </c>
      <c r="P10881">
        <v>2025</v>
      </c>
      <c r="Q10881">
        <v>20</v>
      </c>
    </row>
    <row r="10882" spans="1:17" x14ac:dyDescent="0.25">
      <c r="A10882" t="s">
        <v>635</v>
      </c>
      <c r="B10882" t="s">
        <v>636</v>
      </c>
      <c r="C10882" t="s">
        <v>637</v>
      </c>
      <c r="D10882" t="s">
        <v>638</v>
      </c>
      <c r="E10882" t="s">
        <v>639</v>
      </c>
      <c r="F10882" t="s">
        <v>348</v>
      </c>
      <c r="G10882" t="s">
        <v>233</v>
      </c>
      <c r="H10882" t="s">
        <v>649</v>
      </c>
      <c r="I10882" t="s">
        <v>577</v>
      </c>
      <c r="K10882" t="s">
        <v>650</v>
      </c>
      <c r="L10882" t="s">
        <v>237</v>
      </c>
      <c r="M10882" t="s">
        <v>456</v>
      </c>
      <c r="N10882" t="s">
        <v>651</v>
      </c>
      <c r="O10882" t="s">
        <v>194</v>
      </c>
      <c r="P10882">
        <v>2030</v>
      </c>
      <c r="Q10882">
        <v>10</v>
      </c>
    </row>
    <row r="10883" spans="1:17" x14ac:dyDescent="0.25">
      <c r="A10883" t="s">
        <v>635</v>
      </c>
      <c r="B10883" t="s">
        <v>636</v>
      </c>
      <c r="C10883" t="s">
        <v>637</v>
      </c>
      <c r="D10883" t="s">
        <v>638</v>
      </c>
      <c r="E10883" t="s">
        <v>639</v>
      </c>
      <c r="F10883" t="s">
        <v>348</v>
      </c>
      <c r="G10883" t="s">
        <v>233</v>
      </c>
      <c r="H10883" t="s">
        <v>649</v>
      </c>
      <c r="I10883" t="s">
        <v>577</v>
      </c>
      <c r="K10883" t="s">
        <v>650</v>
      </c>
      <c r="L10883" t="s">
        <v>237</v>
      </c>
      <c r="M10883" t="s">
        <v>456</v>
      </c>
      <c r="N10883" t="s">
        <v>651</v>
      </c>
      <c r="O10883" t="s">
        <v>194</v>
      </c>
      <c r="P10883">
        <v>2040</v>
      </c>
      <c r="Q10883">
        <v>10</v>
      </c>
    </row>
    <row r="10884" spans="1:17" x14ac:dyDescent="0.25">
      <c r="A10884" t="s">
        <v>635</v>
      </c>
      <c r="B10884" t="s">
        <v>636</v>
      </c>
      <c r="C10884" t="s">
        <v>637</v>
      </c>
      <c r="D10884" t="s">
        <v>638</v>
      </c>
      <c r="E10884" t="s">
        <v>639</v>
      </c>
      <c r="F10884" t="s">
        <v>348</v>
      </c>
      <c r="G10884" t="s">
        <v>233</v>
      </c>
      <c r="H10884" t="s">
        <v>649</v>
      </c>
      <c r="I10884" t="s">
        <v>577</v>
      </c>
      <c r="K10884" t="s">
        <v>650</v>
      </c>
      <c r="L10884" t="s">
        <v>237</v>
      </c>
      <c r="M10884" t="s">
        <v>456</v>
      </c>
      <c r="N10884" t="s">
        <v>651</v>
      </c>
      <c r="O10884" t="s">
        <v>194</v>
      </c>
      <c r="P10884">
        <v>2050</v>
      </c>
      <c r="Q10884">
        <v>10</v>
      </c>
    </row>
    <row r="10885" spans="1:17" x14ac:dyDescent="0.25">
      <c r="A10885" t="s">
        <v>635</v>
      </c>
      <c r="B10885" t="s">
        <v>636</v>
      </c>
      <c r="C10885" t="s">
        <v>637</v>
      </c>
      <c r="D10885" t="s">
        <v>638</v>
      </c>
      <c r="E10885" t="s">
        <v>639</v>
      </c>
      <c r="F10885" t="s">
        <v>348</v>
      </c>
      <c r="G10885" t="s">
        <v>233</v>
      </c>
      <c r="H10885" t="s">
        <v>649</v>
      </c>
      <c r="I10885" t="s">
        <v>577</v>
      </c>
      <c r="K10885" t="s">
        <v>650</v>
      </c>
      <c r="L10885" t="s">
        <v>237</v>
      </c>
      <c r="M10885" t="s">
        <v>456</v>
      </c>
      <c r="N10885" t="s">
        <v>651</v>
      </c>
      <c r="O10885" t="s">
        <v>264</v>
      </c>
      <c r="P10885">
        <v>2050</v>
      </c>
      <c r="Q10885">
        <v>2</v>
      </c>
    </row>
    <row r="10886" spans="1:17" x14ac:dyDescent="0.25">
      <c r="A10886" t="s">
        <v>635</v>
      </c>
      <c r="B10886" t="s">
        <v>636</v>
      </c>
      <c r="C10886" t="s">
        <v>637</v>
      </c>
      <c r="D10886" t="s">
        <v>638</v>
      </c>
      <c r="E10886" t="s">
        <v>639</v>
      </c>
      <c r="F10886" t="s">
        <v>348</v>
      </c>
      <c r="G10886" t="s">
        <v>233</v>
      </c>
      <c r="H10886" t="s">
        <v>649</v>
      </c>
      <c r="I10886" t="s">
        <v>577</v>
      </c>
      <c r="K10886" t="s">
        <v>650</v>
      </c>
      <c r="L10886" t="s">
        <v>237</v>
      </c>
      <c r="M10886" t="s">
        <v>456</v>
      </c>
      <c r="N10886" t="s">
        <v>651</v>
      </c>
      <c r="O10886" t="s">
        <v>265</v>
      </c>
      <c r="P10886">
        <v>2050</v>
      </c>
      <c r="Q10886">
        <v>20</v>
      </c>
    </row>
    <row r="10887" spans="1:17" x14ac:dyDescent="0.25">
      <c r="A10887" t="s">
        <v>635</v>
      </c>
      <c r="B10887" t="s">
        <v>636</v>
      </c>
      <c r="C10887" t="s">
        <v>637</v>
      </c>
      <c r="D10887" t="s">
        <v>638</v>
      </c>
      <c r="E10887" t="s">
        <v>639</v>
      </c>
      <c r="F10887" t="s">
        <v>348</v>
      </c>
      <c r="G10887" t="s">
        <v>233</v>
      </c>
      <c r="H10887" t="s">
        <v>489</v>
      </c>
      <c r="I10887" t="s">
        <v>4</v>
      </c>
      <c r="J10887" t="s">
        <v>235</v>
      </c>
      <c r="K10887" t="s">
        <v>482</v>
      </c>
      <c r="L10887" t="s">
        <v>237</v>
      </c>
      <c r="N10887" t="s">
        <v>640</v>
      </c>
      <c r="O10887" t="s">
        <v>194</v>
      </c>
      <c r="P10887">
        <v>2020</v>
      </c>
      <c r="Q10887">
        <v>2.69</v>
      </c>
    </row>
    <row r="10888" spans="1:17" x14ac:dyDescent="0.25">
      <c r="A10888" t="s">
        <v>635</v>
      </c>
      <c r="B10888" t="s">
        <v>636</v>
      </c>
      <c r="C10888" t="s">
        <v>637</v>
      </c>
      <c r="D10888" t="s">
        <v>638</v>
      </c>
      <c r="E10888" t="s">
        <v>639</v>
      </c>
      <c r="F10888" t="s">
        <v>348</v>
      </c>
      <c r="G10888" t="s">
        <v>233</v>
      </c>
      <c r="H10888" t="s">
        <v>489</v>
      </c>
      <c r="I10888" t="s">
        <v>4</v>
      </c>
      <c r="J10888" t="s">
        <v>235</v>
      </c>
      <c r="K10888" t="s">
        <v>482</v>
      </c>
      <c r="L10888" t="s">
        <v>237</v>
      </c>
      <c r="N10888" t="s">
        <v>640</v>
      </c>
      <c r="O10888" t="s">
        <v>194</v>
      </c>
      <c r="P10888">
        <v>2025</v>
      </c>
      <c r="Q10888">
        <v>2.69</v>
      </c>
    </row>
    <row r="10889" spans="1:17" x14ac:dyDescent="0.25">
      <c r="A10889" t="s">
        <v>635</v>
      </c>
      <c r="B10889" t="s">
        <v>636</v>
      </c>
      <c r="C10889" t="s">
        <v>637</v>
      </c>
      <c r="D10889" t="s">
        <v>638</v>
      </c>
      <c r="E10889" t="s">
        <v>639</v>
      </c>
      <c r="F10889" t="s">
        <v>348</v>
      </c>
      <c r="G10889" t="s">
        <v>233</v>
      </c>
      <c r="H10889" t="s">
        <v>489</v>
      </c>
      <c r="I10889" t="s">
        <v>4</v>
      </c>
      <c r="J10889" t="s">
        <v>235</v>
      </c>
      <c r="K10889" t="s">
        <v>482</v>
      </c>
      <c r="L10889" t="s">
        <v>237</v>
      </c>
      <c r="N10889" t="s">
        <v>640</v>
      </c>
      <c r="O10889" t="s">
        <v>264</v>
      </c>
      <c r="P10889">
        <v>2025</v>
      </c>
      <c r="Q10889">
        <v>2.17</v>
      </c>
    </row>
    <row r="10890" spans="1:17" x14ac:dyDescent="0.25">
      <c r="A10890" t="s">
        <v>635</v>
      </c>
      <c r="B10890" t="s">
        <v>636</v>
      </c>
      <c r="C10890" t="s">
        <v>637</v>
      </c>
      <c r="D10890" t="s">
        <v>638</v>
      </c>
      <c r="E10890" t="s">
        <v>639</v>
      </c>
      <c r="F10890" t="s">
        <v>348</v>
      </c>
      <c r="G10890" t="s">
        <v>233</v>
      </c>
      <c r="H10890" t="s">
        <v>489</v>
      </c>
      <c r="I10890" t="s">
        <v>4</v>
      </c>
      <c r="J10890" t="s">
        <v>235</v>
      </c>
      <c r="K10890" t="s">
        <v>482</v>
      </c>
      <c r="L10890" t="s">
        <v>237</v>
      </c>
      <c r="N10890" t="s">
        <v>640</v>
      </c>
      <c r="O10890" t="s">
        <v>265</v>
      </c>
      <c r="P10890">
        <v>2025</v>
      </c>
      <c r="Q10890">
        <v>3.17</v>
      </c>
    </row>
    <row r="10891" spans="1:17" x14ac:dyDescent="0.25">
      <c r="A10891" t="s">
        <v>635</v>
      </c>
      <c r="B10891" t="s">
        <v>636</v>
      </c>
      <c r="C10891" t="s">
        <v>637</v>
      </c>
      <c r="D10891" t="s">
        <v>638</v>
      </c>
      <c r="E10891" t="s">
        <v>639</v>
      </c>
      <c r="F10891" t="s">
        <v>348</v>
      </c>
      <c r="G10891" t="s">
        <v>233</v>
      </c>
      <c r="H10891" t="s">
        <v>489</v>
      </c>
      <c r="I10891" t="s">
        <v>4</v>
      </c>
      <c r="J10891" t="s">
        <v>235</v>
      </c>
      <c r="K10891" t="s">
        <v>482</v>
      </c>
      <c r="L10891" t="s">
        <v>237</v>
      </c>
      <c r="N10891" t="s">
        <v>640</v>
      </c>
      <c r="O10891" t="s">
        <v>194</v>
      </c>
      <c r="P10891">
        <v>2030</v>
      </c>
      <c r="Q10891">
        <v>2.69</v>
      </c>
    </row>
    <row r="10892" spans="1:17" x14ac:dyDescent="0.25">
      <c r="A10892" t="s">
        <v>635</v>
      </c>
      <c r="B10892" t="s">
        <v>636</v>
      </c>
      <c r="C10892" t="s">
        <v>637</v>
      </c>
      <c r="D10892" t="s">
        <v>638</v>
      </c>
      <c r="E10892" t="s">
        <v>639</v>
      </c>
      <c r="F10892" t="s">
        <v>348</v>
      </c>
      <c r="G10892" t="s">
        <v>233</v>
      </c>
      <c r="H10892" t="s">
        <v>489</v>
      </c>
      <c r="I10892" t="s">
        <v>4</v>
      </c>
      <c r="J10892" t="s">
        <v>235</v>
      </c>
      <c r="K10892" t="s">
        <v>482</v>
      </c>
      <c r="L10892" t="s">
        <v>237</v>
      </c>
      <c r="N10892" t="s">
        <v>640</v>
      </c>
      <c r="O10892" t="s">
        <v>194</v>
      </c>
      <c r="P10892">
        <v>2040</v>
      </c>
      <c r="Q10892">
        <v>2.69</v>
      </c>
    </row>
    <row r="10893" spans="1:17" x14ac:dyDescent="0.25">
      <c r="A10893" t="s">
        <v>635</v>
      </c>
      <c r="B10893" t="s">
        <v>636</v>
      </c>
      <c r="C10893" t="s">
        <v>637</v>
      </c>
      <c r="D10893" t="s">
        <v>638</v>
      </c>
      <c r="E10893" t="s">
        <v>639</v>
      </c>
      <c r="F10893" t="s">
        <v>348</v>
      </c>
      <c r="G10893" t="s">
        <v>233</v>
      </c>
      <c r="H10893" t="s">
        <v>489</v>
      </c>
      <c r="I10893" t="s">
        <v>4</v>
      </c>
      <c r="J10893" t="s">
        <v>235</v>
      </c>
      <c r="K10893" t="s">
        <v>482</v>
      </c>
      <c r="L10893" t="s">
        <v>237</v>
      </c>
      <c r="N10893" t="s">
        <v>640</v>
      </c>
      <c r="O10893" t="s">
        <v>194</v>
      </c>
      <c r="P10893">
        <v>2050</v>
      </c>
      <c r="Q10893">
        <v>2.69</v>
      </c>
    </row>
    <row r="10894" spans="1:17" x14ac:dyDescent="0.25">
      <c r="A10894" t="s">
        <v>635</v>
      </c>
      <c r="B10894" t="s">
        <v>636</v>
      </c>
      <c r="C10894" t="s">
        <v>637</v>
      </c>
      <c r="D10894" t="s">
        <v>638</v>
      </c>
      <c r="E10894" t="s">
        <v>639</v>
      </c>
      <c r="F10894" t="s">
        <v>348</v>
      </c>
      <c r="G10894" t="s">
        <v>233</v>
      </c>
      <c r="H10894" t="s">
        <v>489</v>
      </c>
      <c r="I10894" t="s">
        <v>4</v>
      </c>
      <c r="J10894" t="s">
        <v>235</v>
      </c>
      <c r="K10894" t="s">
        <v>482</v>
      </c>
      <c r="L10894" t="s">
        <v>237</v>
      </c>
      <c r="N10894" t="s">
        <v>640</v>
      </c>
      <c r="O10894" t="s">
        <v>264</v>
      </c>
      <c r="P10894">
        <v>2050</v>
      </c>
      <c r="Q10894">
        <v>2.17</v>
      </c>
    </row>
    <row r="10895" spans="1:17" x14ac:dyDescent="0.25">
      <c r="A10895" t="s">
        <v>635</v>
      </c>
      <c r="B10895" t="s">
        <v>636</v>
      </c>
      <c r="C10895" t="s">
        <v>637</v>
      </c>
      <c r="D10895" t="s">
        <v>638</v>
      </c>
      <c r="E10895" t="s">
        <v>639</v>
      </c>
      <c r="F10895" t="s">
        <v>348</v>
      </c>
      <c r="G10895" t="s">
        <v>233</v>
      </c>
      <c r="H10895" t="s">
        <v>489</v>
      </c>
      <c r="I10895" t="s">
        <v>4</v>
      </c>
      <c r="J10895" t="s">
        <v>235</v>
      </c>
      <c r="K10895" t="s">
        <v>482</v>
      </c>
      <c r="L10895" t="s">
        <v>237</v>
      </c>
      <c r="N10895" t="s">
        <v>640</v>
      </c>
      <c r="O10895" t="s">
        <v>265</v>
      </c>
      <c r="P10895">
        <v>2050</v>
      </c>
      <c r="Q10895">
        <v>3.17</v>
      </c>
    </row>
    <row r="10896" spans="1:17" x14ac:dyDescent="0.25">
      <c r="A10896" t="s">
        <v>635</v>
      </c>
      <c r="B10896" t="s">
        <v>636</v>
      </c>
      <c r="C10896" t="s">
        <v>637</v>
      </c>
      <c r="D10896" t="s">
        <v>638</v>
      </c>
      <c r="E10896" t="s">
        <v>639</v>
      </c>
      <c r="F10896" t="s">
        <v>348</v>
      </c>
      <c r="G10896" t="s">
        <v>243</v>
      </c>
      <c r="H10896" t="s">
        <v>356</v>
      </c>
      <c r="I10896" t="s">
        <v>298</v>
      </c>
      <c r="K10896" t="s">
        <v>78</v>
      </c>
      <c r="M10896" t="s">
        <v>652</v>
      </c>
      <c r="N10896" t="s">
        <v>641</v>
      </c>
      <c r="O10896" t="s">
        <v>194</v>
      </c>
      <c r="P10896">
        <v>2020</v>
      </c>
      <c r="Q10896">
        <v>1</v>
      </c>
    </row>
    <row r="10897" spans="1:17" x14ac:dyDescent="0.25">
      <c r="A10897" t="s">
        <v>635</v>
      </c>
      <c r="B10897" t="s">
        <v>636</v>
      </c>
      <c r="C10897" t="s">
        <v>637</v>
      </c>
      <c r="D10897" t="s">
        <v>638</v>
      </c>
      <c r="E10897" t="s">
        <v>639</v>
      </c>
      <c r="F10897" t="s">
        <v>348</v>
      </c>
      <c r="G10897" t="s">
        <v>243</v>
      </c>
      <c r="H10897" t="s">
        <v>356</v>
      </c>
      <c r="I10897" t="s">
        <v>298</v>
      </c>
      <c r="K10897" t="s">
        <v>78</v>
      </c>
      <c r="M10897" t="s">
        <v>652</v>
      </c>
      <c r="N10897" t="s">
        <v>641</v>
      </c>
      <c r="O10897" t="s">
        <v>194</v>
      </c>
      <c r="P10897">
        <v>2025</v>
      </c>
      <c r="Q10897">
        <v>1</v>
      </c>
    </row>
    <row r="10898" spans="1:17" x14ac:dyDescent="0.25">
      <c r="A10898" t="s">
        <v>635</v>
      </c>
      <c r="B10898" t="s">
        <v>636</v>
      </c>
      <c r="C10898" t="s">
        <v>637</v>
      </c>
      <c r="D10898" t="s">
        <v>638</v>
      </c>
      <c r="E10898" t="s">
        <v>639</v>
      </c>
      <c r="F10898" t="s">
        <v>348</v>
      </c>
      <c r="G10898" t="s">
        <v>243</v>
      </c>
      <c r="H10898" t="s">
        <v>356</v>
      </c>
      <c r="I10898" t="s">
        <v>298</v>
      </c>
      <c r="K10898" t="s">
        <v>78</v>
      </c>
      <c r="M10898" t="s">
        <v>652</v>
      </c>
      <c r="N10898" t="s">
        <v>641</v>
      </c>
      <c r="O10898" t="s">
        <v>264</v>
      </c>
      <c r="P10898">
        <v>2025</v>
      </c>
      <c r="Q10898">
        <v>0.2</v>
      </c>
    </row>
    <row r="10899" spans="1:17" x14ac:dyDescent="0.25">
      <c r="A10899" t="s">
        <v>635</v>
      </c>
      <c r="B10899" t="s">
        <v>636</v>
      </c>
      <c r="C10899" t="s">
        <v>637</v>
      </c>
      <c r="D10899" t="s">
        <v>638</v>
      </c>
      <c r="E10899" t="s">
        <v>639</v>
      </c>
      <c r="F10899" t="s">
        <v>348</v>
      </c>
      <c r="G10899" t="s">
        <v>243</v>
      </c>
      <c r="H10899" t="s">
        <v>356</v>
      </c>
      <c r="I10899" t="s">
        <v>298</v>
      </c>
      <c r="K10899" t="s">
        <v>78</v>
      </c>
      <c r="M10899" t="s">
        <v>652</v>
      </c>
      <c r="N10899" t="s">
        <v>641</v>
      </c>
      <c r="O10899" t="s">
        <v>265</v>
      </c>
      <c r="P10899">
        <v>2025</v>
      </c>
      <c r="Q10899">
        <v>1</v>
      </c>
    </row>
    <row r="10900" spans="1:17" x14ac:dyDescent="0.25">
      <c r="A10900" t="s">
        <v>635</v>
      </c>
      <c r="B10900" t="s">
        <v>636</v>
      </c>
      <c r="C10900" t="s">
        <v>637</v>
      </c>
      <c r="D10900" t="s">
        <v>638</v>
      </c>
      <c r="E10900" t="s">
        <v>639</v>
      </c>
      <c r="F10900" t="s">
        <v>348</v>
      </c>
      <c r="G10900" t="s">
        <v>243</v>
      </c>
      <c r="H10900" t="s">
        <v>356</v>
      </c>
      <c r="I10900" t="s">
        <v>298</v>
      </c>
      <c r="K10900" t="s">
        <v>78</v>
      </c>
      <c r="M10900" t="s">
        <v>652</v>
      </c>
      <c r="N10900" t="s">
        <v>641</v>
      </c>
      <c r="O10900" t="s">
        <v>194</v>
      </c>
      <c r="P10900">
        <v>2030</v>
      </c>
      <c r="Q10900">
        <v>1</v>
      </c>
    </row>
    <row r="10901" spans="1:17" x14ac:dyDescent="0.25">
      <c r="A10901" t="s">
        <v>635</v>
      </c>
      <c r="B10901" t="s">
        <v>636</v>
      </c>
      <c r="C10901" t="s">
        <v>637</v>
      </c>
      <c r="D10901" t="s">
        <v>638</v>
      </c>
      <c r="E10901" t="s">
        <v>639</v>
      </c>
      <c r="F10901" t="s">
        <v>348</v>
      </c>
      <c r="G10901" t="s">
        <v>243</v>
      </c>
      <c r="H10901" t="s">
        <v>356</v>
      </c>
      <c r="I10901" t="s">
        <v>298</v>
      </c>
      <c r="K10901" t="s">
        <v>78</v>
      </c>
      <c r="M10901" t="s">
        <v>652</v>
      </c>
      <c r="N10901" t="s">
        <v>641</v>
      </c>
      <c r="O10901" t="s">
        <v>194</v>
      </c>
      <c r="P10901">
        <v>2040</v>
      </c>
      <c r="Q10901">
        <v>1</v>
      </c>
    </row>
    <row r="10902" spans="1:17" x14ac:dyDescent="0.25">
      <c r="A10902" t="s">
        <v>635</v>
      </c>
      <c r="B10902" t="s">
        <v>636</v>
      </c>
      <c r="C10902" t="s">
        <v>637</v>
      </c>
      <c r="D10902" t="s">
        <v>638</v>
      </c>
      <c r="E10902" t="s">
        <v>639</v>
      </c>
      <c r="F10902" t="s">
        <v>348</v>
      </c>
      <c r="G10902" t="s">
        <v>243</v>
      </c>
      <c r="H10902" t="s">
        <v>356</v>
      </c>
      <c r="I10902" t="s">
        <v>298</v>
      </c>
      <c r="K10902" t="s">
        <v>78</v>
      </c>
      <c r="M10902" t="s">
        <v>652</v>
      </c>
      <c r="N10902" t="s">
        <v>641</v>
      </c>
      <c r="O10902" t="s">
        <v>194</v>
      </c>
      <c r="P10902">
        <v>2050</v>
      </c>
      <c r="Q10902">
        <v>1</v>
      </c>
    </row>
    <row r="10903" spans="1:17" x14ac:dyDescent="0.25">
      <c r="A10903" t="s">
        <v>635</v>
      </c>
      <c r="B10903" t="s">
        <v>636</v>
      </c>
      <c r="C10903" t="s">
        <v>637</v>
      </c>
      <c r="D10903" t="s">
        <v>638</v>
      </c>
      <c r="E10903" t="s">
        <v>639</v>
      </c>
      <c r="F10903" t="s">
        <v>348</v>
      </c>
      <c r="G10903" t="s">
        <v>243</v>
      </c>
      <c r="H10903" t="s">
        <v>356</v>
      </c>
      <c r="I10903" t="s">
        <v>298</v>
      </c>
      <c r="K10903" t="s">
        <v>78</v>
      </c>
      <c r="M10903" t="s">
        <v>652</v>
      </c>
      <c r="N10903" t="s">
        <v>641</v>
      </c>
      <c r="O10903" t="s">
        <v>264</v>
      </c>
      <c r="P10903">
        <v>2050</v>
      </c>
      <c r="Q10903">
        <v>0.2</v>
      </c>
    </row>
    <row r="10904" spans="1:17" x14ac:dyDescent="0.25">
      <c r="A10904" t="s">
        <v>635</v>
      </c>
      <c r="B10904" t="s">
        <v>636</v>
      </c>
      <c r="C10904" t="s">
        <v>637</v>
      </c>
      <c r="D10904" t="s">
        <v>638</v>
      </c>
      <c r="E10904" t="s">
        <v>639</v>
      </c>
      <c r="F10904" t="s">
        <v>348</v>
      </c>
      <c r="G10904" t="s">
        <v>243</v>
      </c>
      <c r="H10904" t="s">
        <v>356</v>
      </c>
      <c r="I10904" t="s">
        <v>298</v>
      </c>
      <c r="K10904" t="s">
        <v>78</v>
      </c>
      <c r="M10904" t="s">
        <v>652</v>
      </c>
      <c r="N10904" t="s">
        <v>641</v>
      </c>
      <c r="O10904" t="s">
        <v>265</v>
      </c>
      <c r="P10904">
        <v>2050</v>
      </c>
      <c r="Q10904">
        <v>1</v>
      </c>
    </row>
    <row r="10905" spans="1:17" x14ac:dyDescent="0.25">
      <c r="A10905" t="s">
        <v>635</v>
      </c>
      <c r="B10905" t="s">
        <v>636</v>
      </c>
      <c r="C10905" t="s">
        <v>637</v>
      </c>
      <c r="D10905" t="s">
        <v>638</v>
      </c>
      <c r="E10905" t="s">
        <v>639</v>
      </c>
      <c r="F10905" t="s">
        <v>348</v>
      </c>
      <c r="G10905" t="s">
        <v>243</v>
      </c>
      <c r="H10905" t="s">
        <v>244</v>
      </c>
      <c r="I10905" t="s">
        <v>245</v>
      </c>
      <c r="J10905" t="s">
        <v>246</v>
      </c>
      <c r="K10905" t="s">
        <v>191</v>
      </c>
      <c r="M10905" t="s">
        <v>653</v>
      </c>
      <c r="N10905" t="s">
        <v>654</v>
      </c>
      <c r="O10905" t="s">
        <v>194</v>
      </c>
      <c r="P10905">
        <v>2020</v>
      </c>
      <c r="Q10905">
        <v>0.25</v>
      </c>
    </row>
    <row r="10906" spans="1:17" x14ac:dyDescent="0.25">
      <c r="A10906" t="s">
        <v>635</v>
      </c>
      <c r="B10906" t="s">
        <v>636</v>
      </c>
      <c r="C10906" t="s">
        <v>637</v>
      </c>
      <c r="D10906" t="s">
        <v>638</v>
      </c>
      <c r="E10906" t="s">
        <v>639</v>
      </c>
      <c r="F10906" t="s">
        <v>348</v>
      </c>
      <c r="G10906" t="s">
        <v>243</v>
      </c>
      <c r="H10906" t="s">
        <v>244</v>
      </c>
      <c r="I10906" t="s">
        <v>245</v>
      </c>
      <c r="J10906" t="s">
        <v>246</v>
      </c>
      <c r="K10906" t="s">
        <v>191</v>
      </c>
      <c r="M10906" t="s">
        <v>653</v>
      </c>
      <c r="N10906" t="s">
        <v>654</v>
      </c>
      <c r="O10906" t="s">
        <v>194</v>
      </c>
      <c r="P10906">
        <v>2025</v>
      </c>
      <c r="Q10906">
        <v>0.25</v>
      </c>
    </row>
    <row r="10907" spans="1:17" x14ac:dyDescent="0.25">
      <c r="A10907" t="s">
        <v>635</v>
      </c>
      <c r="B10907" t="s">
        <v>636</v>
      </c>
      <c r="C10907" t="s">
        <v>637</v>
      </c>
      <c r="D10907" t="s">
        <v>638</v>
      </c>
      <c r="E10907" t="s">
        <v>639</v>
      </c>
      <c r="F10907" t="s">
        <v>348</v>
      </c>
      <c r="G10907" t="s">
        <v>243</v>
      </c>
      <c r="H10907" t="s">
        <v>244</v>
      </c>
      <c r="I10907" t="s">
        <v>245</v>
      </c>
      <c r="J10907" t="s">
        <v>246</v>
      </c>
      <c r="K10907" t="s">
        <v>191</v>
      </c>
      <c r="M10907" t="s">
        <v>653</v>
      </c>
      <c r="N10907" t="s">
        <v>654</v>
      </c>
      <c r="O10907" t="s">
        <v>264</v>
      </c>
      <c r="P10907">
        <v>2025</v>
      </c>
      <c r="Q10907">
        <v>0.1</v>
      </c>
    </row>
    <row r="10908" spans="1:17" x14ac:dyDescent="0.25">
      <c r="A10908" t="s">
        <v>635</v>
      </c>
      <c r="B10908" t="s">
        <v>636</v>
      </c>
      <c r="C10908" t="s">
        <v>637</v>
      </c>
      <c r="D10908" t="s">
        <v>638</v>
      </c>
      <c r="E10908" t="s">
        <v>639</v>
      </c>
      <c r="F10908" t="s">
        <v>348</v>
      </c>
      <c r="G10908" t="s">
        <v>243</v>
      </c>
      <c r="H10908" t="s">
        <v>244</v>
      </c>
      <c r="I10908" t="s">
        <v>245</v>
      </c>
      <c r="J10908" t="s">
        <v>246</v>
      </c>
      <c r="K10908" t="s">
        <v>191</v>
      </c>
      <c r="M10908" t="s">
        <v>653</v>
      </c>
      <c r="N10908" t="s">
        <v>654</v>
      </c>
      <c r="O10908" t="s">
        <v>265</v>
      </c>
      <c r="P10908">
        <v>2025</v>
      </c>
      <c r="Q10908">
        <v>0.5</v>
      </c>
    </row>
    <row r="10909" spans="1:17" x14ac:dyDescent="0.25">
      <c r="A10909" t="s">
        <v>635</v>
      </c>
      <c r="B10909" t="s">
        <v>636</v>
      </c>
      <c r="C10909" t="s">
        <v>637</v>
      </c>
      <c r="D10909" t="s">
        <v>638</v>
      </c>
      <c r="E10909" t="s">
        <v>639</v>
      </c>
      <c r="F10909" t="s">
        <v>348</v>
      </c>
      <c r="G10909" t="s">
        <v>243</v>
      </c>
      <c r="H10909" t="s">
        <v>244</v>
      </c>
      <c r="I10909" t="s">
        <v>245</v>
      </c>
      <c r="J10909" t="s">
        <v>246</v>
      </c>
      <c r="K10909" t="s">
        <v>191</v>
      </c>
      <c r="M10909" t="s">
        <v>653</v>
      </c>
      <c r="N10909" t="s">
        <v>654</v>
      </c>
      <c r="O10909" t="s">
        <v>194</v>
      </c>
      <c r="P10909">
        <v>2030</v>
      </c>
      <c r="Q10909">
        <v>0.25</v>
      </c>
    </row>
    <row r="10910" spans="1:17" x14ac:dyDescent="0.25">
      <c r="A10910" t="s">
        <v>635</v>
      </c>
      <c r="B10910" t="s">
        <v>636</v>
      </c>
      <c r="C10910" t="s">
        <v>637</v>
      </c>
      <c r="D10910" t="s">
        <v>638</v>
      </c>
      <c r="E10910" t="s">
        <v>639</v>
      </c>
      <c r="F10910" t="s">
        <v>348</v>
      </c>
      <c r="G10910" t="s">
        <v>243</v>
      </c>
      <c r="H10910" t="s">
        <v>244</v>
      </c>
      <c r="I10910" t="s">
        <v>245</v>
      </c>
      <c r="J10910" t="s">
        <v>246</v>
      </c>
      <c r="K10910" t="s">
        <v>191</v>
      </c>
      <c r="M10910" t="s">
        <v>653</v>
      </c>
      <c r="N10910" t="s">
        <v>654</v>
      </c>
      <c r="O10910" t="s">
        <v>194</v>
      </c>
      <c r="P10910">
        <v>2040</v>
      </c>
      <c r="Q10910">
        <v>0.25</v>
      </c>
    </row>
    <row r="10911" spans="1:17" x14ac:dyDescent="0.25">
      <c r="A10911" t="s">
        <v>635</v>
      </c>
      <c r="B10911" t="s">
        <v>636</v>
      </c>
      <c r="C10911" t="s">
        <v>637</v>
      </c>
      <c r="D10911" t="s">
        <v>638</v>
      </c>
      <c r="E10911" t="s">
        <v>639</v>
      </c>
      <c r="F10911" t="s">
        <v>348</v>
      </c>
      <c r="G10911" t="s">
        <v>243</v>
      </c>
      <c r="H10911" t="s">
        <v>244</v>
      </c>
      <c r="I10911" t="s">
        <v>245</v>
      </c>
      <c r="J10911" t="s">
        <v>246</v>
      </c>
      <c r="K10911" t="s">
        <v>191</v>
      </c>
      <c r="M10911" t="s">
        <v>653</v>
      </c>
      <c r="N10911" t="s">
        <v>654</v>
      </c>
      <c r="O10911" t="s">
        <v>194</v>
      </c>
      <c r="P10911">
        <v>2050</v>
      </c>
      <c r="Q10911">
        <v>0.25</v>
      </c>
    </row>
    <row r="10912" spans="1:17" x14ac:dyDescent="0.25">
      <c r="A10912" t="s">
        <v>635</v>
      </c>
      <c r="B10912" t="s">
        <v>636</v>
      </c>
      <c r="C10912" t="s">
        <v>637</v>
      </c>
      <c r="D10912" t="s">
        <v>638</v>
      </c>
      <c r="E10912" t="s">
        <v>639</v>
      </c>
      <c r="F10912" t="s">
        <v>348</v>
      </c>
      <c r="G10912" t="s">
        <v>243</v>
      </c>
      <c r="H10912" t="s">
        <v>244</v>
      </c>
      <c r="I10912" t="s">
        <v>245</v>
      </c>
      <c r="J10912" t="s">
        <v>246</v>
      </c>
      <c r="K10912" t="s">
        <v>191</v>
      </c>
      <c r="M10912" t="s">
        <v>653</v>
      </c>
      <c r="N10912" t="s">
        <v>654</v>
      </c>
      <c r="O10912" t="s">
        <v>264</v>
      </c>
      <c r="P10912">
        <v>2050</v>
      </c>
      <c r="Q10912">
        <v>0.1</v>
      </c>
    </row>
    <row r="10913" spans="1:17" x14ac:dyDescent="0.25">
      <c r="A10913" t="s">
        <v>635</v>
      </c>
      <c r="B10913" t="s">
        <v>636</v>
      </c>
      <c r="C10913" t="s">
        <v>637</v>
      </c>
      <c r="D10913" t="s">
        <v>638</v>
      </c>
      <c r="E10913" t="s">
        <v>639</v>
      </c>
      <c r="F10913" t="s">
        <v>348</v>
      </c>
      <c r="G10913" t="s">
        <v>243</v>
      </c>
      <c r="H10913" t="s">
        <v>244</v>
      </c>
      <c r="I10913" t="s">
        <v>245</v>
      </c>
      <c r="J10913" t="s">
        <v>246</v>
      </c>
      <c r="K10913" t="s">
        <v>191</v>
      </c>
      <c r="M10913" t="s">
        <v>653</v>
      </c>
      <c r="N10913" t="s">
        <v>654</v>
      </c>
      <c r="O10913" t="s">
        <v>265</v>
      </c>
      <c r="P10913">
        <v>2050</v>
      </c>
      <c r="Q10913">
        <v>0.5</v>
      </c>
    </row>
    <row r="10914" spans="1:17" x14ac:dyDescent="0.25">
      <c r="A10914" t="s">
        <v>635</v>
      </c>
      <c r="B10914" t="s">
        <v>636</v>
      </c>
      <c r="C10914" t="s">
        <v>637</v>
      </c>
      <c r="D10914" t="s">
        <v>638</v>
      </c>
      <c r="E10914" t="s">
        <v>639</v>
      </c>
      <c r="F10914" t="s">
        <v>348</v>
      </c>
      <c r="G10914" t="s">
        <v>243</v>
      </c>
      <c r="H10914" t="s">
        <v>248</v>
      </c>
      <c r="I10914" t="s">
        <v>249</v>
      </c>
      <c r="J10914" t="s">
        <v>250</v>
      </c>
      <c r="K10914" t="s">
        <v>191</v>
      </c>
      <c r="M10914" t="s">
        <v>392</v>
      </c>
      <c r="N10914" t="s">
        <v>654</v>
      </c>
      <c r="O10914" t="s">
        <v>194</v>
      </c>
      <c r="P10914">
        <v>2020</v>
      </c>
      <c r="Q10914">
        <v>0.05</v>
      </c>
    </row>
    <row r="10915" spans="1:17" x14ac:dyDescent="0.25">
      <c r="A10915" t="s">
        <v>635</v>
      </c>
      <c r="B10915" t="s">
        <v>636</v>
      </c>
      <c r="C10915" t="s">
        <v>637</v>
      </c>
      <c r="D10915" t="s">
        <v>638</v>
      </c>
      <c r="E10915" t="s">
        <v>639</v>
      </c>
      <c r="F10915" t="s">
        <v>348</v>
      </c>
      <c r="G10915" t="s">
        <v>243</v>
      </c>
      <c r="H10915" t="s">
        <v>248</v>
      </c>
      <c r="I10915" t="s">
        <v>249</v>
      </c>
      <c r="J10915" t="s">
        <v>250</v>
      </c>
      <c r="K10915" t="s">
        <v>191</v>
      </c>
      <c r="M10915" t="s">
        <v>392</v>
      </c>
      <c r="N10915" t="s">
        <v>654</v>
      </c>
      <c r="O10915" t="s">
        <v>194</v>
      </c>
      <c r="P10915">
        <v>2025</v>
      </c>
      <c r="Q10915">
        <v>0.05</v>
      </c>
    </row>
    <row r="10916" spans="1:17" x14ac:dyDescent="0.25">
      <c r="A10916" t="s">
        <v>635</v>
      </c>
      <c r="B10916" t="s">
        <v>636</v>
      </c>
      <c r="C10916" t="s">
        <v>637</v>
      </c>
      <c r="D10916" t="s">
        <v>638</v>
      </c>
      <c r="E10916" t="s">
        <v>639</v>
      </c>
      <c r="F10916" t="s">
        <v>348</v>
      </c>
      <c r="G10916" t="s">
        <v>243</v>
      </c>
      <c r="H10916" t="s">
        <v>248</v>
      </c>
      <c r="I10916" t="s">
        <v>249</v>
      </c>
      <c r="J10916" t="s">
        <v>250</v>
      </c>
      <c r="K10916" t="s">
        <v>191</v>
      </c>
      <c r="M10916" t="s">
        <v>392</v>
      </c>
      <c r="N10916" t="s">
        <v>654</v>
      </c>
      <c r="O10916" t="s">
        <v>264</v>
      </c>
      <c r="P10916">
        <v>2025</v>
      </c>
      <c r="Q10916">
        <v>0.05</v>
      </c>
    </row>
    <row r="10917" spans="1:17" x14ac:dyDescent="0.25">
      <c r="A10917" t="s">
        <v>635</v>
      </c>
      <c r="B10917" t="s">
        <v>636</v>
      </c>
      <c r="C10917" t="s">
        <v>637</v>
      </c>
      <c r="D10917" t="s">
        <v>638</v>
      </c>
      <c r="E10917" t="s">
        <v>639</v>
      </c>
      <c r="F10917" t="s">
        <v>348</v>
      </c>
      <c r="G10917" t="s">
        <v>243</v>
      </c>
      <c r="H10917" t="s">
        <v>248</v>
      </c>
      <c r="I10917" t="s">
        <v>249</v>
      </c>
      <c r="J10917" t="s">
        <v>250</v>
      </c>
      <c r="K10917" t="s">
        <v>191</v>
      </c>
      <c r="M10917" t="s">
        <v>392</v>
      </c>
      <c r="N10917" t="s">
        <v>654</v>
      </c>
      <c r="O10917" t="s">
        <v>265</v>
      </c>
      <c r="P10917">
        <v>2025</v>
      </c>
      <c r="Q10917">
        <v>0.5</v>
      </c>
    </row>
    <row r="10918" spans="1:17" x14ac:dyDescent="0.25">
      <c r="A10918" t="s">
        <v>635</v>
      </c>
      <c r="B10918" t="s">
        <v>636</v>
      </c>
      <c r="C10918" t="s">
        <v>637</v>
      </c>
      <c r="D10918" t="s">
        <v>638</v>
      </c>
      <c r="E10918" t="s">
        <v>639</v>
      </c>
      <c r="F10918" t="s">
        <v>348</v>
      </c>
      <c r="G10918" t="s">
        <v>243</v>
      </c>
      <c r="H10918" t="s">
        <v>248</v>
      </c>
      <c r="I10918" t="s">
        <v>249</v>
      </c>
      <c r="J10918" t="s">
        <v>250</v>
      </c>
      <c r="K10918" t="s">
        <v>191</v>
      </c>
      <c r="M10918" t="s">
        <v>392</v>
      </c>
      <c r="N10918" t="s">
        <v>654</v>
      </c>
      <c r="O10918" t="s">
        <v>194</v>
      </c>
      <c r="P10918">
        <v>2030</v>
      </c>
      <c r="Q10918">
        <v>0.05</v>
      </c>
    </row>
    <row r="10919" spans="1:17" x14ac:dyDescent="0.25">
      <c r="A10919" t="s">
        <v>635</v>
      </c>
      <c r="B10919" t="s">
        <v>636</v>
      </c>
      <c r="C10919" t="s">
        <v>637</v>
      </c>
      <c r="D10919" t="s">
        <v>638</v>
      </c>
      <c r="E10919" t="s">
        <v>639</v>
      </c>
      <c r="F10919" t="s">
        <v>348</v>
      </c>
      <c r="G10919" t="s">
        <v>243</v>
      </c>
      <c r="H10919" t="s">
        <v>248</v>
      </c>
      <c r="I10919" t="s">
        <v>249</v>
      </c>
      <c r="J10919" t="s">
        <v>250</v>
      </c>
      <c r="K10919" t="s">
        <v>191</v>
      </c>
      <c r="M10919" t="s">
        <v>392</v>
      </c>
      <c r="N10919" t="s">
        <v>654</v>
      </c>
      <c r="O10919" t="s">
        <v>194</v>
      </c>
      <c r="P10919">
        <v>2040</v>
      </c>
      <c r="Q10919">
        <v>0.05</v>
      </c>
    </row>
    <row r="10920" spans="1:17" x14ac:dyDescent="0.25">
      <c r="A10920" t="s">
        <v>635</v>
      </c>
      <c r="B10920" t="s">
        <v>636</v>
      </c>
      <c r="C10920" t="s">
        <v>637</v>
      </c>
      <c r="D10920" t="s">
        <v>638</v>
      </c>
      <c r="E10920" t="s">
        <v>639</v>
      </c>
      <c r="F10920" t="s">
        <v>348</v>
      </c>
      <c r="G10920" t="s">
        <v>243</v>
      </c>
      <c r="H10920" t="s">
        <v>248</v>
      </c>
      <c r="I10920" t="s">
        <v>249</v>
      </c>
      <c r="J10920" t="s">
        <v>250</v>
      </c>
      <c r="K10920" t="s">
        <v>191</v>
      </c>
      <c r="M10920" t="s">
        <v>392</v>
      </c>
      <c r="N10920" t="s">
        <v>654</v>
      </c>
      <c r="O10920" t="s">
        <v>194</v>
      </c>
      <c r="P10920">
        <v>2050</v>
      </c>
      <c r="Q10920">
        <v>0.05</v>
      </c>
    </row>
    <row r="10921" spans="1:17" x14ac:dyDescent="0.25">
      <c r="A10921" t="s">
        <v>635</v>
      </c>
      <c r="B10921" t="s">
        <v>636</v>
      </c>
      <c r="C10921" t="s">
        <v>637</v>
      </c>
      <c r="D10921" t="s">
        <v>638</v>
      </c>
      <c r="E10921" t="s">
        <v>639</v>
      </c>
      <c r="F10921" t="s">
        <v>348</v>
      </c>
      <c r="G10921" t="s">
        <v>243</v>
      </c>
      <c r="H10921" t="s">
        <v>248</v>
      </c>
      <c r="I10921" t="s">
        <v>249</v>
      </c>
      <c r="J10921" t="s">
        <v>250</v>
      </c>
      <c r="K10921" t="s">
        <v>191</v>
      </c>
      <c r="M10921" t="s">
        <v>392</v>
      </c>
      <c r="N10921" t="s">
        <v>654</v>
      </c>
      <c r="O10921" t="s">
        <v>264</v>
      </c>
      <c r="P10921">
        <v>2050</v>
      </c>
      <c r="Q10921">
        <v>0.05</v>
      </c>
    </row>
    <row r="10922" spans="1:17" x14ac:dyDescent="0.25">
      <c r="A10922" t="s">
        <v>635</v>
      </c>
      <c r="B10922" t="s">
        <v>636</v>
      </c>
      <c r="C10922" t="s">
        <v>637</v>
      </c>
      <c r="D10922" t="s">
        <v>638</v>
      </c>
      <c r="E10922" t="s">
        <v>639</v>
      </c>
      <c r="F10922" t="s">
        <v>348</v>
      </c>
      <c r="G10922" t="s">
        <v>243</v>
      </c>
      <c r="H10922" t="s">
        <v>248</v>
      </c>
      <c r="I10922" t="s">
        <v>249</v>
      </c>
      <c r="J10922" t="s">
        <v>250</v>
      </c>
      <c r="K10922" t="s">
        <v>191</v>
      </c>
      <c r="M10922" t="s">
        <v>392</v>
      </c>
      <c r="N10922" t="s">
        <v>654</v>
      </c>
      <c r="O10922" t="s">
        <v>265</v>
      </c>
      <c r="P10922">
        <v>2050</v>
      </c>
      <c r="Q10922">
        <v>0.5</v>
      </c>
    </row>
    <row r="10923" spans="1:17" x14ac:dyDescent="0.25">
      <c r="A10923" t="s">
        <v>635</v>
      </c>
      <c r="B10923" t="s">
        <v>636</v>
      </c>
      <c r="C10923" t="s">
        <v>637</v>
      </c>
      <c r="D10923" t="s">
        <v>638</v>
      </c>
      <c r="E10923" t="s">
        <v>639</v>
      </c>
      <c r="F10923" t="s">
        <v>348</v>
      </c>
      <c r="G10923" t="s">
        <v>243</v>
      </c>
      <c r="H10923" t="s">
        <v>253</v>
      </c>
      <c r="I10923" t="s">
        <v>254</v>
      </c>
      <c r="J10923" t="s">
        <v>255</v>
      </c>
      <c r="K10923" t="s">
        <v>191</v>
      </c>
      <c r="M10923" t="s">
        <v>392</v>
      </c>
      <c r="N10923" t="s">
        <v>654</v>
      </c>
      <c r="O10923" t="s">
        <v>194</v>
      </c>
      <c r="P10923">
        <v>2020</v>
      </c>
      <c r="Q10923">
        <v>0.1</v>
      </c>
    </row>
    <row r="10924" spans="1:17" x14ac:dyDescent="0.25">
      <c r="A10924" t="s">
        <v>635</v>
      </c>
      <c r="B10924" t="s">
        <v>636</v>
      </c>
      <c r="C10924" t="s">
        <v>637</v>
      </c>
      <c r="D10924" t="s">
        <v>638</v>
      </c>
      <c r="E10924" t="s">
        <v>639</v>
      </c>
      <c r="F10924" t="s">
        <v>348</v>
      </c>
      <c r="G10924" t="s">
        <v>243</v>
      </c>
      <c r="H10924" t="s">
        <v>253</v>
      </c>
      <c r="I10924" t="s">
        <v>254</v>
      </c>
      <c r="J10924" t="s">
        <v>255</v>
      </c>
      <c r="K10924" t="s">
        <v>191</v>
      </c>
      <c r="M10924" t="s">
        <v>392</v>
      </c>
      <c r="N10924" t="s">
        <v>654</v>
      </c>
      <c r="O10924" t="s">
        <v>194</v>
      </c>
      <c r="P10924">
        <v>2025</v>
      </c>
      <c r="Q10924">
        <v>0.1</v>
      </c>
    </row>
    <row r="10925" spans="1:17" x14ac:dyDescent="0.25">
      <c r="A10925" t="s">
        <v>635</v>
      </c>
      <c r="B10925" t="s">
        <v>636</v>
      </c>
      <c r="C10925" t="s">
        <v>637</v>
      </c>
      <c r="D10925" t="s">
        <v>638</v>
      </c>
      <c r="E10925" t="s">
        <v>639</v>
      </c>
      <c r="F10925" t="s">
        <v>348</v>
      </c>
      <c r="G10925" t="s">
        <v>243</v>
      </c>
      <c r="H10925" t="s">
        <v>253</v>
      </c>
      <c r="I10925" t="s">
        <v>254</v>
      </c>
      <c r="J10925" t="s">
        <v>255</v>
      </c>
      <c r="K10925" t="s">
        <v>191</v>
      </c>
      <c r="M10925" t="s">
        <v>392</v>
      </c>
      <c r="N10925" t="s">
        <v>654</v>
      </c>
      <c r="O10925" t="s">
        <v>264</v>
      </c>
      <c r="P10925">
        <v>2025</v>
      </c>
      <c r="Q10925">
        <v>0.1</v>
      </c>
    </row>
    <row r="10926" spans="1:17" x14ac:dyDescent="0.25">
      <c r="A10926" t="s">
        <v>635</v>
      </c>
      <c r="B10926" t="s">
        <v>636</v>
      </c>
      <c r="C10926" t="s">
        <v>637</v>
      </c>
      <c r="D10926" t="s">
        <v>638</v>
      </c>
      <c r="E10926" t="s">
        <v>639</v>
      </c>
      <c r="F10926" t="s">
        <v>348</v>
      </c>
      <c r="G10926" t="s">
        <v>243</v>
      </c>
      <c r="H10926" t="s">
        <v>253</v>
      </c>
      <c r="I10926" t="s">
        <v>254</v>
      </c>
      <c r="J10926" t="s">
        <v>255</v>
      </c>
      <c r="K10926" t="s">
        <v>191</v>
      </c>
      <c r="M10926" t="s">
        <v>392</v>
      </c>
      <c r="N10926" t="s">
        <v>654</v>
      </c>
      <c r="O10926" t="s">
        <v>265</v>
      </c>
      <c r="P10926">
        <v>2025</v>
      </c>
      <c r="Q10926">
        <v>1</v>
      </c>
    </row>
    <row r="10927" spans="1:17" x14ac:dyDescent="0.25">
      <c r="A10927" t="s">
        <v>635</v>
      </c>
      <c r="B10927" t="s">
        <v>636</v>
      </c>
      <c r="C10927" t="s">
        <v>637</v>
      </c>
      <c r="D10927" t="s">
        <v>638</v>
      </c>
      <c r="E10927" t="s">
        <v>639</v>
      </c>
      <c r="F10927" t="s">
        <v>348</v>
      </c>
      <c r="G10927" t="s">
        <v>243</v>
      </c>
      <c r="H10927" t="s">
        <v>253</v>
      </c>
      <c r="I10927" t="s">
        <v>254</v>
      </c>
      <c r="J10927" t="s">
        <v>255</v>
      </c>
      <c r="K10927" t="s">
        <v>191</v>
      </c>
      <c r="M10927" t="s">
        <v>392</v>
      </c>
      <c r="N10927" t="s">
        <v>654</v>
      </c>
      <c r="O10927" t="s">
        <v>194</v>
      </c>
      <c r="P10927">
        <v>2030</v>
      </c>
      <c r="Q10927">
        <v>0.1</v>
      </c>
    </row>
    <row r="10928" spans="1:17" x14ac:dyDescent="0.25">
      <c r="A10928" t="s">
        <v>635</v>
      </c>
      <c r="B10928" t="s">
        <v>636</v>
      </c>
      <c r="C10928" t="s">
        <v>637</v>
      </c>
      <c r="D10928" t="s">
        <v>638</v>
      </c>
      <c r="E10928" t="s">
        <v>639</v>
      </c>
      <c r="F10928" t="s">
        <v>348</v>
      </c>
      <c r="G10928" t="s">
        <v>243</v>
      </c>
      <c r="H10928" t="s">
        <v>253</v>
      </c>
      <c r="I10928" t="s">
        <v>254</v>
      </c>
      <c r="J10928" t="s">
        <v>255</v>
      </c>
      <c r="K10928" t="s">
        <v>191</v>
      </c>
      <c r="M10928" t="s">
        <v>392</v>
      </c>
      <c r="N10928" t="s">
        <v>654</v>
      </c>
      <c r="O10928" t="s">
        <v>194</v>
      </c>
      <c r="P10928">
        <v>2040</v>
      </c>
      <c r="Q10928">
        <v>0.1</v>
      </c>
    </row>
    <row r="10929" spans="1:17" x14ac:dyDescent="0.25">
      <c r="A10929" t="s">
        <v>635</v>
      </c>
      <c r="B10929" t="s">
        <v>636</v>
      </c>
      <c r="C10929" t="s">
        <v>637</v>
      </c>
      <c r="D10929" t="s">
        <v>638</v>
      </c>
      <c r="E10929" t="s">
        <v>639</v>
      </c>
      <c r="F10929" t="s">
        <v>348</v>
      </c>
      <c r="G10929" t="s">
        <v>243</v>
      </c>
      <c r="H10929" t="s">
        <v>253</v>
      </c>
      <c r="I10929" t="s">
        <v>254</v>
      </c>
      <c r="J10929" t="s">
        <v>255</v>
      </c>
      <c r="K10929" t="s">
        <v>191</v>
      </c>
      <c r="M10929" t="s">
        <v>392</v>
      </c>
      <c r="N10929" t="s">
        <v>654</v>
      </c>
      <c r="O10929" t="s">
        <v>194</v>
      </c>
      <c r="P10929">
        <v>2050</v>
      </c>
      <c r="Q10929">
        <v>0.1</v>
      </c>
    </row>
    <row r="10930" spans="1:17" x14ac:dyDescent="0.25">
      <c r="A10930" t="s">
        <v>635</v>
      </c>
      <c r="B10930" t="s">
        <v>636</v>
      </c>
      <c r="C10930" t="s">
        <v>637</v>
      </c>
      <c r="D10930" t="s">
        <v>638</v>
      </c>
      <c r="E10930" t="s">
        <v>639</v>
      </c>
      <c r="F10930" t="s">
        <v>348</v>
      </c>
      <c r="G10930" t="s">
        <v>243</v>
      </c>
      <c r="H10930" t="s">
        <v>253</v>
      </c>
      <c r="I10930" t="s">
        <v>254</v>
      </c>
      <c r="J10930" t="s">
        <v>255</v>
      </c>
      <c r="K10930" t="s">
        <v>191</v>
      </c>
      <c r="M10930" t="s">
        <v>392</v>
      </c>
      <c r="N10930" t="s">
        <v>654</v>
      </c>
      <c r="O10930" t="s">
        <v>264</v>
      </c>
      <c r="P10930">
        <v>2050</v>
      </c>
      <c r="Q10930">
        <v>0.1</v>
      </c>
    </row>
    <row r="10931" spans="1:17" x14ac:dyDescent="0.25">
      <c r="A10931" t="s">
        <v>635</v>
      </c>
      <c r="B10931" t="s">
        <v>636</v>
      </c>
      <c r="C10931" t="s">
        <v>637</v>
      </c>
      <c r="D10931" t="s">
        <v>638</v>
      </c>
      <c r="E10931" t="s">
        <v>639</v>
      </c>
      <c r="F10931" t="s">
        <v>348</v>
      </c>
      <c r="G10931" t="s">
        <v>243</v>
      </c>
      <c r="H10931" t="s">
        <v>253</v>
      </c>
      <c r="I10931" t="s">
        <v>254</v>
      </c>
      <c r="J10931" t="s">
        <v>255</v>
      </c>
      <c r="K10931" t="s">
        <v>191</v>
      </c>
      <c r="M10931" t="s">
        <v>392</v>
      </c>
      <c r="N10931" t="s">
        <v>654</v>
      </c>
      <c r="O10931" t="s">
        <v>265</v>
      </c>
      <c r="P10931">
        <v>2050</v>
      </c>
      <c r="Q10931">
        <v>1</v>
      </c>
    </row>
    <row r="10932" spans="1:17" x14ac:dyDescent="0.25">
      <c r="A10932" t="s">
        <v>635</v>
      </c>
      <c r="B10932" t="s">
        <v>636</v>
      </c>
      <c r="C10932" t="s">
        <v>637</v>
      </c>
      <c r="D10932" t="s">
        <v>638</v>
      </c>
      <c r="E10932" t="s">
        <v>639</v>
      </c>
      <c r="F10932" t="s">
        <v>348</v>
      </c>
      <c r="G10932" t="s">
        <v>243</v>
      </c>
      <c r="H10932" t="s">
        <v>357</v>
      </c>
      <c r="I10932" t="s">
        <v>306</v>
      </c>
      <c r="K10932" t="s">
        <v>78</v>
      </c>
      <c r="M10932" t="s">
        <v>392</v>
      </c>
      <c r="N10932" t="s">
        <v>641</v>
      </c>
      <c r="O10932" t="s">
        <v>194</v>
      </c>
      <c r="P10932">
        <v>2020</v>
      </c>
      <c r="Q10932">
        <v>0.1</v>
      </c>
    </row>
    <row r="10933" spans="1:17" x14ac:dyDescent="0.25">
      <c r="A10933" t="s">
        <v>635</v>
      </c>
      <c r="B10933" t="s">
        <v>636</v>
      </c>
      <c r="C10933" t="s">
        <v>637</v>
      </c>
      <c r="D10933" t="s">
        <v>638</v>
      </c>
      <c r="E10933" t="s">
        <v>639</v>
      </c>
      <c r="F10933" t="s">
        <v>348</v>
      </c>
      <c r="G10933" t="s">
        <v>243</v>
      </c>
      <c r="H10933" t="s">
        <v>357</v>
      </c>
      <c r="I10933" t="s">
        <v>306</v>
      </c>
      <c r="K10933" t="s">
        <v>78</v>
      </c>
      <c r="M10933" t="s">
        <v>392</v>
      </c>
      <c r="N10933" t="s">
        <v>641</v>
      </c>
      <c r="O10933" t="s">
        <v>194</v>
      </c>
      <c r="P10933">
        <v>2025</v>
      </c>
      <c r="Q10933">
        <v>0.1</v>
      </c>
    </row>
    <row r="10934" spans="1:17" x14ac:dyDescent="0.25">
      <c r="A10934" t="s">
        <v>635</v>
      </c>
      <c r="B10934" t="s">
        <v>636</v>
      </c>
      <c r="C10934" t="s">
        <v>637</v>
      </c>
      <c r="D10934" t="s">
        <v>638</v>
      </c>
      <c r="E10934" t="s">
        <v>639</v>
      </c>
      <c r="F10934" t="s">
        <v>348</v>
      </c>
      <c r="G10934" t="s">
        <v>243</v>
      </c>
      <c r="H10934" t="s">
        <v>357</v>
      </c>
      <c r="I10934" t="s">
        <v>306</v>
      </c>
      <c r="K10934" t="s">
        <v>78</v>
      </c>
      <c r="M10934" t="s">
        <v>392</v>
      </c>
      <c r="N10934" t="s">
        <v>641</v>
      </c>
      <c r="O10934" t="s">
        <v>264</v>
      </c>
      <c r="P10934">
        <v>2025</v>
      </c>
      <c r="Q10934">
        <v>0.1</v>
      </c>
    </row>
    <row r="10935" spans="1:17" x14ac:dyDescent="0.25">
      <c r="A10935" t="s">
        <v>635</v>
      </c>
      <c r="B10935" t="s">
        <v>636</v>
      </c>
      <c r="C10935" t="s">
        <v>637</v>
      </c>
      <c r="D10935" t="s">
        <v>638</v>
      </c>
      <c r="E10935" t="s">
        <v>639</v>
      </c>
      <c r="F10935" t="s">
        <v>348</v>
      </c>
      <c r="G10935" t="s">
        <v>243</v>
      </c>
      <c r="H10935" t="s">
        <v>357</v>
      </c>
      <c r="I10935" t="s">
        <v>306</v>
      </c>
      <c r="K10935" t="s">
        <v>78</v>
      </c>
      <c r="M10935" t="s">
        <v>392</v>
      </c>
      <c r="N10935" t="s">
        <v>641</v>
      </c>
      <c r="O10935" t="s">
        <v>265</v>
      </c>
      <c r="P10935">
        <v>2025</v>
      </c>
      <c r="Q10935">
        <v>0.2</v>
      </c>
    </row>
    <row r="10936" spans="1:17" x14ac:dyDescent="0.25">
      <c r="A10936" t="s">
        <v>635</v>
      </c>
      <c r="B10936" t="s">
        <v>636</v>
      </c>
      <c r="C10936" t="s">
        <v>637</v>
      </c>
      <c r="D10936" t="s">
        <v>638</v>
      </c>
      <c r="E10936" t="s">
        <v>639</v>
      </c>
      <c r="F10936" t="s">
        <v>348</v>
      </c>
      <c r="G10936" t="s">
        <v>243</v>
      </c>
      <c r="H10936" t="s">
        <v>357</v>
      </c>
      <c r="I10936" t="s">
        <v>306</v>
      </c>
      <c r="K10936" t="s">
        <v>78</v>
      </c>
      <c r="M10936" t="s">
        <v>392</v>
      </c>
      <c r="N10936" t="s">
        <v>641</v>
      </c>
      <c r="O10936" t="s">
        <v>194</v>
      </c>
      <c r="P10936">
        <v>2030</v>
      </c>
      <c r="Q10936">
        <v>0.1</v>
      </c>
    </row>
    <row r="10937" spans="1:17" x14ac:dyDescent="0.25">
      <c r="A10937" t="s">
        <v>635</v>
      </c>
      <c r="B10937" t="s">
        <v>636</v>
      </c>
      <c r="C10937" t="s">
        <v>637</v>
      </c>
      <c r="D10937" t="s">
        <v>638</v>
      </c>
      <c r="E10937" t="s">
        <v>639</v>
      </c>
      <c r="F10937" t="s">
        <v>348</v>
      </c>
      <c r="G10937" t="s">
        <v>243</v>
      </c>
      <c r="H10937" t="s">
        <v>357</v>
      </c>
      <c r="I10937" t="s">
        <v>306</v>
      </c>
      <c r="K10937" t="s">
        <v>78</v>
      </c>
      <c r="M10937" t="s">
        <v>392</v>
      </c>
      <c r="N10937" t="s">
        <v>641</v>
      </c>
      <c r="O10937" t="s">
        <v>194</v>
      </c>
      <c r="P10937">
        <v>2040</v>
      </c>
      <c r="Q10937">
        <v>0.1</v>
      </c>
    </row>
    <row r="10938" spans="1:17" x14ac:dyDescent="0.25">
      <c r="A10938" t="s">
        <v>635</v>
      </c>
      <c r="B10938" t="s">
        <v>636</v>
      </c>
      <c r="C10938" t="s">
        <v>637</v>
      </c>
      <c r="D10938" t="s">
        <v>638</v>
      </c>
      <c r="E10938" t="s">
        <v>639</v>
      </c>
      <c r="F10938" t="s">
        <v>348</v>
      </c>
      <c r="G10938" t="s">
        <v>243</v>
      </c>
      <c r="H10938" t="s">
        <v>357</v>
      </c>
      <c r="I10938" t="s">
        <v>306</v>
      </c>
      <c r="K10938" t="s">
        <v>78</v>
      </c>
      <c r="M10938" t="s">
        <v>392</v>
      </c>
      <c r="N10938" t="s">
        <v>641</v>
      </c>
      <c r="O10938" t="s">
        <v>194</v>
      </c>
      <c r="P10938">
        <v>2050</v>
      </c>
      <c r="Q10938">
        <v>0.1</v>
      </c>
    </row>
    <row r="10939" spans="1:17" x14ac:dyDescent="0.25">
      <c r="A10939" t="s">
        <v>635</v>
      </c>
      <c r="B10939" t="s">
        <v>636</v>
      </c>
      <c r="C10939" t="s">
        <v>637</v>
      </c>
      <c r="D10939" t="s">
        <v>638</v>
      </c>
      <c r="E10939" t="s">
        <v>639</v>
      </c>
      <c r="F10939" t="s">
        <v>348</v>
      </c>
      <c r="G10939" t="s">
        <v>243</v>
      </c>
      <c r="H10939" t="s">
        <v>357</v>
      </c>
      <c r="I10939" t="s">
        <v>306</v>
      </c>
      <c r="K10939" t="s">
        <v>78</v>
      </c>
      <c r="M10939" t="s">
        <v>392</v>
      </c>
      <c r="N10939" t="s">
        <v>641</v>
      </c>
      <c r="O10939" t="s">
        <v>264</v>
      </c>
      <c r="P10939">
        <v>2050</v>
      </c>
      <c r="Q10939">
        <v>0.1</v>
      </c>
    </row>
    <row r="10940" spans="1:17" x14ac:dyDescent="0.25">
      <c r="A10940" t="s">
        <v>635</v>
      </c>
      <c r="B10940" t="s">
        <v>636</v>
      </c>
      <c r="C10940" t="s">
        <v>637</v>
      </c>
      <c r="D10940" t="s">
        <v>638</v>
      </c>
      <c r="E10940" t="s">
        <v>639</v>
      </c>
      <c r="F10940" t="s">
        <v>348</v>
      </c>
      <c r="G10940" t="s">
        <v>243</v>
      </c>
      <c r="H10940" t="s">
        <v>357</v>
      </c>
      <c r="I10940" t="s">
        <v>306</v>
      </c>
      <c r="K10940" t="s">
        <v>78</v>
      </c>
      <c r="M10940" t="s">
        <v>392</v>
      </c>
      <c r="N10940" t="s">
        <v>641</v>
      </c>
      <c r="O10940" t="s">
        <v>265</v>
      </c>
      <c r="P10940">
        <v>2050</v>
      </c>
      <c r="Q10940">
        <v>0.2</v>
      </c>
    </row>
    <row r="10941" spans="1:17" x14ac:dyDescent="0.25">
      <c r="A10941" t="s">
        <v>655</v>
      </c>
      <c r="B10941" t="s">
        <v>656</v>
      </c>
      <c r="C10941" t="s">
        <v>637</v>
      </c>
      <c r="D10941" t="s">
        <v>638</v>
      </c>
      <c r="E10941" t="s">
        <v>639</v>
      </c>
      <c r="F10941" t="s">
        <v>187</v>
      </c>
      <c r="G10941" t="s">
        <v>195</v>
      </c>
      <c r="H10941" t="s">
        <v>417</v>
      </c>
      <c r="I10941" t="s">
        <v>418</v>
      </c>
      <c r="J10941" t="s">
        <v>419</v>
      </c>
      <c r="K10941" t="s">
        <v>191</v>
      </c>
      <c r="M10941" t="s">
        <v>192</v>
      </c>
      <c r="N10941" t="s">
        <v>640</v>
      </c>
      <c r="O10941" t="s">
        <v>194</v>
      </c>
      <c r="P10941">
        <v>2020</v>
      </c>
      <c r="Q10941">
        <v>0.01</v>
      </c>
    </row>
    <row r="10942" spans="1:17" x14ac:dyDescent="0.25">
      <c r="A10942" t="s">
        <v>655</v>
      </c>
      <c r="B10942" t="s">
        <v>656</v>
      </c>
      <c r="C10942" t="s">
        <v>637</v>
      </c>
      <c r="D10942" t="s">
        <v>638</v>
      </c>
      <c r="E10942" t="s">
        <v>639</v>
      </c>
      <c r="F10942" t="s">
        <v>187</v>
      </c>
      <c r="G10942" t="s">
        <v>195</v>
      </c>
      <c r="H10942" t="s">
        <v>417</v>
      </c>
      <c r="I10942" t="s">
        <v>418</v>
      </c>
      <c r="J10942" t="s">
        <v>419</v>
      </c>
      <c r="K10942" t="s">
        <v>191</v>
      </c>
      <c r="M10942" t="s">
        <v>192</v>
      </c>
      <c r="N10942" t="s">
        <v>640</v>
      </c>
      <c r="O10942" t="s">
        <v>194</v>
      </c>
      <c r="P10942">
        <v>2025</v>
      </c>
      <c r="Q10942">
        <v>0.01</v>
      </c>
    </row>
    <row r="10943" spans="1:17" x14ac:dyDescent="0.25">
      <c r="A10943" t="s">
        <v>655</v>
      </c>
      <c r="B10943" t="s">
        <v>656</v>
      </c>
      <c r="C10943" t="s">
        <v>637</v>
      </c>
      <c r="D10943" t="s">
        <v>638</v>
      </c>
      <c r="E10943" t="s">
        <v>639</v>
      </c>
      <c r="F10943" t="s">
        <v>187</v>
      </c>
      <c r="G10943" t="s">
        <v>195</v>
      </c>
      <c r="H10943" t="s">
        <v>417</v>
      </c>
      <c r="I10943" t="s">
        <v>418</v>
      </c>
      <c r="J10943" t="s">
        <v>419</v>
      </c>
      <c r="K10943" t="s">
        <v>191</v>
      </c>
      <c r="M10943" t="s">
        <v>192</v>
      </c>
      <c r="N10943" t="s">
        <v>640</v>
      </c>
      <c r="O10943" t="s">
        <v>264</v>
      </c>
      <c r="P10943">
        <v>2025</v>
      </c>
      <c r="Q10943">
        <v>0.01</v>
      </c>
    </row>
    <row r="10944" spans="1:17" x14ac:dyDescent="0.25">
      <c r="A10944" t="s">
        <v>655</v>
      </c>
      <c r="B10944" t="s">
        <v>656</v>
      </c>
      <c r="C10944" t="s">
        <v>637</v>
      </c>
      <c r="D10944" t="s">
        <v>638</v>
      </c>
      <c r="E10944" t="s">
        <v>639</v>
      </c>
      <c r="F10944" t="s">
        <v>187</v>
      </c>
      <c r="G10944" t="s">
        <v>195</v>
      </c>
      <c r="H10944" t="s">
        <v>417</v>
      </c>
      <c r="I10944" t="s">
        <v>418</v>
      </c>
      <c r="J10944" t="s">
        <v>419</v>
      </c>
      <c r="K10944" t="s">
        <v>191</v>
      </c>
      <c r="M10944" t="s">
        <v>192</v>
      </c>
      <c r="N10944" t="s">
        <v>640</v>
      </c>
      <c r="O10944" t="s">
        <v>265</v>
      </c>
      <c r="P10944">
        <v>2025</v>
      </c>
      <c r="Q10944">
        <v>0.01</v>
      </c>
    </row>
    <row r="10945" spans="1:17" x14ac:dyDescent="0.25">
      <c r="A10945" t="s">
        <v>655</v>
      </c>
      <c r="B10945" t="s">
        <v>656</v>
      </c>
      <c r="C10945" t="s">
        <v>637</v>
      </c>
      <c r="D10945" t="s">
        <v>638</v>
      </c>
      <c r="E10945" t="s">
        <v>639</v>
      </c>
      <c r="F10945" t="s">
        <v>187</v>
      </c>
      <c r="G10945" t="s">
        <v>195</v>
      </c>
      <c r="H10945" t="s">
        <v>417</v>
      </c>
      <c r="I10945" t="s">
        <v>418</v>
      </c>
      <c r="J10945" t="s">
        <v>419</v>
      </c>
      <c r="K10945" t="s">
        <v>191</v>
      </c>
      <c r="M10945" t="s">
        <v>192</v>
      </c>
      <c r="N10945" t="s">
        <v>640</v>
      </c>
      <c r="O10945" t="s">
        <v>194</v>
      </c>
      <c r="P10945">
        <v>2030</v>
      </c>
      <c r="Q10945">
        <v>0.01</v>
      </c>
    </row>
    <row r="10946" spans="1:17" x14ac:dyDescent="0.25">
      <c r="A10946" t="s">
        <v>655</v>
      </c>
      <c r="B10946" t="s">
        <v>656</v>
      </c>
      <c r="C10946" t="s">
        <v>637</v>
      </c>
      <c r="D10946" t="s">
        <v>638</v>
      </c>
      <c r="E10946" t="s">
        <v>639</v>
      </c>
      <c r="F10946" t="s">
        <v>187</v>
      </c>
      <c r="G10946" t="s">
        <v>195</v>
      </c>
      <c r="H10946" t="s">
        <v>417</v>
      </c>
      <c r="I10946" t="s">
        <v>418</v>
      </c>
      <c r="J10946" t="s">
        <v>419</v>
      </c>
      <c r="K10946" t="s">
        <v>191</v>
      </c>
      <c r="M10946" t="s">
        <v>192</v>
      </c>
      <c r="N10946" t="s">
        <v>640</v>
      </c>
      <c r="O10946" t="s">
        <v>194</v>
      </c>
      <c r="P10946">
        <v>2040</v>
      </c>
      <c r="Q10946">
        <v>0.01</v>
      </c>
    </row>
    <row r="10947" spans="1:17" x14ac:dyDescent="0.25">
      <c r="A10947" t="s">
        <v>655</v>
      </c>
      <c r="B10947" t="s">
        <v>656</v>
      </c>
      <c r="C10947" t="s">
        <v>637</v>
      </c>
      <c r="D10947" t="s">
        <v>638</v>
      </c>
      <c r="E10947" t="s">
        <v>639</v>
      </c>
      <c r="F10947" t="s">
        <v>187</v>
      </c>
      <c r="G10947" t="s">
        <v>195</v>
      </c>
      <c r="H10947" t="s">
        <v>417</v>
      </c>
      <c r="I10947" t="s">
        <v>418</v>
      </c>
      <c r="J10947" t="s">
        <v>419</v>
      </c>
      <c r="K10947" t="s">
        <v>191</v>
      </c>
      <c r="M10947" t="s">
        <v>192</v>
      </c>
      <c r="N10947" t="s">
        <v>640</v>
      </c>
      <c r="O10947" t="s">
        <v>194</v>
      </c>
      <c r="P10947">
        <v>2050</v>
      </c>
      <c r="Q10947">
        <v>0.01</v>
      </c>
    </row>
    <row r="10948" spans="1:17" x14ac:dyDescent="0.25">
      <c r="A10948" t="s">
        <v>655</v>
      </c>
      <c r="B10948" t="s">
        <v>656</v>
      </c>
      <c r="C10948" t="s">
        <v>637</v>
      </c>
      <c r="D10948" t="s">
        <v>638</v>
      </c>
      <c r="E10948" t="s">
        <v>639</v>
      </c>
      <c r="F10948" t="s">
        <v>187</v>
      </c>
      <c r="G10948" t="s">
        <v>195</v>
      </c>
      <c r="H10948" t="s">
        <v>417</v>
      </c>
      <c r="I10948" t="s">
        <v>418</v>
      </c>
      <c r="J10948" t="s">
        <v>419</v>
      </c>
      <c r="K10948" t="s">
        <v>191</v>
      </c>
      <c r="M10948" t="s">
        <v>192</v>
      </c>
      <c r="N10948" t="s">
        <v>640</v>
      </c>
      <c r="O10948" t="s">
        <v>264</v>
      </c>
      <c r="P10948">
        <v>2050</v>
      </c>
      <c r="Q10948">
        <v>0.01</v>
      </c>
    </row>
    <row r="10949" spans="1:17" x14ac:dyDescent="0.25">
      <c r="A10949" t="s">
        <v>655</v>
      </c>
      <c r="B10949" t="s">
        <v>656</v>
      </c>
      <c r="C10949" t="s">
        <v>637</v>
      </c>
      <c r="D10949" t="s">
        <v>638</v>
      </c>
      <c r="E10949" t="s">
        <v>639</v>
      </c>
      <c r="F10949" t="s">
        <v>187</v>
      </c>
      <c r="G10949" t="s">
        <v>195</v>
      </c>
      <c r="H10949" t="s">
        <v>417</v>
      </c>
      <c r="I10949" t="s">
        <v>418</v>
      </c>
      <c r="J10949" t="s">
        <v>419</v>
      </c>
      <c r="K10949" t="s">
        <v>191</v>
      </c>
      <c r="M10949" t="s">
        <v>192</v>
      </c>
      <c r="N10949" t="s">
        <v>640</v>
      </c>
      <c r="O10949" t="s">
        <v>265</v>
      </c>
      <c r="P10949">
        <v>2050</v>
      </c>
      <c r="Q10949">
        <v>0.01</v>
      </c>
    </row>
    <row r="10950" spans="1:17" x14ac:dyDescent="0.25">
      <c r="A10950" t="s">
        <v>655</v>
      </c>
      <c r="B10950" t="s">
        <v>656</v>
      </c>
      <c r="C10950" t="s">
        <v>637</v>
      </c>
      <c r="D10950" t="s">
        <v>638</v>
      </c>
      <c r="E10950" t="s">
        <v>639</v>
      </c>
      <c r="F10950" t="s">
        <v>187</v>
      </c>
      <c r="G10950" t="s">
        <v>195</v>
      </c>
      <c r="H10950" t="s">
        <v>200</v>
      </c>
      <c r="I10950" t="s">
        <v>201</v>
      </c>
      <c r="K10950" t="s">
        <v>202</v>
      </c>
      <c r="M10950" t="s">
        <v>428</v>
      </c>
      <c r="N10950" t="s">
        <v>641</v>
      </c>
      <c r="O10950" t="s">
        <v>194</v>
      </c>
      <c r="P10950">
        <v>2020</v>
      </c>
      <c r="Q10950">
        <v>0.7</v>
      </c>
    </row>
    <row r="10951" spans="1:17" x14ac:dyDescent="0.25">
      <c r="A10951" t="s">
        <v>655</v>
      </c>
      <c r="B10951" t="s">
        <v>656</v>
      </c>
      <c r="C10951" t="s">
        <v>637</v>
      </c>
      <c r="D10951" t="s">
        <v>638</v>
      </c>
      <c r="E10951" t="s">
        <v>639</v>
      </c>
      <c r="F10951" t="s">
        <v>187</v>
      </c>
      <c r="G10951" t="s">
        <v>195</v>
      </c>
      <c r="H10951" t="s">
        <v>200</v>
      </c>
      <c r="I10951" t="s">
        <v>201</v>
      </c>
      <c r="K10951" t="s">
        <v>202</v>
      </c>
      <c r="M10951" t="s">
        <v>428</v>
      </c>
      <c r="N10951" t="s">
        <v>641</v>
      </c>
      <c r="O10951" t="s">
        <v>194</v>
      </c>
      <c r="P10951">
        <v>2025</v>
      </c>
      <c r="Q10951">
        <v>0.7</v>
      </c>
    </row>
    <row r="10952" spans="1:17" x14ac:dyDescent="0.25">
      <c r="A10952" t="s">
        <v>655</v>
      </c>
      <c r="B10952" t="s">
        <v>656</v>
      </c>
      <c r="C10952" t="s">
        <v>637</v>
      </c>
      <c r="D10952" t="s">
        <v>638</v>
      </c>
      <c r="E10952" t="s">
        <v>639</v>
      </c>
      <c r="F10952" t="s">
        <v>187</v>
      </c>
      <c r="G10952" t="s">
        <v>195</v>
      </c>
      <c r="H10952" t="s">
        <v>200</v>
      </c>
      <c r="I10952" t="s">
        <v>201</v>
      </c>
      <c r="K10952" t="s">
        <v>202</v>
      </c>
      <c r="M10952" t="s">
        <v>428</v>
      </c>
      <c r="N10952" t="s">
        <v>641</v>
      </c>
      <c r="O10952" t="s">
        <v>264</v>
      </c>
      <c r="P10952">
        <v>2025</v>
      </c>
      <c r="Q10952">
        <v>0.5</v>
      </c>
    </row>
    <row r="10953" spans="1:17" x14ac:dyDescent="0.25">
      <c r="A10953" t="s">
        <v>655</v>
      </c>
      <c r="B10953" t="s">
        <v>656</v>
      </c>
      <c r="C10953" t="s">
        <v>637</v>
      </c>
      <c r="D10953" t="s">
        <v>638</v>
      </c>
      <c r="E10953" t="s">
        <v>639</v>
      </c>
      <c r="F10953" t="s">
        <v>187</v>
      </c>
      <c r="G10953" t="s">
        <v>195</v>
      </c>
      <c r="H10953" t="s">
        <v>200</v>
      </c>
      <c r="I10953" t="s">
        <v>201</v>
      </c>
      <c r="K10953" t="s">
        <v>202</v>
      </c>
      <c r="M10953" t="s">
        <v>428</v>
      </c>
      <c r="N10953" t="s">
        <v>641</v>
      </c>
      <c r="O10953" t="s">
        <v>265</v>
      </c>
      <c r="P10953">
        <v>2025</v>
      </c>
      <c r="Q10953">
        <v>1</v>
      </c>
    </row>
    <row r="10954" spans="1:17" x14ac:dyDescent="0.25">
      <c r="A10954" t="s">
        <v>655</v>
      </c>
      <c r="B10954" t="s">
        <v>656</v>
      </c>
      <c r="C10954" t="s">
        <v>637</v>
      </c>
      <c r="D10954" t="s">
        <v>638</v>
      </c>
      <c r="E10954" t="s">
        <v>639</v>
      </c>
      <c r="F10954" t="s">
        <v>187</v>
      </c>
      <c r="G10954" t="s">
        <v>195</v>
      </c>
      <c r="H10954" t="s">
        <v>200</v>
      </c>
      <c r="I10954" t="s">
        <v>201</v>
      </c>
      <c r="K10954" t="s">
        <v>202</v>
      </c>
      <c r="M10954" t="s">
        <v>428</v>
      </c>
      <c r="N10954" t="s">
        <v>641</v>
      </c>
      <c r="O10954" t="s">
        <v>194</v>
      </c>
      <c r="P10954">
        <v>2030</v>
      </c>
      <c r="Q10954">
        <v>0.6</v>
      </c>
    </row>
    <row r="10955" spans="1:17" x14ac:dyDescent="0.25">
      <c r="A10955" t="s">
        <v>655</v>
      </c>
      <c r="B10955" t="s">
        <v>656</v>
      </c>
      <c r="C10955" t="s">
        <v>637</v>
      </c>
      <c r="D10955" t="s">
        <v>638</v>
      </c>
      <c r="E10955" t="s">
        <v>639</v>
      </c>
      <c r="F10955" t="s">
        <v>187</v>
      </c>
      <c r="G10955" t="s">
        <v>195</v>
      </c>
      <c r="H10955" t="s">
        <v>200</v>
      </c>
      <c r="I10955" t="s">
        <v>201</v>
      </c>
      <c r="K10955" t="s">
        <v>202</v>
      </c>
      <c r="M10955" t="s">
        <v>428</v>
      </c>
      <c r="N10955" t="s">
        <v>641</v>
      </c>
      <c r="O10955" t="s">
        <v>194</v>
      </c>
      <c r="P10955">
        <v>2040</v>
      </c>
      <c r="Q10955">
        <v>0.6</v>
      </c>
    </row>
    <row r="10956" spans="1:17" x14ac:dyDescent="0.25">
      <c r="A10956" t="s">
        <v>655</v>
      </c>
      <c r="B10956" t="s">
        <v>656</v>
      </c>
      <c r="C10956" t="s">
        <v>637</v>
      </c>
      <c r="D10956" t="s">
        <v>638</v>
      </c>
      <c r="E10956" t="s">
        <v>639</v>
      </c>
      <c r="F10956" t="s">
        <v>187</v>
      </c>
      <c r="G10956" t="s">
        <v>195</v>
      </c>
      <c r="H10956" t="s">
        <v>200</v>
      </c>
      <c r="I10956" t="s">
        <v>201</v>
      </c>
      <c r="K10956" t="s">
        <v>202</v>
      </c>
      <c r="M10956" t="s">
        <v>428</v>
      </c>
      <c r="N10956" t="s">
        <v>641</v>
      </c>
      <c r="O10956" t="s">
        <v>194</v>
      </c>
      <c r="P10956">
        <v>2050</v>
      </c>
      <c r="Q10956">
        <v>0.6</v>
      </c>
    </row>
    <row r="10957" spans="1:17" x14ac:dyDescent="0.25">
      <c r="A10957" t="s">
        <v>655</v>
      </c>
      <c r="B10957" t="s">
        <v>656</v>
      </c>
      <c r="C10957" t="s">
        <v>637</v>
      </c>
      <c r="D10957" t="s">
        <v>638</v>
      </c>
      <c r="E10957" t="s">
        <v>639</v>
      </c>
      <c r="F10957" t="s">
        <v>187</v>
      </c>
      <c r="G10957" t="s">
        <v>195</v>
      </c>
      <c r="H10957" t="s">
        <v>200</v>
      </c>
      <c r="I10957" t="s">
        <v>201</v>
      </c>
      <c r="K10957" t="s">
        <v>202</v>
      </c>
      <c r="M10957" t="s">
        <v>428</v>
      </c>
      <c r="N10957" t="s">
        <v>641</v>
      </c>
      <c r="O10957" t="s">
        <v>264</v>
      </c>
      <c r="P10957">
        <v>2050</v>
      </c>
      <c r="Q10957">
        <v>0.4</v>
      </c>
    </row>
    <row r="10958" spans="1:17" x14ac:dyDescent="0.25">
      <c r="A10958" t="s">
        <v>655</v>
      </c>
      <c r="B10958" t="s">
        <v>656</v>
      </c>
      <c r="C10958" t="s">
        <v>637</v>
      </c>
      <c r="D10958" t="s">
        <v>638</v>
      </c>
      <c r="E10958" t="s">
        <v>639</v>
      </c>
      <c r="F10958" t="s">
        <v>187</v>
      </c>
      <c r="G10958" t="s">
        <v>195</v>
      </c>
      <c r="H10958" t="s">
        <v>200</v>
      </c>
      <c r="I10958" t="s">
        <v>201</v>
      </c>
      <c r="K10958" t="s">
        <v>202</v>
      </c>
      <c r="M10958" t="s">
        <v>428</v>
      </c>
      <c r="N10958" t="s">
        <v>641</v>
      </c>
      <c r="O10958" t="s">
        <v>265</v>
      </c>
      <c r="P10958">
        <v>2050</v>
      </c>
      <c r="Q10958">
        <v>1</v>
      </c>
    </row>
    <row r="10959" spans="1:17" x14ac:dyDescent="0.25">
      <c r="A10959" t="s">
        <v>655</v>
      </c>
      <c r="B10959" t="s">
        <v>656</v>
      </c>
      <c r="C10959" t="s">
        <v>637</v>
      </c>
      <c r="D10959" t="s">
        <v>638</v>
      </c>
      <c r="E10959" t="s">
        <v>639</v>
      </c>
      <c r="F10959" t="s">
        <v>187</v>
      </c>
      <c r="G10959" t="s">
        <v>195</v>
      </c>
      <c r="H10959" t="s">
        <v>352</v>
      </c>
      <c r="I10959" t="s">
        <v>135</v>
      </c>
      <c r="K10959" t="s">
        <v>191</v>
      </c>
      <c r="N10959" t="s">
        <v>640</v>
      </c>
      <c r="O10959" t="s">
        <v>194</v>
      </c>
      <c r="P10959">
        <v>2020</v>
      </c>
      <c r="Q10959">
        <v>0</v>
      </c>
    </row>
    <row r="10960" spans="1:17" x14ac:dyDescent="0.25">
      <c r="A10960" t="s">
        <v>655</v>
      </c>
      <c r="B10960" t="s">
        <v>656</v>
      </c>
      <c r="C10960" t="s">
        <v>637</v>
      </c>
      <c r="D10960" t="s">
        <v>638</v>
      </c>
      <c r="E10960" t="s">
        <v>639</v>
      </c>
      <c r="F10960" t="s">
        <v>187</v>
      </c>
      <c r="G10960" t="s">
        <v>195</v>
      </c>
      <c r="H10960" t="s">
        <v>352</v>
      </c>
      <c r="I10960" t="s">
        <v>135</v>
      </c>
      <c r="K10960" t="s">
        <v>191</v>
      </c>
      <c r="N10960" t="s">
        <v>640</v>
      </c>
      <c r="O10960" t="s">
        <v>194</v>
      </c>
      <c r="P10960">
        <v>2025</v>
      </c>
      <c r="Q10960">
        <v>0</v>
      </c>
    </row>
    <row r="10961" spans="1:17" x14ac:dyDescent="0.25">
      <c r="A10961" t="s">
        <v>655</v>
      </c>
      <c r="B10961" t="s">
        <v>656</v>
      </c>
      <c r="C10961" t="s">
        <v>637</v>
      </c>
      <c r="D10961" t="s">
        <v>638</v>
      </c>
      <c r="E10961" t="s">
        <v>639</v>
      </c>
      <c r="F10961" t="s">
        <v>187</v>
      </c>
      <c r="G10961" t="s">
        <v>195</v>
      </c>
      <c r="H10961" t="s">
        <v>352</v>
      </c>
      <c r="I10961" t="s">
        <v>135</v>
      </c>
      <c r="K10961" t="s">
        <v>191</v>
      </c>
      <c r="N10961" t="s">
        <v>640</v>
      </c>
      <c r="O10961" t="s">
        <v>264</v>
      </c>
      <c r="P10961">
        <v>2025</v>
      </c>
      <c r="Q10961">
        <v>0</v>
      </c>
    </row>
    <row r="10962" spans="1:17" x14ac:dyDescent="0.25">
      <c r="A10962" t="s">
        <v>655</v>
      </c>
      <c r="B10962" t="s">
        <v>656</v>
      </c>
      <c r="C10962" t="s">
        <v>637</v>
      </c>
      <c r="D10962" t="s">
        <v>638</v>
      </c>
      <c r="E10962" t="s">
        <v>639</v>
      </c>
      <c r="F10962" t="s">
        <v>187</v>
      </c>
      <c r="G10962" t="s">
        <v>195</v>
      </c>
      <c r="H10962" t="s">
        <v>352</v>
      </c>
      <c r="I10962" t="s">
        <v>135</v>
      </c>
      <c r="K10962" t="s">
        <v>191</v>
      </c>
      <c r="N10962" t="s">
        <v>640</v>
      </c>
      <c r="O10962" t="s">
        <v>265</v>
      </c>
      <c r="P10962">
        <v>2025</v>
      </c>
      <c r="Q10962">
        <v>0.05</v>
      </c>
    </row>
    <row r="10963" spans="1:17" x14ac:dyDescent="0.25">
      <c r="A10963" t="s">
        <v>655</v>
      </c>
      <c r="B10963" t="s">
        <v>656</v>
      </c>
      <c r="C10963" t="s">
        <v>637</v>
      </c>
      <c r="D10963" t="s">
        <v>638</v>
      </c>
      <c r="E10963" t="s">
        <v>639</v>
      </c>
      <c r="F10963" t="s">
        <v>187</v>
      </c>
      <c r="G10963" t="s">
        <v>195</v>
      </c>
      <c r="H10963" t="s">
        <v>352</v>
      </c>
      <c r="I10963" t="s">
        <v>135</v>
      </c>
      <c r="K10963" t="s">
        <v>191</v>
      </c>
      <c r="N10963" t="s">
        <v>640</v>
      </c>
      <c r="O10963" t="s">
        <v>194</v>
      </c>
      <c r="P10963">
        <v>2030</v>
      </c>
      <c r="Q10963">
        <v>0</v>
      </c>
    </row>
    <row r="10964" spans="1:17" x14ac:dyDescent="0.25">
      <c r="A10964" t="s">
        <v>655</v>
      </c>
      <c r="B10964" t="s">
        <v>656</v>
      </c>
      <c r="C10964" t="s">
        <v>637</v>
      </c>
      <c r="D10964" t="s">
        <v>638</v>
      </c>
      <c r="E10964" t="s">
        <v>639</v>
      </c>
      <c r="F10964" t="s">
        <v>187</v>
      </c>
      <c r="G10964" t="s">
        <v>195</v>
      </c>
      <c r="H10964" t="s">
        <v>352</v>
      </c>
      <c r="I10964" t="s">
        <v>135</v>
      </c>
      <c r="K10964" t="s">
        <v>191</v>
      </c>
      <c r="N10964" t="s">
        <v>640</v>
      </c>
      <c r="O10964" t="s">
        <v>194</v>
      </c>
      <c r="P10964">
        <v>2040</v>
      </c>
      <c r="Q10964">
        <v>0</v>
      </c>
    </row>
    <row r="10965" spans="1:17" x14ac:dyDescent="0.25">
      <c r="A10965" t="s">
        <v>655</v>
      </c>
      <c r="B10965" t="s">
        <v>656</v>
      </c>
      <c r="C10965" t="s">
        <v>637</v>
      </c>
      <c r="D10965" t="s">
        <v>638</v>
      </c>
      <c r="E10965" t="s">
        <v>639</v>
      </c>
      <c r="F10965" t="s">
        <v>187</v>
      </c>
      <c r="G10965" t="s">
        <v>195</v>
      </c>
      <c r="H10965" t="s">
        <v>352</v>
      </c>
      <c r="I10965" t="s">
        <v>135</v>
      </c>
      <c r="K10965" t="s">
        <v>191</v>
      </c>
      <c r="N10965" t="s">
        <v>640</v>
      </c>
      <c r="O10965" t="s">
        <v>194</v>
      </c>
      <c r="P10965">
        <v>2050</v>
      </c>
      <c r="Q10965">
        <v>0</v>
      </c>
    </row>
    <row r="10966" spans="1:17" x14ac:dyDescent="0.25">
      <c r="A10966" t="s">
        <v>655</v>
      </c>
      <c r="B10966" t="s">
        <v>656</v>
      </c>
      <c r="C10966" t="s">
        <v>637</v>
      </c>
      <c r="D10966" t="s">
        <v>638</v>
      </c>
      <c r="E10966" t="s">
        <v>639</v>
      </c>
      <c r="F10966" t="s">
        <v>187</v>
      </c>
      <c r="G10966" t="s">
        <v>195</v>
      </c>
      <c r="H10966" t="s">
        <v>352</v>
      </c>
      <c r="I10966" t="s">
        <v>135</v>
      </c>
      <c r="K10966" t="s">
        <v>191</v>
      </c>
      <c r="N10966" t="s">
        <v>640</v>
      </c>
      <c r="O10966" t="s">
        <v>264</v>
      </c>
      <c r="P10966">
        <v>2050</v>
      </c>
      <c r="Q10966">
        <v>0</v>
      </c>
    </row>
    <row r="10967" spans="1:17" x14ac:dyDescent="0.25">
      <c r="A10967" t="s">
        <v>655</v>
      </c>
      <c r="B10967" t="s">
        <v>656</v>
      </c>
      <c r="C10967" t="s">
        <v>637</v>
      </c>
      <c r="D10967" t="s">
        <v>638</v>
      </c>
      <c r="E10967" t="s">
        <v>639</v>
      </c>
      <c r="F10967" t="s">
        <v>187</v>
      </c>
      <c r="G10967" t="s">
        <v>195</v>
      </c>
      <c r="H10967" t="s">
        <v>352</v>
      </c>
      <c r="I10967" t="s">
        <v>135</v>
      </c>
      <c r="K10967" t="s">
        <v>191</v>
      </c>
      <c r="N10967" t="s">
        <v>640</v>
      </c>
      <c r="O10967" t="s">
        <v>265</v>
      </c>
      <c r="P10967">
        <v>2050</v>
      </c>
      <c r="Q10967">
        <v>0.05</v>
      </c>
    </row>
    <row r="10968" spans="1:17" x14ac:dyDescent="0.25">
      <c r="A10968" t="s">
        <v>655</v>
      </c>
      <c r="B10968" t="s">
        <v>656</v>
      </c>
      <c r="C10968" t="s">
        <v>637</v>
      </c>
      <c r="D10968" t="s">
        <v>638</v>
      </c>
      <c r="E10968" t="s">
        <v>639</v>
      </c>
      <c r="F10968" t="s">
        <v>187</v>
      </c>
      <c r="G10968" t="s">
        <v>195</v>
      </c>
      <c r="H10968" t="s">
        <v>473</v>
      </c>
      <c r="I10968" t="s">
        <v>213</v>
      </c>
      <c r="K10968" t="s">
        <v>474</v>
      </c>
      <c r="O10968" t="s">
        <v>194</v>
      </c>
      <c r="P10968">
        <v>2020</v>
      </c>
      <c r="Q10968">
        <v>3</v>
      </c>
    </row>
    <row r="10969" spans="1:17" x14ac:dyDescent="0.25">
      <c r="A10969" t="s">
        <v>655</v>
      </c>
      <c r="B10969" t="s">
        <v>656</v>
      </c>
      <c r="C10969" t="s">
        <v>637</v>
      </c>
      <c r="D10969" t="s">
        <v>638</v>
      </c>
      <c r="E10969" t="s">
        <v>639</v>
      </c>
      <c r="F10969" t="s">
        <v>187</v>
      </c>
      <c r="G10969" t="s">
        <v>195</v>
      </c>
      <c r="H10969" t="s">
        <v>473</v>
      </c>
      <c r="I10969" t="s">
        <v>213</v>
      </c>
      <c r="K10969" t="s">
        <v>474</v>
      </c>
      <c r="O10969" t="s">
        <v>194</v>
      </c>
      <c r="P10969">
        <v>2025</v>
      </c>
      <c r="Q10969">
        <v>3</v>
      </c>
    </row>
    <row r="10970" spans="1:17" x14ac:dyDescent="0.25">
      <c r="A10970" t="s">
        <v>655</v>
      </c>
      <c r="B10970" t="s">
        <v>656</v>
      </c>
      <c r="C10970" t="s">
        <v>637</v>
      </c>
      <c r="D10970" t="s">
        <v>638</v>
      </c>
      <c r="E10970" t="s">
        <v>639</v>
      </c>
      <c r="F10970" t="s">
        <v>187</v>
      </c>
      <c r="G10970" t="s">
        <v>195</v>
      </c>
      <c r="H10970" t="s">
        <v>473</v>
      </c>
      <c r="I10970" t="s">
        <v>213</v>
      </c>
      <c r="K10970" t="s">
        <v>474</v>
      </c>
      <c r="O10970" t="s">
        <v>264</v>
      </c>
      <c r="P10970">
        <v>2025</v>
      </c>
      <c r="Q10970">
        <v>1.5</v>
      </c>
    </row>
    <row r="10971" spans="1:17" x14ac:dyDescent="0.25">
      <c r="A10971" t="s">
        <v>655</v>
      </c>
      <c r="B10971" t="s">
        <v>656</v>
      </c>
      <c r="C10971" t="s">
        <v>637</v>
      </c>
      <c r="D10971" t="s">
        <v>638</v>
      </c>
      <c r="E10971" t="s">
        <v>639</v>
      </c>
      <c r="F10971" t="s">
        <v>187</v>
      </c>
      <c r="G10971" t="s">
        <v>195</v>
      </c>
      <c r="H10971" t="s">
        <v>473</v>
      </c>
      <c r="I10971" t="s">
        <v>213</v>
      </c>
      <c r="K10971" t="s">
        <v>474</v>
      </c>
      <c r="O10971" t="s">
        <v>265</v>
      </c>
      <c r="P10971">
        <v>2025</v>
      </c>
      <c r="Q10971">
        <v>5</v>
      </c>
    </row>
    <row r="10972" spans="1:17" x14ac:dyDescent="0.25">
      <c r="A10972" t="s">
        <v>655</v>
      </c>
      <c r="B10972" t="s">
        <v>656</v>
      </c>
      <c r="C10972" t="s">
        <v>637</v>
      </c>
      <c r="D10972" t="s">
        <v>638</v>
      </c>
      <c r="E10972" t="s">
        <v>639</v>
      </c>
      <c r="F10972" t="s">
        <v>187</v>
      </c>
      <c r="G10972" t="s">
        <v>195</v>
      </c>
      <c r="H10972" t="s">
        <v>473</v>
      </c>
      <c r="I10972" t="s">
        <v>213</v>
      </c>
      <c r="K10972" t="s">
        <v>474</v>
      </c>
      <c r="O10972" t="s">
        <v>194</v>
      </c>
      <c r="P10972">
        <v>2030</v>
      </c>
      <c r="Q10972">
        <v>3</v>
      </c>
    </row>
    <row r="10973" spans="1:17" x14ac:dyDescent="0.25">
      <c r="A10973" t="s">
        <v>655</v>
      </c>
      <c r="B10973" t="s">
        <v>656</v>
      </c>
      <c r="C10973" t="s">
        <v>637</v>
      </c>
      <c r="D10973" t="s">
        <v>638</v>
      </c>
      <c r="E10973" t="s">
        <v>639</v>
      </c>
      <c r="F10973" t="s">
        <v>187</v>
      </c>
      <c r="G10973" t="s">
        <v>195</v>
      </c>
      <c r="H10973" t="s">
        <v>473</v>
      </c>
      <c r="I10973" t="s">
        <v>213</v>
      </c>
      <c r="K10973" t="s">
        <v>474</v>
      </c>
      <c r="O10973" t="s">
        <v>194</v>
      </c>
      <c r="P10973">
        <v>2040</v>
      </c>
      <c r="Q10973">
        <v>3</v>
      </c>
    </row>
    <row r="10974" spans="1:17" x14ac:dyDescent="0.25">
      <c r="A10974" t="s">
        <v>655</v>
      </c>
      <c r="B10974" t="s">
        <v>656</v>
      </c>
      <c r="C10974" t="s">
        <v>637</v>
      </c>
      <c r="D10974" t="s">
        <v>638</v>
      </c>
      <c r="E10974" t="s">
        <v>639</v>
      </c>
      <c r="F10974" t="s">
        <v>187</v>
      </c>
      <c r="G10974" t="s">
        <v>195</v>
      </c>
      <c r="H10974" t="s">
        <v>473</v>
      </c>
      <c r="I10974" t="s">
        <v>213</v>
      </c>
      <c r="K10974" t="s">
        <v>474</v>
      </c>
      <c r="O10974" t="s">
        <v>194</v>
      </c>
      <c r="P10974">
        <v>2050</v>
      </c>
      <c r="Q10974">
        <v>3</v>
      </c>
    </row>
    <row r="10975" spans="1:17" x14ac:dyDescent="0.25">
      <c r="A10975" t="s">
        <v>655</v>
      </c>
      <c r="B10975" t="s">
        <v>656</v>
      </c>
      <c r="C10975" t="s">
        <v>637</v>
      </c>
      <c r="D10975" t="s">
        <v>638</v>
      </c>
      <c r="E10975" t="s">
        <v>639</v>
      </c>
      <c r="F10975" t="s">
        <v>187</v>
      </c>
      <c r="G10975" t="s">
        <v>195</v>
      </c>
      <c r="H10975" t="s">
        <v>473</v>
      </c>
      <c r="I10975" t="s">
        <v>213</v>
      </c>
      <c r="K10975" t="s">
        <v>474</v>
      </c>
      <c r="O10975" t="s">
        <v>264</v>
      </c>
      <c r="P10975">
        <v>2050</v>
      </c>
      <c r="Q10975">
        <v>1.5</v>
      </c>
    </row>
    <row r="10976" spans="1:17" x14ac:dyDescent="0.25">
      <c r="A10976" t="s">
        <v>655</v>
      </c>
      <c r="B10976" t="s">
        <v>656</v>
      </c>
      <c r="C10976" t="s">
        <v>637</v>
      </c>
      <c r="D10976" t="s">
        <v>638</v>
      </c>
      <c r="E10976" t="s">
        <v>639</v>
      </c>
      <c r="F10976" t="s">
        <v>187</v>
      </c>
      <c r="G10976" t="s">
        <v>195</v>
      </c>
      <c r="H10976" t="s">
        <v>473</v>
      </c>
      <c r="I10976" t="s">
        <v>213</v>
      </c>
      <c r="K10976" t="s">
        <v>474</v>
      </c>
      <c r="O10976" t="s">
        <v>265</v>
      </c>
      <c r="P10976">
        <v>2050</v>
      </c>
      <c r="Q10976">
        <v>5</v>
      </c>
    </row>
    <row r="10977" spans="1:17" x14ac:dyDescent="0.25">
      <c r="A10977" t="s">
        <v>655</v>
      </c>
      <c r="B10977" t="s">
        <v>656</v>
      </c>
      <c r="C10977" t="s">
        <v>637</v>
      </c>
      <c r="D10977" t="s">
        <v>638</v>
      </c>
      <c r="E10977" t="s">
        <v>639</v>
      </c>
      <c r="F10977" t="s">
        <v>187</v>
      </c>
      <c r="G10977" t="s">
        <v>195</v>
      </c>
      <c r="H10977" t="s">
        <v>354</v>
      </c>
      <c r="I10977" t="s">
        <v>136</v>
      </c>
      <c r="K10977" t="s">
        <v>275</v>
      </c>
      <c r="N10977" t="s">
        <v>640</v>
      </c>
      <c r="O10977" t="s">
        <v>194</v>
      </c>
      <c r="P10977">
        <v>2020</v>
      </c>
      <c r="Q10977">
        <v>1</v>
      </c>
    </row>
    <row r="10978" spans="1:17" x14ac:dyDescent="0.25">
      <c r="A10978" t="s">
        <v>655</v>
      </c>
      <c r="B10978" t="s">
        <v>656</v>
      </c>
      <c r="C10978" t="s">
        <v>637</v>
      </c>
      <c r="D10978" t="s">
        <v>638</v>
      </c>
      <c r="E10978" t="s">
        <v>639</v>
      </c>
      <c r="F10978" t="s">
        <v>187</v>
      </c>
      <c r="G10978" t="s">
        <v>195</v>
      </c>
      <c r="H10978" t="s">
        <v>354</v>
      </c>
      <c r="I10978" t="s">
        <v>136</v>
      </c>
      <c r="K10978" t="s">
        <v>275</v>
      </c>
      <c r="N10978" t="s">
        <v>640</v>
      </c>
      <c r="O10978" t="s">
        <v>194</v>
      </c>
      <c r="P10978">
        <v>2025</v>
      </c>
      <c r="Q10978">
        <v>1</v>
      </c>
    </row>
    <row r="10979" spans="1:17" x14ac:dyDescent="0.25">
      <c r="A10979" t="s">
        <v>655</v>
      </c>
      <c r="B10979" t="s">
        <v>656</v>
      </c>
      <c r="C10979" t="s">
        <v>637</v>
      </c>
      <c r="D10979" t="s">
        <v>638</v>
      </c>
      <c r="E10979" t="s">
        <v>639</v>
      </c>
      <c r="F10979" t="s">
        <v>187</v>
      </c>
      <c r="G10979" t="s">
        <v>195</v>
      </c>
      <c r="H10979" t="s">
        <v>354</v>
      </c>
      <c r="I10979" t="s">
        <v>136</v>
      </c>
      <c r="K10979" t="s">
        <v>275</v>
      </c>
      <c r="N10979" t="s">
        <v>640</v>
      </c>
      <c r="O10979" t="s">
        <v>264</v>
      </c>
      <c r="P10979">
        <v>2025</v>
      </c>
      <c r="Q10979">
        <v>0.5</v>
      </c>
    </row>
    <row r="10980" spans="1:17" x14ac:dyDescent="0.25">
      <c r="A10980" t="s">
        <v>655</v>
      </c>
      <c r="B10980" t="s">
        <v>656</v>
      </c>
      <c r="C10980" t="s">
        <v>637</v>
      </c>
      <c r="D10980" t="s">
        <v>638</v>
      </c>
      <c r="E10980" t="s">
        <v>639</v>
      </c>
      <c r="F10980" t="s">
        <v>187</v>
      </c>
      <c r="G10980" t="s">
        <v>195</v>
      </c>
      <c r="H10980" t="s">
        <v>354</v>
      </c>
      <c r="I10980" t="s">
        <v>136</v>
      </c>
      <c r="K10980" t="s">
        <v>275</v>
      </c>
      <c r="N10980" t="s">
        <v>640</v>
      </c>
      <c r="O10980" t="s">
        <v>265</v>
      </c>
      <c r="P10980">
        <v>2025</v>
      </c>
      <c r="Q10980">
        <v>2</v>
      </c>
    </row>
    <row r="10981" spans="1:17" x14ac:dyDescent="0.25">
      <c r="A10981" t="s">
        <v>655</v>
      </c>
      <c r="B10981" t="s">
        <v>656</v>
      </c>
      <c r="C10981" t="s">
        <v>637</v>
      </c>
      <c r="D10981" t="s">
        <v>638</v>
      </c>
      <c r="E10981" t="s">
        <v>639</v>
      </c>
      <c r="F10981" t="s">
        <v>187</v>
      </c>
      <c r="G10981" t="s">
        <v>195</v>
      </c>
      <c r="H10981" t="s">
        <v>354</v>
      </c>
      <c r="I10981" t="s">
        <v>136</v>
      </c>
      <c r="K10981" t="s">
        <v>275</v>
      </c>
      <c r="N10981" t="s">
        <v>640</v>
      </c>
      <c r="O10981" t="s">
        <v>194</v>
      </c>
      <c r="P10981">
        <v>2030</v>
      </c>
      <c r="Q10981">
        <v>1</v>
      </c>
    </row>
    <row r="10982" spans="1:17" x14ac:dyDescent="0.25">
      <c r="A10982" t="s">
        <v>655</v>
      </c>
      <c r="B10982" t="s">
        <v>656</v>
      </c>
      <c r="C10982" t="s">
        <v>637</v>
      </c>
      <c r="D10982" t="s">
        <v>638</v>
      </c>
      <c r="E10982" t="s">
        <v>639</v>
      </c>
      <c r="F10982" t="s">
        <v>187</v>
      </c>
      <c r="G10982" t="s">
        <v>195</v>
      </c>
      <c r="H10982" t="s">
        <v>354</v>
      </c>
      <c r="I10982" t="s">
        <v>136</v>
      </c>
      <c r="K10982" t="s">
        <v>275</v>
      </c>
      <c r="N10982" t="s">
        <v>640</v>
      </c>
      <c r="O10982" t="s">
        <v>194</v>
      </c>
      <c r="P10982">
        <v>2040</v>
      </c>
      <c r="Q10982">
        <v>1</v>
      </c>
    </row>
    <row r="10983" spans="1:17" x14ac:dyDescent="0.25">
      <c r="A10983" t="s">
        <v>655</v>
      </c>
      <c r="B10983" t="s">
        <v>656</v>
      </c>
      <c r="C10983" t="s">
        <v>637</v>
      </c>
      <c r="D10983" t="s">
        <v>638</v>
      </c>
      <c r="E10983" t="s">
        <v>639</v>
      </c>
      <c r="F10983" t="s">
        <v>187</v>
      </c>
      <c r="G10983" t="s">
        <v>195</v>
      </c>
      <c r="H10983" t="s">
        <v>354</v>
      </c>
      <c r="I10983" t="s">
        <v>136</v>
      </c>
      <c r="K10983" t="s">
        <v>275</v>
      </c>
      <c r="N10983" t="s">
        <v>640</v>
      </c>
      <c r="O10983" t="s">
        <v>194</v>
      </c>
      <c r="P10983">
        <v>2050</v>
      </c>
      <c r="Q10983">
        <v>1</v>
      </c>
    </row>
    <row r="10984" spans="1:17" x14ac:dyDescent="0.25">
      <c r="A10984" t="s">
        <v>655</v>
      </c>
      <c r="B10984" t="s">
        <v>656</v>
      </c>
      <c r="C10984" t="s">
        <v>637</v>
      </c>
      <c r="D10984" t="s">
        <v>638</v>
      </c>
      <c r="E10984" t="s">
        <v>639</v>
      </c>
      <c r="F10984" t="s">
        <v>187</v>
      </c>
      <c r="G10984" t="s">
        <v>195</v>
      </c>
      <c r="H10984" t="s">
        <v>354</v>
      </c>
      <c r="I10984" t="s">
        <v>136</v>
      </c>
      <c r="K10984" t="s">
        <v>275</v>
      </c>
      <c r="N10984" t="s">
        <v>640</v>
      </c>
      <c r="O10984" t="s">
        <v>264</v>
      </c>
      <c r="P10984">
        <v>2050</v>
      </c>
      <c r="Q10984">
        <v>0.5</v>
      </c>
    </row>
    <row r="10985" spans="1:17" x14ac:dyDescent="0.25">
      <c r="A10985" t="s">
        <v>655</v>
      </c>
      <c r="B10985" t="s">
        <v>656</v>
      </c>
      <c r="C10985" t="s">
        <v>637</v>
      </c>
      <c r="D10985" t="s">
        <v>638</v>
      </c>
      <c r="E10985" t="s">
        <v>639</v>
      </c>
      <c r="F10985" t="s">
        <v>187</v>
      </c>
      <c r="G10985" t="s">
        <v>195</v>
      </c>
      <c r="H10985" t="s">
        <v>354</v>
      </c>
      <c r="I10985" t="s">
        <v>136</v>
      </c>
      <c r="K10985" t="s">
        <v>275</v>
      </c>
      <c r="N10985" t="s">
        <v>640</v>
      </c>
      <c r="O10985" t="s">
        <v>265</v>
      </c>
      <c r="P10985">
        <v>2050</v>
      </c>
      <c r="Q10985">
        <v>2</v>
      </c>
    </row>
    <row r="10986" spans="1:17" x14ac:dyDescent="0.25">
      <c r="A10986" t="s">
        <v>655</v>
      </c>
      <c r="B10986" t="s">
        <v>656</v>
      </c>
      <c r="C10986" t="s">
        <v>637</v>
      </c>
      <c r="D10986" t="s">
        <v>638</v>
      </c>
      <c r="E10986" t="s">
        <v>639</v>
      </c>
      <c r="F10986" t="s">
        <v>187</v>
      </c>
      <c r="G10986" t="s">
        <v>195</v>
      </c>
      <c r="H10986" t="s">
        <v>475</v>
      </c>
      <c r="I10986" t="s">
        <v>277</v>
      </c>
      <c r="K10986" t="s">
        <v>476</v>
      </c>
      <c r="M10986" t="s">
        <v>642</v>
      </c>
      <c r="N10986" t="s">
        <v>643</v>
      </c>
      <c r="O10986" t="s">
        <v>194</v>
      </c>
      <c r="P10986">
        <v>2020</v>
      </c>
      <c r="Q10986">
        <v>0.8</v>
      </c>
    </row>
    <row r="10987" spans="1:17" x14ac:dyDescent="0.25">
      <c r="A10987" t="s">
        <v>655</v>
      </c>
      <c r="B10987" t="s">
        <v>656</v>
      </c>
      <c r="C10987" t="s">
        <v>637</v>
      </c>
      <c r="D10987" t="s">
        <v>638</v>
      </c>
      <c r="E10987" t="s">
        <v>639</v>
      </c>
      <c r="F10987" t="s">
        <v>187</v>
      </c>
      <c r="G10987" t="s">
        <v>195</v>
      </c>
      <c r="H10987" t="s">
        <v>475</v>
      </c>
      <c r="I10987" t="s">
        <v>277</v>
      </c>
      <c r="K10987" t="s">
        <v>476</v>
      </c>
      <c r="M10987" t="s">
        <v>642</v>
      </c>
      <c r="N10987" t="s">
        <v>643</v>
      </c>
      <c r="O10987" t="s">
        <v>194</v>
      </c>
      <c r="P10987">
        <v>2025</v>
      </c>
      <c r="Q10987">
        <v>0.8</v>
      </c>
    </row>
    <row r="10988" spans="1:17" x14ac:dyDescent="0.25">
      <c r="A10988" t="s">
        <v>655</v>
      </c>
      <c r="B10988" t="s">
        <v>656</v>
      </c>
      <c r="C10988" t="s">
        <v>637</v>
      </c>
      <c r="D10988" t="s">
        <v>638</v>
      </c>
      <c r="E10988" t="s">
        <v>639</v>
      </c>
      <c r="F10988" t="s">
        <v>187</v>
      </c>
      <c r="G10988" t="s">
        <v>195</v>
      </c>
      <c r="H10988" t="s">
        <v>475</v>
      </c>
      <c r="I10988" t="s">
        <v>277</v>
      </c>
      <c r="K10988" t="s">
        <v>476</v>
      </c>
      <c r="M10988" t="s">
        <v>642</v>
      </c>
      <c r="N10988" t="s">
        <v>643</v>
      </c>
      <c r="O10988" t="s">
        <v>264</v>
      </c>
      <c r="P10988">
        <v>2025</v>
      </c>
      <c r="Q10988">
        <v>0.5</v>
      </c>
    </row>
    <row r="10989" spans="1:17" x14ac:dyDescent="0.25">
      <c r="A10989" t="s">
        <v>655</v>
      </c>
      <c r="B10989" t="s">
        <v>656</v>
      </c>
      <c r="C10989" t="s">
        <v>637</v>
      </c>
      <c r="D10989" t="s">
        <v>638</v>
      </c>
      <c r="E10989" t="s">
        <v>639</v>
      </c>
      <c r="F10989" t="s">
        <v>187</v>
      </c>
      <c r="G10989" t="s">
        <v>195</v>
      </c>
      <c r="H10989" t="s">
        <v>475</v>
      </c>
      <c r="I10989" t="s">
        <v>277</v>
      </c>
      <c r="K10989" t="s">
        <v>476</v>
      </c>
      <c r="M10989" t="s">
        <v>642</v>
      </c>
      <c r="N10989" t="s">
        <v>643</v>
      </c>
      <c r="O10989" t="s">
        <v>265</v>
      </c>
      <c r="P10989">
        <v>2025</v>
      </c>
      <c r="Q10989">
        <v>1.2</v>
      </c>
    </row>
    <row r="10990" spans="1:17" x14ac:dyDescent="0.25">
      <c r="A10990" t="s">
        <v>655</v>
      </c>
      <c r="B10990" t="s">
        <v>656</v>
      </c>
      <c r="C10990" t="s">
        <v>637</v>
      </c>
      <c r="D10990" t="s">
        <v>638</v>
      </c>
      <c r="E10990" t="s">
        <v>639</v>
      </c>
      <c r="F10990" t="s">
        <v>187</v>
      </c>
      <c r="G10990" t="s">
        <v>195</v>
      </c>
      <c r="H10990" t="s">
        <v>475</v>
      </c>
      <c r="I10990" t="s">
        <v>277</v>
      </c>
      <c r="K10990" t="s">
        <v>476</v>
      </c>
      <c r="M10990" t="s">
        <v>642</v>
      </c>
      <c r="N10990" t="s">
        <v>643</v>
      </c>
      <c r="O10990" t="s">
        <v>194</v>
      </c>
      <c r="P10990">
        <v>2030</v>
      </c>
      <c r="Q10990">
        <v>0.8</v>
      </c>
    </row>
    <row r="10991" spans="1:17" x14ac:dyDescent="0.25">
      <c r="A10991" t="s">
        <v>655</v>
      </c>
      <c r="B10991" t="s">
        <v>656</v>
      </c>
      <c r="C10991" t="s">
        <v>637</v>
      </c>
      <c r="D10991" t="s">
        <v>638</v>
      </c>
      <c r="E10991" t="s">
        <v>639</v>
      </c>
      <c r="F10991" t="s">
        <v>187</v>
      </c>
      <c r="G10991" t="s">
        <v>195</v>
      </c>
      <c r="H10991" t="s">
        <v>475</v>
      </c>
      <c r="I10991" t="s">
        <v>277</v>
      </c>
      <c r="K10991" t="s">
        <v>476</v>
      </c>
      <c r="M10991" t="s">
        <v>642</v>
      </c>
      <c r="N10991" t="s">
        <v>643</v>
      </c>
      <c r="O10991" t="s">
        <v>194</v>
      </c>
      <c r="P10991">
        <v>2040</v>
      </c>
      <c r="Q10991">
        <v>0.8</v>
      </c>
    </row>
    <row r="10992" spans="1:17" x14ac:dyDescent="0.25">
      <c r="A10992" t="s">
        <v>655</v>
      </c>
      <c r="B10992" t="s">
        <v>656</v>
      </c>
      <c r="C10992" t="s">
        <v>637</v>
      </c>
      <c r="D10992" t="s">
        <v>638</v>
      </c>
      <c r="E10992" t="s">
        <v>639</v>
      </c>
      <c r="F10992" t="s">
        <v>187</v>
      </c>
      <c r="G10992" t="s">
        <v>195</v>
      </c>
      <c r="H10992" t="s">
        <v>475</v>
      </c>
      <c r="I10992" t="s">
        <v>277</v>
      </c>
      <c r="K10992" t="s">
        <v>476</v>
      </c>
      <c r="M10992" t="s">
        <v>642</v>
      </c>
      <c r="N10992" t="s">
        <v>643</v>
      </c>
      <c r="O10992" t="s">
        <v>194</v>
      </c>
      <c r="P10992">
        <v>2050</v>
      </c>
      <c r="Q10992">
        <v>0.8</v>
      </c>
    </row>
    <row r="10993" spans="1:17" x14ac:dyDescent="0.25">
      <c r="A10993" t="s">
        <v>655</v>
      </c>
      <c r="B10993" t="s">
        <v>656</v>
      </c>
      <c r="C10993" t="s">
        <v>637</v>
      </c>
      <c r="D10993" t="s">
        <v>638</v>
      </c>
      <c r="E10993" t="s">
        <v>639</v>
      </c>
      <c r="F10993" t="s">
        <v>187</v>
      </c>
      <c r="G10993" t="s">
        <v>195</v>
      </c>
      <c r="H10993" t="s">
        <v>475</v>
      </c>
      <c r="I10993" t="s">
        <v>277</v>
      </c>
      <c r="K10993" t="s">
        <v>476</v>
      </c>
      <c r="M10993" t="s">
        <v>642</v>
      </c>
      <c r="N10993" t="s">
        <v>643</v>
      </c>
      <c r="O10993" t="s">
        <v>264</v>
      </c>
      <c r="P10993">
        <v>2050</v>
      </c>
      <c r="Q10993">
        <v>0.5</v>
      </c>
    </row>
    <row r="10994" spans="1:17" x14ac:dyDescent="0.25">
      <c r="A10994" t="s">
        <v>655</v>
      </c>
      <c r="B10994" t="s">
        <v>656</v>
      </c>
      <c r="C10994" t="s">
        <v>637</v>
      </c>
      <c r="D10994" t="s">
        <v>638</v>
      </c>
      <c r="E10994" t="s">
        <v>639</v>
      </c>
      <c r="F10994" t="s">
        <v>187</v>
      </c>
      <c r="G10994" t="s">
        <v>195</v>
      </c>
      <c r="H10994" t="s">
        <v>475</v>
      </c>
      <c r="I10994" t="s">
        <v>277</v>
      </c>
      <c r="K10994" t="s">
        <v>476</v>
      </c>
      <c r="M10994" t="s">
        <v>642</v>
      </c>
      <c r="N10994" t="s">
        <v>643</v>
      </c>
      <c r="O10994" t="s">
        <v>265</v>
      </c>
      <c r="P10994">
        <v>2050</v>
      </c>
      <c r="Q10994">
        <v>1.2</v>
      </c>
    </row>
    <row r="10995" spans="1:17" x14ac:dyDescent="0.25">
      <c r="A10995" t="s">
        <v>655</v>
      </c>
      <c r="B10995" t="s">
        <v>656</v>
      </c>
      <c r="C10995" t="s">
        <v>637</v>
      </c>
      <c r="D10995" t="s">
        <v>638</v>
      </c>
      <c r="E10995" t="s">
        <v>639</v>
      </c>
      <c r="F10995" t="s">
        <v>187</v>
      </c>
      <c r="G10995" t="s">
        <v>195</v>
      </c>
      <c r="H10995" t="s">
        <v>215</v>
      </c>
      <c r="I10995" t="s">
        <v>216</v>
      </c>
      <c r="K10995" t="s">
        <v>202</v>
      </c>
      <c r="N10995" t="s">
        <v>644</v>
      </c>
      <c r="O10995" t="s">
        <v>194</v>
      </c>
      <c r="P10995">
        <v>2020</v>
      </c>
      <c r="Q10995">
        <v>25</v>
      </c>
    </row>
    <row r="10996" spans="1:17" x14ac:dyDescent="0.25">
      <c r="A10996" t="s">
        <v>655</v>
      </c>
      <c r="B10996" t="s">
        <v>656</v>
      </c>
      <c r="C10996" t="s">
        <v>637</v>
      </c>
      <c r="D10996" t="s">
        <v>638</v>
      </c>
      <c r="E10996" t="s">
        <v>639</v>
      </c>
      <c r="F10996" t="s">
        <v>187</v>
      </c>
      <c r="G10996" t="s">
        <v>195</v>
      </c>
      <c r="H10996" t="s">
        <v>215</v>
      </c>
      <c r="I10996" t="s">
        <v>216</v>
      </c>
      <c r="K10996" t="s">
        <v>202</v>
      </c>
      <c r="N10996" t="s">
        <v>644</v>
      </c>
      <c r="O10996" t="s">
        <v>194</v>
      </c>
      <c r="P10996">
        <v>2025</v>
      </c>
      <c r="Q10996">
        <v>25</v>
      </c>
    </row>
    <row r="10997" spans="1:17" x14ac:dyDescent="0.25">
      <c r="A10997" t="s">
        <v>655</v>
      </c>
      <c r="B10997" t="s">
        <v>656</v>
      </c>
      <c r="C10997" t="s">
        <v>637</v>
      </c>
      <c r="D10997" t="s">
        <v>638</v>
      </c>
      <c r="E10997" t="s">
        <v>639</v>
      </c>
      <c r="F10997" t="s">
        <v>187</v>
      </c>
      <c r="G10997" t="s">
        <v>195</v>
      </c>
      <c r="H10997" t="s">
        <v>215</v>
      </c>
      <c r="I10997" t="s">
        <v>216</v>
      </c>
      <c r="K10997" t="s">
        <v>202</v>
      </c>
      <c r="N10997" t="s">
        <v>644</v>
      </c>
      <c r="O10997" t="s">
        <v>264</v>
      </c>
      <c r="P10997">
        <v>2025</v>
      </c>
      <c r="Q10997">
        <v>15</v>
      </c>
    </row>
    <row r="10998" spans="1:17" x14ac:dyDescent="0.25">
      <c r="A10998" t="s">
        <v>655</v>
      </c>
      <c r="B10998" t="s">
        <v>656</v>
      </c>
      <c r="C10998" t="s">
        <v>637</v>
      </c>
      <c r="D10998" t="s">
        <v>638</v>
      </c>
      <c r="E10998" t="s">
        <v>639</v>
      </c>
      <c r="F10998" t="s">
        <v>187</v>
      </c>
      <c r="G10998" t="s">
        <v>195</v>
      </c>
      <c r="H10998" t="s">
        <v>215</v>
      </c>
      <c r="I10998" t="s">
        <v>216</v>
      </c>
      <c r="K10998" t="s">
        <v>202</v>
      </c>
      <c r="N10998" t="s">
        <v>644</v>
      </c>
      <c r="O10998" t="s">
        <v>265</v>
      </c>
      <c r="P10998">
        <v>2025</v>
      </c>
      <c r="Q10998">
        <v>40</v>
      </c>
    </row>
    <row r="10999" spans="1:17" x14ac:dyDescent="0.25">
      <c r="A10999" t="s">
        <v>655</v>
      </c>
      <c r="B10999" t="s">
        <v>656</v>
      </c>
      <c r="C10999" t="s">
        <v>637</v>
      </c>
      <c r="D10999" t="s">
        <v>638</v>
      </c>
      <c r="E10999" t="s">
        <v>639</v>
      </c>
      <c r="F10999" t="s">
        <v>187</v>
      </c>
      <c r="G10999" t="s">
        <v>195</v>
      </c>
      <c r="H10999" t="s">
        <v>215</v>
      </c>
      <c r="I10999" t="s">
        <v>216</v>
      </c>
      <c r="K10999" t="s">
        <v>202</v>
      </c>
      <c r="N10999" t="s">
        <v>644</v>
      </c>
      <c r="O10999" t="s">
        <v>194</v>
      </c>
      <c r="P10999">
        <v>2030</v>
      </c>
      <c r="Q10999">
        <v>25</v>
      </c>
    </row>
    <row r="11000" spans="1:17" x14ac:dyDescent="0.25">
      <c r="A11000" t="s">
        <v>655</v>
      </c>
      <c r="B11000" t="s">
        <v>656</v>
      </c>
      <c r="C11000" t="s">
        <v>637</v>
      </c>
      <c r="D11000" t="s">
        <v>638</v>
      </c>
      <c r="E11000" t="s">
        <v>639</v>
      </c>
      <c r="F11000" t="s">
        <v>187</v>
      </c>
      <c r="G11000" t="s">
        <v>195</v>
      </c>
      <c r="H11000" t="s">
        <v>215</v>
      </c>
      <c r="I11000" t="s">
        <v>216</v>
      </c>
      <c r="K11000" t="s">
        <v>202</v>
      </c>
      <c r="N11000" t="s">
        <v>644</v>
      </c>
      <c r="O11000" t="s">
        <v>194</v>
      </c>
      <c r="P11000">
        <v>2040</v>
      </c>
      <c r="Q11000">
        <v>25</v>
      </c>
    </row>
    <row r="11001" spans="1:17" x14ac:dyDescent="0.25">
      <c r="A11001" t="s">
        <v>655</v>
      </c>
      <c r="B11001" t="s">
        <v>656</v>
      </c>
      <c r="C11001" t="s">
        <v>637</v>
      </c>
      <c r="D11001" t="s">
        <v>638</v>
      </c>
      <c r="E11001" t="s">
        <v>639</v>
      </c>
      <c r="F11001" t="s">
        <v>187</v>
      </c>
      <c r="G11001" t="s">
        <v>195</v>
      </c>
      <c r="H11001" t="s">
        <v>215</v>
      </c>
      <c r="I11001" t="s">
        <v>216</v>
      </c>
      <c r="K11001" t="s">
        <v>202</v>
      </c>
      <c r="N11001" t="s">
        <v>644</v>
      </c>
      <c r="O11001" t="s">
        <v>194</v>
      </c>
      <c r="P11001">
        <v>2050</v>
      </c>
      <c r="Q11001">
        <v>25</v>
      </c>
    </row>
    <row r="11002" spans="1:17" x14ac:dyDescent="0.25">
      <c r="A11002" t="s">
        <v>655</v>
      </c>
      <c r="B11002" t="s">
        <v>656</v>
      </c>
      <c r="C11002" t="s">
        <v>637</v>
      </c>
      <c r="D11002" t="s">
        <v>638</v>
      </c>
      <c r="E11002" t="s">
        <v>639</v>
      </c>
      <c r="F11002" t="s">
        <v>187</v>
      </c>
      <c r="G11002" t="s">
        <v>195</v>
      </c>
      <c r="H11002" t="s">
        <v>215</v>
      </c>
      <c r="I11002" t="s">
        <v>216</v>
      </c>
      <c r="K11002" t="s">
        <v>202</v>
      </c>
      <c r="N11002" t="s">
        <v>644</v>
      </c>
      <c r="O11002" t="s">
        <v>264</v>
      </c>
      <c r="P11002">
        <v>2050</v>
      </c>
      <c r="Q11002">
        <v>15</v>
      </c>
    </row>
    <row r="11003" spans="1:17" x14ac:dyDescent="0.25">
      <c r="A11003" t="s">
        <v>655</v>
      </c>
      <c r="B11003" t="s">
        <v>656</v>
      </c>
      <c r="C11003" t="s">
        <v>637</v>
      </c>
      <c r="D11003" t="s">
        <v>638</v>
      </c>
      <c r="E11003" t="s">
        <v>639</v>
      </c>
      <c r="F11003" t="s">
        <v>187</v>
      </c>
      <c r="G11003" t="s">
        <v>195</v>
      </c>
      <c r="H11003" t="s">
        <v>215</v>
      </c>
      <c r="I11003" t="s">
        <v>216</v>
      </c>
      <c r="K11003" t="s">
        <v>202</v>
      </c>
      <c r="N11003" t="s">
        <v>644</v>
      </c>
      <c r="O11003" t="s">
        <v>265</v>
      </c>
      <c r="P11003">
        <v>2050</v>
      </c>
      <c r="Q11003">
        <v>40</v>
      </c>
    </row>
    <row r="11004" spans="1:17" x14ac:dyDescent="0.25">
      <c r="A11004" t="s">
        <v>655</v>
      </c>
      <c r="B11004" t="s">
        <v>656</v>
      </c>
      <c r="C11004" t="s">
        <v>637</v>
      </c>
      <c r="D11004" t="s">
        <v>638</v>
      </c>
      <c r="E11004" t="s">
        <v>639</v>
      </c>
      <c r="F11004" t="s">
        <v>187</v>
      </c>
      <c r="G11004" t="s">
        <v>195</v>
      </c>
      <c r="H11004" t="s">
        <v>442</v>
      </c>
      <c r="I11004" t="s">
        <v>443</v>
      </c>
      <c r="J11004" t="s">
        <v>351</v>
      </c>
      <c r="K11004" t="s">
        <v>191</v>
      </c>
      <c r="M11004" t="s">
        <v>645</v>
      </c>
      <c r="N11004" t="s">
        <v>640</v>
      </c>
      <c r="O11004" t="s">
        <v>194</v>
      </c>
      <c r="P11004">
        <v>2020</v>
      </c>
      <c r="Q11004">
        <v>3.4</v>
      </c>
    </row>
    <row r="11005" spans="1:17" x14ac:dyDescent="0.25">
      <c r="A11005" t="s">
        <v>655</v>
      </c>
      <c r="B11005" t="s">
        <v>656</v>
      </c>
      <c r="C11005" t="s">
        <v>637</v>
      </c>
      <c r="D11005" t="s">
        <v>638</v>
      </c>
      <c r="E11005" t="s">
        <v>639</v>
      </c>
      <c r="F11005" t="s">
        <v>187</v>
      </c>
      <c r="G11005" t="s">
        <v>195</v>
      </c>
      <c r="H11005" t="s">
        <v>442</v>
      </c>
      <c r="I11005" t="s">
        <v>443</v>
      </c>
      <c r="J11005" t="s">
        <v>351</v>
      </c>
      <c r="K11005" t="s">
        <v>191</v>
      </c>
      <c r="M11005" t="s">
        <v>645</v>
      </c>
      <c r="N11005" t="s">
        <v>640</v>
      </c>
      <c r="O11005" t="s">
        <v>194</v>
      </c>
      <c r="P11005">
        <v>2025</v>
      </c>
      <c r="Q11005">
        <v>3.5</v>
      </c>
    </row>
    <row r="11006" spans="1:17" x14ac:dyDescent="0.25">
      <c r="A11006" t="s">
        <v>655</v>
      </c>
      <c r="B11006" t="s">
        <v>656</v>
      </c>
      <c r="C11006" t="s">
        <v>637</v>
      </c>
      <c r="D11006" t="s">
        <v>638</v>
      </c>
      <c r="E11006" t="s">
        <v>639</v>
      </c>
      <c r="F11006" t="s">
        <v>187</v>
      </c>
      <c r="G11006" t="s">
        <v>195</v>
      </c>
      <c r="H11006" t="s">
        <v>442</v>
      </c>
      <c r="I11006" t="s">
        <v>443</v>
      </c>
      <c r="J11006" t="s">
        <v>351</v>
      </c>
      <c r="K11006" t="s">
        <v>191</v>
      </c>
      <c r="M11006" t="s">
        <v>645</v>
      </c>
      <c r="N11006" t="s">
        <v>640</v>
      </c>
      <c r="O11006" t="s">
        <v>264</v>
      </c>
      <c r="P11006">
        <v>2025</v>
      </c>
      <c r="Q11006">
        <v>3.2</v>
      </c>
    </row>
    <row r="11007" spans="1:17" x14ac:dyDescent="0.25">
      <c r="A11007" t="s">
        <v>655</v>
      </c>
      <c r="B11007" t="s">
        <v>656</v>
      </c>
      <c r="C11007" t="s">
        <v>637</v>
      </c>
      <c r="D11007" t="s">
        <v>638</v>
      </c>
      <c r="E11007" t="s">
        <v>639</v>
      </c>
      <c r="F11007" t="s">
        <v>187</v>
      </c>
      <c r="G11007" t="s">
        <v>195</v>
      </c>
      <c r="H11007" t="s">
        <v>442</v>
      </c>
      <c r="I11007" t="s">
        <v>443</v>
      </c>
      <c r="J11007" t="s">
        <v>351</v>
      </c>
      <c r="K11007" t="s">
        <v>191</v>
      </c>
      <c r="M11007" t="s">
        <v>645</v>
      </c>
      <c r="N11007" t="s">
        <v>640</v>
      </c>
      <c r="O11007" t="s">
        <v>265</v>
      </c>
      <c r="P11007">
        <v>2025</v>
      </c>
      <c r="Q11007">
        <v>3.7</v>
      </c>
    </row>
    <row r="11008" spans="1:17" x14ac:dyDescent="0.25">
      <c r="A11008" t="s">
        <v>655</v>
      </c>
      <c r="B11008" t="s">
        <v>656</v>
      </c>
      <c r="C11008" t="s">
        <v>637</v>
      </c>
      <c r="D11008" t="s">
        <v>638</v>
      </c>
      <c r="E11008" t="s">
        <v>639</v>
      </c>
      <c r="F11008" t="s">
        <v>187</v>
      </c>
      <c r="G11008" t="s">
        <v>195</v>
      </c>
      <c r="H11008" t="s">
        <v>442</v>
      </c>
      <c r="I11008" t="s">
        <v>443</v>
      </c>
      <c r="J11008" t="s">
        <v>351</v>
      </c>
      <c r="K11008" t="s">
        <v>191</v>
      </c>
      <c r="M11008" t="s">
        <v>645</v>
      </c>
      <c r="N11008" t="s">
        <v>640</v>
      </c>
      <c r="O11008" t="s">
        <v>194</v>
      </c>
      <c r="P11008">
        <v>2030</v>
      </c>
      <c r="Q11008">
        <v>3.6</v>
      </c>
    </row>
    <row r="11009" spans="1:17" x14ac:dyDescent="0.25">
      <c r="A11009" t="s">
        <v>655</v>
      </c>
      <c r="B11009" t="s">
        <v>656</v>
      </c>
      <c r="C11009" t="s">
        <v>637</v>
      </c>
      <c r="D11009" t="s">
        <v>638</v>
      </c>
      <c r="E11009" t="s">
        <v>639</v>
      </c>
      <c r="F11009" t="s">
        <v>187</v>
      </c>
      <c r="G11009" t="s">
        <v>195</v>
      </c>
      <c r="H11009" t="s">
        <v>442</v>
      </c>
      <c r="I11009" t="s">
        <v>443</v>
      </c>
      <c r="J11009" t="s">
        <v>351</v>
      </c>
      <c r="K11009" t="s">
        <v>191</v>
      </c>
      <c r="M11009" t="s">
        <v>645</v>
      </c>
      <c r="N11009" t="s">
        <v>640</v>
      </c>
      <c r="O11009" t="s">
        <v>194</v>
      </c>
      <c r="P11009">
        <v>2040</v>
      </c>
      <c r="Q11009">
        <v>3.65</v>
      </c>
    </row>
    <row r="11010" spans="1:17" x14ac:dyDescent="0.25">
      <c r="A11010" t="s">
        <v>655</v>
      </c>
      <c r="B11010" t="s">
        <v>656</v>
      </c>
      <c r="C11010" t="s">
        <v>637</v>
      </c>
      <c r="D11010" t="s">
        <v>638</v>
      </c>
      <c r="E11010" t="s">
        <v>639</v>
      </c>
      <c r="F11010" t="s">
        <v>187</v>
      </c>
      <c r="G11010" t="s">
        <v>195</v>
      </c>
      <c r="H11010" t="s">
        <v>442</v>
      </c>
      <c r="I11010" t="s">
        <v>443</v>
      </c>
      <c r="J11010" t="s">
        <v>351</v>
      </c>
      <c r="K11010" t="s">
        <v>191</v>
      </c>
      <c r="M11010" t="s">
        <v>645</v>
      </c>
      <c r="N11010" t="s">
        <v>640</v>
      </c>
      <c r="O11010" t="s">
        <v>194</v>
      </c>
      <c r="P11010">
        <v>2050</v>
      </c>
      <c r="Q11010">
        <v>3.7</v>
      </c>
    </row>
    <row r="11011" spans="1:17" x14ac:dyDescent="0.25">
      <c r="A11011" t="s">
        <v>655</v>
      </c>
      <c r="B11011" t="s">
        <v>656</v>
      </c>
      <c r="C11011" t="s">
        <v>637</v>
      </c>
      <c r="D11011" t="s">
        <v>638</v>
      </c>
      <c r="E11011" t="s">
        <v>639</v>
      </c>
      <c r="F11011" t="s">
        <v>187</v>
      </c>
      <c r="G11011" t="s">
        <v>195</v>
      </c>
      <c r="H11011" t="s">
        <v>442</v>
      </c>
      <c r="I11011" t="s">
        <v>443</v>
      </c>
      <c r="J11011" t="s">
        <v>351</v>
      </c>
      <c r="K11011" t="s">
        <v>191</v>
      </c>
      <c r="M11011" t="s">
        <v>645</v>
      </c>
      <c r="N11011" t="s">
        <v>640</v>
      </c>
      <c r="O11011" t="s">
        <v>264</v>
      </c>
      <c r="P11011">
        <v>2050</v>
      </c>
      <c r="Q11011">
        <v>3.3</v>
      </c>
    </row>
    <row r="11012" spans="1:17" x14ac:dyDescent="0.25">
      <c r="A11012" t="s">
        <v>655</v>
      </c>
      <c r="B11012" t="s">
        <v>656</v>
      </c>
      <c r="C11012" t="s">
        <v>637</v>
      </c>
      <c r="D11012" t="s">
        <v>638</v>
      </c>
      <c r="E11012" t="s">
        <v>639</v>
      </c>
      <c r="F11012" t="s">
        <v>187</v>
      </c>
      <c r="G11012" t="s">
        <v>195</v>
      </c>
      <c r="H11012" t="s">
        <v>442</v>
      </c>
      <c r="I11012" t="s">
        <v>443</v>
      </c>
      <c r="J11012" t="s">
        <v>351</v>
      </c>
      <c r="K11012" t="s">
        <v>191</v>
      </c>
      <c r="M11012" t="s">
        <v>645</v>
      </c>
      <c r="N11012" t="s">
        <v>640</v>
      </c>
      <c r="O11012" t="s">
        <v>265</v>
      </c>
      <c r="P11012">
        <v>2050</v>
      </c>
      <c r="Q11012">
        <v>3.8</v>
      </c>
    </row>
    <row r="11013" spans="1:17" x14ac:dyDescent="0.25">
      <c r="A11013" t="s">
        <v>655</v>
      </c>
      <c r="B11013" t="s">
        <v>656</v>
      </c>
      <c r="C11013" t="s">
        <v>637</v>
      </c>
      <c r="D11013" t="s">
        <v>638</v>
      </c>
      <c r="E11013" t="s">
        <v>639</v>
      </c>
      <c r="F11013" t="s">
        <v>187</v>
      </c>
      <c r="G11013" t="s">
        <v>195</v>
      </c>
      <c r="H11013" t="s">
        <v>444</v>
      </c>
      <c r="I11013" t="s">
        <v>443</v>
      </c>
      <c r="J11013" t="s">
        <v>209</v>
      </c>
      <c r="K11013" t="s">
        <v>191</v>
      </c>
      <c r="M11013" t="s">
        <v>646</v>
      </c>
      <c r="N11013" t="s">
        <v>640</v>
      </c>
      <c r="O11013" t="s">
        <v>194</v>
      </c>
      <c r="P11013">
        <v>2020</v>
      </c>
      <c r="Q11013">
        <v>3.1</v>
      </c>
    </row>
    <row r="11014" spans="1:17" x14ac:dyDescent="0.25">
      <c r="A11014" t="s">
        <v>655</v>
      </c>
      <c r="B11014" t="s">
        <v>656</v>
      </c>
      <c r="C11014" t="s">
        <v>637</v>
      </c>
      <c r="D11014" t="s">
        <v>638</v>
      </c>
      <c r="E11014" t="s">
        <v>639</v>
      </c>
      <c r="F11014" t="s">
        <v>187</v>
      </c>
      <c r="G11014" t="s">
        <v>195</v>
      </c>
      <c r="H11014" t="s">
        <v>444</v>
      </c>
      <c r="I11014" t="s">
        <v>443</v>
      </c>
      <c r="J11014" t="s">
        <v>209</v>
      </c>
      <c r="K11014" t="s">
        <v>191</v>
      </c>
      <c r="M11014" t="s">
        <v>646</v>
      </c>
      <c r="N11014" t="s">
        <v>640</v>
      </c>
      <c r="O11014" t="s">
        <v>194</v>
      </c>
      <c r="P11014">
        <v>2025</v>
      </c>
      <c r="Q11014">
        <v>3.15</v>
      </c>
    </row>
    <row r="11015" spans="1:17" x14ac:dyDescent="0.25">
      <c r="A11015" t="s">
        <v>655</v>
      </c>
      <c r="B11015" t="s">
        <v>656</v>
      </c>
      <c r="C11015" t="s">
        <v>637</v>
      </c>
      <c r="D11015" t="s">
        <v>638</v>
      </c>
      <c r="E11015" t="s">
        <v>639</v>
      </c>
      <c r="F11015" t="s">
        <v>187</v>
      </c>
      <c r="G11015" t="s">
        <v>195</v>
      </c>
      <c r="H11015" t="s">
        <v>444</v>
      </c>
      <c r="I11015" t="s">
        <v>443</v>
      </c>
      <c r="J11015" t="s">
        <v>209</v>
      </c>
      <c r="K11015" t="s">
        <v>191</v>
      </c>
      <c r="M11015" t="s">
        <v>646</v>
      </c>
      <c r="N11015" t="s">
        <v>640</v>
      </c>
      <c r="O11015" t="s">
        <v>264</v>
      </c>
      <c r="P11015">
        <v>2025</v>
      </c>
      <c r="Q11015">
        <v>2.9</v>
      </c>
    </row>
    <row r="11016" spans="1:17" x14ac:dyDescent="0.25">
      <c r="A11016" t="s">
        <v>655</v>
      </c>
      <c r="B11016" t="s">
        <v>656</v>
      </c>
      <c r="C11016" t="s">
        <v>637</v>
      </c>
      <c r="D11016" t="s">
        <v>638</v>
      </c>
      <c r="E11016" t="s">
        <v>639</v>
      </c>
      <c r="F11016" t="s">
        <v>187</v>
      </c>
      <c r="G11016" t="s">
        <v>195</v>
      </c>
      <c r="H11016" t="s">
        <v>444</v>
      </c>
      <c r="I11016" t="s">
        <v>443</v>
      </c>
      <c r="J11016" t="s">
        <v>209</v>
      </c>
      <c r="K11016" t="s">
        <v>191</v>
      </c>
      <c r="M11016" t="s">
        <v>646</v>
      </c>
      <c r="N11016" t="s">
        <v>640</v>
      </c>
      <c r="O11016" t="s">
        <v>265</v>
      </c>
      <c r="P11016">
        <v>2025</v>
      </c>
      <c r="Q11016">
        <v>3.3</v>
      </c>
    </row>
    <row r="11017" spans="1:17" x14ac:dyDescent="0.25">
      <c r="A11017" t="s">
        <v>655</v>
      </c>
      <c r="B11017" t="s">
        <v>656</v>
      </c>
      <c r="C11017" t="s">
        <v>637</v>
      </c>
      <c r="D11017" t="s">
        <v>638</v>
      </c>
      <c r="E11017" t="s">
        <v>639</v>
      </c>
      <c r="F11017" t="s">
        <v>187</v>
      </c>
      <c r="G11017" t="s">
        <v>195</v>
      </c>
      <c r="H11017" t="s">
        <v>444</v>
      </c>
      <c r="I11017" t="s">
        <v>443</v>
      </c>
      <c r="J11017" t="s">
        <v>209</v>
      </c>
      <c r="K11017" t="s">
        <v>191</v>
      </c>
      <c r="M11017" t="s">
        <v>646</v>
      </c>
      <c r="N11017" t="s">
        <v>640</v>
      </c>
      <c r="O11017" t="s">
        <v>194</v>
      </c>
      <c r="P11017">
        <v>2030</v>
      </c>
      <c r="Q11017">
        <v>3.2</v>
      </c>
    </row>
    <row r="11018" spans="1:17" x14ac:dyDescent="0.25">
      <c r="A11018" t="s">
        <v>655</v>
      </c>
      <c r="B11018" t="s">
        <v>656</v>
      </c>
      <c r="C11018" t="s">
        <v>637</v>
      </c>
      <c r="D11018" t="s">
        <v>638</v>
      </c>
      <c r="E11018" t="s">
        <v>639</v>
      </c>
      <c r="F11018" t="s">
        <v>187</v>
      </c>
      <c r="G11018" t="s">
        <v>195</v>
      </c>
      <c r="H11018" t="s">
        <v>444</v>
      </c>
      <c r="I11018" t="s">
        <v>443</v>
      </c>
      <c r="J11018" t="s">
        <v>209</v>
      </c>
      <c r="K11018" t="s">
        <v>191</v>
      </c>
      <c r="M11018" t="s">
        <v>646</v>
      </c>
      <c r="N11018" t="s">
        <v>640</v>
      </c>
      <c r="O11018" t="s">
        <v>194</v>
      </c>
      <c r="P11018">
        <v>2040</v>
      </c>
      <c r="Q11018">
        <v>3.3</v>
      </c>
    </row>
    <row r="11019" spans="1:17" x14ac:dyDescent="0.25">
      <c r="A11019" t="s">
        <v>655</v>
      </c>
      <c r="B11019" t="s">
        <v>656</v>
      </c>
      <c r="C11019" t="s">
        <v>637</v>
      </c>
      <c r="D11019" t="s">
        <v>638</v>
      </c>
      <c r="E11019" t="s">
        <v>639</v>
      </c>
      <c r="F11019" t="s">
        <v>187</v>
      </c>
      <c r="G11019" t="s">
        <v>195</v>
      </c>
      <c r="H11019" t="s">
        <v>444</v>
      </c>
      <c r="I11019" t="s">
        <v>443</v>
      </c>
      <c r="J11019" t="s">
        <v>209</v>
      </c>
      <c r="K11019" t="s">
        <v>191</v>
      </c>
      <c r="M11019" t="s">
        <v>646</v>
      </c>
      <c r="N11019" t="s">
        <v>640</v>
      </c>
      <c r="O11019" t="s">
        <v>194</v>
      </c>
      <c r="P11019">
        <v>2050</v>
      </c>
      <c r="Q11019">
        <v>3.4</v>
      </c>
    </row>
    <row r="11020" spans="1:17" x14ac:dyDescent="0.25">
      <c r="A11020" t="s">
        <v>655</v>
      </c>
      <c r="B11020" t="s">
        <v>656</v>
      </c>
      <c r="C11020" t="s">
        <v>637</v>
      </c>
      <c r="D11020" t="s">
        <v>638</v>
      </c>
      <c r="E11020" t="s">
        <v>639</v>
      </c>
      <c r="F11020" t="s">
        <v>187</v>
      </c>
      <c r="G11020" t="s">
        <v>195</v>
      </c>
      <c r="H11020" t="s">
        <v>444</v>
      </c>
      <c r="I11020" t="s">
        <v>443</v>
      </c>
      <c r="J11020" t="s">
        <v>209</v>
      </c>
      <c r="K11020" t="s">
        <v>191</v>
      </c>
      <c r="M11020" t="s">
        <v>646</v>
      </c>
      <c r="N11020" t="s">
        <v>640</v>
      </c>
      <c r="O11020" t="s">
        <v>264</v>
      </c>
      <c r="P11020">
        <v>2050</v>
      </c>
      <c r="Q11020">
        <v>3</v>
      </c>
    </row>
    <row r="11021" spans="1:17" x14ac:dyDescent="0.25">
      <c r="A11021" t="s">
        <v>655</v>
      </c>
      <c r="B11021" t="s">
        <v>656</v>
      </c>
      <c r="C11021" t="s">
        <v>637</v>
      </c>
      <c r="D11021" t="s">
        <v>638</v>
      </c>
      <c r="E11021" t="s">
        <v>639</v>
      </c>
      <c r="F11021" t="s">
        <v>187</v>
      </c>
      <c r="G11021" t="s">
        <v>195</v>
      </c>
      <c r="H11021" t="s">
        <v>444</v>
      </c>
      <c r="I11021" t="s">
        <v>443</v>
      </c>
      <c r="J11021" t="s">
        <v>209</v>
      </c>
      <c r="K11021" t="s">
        <v>191</v>
      </c>
      <c r="M11021" t="s">
        <v>646</v>
      </c>
      <c r="N11021" t="s">
        <v>640</v>
      </c>
      <c r="O11021" t="s">
        <v>265</v>
      </c>
      <c r="P11021">
        <v>2050</v>
      </c>
      <c r="Q11021">
        <v>3.5</v>
      </c>
    </row>
    <row r="11022" spans="1:17" x14ac:dyDescent="0.25">
      <c r="A11022" t="s">
        <v>655</v>
      </c>
      <c r="B11022" t="s">
        <v>656</v>
      </c>
      <c r="C11022" t="s">
        <v>637</v>
      </c>
      <c r="D11022" t="s">
        <v>638</v>
      </c>
      <c r="E11022" t="s">
        <v>639</v>
      </c>
      <c r="F11022" t="s">
        <v>187</v>
      </c>
      <c r="G11022" t="s">
        <v>218</v>
      </c>
      <c r="H11022" t="s">
        <v>219</v>
      </c>
      <c r="I11022" t="s">
        <v>220</v>
      </c>
      <c r="K11022" t="s">
        <v>221</v>
      </c>
      <c r="O11022" t="s">
        <v>194</v>
      </c>
      <c r="P11022">
        <v>2020</v>
      </c>
    </row>
    <row r="11023" spans="1:17" x14ac:dyDescent="0.25">
      <c r="A11023" t="s">
        <v>655</v>
      </c>
      <c r="B11023" t="s">
        <v>656</v>
      </c>
      <c r="C11023" t="s">
        <v>637</v>
      </c>
      <c r="D11023" t="s">
        <v>638</v>
      </c>
      <c r="E11023" t="s">
        <v>639</v>
      </c>
      <c r="F11023" t="s">
        <v>187</v>
      </c>
      <c r="G11023" t="s">
        <v>218</v>
      </c>
      <c r="H11023" t="s">
        <v>219</v>
      </c>
      <c r="I11023" t="s">
        <v>220</v>
      </c>
      <c r="K11023" t="s">
        <v>221</v>
      </c>
      <c r="O11023" t="s">
        <v>194</v>
      </c>
      <c r="P11023">
        <v>2025</v>
      </c>
    </row>
    <row r="11024" spans="1:17" x14ac:dyDescent="0.25">
      <c r="A11024" t="s">
        <v>655</v>
      </c>
      <c r="B11024" t="s">
        <v>656</v>
      </c>
      <c r="C11024" t="s">
        <v>637</v>
      </c>
      <c r="D11024" t="s">
        <v>638</v>
      </c>
      <c r="E11024" t="s">
        <v>639</v>
      </c>
      <c r="F11024" t="s">
        <v>187</v>
      </c>
      <c r="G11024" t="s">
        <v>218</v>
      </c>
      <c r="H11024" t="s">
        <v>219</v>
      </c>
      <c r="I11024" t="s">
        <v>220</v>
      </c>
      <c r="K11024" t="s">
        <v>221</v>
      </c>
      <c r="O11024" t="s">
        <v>264</v>
      </c>
      <c r="P11024">
        <v>2025</v>
      </c>
    </row>
    <row r="11025" spans="1:16" x14ac:dyDescent="0.25">
      <c r="A11025" t="s">
        <v>655</v>
      </c>
      <c r="B11025" t="s">
        <v>656</v>
      </c>
      <c r="C11025" t="s">
        <v>637</v>
      </c>
      <c r="D11025" t="s">
        <v>638</v>
      </c>
      <c r="E11025" t="s">
        <v>639</v>
      </c>
      <c r="F11025" t="s">
        <v>187</v>
      </c>
      <c r="G11025" t="s">
        <v>218</v>
      </c>
      <c r="H11025" t="s">
        <v>219</v>
      </c>
      <c r="I11025" t="s">
        <v>220</v>
      </c>
      <c r="K11025" t="s">
        <v>221</v>
      </c>
      <c r="O11025" t="s">
        <v>265</v>
      </c>
      <c r="P11025">
        <v>2025</v>
      </c>
    </row>
    <row r="11026" spans="1:16" x14ac:dyDescent="0.25">
      <c r="A11026" t="s">
        <v>655</v>
      </c>
      <c r="B11026" t="s">
        <v>656</v>
      </c>
      <c r="C11026" t="s">
        <v>637</v>
      </c>
      <c r="D11026" t="s">
        <v>638</v>
      </c>
      <c r="E11026" t="s">
        <v>639</v>
      </c>
      <c r="F11026" t="s">
        <v>187</v>
      </c>
      <c r="G11026" t="s">
        <v>218</v>
      </c>
      <c r="H11026" t="s">
        <v>219</v>
      </c>
      <c r="I11026" t="s">
        <v>220</v>
      </c>
      <c r="K11026" t="s">
        <v>221</v>
      </c>
      <c r="O11026" t="s">
        <v>194</v>
      </c>
      <c r="P11026">
        <v>2030</v>
      </c>
    </row>
    <row r="11027" spans="1:16" x14ac:dyDescent="0.25">
      <c r="A11027" t="s">
        <v>655</v>
      </c>
      <c r="B11027" t="s">
        <v>656</v>
      </c>
      <c r="C11027" t="s">
        <v>637</v>
      </c>
      <c r="D11027" t="s">
        <v>638</v>
      </c>
      <c r="E11027" t="s">
        <v>639</v>
      </c>
      <c r="F11027" t="s">
        <v>187</v>
      </c>
      <c r="G11027" t="s">
        <v>218</v>
      </c>
      <c r="H11027" t="s">
        <v>219</v>
      </c>
      <c r="I11027" t="s">
        <v>220</v>
      </c>
      <c r="K11027" t="s">
        <v>221</v>
      </c>
      <c r="O11027" t="s">
        <v>194</v>
      </c>
      <c r="P11027">
        <v>2040</v>
      </c>
    </row>
    <row r="11028" spans="1:16" x14ac:dyDescent="0.25">
      <c r="A11028" t="s">
        <v>655</v>
      </c>
      <c r="B11028" t="s">
        <v>656</v>
      </c>
      <c r="C11028" t="s">
        <v>637</v>
      </c>
      <c r="D11028" t="s">
        <v>638</v>
      </c>
      <c r="E11028" t="s">
        <v>639</v>
      </c>
      <c r="F11028" t="s">
        <v>187</v>
      </c>
      <c r="G11028" t="s">
        <v>218</v>
      </c>
      <c r="H11028" t="s">
        <v>219</v>
      </c>
      <c r="I11028" t="s">
        <v>220</v>
      </c>
      <c r="K11028" t="s">
        <v>221</v>
      </c>
      <c r="O11028" t="s">
        <v>194</v>
      </c>
      <c r="P11028">
        <v>2050</v>
      </c>
    </row>
    <row r="11029" spans="1:16" x14ac:dyDescent="0.25">
      <c r="A11029" t="s">
        <v>655</v>
      </c>
      <c r="B11029" t="s">
        <v>656</v>
      </c>
      <c r="C11029" t="s">
        <v>637</v>
      </c>
      <c r="D11029" t="s">
        <v>638</v>
      </c>
      <c r="E11029" t="s">
        <v>639</v>
      </c>
      <c r="F11029" t="s">
        <v>187</v>
      </c>
      <c r="G11029" t="s">
        <v>218</v>
      </c>
      <c r="H11029" t="s">
        <v>219</v>
      </c>
      <c r="I11029" t="s">
        <v>220</v>
      </c>
      <c r="K11029" t="s">
        <v>221</v>
      </c>
      <c r="O11029" t="s">
        <v>264</v>
      </c>
      <c r="P11029">
        <v>2050</v>
      </c>
    </row>
    <row r="11030" spans="1:16" x14ac:dyDescent="0.25">
      <c r="A11030" t="s">
        <v>655</v>
      </c>
      <c r="B11030" t="s">
        <v>656</v>
      </c>
      <c r="C11030" t="s">
        <v>637</v>
      </c>
      <c r="D11030" t="s">
        <v>638</v>
      </c>
      <c r="E11030" t="s">
        <v>639</v>
      </c>
      <c r="F11030" t="s">
        <v>187</v>
      </c>
      <c r="G11030" t="s">
        <v>218</v>
      </c>
      <c r="H11030" t="s">
        <v>219</v>
      </c>
      <c r="I11030" t="s">
        <v>220</v>
      </c>
      <c r="K11030" t="s">
        <v>221</v>
      </c>
      <c r="O11030" t="s">
        <v>265</v>
      </c>
      <c r="P11030">
        <v>2050</v>
      </c>
    </row>
    <row r="11031" spans="1:16" x14ac:dyDescent="0.25">
      <c r="A11031" t="s">
        <v>655</v>
      </c>
      <c r="B11031" t="s">
        <v>656</v>
      </c>
      <c r="C11031" t="s">
        <v>637</v>
      </c>
      <c r="D11031" t="s">
        <v>638</v>
      </c>
      <c r="E11031" t="s">
        <v>639</v>
      </c>
      <c r="F11031" t="s">
        <v>187</v>
      </c>
      <c r="G11031" t="s">
        <v>218</v>
      </c>
      <c r="H11031" t="s">
        <v>223</v>
      </c>
      <c r="I11031" t="s">
        <v>224</v>
      </c>
      <c r="K11031" t="s">
        <v>221</v>
      </c>
      <c r="O11031" t="s">
        <v>194</v>
      </c>
      <c r="P11031">
        <v>2020</v>
      </c>
    </row>
    <row r="11032" spans="1:16" x14ac:dyDescent="0.25">
      <c r="A11032" t="s">
        <v>655</v>
      </c>
      <c r="B11032" t="s">
        <v>656</v>
      </c>
      <c r="C11032" t="s">
        <v>637</v>
      </c>
      <c r="D11032" t="s">
        <v>638</v>
      </c>
      <c r="E11032" t="s">
        <v>639</v>
      </c>
      <c r="F11032" t="s">
        <v>187</v>
      </c>
      <c r="G11032" t="s">
        <v>218</v>
      </c>
      <c r="H11032" t="s">
        <v>223</v>
      </c>
      <c r="I11032" t="s">
        <v>224</v>
      </c>
      <c r="K11032" t="s">
        <v>221</v>
      </c>
      <c r="O11032" t="s">
        <v>194</v>
      </c>
      <c r="P11032">
        <v>2025</v>
      </c>
    </row>
    <row r="11033" spans="1:16" x14ac:dyDescent="0.25">
      <c r="A11033" t="s">
        <v>655</v>
      </c>
      <c r="B11033" t="s">
        <v>656</v>
      </c>
      <c r="C11033" t="s">
        <v>637</v>
      </c>
      <c r="D11033" t="s">
        <v>638</v>
      </c>
      <c r="E11033" t="s">
        <v>639</v>
      </c>
      <c r="F11033" t="s">
        <v>187</v>
      </c>
      <c r="G11033" t="s">
        <v>218</v>
      </c>
      <c r="H11033" t="s">
        <v>223</v>
      </c>
      <c r="I11033" t="s">
        <v>224</v>
      </c>
      <c r="K11033" t="s">
        <v>221</v>
      </c>
      <c r="O11033" t="s">
        <v>264</v>
      </c>
      <c r="P11033">
        <v>2025</v>
      </c>
    </row>
    <row r="11034" spans="1:16" x14ac:dyDescent="0.25">
      <c r="A11034" t="s">
        <v>655</v>
      </c>
      <c r="B11034" t="s">
        <v>656</v>
      </c>
      <c r="C11034" t="s">
        <v>637</v>
      </c>
      <c r="D11034" t="s">
        <v>638</v>
      </c>
      <c r="E11034" t="s">
        <v>639</v>
      </c>
      <c r="F11034" t="s">
        <v>187</v>
      </c>
      <c r="G11034" t="s">
        <v>218</v>
      </c>
      <c r="H11034" t="s">
        <v>223</v>
      </c>
      <c r="I11034" t="s">
        <v>224</v>
      </c>
      <c r="K11034" t="s">
        <v>221</v>
      </c>
      <c r="O11034" t="s">
        <v>265</v>
      </c>
      <c r="P11034">
        <v>2025</v>
      </c>
    </row>
    <row r="11035" spans="1:16" x14ac:dyDescent="0.25">
      <c r="A11035" t="s">
        <v>655</v>
      </c>
      <c r="B11035" t="s">
        <v>656</v>
      </c>
      <c r="C11035" t="s">
        <v>637</v>
      </c>
      <c r="D11035" t="s">
        <v>638</v>
      </c>
      <c r="E11035" t="s">
        <v>639</v>
      </c>
      <c r="F11035" t="s">
        <v>187</v>
      </c>
      <c r="G11035" t="s">
        <v>218</v>
      </c>
      <c r="H11035" t="s">
        <v>223</v>
      </c>
      <c r="I11035" t="s">
        <v>224</v>
      </c>
      <c r="K11035" t="s">
        <v>221</v>
      </c>
      <c r="O11035" t="s">
        <v>194</v>
      </c>
      <c r="P11035">
        <v>2030</v>
      </c>
    </row>
    <row r="11036" spans="1:16" x14ac:dyDescent="0.25">
      <c r="A11036" t="s">
        <v>655</v>
      </c>
      <c r="B11036" t="s">
        <v>656</v>
      </c>
      <c r="C11036" t="s">
        <v>637</v>
      </c>
      <c r="D11036" t="s">
        <v>638</v>
      </c>
      <c r="E11036" t="s">
        <v>639</v>
      </c>
      <c r="F11036" t="s">
        <v>187</v>
      </c>
      <c r="G11036" t="s">
        <v>218</v>
      </c>
      <c r="H11036" t="s">
        <v>223</v>
      </c>
      <c r="I11036" t="s">
        <v>224</v>
      </c>
      <c r="K11036" t="s">
        <v>221</v>
      </c>
      <c r="O11036" t="s">
        <v>194</v>
      </c>
      <c r="P11036">
        <v>2040</v>
      </c>
    </row>
    <row r="11037" spans="1:16" x14ac:dyDescent="0.25">
      <c r="A11037" t="s">
        <v>655</v>
      </c>
      <c r="B11037" t="s">
        <v>656</v>
      </c>
      <c r="C11037" t="s">
        <v>637</v>
      </c>
      <c r="D11037" t="s">
        <v>638</v>
      </c>
      <c r="E11037" t="s">
        <v>639</v>
      </c>
      <c r="F11037" t="s">
        <v>187</v>
      </c>
      <c r="G11037" t="s">
        <v>218</v>
      </c>
      <c r="H11037" t="s">
        <v>223</v>
      </c>
      <c r="I11037" t="s">
        <v>224</v>
      </c>
      <c r="K11037" t="s">
        <v>221</v>
      </c>
      <c r="O11037" t="s">
        <v>194</v>
      </c>
      <c r="P11037">
        <v>2050</v>
      </c>
    </row>
    <row r="11038" spans="1:16" x14ac:dyDescent="0.25">
      <c r="A11038" t="s">
        <v>655</v>
      </c>
      <c r="B11038" t="s">
        <v>656</v>
      </c>
      <c r="C11038" t="s">
        <v>637</v>
      </c>
      <c r="D11038" t="s">
        <v>638</v>
      </c>
      <c r="E11038" t="s">
        <v>639</v>
      </c>
      <c r="F11038" t="s">
        <v>187</v>
      </c>
      <c r="G11038" t="s">
        <v>218</v>
      </c>
      <c r="H11038" t="s">
        <v>223</v>
      </c>
      <c r="I11038" t="s">
        <v>224</v>
      </c>
      <c r="K11038" t="s">
        <v>221</v>
      </c>
      <c r="O11038" t="s">
        <v>264</v>
      </c>
      <c r="P11038">
        <v>2050</v>
      </c>
    </row>
    <row r="11039" spans="1:16" x14ac:dyDescent="0.25">
      <c r="A11039" t="s">
        <v>655</v>
      </c>
      <c r="B11039" t="s">
        <v>656</v>
      </c>
      <c r="C11039" t="s">
        <v>637</v>
      </c>
      <c r="D11039" t="s">
        <v>638</v>
      </c>
      <c r="E11039" t="s">
        <v>639</v>
      </c>
      <c r="F11039" t="s">
        <v>187</v>
      </c>
      <c r="G11039" t="s">
        <v>218</v>
      </c>
      <c r="H11039" t="s">
        <v>223</v>
      </c>
      <c r="I11039" t="s">
        <v>224</v>
      </c>
      <c r="K11039" t="s">
        <v>221</v>
      </c>
      <c r="O11039" t="s">
        <v>265</v>
      </c>
      <c r="P11039">
        <v>2050</v>
      </c>
    </row>
    <row r="11040" spans="1:16" x14ac:dyDescent="0.25">
      <c r="A11040" t="s">
        <v>655</v>
      </c>
      <c r="B11040" t="s">
        <v>656</v>
      </c>
      <c r="C11040" t="s">
        <v>637</v>
      </c>
      <c r="D11040" t="s">
        <v>638</v>
      </c>
      <c r="E11040" t="s">
        <v>639</v>
      </c>
      <c r="F11040" t="s">
        <v>187</v>
      </c>
      <c r="G11040" t="s">
        <v>218</v>
      </c>
      <c r="H11040" t="s">
        <v>225</v>
      </c>
      <c r="I11040" t="s">
        <v>226</v>
      </c>
      <c r="K11040" t="s">
        <v>221</v>
      </c>
      <c r="O11040" t="s">
        <v>194</v>
      </c>
      <c r="P11040">
        <v>2020</v>
      </c>
    </row>
    <row r="11041" spans="1:16" x14ac:dyDescent="0.25">
      <c r="A11041" t="s">
        <v>655</v>
      </c>
      <c r="B11041" t="s">
        <v>656</v>
      </c>
      <c r="C11041" t="s">
        <v>637</v>
      </c>
      <c r="D11041" t="s">
        <v>638</v>
      </c>
      <c r="E11041" t="s">
        <v>639</v>
      </c>
      <c r="F11041" t="s">
        <v>187</v>
      </c>
      <c r="G11041" t="s">
        <v>218</v>
      </c>
      <c r="H11041" t="s">
        <v>225</v>
      </c>
      <c r="I11041" t="s">
        <v>226</v>
      </c>
      <c r="K11041" t="s">
        <v>221</v>
      </c>
      <c r="O11041" t="s">
        <v>194</v>
      </c>
      <c r="P11041">
        <v>2025</v>
      </c>
    </row>
    <row r="11042" spans="1:16" x14ac:dyDescent="0.25">
      <c r="A11042" t="s">
        <v>655</v>
      </c>
      <c r="B11042" t="s">
        <v>656</v>
      </c>
      <c r="C11042" t="s">
        <v>637</v>
      </c>
      <c r="D11042" t="s">
        <v>638</v>
      </c>
      <c r="E11042" t="s">
        <v>639</v>
      </c>
      <c r="F11042" t="s">
        <v>187</v>
      </c>
      <c r="G11042" t="s">
        <v>218</v>
      </c>
      <c r="H11042" t="s">
        <v>225</v>
      </c>
      <c r="I11042" t="s">
        <v>226</v>
      </c>
      <c r="K11042" t="s">
        <v>221</v>
      </c>
      <c r="O11042" t="s">
        <v>264</v>
      </c>
      <c r="P11042">
        <v>2025</v>
      </c>
    </row>
    <row r="11043" spans="1:16" x14ac:dyDescent="0.25">
      <c r="A11043" t="s">
        <v>655</v>
      </c>
      <c r="B11043" t="s">
        <v>656</v>
      </c>
      <c r="C11043" t="s">
        <v>637</v>
      </c>
      <c r="D11043" t="s">
        <v>638</v>
      </c>
      <c r="E11043" t="s">
        <v>639</v>
      </c>
      <c r="F11043" t="s">
        <v>187</v>
      </c>
      <c r="G11043" t="s">
        <v>218</v>
      </c>
      <c r="H11043" t="s">
        <v>225</v>
      </c>
      <c r="I11043" t="s">
        <v>226</v>
      </c>
      <c r="K11043" t="s">
        <v>221</v>
      </c>
      <c r="O11043" t="s">
        <v>265</v>
      </c>
      <c r="P11043">
        <v>2025</v>
      </c>
    </row>
    <row r="11044" spans="1:16" x14ac:dyDescent="0.25">
      <c r="A11044" t="s">
        <v>655</v>
      </c>
      <c r="B11044" t="s">
        <v>656</v>
      </c>
      <c r="C11044" t="s">
        <v>637</v>
      </c>
      <c r="D11044" t="s">
        <v>638</v>
      </c>
      <c r="E11044" t="s">
        <v>639</v>
      </c>
      <c r="F11044" t="s">
        <v>187</v>
      </c>
      <c r="G11044" t="s">
        <v>218</v>
      </c>
      <c r="H11044" t="s">
        <v>225</v>
      </c>
      <c r="I11044" t="s">
        <v>226</v>
      </c>
      <c r="K11044" t="s">
        <v>221</v>
      </c>
      <c r="O11044" t="s">
        <v>194</v>
      </c>
      <c r="P11044">
        <v>2030</v>
      </c>
    </row>
    <row r="11045" spans="1:16" x14ac:dyDescent="0.25">
      <c r="A11045" t="s">
        <v>655</v>
      </c>
      <c r="B11045" t="s">
        <v>656</v>
      </c>
      <c r="C11045" t="s">
        <v>637</v>
      </c>
      <c r="D11045" t="s">
        <v>638</v>
      </c>
      <c r="E11045" t="s">
        <v>639</v>
      </c>
      <c r="F11045" t="s">
        <v>187</v>
      </c>
      <c r="G11045" t="s">
        <v>218</v>
      </c>
      <c r="H11045" t="s">
        <v>225</v>
      </c>
      <c r="I11045" t="s">
        <v>226</v>
      </c>
      <c r="K11045" t="s">
        <v>221</v>
      </c>
      <c r="O11045" t="s">
        <v>194</v>
      </c>
      <c r="P11045">
        <v>2040</v>
      </c>
    </row>
    <row r="11046" spans="1:16" x14ac:dyDescent="0.25">
      <c r="A11046" t="s">
        <v>655</v>
      </c>
      <c r="B11046" t="s">
        <v>656</v>
      </c>
      <c r="C11046" t="s">
        <v>637</v>
      </c>
      <c r="D11046" t="s">
        <v>638</v>
      </c>
      <c r="E11046" t="s">
        <v>639</v>
      </c>
      <c r="F11046" t="s">
        <v>187</v>
      </c>
      <c r="G11046" t="s">
        <v>218</v>
      </c>
      <c r="H11046" t="s">
        <v>225</v>
      </c>
      <c r="I11046" t="s">
        <v>226</v>
      </c>
      <c r="K11046" t="s">
        <v>221</v>
      </c>
      <c r="O11046" t="s">
        <v>194</v>
      </c>
      <c r="P11046">
        <v>2050</v>
      </c>
    </row>
    <row r="11047" spans="1:16" x14ac:dyDescent="0.25">
      <c r="A11047" t="s">
        <v>655</v>
      </c>
      <c r="B11047" t="s">
        <v>656</v>
      </c>
      <c r="C11047" t="s">
        <v>637</v>
      </c>
      <c r="D11047" t="s">
        <v>638</v>
      </c>
      <c r="E11047" t="s">
        <v>639</v>
      </c>
      <c r="F11047" t="s">
        <v>187</v>
      </c>
      <c r="G11047" t="s">
        <v>218</v>
      </c>
      <c r="H11047" t="s">
        <v>225</v>
      </c>
      <c r="I11047" t="s">
        <v>226</v>
      </c>
      <c r="K11047" t="s">
        <v>221</v>
      </c>
      <c r="O11047" t="s">
        <v>264</v>
      </c>
      <c r="P11047">
        <v>2050</v>
      </c>
    </row>
    <row r="11048" spans="1:16" x14ac:dyDescent="0.25">
      <c r="A11048" t="s">
        <v>655</v>
      </c>
      <c r="B11048" t="s">
        <v>656</v>
      </c>
      <c r="C11048" t="s">
        <v>637</v>
      </c>
      <c r="D11048" t="s">
        <v>638</v>
      </c>
      <c r="E11048" t="s">
        <v>639</v>
      </c>
      <c r="F11048" t="s">
        <v>187</v>
      </c>
      <c r="G11048" t="s">
        <v>218</v>
      </c>
      <c r="H11048" t="s">
        <v>225</v>
      </c>
      <c r="I11048" t="s">
        <v>226</v>
      </c>
      <c r="K11048" t="s">
        <v>221</v>
      </c>
      <c r="O11048" t="s">
        <v>265</v>
      </c>
      <c r="P11048">
        <v>2050</v>
      </c>
    </row>
    <row r="11049" spans="1:16" x14ac:dyDescent="0.25">
      <c r="A11049" t="s">
        <v>655</v>
      </c>
      <c r="B11049" t="s">
        <v>656</v>
      </c>
      <c r="C11049" t="s">
        <v>637</v>
      </c>
      <c r="D11049" t="s">
        <v>638</v>
      </c>
      <c r="E11049" t="s">
        <v>639</v>
      </c>
      <c r="F11049" t="s">
        <v>187</v>
      </c>
      <c r="G11049" t="s">
        <v>218</v>
      </c>
      <c r="H11049" t="s">
        <v>317</v>
      </c>
      <c r="I11049" t="s">
        <v>318</v>
      </c>
      <c r="K11049" t="s">
        <v>221</v>
      </c>
      <c r="O11049" t="s">
        <v>194</v>
      </c>
      <c r="P11049">
        <v>2020</v>
      </c>
    </row>
    <row r="11050" spans="1:16" x14ac:dyDescent="0.25">
      <c r="A11050" t="s">
        <v>655</v>
      </c>
      <c r="B11050" t="s">
        <v>656</v>
      </c>
      <c r="C11050" t="s">
        <v>637</v>
      </c>
      <c r="D11050" t="s">
        <v>638</v>
      </c>
      <c r="E11050" t="s">
        <v>639</v>
      </c>
      <c r="F11050" t="s">
        <v>187</v>
      </c>
      <c r="G11050" t="s">
        <v>218</v>
      </c>
      <c r="H11050" t="s">
        <v>317</v>
      </c>
      <c r="I11050" t="s">
        <v>318</v>
      </c>
      <c r="K11050" t="s">
        <v>221</v>
      </c>
      <c r="O11050" t="s">
        <v>194</v>
      </c>
      <c r="P11050">
        <v>2025</v>
      </c>
    </row>
    <row r="11051" spans="1:16" x14ac:dyDescent="0.25">
      <c r="A11051" t="s">
        <v>655</v>
      </c>
      <c r="B11051" t="s">
        <v>656</v>
      </c>
      <c r="C11051" t="s">
        <v>637</v>
      </c>
      <c r="D11051" t="s">
        <v>638</v>
      </c>
      <c r="E11051" t="s">
        <v>639</v>
      </c>
      <c r="F11051" t="s">
        <v>187</v>
      </c>
      <c r="G11051" t="s">
        <v>218</v>
      </c>
      <c r="H11051" t="s">
        <v>317</v>
      </c>
      <c r="I11051" t="s">
        <v>318</v>
      </c>
      <c r="K11051" t="s">
        <v>221</v>
      </c>
      <c r="O11051" t="s">
        <v>264</v>
      </c>
      <c r="P11051">
        <v>2025</v>
      </c>
    </row>
    <row r="11052" spans="1:16" x14ac:dyDescent="0.25">
      <c r="A11052" t="s">
        <v>655</v>
      </c>
      <c r="B11052" t="s">
        <v>656</v>
      </c>
      <c r="C11052" t="s">
        <v>637</v>
      </c>
      <c r="D11052" t="s">
        <v>638</v>
      </c>
      <c r="E11052" t="s">
        <v>639</v>
      </c>
      <c r="F11052" t="s">
        <v>187</v>
      </c>
      <c r="G11052" t="s">
        <v>218</v>
      </c>
      <c r="H11052" t="s">
        <v>317</v>
      </c>
      <c r="I11052" t="s">
        <v>318</v>
      </c>
      <c r="K11052" t="s">
        <v>221</v>
      </c>
      <c r="O11052" t="s">
        <v>265</v>
      </c>
      <c r="P11052">
        <v>2025</v>
      </c>
    </row>
    <row r="11053" spans="1:16" x14ac:dyDescent="0.25">
      <c r="A11053" t="s">
        <v>655</v>
      </c>
      <c r="B11053" t="s">
        <v>656</v>
      </c>
      <c r="C11053" t="s">
        <v>637</v>
      </c>
      <c r="D11053" t="s">
        <v>638</v>
      </c>
      <c r="E11053" t="s">
        <v>639</v>
      </c>
      <c r="F11053" t="s">
        <v>187</v>
      </c>
      <c r="G11053" t="s">
        <v>218</v>
      </c>
      <c r="H11053" t="s">
        <v>317</v>
      </c>
      <c r="I11053" t="s">
        <v>318</v>
      </c>
      <c r="K11053" t="s">
        <v>221</v>
      </c>
      <c r="O11053" t="s">
        <v>194</v>
      </c>
      <c r="P11053">
        <v>2030</v>
      </c>
    </row>
    <row r="11054" spans="1:16" x14ac:dyDescent="0.25">
      <c r="A11054" t="s">
        <v>655</v>
      </c>
      <c r="B11054" t="s">
        <v>656</v>
      </c>
      <c r="C11054" t="s">
        <v>637</v>
      </c>
      <c r="D11054" t="s">
        <v>638</v>
      </c>
      <c r="E11054" t="s">
        <v>639</v>
      </c>
      <c r="F11054" t="s">
        <v>187</v>
      </c>
      <c r="G11054" t="s">
        <v>218</v>
      </c>
      <c r="H11054" t="s">
        <v>317</v>
      </c>
      <c r="I11054" t="s">
        <v>318</v>
      </c>
      <c r="K11054" t="s">
        <v>221</v>
      </c>
      <c r="O11054" t="s">
        <v>194</v>
      </c>
      <c r="P11054">
        <v>2040</v>
      </c>
    </row>
    <row r="11055" spans="1:16" x14ac:dyDescent="0.25">
      <c r="A11055" t="s">
        <v>655</v>
      </c>
      <c r="B11055" t="s">
        <v>656</v>
      </c>
      <c r="C11055" t="s">
        <v>637</v>
      </c>
      <c r="D11055" t="s">
        <v>638</v>
      </c>
      <c r="E11055" t="s">
        <v>639</v>
      </c>
      <c r="F11055" t="s">
        <v>187</v>
      </c>
      <c r="G11055" t="s">
        <v>218</v>
      </c>
      <c r="H11055" t="s">
        <v>317</v>
      </c>
      <c r="I11055" t="s">
        <v>318</v>
      </c>
      <c r="K11055" t="s">
        <v>221</v>
      </c>
      <c r="O11055" t="s">
        <v>194</v>
      </c>
      <c r="P11055">
        <v>2050</v>
      </c>
    </row>
    <row r="11056" spans="1:16" x14ac:dyDescent="0.25">
      <c r="A11056" t="s">
        <v>655</v>
      </c>
      <c r="B11056" t="s">
        <v>656</v>
      </c>
      <c r="C11056" t="s">
        <v>637</v>
      </c>
      <c r="D11056" t="s">
        <v>638</v>
      </c>
      <c r="E11056" t="s">
        <v>639</v>
      </c>
      <c r="F11056" t="s">
        <v>187</v>
      </c>
      <c r="G11056" t="s">
        <v>218</v>
      </c>
      <c r="H11056" t="s">
        <v>317</v>
      </c>
      <c r="I11056" t="s">
        <v>318</v>
      </c>
      <c r="K11056" t="s">
        <v>221</v>
      </c>
      <c r="O11056" t="s">
        <v>264</v>
      </c>
      <c r="P11056">
        <v>2050</v>
      </c>
    </row>
    <row r="11057" spans="1:17" x14ac:dyDescent="0.25">
      <c r="A11057" t="s">
        <v>655</v>
      </c>
      <c r="B11057" t="s">
        <v>656</v>
      </c>
      <c r="C11057" t="s">
        <v>637</v>
      </c>
      <c r="D11057" t="s">
        <v>638</v>
      </c>
      <c r="E11057" t="s">
        <v>639</v>
      </c>
      <c r="F11057" t="s">
        <v>187</v>
      </c>
      <c r="G11057" t="s">
        <v>218</v>
      </c>
      <c r="H11057" t="s">
        <v>317</v>
      </c>
      <c r="I11057" t="s">
        <v>318</v>
      </c>
      <c r="K11057" t="s">
        <v>221</v>
      </c>
      <c r="O11057" t="s">
        <v>265</v>
      </c>
      <c r="P11057">
        <v>2050</v>
      </c>
    </row>
    <row r="11058" spans="1:17" x14ac:dyDescent="0.25">
      <c r="A11058" t="s">
        <v>655</v>
      </c>
      <c r="B11058" t="s">
        <v>656</v>
      </c>
      <c r="C11058" t="s">
        <v>637</v>
      </c>
      <c r="D11058" t="s">
        <v>638</v>
      </c>
      <c r="E11058" t="s">
        <v>639</v>
      </c>
      <c r="F11058" t="s">
        <v>187</v>
      </c>
      <c r="G11058" t="s">
        <v>218</v>
      </c>
      <c r="H11058" t="s">
        <v>229</v>
      </c>
      <c r="I11058" t="s">
        <v>230</v>
      </c>
      <c r="J11058" t="s">
        <v>231</v>
      </c>
      <c r="K11058" t="s">
        <v>191</v>
      </c>
      <c r="O11058" t="s">
        <v>194</v>
      </c>
      <c r="P11058">
        <v>2020</v>
      </c>
    </row>
    <row r="11059" spans="1:17" x14ac:dyDescent="0.25">
      <c r="A11059" t="s">
        <v>655</v>
      </c>
      <c r="B11059" t="s">
        <v>656</v>
      </c>
      <c r="C11059" t="s">
        <v>637</v>
      </c>
      <c r="D11059" t="s">
        <v>638</v>
      </c>
      <c r="E11059" t="s">
        <v>639</v>
      </c>
      <c r="F11059" t="s">
        <v>187</v>
      </c>
      <c r="G11059" t="s">
        <v>218</v>
      </c>
      <c r="H11059" t="s">
        <v>229</v>
      </c>
      <c r="I11059" t="s">
        <v>230</v>
      </c>
      <c r="J11059" t="s">
        <v>231</v>
      </c>
      <c r="K11059" t="s">
        <v>191</v>
      </c>
      <c r="O11059" t="s">
        <v>194</v>
      </c>
      <c r="P11059">
        <v>2025</v>
      </c>
    </row>
    <row r="11060" spans="1:17" x14ac:dyDescent="0.25">
      <c r="A11060" t="s">
        <v>655</v>
      </c>
      <c r="B11060" t="s">
        <v>656</v>
      </c>
      <c r="C11060" t="s">
        <v>637</v>
      </c>
      <c r="D11060" t="s">
        <v>638</v>
      </c>
      <c r="E11060" t="s">
        <v>639</v>
      </c>
      <c r="F11060" t="s">
        <v>187</v>
      </c>
      <c r="G11060" t="s">
        <v>218</v>
      </c>
      <c r="H11060" t="s">
        <v>229</v>
      </c>
      <c r="I11060" t="s">
        <v>230</v>
      </c>
      <c r="J11060" t="s">
        <v>231</v>
      </c>
      <c r="K11060" t="s">
        <v>191</v>
      </c>
      <c r="O11060" t="s">
        <v>264</v>
      </c>
      <c r="P11060">
        <v>2025</v>
      </c>
    </row>
    <row r="11061" spans="1:17" x14ac:dyDescent="0.25">
      <c r="A11061" t="s">
        <v>655</v>
      </c>
      <c r="B11061" t="s">
        <v>656</v>
      </c>
      <c r="C11061" t="s">
        <v>637</v>
      </c>
      <c r="D11061" t="s">
        <v>638</v>
      </c>
      <c r="E11061" t="s">
        <v>639</v>
      </c>
      <c r="F11061" t="s">
        <v>187</v>
      </c>
      <c r="G11061" t="s">
        <v>218</v>
      </c>
      <c r="H11061" t="s">
        <v>229</v>
      </c>
      <c r="I11061" t="s">
        <v>230</v>
      </c>
      <c r="J11061" t="s">
        <v>231</v>
      </c>
      <c r="K11061" t="s">
        <v>191</v>
      </c>
      <c r="O11061" t="s">
        <v>265</v>
      </c>
      <c r="P11061">
        <v>2025</v>
      </c>
    </row>
    <row r="11062" spans="1:17" x14ac:dyDescent="0.25">
      <c r="A11062" t="s">
        <v>655</v>
      </c>
      <c r="B11062" t="s">
        <v>656</v>
      </c>
      <c r="C11062" t="s">
        <v>637</v>
      </c>
      <c r="D11062" t="s">
        <v>638</v>
      </c>
      <c r="E11062" t="s">
        <v>639</v>
      </c>
      <c r="F11062" t="s">
        <v>187</v>
      </c>
      <c r="G11062" t="s">
        <v>218</v>
      </c>
      <c r="H11062" t="s">
        <v>229</v>
      </c>
      <c r="I11062" t="s">
        <v>230</v>
      </c>
      <c r="J11062" t="s">
        <v>231</v>
      </c>
      <c r="K11062" t="s">
        <v>191</v>
      </c>
      <c r="O11062" t="s">
        <v>194</v>
      </c>
      <c r="P11062">
        <v>2030</v>
      </c>
    </row>
    <row r="11063" spans="1:17" x14ac:dyDescent="0.25">
      <c r="A11063" t="s">
        <v>655</v>
      </c>
      <c r="B11063" t="s">
        <v>656</v>
      </c>
      <c r="C11063" t="s">
        <v>637</v>
      </c>
      <c r="D11063" t="s">
        <v>638</v>
      </c>
      <c r="E11063" t="s">
        <v>639</v>
      </c>
      <c r="F11063" t="s">
        <v>187</v>
      </c>
      <c r="G11063" t="s">
        <v>218</v>
      </c>
      <c r="H11063" t="s">
        <v>229</v>
      </c>
      <c r="I11063" t="s">
        <v>230</v>
      </c>
      <c r="J11063" t="s">
        <v>231</v>
      </c>
      <c r="K11063" t="s">
        <v>191</v>
      </c>
      <c r="O11063" t="s">
        <v>194</v>
      </c>
      <c r="P11063">
        <v>2040</v>
      </c>
    </row>
    <row r="11064" spans="1:17" x14ac:dyDescent="0.25">
      <c r="A11064" t="s">
        <v>655</v>
      </c>
      <c r="B11064" t="s">
        <v>656</v>
      </c>
      <c r="C11064" t="s">
        <v>637</v>
      </c>
      <c r="D11064" t="s">
        <v>638</v>
      </c>
      <c r="E11064" t="s">
        <v>639</v>
      </c>
      <c r="F11064" t="s">
        <v>187</v>
      </c>
      <c r="G11064" t="s">
        <v>218</v>
      </c>
      <c r="H11064" t="s">
        <v>229</v>
      </c>
      <c r="I11064" t="s">
        <v>230</v>
      </c>
      <c r="J11064" t="s">
        <v>231</v>
      </c>
      <c r="K11064" t="s">
        <v>191</v>
      </c>
      <c r="O11064" t="s">
        <v>194</v>
      </c>
      <c r="P11064">
        <v>2050</v>
      </c>
    </row>
    <row r="11065" spans="1:17" x14ac:dyDescent="0.25">
      <c r="A11065" t="s">
        <v>655</v>
      </c>
      <c r="B11065" t="s">
        <v>656</v>
      </c>
      <c r="C11065" t="s">
        <v>637</v>
      </c>
      <c r="D11065" t="s">
        <v>638</v>
      </c>
      <c r="E11065" t="s">
        <v>639</v>
      </c>
      <c r="F11065" t="s">
        <v>187</v>
      </c>
      <c r="G11065" t="s">
        <v>218</v>
      </c>
      <c r="H11065" t="s">
        <v>229</v>
      </c>
      <c r="I11065" t="s">
        <v>230</v>
      </c>
      <c r="J11065" t="s">
        <v>231</v>
      </c>
      <c r="K11065" t="s">
        <v>191</v>
      </c>
      <c r="O11065" t="s">
        <v>264</v>
      </c>
      <c r="P11065">
        <v>2050</v>
      </c>
    </row>
    <row r="11066" spans="1:17" x14ac:dyDescent="0.25">
      <c r="A11066" t="s">
        <v>655</v>
      </c>
      <c r="B11066" t="s">
        <v>656</v>
      </c>
      <c r="C11066" t="s">
        <v>637</v>
      </c>
      <c r="D11066" t="s">
        <v>638</v>
      </c>
      <c r="E11066" t="s">
        <v>639</v>
      </c>
      <c r="F11066" t="s">
        <v>187</v>
      </c>
      <c r="G11066" t="s">
        <v>218</v>
      </c>
      <c r="H11066" t="s">
        <v>229</v>
      </c>
      <c r="I11066" t="s">
        <v>230</v>
      </c>
      <c r="J11066" t="s">
        <v>231</v>
      </c>
      <c r="K11066" t="s">
        <v>191</v>
      </c>
      <c r="O11066" t="s">
        <v>265</v>
      </c>
      <c r="P11066">
        <v>2050</v>
      </c>
    </row>
    <row r="11067" spans="1:17" x14ac:dyDescent="0.25">
      <c r="A11067" t="s">
        <v>655</v>
      </c>
      <c r="B11067" t="s">
        <v>656</v>
      </c>
      <c r="C11067" t="s">
        <v>637</v>
      </c>
      <c r="D11067" t="s">
        <v>638</v>
      </c>
      <c r="E11067" t="s">
        <v>639</v>
      </c>
      <c r="F11067" t="s">
        <v>187</v>
      </c>
      <c r="G11067" t="s">
        <v>233</v>
      </c>
      <c r="H11067" t="s">
        <v>477</v>
      </c>
      <c r="I11067" t="s">
        <v>240</v>
      </c>
      <c r="J11067" t="s">
        <v>288</v>
      </c>
      <c r="K11067" t="s">
        <v>478</v>
      </c>
      <c r="L11067" t="s">
        <v>237</v>
      </c>
      <c r="M11067" t="s">
        <v>199</v>
      </c>
      <c r="N11067" t="s">
        <v>640</v>
      </c>
      <c r="O11067" t="s">
        <v>194</v>
      </c>
      <c r="P11067">
        <v>2020</v>
      </c>
      <c r="Q11067">
        <v>0.76110821399999995</v>
      </c>
    </row>
    <row r="11068" spans="1:17" x14ac:dyDescent="0.25">
      <c r="A11068" t="s">
        <v>655</v>
      </c>
      <c r="B11068" t="s">
        <v>656</v>
      </c>
      <c r="C11068" t="s">
        <v>637</v>
      </c>
      <c r="D11068" t="s">
        <v>638</v>
      </c>
      <c r="E11068" t="s">
        <v>639</v>
      </c>
      <c r="F11068" t="s">
        <v>187</v>
      </c>
      <c r="G11068" t="s">
        <v>233</v>
      </c>
      <c r="H11068" t="s">
        <v>477</v>
      </c>
      <c r="I11068" t="s">
        <v>240</v>
      </c>
      <c r="J11068" t="s">
        <v>288</v>
      </c>
      <c r="K11068" t="s">
        <v>478</v>
      </c>
      <c r="L11068" t="s">
        <v>237</v>
      </c>
      <c r="M11068" t="s">
        <v>199</v>
      </c>
      <c r="N11068" t="s">
        <v>640</v>
      </c>
      <c r="O11068" t="s">
        <v>194</v>
      </c>
      <c r="P11068">
        <v>2025</v>
      </c>
      <c r="Q11068">
        <v>0.76110821399999995</v>
      </c>
    </row>
    <row r="11069" spans="1:17" x14ac:dyDescent="0.25">
      <c r="A11069" t="s">
        <v>655</v>
      </c>
      <c r="B11069" t="s">
        <v>656</v>
      </c>
      <c r="C11069" t="s">
        <v>637</v>
      </c>
      <c r="D11069" t="s">
        <v>638</v>
      </c>
      <c r="E11069" t="s">
        <v>639</v>
      </c>
      <c r="F11069" t="s">
        <v>187</v>
      </c>
      <c r="G11069" t="s">
        <v>233</v>
      </c>
      <c r="H11069" t="s">
        <v>477</v>
      </c>
      <c r="I11069" t="s">
        <v>240</v>
      </c>
      <c r="J11069" t="s">
        <v>288</v>
      </c>
      <c r="K11069" t="s">
        <v>478</v>
      </c>
      <c r="L11069" t="s">
        <v>237</v>
      </c>
      <c r="M11069" t="s">
        <v>199</v>
      </c>
      <c r="N11069" t="s">
        <v>640</v>
      </c>
      <c r="O11069" t="s">
        <v>264</v>
      </c>
      <c r="P11069">
        <v>2025</v>
      </c>
      <c r="Q11069">
        <v>0.60888657099999999</v>
      </c>
    </row>
    <row r="11070" spans="1:17" x14ac:dyDescent="0.25">
      <c r="A11070" t="s">
        <v>655</v>
      </c>
      <c r="B11070" t="s">
        <v>656</v>
      </c>
      <c r="C11070" t="s">
        <v>637</v>
      </c>
      <c r="D11070" t="s">
        <v>638</v>
      </c>
      <c r="E11070" t="s">
        <v>639</v>
      </c>
      <c r="F11070" t="s">
        <v>187</v>
      </c>
      <c r="G11070" t="s">
        <v>233</v>
      </c>
      <c r="H11070" t="s">
        <v>477</v>
      </c>
      <c r="I11070" t="s">
        <v>240</v>
      </c>
      <c r="J11070" t="s">
        <v>288</v>
      </c>
      <c r="K11070" t="s">
        <v>478</v>
      </c>
      <c r="L11070" t="s">
        <v>237</v>
      </c>
      <c r="M11070" t="s">
        <v>199</v>
      </c>
      <c r="N11070" t="s">
        <v>640</v>
      </c>
      <c r="O11070" t="s">
        <v>265</v>
      </c>
      <c r="P11070">
        <v>2025</v>
      </c>
      <c r="Q11070">
        <v>1.1416623210000001</v>
      </c>
    </row>
    <row r="11071" spans="1:17" x14ac:dyDescent="0.25">
      <c r="A11071" t="s">
        <v>655</v>
      </c>
      <c r="B11071" t="s">
        <v>656</v>
      </c>
      <c r="C11071" t="s">
        <v>637</v>
      </c>
      <c r="D11071" t="s">
        <v>638</v>
      </c>
      <c r="E11071" t="s">
        <v>639</v>
      </c>
      <c r="F11071" t="s">
        <v>187</v>
      </c>
      <c r="G11071" t="s">
        <v>233</v>
      </c>
      <c r="H11071" t="s">
        <v>477</v>
      </c>
      <c r="I11071" t="s">
        <v>240</v>
      </c>
      <c r="J11071" t="s">
        <v>288</v>
      </c>
      <c r="K11071" t="s">
        <v>478</v>
      </c>
      <c r="L11071" t="s">
        <v>237</v>
      </c>
      <c r="M11071" t="s">
        <v>199</v>
      </c>
      <c r="N11071" t="s">
        <v>640</v>
      </c>
      <c r="O11071" t="s">
        <v>194</v>
      </c>
      <c r="P11071">
        <v>2030</v>
      </c>
      <c r="Q11071">
        <v>0.68499739299999995</v>
      </c>
    </row>
    <row r="11072" spans="1:17" x14ac:dyDescent="0.25">
      <c r="A11072" t="s">
        <v>655</v>
      </c>
      <c r="B11072" t="s">
        <v>656</v>
      </c>
      <c r="C11072" t="s">
        <v>637</v>
      </c>
      <c r="D11072" t="s">
        <v>638</v>
      </c>
      <c r="E11072" t="s">
        <v>639</v>
      </c>
      <c r="F11072" t="s">
        <v>187</v>
      </c>
      <c r="G11072" t="s">
        <v>233</v>
      </c>
      <c r="H11072" t="s">
        <v>477</v>
      </c>
      <c r="I11072" t="s">
        <v>240</v>
      </c>
      <c r="J11072" t="s">
        <v>288</v>
      </c>
      <c r="K11072" t="s">
        <v>478</v>
      </c>
      <c r="L11072" t="s">
        <v>237</v>
      </c>
      <c r="M11072" t="s">
        <v>199</v>
      </c>
      <c r="N11072" t="s">
        <v>640</v>
      </c>
      <c r="O11072" t="s">
        <v>194</v>
      </c>
      <c r="P11072">
        <v>2040</v>
      </c>
      <c r="Q11072">
        <v>0.68499739299999995</v>
      </c>
    </row>
    <row r="11073" spans="1:17" x14ac:dyDescent="0.25">
      <c r="A11073" t="s">
        <v>655</v>
      </c>
      <c r="B11073" t="s">
        <v>656</v>
      </c>
      <c r="C11073" t="s">
        <v>637</v>
      </c>
      <c r="D11073" t="s">
        <v>638</v>
      </c>
      <c r="E11073" t="s">
        <v>639</v>
      </c>
      <c r="F11073" t="s">
        <v>187</v>
      </c>
      <c r="G11073" t="s">
        <v>233</v>
      </c>
      <c r="H11073" t="s">
        <v>477</v>
      </c>
      <c r="I11073" t="s">
        <v>240</v>
      </c>
      <c r="J11073" t="s">
        <v>288</v>
      </c>
      <c r="K11073" t="s">
        <v>478</v>
      </c>
      <c r="L11073" t="s">
        <v>237</v>
      </c>
      <c r="M11073" t="s">
        <v>199</v>
      </c>
      <c r="N11073" t="s">
        <v>640</v>
      </c>
      <c r="O11073" t="s">
        <v>194</v>
      </c>
      <c r="P11073">
        <v>2050</v>
      </c>
      <c r="Q11073">
        <v>0.68499739299999995</v>
      </c>
    </row>
    <row r="11074" spans="1:17" x14ac:dyDescent="0.25">
      <c r="A11074" t="s">
        <v>655</v>
      </c>
      <c r="B11074" t="s">
        <v>656</v>
      </c>
      <c r="C11074" t="s">
        <v>637</v>
      </c>
      <c r="D11074" t="s">
        <v>638</v>
      </c>
      <c r="E11074" t="s">
        <v>639</v>
      </c>
      <c r="F11074" t="s">
        <v>187</v>
      </c>
      <c r="G11074" t="s">
        <v>233</v>
      </c>
      <c r="H11074" t="s">
        <v>477</v>
      </c>
      <c r="I11074" t="s">
        <v>240</v>
      </c>
      <c r="J11074" t="s">
        <v>288</v>
      </c>
      <c r="K11074" t="s">
        <v>478</v>
      </c>
      <c r="L11074" t="s">
        <v>237</v>
      </c>
      <c r="M11074" t="s">
        <v>199</v>
      </c>
      <c r="N11074" t="s">
        <v>640</v>
      </c>
      <c r="O11074" t="s">
        <v>264</v>
      </c>
      <c r="P11074">
        <v>2050</v>
      </c>
      <c r="Q11074">
        <v>0.53277574999999999</v>
      </c>
    </row>
    <row r="11075" spans="1:17" x14ac:dyDescent="0.25">
      <c r="A11075" t="s">
        <v>655</v>
      </c>
      <c r="B11075" t="s">
        <v>656</v>
      </c>
      <c r="C11075" t="s">
        <v>637</v>
      </c>
      <c r="D11075" t="s">
        <v>638</v>
      </c>
      <c r="E11075" t="s">
        <v>639</v>
      </c>
      <c r="F11075" t="s">
        <v>187</v>
      </c>
      <c r="G11075" t="s">
        <v>233</v>
      </c>
      <c r="H11075" t="s">
        <v>477</v>
      </c>
      <c r="I11075" t="s">
        <v>240</v>
      </c>
      <c r="J11075" t="s">
        <v>288</v>
      </c>
      <c r="K11075" t="s">
        <v>478</v>
      </c>
      <c r="L11075" t="s">
        <v>237</v>
      </c>
      <c r="M11075" t="s">
        <v>199</v>
      </c>
      <c r="N11075" t="s">
        <v>640</v>
      </c>
      <c r="O11075" t="s">
        <v>265</v>
      </c>
      <c r="P11075">
        <v>2050</v>
      </c>
      <c r="Q11075">
        <v>1.1416623210000001</v>
      </c>
    </row>
    <row r="11076" spans="1:17" x14ac:dyDescent="0.25">
      <c r="A11076" t="s">
        <v>655</v>
      </c>
      <c r="B11076" t="s">
        <v>656</v>
      </c>
      <c r="C11076" t="s">
        <v>637</v>
      </c>
      <c r="D11076" t="s">
        <v>638</v>
      </c>
      <c r="E11076" t="s">
        <v>639</v>
      </c>
      <c r="F11076" t="s">
        <v>187</v>
      </c>
      <c r="G11076" t="s">
        <v>233</v>
      </c>
      <c r="H11076" t="s">
        <v>599</v>
      </c>
      <c r="I11076" t="s">
        <v>240</v>
      </c>
      <c r="J11076" t="s">
        <v>600</v>
      </c>
      <c r="K11076" t="s">
        <v>241</v>
      </c>
      <c r="L11076" t="s">
        <v>237</v>
      </c>
      <c r="M11076" t="s">
        <v>368</v>
      </c>
      <c r="N11076" t="s">
        <v>640</v>
      </c>
      <c r="O11076" t="s">
        <v>194</v>
      </c>
      <c r="P11076">
        <v>2020</v>
      </c>
      <c r="Q11076">
        <v>1.9027704999999999E-2</v>
      </c>
    </row>
    <row r="11077" spans="1:17" x14ac:dyDescent="0.25">
      <c r="A11077" t="s">
        <v>655</v>
      </c>
      <c r="B11077" t="s">
        <v>656</v>
      </c>
      <c r="C11077" t="s">
        <v>637</v>
      </c>
      <c r="D11077" t="s">
        <v>638</v>
      </c>
      <c r="E11077" t="s">
        <v>639</v>
      </c>
      <c r="F11077" t="s">
        <v>187</v>
      </c>
      <c r="G11077" t="s">
        <v>233</v>
      </c>
      <c r="H11077" t="s">
        <v>599</v>
      </c>
      <c r="I11077" t="s">
        <v>240</v>
      </c>
      <c r="J11077" t="s">
        <v>600</v>
      </c>
      <c r="K11077" t="s">
        <v>241</v>
      </c>
      <c r="L11077" t="s">
        <v>237</v>
      </c>
      <c r="M11077" t="s">
        <v>368</v>
      </c>
      <c r="N11077" t="s">
        <v>640</v>
      </c>
      <c r="O11077" t="s">
        <v>194</v>
      </c>
      <c r="P11077">
        <v>2025</v>
      </c>
      <c r="Q11077">
        <v>1.9027704999999999E-2</v>
      </c>
    </row>
    <row r="11078" spans="1:17" x14ac:dyDescent="0.25">
      <c r="A11078" t="s">
        <v>655</v>
      </c>
      <c r="B11078" t="s">
        <v>656</v>
      </c>
      <c r="C11078" t="s">
        <v>637</v>
      </c>
      <c r="D11078" t="s">
        <v>638</v>
      </c>
      <c r="E11078" t="s">
        <v>639</v>
      </c>
      <c r="F11078" t="s">
        <v>187</v>
      </c>
      <c r="G11078" t="s">
        <v>233</v>
      </c>
      <c r="H11078" t="s">
        <v>599</v>
      </c>
      <c r="I11078" t="s">
        <v>240</v>
      </c>
      <c r="J11078" t="s">
        <v>600</v>
      </c>
      <c r="K11078" t="s">
        <v>241</v>
      </c>
      <c r="L11078" t="s">
        <v>237</v>
      </c>
      <c r="M11078" t="s">
        <v>368</v>
      </c>
      <c r="N11078" t="s">
        <v>640</v>
      </c>
      <c r="O11078" t="s">
        <v>264</v>
      </c>
      <c r="P11078">
        <v>2025</v>
      </c>
      <c r="Q11078">
        <v>1.5222164E-2</v>
      </c>
    </row>
    <row r="11079" spans="1:17" x14ac:dyDescent="0.25">
      <c r="A11079" t="s">
        <v>655</v>
      </c>
      <c r="B11079" t="s">
        <v>656</v>
      </c>
      <c r="C11079" t="s">
        <v>637</v>
      </c>
      <c r="D11079" t="s">
        <v>638</v>
      </c>
      <c r="E11079" t="s">
        <v>639</v>
      </c>
      <c r="F11079" t="s">
        <v>187</v>
      </c>
      <c r="G11079" t="s">
        <v>233</v>
      </c>
      <c r="H11079" t="s">
        <v>599</v>
      </c>
      <c r="I11079" t="s">
        <v>240</v>
      </c>
      <c r="J11079" t="s">
        <v>600</v>
      </c>
      <c r="K11079" t="s">
        <v>241</v>
      </c>
      <c r="L11079" t="s">
        <v>237</v>
      </c>
      <c r="M11079" t="s">
        <v>368</v>
      </c>
      <c r="N11079" t="s">
        <v>640</v>
      </c>
      <c r="O11079" t="s">
        <v>265</v>
      </c>
      <c r="P11079">
        <v>2025</v>
      </c>
      <c r="Q11079">
        <v>0.14270779</v>
      </c>
    </row>
    <row r="11080" spans="1:17" x14ac:dyDescent="0.25">
      <c r="A11080" t="s">
        <v>655</v>
      </c>
      <c r="B11080" t="s">
        <v>656</v>
      </c>
      <c r="C11080" t="s">
        <v>637</v>
      </c>
      <c r="D11080" t="s">
        <v>638</v>
      </c>
      <c r="E11080" t="s">
        <v>639</v>
      </c>
      <c r="F11080" t="s">
        <v>187</v>
      </c>
      <c r="G11080" t="s">
        <v>233</v>
      </c>
      <c r="H11080" t="s">
        <v>599</v>
      </c>
      <c r="I11080" t="s">
        <v>240</v>
      </c>
      <c r="J11080" t="s">
        <v>600</v>
      </c>
      <c r="K11080" t="s">
        <v>241</v>
      </c>
      <c r="L11080" t="s">
        <v>237</v>
      </c>
      <c r="M11080" t="s">
        <v>368</v>
      </c>
      <c r="N11080" t="s">
        <v>640</v>
      </c>
      <c r="O11080" t="s">
        <v>194</v>
      </c>
      <c r="P11080">
        <v>2030</v>
      </c>
      <c r="Q11080">
        <v>1.7124935000000001E-2</v>
      </c>
    </row>
    <row r="11081" spans="1:17" x14ac:dyDescent="0.25">
      <c r="A11081" t="s">
        <v>655</v>
      </c>
      <c r="B11081" t="s">
        <v>656</v>
      </c>
      <c r="C11081" t="s">
        <v>637</v>
      </c>
      <c r="D11081" t="s">
        <v>638</v>
      </c>
      <c r="E11081" t="s">
        <v>639</v>
      </c>
      <c r="F11081" t="s">
        <v>187</v>
      </c>
      <c r="G11081" t="s">
        <v>233</v>
      </c>
      <c r="H11081" t="s">
        <v>599</v>
      </c>
      <c r="I11081" t="s">
        <v>240</v>
      </c>
      <c r="J11081" t="s">
        <v>600</v>
      </c>
      <c r="K11081" t="s">
        <v>241</v>
      </c>
      <c r="L11081" t="s">
        <v>237</v>
      </c>
      <c r="M11081" t="s">
        <v>368</v>
      </c>
      <c r="N11081" t="s">
        <v>640</v>
      </c>
      <c r="O11081" t="s">
        <v>194</v>
      </c>
      <c r="P11081">
        <v>2040</v>
      </c>
      <c r="Q11081">
        <v>1.7124935000000001E-2</v>
      </c>
    </row>
    <row r="11082" spans="1:17" x14ac:dyDescent="0.25">
      <c r="A11082" t="s">
        <v>655</v>
      </c>
      <c r="B11082" t="s">
        <v>656</v>
      </c>
      <c r="C11082" t="s">
        <v>637</v>
      </c>
      <c r="D11082" t="s">
        <v>638</v>
      </c>
      <c r="E11082" t="s">
        <v>639</v>
      </c>
      <c r="F11082" t="s">
        <v>187</v>
      </c>
      <c r="G11082" t="s">
        <v>233</v>
      </c>
      <c r="H11082" t="s">
        <v>599</v>
      </c>
      <c r="I11082" t="s">
        <v>240</v>
      </c>
      <c r="J11082" t="s">
        <v>600</v>
      </c>
      <c r="K11082" t="s">
        <v>241</v>
      </c>
      <c r="L11082" t="s">
        <v>237</v>
      </c>
      <c r="M11082" t="s">
        <v>368</v>
      </c>
      <c r="N11082" t="s">
        <v>640</v>
      </c>
      <c r="O11082" t="s">
        <v>194</v>
      </c>
      <c r="P11082">
        <v>2050</v>
      </c>
      <c r="Q11082">
        <v>1.7124935000000001E-2</v>
      </c>
    </row>
    <row r="11083" spans="1:17" x14ac:dyDescent="0.25">
      <c r="A11083" t="s">
        <v>655</v>
      </c>
      <c r="B11083" t="s">
        <v>656</v>
      </c>
      <c r="C11083" t="s">
        <v>637</v>
      </c>
      <c r="D11083" t="s">
        <v>638</v>
      </c>
      <c r="E11083" t="s">
        <v>639</v>
      </c>
      <c r="F11083" t="s">
        <v>187</v>
      </c>
      <c r="G11083" t="s">
        <v>233</v>
      </c>
      <c r="H11083" t="s">
        <v>599</v>
      </c>
      <c r="I11083" t="s">
        <v>240</v>
      </c>
      <c r="J11083" t="s">
        <v>600</v>
      </c>
      <c r="K11083" t="s">
        <v>241</v>
      </c>
      <c r="L11083" t="s">
        <v>237</v>
      </c>
      <c r="M11083" t="s">
        <v>368</v>
      </c>
      <c r="N11083" t="s">
        <v>640</v>
      </c>
      <c r="O11083" t="s">
        <v>264</v>
      </c>
      <c r="P11083">
        <v>2050</v>
      </c>
      <c r="Q11083">
        <v>1.3319394E-2</v>
      </c>
    </row>
    <row r="11084" spans="1:17" x14ac:dyDescent="0.25">
      <c r="A11084" t="s">
        <v>655</v>
      </c>
      <c r="B11084" t="s">
        <v>656</v>
      </c>
      <c r="C11084" t="s">
        <v>637</v>
      </c>
      <c r="D11084" t="s">
        <v>638</v>
      </c>
      <c r="E11084" t="s">
        <v>639</v>
      </c>
      <c r="F11084" t="s">
        <v>187</v>
      </c>
      <c r="G11084" t="s">
        <v>233</v>
      </c>
      <c r="H11084" t="s">
        <v>599</v>
      </c>
      <c r="I11084" t="s">
        <v>240</v>
      </c>
      <c r="J11084" t="s">
        <v>600</v>
      </c>
      <c r="K11084" t="s">
        <v>241</v>
      </c>
      <c r="L11084" t="s">
        <v>237</v>
      </c>
      <c r="M11084" t="s">
        <v>368</v>
      </c>
      <c r="N11084" t="s">
        <v>640</v>
      </c>
      <c r="O11084" t="s">
        <v>265</v>
      </c>
      <c r="P11084">
        <v>2050</v>
      </c>
      <c r="Q11084">
        <v>0.14270779</v>
      </c>
    </row>
    <row r="11085" spans="1:17" x14ac:dyDescent="0.25">
      <c r="A11085" t="s">
        <v>655</v>
      </c>
      <c r="B11085" t="s">
        <v>656</v>
      </c>
      <c r="C11085" t="s">
        <v>637</v>
      </c>
      <c r="D11085" t="s">
        <v>638</v>
      </c>
      <c r="E11085" t="s">
        <v>639</v>
      </c>
      <c r="F11085" t="s">
        <v>187</v>
      </c>
      <c r="G11085" t="s">
        <v>233</v>
      </c>
      <c r="H11085" t="s">
        <v>479</v>
      </c>
      <c r="I11085" t="s">
        <v>240</v>
      </c>
      <c r="J11085" t="s">
        <v>290</v>
      </c>
      <c r="K11085" t="s">
        <v>478</v>
      </c>
      <c r="L11085" t="s">
        <v>237</v>
      </c>
      <c r="M11085" t="s">
        <v>199</v>
      </c>
      <c r="N11085" t="s">
        <v>640</v>
      </c>
      <c r="O11085" t="s">
        <v>194</v>
      </c>
      <c r="P11085">
        <v>2020</v>
      </c>
      <c r="Q11085">
        <v>0.171249348</v>
      </c>
    </row>
    <row r="11086" spans="1:17" x14ac:dyDescent="0.25">
      <c r="A11086" t="s">
        <v>655</v>
      </c>
      <c r="B11086" t="s">
        <v>656</v>
      </c>
      <c r="C11086" t="s">
        <v>637</v>
      </c>
      <c r="D11086" t="s">
        <v>638</v>
      </c>
      <c r="E11086" t="s">
        <v>639</v>
      </c>
      <c r="F11086" t="s">
        <v>187</v>
      </c>
      <c r="G11086" t="s">
        <v>233</v>
      </c>
      <c r="H11086" t="s">
        <v>479</v>
      </c>
      <c r="I11086" t="s">
        <v>240</v>
      </c>
      <c r="J11086" t="s">
        <v>290</v>
      </c>
      <c r="K11086" t="s">
        <v>478</v>
      </c>
      <c r="L11086" t="s">
        <v>237</v>
      </c>
      <c r="M11086" t="s">
        <v>199</v>
      </c>
      <c r="N11086" t="s">
        <v>640</v>
      </c>
      <c r="O11086" t="s">
        <v>194</v>
      </c>
      <c r="P11086">
        <v>2025</v>
      </c>
      <c r="Q11086">
        <v>0.171249348</v>
      </c>
    </row>
    <row r="11087" spans="1:17" x14ac:dyDescent="0.25">
      <c r="A11087" t="s">
        <v>655</v>
      </c>
      <c r="B11087" t="s">
        <v>656</v>
      </c>
      <c r="C11087" t="s">
        <v>637</v>
      </c>
      <c r="D11087" t="s">
        <v>638</v>
      </c>
      <c r="E11087" t="s">
        <v>639</v>
      </c>
      <c r="F11087" t="s">
        <v>187</v>
      </c>
      <c r="G11087" t="s">
        <v>233</v>
      </c>
      <c r="H11087" t="s">
        <v>479</v>
      </c>
      <c r="I11087" t="s">
        <v>240</v>
      </c>
      <c r="J11087" t="s">
        <v>290</v>
      </c>
      <c r="K11087" t="s">
        <v>478</v>
      </c>
      <c r="L11087" t="s">
        <v>237</v>
      </c>
      <c r="M11087" t="s">
        <v>199</v>
      </c>
      <c r="N11087" t="s">
        <v>640</v>
      </c>
      <c r="O11087" t="s">
        <v>264</v>
      </c>
      <c r="P11087">
        <v>2025</v>
      </c>
      <c r="Q11087">
        <v>0.13699947900000001</v>
      </c>
    </row>
    <row r="11088" spans="1:17" x14ac:dyDescent="0.25">
      <c r="A11088" t="s">
        <v>655</v>
      </c>
      <c r="B11088" t="s">
        <v>656</v>
      </c>
      <c r="C11088" t="s">
        <v>637</v>
      </c>
      <c r="D11088" t="s">
        <v>638</v>
      </c>
      <c r="E11088" t="s">
        <v>639</v>
      </c>
      <c r="F11088" t="s">
        <v>187</v>
      </c>
      <c r="G11088" t="s">
        <v>233</v>
      </c>
      <c r="H11088" t="s">
        <v>479</v>
      </c>
      <c r="I11088" t="s">
        <v>240</v>
      </c>
      <c r="J11088" t="s">
        <v>290</v>
      </c>
      <c r="K11088" t="s">
        <v>478</v>
      </c>
      <c r="L11088" t="s">
        <v>237</v>
      </c>
      <c r="M11088" t="s">
        <v>199</v>
      </c>
      <c r="N11088" t="s">
        <v>640</v>
      </c>
      <c r="O11088" t="s">
        <v>265</v>
      </c>
      <c r="P11088">
        <v>2025</v>
      </c>
      <c r="Q11088">
        <v>0.14270779</v>
      </c>
    </row>
    <row r="11089" spans="1:17" x14ac:dyDescent="0.25">
      <c r="A11089" t="s">
        <v>655</v>
      </c>
      <c r="B11089" t="s">
        <v>656</v>
      </c>
      <c r="C11089" t="s">
        <v>637</v>
      </c>
      <c r="D11089" t="s">
        <v>638</v>
      </c>
      <c r="E11089" t="s">
        <v>639</v>
      </c>
      <c r="F11089" t="s">
        <v>187</v>
      </c>
      <c r="G11089" t="s">
        <v>233</v>
      </c>
      <c r="H11089" t="s">
        <v>479</v>
      </c>
      <c r="I11089" t="s">
        <v>240</v>
      </c>
      <c r="J11089" t="s">
        <v>290</v>
      </c>
      <c r="K11089" t="s">
        <v>478</v>
      </c>
      <c r="L11089" t="s">
        <v>237</v>
      </c>
      <c r="M11089" t="s">
        <v>199</v>
      </c>
      <c r="N11089" t="s">
        <v>640</v>
      </c>
      <c r="O11089" t="s">
        <v>194</v>
      </c>
      <c r="P11089">
        <v>2030</v>
      </c>
      <c r="Q11089">
        <v>0.15412441299999999</v>
      </c>
    </row>
    <row r="11090" spans="1:17" x14ac:dyDescent="0.25">
      <c r="A11090" t="s">
        <v>655</v>
      </c>
      <c r="B11090" t="s">
        <v>656</v>
      </c>
      <c r="C11090" t="s">
        <v>637</v>
      </c>
      <c r="D11090" t="s">
        <v>638</v>
      </c>
      <c r="E11090" t="s">
        <v>639</v>
      </c>
      <c r="F11090" t="s">
        <v>187</v>
      </c>
      <c r="G11090" t="s">
        <v>233</v>
      </c>
      <c r="H11090" t="s">
        <v>479</v>
      </c>
      <c r="I11090" t="s">
        <v>240</v>
      </c>
      <c r="J11090" t="s">
        <v>290</v>
      </c>
      <c r="K11090" t="s">
        <v>478</v>
      </c>
      <c r="L11090" t="s">
        <v>237</v>
      </c>
      <c r="M11090" t="s">
        <v>199</v>
      </c>
      <c r="N11090" t="s">
        <v>640</v>
      </c>
      <c r="O11090" t="s">
        <v>194</v>
      </c>
      <c r="P11090">
        <v>2040</v>
      </c>
      <c r="Q11090">
        <v>0.15412441299999999</v>
      </c>
    </row>
    <row r="11091" spans="1:17" x14ac:dyDescent="0.25">
      <c r="A11091" t="s">
        <v>655</v>
      </c>
      <c r="B11091" t="s">
        <v>656</v>
      </c>
      <c r="C11091" t="s">
        <v>637</v>
      </c>
      <c r="D11091" t="s">
        <v>638</v>
      </c>
      <c r="E11091" t="s">
        <v>639</v>
      </c>
      <c r="F11091" t="s">
        <v>187</v>
      </c>
      <c r="G11091" t="s">
        <v>233</v>
      </c>
      <c r="H11091" t="s">
        <v>479</v>
      </c>
      <c r="I11091" t="s">
        <v>240</v>
      </c>
      <c r="J11091" t="s">
        <v>290</v>
      </c>
      <c r="K11091" t="s">
        <v>478</v>
      </c>
      <c r="L11091" t="s">
        <v>237</v>
      </c>
      <c r="M11091" t="s">
        <v>199</v>
      </c>
      <c r="N11091" t="s">
        <v>640</v>
      </c>
      <c r="O11091" t="s">
        <v>194</v>
      </c>
      <c r="P11091">
        <v>2050</v>
      </c>
      <c r="Q11091">
        <v>0.15412441299999999</v>
      </c>
    </row>
    <row r="11092" spans="1:17" x14ac:dyDescent="0.25">
      <c r="A11092" t="s">
        <v>655</v>
      </c>
      <c r="B11092" t="s">
        <v>656</v>
      </c>
      <c r="C11092" t="s">
        <v>637</v>
      </c>
      <c r="D11092" t="s">
        <v>638</v>
      </c>
      <c r="E11092" t="s">
        <v>639</v>
      </c>
      <c r="F11092" t="s">
        <v>187</v>
      </c>
      <c r="G11092" t="s">
        <v>233</v>
      </c>
      <c r="H11092" t="s">
        <v>479</v>
      </c>
      <c r="I11092" t="s">
        <v>240</v>
      </c>
      <c r="J11092" t="s">
        <v>290</v>
      </c>
      <c r="K11092" t="s">
        <v>478</v>
      </c>
      <c r="L11092" t="s">
        <v>237</v>
      </c>
      <c r="M11092" t="s">
        <v>199</v>
      </c>
      <c r="N11092" t="s">
        <v>640</v>
      </c>
      <c r="O11092" t="s">
        <v>264</v>
      </c>
      <c r="P11092">
        <v>2050</v>
      </c>
      <c r="Q11092">
        <v>0.119874544</v>
      </c>
    </row>
    <row r="11093" spans="1:17" x14ac:dyDescent="0.25">
      <c r="A11093" t="s">
        <v>655</v>
      </c>
      <c r="B11093" t="s">
        <v>656</v>
      </c>
      <c r="C11093" t="s">
        <v>637</v>
      </c>
      <c r="D11093" t="s">
        <v>638</v>
      </c>
      <c r="E11093" t="s">
        <v>639</v>
      </c>
      <c r="F11093" t="s">
        <v>187</v>
      </c>
      <c r="G11093" t="s">
        <v>233</v>
      </c>
      <c r="H11093" t="s">
        <v>479</v>
      </c>
      <c r="I11093" t="s">
        <v>240</v>
      </c>
      <c r="J11093" t="s">
        <v>290</v>
      </c>
      <c r="K11093" t="s">
        <v>478</v>
      </c>
      <c r="L11093" t="s">
        <v>237</v>
      </c>
      <c r="M11093" t="s">
        <v>199</v>
      </c>
      <c r="N11093" t="s">
        <v>640</v>
      </c>
      <c r="O11093" t="s">
        <v>265</v>
      </c>
      <c r="P11093">
        <v>2050</v>
      </c>
      <c r="Q11093">
        <v>0.14270779</v>
      </c>
    </row>
    <row r="11094" spans="1:17" x14ac:dyDescent="0.25">
      <c r="A11094" t="s">
        <v>655</v>
      </c>
      <c r="B11094" t="s">
        <v>656</v>
      </c>
      <c r="C11094" t="s">
        <v>637</v>
      </c>
      <c r="D11094" t="s">
        <v>638</v>
      </c>
      <c r="E11094" t="s">
        <v>639</v>
      </c>
      <c r="F11094" t="s">
        <v>187</v>
      </c>
      <c r="G11094" t="s">
        <v>233</v>
      </c>
      <c r="H11094" t="s">
        <v>480</v>
      </c>
      <c r="I11094" t="s">
        <v>4</v>
      </c>
      <c r="J11094" t="s">
        <v>481</v>
      </c>
      <c r="K11094" t="s">
        <v>482</v>
      </c>
      <c r="L11094" t="s">
        <v>237</v>
      </c>
      <c r="M11094" t="s">
        <v>647</v>
      </c>
      <c r="N11094" t="s">
        <v>640</v>
      </c>
      <c r="O11094" t="s">
        <v>194</v>
      </c>
      <c r="P11094">
        <v>2020</v>
      </c>
      <c r="Q11094">
        <v>0</v>
      </c>
    </row>
    <row r="11095" spans="1:17" x14ac:dyDescent="0.25">
      <c r="A11095" t="s">
        <v>655</v>
      </c>
      <c r="B11095" t="s">
        <v>656</v>
      </c>
      <c r="C11095" t="s">
        <v>637</v>
      </c>
      <c r="D11095" t="s">
        <v>638</v>
      </c>
      <c r="E11095" t="s">
        <v>639</v>
      </c>
      <c r="F11095" t="s">
        <v>187</v>
      </c>
      <c r="G11095" t="s">
        <v>233</v>
      </c>
      <c r="H11095" t="s">
        <v>480</v>
      </c>
      <c r="I11095" t="s">
        <v>4</v>
      </c>
      <c r="J11095" t="s">
        <v>481</v>
      </c>
      <c r="K11095" t="s">
        <v>482</v>
      </c>
      <c r="L11095" t="s">
        <v>237</v>
      </c>
      <c r="M11095" t="s">
        <v>647</v>
      </c>
      <c r="N11095" t="s">
        <v>640</v>
      </c>
      <c r="O11095" t="s">
        <v>194</v>
      </c>
      <c r="P11095">
        <v>2025</v>
      </c>
      <c r="Q11095">
        <v>0</v>
      </c>
    </row>
    <row r="11096" spans="1:17" x14ac:dyDescent="0.25">
      <c r="A11096" t="s">
        <v>655</v>
      </c>
      <c r="B11096" t="s">
        <v>656</v>
      </c>
      <c r="C11096" t="s">
        <v>637</v>
      </c>
      <c r="D11096" t="s">
        <v>638</v>
      </c>
      <c r="E11096" t="s">
        <v>639</v>
      </c>
      <c r="F11096" t="s">
        <v>187</v>
      </c>
      <c r="G11096" t="s">
        <v>233</v>
      </c>
      <c r="H11096" t="s">
        <v>480</v>
      </c>
      <c r="I11096" t="s">
        <v>4</v>
      </c>
      <c r="J11096" t="s">
        <v>481</v>
      </c>
      <c r="K11096" t="s">
        <v>482</v>
      </c>
      <c r="L11096" t="s">
        <v>237</v>
      </c>
      <c r="M11096" t="s">
        <v>647</v>
      </c>
      <c r="N11096" t="s">
        <v>640</v>
      </c>
      <c r="O11096" t="s">
        <v>264</v>
      </c>
      <c r="P11096">
        <v>2025</v>
      </c>
      <c r="Q11096">
        <v>0</v>
      </c>
    </row>
    <row r="11097" spans="1:17" x14ac:dyDescent="0.25">
      <c r="A11097" t="s">
        <v>655</v>
      </c>
      <c r="B11097" t="s">
        <v>656</v>
      </c>
      <c r="C11097" t="s">
        <v>637</v>
      </c>
      <c r="D11097" t="s">
        <v>638</v>
      </c>
      <c r="E11097" t="s">
        <v>639</v>
      </c>
      <c r="F11097" t="s">
        <v>187</v>
      </c>
      <c r="G11097" t="s">
        <v>233</v>
      </c>
      <c r="H11097" t="s">
        <v>480</v>
      </c>
      <c r="I11097" t="s">
        <v>4</v>
      </c>
      <c r="J11097" t="s">
        <v>481</v>
      </c>
      <c r="K11097" t="s">
        <v>482</v>
      </c>
      <c r="L11097" t="s">
        <v>237</v>
      </c>
      <c r="M11097" t="s">
        <v>647</v>
      </c>
      <c r="N11097" t="s">
        <v>640</v>
      </c>
      <c r="O11097" t="s">
        <v>265</v>
      </c>
      <c r="P11097">
        <v>2025</v>
      </c>
      <c r="Q11097">
        <v>0</v>
      </c>
    </row>
    <row r="11098" spans="1:17" x14ac:dyDescent="0.25">
      <c r="A11098" t="s">
        <v>655</v>
      </c>
      <c r="B11098" t="s">
        <v>656</v>
      </c>
      <c r="C11098" t="s">
        <v>637</v>
      </c>
      <c r="D11098" t="s">
        <v>638</v>
      </c>
      <c r="E11098" t="s">
        <v>639</v>
      </c>
      <c r="F11098" t="s">
        <v>187</v>
      </c>
      <c r="G11098" t="s">
        <v>233</v>
      </c>
      <c r="H11098" t="s">
        <v>480</v>
      </c>
      <c r="I11098" t="s">
        <v>4</v>
      </c>
      <c r="J11098" t="s">
        <v>481</v>
      </c>
      <c r="K11098" t="s">
        <v>482</v>
      </c>
      <c r="L11098" t="s">
        <v>237</v>
      </c>
      <c r="M11098" t="s">
        <v>647</v>
      </c>
      <c r="N11098" t="s">
        <v>640</v>
      </c>
      <c r="O11098" t="s">
        <v>194</v>
      </c>
      <c r="P11098">
        <v>2030</v>
      </c>
      <c r="Q11098">
        <v>0</v>
      </c>
    </row>
    <row r="11099" spans="1:17" x14ac:dyDescent="0.25">
      <c r="A11099" t="s">
        <v>655</v>
      </c>
      <c r="B11099" t="s">
        <v>656</v>
      </c>
      <c r="C11099" t="s">
        <v>637</v>
      </c>
      <c r="D11099" t="s">
        <v>638</v>
      </c>
      <c r="E11099" t="s">
        <v>639</v>
      </c>
      <c r="F11099" t="s">
        <v>187</v>
      </c>
      <c r="G11099" t="s">
        <v>233</v>
      </c>
      <c r="H11099" t="s">
        <v>480</v>
      </c>
      <c r="I11099" t="s">
        <v>4</v>
      </c>
      <c r="J11099" t="s">
        <v>481</v>
      </c>
      <c r="K11099" t="s">
        <v>482</v>
      </c>
      <c r="L11099" t="s">
        <v>237</v>
      </c>
      <c r="M11099" t="s">
        <v>647</v>
      </c>
      <c r="N11099" t="s">
        <v>640</v>
      </c>
      <c r="O11099" t="s">
        <v>194</v>
      </c>
      <c r="P11099">
        <v>2040</v>
      </c>
      <c r="Q11099">
        <v>0</v>
      </c>
    </row>
    <row r="11100" spans="1:17" x14ac:dyDescent="0.25">
      <c r="A11100" t="s">
        <v>655</v>
      </c>
      <c r="B11100" t="s">
        <v>656</v>
      </c>
      <c r="C11100" t="s">
        <v>637</v>
      </c>
      <c r="D11100" t="s">
        <v>638</v>
      </c>
      <c r="E11100" t="s">
        <v>639</v>
      </c>
      <c r="F11100" t="s">
        <v>187</v>
      </c>
      <c r="G11100" t="s">
        <v>233</v>
      </c>
      <c r="H11100" t="s">
        <v>480</v>
      </c>
      <c r="I11100" t="s">
        <v>4</v>
      </c>
      <c r="J11100" t="s">
        <v>481</v>
      </c>
      <c r="K11100" t="s">
        <v>482</v>
      </c>
      <c r="L11100" t="s">
        <v>237</v>
      </c>
      <c r="M11100" t="s">
        <v>647</v>
      </c>
      <c r="N11100" t="s">
        <v>640</v>
      </c>
      <c r="O11100" t="s">
        <v>194</v>
      </c>
      <c r="P11100">
        <v>2050</v>
      </c>
      <c r="Q11100">
        <v>0</v>
      </c>
    </row>
    <row r="11101" spans="1:17" x14ac:dyDescent="0.25">
      <c r="A11101" t="s">
        <v>655</v>
      </c>
      <c r="B11101" t="s">
        <v>656</v>
      </c>
      <c r="C11101" t="s">
        <v>637</v>
      </c>
      <c r="D11101" t="s">
        <v>638</v>
      </c>
      <c r="E11101" t="s">
        <v>639</v>
      </c>
      <c r="F11101" t="s">
        <v>187</v>
      </c>
      <c r="G11101" t="s">
        <v>233</v>
      </c>
      <c r="H11101" t="s">
        <v>480</v>
      </c>
      <c r="I11101" t="s">
        <v>4</v>
      </c>
      <c r="J11101" t="s">
        <v>481</v>
      </c>
      <c r="K11101" t="s">
        <v>482</v>
      </c>
      <c r="L11101" t="s">
        <v>237</v>
      </c>
      <c r="M11101" t="s">
        <v>647</v>
      </c>
      <c r="N11101" t="s">
        <v>640</v>
      </c>
      <c r="O11101" t="s">
        <v>264</v>
      </c>
      <c r="P11101">
        <v>2050</v>
      </c>
      <c r="Q11101">
        <v>0</v>
      </c>
    </row>
    <row r="11102" spans="1:17" x14ac:dyDescent="0.25">
      <c r="A11102" t="s">
        <v>655</v>
      </c>
      <c r="B11102" t="s">
        <v>656</v>
      </c>
      <c r="C11102" t="s">
        <v>637</v>
      </c>
      <c r="D11102" t="s">
        <v>638</v>
      </c>
      <c r="E11102" t="s">
        <v>639</v>
      </c>
      <c r="F11102" t="s">
        <v>187</v>
      </c>
      <c r="G11102" t="s">
        <v>233</v>
      </c>
      <c r="H11102" t="s">
        <v>480</v>
      </c>
      <c r="I11102" t="s">
        <v>4</v>
      </c>
      <c r="J11102" t="s">
        <v>481</v>
      </c>
      <c r="K11102" t="s">
        <v>482</v>
      </c>
      <c r="L11102" t="s">
        <v>237</v>
      </c>
      <c r="M11102" t="s">
        <v>647</v>
      </c>
      <c r="N11102" t="s">
        <v>640</v>
      </c>
      <c r="O11102" t="s">
        <v>265</v>
      </c>
      <c r="P11102">
        <v>2050</v>
      </c>
      <c r="Q11102">
        <v>0</v>
      </c>
    </row>
    <row r="11103" spans="1:17" x14ac:dyDescent="0.25">
      <c r="A11103" t="s">
        <v>655</v>
      </c>
      <c r="B11103" t="s">
        <v>656</v>
      </c>
      <c r="C11103" t="s">
        <v>637</v>
      </c>
      <c r="D11103" t="s">
        <v>638</v>
      </c>
      <c r="E11103" t="s">
        <v>639</v>
      </c>
      <c r="F11103" t="s">
        <v>187</v>
      </c>
      <c r="G11103" t="s">
        <v>233</v>
      </c>
      <c r="H11103" t="s">
        <v>484</v>
      </c>
      <c r="I11103" t="s">
        <v>4</v>
      </c>
      <c r="J11103" t="s">
        <v>485</v>
      </c>
      <c r="K11103" t="s">
        <v>482</v>
      </c>
      <c r="L11103" t="s">
        <v>237</v>
      </c>
      <c r="M11103" t="s">
        <v>380</v>
      </c>
      <c r="N11103" t="s">
        <v>640</v>
      </c>
      <c r="O11103" t="s">
        <v>194</v>
      </c>
      <c r="P11103">
        <v>2020</v>
      </c>
      <c r="Q11103">
        <v>2.19</v>
      </c>
    </row>
    <row r="11104" spans="1:17" x14ac:dyDescent="0.25">
      <c r="A11104" t="s">
        <v>655</v>
      </c>
      <c r="B11104" t="s">
        <v>656</v>
      </c>
      <c r="C11104" t="s">
        <v>637</v>
      </c>
      <c r="D11104" t="s">
        <v>638</v>
      </c>
      <c r="E11104" t="s">
        <v>639</v>
      </c>
      <c r="F11104" t="s">
        <v>187</v>
      </c>
      <c r="G11104" t="s">
        <v>233</v>
      </c>
      <c r="H11104" t="s">
        <v>484</v>
      </c>
      <c r="I11104" t="s">
        <v>4</v>
      </c>
      <c r="J11104" t="s">
        <v>485</v>
      </c>
      <c r="K11104" t="s">
        <v>482</v>
      </c>
      <c r="L11104" t="s">
        <v>237</v>
      </c>
      <c r="M11104" t="s">
        <v>380</v>
      </c>
      <c r="N11104" t="s">
        <v>640</v>
      </c>
      <c r="O11104" t="s">
        <v>194</v>
      </c>
      <c r="P11104">
        <v>2025</v>
      </c>
      <c r="Q11104">
        <v>2.19</v>
      </c>
    </row>
    <row r="11105" spans="1:17" x14ac:dyDescent="0.25">
      <c r="A11105" t="s">
        <v>655</v>
      </c>
      <c r="B11105" t="s">
        <v>656</v>
      </c>
      <c r="C11105" t="s">
        <v>637</v>
      </c>
      <c r="D11105" t="s">
        <v>638</v>
      </c>
      <c r="E11105" t="s">
        <v>639</v>
      </c>
      <c r="F11105" t="s">
        <v>187</v>
      </c>
      <c r="G11105" t="s">
        <v>233</v>
      </c>
      <c r="H11105" t="s">
        <v>484</v>
      </c>
      <c r="I11105" t="s">
        <v>4</v>
      </c>
      <c r="J11105" t="s">
        <v>485</v>
      </c>
      <c r="K11105" t="s">
        <v>482</v>
      </c>
      <c r="L11105" t="s">
        <v>237</v>
      </c>
      <c r="M11105" t="s">
        <v>380</v>
      </c>
      <c r="N11105" t="s">
        <v>640</v>
      </c>
      <c r="O11105" t="s">
        <v>264</v>
      </c>
      <c r="P11105">
        <v>2025</v>
      </c>
      <c r="Q11105">
        <v>2.19</v>
      </c>
    </row>
    <row r="11106" spans="1:17" x14ac:dyDescent="0.25">
      <c r="A11106" t="s">
        <v>655</v>
      </c>
      <c r="B11106" t="s">
        <v>656</v>
      </c>
      <c r="C11106" t="s">
        <v>637</v>
      </c>
      <c r="D11106" t="s">
        <v>638</v>
      </c>
      <c r="E11106" t="s">
        <v>639</v>
      </c>
      <c r="F11106" t="s">
        <v>187</v>
      </c>
      <c r="G11106" t="s">
        <v>233</v>
      </c>
      <c r="H11106" t="s">
        <v>484</v>
      </c>
      <c r="I11106" t="s">
        <v>4</v>
      </c>
      <c r="J11106" t="s">
        <v>485</v>
      </c>
      <c r="K11106" t="s">
        <v>482</v>
      </c>
      <c r="L11106" t="s">
        <v>237</v>
      </c>
      <c r="M11106" t="s">
        <v>380</v>
      </c>
      <c r="N11106" t="s">
        <v>640</v>
      </c>
      <c r="O11106" t="s">
        <v>265</v>
      </c>
      <c r="P11106">
        <v>2025</v>
      </c>
      <c r="Q11106">
        <v>3.69</v>
      </c>
    </row>
    <row r="11107" spans="1:17" x14ac:dyDescent="0.25">
      <c r="A11107" t="s">
        <v>655</v>
      </c>
      <c r="B11107" t="s">
        <v>656</v>
      </c>
      <c r="C11107" t="s">
        <v>637</v>
      </c>
      <c r="D11107" t="s">
        <v>638</v>
      </c>
      <c r="E11107" t="s">
        <v>639</v>
      </c>
      <c r="F11107" t="s">
        <v>187</v>
      </c>
      <c r="G11107" t="s">
        <v>233</v>
      </c>
      <c r="H11107" t="s">
        <v>484</v>
      </c>
      <c r="I11107" t="s">
        <v>4</v>
      </c>
      <c r="J11107" t="s">
        <v>485</v>
      </c>
      <c r="K11107" t="s">
        <v>482</v>
      </c>
      <c r="L11107" t="s">
        <v>237</v>
      </c>
      <c r="M11107" t="s">
        <v>380</v>
      </c>
      <c r="N11107" t="s">
        <v>640</v>
      </c>
      <c r="O11107" t="s">
        <v>194</v>
      </c>
      <c r="P11107">
        <v>2030</v>
      </c>
      <c r="Q11107">
        <v>2.5099999999999998</v>
      </c>
    </row>
    <row r="11108" spans="1:17" x14ac:dyDescent="0.25">
      <c r="A11108" t="s">
        <v>655</v>
      </c>
      <c r="B11108" t="s">
        <v>656</v>
      </c>
      <c r="C11108" t="s">
        <v>637</v>
      </c>
      <c r="D11108" t="s">
        <v>638</v>
      </c>
      <c r="E11108" t="s">
        <v>639</v>
      </c>
      <c r="F11108" t="s">
        <v>187</v>
      </c>
      <c r="G11108" t="s">
        <v>233</v>
      </c>
      <c r="H11108" t="s">
        <v>484</v>
      </c>
      <c r="I11108" t="s">
        <v>4</v>
      </c>
      <c r="J11108" t="s">
        <v>485</v>
      </c>
      <c r="K11108" t="s">
        <v>482</v>
      </c>
      <c r="L11108" t="s">
        <v>237</v>
      </c>
      <c r="M11108" t="s">
        <v>380</v>
      </c>
      <c r="N11108" t="s">
        <v>640</v>
      </c>
      <c r="O11108" t="s">
        <v>194</v>
      </c>
      <c r="P11108">
        <v>2040</v>
      </c>
      <c r="Q11108">
        <v>2.19</v>
      </c>
    </row>
    <row r="11109" spans="1:17" x14ac:dyDescent="0.25">
      <c r="A11109" t="s">
        <v>655</v>
      </c>
      <c r="B11109" t="s">
        <v>656</v>
      </c>
      <c r="C11109" t="s">
        <v>637</v>
      </c>
      <c r="D11109" t="s">
        <v>638</v>
      </c>
      <c r="E11109" t="s">
        <v>639</v>
      </c>
      <c r="F11109" t="s">
        <v>187</v>
      </c>
      <c r="G11109" t="s">
        <v>233</v>
      </c>
      <c r="H11109" t="s">
        <v>484</v>
      </c>
      <c r="I11109" t="s">
        <v>4</v>
      </c>
      <c r="J11109" t="s">
        <v>485</v>
      </c>
      <c r="K11109" t="s">
        <v>482</v>
      </c>
      <c r="L11109" t="s">
        <v>237</v>
      </c>
      <c r="M11109" t="s">
        <v>380</v>
      </c>
      <c r="N11109" t="s">
        <v>640</v>
      </c>
      <c r="O11109" t="s">
        <v>194</v>
      </c>
      <c r="P11109">
        <v>2050</v>
      </c>
      <c r="Q11109">
        <v>2.67</v>
      </c>
    </row>
    <row r="11110" spans="1:17" x14ac:dyDescent="0.25">
      <c r="A11110" t="s">
        <v>655</v>
      </c>
      <c r="B11110" t="s">
        <v>656</v>
      </c>
      <c r="C11110" t="s">
        <v>637</v>
      </c>
      <c r="D11110" t="s">
        <v>638</v>
      </c>
      <c r="E11110" t="s">
        <v>639</v>
      </c>
      <c r="F11110" t="s">
        <v>187</v>
      </c>
      <c r="G11110" t="s">
        <v>233</v>
      </c>
      <c r="H11110" t="s">
        <v>484</v>
      </c>
      <c r="I11110" t="s">
        <v>4</v>
      </c>
      <c r="J11110" t="s">
        <v>485</v>
      </c>
      <c r="K11110" t="s">
        <v>482</v>
      </c>
      <c r="L11110" t="s">
        <v>237</v>
      </c>
      <c r="M11110" t="s">
        <v>380</v>
      </c>
      <c r="N11110" t="s">
        <v>640</v>
      </c>
      <c r="O11110" t="s">
        <v>264</v>
      </c>
      <c r="P11110">
        <v>2050</v>
      </c>
      <c r="Q11110">
        <v>2.19</v>
      </c>
    </row>
    <row r="11111" spans="1:17" x14ac:dyDescent="0.25">
      <c r="A11111" t="s">
        <v>655</v>
      </c>
      <c r="B11111" t="s">
        <v>656</v>
      </c>
      <c r="C11111" t="s">
        <v>637</v>
      </c>
      <c r="D11111" t="s">
        <v>638</v>
      </c>
      <c r="E11111" t="s">
        <v>639</v>
      </c>
      <c r="F11111" t="s">
        <v>187</v>
      </c>
      <c r="G11111" t="s">
        <v>233</v>
      </c>
      <c r="H11111" t="s">
        <v>484</v>
      </c>
      <c r="I11111" t="s">
        <v>4</v>
      </c>
      <c r="J11111" t="s">
        <v>485</v>
      </c>
      <c r="K11111" t="s">
        <v>482</v>
      </c>
      <c r="L11111" t="s">
        <v>237</v>
      </c>
      <c r="M11111" t="s">
        <v>380</v>
      </c>
      <c r="N11111" t="s">
        <v>640</v>
      </c>
      <c r="O11111" t="s">
        <v>265</v>
      </c>
      <c r="P11111">
        <v>2050</v>
      </c>
      <c r="Q11111">
        <v>2.19</v>
      </c>
    </row>
    <row r="11112" spans="1:17" x14ac:dyDescent="0.25">
      <c r="A11112" t="s">
        <v>655</v>
      </c>
      <c r="B11112" t="s">
        <v>656</v>
      </c>
      <c r="C11112" t="s">
        <v>637</v>
      </c>
      <c r="D11112" t="s">
        <v>638</v>
      </c>
      <c r="E11112" t="s">
        <v>639</v>
      </c>
      <c r="F11112" t="s">
        <v>187</v>
      </c>
      <c r="G11112" t="s">
        <v>233</v>
      </c>
      <c r="H11112" t="s">
        <v>486</v>
      </c>
      <c r="I11112" t="s">
        <v>234</v>
      </c>
      <c r="J11112" t="s">
        <v>235</v>
      </c>
      <c r="K11112" t="s">
        <v>487</v>
      </c>
      <c r="L11112" t="s">
        <v>237</v>
      </c>
      <c r="M11112" t="s">
        <v>380</v>
      </c>
      <c r="N11112" t="s">
        <v>640</v>
      </c>
      <c r="O11112" t="s">
        <v>194</v>
      </c>
      <c r="P11112">
        <v>2020</v>
      </c>
      <c r="Q11112">
        <v>2000</v>
      </c>
    </row>
    <row r="11113" spans="1:17" x14ac:dyDescent="0.25">
      <c r="A11113" t="s">
        <v>655</v>
      </c>
      <c r="B11113" t="s">
        <v>656</v>
      </c>
      <c r="C11113" t="s">
        <v>637</v>
      </c>
      <c r="D11113" t="s">
        <v>638</v>
      </c>
      <c r="E11113" t="s">
        <v>639</v>
      </c>
      <c r="F11113" t="s">
        <v>187</v>
      </c>
      <c r="G11113" t="s">
        <v>233</v>
      </c>
      <c r="H11113" t="s">
        <v>486</v>
      </c>
      <c r="I11113" t="s">
        <v>234</v>
      </c>
      <c r="J11113" t="s">
        <v>235</v>
      </c>
      <c r="K11113" t="s">
        <v>487</v>
      </c>
      <c r="L11113" t="s">
        <v>237</v>
      </c>
      <c r="M11113" t="s">
        <v>380</v>
      </c>
      <c r="N11113" t="s">
        <v>640</v>
      </c>
      <c r="O11113" t="s">
        <v>194</v>
      </c>
      <c r="P11113">
        <v>2025</v>
      </c>
      <c r="Q11113">
        <v>2000</v>
      </c>
    </row>
    <row r="11114" spans="1:17" x14ac:dyDescent="0.25">
      <c r="A11114" t="s">
        <v>655</v>
      </c>
      <c r="B11114" t="s">
        <v>656</v>
      </c>
      <c r="C11114" t="s">
        <v>637</v>
      </c>
      <c r="D11114" t="s">
        <v>638</v>
      </c>
      <c r="E11114" t="s">
        <v>639</v>
      </c>
      <c r="F11114" t="s">
        <v>187</v>
      </c>
      <c r="G11114" t="s">
        <v>233</v>
      </c>
      <c r="H11114" t="s">
        <v>486</v>
      </c>
      <c r="I11114" t="s">
        <v>234</v>
      </c>
      <c r="J11114" t="s">
        <v>235</v>
      </c>
      <c r="K11114" t="s">
        <v>487</v>
      </c>
      <c r="L11114" t="s">
        <v>237</v>
      </c>
      <c r="M11114" t="s">
        <v>380</v>
      </c>
      <c r="N11114" t="s">
        <v>640</v>
      </c>
      <c r="O11114" t="s">
        <v>264</v>
      </c>
      <c r="P11114">
        <v>2025</v>
      </c>
      <c r="Q11114">
        <v>1000</v>
      </c>
    </row>
    <row r="11115" spans="1:17" x14ac:dyDescent="0.25">
      <c r="A11115" t="s">
        <v>655</v>
      </c>
      <c r="B11115" t="s">
        <v>656</v>
      </c>
      <c r="C11115" t="s">
        <v>637</v>
      </c>
      <c r="D11115" t="s">
        <v>638</v>
      </c>
      <c r="E11115" t="s">
        <v>639</v>
      </c>
      <c r="F11115" t="s">
        <v>187</v>
      </c>
      <c r="G11115" t="s">
        <v>233</v>
      </c>
      <c r="H11115" t="s">
        <v>486</v>
      </c>
      <c r="I11115" t="s">
        <v>234</v>
      </c>
      <c r="J11115" t="s">
        <v>235</v>
      </c>
      <c r="K11115" t="s">
        <v>487</v>
      </c>
      <c r="L11115" t="s">
        <v>237</v>
      </c>
      <c r="M11115" t="s">
        <v>380</v>
      </c>
      <c r="N11115" t="s">
        <v>640</v>
      </c>
      <c r="O11115" t="s">
        <v>265</v>
      </c>
      <c r="P11115">
        <v>2025</v>
      </c>
      <c r="Q11115">
        <v>3000</v>
      </c>
    </row>
    <row r="11116" spans="1:17" x14ac:dyDescent="0.25">
      <c r="A11116" t="s">
        <v>655</v>
      </c>
      <c r="B11116" t="s">
        <v>656</v>
      </c>
      <c r="C11116" t="s">
        <v>637</v>
      </c>
      <c r="D11116" t="s">
        <v>638</v>
      </c>
      <c r="E11116" t="s">
        <v>639</v>
      </c>
      <c r="F11116" t="s">
        <v>187</v>
      </c>
      <c r="G11116" t="s">
        <v>233</v>
      </c>
      <c r="H11116" t="s">
        <v>486</v>
      </c>
      <c r="I11116" t="s">
        <v>234</v>
      </c>
      <c r="J11116" t="s">
        <v>235</v>
      </c>
      <c r="K11116" t="s">
        <v>487</v>
      </c>
      <c r="L11116" t="s">
        <v>237</v>
      </c>
      <c r="M11116" t="s">
        <v>380</v>
      </c>
      <c r="N11116" t="s">
        <v>640</v>
      </c>
      <c r="O11116" t="s">
        <v>194</v>
      </c>
      <c r="P11116">
        <v>2030</v>
      </c>
      <c r="Q11116">
        <v>2000</v>
      </c>
    </row>
    <row r="11117" spans="1:17" x14ac:dyDescent="0.25">
      <c r="A11117" t="s">
        <v>655</v>
      </c>
      <c r="B11117" t="s">
        <v>656</v>
      </c>
      <c r="C11117" t="s">
        <v>637</v>
      </c>
      <c r="D11117" t="s">
        <v>638</v>
      </c>
      <c r="E11117" t="s">
        <v>639</v>
      </c>
      <c r="F11117" t="s">
        <v>187</v>
      </c>
      <c r="G11117" t="s">
        <v>233</v>
      </c>
      <c r="H11117" t="s">
        <v>486</v>
      </c>
      <c r="I11117" t="s">
        <v>234</v>
      </c>
      <c r="J11117" t="s">
        <v>235</v>
      </c>
      <c r="K11117" t="s">
        <v>487</v>
      </c>
      <c r="L11117" t="s">
        <v>237</v>
      </c>
      <c r="M11117" t="s">
        <v>380</v>
      </c>
      <c r="N11117" t="s">
        <v>640</v>
      </c>
      <c r="O11117" t="s">
        <v>194</v>
      </c>
      <c r="P11117">
        <v>2040</v>
      </c>
      <c r="Q11117">
        <v>2000</v>
      </c>
    </row>
    <row r="11118" spans="1:17" x14ac:dyDescent="0.25">
      <c r="A11118" t="s">
        <v>655</v>
      </c>
      <c r="B11118" t="s">
        <v>656</v>
      </c>
      <c r="C11118" t="s">
        <v>637</v>
      </c>
      <c r="D11118" t="s">
        <v>638</v>
      </c>
      <c r="E11118" t="s">
        <v>639</v>
      </c>
      <c r="F11118" t="s">
        <v>187</v>
      </c>
      <c r="G11118" t="s">
        <v>233</v>
      </c>
      <c r="H11118" t="s">
        <v>486</v>
      </c>
      <c r="I11118" t="s">
        <v>234</v>
      </c>
      <c r="J11118" t="s">
        <v>235</v>
      </c>
      <c r="K11118" t="s">
        <v>487</v>
      </c>
      <c r="L11118" t="s">
        <v>237</v>
      </c>
      <c r="M11118" t="s">
        <v>380</v>
      </c>
      <c r="N11118" t="s">
        <v>640</v>
      </c>
      <c r="O11118" t="s">
        <v>194</v>
      </c>
      <c r="P11118">
        <v>2050</v>
      </c>
      <c r="Q11118">
        <v>2000</v>
      </c>
    </row>
    <row r="11119" spans="1:17" x14ac:dyDescent="0.25">
      <c r="A11119" t="s">
        <v>655</v>
      </c>
      <c r="B11119" t="s">
        <v>656</v>
      </c>
      <c r="C11119" t="s">
        <v>637</v>
      </c>
      <c r="D11119" t="s">
        <v>638</v>
      </c>
      <c r="E11119" t="s">
        <v>639</v>
      </c>
      <c r="F11119" t="s">
        <v>187</v>
      </c>
      <c r="G11119" t="s">
        <v>233</v>
      </c>
      <c r="H11119" t="s">
        <v>486</v>
      </c>
      <c r="I11119" t="s">
        <v>234</v>
      </c>
      <c r="J11119" t="s">
        <v>235</v>
      </c>
      <c r="K11119" t="s">
        <v>487</v>
      </c>
      <c r="L11119" t="s">
        <v>237</v>
      </c>
      <c r="M11119" t="s">
        <v>380</v>
      </c>
      <c r="N11119" t="s">
        <v>640</v>
      </c>
      <c r="O11119" t="s">
        <v>264</v>
      </c>
      <c r="P11119">
        <v>2050</v>
      </c>
      <c r="Q11119">
        <v>1000</v>
      </c>
    </row>
    <row r="11120" spans="1:17" x14ac:dyDescent="0.25">
      <c r="A11120" t="s">
        <v>655</v>
      </c>
      <c r="B11120" t="s">
        <v>656</v>
      </c>
      <c r="C11120" t="s">
        <v>637</v>
      </c>
      <c r="D11120" t="s">
        <v>638</v>
      </c>
      <c r="E11120" t="s">
        <v>639</v>
      </c>
      <c r="F11120" t="s">
        <v>187</v>
      </c>
      <c r="G11120" t="s">
        <v>233</v>
      </c>
      <c r="H11120" t="s">
        <v>486</v>
      </c>
      <c r="I11120" t="s">
        <v>234</v>
      </c>
      <c r="J11120" t="s">
        <v>235</v>
      </c>
      <c r="K11120" t="s">
        <v>487</v>
      </c>
      <c r="L11120" t="s">
        <v>237</v>
      </c>
      <c r="M11120" t="s">
        <v>380</v>
      </c>
      <c r="N11120" t="s">
        <v>640</v>
      </c>
      <c r="O11120" t="s">
        <v>265</v>
      </c>
      <c r="P11120">
        <v>2050</v>
      </c>
      <c r="Q11120">
        <v>5000</v>
      </c>
    </row>
    <row r="11121" spans="1:17" x14ac:dyDescent="0.25">
      <c r="A11121" t="s">
        <v>655</v>
      </c>
      <c r="B11121" t="s">
        <v>656</v>
      </c>
      <c r="C11121" t="s">
        <v>637</v>
      </c>
      <c r="D11121" t="s">
        <v>638</v>
      </c>
      <c r="E11121" t="s">
        <v>639</v>
      </c>
      <c r="F11121" t="s">
        <v>187</v>
      </c>
      <c r="G11121" t="s">
        <v>233</v>
      </c>
      <c r="H11121" t="s">
        <v>488</v>
      </c>
      <c r="I11121" t="s">
        <v>240</v>
      </c>
      <c r="J11121" t="s">
        <v>235</v>
      </c>
      <c r="K11121" t="s">
        <v>478</v>
      </c>
      <c r="L11121" t="s">
        <v>237</v>
      </c>
      <c r="M11121" t="s">
        <v>648</v>
      </c>
      <c r="N11121" t="s">
        <v>640</v>
      </c>
      <c r="O11121" t="s">
        <v>194</v>
      </c>
      <c r="P11121">
        <v>2020</v>
      </c>
      <c r="Q11121">
        <v>0.95138526700000003</v>
      </c>
    </row>
    <row r="11122" spans="1:17" x14ac:dyDescent="0.25">
      <c r="A11122" t="s">
        <v>655</v>
      </c>
      <c r="B11122" t="s">
        <v>656</v>
      </c>
      <c r="C11122" t="s">
        <v>637</v>
      </c>
      <c r="D11122" t="s">
        <v>638</v>
      </c>
      <c r="E11122" t="s">
        <v>639</v>
      </c>
      <c r="F11122" t="s">
        <v>187</v>
      </c>
      <c r="G11122" t="s">
        <v>233</v>
      </c>
      <c r="H11122" t="s">
        <v>488</v>
      </c>
      <c r="I11122" t="s">
        <v>240</v>
      </c>
      <c r="J11122" t="s">
        <v>235</v>
      </c>
      <c r="K11122" t="s">
        <v>478</v>
      </c>
      <c r="L11122" t="s">
        <v>237</v>
      </c>
      <c r="M11122" t="s">
        <v>648</v>
      </c>
      <c r="N11122" t="s">
        <v>640</v>
      </c>
      <c r="O11122" t="s">
        <v>194</v>
      </c>
      <c r="P11122">
        <v>2025</v>
      </c>
      <c r="Q11122">
        <v>0.95138526700000003</v>
      </c>
    </row>
    <row r="11123" spans="1:17" x14ac:dyDescent="0.25">
      <c r="A11123" t="s">
        <v>655</v>
      </c>
      <c r="B11123" t="s">
        <v>656</v>
      </c>
      <c r="C11123" t="s">
        <v>637</v>
      </c>
      <c r="D11123" t="s">
        <v>638</v>
      </c>
      <c r="E11123" t="s">
        <v>639</v>
      </c>
      <c r="F11123" t="s">
        <v>187</v>
      </c>
      <c r="G11123" t="s">
        <v>233</v>
      </c>
      <c r="H11123" t="s">
        <v>488</v>
      </c>
      <c r="I11123" t="s">
        <v>240</v>
      </c>
      <c r="J11123" t="s">
        <v>235</v>
      </c>
      <c r="K11123" t="s">
        <v>478</v>
      </c>
      <c r="L11123" t="s">
        <v>237</v>
      </c>
      <c r="M11123" t="s">
        <v>648</v>
      </c>
      <c r="N11123" t="s">
        <v>640</v>
      </c>
      <c r="O11123" t="s">
        <v>264</v>
      </c>
      <c r="P11123">
        <v>2025</v>
      </c>
      <c r="Q11123">
        <v>0.76110821399999995</v>
      </c>
    </row>
    <row r="11124" spans="1:17" x14ac:dyDescent="0.25">
      <c r="A11124" t="s">
        <v>655</v>
      </c>
      <c r="B11124" t="s">
        <v>656</v>
      </c>
      <c r="C11124" t="s">
        <v>637</v>
      </c>
      <c r="D11124" t="s">
        <v>638</v>
      </c>
      <c r="E11124" t="s">
        <v>639</v>
      </c>
      <c r="F11124" t="s">
        <v>187</v>
      </c>
      <c r="G11124" t="s">
        <v>233</v>
      </c>
      <c r="H11124" t="s">
        <v>488</v>
      </c>
      <c r="I11124" t="s">
        <v>240</v>
      </c>
      <c r="J11124" t="s">
        <v>235</v>
      </c>
      <c r="K11124" t="s">
        <v>478</v>
      </c>
      <c r="L11124" t="s">
        <v>237</v>
      </c>
      <c r="M11124" t="s">
        <v>648</v>
      </c>
      <c r="N11124" t="s">
        <v>640</v>
      </c>
      <c r="O11124" t="s">
        <v>265</v>
      </c>
      <c r="P11124">
        <v>2025</v>
      </c>
      <c r="Q11124">
        <v>1.4270779010000001</v>
      </c>
    </row>
    <row r="11125" spans="1:17" x14ac:dyDescent="0.25">
      <c r="A11125" t="s">
        <v>655</v>
      </c>
      <c r="B11125" t="s">
        <v>656</v>
      </c>
      <c r="C11125" t="s">
        <v>637</v>
      </c>
      <c r="D11125" t="s">
        <v>638</v>
      </c>
      <c r="E11125" t="s">
        <v>639</v>
      </c>
      <c r="F11125" t="s">
        <v>187</v>
      </c>
      <c r="G11125" t="s">
        <v>233</v>
      </c>
      <c r="H11125" t="s">
        <v>488</v>
      </c>
      <c r="I11125" t="s">
        <v>240</v>
      </c>
      <c r="J11125" t="s">
        <v>235</v>
      </c>
      <c r="K11125" t="s">
        <v>478</v>
      </c>
      <c r="L11125" t="s">
        <v>237</v>
      </c>
      <c r="M11125" t="s">
        <v>648</v>
      </c>
      <c r="N11125" t="s">
        <v>640</v>
      </c>
      <c r="O11125" t="s">
        <v>194</v>
      </c>
      <c r="P11125">
        <v>2030</v>
      </c>
      <c r="Q11125">
        <v>0.85624674099999998</v>
      </c>
    </row>
    <row r="11126" spans="1:17" x14ac:dyDescent="0.25">
      <c r="A11126" t="s">
        <v>655</v>
      </c>
      <c r="B11126" t="s">
        <v>656</v>
      </c>
      <c r="C11126" t="s">
        <v>637</v>
      </c>
      <c r="D11126" t="s">
        <v>638</v>
      </c>
      <c r="E11126" t="s">
        <v>639</v>
      </c>
      <c r="F11126" t="s">
        <v>187</v>
      </c>
      <c r="G11126" t="s">
        <v>233</v>
      </c>
      <c r="H11126" t="s">
        <v>488</v>
      </c>
      <c r="I11126" t="s">
        <v>240</v>
      </c>
      <c r="J11126" t="s">
        <v>235</v>
      </c>
      <c r="K11126" t="s">
        <v>478</v>
      </c>
      <c r="L11126" t="s">
        <v>237</v>
      </c>
      <c r="M11126" t="s">
        <v>648</v>
      </c>
      <c r="N11126" t="s">
        <v>640</v>
      </c>
      <c r="O11126" t="s">
        <v>194</v>
      </c>
      <c r="P11126">
        <v>2040</v>
      </c>
      <c r="Q11126">
        <v>0.85624674099999998</v>
      </c>
    </row>
    <row r="11127" spans="1:17" x14ac:dyDescent="0.25">
      <c r="A11127" t="s">
        <v>655</v>
      </c>
      <c r="B11127" t="s">
        <v>656</v>
      </c>
      <c r="C11127" t="s">
        <v>637</v>
      </c>
      <c r="D11127" t="s">
        <v>638</v>
      </c>
      <c r="E11127" t="s">
        <v>639</v>
      </c>
      <c r="F11127" t="s">
        <v>187</v>
      </c>
      <c r="G11127" t="s">
        <v>233</v>
      </c>
      <c r="H11127" t="s">
        <v>488</v>
      </c>
      <c r="I11127" t="s">
        <v>240</v>
      </c>
      <c r="J11127" t="s">
        <v>235</v>
      </c>
      <c r="K11127" t="s">
        <v>478</v>
      </c>
      <c r="L11127" t="s">
        <v>237</v>
      </c>
      <c r="M11127" t="s">
        <v>648</v>
      </c>
      <c r="N11127" t="s">
        <v>640</v>
      </c>
      <c r="O11127" t="s">
        <v>194</v>
      </c>
      <c r="P11127">
        <v>2050</v>
      </c>
      <c r="Q11127">
        <v>0.85624674099999998</v>
      </c>
    </row>
    <row r="11128" spans="1:17" x14ac:dyDescent="0.25">
      <c r="A11128" t="s">
        <v>655</v>
      </c>
      <c r="B11128" t="s">
        <v>656</v>
      </c>
      <c r="C11128" t="s">
        <v>637</v>
      </c>
      <c r="D11128" t="s">
        <v>638</v>
      </c>
      <c r="E11128" t="s">
        <v>639</v>
      </c>
      <c r="F11128" t="s">
        <v>187</v>
      </c>
      <c r="G11128" t="s">
        <v>233</v>
      </c>
      <c r="H11128" t="s">
        <v>488</v>
      </c>
      <c r="I11128" t="s">
        <v>240</v>
      </c>
      <c r="J11128" t="s">
        <v>235</v>
      </c>
      <c r="K11128" t="s">
        <v>478</v>
      </c>
      <c r="L11128" t="s">
        <v>237</v>
      </c>
      <c r="M11128" t="s">
        <v>648</v>
      </c>
      <c r="N11128" t="s">
        <v>640</v>
      </c>
      <c r="O11128" t="s">
        <v>264</v>
      </c>
      <c r="P11128">
        <v>2050</v>
      </c>
      <c r="Q11128">
        <v>0.66596968700000003</v>
      </c>
    </row>
    <row r="11129" spans="1:17" x14ac:dyDescent="0.25">
      <c r="A11129" t="s">
        <v>655</v>
      </c>
      <c r="B11129" t="s">
        <v>656</v>
      </c>
      <c r="C11129" t="s">
        <v>637</v>
      </c>
      <c r="D11129" t="s">
        <v>638</v>
      </c>
      <c r="E11129" t="s">
        <v>639</v>
      </c>
      <c r="F11129" t="s">
        <v>187</v>
      </c>
      <c r="G11129" t="s">
        <v>233</v>
      </c>
      <c r="H11129" t="s">
        <v>488</v>
      </c>
      <c r="I11129" t="s">
        <v>240</v>
      </c>
      <c r="J11129" t="s">
        <v>235</v>
      </c>
      <c r="K11129" t="s">
        <v>478</v>
      </c>
      <c r="L11129" t="s">
        <v>237</v>
      </c>
      <c r="M11129" t="s">
        <v>648</v>
      </c>
      <c r="N11129" t="s">
        <v>640</v>
      </c>
      <c r="O11129" t="s">
        <v>265</v>
      </c>
      <c r="P11129">
        <v>2050</v>
      </c>
      <c r="Q11129">
        <v>1.4270779010000001</v>
      </c>
    </row>
    <row r="11130" spans="1:17" x14ac:dyDescent="0.25">
      <c r="A11130" t="s">
        <v>655</v>
      </c>
      <c r="B11130" t="s">
        <v>656</v>
      </c>
      <c r="C11130" t="s">
        <v>637</v>
      </c>
      <c r="D11130" t="s">
        <v>638</v>
      </c>
      <c r="E11130" t="s">
        <v>639</v>
      </c>
      <c r="F11130" t="s">
        <v>187</v>
      </c>
      <c r="G11130" t="s">
        <v>233</v>
      </c>
      <c r="H11130" t="s">
        <v>649</v>
      </c>
      <c r="I11130" t="s">
        <v>577</v>
      </c>
      <c r="K11130" t="s">
        <v>650</v>
      </c>
      <c r="L11130" t="s">
        <v>237</v>
      </c>
      <c r="M11130" t="s">
        <v>456</v>
      </c>
      <c r="N11130" t="s">
        <v>651</v>
      </c>
      <c r="O11130" t="s">
        <v>194</v>
      </c>
      <c r="P11130">
        <v>2020</v>
      </c>
      <c r="Q11130">
        <v>10</v>
      </c>
    </row>
    <row r="11131" spans="1:17" x14ac:dyDescent="0.25">
      <c r="A11131" t="s">
        <v>655</v>
      </c>
      <c r="B11131" t="s">
        <v>656</v>
      </c>
      <c r="C11131" t="s">
        <v>637</v>
      </c>
      <c r="D11131" t="s">
        <v>638</v>
      </c>
      <c r="E11131" t="s">
        <v>639</v>
      </c>
      <c r="F11131" t="s">
        <v>187</v>
      </c>
      <c r="G11131" t="s">
        <v>233</v>
      </c>
      <c r="H11131" t="s">
        <v>649</v>
      </c>
      <c r="I11131" t="s">
        <v>577</v>
      </c>
      <c r="K11131" t="s">
        <v>650</v>
      </c>
      <c r="L11131" t="s">
        <v>237</v>
      </c>
      <c r="M11131" t="s">
        <v>456</v>
      </c>
      <c r="N11131" t="s">
        <v>651</v>
      </c>
      <c r="O11131" t="s">
        <v>194</v>
      </c>
      <c r="P11131">
        <v>2025</v>
      </c>
      <c r="Q11131">
        <v>10</v>
      </c>
    </row>
    <row r="11132" spans="1:17" x14ac:dyDescent="0.25">
      <c r="A11132" t="s">
        <v>655</v>
      </c>
      <c r="B11132" t="s">
        <v>656</v>
      </c>
      <c r="C11132" t="s">
        <v>637</v>
      </c>
      <c r="D11132" t="s">
        <v>638</v>
      </c>
      <c r="E11132" t="s">
        <v>639</v>
      </c>
      <c r="F11132" t="s">
        <v>187</v>
      </c>
      <c r="G11132" t="s">
        <v>233</v>
      </c>
      <c r="H11132" t="s">
        <v>649</v>
      </c>
      <c r="I11132" t="s">
        <v>577</v>
      </c>
      <c r="K11132" t="s">
        <v>650</v>
      </c>
      <c r="L11132" t="s">
        <v>237</v>
      </c>
      <c r="M11132" t="s">
        <v>456</v>
      </c>
      <c r="N11132" t="s">
        <v>651</v>
      </c>
      <c r="O11132" t="s">
        <v>264</v>
      </c>
      <c r="P11132">
        <v>2025</v>
      </c>
      <c r="Q11132">
        <v>5</v>
      </c>
    </row>
    <row r="11133" spans="1:17" x14ac:dyDescent="0.25">
      <c r="A11133" t="s">
        <v>655</v>
      </c>
      <c r="B11133" t="s">
        <v>656</v>
      </c>
      <c r="C11133" t="s">
        <v>637</v>
      </c>
      <c r="D11133" t="s">
        <v>638</v>
      </c>
      <c r="E11133" t="s">
        <v>639</v>
      </c>
      <c r="F11133" t="s">
        <v>187</v>
      </c>
      <c r="G11133" t="s">
        <v>233</v>
      </c>
      <c r="H11133" t="s">
        <v>649</v>
      </c>
      <c r="I11133" t="s">
        <v>577</v>
      </c>
      <c r="K11133" t="s">
        <v>650</v>
      </c>
      <c r="L11133" t="s">
        <v>237</v>
      </c>
      <c r="M11133" t="s">
        <v>456</v>
      </c>
      <c r="N11133" t="s">
        <v>651</v>
      </c>
      <c r="O11133" t="s">
        <v>265</v>
      </c>
      <c r="P11133">
        <v>2025</v>
      </c>
      <c r="Q11133">
        <v>20</v>
      </c>
    </row>
    <row r="11134" spans="1:17" x14ac:dyDescent="0.25">
      <c r="A11134" t="s">
        <v>655</v>
      </c>
      <c r="B11134" t="s">
        <v>656</v>
      </c>
      <c r="C11134" t="s">
        <v>637</v>
      </c>
      <c r="D11134" t="s">
        <v>638</v>
      </c>
      <c r="E11134" t="s">
        <v>639</v>
      </c>
      <c r="F11134" t="s">
        <v>187</v>
      </c>
      <c r="G11134" t="s">
        <v>233</v>
      </c>
      <c r="H11134" t="s">
        <v>649</v>
      </c>
      <c r="I11134" t="s">
        <v>577</v>
      </c>
      <c r="K11134" t="s">
        <v>650</v>
      </c>
      <c r="L11134" t="s">
        <v>237</v>
      </c>
      <c r="M11134" t="s">
        <v>456</v>
      </c>
      <c r="N11134" t="s">
        <v>651</v>
      </c>
      <c r="O11134" t="s">
        <v>194</v>
      </c>
      <c r="P11134">
        <v>2030</v>
      </c>
      <c r="Q11134">
        <v>10</v>
      </c>
    </row>
    <row r="11135" spans="1:17" x14ac:dyDescent="0.25">
      <c r="A11135" t="s">
        <v>655</v>
      </c>
      <c r="B11135" t="s">
        <v>656</v>
      </c>
      <c r="C11135" t="s">
        <v>637</v>
      </c>
      <c r="D11135" t="s">
        <v>638</v>
      </c>
      <c r="E11135" t="s">
        <v>639</v>
      </c>
      <c r="F11135" t="s">
        <v>187</v>
      </c>
      <c r="G11135" t="s">
        <v>233</v>
      </c>
      <c r="H11135" t="s">
        <v>649</v>
      </c>
      <c r="I11135" t="s">
        <v>577</v>
      </c>
      <c r="K11135" t="s">
        <v>650</v>
      </c>
      <c r="L11135" t="s">
        <v>237</v>
      </c>
      <c r="M11135" t="s">
        <v>456</v>
      </c>
      <c r="N11135" t="s">
        <v>651</v>
      </c>
      <c r="O11135" t="s">
        <v>194</v>
      </c>
      <c r="P11135">
        <v>2040</v>
      </c>
      <c r="Q11135">
        <v>10</v>
      </c>
    </row>
    <row r="11136" spans="1:17" x14ac:dyDescent="0.25">
      <c r="A11136" t="s">
        <v>655</v>
      </c>
      <c r="B11136" t="s">
        <v>656</v>
      </c>
      <c r="C11136" t="s">
        <v>637</v>
      </c>
      <c r="D11136" t="s">
        <v>638</v>
      </c>
      <c r="E11136" t="s">
        <v>639</v>
      </c>
      <c r="F11136" t="s">
        <v>187</v>
      </c>
      <c r="G11136" t="s">
        <v>233</v>
      </c>
      <c r="H11136" t="s">
        <v>649</v>
      </c>
      <c r="I11136" t="s">
        <v>577</v>
      </c>
      <c r="K11136" t="s">
        <v>650</v>
      </c>
      <c r="L11136" t="s">
        <v>237</v>
      </c>
      <c r="M11136" t="s">
        <v>456</v>
      </c>
      <c r="N11136" t="s">
        <v>651</v>
      </c>
      <c r="O11136" t="s">
        <v>194</v>
      </c>
      <c r="P11136">
        <v>2050</v>
      </c>
      <c r="Q11136">
        <v>10</v>
      </c>
    </row>
    <row r="11137" spans="1:17" x14ac:dyDescent="0.25">
      <c r="A11137" t="s">
        <v>655</v>
      </c>
      <c r="B11137" t="s">
        <v>656</v>
      </c>
      <c r="C11137" t="s">
        <v>637</v>
      </c>
      <c r="D11137" t="s">
        <v>638</v>
      </c>
      <c r="E11137" t="s">
        <v>639</v>
      </c>
      <c r="F11137" t="s">
        <v>187</v>
      </c>
      <c r="G11137" t="s">
        <v>233</v>
      </c>
      <c r="H11137" t="s">
        <v>649</v>
      </c>
      <c r="I11137" t="s">
        <v>577</v>
      </c>
      <c r="K11137" t="s">
        <v>650</v>
      </c>
      <c r="L11137" t="s">
        <v>237</v>
      </c>
      <c r="M11137" t="s">
        <v>456</v>
      </c>
      <c r="N11137" t="s">
        <v>651</v>
      </c>
      <c r="O11137" t="s">
        <v>264</v>
      </c>
      <c r="P11137">
        <v>2050</v>
      </c>
      <c r="Q11137">
        <v>2</v>
      </c>
    </row>
    <row r="11138" spans="1:17" x14ac:dyDescent="0.25">
      <c r="A11138" t="s">
        <v>655</v>
      </c>
      <c r="B11138" t="s">
        <v>656</v>
      </c>
      <c r="C11138" t="s">
        <v>637</v>
      </c>
      <c r="D11138" t="s">
        <v>638</v>
      </c>
      <c r="E11138" t="s">
        <v>639</v>
      </c>
      <c r="F11138" t="s">
        <v>187</v>
      </c>
      <c r="G11138" t="s">
        <v>233</v>
      </c>
      <c r="H11138" t="s">
        <v>649</v>
      </c>
      <c r="I11138" t="s">
        <v>577</v>
      </c>
      <c r="K11138" t="s">
        <v>650</v>
      </c>
      <c r="L11138" t="s">
        <v>237</v>
      </c>
      <c r="M11138" t="s">
        <v>456</v>
      </c>
      <c r="N11138" t="s">
        <v>651</v>
      </c>
      <c r="O11138" t="s">
        <v>265</v>
      </c>
      <c r="P11138">
        <v>2050</v>
      </c>
      <c r="Q11138">
        <v>20</v>
      </c>
    </row>
    <row r="11139" spans="1:17" x14ac:dyDescent="0.25">
      <c r="A11139" t="s">
        <v>655</v>
      </c>
      <c r="B11139" t="s">
        <v>656</v>
      </c>
      <c r="C11139" t="s">
        <v>637</v>
      </c>
      <c r="D11139" t="s">
        <v>638</v>
      </c>
      <c r="E11139" t="s">
        <v>639</v>
      </c>
      <c r="F11139" t="s">
        <v>187</v>
      </c>
      <c r="G11139" t="s">
        <v>233</v>
      </c>
      <c r="H11139" t="s">
        <v>489</v>
      </c>
      <c r="I11139" t="s">
        <v>4</v>
      </c>
      <c r="J11139" t="s">
        <v>235</v>
      </c>
      <c r="K11139" t="s">
        <v>482</v>
      </c>
      <c r="L11139" t="s">
        <v>237</v>
      </c>
      <c r="N11139" t="s">
        <v>640</v>
      </c>
      <c r="O11139" t="s">
        <v>194</v>
      </c>
      <c r="P11139">
        <v>2020</v>
      </c>
      <c r="Q11139">
        <v>2.19</v>
      </c>
    </row>
    <row r="11140" spans="1:17" x14ac:dyDescent="0.25">
      <c r="A11140" t="s">
        <v>655</v>
      </c>
      <c r="B11140" t="s">
        <v>656</v>
      </c>
      <c r="C11140" t="s">
        <v>637</v>
      </c>
      <c r="D11140" t="s">
        <v>638</v>
      </c>
      <c r="E11140" t="s">
        <v>639</v>
      </c>
      <c r="F11140" t="s">
        <v>187</v>
      </c>
      <c r="G11140" t="s">
        <v>233</v>
      </c>
      <c r="H11140" t="s">
        <v>489</v>
      </c>
      <c r="I11140" t="s">
        <v>4</v>
      </c>
      <c r="J11140" t="s">
        <v>235</v>
      </c>
      <c r="K11140" t="s">
        <v>482</v>
      </c>
      <c r="L11140" t="s">
        <v>237</v>
      </c>
      <c r="N11140" t="s">
        <v>640</v>
      </c>
      <c r="O11140" t="s">
        <v>194</v>
      </c>
      <c r="P11140">
        <v>2025</v>
      </c>
      <c r="Q11140">
        <v>2.19</v>
      </c>
    </row>
    <row r="11141" spans="1:17" x14ac:dyDescent="0.25">
      <c r="A11141" t="s">
        <v>655</v>
      </c>
      <c r="B11141" t="s">
        <v>656</v>
      </c>
      <c r="C11141" t="s">
        <v>637</v>
      </c>
      <c r="D11141" t="s">
        <v>638</v>
      </c>
      <c r="E11141" t="s">
        <v>639</v>
      </c>
      <c r="F11141" t="s">
        <v>187</v>
      </c>
      <c r="G11141" t="s">
        <v>233</v>
      </c>
      <c r="H11141" t="s">
        <v>489</v>
      </c>
      <c r="I11141" t="s">
        <v>4</v>
      </c>
      <c r="J11141" t="s">
        <v>235</v>
      </c>
      <c r="K11141" t="s">
        <v>482</v>
      </c>
      <c r="L11141" t="s">
        <v>237</v>
      </c>
      <c r="N11141" t="s">
        <v>640</v>
      </c>
      <c r="O11141" t="s">
        <v>264</v>
      </c>
      <c r="P11141">
        <v>2025</v>
      </c>
      <c r="Q11141">
        <v>2.19</v>
      </c>
    </row>
    <row r="11142" spans="1:17" x14ac:dyDescent="0.25">
      <c r="A11142" t="s">
        <v>655</v>
      </c>
      <c r="B11142" t="s">
        <v>656</v>
      </c>
      <c r="C11142" t="s">
        <v>637</v>
      </c>
      <c r="D11142" t="s">
        <v>638</v>
      </c>
      <c r="E11142" t="s">
        <v>639</v>
      </c>
      <c r="F11142" t="s">
        <v>187</v>
      </c>
      <c r="G11142" t="s">
        <v>233</v>
      </c>
      <c r="H11142" t="s">
        <v>489</v>
      </c>
      <c r="I11142" t="s">
        <v>4</v>
      </c>
      <c r="J11142" t="s">
        <v>235</v>
      </c>
      <c r="K11142" t="s">
        <v>482</v>
      </c>
      <c r="L11142" t="s">
        <v>237</v>
      </c>
      <c r="N11142" t="s">
        <v>640</v>
      </c>
      <c r="O11142" t="s">
        <v>265</v>
      </c>
      <c r="P11142">
        <v>2025</v>
      </c>
      <c r="Q11142">
        <v>3.69</v>
      </c>
    </row>
    <row r="11143" spans="1:17" x14ac:dyDescent="0.25">
      <c r="A11143" t="s">
        <v>655</v>
      </c>
      <c r="B11143" t="s">
        <v>656</v>
      </c>
      <c r="C11143" t="s">
        <v>637</v>
      </c>
      <c r="D11143" t="s">
        <v>638</v>
      </c>
      <c r="E11143" t="s">
        <v>639</v>
      </c>
      <c r="F11143" t="s">
        <v>187</v>
      </c>
      <c r="G11143" t="s">
        <v>233</v>
      </c>
      <c r="H11143" t="s">
        <v>489</v>
      </c>
      <c r="I11143" t="s">
        <v>4</v>
      </c>
      <c r="J11143" t="s">
        <v>235</v>
      </c>
      <c r="K11143" t="s">
        <v>482</v>
      </c>
      <c r="L11143" t="s">
        <v>237</v>
      </c>
      <c r="N11143" t="s">
        <v>640</v>
      </c>
      <c r="O11143" t="s">
        <v>194</v>
      </c>
      <c r="P11143">
        <v>2030</v>
      </c>
      <c r="Q11143">
        <v>2.5099999999999998</v>
      </c>
    </row>
    <row r="11144" spans="1:17" x14ac:dyDescent="0.25">
      <c r="A11144" t="s">
        <v>655</v>
      </c>
      <c r="B11144" t="s">
        <v>656</v>
      </c>
      <c r="C11144" t="s">
        <v>637</v>
      </c>
      <c r="D11144" t="s">
        <v>638</v>
      </c>
      <c r="E11144" t="s">
        <v>639</v>
      </c>
      <c r="F11144" t="s">
        <v>187</v>
      </c>
      <c r="G11144" t="s">
        <v>233</v>
      </c>
      <c r="H11144" t="s">
        <v>489</v>
      </c>
      <c r="I11144" t="s">
        <v>4</v>
      </c>
      <c r="J11144" t="s">
        <v>235</v>
      </c>
      <c r="K11144" t="s">
        <v>482</v>
      </c>
      <c r="L11144" t="s">
        <v>237</v>
      </c>
      <c r="N11144" t="s">
        <v>640</v>
      </c>
      <c r="O11144" t="s">
        <v>194</v>
      </c>
      <c r="P11144">
        <v>2040</v>
      </c>
      <c r="Q11144">
        <v>2.19</v>
      </c>
    </row>
    <row r="11145" spans="1:17" x14ac:dyDescent="0.25">
      <c r="A11145" t="s">
        <v>655</v>
      </c>
      <c r="B11145" t="s">
        <v>656</v>
      </c>
      <c r="C11145" t="s">
        <v>637</v>
      </c>
      <c r="D11145" t="s">
        <v>638</v>
      </c>
      <c r="E11145" t="s">
        <v>639</v>
      </c>
      <c r="F11145" t="s">
        <v>187</v>
      </c>
      <c r="G11145" t="s">
        <v>233</v>
      </c>
      <c r="H11145" t="s">
        <v>489</v>
      </c>
      <c r="I11145" t="s">
        <v>4</v>
      </c>
      <c r="J11145" t="s">
        <v>235</v>
      </c>
      <c r="K11145" t="s">
        <v>482</v>
      </c>
      <c r="L11145" t="s">
        <v>237</v>
      </c>
      <c r="N11145" t="s">
        <v>640</v>
      </c>
      <c r="O11145" t="s">
        <v>194</v>
      </c>
      <c r="P11145">
        <v>2050</v>
      </c>
      <c r="Q11145">
        <v>2.67</v>
      </c>
    </row>
    <row r="11146" spans="1:17" x14ac:dyDescent="0.25">
      <c r="A11146" t="s">
        <v>655</v>
      </c>
      <c r="B11146" t="s">
        <v>656</v>
      </c>
      <c r="C11146" t="s">
        <v>637</v>
      </c>
      <c r="D11146" t="s">
        <v>638</v>
      </c>
      <c r="E11146" t="s">
        <v>639</v>
      </c>
      <c r="F11146" t="s">
        <v>187</v>
      </c>
      <c r="G11146" t="s">
        <v>233</v>
      </c>
      <c r="H11146" t="s">
        <v>489</v>
      </c>
      <c r="I11146" t="s">
        <v>4</v>
      </c>
      <c r="J11146" t="s">
        <v>235</v>
      </c>
      <c r="K11146" t="s">
        <v>482</v>
      </c>
      <c r="L11146" t="s">
        <v>237</v>
      </c>
      <c r="N11146" t="s">
        <v>640</v>
      </c>
      <c r="O11146" t="s">
        <v>264</v>
      </c>
      <c r="P11146">
        <v>2050</v>
      </c>
      <c r="Q11146">
        <v>2.19</v>
      </c>
    </row>
    <row r="11147" spans="1:17" x14ac:dyDescent="0.25">
      <c r="A11147" t="s">
        <v>655</v>
      </c>
      <c r="B11147" t="s">
        <v>656</v>
      </c>
      <c r="C11147" t="s">
        <v>637</v>
      </c>
      <c r="D11147" t="s">
        <v>638</v>
      </c>
      <c r="E11147" t="s">
        <v>639</v>
      </c>
      <c r="F11147" t="s">
        <v>187</v>
      </c>
      <c r="G11147" t="s">
        <v>233</v>
      </c>
      <c r="H11147" t="s">
        <v>489</v>
      </c>
      <c r="I11147" t="s">
        <v>4</v>
      </c>
      <c r="J11147" t="s">
        <v>235</v>
      </c>
      <c r="K11147" t="s">
        <v>482</v>
      </c>
      <c r="L11147" t="s">
        <v>237</v>
      </c>
      <c r="N11147" t="s">
        <v>640</v>
      </c>
      <c r="O11147" t="s">
        <v>265</v>
      </c>
      <c r="P11147">
        <v>2050</v>
      </c>
      <c r="Q11147">
        <v>2.19</v>
      </c>
    </row>
    <row r="11148" spans="1:17" x14ac:dyDescent="0.25">
      <c r="A11148" t="s">
        <v>655</v>
      </c>
      <c r="B11148" t="s">
        <v>656</v>
      </c>
      <c r="C11148" t="s">
        <v>637</v>
      </c>
      <c r="D11148" t="s">
        <v>638</v>
      </c>
      <c r="E11148" t="s">
        <v>639</v>
      </c>
      <c r="F11148" t="s">
        <v>187</v>
      </c>
      <c r="G11148" t="s">
        <v>243</v>
      </c>
      <c r="H11148" t="s">
        <v>356</v>
      </c>
      <c r="I11148" t="s">
        <v>298</v>
      </c>
      <c r="K11148" t="s">
        <v>78</v>
      </c>
      <c r="M11148" t="s">
        <v>652</v>
      </c>
      <c r="N11148" t="s">
        <v>641</v>
      </c>
      <c r="O11148" t="s">
        <v>194</v>
      </c>
      <c r="P11148">
        <v>2020</v>
      </c>
      <c r="Q11148">
        <v>1</v>
      </c>
    </row>
    <row r="11149" spans="1:17" x14ac:dyDescent="0.25">
      <c r="A11149" t="s">
        <v>655</v>
      </c>
      <c r="B11149" t="s">
        <v>656</v>
      </c>
      <c r="C11149" t="s">
        <v>637</v>
      </c>
      <c r="D11149" t="s">
        <v>638</v>
      </c>
      <c r="E11149" t="s">
        <v>639</v>
      </c>
      <c r="F11149" t="s">
        <v>187</v>
      </c>
      <c r="G11149" t="s">
        <v>243</v>
      </c>
      <c r="H11149" t="s">
        <v>356</v>
      </c>
      <c r="I11149" t="s">
        <v>298</v>
      </c>
      <c r="K11149" t="s">
        <v>78</v>
      </c>
      <c r="M11149" t="s">
        <v>652</v>
      </c>
      <c r="N11149" t="s">
        <v>641</v>
      </c>
      <c r="O11149" t="s">
        <v>194</v>
      </c>
      <c r="P11149">
        <v>2025</v>
      </c>
      <c r="Q11149">
        <v>1</v>
      </c>
    </row>
    <row r="11150" spans="1:17" x14ac:dyDescent="0.25">
      <c r="A11150" t="s">
        <v>655</v>
      </c>
      <c r="B11150" t="s">
        <v>656</v>
      </c>
      <c r="C11150" t="s">
        <v>637</v>
      </c>
      <c r="D11150" t="s">
        <v>638</v>
      </c>
      <c r="E11150" t="s">
        <v>639</v>
      </c>
      <c r="F11150" t="s">
        <v>187</v>
      </c>
      <c r="G11150" t="s">
        <v>243</v>
      </c>
      <c r="H11150" t="s">
        <v>356</v>
      </c>
      <c r="I11150" t="s">
        <v>298</v>
      </c>
      <c r="K11150" t="s">
        <v>78</v>
      </c>
      <c r="M11150" t="s">
        <v>652</v>
      </c>
      <c r="N11150" t="s">
        <v>641</v>
      </c>
      <c r="O11150" t="s">
        <v>264</v>
      </c>
      <c r="P11150">
        <v>2025</v>
      </c>
      <c r="Q11150">
        <v>0.2</v>
      </c>
    </row>
    <row r="11151" spans="1:17" x14ac:dyDescent="0.25">
      <c r="A11151" t="s">
        <v>655</v>
      </c>
      <c r="B11151" t="s">
        <v>656</v>
      </c>
      <c r="C11151" t="s">
        <v>637</v>
      </c>
      <c r="D11151" t="s">
        <v>638</v>
      </c>
      <c r="E11151" t="s">
        <v>639</v>
      </c>
      <c r="F11151" t="s">
        <v>187</v>
      </c>
      <c r="G11151" t="s">
        <v>243</v>
      </c>
      <c r="H11151" t="s">
        <v>356</v>
      </c>
      <c r="I11151" t="s">
        <v>298</v>
      </c>
      <c r="K11151" t="s">
        <v>78</v>
      </c>
      <c r="M11151" t="s">
        <v>652</v>
      </c>
      <c r="N11151" t="s">
        <v>641</v>
      </c>
      <c r="O11151" t="s">
        <v>265</v>
      </c>
      <c r="P11151">
        <v>2025</v>
      </c>
      <c r="Q11151">
        <v>1</v>
      </c>
    </row>
    <row r="11152" spans="1:17" x14ac:dyDescent="0.25">
      <c r="A11152" t="s">
        <v>655</v>
      </c>
      <c r="B11152" t="s">
        <v>656</v>
      </c>
      <c r="C11152" t="s">
        <v>637</v>
      </c>
      <c r="D11152" t="s">
        <v>638</v>
      </c>
      <c r="E11152" t="s">
        <v>639</v>
      </c>
      <c r="F11152" t="s">
        <v>187</v>
      </c>
      <c r="G11152" t="s">
        <v>243</v>
      </c>
      <c r="H11152" t="s">
        <v>356</v>
      </c>
      <c r="I11152" t="s">
        <v>298</v>
      </c>
      <c r="K11152" t="s">
        <v>78</v>
      </c>
      <c r="M11152" t="s">
        <v>652</v>
      </c>
      <c r="N11152" t="s">
        <v>641</v>
      </c>
      <c r="O11152" t="s">
        <v>194</v>
      </c>
      <c r="P11152">
        <v>2030</v>
      </c>
      <c r="Q11152">
        <v>1</v>
      </c>
    </row>
    <row r="11153" spans="1:17" x14ac:dyDescent="0.25">
      <c r="A11153" t="s">
        <v>655</v>
      </c>
      <c r="B11153" t="s">
        <v>656</v>
      </c>
      <c r="C11153" t="s">
        <v>637</v>
      </c>
      <c r="D11153" t="s">
        <v>638</v>
      </c>
      <c r="E11153" t="s">
        <v>639</v>
      </c>
      <c r="F11153" t="s">
        <v>187</v>
      </c>
      <c r="G11153" t="s">
        <v>243</v>
      </c>
      <c r="H11153" t="s">
        <v>356</v>
      </c>
      <c r="I11153" t="s">
        <v>298</v>
      </c>
      <c r="K11153" t="s">
        <v>78</v>
      </c>
      <c r="M11153" t="s">
        <v>652</v>
      </c>
      <c r="N11153" t="s">
        <v>641</v>
      </c>
      <c r="O11153" t="s">
        <v>194</v>
      </c>
      <c r="P11153">
        <v>2040</v>
      </c>
      <c r="Q11153">
        <v>1</v>
      </c>
    </row>
    <row r="11154" spans="1:17" x14ac:dyDescent="0.25">
      <c r="A11154" t="s">
        <v>655</v>
      </c>
      <c r="B11154" t="s">
        <v>656</v>
      </c>
      <c r="C11154" t="s">
        <v>637</v>
      </c>
      <c r="D11154" t="s">
        <v>638</v>
      </c>
      <c r="E11154" t="s">
        <v>639</v>
      </c>
      <c r="F11154" t="s">
        <v>187</v>
      </c>
      <c r="G11154" t="s">
        <v>243</v>
      </c>
      <c r="H11154" t="s">
        <v>356</v>
      </c>
      <c r="I11154" t="s">
        <v>298</v>
      </c>
      <c r="K11154" t="s">
        <v>78</v>
      </c>
      <c r="M11154" t="s">
        <v>652</v>
      </c>
      <c r="N11154" t="s">
        <v>641</v>
      </c>
      <c r="O11154" t="s">
        <v>194</v>
      </c>
      <c r="P11154">
        <v>2050</v>
      </c>
      <c r="Q11154">
        <v>1</v>
      </c>
    </row>
    <row r="11155" spans="1:17" x14ac:dyDescent="0.25">
      <c r="A11155" t="s">
        <v>655</v>
      </c>
      <c r="B11155" t="s">
        <v>656</v>
      </c>
      <c r="C11155" t="s">
        <v>637</v>
      </c>
      <c r="D11155" t="s">
        <v>638</v>
      </c>
      <c r="E11155" t="s">
        <v>639</v>
      </c>
      <c r="F11155" t="s">
        <v>187</v>
      </c>
      <c r="G11155" t="s">
        <v>243</v>
      </c>
      <c r="H11155" t="s">
        <v>356</v>
      </c>
      <c r="I11155" t="s">
        <v>298</v>
      </c>
      <c r="K11155" t="s">
        <v>78</v>
      </c>
      <c r="M11155" t="s">
        <v>652</v>
      </c>
      <c r="N11155" t="s">
        <v>641</v>
      </c>
      <c r="O11155" t="s">
        <v>264</v>
      </c>
      <c r="P11155">
        <v>2050</v>
      </c>
      <c r="Q11155">
        <v>0.2</v>
      </c>
    </row>
    <row r="11156" spans="1:17" x14ac:dyDescent="0.25">
      <c r="A11156" t="s">
        <v>655</v>
      </c>
      <c r="B11156" t="s">
        <v>656</v>
      </c>
      <c r="C11156" t="s">
        <v>637</v>
      </c>
      <c r="D11156" t="s">
        <v>638</v>
      </c>
      <c r="E11156" t="s">
        <v>639</v>
      </c>
      <c r="F11156" t="s">
        <v>187</v>
      </c>
      <c r="G11156" t="s">
        <v>243</v>
      </c>
      <c r="H11156" t="s">
        <v>356</v>
      </c>
      <c r="I11156" t="s">
        <v>298</v>
      </c>
      <c r="K11156" t="s">
        <v>78</v>
      </c>
      <c r="M11156" t="s">
        <v>652</v>
      </c>
      <c r="N11156" t="s">
        <v>641</v>
      </c>
      <c r="O11156" t="s">
        <v>265</v>
      </c>
      <c r="P11156">
        <v>2050</v>
      </c>
      <c r="Q11156">
        <v>1</v>
      </c>
    </row>
    <row r="11157" spans="1:17" x14ac:dyDescent="0.25">
      <c r="A11157" t="s">
        <v>655</v>
      </c>
      <c r="B11157" t="s">
        <v>656</v>
      </c>
      <c r="C11157" t="s">
        <v>637</v>
      </c>
      <c r="D11157" t="s">
        <v>638</v>
      </c>
      <c r="E11157" t="s">
        <v>639</v>
      </c>
      <c r="F11157" t="s">
        <v>187</v>
      </c>
      <c r="G11157" t="s">
        <v>243</v>
      </c>
      <c r="H11157" t="s">
        <v>244</v>
      </c>
      <c r="I11157" t="s">
        <v>245</v>
      </c>
      <c r="J11157" t="s">
        <v>246</v>
      </c>
      <c r="K11157" t="s">
        <v>191</v>
      </c>
      <c r="M11157" t="s">
        <v>653</v>
      </c>
      <c r="N11157" t="s">
        <v>654</v>
      </c>
      <c r="O11157" t="s">
        <v>194</v>
      </c>
      <c r="P11157">
        <v>2020</v>
      </c>
      <c r="Q11157">
        <v>0.25</v>
      </c>
    </row>
    <row r="11158" spans="1:17" x14ac:dyDescent="0.25">
      <c r="A11158" t="s">
        <v>655</v>
      </c>
      <c r="B11158" t="s">
        <v>656</v>
      </c>
      <c r="C11158" t="s">
        <v>637</v>
      </c>
      <c r="D11158" t="s">
        <v>638</v>
      </c>
      <c r="E11158" t="s">
        <v>639</v>
      </c>
      <c r="F11158" t="s">
        <v>187</v>
      </c>
      <c r="G11158" t="s">
        <v>243</v>
      </c>
      <c r="H11158" t="s">
        <v>244</v>
      </c>
      <c r="I11158" t="s">
        <v>245</v>
      </c>
      <c r="J11158" t="s">
        <v>246</v>
      </c>
      <c r="K11158" t="s">
        <v>191</v>
      </c>
      <c r="M11158" t="s">
        <v>653</v>
      </c>
      <c r="N11158" t="s">
        <v>654</v>
      </c>
      <c r="O11158" t="s">
        <v>194</v>
      </c>
      <c r="P11158">
        <v>2025</v>
      </c>
      <c r="Q11158">
        <v>0.25</v>
      </c>
    </row>
    <row r="11159" spans="1:17" x14ac:dyDescent="0.25">
      <c r="A11159" t="s">
        <v>655</v>
      </c>
      <c r="B11159" t="s">
        <v>656</v>
      </c>
      <c r="C11159" t="s">
        <v>637</v>
      </c>
      <c r="D11159" t="s">
        <v>638</v>
      </c>
      <c r="E11159" t="s">
        <v>639</v>
      </c>
      <c r="F11159" t="s">
        <v>187</v>
      </c>
      <c r="G11159" t="s">
        <v>243</v>
      </c>
      <c r="H11159" t="s">
        <v>244</v>
      </c>
      <c r="I11159" t="s">
        <v>245</v>
      </c>
      <c r="J11159" t="s">
        <v>246</v>
      </c>
      <c r="K11159" t="s">
        <v>191</v>
      </c>
      <c r="M11159" t="s">
        <v>653</v>
      </c>
      <c r="N11159" t="s">
        <v>654</v>
      </c>
      <c r="O11159" t="s">
        <v>264</v>
      </c>
      <c r="P11159">
        <v>2025</v>
      </c>
      <c r="Q11159">
        <v>0.1</v>
      </c>
    </row>
    <row r="11160" spans="1:17" x14ac:dyDescent="0.25">
      <c r="A11160" t="s">
        <v>655</v>
      </c>
      <c r="B11160" t="s">
        <v>656</v>
      </c>
      <c r="C11160" t="s">
        <v>637</v>
      </c>
      <c r="D11160" t="s">
        <v>638</v>
      </c>
      <c r="E11160" t="s">
        <v>639</v>
      </c>
      <c r="F11160" t="s">
        <v>187</v>
      </c>
      <c r="G11160" t="s">
        <v>243</v>
      </c>
      <c r="H11160" t="s">
        <v>244</v>
      </c>
      <c r="I11160" t="s">
        <v>245</v>
      </c>
      <c r="J11160" t="s">
        <v>246</v>
      </c>
      <c r="K11160" t="s">
        <v>191</v>
      </c>
      <c r="M11160" t="s">
        <v>653</v>
      </c>
      <c r="N11160" t="s">
        <v>654</v>
      </c>
      <c r="O11160" t="s">
        <v>265</v>
      </c>
      <c r="P11160">
        <v>2025</v>
      </c>
      <c r="Q11160">
        <v>0.5</v>
      </c>
    </row>
    <row r="11161" spans="1:17" x14ac:dyDescent="0.25">
      <c r="A11161" t="s">
        <v>655</v>
      </c>
      <c r="B11161" t="s">
        <v>656</v>
      </c>
      <c r="C11161" t="s">
        <v>637</v>
      </c>
      <c r="D11161" t="s">
        <v>638</v>
      </c>
      <c r="E11161" t="s">
        <v>639</v>
      </c>
      <c r="F11161" t="s">
        <v>187</v>
      </c>
      <c r="G11161" t="s">
        <v>243</v>
      </c>
      <c r="H11161" t="s">
        <v>244</v>
      </c>
      <c r="I11161" t="s">
        <v>245</v>
      </c>
      <c r="J11161" t="s">
        <v>246</v>
      </c>
      <c r="K11161" t="s">
        <v>191</v>
      </c>
      <c r="M11161" t="s">
        <v>653</v>
      </c>
      <c r="N11161" t="s">
        <v>654</v>
      </c>
      <c r="O11161" t="s">
        <v>194</v>
      </c>
      <c r="P11161">
        <v>2030</v>
      </c>
      <c r="Q11161">
        <v>0.25</v>
      </c>
    </row>
    <row r="11162" spans="1:17" x14ac:dyDescent="0.25">
      <c r="A11162" t="s">
        <v>655</v>
      </c>
      <c r="B11162" t="s">
        <v>656</v>
      </c>
      <c r="C11162" t="s">
        <v>637</v>
      </c>
      <c r="D11162" t="s">
        <v>638</v>
      </c>
      <c r="E11162" t="s">
        <v>639</v>
      </c>
      <c r="F11162" t="s">
        <v>187</v>
      </c>
      <c r="G11162" t="s">
        <v>243</v>
      </c>
      <c r="H11162" t="s">
        <v>244</v>
      </c>
      <c r="I11162" t="s">
        <v>245</v>
      </c>
      <c r="J11162" t="s">
        <v>246</v>
      </c>
      <c r="K11162" t="s">
        <v>191</v>
      </c>
      <c r="M11162" t="s">
        <v>653</v>
      </c>
      <c r="N11162" t="s">
        <v>654</v>
      </c>
      <c r="O11162" t="s">
        <v>194</v>
      </c>
      <c r="P11162">
        <v>2040</v>
      </c>
      <c r="Q11162">
        <v>0.25</v>
      </c>
    </row>
    <row r="11163" spans="1:17" x14ac:dyDescent="0.25">
      <c r="A11163" t="s">
        <v>655</v>
      </c>
      <c r="B11163" t="s">
        <v>656</v>
      </c>
      <c r="C11163" t="s">
        <v>637</v>
      </c>
      <c r="D11163" t="s">
        <v>638</v>
      </c>
      <c r="E11163" t="s">
        <v>639</v>
      </c>
      <c r="F11163" t="s">
        <v>187</v>
      </c>
      <c r="G11163" t="s">
        <v>243</v>
      </c>
      <c r="H11163" t="s">
        <v>244</v>
      </c>
      <c r="I11163" t="s">
        <v>245</v>
      </c>
      <c r="J11163" t="s">
        <v>246</v>
      </c>
      <c r="K11163" t="s">
        <v>191</v>
      </c>
      <c r="M11163" t="s">
        <v>653</v>
      </c>
      <c r="N11163" t="s">
        <v>654</v>
      </c>
      <c r="O11163" t="s">
        <v>194</v>
      </c>
      <c r="P11163">
        <v>2050</v>
      </c>
      <c r="Q11163">
        <v>0.25</v>
      </c>
    </row>
    <row r="11164" spans="1:17" x14ac:dyDescent="0.25">
      <c r="A11164" t="s">
        <v>655</v>
      </c>
      <c r="B11164" t="s">
        <v>656</v>
      </c>
      <c r="C11164" t="s">
        <v>637</v>
      </c>
      <c r="D11164" t="s">
        <v>638</v>
      </c>
      <c r="E11164" t="s">
        <v>639</v>
      </c>
      <c r="F11164" t="s">
        <v>187</v>
      </c>
      <c r="G11164" t="s">
        <v>243</v>
      </c>
      <c r="H11164" t="s">
        <v>244</v>
      </c>
      <c r="I11164" t="s">
        <v>245</v>
      </c>
      <c r="J11164" t="s">
        <v>246</v>
      </c>
      <c r="K11164" t="s">
        <v>191</v>
      </c>
      <c r="M11164" t="s">
        <v>653</v>
      </c>
      <c r="N11164" t="s">
        <v>654</v>
      </c>
      <c r="O11164" t="s">
        <v>264</v>
      </c>
      <c r="P11164">
        <v>2050</v>
      </c>
      <c r="Q11164">
        <v>0.1</v>
      </c>
    </row>
    <row r="11165" spans="1:17" x14ac:dyDescent="0.25">
      <c r="A11165" t="s">
        <v>655</v>
      </c>
      <c r="B11165" t="s">
        <v>656</v>
      </c>
      <c r="C11165" t="s">
        <v>637</v>
      </c>
      <c r="D11165" t="s">
        <v>638</v>
      </c>
      <c r="E11165" t="s">
        <v>639</v>
      </c>
      <c r="F11165" t="s">
        <v>187</v>
      </c>
      <c r="G11165" t="s">
        <v>243</v>
      </c>
      <c r="H11165" t="s">
        <v>244</v>
      </c>
      <c r="I11165" t="s">
        <v>245</v>
      </c>
      <c r="J11165" t="s">
        <v>246</v>
      </c>
      <c r="K11165" t="s">
        <v>191</v>
      </c>
      <c r="M11165" t="s">
        <v>653</v>
      </c>
      <c r="N11165" t="s">
        <v>654</v>
      </c>
      <c r="O11165" t="s">
        <v>265</v>
      </c>
      <c r="P11165">
        <v>2050</v>
      </c>
      <c r="Q11165">
        <v>0.5</v>
      </c>
    </row>
    <row r="11166" spans="1:17" x14ac:dyDescent="0.25">
      <c r="A11166" t="s">
        <v>655</v>
      </c>
      <c r="B11166" t="s">
        <v>656</v>
      </c>
      <c r="C11166" t="s">
        <v>637</v>
      </c>
      <c r="D11166" t="s">
        <v>638</v>
      </c>
      <c r="E11166" t="s">
        <v>639</v>
      </c>
      <c r="F11166" t="s">
        <v>187</v>
      </c>
      <c r="G11166" t="s">
        <v>243</v>
      </c>
      <c r="H11166" t="s">
        <v>248</v>
      </c>
      <c r="I11166" t="s">
        <v>249</v>
      </c>
      <c r="J11166" t="s">
        <v>250</v>
      </c>
      <c r="K11166" t="s">
        <v>191</v>
      </c>
      <c r="M11166" t="s">
        <v>392</v>
      </c>
      <c r="N11166" t="s">
        <v>654</v>
      </c>
      <c r="O11166" t="s">
        <v>194</v>
      </c>
      <c r="P11166">
        <v>2020</v>
      </c>
      <c r="Q11166">
        <v>0.05</v>
      </c>
    </row>
    <row r="11167" spans="1:17" x14ac:dyDescent="0.25">
      <c r="A11167" t="s">
        <v>655</v>
      </c>
      <c r="B11167" t="s">
        <v>656</v>
      </c>
      <c r="C11167" t="s">
        <v>637</v>
      </c>
      <c r="D11167" t="s">
        <v>638</v>
      </c>
      <c r="E11167" t="s">
        <v>639</v>
      </c>
      <c r="F11167" t="s">
        <v>187</v>
      </c>
      <c r="G11167" t="s">
        <v>243</v>
      </c>
      <c r="H11167" t="s">
        <v>248</v>
      </c>
      <c r="I11167" t="s">
        <v>249</v>
      </c>
      <c r="J11167" t="s">
        <v>250</v>
      </c>
      <c r="K11167" t="s">
        <v>191</v>
      </c>
      <c r="M11167" t="s">
        <v>392</v>
      </c>
      <c r="N11167" t="s">
        <v>654</v>
      </c>
      <c r="O11167" t="s">
        <v>194</v>
      </c>
      <c r="P11167">
        <v>2025</v>
      </c>
      <c r="Q11167">
        <v>0.05</v>
      </c>
    </row>
    <row r="11168" spans="1:17" x14ac:dyDescent="0.25">
      <c r="A11168" t="s">
        <v>655</v>
      </c>
      <c r="B11168" t="s">
        <v>656</v>
      </c>
      <c r="C11168" t="s">
        <v>637</v>
      </c>
      <c r="D11168" t="s">
        <v>638</v>
      </c>
      <c r="E11168" t="s">
        <v>639</v>
      </c>
      <c r="F11168" t="s">
        <v>187</v>
      </c>
      <c r="G11168" t="s">
        <v>243</v>
      </c>
      <c r="H11168" t="s">
        <v>248</v>
      </c>
      <c r="I11168" t="s">
        <v>249</v>
      </c>
      <c r="J11168" t="s">
        <v>250</v>
      </c>
      <c r="K11168" t="s">
        <v>191</v>
      </c>
      <c r="M11168" t="s">
        <v>392</v>
      </c>
      <c r="N11168" t="s">
        <v>654</v>
      </c>
      <c r="O11168" t="s">
        <v>264</v>
      </c>
      <c r="P11168">
        <v>2025</v>
      </c>
      <c r="Q11168">
        <v>0.05</v>
      </c>
    </row>
    <row r="11169" spans="1:17" x14ac:dyDescent="0.25">
      <c r="A11169" t="s">
        <v>655</v>
      </c>
      <c r="B11169" t="s">
        <v>656</v>
      </c>
      <c r="C11169" t="s">
        <v>637</v>
      </c>
      <c r="D11169" t="s">
        <v>638</v>
      </c>
      <c r="E11169" t="s">
        <v>639</v>
      </c>
      <c r="F11169" t="s">
        <v>187</v>
      </c>
      <c r="G11169" t="s">
        <v>243</v>
      </c>
      <c r="H11169" t="s">
        <v>248</v>
      </c>
      <c r="I11169" t="s">
        <v>249</v>
      </c>
      <c r="J11169" t="s">
        <v>250</v>
      </c>
      <c r="K11169" t="s">
        <v>191</v>
      </c>
      <c r="M11169" t="s">
        <v>392</v>
      </c>
      <c r="N11169" t="s">
        <v>654</v>
      </c>
      <c r="O11169" t="s">
        <v>265</v>
      </c>
      <c r="P11169">
        <v>2025</v>
      </c>
      <c r="Q11169">
        <v>1</v>
      </c>
    </row>
    <row r="11170" spans="1:17" x14ac:dyDescent="0.25">
      <c r="A11170" t="s">
        <v>655</v>
      </c>
      <c r="B11170" t="s">
        <v>656</v>
      </c>
      <c r="C11170" t="s">
        <v>637</v>
      </c>
      <c r="D11170" t="s">
        <v>638</v>
      </c>
      <c r="E11170" t="s">
        <v>639</v>
      </c>
      <c r="F11170" t="s">
        <v>187</v>
      </c>
      <c r="G11170" t="s">
        <v>243</v>
      </c>
      <c r="H11170" t="s">
        <v>248</v>
      </c>
      <c r="I11170" t="s">
        <v>249</v>
      </c>
      <c r="J11170" t="s">
        <v>250</v>
      </c>
      <c r="K11170" t="s">
        <v>191</v>
      </c>
      <c r="M11170" t="s">
        <v>392</v>
      </c>
      <c r="N11170" t="s">
        <v>654</v>
      </c>
      <c r="O11170" t="s">
        <v>194</v>
      </c>
      <c r="P11170">
        <v>2030</v>
      </c>
      <c r="Q11170">
        <v>0.05</v>
      </c>
    </row>
    <row r="11171" spans="1:17" x14ac:dyDescent="0.25">
      <c r="A11171" t="s">
        <v>655</v>
      </c>
      <c r="B11171" t="s">
        <v>656</v>
      </c>
      <c r="C11171" t="s">
        <v>637</v>
      </c>
      <c r="D11171" t="s">
        <v>638</v>
      </c>
      <c r="E11171" t="s">
        <v>639</v>
      </c>
      <c r="F11171" t="s">
        <v>187</v>
      </c>
      <c r="G11171" t="s">
        <v>243</v>
      </c>
      <c r="H11171" t="s">
        <v>248</v>
      </c>
      <c r="I11171" t="s">
        <v>249</v>
      </c>
      <c r="J11171" t="s">
        <v>250</v>
      </c>
      <c r="K11171" t="s">
        <v>191</v>
      </c>
      <c r="M11171" t="s">
        <v>392</v>
      </c>
      <c r="N11171" t="s">
        <v>654</v>
      </c>
      <c r="O11171" t="s">
        <v>194</v>
      </c>
      <c r="P11171">
        <v>2040</v>
      </c>
      <c r="Q11171">
        <v>0.05</v>
      </c>
    </row>
    <row r="11172" spans="1:17" x14ac:dyDescent="0.25">
      <c r="A11172" t="s">
        <v>655</v>
      </c>
      <c r="B11172" t="s">
        <v>656</v>
      </c>
      <c r="C11172" t="s">
        <v>637</v>
      </c>
      <c r="D11172" t="s">
        <v>638</v>
      </c>
      <c r="E11172" t="s">
        <v>639</v>
      </c>
      <c r="F11172" t="s">
        <v>187</v>
      </c>
      <c r="G11172" t="s">
        <v>243</v>
      </c>
      <c r="H11172" t="s">
        <v>248</v>
      </c>
      <c r="I11172" t="s">
        <v>249</v>
      </c>
      <c r="J11172" t="s">
        <v>250</v>
      </c>
      <c r="K11172" t="s">
        <v>191</v>
      </c>
      <c r="M11172" t="s">
        <v>392</v>
      </c>
      <c r="N11172" t="s">
        <v>654</v>
      </c>
      <c r="O11172" t="s">
        <v>194</v>
      </c>
      <c r="P11172">
        <v>2050</v>
      </c>
      <c r="Q11172">
        <v>0.05</v>
      </c>
    </row>
    <row r="11173" spans="1:17" x14ac:dyDescent="0.25">
      <c r="A11173" t="s">
        <v>655</v>
      </c>
      <c r="B11173" t="s">
        <v>656</v>
      </c>
      <c r="C11173" t="s">
        <v>637</v>
      </c>
      <c r="D11173" t="s">
        <v>638</v>
      </c>
      <c r="E11173" t="s">
        <v>639</v>
      </c>
      <c r="F11173" t="s">
        <v>187</v>
      </c>
      <c r="G11173" t="s">
        <v>243</v>
      </c>
      <c r="H11173" t="s">
        <v>248</v>
      </c>
      <c r="I11173" t="s">
        <v>249</v>
      </c>
      <c r="J11173" t="s">
        <v>250</v>
      </c>
      <c r="K11173" t="s">
        <v>191</v>
      </c>
      <c r="M11173" t="s">
        <v>392</v>
      </c>
      <c r="N11173" t="s">
        <v>654</v>
      </c>
      <c r="O11173" t="s">
        <v>264</v>
      </c>
      <c r="P11173">
        <v>2050</v>
      </c>
      <c r="Q11173">
        <v>0.05</v>
      </c>
    </row>
    <row r="11174" spans="1:17" x14ac:dyDescent="0.25">
      <c r="A11174" t="s">
        <v>655</v>
      </c>
      <c r="B11174" t="s">
        <v>656</v>
      </c>
      <c r="C11174" t="s">
        <v>637</v>
      </c>
      <c r="D11174" t="s">
        <v>638</v>
      </c>
      <c r="E11174" t="s">
        <v>639</v>
      </c>
      <c r="F11174" t="s">
        <v>187</v>
      </c>
      <c r="G11174" t="s">
        <v>243</v>
      </c>
      <c r="H11174" t="s">
        <v>248</v>
      </c>
      <c r="I11174" t="s">
        <v>249</v>
      </c>
      <c r="J11174" t="s">
        <v>250</v>
      </c>
      <c r="K11174" t="s">
        <v>191</v>
      </c>
      <c r="M11174" t="s">
        <v>392</v>
      </c>
      <c r="N11174" t="s">
        <v>654</v>
      </c>
      <c r="O11174" t="s">
        <v>265</v>
      </c>
      <c r="P11174">
        <v>2050</v>
      </c>
      <c r="Q11174">
        <v>1</v>
      </c>
    </row>
    <row r="11175" spans="1:17" x14ac:dyDescent="0.25">
      <c r="A11175" t="s">
        <v>655</v>
      </c>
      <c r="B11175" t="s">
        <v>656</v>
      </c>
      <c r="C11175" t="s">
        <v>637</v>
      </c>
      <c r="D11175" t="s">
        <v>638</v>
      </c>
      <c r="E11175" t="s">
        <v>639</v>
      </c>
      <c r="F11175" t="s">
        <v>187</v>
      </c>
      <c r="G11175" t="s">
        <v>243</v>
      </c>
      <c r="H11175" t="s">
        <v>253</v>
      </c>
      <c r="I11175" t="s">
        <v>254</v>
      </c>
      <c r="J11175" t="s">
        <v>255</v>
      </c>
      <c r="K11175" t="s">
        <v>191</v>
      </c>
      <c r="M11175" t="s">
        <v>392</v>
      </c>
      <c r="N11175" t="s">
        <v>654</v>
      </c>
      <c r="O11175" t="s">
        <v>194</v>
      </c>
      <c r="P11175">
        <v>2020</v>
      </c>
      <c r="Q11175">
        <v>0.1</v>
      </c>
    </row>
    <row r="11176" spans="1:17" x14ac:dyDescent="0.25">
      <c r="A11176" t="s">
        <v>655</v>
      </c>
      <c r="B11176" t="s">
        <v>656</v>
      </c>
      <c r="C11176" t="s">
        <v>637</v>
      </c>
      <c r="D11176" t="s">
        <v>638</v>
      </c>
      <c r="E11176" t="s">
        <v>639</v>
      </c>
      <c r="F11176" t="s">
        <v>187</v>
      </c>
      <c r="G11176" t="s">
        <v>243</v>
      </c>
      <c r="H11176" t="s">
        <v>253</v>
      </c>
      <c r="I11176" t="s">
        <v>254</v>
      </c>
      <c r="J11176" t="s">
        <v>255</v>
      </c>
      <c r="K11176" t="s">
        <v>191</v>
      </c>
      <c r="M11176" t="s">
        <v>392</v>
      </c>
      <c r="N11176" t="s">
        <v>654</v>
      </c>
      <c r="O11176" t="s">
        <v>194</v>
      </c>
      <c r="P11176">
        <v>2025</v>
      </c>
      <c r="Q11176">
        <v>0.1</v>
      </c>
    </row>
    <row r="11177" spans="1:17" x14ac:dyDescent="0.25">
      <c r="A11177" t="s">
        <v>655</v>
      </c>
      <c r="B11177" t="s">
        <v>656</v>
      </c>
      <c r="C11177" t="s">
        <v>637</v>
      </c>
      <c r="D11177" t="s">
        <v>638</v>
      </c>
      <c r="E11177" t="s">
        <v>639</v>
      </c>
      <c r="F11177" t="s">
        <v>187</v>
      </c>
      <c r="G11177" t="s">
        <v>243</v>
      </c>
      <c r="H11177" t="s">
        <v>253</v>
      </c>
      <c r="I11177" t="s">
        <v>254</v>
      </c>
      <c r="J11177" t="s">
        <v>255</v>
      </c>
      <c r="K11177" t="s">
        <v>191</v>
      </c>
      <c r="M11177" t="s">
        <v>392</v>
      </c>
      <c r="N11177" t="s">
        <v>654</v>
      </c>
      <c r="O11177" t="s">
        <v>264</v>
      </c>
      <c r="P11177">
        <v>2025</v>
      </c>
      <c r="Q11177">
        <v>0.1</v>
      </c>
    </row>
    <row r="11178" spans="1:17" x14ac:dyDescent="0.25">
      <c r="A11178" t="s">
        <v>655</v>
      </c>
      <c r="B11178" t="s">
        <v>656</v>
      </c>
      <c r="C11178" t="s">
        <v>637</v>
      </c>
      <c r="D11178" t="s">
        <v>638</v>
      </c>
      <c r="E11178" t="s">
        <v>639</v>
      </c>
      <c r="F11178" t="s">
        <v>187</v>
      </c>
      <c r="G11178" t="s">
        <v>243</v>
      </c>
      <c r="H11178" t="s">
        <v>253</v>
      </c>
      <c r="I11178" t="s">
        <v>254</v>
      </c>
      <c r="J11178" t="s">
        <v>255</v>
      </c>
      <c r="K11178" t="s">
        <v>191</v>
      </c>
      <c r="M11178" t="s">
        <v>392</v>
      </c>
      <c r="N11178" t="s">
        <v>654</v>
      </c>
      <c r="O11178" t="s">
        <v>265</v>
      </c>
      <c r="P11178">
        <v>2025</v>
      </c>
      <c r="Q11178">
        <v>1</v>
      </c>
    </row>
    <row r="11179" spans="1:17" x14ac:dyDescent="0.25">
      <c r="A11179" t="s">
        <v>655</v>
      </c>
      <c r="B11179" t="s">
        <v>656</v>
      </c>
      <c r="C11179" t="s">
        <v>637</v>
      </c>
      <c r="D11179" t="s">
        <v>638</v>
      </c>
      <c r="E11179" t="s">
        <v>639</v>
      </c>
      <c r="F11179" t="s">
        <v>187</v>
      </c>
      <c r="G11179" t="s">
        <v>243</v>
      </c>
      <c r="H11179" t="s">
        <v>253</v>
      </c>
      <c r="I11179" t="s">
        <v>254</v>
      </c>
      <c r="J11179" t="s">
        <v>255</v>
      </c>
      <c r="K11179" t="s">
        <v>191</v>
      </c>
      <c r="M11179" t="s">
        <v>392</v>
      </c>
      <c r="N11179" t="s">
        <v>654</v>
      </c>
      <c r="O11179" t="s">
        <v>194</v>
      </c>
      <c r="P11179">
        <v>2030</v>
      </c>
      <c r="Q11179">
        <v>0.1</v>
      </c>
    </row>
    <row r="11180" spans="1:17" x14ac:dyDescent="0.25">
      <c r="A11180" t="s">
        <v>655</v>
      </c>
      <c r="B11180" t="s">
        <v>656</v>
      </c>
      <c r="C11180" t="s">
        <v>637</v>
      </c>
      <c r="D11180" t="s">
        <v>638</v>
      </c>
      <c r="E11180" t="s">
        <v>639</v>
      </c>
      <c r="F11180" t="s">
        <v>187</v>
      </c>
      <c r="G11180" t="s">
        <v>243</v>
      </c>
      <c r="H11180" t="s">
        <v>253</v>
      </c>
      <c r="I11180" t="s">
        <v>254</v>
      </c>
      <c r="J11180" t="s">
        <v>255</v>
      </c>
      <c r="K11180" t="s">
        <v>191</v>
      </c>
      <c r="M11180" t="s">
        <v>392</v>
      </c>
      <c r="N11180" t="s">
        <v>654</v>
      </c>
      <c r="O11180" t="s">
        <v>194</v>
      </c>
      <c r="P11180">
        <v>2040</v>
      </c>
      <c r="Q11180">
        <v>0.1</v>
      </c>
    </row>
    <row r="11181" spans="1:17" x14ac:dyDescent="0.25">
      <c r="A11181" t="s">
        <v>655</v>
      </c>
      <c r="B11181" t="s">
        <v>656</v>
      </c>
      <c r="C11181" t="s">
        <v>637</v>
      </c>
      <c r="D11181" t="s">
        <v>638</v>
      </c>
      <c r="E11181" t="s">
        <v>639</v>
      </c>
      <c r="F11181" t="s">
        <v>187</v>
      </c>
      <c r="G11181" t="s">
        <v>243</v>
      </c>
      <c r="H11181" t="s">
        <v>253</v>
      </c>
      <c r="I11181" t="s">
        <v>254</v>
      </c>
      <c r="J11181" t="s">
        <v>255</v>
      </c>
      <c r="K11181" t="s">
        <v>191</v>
      </c>
      <c r="M11181" t="s">
        <v>392</v>
      </c>
      <c r="N11181" t="s">
        <v>654</v>
      </c>
      <c r="O11181" t="s">
        <v>194</v>
      </c>
      <c r="P11181">
        <v>2050</v>
      </c>
      <c r="Q11181">
        <v>0.1</v>
      </c>
    </row>
    <row r="11182" spans="1:17" x14ac:dyDescent="0.25">
      <c r="A11182" t="s">
        <v>655</v>
      </c>
      <c r="B11182" t="s">
        <v>656</v>
      </c>
      <c r="C11182" t="s">
        <v>637</v>
      </c>
      <c r="D11182" t="s">
        <v>638</v>
      </c>
      <c r="E11182" t="s">
        <v>639</v>
      </c>
      <c r="F11182" t="s">
        <v>187</v>
      </c>
      <c r="G11182" t="s">
        <v>243</v>
      </c>
      <c r="H11182" t="s">
        <v>253</v>
      </c>
      <c r="I11182" t="s">
        <v>254</v>
      </c>
      <c r="J11182" t="s">
        <v>255</v>
      </c>
      <c r="K11182" t="s">
        <v>191</v>
      </c>
      <c r="M11182" t="s">
        <v>392</v>
      </c>
      <c r="N11182" t="s">
        <v>654</v>
      </c>
      <c r="O11182" t="s">
        <v>264</v>
      </c>
      <c r="P11182">
        <v>2050</v>
      </c>
      <c r="Q11182">
        <v>0.1</v>
      </c>
    </row>
    <row r="11183" spans="1:17" x14ac:dyDescent="0.25">
      <c r="A11183" t="s">
        <v>655</v>
      </c>
      <c r="B11183" t="s">
        <v>656</v>
      </c>
      <c r="C11183" t="s">
        <v>637</v>
      </c>
      <c r="D11183" t="s">
        <v>638</v>
      </c>
      <c r="E11183" t="s">
        <v>639</v>
      </c>
      <c r="F11183" t="s">
        <v>187</v>
      </c>
      <c r="G11183" t="s">
        <v>243</v>
      </c>
      <c r="H11183" t="s">
        <v>253</v>
      </c>
      <c r="I11183" t="s">
        <v>254</v>
      </c>
      <c r="J11183" t="s">
        <v>255</v>
      </c>
      <c r="K11183" t="s">
        <v>191</v>
      </c>
      <c r="M11183" t="s">
        <v>392</v>
      </c>
      <c r="N11183" t="s">
        <v>654</v>
      </c>
      <c r="O11183" t="s">
        <v>265</v>
      </c>
      <c r="P11183">
        <v>2050</v>
      </c>
      <c r="Q11183">
        <v>1</v>
      </c>
    </row>
    <row r="11184" spans="1:17" x14ac:dyDescent="0.25">
      <c r="A11184" t="s">
        <v>655</v>
      </c>
      <c r="B11184" t="s">
        <v>656</v>
      </c>
      <c r="C11184" t="s">
        <v>637</v>
      </c>
      <c r="D11184" t="s">
        <v>638</v>
      </c>
      <c r="E11184" t="s">
        <v>639</v>
      </c>
      <c r="F11184" t="s">
        <v>187</v>
      </c>
      <c r="G11184" t="s">
        <v>243</v>
      </c>
      <c r="H11184" t="s">
        <v>357</v>
      </c>
      <c r="I11184" t="s">
        <v>306</v>
      </c>
      <c r="K11184" t="s">
        <v>78</v>
      </c>
      <c r="M11184" t="s">
        <v>392</v>
      </c>
      <c r="N11184" t="s">
        <v>641</v>
      </c>
      <c r="O11184" t="s">
        <v>194</v>
      </c>
      <c r="P11184">
        <v>2020</v>
      </c>
      <c r="Q11184">
        <v>0.1</v>
      </c>
    </row>
    <row r="11185" spans="1:17" x14ac:dyDescent="0.25">
      <c r="A11185" t="s">
        <v>655</v>
      </c>
      <c r="B11185" t="s">
        <v>656</v>
      </c>
      <c r="C11185" t="s">
        <v>637</v>
      </c>
      <c r="D11185" t="s">
        <v>638</v>
      </c>
      <c r="E11185" t="s">
        <v>639</v>
      </c>
      <c r="F11185" t="s">
        <v>187</v>
      </c>
      <c r="G11185" t="s">
        <v>243</v>
      </c>
      <c r="H11185" t="s">
        <v>357</v>
      </c>
      <c r="I11185" t="s">
        <v>306</v>
      </c>
      <c r="K11185" t="s">
        <v>78</v>
      </c>
      <c r="M11185" t="s">
        <v>392</v>
      </c>
      <c r="N11185" t="s">
        <v>641</v>
      </c>
      <c r="O11185" t="s">
        <v>194</v>
      </c>
      <c r="P11185">
        <v>2025</v>
      </c>
      <c r="Q11185">
        <v>0.1</v>
      </c>
    </row>
    <row r="11186" spans="1:17" x14ac:dyDescent="0.25">
      <c r="A11186" t="s">
        <v>655</v>
      </c>
      <c r="B11186" t="s">
        <v>656</v>
      </c>
      <c r="C11186" t="s">
        <v>637</v>
      </c>
      <c r="D11186" t="s">
        <v>638</v>
      </c>
      <c r="E11186" t="s">
        <v>639</v>
      </c>
      <c r="F11186" t="s">
        <v>187</v>
      </c>
      <c r="G11186" t="s">
        <v>243</v>
      </c>
      <c r="H11186" t="s">
        <v>357</v>
      </c>
      <c r="I11186" t="s">
        <v>306</v>
      </c>
      <c r="K11186" t="s">
        <v>78</v>
      </c>
      <c r="M11186" t="s">
        <v>392</v>
      </c>
      <c r="N11186" t="s">
        <v>641</v>
      </c>
      <c r="O11186" t="s">
        <v>264</v>
      </c>
      <c r="P11186">
        <v>2025</v>
      </c>
      <c r="Q11186">
        <v>0.1</v>
      </c>
    </row>
    <row r="11187" spans="1:17" x14ac:dyDescent="0.25">
      <c r="A11187" t="s">
        <v>655</v>
      </c>
      <c r="B11187" t="s">
        <v>656</v>
      </c>
      <c r="C11187" t="s">
        <v>637</v>
      </c>
      <c r="D11187" t="s">
        <v>638</v>
      </c>
      <c r="E11187" t="s">
        <v>639</v>
      </c>
      <c r="F11187" t="s">
        <v>187</v>
      </c>
      <c r="G11187" t="s">
        <v>243</v>
      </c>
      <c r="H11187" t="s">
        <v>357</v>
      </c>
      <c r="I11187" t="s">
        <v>306</v>
      </c>
      <c r="K11187" t="s">
        <v>78</v>
      </c>
      <c r="M11187" t="s">
        <v>392</v>
      </c>
      <c r="N11187" t="s">
        <v>641</v>
      </c>
      <c r="O11187" t="s">
        <v>265</v>
      </c>
      <c r="P11187">
        <v>2025</v>
      </c>
      <c r="Q11187">
        <v>0.2</v>
      </c>
    </row>
    <row r="11188" spans="1:17" x14ac:dyDescent="0.25">
      <c r="A11188" t="s">
        <v>655</v>
      </c>
      <c r="B11188" t="s">
        <v>656</v>
      </c>
      <c r="C11188" t="s">
        <v>637</v>
      </c>
      <c r="D11188" t="s">
        <v>638</v>
      </c>
      <c r="E11188" t="s">
        <v>639</v>
      </c>
      <c r="F11188" t="s">
        <v>187</v>
      </c>
      <c r="G11188" t="s">
        <v>243</v>
      </c>
      <c r="H11188" t="s">
        <v>357</v>
      </c>
      <c r="I11188" t="s">
        <v>306</v>
      </c>
      <c r="K11188" t="s">
        <v>78</v>
      </c>
      <c r="M11188" t="s">
        <v>392</v>
      </c>
      <c r="N11188" t="s">
        <v>641</v>
      </c>
      <c r="O11188" t="s">
        <v>194</v>
      </c>
      <c r="P11188">
        <v>2030</v>
      </c>
      <c r="Q11188">
        <v>0.1</v>
      </c>
    </row>
    <row r="11189" spans="1:17" x14ac:dyDescent="0.25">
      <c r="A11189" t="s">
        <v>655</v>
      </c>
      <c r="B11189" t="s">
        <v>656</v>
      </c>
      <c r="C11189" t="s">
        <v>637</v>
      </c>
      <c r="D11189" t="s">
        <v>638</v>
      </c>
      <c r="E11189" t="s">
        <v>639</v>
      </c>
      <c r="F11189" t="s">
        <v>187</v>
      </c>
      <c r="G11189" t="s">
        <v>243</v>
      </c>
      <c r="H11189" t="s">
        <v>357</v>
      </c>
      <c r="I11189" t="s">
        <v>306</v>
      </c>
      <c r="K11189" t="s">
        <v>78</v>
      </c>
      <c r="M11189" t="s">
        <v>392</v>
      </c>
      <c r="N11189" t="s">
        <v>641</v>
      </c>
      <c r="O11189" t="s">
        <v>194</v>
      </c>
      <c r="P11189">
        <v>2040</v>
      </c>
      <c r="Q11189">
        <v>0.1</v>
      </c>
    </row>
    <row r="11190" spans="1:17" x14ac:dyDescent="0.25">
      <c r="A11190" t="s">
        <v>655</v>
      </c>
      <c r="B11190" t="s">
        <v>656</v>
      </c>
      <c r="C11190" t="s">
        <v>637</v>
      </c>
      <c r="D11190" t="s">
        <v>638</v>
      </c>
      <c r="E11190" t="s">
        <v>639</v>
      </c>
      <c r="F11190" t="s">
        <v>187</v>
      </c>
      <c r="G11190" t="s">
        <v>243</v>
      </c>
      <c r="H11190" t="s">
        <v>357</v>
      </c>
      <c r="I11190" t="s">
        <v>306</v>
      </c>
      <c r="K11190" t="s">
        <v>78</v>
      </c>
      <c r="M11190" t="s">
        <v>392</v>
      </c>
      <c r="N11190" t="s">
        <v>641</v>
      </c>
      <c r="O11190" t="s">
        <v>194</v>
      </c>
      <c r="P11190">
        <v>2050</v>
      </c>
      <c r="Q11190">
        <v>0.1</v>
      </c>
    </row>
    <row r="11191" spans="1:17" x14ac:dyDescent="0.25">
      <c r="A11191" t="s">
        <v>655</v>
      </c>
      <c r="B11191" t="s">
        <v>656</v>
      </c>
      <c r="C11191" t="s">
        <v>637</v>
      </c>
      <c r="D11191" t="s">
        <v>638</v>
      </c>
      <c r="E11191" t="s">
        <v>639</v>
      </c>
      <c r="F11191" t="s">
        <v>187</v>
      </c>
      <c r="G11191" t="s">
        <v>243</v>
      </c>
      <c r="H11191" t="s">
        <v>357</v>
      </c>
      <c r="I11191" t="s">
        <v>306</v>
      </c>
      <c r="K11191" t="s">
        <v>78</v>
      </c>
      <c r="M11191" t="s">
        <v>392</v>
      </c>
      <c r="N11191" t="s">
        <v>641</v>
      </c>
      <c r="O11191" t="s">
        <v>264</v>
      </c>
      <c r="P11191">
        <v>2050</v>
      </c>
      <c r="Q11191">
        <v>0.1</v>
      </c>
    </row>
    <row r="11192" spans="1:17" x14ac:dyDescent="0.25">
      <c r="A11192" t="s">
        <v>655</v>
      </c>
      <c r="B11192" t="s">
        <v>656</v>
      </c>
      <c r="C11192" t="s">
        <v>637</v>
      </c>
      <c r="D11192" t="s">
        <v>638</v>
      </c>
      <c r="E11192" t="s">
        <v>639</v>
      </c>
      <c r="F11192" t="s">
        <v>187</v>
      </c>
      <c r="G11192" t="s">
        <v>243</v>
      </c>
      <c r="H11192" t="s">
        <v>357</v>
      </c>
      <c r="I11192" t="s">
        <v>306</v>
      </c>
      <c r="K11192" t="s">
        <v>78</v>
      </c>
      <c r="M11192" t="s">
        <v>392</v>
      </c>
      <c r="N11192" t="s">
        <v>641</v>
      </c>
      <c r="O11192" t="s">
        <v>265</v>
      </c>
      <c r="P11192">
        <v>2050</v>
      </c>
      <c r="Q11192">
        <v>0.2</v>
      </c>
    </row>
    <row r="11193" spans="1:17" x14ac:dyDescent="0.25">
      <c r="A11193" t="s">
        <v>657</v>
      </c>
      <c r="B11193" t="s">
        <v>658</v>
      </c>
      <c r="C11193" t="s">
        <v>637</v>
      </c>
      <c r="D11193" t="s">
        <v>638</v>
      </c>
      <c r="E11193" t="s">
        <v>639</v>
      </c>
      <c r="F11193" t="s">
        <v>260</v>
      </c>
      <c r="G11193" t="s">
        <v>195</v>
      </c>
      <c r="H11193" t="s">
        <v>417</v>
      </c>
      <c r="I11193" t="s">
        <v>418</v>
      </c>
      <c r="J11193" t="s">
        <v>419</v>
      </c>
      <c r="K11193" t="s">
        <v>191</v>
      </c>
      <c r="M11193" t="s">
        <v>192</v>
      </c>
      <c r="N11193" t="s">
        <v>640</v>
      </c>
      <c r="O11193" t="s">
        <v>194</v>
      </c>
      <c r="P11193">
        <v>2020</v>
      </c>
      <c r="Q11193">
        <v>0.01</v>
      </c>
    </row>
    <row r="11194" spans="1:17" x14ac:dyDescent="0.25">
      <c r="A11194" t="s">
        <v>657</v>
      </c>
      <c r="B11194" t="s">
        <v>658</v>
      </c>
      <c r="C11194" t="s">
        <v>637</v>
      </c>
      <c r="D11194" t="s">
        <v>638</v>
      </c>
      <c r="E11194" t="s">
        <v>639</v>
      </c>
      <c r="F11194" t="s">
        <v>260</v>
      </c>
      <c r="G11194" t="s">
        <v>195</v>
      </c>
      <c r="H11194" t="s">
        <v>417</v>
      </c>
      <c r="I11194" t="s">
        <v>418</v>
      </c>
      <c r="J11194" t="s">
        <v>419</v>
      </c>
      <c r="K11194" t="s">
        <v>191</v>
      </c>
      <c r="M11194" t="s">
        <v>192</v>
      </c>
      <c r="N11194" t="s">
        <v>640</v>
      </c>
      <c r="O11194" t="s">
        <v>194</v>
      </c>
      <c r="P11194">
        <v>2025</v>
      </c>
      <c r="Q11194">
        <v>0.01</v>
      </c>
    </row>
    <row r="11195" spans="1:17" x14ac:dyDescent="0.25">
      <c r="A11195" t="s">
        <v>657</v>
      </c>
      <c r="B11195" t="s">
        <v>658</v>
      </c>
      <c r="C11195" t="s">
        <v>637</v>
      </c>
      <c r="D11195" t="s">
        <v>638</v>
      </c>
      <c r="E11195" t="s">
        <v>639</v>
      </c>
      <c r="F11195" t="s">
        <v>260</v>
      </c>
      <c r="G11195" t="s">
        <v>195</v>
      </c>
      <c r="H11195" t="s">
        <v>417</v>
      </c>
      <c r="I11195" t="s">
        <v>418</v>
      </c>
      <c r="J11195" t="s">
        <v>419</v>
      </c>
      <c r="K11195" t="s">
        <v>191</v>
      </c>
      <c r="M11195" t="s">
        <v>192</v>
      </c>
      <c r="N11195" t="s">
        <v>640</v>
      </c>
      <c r="O11195" t="s">
        <v>264</v>
      </c>
      <c r="P11195">
        <v>2025</v>
      </c>
      <c r="Q11195">
        <v>0.01</v>
      </c>
    </row>
    <row r="11196" spans="1:17" x14ac:dyDescent="0.25">
      <c r="A11196" t="s">
        <v>657</v>
      </c>
      <c r="B11196" t="s">
        <v>658</v>
      </c>
      <c r="C11196" t="s">
        <v>637</v>
      </c>
      <c r="D11196" t="s">
        <v>638</v>
      </c>
      <c r="E11196" t="s">
        <v>639</v>
      </c>
      <c r="F11196" t="s">
        <v>260</v>
      </c>
      <c r="G11196" t="s">
        <v>195</v>
      </c>
      <c r="H11196" t="s">
        <v>417</v>
      </c>
      <c r="I11196" t="s">
        <v>418</v>
      </c>
      <c r="J11196" t="s">
        <v>419</v>
      </c>
      <c r="K11196" t="s">
        <v>191</v>
      </c>
      <c r="M11196" t="s">
        <v>192</v>
      </c>
      <c r="N11196" t="s">
        <v>640</v>
      </c>
      <c r="O11196" t="s">
        <v>265</v>
      </c>
      <c r="P11196">
        <v>2025</v>
      </c>
      <c r="Q11196">
        <v>0.01</v>
      </c>
    </row>
    <row r="11197" spans="1:17" x14ac:dyDescent="0.25">
      <c r="A11197" t="s">
        <v>657</v>
      </c>
      <c r="B11197" t="s">
        <v>658</v>
      </c>
      <c r="C11197" t="s">
        <v>637</v>
      </c>
      <c r="D11197" t="s">
        <v>638</v>
      </c>
      <c r="E11197" t="s">
        <v>639</v>
      </c>
      <c r="F11197" t="s">
        <v>260</v>
      </c>
      <c r="G11197" t="s">
        <v>195</v>
      </c>
      <c r="H11197" t="s">
        <v>417</v>
      </c>
      <c r="I11197" t="s">
        <v>418</v>
      </c>
      <c r="J11197" t="s">
        <v>419</v>
      </c>
      <c r="K11197" t="s">
        <v>191</v>
      </c>
      <c r="M11197" t="s">
        <v>192</v>
      </c>
      <c r="N11197" t="s">
        <v>640</v>
      </c>
      <c r="O11197" t="s">
        <v>194</v>
      </c>
      <c r="P11197">
        <v>2030</v>
      </c>
      <c r="Q11197">
        <v>0.01</v>
      </c>
    </row>
    <row r="11198" spans="1:17" x14ac:dyDescent="0.25">
      <c r="A11198" t="s">
        <v>657</v>
      </c>
      <c r="B11198" t="s">
        <v>658</v>
      </c>
      <c r="C11198" t="s">
        <v>637</v>
      </c>
      <c r="D11198" t="s">
        <v>638</v>
      </c>
      <c r="E11198" t="s">
        <v>639</v>
      </c>
      <c r="F11198" t="s">
        <v>260</v>
      </c>
      <c r="G11198" t="s">
        <v>195</v>
      </c>
      <c r="H11198" t="s">
        <v>417</v>
      </c>
      <c r="I11198" t="s">
        <v>418</v>
      </c>
      <c r="J11198" t="s">
        <v>419</v>
      </c>
      <c r="K11198" t="s">
        <v>191</v>
      </c>
      <c r="M11198" t="s">
        <v>192</v>
      </c>
      <c r="N11198" t="s">
        <v>640</v>
      </c>
      <c r="O11198" t="s">
        <v>194</v>
      </c>
      <c r="P11198">
        <v>2040</v>
      </c>
      <c r="Q11198">
        <v>0.01</v>
      </c>
    </row>
    <row r="11199" spans="1:17" x14ac:dyDescent="0.25">
      <c r="A11199" t="s">
        <v>657</v>
      </c>
      <c r="B11199" t="s">
        <v>658</v>
      </c>
      <c r="C11199" t="s">
        <v>637</v>
      </c>
      <c r="D11199" t="s">
        <v>638</v>
      </c>
      <c r="E11199" t="s">
        <v>639</v>
      </c>
      <c r="F11199" t="s">
        <v>260</v>
      </c>
      <c r="G11199" t="s">
        <v>195</v>
      </c>
      <c r="H11199" t="s">
        <v>417</v>
      </c>
      <c r="I11199" t="s">
        <v>418</v>
      </c>
      <c r="J11199" t="s">
        <v>419</v>
      </c>
      <c r="K11199" t="s">
        <v>191</v>
      </c>
      <c r="M11199" t="s">
        <v>192</v>
      </c>
      <c r="N11199" t="s">
        <v>640</v>
      </c>
      <c r="O11199" t="s">
        <v>194</v>
      </c>
      <c r="P11199">
        <v>2050</v>
      </c>
      <c r="Q11199">
        <v>0.01</v>
      </c>
    </row>
    <row r="11200" spans="1:17" x14ac:dyDescent="0.25">
      <c r="A11200" t="s">
        <v>657</v>
      </c>
      <c r="B11200" t="s">
        <v>658</v>
      </c>
      <c r="C11200" t="s">
        <v>637</v>
      </c>
      <c r="D11200" t="s">
        <v>638</v>
      </c>
      <c r="E11200" t="s">
        <v>639</v>
      </c>
      <c r="F11200" t="s">
        <v>260</v>
      </c>
      <c r="G11200" t="s">
        <v>195</v>
      </c>
      <c r="H11200" t="s">
        <v>417</v>
      </c>
      <c r="I11200" t="s">
        <v>418</v>
      </c>
      <c r="J11200" t="s">
        <v>419</v>
      </c>
      <c r="K11200" t="s">
        <v>191</v>
      </c>
      <c r="M11200" t="s">
        <v>192</v>
      </c>
      <c r="N11200" t="s">
        <v>640</v>
      </c>
      <c r="O11200" t="s">
        <v>264</v>
      </c>
      <c r="P11200">
        <v>2050</v>
      </c>
      <c r="Q11200">
        <v>0.01</v>
      </c>
    </row>
    <row r="11201" spans="1:17" x14ac:dyDescent="0.25">
      <c r="A11201" t="s">
        <v>657</v>
      </c>
      <c r="B11201" t="s">
        <v>658</v>
      </c>
      <c r="C11201" t="s">
        <v>637</v>
      </c>
      <c r="D11201" t="s">
        <v>638</v>
      </c>
      <c r="E11201" t="s">
        <v>639</v>
      </c>
      <c r="F11201" t="s">
        <v>260</v>
      </c>
      <c r="G11201" t="s">
        <v>195</v>
      </c>
      <c r="H11201" t="s">
        <v>417</v>
      </c>
      <c r="I11201" t="s">
        <v>418</v>
      </c>
      <c r="J11201" t="s">
        <v>419</v>
      </c>
      <c r="K11201" t="s">
        <v>191</v>
      </c>
      <c r="M11201" t="s">
        <v>192</v>
      </c>
      <c r="N11201" t="s">
        <v>640</v>
      </c>
      <c r="O11201" t="s">
        <v>265</v>
      </c>
      <c r="P11201">
        <v>2050</v>
      </c>
      <c r="Q11201">
        <v>0.01</v>
      </c>
    </row>
    <row r="11202" spans="1:17" x14ac:dyDescent="0.25">
      <c r="A11202" t="s">
        <v>657</v>
      </c>
      <c r="B11202" t="s">
        <v>658</v>
      </c>
      <c r="C11202" t="s">
        <v>637</v>
      </c>
      <c r="D11202" t="s">
        <v>638</v>
      </c>
      <c r="E11202" t="s">
        <v>639</v>
      </c>
      <c r="F11202" t="s">
        <v>260</v>
      </c>
      <c r="G11202" t="s">
        <v>195</v>
      </c>
      <c r="H11202" t="s">
        <v>200</v>
      </c>
      <c r="I11202" t="s">
        <v>201</v>
      </c>
      <c r="K11202" t="s">
        <v>202</v>
      </c>
      <c r="M11202" t="s">
        <v>428</v>
      </c>
      <c r="N11202" t="s">
        <v>641</v>
      </c>
      <c r="O11202" t="s">
        <v>194</v>
      </c>
      <c r="P11202">
        <v>2020</v>
      </c>
      <c r="Q11202">
        <v>0.7</v>
      </c>
    </row>
    <row r="11203" spans="1:17" x14ac:dyDescent="0.25">
      <c r="A11203" t="s">
        <v>657</v>
      </c>
      <c r="B11203" t="s">
        <v>658</v>
      </c>
      <c r="C11203" t="s">
        <v>637</v>
      </c>
      <c r="D11203" t="s">
        <v>638</v>
      </c>
      <c r="E11203" t="s">
        <v>639</v>
      </c>
      <c r="F11203" t="s">
        <v>260</v>
      </c>
      <c r="G11203" t="s">
        <v>195</v>
      </c>
      <c r="H11203" t="s">
        <v>200</v>
      </c>
      <c r="I11203" t="s">
        <v>201</v>
      </c>
      <c r="K11203" t="s">
        <v>202</v>
      </c>
      <c r="M11203" t="s">
        <v>428</v>
      </c>
      <c r="N11203" t="s">
        <v>641</v>
      </c>
      <c r="O11203" t="s">
        <v>194</v>
      </c>
      <c r="P11203">
        <v>2025</v>
      </c>
      <c r="Q11203">
        <v>0.7</v>
      </c>
    </row>
    <row r="11204" spans="1:17" x14ac:dyDescent="0.25">
      <c r="A11204" t="s">
        <v>657</v>
      </c>
      <c r="B11204" t="s">
        <v>658</v>
      </c>
      <c r="C11204" t="s">
        <v>637</v>
      </c>
      <c r="D11204" t="s">
        <v>638</v>
      </c>
      <c r="E11204" t="s">
        <v>639</v>
      </c>
      <c r="F11204" t="s">
        <v>260</v>
      </c>
      <c r="G11204" t="s">
        <v>195</v>
      </c>
      <c r="H11204" t="s">
        <v>200</v>
      </c>
      <c r="I11204" t="s">
        <v>201</v>
      </c>
      <c r="K11204" t="s">
        <v>202</v>
      </c>
      <c r="M11204" t="s">
        <v>428</v>
      </c>
      <c r="N11204" t="s">
        <v>641</v>
      </c>
      <c r="O11204" t="s">
        <v>264</v>
      </c>
      <c r="P11204">
        <v>2025</v>
      </c>
      <c r="Q11204">
        <v>0.5</v>
      </c>
    </row>
    <row r="11205" spans="1:17" x14ac:dyDescent="0.25">
      <c r="A11205" t="s">
        <v>657</v>
      </c>
      <c r="B11205" t="s">
        <v>658</v>
      </c>
      <c r="C11205" t="s">
        <v>637</v>
      </c>
      <c r="D11205" t="s">
        <v>638</v>
      </c>
      <c r="E11205" t="s">
        <v>639</v>
      </c>
      <c r="F11205" t="s">
        <v>260</v>
      </c>
      <c r="G11205" t="s">
        <v>195</v>
      </c>
      <c r="H11205" t="s">
        <v>200</v>
      </c>
      <c r="I11205" t="s">
        <v>201</v>
      </c>
      <c r="K11205" t="s">
        <v>202</v>
      </c>
      <c r="M11205" t="s">
        <v>428</v>
      </c>
      <c r="N11205" t="s">
        <v>641</v>
      </c>
      <c r="O11205" t="s">
        <v>265</v>
      </c>
      <c r="P11205">
        <v>2025</v>
      </c>
      <c r="Q11205">
        <v>1</v>
      </c>
    </row>
    <row r="11206" spans="1:17" x14ac:dyDescent="0.25">
      <c r="A11206" t="s">
        <v>657</v>
      </c>
      <c r="B11206" t="s">
        <v>658</v>
      </c>
      <c r="C11206" t="s">
        <v>637</v>
      </c>
      <c r="D11206" t="s">
        <v>638</v>
      </c>
      <c r="E11206" t="s">
        <v>639</v>
      </c>
      <c r="F11206" t="s">
        <v>260</v>
      </c>
      <c r="G11206" t="s">
        <v>195</v>
      </c>
      <c r="H11206" t="s">
        <v>200</v>
      </c>
      <c r="I11206" t="s">
        <v>201</v>
      </c>
      <c r="K11206" t="s">
        <v>202</v>
      </c>
      <c r="M11206" t="s">
        <v>428</v>
      </c>
      <c r="N11206" t="s">
        <v>641</v>
      </c>
      <c r="O11206" t="s">
        <v>194</v>
      </c>
      <c r="P11206">
        <v>2030</v>
      </c>
      <c r="Q11206">
        <v>0.6</v>
      </c>
    </row>
    <row r="11207" spans="1:17" x14ac:dyDescent="0.25">
      <c r="A11207" t="s">
        <v>657</v>
      </c>
      <c r="B11207" t="s">
        <v>658</v>
      </c>
      <c r="C11207" t="s">
        <v>637</v>
      </c>
      <c r="D11207" t="s">
        <v>638</v>
      </c>
      <c r="E11207" t="s">
        <v>639</v>
      </c>
      <c r="F11207" t="s">
        <v>260</v>
      </c>
      <c r="G11207" t="s">
        <v>195</v>
      </c>
      <c r="H11207" t="s">
        <v>200</v>
      </c>
      <c r="I11207" t="s">
        <v>201</v>
      </c>
      <c r="K11207" t="s">
        <v>202</v>
      </c>
      <c r="M11207" t="s">
        <v>428</v>
      </c>
      <c r="N11207" t="s">
        <v>641</v>
      </c>
      <c r="O11207" t="s">
        <v>194</v>
      </c>
      <c r="P11207">
        <v>2040</v>
      </c>
      <c r="Q11207">
        <v>0.6</v>
      </c>
    </row>
    <row r="11208" spans="1:17" x14ac:dyDescent="0.25">
      <c r="A11208" t="s">
        <v>657</v>
      </c>
      <c r="B11208" t="s">
        <v>658</v>
      </c>
      <c r="C11208" t="s">
        <v>637</v>
      </c>
      <c r="D11208" t="s">
        <v>638</v>
      </c>
      <c r="E11208" t="s">
        <v>639</v>
      </c>
      <c r="F11208" t="s">
        <v>260</v>
      </c>
      <c r="G11208" t="s">
        <v>195</v>
      </c>
      <c r="H11208" t="s">
        <v>200</v>
      </c>
      <c r="I11208" t="s">
        <v>201</v>
      </c>
      <c r="K11208" t="s">
        <v>202</v>
      </c>
      <c r="M11208" t="s">
        <v>428</v>
      </c>
      <c r="N11208" t="s">
        <v>641</v>
      </c>
      <c r="O11208" t="s">
        <v>194</v>
      </c>
      <c r="P11208">
        <v>2050</v>
      </c>
      <c r="Q11208">
        <v>0.6</v>
      </c>
    </row>
    <row r="11209" spans="1:17" x14ac:dyDescent="0.25">
      <c r="A11209" t="s">
        <v>657</v>
      </c>
      <c r="B11209" t="s">
        <v>658</v>
      </c>
      <c r="C11209" t="s">
        <v>637</v>
      </c>
      <c r="D11209" t="s">
        <v>638</v>
      </c>
      <c r="E11209" t="s">
        <v>639</v>
      </c>
      <c r="F11209" t="s">
        <v>260</v>
      </c>
      <c r="G11209" t="s">
        <v>195</v>
      </c>
      <c r="H11209" t="s">
        <v>200</v>
      </c>
      <c r="I11209" t="s">
        <v>201</v>
      </c>
      <c r="K11209" t="s">
        <v>202</v>
      </c>
      <c r="M11209" t="s">
        <v>428</v>
      </c>
      <c r="N11209" t="s">
        <v>641</v>
      </c>
      <c r="O11209" t="s">
        <v>264</v>
      </c>
      <c r="P11209">
        <v>2050</v>
      </c>
      <c r="Q11209">
        <v>0.4</v>
      </c>
    </row>
    <row r="11210" spans="1:17" x14ac:dyDescent="0.25">
      <c r="A11210" t="s">
        <v>657</v>
      </c>
      <c r="B11210" t="s">
        <v>658</v>
      </c>
      <c r="C11210" t="s">
        <v>637</v>
      </c>
      <c r="D11210" t="s">
        <v>638</v>
      </c>
      <c r="E11210" t="s">
        <v>639</v>
      </c>
      <c r="F11210" t="s">
        <v>260</v>
      </c>
      <c r="G11210" t="s">
        <v>195</v>
      </c>
      <c r="H11210" t="s">
        <v>200</v>
      </c>
      <c r="I11210" t="s">
        <v>201</v>
      </c>
      <c r="K11210" t="s">
        <v>202</v>
      </c>
      <c r="M11210" t="s">
        <v>428</v>
      </c>
      <c r="N11210" t="s">
        <v>641</v>
      </c>
      <c r="O11210" t="s">
        <v>265</v>
      </c>
      <c r="P11210">
        <v>2050</v>
      </c>
      <c r="Q11210">
        <v>1</v>
      </c>
    </row>
    <row r="11211" spans="1:17" x14ac:dyDescent="0.25">
      <c r="A11211" t="s">
        <v>657</v>
      </c>
      <c r="B11211" t="s">
        <v>658</v>
      </c>
      <c r="C11211" t="s">
        <v>637</v>
      </c>
      <c r="D11211" t="s">
        <v>638</v>
      </c>
      <c r="E11211" t="s">
        <v>639</v>
      </c>
      <c r="F11211" t="s">
        <v>260</v>
      </c>
      <c r="G11211" t="s">
        <v>195</v>
      </c>
      <c r="H11211" t="s">
        <v>352</v>
      </c>
      <c r="I11211" t="s">
        <v>135</v>
      </c>
      <c r="K11211" t="s">
        <v>191</v>
      </c>
      <c r="N11211" t="s">
        <v>640</v>
      </c>
      <c r="O11211" t="s">
        <v>194</v>
      </c>
      <c r="P11211">
        <v>2020</v>
      </c>
      <c r="Q11211">
        <v>0</v>
      </c>
    </row>
    <row r="11212" spans="1:17" x14ac:dyDescent="0.25">
      <c r="A11212" t="s">
        <v>657</v>
      </c>
      <c r="B11212" t="s">
        <v>658</v>
      </c>
      <c r="C11212" t="s">
        <v>637</v>
      </c>
      <c r="D11212" t="s">
        <v>638</v>
      </c>
      <c r="E11212" t="s">
        <v>639</v>
      </c>
      <c r="F11212" t="s">
        <v>260</v>
      </c>
      <c r="G11212" t="s">
        <v>195</v>
      </c>
      <c r="H11212" t="s">
        <v>352</v>
      </c>
      <c r="I11212" t="s">
        <v>135</v>
      </c>
      <c r="K11212" t="s">
        <v>191</v>
      </c>
      <c r="N11212" t="s">
        <v>640</v>
      </c>
      <c r="O11212" t="s">
        <v>194</v>
      </c>
      <c r="P11212">
        <v>2025</v>
      </c>
      <c r="Q11212">
        <v>0</v>
      </c>
    </row>
    <row r="11213" spans="1:17" x14ac:dyDescent="0.25">
      <c r="A11213" t="s">
        <v>657</v>
      </c>
      <c r="B11213" t="s">
        <v>658</v>
      </c>
      <c r="C11213" t="s">
        <v>637</v>
      </c>
      <c r="D11213" t="s">
        <v>638</v>
      </c>
      <c r="E11213" t="s">
        <v>639</v>
      </c>
      <c r="F11213" t="s">
        <v>260</v>
      </c>
      <c r="G11213" t="s">
        <v>195</v>
      </c>
      <c r="H11213" t="s">
        <v>352</v>
      </c>
      <c r="I11213" t="s">
        <v>135</v>
      </c>
      <c r="K11213" t="s">
        <v>191</v>
      </c>
      <c r="N11213" t="s">
        <v>640</v>
      </c>
      <c r="O11213" t="s">
        <v>264</v>
      </c>
      <c r="P11213">
        <v>2025</v>
      </c>
      <c r="Q11213">
        <v>0</v>
      </c>
    </row>
    <row r="11214" spans="1:17" x14ac:dyDescent="0.25">
      <c r="A11214" t="s">
        <v>657</v>
      </c>
      <c r="B11214" t="s">
        <v>658</v>
      </c>
      <c r="C11214" t="s">
        <v>637</v>
      </c>
      <c r="D11214" t="s">
        <v>638</v>
      </c>
      <c r="E11214" t="s">
        <v>639</v>
      </c>
      <c r="F11214" t="s">
        <v>260</v>
      </c>
      <c r="G11214" t="s">
        <v>195</v>
      </c>
      <c r="H11214" t="s">
        <v>352</v>
      </c>
      <c r="I11214" t="s">
        <v>135</v>
      </c>
      <c r="K11214" t="s">
        <v>191</v>
      </c>
      <c r="N11214" t="s">
        <v>640</v>
      </c>
      <c r="O11214" t="s">
        <v>265</v>
      </c>
      <c r="P11214">
        <v>2025</v>
      </c>
      <c r="Q11214">
        <v>0.05</v>
      </c>
    </row>
    <row r="11215" spans="1:17" x14ac:dyDescent="0.25">
      <c r="A11215" t="s">
        <v>657</v>
      </c>
      <c r="B11215" t="s">
        <v>658</v>
      </c>
      <c r="C11215" t="s">
        <v>637</v>
      </c>
      <c r="D11215" t="s">
        <v>638</v>
      </c>
      <c r="E11215" t="s">
        <v>639</v>
      </c>
      <c r="F11215" t="s">
        <v>260</v>
      </c>
      <c r="G11215" t="s">
        <v>195</v>
      </c>
      <c r="H11215" t="s">
        <v>352</v>
      </c>
      <c r="I11215" t="s">
        <v>135</v>
      </c>
      <c r="K11215" t="s">
        <v>191</v>
      </c>
      <c r="N11215" t="s">
        <v>640</v>
      </c>
      <c r="O11215" t="s">
        <v>194</v>
      </c>
      <c r="P11215">
        <v>2030</v>
      </c>
      <c r="Q11215">
        <v>0</v>
      </c>
    </row>
    <row r="11216" spans="1:17" x14ac:dyDescent="0.25">
      <c r="A11216" t="s">
        <v>657</v>
      </c>
      <c r="B11216" t="s">
        <v>658</v>
      </c>
      <c r="C11216" t="s">
        <v>637</v>
      </c>
      <c r="D11216" t="s">
        <v>638</v>
      </c>
      <c r="E11216" t="s">
        <v>639</v>
      </c>
      <c r="F11216" t="s">
        <v>260</v>
      </c>
      <c r="G11216" t="s">
        <v>195</v>
      </c>
      <c r="H11216" t="s">
        <v>352</v>
      </c>
      <c r="I11216" t="s">
        <v>135</v>
      </c>
      <c r="K11216" t="s">
        <v>191</v>
      </c>
      <c r="N11216" t="s">
        <v>640</v>
      </c>
      <c r="O11216" t="s">
        <v>194</v>
      </c>
      <c r="P11216">
        <v>2040</v>
      </c>
      <c r="Q11216">
        <v>0</v>
      </c>
    </row>
    <row r="11217" spans="1:17" x14ac:dyDescent="0.25">
      <c r="A11217" t="s">
        <v>657</v>
      </c>
      <c r="B11217" t="s">
        <v>658</v>
      </c>
      <c r="C11217" t="s">
        <v>637</v>
      </c>
      <c r="D11217" t="s">
        <v>638</v>
      </c>
      <c r="E11217" t="s">
        <v>639</v>
      </c>
      <c r="F11217" t="s">
        <v>260</v>
      </c>
      <c r="G11217" t="s">
        <v>195</v>
      </c>
      <c r="H11217" t="s">
        <v>352</v>
      </c>
      <c r="I11217" t="s">
        <v>135</v>
      </c>
      <c r="K11217" t="s">
        <v>191</v>
      </c>
      <c r="N11217" t="s">
        <v>640</v>
      </c>
      <c r="O11217" t="s">
        <v>194</v>
      </c>
      <c r="P11217">
        <v>2050</v>
      </c>
      <c r="Q11217">
        <v>0</v>
      </c>
    </row>
    <row r="11218" spans="1:17" x14ac:dyDescent="0.25">
      <c r="A11218" t="s">
        <v>657</v>
      </c>
      <c r="B11218" t="s">
        <v>658</v>
      </c>
      <c r="C11218" t="s">
        <v>637</v>
      </c>
      <c r="D11218" t="s">
        <v>638</v>
      </c>
      <c r="E11218" t="s">
        <v>639</v>
      </c>
      <c r="F11218" t="s">
        <v>260</v>
      </c>
      <c r="G11218" t="s">
        <v>195</v>
      </c>
      <c r="H11218" t="s">
        <v>352</v>
      </c>
      <c r="I11218" t="s">
        <v>135</v>
      </c>
      <c r="K11218" t="s">
        <v>191</v>
      </c>
      <c r="N11218" t="s">
        <v>640</v>
      </c>
      <c r="O11218" t="s">
        <v>264</v>
      </c>
      <c r="P11218">
        <v>2050</v>
      </c>
      <c r="Q11218">
        <v>0</v>
      </c>
    </row>
    <row r="11219" spans="1:17" x14ac:dyDescent="0.25">
      <c r="A11219" t="s">
        <v>657</v>
      </c>
      <c r="B11219" t="s">
        <v>658</v>
      </c>
      <c r="C11219" t="s">
        <v>637</v>
      </c>
      <c r="D11219" t="s">
        <v>638</v>
      </c>
      <c r="E11219" t="s">
        <v>639</v>
      </c>
      <c r="F11219" t="s">
        <v>260</v>
      </c>
      <c r="G11219" t="s">
        <v>195</v>
      </c>
      <c r="H11219" t="s">
        <v>352</v>
      </c>
      <c r="I11219" t="s">
        <v>135</v>
      </c>
      <c r="K11219" t="s">
        <v>191</v>
      </c>
      <c r="N11219" t="s">
        <v>640</v>
      </c>
      <c r="O11219" t="s">
        <v>265</v>
      </c>
      <c r="P11219">
        <v>2050</v>
      </c>
      <c r="Q11219">
        <v>0.05</v>
      </c>
    </row>
    <row r="11220" spans="1:17" x14ac:dyDescent="0.25">
      <c r="A11220" t="s">
        <v>657</v>
      </c>
      <c r="B11220" t="s">
        <v>658</v>
      </c>
      <c r="C11220" t="s">
        <v>637</v>
      </c>
      <c r="D11220" t="s">
        <v>638</v>
      </c>
      <c r="E11220" t="s">
        <v>639</v>
      </c>
      <c r="F11220" t="s">
        <v>260</v>
      </c>
      <c r="G11220" t="s">
        <v>195</v>
      </c>
      <c r="H11220" t="s">
        <v>473</v>
      </c>
      <c r="I11220" t="s">
        <v>213</v>
      </c>
      <c r="K11220" t="s">
        <v>474</v>
      </c>
      <c r="O11220" t="s">
        <v>194</v>
      </c>
      <c r="P11220">
        <v>2020</v>
      </c>
      <c r="Q11220">
        <v>10</v>
      </c>
    </row>
    <row r="11221" spans="1:17" x14ac:dyDescent="0.25">
      <c r="A11221" t="s">
        <v>657</v>
      </c>
      <c r="B11221" t="s">
        <v>658</v>
      </c>
      <c r="C11221" t="s">
        <v>637</v>
      </c>
      <c r="D11221" t="s">
        <v>638</v>
      </c>
      <c r="E11221" t="s">
        <v>639</v>
      </c>
      <c r="F11221" t="s">
        <v>260</v>
      </c>
      <c r="G11221" t="s">
        <v>195</v>
      </c>
      <c r="H11221" t="s">
        <v>473</v>
      </c>
      <c r="I11221" t="s">
        <v>213</v>
      </c>
      <c r="K11221" t="s">
        <v>474</v>
      </c>
      <c r="O11221" t="s">
        <v>194</v>
      </c>
      <c r="P11221">
        <v>2025</v>
      </c>
      <c r="Q11221">
        <v>10</v>
      </c>
    </row>
    <row r="11222" spans="1:17" x14ac:dyDescent="0.25">
      <c r="A11222" t="s">
        <v>657</v>
      </c>
      <c r="B11222" t="s">
        <v>658</v>
      </c>
      <c r="C11222" t="s">
        <v>637</v>
      </c>
      <c r="D11222" t="s">
        <v>638</v>
      </c>
      <c r="E11222" t="s">
        <v>639</v>
      </c>
      <c r="F11222" t="s">
        <v>260</v>
      </c>
      <c r="G11222" t="s">
        <v>195</v>
      </c>
      <c r="H11222" t="s">
        <v>473</v>
      </c>
      <c r="I11222" t="s">
        <v>213</v>
      </c>
      <c r="K11222" t="s">
        <v>474</v>
      </c>
      <c r="O11222" t="s">
        <v>264</v>
      </c>
      <c r="P11222">
        <v>2025</v>
      </c>
      <c r="Q11222">
        <v>5</v>
      </c>
    </row>
    <row r="11223" spans="1:17" x14ac:dyDescent="0.25">
      <c r="A11223" t="s">
        <v>657</v>
      </c>
      <c r="B11223" t="s">
        <v>658</v>
      </c>
      <c r="C11223" t="s">
        <v>637</v>
      </c>
      <c r="D11223" t="s">
        <v>638</v>
      </c>
      <c r="E11223" t="s">
        <v>639</v>
      </c>
      <c r="F11223" t="s">
        <v>260</v>
      </c>
      <c r="G11223" t="s">
        <v>195</v>
      </c>
      <c r="H11223" t="s">
        <v>473</v>
      </c>
      <c r="I11223" t="s">
        <v>213</v>
      </c>
      <c r="K11223" t="s">
        <v>474</v>
      </c>
      <c r="O11223" t="s">
        <v>265</v>
      </c>
      <c r="P11223">
        <v>2025</v>
      </c>
      <c r="Q11223">
        <v>20</v>
      </c>
    </row>
    <row r="11224" spans="1:17" x14ac:dyDescent="0.25">
      <c r="A11224" t="s">
        <v>657</v>
      </c>
      <c r="B11224" t="s">
        <v>658</v>
      </c>
      <c r="C11224" t="s">
        <v>637</v>
      </c>
      <c r="D11224" t="s">
        <v>638</v>
      </c>
      <c r="E11224" t="s">
        <v>639</v>
      </c>
      <c r="F11224" t="s">
        <v>260</v>
      </c>
      <c r="G11224" t="s">
        <v>195</v>
      </c>
      <c r="H11224" t="s">
        <v>473</v>
      </c>
      <c r="I11224" t="s">
        <v>213</v>
      </c>
      <c r="K11224" t="s">
        <v>474</v>
      </c>
      <c r="O11224" t="s">
        <v>194</v>
      </c>
      <c r="P11224">
        <v>2030</v>
      </c>
      <c r="Q11224">
        <v>10</v>
      </c>
    </row>
    <row r="11225" spans="1:17" x14ac:dyDescent="0.25">
      <c r="A11225" t="s">
        <v>657</v>
      </c>
      <c r="B11225" t="s">
        <v>658</v>
      </c>
      <c r="C11225" t="s">
        <v>637</v>
      </c>
      <c r="D11225" t="s">
        <v>638</v>
      </c>
      <c r="E11225" t="s">
        <v>639</v>
      </c>
      <c r="F11225" t="s">
        <v>260</v>
      </c>
      <c r="G11225" t="s">
        <v>195</v>
      </c>
      <c r="H11225" t="s">
        <v>473</v>
      </c>
      <c r="I11225" t="s">
        <v>213</v>
      </c>
      <c r="K11225" t="s">
        <v>474</v>
      </c>
      <c r="O11225" t="s">
        <v>194</v>
      </c>
      <c r="P11225">
        <v>2040</v>
      </c>
      <c r="Q11225">
        <v>10</v>
      </c>
    </row>
    <row r="11226" spans="1:17" x14ac:dyDescent="0.25">
      <c r="A11226" t="s">
        <v>657</v>
      </c>
      <c r="B11226" t="s">
        <v>658</v>
      </c>
      <c r="C11226" t="s">
        <v>637</v>
      </c>
      <c r="D11226" t="s">
        <v>638</v>
      </c>
      <c r="E11226" t="s">
        <v>639</v>
      </c>
      <c r="F11226" t="s">
        <v>260</v>
      </c>
      <c r="G11226" t="s">
        <v>195</v>
      </c>
      <c r="H11226" t="s">
        <v>473</v>
      </c>
      <c r="I11226" t="s">
        <v>213</v>
      </c>
      <c r="K11226" t="s">
        <v>474</v>
      </c>
      <c r="O11226" t="s">
        <v>194</v>
      </c>
      <c r="P11226">
        <v>2050</v>
      </c>
      <c r="Q11226">
        <v>10</v>
      </c>
    </row>
    <row r="11227" spans="1:17" x14ac:dyDescent="0.25">
      <c r="A11227" t="s">
        <v>657</v>
      </c>
      <c r="B11227" t="s">
        <v>658</v>
      </c>
      <c r="C11227" t="s">
        <v>637</v>
      </c>
      <c r="D11227" t="s">
        <v>638</v>
      </c>
      <c r="E11227" t="s">
        <v>639</v>
      </c>
      <c r="F11227" t="s">
        <v>260</v>
      </c>
      <c r="G11227" t="s">
        <v>195</v>
      </c>
      <c r="H11227" t="s">
        <v>473</v>
      </c>
      <c r="I11227" t="s">
        <v>213</v>
      </c>
      <c r="K11227" t="s">
        <v>474</v>
      </c>
      <c r="O11227" t="s">
        <v>264</v>
      </c>
      <c r="P11227">
        <v>2050</v>
      </c>
      <c r="Q11227">
        <v>5</v>
      </c>
    </row>
    <row r="11228" spans="1:17" x14ac:dyDescent="0.25">
      <c r="A11228" t="s">
        <v>657</v>
      </c>
      <c r="B11228" t="s">
        <v>658</v>
      </c>
      <c r="C11228" t="s">
        <v>637</v>
      </c>
      <c r="D11228" t="s">
        <v>638</v>
      </c>
      <c r="E11228" t="s">
        <v>639</v>
      </c>
      <c r="F11228" t="s">
        <v>260</v>
      </c>
      <c r="G11228" t="s">
        <v>195</v>
      </c>
      <c r="H11228" t="s">
        <v>473</v>
      </c>
      <c r="I11228" t="s">
        <v>213</v>
      </c>
      <c r="K11228" t="s">
        <v>474</v>
      </c>
      <c r="O11228" t="s">
        <v>265</v>
      </c>
      <c r="P11228">
        <v>2050</v>
      </c>
      <c r="Q11228">
        <v>20</v>
      </c>
    </row>
    <row r="11229" spans="1:17" x14ac:dyDescent="0.25">
      <c r="A11229" t="s">
        <v>657</v>
      </c>
      <c r="B11229" t="s">
        <v>658</v>
      </c>
      <c r="C11229" t="s">
        <v>637</v>
      </c>
      <c r="D11229" t="s">
        <v>638</v>
      </c>
      <c r="E11229" t="s">
        <v>639</v>
      </c>
      <c r="F11229" t="s">
        <v>260</v>
      </c>
      <c r="G11229" t="s">
        <v>195</v>
      </c>
      <c r="H11229" t="s">
        <v>354</v>
      </c>
      <c r="I11229" t="s">
        <v>136</v>
      </c>
      <c r="K11229" t="s">
        <v>275</v>
      </c>
      <c r="N11229" t="s">
        <v>640</v>
      </c>
      <c r="O11229" t="s">
        <v>194</v>
      </c>
      <c r="P11229">
        <v>2020</v>
      </c>
      <c r="Q11229">
        <v>1</v>
      </c>
    </row>
    <row r="11230" spans="1:17" x14ac:dyDescent="0.25">
      <c r="A11230" t="s">
        <v>657</v>
      </c>
      <c r="B11230" t="s">
        <v>658</v>
      </c>
      <c r="C11230" t="s">
        <v>637</v>
      </c>
      <c r="D11230" t="s">
        <v>638</v>
      </c>
      <c r="E11230" t="s">
        <v>639</v>
      </c>
      <c r="F11230" t="s">
        <v>260</v>
      </c>
      <c r="G11230" t="s">
        <v>195</v>
      </c>
      <c r="H11230" t="s">
        <v>354</v>
      </c>
      <c r="I11230" t="s">
        <v>136</v>
      </c>
      <c r="K11230" t="s">
        <v>275</v>
      </c>
      <c r="N11230" t="s">
        <v>640</v>
      </c>
      <c r="O11230" t="s">
        <v>194</v>
      </c>
      <c r="P11230">
        <v>2025</v>
      </c>
      <c r="Q11230">
        <v>1</v>
      </c>
    </row>
    <row r="11231" spans="1:17" x14ac:dyDescent="0.25">
      <c r="A11231" t="s">
        <v>657</v>
      </c>
      <c r="B11231" t="s">
        <v>658</v>
      </c>
      <c r="C11231" t="s">
        <v>637</v>
      </c>
      <c r="D11231" t="s">
        <v>638</v>
      </c>
      <c r="E11231" t="s">
        <v>639</v>
      </c>
      <c r="F11231" t="s">
        <v>260</v>
      </c>
      <c r="G11231" t="s">
        <v>195</v>
      </c>
      <c r="H11231" t="s">
        <v>354</v>
      </c>
      <c r="I11231" t="s">
        <v>136</v>
      </c>
      <c r="K11231" t="s">
        <v>275</v>
      </c>
      <c r="N11231" t="s">
        <v>640</v>
      </c>
      <c r="O11231" t="s">
        <v>264</v>
      </c>
      <c r="P11231">
        <v>2025</v>
      </c>
      <c r="Q11231">
        <v>0.5</v>
      </c>
    </row>
    <row r="11232" spans="1:17" x14ac:dyDescent="0.25">
      <c r="A11232" t="s">
        <v>657</v>
      </c>
      <c r="B11232" t="s">
        <v>658</v>
      </c>
      <c r="C11232" t="s">
        <v>637</v>
      </c>
      <c r="D11232" t="s">
        <v>638</v>
      </c>
      <c r="E11232" t="s">
        <v>639</v>
      </c>
      <c r="F11232" t="s">
        <v>260</v>
      </c>
      <c r="G11232" t="s">
        <v>195</v>
      </c>
      <c r="H11232" t="s">
        <v>354</v>
      </c>
      <c r="I11232" t="s">
        <v>136</v>
      </c>
      <c r="K11232" t="s">
        <v>275</v>
      </c>
      <c r="N11232" t="s">
        <v>640</v>
      </c>
      <c r="O11232" t="s">
        <v>265</v>
      </c>
      <c r="P11232">
        <v>2025</v>
      </c>
      <c r="Q11232">
        <v>2</v>
      </c>
    </row>
    <row r="11233" spans="1:17" x14ac:dyDescent="0.25">
      <c r="A11233" t="s">
        <v>657</v>
      </c>
      <c r="B11233" t="s">
        <v>658</v>
      </c>
      <c r="C11233" t="s">
        <v>637</v>
      </c>
      <c r="D11233" t="s">
        <v>638</v>
      </c>
      <c r="E11233" t="s">
        <v>639</v>
      </c>
      <c r="F11233" t="s">
        <v>260</v>
      </c>
      <c r="G11233" t="s">
        <v>195</v>
      </c>
      <c r="H11233" t="s">
        <v>354</v>
      </c>
      <c r="I11233" t="s">
        <v>136</v>
      </c>
      <c r="K11233" t="s">
        <v>275</v>
      </c>
      <c r="N11233" t="s">
        <v>640</v>
      </c>
      <c r="O11233" t="s">
        <v>194</v>
      </c>
      <c r="P11233">
        <v>2030</v>
      </c>
      <c r="Q11233">
        <v>1</v>
      </c>
    </row>
    <row r="11234" spans="1:17" x14ac:dyDescent="0.25">
      <c r="A11234" t="s">
        <v>657</v>
      </c>
      <c r="B11234" t="s">
        <v>658</v>
      </c>
      <c r="C11234" t="s">
        <v>637</v>
      </c>
      <c r="D11234" t="s">
        <v>638</v>
      </c>
      <c r="E11234" t="s">
        <v>639</v>
      </c>
      <c r="F11234" t="s">
        <v>260</v>
      </c>
      <c r="G11234" t="s">
        <v>195</v>
      </c>
      <c r="H11234" t="s">
        <v>354</v>
      </c>
      <c r="I11234" t="s">
        <v>136</v>
      </c>
      <c r="K11234" t="s">
        <v>275</v>
      </c>
      <c r="N11234" t="s">
        <v>640</v>
      </c>
      <c r="O11234" t="s">
        <v>194</v>
      </c>
      <c r="P11234">
        <v>2040</v>
      </c>
      <c r="Q11234">
        <v>1</v>
      </c>
    </row>
    <row r="11235" spans="1:17" x14ac:dyDescent="0.25">
      <c r="A11235" t="s">
        <v>657</v>
      </c>
      <c r="B11235" t="s">
        <v>658</v>
      </c>
      <c r="C11235" t="s">
        <v>637</v>
      </c>
      <c r="D11235" t="s">
        <v>638</v>
      </c>
      <c r="E11235" t="s">
        <v>639</v>
      </c>
      <c r="F11235" t="s">
        <v>260</v>
      </c>
      <c r="G11235" t="s">
        <v>195</v>
      </c>
      <c r="H11235" t="s">
        <v>354</v>
      </c>
      <c r="I11235" t="s">
        <v>136</v>
      </c>
      <c r="K11235" t="s">
        <v>275</v>
      </c>
      <c r="N11235" t="s">
        <v>640</v>
      </c>
      <c r="O11235" t="s">
        <v>194</v>
      </c>
      <c r="P11235">
        <v>2050</v>
      </c>
      <c r="Q11235">
        <v>1</v>
      </c>
    </row>
    <row r="11236" spans="1:17" x14ac:dyDescent="0.25">
      <c r="A11236" t="s">
        <v>657</v>
      </c>
      <c r="B11236" t="s">
        <v>658</v>
      </c>
      <c r="C11236" t="s">
        <v>637</v>
      </c>
      <c r="D11236" t="s">
        <v>638</v>
      </c>
      <c r="E11236" t="s">
        <v>639</v>
      </c>
      <c r="F11236" t="s">
        <v>260</v>
      </c>
      <c r="G11236" t="s">
        <v>195</v>
      </c>
      <c r="H11236" t="s">
        <v>354</v>
      </c>
      <c r="I11236" t="s">
        <v>136</v>
      </c>
      <c r="K11236" t="s">
        <v>275</v>
      </c>
      <c r="N11236" t="s">
        <v>640</v>
      </c>
      <c r="O11236" t="s">
        <v>264</v>
      </c>
      <c r="P11236">
        <v>2050</v>
      </c>
      <c r="Q11236">
        <v>0.5</v>
      </c>
    </row>
    <row r="11237" spans="1:17" x14ac:dyDescent="0.25">
      <c r="A11237" t="s">
        <v>657</v>
      </c>
      <c r="B11237" t="s">
        <v>658</v>
      </c>
      <c r="C11237" t="s">
        <v>637</v>
      </c>
      <c r="D11237" t="s">
        <v>638</v>
      </c>
      <c r="E11237" t="s">
        <v>639</v>
      </c>
      <c r="F11237" t="s">
        <v>260</v>
      </c>
      <c r="G11237" t="s">
        <v>195</v>
      </c>
      <c r="H11237" t="s">
        <v>354</v>
      </c>
      <c r="I11237" t="s">
        <v>136</v>
      </c>
      <c r="K11237" t="s">
        <v>275</v>
      </c>
      <c r="N11237" t="s">
        <v>640</v>
      </c>
      <c r="O11237" t="s">
        <v>265</v>
      </c>
      <c r="P11237">
        <v>2050</v>
      </c>
      <c r="Q11237">
        <v>2</v>
      </c>
    </row>
    <row r="11238" spans="1:17" x14ac:dyDescent="0.25">
      <c r="A11238" t="s">
        <v>657</v>
      </c>
      <c r="B11238" t="s">
        <v>658</v>
      </c>
      <c r="C11238" t="s">
        <v>637</v>
      </c>
      <c r="D11238" t="s">
        <v>638</v>
      </c>
      <c r="E11238" t="s">
        <v>639</v>
      </c>
      <c r="F11238" t="s">
        <v>260</v>
      </c>
      <c r="G11238" t="s">
        <v>195</v>
      </c>
      <c r="H11238" t="s">
        <v>475</v>
      </c>
      <c r="I11238" t="s">
        <v>277</v>
      </c>
      <c r="K11238" t="s">
        <v>476</v>
      </c>
      <c r="M11238" t="s">
        <v>642</v>
      </c>
      <c r="N11238" t="s">
        <v>643</v>
      </c>
      <c r="O11238" t="s">
        <v>194</v>
      </c>
      <c r="P11238">
        <v>2020</v>
      </c>
      <c r="Q11238">
        <v>0.6</v>
      </c>
    </row>
    <row r="11239" spans="1:17" x14ac:dyDescent="0.25">
      <c r="A11239" t="s">
        <v>657</v>
      </c>
      <c r="B11239" t="s">
        <v>658</v>
      </c>
      <c r="C11239" t="s">
        <v>637</v>
      </c>
      <c r="D11239" t="s">
        <v>638</v>
      </c>
      <c r="E11239" t="s">
        <v>639</v>
      </c>
      <c r="F11239" t="s">
        <v>260</v>
      </c>
      <c r="G11239" t="s">
        <v>195</v>
      </c>
      <c r="H11239" t="s">
        <v>475</v>
      </c>
      <c r="I11239" t="s">
        <v>277</v>
      </c>
      <c r="K11239" t="s">
        <v>476</v>
      </c>
      <c r="M11239" t="s">
        <v>642</v>
      </c>
      <c r="N11239" t="s">
        <v>643</v>
      </c>
      <c r="O11239" t="s">
        <v>194</v>
      </c>
      <c r="P11239">
        <v>2025</v>
      </c>
      <c r="Q11239">
        <v>0.6</v>
      </c>
    </row>
    <row r="11240" spans="1:17" x14ac:dyDescent="0.25">
      <c r="A11240" t="s">
        <v>657</v>
      </c>
      <c r="B11240" t="s">
        <v>658</v>
      </c>
      <c r="C11240" t="s">
        <v>637</v>
      </c>
      <c r="D11240" t="s">
        <v>638</v>
      </c>
      <c r="E11240" t="s">
        <v>639</v>
      </c>
      <c r="F11240" t="s">
        <v>260</v>
      </c>
      <c r="G11240" t="s">
        <v>195</v>
      </c>
      <c r="H11240" t="s">
        <v>475</v>
      </c>
      <c r="I11240" t="s">
        <v>277</v>
      </c>
      <c r="K11240" t="s">
        <v>476</v>
      </c>
      <c r="M11240" t="s">
        <v>642</v>
      </c>
      <c r="N11240" t="s">
        <v>643</v>
      </c>
      <c r="O11240" t="s">
        <v>264</v>
      </c>
      <c r="P11240">
        <v>2025</v>
      </c>
      <c r="Q11240">
        <v>0.4</v>
      </c>
    </row>
    <row r="11241" spans="1:17" x14ac:dyDescent="0.25">
      <c r="A11241" t="s">
        <v>657</v>
      </c>
      <c r="B11241" t="s">
        <v>658</v>
      </c>
      <c r="C11241" t="s">
        <v>637</v>
      </c>
      <c r="D11241" t="s">
        <v>638</v>
      </c>
      <c r="E11241" t="s">
        <v>639</v>
      </c>
      <c r="F11241" t="s">
        <v>260</v>
      </c>
      <c r="G11241" t="s">
        <v>195</v>
      </c>
      <c r="H11241" t="s">
        <v>475</v>
      </c>
      <c r="I11241" t="s">
        <v>277</v>
      </c>
      <c r="K11241" t="s">
        <v>476</v>
      </c>
      <c r="M11241" t="s">
        <v>642</v>
      </c>
      <c r="N11241" t="s">
        <v>643</v>
      </c>
      <c r="O11241" t="s">
        <v>265</v>
      </c>
      <c r="P11241">
        <v>2025</v>
      </c>
      <c r="Q11241">
        <v>1</v>
      </c>
    </row>
    <row r="11242" spans="1:17" x14ac:dyDescent="0.25">
      <c r="A11242" t="s">
        <v>657</v>
      </c>
      <c r="B11242" t="s">
        <v>658</v>
      </c>
      <c r="C11242" t="s">
        <v>637</v>
      </c>
      <c r="D11242" t="s">
        <v>638</v>
      </c>
      <c r="E11242" t="s">
        <v>639</v>
      </c>
      <c r="F11242" t="s">
        <v>260</v>
      </c>
      <c r="G11242" t="s">
        <v>195</v>
      </c>
      <c r="H11242" t="s">
        <v>475</v>
      </c>
      <c r="I11242" t="s">
        <v>277</v>
      </c>
      <c r="K11242" t="s">
        <v>476</v>
      </c>
      <c r="M11242" t="s">
        <v>642</v>
      </c>
      <c r="N11242" t="s">
        <v>643</v>
      </c>
      <c r="O11242" t="s">
        <v>194</v>
      </c>
      <c r="P11242">
        <v>2030</v>
      </c>
      <c r="Q11242">
        <v>0.6</v>
      </c>
    </row>
    <row r="11243" spans="1:17" x14ac:dyDescent="0.25">
      <c r="A11243" t="s">
        <v>657</v>
      </c>
      <c r="B11243" t="s">
        <v>658</v>
      </c>
      <c r="C11243" t="s">
        <v>637</v>
      </c>
      <c r="D11243" t="s">
        <v>638</v>
      </c>
      <c r="E11243" t="s">
        <v>639</v>
      </c>
      <c r="F11243" t="s">
        <v>260</v>
      </c>
      <c r="G11243" t="s">
        <v>195</v>
      </c>
      <c r="H11243" t="s">
        <v>475</v>
      </c>
      <c r="I11243" t="s">
        <v>277</v>
      </c>
      <c r="K11243" t="s">
        <v>476</v>
      </c>
      <c r="M11243" t="s">
        <v>642</v>
      </c>
      <c r="N11243" t="s">
        <v>643</v>
      </c>
      <c r="O11243" t="s">
        <v>194</v>
      </c>
      <c r="P11243">
        <v>2040</v>
      </c>
      <c r="Q11243">
        <v>0.6</v>
      </c>
    </row>
    <row r="11244" spans="1:17" x14ac:dyDescent="0.25">
      <c r="A11244" t="s">
        <v>657</v>
      </c>
      <c r="B11244" t="s">
        <v>658</v>
      </c>
      <c r="C11244" t="s">
        <v>637</v>
      </c>
      <c r="D11244" t="s">
        <v>638</v>
      </c>
      <c r="E11244" t="s">
        <v>639</v>
      </c>
      <c r="F11244" t="s">
        <v>260</v>
      </c>
      <c r="G11244" t="s">
        <v>195</v>
      </c>
      <c r="H11244" t="s">
        <v>475</v>
      </c>
      <c r="I11244" t="s">
        <v>277</v>
      </c>
      <c r="K11244" t="s">
        <v>476</v>
      </c>
      <c r="M11244" t="s">
        <v>642</v>
      </c>
      <c r="N11244" t="s">
        <v>643</v>
      </c>
      <c r="O11244" t="s">
        <v>194</v>
      </c>
      <c r="P11244">
        <v>2050</v>
      </c>
      <c r="Q11244">
        <v>0.6</v>
      </c>
    </row>
    <row r="11245" spans="1:17" x14ac:dyDescent="0.25">
      <c r="A11245" t="s">
        <v>657</v>
      </c>
      <c r="B11245" t="s">
        <v>658</v>
      </c>
      <c r="C11245" t="s">
        <v>637</v>
      </c>
      <c r="D11245" t="s">
        <v>638</v>
      </c>
      <c r="E11245" t="s">
        <v>639</v>
      </c>
      <c r="F11245" t="s">
        <v>260</v>
      </c>
      <c r="G11245" t="s">
        <v>195</v>
      </c>
      <c r="H11245" t="s">
        <v>475</v>
      </c>
      <c r="I11245" t="s">
        <v>277</v>
      </c>
      <c r="K11245" t="s">
        <v>476</v>
      </c>
      <c r="M11245" t="s">
        <v>642</v>
      </c>
      <c r="N11245" t="s">
        <v>643</v>
      </c>
      <c r="O11245" t="s">
        <v>264</v>
      </c>
      <c r="P11245">
        <v>2050</v>
      </c>
      <c r="Q11245">
        <v>0.4</v>
      </c>
    </row>
    <row r="11246" spans="1:17" x14ac:dyDescent="0.25">
      <c r="A11246" t="s">
        <v>657</v>
      </c>
      <c r="B11246" t="s">
        <v>658</v>
      </c>
      <c r="C11246" t="s">
        <v>637</v>
      </c>
      <c r="D11246" t="s">
        <v>638</v>
      </c>
      <c r="E11246" t="s">
        <v>639</v>
      </c>
      <c r="F11246" t="s">
        <v>260</v>
      </c>
      <c r="G11246" t="s">
        <v>195</v>
      </c>
      <c r="H11246" t="s">
        <v>475</v>
      </c>
      <c r="I11246" t="s">
        <v>277</v>
      </c>
      <c r="K11246" t="s">
        <v>476</v>
      </c>
      <c r="M11246" t="s">
        <v>642</v>
      </c>
      <c r="N11246" t="s">
        <v>643</v>
      </c>
      <c r="O11246" t="s">
        <v>265</v>
      </c>
      <c r="P11246">
        <v>2050</v>
      </c>
      <c r="Q11246">
        <v>1</v>
      </c>
    </row>
    <row r="11247" spans="1:17" x14ac:dyDescent="0.25">
      <c r="A11247" t="s">
        <v>657</v>
      </c>
      <c r="B11247" t="s">
        <v>658</v>
      </c>
      <c r="C11247" t="s">
        <v>637</v>
      </c>
      <c r="D11247" t="s">
        <v>638</v>
      </c>
      <c r="E11247" t="s">
        <v>639</v>
      </c>
      <c r="F11247" t="s">
        <v>260</v>
      </c>
      <c r="G11247" t="s">
        <v>195</v>
      </c>
      <c r="H11247" t="s">
        <v>215</v>
      </c>
      <c r="I11247" t="s">
        <v>216</v>
      </c>
      <c r="K11247" t="s">
        <v>202</v>
      </c>
      <c r="N11247" t="s">
        <v>644</v>
      </c>
      <c r="O11247" t="s">
        <v>194</v>
      </c>
      <c r="P11247">
        <v>2020</v>
      </c>
      <c r="Q11247">
        <v>25</v>
      </c>
    </row>
    <row r="11248" spans="1:17" x14ac:dyDescent="0.25">
      <c r="A11248" t="s">
        <v>657</v>
      </c>
      <c r="B11248" t="s">
        <v>658</v>
      </c>
      <c r="C11248" t="s">
        <v>637</v>
      </c>
      <c r="D11248" t="s">
        <v>638</v>
      </c>
      <c r="E11248" t="s">
        <v>639</v>
      </c>
      <c r="F11248" t="s">
        <v>260</v>
      </c>
      <c r="G11248" t="s">
        <v>195</v>
      </c>
      <c r="H11248" t="s">
        <v>215</v>
      </c>
      <c r="I11248" t="s">
        <v>216</v>
      </c>
      <c r="K11248" t="s">
        <v>202</v>
      </c>
      <c r="N11248" t="s">
        <v>644</v>
      </c>
      <c r="O11248" t="s">
        <v>194</v>
      </c>
      <c r="P11248">
        <v>2025</v>
      </c>
      <c r="Q11248">
        <v>25</v>
      </c>
    </row>
    <row r="11249" spans="1:17" x14ac:dyDescent="0.25">
      <c r="A11249" t="s">
        <v>657</v>
      </c>
      <c r="B11249" t="s">
        <v>658</v>
      </c>
      <c r="C11249" t="s">
        <v>637</v>
      </c>
      <c r="D11249" t="s">
        <v>638</v>
      </c>
      <c r="E11249" t="s">
        <v>639</v>
      </c>
      <c r="F11249" t="s">
        <v>260</v>
      </c>
      <c r="G11249" t="s">
        <v>195</v>
      </c>
      <c r="H11249" t="s">
        <v>215</v>
      </c>
      <c r="I11249" t="s">
        <v>216</v>
      </c>
      <c r="K11249" t="s">
        <v>202</v>
      </c>
      <c r="N11249" t="s">
        <v>644</v>
      </c>
      <c r="O11249" t="s">
        <v>264</v>
      </c>
      <c r="P11249">
        <v>2025</v>
      </c>
      <c r="Q11249">
        <v>15</v>
      </c>
    </row>
    <row r="11250" spans="1:17" x14ac:dyDescent="0.25">
      <c r="A11250" t="s">
        <v>657</v>
      </c>
      <c r="B11250" t="s">
        <v>658</v>
      </c>
      <c r="C11250" t="s">
        <v>637</v>
      </c>
      <c r="D11250" t="s">
        <v>638</v>
      </c>
      <c r="E11250" t="s">
        <v>639</v>
      </c>
      <c r="F11250" t="s">
        <v>260</v>
      </c>
      <c r="G11250" t="s">
        <v>195</v>
      </c>
      <c r="H11250" t="s">
        <v>215</v>
      </c>
      <c r="I11250" t="s">
        <v>216</v>
      </c>
      <c r="K11250" t="s">
        <v>202</v>
      </c>
      <c r="N11250" t="s">
        <v>644</v>
      </c>
      <c r="O11250" t="s">
        <v>265</v>
      </c>
      <c r="P11250">
        <v>2025</v>
      </c>
      <c r="Q11250">
        <v>40</v>
      </c>
    </row>
    <row r="11251" spans="1:17" x14ac:dyDescent="0.25">
      <c r="A11251" t="s">
        <v>657</v>
      </c>
      <c r="B11251" t="s">
        <v>658</v>
      </c>
      <c r="C11251" t="s">
        <v>637</v>
      </c>
      <c r="D11251" t="s">
        <v>638</v>
      </c>
      <c r="E11251" t="s">
        <v>639</v>
      </c>
      <c r="F11251" t="s">
        <v>260</v>
      </c>
      <c r="G11251" t="s">
        <v>195</v>
      </c>
      <c r="H11251" t="s">
        <v>215</v>
      </c>
      <c r="I11251" t="s">
        <v>216</v>
      </c>
      <c r="K11251" t="s">
        <v>202</v>
      </c>
      <c r="N11251" t="s">
        <v>644</v>
      </c>
      <c r="O11251" t="s">
        <v>194</v>
      </c>
      <c r="P11251">
        <v>2030</v>
      </c>
      <c r="Q11251">
        <v>25</v>
      </c>
    </row>
    <row r="11252" spans="1:17" x14ac:dyDescent="0.25">
      <c r="A11252" t="s">
        <v>657</v>
      </c>
      <c r="B11252" t="s">
        <v>658</v>
      </c>
      <c r="C11252" t="s">
        <v>637</v>
      </c>
      <c r="D11252" t="s">
        <v>638</v>
      </c>
      <c r="E11252" t="s">
        <v>639</v>
      </c>
      <c r="F11252" t="s">
        <v>260</v>
      </c>
      <c r="G11252" t="s">
        <v>195</v>
      </c>
      <c r="H11252" t="s">
        <v>215</v>
      </c>
      <c r="I11252" t="s">
        <v>216</v>
      </c>
      <c r="K11252" t="s">
        <v>202</v>
      </c>
      <c r="N11252" t="s">
        <v>644</v>
      </c>
      <c r="O11252" t="s">
        <v>194</v>
      </c>
      <c r="P11252">
        <v>2040</v>
      </c>
      <c r="Q11252">
        <v>25</v>
      </c>
    </row>
    <row r="11253" spans="1:17" x14ac:dyDescent="0.25">
      <c r="A11253" t="s">
        <v>657</v>
      </c>
      <c r="B11253" t="s">
        <v>658</v>
      </c>
      <c r="C11253" t="s">
        <v>637</v>
      </c>
      <c r="D11253" t="s">
        <v>638</v>
      </c>
      <c r="E11253" t="s">
        <v>639</v>
      </c>
      <c r="F11253" t="s">
        <v>260</v>
      </c>
      <c r="G11253" t="s">
        <v>195</v>
      </c>
      <c r="H11253" t="s">
        <v>215</v>
      </c>
      <c r="I11253" t="s">
        <v>216</v>
      </c>
      <c r="K11253" t="s">
        <v>202</v>
      </c>
      <c r="N11253" t="s">
        <v>644</v>
      </c>
      <c r="O11253" t="s">
        <v>194</v>
      </c>
      <c r="P11253">
        <v>2050</v>
      </c>
      <c r="Q11253">
        <v>25</v>
      </c>
    </row>
    <row r="11254" spans="1:17" x14ac:dyDescent="0.25">
      <c r="A11254" t="s">
        <v>657</v>
      </c>
      <c r="B11254" t="s">
        <v>658</v>
      </c>
      <c r="C11254" t="s">
        <v>637</v>
      </c>
      <c r="D11254" t="s">
        <v>638</v>
      </c>
      <c r="E11254" t="s">
        <v>639</v>
      </c>
      <c r="F11254" t="s">
        <v>260</v>
      </c>
      <c r="G11254" t="s">
        <v>195</v>
      </c>
      <c r="H11254" t="s">
        <v>215</v>
      </c>
      <c r="I11254" t="s">
        <v>216</v>
      </c>
      <c r="K11254" t="s">
        <v>202</v>
      </c>
      <c r="N11254" t="s">
        <v>644</v>
      </c>
      <c r="O11254" t="s">
        <v>264</v>
      </c>
      <c r="P11254">
        <v>2050</v>
      </c>
      <c r="Q11254">
        <v>15</v>
      </c>
    </row>
    <row r="11255" spans="1:17" x14ac:dyDescent="0.25">
      <c r="A11255" t="s">
        <v>657</v>
      </c>
      <c r="B11255" t="s">
        <v>658</v>
      </c>
      <c r="C11255" t="s">
        <v>637</v>
      </c>
      <c r="D11255" t="s">
        <v>638</v>
      </c>
      <c r="E11255" t="s">
        <v>639</v>
      </c>
      <c r="F11255" t="s">
        <v>260</v>
      </c>
      <c r="G11255" t="s">
        <v>195</v>
      </c>
      <c r="H11255" t="s">
        <v>215</v>
      </c>
      <c r="I11255" t="s">
        <v>216</v>
      </c>
      <c r="K11255" t="s">
        <v>202</v>
      </c>
      <c r="N11255" t="s">
        <v>644</v>
      </c>
      <c r="O11255" t="s">
        <v>265</v>
      </c>
      <c r="P11255">
        <v>2050</v>
      </c>
      <c r="Q11255">
        <v>40</v>
      </c>
    </row>
    <row r="11256" spans="1:17" x14ac:dyDescent="0.25">
      <c r="A11256" t="s">
        <v>657</v>
      </c>
      <c r="B11256" t="s">
        <v>658</v>
      </c>
      <c r="C11256" t="s">
        <v>637</v>
      </c>
      <c r="D11256" t="s">
        <v>638</v>
      </c>
      <c r="E11256" t="s">
        <v>639</v>
      </c>
      <c r="F11256" t="s">
        <v>260</v>
      </c>
      <c r="G11256" t="s">
        <v>195</v>
      </c>
      <c r="H11256" t="s">
        <v>442</v>
      </c>
      <c r="I11256" t="s">
        <v>443</v>
      </c>
      <c r="J11256" t="s">
        <v>351</v>
      </c>
      <c r="K11256" t="s">
        <v>191</v>
      </c>
      <c r="M11256" t="s">
        <v>645</v>
      </c>
      <c r="N11256" t="s">
        <v>640</v>
      </c>
      <c r="O11256" t="s">
        <v>194</v>
      </c>
      <c r="P11256">
        <v>2020</v>
      </c>
      <c r="Q11256">
        <v>3.8</v>
      </c>
    </row>
    <row r="11257" spans="1:17" x14ac:dyDescent="0.25">
      <c r="A11257" t="s">
        <v>657</v>
      </c>
      <c r="B11257" t="s">
        <v>658</v>
      </c>
      <c r="C11257" t="s">
        <v>637</v>
      </c>
      <c r="D11257" t="s">
        <v>638</v>
      </c>
      <c r="E11257" t="s">
        <v>639</v>
      </c>
      <c r="F11257" t="s">
        <v>260</v>
      </c>
      <c r="G11257" t="s">
        <v>195</v>
      </c>
      <c r="H11257" t="s">
        <v>442</v>
      </c>
      <c r="I11257" t="s">
        <v>443</v>
      </c>
      <c r="J11257" t="s">
        <v>351</v>
      </c>
      <c r="K11257" t="s">
        <v>191</v>
      </c>
      <c r="M11257" t="s">
        <v>645</v>
      </c>
      <c r="N11257" t="s">
        <v>640</v>
      </c>
      <c r="O11257" t="s">
        <v>194</v>
      </c>
      <c r="P11257">
        <v>2025</v>
      </c>
      <c r="Q11257">
        <v>3.8</v>
      </c>
    </row>
    <row r="11258" spans="1:17" x14ac:dyDescent="0.25">
      <c r="A11258" t="s">
        <v>657</v>
      </c>
      <c r="B11258" t="s">
        <v>658</v>
      </c>
      <c r="C11258" t="s">
        <v>637</v>
      </c>
      <c r="D11258" t="s">
        <v>638</v>
      </c>
      <c r="E11258" t="s">
        <v>639</v>
      </c>
      <c r="F11258" t="s">
        <v>260</v>
      </c>
      <c r="G11258" t="s">
        <v>195</v>
      </c>
      <c r="H11258" t="s">
        <v>442</v>
      </c>
      <c r="I11258" t="s">
        <v>443</v>
      </c>
      <c r="J11258" t="s">
        <v>351</v>
      </c>
      <c r="K11258" t="s">
        <v>191</v>
      </c>
      <c r="M11258" t="s">
        <v>645</v>
      </c>
      <c r="N11258" t="s">
        <v>640</v>
      </c>
      <c r="O11258" t="s">
        <v>264</v>
      </c>
      <c r="P11258">
        <v>2025</v>
      </c>
      <c r="Q11258">
        <v>3.6</v>
      </c>
    </row>
    <row r="11259" spans="1:17" x14ac:dyDescent="0.25">
      <c r="A11259" t="s">
        <v>657</v>
      </c>
      <c r="B11259" t="s">
        <v>658</v>
      </c>
      <c r="C11259" t="s">
        <v>637</v>
      </c>
      <c r="D11259" t="s">
        <v>638</v>
      </c>
      <c r="E11259" t="s">
        <v>639</v>
      </c>
      <c r="F11259" t="s">
        <v>260</v>
      </c>
      <c r="G11259" t="s">
        <v>195</v>
      </c>
      <c r="H11259" t="s">
        <v>442</v>
      </c>
      <c r="I11259" t="s">
        <v>443</v>
      </c>
      <c r="J11259" t="s">
        <v>351</v>
      </c>
      <c r="K11259" t="s">
        <v>191</v>
      </c>
      <c r="M11259" t="s">
        <v>645</v>
      </c>
      <c r="N11259" t="s">
        <v>640</v>
      </c>
      <c r="O11259" t="s">
        <v>265</v>
      </c>
      <c r="P11259">
        <v>2025</v>
      </c>
      <c r="Q11259">
        <v>4</v>
      </c>
    </row>
    <row r="11260" spans="1:17" x14ac:dyDescent="0.25">
      <c r="A11260" t="s">
        <v>657</v>
      </c>
      <c r="B11260" t="s">
        <v>658</v>
      </c>
      <c r="C11260" t="s">
        <v>637</v>
      </c>
      <c r="D11260" t="s">
        <v>638</v>
      </c>
      <c r="E11260" t="s">
        <v>639</v>
      </c>
      <c r="F11260" t="s">
        <v>260</v>
      </c>
      <c r="G11260" t="s">
        <v>195</v>
      </c>
      <c r="H11260" t="s">
        <v>442</v>
      </c>
      <c r="I11260" t="s">
        <v>443</v>
      </c>
      <c r="J11260" t="s">
        <v>351</v>
      </c>
      <c r="K11260" t="s">
        <v>191</v>
      </c>
      <c r="M11260" t="s">
        <v>645</v>
      </c>
      <c r="N11260" t="s">
        <v>640</v>
      </c>
      <c r="O11260" t="s">
        <v>194</v>
      </c>
      <c r="P11260">
        <v>2030</v>
      </c>
      <c r="Q11260">
        <v>3.85</v>
      </c>
    </row>
    <row r="11261" spans="1:17" x14ac:dyDescent="0.25">
      <c r="A11261" t="s">
        <v>657</v>
      </c>
      <c r="B11261" t="s">
        <v>658</v>
      </c>
      <c r="C11261" t="s">
        <v>637</v>
      </c>
      <c r="D11261" t="s">
        <v>638</v>
      </c>
      <c r="E11261" t="s">
        <v>639</v>
      </c>
      <c r="F11261" t="s">
        <v>260</v>
      </c>
      <c r="G11261" t="s">
        <v>195</v>
      </c>
      <c r="H11261" t="s">
        <v>442</v>
      </c>
      <c r="I11261" t="s">
        <v>443</v>
      </c>
      <c r="J11261" t="s">
        <v>351</v>
      </c>
      <c r="K11261" t="s">
        <v>191</v>
      </c>
      <c r="M11261" t="s">
        <v>645</v>
      </c>
      <c r="N11261" t="s">
        <v>640</v>
      </c>
      <c r="O11261" t="s">
        <v>194</v>
      </c>
      <c r="P11261">
        <v>2040</v>
      </c>
      <c r="Q11261">
        <v>3.9</v>
      </c>
    </row>
    <row r="11262" spans="1:17" x14ac:dyDescent="0.25">
      <c r="A11262" t="s">
        <v>657</v>
      </c>
      <c r="B11262" t="s">
        <v>658</v>
      </c>
      <c r="C11262" t="s">
        <v>637</v>
      </c>
      <c r="D11262" t="s">
        <v>638</v>
      </c>
      <c r="E11262" t="s">
        <v>639</v>
      </c>
      <c r="F11262" t="s">
        <v>260</v>
      </c>
      <c r="G11262" t="s">
        <v>195</v>
      </c>
      <c r="H11262" t="s">
        <v>442</v>
      </c>
      <c r="I11262" t="s">
        <v>443</v>
      </c>
      <c r="J11262" t="s">
        <v>351</v>
      </c>
      <c r="K11262" t="s">
        <v>191</v>
      </c>
      <c r="M11262" t="s">
        <v>645</v>
      </c>
      <c r="N11262" t="s">
        <v>640</v>
      </c>
      <c r="O11262" t="s">
        <v>194</v>
      </c>
      <c r="P11262">
        <v>2050</v>
      </c>
      <c r="Q11262">
        <v>3.9</v>
      </c>
    </row>
    <row r="11263" spans="1:17" x14ac:dyDescent="0.25">
      <c r="A11263" t="s">
        <v>657</v>
      </c>
      <c r="B11263" t="s">
        <v>658</v>
      </c>
      <c r="C11263" t="s">
        <v>637</v>
      </c>
      <c r="D11263" t="s">
        <v>638</v>
      </c>
      <c r="E11263" t="s">
        <v>639</v>
      </c>
      <c r="F11263" t="s">
        <v>260</v>
      </c>
      <c r="G11263" t="s">
        <v>195</v>
      </c>
      <c r="H11263" t="s">
        <v>442</v>
      </c>
      <c r="I11263" t="s">
        <v>443</v>
      </c>
      <c r="J11263" t="s">
        <v>351</v>
      </c>
      <c r="K11263" t="s">
        <v>191</v>
      </c>
      <c r="M11263" t="s">
        <v>645</v>
      </c>
      <c r="N11263" t="s">
        <v>640</v>
      </c>
      <c r="O11263" t="s">
        <v>264</v>
      </c>
      <c r="P11263">
        <v>2050</v>
      </c>
      <c r="Q11263">
        <v>3.6</v>
      </c>
    </row>
    <row r="11264" spans="1:17" x14ac:dyDescent="0.25">
      <c r="A11264" t="s">
        <v>657</v>
      </c>
      <c r="B11264" t="s">
        <v>658</v>
      </c>
      <c r="C11264" t="s">
        <v>637</v>
      </c>
      <c r="D11264" t="s">
        <v>638</v>
      </c>
      <c r="E11264" t="s">
        <v>639</v>
      </c>
      <c r="F11264" t="s">
        <v>260</v>
      </c>
      <c r="G11264" t="s">
        <v>195</v>
      </c>
      <c r="H11264" t="s">
        <v>442</v>
      </c>
      <c r="I11264" t="s">
        <v>443</v>
      </c>
      <c r="J11264" t="s">
        <v>351</v>
      </c>
      <c r="K11264" t="s">
        <v>191</v>
      </c>
      <c r="M11264" t="s">
        <v>645</v>
      </c>
      <c r="N11264" t="s">
        <v>640</v>
      </c>
      <c r="O11264" t="s">
        <v>265</v>
      </c>
      <c r="P11264">
        <v>2050</v>
      </c>
      <c r="Q11264">
        <v>4.0999999999999996</v>
      </c>
    </row>
    <row r="11265" spans="1:17" x14ac:dyDescent="0.25">
      <c r="A11265" t="s">
        <v>657</v>
      </c>
      <c r="B11265" t="s">
        <v>658</v>
      </c>
      <c r="C11265" t="s">
        <v>637</v>
      </c>
      <c r="D11265" t="s">
        <v>638</v>
      </c>
      <c r="E11265" t="s">
        <v>639</v>
      </c>
      <c r="F11265" t="s">
        <v>260</v>
      </c>
      <c r="G11265" t="s">
        <v>195</v>
      </c>
      <c r="H11265" t="s">
        <v>444</v>
      </c>
      <c r="I11265" t="s">
        <v>443</v>
      </c>
      <c r="J11265" t="s">
        <v>209</v>
      </c>
      <c r="K11265" t="s">
        <v>191</v>
      </c>
      <c r="M11265" t="s">
        <v>646</v>
      </c>
      <c r="N11265" t="s">
        <v>640</v>
      </c>
      <c r="O11265" t="s">
        <v>194</v>
      </c>
      <c r="P11265">
        <v>2020</v>
      </c>
      <c r="Q11265">
        <v>3.5</v>
      </c>
    </row>
    <row r="11266" spans="1:17" x14ac:dyDescent="0.25">
      <c r="A11266" t="s">
        <v>657</v>
      </c>
      <c r="B11266" t="s">
        <v>658</v>
      </c>
      <c r="C11266" t="s">
        <v>637</v>
      </c>
      <c r="D11266" t="s">
        <v>638</v>
      </c>
      <c r="E11266" t="s">
        <v>639</v>
      </c>
      <c r="F11266" t="s">
        <v>260</v>
      </c>
      <c r="G11266" t="s">
        <v>195</v>
      </c>
      <c r="H11266" t="s">
        <v>444</v>
      </c>
      <c r="I11266" t="s">
        <v>443</v>
      </c>
      <c r="J11266" t="s">
        <v>209</v>
      </c>
      <c r="K11266" t="s">
        <v>191</v>
      </c>
      <c r="M11266" t="s">
        <v>646</v>
      </c>
      <c r="N11266" t="s">
        <v>640</v>
      </c>
      <c r="O11266" t="s">
        <v>194</v>
      </c>
      <c r="P11266">
        <v>2025</v>
      </c>
      <c r="Q11266">
        <v>3.5</v>
      </c>
    </row>
    <row r="11267" spans="1:17" x14ac:dyDescent="0.25">
      <c r="A11267" t="s">
        <v>657</v>
      </c>
      <c r="B11267" t="s">
        <v>658</v>
      </c>
      <c r="C11267" t="s">
        <v>637</v>
      </c>
      <c r="D11267" t="s">
        <v>638</v>
      </c>
      <c r="E11267" t="s">
        <v>639</v>
      </c>
      <c r="F11267" t="s">
        <v>260</v>
      </c>
      <c r="G11267" t="s">
        <v>195</v>
      </c>
      <c r="H11267" t="s">
        <v>444</v>
      </c>
      <c r="I11267" t="s">
        <v>443</v>
      </c>
      <c r="J11267" t="s">
        <v>209</v>
      </c>
      <c r="K11267" t="s">
        <v>191</v>
      </c>
      <c r="M11267" t="s">
        <v>646</v>
      </c>
      <c r="N11267" t="s">
        <v>640</v>
      </c>
      <c r="O11267" t="s">
        <v>264</v>
      </c>
      <c r="P11267">
        <v>2025</v>
      </c>
      <c r="Q11267">
        <v>3.3</v>
      </c>
    </row>
    <row r="11268" spans="1:17" x14ac:dyDescent="0.25">
      <c r="A11268" t="s">
        <v>657</v>
      </c>
      <c r="B11268" t="s">
        <v>658</v>
      </c>
      <c r="C11268" t="s">
        <v>637</v>
      </c>
      <c r="D11268" t="s">
        <v>638</v>
      </c>
      <c r="E11268" t="s">
        <v>639</v>
      </c>
      <c r="F11268" t="s">
        <v>260</v>
      </c>
      <c r="G11268" t="s">
        <v>195</v>
      </c>
      <c r="H11268" t="s">
        <v>444</v>
      </c>
      <c r="I11268" t="s">
        <v>443</v>
      </c>
      <c r="J11268" t="s">
        <v>209</v>
      </c>
      <c r="K11268" t="s">
        <v>191</v>
      </c>
      <c r="M11268" t="s">
        <v>646</v>
      </c>
      <c r="N11268" t="s">
        <v>640</v>
      </c>
      <c r="O11268" t="s">
        <v>265</v>
      </c>
      <c r="P11268">
        <v>2025</v>
      </c>
      <c r="Q11268">
        <v>3.7</v>
      </c>
    </row>
    <row r="11269" spans="1:17" x14ac:dyDescent="0.25">
      <c r="A11269" t="s">
        <v>657</v>
      </c>
      <c r="B11269" t="s">
        <v>658</v>
      </c>
      <c r="C11269" t="s">
        <v>637</v>
      </c>
      <c r="D11269" t="s">
        <v>638</v>
      </c>
      <c r="E11269" t="s">
        <v>639</v>
      </c>
      <c r="F11269" t="s">
        <v>260</v>
      </c>
      <c r="G11269" t="s">
        <v>195</v>
      </c>
      <c r="H11269" t="s">
        <v>444</v>
      </c>
      <c r="I11269" t="s">
        <v>443</v>
      </c>
      <c r="J11269" t="s">
        <v>209</v>
      </c>
      <c r="K11269" t="s">
        <v>191</v>
      </c>
      <c r="M11269" t="s">
        <v>646</v>
      </c>
      <c r="N11269" t="s">
        <v>640</v>
      </c>
      <c r="O11269" t="s">
        <v>194</v>
      </c>
      <c r="P11269">
        <v>2030</v>
      </c>
      <c r="Q11269">
        <v>3.55</v>
      </c>
    </row>
    <row r="11270" spans="1:17" x14ac:dyDescent="0.25">
      <c r="A11270" t="s">
        <v>657</v>
      </c>
      <c r="B11270" t="s">
        <v>658</v>
      </c>
      <c r="C11270" t="s">
        <v>637</v>
      </c>
      <c r="D11270" t="s">
        <v>638</v>
      </c>
      <c r="E11270" t="s">
        <v>639</v>
      </c>
      <c r="F11270" t="s">
        <v>260</v>
      </c>
      <c r="G11270" t="s">
        <v>195</v>
      </c>
      <c r="H11270" t="s">
        <v>444</v>
      </c>
      <c r="I11270" t="s">
        <v>443</v>
      </c>
      <c r="J11270" t="s">
        <v>209</v>
      </c>
      <c r="K11270" t="s">
        <v>191</v>
      </c>
      <c r="M11270" t="s">
        <v>646</v>
      </c>
      <c r="N11270" t="s">
        <v>640</v>
      </c>
      <c r="O11270" t="s">
        <v>194</v>
      </c>
      <c r="P11270">
        <v>2040</v>
      </c>
      <c r="Q11270">
        <v>3.6</v>
      </c>
    </row>
    <row r="11271" spans="1:17" x14ac:dyDescent="0.25">
      <c r="A11271" t="s">
        <v>657</v>
      </c>
      <c r="B11271" t="s">
        <v>658</v>
      </c>
      <c r="C11271" t="s">
        <v>637</v>
      </c>
      <c r="D11271" t="s">
        <v>638</v>
      </c>
      <c r="E11271" t="s">
        <v>639</v>
      </c>
      <c r="F11271" t="s">
        <v>260</v>
      </c>
      <c r="G11271" t="s">
        <v>195</v>
      </c>
      <c r="H11271" t="s">
        <v>444</v>
      </c>
      <c r="I11271" t="s">
        <v>443</v>
      </c>
      <c r="J11271" t="s">
        <v>209</v>
      </c>
      <c r="K11271" t="s">
        <v>191</v>
      </c>
      <c r="M11271" t="s">
        <v>646</v>
      </c>
      <c r="N11271" t="s">
        <v>640</v>
      </c>
      <c r="O11271" t="s">
        <v>194</v>
      </c>
      <c r="P11271">
        <v>2050</v>
      </c>
      <c r="Q11271">
        <v>3.6</v>
      </c>
    </row>
    <row r="11272" spans="1:17" x14ac:dyDescent="0.25">
      <c r="A11272" t="s">
        <v>657</v>
      </c>
      <c r="B11272" t="s">
        <v>658</v>
      </c>
      <c r="C11272" t="s">
        <v>637</v>
      </c>
      <c r="D11272" t="s">
        <v>638</v>
      </c>
      <c r="E11272" t="s">
        <v>639</v>
      </c>
      <c r="F11272" t="s">
        <v>260</v>
      </c>
      <c r="G11272" t="s">
        <v>195</v>
      </c>
      <c r="H11272" t="s">
        <v>444</v>
      </c>
      <c r="I11272" t="s">
        <v>443</v>
      </c>
      <c r="J11272" t="s">
        <v>209</v>
      </c>
      <c r="K11272" t="s">
        <v>191</v>
      </c>
      <c r="M11272" t="s">
        <v>646</v>
      </c>
      <c r="N11272" t="s">
        <v>640</v>
      </c>
      <c r="O11272" t="s">
        <v>264</v>
      </c>
      <c r="P11272">
        <v>2050</v>
      </c>
      <c r="Q11272">
        <v>3.3</v>
      </c>
    </row>
    <row r="11273" spans="1:17" x14ac:dyDescent="0.25">
      <c r="A11273" t="s">
        <v>657</v>
      </c>
      <c r="B11273" t="s">
        <v>658</v>
      </c>
      <c r="C11273" t="s">
        <v>637</v>
      </c>
      <c r="D11273" t="s">
        <v>638</v>
      </c>
      <c r="E11273" t="s">
        <v>639</v>
      </c>
      <c r="F11273" t="s">
        <v>260</v>
      </c>
      <c r="G11273" t="s">
        <v>195</v>
      </c>
      <c r="H11273" t="s">
        <v>444</v>
      </c>
      <c r="I11273" t="s">
        <v>443</v>
      </c>
      <c r="J11273" t="s">
        <v>209</v>
      </c>
      <c r="K11273" t="s">
        <v>191</v>
      </c>
      <c r="M11273" t="s">
        <v>646</v>
      </c>
      <c r="N11273" t="s">
        <v>640</v>
      </c>
      <c r="O11273" t="s">
        <v>265</v>
      </c>
      <c r="P11273">
        <v>2050</v>
      </c>
      <c r="Q11273">
        <v>3.8</v>
      </c>
    </row>
    <row r="11274" spans="1:17" x14ac:dyDescent="0.25">
      <c r="A11274" t="s">
        <v>657</v>
      </c>
      <c r="B11274" t="s">
        <v>658</v>
      </c>
      <c r="C11274" t="s">
        <v>637</v>
      </c>
      <c r="D11274" t="s">
        <v>638</v>
      </c>
      <c r="E11274" t="s">
        <v>639</v>
      </c>
      <c r="F11274" t="s">
        <v>260</v>
      </c>
      <c r="G11274" t="s">
        <v>218</v>
      </c>
      <c r="H11274" t="s">
        <v>219</v>
      </c>
      <c r="I11274" t="s">
        <v>220</v>
      </c>
      <c r="K11274" t="s">
        <v>221</v>
      </c>
      <c r="O11274" t="s">
        <v>194</v>
      </c>
      <c r="P11274">
        <v>2020</v>
      </c>
    </row>
    <row r="11275" spans="1:17" x14ac:dyDescent="0.25">
      <c r="A11275" t="s">
        <v>657</v>
      </c>
      <c r="B11275" t="s">
        <v>658</v>
      </c>
      <c r="C11275" t="s">
        <v>637</v>
      </c>
      <c r="D11275" t="s">
        <v>638</v>
      </c>
      <c r="E11275" t="s">
        <v>639</v>
      </c>
      <c r="F11275" t="s">
        <v>260</v>
      </c>
      <c r="G11275" t="s">
        <v>218</v>
      </c>
      <c r="H11275" t="s">
        <v>219</v>
      </c>
      <c r="I11275" t="s">
        <v>220</v>
      </c>
      <c r="K11275" t="s">
        <v>221</v>
      </c>
      <c r="O11275" t="s">
        <v>194</v>
      </c>
      <c r="P11275">
        <v>2025</v>
      </c>
    </row>
    <row r="11276" spans="1:17" x14ac:dyDescent="0.25">
      <c r="A11276" t="s">
        <v>657</v>
      </c>
      <c r="B11276" t="s">
        <v>658</v>
      </c>
      <c r="C11276" t="s">
        <v>637</v>
      </c>
      <c r="D11276" t="s">
        <v>638</v>
      </c>
      <c r="E11276" t="s">
        <v>639</v>
      </c>
      <c r="F11276" t="s">
        <v>260</v>
      </c>
      <c r="G11276" t="s">
        <v>218</v>
      </c>
      <c r="H11276" t="s">
        <v>219</v>
      </c>
      <c r="I11276" t="s">
        <v>220</v>
      </c>
      <c r="K11276" t="s">
        <v>221</v>
      </c>
      <c r="O11276" t="s">
        <v>264</v>
      </c>
      <c r="P11276">
        <v>2025</v>
      </c>
    </row>
    <row r="11277" spans="1:17" x14ac:dyDescent="0.25">
      <c r="A11277" t="s">
        <v>657</v>
      </c>
      <c r="B11277" t="s">
        <v>658</v>
      </c>
      <c r="C11277" t="s">
        <v>637</v>
      </c>
      <c r="D11277" t="s">
        <v>638</v>
      </c>
      <c r="E11277" t="s">
        <v>639</v>
      </c>
      <c r="F11277" t="s">
        <v>260</v>
      </c>
      <c r="G11277" t="s">
        <v>218</v>
      </c>
      <c r="H11277" t="s">
        <v>219</v>
      </c>
      <c r="I11277" t="s">
        <v>220</v>
      </c>
      <c r="K11277" t="s">
        <v>221</v>
      </c>
      <c r="O11277" t="s">
        <v>265</v>
      </c>
      <c r="P11277">
        <v>2025</v>
      </c>
    </row>
    <row r="11278" spans="1:17" x14ac:dyDescent="0.25">
      <c r="A11278" t="s">
        <v>657</v>
      </c>
      <c r="B11278" t="s">
        <v>658</v>
      </c>
      <c r="C11278" t="s">
        <v>637</v>
      </c>
      <c r="D11278" t="s">
        <v>638</v>
      </c>
      <c r="E11278" t="s">
        <v>639</v>
      </c>
      <c r="F11278" t="s">
        <v>260</v>
      </c>
      <c r="G11278" t="s">
        <v>218</v>
      </c>
      <c r="H11278" t="s">
        <v>219</v>
      </c>
      <c r="I11278" t="s">
        <v>220</v>
      </c>
      <c r="K11278" t="s">
        <v>221</v>
      </c>
      <c r="O11278" t="s">
        <v>194</v>
      </c>
      <c r="P11278">
        <v>2030</v>
      </c>
    </row>
    <row r="11279" spans="1:17" x14ac:dyDescent="0.25">
      <c r="A11279" t="s">
        <v>657</v>
      </c>
      <c r="B11279" t="s">
        <v>658</v>
      </c>
      <c r="C11279" t="s">
        <v>637</v>
      </c>
      <c r="D11279" t="s">
        <v>638</v>
      </c>
      <c r="E11279" t="s">
        <v>639</v>
      </c>
      <c r="F11279" t="s">
        <v>260</v>
      </c>
      <c r="G11279" t="s">
        <v>218</v>
      </c>
      <c r="H11279" t="s">
        <v>219</v>
      </c>
      <c r="I11279" t="s">
        <v>220</v>
      </c>
      <c r="K11279" t="s">
        <v>221</v>
      </c>
      <c r="O11279" t="s">
        <v>194</v>
      </c>
      <c r="P11279">
        <v>2040</v>
      </c>
    </row>
    <row r="11280" spans="1:17" x14ac:dyDescent="0.25">
      <c r="A11280" t="s">
        <v>657</v>
      </c>
      <c r="B11280" t="s">
        <v>658</v>
      </c>
      <c r="C11280" t="s">
        <v>637</v>
      </c>
      <c r="D11280" t="s">
        <v>638</v>
      </c>
      <c r="E11280" t="s">
        <v>639</v>
      </c>
      <c r="F11280" t="s">
        <v>260</v>
      </c>
      <c r="G11280" t="s">
        <v>218</v>
      </c>
      <c r="H11280" t="s">
        <v>219</v>
      </c>
      <c r="I11280" t="s">
        <v>220</v>
      </c>
      <c r="K11280" t="s">
        <v>221</v>
      </c>
      <c r="O11280" t="s">
        <v>194</v>
      </c>
      <c r="P11280">
        <v>2050</v>
      </c>
    </row>
    <row r="11281" spans="1:16" x14ac:dyDescent="0.25">
      <c r="A11281" t="s">
        <v>657</v>
      </c>
      <c r="B11281" t="s">
        <v>658</v>
      </c>
      <c r="C11281" t="s">
        <v>637</v>
      </c>
      <c r="D11281" t="s">
        <v>638</v>
      </c>
      <c r="E11281" t="s">
        <v>639</v>
      </c>
      <c r="F11281" t="s">
        <v>260</v>
      </c>
      <c r="G11281" t="s">
        <v>218</v>
      </c>
      <c r="H11281" t="s">
        <v>219</v>
      </c>
      <c r="I11281" t="s">
        <v>220</v>
      </c>
      <c r="K11281" t="s">
        <v>221</v>
      </c>
      <c r="O11281" t="s">
        <v>264</v>
      </c>
      <c r="P11281">
        <v>2050</v>
      </c>
    </row>
    <row r="11282" spans="1:16" x14ac:dyDescent="0.25">
      <c r="A11282" t="s">
        <v>657</v>
      </c>
      <c r="B11282" t="s">
        <v>658</v>
      </c>
      <c r="C11282" t="s">
        <v>637</v>
      </c>
      <c r="D11282" t="s">
        <v>638</v>
      </c>
      <c r="E11282" t="s">
        <v>639</v>
      </c>
      <c r="F11282" t="s">
        <v>260</v>
      </c>
      <c r="G11282" t="s">
        <v>218</v>
      </c>
      <c r="H11282" t="s">
        <v>219</v>
      </c>
      <c r="I11282" t="s">
        <v>220</v>
      </c>
      <c r="K11282" t="s">
        <v>221</v>
      </c>
      <c r="O11282" t="s">
        <v>265</v>
      </c>
      <c r="P11282">
        <v>2050</v>
      </c>
    </row>
    <row r="11283" spans="1:16" x14ac:dyDescent="0.25">
      <c r="A11283" t="s">
        <v>657</v>
      </c>
      <c r="B11283" t="s">
        <v>658</v>
      </c>
      <c r="C11283" t="s">
        <v>637</v>
      </c>
      <c r="D11283" t="s">
        <v>638</v>
      </c>
      <c r="E11283" t="s">
        <v>639</v>
      </c>
      <c r="F11283" t="s">
        <v>260</v>
      </c>
      <c r="G11283" t="s">
        <v>218</v>
      </c>
      <c r="H11283" t="s">
        <v>223</v>
      </c>
      <c r="I11283" t="s">
        <v>224</v>
      </c>
      <c r="K11283" t="s">
        <v>221</v>
      </c>
      <c r="O11283" t="s">
        <v>194</v>
      </c>
      <c r="P11283">
        <v>2020</v>
      </c>
    </row>
    <row r="11284" spans="1:16" x14ac:dyDescent="0.25">
      <c r="A11284" t="s">
        <v>657</v>
      </c>
      <c r="B11284" t="s">
        <v>658</v>
      </c>
      <c r="C11284" t="s">
        <v>637</v>
      </c>
      <c r="D11284" t="s">
        <v>638</v>
      </c>
      <c r="E11284" t="s">
        <v>639</v>
      </c>
      <c r="F11284" t="s">
        <v>260</v>
      </c>
      <c r="G11284" t="s">
        <v>218</v>
      </c>
      <c r="H11284" t="s">
        <v>223</v>
      </c>
      <c r="I11284" t="s">
        <v>224</v>
      </c>
      <c r="K11284" t="s">
        <v>221</v>
      </c>
      <c r="O11284" t="s">
        <v>194</v>
      </c>
      <c r="P11284">
        <v>2025</v>
      </c>
    </row>
    <row r="11285" spans="1:16" x14ac:dyDescent="0.25">
      <c r="A11285" t="s">
        <v>657</v>
      </c>
      <c r="B11285" t="s">
        <v>658</v>
      </c>
      <c r="C11285" t="s">
        <v>637</v>
      </c>
      <c r="D11285" t="s">
        <v>638</v>
      </c>
      <c r="E11285" t="s">
        <v>639</v>
      </c>
      <c r="F11285" t="s">
        <v>260</v>
      </c>
      <c r="G11285" t="s">
        <v>218</v>
      </c>
      <c r="H11285" t="s">
        <v>223</v>
      </c>
      <c r="I11285" t="s">
        <v>224</v>
      </c>
      <c r="K11285" t="s">
        <v>221</v>
      </c>
      <c r="O11285" t="s">
        <v>264</v>
      </c>
      <c r="P11285">
        <v>2025</v>
      </c>
    </row>
    <row r="11286" spans="1:16" x14ac:dyDescent="0.25">
      <c r="A11286" t="s">
        <v>657</v>
      </c>
      <c r="B11286" t="s">
        <v>658</v>
      </c>
      <c r="C11286" t="s">
        <v>637</v>
      </c>
      <c r="D11286" t="s">
        <v>638</v>
      </c>
      <c r="E11286" t="s">
        <v>639</v>
      </c>
      <c r="F11286" t="s">
        <v>260</v>
      </c>
      <c r="G11286" t="s">
        <v>218</v>
      </c>
      <c r="H11286" t="s">
        <v>223</v>
      </c>
      <c r="I11286" t="s">
        <v>224</v>
      </c>
      <c r="K11286" t="s">
        <v>221</v>
      </c>
      <c r="O11286" t="s">
        <v>265</v>
      </c>
      <c r="P11286">
        <v>2025</v>
      </c>
    </row>
    <row r="11287" spans="1:16" x14ac:dyDescent="0.25">
      <c r="A11287" t="s">
        <v>657</v>
      </c>
      <c r="B11287" t="s">
        <v>658</v>
      </c>
      <c r="C11287" t="s">
        <v>637</v>
      </c>
      <c r="D11287" t="s">
        <v>638</v>
      </c>
      <c r="E11287" t="s">
        <v>639</v>
      </c>
      <c r="F11287" t="s">
        <v>260</v>
      </c>
      <c r="G11287" t="s">
        <v>218</v>
      </c>
      <c r="H11287" t="s">
        <v>223</v>
      </c>
      <c r="I11287" t="s">
        <v>224</v>
      </c>
      <c r="K11287" t="s">
        <v>221</v>
      </c>
      <c r="O11287" t="s">
        <v>194</v>
      </c>
      <c r="P11287">
        <v>2030</v>
      </c>
    </row>
    <row r="11288" spans="1:16" x14ac:dyDescent="0.25">
      <c r="A11288" t="s">
        <v>657</v>
      </c>
      <c r="B11288" t="s">
        <v>658</v>
      </c>
      <c r="C11288" t="s">
        <v>637</v>
      </c>
      <c r="D11288" t="s">
        <v>638</v>
      </c>
      <c r="E11288" t="s">
        <v>639</v>
      </c>
      <c r="F11288" t="s">
        <v>260</v>
      </c>
      <c r="G11288" t="s">
        <v>218</v>
      </c>
      <c r="H11288" t="s">
        <v>223</v>
      </c>
      <c r="I11288" t="s">
        <v>224</v>
      </c>
      <c r="K11288" t="s">
        <v>221</v>
      </c>
      <c r="O11288" t="s">
        <v>194</v>
      </c>
      <c r="P11288">
        <v>2040</v>
      </c>
    </row>
    <row r="11289" spans="1:16" x14ac:dyDescent="0.25">
      <c r="A11289" t="s">
        <v>657</v>
      </c>
      <c r="B11289" t="s">
        <v>658</v>
      </c>
      <c r="C11289" t="s">
        <v>637</v>
      </c>
      <c r="D11289" t="s">
        <v>638</v>
      </c>
      <c r="E11289" t="s">
        <v>639</v>
      </c>
      <c r="F11289" t="s">
        <v>260</v>
      </c>
      <c r="G11289" t="s">
        <v>218</v>
      </c>
      <c r="H11289" t="s">
        <v>223</v>
      </c>
      <c r="I11289" t="s">
        <v>224</v>
      </c>
      <c r="K11289" t="s">
        <v>221</v>
      </c>
      <c r="O11289" t="s">
        <v>194</v>
      </c>
      <c r="P11289">
        <v>2050</v>
      </c>
    </row>
    <row r="11290" spans="1:16" x14ac:dyDescent="0.25">
      <c r="A11290" t="s">
        <v>657</v>
      </c>
      <c r="B11290" t="s">
        <v>658</v>
      </c>
      <c r="C11290" t="s">
        <v>637</v>
      </c>
      <c r="D11290" t="s">
        <v>638</v>
      </c>
      <c r="E11290" t="s">
        <v>639</v>
      </c>
      <c r="F11290" t="s">
        <v>260</v>
      </c>
      <c r="G11290" t="s">
        <v>218</v>
      </c>
      <c r="H11290" t="s">
        <v>223</v>
      </c>
      <c r="I11290" t="s">
        <v>224</v>
      </c>
      <c r="K11290" t="s">
        <v>221</v>
      </c>
      <c r="O11290" t="s">
        <v>264</v>
      </c>
      <c r="P11290">
        <v>2050</v>
      </c>
    </row>
    <row r="11291" spans="1:16" x14ac:dyDescent="0.25">
      <c r="A11291" t="s">
        <v>657</v>
      </c>
      <c r="B11291" t="s">
        <v>658</v>
      </c>
      <c r="C11291" t="s">
        <v>637</v>
      </c>
      <c r="D11291" t="s">
        <v>638</v>
      </c>
      <c r="E11291" t="s">
        <v>639</v>
      </c>
      <c r="F11291" t="s">
        <v>260</v>
      </c>
      <c r="G11291" t="s">
        <v>218</v>
      </c>
      <c r="H11291" t="s">
        <v>223</v>
      </c>
      <c r="I11291" t="s">
        <v>224</v>
      </c>
      <c r="K11291" t="s">
        <v>221</v>
      </c>
      <c r="O11291" t="s">
        <v>265</v>
      </c>
      <c r="P11291">
        <v>2050</v>
      </c>
    </row>
    <row r="11292" spans="1:16" x14ac:dyDescent="0.25">
      <c r="A11292" t="s">
        <v>657</v>
      </c>
      <c r="B11292" t="s">
        <v>658</v>
      </c>
      <c r="C11292" t="s">
        <v>637</v>
      </c>
      <c r="D11292" t="s">
        <v>638</v>
      </c>
      <c r="E11292" t="s">
        <v>639</v>
      </c>
      <c r="F11292" t="s">
        <v>260</v>
      </c>
      <c r="G11292" t="s">
        <v>218</v>
      </c>
      <c r="H11292" t="s">
        <v>225</v>
      </c>
      <c r="I11292" t="s">
        <v>226</v>
      </c>
      <c r="K11292" t="s">
        <v>221</v>
      </c>
      <c r="O11292" t="s">
        <v>194</v>
      </c>
      <c r="P11292">
        <v>2020</v>
      </c>
    </row>
    <row r="11293" spans="1:16" x14ac:dyDescent="0.25">
      <c r="A11293" t="s">
        <v>657</v>
      </c>
      <c r="B11293" t="s">
        <v>658</v>
      </c>
      <c r="C11293" t="s">
        <v>637</v>
      </c>
      <c r="D11293" t="s">
        <v>638</v>
      </c>
      <c r="E11293" t="s">
        <v>639</v>
      </c>
      <c r="F11293" t="s">
        <v>260</v>
      </c>
      <c r="G11293" t="s">
        <v>218</v>
      </c>
      <c r="H11293" t="s">
        <v>225</v>
      </c>
      <c r="I11293" t="s">
        <v>226</v>
      </c>
      <c r="K11293" t="s">
        <v>221</v>
      </c>
      <c r="O11293" t="s">
        <v>194</v>
      </c>
      <c r="P11293">
        <v>2025</v>
      </c>
    </row>
    <row r="11294" spans="1:16" x14ac:dyDescent="0.25">
      <c r="A11294" t="s">
        <v>657</v>
      </c>
      <c r="B11294" t="s">
        <v>658</v>
      </c>
      <c r="C11294" t="s">
        <v>637</v>
      </c>
      <c r="D11294" t="s">
        <v>638</v>
      </c>
      <c r="E11294" t="s">
        <v>639</v>
      </c>
      <c r="F11294" t="s">
        <v>260</v>
      </c>
      <c r="G11294" t="s">
        <v>218</v>
      </c>
      <c r="H11294" t="s">
        <v>225</v>
      </c>
      <c r="I11294" t="s">
        <v>226</v>
      </c>
      <c r="K11294" t="s">
        <v>221</v>
      </c>
      <c r="O11294" t="s">
        <v>264</v>
      </c>
      <c r="P11294">
        <v>2025</v>
      </c>
    </row>
    <row r="11295" spans="1:16" x14ac:dyDescent="0.25">
      <c r="A11295" t="s">
        <v>657</v>
      </c>
      <c r="B11295" t="s">
        <v>658</v>
      </c>
      <c r="C11295" t="s">
        <v>637</v>
      </c>
      <c r="D11295" t="s">
        <v>638</v>
      </c>
      <c r="E11295" t="s">
        <v>639</v>
      </c>
      <c r="F11295" t="s">
        <v>260</v>
      </c>
      <c r="G11295" t="s">
        <v>218</v>
      </c>
      <c r="H11295" t="s">
        <v>225</v>
      </c>
      <c r="I11295" t="s">
        <v>226</v>
      </c>
      <c r="K11295" t="s">
        <v>221</v>
      </c>
      <c r="O11295" t="s">
        <v>265</v>
      </c>
      <c r="P11295">
        <v>2025</v>
      </c>
    </row>
    <row r="11296" spans="1:16" x14ac:dyDescent="0.25">
      <c r="A11296" t="s">
        <v>657</v>
      </c>
      <c r="B11296" t="s">
        <v>658</v>
      </c>
      <c r="C11296" t="s">
        <v>637</v>
      </c>
      <c r="D11296" t="s">
        <v>638</v>
      </c>
      <c r="E11296" t="s">
        <v>639</v>
      </c>
      <c r="F11296" t="s">
        <v>260</v>
      </c>
      <c r="G11296" t="s">
        <v>218</v>
      </c>
      <c r="H11296" t="s">
        <v>225</v>
      </c>
      <c r="I11296" t="s">
        <v>226</v>
      </c>
      <c r="K11296" t="s">
        <v>221</v>
      </c>
      <c r="O11296" t="s">
        <v>194</v>
      </c>
      <c r="P11296">
        <v>2030</v>
      </c>
    </row>
    <row r="11297" spans="1:16" x14ac:dyDescent="0.25">
      <c r="A11297" t="s">
        <v>657</v>
      </c>
      <c r="B11297" t="s">
        <v>658</v>
      </c>
      <c r="C11297" t="s">
        <v>637</v>
      </c>
      <c r="D11297" t="s">
        <v>638</v>
      </c>
      <c r="E11297" t="s">
        <v>639</v>
      </c>
      <c r="F11297" t="s">
        <v>260</v>
      </c>
      <c r="G11297" t="s">
        <v>218</v>
      </c>
      <c r="H11297" t="s">
        <v>225</v>
      </c>
      <c r="I11297" t="s">
        <v>226</v>
      </c>
      <c r="K11297" t="s">
        <v>221</v>
      </c>
      <c r="O11297" t="s">
        <v>194</v>
      </c>
      <c r="P11297">
        <v>2040</v>
      </c>
    </row>
    <row r="11298" spans="1:16" x14ac:dyDescent="0.25">
      <c r="A11298" t="s">
        <v>657</v>
      </c>
      <c r="B11298" t="s">
        <v>658</v>
      </c>
      <c r="C11298" t="s">
        <v>637</v>
      </c>
      <c r="D11298" t="s">
        <v>638</v>
      </c>
      <c r="E11298" t="s">
        <v>639</v>
      </c>
      <c r="F11298" t="s">
        <v>260</v>
      </c>
      <c r="G11298" t="s">
        <v>218</v>
      </c>
      <c r="H11298" t="s">
        <v>225</v>
      </c>
      <c r="I11298" t="s">
        <v>226</v>
      </c>
      <c r="K11298" t="s">
        <v>221</v>
      </c>
      <c r="O11298" t="s">
        <v>194</v>
      </c>
      <c r="P11298">
        <v>2050</v>
      </c>
    </row>
    <row r="11299" spans="1:16" x14ac:dyDescent="0.25">
      <c r="A11299" t="s">
        <v>657</v>
      </c>
      <c r="B11299" t="s">
        <v>658</v>
      </c>
      <c r="C11299" t="s">
        <v>637</v>
      </c>
      <c r="D11299" t="s">
        <v>638</v>
      </c>
      <c r="E11299" t="s">
        <v>639</v>
      </c>
      <c r="F11299" t="s">
        <v>260</v>
      </c>
      <c r="G11299" t="s">
        <v>218</v>
      </c>
      <c r="H11299" t="s">
        <v>225</v>
      </c>
      <c r="I11299" t="s">
        <v>226</v>
      </c>
      <c r="K11299" t="s">
        <v>221</v>
      </c>
      <c r="O11299" t="s">
        <v>264</v>
      </c>
      <c r="P11299">
        <v>2050</v>
      </c>
    </row>
    <row r="11300" spans="1:16" x14ac:dyDescent="0.25">
      <c r="A11300" t="s">
        <v>657</v>
      </c>
      <c r="B11300" t="s">
        <v>658</v>
      </c>
      <c r="C11300" t="s">
        <v>637</v>
      </c>
      <c r="D11300" t="s">
        <v>638</v>
      </c>
      <c r="E11300" t="s">
        <v>639</v>
      </c>
      <c r="F11300" t="s">
        <v>260</v>
      </c>
      <c r="G11300" t="s">
        <v>218</v>
      </c>
      <c r="H11300" t="s">
        <v>225</v>
      </c>
      <c r="I11300" t="s">
        <v>226</v>
      </c>
      <c r="K11300" t="s">
        <v>221</v>
      </c>
      <c r="O11300" t="s">
        <v>265</v>
      </c>
      <c r="P11300">
        <v>2050</v>
      </c>
    </row>
    <row r="11301" spans="1:16" x14ac:dyDescent="0.25">
      <c r="A11301" t="s">
        <v>657</v>
      </c>
      <c r="B11301" t="s">
        <v>658</v>
      </c>
      <c r="C11301" t="s">
        <v>637</v>
      </c>
      <c r="D11301" t="s">
        <v>638</v>
      </c>
      <c r="E11301" t="s">
        <v>639</v>
      </c>
      <c r="F11301" t="s">
        <v>260</v>
      </c>
      <c r="G11301" t="s">
        <v>218</v>
      </c>
      <c r="H11301" t="s">
        <v>317</v>
      </c>
      <c r="I11301" t="s">
        <v>318</v>
      </c>
      <c r="K11301" t="s">
        <v>221</v>
      </c>
      <c r="O11301" t="s">
        <v>194</v>
      </c>
      <c r="P11301">
        <v>2020</v>
      </c>
    </row>
    <row r="11302" spans="1:16" x14ac:dyDescent="0.25">
      <c r="A11302" t="s">
        <v>657</v>
      </c>
      <c r="B11302" t="s">
        <v>658</v>
      </c>
      <c r="C11302" t="s">
        <v>637</v>
      </c>
      <c r="D11302" t="s">
        <v>638</v>
      </c>
      <c r="E11302" t="s">
        <v>639</v>
      </c>
      <c r="F11302" t="s">
        <v>260</v>
      </c>
      <c r="G11302" t="s">
        <v>218</v>
      </c>
      <c r="H11302" t="s">
        <v>317</v>
      </c>
      <c r="I11302" t="s">
        <v>318</v>
      </c>
      <c r="K11302" t="s">
        <v>221</v>
      </c>
      <c r="O11302" t="s">
        <v>194</v>
      </c>
      <c r="P11302">
        <v>2025</v>
      </c>
    </row>
    <row r="11303" spans="1:16" x14ac:dyDescent="0.25">
      <c r="A11303" t="s">
        <v>657</v>
      </c>
      <c r="B11303" t="s">
        <v>658</v>
      </c>
      <c r="C11303" t="s">
        <v>637</v>
      </c>
      <c r="D11303" t="s">
        <v>638</v>
      </c>
      <c r="E11303" t="s">
        <v>639</v>
      </c>
      <c r="F11303" t="s">
        <v>260</v>
      </c>
      <c r="G11303" t="s">
        <v>218</v>
      </c>
      <c r="H11303" t="s">
        <v>317</v>
      </c>
      <c r="I11303" t="s">
        <v>318</v>
      </c>
      <c r="K11303" t="s">
        <v>221</v>
      </c>
      <c r="O11303" t="s">
        <v>264</v>
      </c>
      <c r="P11303">
        <v>2025</v>
      </c>
    </row>
    <row r="11304" spans="1:16" x14ac:dyDescent="0.25">
      <c r="A11304" t="s">
        <v>657</v>
      </c>
      <c r="B11304" t="s">
        <v>658</v>
      </c>
      <c r="C11304" t="s">
        <v>637</v>
      </c>
      <c r="D11304" t="s">
        <v>638</v>
      </c>
      <c r="E11304" t="s">
        <v>639</v>
      </c>
      <c r="F11304" t="s">
        <v>260</v>
      </c>
      <c r="G11304" t="s">
        <v>218</v>
      </c>
      <c r="H11304" t="s">
        <v>317</v>
      </c>
      <c r="I11304" t="s">
        <v>318</v>
      </c>
      <c r="K11304" t="s">
        <v>221</v>
      </c>
      <c r="O11304" t="s">
        <v>265</v>
      </c>
      <c r="P11304">
        <v>2025</v>
      </c>
    </row>
    <row r="11305" spans="1:16" x14ac:dyDescent="0.25">
      <c r="A11305" t="s">
        <v>657</v>
      </c>
      <c r="B11305" t="s">
        <v>658</v>
      </c>
      <c r="C11305" t="s">
        <v>637</v>
      </c>
      <c r="D11305" t="s">
        <v>638</v>
      </c>
      <c r="E11305" t="s">
        <v>639</v>
      </c>
      <c r="F11305" t="s">
        <v>260</v>
      </c>
      <c r="G11305" t="s">
        <v>218</v>
      </c>
      <c r="H11305" t="s">
        <v>317</v>
      </c>
      <c r="I11305" t="s">
        <v>318</v>
      </c>
      <c r="K11305" t="s">
        <v>221</v>
      </c>
      <c r="O11305" t="s">
        <v>194</v>
      </c>
      <c r="P11305">
        <v>2030</v>
      </c>
    </row>
    <row r="11306" spans="1:16" x14ac:dyDescent="0.25">
      <c r="A11306" t="s">
        <v>657</v>
      </c>
      <c r="B11306" t="s">
        <v>658</v>
      </c>
      <c r="C11306" t="s">
        <v>637</v>
      </c>
      <c r="D11306" t="s">
        <v>638</v>
      </c>
      <c r="E11306" t="s">
        <v>639</v>
      </c>
      <c r="F11306" t="s">
        <v>260</v>
      </c>
      <c r="G11306" t="s">
        <v>218</v>
      </c>
      <c r="H11306" t="s">
        <v>317</v>
      </c>
      <c r="I11306" t="s">
        <v>318</v>
      </c>
      <c r="K11306" t="s">
        <v>221</v>
      </c>
      <c r="O11306" t="s">
        <v>194</v>
      </c>
      <c r="P11306">
        <v>2040</v>
      </c>
    </row>
    <row r="11307" spans="1:16" x14ac:dyDescent="0.25">
      <c r="A11307" t="s">
        <v>657</v>
      </c>
      <c r="B11307" t="s">
        <v>658</v>
      </c>
      <c r="C11307" t="s">
        <v>637</v>
      </c>
      <c r="D11307" t="s">
        <v>638</v>
      </c>
      <c r="E11307" t="s">
        <v>639</v>
      </c>
      <c r="F11307" t="s">
        <v>260</v>
      </c>
      <c r="G11307" t="s">
        <v>218</v>
      </c>
      <c r="H11307" t="s">
        <v>317</v>
      </c>
      <c r="I11307" t="s">
        <v>318</v>
      </c>
      <c r="K11307" t="s">
        <v>221</v>
      </c>
      <c r="O11307" t="s">
        <v>194</v>
      </c>
      <c r="P11307">
        <v>2050</v>
      </c>
    </row>
    <row r="11308" spans="1:16" x14ac:dyDescent="0.25">
      <c r="A11308" t="s">
        <v>657</v>
      </c>
      <c r="B11308" t="s">
        <v>658</v>
      </c>
      <c r="C11308" t="s">
        <v>637</v>
      </c>
      <c r="D11308" t="s">
        <v>638</v>
      </c>
      <c r="E11308" t="s">
        <v>639</v>
      </c>
      <c r="F11308" t="s">
        <v>260</v>
      </c>
      <c r="G11308" t="s">
        <v>218</v>
      </c>
      <c r="H11308" t="s">
        <v>317</v>
      </c>
      <c r="I11308" t="s">
        <v>318</v>
      </c>
      <c r="K11308" t="s">
        <v>221</v>
      </c>
      <c r="O11308" t="s">
        <v>264</v>
      </c>
      <c r="P11308">
        <v>2050</v>
      </c>
    </row>
    <row r="11309" spans="1:16" x14ac:dyDescent="0.25">
      <c r="A11309" t="s">
        <v>657</v>
      </c>
      <c r="B11309" t="s">
        <v>658</v>
      </c>
      <c r="C11309" t="s">
        <v>637</v>
      </c>
      <c r="D11309" t="s">
        <v>638</v>
      </c>
      <c r="E11309" t="s">
        <v>639</v>
      </c>
      <c r="F11309" t="s">
        <v>260</v>
      </c>
      <c r="G11309" t="s">
        <v>218</v>
      </c>
      <c r="H11309" t="s">
        <v>317</v>
      </c>
      <c r="I11309" t="s">
        <v>318</v>
      </c>
      <c r="K11309" t="s">
        <v>221</v>
      </c>
      <c r="O11309" t="s">
        <v>265</v>
      </c>
      <c r="P11309">
        <v>2050</v>
      </c>
    </row>
    <row r="11310" spans="1:16" x14ac:dyDescent="0.25">
      <c r="A11310" t="s">
        <v>657</v>
      </c>
      <c r="B11310" t="s">
        <v>658</v>
      </c>
      <c r="C11310" t="s">
        <v>637</v>
      </c>
      <c r="D11310" t="s">
        <v>638</v>
      </c>
      <c r="E11310" t="s">
        <v>639</v>
      </c>
      <c r="F11310" t="s">
        <v>260</v>
      </c>
      <c r="G11310" t="s">
        <v>218</v>
      </c>
      <c r="H11310" t="s">
        <v>229</v>
      </c>
      <c r="I11310" t="s">
        <v>230</v>
      </c>
      <c r="J11310" t="s">
        <v>231</v>
      </c>
      <c r="K11310" t="s">
        <v>191</v>
      </c>
      <c r="O11310" t="s">
        <v>194</v>
      </c>
      <c r="P11310">
        <v>2020</v>
      </c>
    </row>
    <row r="11311" spans="1:16" x14ac:dyDescent="0.25">
      <c r="A11311" t="s">
        <v>657</v>
      </c>
      <c r="B11311" t="s">
        <v>658</v>
      </c>
      <c r="C11311" t="s">
        <v>637</v>
      </c>
      <c r="D11311" t="s">
        <v>638</v>
      </c>
      <c r="E11311" t="s">
        <v>639</v>
      </c>
      <c r="F11311" t="s">
        <v>260</v>
      </c>
      <c r="G11311" t="s">
        <v>218</v>
      </c>
      <c r="H11311" t="s">
        <v>229</v>
      </c>
      <c r="I11311" t="s">
        <v>230</v>
      </c>
      <c r="J11311" t="s">
        <v>231</v>
      </c>
      <c r="K11311" t="s">
        <v>191</v>
      </c>
      <c r="O11311" t="s">
        <v>194</v>
      </c>
      <c r="P11311">
        <v>2025</v>
      </c>
    </row>
    <row r="11312" spans="1:16" x14ac:dyDescent="0.25">
      <c r="A11312" t="s">
        <v>657</v>
      </c>
      <c r="B11312" t="s">
        <v>658</v>
      </c>
      <c r="C11312" t="s">
        <v>637</v>
      </c>
      <c r="D11312" t="s">
        <v>638</v>
      </c>
      <c r="E11312" t="s">
        <v>639</v>
      </c>
      <c r="F11312" t="s">
        <v>260</v>
      </c>
      <c r="G11312" t="s">
        <v>218</v>
      </c>
      <c r="H11312" t="s">
        <v>229</v>
      </c>
      <c r="I11312" t="s">
        <v>230</v>
      </c>
      <c r="J11312" t="s">
        <v>231</v>
      </c>
      <c r="K11312" t="s">
        <v>191</v>
      </c>
      <c r="O11312" t="s">
        <v>264</v>
      </c>
      <c r="P11312">
        <v>2025</v>
      </c>
    </row>
    <row r="11313" spans="1:17" x14ac:dyDescent="0.25">
      <c r="A11313" t="s">
        <v>657</v>
      </c>
      <c r="B11313" t="s">
        <v>658</v>
      </c>
      <c r="C11313" t="s">
        <v>637</v>
      </c>
      <c r="D11313" t="s">
        <v>638</v>
      </c>
      <c r="E11313" t="s">
        <v>639</v>
      </c>
      <c r="F11313" t="s">
        <v>260</v>
      </c>
      <c r="G11313" t="s">
        <v>218</v>
      </c>
      <c r="H11313" t="s">
        <v>229</v>
      </c>
      <c r="I11313" t="s">
        <v>230</v>
      </c>
      <c r="J11313" t="s">
        <v>231</v>
      </c>
      <c r="K11313" t="s">
        <v>191</v>
      </c>
      <c r="O11313" t="s">
        <v>265</v>
      </c>
      <c r="P11313">
        <v>2025</v>
      </c>
    </row>
    <row r="11314" spans="1:17" x14ac:dyDescent="0.25">
      <c r="A11314" t="s">
        <v>657</v>
      </c>
      <c r="B11314" t="s">
        <v>658</v>
      </c>
      <c r="C11314" t="s">
        <v>637</v>
      </c>
      <c r="D11314" t="s">
        <v>638</v>
      </c>
      <c r="E11314" t="s">
        <v>639</v>
      </c>
      <c r="F11314" t="s">
        <v>260</v>
      </c>
      <c r="G11314" t="s">
        <v>218</v>
      </c>
      <c r="H11314" t="s">
        <v>229</v>
      </c>
      <c r="I11314" t="s">
        <v>230</v>
      </c>
      <c r="J11314" t="s">
        <v>231</v>
      </c>
      <c r="K11314" t="s">
        <v>191</v>
      </c>
      <c r="O11314" t="s">
        <v>194</v>
      </c>
      <c r="P11314">
        <v>2030</v>
      </c>
    </row>
    <row r="11315" spans="1:17" x14ac:dyDescent="0.25">
      <c r="A11315" t="s">
        <v>657</v>
      </c>
      <c r="B11315" t="s">
        <v>658</v>
      </c>
      <c r="C11315" t="s">
        <v>637</v>
      </c>
      <c r="D11315" t="s">
        <v>638</v>
      </c>
      <c r="E11315" t="s">
        <v>639</v>
      </c>
      <c r="F11315" t="s">
        <v>260</v>
      </c>
      <c r="G11315" t="s">
        <v>218</v>
      </c>
      <c r="H11315" t="s">
        <v>229</v>
      </c>
      <c r="I11315" t="s">
        <v>230</v>
      </c>
      <c r="J11315" t="s">
        <v>231</v>
      </c>
      <c r="K11315" t="s">
        <v>191</v>
      </c>
      <c r="O11315" t="s">
        <v>194</v>
      </c>
      <c r="P11315">
        <v>2040</v>
      </c>
    </row>
    <row r="11316" spans="1:17" x14ac:dyDescent="0.25">
      <c r="A11316" t="s">
        <v>657</v>
      </c>
      <c r="B11316" t="s">
        <v>658</v>
      </c>
      <c r="C11316" t="s">
        <v>637</v>
      </c>
      <c r="D11316" t="s">
        <v>638</v>
      </c>
      <c r="E11316" t="s">
        <v>639</v>
      </c>
      <c r="F11316" t="s">
        <v>260</v>
      </c>
      <c r="G11316" t="s">
        <v>218</v>
      </c>
      <c r="H11316" t="s">
        <v>229</v>
      </c>
      <c r="I11316" t="s">
        <v>230</v>
      </c>
      <c r="J11316" t="s">
        <v>231</v>
      </c>
      <c r="K11316" t="s">
        <v>191</v>
      </c>
      <c r="O11316" t="s">
        <v>194</v>
      </c>
      <c r="P11316">
        <v>2050</v>
      </c>
    </row>
    <row r="11317" spans="1:17" x14ac:dyDescent="0.25">
      <c r="A11317" t="s">
        <v>657</v>
      </c>
      <c r="B11317" t="s">
        <v>658</v>
      </c>
      <c r="C11317" t="s">
        <v>637</v>
      </c>
      <c r="D11317" t="s">
        <v>638</v>
      </c>
      <c r="E11317" t="s">
        <v>639</v>
      </c>
      <c r="F11317" t="s">
        <v>260</v>
      </c>
      <c r="G11317" t="s">
        <v>218</v>
      </c>
      <c r="H11317" t="s">
        <v>229</v>
      </c>
      <c r="I11317" t="s">
        <v>230</v>
      </c>
      <c r="J11317" t="s">
        <v>231</v>
      </c>
      <c r="K11317" t="s">
        <v>191</v>
      </c>
      <c r="O11317" t="s">
        <v>264</v>
      </c>
      <c r="P11317">
        <v>2050</v>
      </c>
    </row>
    <row r="11318" spans="1:17" x14ac:dyDescent="0.25">
      <c r="A11318" t="s">
        <v>657</v>
      </c>
      <c r="B11318" t="s">
        <v>658</v>
      </c>
      <c r="C11318" t="s">
        <v>637</v>
      </c>
      <c r="D11318" t="s">
        <v>638</v>
      </c>
      <c r="E11318" t="s">
        <v>639</v>
      </c>
      <c r="F11318" t="s">
        <v>260</v>
      </c>
      <c r="G11318" t="s">
        <v>218</v>
      </c>
      <c r="H11318" t="s">
        <v>229</v>
      </c>
      <c r="I11318" t="s">
        <v>230</v>
      </c>
      <c r="J11318" t="s">
        <v>231</v>
      </c>
      <c r="K11318" t="s">
        <v>191</v>
      </c>
      <c r="O11318" t="s">
        <v>265</v>
      </c>
      <c r="P11318">
        <v>2050</v>
      </c>
    </row>
    <row r="11319" spans="1:17" x14ac:dyDescent="0.25">
      <c r="A11319" t="s">
        <v>657</v>
      </c>
      <c r="B11319" t="s">
        <v>658</v>
      </c>
      <c r="C11319" t="s">
        <v>637</v>
      </c>
      <c r="D11319" t="s">
        <v>638</v>
      </c>
      <c r="E11319" t="s">
        <v>639</v>
      </c>
      <c r="F11319" t="s">
        <v>260</v>
      </c>
      <c r="G11319" t="s">
        <v>233</v>
      </c>
      <c r="H11319" t="s">
        <v>477</v>
      </c>
      <c r="I11319" t="s">
        <v>240</v>
      </c>
      <c r="J11319" t="s">
        <v>288</v>
      </c>
      <c r="K11319" t="s">
        <v>478</v>
      </c>
      <c r="L11319" t="s">
        <v>237</v>
      </c>
      <c r="M11319" t="s">
        <v>199</v>
      </c>
      <c r="N11319" t="s">
        <v>640</v>
      </c>
      <c r="O11319" t="s">
        <v>194</v>
      </c>
      <c r="P11319">
        <v>2020</v>
      </c>
      <c r="Q11319">
        <v>0.68499739299999995</v>
      </c>
    </row>
    <row r="11320" spans="1:17" x14ac:dyDescent="0.25">
      <c r="A11320" t="s">
        <v>657</v>
      </c>
      <c r="B11320" t="s">
        <v>658</v>
      </c>
      <c r="C11320" t="s">
        <v>637</v>
      </c>
      <c r="D11320" t="s">
        <v>638</v>
      </c>
      <c r="E11320" t="s">
        <v>639</v>
      </c>
      <c r="F11320" t="s">
        <v>260</v>
      </c>
      <c r="G11320" t="s">
        <v>233</v>
      </c>
      <c r="H11320" t="s">
        <v>477</v>
      </c>
      <c r="I11320" t="s">
        <v>240</v>
      </c>
      <c r="J11320" t="s">
        <v>288</v>
      </c>
      <c r="K11320" t="s">
        <v>478</v>
      </c>
      <c r="L11320" t="s">
        <v>237</v>
      </c>
      <c r="M11320" t="s">
        <v>199</v>
      </c>
      <c r="N11320" t="s">
        <v>640</v>
      </c>
      <c r="O11320" t="s">
        <v>194</v>
      </c>
      <c r="P11320">
        <v>2025</v>
      </c>
      <c r="Q11320">
        <v>0.68499739299999995</v>
      </c>
    </row>
    <row r="11321" spans="1:17" x14ac:dyDescent="0.25">
      <c r="A11321" t="s">
        <v>657</v>
      </c>
      <c r="B11321" t="s">
        <v>658</v>
      </c>
      <c r="C11321" t="s">
        <v>637</v>
      </c>
      <c r="D11321" t="s">
        <v>638</v>
      </c>
      <c r="E11321" t="s">
        <v>639</v>
      </c>
      <c r="F11321" t="s">
        <v>260</v>
      </c>
      <c r="G11321" t="s">
        <v>233</v>
      </c>
      <c r="H11321" t="s">
        <v>477</v>
      </c>
      <c r="I11321" t="s">
        <v>240</v>
      </c>
      <c r="J11321" t="s">
        <v>288</v>
      </c>
      <c r="K11321" t="s">
        <v>478</v>
      </c>
      <c r="L11321" t="s">
        <v>237</v>
      </c>
      <c r="M11321" t="s">
        <v>199</v>
      </c>
      <c r="N11321" t="s">
        <v>640</v>
      </c>
      <c r="O11321" t="s">
        <v>264</v>
      </c>
      <c r="P11321">
        <v>2025</v>
      </c>
      <c r="Q11321">
        <v>0.53277574999999999</v>
      </c>
    </row>
    <row r="11322" spans="1:17" x14ac:dyDescent="0.25">
      <c r="A11322" t="s">
        <v>657</v>
      </c>
      <c r="B11322" t="s">
        <v>658</v>
      </c>
      <c r="C11322" t="s">
        <v>637</v>
      </c>
      <c r="D11322" t="s">
        <v>638</v>
      </c>
      <c r="E11322" t="s">
        <v>639</v>
      </c>
      <c r="F11322" t="s">
        <v>260</v>
      </c>
      <c r="G11322" t="s">
        <v>233</v>
      </c>
      <c r="H11322" t="s">
        <v>477</v>
      </c>
      <c r="I11322" t="s">
        <v>240</v>
      </c>
      <c r="J11322" t="s">
        <v>288</v>
      </c>
      <c r="K11322" t="s">
        <v>478</v>
      </c>
      <c r="L11322" t="s">
        <v>237</v>
      </c>
      <c r="M11322" t="s">
        <v>199</v>
      </c>
      <c r="N11322" t="s">
        <v>640</v>
      </c>
      <c r="O11322" t="s">
        <v>265</v>
      </c>
      <c r="P11322">
        <v>2025</v>
      </c>
      <c r="Q11322">
        <v>0.91332985700000002</v>
      </c>
    </row>
    <row r="11323" spans="1:17" x14ac:dyDescent="0.25">
      <c r="A11323" t="s">
        <v>657</v>
      </c>
      <c r="B11323" t="s">
        <v>658</v>
      </c>
      <c r="C11323" t="s">
        <v>637</v>
      </c>
      <c r="D11323" t="s">
        <v>638</v>
      </c>
      <c r="E11323" t="s">
        <v>639</v>
      </c>
      <c r="F11323" t="s">
        <v>260</v>
      </c>
      <c r="G11323" t="s">
        <v>233</v>
      </c>
      <c r="H11323" t="s">
        <v>477</v>
      </c>
      <c r="I11323" t="s">
        <v>240</v>
      </c>
      <c r="J11323" t="s">
        <v>288</v>
      </c>
      <c r="K11323" t="s">
        <v>478</v>
      </c>
      <c r="L11323" t="s">
        <v>237</v>
      </c>
      <c r="M11323" t="s">
        <v>199</v>
      </c>
      <c r="N11323" t="s">
        <v>640</v>
      </c>
      <c r="O11323" t="s">
        <v>194</v>
      </c>
      <c r="P11323">
        <v>2030</v>
      </c>
      <c r="Q11323">
        <v>0.60888657099999999</v>
      </c>
    </row>
    <row r="11324" spans="1:17" x14ac:dyDescent="0.25">
      <c r="A11324" t="s">
        <v>657</v>
      </c>
      <c r="B11324" t="s">
        <v>658</v>
      </c>
      <c r="C11324" t="s">
        <v>637</v>
      </c>
      <c r="D11324" t="s">
        <v>638</v>
      </c>
      <c r="E11324" t="s">
        <v>639</v>
      </c>
      <c r="F11324" t="s">
        <v>260</v>
      </c>
      <c r="G11324" t="s">
        <v>233</v>
      </c>
      <c r="H11324" t="s">
        <v>477</v>
      </c>
      <c r="I11324" t="s">
        <v>240</v>
      </c>
      <c r="J11324" t="s">
        <v>288</v>
      </c>
      <c r="K11324" t="s">
        <v>478</v>
      </c>
      <c r="L11324" t="s">
        <v>237</v>
      </c>
      <c r="M11324" t="s">
        <v>199</v>
      </c>
      <c r="N11324" t="s">
        <v>640</v>
      </c>
      <c r="O11324" t="s">
        <v>194</v>
      </c>
      <c r="P11324">
        <v>2040</v>
      </c>
      <c r="Q11324">
        <v>0.60888657099999999</v>
      </c>
    </row>
    <row r="11325" spans="1:17" x14ac:dyDescent="0.25">
      <c r="A11325" t="s">
        <v>657</v>
      </c>
      <c r="B11325" t="s">
        <v>658</v>
      </c>
      <c r="C11325" t="s">
        <v>637</v>
      </c>
      <c r="D11325" t="s">
        <v>638</v>
      </c>
      <c r="E11325" t="s">
        <v>639</v>
      </c>
      <c r="F11325" t="s">
        <v>260</v>
      </c>
      <c r="G11325" t="s">
        <v>233</v>
      </c>
      <c r="H11325" t="s">
        <v>477</v>
      </c>
      <c r="I11325" t="s">
        <v>240</v>
      </c>
      <c r="J11325" t="s">
        <v>288</v>
      </c>
      <c r="K11325" t="s">
        <v>478</v>
      </c>
      <c r="L11325" t="s">
        <v>237</v>
      </c>
      <c r="M11325" t="s">
        <v>199</v>
      </c>
      <c r="N11325" t="s">
        <v>640</v>
      </c>
      <c r="O11325" t="s">
        <v>194</v>
      </c>
      <c r="P11325">
        <v>2050</v>
      </c>
      <c r="Q11325">
        <v>0.60888657099999999</v>
      </c>
    </row>
    <row r="11326" spans="1:17" x14ac:dyDescent="0.25">
      <c r="A11326" t="s">
        <v>657</v>
      </c>
      <c r="B11326" t="s">
        <v>658</v>
      </c>
      <c r="C11326" t="s">
        <v>637</v>
      </c>
      <c r="D11326" t="s">
        <v>638</v>
      </c>
      <c r="E11326" t="s">
        <v>639</v>
      </c>
      <c r="F11326" t="s">
        <v>260</v>
      </c>
      <c r="G11326" t="s">
        <v>233</v>
      </c>
      <c r="H11326" t="s">
        <v>477</v>
      </c>
      <c r="I11326" t="s">
        <v>240</v>
      </c>
      <c r="J11326" t="s">
        <v>288</v>
      </c>
      <c r="K11326" t="s">
        <v>478</v>
      </c>
      <c r="L11326" t="s">
        <v>237</v>
      </c>
      <c r="M11326" t="s">
        <v>199</v>
      </c>
      <c r="N11326" t="s">
        <v>640</v>
      </c>
      <c r="O11326" t="s">
        <v>264</v>
      </c>
      <c r="P11326">
        <v>2050</v>
      </c>
      <c r="Q11326">
        <v>0.53277574999999999</v>
      </c>
    </row>
    <row r="11327" spans="1:17" x14ac:dyDescent="0.25">
      <c r="A11327" t="s">
        <v>657</v>
      </c>
      <c r="B11327" t="s">
        <v>658</v>
      </c>
      <c r="C11327" t="s">
        <v>637</v>
      </c>
      <c r="D11327" t="s">
        <v>638</v>
      </c>
      <c r="E11327" t="s">
        <v>639</v>
      </c>
      <c r="F11327" t="s">
        <v>260</v>
      </c>
      <c r="G11327" t="s">
        <v>233</v>
      </c>
      <c r="H11327" t="s">
        <v>477</v>
      </c>
      <c r="I11327" t="s">
        <v>240</v>
      </c>
      <c r="J11327" t="s">
        <v>288</v>
      </c>
      <c r="K11327" t="s">
        <v>478</v>
      </c>
      <c r="L11327" t="s">
        <v>237</v>
      </c>
      <c r="M11327" t="s">
        <v>199</v>
      </c>
      <c r="N11327" t="s">
        <v>640</v>
      </c>
      <c r="O11327" t="s">
        <v>265</v>
      </c>
      <c r="P11327">
        <v>2050</v>
      </c>
      <c r="Q11327">
        <v>0.91332985700000002</v>
      </c>
    </row>
    <row r="11328" spans="1:17" x14ac:dyDescent="0.25">
      <c r="A11328" t="s">
        <v>657</v>
      </c>
      <c r="B11328" t="s">
        <v>658</v>
      </c>
      <c r="C11328" t="s">
        <v>637</v>
      </c>
      <c r="D11328" t="s">
        <v>638</v>
      </c>
      <c r="E11328" t="s">
        <v>639</v>
      </c>
      <c r="F11328" t="s">
        <v>260</v>
      </c>
      <c r="G11328" t="s">
        <v>233</v>
      </c>
      <c r="H11328" t="s">
        <v>599</v>
      </c>
      <c r="I11328" t="s">
        <v>240</v>
      </c>
      <c r="J11328" t="s">
        <v>600</v>
      </c>
      <c r="K11328" t="s">
        <v>241</v>
      </c>
      <c r="L11328" t="s">
        <v>237</v>
      </c>
      <c r="M11328" t="s">
        <v>368</v>
      </c>
      <c r="N11328" t="s">
        <v>640</v>
      </c>
      <c r="O11328" t="s">
        <v>194</v>
      </c>
      <c r="P11328">
        <v>2020</v>
      </c>
      <c r="Q11328">
        <v>1.7124935000000001E-2</v>
      </c>
    </row>
    <row r="11329" spans="1:17" x14ac:dyDescent="0.25">
      <c r="A11329" t="s">
        <v>657</v>
      </c>
      <c r="B11329" t="s">
        <v>658</v>
      </c>
      <c r="C11329" t="s">
        <v>637</v>
      </c>
      <c r="D11329" t="s">
        <v>638</v>
      </c>
      <c r="E11329" t="s">
        <v>639</v>
      </c>
      <c r="F11329" t="s">
        <v>260</v>
      </c>
      <c r="G11329" t="s">
        <v>233</v>
      </c>
      <c r="H11329" t="s">
        <v>599</v>
      </c>
      <c r="I11329" t="s">
        <v>240</v>
      </c>
      <c r="J11329" t="s">
        <v>600</v>
      </c>
      <c r="K11329" t="s">
        <v>241</v>
      </c>
      <c r="L11329" t="s">
        <v>237</v>
      </c>
      <c r="M11329" t="s">
        <v>368</v>
      </c>
      <c r="N11329" t="s">
        <v>640</v>
      </c>
      <c r="O11329" t="s">
        <v>194</v>
      </c>
      <c r="P11329">
        <v>2025</v>
      </c>
      <c r="Q11329">
        <v>1.7124935000000001E-2</v>
      </c>
    </row>
    <row r="11330" spans="1:17" x14ac:dyDescent="0.25">
      <c r="A11330" t="s">
        <v>657</v>
      </c>
      <c r="B11330" t="s">
        <v>658</v>
      </c>
      <c r="C11330" t="s">
        <v>637</v>
      </c>
      <c r="D11330" t="s">
        <v>638</v>
      </c>
      <c r="E11330" t="s">
        <v>639</v>
      </c>
      <c r="F11330" t="s">
        <v>260</v>
      </c>
      <c r="G11330" t="s">
        <v>233</v>
      </c>
      <c r="H11330" t="s">
        <v>599</v>
      </c>
      <c r="I11330" t="s">
        <v>240</v>
      </c>
      <c r="J11330" t="s">
        <v>600</v>
      </c>
      <c r="K11330" t="s">
        <v>241</v>
      </c>
      <c r="L11330" t="s">
        <v>237</v>
      </c>
      <c r="M11330" t="s">
        <v>368</v>
      </c>
      <c r="N11330" t="s">
        <v>640</v>
      </c>
      <c r="O11330" t="s">
        <v>264</v>
      </c>
      <c r="P11330">
        <v>2025</v>
      </c>
      <c r="Q11330">
        <v>1.3319394E-2</v>
      </c>
    </row>
    <row r="11331" spans="1:17" x14ac:dyDescent="0.25">
      <c r="A11331" t="s">
        <v>657</v>
      </c>
      <c r="B11331" t="s">
        <v>658</v>
      </c>
      <c r="C11331" t="s">
        <v>637</v>
      </c>
      <c r="D11331" t="s">
        <v>638</v>
      </c>
      <c r="E11331" t="s">
        <v>639</v>
      </c>
      <c r="F11331" t="s">
        <v>260</v>
      </c>
      <c r="G11331" t="s">
        <v>233</v>
      </c>
      <c r="H11331" t="s">
        <v>599</v>
      </c>
      <c r="I11331" t="s">
        <v>240</v>
      </c>
      <c r="J11331" t="s">
        <v>600</v>
      </c>
      <c r="K11331" t="s">
        <v>241</v>
      </c>
      <c r="L11331" t="s">
        <v>237</v>
      </c>
      <c r="M11331" t="s">
        <v>368</v>
      </c>
      <c r="N11331" t="s">
        <v>640</v>
      </c>
      <c r="O11331" t="s">
        <v>265</v>
      </c>
      <c r="P11331">
        <v>2025</v>
      </c>
      <c r="Q11331">
        <v>0.11416623200000001</v>
      </c>
    </row>
    <row r="11332" spans="1:17" x14ac:dyDescent="0.25">
      <c r="A11332" t="s">
        <v>657</v>
      </c>
      <c r="B11332" t="s">
        <v>658</v>
      </c>
      <c r="C11332" t="s">
        <v>637</v>
      </c>
      <c r="D11332" t="s">
        <v>638</v>
      </c>
      <c r="E11332" t="s">
        <v>639</v>
      </c>
      <c r="F11332" t="s">
        <v>260</v>
      </c>
      <c r="G11332" t="s">
        <v>233</v>
      </c>
      <c r="H11332" t="s">
        <v>599</v>
      </c>
      <c r="I11332" t="s">
        <v>240</v>
      </c>
      <c r="J11332" t="s">
        <v>600</v>
      </c>
      <c r="K11332" t="s">
        <v>241</v>
      </c>
      <c r="L11332" t="s">
        <v>237</v>
      </c>
      <c r="M11332" t="s">
        <v>368</v>
      </c>
      <c r="N11332" t="s">
        <v>640</v>
      </c>
      <c r="O11332" t="s">
        <v>194</v>
      </c>
      <c r="P11332">
        <v>2030</v>
      </c>
      <c r="Q11332">
        <v>1.5222164E-2</v>
      </c>
    </row>
    <row r="11333" spans="1:17" x14ac:dyDescent="0.25">
      <c r="A11333" t="s">
        <v>657</v>
      </c>
      <c r="B11333" t="s">
        <v>658</v>
      </c>
      <c r="C11333" t="s">
        <v>637</v>
      </c>
      <c r="D11333" t="s">
        <v>638</v>
      </c>
      <c r="E11333" t="s">
        <v>639</v>
      </c>
      <c r="F11333" t="s">
        <v>260</v>
      </c>
      <c r="G11333" t="s">
        <v>233</v>
      </c>
      <c r="H11333" t="s">
        <v>599</v>
      </c>
      <c r="I11333" t="s">
        <v>240</v>
      </c>
      <c r="J11333" t="s">
        <v>600</v>
      </c>
      <c r="K11333" t="s">
        <v>241</v>
      </c>
      <c r="L11333" t="s">
        <v>237</v>
      </c>
      <c r="M11333" t="s">
        <v>368</v>
      </c>
      <c r="N11333" t="s">
        <v>640</v>
      </c>
      <c r="O11333" t="s">
        <v>194</v>
      </c>
      <c r="P11333">
        <v>2040</v>
      </c>
      <c r="Q11333">
        <v>1.5222164E-2</v>
      </c>
    </row>
    <row r="11334" spans="1:17" x14ac:dyDescent="0.25">
      <c r="A11334" t="s">
        <v>657</v>
      </c>
      <c r="B11334" t="s">
        <v>658</v>
      </c>
      <c r="C11334" t="s">
        <v>637</v>
      </c>
      <c r="D11334" t="s">
        <v>638</v>
      </c>
      <c r="E11334" t="s">
        <v>639</v>
      </c>
      <c r="F11334" t="s">
        <v>260</v>
      </c>
      <c r="G11334" t="s">
        <v>233</v>
      </c>
      <c r="H11334" t="s">
        <v>599</v>
      </c>
      <c r="I11334" t="s">
        <v>240</v>
      </c>
      <c r="J11334" t="s">
        <v>600</v>
      </c>
      <c r="K11334" t="s">
        <v>241</v>
      </c>
      <c r="L11334" t="s">
        <v>237</v>
      </c>
      <c r="M11334" t="s">
        <v>368</v>
      </c>
      <c r="N11334" t="s">
        <v>640</v>
      </c>
      <c r="O11334" t="s">
        <v>194</v>
      </c>
      <c r="P11334">
        <v>2050</v>
      </c>
      <c r="Q11334">
        <v>1.5222164E-2</v>
      </c>
    </row>
    <row r="11335" spans="1:17" x14ac:dyDescent="0.25">
      <c r="A11335" t="s">
        <v>657</v>
      </c>
      <c r="B11335" t="s">
        <v>658</v>
      </c>
      <c r="C11335" t="s">
        <v>637</v>
      </c>
      <c r="D11335" t="s">
        <v>638</v>
      </c>
      <c r="E11335" t="s">
        <v>639</v>
      </c>
      <c r="F11335" t="s">
        <v>260</v>
      </c>
      <c r="G11335" t="s">
        <v>233</v>
      </c>
      <c r="H11335" t="s">
        <v>599</v>
      </c>
      <c r="I11335" t="s">
        <v>240</v>
      </c>
      <c r="J11335" t="s">
        <v>600</v>
      </c>
      <c r="K11335" t="s">
        <v>241</v>
      </c>
      <c r="L11335" t="s">
        <v>237</v>
      </c>
      <c r="M11335" t="s">
        <v>368</v>
      </c>
      <c r="N11335" t="s">
        <v>640</v>
      </c>
      <c r="O11335" t="s">
        <v>264</v>
      </c>
      <c r="P11335">
        <v>2050</v>
      </c>
      <c r="Q11335">
        <v>1.3319394E-2</v>
      </c>
    </row>
    <row r="11336" spans="1:17" x14ac:dyDescent="0.25">
      <c r="A11336" t="s">
        <v>657</v>
      </c>
      <c r="B11336" t="s">
        <v>658</v>
      </c>
      <c r="C11336" t="s">
        <v>637</v>
      </c>
      <c r="D11336" t="s">
        <v>638</v>
      </c>
      <c r="E11336" t="s">
        <v>639</v>
      </c>
      <c r="F11336" t="s">
        <v>260</v>
      </c>
      <c r="G11336" t="s">
        <v>233</v>
      </c>
      <c r="H11336" t="s">
        <v>599</v>
      </c>
      <c r="I11336" t="s">
        <v>240</v>
      </c>
      <c r="J11336" t="s">
        <v>600</v>
      </c>
      <c r="K11336" t="s">
        <v>241</v>
      </c>
      <c r="L11336" t="s">
        <v>237</v>
      </c>
      <c r="M11336" t="s">
        <v>368</v>
      </c>
      <c r="N11336" t="s">
        <v>640</v>
      </c>
      <c r="O11336" t="s">
        <v>265</v>
      </c>
      <c r="P11336">
        <v>2050</v>
      </c>
      <c r="Q11336">
        <v>0.11416623200000001</v>
      </c>
    </row>
    <row r="11337" spans="1:17" x14ac:dyDescent="0.25">
      <c r="A11337" t="s">
        <v>657</v>
      </c>
      <c r="B11337" t="s">
        <v>658</v>
      </c>
      <c r="C11337" t="s">
        <v>637</v>
      </c>
      <c r="D11337" t="s">
        <v>638</v>
      </c>
      <c r="E11337" t="s">
        <v>639</v>
      </c>
      <c r="F11337" t="s">
        <v>260</v>
      </c>
      <c r="G11337" t="s">
        <v>233</v>
      </c>
      <c r="H11337" t="s">
        <v>479</v>
      </c>
      <c r="I11337" t="s">
        <v>240</v>
      </c>
      <c r="J11337" t="s">
        <v>290</v>
      </c>
      <c r="K11337" t="s">
        <v>478</v>
      </c>
      <c r="L11337" t="s">
        <v>237</v>
      </c>
      <c r="M11337" t="s">
        <v>199</v>
      </c>
      <c r="N11337" t="s">
        <v>640</v>
      </c>
      <c r="O11337" t="s">
        <v>194</v>
      </c>
      <c r="P11337">
        <v>2020</v>
      </c>
      <c r="Q11337">
        <v>0.15412441299999999</v>
      </c>
    </row>
    <row r="11338" spans="1:17" x14ac:dyDescent="0.25">
      <c r="A11338" t="s">
        <v>657</v>
      </c>
      <c r="B11338" t="s">
        <v>658</v>
      </c>
      <c r="C11338" t="s">
        <v>637</v>
      </c>
      <c r="D11338" t="s">
        <v>638</v>
      </c>
      <c r="E11338" t="s">
        <v>639</v>
      </c>
      <c r="F11338" t="s">
        <v>260</v>
      </c>
      <c r="G11338" t="s">
        <v>233</v>
      </c>
      <c r="H11338" t="s">
        <v>479</v>
      </c>
      <c r="I11338" t="s">
        <v>240</v>
      </c>
      <c r="J11338" t="s">
        <v>290</v>
      </c>
      <c r="K11338" t="s">
        <v>478</v>
      </c>
      <c r="L11338" t="s">
        <v>237</v>
      </c>
      <c r="M11338" t="s">
        <v>199</v>
      </c>
      <c r="N11338" t="s">
        <v>640</v>
      </c>
      <c r="O11338" t="s">
        <v>194</v>
      </c>
      <c r="P11338">
        <v>2025</v>
      </c>
      <c r="Q11338">
        <v>0.15412441299999999</v>
      </c>
    </row>
    <row r="11339" spans="1:17" x14ac:dyDescent="0.25">
      <c r="A11339" t="s">
        <v>657</v>
      </c>
      <c r="B11339" t="s">
        <v>658</v>
      </c>
      <c r="C11339" t="s">
        <v>637</v>
      </c>
      <c r="D11339" t="s">
        <v>638</v>
      </c>
      <c r="E11339" t="s">
        <v>639</v>
      </c>
      <c r="F11339" t="s">
        <v>260</v>
      </c>
      <c r="G11339" t="s">
        <v>233</v>
      </c>
      <c r="H11339" t="s">
        <v>479</v>
      </c>
      <c r="I11339" t="s">
        <v>240</v>
      </c>
      <c r="J11339" t="s">
        <v>290</v>
      </c>
      <c r="K11339" t="s">
        <v>478</v>
      </c>
      <c r="L11339" t="s">
        <v>237</v>
      </c>
      <c r="M11339" t="s">
        <v>199</v>
      </c>
      <c r="N11339" t="s">
        <v>640</v>
      </c>
      <c r="O11339" t="s">
        <v>264</v>
      </c>
      <c r="P11339">
        <v>2025</v>
      </c>
      <c r="Q11339">
        <v>0.119874544</v>
      </c>
    </row>
    <row r="11340" spans="1:17" x14ac:dyDescent="0.25">
      <c r="A11340" t="s">
        <v>657</v>
      </c>
      <c r="B11340" t="s">
        <v>658</v>
      </c>
      <c r="C11340" t="s">
        <v>637</v>
      </c>
      <c r="D11340" t="s">
        <v>638</v>
      </c>
      <c r="E11340" t="s">
        <v>639</v>
      </c>
      <c r="F11340" t="s">
        <v>260</v>
      </c>
      <c r="G11340" t="s">
        <v>233</v>
      </c>
      <c r="H11340" t="s">
        <v>479</v>
      </c>
      <c r="I11340" t="s">
        <v>240</v>
      </c>
      <c r="J11340" t="s">
        <v>290</v>
      </c>
      <c r="K11340" t="s">
        <v>478</v>
      </c>
      <c r="L11340" t="s">
        <v>237</v>
      </c>
      <c r="M11340" t="s">
        <v>199</v>
      </c>
      <c r="N11340" t="s">
        <v>640</v>
      </c>
      <c r="O11340" t="s">
        <v>265</v>
      </c>
      <c r="P11340">
        <v>2025</v>
      </c>
      <c r="Q11340">
        <v>0.11416623200000001</v>
      </c>
    </row>
    <row r="11341" spans="1:17" x14ac:dyDescent="0.25">
      <c r="A11341" t="s">
        <v>657</v>
      </c>
      <c r="B11341" t="s">
        <v>658</v>
      </c>
      <c r="C11341" t="s">
        <v>637</v>
      </c>
      <c r="D11341" t="s">
        <v>638</v>
      </c>
      <c r="E11341" t="s">
        <v>639</v>
      </c>
      <c r="F11341" t="s">
        <v>260</v>
      </c>
      <c r="G11341" t="s">
        <v>233</v>
      </c>
      <c r="H11341" t="s">
        <v>479</v>
      </c>
      <c r="I11341" t="s">
        <v>240</v>
      </c>
      <c r="J11341" t="s">
        <v>290</v>
      </c>
      <c r="K11341" t="s">
        <v>478</v>
      </c>
      <c r="L11341" t="s">
        <v>237</v>
      </c>
      <c r="M11341" t="s">
        <v>199</v>
      </c>
      <c r="N11341" t="s">
        <v>640</v>
      </c>
      <c r="O11341" t="s">
        <v>194</v>
      </c>
      <c r="P11341">
        <v>2030</v>
      </c>
      <c r="Q11341">
        <v>0.13699947900000001</v>
      </c>
    </row>
    <row r="11342" spans="1:17" x14ac:dyDescent="0.25">
      <c r="A11342" t="s">
        <v>657</v>
      </c>
      <c r="B11342" t="s">
        <v>658</v>
      </c>
      <c r="C11342" t="s">
        <v>637</v>
      </c>
      <c r="D11342" t="s">
        <v>638</v>
      </c>
      <c r="E11342" t="s">
        <v>639</v>
      </c>
      <c r="F11342" t="s">
        <v>260</v>
      </c>
      <c r="G11342" t="s">
        <v>233</v>
      </c>
      <c r="H11342" t="s">
        <v>479</v>
      </c>
      <c r="I11342" t="s">
        <v>240</v>
      </c>
      <c r="J11342" t="s">
        <v>290</v>
      </c>
      <c r="K11342" t="s">
        <v>478</v>
      </c>
      <c r="L11342" t="s">
        <v>237</v>
      </c>
      <c r="M11342" t="s">
        <v>199</v>
      </c>
      <c r="N11342" t="s">
        <v>640</v>
      </c>
      <c r="O11342" t="s">
        <v>194</v>
      </c>
      <c r="P11342">
        <v>2040</v>
      </c>
      <c r="Q11342">
        <v>0.13699947900000001</v>
      </c>
    </row>
    <row r="11343" spans="1:17" x14ac:dyDescent="0.25">
      <c r="A11343" t="s">
        <v>657</v>
      </c>
      <c r="B11343" t="s">
        <v>658</v>
      </c>
      <c r="C11343" t="s">
        <v>637</v>
      </c>
      <c r="D11343" t="s">
        <v>638</v>
      </c>
      <c r="E11343" t="s">
        <v>639</v>
      </c>
      <c r="F11343" t="s">
        <v>260</v>
      </c>
      <c r="G11343" t="s">
        <v>233</v>
      </c>
      <c r="H11343" t="s">
        <v>479</v>
      </c>
      <c r="I11343" t="s">
        <v>240</v>
      </c>
      <c r="J11343" t="s">
        <v>290</v>
      </c>
      <c r="K11343" t="s">
        <v>478</v>
      </c>
      <c r="L11343" t="s">
        <v>237</v>
      </c>
      <c r="M11343" t="s">
        <v>199</v>
      </c>
      <c r="N11343" t="s">
        <v>640</v>
      </c>
      <c r="O11343" t="s">
        <v>194</v>
      </c>
      <c r="P11343">
        <v>2050</v>
      </c>
      <c r="Q11343">
        <v>0.13699947900000001</v>
      </c>
    </row>
    <row r="11344" spans="1:17" x14ac:dyDescent="0.25">
      <c r="A11344" t="s">
        <v>657</v>
      </c>
      <c r="B11344" t="s">
        <v>658</v>
      </c>
      <c r="C11344" t="s">
        <v>637</v>
      </c>
      <c r="D11344" t="s">
        <v>638</v>
      </c>
      <c r="E11344" t="s">
        <v>639</v>
      </c>
      <c r="F11344" t="s">
        <v>260</v>
      </c>
      <c r="G11344" t="s">
        <v>233</v>
      </c>
      <c r="H11344" t="s">
        <v>479</v>
      </c>
      <c r="I11344" t="s">
        <v>240</v>
      </c>
      <c r="J11344" t="s">
        <v>290</v>
      </c>
      <c r="K11344" t="s">
        <v>478</v>
      </c>
      <c r="L11344" t="s">
        <v>237</v>
      </c>
      <c r="M11344" t="s">
        <v>199</v>
      </c>
      <c r="N11344" t="s">
        <v>640</v>
      </c>
      <c r="O11344" t="s">
        <v>264</v>
      </c>
      <c r="P11344">
        <v>2050</v>
      </c>
      <c r="Q11344">
        <v>0.119874544</v>
      </c>
    </row>
    <row r="11345" spans="1:17" x14ac:dyDescent="0.25">
      <c r="A11345" t="s">
        <v>657</v>
      </c>
      <c r="B11345" t="s">
        <v>658</v>
      </c>
      <c r="C11345" t="s">
        <v>637</v>
      </c>
      <c r="D11345" t="s">
        <v>638</v>
      </c>
      <c r="E11345" t="s">
        <v>639</v>
      </c>
      <c r="F11345" t="s">
        <v>260</v>
      </c>
      <c r="G11345" t="s">
        <v>233</v>
      </c>
      <c r="H11345" t="s">
        <v>479</v>
      </c>
      <c r="I11345" t="s">
        <v>240</v>
      </c>
      <c r="J11345" t="s">
        <v>290</v>
      </c>
      <c r="K11345" t="s">
        <v>478</v>
      </c>
      <c r="L11345" t="s">
        <v>237</v>
      </c>
      <c r="M11345" t="s">
        <v>199</v>
      </c>
      <c r="N11345" t="s">
        <v>640</v>
      </c>
      <c r="O11345" t="s">
        <v>265</v>
      </c>
      <c r="P11345">
        <v>2050</v>
      </c>
      <c r="Q11345">
        <v>0.11416623200000001</v>
      </c>
    </row>
    <row r="11346" spans="1:17" x14ac:dyDescent="0.25">
      <c r="A11346" t="s">
        <v>657</v>
      </c>
      <c r="B11346" t="s">
        <v>658</v>
      </c>
      <c r="C11346" t="s">
        <v>637</v>
      </c>
      <c r="D11346" t="s">
        <v>638</v>
      </c>
      <c r="E11346" t="s">
        <v>639</v>
      </c>
      <c r="F11346" t="s">
        <v>260</v>
      </c>
      <c r="G11346" t="s">
        <v>233</v>
      </c>
      <c r="H11346" t="s">
        <v>480</v>
      </c>
      <c r="I11346" t="s">
        <v>4</v>
      </c>
      <c r="J11346" t="s">
        <v>481</v>
      </c>
      <c r="K11346" t="s">
        <v>482</v>
      </c>
      <c r="L11346" t="s">
        <v>237</v>
      </c>
      <c r="M11346" t="s">
        <v>647</v>
      </c>
      <c r="N11346" t="s">
        <v>640</v>
      </c>
      <c r="O11346" t="s">
        <v>194</v>
      </c>
      <c r="P11346">
        <v>2020</v>
      </c>
      <c r="Q11346">
        <v>0</v>
      </c>
    </row>
    <row r="11347" spans="1:17" x14ac:dyDescent="0.25">
      <c r="A11347" t="s">
        <v>657</v>
      </c>
      <c r="B11347" t="s">
        <v>658</v>
      </c>
      <c r="C11347" t="s">
        <v>637</v>
      </c>
      <c r="D11347" t="s">
        <v>638</v>
      </c>
      <c r="E11347" t="s">
        <v>639</v>
      </c>
      <c r="F11347" t="s">
        <v>260</v>
      </c>
      <c r="G11347" t="s">
        <v>233</v>
      </c>
      <c r="H11347" t="s">
        <v>480</v>
      </c>
      <c r="I11347" t="s">
        <v>4</v>
      </c>
      <c r="J11347" t="s">
        <v>481</v>
      </c>
      <c r="K11347" t="s">
        <v>482</v>
      </c>
      <c r="L11347" t="s">
        <v>237</v>
      </c>
      <c r="M11347" t="s">
        <v>647</v>
      </c>
      <c r="N11347" t="s">
        <v>640</v>
      </c>
      <c r="O11347" t="s">
        <v>194</v>
      </c>
      <c r="P11347">
        <v>2025</v>
      </c>
      <c r="Q11347">
        <v>0</v>
      </c>
    </row>
    <row r="11348" spans="1:17" x14ac:dyDescent="0.25">
      <c r="A11348" t="s">
        <v>657</v>
      </c>
      <c r="B11348" t="s">
        <v>658</v>
      </c>
      <c r="C11348" t="s">
        <v>637</v>
      </c>
      <c r="D11348" t="s">
        <v>638</v>
      </c>
      <c r="E11348" t="s">
        <v>639</v>
      </c>
      <c r="F11348" t="s">
        <v>260</v>
      </c>
      <c r="G11348" t="s">
        <v>233</v>
      </c>
      <c r="H11348" t="s">
        <v>480</v>
      </c>
      <c r="I11348" t="s">
        <v>4</v>
      </c>
      <c r="J11348" t="s">
        <v>481</v>
      </c>
      <c r="K11348" t="s">
        <v>482</v>
      </c>
      <c r="L11348" t="s">
        <v>237</v>
      </c>
      <c r="M11348" t="s">
        <v>647</v>
      </c>
      <c r="N11348" t="s">
        <v>640</v>
      </c>
      <c r="O11348" t="s">
        <v>264</v>
      </c>
      <c r="P11348">
        <v>2025</v>
      </c>
      <c r="Q11348">
        <v>0</v>
      </c>
    </row>
    <row r="11349" spans="1:17" x14ac:dyDescent="0.25">
      <c r="A11349" t="s">
        <v>657</v>
      </c>
      <c r="B11349" t="s">
        <v>658</v>
      </c>
      <c r="C11349" t="s">
        <v>637</v>
      </c>
      <c r="D11349" t="s">
        <v>638</v>
      </c>
      <c r="E11349" t="s">
        <v>639</v>
      </c>
      <c r="F11349" t="s">
        <v>260</v>
      </c>
      <c r="G11349" t="s">
        <v>233</v>
      </c>
      <c r="H11349" t="s">
        <v>480</v>
      </c>
      <c r="I11349" t="s">
        <v>4</v>
      </c>
      <c r="J11349" t="s">
        <v>481</v>
      </c>
      <c r="K11349" t="s">
        <v>482</v>
      </c>
      <c r="L11349" t="s">
        <v>237</v>
      </c>
      <c r="M11349" t="s">
        <v>647</v>
      </c>
      <c r="N11349" t="s">
        <v>640</v>
      </c>
      <c r="O11349" t="s">
        <v>265</v>
      </c>
      <c r="P11349">
        <v>2025</v>
      </c>
      <c r="Q11349">
        <v>0</v>
      </c>
    </row>
    <row r="11350" spans="1:17" x14ac:dyDescent="0.25">
      <c r="A11350" t="s">
        <v>657</v>
      </c>
      <c r="B11350" t="s">
        <v>658</v>
      </c>
      <c r="C11350" t="s">
        <v>637</v>
      </c>
      <c r="D11350" t="s">
        <v>638</v>
      </c>
      <c r="E11350" t="s">
        <v>639</v>
      </c>
      <c r="F11350" t="s">
        <v>260</v>
      </c>
      <c r="G11350" t="s">
        <v>233</v>
      </c>
      <c r="H11350" t="s">
        <v>480</v>
      </c>
      <c r="I11350" t="s">
        <v>4</v>
      </c>
      <c r="J11350" t="s">
        <v>481</v>
      </c>
      <c r="K11350" t="s">
        <v>482</v>
      </c>
      <c r="L11350" t="s">
        <v>237</v>
      </c>
      <c r="M11350" t="s">
        <v>647</v>
      </c>
      <c r="N11350" t="s">
        <v>640</v>
      </c>
      <c r="O11350" t="s">
        <v>194</v>
      </c>
      <c r="P11350">
        <v>2030</v>
      </c>
      <c r="Q11350">
        <v>0</v>
      </c>
    </row>
    <row r="11351" spans="1:17" x14ac:dyDescent="0.25">
      <c r="A11351" t="s">
        <v>657</v>
      </c>
      <c r="B11351" t="s">
        <v>658</v>
      </c>
      <c r="C11351" t="s">
        <v>637</v>
      </c>
      <c r="D11351" t="s">
        <v>638</v>
      </c>
      <c r="E11351" t="s">
        <v>639</v>
      </c>
      <c r="F11351" t="s">
        <v>260</v>
      </c>
      <c r="G11351" t="s">
        <v>233</v>
      </c>
      <c r="H11351" t="s">
        <v>480</v>
      </c>
      <c r="I11351" t="s">
        <v>4</v>
      </c>
      <c r="J11351" t="s">
        <v>481</v>
      </c>
      <c r="K11351" t="s">
        <v>482</v>
      </c>
      <c r="L11351" t="s">
        <v>237</v>
      </c>
      <c r="M11351" t="s">
        <v>647</v>
      </c>
      <c r="N11351" t="s">
        <v>640</v>
      </c>
      <c r="O11351" t="s">
        <v>194</v>
      </c>
      <c r="P11351">
        <v>2040</v>
      </c>
      <c r="Q11351">
        <v>0</v>
      </c>
    </row>
    <row r="11352" spans="1:17" x14ac:dyDescent="0.25">
      <c r="A11352" t="s">
        <v>657</v>
      </c>
      <c r="B11352" t="s">
        <v>658</v>
      </c>
      <c r="C11352" t="s">
        <v>637</v>
      </c>
      <c r="D11352" t="s">
        <v>638</v>
      </c>
      <c r="E11352" t="s">
        <v>639</v>
      </c>
      <c r="F11352" t="s">
        <v>260</v>
      </c>
      <c r="G11352" t="s">
        <v>233</v>
      </c>
      <c r="H11352" t="s">
        <v>480</v>
      </c>
      <c r="I11352" t="s">
        <v>4</v>
      </c>
      <c r="J11352" t="s">
        <v>481</v>
      </c>
      <c r="K11352" t="s">
        <v>482</v>
      </c>
      <c r="L11352" t="s">
        <v>237</v>
      </c>
      <c r="M11352" t="s">
        <v>647</v>
      </c>
      <c r="N11352" t="s">
        <v>640</v>
      </c>
      <c r="O11352" t="s">
        <v>194</v>
      </c>
      <c r="P11352">
        <v>2050</v>
      </c>
      <c r="Q11352">
        <v>0</v>
      </c>
    </row>
    <row r="11353" spans="1:17" x14ac:dyDescent="0.25">
      <c r="A11353" t="s">
        <v>657</v>
      </c>
      <c r="B11353" t="s">
        <v>658</v>
      </c>
      <c r="C11353" t="s">
        <v>637</v>
      </c>
      <c r="D11353" t="s">
        <v>638</v>
      </c>
      <c r="E11353" t="s">
        <v>639</v>
      </c>
      <c r="F11353" t="s">
        <v>260</v>
      </c>
      <c r="G11353" t="s">
        <v>233</v>
      </c>
      <c r="H11353" t="s">
        <v>480</v>
      </c>
      <c r="I11353" t="s">
        <v>4</v>
      </c>
      <c r="J11353" t="s">
        <v>481</v>
      </c>
      <c r="K11353" t="s">
        <v>482</v>
      </c>
      <c r="L11353" t="s">
        <v>237</v>
      </c>
      <c r="M11353" t="s">
        <v>647</v>
      </c>
      <c r="N11353" t="s">
        <v>640</v>
      </c>
      <c r="O11353" t="s">
        <v>264</v>
      </c>
      <c r="P11353">
        <v>2050</v>
      </c>
      <c r="Q11353">
        <v>0</v>
      </c>
    </row>
    <row r="11354" spans="1:17" x14ac:dyDescent="0.25">
      <c r="A11354" t="s">
        <v>657</v>
      </c>
      <c r="B11354" t="s">
        <v>658</v>
      </c>
      <c r="C11354" t="s">
        <v>637</v>
      </c>
      <c r="D11354" t="s">
        <v>638</v>
      </c>
      <c r="E11354" t="s">
        <v>639</v>
      </c>
      <c r="F11354" t="s">
        <v>260</v>
      </c>
      <c r="G11354" t="s">
        <v>233</v>
      </c>
      <c r="H11354" t="s">
        <v>480</v>
      </c>
      <c r="I11354" t="s">
        <v>4</v>
      </c>
      <c r="J11354" t="s">
        <v>481</v>
      </c>
      <c r="K11354" t="s">
        <v>482</v>
      </c>
      <c r="L11354" t="s">
        <v>237</v>
      </c>
      <c r="M11354" t="s">
        <v>647</v>
      </c>
      <c r="N11354" t="s">
        <v>640</v>
      </c>
      <c r="O11354" t="s">
        <v>265</v>
      </c>
      <c r="P11354">
        <v>2050</v>
      </c>
      <c r="Q11354">
        <v>0</v>
      </c>
    </row>
    <row r="11355" spans="1:17" x14ac:dyDescent="0.25">
      <c r="A11355" t="s">
        <v>657</v>
      </c>
      <c r="B11355" t="s">
        <v>658</v>
      </c>
      <c r="C11355" t="s">
        <v>637</v>
      </c>
      <c r="D11355" t="s">
        <v>638</v>
      </c>
      <c r="E11355" t="s">
        <v>639</v>
      </c>
      <c r="F11355" t="s">
        <v>260</v>
      </c>
      <c r="G11355" t="s">
        <v>233</v>
      </c>
      <c r="H11355" t="s">
        <v>484</v>
      </c>
      <c r="I11355" t="s">
        <v>4</v>
      </c>
      <c r="J11355" t="s">
        <v>485</v>
      </c>
      <c r="K11355" t="s">
        <v>482</v>
      </c>
      <c r="L11355" t="s">
        <v>237</v>
      </c>
      <c r="M11355" t="s">
        <v>380</v>
      </c>
      <c r="N11355" t="s">
        <v>640</v>
      </c>
      <c r="O11355" t="s">
        <v>194</v>
      </c>
      <c r="P11355">
        <v>2020</v>
      </c>
      <c r="Q11355">
        <v>1.69</v>
      </c>
    </row>
    <row r="11356" spans="1:17" x14ac:dyDescent="0.25">
      <c r="A11356" t="s">
        <v>657</v>
      </c>
      <c r="B11356" t="s">
        <v>658</v>
      </c>
      <c r="C11356" t="s">
        <v>637</v>
      </c>
      <c r="D11356" t="s">
        <v>638</v>
      </c>
      <c r="E11356" t="s">
        <v>639</v>
      </c>
      <c r="F11356" t="s">
        <v>260</v>
      </c>
      <c r="G11356" t="s">
        <v>233</v>
      </c>
      <c r="H11356" t="s">
        <v>484</v>
      </c>
      <c r="I11356" t="s">
        <v>4</v>
      </c>
      <c r="J11356" t="s">
        <v>485</v>
      </c>
      <c r="K11356" t="s">
        <v>482</v>
      </c>
      <c r="L11356" t="s">
        <v>237</v>
      </c>
      <c r="M11356" t="s">
        <v>380</v>
      </c>
      <c r="N11356" t="s">
        <v>640</v>
      </c>
      <c r="O11356" t="s">
        <v>194</v>
      </c>
      <c r="P11356">
        <v>2025</v>
      </c>
      <c r="Q11356">
        <v>1.69</v>
      </c>
    </row>
    <row r="11357" spans="1:17" x14ac:dyDescent="0.25">
      <c r="A11357" t="s">
        <v>657</v>
      </c>
      <c r="B11357" t="s">
        <v>658</v>
      </c>
      <c r="C11357" t="s">
        <v>637</v>
      </c>
      <c r="D11357" t="s">
        <v>638</v>
      </c>
      <c r="E11357" t="s">
        <v>639</v>
      </c>
      <c r="F11357" t="s">
        <v>260</v>
      </c>
      <c r="G11357" t="s">
        <v>233</v>
      </c>
      <c r="H11357" t="s">
        <v>484</v>
      </c>
      <c r="I11357" t="s">
        <v>4</v>
      </c>
      <c r="J11357" t="s">
        <v>485</v>
      </c>
      <c r="K11357" t="s">
        <v>482</v>
      </c>
      <c r="L11357" t="s">
        <v>237</v>
      </c>
      <c r="M11357" t="s">
        <v>380</v>
      </c>
      <c r="N11357" t="s">
        <v>640</v>
      </c>
      <c r="O11357" t="s">
        <v>264</v>
      </c>
      <c r="P11357">
        <v>2025</v>
      </c>
      <c r="Q11357">
        <v>1.5</v>
      </c>
    </row>
    <row r="11358" spans="1:17" x14ac:dyDescent="0.25">
      <c r="A11358" t="s">
        <v>657</v>
      </c>
      <c r="B11358" t="s">
        <v>658</v>
      </c>
      <c r="C11358" t="s">
        <v>637</v>
      </c>
      <c r="D11358" t="s">
        <v>638</v>
      </c>
      <c r="E11358" t="s">
        <v>639</v>
      </c>
      <c r="F11358" t="s">
        <v>260</v>
      </c>
      <c r="G11358" t="s">
        <v>233</v>
      </c>
      <c r="H11358" t="s">
        <v>484</v>
      </c>
      <c r="I11358" t="s">
        <v>4</v>
      </c>
      <c r="J11358" t="s">
        <v>485</v>
      </c>
      <c r="K11358" t="s">
        <v>482</v>
      </c>
      <c r="L11358" t="s">
        <v>237</v>
      </c>
      <c r="M11358" t="s">
        <v>380</v>
      </c>
      <c r="N11358" t="s">
        <v>640</v>
      </c>
      <c r="O11358" t="s">
        <v>265</v>
      </c>
      <c r="P11358">
        <v>2025</v>
      </c>
      <c r="Q11358">
        <v>2.69</v>
      </c>
    </row>
    <row r="11359" spans="1:17" x14ac:dyDescent="0.25">
      <c r="A11359" t="s">
        <v>657</v>
      </c>
      <c r="B11359" t="s">
        <v>658</v>
      </c>
      <c r="C11359" t="s">
        <v>637</v>
      </c>
      <c r="D11359" t="s">
        <v>638</v>
      </c>
      <c r="E11359" t="s">
        <v>639</v>
      </c>
      <c r="F11359" t="s">
        <v>260</v>
      </c>
      <c r="G11359" t="s">
        <v>233</v>
      </c>
      <c r="H11359" t="s">
        <v>484</v>
      </c>
      <c r="I11359" t="s">
        <v>4</v>
      </c>
      <c r="J11359" t="s">
        <v>485</v>
      </c>
      <c r="K11359" t="s">
        <v>482</v>
      </c>
      <c r="L11359" t="s">
        <v>237</v>
      </c>
      <c r="M11359" t="s">
        <v>380</v>
      </c>
      <c r="N11359" t="s">
        <v>640</v>
      </c>
      <c r="O11359" t="s">
        <v>194</v>
      </c>
      <c r="P11359">
        <v>2030</v>
      </c>
      <c r="Q11359">
        <v>1.69</v>
      </c>
    </row>
    <row r="11360" spans="1:17" x14ac:dyDescent="0.25">
      <c r="A11360" t="s">
        <v>657</v>
      </c>
      <c r="B11360" t="s">
        <v>658</v>
      </c>
      <c r="C11360" t="s">
        <v>637</v>
      </c>
      <c r="D11360" t="s">
        <v>638</v>
      </c>
      <c r="E11360" t="s">
        <v>639</v>
      </c>
      <c r="F11360" t="s">
        <v>260</v>
      </c>
      <c r="G11360" t="s">
        <v>233</v>
      </c>
      <c r="H11360" t="s">
        <v>484</v>
      </c>
      <c r="I11360" t="s">
        <v>4</v>
      </c>
      <c r="J11360" t="s">
        <v>485</v>
      </c>
      <c r="K11360" t="s">
        <v>482</v>
      </c>
      <c r="L11360" t="s">
        <v>237</v>
      </c>
      <c r="M11360" t="s">
        <v>380</v>
      </c>
      <c r="N11360" t="s">
        <v>640</v>
      </c>
      <c r="O11360" t="s">
        <v>194</v>
      </c>
      <c r="P11360">
        <v>2040</v>
      </c>
      <c r="Q11360">
        <v>1.69</v>
      </c>
    </row>
    <row r="11361" spans="1:17" x14ac:dyDescent="0.25">
      <c r="A11361" t="s">
        <v>657</v>
      </c>
      <c r="B11361" t="s">
        <v>658</v>
      </c>
      <c r="C11361" t="s">
        <v>637</v>
      </c>
      <c r="D11361" t="s">
        <v>638</v>
      </c>
      <c r="E11361" t="s">
        <v>639</v>
      </c>
      <c r="F11361" t="s">
        <v>260</v>
      </c>
      <c r="G11361" t="s">
        <v>233</v>
      </c>
      <c r="H11361" t="s">
        <v>484</v>
      </c>
      <c r="I11361" t="s">
        <v>4</v>
      </c>
      <c r="J11361" t="s">
        <v>485</v>
      </c>
      <c r="K11361" t="s">
        <v>482</v>
      </c>
      <c r="L11361" t="s">
        <v>237</v>
      </c>
      <c r="M11361" t="s">
        <v>380</v>
      </c>
      <c r="N11361" t="s">
        <v>640</v>
      </c>
      <c r="O11361" t="s">
        <v>194</v>
      </c>
      <c r="P11361">
        <v>2050</v>
      </c>
      <c r="Q11361">
        <v>1.69</v>
      </c>
    </row>
    <row r="11362" spans="1:17" x14ac:dyDescent="0.25">
      <c r="A11362" t="s">
        <v>657</v>
      </c>
      <c r="B11362" t="s">
        <v>658</v>
      </c>
      <c r="C11362" t="s">
        <v>637</v>
      </c>
      <c r="D11362" t="s">
        <v>638</v>
      </c>
      <c r="E11362" t="s">
        <v>639</v>
      </c>
      <c r="F11362" t="s">
        <v>260</v>
      </c>
      <c r="G11362" t="s">
        <v>233</v>
      </c>
      <c r="H11362" t="s">
        <v>484</v>
      </c>
      <c r="I11362" t="s">
        <v>4</v>
      </c>
      <c r="J11362" t="s">
        <v>485</v>
      </c>
      <c r="K11362" t="s">
        <v>482</v>
      </c>
      <c r="L11362" t="s">
        <v>237</v>
      </c>
      <c r="M11362" t="s">
        <v>380</v>
      </c>
      <c r="N11362" t="s">
        <v>640</v>
      </c>
      <c r="O11362" t="s">
        <v>264</v>
      </c>
      <c r="P11362">
        <v>2050</v>
      </c>
      <c r="Q11362">
        <v>1.5</v>
      </c>
    </row>
    <row r="11363" spans="1:17" x14ac:dyDescent="0.25">
      <c r="A11363" t="s">
        <v>657</v>
      </c>
      <c r="B11363" t="s">
        <v>658</v>
      </c>
      <c r="C11363" t="s">
        <v>637</v>
      </c>
      <c r="D11363" t="s">
        <v>638</v>
      </c>
      <c r="E11363" t="s">
        <v>639</v>
      </c>
      <c r="F11363" t="s">
        <v>260</v>
      </c>
      <c r="G11363" t="s">
        <v>233</v>
      </c>
      <c r="H11363" t="s">
        <v>484</v>
      </c>
      <c r="I11363" t="s">
        <v>4</v>
      </c>
      <c r="J11363" t="s">
        <v>485</v>
      </c>
      <c r="K11363" t="s">
        <v>482</v>
      </c>
      <c r="L11363" t="s">
        <v>237</v>
      </c>
      <c r="M11363" t="s">
        <v>380</v>
      </c>
      <c r="N11363" t="s">
        <v>640</v>
      </c>
      <c r="O11363" t="s">
        <v>265</v>
      </c>
      <c r="P11363">
        <v>2050</v>
      </c>
      <c r="Q11363">
        <v>2.69</v>
      </c>
    </row>
    <row r="11364" spans="1:17" x14ac:dyDescent="0.25">
      <c r="A11364" t="s">
        <v>657</v>
      </c>
      <c r="B11364" t="s">
        <v>658</v>
      </c>
      <c r="C11364" t="s">
        <v>637</v>
      </c>
      <c r="D11364" t="s">
        <v>638</v>
      </c>
      <c r="E11364" t="s">
        <v>639</v>
      </c>
      <c r="F11364" t="s">
        <v>260</v>
      </c>
      <c r="G11364" t="s">
        <v>233</v>
      </c>
      <c r="H11364" t="s">
        <v>486</v>
      </c>
      <c r="I11364" t="s">
        <v>234</v>
      </c>
      <c r="J11364" t="s">
        <v>235</v>
      </c>
      <c r="K11364" t="s">
        <v>487</v>
      </c>
      <c r="L11364" t="s">
        <v>237</v>
      </c>
      <c r="M11364" t="s">
        <v>380</v>
      </c>
      <c r="N11364" t="s">
        <v>640</v>
      </c>
      <c r="O11364" t="s">
        <v>194</v>
      </c>
      <c r="P11364">
        <v>2020</v>
      </c>
      <c r="Q11364">
        <v>2000</v>
      </c>
    </row>
    <row r="11365" spans="1:17" x14ac:dyDescent="0.25">
      <c r="A11365" t="s">
        <v>657</v>
      </c>
      <c r="B11365" t="s">
        <v>658</v>
      </c>
      <c r="C11365" t="s">
        <v>637</v>
      </c>
      <c r="D11365" t="s">
        <v>638</v>
      </c>
      <c r="E11365" t="s">
        <v>639</v>
      </c>
      <c r="F11365" t="s">
        <v>260</v>
      </c>
      <c r="G11365" t="s">
        <v>233</v>
      </c>
      <c r="H11365" t="s">
        <v>486</v>
      </c>
      <c r="I11365" t="s">
        <v>234</v>
      </c>
      <c r="J11365" t="s">
        <v>235</v>
      </c>
      <c r="K11365" t="s">
        <v>487</v>
      </c>
      <c r="L11365" t="s">
        <v>237</v>
      </c>
      <c r="M11365" t="s">
        <v>380</v>
      </c>
      <c r="N11365" t="s">
        <v>640</v>
      </c>
      <c r="O11365" t="s">
        <v>194</v>
      </c>
      <c r="P11365">
        <v>2025</v>
      </c>
      <c r="Q11365">
        <v>2000</v>
      </c>
    </row>
    <row r="11366" spans="1:17" x14ac:dyDescent="0.25">
      <c r="A11366" t="s">
        <v>657</v>
      </c>
      <c r="B11366" t="s">
        <v>658</v>
      </c>
      <c r="C11366" t="s">
        <v>637</v>
      </c>
      <c r="D11366" t="s">
        <v>638</v>
      </c>
      <c r="E11366" t="s">
        <v>639</v>
      </c>
      <c r="F11366" t="s">
        <v>260</v>
      </c>
      <c r="G11366" t="s">
        <v>233</v>
      </c>
      <c r="H11366" t="s">
        <v>486</v>
      </c>
      <c r="I11366" t="s">
        <v>234</v>
      </c>
      <c r="J11366" t="s">
        <v>235</v>
      </c>
      <c r="K11366" t="s">
        <v>487</v>
      </c>
      <c r="L11366" t="s">
        <v>237</v>
      </c>
      <c r="M11366" t="s">
        <v>380</v>
      </c>
      <c r="N11366" t="s">
        <v>640</v>
      </c>
      <c r="O11366" t="s">
        <v>264</v>
      </c>
      <c r="P11366">
        <v>2025</v>
      </c>
      <c r="Q11366">
        <v>1000</v>
      </c>
    </row>
    <row r="11367" spans="1:17" x14ac:dyDescent="0.25">
      <c r="A11367" t="s">
        <v>657</v>
      </c>
      <c r="B11367" t="s">
        <v>658</v>
      </c>
      <c r="C11367" t="s">
        <v>637</v>
      </c>
      <c r="D11367" t="s">
        <v>638</v>
      </c>
      <c r="E11367" t="s">
        <v>639</v>
      </c>
      <c r="F11367" t="s">
        <v>260</v>
      </c>
      <c r="G11367" t="s">
        <v>233</v>
      </c>
      <c r="H11367" t="s">
        <v>486</v>
      </c>
      <c r="I11367" t="s">
        <v>234</v>
      </c>
      <c r="J11367" t="s">
        <v>235</v>
      </c>
      <c r="K11367" t="s">
        <v>487</v>
      </c>
      <c r="L11367" t="s">
        <v>237</v>
      </c>
      <c r="M11367" t="s">
        <v>380</v>
      </c>
      <c r="N11367" t="s">
        <v>640</v>
      </c>
      <c r="O11367" t="s">
        <v>265</v>
      </c>
      <c r="P11367">
        <v>2025</v>
      </c>
      <c r="Q11367">
        <v>3000</v>
      </c>
    </row>
    <row r="11368" spans="1:17" x14ac:dyDescent="0.25">
      <c r="A11368" t="s">
        <v>657</v>
      </c>
      <c r="B11368" t="s">
        <v>658</v>
      </c>
      <c r="C11368" t="s">
        <v>637</v>
      </c>
      <c r="D11368" t="s">
        <v>638</v>
      </c>
      <c r="E11368" t="s">
        <v>639</v>
      </c>
      <c r="F11368" t="s">
        <v>260</v>
      </c>
      <c r="G11368" t="s">
        <v>233</v>
      </c>
      <c r="H11368" t="s">
        <v>486</v>
      </c>
      <c r="I11368" t="s">
        <v>234</v>
      </c>
      <c r="J11368" t="s">
        <v>235</v>
      </c>
      <c r="K11368" t="s">
        <v>487</v>
      </c>
      <c r="L11368" t="s">
        <v>237</v>
      </c>
      <c r="M11368" t="s">
        <v>380</v>
      </c>
      <c r="N11368" t="s">
        <v>640</v>
      </c>
      <c r="O11368" t="s">
        <v>194</v>
      </c>
      <c r="P11368">
        <v>2030</v>
      </c>
      <c r="Q11368">
        <v>2000</v>
      </c>
    </row>
    <row r="11369" spans="1:17" x14ac:dyDescent="0.25">
      <c r="A11369" t="s">
        <v>657</v>
      </c>
      <c r="B11369" t="s">
        <v>658</v>
      </c>
      <c r="C11369" t="s">
        <v>637</v>
      </c>
      <c r="D11369" t="s">
        <v>638</v>
      </c>
      <c r="E11369" t="s">
        <v>639</v>
      </c>
      <c r="F11369" t="s">
        <v>260</v>
      </c>
      <c r="G11369" t="s">
        <v>233</v>
      </c>
      <c r="H11369" t="s">
        <v>486</v>
      </c>
      <c r="I11369" t="s">
        <v>234</v>
      </c>
      <c r="J11369" t="s">
        <v>235</v>
      </c>
      <c r="K11369" t="s">
        <v>487</v>
      </c>
      <c r="L11369" t="s">
        <v>237</v>
      </c>
      <c r="M11369" t="s">
        <v>380</v>
      </c>
      <c r="N11369" t="s">
        <v>640</v>
      </c>
      <c r="O11369" t="s">
        <v>194</v>
      </c>
      <c r="P11369">
        <v>2040</v>
      </c>
      <c r="Q11369">
        <v>2000</v>
      </c>
    </row>
    <row r="11370" spans="1:17" x14ac:dyDescent="0.25">
      <c r="A11370" t="s">
        <v>657</v>
      </c>
      <c r="B11370" t="s">
        <v>658</v>
      </c>
      <c r="C11370" t="s">
        <v>637</v>
      </c>
      <c r="D11370" t="s">
        <v>638</v>
      </c>
      <c r="E11370" t="s">
        <v>639</v>
      </c>
      <c r="F11370" t="s">
        <v>260</v>
      </c>
      <c r="G11370" t="s">
        <v>233</v>
      </c>
      <c r="H11370" t="s">
        <v>486</v>
      </c>
      <c r="I11370" t="s">
        <v>234</v>
      </c>
      <c r="J11370" t="s">
        <v>235</v>
      </c>
      <c r="K11370" t="s">
        <v>487</v>
      </c>
      <c r="L11370" t="s">
        <v>237</v>
      </c>
      <c r="M11370" t="s">
        <v>380</v>
      </c>
      <c r="N11370" t="s">
        <v>640</v>
      </c>
      <c r="O11370" t="s">
        <v>194</v>
      </c>
      <c r="P11370">
        <v>2050</v>
      </c>
      <c r="Q11370">
        <v>2000</v>
      </c>
    </row>
    <row r="11371" spans="1:17" x14ac:dyDescent="0.25">
      <c r="A11371" t="s">
        <v>657</v>
      </c>
      <c r="B11371" t="s">
        <v>658</v>
      </c>
      <c r="C11371" t="s">
        <v>637</v>
      </c>
      <c r="D11371" t="s">
        <v>638</v>
      </c>
      <c r="E11371" t="s">
        <v>639</v>
      </c>
      <c r="F11371" t="s">
        <v>260</v>
      </c>
      <c r="G11371" t="s">
        <v>233</v>
      </c>
      <c r="H11371" t="s">
        <v>486</v>
      </c>
      <c r="I11371" t="s">
        <v>234</v>
      </c>
      <c r="J11371" t="s">
        <v>235</v>
      </c>
      <c r="K11371" t="s">
        <v>487</v>
      </c>
      <c r="L11371" t="s">
        <v>237</v>
      </c>
      <c r="M11371" t="s">
        <v>380</v>
      </c>
      <c r="N11371" t="s">
        <v>640</v>
      </c>
      <c r="O11371" t="s">
        <v>264</v>
      </c>
      <c r="P11371">
        <v>2050</v>
      </c>
      <c r="Q11371">
        <v>1000</v>
      </c>
    </row>
    <row r="11372" spans="1:17" x14ac:dyDescent="0.25">
      <c r="A11372" t="s">
        <v>657</v>
      </c>
      <c r="B11372" t="s">
        <v>658</v>
      </c>
      <c r="C11372" t="s">
        <v>637</v>
      </c>
      <c r="D11372" t="s">
        <v>638</v>
      </c>
      <c r="E11372" t="s">
        <v>639</v>
      </c>
      <c r="F11372" t="s">
        <v>260</v>
      </c>
      <c r="G11372" t="s">
        <v>233</v>
      </c>
      <c r="H11372" t="s">
        <v>486</v>
      </c>
      <c r="I11372" t="s">
        <v>234</v>
      </c>
      <c r="J11372" t="s">
        <v>235</v>
      </c>
      <c r="K11372" t="s">
        <v>487</v>
      </c>
      <c r="L11372" t="s">
        <v>237</v>
      </c>
      <c r="M11372" t="s">
        <v>380</v>
      </c>
      <c r="N11372" t="s">
        <v>640</v>
      </c>
      <c r="O11372" t="s">
        <v>265</v>
      </c>
      <c r="P11372">
        <v>2050</v>
      </c>
      <c r="Q11372">
        <v>5000</v>
      </c>
    </row>
    <row r="11373" spans="1:17" x14ac:dyDescent="0.25">
      <c r="A11373" t="s">
        <v>657</v>
      </c>
      <c r="B11373" t="s">
        <v>658</v>
      </c>
      <c r="C11373" t="s">
        <v>637</v>
      </c>
      <c r="D11373" t="s">
        <v>638</v>
      </c>
      <c r="E11373" t="s">
        <v>639</v>
      </c>
      <c r="F11373" t="s">
        <v>260</v>
      </c>
      <c r="G11373" t="s">
        <v>233</v>
      </c>
      <c r="H11373" t="s">
        <v>488</v>
      </c>
      <c r="I11373" t="s">
        <v>240</v>
      </c>
      <c r="J11373" t="s">
        <v>235</v>
      </c>
      <c r="K11373" t="s">
        <v>478</v>
      </c>
      <c r="L11373" t="s">
        <v>237</v>
      </c>
      <c r="M11373" t="s">
        <v>648</v>
      </c>
      <c r="N11373" t="s">
        <v>640</v>
      </c>
      <c r="O11373" t="s">
        <v>194</v>
      </c>
      <c r="P11373">
        <v>2020</v>
      </c>
      <c r="Q11373">
        <v>0.85624674099999998</v>
      </c>
    </row>
    <row r="11374" spans="1:17" x14ac:dyDescent="0.25">
      <c r="A11374" t="s">
        <v>657</v>
      </c>
      <c r="B11374" t="s">
        <v>658</v>
      </c>
      <c r="C11374" t="s">
        <v>637</v>
      </c>
      <c r="D11374" t="s">
        <v>638</v>
      </c>
      <c r="E11374" t="s">
        <v>639</v>
      </c>
      <c r="F11374" t="s">
        <v>260</v>
      </c>
      <c r="G11374" t="s">
        <v>233</v>
      </c>
      <c r="H11374" t="s">
        <v>488</v>
      </c>
      <c r="I11374" t="s">
        <v>240</v>
      </c>
      <c r="J11374" t="s">
        <v>235</v>
      </c>
      <c r="K11374" t="s">
        <v>478</v>
      </c>
      <c r="L11374" t="s">
        <v>237</v>
      </c>
      <c r="M11374" t="s">
        <v>648</v>
      </c>
      <c r="N11374" t="s">
        <v>640</v>
      </c>
      <c r="O11374" t="s">
        <v>194</v>
      </c>
      <c r="P11374">
        <v>2025</v>
      </c>
      <c r="Q11374">
        <v>0.85624674099999998</v>
      </c>
    </row>
    <row r="11375" spans="1:17" x14ac:dyDescent="0.25">
      <c r="A11375" t="s">
        <v>657</v>
      </c>
      <c r="B11375" t="s">
        <v>658</v>
      </c>
      <c r="C11375" t="s">
        <v>637</v>
      </c>
      <c r="D11375" t="s">
        <v>638</v>
      </c>
      <c r="E11375" t="s">
        <v>639</v>
      </c>
      <c r="F11375" t="s">
        <v>260</v>
      </c>
      <c r="G11375" t="s">
        <v>233</v>
      </c>
      <c r="H11375" t="s">
        <v>488</v>
      </c>
      <c r="I11375" t="s">
        <v>240</v>
      </c>
      <c r="J11375" t="s">
        <v>235</v>
      </c>
      <c r="K11375" t="s">
        <v>478</v>
      </c>
      <c r="L11375" t="s">
        <v>237</v>
      </c>
      <c r="M11375" t="s">
        <v>648</v>
      </c>
      <c r="N11375" t="s">
        <v>640</v>
      </c>
      <c r="O11375" t="s">
        <v>264</v>
      </c>
      <c r="P11375">
        <v>2025</v>
      </c>
      <c r="Q11375">
        <v>0.66596968700000003</v>
      </c>
    </row>
    <row r="11376" spans="1:17" x14ac:dyDescent="0.25">
      <c r="A11376" t="s">
        <v>657</v>
      </c>
      <c r="B11376" t="s">
        <v>658</v>
      </c>
      <c r="C11376" t="s">
        <v>637</v>
      </c>
      <c r="D11376" t="s">
        <v>638</v>
      </c>
      <c r="E11376" t="s">
        <v>639</v>
      </c>
      <c r="F11376" t="s">
        <v>260</v>
      </c>
      <c r="G11376" t="s">
        <v>233</v>
      </c>
      <c r="H11376" t="s">
        <v>488</v>
      </c>
      <c r="I11376" t="s">
        <v>240</v>
      </c>
      <c r="J11376" t="s">
        <v>235</v>
      </c>
      <c r="K11376" t="s">
        <v>478</v>
      </c>
      <c r="L11376" t="s">
        <v>237</v>
      </c>
      <c r="M11376" t="s">
        <v>648</v>
      </c>
      <c r="N11376" t="s">
        <v>640</v>
      </c>
      <c r="O11376" t="s">
        <v>265</v>
      </c>
      <c r="P11376">
        <v>2025</v>
      </c>
      <c r="Q11376">
        <v>1.1416623210000001</v>
      </c>
    </row>
    <row r="11377" spans="1:17" x14ac:dyDescent="0.25">
      <c r="A11377" t="s">
        <v>657</v>
      </c>
      <c r="B11377" t="s">
        <v>658</v>
      </c>
      <c r="C11377" t="s">
        <v>637</v>
      </c>
      <c r="D11377" t="s">
        <v>638</v>
      </c>
      <c r="E11377" t="s">
        <v>639</v>
      </c>
      <c r="F11377" t="s">
        <v>260</v>
      </c>
      <c r="G11377" t="s">
        <v>233</v>
      </c>
      <c r="H11377" t="s">
        <v>488</v>
      </c>
      <c r="I11377" t="s">
        <v>240</v>
      </c>
      <c r="J11377" t="s">
        <v>235</v>
      </c>
      <c r="K11377" t="s">
        <v>478</v>
      </c>
      <c r="L11377" t="s">
        <v>237</v>
      </c>
      <c r="M11377" t="s">
        <v>648</v>
      </c>
      <c r="N11377" t="s">
        <v>640</v>
      </c>
      <c r="O11377" t="s">
        <v>194</v>
      </c>
      <c r="P11377">
        <v>2030</v>
      </c>
      <c r="Q11377">
        <v>0.76110821399999995</v>
      </c>
    </row>
    <row r="11378" spans="1:17" x14ac:dyDescent="0.25">
      <c r="A11378" t="s">
        <v>657</v>
      </c>
      <c r="B11378" t="s">
        <v>658</v>
      </c>
      <c r="C11378" t="s">
        <v>637</v>
      </c>
      <c r="D11378" t="s">
        <v>638</v>
      </c>
      <c r="E11378" t="s">
        <v>639</v>
      </c>
      <c r="F11378" t="s">
        <v>260</v>
      </c>
      <c r="G11378" t="s">
        <v>233</v>
      </c>
      <c r="H11378" t="s">
        <v>488</v>
      </c>
      <c r="I11378" t="s">
        <v>240</v>
      </c>
      <c r="J11378" t="s">
        <v>235</v>
      </c>
      <c r="K11378" t="s">
        <v>478</v>
      </c>
      <c r="L11378" t="s">
        <v>237</v>
      </c>
      <c r="M11378" t="s">
        <v>648</v>
      </c>
      <c r="N11378" t="s">
        <v>640</v>
      </c>
      <c r="O11378" t="s">
        <v>194</v>
      </c>
      <c r="P11378">
        <v>2040</v>
      </c>
      <c r="Q11378">
        <v>0.76110821399999995</v>
      </c>
    </row>
    <row r="11379" spans="1:17" x14ac:dyDescent="0.25">
      <c r="A11379" t="s">
        <v>657</v>
      </c>
      <c r="B11379" t="s">
        <v>658</v>
      </c>
      <c r="C11379" t="s">
        <v>637</v>
      </c>
      <c r="D11379" t="s">
        <v>638</v>
      </c>
      <c r="E11379" t="s">
        <v>639</v>
      </c>
      <c r="F11379" t="s">
        <v>260</v>
      </c>
      <c r="G11379" t="s">
        <v>233</v>
      </c>
      <c r="H11379" t="s">
        <v>488</v>
      </c>
      <c r="I11379" t="s">
        <v>240</v>
      </c>
      <c r="J11379" t="s">
        <v>235</v>
      </c>
      <c r="K11379" t="s">
        <v>478</v>
      </c>
      <c r="L11379" t="s">
        <v>237</v>
      </c>
      <c r="M11379" t="s">
        <v>648</v>
      </c>
      <c r="N11379" t="s">
        <v>640</v>
      </c>
      <c r="O11379" t="s">
        <v>194</v>
      </c>
      <c r="P11379">
        <v>2050</v>
      </c>
      <c r="Q11379">
        <v>0.76110821399999995</v>
      </c>
    </row>
    <row r="11380" spans="1:17" x14ac:dyDescent="0.25">
      <c r="A11380" t="s">
        <v>657</v>
      </c>
      <c r="B11380" t="s">
        <v>658</v>
      </c>
      <c r="C11380" t="s">
        <v>637</v>
      </c>
      <c r="D11380" t="s">
        <v>638</v>
      </c>
      <c r="E11380" t="s">
        <v>639</v>
      </c>
      <c r="F11380" t="s">
        <v>260</v>
      </c>
      <c r="G11380" t="s">
        <v>233</v>
      </c>
      <c r="H11380" t="s">
        <v>488</v>
      </c>
      <c r="I11380" t="s">
        <v>240</v>
      </c>
      <c r="J11380" t="s">
        <v>235</v>
      </c>
      <c r="K11380" t="s">
        <v>478</v>
      </c>
      <c r="L11380" t="s">
        <v>237</v>
      </c>
      <c r="M11380" t="s">
        <v>648</v>
      </c>
      <c r="N11380" t="s">
        <v>640</v>
      </c>
      <c r="O11380" t="s">
        <v>264</v>
      </c>
      <c r="P11380">
        <v>2050</v>
      </c>
      <c r="Q11380">
        <v>0.66596968700000003</v>
      </c>
    </row>
    <row r="11381" spans="1:17" x14ac:dyDescent="0.25">
      <c r="A11381" t="s">
        <v>657</v>
      </c>
      <c r="B11381" t="s">
        <v>658</v>
      </c>
      <c r="C11381" t="s">
        <v>637</v>
      </c>
      <c r="D11381" t="s">
        <v>638</v>
      </c>
      <c r="E11381" t="s">
        <v>639</v>
      </c>
      <c r="F11381" t="s">
        <v>260</v>
      </c>
      <c r="G11381" t="s">
        <v>233</v>
      </c>
      <c r="H11381" t="s">
        <v>488</v>
      </c>
      <c r="I11381" t="s">
        <v>240</v>
      </c>
      <c r="J11381" t="s">
        <v>235</v>
      </c>
      <c r="K11381" t="s">
        <v>478</v>
      </c>
      <c r="L11381" t="s">
        <v>237</v>
      </c>
      <c r="M11381" t="s">
        <v>648</v>
      </c>
      <c r="N11381" t="s">
        <v>640</v>
      </c>
      <c r="O11381" t="s">
        <v>265</v>
      </c>
      <c r="P11381">
        <v>2050</v>
      </c>
      <c r="Q11381">
        <v>1.1416623210000001</v>
      </c>
    </row>
    <row r="11382" spans="1:17" x14ac:dyDescent="0.25">
      <c r="A11382" t="s">
        <v>657</v>
      </c>
      <c r="B11382" t="s">
        <v>658</v>
      </c>
      <c r="C11382" t="s">
        <v>637</v>
      </c>
      <c r="D11382" t="s">
        <v>638</v>
      </c>
      <c r="E11382" t="s">
        <v>639</v>
      </c>
      <c r="F11382" t="s">
        <v>260</v>
      </c>
      <c r="G11382" t="s">
        <v>233</v>
      </c>
      <c r="H11382" t="s">
        <v>649</v>
      </c>
      <c r="I11382" t="s">
        <v>577</v>
      </c>
      <c r="K11382" t="s">
        <v>650</v>
      </c>
      <c r="L11382" t="s">
        <v>237</v>
      </c>
      <c r="M11382" t="s">
        <v>456</v>
      </c>
      <c r="N11382" t="s">
        <v>651</v>
      </c>
      <c r="O11382" t="s">
        <v>194</v>
      </c>
      <c r="P11382">
        <v>2020</v>
      </c>
      <c r="Q11382">
        <v>10</v>
      </c>
    </row>
    <row r="11383" spans="1:17" x14ac:dyDescent="0.25">
      <c r="A11383" t="s">
        <v>657</v>
      </c>
      <c r="B11383" t="s">
        <v>658</v>
      </c>
      <c r="C11383" t="s">
        <v>637</v>
      </c>
      <c r="D11383" t="s">
        <v>638</v>
      </c>
      <c r="E11383" t="s">
        <v>639</v>
      </c>
      <c r="F11383" t="s">
        <v>260</v>
      </c>
      <c r="G11383" t="s">
        <v>233</v>
      </c>
      <c r="H11383" t="s">
        <v>649</v>
      </c>
      <c r="I11383" t="s">
        <v>577</v>
      </c>
      <c r="K11383" t="s">
        <v>650</v>
      </c>
      <c r="L11383" t="s">
        <v>237</v>
      </c>
      <c r="M11383" t="s">
        <v>456</v>
      </c>
      <c r="N11383" t="s">
        <v>651</v>
      </c>
      <c r="O11383" t="s">
        <v>194</v>
      </c>
      <c r="P11383">
        <v>2025</v>
      </c>
      <c r="Q11383">
        <v>10</v>
      </c>
    </row>
    <row r="11384" spans="1:17" x14ac:dyDescent="0.25">
      <c r="A11384" t="s">
        <v>657</v>
      </c>
      <c r="B11384" t="s">
        <v>658</v>
      </c>
      <c r="C11384" t="s">
        <v>637</v>
      </c>
      <c r="D11384" t="s">
        <v>638</v>
      </c>
      <c r="E11384" t="s">
        <v>639</v>
      </c>
      <c r="F11384" t="s">
        <v>260</v>
      </c>
      <c r="G11384" t="s">
        <v>233</v>
      </c>
      <c r="H11384" t="s">
        <v>649</v>
      </c>
      <c r="I11384" t="s">
        <v>577</v>
      </c>
      <c r="K11384" t="s">
        <v>650</v>
      </c>
      <c r="L11384" t="s">
        <v>237</v>
      </c>
      <c r="M11384" t="s">
        <v>456</v>
      </c>
      <c r="N11384" t="s">
        <v>651</v>
      </c>
      <c r="O11384" t="s">
        <v>264</v>
      </c>
      <c r="P11384">
        <v>2025</v>
      </c>
      <c r="Q11384">
        <v>5</v>
      </c>
    </row>
    <row r="11385" spans="1:17" x14ac:dyDescent="0.25">
      <c r="A11385" t="s">
        <v>657</v>
      </c>
      <c r="B11385" t="s">
        <v>658</v>
      </c>
      <c r="C11385" t="s">
        <v>637</v>
      </c>
      <c r="D11385" t="s">
        <v>638</v>
      </c>
      <c r="E11385" t="s">
        <v>639</v>
      </c>
      <c r="F11385" t="s">
        <v>260</v>
      </c>
      <c r="G11385" t="s">
        <v>233</v>
      </c>
      <c r="H11385" t="s">
        <v>649</v>
      </c>
      <c r="I11385" t="s">
        <v>577</v>
      </c>
      <c r="K11385" t="s">
        <v>650</v>
      </c>
      <c r="L11385" t="s">
        <v>237</v>
      </c>
      <c r="M11385" t="s">
        <v>456</v>
      </c>
      <c r="N11385" t="s">
        <v>651</v>
      </c>
      <c r="O11385" t="s">
        <v>265</v>
      </c>
      <c r="P11385">
        <v>2025</v>
      </c>
      <c r="Q11385">
        <v>20</v>
      </c>
    </row>
    <row r="11386" spans="1:17" x14ac:dyDescent="0.25">
      <c r="A11386" t="s">
        <v>657</v>
      </c>
      <c r="B11386" t="s">
        <v>658</v>
      </c>
      <c r="C11386" t="s">
        <v>637</v>
      </c>
      <c r="D11386" t="s">
        <v>638</v>
      </c>
      <c r="E11386" t="s">
        <v>639</v>
      </c>
      <c r="F11386" t="s">
        <v>260</v>
      </c>
      <c r="G11386" t="s">
        <v>233</v>
      </c>
      <c r="H11386" t="s">
        <v>649</v>
      </c>
      <c r="I11386" t="s">
        <v>577</v>
      </c>
      <c r="K11386" t="s">
        <v>650</v>
      </c>
      <c r="L11386" t="s">
        <v>237</v>
      </c>
      <c r="M11386" t="s">
        <v>456</v>
      </c>
      <c r="N11386" t="s">
        <v>651</v>
      </c>
      <c r="O11386" t="s">
        <v>194</v>
      </c>
      <c r="P11386">
        <v>2030</v>
      </c>
      <c r="Q11386">
        <v>10</v>
      </c>
    </row>
    <row r="11387" spans="1:17" x14ac:dyDescent="0.25">
      <c r="A11387" t="s">
        <v>657</v>
      </c>
      <c r="B11387" t="s">
        <v>658</v>
      </c>
      <c r="C11387" t="s">
        <v>637</v>
      </c>
      <c r="D11387" t="s">
        <v>638</v>
      </c>
      <c r="E11387" t="s">
        <v>639</v>
      </c>
      <c r="F11387" t="s">
        <v>260</v>
      </c>
      <c r="G11387" t="s">
        <v>233</v>
      </c>
      <c r="H11387" t="s">
        <v>649</v>
      </c>
      <c r="I11387" t="s">
        <v>577</v>
      </c>
      <c r="K11387" t="s">
        <v>650</v>
      </c>
      <c r="L11387" t="s">
        <v>237</v>
      </c>
      <c r="M11387" t="s">
        <v>456</v>
      </c>
      <c r="N11387" t="s">
        <v>651</v>
      </c>
      <c r="O11387" t="s">
        <v>194</v>
      </c>
      <c r="P11387">
        <v>2040</v>
      </c>
      <c r="Q11387">
        <v>10</v>
      </c>
    </row>
    <row r="11388" spans="1:17" x14ac:dyDescent="0.25">
      <c r="A11388" t="s">
        <v>657</v>
      </c>
      <c r="B11388" t="s">
        <v>658</v>
      </c>
      <c r="C11388" t="s">
        <v>637</v>
      </c>
      <c r="D11388" t="s">
        <v>638</v>
      </c>
      <c r="E11388" t="s">
        <v>639</v>
      </c>
      <c r="F11388" t="s">
        <v>260</v>
      </c>
      <c r="G11388" t="s">
        <v>233</v>
      </c>
      <c r="H11388" t="s">
        <v>649</v>
      </c>
      <c r="I11388" t="s">
        <v>577</v>
      </c>
      <c r="K11388" t="s">
        <v>650</v>
      </c>
      <c r="L11388" t="s">
        <v>237</v>
      </c>
      <c r="M11388" t="s">
        <v>456</v>
      </c>
      <c r="N11388" t="s">
        <v>651</v>
      </c>
      <c r="O11388" t="s">
        <v>194</v>
      </c>
      <c r="P11388">
        <v>2050</v>
      </c>
      <c r="Q11388">
        <v>10</v>
      </c>
    </row>
    <row r="11389" spans="1:17" x14ac:dyDescent="0.25">
      <c r="A11389" t="s">
        <v>657</v>
      </c>
      <c r="B11389" t="s">
        <v>658</v>
      </c>
      <c r="C11389" t="s">
        <v>637</v>
      </c>
      <c r="D11389" t="s">
        <v>638</v>
      </c>
      <c r="E11389" t="s">
        <v>639</v>
      </c>
      <c r="F11389" t="s">
        <v>260</v>
      </c>
      <c r="G11389" t="s">
        <v>233</v>
      </c>
      <c r="H11389" t="s">
        <v>649</v>
      </c>
      <c r="I11389" t="s">
        <v>577</v>
      </c>
      <c r="K11389" t="s">
        <v>650</v>
      </c>
      <c r="L11389" t="s">
        <v>237</v>
      </c>
      <c r="M11389" t="s">
        <v>456</v>
      </c>
      <c r="N11389" t="s">
        <v>651</v>
      </c>
      <c r="O11389" t="s">
        <v>264</v>
      </c>
      <c r="P11389">
        <v>2050</v>
      </c>
      <c r="Q11389">
        <v>2</v>
      </c>
    </row>
    <row r="11390" spans="1:17" x14ac:dyDescent="0.25">
      <c r="A11390" t="s">
        <v>657</v>
      </c>
      <c r="B11390" t="s">
        <v>658</v>
      </c>
      <c r="C11390" t="s">
        <v>637</v>
      </c>
      <c r="D11390" t="s">
        <v>638</v>
      </c>
      <c r="E11390" t="s">
        <v>639</v>
      </c>
      <c r="F11390" t="s">
        <v>260</v>
      </c>
      <c r="G11390" t="s">
        <v>233</v>
      </c>
      <c r="H11390" t="s">
        <v>649</v>
      </c>
      <c r="I11390" t="s">
        <v>577</v>
      </c>
      <c r="K11390" t="s">
        <v>650</v>
      </c>
      <c r="L11390" t="s">
        <v>237</v>
      </c>
      <c r="M11390" t="s">
        <v>456</v>
      </c>
      <c r="N11390" t="s">
        <v>651</v>
      </c>
      <c r="O11390" t="s">
        <v>265</v>
      </c>
      <c r="P11390">
        <v>2050</v>
      </c>
      <c r="Q11390">
        <v>20</v>
      </c>
    </row>
    <row r="11391" spans="1:17" x14ac:dyDescent="0.25">
      <c r="A11391" t="s">
        <v>657</v>
      </c>
      <c r="B11391" t="s">
        <v>658</v>
      </c>
      <c r="C11391" t="s">
        <v>637</v>
      </c>
      <c r="D11391" t="s">
        <v>638</v>
      </c>
      <c r="E11391" t="s">
        <v>639</v>
      </c>
      <c r="F11391" t="s">
        <v>260</v>
      </c>
      <c r="G11391" t="s">
        <v>233</v>
      </c>
      <c r="H11391" t="s">
        <v>489</v>
      </c>
      <c r="I11391" t="s">
        <v>4</v>
      </c>
      <c r="J11391" t="s">
        <v>235</v>
      </c>
      <c r="K11391" t="s">
        <v>482</v>
      </c>
      <c r="L11391" t="s">
        <v>237</v>
      </c>
      <c r="N11391" t="s">
        <v>640</v>
      </c>
      <c r="O11391" t="s">
        <v>194</v>
      </c>
      <c r="P11391">
        <v>2020</v>
      </c>
      <c r="Q11391">
        <v>1.69</v>
      </c>
    </row>
    <row r="11392" spans="1:17" x14ac:dyDescent="0.25">
      <c r="A11392" t="s">
        <v>657</v>
      </c>
      <c r="B11392" t="s">
        <v>658</v>
      </c>
      <c r="C11392" t="s">
        <v>637</v>
      </c>
      <c r="D11392" t="s">
        <v>638</v>
      </c>
      <c r="E11392" t="s">
        <v>639</v>
      </c>
      <c r="F11392" t="s">
        <v>260</v>
      </c>
      <c r="G11392" t="s">
        <v>233</v>
      </c>
      <c r="H11392" t="s">
        <v>489</v>
      </c>
      <c r="I11392" t="s">
        <v>4</v>
      </c>
      <c r="J11392" t="s">
        <v>235</v>
      </c>
      <c r="K11392" t="s">
        <v>482</v>
      </c>
      <c r="L11392" t="s">
        <v>237</v>
      </c>
      <c r="N11392" t="s">
        <v>640</v>
      </c>
      <c r="O11392" t="s">
        <v>194</v>
      </c>
      <c r="P11392">
        <v>2025</v>
      </c>
      <c r="Q11392">
        <v>1.69</v>
      </c>
    </row>
    <row r="11393" spans="1:17" x14ac:dyDescent="0.25">
      <c r="A11393" t="s">
        <v>657</v>
      </c>
      <c r="B11393" t="s">
        <v>658</v>
      </c>
      <c r="C11393" t="s">
        <v>637</v>
      </c>
      <c r="D11393" t="s">
        <v>638</v>
      </c>
      <c r="E11393" t="s">
        <v>639</v>
      </c>
      <c r="F11393" t="s">
        <v>260</v>
      </c>
      <c r="G11393" t="s">
        <v>233</v>
      </c>
      <c r="H11393" t="s">
        <v>489</v>
      </c>
      <c r="I11393" t="s">
        <v>4</v>
      </c>
      <c r="J11393" t="s">
        <v>235</v>
      </c>
      <c r="K11393" t="s">
        <v>482</v>
      </c>
      <c r="L11393" t="s">
        <v>237</v>
      </c>
      <c r="N11393" t="s">
        <v>640</v>
      </c>
      <c r="O11393" t="s">
        <v>264</v>
      </c>
      <c r="P11393">
        <v>2025</v>
      </c>
      <c r="Q11393">
        <v>1</v>
      </c>
    </row>
    <row r="11394" spans="1:17" x14ac:dyDescent="0.25">
      <c r="A11394" t="s">
        <v>657</v>
      </c>
      <c r="B11394" t="s">
        <v>658</v>
      </c>
      <c r="C11394" t="s">
        <v>637</v>
      </c>
      <c r="D11394" t="s">
        <v>638</v>
      </c>
      <c r="E11394" t="s">
        <v>639</v>
      </c>
      <c r="F11394" t="s">
        <v>260</v>
      </c>
      <c r="G11394" t="s">
        <v>233</v>
      </c>
      <c r="H11394" t="s">
        <v>489</v>
      </c>
      <c r="I11394" t="s">
        <v>4</v>
      </c>
      <c r="J11394" t="s">
        <v>235</v>
      </c>
      <c r="K11394" t="s">
        <v>482</v>
      </c>
      <c r="L11394" t="s">
        <v>237</v>
      </c>
      <c r="N11394" t="s">
        <v>640</v>
      </c>
      <c r="O11394" t="s">
        <v>265</v>
      </c>
      <c r="P11394">
        <v>2025</v>
      </c>
      <c r="Q11394">
        <v>2.69</v>
      </c>
    </row>
    <row r="11395" spans="1:17" x14ac:dyDescent="0.25">
      <c r="A11395" t="s">
        <v>657</v>
      </c>
      <c r="B11395" t="s">
        <v>658</v>
      </c>
      <c r="C11395" t="s">
        <v>637</v>
      </c>
      <c r="D11395" t="s">
        <v>638</v>
      </c>
      <c r="E11395" t="s">
        <v>639</v>
      </c>
      <c r="F11395" t="s">
        <v>260</v>
      </c>
      <c r="G11395" t="s">
        <v>233</v>
      </c>
      <c r="H11395" t="s">
        <v>489</v>
      </c>
      <c r="I11395" t="s">
        <v>4</v>
      </c>
      <c r="J11395" t="s">
        <v>235</v>
      </c>
      <c r="K11395" t="s">
        <v>482</v>
      </c>
      <c r="L11395" t="s">
        <v>237</v>
      </c>
      <c r="N11395" t="s">
        <v>640</v>
      </c>
      <c r="O11395" t="s">
        <v>194</v>
      </c>
      <c r="P11395">
        <v>2030</v>
      </c>
      <c r="Q11395">
        <v>1.69</v>
      </c>
    </row>
    <row r="11396" spans="1:17" x14ac:dyDescent="0.25">
      <c r="A11396" t="s">
        <v>657</v>
      </c>
      <c r="B11396" t="s">
        <v>658</v>
      </c>
      <c r="C11396" t="s">
        <v>637</v>
      </c>
      <c r="D11396" t="s">
        <v>638</v>
      </c>
      <c r="E11396" t="s">
        <v>639</v>
      </c>
      <c r="F11396" t="s">
        <v>260</v>
      </c>
      <c r="G11396" t="s">
        <v>233</v>
      </c>
      <c r="H11396" t="s">
        <v>489</v>
      </c>
      <c r="I11396" t="s">
        <v>4</v>
      </c>
      <c r="J11396" t="s">
        <v>235</v>
      </c>
      <c r="K11396" t="s">
        <v>482</v>
      </c>
      <c r="L11396" t="s">
        <v>237</v>
      </c>
      <c r="N11396" t="s">
        <v>640</v>
      </c>
      <c r="O11396" t="s">
        <v>194</v>
      </c>
      <c r="P11396">
        <v>2040</v>
      </c>
      <c r="Q11396">
        <v>1.69</v>
      </c>
    </row>
    <row r="11397" spans="1:17" x14ac:dyDescent="0.25">
      <c r="A11397" t="s">
        <v>657</v>
      </c>
      <c r="B11397" t="s">
        <v>658</v>
      </c>
      <c r="C11397" t="s">
        <v>637</v>
      </c>
      <c r="D11397" t="s">
        <v>638</v>
      </c>
      <c r="E11397" t="s">
        <v>639</v>
      </c>
      <c r="F11397" t="s">
        <v>260</v>
      </c>
      <c r="G11397" t="s">
        <v>233</v>
      </c>
      <c r="H11397" t="s">
        <v>489</v>
      </c>
      <c r="I11397" t="s">
        <v>4</v>
      </c>
      <c r="J11397" t="s">
        <v>235</v>
      </c>
      <c r="K11397" t="s">
        <v>482</v>
      </c>
      <c r="L11397" t="s">
        <v>237</v>
      </c>
      <c r="N11397" t="s">
        <v>640</v>
      </c>
      <c r="O11397" t="s">
        <v>194</v>
      </c>
      <c r="P11397">
        <v>2050</v>
      </c>
      <c r="Q11397">
        <v>1.69</v>
      </c>
    </row>
    <row r="11398" spans="1:17" x14ac:dyDescent="0.25">
      <c r="A11398" t="s">
        <v>657</v>
      </c>
      <c r="B11398" t="s">
        <v>658</v>
      </c>
      <c r="C11398" t="s">
        <v>637</v>
      </c>
      <c r="D11398" t="s">
        <v>638</v>
      </c>
      <c r="E11398" t="s">
        <v>639</v>
      </c>
      <c r="F11398" t="s">
        <v>260</v>
      </c>
      <c r="G11398" t="s">
        <v>233</v>
      </c>
      <c r="H11398" t="s">
        <v>489</v>
      </c>
      <c r="I11398" t="s">
        <v>4</v>
      </c>
      <c r="J11398" t="s">
        <v>235</v>
      </c>
      <c r="K11398" t="s">
        <v>482</v>
      </c>
      <c r="L11398" t="s">
        <v>237</v>
      </c>
      <c r="N11398" t="s">
        <v>640</v>
      </c>
      <c r="O11398" t="s">
        <v>264</v>
      </c>
      <c r="P11398">
        <v>2050</v>
      </c>
      <c r="Q11398">
        <v>1</v>
      </c>
    </row>
    <row r="11399" spans="1:17" x14ac:dyDescent="0.25">
      <c r="A11399" t="s">
        <v>657</v>
      </c>
      <c r="B11399" t="s">
        <v>658</v>
      </c>
      <c r="C11399" t="s">
        <v>637</v>
      </c>
      <c r="D11399" t="s">
        <v>638</v>
      </c>
      <c r="E11399" t="s">
        <v>639</v>
      </c>
      <c r="F11399" t="s">
        <v>260</v>
      </c>
      <c r="G11399" t="s">
        <v>233</v>
      </c>
      <c r="H11399" t="s">
        <v>489</v>
      </c>
      <c r="I11399" t="s">
        <v>4</v>
      </c>
      <c r="J11399" t="s">
        <v>235</v>
      </c>
      <c r="K11399" t="s">
        <v>482</v>
      </c>
      <c r="L11399" t="s">
        <v>237</v>
      </c>
      <c r="N11399" t="s">
        <v>640</v>
      </c>
      <c r="O11399" t="s">
        <v>265</v>
      </c>
      <c r="P11399">
        <v>2050</v>
      </c>
      <c r="Q11399">
        <v>2.69</v>
      </c>
    </row>
    <row r="11400" spans="1:17" x14ac:dyDescent="0.25">
      <c r="A11400" t="s">
        <v>657</v>
      </c>
      <c r="B11400" t="s">
        <v>658</v>
      </c>
      <c r="C11400" t="s">
        <v>637</v>
      </c>
      <c r="D11400" t="s">
        <v>638</v>
      </c>
      <c r="E11400" t="s">
        <v>639</v>
      </c>
      <c r="F11400" t="s">
        <v>260</v>
      </c>
      <c r="G11400" t="s">
        <v>243</v>
      </c>
      <c r="H11400" t="s">
        <v>356</v>
      </c>
      <c r="I11400" t="s">
        <v>298</v>
      </c>
      <c r="K11400" t="s">
        <v>78</v>
      </c>
      <c r="M11400" t="s">
        <v>652</v>
      </c>
      <c r="N11400" t="s">
        <v>641</v>
      </c>
      <c r="O11400" t="s">
        <v>194</v>
      </c>
      <c r="P11400">
        <v>2020</v>
      </c>
      <c r="Q11400">
        <v>1</v>
      </c>
    </row>
    <row r="11401" spans="1:17" x14ac:dyDescent="0.25">
      <c r="A11401" t="s">
        <v>657</v>
      </c>
      <c r="B11401" t="s">
        <v>658</v>
      </c>
      <c r="C11401" t="s">
        <v>637</v>
      </c>
      <c r="D11401" t="s">
        <v>638</v>
      </c>
      <c r="E11401" t="s">
        <v>639</v>
      </c>
      <c r="F11401" t="s">
        <v>260</v>
      </c>
      <c r="G11401" t="s">
        <v>243</v>
      </c>
      <c r="H11401" t="s">
        <v>356</v>
      </c>
      <c r="I11401" t="s">
        <v>298</v>
      </c>
      <c r="K11401" t="s">
        <v>78</v>
      </c>
      <c r="M11401" t="s">
        <v>652</v>
      </c>
      <c r="N11401" t="s">
        <v>641</v>
      </c>
      <c r="O11401" t="s">
        <v>194</v>
      </c>
      <c r="P11401">
        <v>2025</v>
      </c>
      <c r="Q11401">
        <v>1</v>
      </c>
    </row>
    <row r="11402" spans="1:17" x14ac:dyDescent="0.25">
      <c r="A11402" t="s">
        <v>657</v>
      </c>
      <c r="B11402" t="s">
        <v>658</v>
      </c>
      <c r="C11402" t="s">
        <v>637</v>
      </c>
      <c r="D11402" t="s">
        <v>638</v>
      </c>
      <c r="E11402" t="s">
        <v>639</v>
      </c>
      <c r="F11402" t="s">
        <v>260</v>
      </c>
      <c r="G11402" t="s">
        <v>243</v>
      </c>
      <c r="H11402" t="s">
        <v>356</v>
      </c>
      <c r="I11402" t="s">
        <v>298</v>
      </c>
      <c r="K11402" t="s">
        <v>78</v>
      </c>
      <c r="M11402" t="s">
        <v>652</v>
      </c>
      <c r="N11402" t="s">
        <v>641</v>
      </c>
      <c r="O11402" t="s">
        <v>264</v>
      </c>
      <c r="P11402">
        <v>2025</v>
      </c>
      <c r="Q11402">
        <v>0.2</v>
      </c>
    </row>
    <row r="11403" spans="1:17" x14ac:dyDescent="0.25">
      <c r="A11403" t="s">
        <v>657</v>
      </c>
      <c r="B11403" t="s">
        <v>658</v>
      </c>
      <c r="C11403" t="s">
        <v>637</v>
      </c>
      <c r="D11403" t="s">
        <v>638</v>
      </c>
      <c r="E11403" t="s">
        <v>639</v>
      </c>
      <c r="F11403" t="s">
        <v>260</v>
      </c>
      <c r="G11403" t="s">
        <v>243</v>
      </c>
      <c r="H11403" t="s">
        <v>356</v>
      </c>
      <c r="I11403" t="s">
        <v>298</v>
      </c>
      <c r="K11403" t="s">
        <v>78</v>
      </c>
      <c r="M11403" t="s">
        <v>652</v>
      </c>
      <c r="N11403" t="s">
        <v>641</v>
      </c>
      <c r="O11403" t="s">
        <v>265</v>
      </c>
      <c r="P11403">
        <v>2025</v>
      </c>
      <c r="Q11403">
        <v>1</v>
      </c>
    </row>
    <row r="11404" spans="1:17" x14ac:dyDescent="0.25">
      <c r="A11404" t="s">
        <v>657</v>
      </c>
      <c r="B11404" t="s">
        <v>658</v>
      </c>
      <c r="C11404" t="s">
        <v>637</v>
      </c>
      <c r="D11404" t="s">
        <v>638</v>
      </c>
      <c r="E11404" t="s">
        <v>639</v>
      </c>
      <c r="F11404" t="s">
        <v>260</v>
      </c>
      <c r="G11404" t="s">
        <v>243</v>
      </c>
      <c r="H11404" t="s">
        <v>356</v>
      </c>
      <c r="I11404" t="s">
        <v>298</v>
      </c>
      <c r="K11404" t="s">
        <v>78</v>
      </c>
      <c r="M11404" t="s">
        <v>652</v>
      </c>
      <c r="N11404" t="s">
        <v>641</v>
      </c>
      <c r="O11404" t="s">
        <v>194</v>
      </c>
      <c r="P11404">
        <v>2030</v>
      </c>
      <c r="Q11404">
        <v>1</v>
      </c>
    </row>
    <row r="11405" spans="1:17" x14ac:dyDescent="0.25">
      <c r="A11405" t="s">
        <v>657</v>
      </c>
      <c r="B11405" t="s">
        <v>658</v>
      </c>
      <c r="C11405" t="s">
        <v>637</v>
      </c>
      <c r="D11405" t="s">
        <v>638</v>
      </c>
      <c r="E11405" t="s">
        <v>639</v>
      </c>
      <c r="F11405" t="s">
        <v>260</v>
      </c>
      <c r="G11405" t="s">
        <v>243</v>
      </c>
      <c r="H11405" t="s">
        <v>356</v>
      </c>
      <c r="I11405" t="s">
        <v>298</v>
      </c>
      <c r="K11405" t="s">
        <v>78</v>
      </c>
      <c r="M11405" t="s">
        <v>652</v>
      </c>
      <c r="N11405" t="s">
        <v>641</v>
      </c>
      <c r="O11405" t="s">
        <v>194</v>
      </c>
      <c r="P11405">
        <v>2040</v>
      </c>
      <c r="Q11405">
        <v>1</v>
      </c>
    </row>
    <row r="11406" spans="1:17" x14ac:dyDescent="0.25">
      <c r="A11406" t="s">
        <v>657</v>
      </c>
      <c r="B11406" t="s">
        <v>658</v>
      </c>
      <c r="C11406" t="s">
        <v>637</v>
      </c>
      <c r="D11406" t="s">
        <v>638</v>
      </c>
      <c r="E11406" t="s">
        <v>639</v>
      </c>
      <c r="F11406" t="s">
        <v>260</v>
      </c>
      <c r="G11406" t="s">
        <v>243</v>
      </c>
      <c r="H11406" t="s">
        <v>356</v>
      </c>
      <c r="I11406" t="s">
        <v>298</v>
      </c>
      <c r="K11406" t="s">
        <v>78</v>
      </c>
      <c r="M11406" t="s">
        <v>652</v>
      </c>
      <c r="N11406" t="s">
        <v>641</v>
      </c>
      <c r="O11406" t="s">
        <v>194</v>
      </c>
      <c r="P11406">
        <v>2050</v>
      </c>
      <c r="Q11406">
        <v>1</v>
      </c>
    </row>
    <row r="11407" spans="1:17" x14ac:dyDescent="0.25">
      <c r="A11407" t="s">
        <v>657</v>
      </c>
      <c r="B11407" t="s">
        <v>658</v>
      </c>
      <c r="C11407" t="s">
        <v>637</v>
      </c>
      <c r="D11407" t="s">
        <v>638</v>
      </c>
      <c r="E11407" t="s">
        <v>639</v>
      </c>
      <c r="F11407" t="s">
        <v>260</v>
      </c>
      <c r="G11407" t="s">
        <v>243</v>
      </c>
      <c r="H11407" t="s">
        <v>356</v>
      </c>
      <c r="I11407" t="s">
        <v>298</v>
      </c>
      <c r="K11407" t="s">
        <v>78</v>
      </c>
      <c r="M11407" t="s">
        <v>652</v>
      </c>
      <c r="N11407" t="s">
        <v>641</v>
      </c>
      <c r="O11407" t="s">
        <v>264</v>
      </c>
      <c r="P11407">
        <v>2050</v>
      </c>
      <c r="Q11407">
        <v>0.2</v>
      </c>
    </row>
    <row r="11408" spans="1:17" x14ac:dyDescent="0.25">
      <c r="A11408" t="s">
        <v>657</v>
      </c>
      <c r="B11408" t="s">
        <v>658</v>
      </c>
      <c r="C11408" t="s">
        <v>637</v>
      </c>
      <c r="D11408" t="s">
        <v>638</v>
      </c>
      <c r="E11408" t="s">
        <v>639</v>
      </c>
      <c r="F11408" t="s">
        <v>260</v>
      </c>
      <c r="G11408" t="s">
        <v>243</v>
      </c>
      <c r="H11408" t="s">
        <v>356</v>
      </c>
      <c r="I11408" t="s">
        <v>298</v>
      </c>
      <c r="K11408" t="s">
        <v>78</v>
      </c>
      <c r="M11408" t="s">
        <v>652</v>
      </c>
      <c r="N11408" t="s">
        <v>641</v>
      </c>
      <c r="O11408" t="s">
        <v>265</v>
      </c>
      <c r="P11408">
        <v>2050</v>
      </c>
      <c r="Q11408">
        <v>1</v>
      </c>
    </row>
    <row r="11409" spans="1:17" x14ac:dyDescent="0.25">
      <c r="A11409" t="s">
        <v>657</v>
      </c>
      <c r="B11409" t="s">
        <v>658</v>
      </c>
      <c r="C11409" t="s">
        <v>637</v>
      </c>
      <c r="D11409" t="s">
        <v>638</v>
      </c>
      <c r="E11409" t="s">
        <v>639</v>
      </c>
      <c r="F11409" t="s">
        <v>260</v>
      </c>
      <c r="G11409" t="s">
        <v>243</v>
      </c>
      <c r="H11409" t="s">
        <v>244</v>
      </c>
      <c r="I11409" t="s">
        <v>245</v>
      </c>
      <c r="J11409" t="s">
        <v>246</v>
      </c>
      <c r="K11409" t="s">
        <v>191</v>
      </c>
      <c r="M11409" t="s">
        <v>653</v>
      </c>
      <c r="N11409" t="s">
        <v>654</v>
      </c>
      <c r="O11409" t="s">
        <v>194</v>
      </c>
      <c r="P11409">
        <v>2020</v>
      </c>
      <c r="Q11409">
        <v>0.25</v>
      </c>
    </row>
    <row r="11410" spans="1:17" x14ac:dyDescent="0.25">
      <c r="A11410" t="s">
        <v>657</v>
      </c>
      <c r="B11410" t="s">
        <v>658</v>
      </c>
      <c r="C11410" t="s">
        <v>637</v>
      </c>
      <c r="D11410" t="s">
        <v>638</v>
      </c>
      <c r="E11410" t="s">
        <v>639</v>
      </c>
      <c r="F11410" t="s">
        <v>260</v>
      </c>
      <c r="G11410" t="s">
        <v>243</v>
      </c>
      <c r="H11410" t="s">
        <v>244</v>
      </c>
      <c r="I11410" t="s">
        <v>245</v>
      </c>
      <c r="J11410" t="s">
        <v>246</v>
      </c>
      <c r="K11410" t="s">
        <v>191</v>
      </c>
      <c r="M11410" t="s">
        <v>653</v>
      </c>
      <c r="N11410" t="s">
        <v>654</v>
      </c>
      <c r="O11410" t="s">
        <v>194</v>
      </c>
      <c r="P11410">
        <v>2025</v>
      </c>
      <c r="Q11410">
        <v>0.25</v>
      </c>
    </row>
    <row r="11411" spans="1:17" x14ac:dyDescent="0.25">
      <c r="A11411" t="s">
        <v>657</v>
      </c>
      <c r="B11411" t="s">
        <v>658</v>
      </c>
      <c r="C11411" t="s">
        <v>637</v>
      </c>
      <c r="D11411" t="s">
        <v>638</v>
      </c>
      <c r="E11411" t="s">
        <v>639</v>
      </c>
      <c r="F11411" t="s">
        <v>260</v>
      </c>
      <c r="G11411" t="s">
        <v>243</v>
      </c>
      <c r="H11411" t="s">
        <v>244</v>
      </c>
      <c r="I11411" t="s">
        <v>245</v>
      </c>
      <c r="J11411" t="s">
        <v>246</v>
      </c>
      <c r="K11411" t="s">
        <v>191</v>
      </c>
      <c r="M11411" t="s">
        <v>653</v>
      </c>
      <c r="N11411" t="s">
        <v>654</v>
      </c>
      <c r="O11411" t="s">
        <v>264</v>
      </c>
      <c r="P11411">
        <v>2025</v>
      </c>
      <c r="Q11411">
        <v>0.1</v>
      </c>
    </row>
    <row r="11412" spans="1:17" x14ac:dyDescent="0.25">
      <c r="A11412" t="s">
        <v>657</v>
      </c>
      <c r="B11412" t="s">
        <v>658</v>
      </c>
      <c r="C11412" t="s">
        <v>637</v>
      </c>
      <c r="D11412" t="s">
        <v>638</v>
      </c>
      <c r="E11412" t="s">
        <v>639</v>
      </c>
      <c r="F11412" t="s">
        <v>260</v>
      </c>
      <c r="G11412" t="s">
        <v>243</v>
      </c>
      <c r="H11412" t="s">
        <v>244</v>
      </c>
      <c r="I11412" t="s">
        <v>245</v>
      </c>
      <c r="J11412" t="s">
        <v>246</v>
      </c>
      <c r="K11412" t="s">
        <v>191</v>
      </c>
      <c r="M11412" t="s">
        <v>653</v>
      </c>
      <c r="N11412" t="s">
        <v>654</v>
      </c>
      <c r="O11412" t="s">
        <v>265</v>
      </c>
      <c r="P11412">
        <v>2025</v>
      </c>
      <c r="Q11412">
        <v>0.5</v>
      </c>
    </row>
    <row r="11413" spans="1:17" x14ac:dyDescent="0.25">
      <c r="A11413" t="s">
        <v>657</v>
      </c>
      <c r="B11413" t="s">
        <v>658</v>
      </c>
      <c r="C11413" t="s">
        <v>637</v>
      </c>
      <c r="D11413" t="s">
        <v>638</v>
      </c>
      <c r="E11413" t="s">
        <v>639</v>
      </c>
      <c r="F11413" t="s">
        <v>260</v>
      </c>
      <c r="G11413" t="s">
        <v>243</v>
      </c>
      <c r="H11413" t="s">
        <v>244</v>
      </c>
      <c r="I11413" t="s">
        <v>245</v>
      </c>
      <c r="J11413" t="s">
        <v>246</v>
      </c>
      <c r="K11413" t="s">
        <v>191</v>
      </c>
      <c r="M11413" t="s">
        <v>653</v>
      </c>
      <c r="N11413" t="s">
        <v>654</v>
      </c>
      <c r="O11413" t="s">
        <v>194</v>
      </c>
      <c r="P11413">
        <v>2030</v>
      </c>
      <c r="Q11413">
        <v>0.25</v>
      </c>
    </row>
    <row r="11414" spans="1:17" x14ac:dyDescent="0.25">
      <c r="A11414" t="s">
        <v>657</v>
      </c>
      <c r="B11414" t="s">
        <v>658</v>
      </c>
      <c r="C11414" t="s">
        <v>637</v>
      </c>
      <c r="D11414" t="s">
        <v>638</v>
      </c>
      <c r="E11414" t="s">
        <v>639</v>
      </c>
      <c r="F11414" t="s">
        <v>260</v>
      </c>
      <c r="G11414" t="s">
        <v>243</v>
      </c>
      <c r="H11414" t="s">
        <v>244</v>
      </c>
      <c r="I11414" t="s">
        <v>245</v>
      </c>
      <c r="J11414" t="s">
        <v>246</v>
      </c>
      <c r="K11414" t="s">
        <v>191</v>
      </c>
      <c r="M11414" t="s">
        <v>653</v>
      </c>
      <c r="N11414" t="s">
        <v>654</v>
      </c>
      <c r="O11414" t="s">
        <v>194</v>
      </c>
      <c r="P11414">
        <v>2040</v>
      </c>
      <c r="Q11414">
        <v>0.25</v>
      </c>
    </row>
    <row r="11415" spans="1:17" x14ac:dyDescent="0.25">
      <c r="A11415" t="s">
        <v>657</v>
      </c>
      <c r="B11415" t="s">
        <v>658</v>
      </c>
      <c r="C11415" t="s">
        <v>637</v>
      </c>
      <c r="D11415" t="s">
        <v>638</v>
      </c>
      <c r="E11415" t="s">
        <v>639</v>
      </c>
      <c r="F11415" t="s">
        <v>260</v>
      </c>
      <c r="G11415" t="s">
        <v>243</v>
      </c>
      <c r="H11415" t="s">
        <v>244</v>
      </c>
      <c r="I11415" t="s">
        <v>245</v>
      </c>
      <c r="J11415" t="s">
        <v>246</v>
      </c>
      <c r="K11415" t="s">
        <v>191</v>
      </c>
      <c r="M11415" t="s">
        <v>653</v>
      </c>
      <c r="N11415" t="s">
        <v>654</v>
      </c>
      <c r="O11415" t="s">
        <v>194</v>
      </c>
      <c r="P11415">
        <v>2050</v>
      </c>
      <c r="Q11415">
        <v>0.25</v>
      </c>
    </row>
    <row r="11416" spans="1:17" x14ac:dyDescent="0.25">
      <c r="A11416" t="s">
        <v>657</v>
      </c>
      <c r="B11416" t="s">
        <v>658</v>
      </c>
      <c r="C11416" t="s">
        <v>637</v>
      </c>
      <c r="D11416" t="s">
        <v>638</v>
      </c>
      <c r="E11416" t="s">
        <v>639</v>
      </c>
      <c r="F11416" t="s">
        <v>260</v>
      </c>
      <c r="G11416" t="s">
        <v>243</v>
      </c>
      <c r="H11416" t="s">
        <v>244</v>
      </c>
      <c r="I11416" t="s">
        <v>245</v>
      </c>
      <c r="J11416" t="s">
        <v>246</v>
      </c>
      <c r="K11416" t="s">
        <v>191</v>
      </c>
      <c r="M11416" t="s">
        <v>653</v>
      </c>
      <c r="N11416" t="s">
        <v>654</v>
      </c>
      <c r="O11416" t="s">
        <v>264</v>
      </c>
      <c r="P11416">
        <v>2050</v>
      </c>
      <c r="Q11416">
        <v>0.1</v>
      </c>
    </row>
    <row r="11417" spans="1:17" x14ac:dyDescent="0.25">
      <c r="A11417" t="s">
        <v>657</v>
      </c>
      <c r="B11417" t="s">
        <v>658</v>
      </c>
      <c r="C11417" t="s">
        <v>637</v>
      </c>
      <c r="D11417" t="s">
        <v>638</v>
      </c>
      <c r="E11417" t="s">
        <v>639</v>
      </c>
      <c r="F11417" t="s">
        <v>260</v>
      </c>
      <c r="G11417" t="s">
        <v>243</v>
      </c>
      <c r="H11417" t="s">
        <v>244</v>
      </c>
      <c r="I11417" t="s">
        <v>245</v>
      </c>
      <c r="J11417" t="s">
        <v>246</v>
      </c>
      <c r="K11417" t="s">
        <v>191</v>
      </c>
      <c r="M11417" t="s">
        <v>653</v>
      </c>
      <c r="N11417" t="s">
        <v>654</v>
      </c>
      <c r="O11417" t="s">
        <v>265</v>
      </c>
      <c r="P11417">
        <v>2050</v>
      </c>
      <c r="Q11417">
        <v>0.5</v>
      </c>
    </row>
    <row r="11418" spans="1:17" x14ac:dyDescent="0.25">
      <c r="A11418" t="s">
        <v>657</v>
      </c>
      <c r="B11418" t="s">
        <v>658</v>
      </c>
      <c r="C11418" t="s">
        <v>637</v>
      </c>
      <c r="D11418" t="s">
        <v>638</v>
      </c>
      <c r="E11418" t="s">
        <v>639</v>
      </c>
      <c r="F11418" t="s">
        <v>260</v>
      </c>
      <c r="G11418" t="s">
        <v>243</v>
      </c>
      <c r="H11418" t="s">
        <v>248</v>
      </c>
      <c r="I11418" t="s">
        <v>249</v>
      </c>
      <c r="J11418" t="s">
        <v>250</v>
      </c>
      <c r="K11418" t="s">
        <v>191</v>
      </c>
      <c r="M11418" t="s">
        <v>392</v>
      </c>
      <c r="N11418" t="s">
        <v>654</v>
      </c>
      <c r="O11418" t="s">
        <v>194</v>
      </c>
      <c r="P11418">
        <v>2020</v>
      </c>
      <c r="Q11418">
        <v>0.05</v>
      </c>
    </row>
    <row r="11419" spans="1:17" x14ac:dyDescent="0.25">
      <c r="A11419" t="s">
        <v>657</v>
      </c>
      <c r="B11419" t="s">
        <v>658</v>
      </c>
      <c r="C11419" t="s">
        <v>637</v>
      </c>
      <c r="D11419" t="s">
        <v>638</v>
      </c>
      <c r="E11419" t="s">
        <v>639</v>
      </c>
      <c r="F11419" t="s">
        <v>260</v>
      </c>
      <c r="G11419" t="s">
        <v>243</v>
      </c>
      <c r="H11419" t="s">
        <v>248</v>
      </c>
      <c r="I11419" t="s">
        <v>249</v>
      </c>
      <c r="J11419" t="s">
        <v>250</v>
      </c>
      <c r="K11419" t="s">
        <v>191</v>
      </c>
      <c r="M11419" t="s">
        <v>392</v>
      </c>
      <c r="N11419" t="s">
        <v>654</v>
      </c>
      <c r="O11419" t="s">
        <v>194</v>
      </c>
      <c r="P11419">
        <v>2025</v>
      </c>
      <c r="Q11419">
        <v>0.05</v>
      </c>
    </row>
    <row r="11420" spans="1:17" x14ac:dyDescent="0.25">
      <c r="A11420" t="s">
        <v>657</v>
      </c>
      <c r="B11420" t="s">
        <v>658</v>
      </c>
      <c r="C11420" t="s">
        <v>637</v>
      </c>
      <c r="D11420" t="s">
        <v>638</v>
      </c>
      <c r="E11420" t="s">
        <v>639</v>
      </c>
      <c r="F11420" t="s">
        <v>260</v>
      </c>
      <c r="G11420" t="s">
        <v>243</v>
      </c>
      <c r="H11420" t="s">
        <v>248</v>
      </c>
      <c r="I11420" t="s">
        <v>249</v>
      </c>
      <c r="J11420" t="s">
        <v>250</v>
      </c>
      <c r="K11420" t="s">
        <v>191</v>
      </c>
      <c r="M11420" t="s">
        <v>392</v>
      </c>
      <c r="N11420" t="s">
        <v>654</v>
      </c>
      <c r="O11420" t="s">
        <v>264</v>
      </c>
      <c r="P11420">
        <v>2025</v>
      </c>
      <c r="Q11420">
        <v>0.05</v>
      </c>
    </row>
    <row r="11421" spans="1:17" x14ac:dyDescent="0.25">
      <c r="A11421" t="s">
        <v>657</v>
      </c>
      <c r="B11421" t="s">
        <v>658</v>
      </c>
      <c r="C11421" t="s">
        <v>637</v>
      </c>
      <c r="D11421" t="s">
        <v>638</v>
      </c>
      <c r="E11421" t="s">
        <v>639</v>
      </c>
      <c r="F11421" t="s">
        <v>260</v>
      </c>
      <c r="G11421" t="s">
        <v>243</v>
      </c>
      <c r="H11421" t="s">
        <v>248</v>
      </c>
      <c r="I11421" t="s">
        <v>249</v>
      </c>
      <c r="J11421" t="s">
        <v>250</v>
      </c>
      <c r="K11421" t="s">
        <v>191</v>
      </c>
      <c r="M11421" t="s">
        <v>392</v>
      </c>
      <c r="N11421" t="s">
        <v>654</v>
      </c>
      <c r="O11421" t="s">
        <v>265</v>
      </c>
      <c r="P11421">
        <v>2025</v>
      </c>
      <c r="Q11421">
        <v>1</v>
      </c>
    </row>
    <row r="11422" spans="1:17" x14ac:dyDescent="0.25">
      <c r="A11422" t="s">
        <v>657</v>
      </c>
      <c r="B11422" t="s">
        <v>658</v>
      </c>
      <c r="C11422" t="s">
        <v>637</v>
      </c>
      <c r="D11422" t="s">
        <v>638</v>
      </c>
      <c r="E11422" t="s">
        <v>639</v>
      </c>
      <c r="F11422" t="s">
        <v>260</v>
      </c>
      <c r="G11422" t="s">
        <v>243</v>
      </c>
      <c r="H11422" t="s">
        <v>248</v>
      </c>
      <c r="I11422" t="s">
        <v>249</v>
      </c>
      <c r="J11422" t="s">
        <v>250</v>
      </c>
      <c r="K11422" t="s">
        <v>191</v>
      </c>
      <c r="M11422" t="s">
        <v>392</v>
      </c>
      <c r="N11422" t="s">
        <v>654</v>
      </c>
      <c r="O11422" t="s">
        <v>194</v>
      </c>
      <c r="P11422">
        <v>2030</v>
      </c>
      <c r="Q11422">
        <v>0.05</v>
      </c>
    </row>
    <row r="11423" spans="1:17" x14ac:dyDescent="0.25">
      <c r="A11423" t="s">
        <v>657</v>
      </c>
      <c r="B11423" t="s">
        <v>658</v>
      </c>
      <c r="C11423" t="s">
        <v>637</v>
      </c>
      <c r="D11423" t="s">
        <v>638</v>
      </c>
      <c r="E11423" t="s">
        <v>639</v>
      </c>
      <c r="F11423" t="s">
        <v>260</v>
      </c>
      <c r="G11423" t="s">
        <v>243</v>
      </c>
      <c r="H11423" t="s">
        <v>248</v>
      </c>
      <c r="I11423" t="s">
        <v>249</v>
      </c>
      <c r="J11423" t="s">
        <v>250</v>
      </c>
      <c r="K11423" t="s">
        <v>191</v>
      </c>
      <c r="M11423" t="s">
        <v>392</v>
      </c>
      <c r="N11423" t="s">
        <v>654</v>
      </c>
      <c r="O11423" t="s">
        <v>194</v>
      </c>
      <c r="P11423">
        <v>2040</v>
      </c>
      <c r="Q11423">
        <v>0.05</v>
      </c>
    </row>
    <row r="11424" spans="1:17" x14ac:dyDescent="0.25">
      <c r="A11424" t="s">
        <v>657</v>
      </c>
      <c r="B11424" t="s">
        <v>658</v>
      </c>
      <c r="C11424" t="s">
        <v>637</v>
      </c>
      <c r="D11424" t="s">
        <v>638</v>
      </c>
      <c r="E11424" t="s">
        <v>639</v>
      </c>
      <c r="F11424" t="s">
        <v>260</v>
      </c>
      <c r="G11424" t="s">
        <v>243</v>
      </c>
      <c r="H11424" t="s">
        <v>248</v>
      </c>
      <c r="I11424" t="s">
        <v>249</v>
      </c>
      <c r="J11424" t="s">
        <v>250</v>
      </c>
      <c r="K11424" t="s">
        <v>191</v>
      </c>
      <c r="M11424" t="s">
        <v>392</v>
      </c>
      <c r="N11424" t="s">
        <v>654</v>
      </c>
      <c r="O11424" t="s">
        <v>194</v>
      </c>
      <c r="P11424">
        <v>2050</v>
      </c>
      <c r="Q11424">
        <v>0.05</v>
      </c>
    </row>
    <row r="11425" spans="1:17" x14ac:dyDescent="0.25">
      <c r="A11425" t="s">
        <v>657</v>
      </c>
      <c r="B11425" t="s">
        <v>658</v>
      </c>
      <c r="C11425" t="s">
        <v>637</v>
      </c>
      <c r="D11425" t="s">
        <v>638</v>
      </c>
      <c r="E11425" t="s">
        <v>639</v>
      </c>
      <c r="F11425" t="s">
        <v>260</v>
      </c>
      <c r="G11425" t="s">
        <v>243</v>
      </c>
      <c r="H11425" t="s">
        <v>248</v>
      </c>
      <c r="I11425" t="s">
        <v>249</v>
      </c>
      <c r="J11425" t="s">
        <v>250</v>
      </c>
      <c r="K11425" t="s">
        <v>191</v>
      </c>
      <c r="M11425" t="s">
        <v>392</v>
      </c>
      <c r="N11425" t="s">
        <v>654</v>
      </c>
      <c r="O11425" t="s">
        <v>264</v>
      </c>
      <c r="P11425">
        <v>2050</v>
      </c>
      <c r="Q11425">
        <v>0.05</v>
      </c>
    </row>
    <row r="11426" spans="1:17" x14ac:dyDescent="0.25">
      <c r="A11426" t="s">
        <v>657</v>
      </c>
      <c r="B11426" t="s">
        <v>658</v>
      </c>
      <c r="C11426" t="s">
        <v>637</v>
      </c>
      <c r="D11426" t="s">
        <v>638</v>
      </c>
      <c r="E11426" t="s">
        <v>639</v>
      </c>
      <c r="F11426" t="s">
        <v>260</v>
      </c>
      <c r="G11426" t="s">
        <v>243</v>
      </c>
      <c r="H11426" t="s">
        <v>248</v>
      </c>
      <c r="I11426" t="s">
        <v>249</v>
      </c>
      <c r="J11426" t="s">
        <v>250</v>
      </c>
      <c r="K11426" t="s">
        <v>191</v>
      </c>
      <c r="M11426" t="s">
        <v>392</v>
      </c>
      <c r="N11426" t="s">
        <v>654</v>
      </c>
      <c r="O11426" t="s">
        <v>265</v>
      </c>
      <c r="P11426">
        <v>2050</v>
      </c>
      <c r="Q11426">
        <v>1</v>
      </c>
    </row>
    <row r="11427" spans="1:17" x14ac:dyDescent="0.25">
      <c r="A11427" t="s">
        <v>657</v>
      </c>
      <c r="B11427" t="s">
        <v>658</v>
      </c>
      <c r="C11427" t="s">
        <v>637</v>
      </c>
      <c r="D11427" t="s">
        <v>638</v>
      </c>
      <c r="E11427" t="s">
        <v>639</v>
      </c>
      <c r="F11427" t="s">
        <v>260</v>
      </c>
      <c r="G11427" t="s">
        <v>243</v>
      </c>
      <c r="H11427" t="s">
        <v>253</v>
      </c>
      <c r="I11427" t="s">
        <v>254</v>
      </c>
      <c r="J11427" t="s">
        <v>255</v>
      </c>
      <c r="K11427" t="s">
        <v>191</v>
      </c>
      <c r="M11427" t="s">
        <v>392</v>
      </c>
      <c r="N11427" t="s">
        <v>654</v>
      </c>
      <c r="O11427" t="s">
        <v>194</v>
      </c>
      <c r="P11427">
        <v>2020</v>
      </c>
      <c r="Q11427">
        <v>0.1</v>
      </c>
    </row>
    <row r="11428" spans="1:17" x14ac:dyDescent="0.25">
      <c r="A11428" t="s">
        <v>657</v>
      </c>
      <c r="B11428" t="s">
        <v>658</v>
      </c>
      <c r="C11428" t="s">
        <v>637</v>
      </c>
      <c r="D11428" t="s">
        <v>638</v>
      </c>
      <c r="E11428" t="s">
        <v>639</v>
      </c>
      <c r="F11428" t="s">
        <v>260</v>
      </c>
      <c r="G11428" t="s">
        <v>243</v>
      </c>
      <c r="H11428" t="s">
        <v>253</v>
      </c>
      <c r="I11428" t="s">
        <v>254</v>
      </c>
      <c r="J11428" t="s">
        <v>255</v>
      </c>
      <c r="K11428" t="s">
        <v>191</v>
      </c>
      <c r="M11428" t="s">
        <v>392</v>
      </c>
      <c r="N11428" t="s">
        <v>654</v>
      </c>
      <c r="O11428" t="s">
        <v>194</v>
      </c>
      <c r="P11428">
        <v>2025</v>
      </c>
      <c r="Q11428">
        <v>0.1</v>
      </c>
    </row>
    <row r="11429" spans="1:17" x14ac:dyDescent="0.25">
      <c r="A11429" t="s">
        <v>657</v>
      </c>
      <c r="B11429" t="s">
        <v>658</v>
      </c>
      <c r="C11429" t="s">
        <v>637</v>
      </c>
      <c r="D11429" t="s">
        <v>638</v>
      </c>
      <c r="E11429" t="s">
        <v>639</v>
      </c>
      <c r="F11429" t="s">
        <v>260</v>
      </c>
      <c r="G11429" t="s">
        <v>243</v>
      </c>
      <c r="H11429" t="s">
        <v>253</v>
      </c>
      <c r="I11429" t="s">
        <v>254</v>
      </c>
      <c r="J11429" t="s">
        <v>255</v>
      </c>
      <c r="K11429" t="s">
        <v>191</v>
      </c>
      <c r="M11429" t="s">
        <v>392</v>
      </c>
      <c r="N11429" t="s">
        <v>654</v>
      </c>
      <c r="O11429" t="s">
        <v>264</v>
      </c>
      <c r="P11429">
        <v>2025</v>
      </c>
      <c r="Q11429">
        <v>0.1</v>
      </c>
    </row>
    <row r="11430" spans="1:17" x14ac:dyDescent="0.25">
      <c r="A11430" t="s">
        <v>657</v>
      </c>
      <c r="B11430" t="s">
        <v>658</v>
      </c>
      <c r="C11430" t="s">
        <v>637</v>
      </c>
      <c r="D11430" t="s">
        <v>638</v>
      </c>
      <c r="E11430" t="s">
        <v>639</v>
      </c>
      <c r="F11430" t="s">
        <v>260</v>
      </c>
      <c r="G11430" t="s">
        <v>243</v>
      </c>
      <c r="H11430" t="s">
        <v>253</v>
      </c>
      <c r="I11430" t="s">
        <v>254</v>
      </c>
      <c r="J11430" t="s">
        <v>255</v>
      </c>
      <c r="K11430" t="s">
        <v>191</v>
      </c>
      <c r="M11430" t="s">
        <v>392</v>
      </c>
      <c r="N11430" t="s">
        <v>654</v>
      </c>
      <c r="O11430" t="s">
        <v>265</v>
      </c>
      <c r="P11430">
        <v>2025</v>
      </c>
      <c r="Q11430">
        <v>1</v>
      </c>
    </row>
    <row r="11431" spans="1:17" x14ac:dyDescent="0.25">
      <c r="A11431" t="s">
        <v>657</v>
      </c>
      <c r="B11431" t="s">
        <v>658</v>
      </c>
      <c r="C11431" t="s">
        <v>637</v>
      </c>
      <c r="D11431" t="s">
        <v>638</v>
      </c>
      <c r="E11431" t="s">
        <v>639</v>
      </c>
      <c r="F11431" t="s">
        <v>260</v>
      </c>
      <c r="G11431" t="s">
        <v>243</v>
      </c>
      <c r="H11431" t="s">
        <v>253</v>
      </c>
      <c r="I11431" t="s">
        <v>254</v>
      </c>
      <c r="J11431" t="s">
        <v>255</v>
      </c>
      <c r="K11431" t="s">
        <v>191</v>
      </c>
      <c r="M11431" t="s">
        <v>392</v>
      </c>
      <c r="N11431" t="s">
        <v>654</v>
      </c>
      <c r="O11431" t="s">
        <v>194</v>
      </c>
      <c r="P11431">
        <v>2030</v>
      </c>
      <c r="Q11431">
        <v>0.1</v>
      </c>
    </row>
    <row r="11432" spans="1:17" x14ac:dyDescent="0.25">
      <c r="A11432" t="s">
        <v>657</v>
      </c>
      <c r="B11432" t="s">
        <v>658</v>
      </c>
      <c r="C11432" t="s">
        <v>637</v>
      </c>
      <c r="D11432" t="s">
        <v>638</v>
      </c>
      <c r="E11432" t="s">
        <v>639</v>
      </c>
      <c r="F11432" t="s">
        <v>260</v>
      </c>
      <c r="G11432" t="s">
        <v>243</v>
      </c>
      <c r="H11432" t="s">
        <v>253</v>
      </c>
      <c r="I11432" t="s">
        <v>254</v>
      </c>
      <c r="J11432" t="s">
        <v>255</v>
      </c>
      <c r="K11432" t="s">
        <v>191</v>
      </c>
      <c r="M11432" t="s">
        <v>392</v>
      </c>
      <c r="N11432" t="s">
        <v>654</v>
      </c>
      <c r="O11432" t="s">
        <v>194</v>
      </c>
      <c r="P11432">
        <v>2040</v>
      </c>
      <c r="Q11432">
        <v>0.1</v>
      </c>
    </row>
    <row r="11433" spans="1:17" x14ac:dyDescent="0.25">
      <c r="A11433" t="s">
        <v>657</v>
      </c>
      <c r="B11433" t="s">
        <v>658</v>
      </c>
      <c r="C11433" t="s">
        <v>637</v>
      </c>
      <c r="D11433" t="s">
        <v>638</v>
      </c>
      <c r="E11433" t="s">
        <v>639</v>
      </c>
      <c r="F11433" t="s">
        <v>260</v>
      </c>
      <c r="G11433" t="s">
        <v>243</v>
      </c>
      <c r="H11433" t="s">
        <v>253</v>
      </c>
      <c r="I11433" t="s">
        <v>254</v>
      </c>
      <c r="J11433" t="s">
        <v>255</v>
      </c>
      <c r="K11433" t="s">
        <v>191</v>
      </c>
      <c r="M11433" t="s">
        <v>392</v>
      </c>
      <c r="N11433" t="s">
        <v>654</v>
      </c>
      <c r="O11433" t="s">
        <v>194</v>
      </c>
      <c r="P11433">
        <v>2050</v>
      </c>
      <c r="Q11433">
        <v>0.1</v>
      </c>
    </row>
    <row r="11434" spans="1:17" x14ac:dyDescent="0.25">
      <c r="A11434" t="s">
        <v>657</v>
      </c>
      <c r="B11434" t="s">
        <v>658</v>
      </c>
      <c r="C11434" t="s">
        <v>637</v>
      </c>
      <c r="D11434" t="s">
        <v>638</v>
      </c>
      <c r="E11434" t="s">
        <v>639</v>
      </c>
      <c r="F11434" t="s">
        <v>260</v>
      </c>
      <c r="G11434" t="s">
        <v>243</v>
      </c>
      <c r="H11434" t="s">
        <v>253</v>
      </c>
      <c r="I11434" t="s">
        <v>254</v>
      </c>
      <c r="J11434" t="s">
        <v>255</v>
      </c>
      <c r="K11434" t="s">
        <v>191</v>
      </c>
      <c r="M11434" t="s">
        <v>392</v>
      </c>
      <c r="N11434" t="s">
        <v>654</v>
      </c>
      <c r="O11434" t="s">
        <v>264</v>
      </c>
      <c r="P11434">
        <v>2050</v>
      </c>
      <c r="Q11434">
        <v>0.1</v>
      </c>
    </row>
    <row r="11435" spans="1:17" x14ac:dyDescent="0.25">
      <c r="A11435" t="s">
        <v>657</v>
      </c>
      <c r="B11435" t="s">
        <v>658</v>
      </c>
      <c r="C11435" t="s">
        <v>637</v>
      </c>
      <c r="D11435" t="s">
        <v>638</v>
      </c>
      <c r="E11435" t="s">
        <v>639</v>
      </c>
      <c r="F11435" t="s">
        <v>260</v>
      </c>
      <c r="G11435" t="s">
        <v>243</v>
      </c>
      <c r="H11435" t="s">
        <v>253</v>
      </c>
      <c r="I11435" t="s">
        <v>254</v>
      </c>
      <c r="J11435" t="s">
        <v>255</v>
      </c>
      <c r="K11435" t="s">
        <v>191</v>
      </c>
      <c r="M11435" t="s">
        <v>392</v>
      </c>
      <c r="N11435" t="s">
        <v>654</v>
      </c>
      <c r="O11435" t="s">
        <v>265</v>
      </c>
      <c r="P11435">
        <v>2050</v>
      </c>
      <c r="Q11435">
        <v>1</v>
      </c>
    </row>
    <row r="11436" spans="1:17" x14ac:dyDescent="0.25">
      <c r="A11436" t="s">
        <v>657</v>
      </c>
      <c r="B11436" t="s">
        <v>658</v>
      </c>
      <c r="C11436" t="s">
        <v>637</v>
      </c>
      <c r="D11436" t="s">
        <v>638</v>
      </c>
      <c r="E11436" t="s">
        <v>639</v>
      </c>
      <c r="F11436" t="s">
        <v>260</v>
      </c>
      <c r="G11436" t="s">
        <v>243</v>
      </c>
      <c r="H11436" t="s">
        <v>357</v>
      </c>
      <c r="I11436" t="s">
        <v>306</v>
      </c>
      <c r="K11436" t="s">
        <v>78</v>
      </c>
      <c r="M11436" t="s">
        <v>392</v>
      </c>
      <c r="N11436" t="s">
        <v>641</v>
      </c>
      <c r="O11436" t="s">
        <v>194</v>
      </c>
      <c r="P11436">
        <v>2020</v>
      </c>
      <c r="Q11436">
        <v>0.1</v>
      </c>
    </row>
    <row r="11437" spans="1:17" x14ac:dyDescent="0.25">
      <c r="A11437" t="s">
        <v>657</v>
      </c>
      <c r="B11437" t="s">
        <v>658</v>
      </c>
      <c r="C11437" t="s">
        <v>637</v>
      </c>
      <c r="D11437" t="s">
        <v>638</v>
      </c>
      <c r="E11437" t="s">
        <v>639</v>
      </c>
      <c r="F11437" t="s">
        <v>260</v>
      </c>
      <c r="G11437" t="s">
        <v>243</v>
      </c>
      <c r="H11437" t="s">
        <v>357</v>
      </c>
      <c r="I11437" t="s">
        <v>306</v>
      </c>
      <c r="K11437" t="s">
        <v>78</v>
      </c>
      <c r="M11437" t="s">
        <v>392</v>
      </c>
      <c r="N11437" t="s">
        <v>641</v>
      </c>
      <c r="O11437" t="s">
        <v>194</v>
      </c>
      <c r="P11437">
        <v>2025</v>
      </c>
      <c r="Q11437">
        <v>0.1</v>
      </c>
    </row>
    <row r="11438" spans="1:17" x14ac:dyDescent="0.25">
      <c r="A11438" t="s">
        <v>657</v>
      </c>
      <c r="B11438" t="s">
        <v>658</v>
      </c>
      <c r="C11438" t="s">
        <v>637</v>
      </c>
      <c r="D11438" t="s">
        <v>638</v>
      </c>
      <c r="E11438" t="s">
        <v>639</v>
      </c>
      <c r="F11438" t="s">
        <v>260</v>
      </c>
      <c r="G11438" t="s">
        <v>243</v>
      </c>
      <c r="H11438" t="s">
        <v>357</v>
      </c>
      <c r="I11438" t="s">
        <v>306</v>
      </c>
      <c r="K11438" t="s">
        <v>78</v>
      </c>
      <c r="M11438" t="s">
        <v>392</v>
      </c>
      <c r="N11438" t="s">
        <v>641</v>
      </c>
      <c r="O11438" t="s">
        <v>264</v>
      </c>
      <c r="P11438">
        <v>2025</v>
      </c>
      <c r="Q11438">
        <v>0.1</v>
      </c>
    </row>
    <row r="11439" spans="1:17" x14ac:dyDescent="0.25">
      <c r="A11439" t="s">
        <v>657</v>
      </c>
      <c r="B11439" t="s">
        <v>658</v>
      </c>
      <c r="C11439" t="s">
        <v>637</v>
      </c>
      <c r="D11439" t="s">
        <v>638</v>
      </c>
      <c r="E11439" t="s">
        <v>639</v>
      </c>
      <c r="F11439" t="s">
        <v>260</v>
      </c>
      <c r="G11439" t="s">
        <v>243</v>
      </c>
      <c r="H11439" t="s">
        <v>357</v>
      </c>
      <c r="I11439" t="s">
        <v>306</v>
      </c>
      <c r="K11439" t="s">
        <v>78</v>
      </c>
      <c r="M11439" t="s">
        <v>392</v>
      </c>
      <c r="N11439" t="s">
        <v>641</v>
      </c>
      <c r="O11439" t="s">
        <v>265</v>
      </c>
      <c r="P11439">
        <v>2025</v>
      </c>
      <c r="Q11439">
        <v>0.2</v>
      </c>
    </row>
    <row r="11440" spans="1:17" x14ac:dyDescent="0.25">
      <c r="A11440" t="s">
        <v>657</v>
      </c>
      <c r="B11440" t="s">
        <v>658</v>
      </c>
      <c r="C11440" t="s">
        <v>637</v>
      </c>
      <c r="D11440" t="s">
        <v>638</v>
      </c>
      <c r="E11440" t="s">
        <v>639</v>
      </c>
      <c r="F11440" t="s">
        <v>260</v>
      </c>
      <c r="G11440" t="s">
        <v>243</v>
      </c>
      <c r="H11440" t="s">
        <v>357</v>
      </c>
      <c r="I11440" t="s">
        <v>306</v>
      </c>
      <c r="K11440" t="s">
        <v>78</v>
      </c>
      <c r="M11440" t="s">
        <v>392</v>
      </c>
      <c r="N11440" t="s">
        <v>641</v>
      </c>
      <c r="O11440" t="s">
        <v>194</v>
      </c>
      <c r="P11440">
        <v>2030</v>
      </c>
      <c r="Q11440">
        <v>0.1</v>
      </c>
    </row>
    <row r="11441" spans="1:17" x14ac:dyDescent="0.25">
      <c r="A11441" t="s">
        <v>657</v>
      </c>
      <c r="B11441" t="s">
        <v>658</v>
      </c>
      <c r="C11441" t="s">
        <v>637</v>
      </c>
      <c r="D11441" t="s">
        <v>638</v>
      </c>
      <c r="E11441" t="s">
        <v>639</v>
      </c>
      <c r="F11441" t="s">
        <v>260</v>
      </c>
      <c r="G11441" t="s">
        <v>243</v>
      </c>
      <c r="H11441" t="s">
        <v>357</v>
      </c>
      <c r="I11441" t="s">
        <v>306</v>
      </c>
      <c r="K11441" t="s">
        <v>78</v>
      </c>
      <c r="M11441" t="s">
        <v>392</v>
      </c>
      <c r="N11441" t="s">
        <v>641</v>
      </c>
      <c r="O11441" t="s">
        <v>194</v>
      </c>
      <c r="P11441">
        <v>2040</v>
      </c>
      <c r="Q11441">
        <v>0.1</v>
      </c>
    </row>
    <row r="11442" spans="1:17" x14ac:dyDescent="0.25">
      <c r="A11442" t="s">
        <v>657</v>
      </c>
      <c r="B11442" t="s">
        <v>658</v>
      </c>
      <c r="C11442" t="s">
        <v>637</v>
      </c>
      <c r="D11442" t="s">
        <v>638</v>
      </c>
      <c r="E11442" t="s">
        <v>639</v>
      </c>
      <c r="F11442" t="s">
        <v>260</v>
      </c>
      <c r="G11442" t="s">
        <v>243</v>
      </c>
      <c r="H11442" t="s">
        <v>357</v>
      </c>
      <c r="I11442" t="s">
        <v>306</v>
      </c>
      <c r="K11442" t="s">
        <v>78</v>
      </c>
      <c r="M11442" t="s">
        <v>392</v>
      </c>
      <c r="N11442" t="s">
        <v>641</v>
      </c>
      <c r="O11442" t="s">
        <v>194</v>
      </c>
      <c r="P11442">
        <v>2050</v>
      </c>
      <c r="Q11442">
        <v>0.1</v>
      </c>
    </row>
    <row r="11443" spans="1:17" x14ac:dyDescent="0.25">
      <c r="A11443" t="s">
        <v>657</v>
      </c>
      <c r="B11443" t="s">
        <v>658</v>
      </c>
      <c r="C11443" t="s">
        <v>637</v>
      </c>
      <c r="D11443" t="s">
        <v>638</v>
      </c>
      <c r="E11443" t="s">
        <v>639</v>
      </c>
      <c r="F11443" t="s">
        <v>260</v>
      </c>
      <c r="G11443" t="s">
        <v>243</v>
      </c>
      <c r="H11443" t="s">
        <v>357</v>
      </c>
      <c r="I11443" t="s">
        <v>306</v>
      </c>
      <c r="K11443" t="s">
        <v>78</v>
      </c>
      <c r="M11443" t="s">
        <v>392</v>
      </c>
      <c r="N11443" t="s">
        <v>641</v>
      </c>
      <c r="O11443" t="s">
        <v>264</v>
      </c>
      <c r="P11443">
        <v>2050</v>
      </c>
      <c r="Q11443">
        <v>0.1</v>
      </c>
    </row>
    <row r="11444" spans="1:17" x14ac:dyDescent="0.25">
      <c r="A11444" t="s">
        <v>657</v>
      </c>
      <c r="B11444" t="s">
        <v>658</v>
      </c>
      <c r="C11444" t="s">
        <v>637</v>
      </c>
      <c r="D11444" t="s">
        <v>638</v>
      </c>
      <c r="E11444" t="s">
        <v>639</v>
      </c>
      <c r="F11444" t="s">
        <v>260</v>
      </c>
      <c r="G11444" t="s">
        <v>243</v>
      </c>
      <c r="H11444" t="s">
        <v>357</v>
      </c>
      <c r="I11444" t="s">
        <v>306</v>
      </c>
      <c r="K11444" t="s">
        <v>78</v>
      </c>
      <c r="M11444" t="s">
        <v>392</v>
      </c>
      <c r="N11444" t="s">
        <v>641</v>
      </c>
      <c r="O11444" t="s">
        <v>265</v>
      </c>
      <c r="P11444">
        <v>2050</v>
      </c>
      <c r="Q11444">
        <v>0.2</v>
      </c>
    </row>
    <row r="11445" spans="1:17" x14ac:dyDescent="0.25">
      <c r="A11445" t="s">
        <v>659</v>
      </c>
      <c r="B11445" t="s">
        <v>660</v>
      </c>
      <c r="C11445" t="s">
        <v>661</v>
      </c>
      <c r="D11445" t="s">
        <v>638</v>
      </c>
      <c r="E11445" t="s">
        <v>639</v>
      </c>
      <c r="F11445" t="s">
        <v>348</v>
      </c>
      <c r="G11445" t="s">
        <v>195</v>
      </c>
      <c r="H11445" t="s">
        <v>417</v>
      </c>
      <c r="I11445" t="s">
        <v>418</v>
      </c>
      <c r="J11445" t="s">
        <v>419</v>
      </c>
      <c r="K11445" t="s">
        <v>191</v>
      </c>
      <c r="M11445" t="s">
        <v>251</v>
      </c>
      <c r="N11445" t="s">
        <v>640</v>
      </c>
      <c r="O11445" t="s">
        <v>194</v>
      </c>
      <c r="P11445">
        <v>2020</v>
      </c>
      <c r="Q11445">
        <v>0.01</v>
      </c>
    </row>
    <row r="11446" spans="1:17" x14ac:dyDescent="0.25">
      <c r="A11446" t="s">
        <v>659</v>
      </c>
      <c r="B11446" t="s">
        <v>660</v>
      </c>
      <c r="C11446" t="s">
        <v>661</v>
      </c>
      <c r="D11446" t="s">
        <v>638</v>
      </c>
      <c r="E11446" t="s">
        <v>639</v>
      </c>
      <c r="F11446" t="s">
        <v>348</v>
      </c>
      <c r="G11446" t="s">
        <v>195</v>
      </c>
      <c r="H11446" t="s">
        <v>417</v>
      </c>
      <c r="I11446" t="s">
        <v>418</v>
      </c>
      <c r="J11446" t="s">
        <v>419</v>
      </c>
      <c r="K11446" t="s">
        <v>191</v>
      </c>
      <c r="M11446" t="s">
        <v>251</v>
      </c>
      <c r="N11446" t="s">
        <v>640</v>
      </c>
      <c r="O11446" t="s">
        <v>194</v>
      </c>
      <c r="P11446">
        <v>2025</v>
      </c>
      <c r="Q11446">
        <v>0.01</v>
      </c>
    </row>
    <row r="11447" spans="1:17" x14ac:dyDescent="0.25">
      <c r="A11447" t="s">
        <v>659</v>
      </c>
      <c r="B11447" t="s">
        <v>660</v>
      </c>
      <c r="C11447" t="s">
        <v>661</v>
      </c>
      <c r="D11447" t="s">
        <v>638</v>
      </c>
      <c r="E11447" t="s">
        <v>639</v>
      </c>
      <c r="F11447" t="s">
        <v>348</v>
      </c>
      <c r="G11447" t="s">
        <v>195</v>
      </c>
      <c r="H11447" t="s">
        <v>417</v>
      </c>
      <c r="I11447" t="s">
        <v>418</v>
      </c>
      <c r="J11447" t="s">
        <v>419</v>
      </c>
      <c r="K11447" t="s">
        <v>191</v>
      </c>
      <c r="M11447" t="s">
        <v>251</v>
      </c>
      <c r="N11447" t="s">
        <v>640</v>
      </c>
      <c r="O11447" t="s">
        <v>264</v>
      </c>
      <c r="P11447">
        <v>2025</v>
      </c>
      <c r="Q11447">
        <v>0.01</v>
      </c>
    </row>
    <row r="11448" spans="1:17" x14ac:dyDescent="0.25">
      <c r="A11448" t="s">
        <v>659</v>
      </c>
      <c r="B11448" t="s">
        <v>660</v>
      </c>
      <c r="C11448" t="s">
        <v>661</v>
      </c>
      <c r="D11448" t="s">
        <v>638</v>
      </c>
      <c r="E11448" t="s">
        <v>639</v>
      </c>
      <c r="F11448" t="s">
        <v>348</v>
      </c>
      <c r="G11448" t="s">
        <v>195</v>
      </c>
      <c r="H11448" t="s">
        <v>417</v>
      </c>
      <c r="I11448" t="s">
        <v>418</v>
      </c>
      <c r="J11448" t="s">
        <v>419</v>
      </c>
      <c r="K11448" t="s">
        <v>191</v>
      </c>
      <c r="M11448" t="s">
        <v>251</v>
      </c>
      <c r="N11448" t="s">
        <v>640</v>
      </c>
      <c r="O11448" t="s">
        <v>265</v>
      </c>
      <c r="P11448">
        <v>2025</v>
      </c>
      <c r="Q11448">
        <v>0.01</v>
      </c>
    </row>
    <row r="11449" spans="1:17" x14ac:dyDescent="0.25">
      <c r="A11449" t="s">
        <v>659</v>
      </c>
      <c r="B11449" t="s">
        <v>660</v>
      </c>
      <c r="C11449" t="s">
        <v>661</v>
      </c>
      <c r="D11449" t="s">
        <v>638</v>
      </c>
      <c r="E11449" t="s">
        <v>639</v>
      </c>
      <c r="F11449" t="s">
        <v>348</v>
      </c>
      <c r="G11449" t="s">
        <v>195</v>
      </c>
      <c r="H11449" t="s">
        <v>417</v>
      </c>
      <c r="I11449" t="s">
        <v>418</v>
      </c>
      <c r="J11449" t="s">
        <v>419</v>
      </c>
      <c r="K11449" t="s">
        <v>191</v>
      </c>
      <c r="M11449" t="s">
        <v>251</v>
      </c>
      <c r="N11449" t="s">
        <v>640</v>
      </c>
      <c r="O11449" t="s">
        <v>194</v>
      </c>
      <c r="P11449">
        <v>2030</v>
      </c>
      <c r="Q11449">
        <v>0.01</v>
      </c>
    </row>
    <row r="11450" spans="1:17" x14ac:dyDescent="0.25">
      <c r="A11450" t="s">
        <v>659</v>
      </c>
      <c r="B11450" t="s">
        <v>660</v>
      </c>
      <c r="C11450" t="s">
        <v>661</v>
      </c>
      <c r="D11450" t="s">
        <v>638</v>
      </c>
      <c r="E11450" t="s">
        <v>639</v>
      </c>
      <c r="F11450" t="s">
        <v>348</v>
      </c>
      <c r="G11450" t="s">
        <v>195</v>
      </c>
      <c r="H11450" t="s">
        <v>417</v>
      </c>
      <c r="I11450" t="s">
        <v>418</v>
      </c>
      <c r="J11450" t="s">
        <v>419</v>
      </c>
      <c r="K11450" t="s">
        <v>191</v>
      </c>
      <c r="M11450" t="s">
        <v>251</v>
      </c>
      <c r="N11450" t="s">
        <v>640</v>
      </c>
      <c r="O11450" t="s">
        <v>194</v>
      </c>
      <c r="P11450">
        <v>2040</v>
      </c>
      <c r="Q11450">
        <v>0.01</v>
      </c>
    </row>
    <row r="11451" spans="1:17" x14ac:dyDescent="0.25">
      <c r="A11451" t="s">
        <v>659</v>
      </c>
      <c r="B11451" t="s">
        <v>660</v>
      </c>
      <c r="C11451" t="s">
        <v>661</v>
      </c>
      <c r="D11451" t="s">
        <v>638</v>
      </c>
      <c r="E11451" t="s">
        <v>639</v>
      </c>
      <c r="F11451" t="s">
        <v>348</v>
      </c>
      <c r="G11451" t="s">
        <v>195</v>
      </c>
      <c r="H11451" t="s">
        <v>417</v>
      </c>
      <c r="I11451" t="s">
        <v>418</v>
      </c>
      <c r="J11451" t="s">
        <v>419</v>
      </c>
      <c r="K11451" t="s">
        <v>191</v>
      </c>
      <c r="M11451" t="s">
        <v>251</v>
      </c>
      <c r="N11451" t="s">
        <v>640</v>
      </c>
      <c r="O11451" t="s">
        <v>194</v>
      </c>
      <c r="P11451">
        <v>2050</v>
      </c>
      <c r="Q11451">
        <v>0.01</v>
      </c>
    </row>
    <row r="11452" spans="1:17" x14ac:dyDescent="0.25">
      <c r="A11452" t="s">
        <v>659</v>
      </c>
      <c r="B11452" t="s">
        <v>660</v>
      </c>
      <c r="C11452" t="s">
        <v>661</v>
      </c>
      <c r="D11452" t="s">
        <v>638</v>
      </c>
      <c r="E11452" t="s">
        <v>639</v>
      </c>
      <c r="F11452" t="s">
        <v>348</v>
      </c>
      <c r="G11452" t="s">
        <v>195</v>
      </c>
      <c r="H11452" t="s">
        <v>417</v>
      </c>
      <c r="I11452" t="s">
        <v>418</v>
      </c>
      <c r="J11452" t="s">
        <v>419</v>
      </c>
      <c r="K11452" t="s">
        <v>191</v>
      </c>
      <c r="M11452" t="s">
        <v>251</v>
      </c>
      <c r="N11452" t="s">
        <v>640</v>
      </c>
      <c r="O11452" t="s">
        <v>264</v>
      </c>
      <c r="P11452">
        <v>2050</v>
      </c>
      <c r="Q11452">
        <v>0.01</v>
      </c>
    </row>
    <row r="11453" spans="1:17" x14ac:dyDescent="0.25">
      <c r="A11453" t="s">
        <v>659</v>
      </c>
      <c r="B11453" t="s">
        <v>660</v>
      </c>
      <c r="C11453" t="s">
        <v>661</v>
      </c>
      <c r="D11453" t="s">
        <v>638</v>
      </c>
      <c r="E11453" t="s">
        <v>639</v>
      </c>
      <c r="F11453" t="s">
        <v>348</v>
      </c>
      <c r="G11453" t="s">
        <v>195</v>
      </c>
      <c r="H11453" t="s">
        <v>417</v>
      </c>
      <c r="I11453" t="s">
        <v>418</v>
      </c>
      <c r="J11453" t="s">
        <v>419</v>
      </c>
      <c r="K11453" t="s">
        <v>191</v>
      </c>
      <c r="M11453" t="s">
        <v>251</v>
      </c>
      <c r="N11453" t="s">
        <v>640</v>
      </c>
      <c r="O11453" t="s">
        <v>265</v>
      </c>
      <c r="P11453">
        <v>2050</v>
      </c>
      <c r="Q11453">
        <v>0.01</v>
      </c>
    </row>
    <row r="11454" spans="1:17" x14ac:dyDescent="0.25">
      <c r="A11454" t="s">
        <v>659</v>
      </c>
      <c r="B11454" t="s">
        <v>660</v>
      </c>
      <c r="C11454" t="s">
        <v>661</v>
      </c>
      <c r="D11454" t="s">
        <v>638</v>
      </c>
      <c r="E11454" t="s">
        <v>639</v>
      </c>
      <c r="F11454" t="s">
        <v>348</v>
      </c>
      <c r="G11454" t="s">
        <v>195</v>
      </c>
      <c r="H11454" t="s">
        <v>200</v>
      </c>
      <c r="I11454" t="s">
        <v>201</v>
      </c>
      <c r="K11454" t="s">
        <v>202</v>
      </c>
      <c r="M11454" t="s">
        <v>269</v>
      </c>
      <c r="N11454" t="s">
        <v>641</v>
      </c>
      <c r="O11454" t="s">
        <v>194</v>
      </c>
      <c r="P11454">
        <v>2020</v>
      </c>
      <c r="Q11454">
        <v>0.5</v>
      </c>
    </row>
    <row r="11455" spans="1:17" x14ac:dyDescent="0.25">
      <c r="A11455" t="s">
        <v>659</v>
      </c>
      <c r="B11455" t="s">
        <v>660</v>
      </c>
      <c r="C11455" t="s">
        <v>661</v>
      </c>
      <c r="D11455" t="s">
        <v>638</v>
      </c>
      <c r="E11455" t="s">
        <v>639</v>
      </c>
      <c r="F11455" t="s">
        <v>348</v>
      </c>
      <c r="G11455" t="s">
        <v>195</v>
      </c>
      <c r="H11455" t="s">
        <v>200</v>
      </c>
      <c r="I11455" t="s">
        <v>201</v>
      </c>
      <c r="K11455" t="s">
        <v>202</v>
      </c>
      <c r="M11455" t="s">
        <v>269</v>
      </c>
      <c r="N11455" t="s">
        <v>641</v>
      </c>
      <c r="O11455" t="s">
        <v>194</v>
      </c>
      <c r="P11455">
        <v>2025</v>
      </c>
      <c r="Q11455">
        <v>0.5</v>
      </c>
    </row>
    <row r="11456" spans="1:17" x14ac:dyDescent="0.25">
      <c r="A11456" t="s">
        <v>659</v>
      </c>
      <c r="B11456" t="s">
        <v>660</v>
      </c>
      <c r="C11456" t="s">
        <v>661</v>
      </c>
      <c r="D11456" t="s">
        <v>638</v>
      </c>
      <c r="E11456" t="s">
        <v>639</v>
      </c>
      <c r="F11456" t="s">
        <v>348</v>
      </c>
      <c r="G11456" t="s">
        <v>195</v>
      </c>
      <c r="H11456" t="s">
        <v>200</v>
      </c>
      <c r="I11456" t="s">
        <v>201</v>
      </c>
      <c r="K11456" t="s">
        <v>202</v>
      </c>
      <c r="M11456" t="s">
        <v>269</v>
      </c>
      <c r="N11456" t="s">
        <v>641</v>
      </c>
      <c r="O11456" t="s">
        <v>264</v>
      </c>
      <c r="P11456">
        <v>2025</v>
      </c>
      <c r="Q11456">
        <v>0.3</v>
      </c>
    </row>
    <row r="11457" spans="1:17" x14ac:dyDescent="0.25">
      <c r="A11457" t="s">
        <v>659</v>
      </c>
      <c r="B11457" t="s">
        <v>660</v>
      </c>
      <c r="C11457" t="s">
        <v>661</v>
      </c>
      <c r="D11457" t="s">
        <v>638</v>
      </c>
      <c r="E11457" t="s">
        <v>639</v>
      </c>
      <c r="F11457" t="s">
        <v>348</v>
      </c>
      <c r="G11457" t="s">
        <v>195</v>
      </c>
      <c r="H11457" t="s">
        <v>200</v>
      </c>
      <c r="I11457" t="s">
        <v>201</v>
      </c>
      <c r="K11457" t="s">
        <v>202</v>
      </c>
      <c r="M11457" t="s">
        <v>269</v>
      </c>
      <c r="N11457" t="s">
        <v>641</v>
      </c>
      <c r="O11457" t="s">
        <v>265</v>
      </c>
      <c r="P11457">
        <v>2025</v>
      </c>
      <c r="Q11457">
        <v>1</v>
      </c>
    </row>
    <row r="11458" spans="1:17" x14ac:dyDescent="0.25">
      <c r="A11458" t="s">
        <v>659</v>
      </c>
      <c r="B11458" t="s">
        <v>660</v>
      </c>
      <c r="C11458" t="s">
        <v>661</v>
      </c>
      <c r="D11458" t="s">
        <v>638</v>
      </c>
      <c r="E11458" t="s">
        <v>639</v>
      </c>
      <c r="F11458" t="s">
        <v>348</v>
      </c>
      <c r="G11458" t="s">
        <v>195</v>
      </c>
      <c r="H11458" t="s">
        <v>200</v>
      </c>
      <c r="I11458" t="s">
        <v>201</v>
      </c>
      <c r="K11458" t="s">
        <v>202</v>
      </c>
      <c r="M11458" t="s">
        <v>269</v>
      </c>
      <c r="N11458" t="s">
        <v>641</v>
      </c>
      <c r="O11458" t="s">
        <v>194</v>
      </c>
      <c r="P11458">
        <v>2030</v>
      </c>
      <c r="Q11458">
        <v>0.5</v>
      </c>
    </row>
    <row r="11459" spans="1:17" x14ac:dyDescent="0.25">
      <c r="A11459" t="s">
        <v>659</v>
      </c>
      <c r="B11459" t="s">
        <v>660</v>
      </c>
      <c r="C11459" t="s">
        <v>661</v>
      </c>
      <c r="D11459" t="s">
        <v>638</v>
      </c>
      <c r="E11459" t="s">
        <v>639</v>
      </c>
      <c r="F11459" t="s">
        <v>348</v>
      </c>
      <c r="G11459" t="s">
        <v>195</v>
      </c>
      <c r="H11459" t="s">
        <v>200</v>
      </c>
      <c r="I11459" t="s">
        <v>201</v>
      </c>
      <c r="K11459" t="s">
        <v>202</v>
      </c>
      <c r="M11459" t="s">
        <v>269</v>
      </c>
      <c r="N11459" t="s">
        <v>641</v>
      </c>
      <c r="O11459" t="s">
        <v>194</v>
      </c>
      <c r="P11459">
        <v>2040</v>
      </c>
      <c r="Q11459">
        <v>0.5</v>
      </c>
    </row>
    <row r="11460" spans="1:17" x14ac:dyDescent="0.25">
      <c r="A11460" t="s">
        <v>659</v>
      </c>
      <c r="B11460" t="s">
        <v>660</v>
      </c>
      <c r="C11460" t="s">
        <v>661</v>
      </c>
      <c r="D11460" t="s">
        <v>638</v>
      </c>
      <c r="E11460" t="s">
        <v>639</v>
      </c>
      <c r="F11460" t="s">
        <v>348</v>
      </c>
      <c r="G11460" t="s">
        <v>195</v>
      </c>
      <c r="H11460" t="s">
        <v>200</v>
      </c>
      <c r="I11460" t="s">
        <v>201</v>
      </c>
      <c r="K11460" t="s">
        <v>202</v>
      </c>
      <c r="M11460" t="s">
        <v>269</v>
      </c>
      <c r="N11460" t="s">
        <v>641</v>
      </c>
      <c r="O11460" t="s">
        <v>194</v>
      </c>
      <c r="P11460">
        <v>2050</v>
      </c>
      <c r="Q11460">
        <v>0.5</v>
      </c>
    </row>
    <row r="11461" spans="1:17" x14ac:dyDescent="0.25">
      <c r="A11461" t="s">
        <v>659</v>
      </c>
      <c r="B11461" t="s">
        <v>660</v>
      </c>
      <c r="C11461" t="s">
        <v>661</v>
      </c>
      <c r="D11461" t="s">
        <v>638</v>
      </c>
      <c r="E11461" t="s">
        <v>639</v>
      </c>
      <c r="F11461" t="s">
        <v>348</v>
      </c>
      <c r="G11461" t="s">
        <v>195</v>
      </c>
      <c r="H11461" t="s">
        <v>200</v>
      </c>
      <c r="I11461" t="s">
        <v>201</v>
      </c>
      <c r="K11461" t="s">
        <v>202</v>
      </c>
      <c r="M11461" t="s">
        <v>269</v>
      </c>
      <c r="N11461" t="s">
        <v>641</v>
      </c>
      <c r="O11461" t="s">
        <v>264</v>
      </c>
      <c r="P11461">
        <v>2050</v>
      </c>
      <c r="Q11461">
        <v>0.3</v>
      </c>
    </row>
    <row r="11462" spans="1:17" x14ac:dyDescent="0.25">
      <c r="A11462" t="s">
        <v>659</v>
      </c>
      <c r="B11462" t="s">
        <v>660</v>
      </c>
      <c r="C11462" t="s">
        <v>661</v>
      </c>
      <c r="D11462" t="s">
        <v>638</v>
      </c>
      <c r="E11462" t="s">
        <v>639</v>
      </c>
      <c r="F11462" t="s">
        <v>348</v>
      </c>
      <c r="G11462" t="s">
        <v>195</v>
      </c>
      <c r="H11462" t="s">
        <v>200</v>
      </c>
      <c r="I11462" t="s">
        <v>201</v>
      </c>
      <c r="K11462" t="s">
        <v>202</v>
      </c>
      <c r="M11462" t="s">
        <v>269</v>
      </c>
      <c r="N11462" t="s">
        <v>641</v>
      </c>
      <c r="O11462" t="s">
        <v>265</v>
      </c>
      <c r="P11462">
        <v>2050</v>
      </c>
      <c r="Q11462">
        <v>1</v>
      </c>
    </row>
    <row r="11463" spans="1:17" x14ac:dyDescent="0.25">
      <c r="A11463" t="s">
        <v>659</v>
      </c>
      <c r="B11463" t="s">
        <v>660</v>
      </c>
      <c r="C11463" t="s">
        <v>661</v>
      </c>
      <c r="D11463" t="s">
        <v>638</v>
      </c>
      <c r="E11463" t="s">
        <v>639</v>
      </c>
      <c r="F11463" t="s">
        <v>348</v>
      </c>
      <c r="G11463" t="s">
        <v>195</v>
      </c>
      <c r="H11463" t="s">
        <v>352</v>
      </c>
      <c r="I11463" t="s">
        <v>135</v>
      </c>
      <c r="K11463" t="s">
        <v>191</v>
      </c>
      <c r="N11463" t="s">
        <v>640</v>
      </c>
      <c r="O11463" t="s">
        <v>194</v>
      </c>
      <c r="P11463">
        <v>2020</v>
      </c>
      <c r="Q11463">
        <v>0</v>
      </c>
    </row>
    <row r="11464" spans="1:17" x14ac:dyDescent="0.25">
      <c r="A11464" t="s">
        <v>659</v>
      </c>
      <c r="B11464" t="s">
        <v>660</v>
      </c>
      <c r="C11464" t="s">
        <v>661</v>
      </c>
      <c r="D11464" t="s">
        <v>638</v>
      </c>
      <c r="E11464" t="s">
        <v>639</v>
      </c>
      <c r="F11464" t="s">
        <v>348</v>
      </c>
      <c r="G11464" t="s">
        <v>195</v>
      </c>
      <c r="H11464" t="s">
        <v>352</v>
      </c>
      <c r="I11464" t="s">
        <v>135</v>
      </c>
      <c r="K11464" t="s">
        <v>191</v>
      </c>
      <c r="N11464" t="s">
        <v>640</v>
      </c>
      <c r="O11464" t="s">
        <v>194</v>
      </c>
      <c r="P11464">
        <v>2025</v>
      </c>
      <c r="Q11464">
        <v>0</v>
      </c>
    </row>
    <row r="11465" spans="1:17" x14ac:dyDescent="0.25">
      <c r="A11465" t="s">
        <v>659</v>
      </c>
      <c r="B11465" t="s">
        <v>660</v>
      </c>
      <c r="C11465" t="s">
        <v>661</v>
      </c>
      <c r="D11465" t="s">
        <v>638</v>
      </c>
      <c r="E11465" t="s">
        <v>639</v>
      </c>
      <c r="F11465" t="s">
        <v>348</v>
      </c>
      <c r="G11465" t="s">
        <v>195</v>
      </c>
      <c r="H11465" t="s">
        <v>352</v>
      </c>
      <c r="I11465" t="s">
        <v>135</v>
      </c>
      <c r="K11465" t="s">
        <v>191</v>
      </c>
      <c r="N11465" t="s">
        <v>640</v>
      </c>
      <c r="O11465" t="s">
        <v>264</v>
      </c>
      <c r="P11465">
        <v>2025</v>
      </c>
      <c r="Q11465">
        <v>0</v>
      </c>
    </row>
    <row r="11466" spans="1:17" x14ac:dyDescent="0.25">
      <c r="A11466" t="s">
        <v>659</v>
      </c>
      <c r="B11466" t="s">
        <v>660</v>
      </c>
      <c r="C11466" t="s">
        <v>661</v>
      </c>
      <c r="D11466" t="s">
        <v>638</v>
      </c>
      <c r="E11466" t="s">
        <v>639</v>
      </c>
      <c r="F11466" t="s">
        <v>348</v>
      </c>
      <c r="G11466" t="s">
        <v>195</v>
      </c>
      <c r="H11466" t="s">
        <v>352</v>
      </c>
      <c r="I11466" t="s">
        <v>135</v>
      </c>
      <c r="K11466" t="s">
        <v>191</v>
      </c>
      <c r="N11466" t="s">
        <v>640</v>
      </c>
      <c r="O11466" t="s">
        <v>265</v>
      </c>
      <c r="P11466">
        <v>2025</v>
      </c>
      <c r="Q11466">
        <v>0.05</v>
      </c>
    </row>
    <row r="11467" spans="1:17" x14ac:dyDescent="0.25">
      <c r="A11467" t="s">
        <v>659</v>
      </c>
      <c r="B11467" t="s">
        <v>660</v>
      </c>
      <c r="C11467" t="s">
        <v>661</v>
      </c>
      <c r="D11467" t="s">
        <v>638</v>
      </c>
      <c r="E11467" t="s">
        <v>639</v>
      </c>
      <c r="F11467" t="s">
        <v>348</v>
      </c>
      <c r="G11467" t="s">
        <v>195</v>
      </c>
      <c r="H11467" t="s">
        <v>352</v>
      </c>
      <c r="I11467" t="s">
        <v>135</v>
      </c>
      <c r="K11467" t="s">
        <v>191</v>
      </c>
      <c r="N11467" t="s">
        <v>640</v>
      </c>
      <c r="O11467" t="s">
        <v>194</v>
      </c>
      <c r="P11467">
        <v>2030</v>
      </c>
      <c r="Q11467">
        <v>0</v>
      </c>
    </row>
    <row r="11468" spans="1:17" x14ac:dyDescent="0.25">
      <c r="A11468" t="s">
        <v>659</v>
      </c>
      <c r="B11468" t="s">
        <v>660</v>
      </c>
      <c r="C11468" t="s">
        <v>661</v>
      </c>
      <c r="D11468" t="s">
        <v>638</v>
      </c>
      <c r="E11468" t="s">
        <v>639</v>
      </c>
      <c r="F11468" t="s">
        <v>348</v>
      </c>
      <c r="G11468" t="s">
        <v>195</v>
      </c>
      <c r="H11468" t="s">
        <v>352</v>
      </c>
      <c r="I11468" t="s">
        <v>135</v>
      </c>
      <c r="K11468" t="s">
        <v>191</v>
      </c>
      <c r="N11468" t="s">
        <v>640</v>
      </c>
      <c r="O11468" t="s">
        <v>194</v>
      </c>
      <c r="P11468">
        <v>2040</v>
      </c>
      <c r="Q11468">
        <v>0</v>
      </c>
    </row>
    <row r="11469" spans="1:17" x14ac:dyDescent="0.25">
      <c r="A11469" t="s">
        <v>659</v>
      </c>
      <c r="B11469" t="s">
        <v>660</v>
      </c>
      <c r="C11469" t="s">
        <v>661</v>
      </c>
      <c r="D11469" t="s">
        <v>638</v>
      </c>
      <c r="E11469" t="s">
        <v>639</v>
      </c>
      <c r="F11469" t="s">
        <v>348</v>
      </c>
      <c r="G11469" t="s">
        <v>195</v>
      </c>
      <c r="H11469" t="s">
        <v>352</v>
      </c>
      <c r="I11469" t="s">
        <v>135</v>
      </c>
      <c r="K11469" t="s">
        <v>191</v>
      </c>
      <c r="N11469" t="s">
        <v>640</v>
      </c>
      <c r="O11469" t="s">
        <v>194</v>
      </c>
      <c r="P11469">
        <v>2050</v>
      </c>
      <c r="Q11469">
        <v>0</v>
      </c>
    </row>
    <row r="11470" spans="1:17" x14ac:dyDescent="0.25">
      <c r="A11470" t="s">
        <v>659</v>
      </c>
      <c r="B11470" t="s">
        <v>660</v>
      </c>
      <c r="C11470" t="s">
        <v>661</v>
      </c>
      <c r="D11470" t="s">
        <v>638</v>
      </c>
      <c r="E11470" t="s">
        <v>639</v>
      </c>
      <c r="F11470" t="s">
        <v>348</v>
      </c>
      <c r="G11470" t="s">
        <v>195</v>
      </c>
      <c r="H11470" t="s">
        <v>352</v>
      </c>
      <c r="I11470" t="s">
        <v>135</v>
      </c>
      <c r="K11470" t="s">
        <v>191</v>
      </c>
      <c r="N11470" t="s">
        <v>640</v>
      </c>
      <c r="O11470" t="s">
        <v>264</v>
      </c>
      <c r="P11470">
        <v>2050</v>
      </c>
      <c r="Q11470">
        <v>0</v>
      </c>
    </row>
    <row r="11471" spans="1:17" x14ac:dyDescent="0.25">
      <c r="A11471" t="s">
        <v>659</v>
      </c>
      <c r="B11471" t="s">
        <v>660</v>
      </c>
      <c r="C11471" t="s">
        <v>661</v>
      </c>
      <c r="D11471" t="s">
        <v>638</v>
      </c>
      <c r="E11471" t="s">
        <v>639</v>
      </c>
      <c r="F11471" t="s">
        <v>348</v>
      </c>
      <c r="G11471" t="s">
        <v>195</v>
      </c>
      <c r="H11471" t="s">
        <v>352</v>
      </c>
      <c r="I11471" t="s">
        <v>135</v>
      </c>
      <c r="K11471" t="s">
        <v>191</v>
      </c>
      <c r="N11471" t="s">
        <v>640</v>
      </c>
      <c r="O11471" t="s">
        <v>265</v>
      </c>
      <c r="P11471">
        <v>2050</v>
      </c>
      <c r="Q11471">
        <v>0.05</v>
      </c>
    </row>
    <row r="11472" spans="1:17" x14ac:dyDescent="0.25">
      <c r="A11472" t="s">
        <v>659</v>
      </c>
      <c r="B11472" t="s">
        <v>660</v>
      </c>
      <c r="C11472" t="s">
        <v>661</v>
      </c>
      <c r="D11472" t="s">
        <v>638</v>
      </c>
      <c r="E11472" t="s">
        <v>639</v>
      </c>
      <c r="F11472" t="s">
        <v>348</v>
      </c>
      <c r="G11472" t="s">
        <v>195</v>
      </c>
      <c r="H11472" t="s">
        <v>473</v>
      </c>
      <c r="I11472" t="s">
        <v>213</v>
      </c>
      <c r="K11472" t="s">
        <v>474</v>
      </c>
      <c r="O11472" t="s">
        <v>194</v>
      </c>
      <c r="P11472">
        <v>2020</v>
      </c>
      <c r="Q11472">
        <v>1</v>
      </c>
    </row>
    <row r="11473" spans="1:17" x14ac:dyDescent="0.25">
      <c r="A11473" t="s">
        <v>659</v>
      </c>
      <c r="B11473" t="s">
        <v>660</v>
      </c>
      <c r="C11473" t="s">
        <v>661</v>
      </c>
      <c r="D11473" t="s">
        <v>638</v>
      </c>
      <c r="E11473" t="s">
        <v>639</v>
      </c>
      <c r="F11473" t="s">
        <v>348</v>
      </c>
      <c r="G11473" t="s">
        <v>195</v>
      </c>
      <c r="H11473" t="s">
        <v>473</v>
      </c>
      <c r="I11473" t="s">
        <v>213</v>
      </c>
      <c r="K11473" t="s">
        <v>474</v>
      </c>
      <c r="O11473" t="s">
        <v>194</v>
      </c>
      <c r="P11473">
        <v>2025</v>
      </c>
      <c r="Q11473">
        <v>1</v>
      </c>
    </row>
    <row r="11474" spans="1:17" x14ac:dyDescent="0.25">
      <c r="A11474" t="s">
        <v>659</v>
      </c>
      <c r="B11474" t="s">
        <v>660</v>
      </c>
      <c r="C11474" t="s">
        <v>661</v>
      </c>
      <c r="D11474" t="s">
        <v>638</v>
      </c>
      <c r="E11474" t="s">
        <v>639</v>
      </c>
      <c r="F11474" t="s">
        <v>348</v>
      </c>
      <c r="G11474" t="s">
        <v>195</v>
      </c>
      <c r="H11474" t="s">
        <v>473</v>
      </c>
      <c r="I11474" t="s">
        <v>213</v>
      </c>
      <c r="K11474" t="s">
        <v>474</v>
      </c>
      <c r="O11474" t="s">
        <v>264</v>
      </c>
      <c r="P11474">
        <v>2025</v>
      </c>
      <c r="Q11474">
        <v>0.3</v>
      </c>
    </row>
    <row r="11475" spans="1:17" x14ac:dyDescent="0.25">
      <c r="A11475" t="s">
        <v>659</v>
      </c>
      <c r="B11475" t="s">
        <v>660</v>
      </c>
      <c r="C11475" t="s">
        <v>661</v>
      </c>
      <c r="D11475" t="s">
        <v>638</v>
      </c>
      <c r="E11475" t="s">
        <v>639</v>
      </c>
      <c r="F11475" t="s">
        <v>348</v>
      </c>
      <c r="G11475" t="s">
        <v>195</v>
      </c>
      <c r="H11475" t="s">
        <v>473</v>
      </c>
      <c r="I11475" t="s">
        <v>213</v>
      </c>
      <c r="K11475" t="s">
        <v>474</v>
      </c>
      <c r="O11475" t="s">
        <v>265</v>
      </c>
      <c r="P11475">
        <v>2025</v>
      </c>
      <c r="Q11475">
        <v>1.5</v>
      </c>
    </row>
    <row r="11476" spans="1:17" x14ac:dyDescent="0.25">
      <c r="A11476" t="s">
        <v>659</v>
      </c>
      <c r="B11476" t="s">
        <v>660</v>
      </c>
      <c r="C11476" t="s">
        <v>661</v>
      </c>
      <c r="D11476" t="s">
        <v>638</v>
      </c>
      <c r="E11476" t="s">
        <v>639</v>
      </c>
      <c r="F11476" t="s">
        <v>348</v>
      </c>
      <c r="G11476" t="s">
        <v>195</v>
      </c>
      <c r="H11476" t="s">
        <v>473</v>
      </c>
      <c r="I11476" t="s">
        <v>213</v>
      </c>
      <c r="K11476" t="s">
        <v>474</v>
      </c>
      <c r="O11476" t="s">
        <v>194</v>
      </c>
      <c r="P11476">
        <v>2030</v>
      </c>
      <c r="Q11476">
        <v>1</v>
      </c>
    </row>
    <row r="11477" spans="1:17" x14ac:dyDescent="0.25">
      <c r="A11477" t="s">
        <v>659</v>
      </c>
      <c r="B11477" t="s">
        <v>660</v>
      </c>
      <c r="C11477" t="s">
        <v>661</v>
      </c>
      <c r="D11477" t="s">
        <v>638</v>
      </c>
      <c r="E11477" t="s">
        <v>639</v>
      </c>
      <c r="F11477" t="s">
        <v>348</v>
      </c>
      <c r="G11477" t="s">
        <v>195</v>
      </c>
      <c r="H11477" t="s">
        <v>473</v>
      </c>
      <c r="I11477" t="s">
        <v>213</v>
      </c>
      <c r="K11477" t="s">
        <v>474</v>
      </c>
      <c r="O11477" t="s">
        <v>194</v>
      </c>
      <c r="P11477">
        <v>2040</v>
      </c>
      <c r="Q11477">
        <v>1</v>
      </c>
    </row>
    <row r="11478" spans="1:17" x14ac:dyDescent="0.25">
      <c r="A11478" t="s">
        <v>659</v>
      </c>
      <c r="B11478" t="s">
        <v>660</v>
      </c>
      <c r="C11478" t="s">
        <v>661</v>
      </c>
      <c r="D11478" t="s">
        <v>638</v>
      </c>
      <c r="E11478" t="s">
        <v>639</v>
      </c>
      <c r="F11478" t="s">
        <v>348</v>
      </c>
      <c r="G11478" t="s">
        <v>195</v>
      </c>
      <c r="H11478" t="s">
        <v>473</v>
      </c>
      <c r="I11478" t="s">
        <v>213</v>
      </c>
      <c r="K11478" t="s">
        <v>474</v>
      </c>
      <c r="O11478" t="s">
        <v>194</v>
      </c>
      <c r="P11478">
        <v>2050</v>
      </c>
      <c r="Q11478">
        <v>1</v>
      </c>
    </row>
    <row r="11479" spans="1:17" x14ac:dyDescent="0.25">
      <c r="A11479" t="s">
        <v>659</v>
      </c>
      <c r="B11479" t="s">
        <v>660</v>
      </c>
      <c r="C11479" t="s">
        <v>661</v>
      </c>
      <c r="D11479" t="s">
        <v>638</v>
      </c>
      <c r="E11479" t="s">
        <v>639</v>
      </c>
      <c r="F11479" t="s">
        <v>348</v>
      </c>
      <c r="G11479" t="s">
        <v>195</v>
      </c>
      <c r="H11479" t="s">
        <v>473</v>
      </c>
      <c r="I11479" t="s">
        <v>213</v>
      </c>
      <c r="K11479" t="s">
        <v>474</v>
      </c>
      <c r="O11479" t="s">
        <v>264</v>
      </c>
      <c r="P11479">
        <v>2050</v>
      </c>
      <c r="Q11479">
        <v>0.2</v>
      </c>
    </row>
    <row r="11480" spans="1:17" x14ac:dyDescent="0.25">
      <c r="A11480" t="s">
        <v>659</v>
      </c>
      <c r="B11480" t="s">
        <v>660</v>
      </c>
      <c r="C11480" t="s">
        <v>661</v>
      </c>
      <c r="D11480" t="s">
        <v>638</v>
      </c>
      <c r="E11480" t="s">
        <v>639</v>
      </c>
      <c r="F11480" t="s">
        <v>348</v>
      </c>
      <c r="G11480" t="s">
        <v>195</v>
      </c>
      <c r="H11480" t="s">
        <v>473</v>
      </c>
      <c r="I11480" t="s">
        <v>213</v>
      </c>
      <c r="K11480" t="s">
        <v>474</v>
      </c>
      <c r="O11480" t="s">
        <v>265</v>
      </c>
      <c r="P11480">
        <v>2050</v>
      </c>
      <c r="Q11480">
        <v>1.5</v>
      </c>
    </row>
    <row r="11481" spans="1:17" x14ac:dyDescent="0.25">
      <c r="A11481" t="s">
        <v>659</v>
      </c>
      <c r="B11481" t="s">
        <v>660</v>
      </c>
      <c r="C11481" t="s">
        <v>661</v>
      </c>
      <c r="D11481" t="s">
        <v>638</v>
      </c>
      <c r="E11481" t="s">
        <v>639</v>
      </c>
      <c r="F11481" t="s">
        <v>348</v>
      </c>
      <c r="G11481" t="s">
        <v>195</v>
      </c>
      <c r="H11481" t="s">
        <v>354</v>
      </c>
      <c r="I11481" t="s">
        <v>136</v>
      </c>
      <c r="K11481" t="s">
        <v>275</v>
      </c>
      <c r="N11481" t="s">
        <v>640</v>
      </c>
      <c r="O11481" t="s">
        <v>194</v>
      </c>
      <c r="P11481">
        <v>2020</v>
      </c>
      <c r="Q11481">
        <v>1</v>
      </c>
    </row>
    <row r="11482" spans="1:17" x14ac:dyDescent="0.25">
      <c r="A11482" t="s">
        <v>659</v>
      </c>
      <c r="B11482" t="s">
        <v>660</v>
      </c>
      <c r="C11482" t="s">
        <v>661</v>
      </c>
      <c r="D11482" t="s">
        <v>638</v>
      </c>
      <c r="E11482" t="s">
        <v>639</v>
      </c>
      <c r="F11482" t="s">
        <v>348</v>
      </c>
      <c r="G11482" t="s">
        <v>195</v>
      </c>
      <c r="H11482" t="s">
        <v>354</v>
      </c>
      <c r="I11482" t="s">
        <v>136</v>
      </c>
      <c r="K11482" t="s">
        <v>275</v>
      </c>
      <c r="N11482" t="s">
        <v>640</v>
      </c>
      <c r="O11482" t="s">
        <v>194</v>
      </c>
      <c r="P11482">
        <v>2025</v>
      </c>
      <c r="Q11482">
        <v>1</v>
      </c>
    </row>
    <row r="11483" spans="1:17" x14ac:dyDescent="0.25">
      <c r="A11483" t="s">
        <v>659</v>
      </c>
      <c r="B11483" t="s">
        <v>660</v>
      </c>
      <c r="C11483" t="s">
        <v>661</v>
      </c>
      <c r="D11483" t="s">
        <v>638</v>
      </c>
      <c r="E11483" t="s">
        <v>639</v>
      </c>
      <c r="F11483" t="s">
        <v>348</v>
      </c>
      <c r="G11483" t="s">
        <v>195</v>
      </c>
      <c r="H11483" t="s">
        <v>354</v>
      </c>
      <c r="I11483" t="s">
        <v>136</v>
      </c>
      <c r="K11483" t="s">
        <v>275</v>
      </c>
      <c r="N11483" t="s">
        <v>640</v>
      </c>
      <c r="O11483" t="s">
        <v>264</v>
      </c>
      <c r="P11483">
        <v>2025</v>
      </c>
      <c r="Q11483">
        <v>0.5</v>
      </c>
    </row>
    <row r="11484" spans="1:17" x14ac:dyDescent="0.25">
      <c r="A11484" t="s">
        <v>659</v>
      </c>
      <c r="B11484" t="s">
        <v>660</v>
      </c>
      <c r="C11484" t="s">
        <v>661</v>
      </c>
      <c r="D11484" t="s">
        <v>638</v>
      </c>
      <c r="E11484" t="s">
        <v>639</v>
      </c>
      <c r="F11484" t="s">
        <v>348</v>
      </c>
      <c r="G11484" t="s">
        <v>195</v>
      </c>
      <c r="H11484" t="s">
        <v>354</v>
      </c>
      <c r="I11484" t="s">
        <v>136</v>
      </c>
      <c r="K11484" t="s">
        <v>275</v>
      </c>
      <c r="N11484" t="s">
        <v>640</v>
      </c>
      <c r="O11484" t="s">
        <v>265</v>
      </c>
      <c r="P11484">
        <v>2025</v>
      </c>
      <c r="Q11484">
        <v>2</v>
      </c>
    </row>
    <row r="11485" spans="1:17" x14ac:dyDescent="0.25">
      <c r="A11485" t="s">
        <v>659</v>
      </c>
      <c r="B11485" t="s">
        <v>660</v>
      </c>
      <c r="C11485" t="s">
        <v>661</v>
      </c>
      <c r="D11485" t="s">
        <v>638</v>
      </c>
      <c r="E11485" t="s">
        <v>639</v>
      </c>
      <c r="F11485" t="s">
        <v>348</v>
      </c>
      <c r="G11485" t="s">
        <v>195</v>
      </c>
      <c r="H11485" t="s">
        <v>354</v>
      </c>
      <c r="I11485" t="s">
        <v>136</v>
      </c>
      <c r="K11485" t="s">
        <v>275</v>
      </c>
      <c r="N11485" t="s">
        <v>640</v>
      </c>
      <c r="O11485" t="s">
        <v>194</v>
      </c>
      <c r="P11485">
        <v>2030</v>
      </c>
      <c r="Q11485">
        <v>1</v>
      </c>
    </row>
    <row r="11486" spans="1:17" x14ac:dyDescent="0.25">
      <c r="A11486" t="s">
        <v>659</v>
      </c>
      <c r="B11486" t="s">
        <v>660</v>
      </c>
      <c r="C11486" t="s">
        <v>661</v>
      </c>
      <c r="D11486" t="s">
        <v>638</v>
      </c>
      <c r="E11486" t="s">
        <v>639</v>
      </c>
      <c r="F11486" t="s">
        <v>348</v>
      </c>
      <c r="G11486" t="s">
        <v>195</v>
      </c>
      <c r="H11486" t="s">
        <v>354</v>
      </c>
      <c r="I11486" t="s">
        <v>136</v>
      </c>
      <c r="K11486" t="s">
        <v>275</v>
      </c>
      <c r="N11486" t="s">
        <v>640</v>
      </c>
      <c r="O11486" t="s">
        <v>194</v>
      </c>
      <c r="P11486">
        <v>2040</v>
      </c>
      <c r="Q11486">
        <v>1</v>
      </c>
    </row>
    <row r="11487" spans="1:17" x14ac:dyDescent="0.25">
      <c r="A11487" t="s">
        <v>659</v>
      </c>
      <c r="B11487" t="s">
        <v>660</v>
      </c>
      <c r="C11487" t="s">
        <v>661</v>
      </c>
      <c r="D11487" t="s">
        <v>638</v>
      </c>
      <c r="E11487" t="s">
        <v>639</v>
      </c>
      <c r="F11487" t="s">
        <v>348</v>
      </c>
      <c r="G11487" t="s">
        <v>195</v>
      </c>
      <c r="H11487" t="s">
        <v>354</v>
      </c>
      <c r="I11487" t="s">
        <v>136</v>
      </c>
      <c r="K11487" t="s">
        <v>275</v>
      </c>
      <c r="N11487" t="s">
        <v>640</v>
      </c>
      <c r="O11487" t="s">
        <v>194</v>
      </c>
      <c r="P11487">
        <v>2050</v>
      </c>
      <c r="Q11487">
        <v>1</v>
      </c>
    </row>
    <row r="11488" spans="1:17" x14ac:dyDescent="0.25">
      <c r="A11488" t="s">
        <v>659</v>
      </c>
      <c r="B11488" t="s">
        <v>660</v>
      </c>
      <c r="C11488" t="s">
        <v>661</v>
      </c>
      <c r="D11488" t="s">
        <v>638</v>
      </c>
      <c r="E11488" t="s">
        <v>639</v>
      </c>
      <c r="F11488" t="s">
        <v>348</v>
      </c>
      <c r="G11488" t="s">
        <v>195</v>
      </c>
      <c r="H11488" t="s">
        <v>354</v>
      </c>
      <c r="I11488" t="s">
        <v>136</v>
      </c>
      <c r="K11488" t="s">
        <v>275</v>
      </c>
      <c r="N11488" t="s">
        <v>640</v>
      </c>
      <c r="O11488" t="s">
        <v>264</v>
      </c>
      <c r="P11488">
        <v>2050</v>
      </c>
      <c r="Q11488">
        <v>0.5</v>
      </c>
    </row>
    <row r="11489" spans="1:17" x14ac:dyDescent="0.25">
      <c r="A11489" t="s">
        <v>659</v>
      </c>
      <c r="B11489" t="s">
        <v>660</v>
      </c>
      <c r="C11489" t="s">
        <v>661</v>
      </c>
      <c r="D11489" t="s">
        <v>638</v>
      </c>
      <c r="E11489" t="s">
        <v>639</v>
      </c>
      <c r="F11489" t="s">
        <v>348</v>
      </c>
      <c r="G11489" t="s">
        <v>195</v>
      </c>
      <c r="H11489" t="s">
        <v>354</v>
      </c>
      <c r="I11489" t="s">
        <v>136</v>
      </c>
      <c r="K11489" t="s">
        <v>275</v>
      </c>
      <c r="N11489" t="s">
        <v>640</v>
      </c>
      <c r="O11489" t="s">
        <v>265</v>
      </c>
      <c r="P11489">
        <v>2050</v>
      </c>
      <c r="Q11489">
        <v>2</v>
      </c>
    </row>
    <row r="11490" spans="1:17" x14ac:dyDescent="0.25">
      <c r="A11490" t="s">
        <v>659</v>
      </c>
      <c r="B11490" t="s">
        <v>660</v>
      </c>
      <c r="C11490" t="s">
        <v>661</v>
      </c>
      <c r="D11490" t="s">
        <v>638</v>
      </c>
      <c r="E11490" t="s">
        <v>639</v>
      </c>
      <c r="F11490" t="s">
        <v>348</v>
      </c>
      <c r="G11490" t="s">
        <v>195</v>
      </c>
      <c r="H11490" t="s">
        <v>475</v>
      </c>
      <c r="I11490" t="s">
        <v>277</v>
      </c>
      <c r="K11490" t="s">
        <v>476</v>
      </c>
      <c r="N11490" t="s">
        <v>643</v>
      </c>
      <c r="O11490" t="s">
        <v>194</v>
      </c>
      <c r="P11490">
        <v>2020</v>
      </c>
      <c r="Q11490">
        <v>0.1</v>
      </c>
    </row>
    <row r="11491" spans="1:17" x14ac:dyDescent="0.25">
      <c r="A11491" t="s">
        <v>659</v>
      </c>
      <c r="B11491" t="s">
        <v>660</v>
      </c>
      <c r="C11491" t="s">
        <v>661</v>
      </c>
      <c r="D11491" t="s">
        <v>638</v>
      </c>
      <c r="E11491" t="s">
        <v>639</v>
      </c>
      <c r="F11491" t="s">
        <v>348</v>
      </c>
      <c r="G11491" t="s">
        <v>195</v>
      </c>
      <c r="H11491" t="s">
        <v>475</v>
      </c>
      <c r="I11491" t="s">
        <v>277</v>
      </c>
      <c r="K11491" t="s">
        <v>476</v>
      </c>
      <c r="N11491" t="s">
        <v>643</v>
      </c>
      <c r="O11491" t="s">
        <v>194</v>
      </c>
      <c r="P11491">
        <v>2025</v>
      </c>
      <c r="Q11491">
        <v>0.1</v>
      </c>
    </row>
    <row r="11492" spans="1:17" x14ac:dyDescent="0.25">
      <c r="A11492" t="s">
        <v>659</v>
      </c>
      <c r="B11492" t="s">
        <v>660</v>
      </c>
      <c r="C11492" t="s">
        <v>661</v>
      </c>
      <c r="D11492" t="s">
        <v>638</v>
      </c>
      <c r="E11492" t="s">
        <v>639</v>
      </c>
      <c r="F11492" t="s">
        <v>348</v>
      </c>
      <c r="G11492" t="s">
        <v>195</v>
      </c>
      <c r="H11492" t="s">
        <v>475</v>
      </c>
      <c r="I11492" t="s">
        <v>277</v>
      </c>
      <c r="K11492" t="s">
        <v>476</v>
      </c>
      <c r="N11492" t="s">
        <v>643</v>
      </c>
      <c r="O11492" t="s">
        <v>264</v>
      </c>
      <c r="P11492">
        <v>2025</v>
      </c>
      <c r="Q11492">
        <v>0.05</v>
      </c>
    </row>
    <row r="11493" spans="1:17" x14ac:dyDescent="0.25">
      <c r="A11493" t="s">
        <v>659</v>
      </c>
      <c r="B11493" t="s">
        <v>660</v>
      </c>
      <c r="C11493" t="s">
        <v>661</v>
      </c>
      <c r="D11493" t="s">
        <v>638</v>
      </c>
      <c r="E11493" t="s">
        <v>639</v>
      </c>
      <c r="F11493" t="s">
        <v>348</v>
      </c>
      <c r="G11493" t="s">
        <v>195</v>
      </c>
      <c r="H11493" t="s">
        <v>475</v>
      </c>
      <c r="I11493" t="s">
        <v>277</v>
      </c>
      <c r="K11493" t="s">
        <v>476</v>
      </c>
      <c r="N11493" t="s">
        <v>643</v>
      </c>
      <c r="O11493" t="s">
        <v>265</v>
      </c>
      <c r="P11493">
        <v>2025</v>
      </c>
      <c r="Q11493">
        <v>0.2</v>
      </c>
    </row>
    <row r="11494" spans="1:17" x14ac:dyDescent="0.25">
      <c r="A11494" t="s">
        <v>659</v>
      </c>
      <c r="B11494" t="s">
        <v>660</v>
      </c>
      <c r="C11494" t="s">
        <v>661</v>
      </c>
      <c r="D11494" t="s">
        <v>638</v>
      </c>
      <c r="E11494" t="s">
        <v>639</v>
      </c>
      <c r="F11494" t="s">
        <v>348</v>
      </c>
      <c r="G11494" t="s">
        <v>195</v>
      </c>
      <c r="H11494" t="s">
        <v>475</v>
      </c>
      <c r="I11494" t="s">
        <v>277</v>
      </c>
      <c r="K11494" t="s">
        <v>476</v>
      </c>
      <c r="N11494" t="s">
        <v>643</v>
      </c>
      <c r="O11494" t="s">
        <v>194</v>
      </c>
      <c r="P11494">
        <v>2030</v>
      </c>
      <c r="Q11494">
        <v>0.1</v>
      </c>
    </row>
    <row r="11495" spans="1:17" x14ac:dyDescent="0.25">
      <c r="A11495" t="s">
        <v>659</v>
      </c>
      <c r="B11495" t="s">
        <v>660</v>
      </c>
      <c r="C11495" t="s">
        <v>661</v>
      </c>
      <c r="D11495" t="s">
        <v>638</v>
      </c>
      <c r="E11495" t="s">
        <v>639</v>
      </c>
      <c r="F11495" t="s">
        <v>348</v>
      </c>
      <c r="G11495" t="s">
        <v>195</v>
      </c>
      <c r="H11495" t="s">
        <v>475</v>
      </c>
      <c r="I11495" t="s">
        <v>277</v>
      </c>
      <c r="K11495" t="s">
        <v>476</v>
      </c>
      <c r="N11495" t="s">
        <v>643</v>
      </c>
      <c r="O11495" t="s">
        <v>194</v>
      </c>
      <c r="P11495">
        <v>2040</v>
      </c>
      <c r="Q11495">
        <v>0.1</v>
      </c>
    </row>
    <row r="11496" spans="1:17" x14ac:dyDescent="0.25">
      <c r="A11496" t="s">
        <v>659</v>
      </c>
      <c r="B11496" t="s">
        <v>660</v>
      </c>
      <c r="C11496" t="s">
        <v>661</v>
      </c>
      <c r="D11496" t="s">
        <v>638</v>
      </c>
      <c r="E11496" t="s">
        <v>639</v>
      </c>
      <c r="F11496" t="s">
        <v>348</v>
      </c>
      <c r="G11496" t="s">
        <v>195</v>
      </c>
      <c r="H11496" t="s">
        <v>475</v>
      </c>
      <c r="I11496" t="s">
        <v>277</v>
      </c>
      <c r="K11496" t="s">
        <v>476</v>
      </c>
      <c r="N11496" t="s">
        <v>643</v>
      </c>
      <c r="O11496" t="s">
        <v>194</v>
      </c>
      <c r="P11496">
        <v>2050</v>
      </c>
      <c r="Q11496">
        <v>0.1</v>
      </c>
    </row>
    <row r="11497" spans="1:17" x14ac:dyDescent="0.25">
      <c r="A11497" t="s">
        <v>659</v>
      </c>
      <c r="B11497" t="s">
        <v>660</v>
      </c>
      <c r="C11497" t="s">
        <v>661</v>
      </c>
      <c r="D11497" t="s">
        <v>638</v>
      </c>
      <c r="E11497" t="s">
        <v>639</v>
      </c>
      <c r="F11497" t="s">
        <v>348</v>
      </c>
      <c r="G11497" t="s">
        <v>195</v>
      </c>
      <c r="H11497" t="s">
        <v>475</v>
      </c>
      <c r="I11497" t="s">
        <v>277</v>
      </c>
      <c r="K11497" t="s">
        <v>476</v>
      </c>
      <c r="N11497" t="s">
        <v>643</v>
      </c>
      <c r="O11497" t="s">
        <v>264</v>
      </c>
      <c r="P11497">
        <v>2050</v>
      </c>
      <c r="Q11497">
        <v>0.05</v>
      </c>
    </row>
    <row r="11498" spans="1:17" x14ac:dyDescent="0.25">
      <c r="A11498" t="s">
        <v>659</v>
      </c>
      <c r="B11498" t="s">
        <v>660</v>
      </c>
      <c r="C11498" t="s">
        <v>661</v>
      </c>
      <c r="D11498" t="s">
        <v>638</v>
      </c>
      <c r="E11498" t="s">
        <v>639</v>
      </c>
      <c r="F11498" t="s">
        <v>348</v>
      </c>
      <c r="G11498" t="s">
        <v>195</v>
      </c>
      <c r="H11498" t="s">
        <v>475</v>
      </c>
      <c r="I11498" t="s">
        <v>277</v>
      </c>
      <c r="K11498" t="s">
        <v>476</v>
      </c>
      <c r="N11498" t="s">
        <v>643</v>
      </c>
      <c r="O11498" t="s">
        <v>265</v>
      </c>
      <c r="P11498">
        <v>2050</v>
      </c>
      <c r="Q11498">
        <v>0.2</v>
      </c>
    </row>
    <row r="11499" spans="1:17" x14ac:dyDescent="0.25">
      <c r="A11499" t="s">
        <v>659</v>
      </c>
      <c r="B11499" t="s">
        <v>660</v>
      </c>
      <c r="C11499" t="s">
        <v>661</v>
      </c>
      <c r="D11499" t="s">
        <v>638</v>
      </c>
      <c r="E11499" t="s">
        <v>639</v>
      </c>
      <c r="F11499" t="s">
        <v>348</v>
      </c>
      <c r="G11499" t="s">
        <v>195</v>
      </c>
      <c r="H11499" t="s">
        <v>215</v>
      </c>
      <c r="I11499" t="s">
        <v>216</v>
      </c>
      <c r="K11499" t="s">
        <v>202</v>
      </c>
      <c r="N11499" t="s">
        <v>644</v>
      </c>
      <c r="O11499" t="s">
        <v>194</v>
      </c>
      <c r="P11499">
        <v>2020</v>
      </c>
      <c r="Q11499">
        <v>25</v>
      </c>
    </row>
    <row r="11500" spans="1:17" x14ac:dyDescent="0.25">
      <c r="A11500" t="s">
        <v>659</v>
      </c>
      <c r="B11500" t="s">
        <v>660</v>
      </c>
      <c r="C11500" t="s">
        <v>661</v>
      </c>
      <c r="D11500" t="s">
        <v>638</v>
      </c>
      <c r="E11500" t="s">
        <v>639</v>
      </c>
      <c r="F11500" t="s">
        <v>348</v>
      </c>
      <c r="G11500" t="s">
        <v>195</v>
      </c>
      <c r="H11500" t="s">
        <v>215</v>
      </c>
      <c r="I11500" t="s">
        <v>216</v>
      </c>
      <c r="K11500" t="s">
        <v>202</v>
      </c>
      <c r="N11500" t="s">
        <v>644</v>
      </c>
      <c r="O11500" t="s">
        <v>194</v>
      </c>
      <c r="P11500">
        <v>2025</v>
      </c>
      <c r="Q11500">
        <v>25</v>
      </c>
    </row>
    <row r="11501" spans="1:17" x14ac:dyDescent="0.25">
      <c r="A11501" t="s">
        <v>659</v>
      </c>
      <c r="B11501" t="s">
        <v>660</v>
      </c>
      <c r="C11501" t="s">
        <v>661</v>
      </c>
      <c r="D11501" t="s">
        <v>638</v>
      </c>
      <c r="E11501" t="s">
        <v>639</v>
      </c>
      <c r="F11501" t="s">
        <v>348</v>
      </c>
      <c r="G11501" t="s">
        <v>195</v>
      </c>
      <c r="H11501" t="s">
        <v>215</v>
      </c>
      <c r="I11501" t="s">
        <v>216</v>
      </c>
      <c r="K11501" t="s">
        <v>202</v>
      </c>
      <c r="N11501" t="s">
        <v>644</v>
      </c>
      <c r="O11501" t="s">
        <v>264</v>
      </c>
      <c r="P11501">
        <v>2025</v>
      </c>
      <c r="Q11501">
        <v>15</v>
      </c>
    </row>
    <row r="11502" spans="1:17" x14ac:dyDescent="0.25">
      <c r="A11502" t="s">
        <v>659</v>
      </c>
      <c r="B11502" t="s">
        <v>660</v>
      </c>
      <c r="C11502" t="s">
        <v>661</v>
      </c>
      <c r="D11502" t="s">
        <v>638</v>
      </c>
      <c r="E11502" t="s">
        <v>639</v>
      </c>
      <c r="F11502" t="s">
        <v>348</v>
      </c>
      <c r="G11502" t="s">
        <v>195</v>
      </c>
      <c r="H11502" t="s">
        <v>215</v>
      </c>
      <c r="I11502" t="s">
        <v>216</v>
      </c>
      <c r="K11502" t="s">
        <v>202</v>
      </c>
      <c r="N11502" t="s">
        <v>644</v>
      </c>
      <c r="O11502" t="s">
        <v>265</v>
      </c>
      <c r="P11502">
        <v>2025</v>
      </c>
      <c r="Q11502">
        <v>40</v>
      </c>
    </row>
    <row r="11503" spans="1:17" x14ac:dyDescent="0.25">
      <c r="A11503" t="s">
        <v>659</v>
      </c>
      <c r="B11503" t="s">
        <v>660</v>
      </c>
      <c r="C11503" t="s">
        <v>661</v>
      </c>
      <c r="D11503" t="s">
        <v>638</v>
      </c>
      <c r="E11503" t="s">
        <v>639</v>
      </c>
      <c r="F11503" t="s">
        <v>348</v>
      </c>
      <c r="G11503" t="s">
        <v>195</v>
      </c>
      <c r="H11503" t="s">
        <v>215</v>
      </c>
      <c r="I11503" t="s">
        <v>216</v>
      </c>
      <c r="K11503" t="s">
        <v>202</v>
      </c>
      <c r="N11503" t="s">
        <v>644</v>
      </c>
      <c r="O11503" t="s">
        <v>194</v>
      </c>
      <c r="P11503">
        <v>2030</v>
      </c>
      <c r="Q11503">
        <v>25</v>
      </c>
    </row>
    <row r="11504" spans="1:17" x14ac:dyDescent="0.25">
      <c r="A11504" t="s">
        <v>659</v>
      </c>
      <c r="B11504" t="s">
        <v>660</v>
      </c>
      <c r="C11504" t="s">
        <v>661</v>
      </c>
      <c r="D11504" t="s">
        <v>638</v>
      </c>
      <c r="E11504" t="s">
        <v>639</v>
      </c>
      <c r="F11504" t="s">
        <v>348</v>
      </c>
      <c r="G11504" t="s">
        <v>195</v>
      </c>
      <c r="H11504" t="s">
        <v>215</v>
      </c>
      <c r="I11504" t="s">
        <v>216</v>
      </c>
      <c r="K11504" t="s">
        <v>202</v>
      </c>
      <c r="N11504" t="s">
        <v>644</v>
      </c>
      <c r="O11504" t="s">
        <v>194</v>
      </c>
      <c r="P11504">
        <v>2040</v>
      </c>
      <c r="Q11504">
        <v>25</v>
      </c>
    </row>
    <row r="11505" spans="1:17" x14ac:dyDescent="0.25">
      <c r="A11505" t="s">
        <v>659</v>
      </c>
      <c r="B11505" t="s">
        <v>660</v>
      </c>
      <c r="C11505" t="s">
        <v>661</v>
      </c>
      <c r="D11505" t="s">
        <v>638</v>
      </c>
      <c r="E11505" t="s">
        <v>639</v>
      </c>
      <c r="F11505" t="s">
        <v>348</v>
      </c>
      <c r="G11505" t="s">
        <v>195</v>
      </c>
      <c r="H11505" t="s">
        <v>215</v>
      </c>
      <c r="I11505" t="s">
        <v>216</v>
      </c>
      <c r="K11505" t="s">
        <v>202</v>
      </c>
      <c r="N11505" t="s">
        <v>644</v>
      </c>
      <c r="O11505" t="s">
        <v>194</v>
      </c>
      <c r="P11505">
        <v>2050</v>
      </c>
      <c r="Q11505">
        <v>25</v>
      </c>
    </row>
    <row r="11506" spans="1:17" x14ac:dyDescent="0.25">
      <c r="A11506" t="s">
        <v>659</v>
      </c>
      <c r="B11506" t="s">
        <v>660</v>
      </c>
      <c r="C11506" t="s">
        <v>661</v>
      </c>
      <c r="D11506" t="s">
        <v>638</v>
      </c>
      <c r="E11506" t="s">
        <v>639</v>
      </c>
      <c r="F11506" t="s">
        <v>348</v>
      </c>
      <c r="G11506" t="s">
        <v>195</v>
      </c>
      <c r="H11506" t="s">
        <v>215</v>
      </c>
      <c r="I11506" t="s">
        <v>216</v>
      </c>
      <c r="K11506" t="s">
        <v>202</v>
      </c>
      <c r="N11506" t="s">
        <v>644</v>
      </c>
      <c r="O11506" t="s">
        <v>264</v>
      </c>
      <c r="P11506">
        <v>2050</v>
      </c>
      <c r="Q11506">
        <v>15</v>
      </c>
    </row>
    <row r="11507" spans="1:17" x14ac:dyDescent="0.25">
      <c r="A11507" t="s">
        <v>659</v>
      </c>
      <c r="B11507" t="s">
        <v>660</v>
      </c>
      <c r="C11507" t="s">
        <v>661</v>
      </c>
      <c r="D11507" t="s">
        <v>638</v>
      </c>
      <c r="E11507" t="s">
        <v>639</v>
      </c>
      <c r="F11507" t="s">
        <v>348</v>
      </c>
      <c r="G11507" t="s">
        <v>195</v>
      </c>
      <c r="H11507" t="s">
        <v>215</v>
      </c>
      <c r="I11507" t="s">
        <v>216</v>
      </c>
      <c r="K11507" t="s">
        <v>202</v>
      </c>
      <c r="N11507" t="s">
        <v>644</v>
      </c>
      <c r="O11507" t="s">
        <v>265</v>
      </c>
      <c r="P11507">
        <v>2050</v>
      </c>
      <c r="Q11507">
        <v>40</v>
      </c>
    </row>
    <row r="11508" spans="1:17" x14ac:dyDescent="0.25">
      <c r="A11508" t="s">
        <v>659</v>
      </c>
      <c r="B11508" t="s">
        <v>660</v>
      </c>
      <c r="C11508" t="s">
        <v>661</v>
      </c>
      <c r="D11508" t="s">
        <v>638</v>
      </c>
      <c r="E11508" t="s">
        <v>639</v>
      </c>
      <c r="F11508" t="s">
        <v>348</v>
      </c>
      <c r="G11508" t="s">
        <v>195</v>
      </c>
      <c r="H11508" t="s">
        <v>442</v>
      </c>
      <c r="I11508" t="s">
        <v>443</v>
      </c>
      <c r="J11508" t="s">
        <v>351</v>
      </c>
      <c r="K11508" t="s">
        <v>191</v>
      </c>
      <c r="M11508" t="s">
        <v>662</v>
      </c>
      <c r="N11508" t="s">
        <v>640</v>
      </c>
      <c r="O11508" t="s">
        <v>194</v>
      </c>
      <c r="P11508">
        <v>2020</v>
      </c>
      <c r="Q11508">
        <v>4.0999999999999996</v>
      </c>
    </row>
    <row r="11509" spans="1:17" x14ac:dyDescent="0.25">
      <c r="A11509" t="s">
        <v>659</v>
      </c>
      <c r="B11509" t="s">
        <v>660</v>
      </c>
      <c r="C11509" t="s">
        <v>661</v>
      </c>
      <c r="D11509" t="s">
        <v>638</v>
      </c>
      <c r="E11509" t="s">
        <v>639</v>
      </c>
      <c r="F11509" t="s">
        <v>348</v>
      </c>
      <c r="G11509" t="s">
        <v>195</v>
      </c>
      <c r="H11509" t="s">
        <v>442</v>
      </c>
      <c r="I11509" t="s">
        <v>443</v>
      </c>
      <c r="J11509" t="s">
        <v>351</v>
      </c>
      <c r="K11509" t="s">
        <v>191</v>
      </c>
      <c r="M11509" t="s">
        <v>662</v>
      </c>
      <c r="N11509" t="s">
        <v>640</v>
      </c>
      <c r="O11509" t="s">
        <v>194</v>
      </c>
      <c r="P11509">
        <v>2025</v>
      </c>
      <c r="Q11509">
        <v>4.2</v>
      </c>
    </row>
    <row r="11510" spans="1:17" x14ac:dyDescent="0.25">
      <c r="A11510" t="s">
        <v>659</v>
      </c>
      <c r="B11510" t="s">
        <v>660</v>
      </c>
      <c r="C11510" t="s">
        <v>661</v>
      </c>
      <c r="D11510" t="s">
        <v>638</v>
      </c>
      <c r="E11510" t="s">
        <v>639</v>
      </c>
      <c r="F11510" t="s">
        <v>348</v>
      </c>
      <c r="G11510" t="s">
        <v>195</v>
      </c>
      <c r="H11510" t="s">
        <v>442</v>
      </c>
      <c r="I11510" t="s">
        <v>443</v>
      </c>
      <c r="J11510" t="s">
        <v>351</v>
      </c>
      <c r="K11510" t="s">
        <v>191</v>
      </c>
      <c r="M11510" t="s">
        <v>662</v>
      </c>
      <c r="N11510" t="s">
        <v>640</v>
      </c>
      <c r="O11510" t="s">
        <v>264</v>
      </c>
      <c r="P11510">
        <v>2025</v>
      </c>
      <c r="Q11510">
        <v>4.0999999999999996</v>
      </c>
    </row>
    <row r="11511" spans="1:17" x14ac:dyDescent="0.25">
      <c r="A11511" t="s">
        <v>659</v>
      </c>
      <c r="B11511" t="s">
        <v>660</v>
      </c>
      <c r="C11511" t="s">
        <v>661</v>
      </c>
      <c r="D11511" t="s">
        <v>638</v>
      </c>
      <c r="E11511" t="s">
        <v>639</v>
      </c>
      <c r="F11511" t="s">
        <v>348</v>
      </c>
      <c r="G11511" t="s">
        <v>195</v>
      </c>
      <c r="H11511" t="s">
        <v>442</v>
      </c>
      <c r="I11511" t="s">
        <v>443</v>
      </c>
      <c r="J11511" t="s">
        <v>351</v>
      </c>
      <c r="K11511" t="s">
        <v>191</v>
      </c>
      <c r="M11511" t="s">
        <v>662</v>
      </c>
      <c r="N11511" t="s">
        <v>640</v>
      </c>
      <c r="O11511" t="s">
        <v>265</v>
      </c>
      <c r="P11511">
        <v>2025</v>
      </c>
      <c r="Q11511">
        <v>4.5</v>
      </c>
    </row>
    <row r="11512" spans="1:17" x14ac:dyDescent="0.25">
      <c r="A11512" t="s">
        <v>659</v>
      </c>
      <c r="B11512" t="s">
        <v>660</v>
      </c>
      <c r="C11512" t="s">
        <v>661</v>
      </c>
      <c r="D11512" t="s">
        <v>638</v>
      </c>
      <c r="E11512" t="s">
        <v>639</v>
      </c>
      <c r="F11512" t="s">
        <v>348</v>
      </c>
      <c r="G11512" t="s">
        <v>195</v>
      </c>
      <c r="H11512" t="s">
        <v>442</v>
      </c>
      <c r="I11512" t="s">
        <v>443</v>
      </c>
      <c r="J11512" t="s">
        <v>351</v>
      </c>
      <c r="K11512" t="s">
        <v>191</v>
      </c>
      <c r="M11512" t="s">
        <v>662</v>
      </c>
      <c r="N11512" t="s">
        <v>640</v>
      </c>
      <c r="O11512" t="s">
        <v>194</v>
      </c>
      <c r="P11512">
        <v>2030</v>
      </c>
      <c r="Q11512">
        <v>4.3</v>
      </c>
    </row>
    <row r="11513" spans="1:17" x14ac:dyDescent="0.25">
      <c r="A11513" t="s">
        <v>659</v>
      </c>
      <c r="B11513" t="s">
        <v>660</v>
      </c>
      <c r="C11513" t="s">
        <v>661</v>
      </c>
      <c r="D11513" t="s">
        <v>638</v>
      </c>
      <c r="E11513" t="s">
        <v>639</v>
      </c>
      <c r="F11513" t="s">
        <v>348</v>
      </c>
      <c r="G11513" t="s">
        <v>195</v>
      </c>
      <c r="H11513" t="s">
        <v>442</v>
      </c>
      <c r="I11513" t="s">
        <v>443</v>
      </c>
      <c r="J11513" t="s">
        <v>351</v>
      </c>
      <c r="K11513" t="s">
        <v>191</v>
      </c>
      <c r="M11513" t="s">
        <v>662</v>
      </c>
      <c r="N11513" t="s">
        <v>640</v>
      </c>
      <c r="O11513" t="s">
        <v>194</v>
      </c>
      <c r="P11513">
        <v>2040</v>
      </c>
      <c r="Q11513">
        <v>4.4000000000000004</v>
      </c>
    </row>
    <row r="11514" spans="1:17" x14ac:dyDescent="0.25">
      <c r="A11514" t="s">
        <v>659</v>
      </c>
      <c r="B11514" t="s">
        <v>660</v>
      </c>
      <c r="C11514" t="s">
        <v>661</v>
      </c>
      <c r="D11514" t="s">
        <v>638</v>
      </c>
      <c r="E11514" t="s">
        <v>639</v>
      </c>
      <c r="F11514" t="s">
        <v>348</v>
      </c>
      <c r="G11514" t="s">
        <v>195</v>
      </c>
      <c r="H11514" t="s">
        <v>442</v>
      </c>
      <c r="I11514" t="s">
        <v>443</v>
      </c>
      <c r="J11514" t="s">
        <v>351</v>
      </c>
      <c r="K11514" t="s">
        <v>191</v>
      </c>
      <c r="M11514" t="s">
        <v>662</v>
      </c>
      <c r="N11514" t="s">
        <v>640</v>
      </c>
      <c r="O11514" t="s">
        <v>194</v>
      </c>
      <c r="P11514">
        <v>2050</v>
      </c>
      <c r="Q11514">
        <v>4.5</v>
      </c>
    </row>
    <row r="11515" spans="1:17" x14ac:dyDescent="0.25">
      <c r="A11515" t="s">
        <v>659</v>
      </c>
      <c r="B11515" t="s">
        <v>660</v>
      </c>
      <c r="C11515" t="s">
        <v>661</v>
      </c>
      <c r="D11515" t="s">
        <v>638</v>
      </c>
      <c r="E11515" t="s">
        <v>639</v>
      </c>
      <c r="F11515" t="s">
        <v>348</v>
      </c>
      <c r="G11515" t="s">
        <v>195</v>
      </c>
      <c r="H11515" t="s">
        <v>442</v>
      </c>
      <c r="I11515" t="s">
        <v>443</v>
      </c>
      <c r="J11515" t="s">
        <v>351</v>
      </c>
      <c r="K11515" t="s">
        <v>191</v>
      </c>
      <c r="M11515" t="s">
        <v>662</v>
      </c>
      <c r="N11515" t="s">
        <v>640</v>
      </c>
      <c r="O11515" t="s">
        <v>264</v>
      </c>
      <c r="P11515">
        <v>2050</v>
      </c>
      <c r="Q11515">
        <v>4.0999999999999996</v>
      </c>
    </row>
    <row r="11516" spans="1:17" x14ac:dyDescent="0.25">
      <c r="A11516" t="s">
        <v>659</v>
      </c>
      <c r="B11516" t="s">
        <v>660</v>
      </c>
      <c r="C11516" t="s">
        <v>661</v>
      </c>
      <c r="D11516" t="s">
        <v>638</v>
      </c>
      <c r="E11516" t="s">
        <v>639</v>
      </c>
      <c r="F11516" t="s">
        <v>348</v>
      </c>
      <c r="G11516" t="s">
        <v>195</v>
      </c>
      <c r="H11516" t="s">
        <v>442</v>
      </c>
      <c r="I11516" t="s">
        <v>443</v>
      </c>
      <c r="J11516" t="s">
        <v>351</v>
      </c>
      <c r="K11516" t="s">
        <v>191</v>
      </c>
      <c r="M11516" t="s">
        <v>662</v>
      </c>
      <c r="N11516" t="s">
        <v>640</v>
      </c>
      <c r="O11516" t="s">
        <v>265</v>
      </c>
      <c r="P11516">
        <v>2050</v>
      </c>
      <c r="Q11516">
        <v>4.8</v>
      </c>
    </row>
    <row r="11517" spans="1:17" x14ac:dyDescent="0.25">
      <c r="A11517" t="s">
        <v>659</v>
      </c>
      <c r="B11517" t="s">
        <v>660</v>
      </c>
      <c r="C11517" t="s">
        <v>661</v>
      </c>
      <c r="D11517" t="s">
        <v>638</v>
      </c>
      <c r="E11517" t="s">
        <v>639</v>
      </c>
      <c r="F11517" t="s">
        <v>348</v>
      </c>
      <c r="G11517" t="s">
        <v>195</v>
      </c>
      <c r="H11517" t="s">
        <v>444</v>
      </c>
      <c r="I11517" t="s">
        <v>443</v>
      </c>
      <c r="J11517" t="s">
        <v>209</v>
      </c>
      <c r="K11517" t="s">
        <v>191</v>
      </c>
      <c r="M11517" t="s">
        <v>645</v>
      </c>
      <c r="N11517" t="s">
        <v>640</v>
      </c>
      <c r="O11517" t="s">
        <v>194</v>
      </c>
      <c r="P11517">
        <v>2020</v>
      </c>
      <c r="Q11517">
        <v>4</v>
      </c>
    </row>
    <row r="11518" spans="1:17" x14ac:dyDescent="0.25">
      <c r="A11518" t="s">
        <v>659</v>
      </c>
      <c r="B11518" t="s">
        <v>660</v>
      </c>
      <c r="C11518" t="s">
        <v>661</v>
      </c>
      <c r="D11518" t="s">
        <v>638</v>
      </c>
      <c r="E11518" t="s">
        <v>639</v>
      </c>
      <c r="F11518" t="s">
        <v>348</v>
      </c>
      <c r="G11518" t="s">
        <v>195</v>
      </c>
      <c r="H11518" t="s">
        <v>444</v>
      </c>
      <c r="I11518" t="s">
        <v>443</v>
      </c>
      <c r="J11518" t="s">
        <v>209</v>
      </c>
      <c r="K11518" t="s">
        <v>191</v>
      </c>
      <c r="M11518" t="s">
        <v>645</v>
      </c>
      <c r="N11518" t="s">
        <v>640</v>
      </c>
      <c r="O11518" t="s">
        <v>194</v>
      </c>
      <c r="P11518">
        <v>2025</v>
      </c>
      <c r="Q11518">
        <v>4.0999999999999996</v>
      </c>
    </row>
    <row r="11519" spans="1:17" x14ac:dyDescent="0.25">
      <c r="A11519" t="s">
        <v>659</v>
      </c>
      <c r="B11519" t="s">
        <v>660</v>
      </c>
      <c r="C11519" t="s">
        <v>661</v>
      </c>
      <c r="D11519" t="s">
        <v>638</v>
      </c>
      <c r="E11519" t="s">
        <v>639</v>
      </c>
      <c r="F11519" t="s">
        <v>348</v>
      </c>
      <c r="G11519" t="s">
        <v>195</v>
      </c>
      <c r="H11519" t="s">
        <v>444</v>
      </c>
      <c r="I11519" t="s">
        <v>443</v>
      </c>
      <c r="J11519" t="s">
        <v>209</v>
      </c>
      <c r="K11519" t="s">
        <v>191</v>
      </c>
      <c r="M11519" t="s">
        <v>645</v>
      </c>
      <c r="N11519" t="s">
        <v>640</v>
      </c>
      <c r="O11519" t="s">
        <v>264</v>
      </c>
      <c r="P11519">
        <v>2025</v>
      </c>
      <c r="Q11519">
        <v>4</v>
      </c>
    </row>
    <row r="11520" spans="1:17" x14ac:dyDescent="0.25">
      <c r="A11520" t="s">
        <v>659</v>
      </c>
      <c r="B11520" t="s">
        <v>660</v>
      </c>
      <c r="C11520" t="s">
        <v>661</v>
      </c>
      <c r="D11520" t="s">
        <v>638</v>
      </c>
      <c r="E11520" t="s">
        <v>639</v>
      </c>
      <c r="F11520" t="s">
        <v>348</v>
      </c>
      <c r="G11520" t="s">
        <v>195</v>
      </c>
      <c r="H11520" t="s">
        <v>444</v>
      </c>
      <c r="I11520" t="s">
        <v>443</v>
      </c>
      <c r="J11520" t="s">
        <v>209</v>
      </c>
      <c r="K11520" t="s">
        <v>191</v>
      </c>
      <c r="M11520" t="s">
        <v>645</v>
      </c>
      <c r="N11520" t="s">
        <v>640</v>
      </c>
      <c r="O11520" t="s">
        <v>265</v>
      </c>
      <c r="P11520">
        <v>2025</v>
      </c>
      <c r="Q11520">
        <v>4.3</v>
      </c>
    </row>
    <row r="11521" spans="1:17" x14ac:dyDescent="0.25">
      <c r="A11521" t="s">
        <v>659</v>
      </c>
      <c r="B11521" t="s">
        <v>660</v>
      </c>
      <c r="C11521" t="s">
        <v>661</v>
      </c>
      <c r="D11521" t="s">
        <v>638</v>
      </c>
      <c r="E11521" t="s">
        <v>639</v>
      </c>
      <c r="F11521" t="s">
        <v>348</v>
      </c>
      <c r="G11521" t="s">
        <v>195</v>
      </c>
      <c r="H11521" t="s">
        <v>444</v>
      </c>
      <c r="I11521" t="s">
        <v>443</v>
      </c>
      <c r="J11521" t="s">
        <v>209</v>
      </c>
      <c r="K11521" t="s">
        <v>191</v>
      </c>
      <c r="M11521" t="s">
        <v>645</v>
      </c>
      <c r="N11521" t="s">
        <v>640</v>
      </c>
      <c r="O11521" t="s">
        <v>194</v>
      </c>
      <c r="P11521">
        <v>2030</v>
      </c>
      <c r="Q11521">
        <v>4.2</v>
      </c>
    </row>
    <row r="11522" spans="1:17" x14ac:dyDescent="0.25">
      <c r="A11522" t="s">
        <v>659</v>
      </c>
      <c r="B11522" t="s">
        <v>660</v>
      </c>
      <c r="C11522" t="s">
        <v>661</v>
      </c>
      <c r="D11522" t="s">
        <v>638</v>
      </c>
      <c r="E11522" t="s">
        <v>639</v>
      </c>
      <c r="F11522" t="s">
        <v>348</v>
      </c>
      <c r="G11522" t="s">
        <v>195</v>
      </c>
      <c r="H11522" t="s">
        <v>444</v>
      </c>
      <c r="I11522" t="s">
        <v>443</v>
      </c>
      <c r="J11522" t="s">
        <v>209</v>
      </c>
      <c r="K11522" t="s">
        <v>191</v>
      </c>
      <c r="M11522" t="s">
        <v>645</v>
      </c>
      <c r="N11522" t="s">
        <v>640</v>
      </c>
      <c r="O11522" t="s">
        <v>194</v>
      </c>
      <c r="P11522">
        <v>2040</v>
      </c>
      <c r="Q11522">
        <v>4.3</v>
      </c>
    </row>
    <row r="11523" spans="1:17" x14ac:dyDescent="0.25">
      <c r="A11523" t="s">
        <v>659</v>
      </c>
      <c r="B11523" t="s">
        <v>660</v>
      </c>
      <c r="C11523" t="s">
        <v>661</v>
      </c>
      <c r="D11523" t="s">
        <v>638</v>
      </c>
      <c r="E11523" t="s">
        <v>639</v>
      </c>
      <c r="F11523" t="s">
        <v>348</v>
      </c>
      <c r="G11523" t="s">
        <v>195</v>
      </c>
      <c r="H11523" t="s">
        <v>444</v>
      </c>
      <c r="I11523" t="s">
        <v>443</v>
      </c>
      <c r="J11523" t="s">
        <v>209</v>
      </c>
      <c r="K11523" t="s">
        <v>191</v>
      </c>
      <c r="M11523" t="s">
        <v>645</v>
      </c>
      <c r="N11523" t="s">
        <v>640</v>
      </c>
      <c r="O11523" t="s">
        <v>194</v>
      </c>
      <c r="P11523">
        <v>2050</v>
      </c>
      <c r="Q11523">
        <v>4.4000000000000004</v>
      </c>
    </row>
    <row r="11524" spans="1:17" x14ac:dyDescent="0.25">
      <c r="A11524" t="s">
        <v>659</v>
      </c>
      <c r="B11524" t="s">
        <v>660</v>
      </c>
      <c r="C11524" t="s">
        <v>661</v>
      </c>
      <c r="D11524" t="s">
        <v>638</v>
      </c>
      <c r="E11524" t="s">
        <v>639</v>
      </c>
      <c r="F11524" t="s">
        <v>348</v>
      </c>
      <c r="G11524" t="s">
        <v>195</v>
      </c>
      <c r="H11524" t="s">
        <v>444</v>
      </c>
      <c r="I11524" t="s">
        <v>443</v>
      </c>
      <c r="J11524" t="s">
        <v>209</v>
      </c>
      <c r="K11524" t="s">
        <v>191</v>
      </c>
      <c r="M11524" t="s">
        <v>645</v>
      </c>
      <c r="N11524" t="s">
        <v>640</v>
      </c>
      <c r="O11524" t="s">
        <v>264</v>
      </c>
      <c r="P11524">
        <v>2050</v>
      </c>
      <c r="Q11524">
        <v>4</v>
      </c>
    </row>
    <row r="11525" spans="1:17" x14ac:dyDescent="0.25">
      <c r="A11525" t="s">
        <v>659</v>
      </c>
      <c r="B11525" t="s">
        <v>660</v>
      </c>
      <c r="C11525" t="s">
        <v>661</v>
      </c>
      <c r="D11525" t="s">
        <v>638</v>
      </c>
      <c r="E11525" t="s">
        <v>639</v>
      </c>
      <c r="F11525" t="s">
        <v>348</v>
      </c>
      <c r="G11525" t="s">
        <v>195</v>
      </c>
      <c r="H11525" t="s">
        <v>444</v>
      </c>
      <c r="I11525" t="s">
        <v>443</v>
      </c>
      <c r="J11525" t="s">
        <v>209</v>
      </c>
      <c r="K11525" t="s">
        <v>191</v>
      </c>
      <c r="M11525" t="s">
        <v>645</v>
      </c>
      <c r="N11525" t="s">
        <v>640</v>
      </c>
      <c r="O11525" t="s">
        <v>265</v>
      </c>
      <c r="P11525">
        <v>2050</v>
      </c>
      <c r="Q11525">
        <v>4.5</v>
      </c>
    </row>
    <row r="11526" spans="1:17" x14ac:dyDescent="0.25">
      <c r="A11526" t="s">
        <v>659</v>
      </c>
      <c r="B11526" t="s">
        <v>660</v>
      </c>
      <c r="C11526" t="s">
        <v>661</v>
      </c>
      <c r="D11526" t="s">
        <v>638</v>
      </c>
      <c r="E11526" t="s">
        <v>639</v>
      </c>
      <c r="F11526" t="s">
        <v>348</v>
      </c>
      <c r="G11526" t="s">
        <v>218</v>
      </c>
      <c r="H11526" t="s">
        <v>219</v>
      </c>
      <c r="I11526" t="s">
        <v>220</v>
      </c>
      <c r="K11526" t="s">
        <v>221</v>
      </c>
      <c r="O11526" t="s">
        <v>194</v>
      </c>
      <c r="P11526">
        <v>2020</v>
      </c>
    </row>
    <row r="11527" spans="1:17" x14ac:dyDescent="0.25">
      <c r="A11527" t="s">
        <v>659</v>
      </c>
      <c r="B11527" t="s">
        <v>660</v>
      </c>
      <c r="C11527" t="s">
        <v>661</v>
      </c>
      <c r="D11527" t="s">
        <v>638</v>
      </c>
      <c r="E11527" t="s">
        <v>639</v>
      </c>
      <c r="F11527" t="s">
        <v>348</v>
      </c>
      <c r="G11527" t="s">
        <v>218</v>
      </c>
      <c r="H11527" t="s">
        <v>219</v>
      </c>
      <c r="I11527" t="s">
        <v>220</v>
      </c>
      <c r="K11527" t="s">
        <v>221</v>
      </c>
      <c r="O11527" t="s">
        <v>194</v>
      </c>
      <c r="P11527">
        <v>2025</v>
      </c>
    </row>
    <row r="11528" spans="1:17" x14ac:dyDescent="0.25">
      <c r="A11528" t="s">
        <v>659</v>
      </c>
      <c r="B11528" t="s">
        <v>660</v>
      </c>
      <c r="C11528" t="s">
        <v>661</v>
      </c>
      <c r="D11528" t="s">
        <v>638</v>
      </c>
      <c r="E11528" t="s">
        <v>639</v>
      </c>
      <c r="F11528" t="s">
        <v>348</v>
      </c>
      <c r="G11528" t="s">
        <v>218</v>
      </c>
      <c r="H11528" t="s">
        <v>219</v>
      </c>
      <c r="I11528" t="s">
        <v>220</v>
      </c>
      <c r="K11528" t="s">
        <v>221</v>
      </c>
      <c r="O11528" t="s">
        <v>264</v>
      </c>
      <c r="P11528">
        <v>2025</v>
      </c>
    </row>
    <row r="11529" spans="1:17" x14ac:dyDescent="0.25">
      <c r="A11529" t="s">
        <v>659</v>
      </c>
      <c r="B11529" t="s">
        <v>660</v>
      </c>
      <c r="C11529" t="s">
        <v>661</v>
      </c>
      <c r="D11529" t="s">
        <v>638</v>
      </c>
      <c r="E11529" t="s">
        <v>639</v>
      </c>
      <c r="F11529" t="s">
        <v>348</v>
      </c>
      <c r="G11529" t="s">
        <v>218</v>
      </c>
      <c r="H11529" t="s">
        <v>219</v>
      </c>
      <c r="I11529" t="s">
        <v>220</v>
      </c>
      <c r="K11529" t="s">
        <v>221</v>
      </c>
      <c r="O11529" t="s">
        <v>265</v>
      </c>
      <c r="P11529">
        <v>2025</v>
      </c>
    </row>
    <row r="11530" spans="1:17" x14ac:dyDescent="0.25">
      <c r="A11530" t="s">
        <v>659</v>
      </c>
      <c r="B11530" t="s">
        <v>660</v>
      </c>
      <c r="C11530" t="s">
        <v>661</v>
      </c>
      <c r="D11530" t="s">
        <v>638</v>
      </c>
      <c r="E11530" t="s">
        <v>639</v>
      </c>
      <c r="F11530" t="s">
        <v>348</v>
      </c>
      <c r="G11530" t="s">
        <v>218</v>
      </c>
      <c r="H11530" t="s">
        <v>219</v>
      </c>
      <c r="I11530" t="s">
        <v>220</v>
      </c>
      <c r="K11530" t="s">
        <v>221</v>
      </c>
      <c r="O11530" t="s">
        <v>194</v>
      </c>
      <c r="P11530">
        <v>2030</v>
      </c>
    </row>
    <row r="11531" spans="1:17" x14ac:dyDescent="0.25">
      <c r="A11531" t="s">
        <v>659</v>
      </c>
      <c r="B11531" t="s">
        <v>660</v>
      </c>
      <c r="C11531" t="s">
        <v>661</v>
      </c>
      <c r="D11531" t="s">
        <v>638</v>
      </c>
      <c r="E11531" t="s">
        <v>639</v>
      </c>
      <c r="F11531" t="s">
        <v>348</v>
      </c>
      <c r="G11531" t="s">
        <v>218</v>
      </c>
      <c r="H11531" t="s">
        <v>219</v>
      </c>
      <c r="I11531" t="s">
        <v>220</v>
      </c>
      <c r="K11531" t="s">
        <v>221</v>
      </c>
      <c r="O11531" t="s">
        <v>194</v>
      </c>
      <c r="P11531">
        <v>2040</v>
      </c>
    </row>
    <row r="11532" spans="1:17" x14ac:dyDescent="0.25">
      <c r="A11532" t="s">
        <v>659</v>
      </c>
      <c r="B11532" t="s">
        <v>660</v>
      </c>
      <c r="C11532" t="s">
        <v>661</v>
      </c>
      <c r="D11532" t="s">
        <v>638</v>
      </c>
      <c r="E11532" t="s">
        <v>639</v>
      </c>
      <c r="F11532" t="s">
        <v>348</v>
      </c>
      <c r="G11532" t="s">
        <v>218</v>
      </c>
      <c r="H11532" t="s">
        <v>219</v>
      </c>
      <c r="I11532" t="s">
        <v>220</v>
      </c>
      <c r="K11532" t="s">
        <v>221</v>
      </c>
      <c r="O11532" t="s">
        <v>194</v>
      </c>
      <c r="P11532">
        <v>2050</v>
      </c>
    </row>
    <row r="11533" spans="1:17" x14ac:dyDescent="0.25">
      <c r="A11533" t="s">
        <v>659</v>
      </c>
      <c r="B11533" t="s">
        <v>660</v>
      </c>
      <c r="C11533" t="s">
        <v>661</v>
      </c>
      <c r="D11533" t="s">
        <v>638</v>
      </c>
      <c r="E11533" t="s">
        <v>639</v>
      </c>
      <c r="F11533" t="s">
        <v>348</v>
      </c>
      <c r="G11533" t="s">
        <v>218</v>
      </c>
      <c r="H11533" t="s">
        <v>219</v>
      </c>
      <c r="I11533" t="s">
        <v>220</v>
      </c>
      <c r="K11533" t="s">
        <v>221</v>
      </c>
      <c r="O11533" t="s">
        <v>264</v>
      </c>
      <c r="P11533">
        <v>2050</v>
      </c>
    </row>
    <row r="11534" spans="1:17" x14ac:dyDescent="0.25">
      <c r="A11534" t="s">
        <v>659</v>
      </c>
      <c r="B11534" t="s">
        <v>660</v>
      </c>
      <c r="C11534" t="s">
        <v>661</v>
      </c>
      <c r="D11534" t="s">
        <v>638</v>
      </c>
      <c r="E11534" t="s">
        <v>639</v>
      </c>
      <c r="F11534" t="s">
        <v>348</v>
      </c>
      <c r="G11534" t="s">
        <v>218</v>
      </c>
      <c r="H11534" t="s">
        <v>219</v>
      </c>
      <c r="I11534" t="s">
        <v>220</v>
      </c>
      <c r="K11534" t="s">
        <v>221</v>
      </c>
      <c r="O11534" t="s">
        <v>265</v>
      </c>
      <c r="P11534">
        <v>2050</v>
      </c>
    </row>
    <row r="11535" spans="1:17" x14ac:dyDescent="0.25">
      <c r="A11535" t="s">
        <v>659</v>
      </c>
      <c r="B11535" t="s">
        <v>660</v>
      </c>
      <c r="C11535" t="s">
        <v>661</v>
      </c>
      <c r="D11535" t="s">
        <v>638</v>
      </c>
      <c r="E11535" t="s">
        <v>639</v>
      </c>
      <c r="F11535" t="s">
        <v>348</v>
      </c>
      <c r="G11535" t="s">
        <v>218</v>
      </c>
      <c r="H11535" t="s">
        <v>223</v>
      </c>
      <c r="I11535" t="s">
        <v>224</v>
      </c>
      <c r="K11535" t="s">
        <v>221</v>
      </c>
      <c r="O11535" t="s">
        <v>194</v>
      </c>
      <c r="P11535">
        <v>2020</v>
      </c>
    </row>
    <row r="11536" spans="1:17" x14ac:dyDescent="0.25">
      <c r="A11536" t="s">
        <v>659</v>
      </c>
      <c r="B11536" t="s">
        <v>660</v>
      </c>
      <c r="C11536" t="s">
        <v>661</v>
      </c>
      <c r="D11536" t="s">
        <v>638</v>
      </c>
      <c r="E11536" t="s">
        <v>639</v>
      </c>
      <c r="F11536" t="s">
        <v>348</v>
      </c>
      <c r="G11536" t="s">
        <v>218</v>
      </c>
      <c r="H11536" t="s">
        <v>223</v>
      </c>
      <c r="I11536" t="s">
        <v>224</v>
      </c>
      <c r="K11536" t="s">
        <v>221</v>
      </c>
      <c r="O11536" t="s">
        <v>194</v>
      </c>
      <c r="P11536">
        <v>2025</v>
      </c>
    </row>
    <row r="11537" spans="1:16" x14ac:dyDescent="0.25">
      <c r="A11537" t="s">
        <v>659</v>
      </c>
      <c r="B11537" t="s">
        <v>660</v>
      </c>
      <c r="C11537" t="s">
        <v>661</v>
      </c>
      <c r="D11537" t="s">
        <v>638</v>
      </c>
      <c r="E11537" t="s">
        <v>639</v>
      </c>
      <c r="F11537" t="s">
        <v>348</v>
      </c>
      <c r="G11537" t="s">
        <v>218</v>
      </c>
      <c r="H11537" t="s">
        <v>223</v>
      </c>
      <c r="I11537" t="s">
        <v>224</v>
      </c>
      <c r="K11537" t="s">
        <v>221</v>
      </c>
      <c r="O11537" t="s">
        <v>264</v>
      </c>
      <c r="P11537">
        <v>2025</v>
      </c>
    </row>
    <row r="11538" spans="1:16" x14ac:dyDescent="0.25">
      <c r="A11538" t="s">
        <v>659</v>
      </c>
      <c r="B11538" t="s">
        <v>660</v>
      </c>
      <c r="C11538" t="s">
        <v>661</v>
      </c>
      <c r="D11538" t="s">
        <v>638</v>
      </c>
      <c r="E11538" t="s">
        <v>639</v>
      </c>
      <c r="F11538" t="s">
        <v>348</v>
      </c>
      <c r="G11538" t="s">
        <v>218</v>
      </c>
      <c r="H11538" t="s">
        <v>223</v>
      </c>
      <c r="I11538" t="s">
        <v>224</v>
      </c>
      <c r="K11538" t="s">
        <v>221</v>
      </c>
      <c r="O11538" t="s">
        <v>265</v>
      </c>
      <c r="P11538">
        <v>2025</v>
      </c>
    </row>
    <row r="11539" spans="1:16" x14ac:dyDescent="0.25">
      <c r="A11539" t="s">
        <v>659</v>
      </c>
      <c r="B11539" t="s">
        <v>660</v>
      </c>
      <c r="C11539" t="s">
        <v>661</v>
      </c>
      <c r="D11539" t="s">
        <v>638</v>
      </c>
      <c r="E11539" t="s">
        <v>639</v>
      </c>
      <c r="F11539" t="s">
        <v>348</v>
      </c>
      <c r="G11539" t="s">
        <v>218</v>
      </c>
      <c r="H11539" t="s">
        <v>223</v>
      </c>
      <c r="I11539" t="s">
        <v>224</v>
      </c>
      <c r="K11539" t="s">
        <v>221</v>
      </c>
      <c r="O11539" t="s">
        <v>194</v>
      </c>
      <c r="P11539">
        <v>2030</v>
      </c>
    </row>
    <row r="11540" spans="1:16" x14ac:dyDescent="0.25">
      <c r="A11540" t="s">
        <v>659</v>
      </c>
      <c r="B11540" t="s">
        <v>660</v>
      </c>
      <c r="C11540" t="s">
        <v>661</v>
      </c>
      <c r="D11540" t="s">
        <v>638</v>
      </c>
      <c r="E11540" t="s">
        <v>639</v>
      </c>
      <c r="F11540" t="s">
        <v>348</v>
      </c>
      <c r="G11540" t="s">
        <v>218</v>
      </c>
      <c r="H11540" t="s">
        <v>223</v>
      </c>
      <c r="I11540" t="s">
        <v>224</v>
      </c>
      <c r="K11540" t="s">
        <v>221</v>
      </c>
      <c r="O11540" t="s">
        <v>194</v>
      </c>
      <c r="P11540">
        <v>2040</v>
      </c>
    </row>
    <row r="11541" spans="1:16" x14ac:dyDescent="0.25">
      <c r="A11541" t="s">
        <v>659</v>
      </c>
      <c r="B11541" t="s">
        <v>660</v>
      </c>
      <c r="C11541" t="s">
        <v>661</v>
      </c>
      <c r="D11541" t="s">
        <v>638</v>
      </c>
      <c r="E11541" t="s">
        <v>639</v>
      </c>
      <c r="F11541" t="s">
        <v>348</v>
      </c>
      <c r="G11541" t="s">
        <v>218</v>
      </c>
      <c r="H11541" t="s">
        <v>223</v>
      </c>
      <c r="I11541" t="s">
        <v>224</v>
      </c>
      <c r="K11541" t="s">
        <v>221</v>
      </c>
      <c r="O11541" t="s">
        <v>194</v>
      </c>
      <c r="P11541">
        <v>2050</v>
      </c>
    </row>
    <row r="11542" spans="1:16" x14ac:dyDescent="0.25">
      <c r="A11542" t="s">
        <v>659</v>
      </c>
      <c r="B11542" t="s">
        <v>660</v>
      </c>
      <c r="C11542" t="s">
        <v>661</v>
      </c>
      <c r="D11542" t="s">
        <v>638</v>
      </c>
      <c r="E11542" t="s">
        <v>639</v>
      </c>
      <c r="F11542" t="s">
        <v>348</v>
      </c>
      <c r="G11542" t="s">
        <v>218</v>
      </c>
      <c r="H11542" t="s">
        <v>223</v>
      </c>
      <c r="I11542" t="s">
        <v>224</v>
      </c>
      <c r="K11542" t="s">
        <v>221</v>
      </c>
      <c r="O11542" t="s">
        <v>264</v>
      </c>
      <c r="P11542">
        <v>2050</v>
      </c>
    </row>
    <row r="11543" spans="1:16" x14ac:dyDescent="0.25">
      <c r="A11543" t="s">
        <v>659</v>
      </c>
      <c r="B11543" t="s">
        <v>660</v>
      </c>
      <c r="C11543" t="s">
        <v>661</v>
      </c>
      <c r="D11543" t="s">
        <v>638</v>
      </c>
      <c r="E11543" t="s">
        <v>639</v>
      </c>
      <c r="F11543" t="s">
        <v>348</v>
      </c>
      <c r="G11543" t="s">
        <v>218</v>
      </c>
      <c r="H11543" t="s">
        <v>223</v>
      </c>
      <c r="I11543" t="s">
        <v>224</v>
      </c>
      <c r="K11543" t="s">
        <v>221</v>
      </c>
      <c r="O11543" t="s">
        <v>265</v>
      </c>
      <c r="P11543">
        <v>2050</v>
      </c>
    </row>
    <row r="11544" spans="1:16" x14ac:dyDescent="0.25">
      <c r="A11544" t="s">
        <v>659</v>
      </c>
      <c r="B11544" t="s">
        <v>660</v>
      </c>
      <c r="C11544" t="s">
        <v>661</v>
      </c>
      <c r="D11544" t="s">
        <v>638</v>
      </c>
      <c r="E11544" t="s">
        <v>639</v>
      </c>
      <c r="F11544" t="s">
        <v>348</v>
      </c>
      <c r="G11544" t="s">
        <v>218</v>
      </c>
      <c r="H11544" t="s">
        <v>225</v>
      </c>
      <c r="I11544" t="s">
        <v>226</v>
      </c>
      <c r="K11544" t="s">
        <v>221</v>
      </c>
      <c r="O11544" t="s">
        <v>194</v>
      </c>
      <c r="P11544">
        <v>2020</v>
      </c>
    </row>
    <row r="11545" spans="1:16" x14ac:dyDescent="0.25">
      <c r="A11545" t="s">
        <v>659</v>
      </c>
      <c r="B11545" t="s">
        <v>660</v>
      </c>
      <c r="C11545" t="s">
        <v>661</v>
      </c>
      <c r="D11545" t="s">
        <v>638</v>
      </c>
      <c r="E11545" t="s">
        <v>639</v>
      </c>
      <c r="F11545" t="s">
        <v>348</v>
      </c>
      <c r="G11545" t="s">
        <v>218</v>
      </c>
      <c r="H11545" t="s">
        <v>225</v>
      </c>
      <c r="I11545" t="s">
        <v>226</v>
      </c>
      <c r="K11545" t="s">
        <v>221</v>
      </c>
      <c r="O11545" t="s">
        <v>194</v>
      </c>
      <c r="P11545">
        <v>2025</v>
      </c>
    </row>
    <row r="11546" spans="1:16" x14ac:dyDescent="0.25">
      <c r="A11546" t="s">
        <v>659</v>
      </c>
      <c r="B11546" t="s">
        <v>660</v>
      </c>
      <c r="C11546" t="s">
        <v>661</v>
      </c>
      <c r="D11546" t="s">
        <v>638</v>
      </c>
      <c r="E11546" t="s">
        <v>639</v>
      </c>
      <c r="F11546" t="s">
        <v>348</v>
      </c>
      <c r="G11546" t="s">
        <v>218</v>
      </c>
      <c r="H11546" t="s">
        <v>225</v>
      </c>
      <c r="I11546" t="s">
        <v>226</v>
      </c>
      <c r="K11546" t="s">
        <v>221</v>
      </c>
      <c r="O11546" t="s">
        <v>264</v>
      </c>
      <c r="P11546">
        <v>2025</v>
      </c>
    </row>
    <row r="11547" spans="1:16" x14ac:dyDescent="0.25">
      <c r="A11547" t="s">
        <v>659</v>
      </c>
      <c r="B11547" t="s">
        <v>660</v>
      </c>
      <c r="C11547" t="s">
        <v>661</v>
      </c>
      <c r="D11547" t="s">
        <v>638</v>
      </c>
      <c r="E11547" t="s">
        <v>639</v>
      </c>
      <c r="F11547" t="s">
        <v>348</v>
      </c>
      <c r="G11547" t="s">
        <v>218</v>
      </c>
      <c r="H11547" t="s">
        <v>225</v>
      </c>
      <c r="I11547" t="s">
        <v>226</v>
      </c>
      <c r="K11547" t="s">
        <v>221</v>
      </c>
      <c r="O11547" t="s">
        <v>265</v>
      </c>
      <c r="P11547">
        <v>2025</v>
      </c>
    </row>
    <row r="11548" spans="1:16" x14ac:dyDescent="0.25">
      <c r="A11548" t="s">
        <v>659</v>
      </c>
      <c r="B11548" t="s">
        <v>660</v>
      </c>
      <c r="C11548" t="s">
        <v>661</v>
      </c>
      <c r="D11548" t="s">
        <v>638</v>
      </c>
      <c r="E11548" t="s">
        <v>639</v>
      </c>
      <c r="F11548" t="s">
        <v>348</v>
      </c>
      <c r="G11548" t="s">
        <v>218</v>
      </c>
      <c r="H11548" t="s">
        <v>225</v>
      </c>
      <c r="I11548" t="s">
        <v>226</v>
      </c>
      <c r="K11548" t="s">
        <v>221</v>
      </c>
      <c r="O11548" t="s">
        <v>194</v>
      </c>
      <c r="P11548">
        <v>2030</v>
      </c>
    </row>
    <row r="11549" spans="1:16" x14ac:dyDescent="0.25">
      <c r="A11549" t="s">
        <v>659</v>
      </c>
      <c r="B11549" t="s">
        <v>660</v>
      </c>
      <c r="C11549" t="s">
        <v>661</v>
      </c>
      <c r="D11549" t="s">
        <v>638</v>
      </c>
      <c r="E11549" t="s">
        <v>639</v>
      </c>
      <c r="F11549" t="s">
        <v>348</v>
      </c>
      <c r="G11549" t="s">
        <v>218</v>
      </c>
      <c r="H11549" t="s">
        <v>225</v>
      </c>
      <c r="I11549" t="s">
        <v>226</v>
      </c>
      <c r="K11549" t="s">
        <v>221</v>
      </c>
      <c r="O11549" t="s">
        <v>194</v>
      </c>
      <c r="P11549">
        <v>2040</v>
      </c>
    </row>
    <row r="11550" spans="1:16" x14ac:dyDescent="0.25">
      <c r="A11550" t="s">
        <v>659</v>
      </c>
      <c r="B11550" t="s">
        <v>660</v>
      </c>
      <c r="C11550" t="s">
        <v>661</v>
      </c>
      <c r="D11550" t="s">
        <v>638</v>
      </c>
      <c r="E11550" t="s">
        <v>639</v>
      </c>
      <c r="F11550" t="s">
        <v>348</v>
      </c>
      <c r="G11550" t="s">
        <v>218</v>
      </c>
      <c r="H11550" t="s">
        <v>225</v>
      </c>
      <c r="I11550" t="s">
        <v>226</v>
      </c>
      <c r="K11550" t="s">
        <v>221</v>
      </c>
      <c r="O11550" t="s">
        <v>194</v>
      </c>
      <c r="P11550">
        <v>2050</v>
      </c>
    </row>
    <row r="11551" spans="1:16" x14ac:dyDescent="0.25">
      <c r="A11551" t="s">
        <v>659</v>
      </c>
      <c r="B11551" t="s">
        <v>660</v>
      </c>
      <c r="C11551" t="s">
        <v>661</v>
      </c>
      <c r="D11551" t="s">
        <v>638</v>
      </c>
      <c r="E11551" t="s">
        <v>639</v>
      </c>
      <c r="F11551" t="s">
        <v>348</v>
      </c>
      <c r="G11551" t="s">
        <v>218</v>
      </c>
      <c r="H11551" t="s">
        <v>225</v>
      </c>
      <c r="I11551" t="s">
        <v>226</v>
      </c>
      <c r="K11551" t="s">
        <v>221</v>
      </c>
      <c r="O11551" t="s">
        <v>264</v>
      </c>
      <c r="P11551">
        <v>2050</v>
      </c>
    </row>
    <row r="11552" spans="1:16" x14ac:dyDescent="0.25">
      <c r="A11552" t="s">
        <v>659</v>
      </c>
      <c r="B11552" t="s">
        <v>660</v>
      </c>
      <c r="C11552" t="s">
        <v>661</v>
      </c>
      <c r="D11552" t="s">
        <v>638</v>
      </c>
      <c r="E11552" t="s">
        <v>639</v>
      </c>
      <c r="F11552" t="s">
        <v>348</v>
      </c>
      <c r="G11552" t="s">
        <v>218</v>
      </c>
      <c r="H11552" t="s">
        <v>225</v>
      </c>
      <c r="I11552" t="s">
        <v>226</v>
      </c>
      <c r="K11552" t="s">
        <v>221</v>
      </c>
      <c r="O11552" t="s">
        <v>265</v>
      </c>
      <c r="P11552">
        <v>2050</v>
      </c>
    </row>
    <row r="11553" spans="1:16" x14ac:dyDescent="0.25">
      <c r="A11553" t="s">
        <v>659</v>
      </c>
      <c r="B11553" t="s">
        <v>660</v>
      </c>
      <c r="C11553" t="s">
        <v>661</v>
      </c>
      <c r="D11553" t="s">
        <v>638</v>
      </c>
      <c r="E11553" t="s">
        <v>639</v>
      </c>
      <c r="F11553" t="s">
        <v>348</v>
      </c>
      <c r="G11553" t="s">
        <v>218</v>
      </c>
      <c r="H11553" t="s">
        <v>317</v>
      </c>
      <c r="I11553" t="s">
        <v>318</v>
      </c>
      <c r="K11553" t="s">
        <v>221</v>
      </c>
      <c r="O11553" t="s">
        <v>194</v>
      </c>
      <c r="P11553">
        <v>2020</v>
      </c>
    </row>
    <row r="11554" spans="1:16" x14ac:dyDescent="0.25">
      <c r="A11554" t="s">
        <v>659</v>
      </c>
      <c r="B11554" t="s">
        <v>660</v>
      </c>
      <c r="C11554" t="s">
        <v>661</v>
      </c>
      <c r="D11554" t="s">
        <v>638</v>
      </c>
      <c r="E11554" t="s">
        <v>639</v>
      </c>
      <c r="F11554" t="s">
        <v>348</v>
      </c>
      <c r="G11554" t="s">
        <v>218</v>
      </c>
      <c r="H11554" t="s">
        <v>317</v>
      </c>
      <c r="I11554" t="s">
        <v>318</v>
      </c>
      <c r="K11554" t="s">
        <v>221</v>
      </c>
      <c r="O11554" t="s">
        <v>194</v>
      </c>
      <c r="P11554">
        <v>2025</v>
      </c>
    </row>
    <row r="11555" spans="1:16" x14ac:dyDescent="0.25">
      <c r="A11555" t="s">
        <v>659</v>
      </c>
      <c r="B11555" t="s">
        <v>660</v>
      </c>
      <c r="C11555" t="s">
        <v>661</v>
      </c>
      <c r="D11555" t="s">
        <v>638</v>
      </c>
      <c r="E11555" t="s">
        <v>639</v>
      </c>
      <c r="F11555" t="s">
        <v>348</v>
      </c>
      <c r="G11555" t="s">
        <v>218</v>
      </c>
      <c r="H11555" t="s">
        <v>317</v>
      </c>
      <c r="I11555" t="s">
        <v>318</v>
      </c>
      <c r="K11555" t="s">
        <v>221</v>
      </c>
      <c r="O11555" t="s">
        <v>264</v>
      </c>
      <c r="P11555">
        <v>2025</v>
      </c>
    </row>
    <row r="11556" spans="1:16" x14ac:dyDescent="0.25">
      <c r="A11556" t="s">
        <v>659</v>
      </c>
      <c r="B11556" t="s">
        <v>660</v>
      </c>
      <c r="C11556" t="s">
        <v>661</v>
      </c>
      <c r="D11556" t="s">
        <v>638</v>
      </c>
      <c r="E11556" t="s">
        <v>639</v>
      </c>
      <c r="F11556" t="s">
        <v>348</v>
      </c>
      <c r="G11556" t="s">
        <v>218</v>
      </c>
      <c r="H11556" t="s">
        <v>317</v>
      </c>
      <c r="I11556" t="s">
        <v>318</v>
      </c>
      <c r="K11556" t="s">
        <v>221</v>
      </c>
      <c r="O11556" t="s">
        <v>265</v>
      </c>
      <c r="P11556">
        <v>2025</v>
      </c>
    </row>
    <row r="11557" spans="1:16" x14ac:dyDescent="0.25">
      <c r="A11557" t="s">
        <v>659</v>
      </c>
      <c r="B11557" t="s">
        <v>660</v>
      </c>
      <c r="C11557" t="s">
        <v>661</v>
      </c>
      <c r="D11557" t="s">
        <v>638</v>
      </c>
      <c r="E11557" t="s">
        <v>639</v>
      </c>
      <c r="F11557" t="s">
        <v>348</v>
      </c>
      <c r="G11557" t="s">
        <v>218</v>
      </c>
      <c r="H11557" t="s">
        <v>317</v>
      </c>
      <c r="I11557" t="s">
        <v>318</v>
      </c>
      <c r="K11557" t="s">
        <v>221</v>
      </c>
      <c r="O11557" t="s">
        <v>194</v>
      </c>
      <c r="P11557">
        <v>2030</v>
      </c>
    </row>
    <row r="11558" spans="1:16" x14ac:dyDescent="0.25">
      <c r="A11558" t="s">
        <v>659</v>
      </c>
      <c r="B11558" t="s">
        <v>660</v>
      </c>
      <c r="C11558" t="s">
        <v>661</v>
      </c>
      <c r="D11558" t="s">
        <v>638</v>
      </c>
      <c r="E11558" t="s">
        <v>639</v>
      </c>
      <c r="F11558" t="s">
        <v>348</v>
      </c>
      <c r="G11558" t="s">
        <v>218</v>
      </c>
      <c r="H11558" t="s">
        <v>317</v>
      </c>
      <c r="I11558" t="s">
        <v>318</v>
      </c>
      <c r="K11558" t="s">
        <v>221</v>
      </c>
      <c r="O11558" t="s">
        <v>194</v>
      </c>
      <c r="P11558">
        <v>2040</v>
      </c>
    </row>
    <row r="11559" spans="1:16" x14ac:dyDescent="0.25">
      <c r="A11559" t="s">
        <v>659</v>
      </c>
      <c r="B11559" t="s">
        <v>660</v>
      </c>
      <c r="C11559" t="s">
        <v>661</v>
      </c>
      <c r="D11559" t="s">
        <v>638</v>
      </c>
      <c r="E11559" t="s">
        <v>639</v>
      </c>
      <c r="F11559" t="s">
        <v>348</v>
      </c>
      <c r="G11559" t="s">
        <v>218</v>
      </c>
      <c r="H11559" t="s">
        <v>317</v>
      </c>
      <c r="I11559" t="s">
        <v>318</v>
      </c>
      <c r="K11559" t="s">
        <v>221</v>
      </c>
      <c r="O11559" t="s">
        <v>194</v>
      </c>
      <c r="P11559">
        <v>2050</v>
      </c>
    </row>
    <row r="11560" spans="1:16" x14ac:dyDescent="0.25">
      <c r="A11560" t="s">
        <v>659</v>
      </c>
      <c r="B11560" t="s">
        <v>660</v>
      </c>
      <c r="C11560" t="s">
        <v>661</v>
      </c>
      <c r="D11560" t="s">
        <v>638</v>
      </c>
      <c r="E11560" t="s">
        <v>639</v>
      </c>
      <c r="F11560" t="s">
        <v>348</v>
      </c>
      <c r="G11560" t="s">
        <v>218</v>
      </c>
      <c r="H11560" t="s">
        <v>317</v>
      </c>
      <c r="I11560" t="s">
        <v>318</v>
      </c>
      <c r="K11560" t="s">
        <v>221</v>
      </c>
      <c r="O11560" t="s">
        <v>264</v>
      </c>
      <c r="P11560">
        <v>2050</v>
      </c>
    </row>
    <row r="11561" spans="1:16" x14ac:dyDescent="0.25">
      <c r="A11561" t="s">
        <v>659</v>
      </c>
      <c r="B11561" t="s">
        <v>660</v>
      </c>
      <c r="C11561" t="s">
        <v>661</v>
      </c>
      <c r="D11561" t="s">
        <v>638</v>
      </c>
      <c r="E11561" t="s">
        <v>639</v>
      </c>
      <c r="F11561" t="s">
        <v>348</v>
      </c>
      <c r="G11561" t="s">
        <v>218</v>
      </c>
      <c r="H11561" t="s">
        <v>317</v>
      </c>
      <c r="I11561" t="s">
        <v>318</v>
      </c>
      <c r="K11561" t="s">
        <v>221</v>
      </c>
      <c r="O11561" t="s">
        <v>265</v>
      </c>
      <c r="P11561">
        <v>2050</v>
      </c>
    </row>
    <row r="11562" spans="1:16" x14ac:dyDescent="0.25">
      <c r="A11562" t="s">
        <v>659</v>
      </c>
      <c r="B11562" t="s">
        <v>660</v>
      </c>
      <c r="C11562" t="s">
        <v>661</v>
      </c>
      <c r="D11562" t="s">
        <v>638</v>
      </c>
      <c r="E11562" t="s">
        <v>639</v>
      </c>
      <c r="F11562" t="s">
        <v>348</v>
      </c>
      <c r="G11562" t="s">
        <v>218</v>
      </c>
      <c r="H11562" t="s">
        <v>229</v>
      </c>
      <c r="I11562" t="s">
        <v>230</v>
      </c>
      <c r="J11562" t="s">
        <v>231</v>
      </c>
      <c r="K11562" t="s">
        <v>191</v>
      </c>
      <c r="O11562" t="s">
        <v>194</v>
      </c>
      <c r="P11562">
        <v>2020</v>
      </c>
    </row>
    <row r="11563" spans="1:16" x14ac:dyDescent="0.25">
      <c r="A11563" t="s">
        <v>659</v>
      </c>
      <c r="B11563" t="s">
        <v>660</v>
      </c>
      <c r="C11563" t="s">
        <v>661</v>
      </c>
      <c r="D11563" t="s">
        <v>638</v>
      </c>
      <c r="E11563" t="s">
        <v>639</v>
      </c>
      <c r="F11563" t="s">
        <v>348</v>
      </c>
      <c r="G11563" t="s">
        <v>218</v>
      </c>
      <c r="H11563" t="s">
        <v>229</v>
      </c>
      <c r="I11563" t="s">
        <v>230</v>
      </c>
      <c r="J11563" t="s">
        <v>231</v>
      </c>
      <c r="K11563" t="s">
        <v>191</v>
      </c>
      <c r="O11563" t="s">
        <v>194</v>
      </c>
      <c r="P11563">
        <v>2025</v>
      </c>
    </row>
    <row r="11564" spans="1:16" x14ac:dyDescent="0.25">
      <c r="A11564" t="s">
        <v>659</v>
      </c>
      <c r="B11564" t="s">
        <v>660</v>
      </c>
      <c r="C11564" t="s">
        <v>661</v>
      </c>
      <c r="D11564" t="s">
        <v>638</v>
      </c>
      <c r="E11564" t="s">
        <v>639</v>
      </c>
      <c r="F11564" t="s">
        <v>348</v>
      </c>
      <c r="G11564" t="s">
        <v>218</v>
      </c>
      <c r="H11564" t="s">
        <v>229</v>
      </c>
      <c r="I11564" t="s">
        <v>230</v>
      </c>
      <c r="J11564" t="s">
        <v>231</v>
      </c>
      <c r="K11564" t="s">
        <v>191</v>
      </c>
      <c r="O11564" t="s">
        <v>264</v>
      </c>
      <c r="P11564">
        <v>2025</v>
      </c>
    </row>
    <row r="11565" spans="1:16" x14ac:dyDescent="0.25">
      <c r="A11565" t="s">
        <v>659</v>
      </c>
      <c r="B11565" t="s">
        <v>660</v>
      </c>
      <c r="C11565" t="s">
        <v>661</v>
      </c>
      <c r="D11565" t="s">
        <v>638</v>
      </c>
      <c r="E11565" t="s">
        <v>639</v>
      </c>
      <c r="F11565" t="s">
        <v>348</v>
      </c>
      <c r="G11565" t="s">
        <v>218</v>
      </c>
      <c r="H11565" t="s">
        <v>229</v>
      </c>
      <c r="I11565" t="s">
        <v>230</v>
      </c>
      <c r="J11565" t="s">
        <v>231</v>
      </c>
      <c r="K11565" t="s">
        <v>191</v>
      </c>
      <c r="O11565" t="s">
        <v>265</v>
      </c>
      <c r="P11565">
        <v>2025</v>
      </c>
    </row>
    <row r="11566" spans="1:16" x14ac:dyDescent="0.25">
      <c r="A11566" t="s">
        <v>659</v>
      </c>
      <c r="B11566" t="s">
        <v>660</v>
      </c>
      <c r="C11566" t="s">
        <v>661</v>
      </c>
      <c r="D11566" t="s">
        <v>638</v>
      </c>
      <c r="E11566" t="s">
        <v>639</v>
      </c>
      <c r="F11566" t="s">
        <v>348</v>
      </c>
      <c r="G11566" t="s">
        <v>218</v>
      </c>
      <c r="H11566" t="s">
        <v>229</v>
      </c>
      <c r="I11566" t="s">
        <v>230</v>
      </c>
      <c r="J11566" t="s">
        <v>231</v>
      </c>
      <c r="K11566" t="s">
        <v>191</v>
      </c>
      <c r="O11566" t="s">
        <v>194</v>
      </c>
      <c r="P11566">
        <v>2030</v>
      </c>
    </row>
    <row r="11567" spans="1:16" x14ac:dyDescent="0.25">
      <c r="A11567" t="s">
        <v>659</v>
      </c>
      <c r="B11567" t="s">
        <v>660</v>
      </c>
      <c r="C11567" t="s">
        <v>661</v>
      </c>
      <c r="D11567" t="s">
        <v>638</v>
      </c>
      <c r="E11567" t="s">
        <v>639</v>
      </c>
      <c r="F11567" t="s">
        <v>348</v>
      </c>
      <c r="G11567" t="s">
        <v>218</v>
      </c>
      <c r="H11567" t="s">
        <v>229</v>
      </c>
      <c r="I11567" t="s">
        <v>230</v>
      </c>
      <c r="J11567" t="s">
        <v>231</v>
      </c>
      <c r="K11567" t="s">
        <v>191</v>
      </c>
      <c r="O11567" t="s">
        <v>194</v>
      </c>
      <c r="P11567">
        <v>2040</v>
      </c>
    </row>
    <row r="11568" spans="1:16" x14ac:dyDescent="0.25">
      <c r="A11568" t="s">
        <v>659</v>
      </c>
      <c r="B11568" t="s">
        <v>660</v>
      </c>
      <c r="C11568" t="s">
        <v>661</v>
      </c>
      <c r="D11568" t="s">
        <v>638</v>
      </c>
      <c r="E11568" t="s">
        <v>639</v>
      </c>
      <c r="F11568" t="s">
        <v>348</v>
      </c>
      <c r="G11568" t="s">
        <v>218</v>
      </c>
      <c r="H11568" t="s">
        <v>229</v>
      </c>
      <c r="I11568" t="s">
        <v>230</v>
      </c>
      <c r="J11568" t="s">
        <v>231</v>
      </c>
      <c r="K11568" t="s">
        <v>191</v>
      </c>
      <c r="O11568" t="s">
        <v>194</v>
      </c>
      <c r="P11568">
        <v>2050</v>
      </c>
    </row>
    <row r="11569" spans="1:17" x14ac:dyDescent="0.25">
      <c r="A11569" t="s">
        <v>659</v>
      </c>
      <c r="B11569" t="s">
        <v>660</v>
      </c>
      <c r="C11569" t="s">
        <v>661</v>
      </c>
      <c r="D11569" t="s">
        <v>638</v>
      </c>
      <c r="E11569" t="s">
        <v>639</v>
      </c>
      <c r="F11569" t="s">
        <v>348</v>
      </c>
      <c r="G11569" t="s">
        <v>218</v>
      </c>
      <c r="H11569" t="s">
        <v>229</v>
      </c>
      <c r="I11569" t="s">
        <v>230</v>
      </c>
      <c r="J11569" t="s">
        <v>231</v>
      </c>
      <c r="K11569" t="s">
        <v>191</v>
      </c>
      <c r="O11569" t="s">
        <v>264</v>
      </c>
      <c r="P11569">
        <v>2050</v>
      </c>
    </row>
    <row r="11570" spans="1:17" x14ac:dyDescent="0.25">
      <c r="A11570" t="s">
        <v>659</v>
      </c>
      <c r="B11570" t="s">
        <v>660</v>
      </c>
      <c r="C11570" t="s">
        <v>661</v>
      </c>
      <c r="D11570" t="s">
        <v>638</v>
      </c>
      <c r="E11570" t="s">
        <v>639</v>
      </c>
      <c r="F11570" t="s">
        <v>348</v>
      </c>
      <c r="G11570" t="s">
        <v>218</v>
      </c>
      <c r="H11570" t="s">
        <v>229</v>
      </c>
      <c r="I11570" t="s">
        <v>230</v>
      </c>
      <c r="J11570" t="s">
        <v>231</v>
      </c>
      <c r="K11570" t="s">
        <v>191</v>
      </c>
      <c r="O11570" t="s">
        <v>265</v>
      </c>
      <c r="P11570">
        <v>2050</v>
      </c>
    </row>
    <row r="11571" spans="1:17" x14ac:dyDescent="0.25">
      <c r="A11571" t="s">
        <v>659</v>
      </c>
      <c r="B11571" t="s">
        <v>660</v>
      </c>
      <c r="C11571" t="s">
        <v>661</v>
      </c>
      <c r="D11571" t="s">
        <v>638</v>
      </c>
      <c r="E11571" t="s">
        <v>639</v>
      </c>
      <c r="F11571" t="s">
        <v>348</v>
      </c>
      <c r="G11571" t="s">
        <v>233</v>
      </c>
      <c r="H11571" t="s">
        <v>477</v>
      </c>
      <c r="I11571" t="s">
        <v>240</v>
      </c>
      <c r="J11571" t="s">
        <v>288</v>
      </c>
      <c r="K11571" t="s">
        <v>478</v>
      </c>
      <c r="L11571" t="s">
        <v>237</v>
      </c>
      <c r="M11571" t="s">
        <v>199</v>
      </c>
      <c r="N11571" t="s">
        <v>640</v>
      </c>
      <c r="O11571" t="s">
        <v>194</v>
      </c>
      <c r="P11571">
        <v>2020</v>
      </c>
      <c r="Q11571">
        <v>0.92760063599999998</v>
      </c>
    </row>
    <row r="11572" spans="1:17" x14ac:dyDescent="0.25">
      <c r="A11572" t="s">
        <v>659</v>
      </c>
      <c r="B11572" t="s">
        <v>660</v>
      </c>
      <c r="C11572" t="s">
        <v>661</v>
      </c>
      <c r="D11572" t="s">
        <v>638</v>
      </c>
      <c r="E11572" t="s">
        <v>639</v>
      </c>
      <c r="F11572" t="s">
        <v>348</v>
      </c>
      <c r="G11572" t="s">
        <v>233</v>
      </c>
      <c r="H11572" t="s">
        <v>477</v>
      </c>
      <c r="I11572" t="s">
        <v>240</v>
      </c>
      <c r="J11572" t="s">
        <v>288</v>
      </c>
      <c r="K11572" t="s">
        <v>478</v>
      </c>
      <c r="L11572" t="s">
        <v>237</v>
      </c>
      <c r="M11572" t="s">
        <v>199</v>
      </c>
      <c r="N11572" t="s">
        <v>640</v>
      </c>
      <c r="O11572" t="s">
        <v>194</v>
      </c>
      <c r="P11572">
        <v>2025</v>
      </c>
      <c r="Q11572">
        <v>0.92760063599999998</v>
      </c>
    </row>
    <row r="11573" spans="1:17" x14ac:dyDescent="0.25">
      <c r="A11573" t="s">
        <v>659</v>
      </c>
      <c r="B11573" t="s">
        <v>660</v>
      </c>
      <c r="C11573" t="s">
        <v>661</v>
      </c>
      <c r="D11573" t="s">
        <v>638</v>
      </c>
      <c r="E11573" t="s">
        <v>639</v>
      </c>
      <c r="F11573" t="s">
        <v>348</v>
      </c>
      <c r="G11573" t="s">
        <v>233</v>
      </c>
      <c r="H11573" t="s">
        <v>477</v>
      </c>
      <c r="I11573" t="s">
        <v>240</v>
      </c>
      <c r="J11573" t="s">
        <v>288</v>
      </c>
      <c r="K11573" t="s">
        <v>478</v>
      </c>
      <c r="L11573" t="s">
        <v>237</v>
      </c>
      <c r="M11573" t="s">
        <v>199</v>
      </c>
      <c r="N11573" t="s">
        <v>640</v>
      </c>
      <c r="O11573" t="s">
        <v>264</v>
      </c>
      <c r="P11573">
        <v>2025</v>
      </c>
      <c r="Q11573">
        <v>0.71353895099999998</v>
      </c>
    </row>
    <row r="11574" spans="1:17" x14ac:dyDescent="0.25">
      <c r="A11574" t="s">
        <v>659</v>
      </c>
      <c r="B11574" t="s">
        <v>660</v>
      </c>
      <c r="C11574" t="s">
        <v>661</v>
      </c>
      <c r="D11574" t="s">
        <v>638</v>
      </c>
      <c r="E11574" t="s">
        <v>639</v>
      </c>
      <c r="F11574" t="s">
        <v>348</v>
      </c>
      <c r="G11574" t="s">
        <v>233</v>
      </c>
      <c r="H11574" t="s">
        <v>477</v>
      </c>
      <c r="I11574" t="s">
        <v>240</v>
      </c>
      <c r="J11574" t="s">
        <v>288</v>
      </c>
      <c r="K11574" t="s">
        <v>478</v>
      </c>
      <c r="L11574" t="s">
        <v>237</v>
      </c>
      <c r="M11574" t="s">
        <v>199</v>
      </c>
      <c r="N11574" t="s">
        <v>640</v>
      </c>
      <c r="O11574" t="s">
        <v>265</v>
      </c>
      <c r="P11574">
        <v>2025</v>
      </c>
      <c r="Q11574">
        <v>1.4270779010000001</v>
      </c>
    </row>
    <row r="11575" spans="1:17" x14ac:dyDescent="0.25">
      <c r="A11575" t="s">
        <v>659</v>
      </c>
      <c r="B11575" t="s">
        <v>660</v>
      </c>
      <c r="C11575" t="s">
        <v>661</v>
      </c>
      <c r="D11575" t="s">
        <v>638</v>
      </c>
      <c r="E11575" t="s">
        <v>639</v>
      </c>
      <c r="F11575" t="s">
        <v>348</v>
      </c>
      <c r="G11575" t="s">
        <v>233</v>
      </c>
      <c r="H11575" t="s">
        <v>477</v>
      </c>
      <c r="I11575" t="s">
        <v>240</v>
      </c>
      <c r="J11575" t="s">
        <v>288</v>
      </c>
      <c r="K11575" t="s">
        <v>478</v>
      </c>
      <c r="L11575" t="s">
        <v>237</v>
      </c>
      <c r="M11575" t="s">
        <v>199</v>
      </c>
      <c r="N11575" t="s">
        <v>640</v>
      </c>
      <c r="O11575" t="s">
        <v>194</v>
      </c>
      <c r="P11575">
        <v>2030</v>
      </c>
      <c r="Q11575">
        <v>0.85624674099999998</v>
      </c>
    </row>
    <row r="11576" spans="1:17" x14ac:dyDescent="0.25">
      <c r="A11576" t="s">
        <v>659</v>
      </c>
      <c r="B11576" t="s">
        <v>660</v>
      </c>
      <c r="C11576" t="s">
        <v>661</v>
      </c>
      <c r="D11576" t="s">
        <v>638</v>
      </c>
      <c r="E11576" t="s">
        <v>639</v>
      </c>
      <c r="F11576" t="s">
        <v>348</v>
      </c>
      <c r="G11576" t="s">
        <v>233</v>
      </c>
      <c r="H11576" t="s">
        <v>477</v>
      </c>
      <c r="I11576" t="s">
        <v>240</v>
      </c>
      <c r="J11576" t="s">
        <v>288</v>
      </c>
      <c r="K11576" t="s">
        <v>478</v>
      </c>
      <c r="L11576" t="s">
        <v>237</v>
      </c>
      <c r="M11576" t="s">
        <v>199</v>
      </c>
      <c r="N11576" t="s">
        <v>640</v>
      </c>
      <c r="O11576" t="s">
        <v>194</v>
      </c>
      <c r="P11576">
        <v>2040</v>
      </c>
      <c r="Q11576">
        <v>0.85624674099999998</v>
      </c>
    </row>
    <row r="11577" spans="1:17" x14ac:dyDescent="0.25">
      <c r="A11577" t="s">
        <v>659</v>
      </c>
      <c r="B11577" t="s">
        <v>660</v>
      </c>
      <c r="C11577" t="s">
        <v>661</v>
      </c>
      <c r="D11577" t="s">
        <v>638</v>
      </c>
      <c r="E11577" t="s">
        <v>639</v>
      </c>
      <c r="F11577" t="s">
        <v>348</v>
      </c>
      <c r="G11577" t="s">
        <v>233</v>
      </c>
      <c r="H11577" t="s">
        <v>477</v>
      </c>
      <c r="I11577" t="s">
        <v>240</v>
      </c>
      <c r="J11577" t="s">
        <v>288</v>
      </c>
      <c r="K11577" t="s">
        <v>478</v>
      </c>
      <c r="L11577" t="s">
        <v>237</v>
      </c>
      <c r="M11577" t="s">
        <v>199</v>
      </c>
      <c r="N11577" t="s">
        <v>640</v>
      </c>
      <c r="O11577" t="s">
        <v>194</v>
      </c>
      <c r="P11577">
        <v>2050</v>
      </c>
      <c r="Q11577">
        <v>0.85624674099999998</v>
      </c>
    </row>
    <row r="11578" spans="1:17" x14ac:dyDescent="0.25">
      <c r="A11578" t="s">
        <v>659</v>
      </c>
      <c r="B11578" t="s">
        <v>660</v>
      </c>
      <c r="C11578" t="s">
        <v>661</v>
      </c>
      <c r="D11578" t="s">
        <v>638</v>
      </c>
      <c r="E11578" t="s">
        <v>639</v>
      </c>
      <c r="F11578" t="s">
        <v>348</v>
      </c>
      <c r="G11578" t="s">
        <v>233</v>
      </c>
      <c r="H11578" t="s">
        <v>477</v>
      </c>
      <c r="I11578" t="s">
        <v>240</v>
      </c>
      <c r="J11578" t="s">
        <v>288</v>
      </c>
      <c r="K11578" t="s">
        <v>478</v>
      </c>
      <c r="L11578" t="s">
        <v>237</v>
      </c>
      <c r="M11578" t="s">
        <v>199</v>
      </c>
      <c r="N11578" t="s">
        <v>640</v>
      </c>
      <c r="O11578" t="s">
        <v>264</v>
      </c>
      <c r="P11578">
        <v>2050</v>
      </c>
      <c r="Q11578">
        <v>0.71353895099999998</v>
      </c>
    </row>
    <row r="11579" spans="1:17" x14ac:dyDescent="0.25">
      <c r="A11579" t="s">
        <v>659</v>
      </c>
      <c r="B11579" t="s">
        <v>660</v>
      </c>
      <c r="C11579" t="s">
        <v>661</v>
      </c>
      <c r="D11579" t="s">
        <v>638</v>
      </c>
      <c r="E11579" t="s">
        <v>639</v>
      </c>
      <c r="F11579" t="s">
        <v>348</v>
      </c>
      <c r="G11579" t="s">
        <v>233</v>
      </c>
      <c r="H11579" t="s">
        <v>477</v>
      </c>
      <c r="I11579" t="s">
        <v>240</v>
      </c>
      <c r="J11579" t="s">
        <v>288</v>
      </c>
      <c r="K11579" t="s">
        <v>478</v>
      </c>
      <c r="L11579" t="s">
        <v>237</v>
      </c>
      <c r="M11579" t="s">
        <v>199</v>
      </c>
      <c r="N11579" t="s">
        <v>640</v>
      </c>
      <c r="O11579" t="s">
        <v>265</v>
      </c>
      <c r="P11579">
        <v>2050</v>
      </c>
      <c r="Q11579">
        <v>1.4270779010000001</v>
      </c>
    </row>
    <row r="11580" spans="1:17" x14ac:dyDescent="0.25">
      <c r="A11580" t="s">
        <v>659</v>
      </c>
      <c r="B11580" t="s">
        <v>660</v>
      </c>
      <c r="C11580" t="s">
        <v>661</v>
      </c>
      <c r="D11580" t="s">
        <v>638</v>
      </c>
      <c r="E11580" t="s">
        <v>639</v>
      </c>
      <c r="F11580" t="s">
        <v>348</v>
      </c>
      <c r="G11580" t="s">
        <v>233</v>
      </c>
      <c r="H11580" t="s">
        <v>599</v>
      </c>
      <c r="I11580" t="s">
        <v>240</v>
      </c>
      <c r="J11580" t="s">
        <v>600</v>
      </c>
      <c r="K11580" t="s">
        <v>241</v>
      </c>
      <c r="L11580" t="s">
        <v>237</v>
      </c>
      <c r="M11580" t="s">
        <v>238</v>
      </c>
      <c r="N11580" t="s">
        <v>640</v>
      </c>
      <c r="O11580" t="s">
        <v>194</v>
      </c>
      <c r="P11580">
        <v>2020</v>
      </c>
      <c r="Q11580">
        <v>2.4736016999999999E-2</v>
      </c>
    </row>
    <row r="11581" spans="1:17" x14ac:dyDescent="0.25">
      <c r="A11581" t="s">
        <v>659</v>
      </c>
      <c r="B11581" t="s">
        <v>660</v>
      </c>
      <c r="C11581" t="s">
        <v>661</v>
      </c>
      <c r="D11581" t="s">
        <v>638</v>
      </c>
      <c r="E11581" t="s">
        <v>639</v>
      </c>
      <c r="F11581" t="s">
        <v>348</v>
      </c>
      <c r="G11581" t="s">
        <v>233</v>
      </c>
      <c r="H11581" t="s">
        <v>599</v>
      </c>
      <c r="I11581" t="s">
        <v>240</v>
      </c>
      <c r="J11581" t="s">
        <v>600</v>
      </c>
      <c r="K11581" t="s">
        <v>241</v>
      </c>
      <c r="L11581" t="s">
        <v>237</v>
      </c>
      <c r="M11581" t="s">
        <v>238</v>
      </c>
      <c r="N11581" t="s">
        <v>640</v>
      </c>
      <c r="O11581" t="s">
        <v>194</v>
      </c>
      <c r="P11581">
        <v>2025</v>
      </c>
      <c r="Q11581">
        <v>2.4736016999999999E-2</v>
      </c>
    </row>
    <row r="11582" spans="1:17" x14ac:dyDescent="0.25">
      <c r="A11582" t="s">
        <v>659</v>
      </c>
      <c r="B11582" t="s">
        <v>660</v>
      </c>
      <c r="C11582" t="s">
        <v>661</v>
      </c>
      <c r="D11582" t="s">
        <v>638</v>
      </c>
      <c r="E11582" t="s">
        <v>639</v>
      </c>
      <c r="F11582" t="s">
        <v>348</v>
      </c>
      <c r="G11582" t="s">
        <v>233</v>
      </c>
      <c r="H11582" t="s">
        <v>599</v>
      </c>
      <c r="I11582" t="s">
        <v>240</v>
      </c>
      <c r="J11582" t="s">
        <v>600</v>
      </c>
      <c r="K11582" t="s">
        <v>241</v>
      </c>
      <c r="L11582" t="s">
        <v>237</v>
      </c>
      <c r="M11582" t="s">
        <v>238</v>
      </c>
      <c r="N11582" t="s">
        <v>640</v>
      </c>
      <c r="O11582" t="s">
        <v>264</v>
      </c>
      <c r="P11582">
        <v>2025</v>
      </c>
      <c r="Q11582">
        <v>1.9027704999999999E-2</v>
      </c>
    </row>
    <row r="11583" spans="1:17" x14ac:dyDescent="0.25">
      <c r="A11583" t="s">
        <v>659</v>
      </c>
      <c r="B11583" t="s">
        <v>660</v>
      </c>
      <c r="C11583" t="s">
        <v>661</v>
      </c>
      <c r="D11583" t="s">
        <v>638</v>
      </c>
      <c r="E11583" t="s">
        <v>639</v>
      </c>
      <c r="F11583" t="s">
        <v>348</v>
      </c>
      <c r="G11583" t="s">
        <v>233</v>
      </c>
      <c r="H11583" t="s">
        <v>599</v>
      </c>
      <c r="I11583" t="s">
        <v>240</v>
      </c>
      <c r="J11583" t="s">
        <v>600</v>
      </c>
      <c r="K11583" t="s">
        <v>241</v>
      </c>
      <c r="L11583" t="s">
        <v>237</v>
      </c>
      <c r="M11583" t="s">
        <v>238</v>
      </c>
      <c r="N11583" t="s">
        <v>640</v>
      </c>
      <c r="O11583" t="s">
        <v>265</v>
      </c>
      <c r="P11583">
        <v>2025</v>
      </c>
      <c r="Q11583">
        <v>0.190277053</v>
      </c>
    </row>
    <row r="11584" spans="1:17" x14ac:dyDescent="0.25">
      <c r="A11584" t="s">
        <v>659</v>
      </c>
      <c r="B11584" t="s">
        <v>660</v>
      </c>
      <c r="C11584" t="s">
        <v>661</v>
      </c>
      <c r="D11584" t="s">
        <v>638</v>
      </c>
      <c r="E11584" t="s">
        <v>639</v>
      </c>
      <c r="F11584" t="s">
        <v>348</v>
      </c>
      <c r="G11584" t="s">
        <v>233</v>
      </c>
      <c r="H11584" t="s">
        <v>599</v>
      </c>
      <c r="I11584" t="s">
        <v>240</v>
      </c>
      <c r="J11584" t="s">
        <v>600</v>
      </c>
      <c r="K11584" t="s">
        <v>241</v>
      </c>
      <c r="L11584" t="s">
        <v>237</v>
      </c>
      <c r="M11584" t="s">
        <v>238</v>
      </c>
      <c r="N11584" t="s">
        <v>640</v>
      </c>
      <c r="O11584" t="s">
        <v>194</v>
      </c>
      <c r="P11584">
        <v>2030</v>
      </c>
      <c r="Q11584">
        <v>2.2833246000000001E-2</v>
      </c>
    </row>
    <row r="11585" spans="1:17" x14ac:dyDescent="0.25">
      <c r="A11585" t="s">
        <v>659</v>
      </c>
      <c r="B11585" t="s">
        <v>660</v>
      </c>
      <c r="C11585" t="s">
        <v>661</v>
      </c>
      <c r="D11585" t="s">
        <v>638</v>
      </c>
      <c r="E11585" t="s">
        <v>639</v>
      </c>
      <c r="F11585" t="s">
        <v>348</v>
      </c>
      <c r="G11585" t="s">
        <v>233</v>
      </c>
      <c r="H11585" t="s">
        <v>599</v>
      </c>
      <c r="I11585" t="s">
        <v>240</v>
      </c>
      <c r="J11585" t="s">
        <v>600</v>
      </c>
      <c r="K11585" t="s">
        <v>241</v>
      </c>
      <c r="L11585" t="s">
        <v>237</v>
      </c>
      <c r="M11585" t="s">
        <v>238</v>
      </c>
      <c r="N11585" t="s">
        <v>640</v>
      </c>
      <c r="O11585" t="s">
        <v>194</v>
      </c>
      <c r="P11585">
        <v>2040</v>
      </c>
      <c r="Q11585">
        <v>2.2833246000000001E-2</v>
      </c>
    </row>
    <row r="11586" spans="1:17" x14ac:dyDescent="0.25">
      <c r="A11586" t="s">
        <v>659</v>
      </c>
      <c r="B11586" t="s">
        <v>660</v>
      </c>
      <c r="C11586" t="s">
        <v>661</v>
      </c>
      <c r="D11586" t="s">
        <v>638</v>
      </c>
      <c r="E11586" t="s">
        <v>639</v>
      </c>
      <c r="F11586" t="s">
        <v>348</v>
      </c>
      <c r="G11586" t="s">
        <v>233</v>
      </c>
      <c r="H11586" t="s">
        <v>599</v>
      </c>
      <c r="I11586" t="s">
        <v>240</v>
      </c>
      <c r="J11586" t="s">
        <v>600</v>
      </c>
      <c r="K11586" t="s">
        <v>241</v>
      </c>
      <c r="L11586" t="s">
        <v>237</v>
      </c>
      <c r="M11586" t="s">
        <v>238</v>
      </c>
      <c r="N11586" t="s">
        <v>640</v>
      </c>
      <c r="O11586" t="s">
        <v>194</v>
      </c>
      <c r="P11586">
        <v>2050</v>
      </c>
      <c r="Q11586">
        <v>2.2833246000000001E-2</v>
      </c>
    </row>
    <row r="11587" spans="1:17" x14ac:dyDescent="0.25">
      <c r="A11587" t="s">
        <v>659</v>
      </c>
      <c r="B11587" t="s">
        <v>660</v>
      </c>
      <c r="C11587" t="s">
        <v>661</v>
      </c>
      <c r="D11587" t="s">
        <v>638</v>
      </c>
      <c r="E11587" t="s">
        <v>639</v>
      </c>
      <c r="F11587" t="s">
        <v>348</v>
      </c>
      <c r="G11587" t="s">
        <v>233</v>
      </c>
      <c r="H11587" t="s">
        <v>599</v>
      </c>
      <c r="I11587" t="s">
        <v>240</v>
      </c>
      <c r="J11587" t="s">
        <v>600</v>
      </c>
      <c r="K11587" t="s">
        <v>241</v>
      </c>
      <c r="L11587" t="s">
        <v>237</v>
      </c>
      <c r="M11587" t="s">
        <v>238</v>
      </c>
      <c r="N11587" t="s">
        <v>640</v>
      </c>
      <c r="O11587" t="s">
        <v>264</v>
      </c>
      <c r="P11587">
        <v>2050</v>
      </c>
      <c r="Q11587">
        <v>1.9027704999999999E-2</v>
      </c>
    </row>
    <row r="11588" spans="1:17" x14ac:dyDescent="0.25">
      <c r="A11588" t="s">
        <v>659</v>
      </c>
      <c r="B11588" t="s">
        <v>660</v>
      </c>
      <c r="C11588" t="s">
        <v>661</v>
      </c>
      <c r="D11588" t="s">
        <v>638</v>
      </c>
      <c r="E11588" t="s">
        <v>639</v>
      </c>
      <c r="F11588" t="s">
        <v>348</v>
      </c>
      <c r="G11588" t="s">
        <v>233</v>
      </c>
      <c r="H11588" t="s">
        <v>599</v>
      </c>
      <c r="I11588" t="s">
        <v>240</v>
      </c>
      <c r="J11588" t="s">
        <v>600</v>
      </c>
      <c r="K11588" t="s">
        <v>241</v>
      </c>
      <c r="L11588" t="s">
        <v>237</v>
      </c>
      <c r="M11588" t="s">
        <v>238</v>
      </c>
      <c r="N11588" t="s">
        <v>640</v>
      </c>
      <c r="O11588" t="s">
        <v>265</v>
      </c>
      <c r="P11588">
        <v>2050</v>
      </c>
      <c r="Q11588">
        <v>0.190277053</v>
      </c>
    </row>
    <row r="11589" spans="1:17" x14ac:dyDescent="0.25">
      <c r="A11589" t="s">
        <v>659</v>
      </c>
      <c r="B11589" t="s">
        <v>660</v>
      </c>
      <c r="C11589" t="s">
        <v>661</v>
      </c>
      <c r="D11589" t="s">
        <v>638</v>
      </c>
      <c r="E11589" t="s">
        <v>639</v>
      </c>
      <c r="F11589" t="s">
        <v>348</v>
      </c>
      <c r="G11589" t="s">
        <v>233</v>
      </c>
      <c r="H11589" t="s">
        <v>479</v>
      </c>
      <c r="I11589" t="s">
        <v>240</v>
      </c>
      <c r="J11589" t="s">
        <v>290</v>
      </c>
      <c r="K11589" t="s">
        <v>478</v>
      </c>
      <c r="L11589" t="s">
        <v>237</v>
      </c>
      <c r="M11589" t="s">
        <v>199</v>
      </c>
      <c r="N11589" t="s">
        <v>640</v>
      </c>
      <c r="O11589" t="s">
        <v>194</v>
      </c>
      <c r="P11589">
        <v>2020</v>
      </c>
      <c r="Q11589">
        <v>0.22262415299999999</v>
      </c>
    </row>
    <row r="11590" spans="1:17" x14ac:dyDescent="0.25">
      <c r="A11590" t="s">
        <v>659</v>
      </c>
      <c r="B11590" t="s">
        <v>660</v>
      </c>
      <c r="C11590" t="s">
        <v>661</v>
      </c>
      <c r="D11590" t="s">
        <v>638</v>
      </c>
      <c r="E11590" t="s">
        <v>639</v>
      </c>
      <c r="F11590" t="s">
        <v>348</v>
      </c>
      <c r="G11590" t="s">
        <v>233</v>
      </c>
      <c r="H11590" t="s">
        <v>479</v>
      </c>
      <c r="I11590" t="s">
        <v>240</v>
      </c>
      <c r="J11590" t="s">
        <v>290</v>
      </c>
      <c r="K11590" t="s">
        <v>478</v>
      </c>
      <c r="L11590" t="s">
        <v>237</v>
      </c>
      <c r="M11590" t="s">
        <v>199</v>
      </c>
      <c r="N11590" t="s">
        <v>640</v>
      </c>
      <c r="O11590" t="s">
        <v>194</v>
      </c>
      <c r="P11590">
        <v>2025</v>
      </c>
      <c r="Q11590">
        <v>0.22262415299999999</v>
      </c>
    </row>
    <row r="11591" spans="1:17" x14ac:dyDescent="0.25">
      <c r="A11591" t="s">
        <v>659</v>
      </c>
      <c r="B11591" t="s">
        <v>660</v>
      </c>
      <c r="C11591" t="s">
        <v>661</v>
      </c>
      <c r="D11591" t="s">
        <v>638</v>
      </c>
      <c r="E11591" t="s">
        <v>639</v>
      </c>
      <c r="F11591" t="s">
        <v>348</v>
      </c>
      <c r="G11591" t="s">
        <v>233</v>
      </c>
      <c r="H11591" t="s">
        <v>479</v>
      </c>
      <c r="I11591" t="s">
        <v>240</v>
      </c>
      <c r="J11591" t="s">
        <v>290</v>
      </c>
      <c r="K11591" t="s">
        <v>478</v>
      </c>
      <c r="L11591" t="s">
        <v>237</v>
      </c>
      <c r="M11591" t="s">
        <v>199</v>
      </c>
      <c r="N11591" t="s">
        <v>640</v>
      </c>
      <c r="O11591" t="s">
        <v>264</v>
      </c>
      <c r="P11591">
        <v>2025</v>
      </c>
      <c r="Q11591">
        <v>0.171249348</v>
      </c>
    </row>
    <row r="11592" spans="1:17" x14ac:dyDescent="0.25">
      <c r="A11592" t="s">
        <v>659</v>
      </c>
      <c r="B11592" t="s">
        <v>660</v>
      </c>
      <c r="C11592" t="s">
        <v>661</v>
      </c>
      <c r="D11592" t="s">
        <v>638</v>
      </c>
      <c r="E11592" t="s">
        <v>639</v>
      </c>
      <c r="F11592" t="s">
        <v>348</v>
      </c>
      <c r="G11592" t="s">
        <v>233</v>
      </c>
      <c r="H11592" t="s">
        <v>479</v>
      </c>
      <c r="I11592" t="s">
        <v>240</v>
      </c>
      <c r="J11592" t="s">
        <v>290</v>
      </c>
      <c r="K11592" t="s">
        <v>478</v>
      </c>
      <c r="L11592" t="s">
        <v>237</v>
      </c>
      <c r="M11592" t="s">
        <v>199</v>
      </c>
      <c r="N11592" t="s">
        <v>640</v>
      </c>
      <c r="O11592" t="s">
        <v>265</v>
      </c>
      <c r="P11592">
        <v>2025</v>
      </c>
      <c r="Q11592">
        <v>0.190277053</v>
      </c>
    </row>
    <row r="11593" spans="1:17" x14ac:dyDescent="0.25">
      <c r="A11593" t="s">
        <v>659</v>
      </c>
      <c r="B11593" t="s">
        <v>660</v>
      </c>
      <c r="C11593" t="s">
        <v>661</v>
      </c>
      <c r="D11593" t="s">
        <v>638</v>
      </c>
      <c r="E11593" t="s">
        <v>639</v>
      </c>
      <c r="F11593" t="s">
        <v>348</v>
      </c>
      <c r="G11593" t="s">
        <v>233</v>
      </c>
      <c r="H11593" t="s">
        <v>479</v>
      </c>
      <c r="I11593" t="s">
        <v>240</v>
      </c>
      <c r="J11593" t="s">
        <v>290</v>
      </c>
      <c r="K11593" t="s">
        <v>478</v>
      </c>
      <c r="L11593" t="s">
        <v>237</v>
      </c>
      <c r="M11593" t="s">
        <v>199</v>
      </c>
      <c r="N11593" t="s">
        <v>640</v>
      </c>
      <c r="O11593" t="s">
        <v>194</v>
      </c>
      <c r="P11593">
        <v>2030</v>
      </c>
      <c r="Q11593">
        <v>0.20549921800000001</v>
      </c>
    </row>
    <row r="11594" spans="1:17" x14ac:dyDescent="0.25">
      <c r="A11594" t="s">
        <v>659</v>
      </c>
      <c r="B11594" t="s">
        <v>660</v>
      </c>
      <c r="C11594" t="s">
        <v>661</v>
      </c>
      <c r="D11594" t="s">
        <v>638</v>
      </c>
      <c r="E11594" t="s">
        <v>639</v>
      </c>
      <c r="F11594" t="s">
        <v>348</v>
      </c>
      <c r="G11594" t="s">
        <v>233</v>
      </c>
      <c r="H11594" t="s">
        <v>479</v>
      </c>
      <c r="I11594" t="s">
        <v>240</v>
      </c>
      <c r="J11594" t="s">
        <v>290</v>
      </c>
      <c r="K11594" t="s">
        <v>478</v>
      </c>
      <c r="L11594" t="s">
        <v>237</v>
      </c>
      <c r="M11594" t="s">
        <v>199</v>
      </c>
      <c r="N11594" t="s">
        <v>640</v>
      </c>
      <c r="O11594" t="s">
        <v>194</v>
      </c>
      <c r="P11594">
        <v>2040</v>
      </c>
      <c r="Q11594">
        <v>0.20549921800000001</v>
      </c>
    </row>
    <row r="11595" spans="1:17" x14ac:dyDescent="0.25">
      <c r="A11595" t="s">
        <v>659</v>
      </c>
      <c r="B11595" t="s">
        <v>660</v>
      </c>
      <c r="C11595" t="s">
        <v>661</v>
      </c>
      <c r="D11595" t="s">
        <v>638</v>
      </c>
      <c r="E11595" t="s">
        <v>639</v>
      </c>
      <c r="F11595" t="s">
        <v>348</v>
      </c>
      <c r="G11595" t="s">
        <v>233</v>
      </c>
      <c r="H11595" t="s">
        <v>479</v>
      </c>
      <c r="I11595" t="s">
        <v>240</v>
      </c>
      <c r="J11595" t="s">
        <v>290</v>
      </c>
      <c r="K11595" t="s">
        <v>478</v>
      </c>
      <c r="L11595" t="s">
        <v>237</v>
      </c>
      <c r="M11595" t="s">
        <v>199</v>
      </c>
      <c r="N11595" t="s">
        <v>640</v>
      </c>
      <c r="O11595" t="s">
        <v>194</v>
      </c>
      <c r="P11595">
        <v>2050</v>
      </c>
      <c r="Q11595">
        <v>0.20549921800000001</v>
      </c>
    </row>
    <row r="11596" spans="1:17" x14ac:dyDescent="0.25">
      <c r="A11596" t="s">
        <v>659</v>
      </c>
      <c r="B11596" t="s">
        <v>660</v>
      </c>
      <c r="C11596" t="s">
        <v>661</v>
      </c>
      <c r="D11596" t="s">
        <v>638</v>
      </c>
      <c r="E11596" t="s">
        <v>639</v>
      </c>
      <c r="F11596" t="s">
        <v>348</v>
      </c>
      <c r="G11596" t="s">
        <v>233</v>
      </c>
      <c r="H11596" t="s">
        <v>479</v>
      </c>
      <c r="I11596" t="s">
        <v>240</v>
      </c>
      <c r="J11596" t="s">
        <v>290</v>
      </c>
      <c r="K11596" t="s">
        <v>478</v>
      </c>
      <c r="L11596" t="s">
        <v>237</v>
      </c>
      <c r="M11596" t="s">
        <v>199</v>
      </c>
      <c r="N11596" t="s">
        <v>640</v>
      </c>
      <c r="O11596" t="s">
        <v>264</v>
      </c>
      <c r="P11596">
        <v>2050</v>
      </c>
      <c r="Q11596">
        <v>0.171249348</v>
      </c>
    </row>
    <row r="11597" spans="1:17" x14ac:dyDescent="0.25">
      <c r="A11597" t="s">
        <v>659</v>
      </c>
      <c r="B11597" t="s">
        <v>660</v>
      </c>
      <c r="C11597" t="s">
        <v>661</v>
      </c>
      <c r="D11597" t="s">
        <v>638</v>
      </c>
      <c r="E11597" t="s">
        <v>639</v>
      </c>
      <c r="F11597" t="s">
        <v>348</v>
      </c>
      <c r="G11597" t="s">
        <v>233</v>
      </c>
      <c r="H11597" t="s">
        <v>479</v>
      </c>
      <c r="I11597" t="s">
        <v>240</v>
      </c>
      <c r="J11597" t="s">
        <v>290</v>
      </c>
      <c r="K11597" t="s">
        <v>478</v>
      </c>
      <c r="L11597" t="s">
        <v>237</v>
      </c>
      <c r="M11597" t="s">
        <v>199</v>
      </c>
      <c r="N11597" t="s">
        <v>640</v>
      </c>
      <c r="O11597" t="s">
        <v>265</v>
      </c>
      <c r="P11597">
        <v>2050</v>
      </c>
      <c r="Q11597">
        <v>0.190277053</v>
      </c>
    </row>
    <row r="11598" spans="1:17" x14ac:dyDescent="0.25">
      <c r="A11598" t="s">
        <v>659</v>
      </c>
      <c r="B11598" t="s">
        <v>660</v>
      </c>
      <c r="C11598" t="s">
        <v>661</v>
      </c>
      <c r="D11598" t="s">
        <v>638</v>
      </c>
      <c r="E11598" t="s">
        <v>639</v>
      </c>
      <c r="F11598" t="s">
        <v>348</v>
      </c>
      <c r="G11598" t="s">
        <v>233</v>
      </c>
      <c r="H11598" t="s">
        <v>480</v>
      </c>
      <c r="I11598" t="s">
        <v>4</v>
      </c>
      <c r="J11598" t="s">
        <v>481</v>
      </c>
      <c r="K11598" t="s">
        <v>482</v>
      </c>
      <c r="L11598" t="s">
        <v>237</v>
      </c>
      <c r="M11598" t="s">
        <v>551</v>
      </c>
      <c r="N11598" t="s">
        <v>640</v>
      </c>
      <c r="O11598" t="s">
        <v>194</v>
      </c>
      <c r="P11598">
        <v>2020</v>
      </c>
      <c r="Q11598">
        <v>0</v>
      </c>
    </row>
    <row r="11599" spans="1:17" x14ac:dyDescent="0.25">
      <c r="A11599" t="s">
        <v>659</v>
      </c>
      <c r="B11599" t="s">
        <v>660</v>
      </c>
      <c r="C11599" t="s">
        <v>661</v>
      </c>
      <c r="D11599" t="s">
        <v>638</v>
      </c>
      <c r="E11599" t="s">
        <v>639</v>
      </c>
      <c r="F11599" t="s">
        <v>348</v>
      </c>
      <c r="G11599" t="s">
        <v>233</v>
      </c>
      <c r="H11599" t="s">
        <v>480</v>
      </c>
      <c r="I11599" t="s">
        <v>4</v>
      </c>
      <c r="J11599" t="s">
        <v>481</v>
      </c>
      <c r="K11599" t="s">
        <v>482</v>
      </c>
      <c r="L11599" t="s">
        <v>237</v>
      </c>
      <c r="M11599" t="s">
        <v>551</v>
      </c>
      <c r="N11599" t="s">
        <v>640</v>
      </c>
      <c r="O11599" t="s">
        <v>194</v>
      </c>
      <c r="P11599">
        <v>2025</v>
      </c>
      <c r="Q11599">
        <v>0</v>
      </c>
    </row>
    <row r="11600" spans="1:17" x14ac:dyDescent="0.25">
      <c r="A11600" t="s">
        <v>659</v>
      </c>
      <c r="B11600" t="s">
        <v>660</v>
      </c>
      <c r="C11600" t="s">
        <v>661</v>
      </c>
      <c r="D11600" t="s">
        <v>638</v>
      </c>
      <c r="E11600" t="s">
        <v>639</v>
      </c>
      <c r="F11600" t="s">
        <v>348</v>
      </c>
      <c r="G11600" t="s">
        <v>233</v>
      </c>
      <c r="H11600" t="s">
        <v>480</v>
      </c>
      <c r="I11600" t="s">
        <v>4</v>
      </c>
      <c r="J11600" t="s">
        <v>481</v>
      </c>
      <c r="K11600" t="s">
        <v>482</v>
      </c>
      <c r="L11600" t="s">
        <v>237</v>
      </c>
      <c r="M11600" t="s">
        <v>551</v>
      </c>
      <c r="N11600" t="s">
        <v>640</v>
      </c>
      <c r="O11600" t="s">
        <v>264</v>
      </c>
      <c r="P11600">
        <v>2025</v>
      </c>
      <c r="Q11600">
        <v>0</v>
      </c>
    </row>
    <row r="11601" spans="1:17" x14ac:dyDescent="0.25">
      <c r="A11601" t="s">
        <v>659</v>
      </c>
      <c r="B11601" t="s">
        <v>660</v>
      </c>
      <c r="C11601" t="s">
        <v>661</v>
      </c>
      <c r="D11601" t="s">
        <v>638</v>
      </c>
      <c r="E11601" t="s">
        <v>639</v>
      </c>
      <c r="F11601" t="s">
        <v>348</v>
      </c>
      <c r="G11601" t="s">
        <v>233</v>
      </c>
      <c r="H11601" t="s">
        <v>480</v>
      </c>
      <c r="I11601" t="s">
        <v>4</v>
      </c>
      <c r="J11601" t="s">
        <v>481</v>
      </c>
      <c r="K11601" t="s">
        <v>482</v>
      </c>
      <c r="L11601" t="s">
        <v>237</v>
      </c>
      <c r="M11601" t="s">
        <v>551</v>
      </c>
      <c r="N11601" t="s">
        <v>640</v>
      </c>
      <c r="O11601" t="s">
        <v>265</v>
      </c>
      <c r="P11601">
        <v>2025</v>
      </c>
      <c r="Q11601">
        <v>0</v>
      </c>
    </row>
    <row r="11602" spans="1:17" x14ac:dyDescent="0.25">
      <c r="A11602" t="s">
        <v>659</v>
      </c>
      <c r="B11602" t="s">
        <v>660</v>
      </c>
      <c r="C11602" t="s">
        <v>661</v>
      </c>
      <c r="D11602" t="s">
        <v>638</v>
      </c>
      <c r="E11602" t="s">
        <v>639</v>
      </c>
      <c r="F11602" t="s">
        <v>348</v>
      </c>
      <c r="G11602" t="s">
        <v>233</v>
      </c>
      <c r="H11602" t="s">
        <v>480</v>
      </c>
      <c r="I11602" t="s">
        <v>4</v>
      </c>
      <c r="J11602" t="s">
        <v>481</v>
      </c>
      <c r="K11602" t="s">
        <v>482</v>
      </c>
      <c r="L11602" t="s">
        <v>237</v>
      </c>
      <c r="M11602" t="s">
        <v>551</v>
      </c>
      <c r="N11602" t="s">
        <v>640</v>
      </c>
      <c r="O11602" t="s">
        <v>194</v>
      </c>
      <c r="P11602">
        <v>2030</v>
      </c>
      <c r="Q11602">
        <v>0</v>
      </c>
    </row>
    <row r="11603" spans="1:17" x14ac:dyDescent="0.25">
      <c r="A11603" t="s">
        <v>659</v>
      </c>
      <c r="B11603" t="s">
        <v>660</v>
      </c>
      <c r="C11603" t="s">
        <v>661</v>
      </c>
      <c r="D11603" t="s">
        <v>638</v>
      </c>
      <c r="E11603" t="s">
        <v>639</v>
      </c>
      <c r="F11603" t="s">
        <v>348</v>
      </c>
      <c r="G11603" t="s">
        <v>233</v>
      </c>
      <c r="H11603" t="s">
        <v>480</v>
      </c>
      <c r="I11603" t="s">
        <v>4</v>
      </c>
      <c r="J11603" t="s">
        <v>481</v>
      </c>
      <c r="K11603" t="s">
        <v>482</v>
      </c>
      <c r="L11603" t="s">
        <v>237</v>
      </c>
      <c r="M11603" t="s">
        <v>551</v>
      </c>
      <c r="N11603" t="s">
        <v>640</v>
      </c>
      <c r="O11603" t="s">
        <v>194</v>
      </c>
      <c r="P11603">
        <v>2040</v>
      </c>
      <c r="Q11603">
        <v>0</v>
      </c>
    </row>
    <row r="11604" spans="1:17" x14ac:dyDescent="0.25">
      <c r="A11604" t="s">
        <v>659</v>
      </c>
      <c r="B11604" t="s">
        <v>660</v>
      </c>
      <c r="C11604" t="s">
        <v>661</v>
      </c>
      <c r="D11604" t="s">
        <v>638</v>
      </c>
      <c r="E11604" t="s">
        <v>639</v>
      </c>
      <c r="F11604" t="s">
        <v>348</v>
      </c>
      <c r="G11604" t="s">
        <v>233</v>
      </c>
      <c r="H11604" t="s">
        <v>480</v>
      </c>
      <c r="I11604" t="s">
        <v>4</v>
      </c>
      <c r="J11604" t="s">
        <v>481</v>
      </c>
      <c r="K11604" t="s">
        <v>482</v>
      </c>
      <c r="L11604" t="s">
        <v>237</v>
      </c>
      <c r="M11604" t="s">
        <v>551</v>
      </c>
      <c r="N11604" t="s">
        <v>640</v>
      </c>
      <c r="O11604" t="s">
        <v>194</v>
      </c>
      <c r="P11604">
        <v>2050</v>
      </c>
      <c r="Q11604">
        <v>0</v>
      </c>
    </row>
    <row r="11605" spans="1:17" x14ac:dyDescent="0.25">
      <c r="A11605" t="s">
        <v>659</v>
      </c>
      <c r="B11605" t="s">
        <v>660</v>
      </c>
      <c r="C11605" t="s">
        <v>661</v>
      </c>
      <c r="D11605" t="s">
        <v>638</v>
      </c>
      <c r="E11605" t="s">
        <v>639</v>
      </c>
      <c r="F11605" t="s">
        <v>348</v>
      </c>
      <c r="G11605" t="s">
        <v>233</v>
      </c>
      <c r="H11605" t="s">
        <v>480</v>
      </c>
      <c r="I11605" t="s">
        <v>4</v>
      </c>
      <c r="J11605" t="s">
        <v>481</v>
      </c>
      <c r="K11605" t="s">
        <v>482</v>
      </c>
      <c r="L11605" t="s">
        <v>237</v>
      </c>
      <c r="M11605" t="s">
        <v>551</v>
      </c>
      <c r="N11605" t="s">
        <v>640</v>
      </c>
      <c r="O11605" t="s">
        <v>264</v>
      </c>
      <c r="P11605">
        <v>2050</v>
      </c>
      <c r="Q11605">
        <v>0</v>
      </c>
    </row>
    <row r="11606" spans="1:17" x14ac:dyDescent="0.25">
      <c r="A11606" t="s">
        <v>659</v>
      </c>
      <c r="B11606" t="s">
        <v>660</v>
      </c>
      <c r="C11606" t="s">
        <v>661</v>
      </c>
      <c r="D11606" t="s">
        <v>638</v>
      </c>
      <c r="E11606" t="s">
        <v>639</v>
      </c>
      <c r="F11606" t="s">
        <v>348</v>
      </c>
      <c r="G11606" t="s">
        <v>233</v>
      </c>
      <c r="H11606" t="s">
        <v>480</v>
      </c>
      <c r="I11606" t="s">
        <v>4</v>
      </c>
      <c r="J11606" t="s">
        <v>481</v>
      </c>
      <c r="K11606" t="s">
        <v>482</v>
      </c>
      <c r="L11606" t="s">
        <v>237</v>
      </c>
      <c r="M11606" t="s">
        <v>551</v>
      </c>
      <c r="N11606" t="s">
        <v>640</v>
      </c>
      <c r="O11606" t="s">
        <v>265</v>
      </c>
      <c r="P11606">
        <v>2050</v>
      </c>
      <c r="Q11606">
        <v>0</v>
      </c>
    </row>
    <row r="11607" spans="1:17" x14ac:dyDescent="0.25">
      <c r="A11607" t="s">
        <v>659</v>
      </c>
      <c r="B11607" t="s">
        <v>660</v>
      </c>
      <c r="C11607" t="s">
        <v>661</v>
      </c>
      <c r="D11607" t="s">
        <v>638</v>
      </c>
      <c r="E11607" t="s">
        <v>639</v>
      </c>
      <c r="F11607" t="s">
        <v>348</v>
      </c>
      <c r="G11607" t="s">
        <v>233</v>
      </c>
      <c r="H11607" t="s">
        <v>484</v>
      </c>
      <c r="I11607" t="s">
        <v>4</v>
      </c>
      <c r="J11607" t="s">
        <v>485</v>
      </c>
      <c r="K11607" t="s">
        <v>482</v>
      </c>
      <c r="L11607" t="s">
        <v>237</v>
      </c>
      <c r="M11607" t="s">
        <v>379</v>
      </c>
      <c r="N11607" t="s">
        <v>640</v>
      </c>
      <c r="O11607" t="s">
        <v>194</v>
      </c>
      <c r="P11607">
        <v>2020</v>
      </c>
      <c r="Q11607">
        <v>2.69</v>
      </c>
    </row>
    <row r="11608" spans="1:17" x14ac:dyDescent="0.25">
      <c r="A11608" t="s">
        <v>659</v>
      </c>
      <c r="B11608" t="s">
        <v>660</v>
      </c>
      <c r="C11608" t="s">
        <v>661</v>
      </c>
      <c r="D11608" t="s">
        <v>638</v>
      </c>
      <c r="E11608" t="s">
        <v>639</v>
      </c>
      <c r="F11608" t="s">
        <v>348</v>
      </c>
      <c r="G11608" t="s">
        <v>233</v>
      </c>
      <c r="H11608" t="s">
        <v>484</v>
      </c>
      <c r="I11608" t="s">
        <v>4</v>
      </c>
      <c r="J11608" t="s">
        <v>485</v>
      </c>
      <c r="K11608" t="s">
        <v>482</v>
      </c>
      <c r="L11608" t="s">
        <v>237</v>
      </c>
      <c r="M11608" t="s">
        <v>379</v>
      </c>
      <c r="N11608" t="s">
        <v>640</v>
      </c>
      <c r="O11608" t="s">
        <v>194</v>
      </c>
      <c r="P11608">
        <v>2025</v>
      </c>
      <c r="Q11608">
        <v>2.69</v>
      </c>
    </row>
    <row r="11609" spans="1:17" x14ac:dyDescent="0.25">
      <c r="A11609" t="s">
        <v>659</v>
      </c>
      <c r="B11609" t="s">
        <v>660</v>
      </c>
      <c r="C11609" t="s">
        <v>661</v>
      </c>
      <c r="D11609" t="s">
        <v>638</v>
      </c>
      <c r="E11609" t="s">
        <v>639</v>
      </c>
      <c r="F11609" t="s">
        <v>348</v>
      </c>
      <c r="G11609" t="s">
        <v>233</v>
      </c>
      <c r="H11609" t="s">
        <v>484</v>
      </c>
      <c r="I11609" t="s">
        <v>4</v>
      </c>
      <c r="J11609" t="s">
        <v>485</v>
      </c>
      <c r="K11609" t="s">
        <v>482</v>
      </c>
      <c r="L11609" t="s">
        <v>237</v>
      </c>
      <c r="M11609" t="s">
        <v>379</v>
      </c>
      <c r="N11609" t="s">
        <v>640</v>
      </c>
      <c r="O11609" t="s">
        <v>264</v>
      </c>
      <c r="P11609">
        <v>2025</v>
      </c>
      <c r="Q11609">
        <v>1.69</v>
      </c>
    </row>
    <row r="11610" spans="1:17" x14ac:dyDescent="0.25">
      <c r="A11610" t="s">
        <v>659</v>
      </c>
      <c r="B11610" t="s">
        <v>660</v>
      </c>
      <c r="C11610" t="s">
        <v>661</v>
      </c>
      <c r="D11610" t="s">
        <v>638</v>
      </c>
      <c r="E11610" t="s">
        <v>639</v>
      </c>
      <c r="F11610" t="s">
        <v>348</v>
      </c>
      <c r="G11610" t="s">
        <v>233</v>
      </c>
      <c r="H11610" t="s">
        <v>484</v>
      </c>
      <c r="I11610" t="s">
        <v>4</v>
      </c>
      <c r="J11610" t="s">
        <v>485</v>
      </c>
      <c r="K11610" t="s">
        <v>482</v>
      </c>
      <c r="L11610" t="s">
        <v>237</v>
      </c>
      <c r="M11610" t="s">
        <v>379</v>
      </c>
      <c r="N11610" t="s">
        <v>640</v>
      </c>
      <c r="O11610" t="s">
        <v>265</v>
      </c>
      <c r="P11610">
        <v>2025</v>
      </c>
      <c r="Q11610">
        <v>2.69</v>
      </c>
    </row>
    <row r="11611" spans="1:17" x14ac:dyDescent="0.25">
      <c r="A11611" t="s">
        <v>659</v>
      </c>
      <c r="B11611" t="s">
        <v>660</v>
      </c>
      <c r="C11611" t="s">
        <v>661</v>
      </c>
      <c r="D11611" t="s">
        <v>638</v>
      </c>
      <c r="E11611" t="s">
        <v>639</v>
      </c>
      <c r="F11611" t="s">
        <v>348</v>
      </c>
      <c r="G11611" t="s">
        <v>233</v>
      </c>
      <c r="H11611" t="s">
        <v>484</v>
      </c>
      <c r="I11611" t="s">
        <v>4</v>
      </c>
      <c r="J11611" t="s">
        <v>485</v>
      </c>
      <c r="K11611" t="s">
        <v>482</v>
      </c>
      <c r="L11611" t="s">
        <v>237</v>
      </c>
      <c r="M11611" t="s">
        <v>379</v>
      </c>
      <c r="N11611" t="s">
        <v>640</v>
      </c>
      <c r="O11611" t="s">
        <v>194</v>
      </c>
      <c r="P11611">
        <v>2030</v>
      </c>
      <c r="Q11611">
        <v>2.69</v>
      </c>
    </row>
    <row r="11612" spans="1:17" x14ac:dyDescent="0.25">
      <c r="A11612" t="s">
        <v>659</v>
      </c>
      <c r="B11612" t="s">
        <v>660</v>
      </c>
      <c r="C11612" t="s">
        <v>661</v>
      </c>
      <c r="D11612" t="s">
        <v>638</v>
      </c>
      <c r="E11612" t="s">
        <v>639</v>
      </c>
      <c r="F11612" t="s">
        <v>348</v>
      </c>
      <c r="G11612" t="s">
        <v>233</v>
      </c>
      <c r="H11612" t="s">
        <v>484</v>
      </c>
      <c r="I11612" t="s">
        <v>4</v>
      </c>
      <c r="J11612" t="s">
        <v>485</v>
      </c>
      <c r="K11612" t="s">
        <v>482</v>
      </c>
      <c r="L11612" t="s">
        <v>237</v>
      </c>
      <c r="M11612" t="s">
        <v>379</v>
      </c>
      <c r="N11612" t="s">
        <v>640</v>
      </c>
      <c r="O11612" t="s">
        <v>194</v>
      </c>
      <c r="P11612">
        <v>2040</v>
      </c>
      <c r="Q11612">
        <v>3.09</v>
      </c>
    </row>
    <row r="11613" spans="1:17" x14ac:dyDescent="0.25">
      <c r="A11613" t="s">
        <v>659</v>
      </c>
      <c r="B11613" t="s">
        <v>660</v>
      </c>
      <c r="C11613" t="s">
        <v>661</v>
      </c>
      <c r="D11613" t="s">
        <v>638</v>
      </c>
      <c r="E11613" t="s">
        <v>639</v>
      </c>
      <c r="F11613" t="s">
        <v>348</v>
      </c>
      <c r="G11613" t="s">
        <v>233</v>
      </c>
      <c r="H11613" t="s">
        <v>484</v>
      </c>
      <c r="I11613" t="s">
        <v>4</v>
      </c>
      <c r="J11613" t="s">
        <v>485</v>
      </c>
      <c r="K11613" t="s">
        <v>482</v>
      </c>
      <c r="L11613" t="s">
        <v>237</v>
      </c>
      <c r="M11613" t="s">
        <v>379</v>
      </c>
      <c r="N11613" t="s">
        <v>640</v>
      </c>
      <c r="O11613" t="s">
        <v>194</v>
      </c>
      <c r="P11613">
        <v>2050</v>
      </c>
      <c r="Q11613">
        <v>3.17</v>
      </c>
    </row>
    <row r="11614" spans="1:17" x14ac:dyDescent="0.25">
      <c r="A11614" t="s">
        <v>659</v>
      </c>
      <c r="B11614" t="s">
        <v>660</v>
      </c>
      <c r="C11614" t="s">
        <v>661</v>
      </c>
      <c r="D11614" t="s">
        <v>638</v>
      </c>
      <c r="E11614" t="s">
        <v>639</v>
      </c>
      <c r="F11614" t="s">
        <v>348</v>
      </c>
      <c r="G11614" t="s">
        <v>233</v>
      </c>
      <c r="H11614" t="s">
        <v>484</v>
      </c>
      <c r="I11614" t="s">
        <v>4</v>
      </c>
      <c r="J11614" t="s">
        <v>485</v>
      </c>
      <c r="K11614" t="s">
        <v>482</v>
      </c>
      <c r="L11614" t="s">
        <v>237</v>
      </c>
      <c r="M11614" t="s">
        <v>379</v>
      </c>
      <c r="N11614" t="s">
        <v>640</v>
      </c>
      <c r="O11614" t="s">
        <v>264</v>
      </c>
      <c r="P11614">
        <v>2050</v>
      </c>
      <c r="Q11614">
        <v>2.69</v>
      </c>
    </row>
    <row r="11615" spans="1:17" x14ac:dyDescent="0.25">
      <c r="A11615" t="s">
        <v>659</v>
      </c>
      <c r="B11615" t="s">
        <v>660</v>
      </c>
      <c r="C11615" t="s">
        <v>661</v>
      </c>
      <c r="D11615" t="s">
        <v>638</v>
      </c>
      <c r="E11615" t="s">
        <v>639</v>
      </c>
      <c r="F11615" t="s">
        <v>348</v>
      </c>
      <c r="G11615" t="s">
        <v>233</v>
      </c>
      <c r="H11615" t="s">
        <v>484</v>
      </c>
      <c r="I11615" t="s">
        <v>4</v>
      </c>
      <c r="J11615" t="s">
        <v>485</v>
      </c>
      <c r="K11615" t="s">
        <v>482</v>
      </c>
      <c r="L11615" t="s">
        <v>237</v>
      </c>
      <c r="M11615" t="s">
        <v>379</v>
      </c>
      <c r="N11615" t="s">
        <v>640</v>
      </c>
      <c r="O11615" t="s">
        <v>265</v>
      </c>
      <c r="P11615">
        <v>2050</v>
      </c>
      <c r="Q11615">
        <v>3.17</v>
      </c>
    </row>
    <row r="11616" spans="1:17" x14ac:dyDescent="0.25">
      <c r="A11616" t="s">
        <v>659</v>
      </c>
      <c r="B11616" t="s">
        <v>660</v>
      </c>
      <c r="C11616" t="s">
        <v>661</v>
      </c>
      <c r="D11616" t="s">
        <v>638</v>
      </c>
      <c r="E11616" t="s">
        <v>639</v>
      </c>
      <c r="F11616" t="s">
        <v>348</v>
      </c>
      <c r="G11616" t="s">
        <v>233</v>
      </c>
      <c r="H11616" t="s">
        <v>486</v>
      </c>
      <c r="I11616" t="s">
        <v>234</v>
      </c>
      <c r="J11616" t="s">
        <v>235</v>
      </c>
      <c r="K11616" t="s">
        <v>487</v>
      </c>
      <c r="L11616" t="s">
        <v>237</v>
      </c>
      <c r="M11616" t="s">
        <v>379</v>
      </c>
      <c r="N11616" t="s">
        <v>640</v>
      </c>
      <c r="O11616" t="s">
        <v>194</v>
      </c>
      <c r="P11616">
        <v>2020</v>
      </c>
      <c r="Q11616">
        <v>2000</v>
      </c>
    </row>
    <row r="11617" spans="1:17" x14ac:dyDescent="0.25">
      <c r="A11617" t="s">
        <v>659</v>
      </c>
      <c r="B11617" t="s">
        <v>660</v>
      </c>
      <c r="C11617" t="s">
        <v>661</v>
      </c>
      <c r="D11617" t="s">
        <v>638</v>
      </c>
      <c r="E11617" t="s">
        <v>639</v>
      </c>
      <c r="F11617" t="s">
        <v>348</v>
      </c>
      <c r="G11617" t="s">
        <v>233</v>
      </c>
      <c r="H11617" t="s">
        <v>486</v>
      </c>
      <c r="I11617" t="s">
        <v>234</v>
      </c>
      <c r="J11617" t="s">
        <v>235</v>
      </c>
      <c r="K11617" t="s">
        <v>487</v>
      </c>
      <c r="L11617" t="s">
        <v>237</v>
      </c>
      <c r="M11617" t="s">
        <v>379</v>
      </c>
      <c r="N11617" t="s">
        <v>640</v>
      </c>
      <c r="O11617" t="s">
        <v>194</v>
      </c>
      <c r="P11617">
        <v>2025</v>
      </c>
      <c r="Q11617">
        <v>2000</v>
      </c>
    </row>
    <row r="11618" spans="1:17" x14ac:dyDescent="0.25">
      <c r="A11618" t="s">
        <v>659</v>
      </c>
      <c r="B11618" t="s">
        <v>660</v>
      </c>
      <c r="C11618" t="s">
        <v>661</v>
      </c>
      <c r="D11618" t="s">
        <v>638</v>
      </c>
      <c r="E11618" t="s">
        <v>639</v>
      </c>
      <c r="F11618" t="s">
        <v>348</v>
      </c>
      <c r="G11618" t="s">
        <v>233</v>
      </c>
      <c r="H11618" t="s">
        <v>486</v>
      </c>
      <c r="I11618" t="s">
        <v>234</v>
      </c>
      <c r="J11618" t="s">
        <v>235</v>
      </c>
      <c r="K11618" t="s">
        <v>487</v>
      </c>
      <c r="L11618" t="s">
        <v>237</v>
      </c>
      <c r="M11618" t="s">
        <v>379</v>
      </c>
      <c r="N11618" t="s">
        <v>640</v>
      </c>
      <c r="O11618" t="s">
        <v>264</v>
      </c>
      <c r="P11618">
        <v>2025</v>
      </c>
      <c r="Q11618">
        <v>1000</v>
      </c>
    </row>
    <row r="11619" spans="1:17" x14ac:dyDescent="0.25">
      <c r="A11619" t="s">
        <v>659</v>
      </c>
      <c r="B11619" t="s">
        <v>660</v>
      </c>
      <c r="C11619" t="s">
        <v>661</v>
      </c>
      <c r="D11619" t="s">
        <v>638</v>
      </c>
      <c r="E11619" t="s">
        <v>639</v>
      </c>
      <c r="F11619" t="s">
        <v>348</v>
      </c>
      <c r="G11619" t="s">
        <v>233</v>
      </c>
      <c r="H11619" t="s">
        <v>486</v>
      </c>
      <c r="I11619" t="s">
        <v>234</v>
      </c>
      <c r="J11619" t="s">
        <v>235</v>
      </c>
      <c r="K11619" t="s">
        <v>487</v>
      </c>
      <c r="L11619" t="s">
        <v>237</v>
      </c>
      <c r="M11619" t="s">
        <v>379</v>
      </c>
      <c r="N11619" t="s">
        <v>640</v>
      </c>
      <c r="O11619" t="s">
        <v>265</v>
      </c>
      <c r="P11619">
        <v>2025</v>
      </c>
      <c r="Q11619">
        <v>3000</v>
      </c>
    </row>
    <row r="11620" spans="1:17" x14ac:dyDescent="0.25">
      <c r="A11620" t="s">
        <v>659</v>
      </c>
      <c r="B11620" t="s">
        <v>660</v>
      </c>
      <c r="C11620" t="s">
        <v>661</v>
      </c>
      <c r="D11620" t="s">
        <v>638</v>
      </c>
      <c r="E11620" t="s">
        <v>639</v>
      </c>
      <c r="F11620" t="s">
        <v>348</v>
      </c>
      <c r="G11620" t="s">
        <v>233</v>
      </c>
      <c r="H11620" t="s">
        <v>486</v>
      </c>
      <c r="I11620" t="s">
        <v>234</v>
      </c>
      <c r="J11620" t="s">
        <v>235</v>
      </c>
      <c r="K11620" t="s">
        <v>487</v>
      </c>
      <c r="L11620" t="s">
        <v>237</v>
      </c>
      <c r="M11620" t="s">
        <v>379</v>
      </c>
      <c r="N11620" t="s">
        <v>640</v>
      </c>
      <c r="O11620" t="s">
        <v>194</v>
      </c>
      <c r="P11620">
        <v>2030</v>
      </c>
      <c r="Q11620">
        <v>2000</v>
      </c>
    </row>
    <row r="11621" spans="1:17" x14ac:dyDescent="0.25">
      <c r="A11621" t="s">
        <v>659</v>
      </c>
      <c r="B11621" t="s">
        <v>660</v>
      </c>
      <c r="C11621" t="s">
        <v>661</v>
      </c>
      <c r="D11621" t="s">
        <v>638</v>
      </c>
      <c r="E11621" t="s">
        <v>639</v>
      </c>
      <c r="F11621" t="s">
        <v>348</v>
      </c>
      <c r="G11621" t="s">
        <v>233</v>
      </c>
      <c r="H11621" t="s">
        <v>486</v>
      </c>
      <c r="I11621" t="s">
        <v>234</v>
      </c>
      <c r="J11621" t="s">
        <v>235</v>
      </c>
      <c r="K11621" t="s">
        <v>487</v>
      </c>
      <c r="L11621" t="s">
        <v>237</v>
      </c>
      <c r="M11621" t="s">
        <v>379</v>
      </c>
      <c r="N11621" t="s">
        <v>640</v>
      </c>
      <c r="O11621" t="s">
        <v>194</v>
      </c>
      <c r="P11621">
        <v>2040</v>
      </c>
      <c r="Q11621">
        <v>2000</v>
      </c>
    </row>
    <row r="11622" spans="1:17" x14ac:dyDescent="0.25">
      <c r="A11622" t="s">
        <v>659</v>
      </c>
      <c r="B11622" t="s">
        <v>660</v>
      </c>
      <c r="C11622" t="s">
        <v>661</v>
      </c>
      <c r="D11622" t="s">
        <v>638</v>
      </c>
      <c r="E11622" t="s">
        <v>639</v>
      </c>
      <c r="F11622" t="s">
        <v>348</v>
      </c>
      <c r="G11622" t="s">
        <v>233</v>
      </c>
      <c r="H11622" t="s">
        <v>486</v>
      </c>
      <c r="I11622" t="s">
        <v>234</v>
      </c>
      <c r="J11622" t="s">
        <v>235</v>
      </c>
      <c r="K11622" t="s">
        <v>487</v>
      </c>
      <c r="L11622" t="s">
        <v>237</v>
      </c>
      <c r="M11622" t="s">
        <v>379</v>
      </c>
      <c r="N11622" t="s">
        <v>640</v>
      </c>
      <c r="O11622" t="s">
        <v>194</v>
      </c>
      <c r="P11622">
        <v>2050</v>
      </c>
      <c r="Q11622">
        <v>2000</v>
      </c>
    </row>
    <row r="11623" spans="1:17" x14ac:dyDescent="0.25">
      <c r="A11623" t="s">
        <v>659</v>
      </c>
      <c r="B11623" t="s">
        <v>660</v>
      </c>
      <c r="C11623" t="s">
        <v>661</v>
      </c>
      <c r="D11623" t="s">
        <v>638</v>
      </c>
      <c r="E11623" t="s">
        <v>639</v>
      </c>
      <c r="F11623" t="s">
        <v>348</v>
      </c>
      <c r="G11623" t="s">
        <v>233</v>
      </c>
      <c r="H11623" t="s">
        <v>486</v>
      </c>
      <c r="I11623" t="s">
        <v>234</v>
      </c>
      <c r="J11623" t="s">
        <v>235</v>
      </c>
      <c r="K11623" t="s">
        <v>487</v>
      </c>
      <c r="L11623" t="s">
        <v>237</v>
      </c>
      <c r="M11623" t="s">
        <v>379</v>
      </c>
      <c r="N11623" t="s">
        <v>640</v>
      </c>
      <c r="O11623" t="s">
        <v>264</v>
      </c>
      <c r="P11623">
        <v>2050</v>
      </c>
      <c r="Q11623">
        <v>1000</v>
      </c>
    </row>
    <row r="11624" spans="1:17" x14ac:dyDescent="0.25">
      <c r="A11624" t="s">
        <v>659</v>
      </c>
      <c r="B11624" t="s">
        <v>660</v>
      </c>
      <c r="C11624" t="s">
        <v>661</v>
      </c>
      <c r="D11624" t="s">
        <v>638</v>
      </c>
      <c r="E11624" t="s">
        <v>639</v>
      </c>
      <c r="F11624" t="s">
        <v>348</v>
      </c>
      <c r="G11624" t="s">
        <v>233</v>
      </c>
      <c r="H11624" t="s">
        <v>486</v>
      </c>
      <c r="I11624" t="s">
        <v>234</v>
      </c>
      <c r="J11624" t="s">
        <v>235</v>
      </c>
      <c r="K11624" t="s">
        <v>487</v>
      </c>
      <c r="L11624" t="s">
        <v>237</v>
      </c>
      <c r="M11624" t="s">
        <v>379</v>
      </c>
      <c r="N11624" t="s">
        <v>640</v>
      </c>
      <c r="O11624" t="s">
        <v>265</v>
      </c>
      <c r="P11624">
        <v>2050</v>
      </c>
      <c r="Q11624">
        <v>5000</v>
      </c>
    </row>
    <row r="11625" spans="1:17" x14ac:dyDescent="0.25">
      <c r="A11625" t="s">
        <v>659</v>
      </c>
      <c r="B11625" t="s">
        <v>660</v>
      </c>
      <c r="C11625" t="s">
        <v>661</v>
      </c>
      <c r="D11625" t="s">
        <v>638</v>
      </c>
      <c r="E11625" t="s">
        <v>639</v>
      </c>
      <c r="F11625" t="s">
        <v>348</v>
      </c>
      <c r="G11625" t="s">
        <v>233</v>
      </c>
      <c r="H11625" t="s">
        <v>488</v>
      </c>
      <c r="I11625" t="s">
        <v>240</v>
      </c>
      <c r="J11625" t="s">
        <v>235</v>
      </c>
      <c r="K11625" t="s">
        <v>478</v>
      </c>
      <c r="L11625" t="s">
        <v>237</v>
      </c>
      <c r="M11625" t="s">
        <v>663</v>
      </c>
      <c r="N11625" t="s">
        <v>640</v>
      </c>
      <c r="O11625" t="s">
        <v>194</v>
      </c>
      <c r="P11625">
        <v>2020</v>
      </c>
      <c r="Q11625">
        <v>1.2368008479999999</v>
      </c>
    </row>
    <row r="11626" spans="1:17" x14ac:dyDescent="0.25">
      <c r="A11626" t="s">
        <v>659</v>
      </c>
      <c r="B11626" t="s">
        <v>660</v>
      </c>
      <c r="C11626" t="s">
        <v>661</v>
      </c>
      <c r="D11626" t="s">
        <v>638</v>
      </c>
      <c r="E11626" t="s">
        <v>639</v>
      </c>
      <c r="F11626" t="s">
        <v>348</v>
      </c>
      <c r="G11626" t="s">
        <v>233</v>
      </c>
      <c r="H11626" t="s">
        <v>488</v>
      </c>
      <c r="I11626" t="s">
        <v>240</v>
      </c>
      <c r="J11626" t="s">
        <v>235</v>
      </c>
      <c r="K11626" t="s">
        <v>478</v>
      </c>
      <c r="L11626" t="s">
        <v>237</v>
      </c>
      <c r="M11626" t="s">
        <v>663</v>
      </c>
      <c r="N11626" t="s">
        <v>640</v>
      </c>
      <c r="O11626" t="s">
        <v>194</v>
      </c>
      <c r="P11626">
        <v>2025</v>
      </c>
      <c r="Q11626">
        <v>1.2368008479999999</v>
      </c>
    </row>
    <row r="11627" spans="1:17" x14ac:dyDescent="0.25">
      <c r="A11627" t="s">
        <v>659</v>
      </c>
      <c r="B11627" t="s">
        <v>660</v>
      </c>
      <c r="C11627" t="s">
        <v>661</v>
      </c>
      <c r="D11627" t="s">
        <v>638</v>
      </c>
      <c r="E11627" t="s">
        <v>639</v>
      </c>
      <c r="F11627" t="s">
        <v>348</v>
      </c>
      <c r="G11627" t="s">
        <v>233</v>
      </c>
      <c r="H11627" t="s">
        <v>488</v>
      </c>
      <c r="I11627" t="s">
        <v>240</v>
      </c>
      <c r="J11627" t="s">
        <v>235</v>
      </c>
      <c r="K11627" t="s">
        <v>478</v>
      </c>
      <c r="L11627" t="s">
        <v>237</v>
      </c>
      <c r="M11627" t="s">
        <v>663</v>
      </c>
      <c r="N11627" t="s">
        <v>640</v>
      </c>
      <c r="O11627" t="s">
        <v>264</v>
      </c>
      <c r="P11627">
        <v>2025</v>
      </c>
      <c r="Q11627">
        <v>0.95138526700000003</v>
      </c>
    </row>
    <row r="11628" spans="1:17" x14ac:dyDescent="0.25">
      <c r="A11628" t="s">
        <v>659</v>
      </c>
      <c r="B11628" t="s">
        <v>660</v>
      </c>
      <c r="C11628" t="s">
        <v>661</v>
      </c>
      <c r="D11628" t="s">
        <v>638</v>
      </c>
      <c r="E11628" t="s">
        <v>639</v>
      </c>
      <c r="F11628" t="s">
        <v>348</v>
      </c>
      <c r="G11628" t="s">
        <v>233</v>
      </c>
      <c r="H11628" t="s">
        <v>488</v>
      </c>
      <c r="I11628" t="s">
        <v>240</v>
      </c>
      <c r="J11628" t="s">
        <v>235</v>
      </c>
      <c r="K11628" t="s">
        <v>478</v>
      </c>
      <c r="L11628" t="s">
        <v>237</v>
      </c>
      <c r="M11628" t="s">
        <v>663</v>
      </c>
      <c r="N11628" t="s">
        <v>640</v>
      </c>
      <c r="O11628" t="s">
        <v>265</v>
      </c>
      <c r="P11628">
        <v>2025</v>
      </c>
      <c r="Q11628">
        <v>1.9027705349999999</v>
      </c>
    </row>
    <row r="11629" spans="1:17" x14ac:dyDescent="0.25">
      <c r="A11629" t="s">
        <v>659</v>
      </c>
      <c r="B11629" t="s">
        <v>660</v>
      </c>
      <c r="C11629" t="s">
        <v>661</v>
      </c>
      <c r="D11629" t="s">
        <v>638</v>
      </c>
      <c r="E11629" t="s">
        <v>639</v>
      </c>
      <c r="F11629" t="s">
        <v>348</v>
      </c>
      <c r="G11629" t="s">
        <v>233</v>
      </c>
      <c r="H11629" t="s">
        <v>488</v>
      </c>
      <c r="I11629" t="s">
        <v>240</v>
      </c>
      <c r="J11629" t="s">
        <v>235</v>
      </c>
      <c r="K11629" t="s">
        <v>478</v>
      </c>
      <c r="L11629" t="s">
        <v>237</v>
      </c>
      <c r="M11629" t="s">
        <v>663</v>
      </c>
      <c r="N11629" t="s">
        <v>640</v>
      </c>
      <c r="O11629" t="s">
        <v>194</v>
      </c>
      <c r="P11629">
        <v>2030</v>
      </c>
      <c r="Q11629">
        <v>1.1416623210000001</v>
      </c>
    </row>
    <row r="11630" spans="1:17" x14ac:dyDescent="0.25">
      <c r="A11630" t="s">
        <v>659</v>
      </c>
      <c r="B11630" t="s">
        <v>660</v>
      </c>
      <c r="C11630" t="s">
        <v>661</v>
      </c>
      <c r="D11630" t="s">
        <v>638</v>
      </c>
      <c r="E11630" t="s">
        <v>639</v>
      </c>
      <c r="F11630" t="s">
        <v>348</v>
      </c>
      <c r="G11630" t="s">
        <v>233</v>
      </c>
      <c r="H11630" t="s">
        <v>488</v>
      </c>
      <c r="I11630" t="s">
        <v>240</v>
      </c>
      <c r="J11630" t="s">
        <v>235</v>
      </c>
      <c r="K11630" t="s">
        <v>478</v>
      </c>
      <c r="L11630" t="s">
        <v>237</v>
      </c>
      <c r="M11630" t="s">
        <v>663</v>
      </c>
      <c r="N11630" t="s">
        <v>640</v>
      </c>
      <c r="O11630" t="s">
        <v>194</v>
      </c>
      <c r="P11630">
        <v>2040</v>
      </c>
      <c r="Q11630">
        <v>1.1416623210000001</v>
      </c>
    </row>
    <row r="11631" spans="1:17" x14ac:dyDescent="0.25">
      <c r="A11631" t="s">
        <v>659</v>
      </c>
      <c r="B11631" t="s">
        <v>660</v>
      </c>
      <c r="C11631" t="s">
        <v>661</v>
      </c>
      <c r="D11631" t="s">
        <v>638</v>
      </c>
      <c r="E11631" t="s">
        <v>639</v>
      </c>
      <c r="F11631" t="s">
        <v>348</v>
      </c>
      <c r="G11631" t="s">
        <v>233</v>
      </c>
      <c r="H11631" t="s">
        <v>488</v>
      </c>
      <c r="I11631" t="s">
        <v>240</v>
      </c>
      <c r="J11631" t="s">
        <v>235</v>
      </c>
      <c r="K11631" t="s">
        <v>478</v>
      </c>
      <c r="L11631" t="s">
        <v>237</v>
      </c>
      <c r="M11631" t="s">
        <v>663</v>
      </c>
      <c r="N11631" t="s">
        <v>640</v>
      </c>
      <c r="O11631" t="s">
        <v>194</v>
      </c>
      <c r="P11631">
        <v>2050</v>
      </c>
      <c r="Q11631">
        <v>1.1416623210000001</v>
      </c>
    </row>
    <row r="11632" spans="1:17" x14ac:dyDescent="0.25">
      <c r="A11632" t="s">
        <v>659</v>
      </c>
      <c r="B11632" t="s">
        <v>660</v>
      </c>
      <c r="C11632" t="s">
        <v>661</v>
      </c>
      <c r="D11632" t="s">
        <v>638</v>
      </c>
      <c r="E11632" t="s">
        <v>639</v>
      </c>
      <c r="F11632" t="s">
        <v>348</v>
      </c>
      <c r="G11632" t="s">
        <v>233</v>
      </c>
      <c r="H11632" t="s">
        <v>488</v>
      </c>
      <c r="I11632" t="s">
        <v>240</v>
      </c>
      <c r="J11632" t="s">
        <v>235</v>
      </c>
      <c r="K11632" t="s">
        <v>478</v>
      </c>
      <c r="L11632" t="s">
        <v>237</v>
      </c>
      <c r="M11632" t="s">
        <v>663</v>
      </c>
      <c r="N11632" t="s">
        <v>640</v>
      </c>
      <c r="O11632" t="s">
        <v>264</v>
      </c>
      <c r="P11632">
        <v>2050</v>
      </c>
      <c r="Q11632">
        <v>0.95138526700000003</v>
      </c>
    </row>
    <row r="11633" spans="1:17" x14ac:dyDescent="0.25">
      <c r="A11633" t="s">
        <v>659</v>
      </c>
      <c r="B11633" t="s">
        <v>660</v>
      </c>
      <c r="C11633" t="s">
        <v>661</v>
      </c>
      <c r="D11633" t="s">
        <v>638</v>
      </c>
      <c r="E11633" t="s">
        <v>639</v>
      </c>
      <c r="F11633" t="s">
        <v>348</v>
      </c>
      <c r="G11633" t="s">
        <v>233</v>
      </c>
      <c r="H11633" t="s">
        <v>488</v>
      </c>
      <c r="I11633" t="s">
        <v>240</v>
      </c>
      <c r="J11633" t="s">
        <v>235</v>
      </c>
      <c r="K11633" t="s">
        <v>478</v>
      </c>
      <c r="L11633" t="s">
        <v>237</v>
      </c>
      <c r="M11633" t="s">
        <v>663</v>
      </c>
      <c r="N11633" t="s">
        <v>640</v>
      </c>
      <c r="O11633" t="s">
        <v>265</v>
      </c>
      <c r="P11633">
        <v>2050</v>
      </c>
      <c r="Q11633">
        <v>1.9027705349999999</v>
      </c>
    </row>
    <row r="11634" spans="1:17" x14ac:dyDescent="0.25">
      <c r="A11634" t="s">
        <v>659</v>
      </c>
      <c r="B11634" t="s">
        <v>660</v>
      </c>
      <c r="C11634" t="s">
        <v>661</v>
      </c>
      <c r="D11634" t="s">
        <v>638</v>
      </c>
      <c r="E11634" t="s">
        <v>639</v>
      </c>
      <c r="F11634" t="s">
        <v>348</v>
      </c>
      <c r="G11634" t="s">
        <v>233</v>
      </c>
      <c r="H11634" t="s">
        <v>649</v>
      </c>
      <c r="I11634" t="s">
        <v>577</v>
      </c>
      <c r="K11634" t="s">
        <v>650</v>
      </c>
      <c r="L11634" t="s">
        <v>237</v>
      </c>
      <c r="M11634" t="s">
        <v>427</v>
      </c>
      <c r="N11634" t="s">
        <v>651</v>
      </c>
      <c r="O11634" t="s">
        <v>194</v>
      </c>
      <c r="P11634">
        <v>2020</v>
      </c>
      <c r="Q11634">
        <v>10</v>
      </c>
    </row>
    <row r="11635" spans="1:17" x14ac:dyDescent="0.25">
      <c r="A11635" t="s">
        <v>659</v>
      </c>
      <c r="B11635" t="s">
        <v>660</v>
      </c>
      <c r="C11635" t="s">
        <v>661</v>
      </c>
      <c r="D11635" t="s">
        <v>638</v>
      </c>
      <c r="E11635" t="s">
        <v>639</v>
      </c>
      <c r="F11635" t="s">
        <v>348</v>
      </c>
      <c r="G11635" t="s">
        <v>233</v>
      </c>
      <c r="H11635" t="s">
        <v>649</v>
      </c>
      <c r="I11635" t="s">
        <v>577</v>
      </c>
      <c r="K11635" t="s">
        <v>650</v>
      </c>
      <c r="L11635" t="s">
        <v>237</v>
      </c>
      <c r="M11635" t="s">
        <v>427</v>
      </c>
      <c r="N11635" t="s">
        <v>651</v>
      </c>
      <c r="O11635" t="s">
        <v>194</v>
      </c>
      <c r="P11635">
        <v>2025</v>
      </c>
      <c r="Q11635">
        <v>10</v>
      </c>
    </row>
    <row r="11636" spans="1:17" x14ac:dyDescent="0.25">
      <c r="A11636" t="s">
        <v>659</v>
      </c>
      <c r="B11636" t="s">
        <v>660</v>
      </c>
      <c r="C11636" t="s">
        <v>661</v>
      </c>
      <c r="D11636" t="s">
        <v>638</v>
      </c>
      <c r="E11636" t="s">
        <v>639</v>
      </c>
      <c r="F11636" t="s">
        <v>348</v>
      </c>
      <c r="G11636" t="s">
        <v>233</v>
      </c>
      <c r="H11636" t="s">
        <v>649</v>
      </c>
      <c r="I11636" t="s">
        <v>577</v>
      </c>
      <c r="K11636" t="s">
        <v>650</v>
      </c>
      <c r="L11636" t="s">
        <v>237</v>
      </c>
      <c r="M11636" t="s">
        <v>427</v>
      </c>
      <c r="N11636" t="s">
        <v>651</v>
      </c>
      <c r="O11636" t="s">
        <v>264</v>
      </c>
      <c r="P11636">
        <v>2025</v>
      </c>
      <c r="Q11636">
        <v>5</v>
      </c>
    </row>
    <row r="11637" spans="1:17" x14ac:dyDescent="0.25">
      <c r="A11637" t="s">
        <v>659</v>
      </c>
      <c r="B11637" t="s">
        <v>660</v>
      </c>
      <c r="C11637" t="s">
        <v>661</v>
      </c>
      <c r="D11637" t="s">
        <v>638</v>
      </c>
      <c r="E11637" t="s">
        <v>639</v>
      </c>
      <c r="F11637" t="s">
        <v>348</v>
      </c>
      <c r="G11637" t="s">
        <v>233</v>
      </c>
      <c r="H11637" t="s">
        <v>649</v>
      </c>
      <c r="I11637" t="s">
        <v>577</v>
      </c>
      <c r="K11637" t="s">
        <v>650</v>
      </c>
      <c r="L11637" t="s">
        <v>237</v>
      </c>
      <c r="M11637" t="s">
        <v>427</v>
      </c>
      <c r="N11637" t="s">
        <v>651</v>
      </c>
      <c r="O11637" t="s">
        <v>265</v>
      </c>
      <c r="P11637">
        <v>2025</v>
      </c>
      <c r="Q11637">
        <v>20</v>
      </c>
    </row>
    <row r="11638" spans="1:17" x14ac:dyDescent="0.25">
      <c r="A11638" t="s">
        <v>659</v>
      </c>
      <c r="B11638" t="s">
        <v>660</v>
      </c>
      <c r="C11638" t="s">
        <v>661</v>
      </c>
      <c r="D11638" t="s">
        <v>638</v>
      </c>
      <c r="E11638" t="s">
        <v>639</v>
      </c>
      <c r="F11638" t="s">
        <v>348</v>
      </c>
      <c r="G11638" t="s">
        <v>233</v>
      </c>
      <c r="H11638" t="s">
        <v>649</v>
      </c>
      <c r="I11638" t="s">
        <v>577</v>
      </c>
      <c r="K11638" t="s">
        <v>650</v>
      </c>
      <c r="L11638" t="s">
        <v>237</v>
      </c>
      <c r="M11638" t="s">
        <v>427</v>
      </c>
      <c r="N11638" t="s">
        <v>651</v>
      </c>
      <c r="O11638" t="s">
        <v>194</v>
      </c>
      <c r="P11638">
        <v>2030</v>
      </c>
      <c r="Q11638">
        <v>10</v>
      </c>
    </row>
    <row r="11639" spans="1:17" x14ac:dyDescent="0.25">
      <c r="A11639" t="s">
        <v>659</v>
      </c>
      <c r="B11639" t="s">
        <v>660</v>
      </c>
      <c r="C11639" t="s">
        <v>661</v>
      </c>
      <c r="D11639" t="s">
        <v>638</v>
      </c>
      <c r="E11639" t="s">
        <v>639</v>
      </c>
      <c r="F11639" t="s">
        <v>348</v>
      </c>
      <c r="G11639" t="s">
        <v>233</v>
      </c>
      <c r="H11639" t="s">
        <v>649</v>
      </c>
      <c r="I11639" t="s">
        <v>577</v>
      </c>
      <c r="K11639" t="s">
        <v>650</v>
      </c>
      <c r="L11639" t="s">
        <v>237</v>
      </c>
      <c r="M11639" t="s">
        <v>427</v>
      </c>
      <c r="N11639" t="s">
        <v>651</v>
      </c>
      <c r="O11639" t="s">
        <v>194</v>
      </c>
      <c r="P11639">
        <v>2040</v>
      </c>
      <c r="Q11639">
        <v>10</v>
      </c>
    </row>
    <row r="11640" spans="1:17" x14ac:dyDescent="0.25">
      <c r="A11640" t="s">
        <v>659</v>
      </c>
      <c r="B11640" t="s">
        <v>660</v>
      </c>
      <c r="C11640" t="s">
        <v>661</v>
      </c>
      <c r="D11640" t="s">
        <v>638</v>
      </c>
      <c r="E11640" t="s">
        <v>639</v>
      </c>
      <c r="F11640" t="s">
        <v>348</v>
      </c>
      <c r="G11640" t="s">
        <v>233</v>
      </c>
      <c r="H11640" t="s">
        <v>649</v>
      </c>
      <c r="I11640" t="s">
        <v>577</v>
      </c>
      <c r="K11640" t="s">
        <v>650</v>
      </c>
      <c r="L11640" t="s">
        <v>237</v>
      </c>
      <c r="M11640" t="s">
        <v>427</v>
      </c>
      <c r="N11640" t="s">
        <v>651</v>
      </c>
      <c r="O11640" t="s">
        <v>194</v>
      </c>
      <c r="P11640">
        <v>2050</v>
      </c>
      <c r="Q11640">
        <v>10</v>
      </c>
    </row>
    <row r="11641" spans="1:17" x14ac:dyDescent="0.25">
      <c r="A11641" t="s">
        <v>659</v>
      </c>
      <c r="B11641" t="s">
        <v>660</v>
      </c>
      <c r="C11641" t="s">
        <v>661</v>
      </c>
      <c r="D11641" t="s">
        <v>638</v>
      </c>
      <c r="E11641" t="s">
        <v>639</v>
      </c>
      <c r="F11641" t="s">
        <v>348</v>
      </c>
      <c r="G11641" t="s">
        <v>233</v>
      </c>
      <c r="H11641" t="s">
        <v>649</v>
      </c>
      <c r="I11641" t="s">
        <v>577</v>
      </c>
      <c r="K11641" t="s">
        <v>650</v>
      </c>
      <c r="L11641" t="s">
        <v>237</v>
      </c>
      <c r="M11641" t="s">
        <v>427</v>
      </c>
      <c r="N11641" t="s">
        <v>651</v>
      </c>
      <c r="O11641" t="s">
        <v>264</v>
      </c>
      <c r="P11641">
        <v>2050</v>
      </c>
      <c r="Q11641">
        <v>2</v>
      </c>
    </row>
    <row r="11642" spans="1:17" x14ac:dyDescent="0.25">
      <c r="A11642" t="s">
        <v>659</v>
      </c>
      <c r="B11642" t="s">
        <v>660</v>
      </c>
      <c r="C11642" t="s">
        <v>661</v>
      </c>
      <c r="D11642" t="s">
        <v>638</v>
      </c>
      <c r="E11642" t="s">
        <v>639</v>
      </c>
      <c r="F11642" t="s">
        <v>348</v>
      </c>
      <c r="G11642" t="s">
        <v>233</v>
      </c>
      <c r="H11642" t="s">
        <v>649</v>
      </c>
      <c r="I11642" t="s">
        <v>577</v>
      </c>
      <c r="K11642" t="s">
        <v>650</v>
      </c>
      <c r="L11642" t="s">
        <v>237</v>
      </c>
      <c r="M11642" t="s">
        <v>427</v>
      </c>
      <c r="N11642" t="s">
        <v>651</v>
      </c>
      <c r="O11642" t="s">
        <v>265</v>
      </c>
      <c r="P11642">
        <v>2050</v>
      </c>
      <c r="Q11642">
        <v>20</v>
      </c>
    </row>
    <row r="11643" spans="1:17" x14ac:dyDescent="0.25">
      <c r="A11643" t="s">
        <v>659</v>
      </c>
      <c r="B11643" t="s">
        <v>660</v>
      </c>
      <c r="C11643" t="s">
        <v>661</v>
      </c>
      <c r="D11643" t="s">
        <v>638</v>
      </c>
      <c r="E11643" t="s">
        <v>639</v>
      </c>
      <c r="F11643" t="s">
        <v>348</v>
      </c>
      <c r="G11643" t="s">
        <v>233</v>
      </c>
      <c r="H11643" t="s">
        <v>489</v>
      </c>
      <c r="I11643" t="s">
        <v>4</v>
      </c>
      <c r="J11643" t="s">
        <v>235</v>
      </c>
      <c r="K11643" t="s">
        <v>482</v>
      </c>
      <c r="L11643" t="s">
        <v>237</v>
      </c>
      <c r="N11643" t="s">
        <v>640</v>
      </c>
      <c r="O11643" t="s">
        <v>194</v>
      </c>
      <c r="P11643">
        <v>2020</v>
      </c>
      <c r="Q11643">
        <v>2.69</v>
      </c>
    </row>
    <row r="11644" spans="1:17" x14ac:dyDescent="0.25">
      <c r="A11644" t="s">
        <v>659</v>
      </c>
      <c r="B11644" t="s">
        <v>660</v>
      </c>
      <c r="C11644" t="s">
        <v>661</v>
      </c>
      <c r="D11644" t="s">
        <v>638</v>
      </c>
      <c r="E11644" t="s">
        <v>639</v>
      </c>
      <c r="F11644" t="s">
        <v>348</v>
      </c>
      <c r="G11644" t="s">
        <v>233</v>
      </c>
      <c r="H11644" t="s">
        <v>489</v>
      </c>
      <c r="I11644" t="s">
        <v>4</v>
      </c>
      <c r="J11644" t="s">
        <v>235</v>
      </c>
      <c r="K11644" t="s">
        <v>482</v>
      </c>
      <c r="L11644" t="s">
        <v>237</v>
      </c>
      <c r="N11644" t="s">
        <v>640</v>
      </c>
      <c r="O11644" t="s">
        <v>194</v>
      </c>
      <c r="P11644">
        <v>2025</v>
      </c>
      <c r="Q11644">
        <v>2.69</v>
      </c>
    </row>
    <row r="11645" spans="1:17" x14ac:dyDescent="0.25">
      <c r="A11645" t="s">
        <v>659</v>
      </c>
      <c r="B11645" t="s">
        <v>660</v>
      </c>
      <c r="C11645" t="s">
        <v>661</v>
      </c>
      <c r="D11645" t="s">
        <v>638</v>
      </c>
      <c r="E11645" t="s">
        <v>639</v>
      </c>
      <c r="F11645" t="s">
        <v>348</v>
      </c>
      <c r="G11645" t="s">
        <v>233</v>
      </c>
      <c r="H11645" t="s">
        <v>489</v>
      </c>
      <c r="I11645" t="s">
        <v>4</v>
      </c>
      <c r="J11645" t="s">
        <v>235</v>
      </c>
      <c r="K11645" t="s">
        <v>482</v>
      </c>
      <c r="L11645" t="s">
        <v>237</v>
      </c>
      <c r="N11645" t="s">
        <v>640</v>
      </c>
      <c r="O11645" t="s">
        <v>264</v>
      </c>
      <c r="P11645">
        <v>2025</v>
      </c>
      <c r="Q11645">
        <v>1.69</v>
      </c>
    </row>
    <row r="11646" spans="1:17" x14ac:dyDescent="0.25">
      <c r="A11646" t="s">
        <v>659</v>
      </c>
      <c r="B11646" t="s">
        <v>660</v>
      </c>
      <c r="C11646" t="s">
        <v>661</v>
      </c>
      <c r="D11646" t="s">
        <v>638</v>
      </c>
      <c r="E11646" t="s">
        <v>639</v>
      </c>
      <c r="F11646" t="s">
        <v>348</v>
      </c>
      <c r="G11646" t="s">
        <v>233</v>
      </c>
      <c r="H11646" t="s">
        <v>489</v>
      </c>
      <c r="I11646" t="s">
        <v>4</v>
      </c>
      <c r="J11646" t="s">
        <v>235</v>
      </c>
      <c r="K11646" t="s">
        <v>482</v>
      </c>
      <c r="L11646" t="s">
        <v>237</v>
      </c>
      <c r="N11646" t="s">
        <v>640</v>
      </c>
      <c r="O11646" t="s">
        <v>265</v>
      </c>
      <c r="P11646">
        <v>2025</v>
      </c>
      <c r="Q11646">
        <v>2.69</v>
      </c>
    </row>
    <row r="11647" spans="1:17" x14ac:dyDescent="0.25">
      <c r="A11647" t="s">
        <v>659</v>
      </c>
      <c r="B11647" t="s">
        <v>660</v>
      </c>
      <c r="C11647" t="s">
        <v>661</v>
      </c>
      <c r="D11647" t="s">
        <v>638</v>
      </c>
      <c r="E11647" t="s">
        <v>639</v>
      </c>
      <c r="F11647" t="s">
        <v>348</v>
      </c>
      <c r="G11647" t="s">
        <v>233</v>
      </c>
      <c r="H11647" t="s">
        <v>489</v>
      </c>
      <c r="I11647" t="s">
        <v>4</v>
      </c>
      <c r="J11647" t="s">
        <v>235</v>
      </c>
      <c r="K11647" t="s">
        <v>482</v>
      </c>
      <c r="L11647" t="s">
        <v>237</v>
      </c>
      <c r="N11647" t="s">
        <v>640</v>
      </c>
      <c r="O11647" t="s">
        <v>194</v>
      </c>
      <c r="P11647">
        <v>2030</v>
      </c>
      <c r="Q11647">
        <v>2.69</v>
      </c>
    </row>
    <row r="11648" spans="1:17" x14ac:dyDescent="0.25">
      <c r="A11648" t="s">
        <v>659</v>
      </c>
      <c r="B11648" t="s">
        <v>660</v>
      </c>
      <c r="C11648" t="s">
        <v>661</v>
      </c>
      <c r="D11648" t="s">
        <v>638</v>
      </c>
      <c r="E11648" t="s">
        <v>639</v>
      </c>
      <c r="F11648" t="s">
        <v>348</v>
      </c>
      <c r="G11648" t="s">
        <v>233</v>
      </c>
      <c r="H11648" t="s">
        <v>489</v>
      </c>
      <c r="I11648" t="s">
        <v>4</v>
      </c>
      <c r="J11648" t="s">
        <v>235</v>
      </c>
      <c r="K11648" t="s">
        <v>482</v>
      </c>
      <c r="L11648" t="s">
        <v>237</v>
      </c>
      <c r="N11648" t="s">
        <v>640</v>
      </c>
      <c r="O11648" t="s">
        <v>194</v>
      </c>
      <c r="P11648">
        <v>2040</v>
      </c>
      <c r="Q11648">
        <v>3.09</v>
      </c>
    </row>
    <row r="11649" spans="1:17" x14ac:dyDescent="0.25">
      <c r="A11649" t="s">
        <v>659</v>
      </c>
      <c r="B11649" t="s">
        <v>660</v>
      </c>
      <c r="C11649" t="s">
        <v>661</v>
      </c>
      <c r="D11649" t="s">
        <v>638</v>
      </c>
      <c r="E11649" t="s">
        <v>639</v>
      </c>
      <c r="F11649" t="s">
        <v>348</v>
      </c>
      <c r="G11649" t="s">
        <v>233</v>
      </c>
      <c r="H11649" t="s">
        <v>489</v>
      </c>
      <c r="I11649" t="s">
        <v>4</v>
      </c>
      <c r="J11649" t="s">
        <v>235</v>
      </c>
      <c r="K11649" t="s">
        <v>482</v>
      </c>
      <c r="L11649" t="s">
        <v>237</v>
      </c>
      <c r="N11649" t="s">
        <v>640</v>
      </c>
      <c r="O11649" t="s">
        <v>194</v>
      </c>
      <c r="P11649">
        <v>2050</v>
      </c>
      <c r="Q11649">
        <v>3.17</v>
      </c>
    </row>
    <row r="11650" spans="1:17" x14ac:dyDescent="0.25">
      <c r="A11650" t="s">
        <v>659</v>
      </c>
      <c r="B11650" t="s">
        <v>660</v>
      </c>
      <c r="C11650" t="s">
        <v>661</v>
      </c>
      <c r="D11650" t="s">
        <v>638</v>
      </c>
      <c r="E11650" t="s">
        <v>639</v>
      </c>
      <c r="F11650" t="s">
        <v>348</v>
      </c>
      <c r="G11650" t="s">
        <v>233</v>
      </c>
      <c r="H11650" t="s">
        <v>489</v>
      </c>
      <c r="I11650" t="s">
        <v>4</v>
      </c>
      <c r="J11650" t="s">
        <v>235</v>
      </c>
      <c r="K11650" t="s">
        <v>482</v>
      </c>
      <c r="L11650" t="s">
        <v>237</v>
      </c>
      <c r="N11650" t="s">
        <v>640</v>
      </c>
      <c r="O11650" t="s">
        <v>264</v>
      </c>
      <c r="P11650">
        <v>2050</v>
      </c>
      <c r="Q11650">
        <v>2.69</v>
      </c>
    </row>
    <row r="11651" spans="1:17" x14ac:dyDescent="0.25">
      <c r="A11651" t="s">
        <v>659</v>
      </c>
      <c r="B11651" t="s">
        <v>660</v>
      </c>
      <c r="C11651" t="s">
        <v>661</v>
      </c>
      <c r="D11651" t="s">
        <v>638</v>
      </c>
      <c r="E11651" t="s">
        <v>639</v>
      </c>
      <c r="F11651" t="s">
        <v>348</v>
      </c>
      <c r="G11651" t="s">
        <v>233</v>
      </c>
      <c r="H11651" t="s">
        <v>489</v>
      </c>
      <c r="I11651" t="s">
        <v>4</v>
      </c>
      <c r="J11651" t="s">
        <v>235</v>
      </c>
      <c r="K11651" t="s">
        <v>482</v>
      </c>
      <c r="L11651" t="s">
        <v>237</v>
      </c>
      <c r="N11651" t="s">
        <v>640</v>
      </c>
      <c r="O11651" t="s">
        <v>265</v>
      </c>
      <c r="P11651">
        <v>2050</v>
      </c>
      <c r="Q11651">
        <v>3.17</v>
      </c>
    </row>
    <row r="11652" spans="1:17" x14ac:dyDescent="0.25">
      <c r="A11652" t="s">
        <v>659</v>
      </c>
      <c r="B11652" t="s">
        <v>660</v>
      </c>
      <c r="C11652" t="s">
        <v>661</v>
      </c>
      <c r="D11652" t="s">
        <v>638</v>
      </c>
      <c r="E11652" t="s">
        <v>639</v>
      </c>
      <c r="F11652" t="s">
        <v>348</v>
      </c>
      <c r="G11652" t="s">
        <v>243</v>
      </c>
      <c r="H11652" t="s">
        <v>356</v>
      </c>
      <c r="I11652" t="s">
        <v>298</v>
      </c>
      <c r="K11652" t="s">
        <v>78</v>
      </c>
      <c r="M11652" t="s">
        <v>374</v>
      </c>
      <c r="N11652" t="s">
        <v>641</v>
      </c>
      <c r="O11652" t="s">
        <v>194</v>
      </c>
      <c r="P11652">
        <v>2020</v>
      </c>
      <c r="Q11652">
        <v>1</v>
      </c>
    </row>
    <row r="11653" spans="1:17" x14ac:dyDescent="0.25">
      <c r="A11653" t="s">
        <v>659</v>
      </c>
      <c r="B11653" t="s">
        <v>660</v>
      </c>
      <c r="C11653" t="s">
        <v>661</v>
      </c>
      <c r="D11653" t="s">
        <v>638</v>
      </c>
      <c r="E11653" t="s">
        <v>639</v>
      </c>
      <c r="F11653" t="s">
        <v>348</v>
      </c>
      <c r="G11653" t="s">
        <v>243</v>
      </c>
      <c r="H11653" t="s">
        <v>356</v>
      </c>
      <c r="I11653" t="s">
        <v>298</v>
      </c>
      <c r="K11653" t="s">
        <v>78</v>
      </c>
      <c r="M11653" t="s">
        <v>374</v>
      </c>
      <c r="N11653" t="s">
        <v>641</v>
      </c>
      <c r="O11653" t="s">
        <v>194</v>
      </c>
      <c r="P11653">
        <v>2025</v>
      </c>
      <c r="Q11653">
        <v>1</v>
      </c>
    </row>
    <row r="11654" spans="1:17" x14ac:dyDescent="0.25">
      <c r="A11654" t="s">
        <v>659</v>
      </c>
      <c r="B11654" t="s">
        <v>660</v>
      </c>
      <c r="C11654" t="s">
        <v>661</v>
      </c>
      <c r="D11654" t="s">
        <v>638</v>
      </c>
      <c r="E11654" t="s">
        <v>639</v>
      </c>
      <c r="F11654" t="s">
        <v>348</v>
      </c>
      <c r="G11654" t="s">
        <v>243</v>
      </c>
      <c r="H11654" t="s">
        <v>356</v>
      </c>
      <c r="I11654" t="s">
        <v>298</v>
      </c>
      <c r="K11654" t="s">
        <v>78</v>
      </c>
      <c r="M11654" t="s">
        <v>374</v>
      </c>
      <c r="N11654" t="s">
        <v>641</v>
      </c>
      <c r="O11654" t="s">
        <v>264</v>
      </c>
      <c r="P11654">
        <v>2025</v>
      </c>
      <c r="Q11654">
        <v>0.2</v>
      </c>
    </row>
    <row r="11655" spans="1:17" x14ac:dyDescent="0.25">
      <c r="A11655" t="s">
        <v>659</v>
      </c>
      <c r="B11655" t="s">
        <v>660</v>
      </c>
      <c r="C11655" t="s">
        <v>661</v>
      </c>
      <c r="D11655" t="s">
        <v>638</v>
      </c>
      <c r="E11655" t="s">
        <v>639</v>
      </c>
      <c r="F11655" t="s">
        <v>348</v>
      </c>
      <c r="G11655" t="s">
        <v>243</v>
      </c>
      <c r="H11655" t="s">
        <v>356</v>
      </c>
      <c r="I11655" t="s">
        <v>298</v>
      </c>
      <c r="K11655" t="s">
        <v>78</v>
      </c>
      <c r="M11655" t="s">
        <v>374</v>
      </c>
      <c r="N11655" t="s">
        <v>641</v>
      </c>
      <c r="O11655" t="s">
        <v>265</v>
      </c>
      <c r="P11655">
        <v>2025</v>
      </c>
      <c r="Q11655">
        <v>1</v>
      </c>
    </row>
    <row r="11656" spans="1:17" x14ac:dyDescent="0.25">
      <c r="A11656" t="s">
        <v>659</v>
      </c>
      <c r="B11656" t="s">
        <v>660</v>
      </c>
      <c r="C11656" t="s">
        <v>661</v>
      </c>
      <c r="D11656" t="s">
        <v>638</v>
      </c>
      <c r="E11656" t="s">
        <v>639</v>
      </c>
      <c r="F11656" t="s">
        <v>348</v>
      </c>
      <c r="G11656" t="s">
        <v>243</v>
      </c>
      <c r="H11656" t="s">
        <v>356</v>
      </c>
      <c r="I11656" t="s">
        <v>298</v>
      </c>
      <c r="K11656" t="s">
        <v>78</v>
      </c>
      <c r="M11656" t="s">
        <v>374</v>
      </c>
      <c r="N11656" t="s">
        <v>641</v>
      </c>
      <c r="O11656" t="s">
        <v>194</v>
      </c>
      <c r="P11656">
        <v>2030</v>
      </c>
      <c r="Q11656">
        <v>1</v>
      </c>
    </row>
    <row r="11657" spans="1:17" x14ac:dyDescent="0.25">
      <c r="A11657" t="s">
        <v>659</v>
      </c>
      <c r="B11657" t="s">
        <v>660</v>
      </c>
      <c r="C11657" t="s">
        <v>661</v>
      </c>
      <c r="D11657" t="s">
        <v>638</v>
      </c>
      <c r="E11657" t="s">
        <v>639</v>
      </c>
      <c r="F11657" t="s">
        <v>348</v>
      </c>
      <c r="G11657" t="s">
        <v>243</v>
      </c>
      <c r="H11657" t="s">
        <v>356</v>
      </c>
      <c r="I11657" t="s">
        <v>298</v>
      </c>
      <c r="K11657" t="s">
        <v>78</v>
      </c>
      <c r="M11657" t="s">
        <v>374</v>
      </c>
      <c r="N11657" t="s">
        <v>641</v>
      </c>
      <c r="O11657" t="s">
        <v>194</v>
      </c>
      <c r="P11657">
        <v>2040</v>
      </c>
      <c r="Q11657">
        <v>1</v>
      </c>
    </row>
    <row r="11658" spans="1:17" x14ac:dyDescent="0.25">
      <c r="A11658" t="s">
        <v>659</v>
      </c>
      <c r="B11658" t="s">
        <v>660</v>
      </c>
      <c r="C11658" t="s">
        <v>661</v>
      </c>
      <c r="D11658" t="s">
        <v>638</v>
      </c>
      <c r="E11658" t="s">
        <v>639</v>
      </c>
      <c r="F11658" t="s">
        <v>348</v>
      </c>
      <c r="G11658" t="s">
        <v>243</v>
      </c>
      <c r="H11658" t="s">
        <v>356</v>
      </c>
      <c r="I11658" t="s">
        <v>298</v>
      </c>
      <c r="K11658" t="s">
        <v>78</v>
      </c>
      <c r="M11658" t="s">
        <v>374</v>
      </c>
      <c r="N11658" t="s">
        <v>641</v>
      </c>
      <c r="O11658" t="s">
        <v>194</v>
      </c>
      <c r="P11658">
        <v>2050</v>
      </c>
      <c r="Q11658">
        <v>1</v>
      </c>
    </row>
    <row r="11659" spans="1:17" x14ac:dyDescent="0.25">
      <c r="A11659" t="s">
        <v>659</v>
      </c>
      <c r="B11659" t="s">
        <v>660</v>
      </c>
      <c r="C11659" t="s">
        <v>661</v>
      </c>
      <c r="D11659" t="s">
        <v>638</v>
      </c>
      <c r="E11659" t="s">
        <v>639</v>
      </c>
      <c r="F11659" t="s">
        <v>348</v>
      </c>
      <c r="G11659" t="s">
        <v>243</v>
      </c>
      <c r="H11659" t="s">
        <v>356</v>
      </c>
      <c r="I11659" t="s">
        <v>298</v>
      </c>
      <c r="K11659" t="s">
        <v>78</v>
      </c>
      <c r="M11659" t="s">
        <v>374</v>
      </c>
      <c r="N11659" t="s">
        <v>641</v>
      </c>
      <c r="O11659" t="s">
        <v>264</v>
      </c>
      <c r="P11659">
        <v>2050</v>
      </c>
      <c r="Q11659">
        <v>0.2</v>
      </c>
    </row>
    <row r="11660" spans="1:17" x14ac:dyDescent="0.25">
      <c r="A11660" t="s">
        <v>659</v>
      </c>
      <c r="B11660" t="s">
        <v>660</v>
      </c>
      <c r="C11660" t="s">
        <v>661</v>
      </c>
      <c r="D11660" t="s">
        <v>638</v>
      </c>
      <c r="E11660" t="s">
        <v>639</v>
      </c>
      <c r="F11660" t="s">
        <v>348</v>
      </c>
      <c r="G11660" t="s">
        <v>243</v>
      </c>
      <c r="H11660" t="s">
        <v>356</v>
      </c>
      <c r="I11660" t="s">
        <v>298</v>
      </c>
      <c r="K11660" t="s">
        <v>78</v>
      </c>
      <c r="M11660" t="s">
        <v>374</v>
      </c>
      <c r="N11660" t="s">
        <v>641</v>
      </c>
      <c r="O11660" t="s">
        <v>265</v>
      </c>
      <c r="P11660">
        <v>2050</v>
      </c>
      <c r="Q11660">
        <v>1</v>
      </c>
    </row>
    <row r="11661" spans="1:17" x14ac:dyDescent="0.25">
      <c r="A11661" t="s">
        <v>659</v>
      </c>
      <c r="B11661" t="s">
        <v>660</v>
      </c>
      <c r="C11661" t="s">
        <v>661</v>
      </c>
      <c r="D11661" t="s">
        <v>638</v>
      </c>
      <c r="E11661" t="s">
        <v>639</v>
      </c>
      <c r="F11661" t="s">
        <v>348</v>
      </c>
      <c r="G11661" t="s">
        <v>243</v>
      </c>
      <c r="H11661" t="s">
        <v>244</v>
      </c>
      <c r="I11661" t="s">
        <v>245</v>
      </c>
      <c r="J11661" t="s">
        <v>246</v>
      </c>
      <c r="K11661" t="s">
        <v>191</v>
      </c>
      <c r="M11661" t="s">
        <v>664</v>
      </c>
      <c r="N11661" t="s">
        <v>654</v>
      </c>
      <c r="O11661" t="s">
        <v>194</v>
      </c>
      <c r="P11661">
        <v>2020</v>
      </c>
      <c r="Q11661">
        <v>0.25</v>
      </c>
    </row>
    <row r="11662" spans="1:17" x14ac:dyDescent="0.25">
      <c r="A11662" t="s">
        <v>659</v>
      </c>
      <c r="B11662" t="s">
        <v>660</v>
      </c>
      <c r="C11662" t="s">
        <v>661</v>
      </c>
      <c r="D11662" t="s">
        <v>638</v>
      </c>
      <c r="E11662" t="s">
        <v>639</v>
      </c>
      <c r="F11662" t="s">
        <v>348</v>
      </c>
      <c r="G11662" t="s">
        <v>243</v>
      </c>
      <c r="H11662" t="s">
        <v>244</v>
      </c>
      <c r="I11662" t="s">
        <v>245</v>
      </c>
      <c r="J11662" t="s">
        <v>246</v>
      </c>
      <c r="K11662" t="s">
        <v>191</v>
      </c>
      <c r="M11662" t="s">
        <v>664</v>
      </c>
      <c r="N11662" t="s">
        <v>654</v>
      </c>
      <c r="O11662" t="s">
        <v>194</v>
      </c>
      <c r="P11662">
        <v>2025</v>
      </c>
      <c r="Q11662">
        <v>0.25</v>
      </c>
    </row>
    <row r="11663" spans="1:17" x14ac:dyDescent="0.25">
      <c r="A11663" t="s">
        <v>659</v>
      </c>
      <c r="B11663" t="s">
        <v>660</v>
      </c>
      <c r="C11663" t="s">
        <v>661</v>
      </c>
      <c r="D11663" t="s">
        <v>638</v>
      </c>
      <c r="E11663" t="s">
        <v>639</v>
      </c>
      <c r="F11663" t="s">
        <v>348</v>
      </c>
      <c r="G11663" t="s">
        <v>243</v>
      </c>
      <c r="H11663" t="s">
        <v>244</v>
      </c>
      <c r="I11663" t="s">
        <v>245</v>
      </c>
      <c r="J11663" t="s">
        <v>246</v>
      </c>
      <c r="K11663" t="s">
        <v>191</v>
      </c>
      <c r="M11663" t="s">
        <v>664</v>
      </c>
      <c r="N11663" t="s">
        <v>654</v>
      </c>
      <c r="O11663" t="s">
        <v>264</v>
      </c>
      <c r="P11663">
        <v>2025</v>
      </c>
      <c r="Q11663">
        <v>0.1</v>
      </c>
    </row>
    <row r="11664" spans="1:17" x14ac:dyDescent="0.25">
      <c r="A11664" t="s">
        <v>659</v>
      </c>
      <c r="B11664" t="s">
        <v>660</v>
      </c>
      <c r="C11664" t="s">
        <v>661</v>
      </c>
      <c r="D11664" t="s">
        <v>638</v>
      </c>
      <c r="E11664" t="s">
        <v>639</v>
      </c>
      <c r="F11664" t="s">
        <v>348</v>
      </c>
      <c r="G11664" t="s">
        <v>243</v>
      </c>
      <c r="H11664" t="s">
        <v>244</v>
      </c>
      <c r="I11664" t="s">
        <v>245</v>
      </c>
      <c r="J11664" t="s">
        <v>246</v>
      </c>
      <c r="K11664" t="s">
        <v>191</v>
      </c>
      <c r="M11664" t="s">
        <v>664</v>
      </c>
      <c r="N11664" t="s">
        <v>654</v>
      </c>
      <c r="O11664" t="s">
        <v>265</v>
      </c>
      <c r="P11664">
        <v>2025</v>
      </c>
      <c r="Q11664">
        <v>0.5</v>
      </c>
    </row>
    <row r="11665" spans="1:17" x14ac:dyDescent="0.25">
      <c r="A11665" t="s">
        <v>659</v>
      </c>
      <c r="B11665" t="s">
        <v>660</v>
      </c>
      <c r="C11665" t="s">
        <v>661</v>
      </c>
      <c r="D11665" t="s">
        <v>638</v>
      </c>
      <c r="E11665" t="s">
        <v>639</v>
      </c>
      <c r="F11665" t="s">
        <v>348</v>
      </c>
      <c r="G11665" t="s">
        <v>243</v>
      </c>
      <c r="H11665" t="s">
        <v>244</v>
      </c>
      <c r="I11665" t="s">
        <v>245</v>
      </c>
      <c r="J11665" t="s">
        <v>246</v>
      </c>
      <c r="K11665" t="s">
        <v>191</v>
      </c>
      <c r="M11665" t="s">
        <v>664</v>
      </c>
      <c r="N11665" t="s">
        <v>654</v>
      </c>
      <c r="O11665" t="s">
        <v>194</v>
      </c>
      <c r="P11665">
        <v>2030</v>
      </c>
      <c r="Q11665">
        <v>0.25</v>
      </c>
    </row>
    <row r="11666" spans="1:17" x14ac:dyDescent="0.25">
      <c r="A11666" t="s">
        <v>659</v>
      </c>
      <c r="B11666" t="s">
        <v>660</v>
      </c>
      <c r="C11666" t="s">
        <v>661</v>
      </c>
      <c r="D11666" t="s">
        <v>638</v>
      </c>
      <c r="E11666" t="s">
        <v>639</v>
      </c>
      <c r="F11666" t="s">
        <v>348</v>
      </c>
      <c r="G11666" t="s">
        <v>243</v>
      </c>
      <c r="H11666" t="s">
        <v>244</v>
      </c>
      <c r="I11666" t="s">
        <v>245</v>
      </c>
      <c r="J11666" t="s">
        <v>246</v>
      </c>
      <c r="K11666" t="s">
        <v>191</v>
      </c>
      <c r="M11666" t="s">
        <v>664</v>
      </c>
      <c r="N11666" t="s">
        <v>654</v>
      </c>
      <c r="O11666" t="s">
        <v>194</v>
      </c>
      <c r="P11666">
        <v>2040</v>
      </c>
      <c r="Q11666">
        <v>0.25</v>
      </c>
    </row>
    <row r="11667" spans="1:17" x14ac:dyDescent="0.25">
      <c r="A11667" t="s">
        <v>659</v>
      </c>
      <c r="B11667" t="s">
        <v>660</v>
      </c>
      <c r="C11667" t="s">
        <v>661</v>
      </c>
      <c r="D11667" t="s">
        <v>638</v>
      </c>
      <c r="E11667" t="s">
        <v>639</v>
      </c>
      <c r="F11667" t="s">
        <v>348</v>
      </c>
      <c r="G11667" t="s">
        <v>243</v>
      </c>
      <c r="H11667" t="s">
        <v>244</v>
      </c>
      <c r="I11667" t="s">
        <v>245</v>
      </c>
      <c r="J11667" t="s">
        <v>246</v>
      </c>
      <c r="K11667" t="s">
        <v>191</v>
      </c>
      <c r="M11667" t="s">
        <v>664</v>
      </c>
      <c r="N11667" t="s">
        <v>654</v>
      </c>
      <c r="O11667" t="s">
        <v>194</v>
      </c>
      <c r="P11667">
        <v>2050</v>
      </c>
      <c r="Q11667">
        <v>0.25</v>
      </c>
    </row>
    <row r="11668" spans="1:17" x14ac:dyDescent="0.25">
      <c r="A11668" t="s">
        <v>659</v>
      </c>
      <c r="B11668" t="s">
        <v>660</v>
      </c>
      <c r="C11668" t="s">
        <v>661</v>
      </c>
      <c r="D11668" t="s">
        <v>638</v>
      </c>
      <c r="E11668" t="s">
        <v>639</v>
      </c>
      <c r="F11668" t="s">
        <v>348</v>
      </c>
      <c r="G11668" t="s">
        <v>243</v>
      </c>
      <c r="H11668" t="s">
        <v>244</v>
      </c>
      <c r="I11668" t="s">
        <v>245</v>
      </c>
      <c r="J11668" t="s">
        <v>246</v>
      </c>
      <c r="K11668" t="s">
        <v>191</v>
      </c>
      <c r="M11668" t="s">
        <v>664</v>
      </c>
      <c r="N11668" t="s">
        <v>654</v>
      </c>
      <c r="O11668" t="s">
        <v>264</v>
      </c>
      <c r="P11668">
        <v>2050</v>
      </c>
      <c r="Q11668">
        <v>0.1</v>
      </c>
    </row>
    <row r="11669" spans="1:17" x14ac:dyDescent="0.25">
      <c r="A11669" t="s">
        <v>659</v>
      </c>
      <c r="B11669" t="s">
        <v>660</v>
      </c>
      <c r="C11669" t="s">
        <v>661</v>
      </c>
      <c r="D11669" t="s">
        <v>638</v>
      </c>
      <c r="E11669" t="s">
        <v>639</v>
      </c>
      <c r="F11669" t="s">
        <v>348</v>
      </c>
      <c r="G11669" t="s">
        <v>243</v>
      </c>
      <c r="H11669" t="s">
        <v>244</v>
      </c>
      <c r="I11669" t="s">
        <v>245</v>
      </c>
      <c r="J11669" t="s">
        <v>246</v>
      </c>
      <c r="K11669" t="s">
        <v>191</v>
      </c>
      <c r="M11669" t="s">
        <v>664</v>
      </c>
      <c r="N11669" t="s">
        <v>654</v>
      </c>
      <c r="O11669" t="s">
        <v>265</v>
      </c>
      <c r="P11669">
        <v>2050</v>
      </c>
      <c r="Q11669">
        <v>0.5</v>
      </c>
    </row>
    <row r="11670" spans="1:17" x14ac:dyDescent="0.25">
      <c r="A11670" t="s">
        <v>659</v>
      </c>
      <c r="B11670" t="s">
        <v>660</v>
      </c>
      <c r="C11670" t="s">
        <v>661</v>
      </c>
      <c r="D11670" t="s">
        <v>638</v>
      </c>
      <c r="E11670" t="s">
        <v>639</v>
      </c>
      <c r="F11670" t="s">
        <v>348</v>
      </c>
      <c r="G11670" t="s">
        <v>243</v>
      </c>
      <c r="H11670" t="s">
        <v>248</v>
      </c>
      <c r="I11670" t="s">
        <v>249</v>
      </c>
      <c r="J11670" t="s">
        <v>250</v>
      </c>
      <c r="K11670" t="s">
        <v>191</v>
      </c>
      <c r="M11670" t="s">
        <v>316</v>
      </c>
      <c r="N11670" t="s">
        <v>654</v>
      </c>
      <c r="O11670" t="s">
        <v>194</v>
      </c>
      <c r="P11670">
        <v>2020</v>
      </c>
      <c r="Q11670">
        <v>0.05</v>
      </c>
    </row>
    <row r="11671" spans="1:17" x14ac:dyDescent="0.25">
      <c r="A11671" t="s">
        <v>659</v>
      </c>
      <c r="B11671" t="s">
        <v>660</v>
      </c>
      <c r="C11671" t="s">
        <v>661</v>
      </c>
      <c r="D11671" t="s">
        <v>638</v>
      </c>
      <c r="E11671" t="s">
        <v>639</v>
      </c>
      <c r="F11671" t="s">
        <v>348</v>
      </c>
      <c r="G11671" t="s">
        <v>243</v>
      </c>
      <c r="H11671" t="s">
        <v>248</v>
      </c>
      <c r="I11671" t="s">
        <v>249</v>
      </c>
      <c r="J11671" t="s">
        <v>250</v>
      </c>
      <c r="K11671" t="s">
        <v>191</v>
      </c>
      <c r="M11671" t="s">
        <v>316</v>
      </c>
      <c r="N11671" t="s">
        <v>654</v>
      </c>
      <c r="O11671" t="s">
        <v>194</v>
      </c>
      <c r="P11671">
        <v>2025</v>
      </c>
      <c r="Q11671">
        <v>0.05</v>
      </c>
    </row>
    <row r="11672" spans="1:17" x14ac:dyDescent="0.25">
      <c r="A11672" t="s">
        <v>659</v>
      </c>
      <c r="B11672" t="s">
        <v>660</v>
      </c>
      <c r="C11672" t="s">
        <v>661</v>
      </c>
      <c r="D11672" t="s">
        <v>638</v>
      </c>
      <c r="E11672" t="s">
        <v>639</v>
      </c>
      <c r="F11672" t="s">
        <v>348</v>
      </c>
      <c r="G11672" t="s">
        <v>243</v>
      </c>
      <c r="H11672" t="s">
        <v>248</v>
      </c>
      <c r="I11672" t="s">
        <v>249</v>
      </c>
      <c r="J11672" t="s">
        <v>250</v>
      </c>
      <c r="K11672" t="s">
        <v>191</v>
      </c>
      <c r="M11672" t="s">
        <v>316</v>
      </c>
      <c r="N11672" t="s">
        <v>654</v>
      </c>
      <c r="O11672" t="s">
        <v>264</v>
      </c>
      <c r="P11672">
        <v>2025</v>
      </c>
      <c r="Q11672">
        <v>0.05</v>
      </c>
    </row>
    <row r="11673" spans="1:17" x14ac:dyDescent="0.25">
      <c r="A11673" t="s">
        <v>659</v>
      </c>
      <c r="B11673" t="s">
        <v>660</v>
      </c>
      <c r="C11673" t="s">
        <v>661</v>
      </c>
      <c r="D11673" t="s">
        <v>638</v>
      </c>
      <c r="E11673" t="s">
        <v>639</v>
      </c>
      <c r="F11673" t="s">
        <v>348</v>
      </c>
      <c r="G11673" t="s">
        <v>243</v>
      </c>
      <c r="H11673" t="s">
        <v>248</v>
      </c>
      <c r="I11673" t="s">
        <v>249</v>
      </c>
      <c r="J11673" t="s">
        <v>250</v>
      </c>
      <c r="K11673" t="s">
        <v>191</v>
      </c>
      <c r="M11673" t="s">
        <v>316</v>
      </c>
      <c r="N11673" t="s">
        <v>654</v>
      </c>
      <c r="O11673" t="s">
        <v>265</v>
      </c>
      <c r="P11673">
        <v>2025</v>
      </c>
      <c r="Q11673">
        <v>0.5</v>
      </c>
    </row>
    <row r="11674" spans="1:17" x14ac:dyDescent="0.25">
      <c r="A11674" t="s">
        <v>659</v>
      </c>
      <c r="B11674" t="s">
        <v>660</v>
      </c>
      <c r="C11674" t="s">
        <v>661</v>
      </c>
      <c r="D11674" t="s">
        <v>638</v>
      </c>
      <c r="E11674" t="s">
        <v>639</v>
      </c>
      <c r="F11674" t="s">
        <v>348</v>
      </c>
      <c r="G11674" t="s">
        <v>243</v>
      </c>
      <c r="H11674" t="s">
        <v>248</v>
      </c>
      <c r="I11674" t="s">
        <v>249</v>
      </c>
      <c r="J11674" t="s">
        <v>250</v>
      </c>
      <c r="K11674" t="s">
        <v>191</v>
      </c>
      <c r="M11674" t="s">
        <v>316</v>
      </c>
      <c r="N11674" t="s">
        <v>654</v>
      </c>
      <c r="O11674" t="s">
        <v>194</v>
      </c>
      <c r="P11674">
        <v>2030</v>
      </c>
      <c r="Q11674">
        <v>0.05</v>
      </c>
    </row>
    <row r="11675" spans="1:17" x14ac:dyDescent="0.25">
      <c r="A11675" t="s">
        <v>659</v>
      </c>
      <c r="B11675" t="s">
        <v>660</v>
      </c>
      <c r="C11675" t="s">
        <v>661</v>
      </c>
      <c r="D11675" t="s">
        <v>638</v>
      </c>
      <c r="E11675" t="s">
        <v>639</v>
      </c>
      <c r="F11675" t="s">
        <v>348</v>
      </c>
      <c r="G11675" t="s">
        <v>243</v>
      </c>
      <c r="H11675" t="s">
        <v>248</v>
      </c>
      <c r="I11675" t="s">
        <v>249</v>
      </c>
      <c r="J11675" t="s">
        <v>250</v>
      </c>
      <c r="K11675" t="s">
        <v>191</v>
      </c>
      <c r="M11675" t="s">
        <v>316</v>
      </c>
      <c r="N11675" t="s">
        <v>654</v>
      </c>
      <c r="O11675" t="s">
        <v>194</v>
      </c>
      <c r="P11675">
        <v>2040</v>
      </c>
      <c r="Q11675">
        <v>0.05</v>
      </c>
    </row>
    <row r="11676" spans="1:17" x14ac:dyDescent="0.25">
      <c r="A11676" t="s">
        <v>659</v>
      </c>
      <c r="B11676" t="s">
        <v>660</v>
      </c>
      <c r="C11676" t="s">
        <v>661</v>
      </c>
      <c r="D11676" t="s">
        <v>638</v>
      </c>
      <c r="E11676" t="s">
        <v>639</v>
      </c>
      <c r="F11676" t="s">
        <v>348</v>
      </c>
      <c r="G11676" t="s">
        <v>243</v>
      </c>
      <c r="H11676" t="s">
        <v>248</v>
      </c>
      <c r="I11676" t="s">
        <v>249</v>
      </c>
      <c r="J11676" t="s">
        <v>250</v>
      </c>
      <c r="K11676" t="s">
        <v>191</v>
      </c>
      <c r="M11676" t="s">
        <v>316</v>
      </c>
      <c r="N11676" t="s">
        <v>654</v>
      </c>
      <c r="O11676" t="s">
        <v>194</v>
      </c>
      <c r="P11676">
        <v>2050</v>
      </c>
      <c r="Q11676">
        <v>0.05</v>
      </c>
    </row>
    <row r="11677" spans="1:17" x14ac:dyDescent="0.25">
      <c r="A11677" t="s">
        <v>659</v>
      </c>
      <c r="B11677" t="s">
        <v>660</v>
      </c>
      <c r="C11677" t="s">
        <v>661</v>
      </c>
      <c r="D11677" t="s">
        <v>638</v>
      </c>
      <c r="E11677" t="s">
        <v>639</v>
      </c>
      <c r="F11677" t="s">
        <v>348</v>
      </c>
      <c r="G11677" t="s">
        <v>243</v>
      </c>
      <c r="H11677" t="s">
        <v>248</v>
      </c>
      <c r="I11677" t="s">
        <v>249</v>
      </c>
      <c r="J11677" t="s">
        <v>250</v>
      </c>
      <c r="K11677" t="s">
        <v>191</v>
      </c>
      <c r="M11677" t="s">
        <v>316</v>
      </c>
      <c r="N11677" t="s">
        <v>654</v>
      </c>
      <c r="O11677" t="s">
        <v>264</v>
      </c>
      <c r="P11677">
        <v>2050</v>
      </c>
      <c r="Q11677">
        <v>0.05</v>
      </c>
    </row>
    <row r="11678" spans="1:17" x14ac:dyDescent="0.25">
      <c r="A11678" t="s">
        <v>659</v>
      </c>
      <c r="B11678" t="s">
        <v>660</v>
      </c>
      <c r="C11678" t="s">
        <v>661</v>
      </c>
      <c r="D11678" t="s">
        <v>638</v>
      </c>
      <c r="E11678" t="s">
        <v>639</v>
      </c>
      <c r="F11678" t="s">
        <v>348</v>
      </c>
      <c r="G11678" t="s">
        <v>243</v>
      </c>
      <c r="H11678" t="s">
        <v>248</v>
      </c>
      <c r="I11678" t="s">
        <v>249</v>
      </c>
      <c r="J11678" t="s">
        <v>250</v>
      </c>
      <c r="K11678" t="s">
        <v>191</v>
      </c>
      <c r="M11678" t="s">
        <v>316</v>
      </c>
      <c r="N11678" t="s">
        <v>654</v>
      </c>
      <c r="O11678" t="s">
        <v>265</v>
      </c>
      <c r="P11678">
        <v>2050</v>
      </c>
      <c r="Q11678">
        <v>0.5</v>
      </c>
    </row>
    <row r="11679" spans="1:17" x14ac:dyDescent="0.25">
      <c r="A11679" t="s">
        <v>659</v>
      </c>
      <c r="B11679" t="s">
        <v>660</v>
      </c>
      <c r="C11679" t="s">
        <v>661</v>
      </c>
      <c r="D11679" t="s">
        <v>638</v>
      </c>
      <c r="E11679" t="s">
        <v>639</v>
      </c>
      <c r="F11679" t="s">
        <v>348</v>
      </c>
      <c r="G11679" t="s">
        <v>243</v>
      </c>
      <c r="H11679" t="s">
        <v>253</v>
      </c>
      <c r="I11679" t="s">
        <v>254</v>
      </c>
      <c r="J11679" t="s">
        <v>255</v>
      </c>
      <c r="K11679" t="s">
        <v>191</v>
      </c>
      <c r="M11679" t="s">
        <v>316</v>
      </c>
      <c r="N11679" t="s">
        <v>654</v>
      </c>
      <c r="O11679" t="s">
        <v>194</v>
      </c>
      <c r="P11679">
        <v>2020</v>
      </c>
      <c r="Q11679">
        <v>0.1</v>
      </c>
    </row>
    <row r="11680" spans="1:17" x14ac:dyDescent="0.25">
      <c r="A11680" t="s">
        <v>659</v>
      </c>
      <c r="B11680" t="s">
        <v>660</v>
      </c>
      <c r="C11680" t="s">
        <v>661</v>
      </c>
      <c r="D11680" t="s">
        <v>638</v>
      </c>
      <c r="E11680" t="s">
        <v>639</v>
      </c>
      <c r="F11680" t="s">
        <v>348</v>
      </c>
      <c r="G11680" t="s">
        <v>243</v>
      </c>
      <c r="H11680" t="s">
        <v>253</v>
      </c>
      <c r="I11680" t="s">
        <v>254</v>
      </c>
      <c r="J11680" t="s">
        <v>255</v>
      </c>
      <c r="K11680" t="s">
        <v>191</v>
      </c>
      <c r="M11680" t="s">
        <v>316</v>
      </c>
      <c r="N11680" t="s">
        <v>654</v>
      </c>
      <c r="O11680" t="s">
        <v>194</v>
      </c>
      <c r="P11680">
        <v>2025</v>
      </c>
      <c r="Q11680">
        <v>0.1</v>
      </c>
    </row>
    <row r="11681" spans="1:17" x14ac:dyDescent="0.25">
      <c r="A11681" t="s">
        <v>659</v>
      </c>
      <c r="B11681" t="s">
        <v>660</v>
      </c>
      <c r="C11681" t="s">
        <v>661</v>
      </c>
      <c r="D11681" t="s">
        <v>638</v>
      </c>
      <c r="E11681" t="s">
        <v>639</v>
      </c>
      <c r="F11681" t="s">
        <v>348</v>
      </c>
      <c r="G11681" t="s">
        <v>243</v>
      </c>
      <c r="H11681" t="s">
        <v>253</v>
      </c>
      <c r="I11681" t="s">
        <v>254</v>
      </c>
      <c r="J11681" t="s">
        <v>255</v>
      </c>
      <c r="K11681" t="s">
        <v>191</v>
      </c>
      <c r="M11681" t="s">
        <v>316</v>
      </c>
      <c r="N11681" t="s">
        <v>654</v>
      </c>
      <c r="O11681" t="s">
        <v>264</v>
      </c>
      <c r="P11681">
        <v>2025</v>
      </c>
      <c r="Q11681">
        <v>0.1</v>
      </c>
    </row>
    <row r="11682" spans="1:17" x14ac:dyDescent="0.25">
      <c r="A11682" t="s">
        <v>659</v>
      </c>
      <c r="B11682" t="s">
        <v>660</v>
      </c>
      <c r="C11682" t="s">
        <v>661</v>
      </c>
      <c r="D11682" t="s">
        <v>638</v>
      </c>
      <c r="E11682" t="s">
        <v>639</v>
      </c>
      <c r="F11682" t="s">
        <v>348</v>
      </c>
      <c r="G11682" t="s">
        <v>243</v>
      </c>
      <c r="H11682" t="s">
        <v>253</v>
      </c>
      <c r="I11682" t="s">
        <v>254</v>
      </c>
      <c r="J11682" t="s">
        <v>255</v>
      </c>
      <c r="K11682" t="s">
        <v>191</v>
      </c>
      <c r="M11682" t="s">
        <v>316</v>
      </c>
      <c r="N11682" t="s">
        <v>654</v>
      </c>
      <c r="O11682" t="s">
        <v>265</v>
      </c>
      <c r="P11682">
        <v>2025</v>
      </c>
      <c r="Q11682">
        <v>1</v>
      </c>
    </row>
    <row r="11683" spans="1:17" x14ac:dyDescent="0.25">
      <c r="A11683" t="s">
        <v>659</v>
      </c>
      <c r="B11683" t="s">
        <v>660</v>
      </c>
      <c r="C11683" t="s">
        <v>661</v>
      </c>
      <c r="D11683" t="s">
        <v>638</v>
      </c>
      <c r="E11683" t="s">
        <v>639</v>
      </c>
      <c r="F11683" t="s">
        <v>348</v>
      </c>
      <c r="G11683" t="s">
        <v>243</v>
      </c>
      <c r="H11683" t="s">
        <v>253</v>
      </c>
      <c r="I11683" t="s">
        <v>254</v>
      </c>
      <c r="J11683" t="s">
        <v>255</v>
      </c>
      <c r="K11683" t="s">
        <v>191</v>
      </c>
      <c r="M11683" t="s">
        <v>316</v>
      </c>
      <c r="N11683" t="s">
        <v>654</v>
      </c>
      <c r="O11683" t="s">
        <v>194</v>
      </c>
      <c r="P11683">
        <v>2030</v>
      </c>
      <c r="Q11683">
        <v>0.1</v>
      </c>
    </row>
    <row r="11684" spans="1:17" x14ac:dyDescent="0.25">
      <c r="A11684" t="s">
        <v>659</v>
      </c>
      <c r="B11684" t="s">
        <v>660</v>
      </c>
      <c r="C11684" t="s">
        <v>661</v>
      </c>
      <c r="D11684" t="s">
        <v>638</v>
      </c>
      <c r="E11684" t="s">
        <v>639</v>
      </c>
      <c r="F11684" t="s">
        <v>348</v>
      </c>
      <c r="G11684" t="s">
        <v>243</v>
      </c>
      <c r="H11684" t="s">
        <v>253</v>
      </c>
      <c r="I11684" t="s">
        <v>254</v>
      </c>
      <c r="J11684" t="s">
        <v>255</v>
      </c>
      <c r="K11684" t="s">
        <v>191</v>
      </c>
      <c r="M11684" t="s">
        <v>316</v>
      </c>
      <c r="N11684" t="s">
        <v>654</v>
      </c>
      <c r="O11684" t="s">
        <v>194</v>
      </c>
      <c r="P11684">
        <v>2040</v>
      </c>
      <c r="Q11684">
        <v>0.1</v>
      </c>
    </row>
    <row r="11685" spans="1:17" x14ac:dyDescent="0.25">
      <c r="A11685" t="s">
        <v>659</v>
      </c>
      <c r="B11685" t="s">
        <v>660</v>
      </c>
      <c r="C11685" t="s">
        <v>661</v>
      </c>
      <c r="D11685" t="s">
        <v>638</v>
      </c>
      <c r="E11685" t="s">
        <v>639</v>
      </c>
      <c r="F11685" t="s">
        <v>348</v>
      </c>
      <c r="G11685" t="s">
        <v>243</v>
      </c>
      <c r="H11685" t="s">
        <v>253</v>
      </c>
      <c r="I11685" t="s">
        <v>254</v>
      </c>
      <c r="J11685" t="s">
        <v>255</v>
      </c>
      <c r="K11685" t="s">
        <v>191</v>
      </c>
      <c r="M11685" t="s">
        <v>316</v>
      </c>
      <c r="N11685" t="s">
        <v>654</v>
      </c>
      <c r="O11685" t="s">
        <v>194</v>
      </c>
      <c r="P11685">
        <v>2050</v>
      </c>
      <c r="Q11685">
        <v>0.1</v>
      </c>
    </row>
    <row r="11686" spans="1:17" x14ac:dyDescent="0.25">
      <c r="A11686" t="s">
        <v>659</v>
      </c>
      <c r="B11686" t="s">
        <v>660</v>
      </c>
      <c r="C11686" t="s">
        <v>661</v>
      </c>
      <c r="D11686" t="s">
        <v>638</v>
      </c>
      <c r="E11686" t="s">
        <v>639</v>
      </c>
      <c r="F11686" t="s">
        <v>348</v>
      </c>
      <c r="G11686" t="s">
        <v>243</v>
      </c>
      <c r="H11686" t="s">
        <v>253</v>
      </c>
      <c r="I11686" t="s">
        <v>254</v>
      </c>
      <c r="J11686" t="s">
        <v>255</v>
      </c>
      <c r="K11686" t="s">
        <v>191</v>
      </c>
      <c r="M11686" t="s">
        <v>316</v>
      </c>
      <c r="N11686" t="s">
        <v>654</v>
      </c>
      <c r="O11686" t="s">
        <v>264</v>
      </c>
      <c r="P11686">
        <v>2050</v>
      </c>
      <c r="Q11686">
        <v>0.1</v>
      </c>
    </row>
    <row r="11687" spans="1:17" x14ac:dyDescent="0.25">
      <c r="A11687" t="s">
        <v>659</v>
      </c>
      <c r="B11687" t="s">
        <v>660</v>
      </c>
      <c r="C11687" t="s">
        <v>661</v>
      </c>
      <c r="D11687" t="s">
        <v>638</v>
      </c>
      <c r="E11687" t="s">
        <v>639</v>
      </c>
      <c r="F11687" t="s">
        <v>348</v>
      </c>
      <c r="G11687" t="s">
        <v>243</v>
      </c>
      <c r="H11687" t="s">
        <v>253</v>
      </c>
      <c r="I11687" t="s">
        <v>254</v>
      </c>
      <c r="J11687" t="s">
        <v>255</v>
      </c>
      <c r="K11687" t="s">
        <v>191</v>
      </c>
      <c r="M11687" t="s">
        <v>316</v>
      </c>
      <c r="N11687" t="s">
        <v>654</v>
      </c>
      <c r="O11687" t="s">
        <v>265</v>
      </c>
      <c r="P11687">
        <v>2050</v>
      </c>
      <c r="Q11687">
        <v>1</v>
      </c>
    </row>
    <row r="11688" spans="1:17" x14ac:dyDescent="0.25">
      <c r="A11688" t="s">
        <v>659</v>
      </c>
      <c r="B11688" t="s">
        <v>660</v>
      </c>
      <c r="C11688" t="s">
        <v>661</v>
      </c>
      <c r="D11688" t="s">
        <v>638</v>
      </c>
      <c r="E11688" t="s">
        <v>639</v>
      </c>
      <c r="F11688" t="s">
        <v>348</v>
      </c>
      <c r="G11688" t="s">
        <v>243</v>
      </c>
      <c r="H11688" t="s">
        <v>357</v>
      </c>
      <c r="I11688" t="s">
        <v>306</v>
      </c>
      <c r="K11688" t="s">
        <v>78</v>
      </c>
      <c r="M11688" t="s">
        <v>316</v>
      </c>
      <c r="N11688" t="s">
        <v>641</v>
      </c>
      <c r="O11688" t="s">
        <v>194</v>
      </c>
      <c r="P11688">
        <v>2020</v>
      </c>
      <c r="Q11688">
        <v>0.1</v>
      </c>
    </row>
    <row r="11689" spans="1:17" x14ac:dyDescent="0.25">
      <c r="A11689" t="s">
        <v>659</v>
      </c>
      <c r="B11689" t="s">
        <v>660</v>
      </c>
      <c r="C11689" t="s">
        <v>661</v>
      </c>
      <c r="D11689" t="s">
        <v>638</v>
      </c>
      <c r="E11689" t="s">
        <v>639</v>
      </c>
      <c r="F11689" t="s">
        <v>348</v>
      </c>
      <c r="G11689" t="s">
        <v>243</v>
      </c>
      <c r="H11689" t="s">
        <v>357</v>
      </c>
      <c r="I11689" t="s">
        <v>306</v>
      </c>
      <c r="K11689" t="s">
        <v>78</v>
      </c>
      <c r="M11689" t="s">
        <v>316</v>
      </c>
      <c r="N11689" t="s">
        <v>641</v>
      </c>
      <c r="O11689" t="s">
        <v>194</v>
      </c>
      <c r="P11689">
        <v>2025</v>
      </c>
      <c r="Q11689">
        <v>0.1</v>
      </c>
    </row>
    <row r="11690" spans="1:17" x14ac:dyDescent="0.25">
      <c r="A11690" t="s">
        <v>659</v>
      </c>
      <c r="B11690" t="s">
        <v>660</v>
      </c>
      <c r="C11690" t="s">
        <v>661</v>
      </c>
      <c r="D11690" t="s">
        <v>638</v>
      </c>
      <c r="E11690" t="s">
        <v>639</v>
      </c>
      <c r="F11690" t="s">
        <v>348</v>
      </c>
      <c r="G11690" t="s">
        <v>243</v>
      </c>
      <c r="H11690" t="s">
        <v>357</v>
      </c>
      <c r="I11690" t="s">
        <v>306</v>
      </c>
      <c r="K11690" t="s">
        <v>78</v>
      </c>
      <c r="M11690" t="s">
        <v>316</v>
      </c>
      <c r="N11690" t="s">
        <v>641</v>
      </c>
      <c r="O11690" t="s">
        <v>264</v>
      </c>
      <c r="P11690">
        <v>2025</v>
      </c>
      <c r="Q11690">
        <v>0.1</v>
      </c>
    </row>
    <row r="11691" spans="1:17" x14ac:dyDescent="0.25">
      <c r="A11691" t="s">
        <v>659</v>
      </c>
      <c r="B11691" t="s">
        <v>660</v>
      </c>
      <c r="C11691" t="s">
        <v>661</v>
      </c>
      <c r="D11691" t="s">
        <v>638</v>
      </c>
      <c r="E11691" t="s">
        <v>639</v>
      </c>
      <c r="F11691" t="s">
        <v>348</v>
      </c>
      <c r="G11691" t="s">
        <v>243</v>
      </c>
      <c r="H11691" t="s">
        <v>357</v>
      </c>
      <c r="I11691" t="s">
        <v>306</v>
      </c>
      <c r="K11691" t="s">
        <v>78</v>
      </c>
      <c r="M11691" t="s">
        <v>316</v>
      </c>
      <c r="N11691" t="s">
        <v>641</v>
      </c>
      <c r="O11691" t="s">
        <v>265</v>
      </c>
      <c r="P11691">
        <v>2025</v>
      </c>
      <c r="Q11691">
        <v>0.2</v>
      </c>
    </row>
    <row r="11692" spans="1:17" x14ac:dyDescent="0.25">
      <c r="A11692" t="s">
        <v>659</v>
      </c>
      <c r="B11692" t="s">
        <v>660</v>
      </c>
      <c r="C11692" t="s">
        <v>661</v>
      </c>
      <c r="D11692" t="s">
        <v>638</v>
      </c>
      <c r="E11692" t="s">
        <v>639</v>
      </c>
      <c r="F11692" t="s">
        <v>348</v>
      </c>
      <c r="G11692" t="s">
        <v>243</v>
      </c>
      <c r="H11692" t="s">
        <v>357</v>
      </c>
      <c r="I11692" t="s">
        <v>306</v>
      </c>
      <c r="K11692" t="s">
        <v>78</v>
      </c>
      <c r="M11692" t="s">
        <v>316</v>
      </c>
      <c r="N11692" t="s">
        <v>641</v>
      </c>
      <c r="O11692" t="s">
        <v>194</v>
      </c>
      <c r="P11692">
        <v>2030</v>
      </c>
      <c r="Q11692">
        <v>0.1</v>
      </c>
    </row>
    <row r="11693" spans="1:17" x14ac:dyDescent="0.25">
      <c r="A11693" t="s">
        <v>659</v>
      </c>
      <c r="B11693" t="s">
        <v>660</v>
      </c>
      <c r="C11693" t="s">
        <v>661</v>
      </c>
      <c r="D11693" t="s">
        <v>638</v>
      </c>
      <c r="E11693" t="s">
        <v>639</v>
      </c>
      <c r="F11693" t="s">
        <v>348</v>
      </c>
      <c r="G11693" t="s">
        <v>243</v>
      </c>
      <c r="H11693" t="s">
        <v>357</v>
      </c>
      <c r="I11693" t="s">
        <v>306</v>
      </c>
      <c r="K11693" t="s">
        <v>78</v>
      </c>
      <c r="M11693" t="s">
        <v>316</v>
      </c>
      <c r="N11693" t="s">
        <v>641</v>
      </c>
      <c r="O11693" t="s">
        <v>194</v>
      </c>
      <c r="P11693">
        <v>2040</v>
      </c>
      <c r="Q11693">
        <v>0.1</v>
      </c>
    </row>
    <row r="11694" spans="1:17" x14ac:dyDescent="0.25">
      <c r="A11694" t="s">
        <v>659</v>
      </c>
      <c r="B11694" t="s">
        <v>660</v>
      </c>
      <c r="C11694" t="s">
        <v>661</v>
      </c>
      <c r="D11694" t="s">
        <v>638</v>
      </c>
      <c r="E11694" t="s">
        <v>639</v>
      </c>
      <c r="F11694" t="s">
        <v>348</v>
      </c>
      <c r="G11694" t="s">
        <v>243</v>
      </c>
      <c r="H11694" t="s">
        <v>357</v>
      </c>
      <c r="I11694" t="s">
        <v>306</v>
      </c>
      <c r="K11694" t="s">
        <v>78</v>
      </c>
      <c r="M11694" t="s">
        <v>316</v>
      </c>
      <c r="N11694" t="s">
        <v>641</v>
      </c>
      <c r="O11694" t="s">
        <v>194</v>
      </c>
      <c r="P11694">
        <v>2050</v>
      </c>
      <c r="Q11694">
        <v>0.1</v>
      </c>
    </row>
    <row r="11695" spans="1:17" x14ac:dyDescent="0.25">
      <c r="A11695" t="s">
        <v>659</v>
      </c>
      <c r="B11695" t="s">
        <v>660</v>
      </c>
      <c r="C11695" t="s">
        <v>661</v>
      </c>
      <c r="D11695" t="s">
        <v>638</v>
      </c>
      <c r="E11695" t="s">
        <v>639</v>
      </c>
      <c r="F11695" t="s">
        <v>348</v>
      </c>
      <c r="G11695" t="s">
        <v>243</v>
      </c>
      <c r="H11695" t="s">
        <v>357</v>
      </c>
      <c r="I11695" t="s">
        <v>306</v>
      </c>
      <c r="K11695" t="s">
        <v>78</v>
      </c>
      <c r="M11695" t="s">
        <v>316</v>
      </c>
      <c r="N11695" t="s">
        <v>641</v>
      </c>
      <c r="O11695" t="s">
        <v>264</v>
      </c>
      <c r="P11695">
        <v>2050</v>
      </c>
      <c r="Q11695">
        <v>0.1</v>
      </c>
    </row>
    <row r="11696" spans="1:17" x14ac:dyDescent="0.25">
      <c r="A11696" t="s">
        <v>659</v>
      </c>
      <c r="B11696" t="s">
        <v>660</v>
      </c>
      <c r="C11696" t="s">
        <v>661</v>
      </c>
      <c r="D11696" t="s">
        <v>638</v>
      </c>
      <c r="E11696" t="s">
        <v>639</v>
      </c>
      <c r="F11696" t="s">
        <v>348</v>
      </c>
      <c r="G11696" t="s">
        <v>243</v>
      </c>
      <c r="H11696" t="s">
        <v>357</v>
      </c>
      <c r="I11696" t="s">
        <v>306</v>
      </c>
      <c r="K11696" t="s">
        <v>78</v>
      </c>
      <c r="M11696" t="s">
        <v>316</v>
      </c>
      <c r="N11696" t="s">
        <v>641</v>
      </c>
      <c r="O11696" t="s">
        <v>265</v>
      </c>
      <c r="P11696">
        <v>2050</v>
      </c>
      <c r="Q11696">
        <v>0.2</v>
      </c>
    </row>
    <row r="11697" spans="1:17" x14ac:dyDescent="0.25">
      <c r="A11697" t="s">
        <v>665</v>
      </c>
      <c r="B11697" t="s">
        <v>666</v>
      </c>
      <c r="C11697" t="s">
        <v>661</v>
      </c>
      <c r="D11697" t="s">
        <v>638</v>
      </c>
      <c r="E11697" t="s">
        <v>639</v>
      </c>
      <c r="F11697" t="s">
        <v>187</v>
      </c>
      <c r="G11697" t="s">
        <v>195</v>
      </c>
      <c r="H11697" t="s">
        <v>417</v>
      </c>
      <c r="I11697" t="s">
        <v>418</v>
      </c>
      <c r="J11697" t="s">
        <v>419</v>
      </c>
      <c r="K11697" t="s">
        <v>191</v>
      </c>
      <c r="M11697" t="s">
        <v>251</v>
      </c>
      <c r="N11697" t="s">
        <v>640</v>
      </c>
      <c r="O11697" t="s">
        <v>194</v>
      </c>
      <c r="P11697">
        <v>2020</v>
      </c>
      <c r="Q11697">
        <v>0.01</v>
      </c>
    </row>
    <row r="11698" spans="1:17" x14ac:dyDescent="0.25">
      <c r="A11698" t="s">
        <v>665</v>
      </c>
      <c r="B11698" t="s">
        <v>666</v>
      </c>
      <c r="C11698" t="s">
        <v>661</v>
      </c>
      <c r="D11698" t="s">
        <v>638</v>
      </c>
      <c r="E11698" t="s">
        <v>639</v>
      </c>
      <c r="F11698" t="s">
        <v>187</v>
      </c>
      <c r="G11698" t="s">
        <v>195</v>
      </c>
      <c r="H11698" t="s">
        <v>417</v>
      </c>
      <c r="I11698" t="s">
        <v>418</v>
      </c>
      <c r="J11698" t="s">
        <v>419</v>
      </c>
      <c r="K11698" t="s">
        <v>191</v>
      </c>
      <c r="M11698" t="s">
        <v>251</v>
      </c>
      <c r="N11698" t="s">
        <v>640</v>
      </c>
      <c r="O11698" t="s">
        <v>194</v>
      </c>
      <c r="P11698">
        <v>2025</v>
      </c>
      <c r="Q11698">
        <v>0.01</v>
      </c>
    </row>
    <row r="11699" spans="1:17" x14ac:dyDescent="0.25">
      <c r="A11699" t="s">
        <v>665</v>
      </c>
      <c r="B11699" t="s">
        <v>666</v>
      </c>
      <c r="C11699" t="s">
        <v>661</v>
      </c>
      <c r="D11699" t="s">
        <v>638</v>
      </c>
      <c r="E11699" t="s">
        <v>639</v>
      </c>
      <c r="F11699" t="s">
        <v>187</v>
      </c>
      <c r="G11699" t="s">
        <v>195</v>
      </c>
      <c r="H11699" t="s">
        <v>417</v>
      </c>
      <c r="I11699" t="s">
        <v>418</v>
      </c>
      <c r="J11699" t="s">
        <v>419</v>
      </c>
      <c r="K11699" t="s">
        <v>191</v>
      </c>
      <c r="M11699" t="s">
        <v>251</v>
      </c>
      <c r="N11699" t="s">
        <v>640</v>
      </c>
      <c r="O11699" t="s">
        <v>264</v>
      </c>
      <c r="P11699">
        <v>2025</v>
      </c>
      <c r="Q11699">
        <v>0.01</v>
      </c>
    </row>
    <row r="11700" spans="1:17" x14ac:dyDescent="0.25">
      <c r="A11700" t="s">
        <v>665</v>
      </c>
      <c r="B11700" t="s">
        <v>666</v>
      </c>
      <c r="C11700" t="s">
        <v>661</v>
      </c>
      <c r="D11700" t="s">
        <v>638</v>
      </c>
      <c r="E11700" t="s">
        <v>639</v>
      </c>
      <c r="F11700" t="s">
        <v>187</v>
      </c>
      <c r="G11700" t="s">
        <v>195</v>
      </c>
      <c r="H11700" t="s">
        <v>417</v>
      </c>
      <c r="I11700" t="s">
        <v>418</v>
      </c>
      <c r="J11700" t="s">
        <v>419</v>
      </c>
      <c r="K11700" t="s">
        <v>191</v>
      </c>
      <c r="M11700" t="s">
        <v>251</v>
      </c>
      <c r="N11700" t="s">
        <v>640</v>
      </c>
      <c r="O11700" t="s">
        <v>265</v>
      </c>
      <c r="P11700">
        <v>2025</v>
      </c>
      <c r="Q11700">
        <v>0.01</v>
      </c>
    </row>
    <row r="11701" spans="1:17" x14ac:dyDescent="0.25">
      <c r="A11701" t="s">
        <v>665</v>
      </c>
      <c r="B11701" t="s">
        <v>666</v>
      </c>
      <c r="C11701" t="s">
        <v>661</v>
      </c>
      <c r="D11701" t="s">
        <v>638</v>
      </c>
      <c r="E11701" t="s">
        <v>639</v>
      </c>
      <c r="F11701" t="s">
        <v>187</v>
      </c>
      <c r="G11701" t="s">
        <v>195</v>
      </c>
      <c r="H11701" t="s">
        <v>417</v>
      </c>
      <c r="I11701" t="s">
        <v>418</v>
      </c>
      <c r="J11701" t="s">
        <v>419</v>
      </c>
      <c r="K11701" t="s">
        <v>191</v>
      </c>
      <c r="M11701" t="s">
        <v>251</v>
      </c>
      <c r="N11701" t="s">
        <v>640</v>
      </c>
      <c r="O11701" t="s">
        <v>194</v>
      </c>
      <c r="P11701">
        <v>2030</v>
      </c>
      <c r="Q11701">
        <v>0.01</v>
      </c>
    </row>
    <row r="11702" spans="1:17" x14ac:dyDescent="0.25">
      <c r="A11702" t="s">
        <v>665</v>
      </c>
      <c r="B11702" t="s">
        <v>666</v>
      </c>
      <c r="C11702" t="s">
        <v>661</v>
      </c>
      <c r="D11702" t="s">
        <v>638</v>
      </c>
      <c r="E11702" t="s">
        <v>639</v>
      </c>
      <c r="F11702" t="s">
        <v>187</v>
      </c>
      <c r="G11702" t="s">
        <v>195</v>
      </c>
      <c r="H11702" t="s">
        <v>417</v>
      </c>
      <c r="I11702" t="s">
        <v>418</v>
      </c>
      <c r="J11702" t="s">
        <v>419</v>
      </c>
      <c r="K11702" t="s">
        <v>191</v>
      </c>
      <c r="M11702" t="s">
        <v>251</v>
      </c>
      <c r="N11702" t="s">
        <v>640</v>
      </c>
      <c r="O11702" t="s">
        <v>194</v>
      </c>
      <c r="P11702">
        <v>2040</v>
      </c>
      <c r="Q11702">
        <v>0.01</v>
      </c>
    </row>
    <row r="11703" spans="1:17" x14ac:dyDescent="0.25">
      <c r="A11703" t="s">
        <v>665</v>
      </c>
      <c r="B11703" t="s">
        <v>666</v>
      </c>
      <c r="C11703" t="s">
        <v>661</v>
      </c>
      <c r="D11703" t="s">
        <v>638</v>
      </c>
      <c r="E11703" t="s">
        <v>639</v>
      </c>
      <c r="F11703" t="s">
        <v>187</v>
      </c>
      <c r="G11703" t="s">
        <v>195</v>
      </c>
      <c r="H11703" t="s">
        <v>417</v>
      </c>
      <c r="I11703" t="s">
        <v>418</v>
      </c>
      <c r="J11703" t="s">
        <v>419</v>
      </c>
      <c r="K11703" t="s">
        <v>191</v>
      </c>
      <c r="M11703" t="s">
        <v>251</v>
      </c>
      <c r="N11703" t="s">
        <v>640</v>
      </c>
      <c r="O11703" t="s">
        <v>194</v>
      </c>
      <c r="P11703">
        <v>2050</v>
      </c>
      <c r="Q11703">
        <v>0.01</v>
      </c>
    </row>
    <row r="11704" spans="1:17" x14ac:dyDescent="0.25">
      <c r="A11704" t="s">
        <v>665</v>
      </c>
      <c r="B11704" t="s">
        <v>666</v>
      </c>
      <c r="C11704" t="s">
        <v>661</v>
      </c>
      <c r="D11704" t="s">
        <v>638</v>
      </c>
      <c r="E11704" t="s">
        <v>639</v>
      </c>
      <c r="F11704" t="s">
        <v>187</v>
      </c>
      <c r="G11704" t="s">
        <v>195</v>
      </c>
      <c r="H11704" t="s">
        <v>417</v>
      </c>
      <c r="I11704" t="s">
        <v>418</v>
      </c>
      <c r="J11704" t="s">
        <v>419</v>
      </c>
      <c r="K11704" t="s">
        <v>191</v>
      </c>
      <c r="M11704" t="s">
        <v>251</v>
      </c>
      <c r="N11704" t="s">
        <v>640</v>
      </c>
      <c r="O11704" t="s">
        <v>264</v>
      </c>
      <c r="P11704">
        <v>2050</v>
      </c>
      <c r="Q11704">
        <v>0.01</v>
      </c>
    </row>
    <row r="11705" spans="1:17" x14ac:dyDescent="0.25">
      <c r="A11705" t="s">
        <v>665</v>
      </c>
      <c r="B11705" t="s">
        <v>666</v>
      </c>
      <c r="C11705" t="s">
        <v>661</v>
      </c>
      <c r="D11705" t="s">
        <v>638</v>
      </c>
      <c r="E11705" t="s">
        <v>639</v>
      </c>
      <c r="F11705" t="s">
        <v>187</v>
      </c>
      <c r="G11705" t="s">
        <v>195</v>
      </c>
      <c r="H11705" t="s">
        <v>417</v>
      </c>
      <c r="I11705" t="s">
        <v>418</v>
      </c>
      <c r="J11705" t="s">
        <v>419</v>
      </c>
      <c r="K11705" t="s">
        <v>191</v>
      </c>
      <c r="M11705" t="s">
        <v>251</v>
      </c>
      <c r="N11705" t="s">
        <v>640</v>
      </c>
      <c r="O11705" t="s">
        <v>265</v>
      </c>
      <c r="P11705">
        <v>2050</v>
      </c>
      <c r="Q11705">
        <v>0.01</v>
      </c>
    </row>
    <row r="11706" spans="1:17" x14ac:dyDescent="0.25">
      <c r="A11706" t="s">
        <v>665</v>
      </c>
      <c r="B11706" t="s">
        <v>666</v>
      </c>
      <c r="C11706" t="s">
        <v>661</v>
      </c>
      <c r="D11706" t="s">
        <v>638</v>
      </c>
      <c r="E11706" t="s">
        <v>639</v>
      </c>
      <c r="F11706" t="s">
        <v>187</v>
      </c>
      <c r="G11706" t="s">
        <v>195</v>
      </c>
      <c r="H11706" t="s">
        <v>200</v>
      </c>
      <c r="I11706" t="s">
        <v>201</v>
      </c>
      <c r="K11706" t="s">
        <v>202</v>
      </c>
      <c r="M11706" t="s">
        <v>269</v>
      </c>
      <c r="N11706" t="s">
        <v>641</v>
      </c>
      <c r="O11706" t="s">
        <v>194</v>
      </c>
      <c r="P11706">
        <v>2020</v>
      </c>
      <c r="Q11706">
        <v>0.5</v>
      </c>
    </row>
    <row r="11707" spans="1:17" x14ac:dyDescent="0.25">
      <c r="A11707" t="s">
        <v>665</v>
      </c>
      <c r="B11707" t="s">
        <v>666</v>
      </c>
      <c r="C11707" t="s">
        <v>661</v>
      </c>
      <c r="D11707" t="s">
        <v>638</v>
      </c>
      <c r="E11707" t="s">
        <v>639</v>
      </c>
      <c r="F11707" t="s">
        <v>187</v>
      </c>
      <c r="G11707" t="s">
        <v>195</v>
      </c>
      <c r="H11707" t="s">
        <v>200</v>
      </c>
      <c r="I11707" t="s">
        <v>201</v>
      </c>
      <c r="K11707" t="s">
        <v>202</v>
      </c>
      <c r="M11707" t="s">
        <v>269</v>
      </c>
      <c r="N11707" t="s">
        <v>641</v>
      </c>
      <c r="O11707" t="s">
        <v>194</v>
      </c>
      <c r="P11707">
        <v>2025</v>
      </c>
      <c r="Q11707">
        <v>0.5</v>
      </c>
    </row>
    <row r="11708" spans="1:17" x14ac:dyDescent="0.25">
      <c r="A11708" t="s">
        <v>665</v>
      </c>
      <c r="B11708" t="s">
        <v>666</v>
      </c>
      <c r="C11708" t="s">
        <v>661</v>
      </c>
      <c r="D11708" t="s">
        <v>638</v>
      </c>
      <c r="E11708" t="s">
        <v>639</v>
      </c>
      <c r="F11708" t="s">
        <v>187</v>
      </c>
      <c r="G11708" t="s">
        <v>195</v>
      </c>
      <c r="H11708" t="s">
        <v>200</v>
      </c>
      <c r="I11708" t="s">
        <v>201</v>
      </c>
      <c r="K11708" t="s">
        <v>202</v>
      </c>
      <c r="M11708" t="s">
        <v>269</v>
      </c>
      <c r="N11708" t="s">
        <v>641</v>
      </c>
      <c r="O11708" t="s">
        <v>264</v>
      </c>
      <c r="P11708">
        <v>2025</v>
      </c>
      <c r="Q11708">
        <v>0.3</v>
      </c>
    </row>
    <row r="11709" spans="1:17" x14ac:dyDescent="0.25">
      <c r="A11709" t="s">
        <v>665</v>
      </c>
      <c r="B11709" t="s">
        <v>666</v>
      </c>
      <c r="C11709" t="s">
        <v>661</v>
      </c>
      <c r="D11709" t="s">
        <v>638</v>
      </c>
      <c r="E11709" t="s">
        <v>639</v>
      </c>
      <c r="F11709" t="s">
        <v>187</v>
      </c>
      <c r="G11709" t="s">
        <v>195</v>
      </c>
      <c r="H11709" t="s">
        <v>200</v>
      </c>
      <c r="I11709" t="s">
        <v>201</v>
      </c>
      <c r="K11709" t="s">
        <v>202</v>
      </c>
      <c r="M11709" t="s">
        <v>269</v>
      </c>
      <c r="N11709" t="s">
        <v>641</v>
      </c>
      <c r="O11709" t="s">
        <v>265</v>
      </c>
      <c r="P11709">
        <v>2025</v>
      </c>
      <c r="Q11709">
        <v>1</v>
      </c>
    </row>
    <row r="11710" spans="1:17" x14ac:dyDescent="0.25">
      <c r="A11710" t="s">
        <v>665</v>
      </c>
      <c r="B11710" t="s">
        <v>666</v>
      </c>
      <c r="C11710" t="s">
        <v>661</v>
      </c>
      <c r="D11710" t="s">
        <v>638</v>
      </c>
      <c r="E11710" t="s">
        <v>639</v>
      </c>
      <c r="F11710" t="s">
        <v>187</v>
      </c>
      <c r="G11710" t="s">
        <v>195</v>
      </c>
      <c r="H11710" t="s">
        <v>200</v>
      </c>
      <c r="I11710" t="s">
        <v>201</v>
      </c>
      <c r="K11710" t="s">
        <v>202</v>
      </c>
      <c r="M11710" t="s">
        <v>269</v>
      </c>
      <c r="N11710" t="s">
        <v>641</v>
      </c>
      <c r="O11710" t="s">
        <v>194</v>
      </c>
      <c r="P11710">
        <v>2030</v>
      </c>
      <c r="Q11710">
        <v>0.5</v>
      </c>
    </row>
    <row r="11711" spans="1:17" x14ac:dyDescent="0.25">
      <c r="A11711" t="s">
        <v>665</v>
      </c>
      <c r="B11711" t="s">
        <v>666</v>
      </c>
      <c r="C11711" t="s">
        <v>661</v>
      </c>
      <c r="D11711" t="s">
        <v>638</v>
      </c>
      <c r="E11711" t="s">
        <v>639</v>
      </c>
      <c r="F11711" t="s">
        <v>187</v>
      </c>
      <c r="G11711" t="s">
        <v>195</v>
      </c>
      <c r="H11711" t="s">
        <v>200</v>
      </c>
      <c r="I11711" t="s">
        <v>201</v>
      </c>
      <c r="K11711" t="s">
        <v>202</v>
      </c>
      <c r="M11711" t="s">
        <v>269</v>
      </c>
      <c r="N11711" t="s">
        <v>641</v>
      </c>
      <c r="O11711" t="s">
        <v>194</v>
      </c>
      <c r="P11711">
        <v>2040</v>
      </c>
      <c r="Q11711">
        <v>0.5</v>
      </c>
    </row>
    <row r="11712" spans="1:17" x14ac:dyDescent="0.25">
      <c r="A11712" t="s">
        <v>665</v>
      </c>
      <c r="B11712" t="s">
        <v>666</v>
      </c>
      <c r="C11712" t="s">
        <v>661</v>
      </c>
      <c r="D11712" t="s">
        <v>638</v>
      </c>
      <c r="E11712" t="s">
        <v>639</v>
      </c>
      <c r="F11712" t="s">
        <v>187</v>
      </c>
      <c r="G11712" t="s">
        <v>195</v>
      </c>
      <c r="H11712" t="s">
        <v>200</v>
      </c>
      <c r="I11712" t="s">
        <v>201</v>
      </c>
      <c r="K11712" t="s">
        <v>202</v>
      </c>
      <c r="M11712" t="s">
        <v>269</v>
      </c>
      <c r="N11712" t="s">
        <v>641</v>
      </c>
      <c r="O11712" t="s">
        <v>194</v>
      </c>
      <c r="P11712">
        <v>2050</v>
      </c>
      <c r="Q11712">
        <v>0.5</v>
      </c>
    </row>
    <row r="11713" spans="1:17" x14ac:dyDescent="0.25">
      <c r="A11713" t="s">
        <v>665</v>
      </c>
      <c r="B11713" t="s">
        <v>666</v>
      </c>
      <c r="C11713" t="s">
        <v>661</v>
      </c>
      <c r="D11713" t="s">
        <v>638</v>
      </c>
      <c r="E11713" t="s">
        <v>639</v>
      </c>
      <c r="F11713" t="s">
        <v>187</v>
      </c>
      <c r="G11713" t="s">
        <v>195</v>
      </c>
      <c r="H11713" t="s">
        <v>200</v>
      </c>
      <c r="I11713" t="s">
        <v>201</v>
      </c>
      <c r="K11713" t="s">
        <v>202</v>
      </c>
      <c r="M11713" t="s">
        <v>269</v>
      </c>
      <c r="N11713" t="s">
        <v>641</v>
      </c>
      <c r="O11713" t="s">
        <v>264</v>
      </c>
      <c r="P11713">
        <v>2050</v>
      </c>
      <c r="Q11713">
        <v>0.3</v>
      </c>
    </row>
    <row r="11714" spans="1:17" x14ac:dyDescent="0.25">
      <c r="A11714" t="s">
        <v>665</v>
      </c>
      <c r="B11714" t="s">
        <v>666</v>
      </c>
      <c r="C11714" t="s">
        <v>661</v>
      </c>
      <c r="D11714" t="s">
        <v>638</v>
      </c>
      <c r="E11714" t="s">
        <v>639</v>
      </c>
      <c r="F11714" t="s">
        <v>187</v>
      </c>
      <c r="G11714" t="s">
        <v>195</v>
      </c>
      <c r="H11714" t="s">
        <v>200</v>
      </c>
      <c r="I11714" t="s">
        <v>201</v>
      </c>
      <c r="K11714" t="s">
        <v>202</v>
      </c>
      <c r="M11714" t="s">
        <v>269</v>
      </c>
      <c r="N11714" t="s">
        <v>641</v>
      </c>
      <c r="O11714" t="s">
        <v>265</v>
      </c>
      <c r="P11714">
        <v>2050</v>
      </c>
      <c r="Q11714">
        <v>1</v>
      </c>
    </row>
    <row r="11715" spans="1:17" x14ac:dyDescent="0.25">
      <c r="A11715" t="s">
        <v>665</v>
      </c>
      <c r="B11715" t="s">
        <v>666</v>
      </c>
      <c r="C11715" t="s">
        <v>661</v>
      </c>
      <c r="D11715" t="s">
        <v>638</v>
      </c>
      <c r="E11715" t="s">
        <v>639</v>
      </c>
      <c r="F11715" t="s">
        <v>187</v>
      </c>
      <c r="G11715" t="s">
        <v>195</v>
      </c>
      <c r="H11715" t="s">
        <v>352</v>
      </c>
      <c r="I11715" t="s">
        <v>135</v>
      </c>
      <c r="K11715" t="s">
        <v>191</v>
      </c>
      <c r="N11715" t="s">
        <v>640</v>
      </c>
      <c r="O11715" t="s">
        <v>194</v>
      </c>
      <c r="P11715">
        <v>2020</v>
      </c>
      <c r="Q11715">
        <v>0</v>
      </c>
    </row>
    <row r="11716" spans="1:17" x14ac:dyDescent="0.25">
      <c r="A11716" t="s">
        <v>665</v>
      </c>
      <c r="B11716" t="s">
        <v>666</v>
      </c>
      <c r="C11716" t="s">
        <v>661</v>
      </c>
      <c r="D11716" t="s">
        <v>638</v>
      </c>
      <c r="E11716" t="s">
        <v>639</v>
      </c>
      <c r="F11716" t="s">
        <v>187</v>
      </c>
      <c r="G11716" t="s">
        <v>195</v>
      </c>
      <c r="H11716" t="s">
        <v>352</v>
      </c>
      <c r="I11716" t="s">
        <v>135</v>
      </c>
      <c r="K11716" t="s">
        <v>191</v>
      </c>
      <c r="N11716" t="s">
        <v>640</v>
      </c>
      <c r="O11716" t="s">
        <v>194</v>
      </c>
      <c r="P11716">
        <v>2025</v>
      </c>
      <c r="Q11716">
        <v>0</v>
      </c>
    </row>
    <row r="11717" spans="1:17" x14ac:dyDescent="0.25">
      <c r="A11717" t="s">
        <v>665</v>
      </c>
      <c r="B11717" t="s">
        <v>666</v>
      </c>
      <c r="C11717" t="s">
        <v>661</v>
      </c>
      <c r="D11717" t="s">
        <v>638</v>
      </c>
      <c r="E11717" t="s">
        <v>639</v>
      </c>
      <c r="F11717" t="s">
        <v>187</v>
      </c>
      <c r="G11717" t="s">
        <v>195</v>
      </c>
      <c r="H11717" t="s">
        <v>352</v>
      </c>
      <c r="I11717" t="s">
        <v>135</v>
      </c>
      <c r="K11717" t="s">
        <v>191</v>
      </c>
      <c r="N11717" t="s">
        <v>640</v>
      </c>
      <c r="O11717" t="s">
        <v>264</v>
      </c>
      <c r="P11717">
        <v>2025</v>
      </c>
      <c r="Q11717">
        <v>0</v>
      </c>
    </row>
    <row r="11718" spans="1:17" x14ac:dyDescent="0.25">
      <c r="A11718" t="s">
        <v>665</v>
      </c>
      <c r="B11718" t="s">
        <v>666</v>
      </c>
      <c r="C11718" t="s">
        <v>661</v>
      </c>
      <c r="D11718" t="s">
        <v>638</v>
      </c>
      <c r="E11718" t="s">
        <v>639</v>
      </c>
      <c r="F11718" t="s">
        <v>187</v>
      </c>
      <c r="G11718" t="s">
        <v>195</v>
      </c>
      <c r="H11718" t="s">
        <v>352</v>
      </c>
      <c r="I11718" t="s">
        <v>135</v>
      </c>
      <c r="K11718" t="s">
        <v>191</v>
      </c>
      <c r="N11718" t="s">
        <v>640</v>
      </c>
      <c r="O11718" t="s">
        <v>265</v>
      </c>
      <c r="P11718">
        <v>2025</v>
      </c>
      <c r="Q11718">
        <v>0.05</v>
      </c>
    </row>
    <row r="11719" spans="1:17" x14ac:dyDescent="0.25">
      <c r="A11719" t="s">
        <v>665</v>
      </c>
      <c r="B11719" t="s">
        <v>666</v>
      </c>
      <c r="C11719" t="s">
        <v>661</v>
      </c>
      <c r="D11719" t="s">
        <v>638</v>
      </c>
      <c r="E11719" t="s">
        <v>639</v>
      </c>
      <c r="F11719" t="s">
        <v>187</v>
      </c>
      <c r="G11719" t="s">
        <v>195</v>
      </c>
      <c r="H11719" t="s">
        <v>352</v>
      </c>
      <c r="I11719" t="s">
        <v>135</v>
      </c>
      <c r="K11719" t="s">
        <v>191</v>
      </c>
      <c r="N11719" t="s">
        <v>640</v>
      </c>
      <c r="O11719" t="s">
        <v>194</v>
      </c>
      <c r="P11719">
        <v>2030</v>
      </c>
      <c r="Q11719">
        <v>0</v>
      </c>
    </row>
    <row r="11720" spans="1:17" x14ac:dyDescent="0.25">
      <c r="A11720" t="s">
        <v>665</v>
      </c>
      <c r="B11720" t="s">
        <v>666</v>
      </c>
      <c r="C11720" t="s">
        <v>661</v>
      </c>
      <c r="D11720" t="s">
        <v>638</v>
      </c>
      <c r="E11720" t="s">
        <v>639</v>
      </c>
      <c r="F11720" t="s">
        <v>187</v>
      </c>
      <c r="G11720" t="s">
        <v>195</v>
      </c>
      <c r="H11720" t="s">
        <v>352</v>
      </c>
      <c r="I11720" t="s">
        <v>135</v>
      </c>
      <c r="K11720" t="s">
        <v>191</v>
      </c>
      <c r="N11720" t="s">
        <v>640</v>
      </c>
      <c r="O11720" t="s">
        <v>194</v>
      </c>
      <c r="P11720">
        <v>2040</v>
      </c>
      <c r="Q11720">
        <v>0</v>
      </c>
    </row>
    <row r="11721" spans="1:17" x14ac:dyDescent="0.25">
      <c r="A11721" t="s">
        <v>665</v>
      </c>
      <c r="B11721" t="s">
        <v>666</v>
      </c>
      <c r="C11721" t="s">
        <v>661</v>
      </c>
      <c r="D11721" t="s">
        <v>638</v>
      </c>
      <c r="E11721" t="s">
        <v>639</v>
      </c>
      <c r="F11721" t="s">
        <v>187</v>
      </c>
      <c r="G11721" t="s">
        <v>195</v>
      </c>
      <c r="H11721" t="s">
        <v>352</v>
      </c>
      <c r="I11721" t="s">
        <v>135</v>
      </c>
      <c r="K11721" t="s">
        <v>191</v>
      </c>
      <c r="N11721" t="s">
        <v>640</v>
      </c>
      <c r="O11721" t="s">
        <v>194</v>
      </c>
      <c r="P11721">
        <v>2050</v>
      </c>
      <c r="Q11721">
        <v>0</v>
      </c>
    </row>
    <row r="11722" spans="1:17" x14ac:dyDescent="0.25">
      <c r="A11722" t="s">
        <v>665</v>
      </c>
      <c r="B11722" t="s">
        <v>666</v>
      </c>
      <c r="C11722" t="s">
        <v>661</v>
      </c>
      <c r="D11722" t="s">
        <v>638</v>
      </c>
      <c r="E11722" t="s">
        <v>639</v>
      </c>
      <c r="F11722" t="s">
        <v>187</v>
      </c>
      <c r="G11722" t="s">
        <v>195</v>
      </c>
      <c r="H11722" t="s">
        <v>352</v>
      </c>
      <c r="I11722" t="s">
        <v>135</v>
      </c>
      <c r="K11722" t="s">
        <v>191</v>
      </c>
      <c r="N11722" t="s">
        <v>640</v>
      </c>
      <c r="O11722" t="s">
        <v>264</v>
      </c>
      <c r="P11722">
        <v>2050</v>
      </c>
      <c r="Q11722">
        <v>0</v>
      </c>
    </row>
    <row r="11723" spans="1:17" x14ac:dyDescent="0.25">
      <c r="A11723" t="s">
        <v>665</v>
      </c>
      <c r="B11723" t="s">
        <v>666</v>
      </c>
      <c r="C11723" t="s">
        <v>661</v>
      </c>
      <c r="D11723" t="s">
        <v>638</v>
      </c>
      <c r="E11723" t="s">
        <v>639</v>
      </c>
      <c r="F11723" t="s">
        <v>187</v>
      </c>
      <c r="G11723" t="s">
        <v>195</v>
      </c>
      <c r="H11723" t="s">
        <v>352</v>
      </c>
      <c r="I11723" t="s">
        <v>135</v>
      </c>
      <c r="K11723" t="s">
        <v>191</v>
      </c>
      <c r="N11723" t="s">
        <v>640</v>
      </c>
      <c r="O11723" t="s">
        <v>265</v>
      </c>
      <c r="P11723">
        <v>2050</v>
      </c>
      <c r="Q11723">
        <v>0.05</v>
      </c>
    </row>
    <row r="11724" spans="1:17" x14ac:dyDescent="0.25">
      <c r="A11724" t="s">
        <v>665</v>
      </c>
      <c r="B11724" t="s">
        <v>666</v>
      </c>
      <c r="C11724" t="s">
        <v>661</v>
      </c>
      <c r="D11724" t="s">
        <v>638</v>
      </c>
      <c r="E11724" t="s">
        <v>639</v>
      </c>
      <c r="F11724" t="s">
        <v>187</v>
      </c>
      <c r="G11724" t="s">
        <v>195</v>
      </c>
      <c r="H11724" t="s">
        <v>473</v>
      </c>
      <c r="I11724" t="s">
        <v>213</v>
      </c>
      <c r="K11724" t="s">
        <v>474</v>
      </c>
      <c r="O11724" t="s">
        <v>194</v>
      </c>
      <c r="P11724">
        <v>2020</v>
      </c>
      <c r="Q11724">
        <v>3</v>
      </c>
    </row>
    <row r="11725" spans="1:17" x14ac:dyDescent="0.25">
      <c r="A11725" t="s">
        <v>665</v>
      </c>
      <c r="B11725" t="s">
        <v>666</v>
      </c>
      <c r="C11725" t="s">
        <v>661</v>
      </c>
      <c r="D11725" t="s">
        <v>638</v>
      </c>
      <c r="E11725" t="s">
        <v>639</v>
      </c>
      <c r="F11725" t="s">
        <v>187</v>
      </c>
      <c r="G11725" t="s">
        <v>195</v>
      </c>
      <c r="H11725" t="s">
        <v>473</v>
      </c>
      <c r="I11725" t="s">
        <v>213</v>
      </c>
      <c r="K11725" t="s">
        <v>474</v>
      </c>
      <c r="O11725" t="s">
        <v>194</v>
      </c>
      <c r="P11725">
        <v>2025</v>
      </c>
      <c r="Q11725">
        <v>3</v>
      </c>
    </row>
    <row r="11726" spans="1:17" x14ac:dyDescent="0.25">
      <c r="A11726" t="s">
        <v>665</v>
      </c>
      <c r="B11726" t="s">
        <v>666</v>
      </c>
      <c r="C11726" t="s">
        <v>661</v>
      </c>
      <c r="D11726" t="s">
        <v>638</v>
      </c>
      <c r="E11726" t="s">
        <v>639</v>
      </c>
      <c r="F11726" t="s">
        <v>187</v>
      </c>
      <c r="G11726" t="s">
        <v>195</v>
      </c>
      <c r="H11726" t="s">
        <v>473</v>
      </c>
      <c r="I11726" t="s">
        <v>213</v>
      </c>
      <c r="K11726" t="s">
        <v>474</v>
      </c>
      <c r="O11726" t="s">
        <v>264</v>
      </c>
      <c r="P11726">
        <v>2025</v>
      </c>
      <c r="Q11726">
        <v>1.5</v>
      </c>
    </row>
    <row r="11727" spans="1:17" x14ac:dyDescent="0.25">
      <c r="A11727" t="s">
        <v>665</v>
      </c>
      <c r="B11727" t="s">
        <v>666</v>
      </c>
      <c r="C11727" t="s">
        <v>661</v>
      </c>
      <c r="D11727" t="s">
        <v>638</v>
      </c>
      <c r="E11727" t="s">
        <v>639</v>
      </c>
      <c r="F11727" t="s">
        <v>187</v>
      </c>
      <c r="G11727" t="s">
        <v>195</v>
      </c>
      <c r="H11727" t="s">
        <v>473</v>
      </c>
      <c r="I11727" t="s">
        <v>213</v>
      </c>
      <c r="K11727" t="s">
        <v>474</v>
      </c>
      <c r="O11727" t="s">
        <v>265</v>
      </c>
      <c r="P11727">
        <v>2025</v>
      </c>
      <c r="Q11727">
        <v>5</v>
      </c>
    </row>
    <row r="11728" spans="1:17" x14ac:dyDescent="0.25">
      <c r="A11728" t="s">
        <v>665</v>
      </c>
      <c r="B11728" t="s">
        <v>666</v>
      </c>
      <c r="C11728" t="s">
        <v>661</v>
      </c>
      <c r="D11728" t="s">
        <v>638</v>
      </c>
      <c r="E11728" t="s">
        <v>639</v>
      </c>
      <c r="F11728" t="s">
        <v>187</v>
      </c>
      <c r="G11728" t="s">
        <v>195</v>
      </c>
      <c r="H11728" t="s">
        <v>473</v>
      </c>
      <c r="I11728" t="s">
        <v>213</v>
      </c>
      <c r="K11728" t="s">
        <v>474</v>
      </c>
      <c r="O11728" t="s">
        <v>194</v>
      </c>
      <c r="P11728">
        <v>2030</v>
      </c>
      <c r="Q11728">
        <v>3</v>
      </c>
    </row>
    <row r="11729" spans="1:17" x14ac:dyDescent="0.25">
      <c r="A11729" t="s">
        <v>665</v>
      </c>
      <c r="B11729" t="s">
        <v>666</v>
      </c>
      <c r="C11729" t="s">
        <v>661</v>
      </c>
      <c r="D11729" t="s">
        <v>638</v>
      </c>
      <c r="E11729" t="s">
        <v>639</v>
      </c>
      <c r="F11729" t="s">
        <v>187</v>
      </c>
      <c r="G11729" t="s">
        <v>195</v>
      </c>
      <c r="H11729" t="s">
        <v>473</v>
      </c>
      <c r="I11729" t="s">
        <v>213</v>
      </c>
      <c r="K11729" t="s">
        <v>474</v>
      </c>
      <c r="O11729" t="s">
        <v>194</v>
      </c>
      <c r="P11729">
        <v>2040</v>
      </c>
      <c r="Q11729">
        <v>3</v>
      </c>
    </row>
    <row r="11730" spans="1:17" x14ac:dyDescent="0.25">
      <c r="A11730" t="s">
        <v>665</v>
      </c>
      <c r="B11730" t="s">
        <v>666</v>
      </c>
      <c r="C11730" t="s">
        <v>661</v>
      </c>
      <c r="D11730" t="s">
        <v>638</v>
      </c>
      <c r="E11730" t="s">
        <v>639</v>
      </c>
      <c r="F11730" t="s">
        <v>187</v>
      </c>
      <c r="G11730" t="s">
        <v>195</v>
      </c>
      <c r="H11730" t="s">
        <v>473</v>
      </c>
      <c r="I11730" t="s">
        <v>213</v>
      </c>
      <c r="K11730" t="s">
        <v>474</v>
      </c>
      <c r="O11730" t="s">
        <v>194</v>
      </c>
      <c r="P11730">
        <v>2050</v>
      </c>
      <c r="Q11730">
        <v>3</v>
      </c>
    </row>
    <row r="11731" spans="1:17" x14ac:dyDescent="0.25">
      <c r="A11731" t="s">
        <v>665</v>
      </c>
      <c r="B11731" t="s">
        <v>666</v>
      </c>
      <c r="C11731" t="s">
        <v>661</v>
      </c>
      <c r="D11731" t="s">
        <v>638</v>
      </c>
      <c r="E11731" t="s">
        <v>639</v>
      </c>
      <c r="F11731" t="s">
        <v>187</v>
      </c>
      <c r="G11731" t="s">
        <v>195</v>
      </c>
      <c r="H11731" t="s">
        <v>473</v>
      </c>
      <c r="I11731" t="s">
        <v>213</v>
      </c>
      <c r="K11731" t="s">
        <v>474</v>
      </c>
      <c r="O11731" t="s">
        <v>264</v>
      </c>
      <c r="P11731">
        <v>2050</v>
      </c>
      <c r="Q11731">
        <v>1.5</v>
      </c>
    </row>
    <row r="11732" spans="1:17" x14ac:dyDescent="0.25">
      <c r="A11732" t="s">
        <v>665</v>
      </c>
      <c r="B11732" t="s">
        <v>666</v>
      </c>
      <c r="C11732" t="s">
        <v>661</v>
      </c>
      <c r="D11732" t="s">
        <v>638</v>
      </c>
      <c r="E11732" t="s">
        <v>639</v>
      </c>
      <c r="F11732" t="s">
        <v>187</v>
      </c>
      <c r="G11732" t="s">
        <v>195</v>
      </c>
      <c r="H11732" t="s">
        <v>473</v>
      </c>
      <c r="I11732" t="s">
        <v>213</v>
      </c>
      <c r="K11732" t="s">
        <v>474</v>
      </c>
      <c r="O11732" t="s">
        <v>265</v>
      </c>
      <c r="P11732">
        <v>2050</v>
      </c>
      <c r="Q11732">
        <v>5</v>
      </c>
    </row>
    <row r="11733" spans="1:17" x14ac:dyDescent="0.25">
      <c r="A11733" t="s">
        <v>665</v>
      </c>
      <c r="B11733" t="s">
        <v>666</v>
      </c>
      <c r="C11733" t="s">
        <v>661</v>
      </c>
      <c r="D11733" t="s">
        <v>638</v>
      </c>
      <c r="E11733" t="s">
        <v>639</v>
      </c>
      <c r="F11733" t="s">
        <v>187</v>
      </c>
      <c r="G11733" t="s">
        <v>195</v>
      </c>
      <c r="H11733" t="s">
        <v>354</v>
      </c>
      <c r="I11733" t="s">
        <v>136</v>
      </c>
      <c r="K11733" t="s">
        <v>275</v>
      </c>
      <c r="N11733" t="s">
        <v>640</v>
      </c>
      <c r="O11733" t="s">
        <v>194</v>
      </c>
      <c r="P11733">
        <v>2020</v>
      </c>
      <c r="Q11733">
        <v>1</v>
      </c>
    </row>
    <row r="11734" spans="1:17" x14ac:dyDescent="0.25">
      <c r="A11734" t="s">
        <v>665</v>
      </c>
      <c r="B11734" t="s">
        <v>666</v>
      </c>
      <c r="C11734" t="s">
        <v>661</v>
      </c>
      <c r="D11734" t="s">
        <v>638</v>
      </c>
      <c r="E11734" t="s">
        <v>639</v>
      </c>
      <c r="F11734" t="s">
        <v>187</v>
      </c>
      <c r="G11734" t="s">
        <v>195</v>
      </c>
      <c r="H11734" t="s">
        <v>354</v>
      </c>
      <c r="I11734" t="s">
        <v>136</v>
      </c>
      <c r="K11734" t="s">
        <v>275</v>
      </c>
      <c r="N11734" t="s">
        <v>640</v>
      </c>
      <c r="O11734" t="s">
        <v>194</v>
      </c>
      <c r="P11734">
        <v>2025</v>
      </c>
      <c r="Q11734">
        <v>1</v>
      </c>
    </row>
    <row r="11735" spans="1:17" x14ac:dyDescent="0.25">
      <c r="A11735" t="s">
        <v>665</v>
      </c>
      <c r="B11735" t="s">
        <v>666</v>
      </c>
      <c r="C11735" t="s">
        <v>661</v>
      </c>
      <c r="D11735" t="s">
        <v>638</v>
      </c>
      <c r="E11735" t="s">
        <v>639</v>
      </c>
      <c r="F11735" t="s">
        <v>187</v>
      </c>
      <c r="G11735" t="s">
        <v>195</v>
      </c>
      <c r="H11735" t="s">
        <v>354</v>
      </c>
      <c r="I11735" t="s">
        <v>136</v>
      </c>
      <c r="K11735" t="s">
        <v>275</v>
      </c>
      <c r="N11735" t="s">
        <v>640</v>
      </c>
      <c r="O11735" t="s">
        <v>264</v>
      </c>
      <c r="P11735">
        <v>2025</v>
      </c>
      <c r="Q11735">
        <v>0.5</v>
      </c>
    </row>
    <row r="11736" spans="1:17" x14ac:dyDescent="0.25">
      <c r="A11736" t="s">
        <v>665</v>
      </c>
      <c r="B11736" t="s">
        <v>666</v>
      </c>
      <c r="C11736" t="s">
        <v>661</v>
      </c>
      <c r="D11736" t="s">
        <v>638</v>
      </c>
      <c r="E11736" t="s">
        <v>639</v>
      </c>
      <c r="F11736" t="s">
        <v>187</v>
      </c>
      <c r="G11736" t="s">
        <v>195</v>
      </c>
      <c r="H11736" t="s">
        <v>354</v>
      </c>
      <c r="I11736" t="s">
        <v>136</v>
      </c>
      <c r="K11736" t="s">
        <v>275</v>
      </c>
      <c r="N11736" t="s">
        <v>640</v>
      </c>
      <c r="O11736" t="s">
        <v>265</v>
      </c>
      <c r="P11736">
        <v>2025</v>
      </c>
      <c r="Q11736">
        <v>2</v>
      </c>
    </row>
    <row r="11737" spans="1:17" x14ac:dyDescent="0.25">
      <c r="A11737" t="s">
        <v>665</v>
      </c>
      <c r="B11737" t="s">
        <v>666</v>
      </c>
      <c r="C11737" t="s">
        <v>661</v>
      </c>
      <c r="D11737" t="s">
        <v>638</v>
      </c>
      <c r="E11737" t="s">
        <v>639</v>
      </c>
      <c r="F11737" t="s">
        <v>187</v>
      </c>
      <c r="G11737" t="s">
        <v>195</v>
      </c>
      <c r="H11737" t="s">
        <v>354</v>
      </c>
      <c r="I11737" t="s">
        <v>136</v>
      </c>
      <c r="K11737" t="s">
        <v>275</v>
      </c>
      <c r="N11737" t="s">
        <v>640</v>
      </c>
      <c r="O11737" t="s">
        <v>194</v>
      </c>
      <c r="P11737">
        <v>2030</v>
      </c>
      <c r="Q11737">
        <v>1</v>
      </c>
    </row>
    <row r="11738" spans="1:17" x14ac:dyDescent="0.25">
      <c r="A11738" t="s">
        <v>665</v>
      </c>
      <c r="B11738" t="s">
        <v>666</v>
      </c>
      <c r="C11738" t="s">
        <v>661</v>
      </c>
      <c r="D11738" t="s">
        <v>638</v>
      </c>
      <c r="E11738" t="s">
        <v>639</v>
      </c>
      <c r="F11738" t="s">
        <v>187</v>
      </c>
      <c r="G11738" t="s">
        <v>195</v>
      </c>
      <c r="H11738" t="s">
        <v>354</v>
      </c>
      <c r="I11738" t="s">
        <v>136</v>
      </c>
      <c r="K11738" t="s">
        <v>275</v>
      </c>
      <c r="N11738" t="s">
        <v>640</v>
      </c>
      <c r="O11738" t="s">
        <v>194</v>
      </c>
      <c r="P11738">
        <v>2040</v>
      </c>
      <c r="Q11738">
        <v>1</v>
      </c>
    </row>
    <row r="11739" spans="1:17" x14ac:dyDescent="0.25">
      <c r="A11739" t="s">
        <v>665</v>
      </c>
      <c r="B11739" t="s">
        <v>666</v>
      </c>
      <c r="C11739" t="s">
        <v>661</v>
      </c>
      <c r="D11739" t="s">
        <v>638</v>
      </c>
      <c r="E11739" t="s">
        <v>639</v>
      </c>
      <c r="F11739" t="s">
        <v>187</v>
      </c>
      <c r="G11739" t="s">
        <v>195</v>
      </c>
      <c r="H11739" t="s">
        <v>354</v>
      </c>
      <c r="I11739" t="s">
        <v>136</v>
      </c>
      <c r="K11739" t="s">
        <v>275</v>
      </c>
      <c r="N11739" t="s">
        <v>640</v>
      </c>
      <c r="O11739" t="s">
        <v>194</v>
      </c>
      <c r="P11739">
        <v>2050</v>
      </c>
      <c r="Q11739">
        <v>1</v>
      </c>
    </row>
    <row r="11740" spans="1:17" x14ac:dyDescent="0.25">
      <c r="A11740" t="s">
        <v>665</v>
      </c>
      <c r="B11740" t="s">
        <v>666</v>
      </c>
      <c r="C11740" t="s">
        <v>661</v>
      </c>
      <c r="D11740" t="s">
        <v>638</v>
      </c>
      <c r="E11740" t="s">
        <v>639</v>
      </c>
      <c r="F11740" t="s">
        <v>187</v>
      </c>
      <c r="G11740" t="s">
        <v>195</v>
      </c>
      <c r="H11740" t="s">
        <v>354</v>
      </c>
      <c r="I11740" t="s">
        <v>136</v>
      </c>
      <c r="K11740" t="s">
        <v>275</v>
      </c>
      <c r="N11740" t="s">
        <v>640</v>
      </c>
      <c r="O11740" t="s">
        <v>264</v>
      </c>
      <c r="P11740">
        <v>2050</v>
      </c>
      <c r="Q11740">
        <v>0.5</v>
      </c>
    </row>
    <row r="11741" spans="1:17" x14ac:dyDescent="0.25">
      <c r="A11741" t="s">
        <v>665</v>
      </c>
      <c r="B11741" t="s">
        <v>666</v>
      </c>
      <c r="C11741" t="s">
        <v>661</v>
      </c>
      <c r="D11741" t="s">
        <v>638</v>
      </c>
      <c r="E11741" t="s">
        <v>639</v>
      </c>
      <c r="F11741" t="s">
        <v>187</v>
      </c>
      <c r="G11741" t="s">
        <v>195</v>
      </c>
      <c r="H11741" t="s">
        <v>354</v>
      </c>
      <c r="I11741" t="s">
        <v>136</v>
      </c>
      <c r="K11741" t="s">
        <v>275</v>
      </c>
      <c r="N11741" t="s">
        <v>640</v>
      </c>
      <c r="O11741" t="s">
        <v>265</v>
      </c>
      <c r="P11741">
        <v>2050</v>
      </c>
      <c r="Q11741">
        <v>2</v>
      </c>
    </row>
    <row r="11742" spans="1:17" x14ac:dyDescent="0.25">
      <c r="A11742" t="s">
        <v>665</v>
      </c>
      <c r="B11742" t="s">
        <v>666</v>
      </c>
      <c r="C11742" t="s">
        <v>661</v>
      </c>
      <c r="D11742" t="s">
        <v>638</v>
      </c>
      <c r="E11742" t="s">
        <v>639</v>
      </c>
      <c r="F11742" t="s">
        <v>187</v>
      </c>
      <c r="G11742" t="s">
        <v>195</v>
      </c>
      <c r="H11742" t="s">
        <v>475</v>
      </c>
      <c r="I11742" t="s">
        <v>277</v>
      </c>
      <c r="K11742" t="s">
        <v>476</v>
      </c>
      <c r="N11742" t="s">
        <v>643</v>
      </c>
      <c r="O11742" t="s">
        <v>194</v>
      </c>
      <c r="P11742">
        <v>2020</v>
      </c>
      <c r="Q11742">
        <v>0.05</v>
      </c>
    </row>
    <row r="11743" spans="1:17" x14ac:dyDescent="0.25">
      <c r="A11743" t="s">
        <v>665</v>
      </c>
      <c r="B11743" t="s">
        <v>666</v>
      </c>
      <c r="C11743" t="s">
        <v>661</v>
      </c>
      <c r="D11743" t="s">
        <v>638</v>
      </c>
      <c r="E11743" t="s">
        <v>639</v>
      </c>
      <c r="F11743" t="s">
        <v>187</v>
      </c>
      <c r="G11743" t="s">
        <v>195</v>
      </c>
      <c r="H11743" t="s">
        <v>475</v>
      </c>
      <c r="I11743" t="s">
        <v>277</v>
      </c>
      <c r="K11743" t="s">
        <v>476</v>
      </c>
      <c r="N11743" t="s">
        <v>643</v>
      </c>
      <c r="O11743" t="s">
        <v>194</v>
      </c>
      <c r="P11743">
        <v>2025</v>
      </c>
      <c r="Q11743">
        <v>0.05</v>
      </c>
    </row>
    <row r="11744" spans="1:17" x14ac:dyDescent="0.25">
      <c r="A11744" t="s">
        <v>665</v>
      </c>
      <c r="B11744" t="s">
        <v>666</v>
      </c>
      <c r="C11744" t="s">
        <v>661</v>
      </c>
      <c r="D11744" t="s">
        <v>638</v>
      </c>
      <c r="E11744" t="s">
        <v>639</v>
      </c>
      <c r="F11744" t="s">
        <v>187</v>
      </c>
      <c r="G11744" t="s">
        <v>195</v>
      </c>
      <c r="H11744" t="s">
        <v>475</v>
      </c>
      <c r="I11744" t="s">
        <v>277</v>
      </c>
      <c r="K11744" t="s">
        <v>476</v>
      </c>
      <c r="N11744" t="s">
        <v>643</v>
      </c>
      <c r="O11744" t="s">
        <v>264</v>
      </c>
      <c r="P11744">
        <v>2025</v>
      </c>
      <c r="Q11744">
        <v>0.03</v>
      </c>
    </row>
    <row r="11745" spans="1:17" x14ac:dyDescent="0.25">
      <c r="A11745" t="s">
        <v>665</v>
      </c>
      <c r="B11745" t="s">
        <v>666</v>
      </c>
      <c r="C11745" t="s">
        <v>661</v>
      </c>
      <c r="D11745" t="s">
        <v>638</v>
      </c>
      <c r="E11745" t="s">
        <v>639</v>
      </c>
      <c r="F11745" t="s">
        <v>187</v>
      </c>
      <c r="G11745" t="s">
        <v>195</v>
      </c>
      <c r="H11745" t="s">
        <v>475</v>
      </c>
      <c r="I11745" t="s">
        <v>277</v>
      </c>
      <c r="K11745" t="s">
        <v>476</v>
      </c>
      <c r="N11745" t="s">
        <v>643</v>
      </c>
      <c r="O11745" t="s">
        <v>265</v>
      </c>
      <c r="P11745">
        <v>2025</v>
      </c>
      <c r="Q11745">
        <v>0.1</v>
      </c>
    </row>
    <row r="11746" spans="1:17" x14ac:dyDescent="0.25">
      <c r="A11746" t="s">
        <v>665</v>
      </c>
      <c r="B11746" t="s">
        <v>666</v>
      </c>
      <c r="C11746" t="s">
        <v>661</v>
      </c>
      <c r="D11746" t="s">
        <v>638</v>
      </c>
      <c r="E11746" t="s">
        <v>639</v>
      </c>
      <c r="F11746" t="s">
        <v>187</v>
      </c>
      <c r="G11746" t="s">
        <v>195</v>
      </c>
      <c r="H11746" t="s">
        <v>475</v>
      </c>
      <c r="I11746" t="s">
        <v>277</v>
      </c>
      <c r="K11746" t="s">
        <v>476</v>
      </c>
      <c r="N11746" t="s">
        <v>643</v>
      </c>
      <c r="O11746" t="s">
        <v>194</v>
      </c>
      <c r="P11746">
        <v>2030</v>
      </c>
      <c r="Q11746">
        <v>0.05</v>
      </c>
    </row>
    <row r="11747" spans="1:17" x14ac:dyDescent="0.25">
      <c r="A11747" t="s">
        <v>665</v>
      </c>
      <c r="B11747" t="s">
        <v>666</v>
      </c>
      <c r="C11747" t="s">
        <v>661</v>
      </c>
      <c r="D11747" t="s">
        <v>638</v>
      </c>
      <c r="E11747" t="s">
        <v>639</v>
      </c>
      <c r="F11747" t="s">
        <v>187</v>
      </c>
      <c r="G11747" t="s">
        <v>195</v>
      </c>
      <c r="H11747" t="s">
        <v>475</v>
      </c>
      <c r="I11747" t="s">
        <v>277</v>
      </c>
      <c r="K11747" t="s">
        <v>476</v>
      </c>
      <c r="N11747" t="s">
        <v>643</v>
      </c>
      <c r="O11747" t="s">
        <v>194</v>
      </c>
      <c r="P11747">
        <v>2040</v>
      </c>
      <c r="Q11747">
        <v>0.05</v>
      </c>
    </row>
    <row r="11748" spans="1:17" x14ac:dyDescent="0.25">
      <c r="A11748" t="s">
        <v>665</v>
      </c>
      <c r="B11748" t="s">
        <v>666</v>
      </c>
      <c r="C11748" t="s">
        <v>661</v>
      </c>
      <c r="D11748" t="s">
        <v>638</v>
      </c>
      <c r="E11748" t="s">
        <v>639</v>
      </c>
      <c r="F11748" t="s">
        <v>187</v>
      </c>
      <c r="G11748" t="s">
        <v>195</v>
      </c>
      <c r="H11748" t="s">
        <v>475</v>
      </c>
      <c r="I11748" t="s">
        <v>277</v>
      </c>
      <c r="K11748" t="s">
        <v>476</v>
      </c>
      <c r="N11748" t="s">
        <v>643</v>
      </c>
      <c r="O11748" t="s">
        <v>194</v>
      </c>
      <c r="P11748">
        <v>2050</v>
      </c>
      <c r="Q11748">
        <v>0.05</v>
      </c>
    </row>
    <row r="11749" spans="1:17" x14ac:dyDescent="0.25">
      <c r="A11749" t="s">
        <v>665</v>
      </c>
      <c r="B11749" t="s">
        <v>666</v>
      </c>
      <c r="C11749" t="s">
        <v>661</v>
      </c>
      <c r="D11749" t="s">
        <v>638</v>
      </c>
      <c r="E11749" t="s">
        <v>639</v>
      </c>
      <c r="F11749" t="s">
        <v>187</v>
      </c>
      <c r="G11749" t="s">
        <v>195</v>
      </c>
      <c r="H11749" t="s">
        <v>475</v>
      </c>
      <c r="I11749" t="s">
        <v>277</v>
      </c>
      <c r="K11749" t="s">
        <v>476</v>
      </c>
      <c r="N11749" t="s">
        <v>643</v>
      </c>
      <c r="O11749" t="s">
        <v>264</v>
      </c>
      <c r="P11749">
        <v>2050</v>
      </c>
      <c r="Q11749">
        <v>0.03</v>
      </c>
    </row>
    <row r="11750" spans="1:17" x14ac:dyDescent="0.25">
      <c r="A11750" t="s">
        <v>665</v>
      </c>
      <c r="B11750" t="s">
        <v>666</v>
      </c>
      <c r="C11750" t="s">
        <v>661</v>
      </c>
      <c r="D11750" t="s">
        <v>638</v>
      </c>
      <c r="E11750" t="s">
        <v>639</v>
      </c>
      <c r="F11750" t="s">
        <v>187</v>
      </c>
      <c r="G11750" t="s">
        <v>195</v>
      </c>
      <c r="H11750" t="s">
        <v>475</v>
      </c>
      <c r="I11750" t="s">
        <v>277</v>
      </c>
      <c r="K11750" t="s">
        <v>476</v>
      </c>
      <c r="N11750" t="s">
        <v>643</v>
      </c>
      <c r="O11750" t="s">
        <v>265</v>
      </c>
      <c r="P11750">
        <v>2050</v>
      </c>
      <c r="Q11750">
        <v>0.1</v>
      </c>
    </row>
    <row r="11751" spans="1:17" x14ac:dyDescent="0.25">
      <c r="A11751" t="s">
        <v>665</v>
      </c>
      <c r="B11751" t="s">
        <v>666</v>
      </c>
      <c r="C11751" t="s">
        <v>661</v>
      </c>
      <c r="D11751" t="s">
        <v>638</v>
      </c>
      <c r="E11751" t="s">
        <v>639</v>
      </c>
      <c r="F11751" t="s">
        <v>187</v>
      </c>
      <c r="G11751" t="s">
        <v>195</v>
      </c>
      <c r="H11751" t="s">
        <v>215</v>
      </c>
      <c r="I11751" t="s">
        <v>216</v>
      </c>
      <c r="K11751" t="s">
        <v>202</v>
      </c>
      <c r="N11751" t="s">
        <v>644</v>
      </c>
      <c r="O11751" t="s">
        <v>194</v>
      </c>
      <c r="P11751">
        <v>2020</v>
      </c>
      <c r="Q11751">
        <v>25</v>
      </c>
    </row>
    <row r="11752" spans="1:17" x14ac:dyDescent="0.25">
      <c r="A11752" t="s">
        <v>665</v>
      </c>
      <c r="B11752" t="s">
        <v>666</v>
      </c>
      <c r="C11752" t="s">
        <v>661</v>
      </c>
      <c r="D11752" t="s">
        <v>638</v>
      </c>
      <c r="E11752" t="s">
        <v>639</v>
      </c>
      <c r="F11752" t="s">
        <v>187</v>
      </c>
      <c r="G11752" t="s">
        <v>195</v>
      </c>
      <c r="H11752" t="s">
        <v>215</v>
      </c>
      <c r="I11752" t="s">
        <v>216</v>
      </c>
      <c r="K11752" t="s">
        <v>202</v>
      </c>
      <c r="N11752" t="s">
        <v>644</v>
      </c>
      <c r="O11752" t="s">
        <v>194</v>
      </c>
      <c r="P11752">
        <v>2025</v>
      </c>
      <c r="Q11752">
        <v>25</v>
      </c>
    </row>
    <row r="11753" spans="1:17" x14ac:dyDescent="0.25">
      <c r="A11753" t="s">
        <v>665</v>
      </c>
      <c r="B11753" t="s">
        <v>666</v>
      </c>
      <c r="C11753" t="s">
        <v>661</v>
      </c>
      <c r="D11753" t="s">
        <v>638</v>
      </c>
      <c r="E11753" t="s">
        <v>639</v>
      </c>
      <c r="F11753" t="s">
        <v>187</v>
      </c>
      <c r="G11753" t="s">
        <v>195</v>
      </c>
      <c r="H11753" t="s">
        <v>215</v>
      </c>
      <c r="I11753" t="s">
        <v>216</v>
      </c>
      <c r="K11753" t="s">
        <v>202</v>
      </c>
      <c r="N11753" t="s">
        <v>644</v>
      </c>
      <c r="O11753" t="s">
        <v>264</v>
      </c>
      <c r="P11753">
        <v>2025</v>
      </c>
      <c r="Q11753">
        <v>15</v>
      </c>
    </row>
    <row r="11754" spans="1:17" x14ac:dyDescent="0.25">
      <c r="A11754" t="s">
        <v>665</v>
      </c>
      <c r="B11754" t="s">
        <v>666</v>
      </c>
      <c r="C11754" t="s">
        <v>661</v>
      </c>
      <c r="D11754" t="s">
        <v>638</v>
      </c>
      <c r="E11754" t="s">
        <v>639</v>
      </c>
      <c r="F11754" t="s">
        <v>187</v>
      </c>
      <c r="G11754" t="s">
        <v>195</v>
      </c>
      <c r="H11754" t="s">
        <v>215</v>
      </c>
      <c r="I11754" t="s">
        <v>216</v>
      </c>
      <c r="K11754" t="s">
        <v>202</v>
      </c>
      <c r="N11754" t="s">
        <v>644</v>
      </c>
      <c r="O11754" t="s">
        <v>265</v>
      </c>
      <c r="P11754">
        <v>2025</v>
      </c>
      <c r="Q11754">
        <v>40</v>
      </c>
    </row>
    <row r="11755" spans="1:17" x14ac:dyDescent="0.25">
      <c r="A11755" t="s">
        <v>665</v>
      </c>
      <c r="B11755" t="s">
        <v>666</v>
      </c>
      <c r="C11755" t="s">
        <v>661</v>
      </c>
      <c r="D11755" t="s">
        <v>638</v>
      </c>
      <c r="E11755" t="s">
        <v>639</v>
      </c>
      <c r="F11755" t="s">
        <v>187</v>
      </c>
      <c r="G11755" t="s">
        <v>195</v>
      </c>
      <c r="H11755" t="s">
        <v>215</v>
      </c>
      <c r="I11755" t="s">
        <v>216</v>
      </c>
      <c r="K11755" t="s">
        <v>202</v>
      </c>
      <c r="N11755" t="s">
        <v>644</v>
      </c>
      <c r="O11755" t="s">
        <v>194</v>
      </c>
      <c r="P11755">
        <v>2030</v>
      </c>
      <c r="Q11755">
        <v>25</v>
      </c>
    </row>
    <row r="11756" spans="1:17" x14ac:dyDescent="0.25">
      <c r="A11756" t="s">
        <v>665</v>
      </c>
      <c r="B11756" t="s">
        <v>666</v>
      </c>
      <c r="C11756" t="s">
        <v>661</v>
      </c>
      <c r="D11756" t="s">
        <v>638</v>
      </c>
      <c r="E11756" t="s">
        <v>639</v>
      </c>
      <c r="F11756" t="s">
        <v>187</v>
      </c>
      <c r="G11756" t="s">
        <v>195</v>
      </c>
      <c r="H11756" t="s">
        <v>215</v>
      </c>
      <c r="I11756" t="s">
        <v>216</v>
      </c>
      <c r="K11756" t="s">
        <v>202</v>
      </c>
      <c r="N11756" t="s">
        <v>644</v>
      </c>
      <c r="O11756" t="s">
        <v>194</v>
      </c>
      <c r="P11756">
        <v>2040</v>
      </c>
      <c r="Q11756">
        <v>25</v>
      </c>
    </row>
    <row r="11757" spans="1:17" x14ac:dyDescent="0.25">
      <c r="A11757" t="s">
        <v>665</v>
      </c>
      <c r="B11757" t="s">
        <v>666</v>
      </c>
      <c r="C11757" t="s">
        <v>661</v>
      </c>
      <c r="D11757" t="s">
        <v>638</v>
      </c>
      <c r="E11757" t="s">
        <v>639</v>
      </c>
      <c r="F11757" t="s">
        <v>187</v>
      </c>
      <c r="G11757" t="s">
        <v>195</v>
      </c>
      <c r="H11757" t="s">
        <v>215</v>
      </c>
      <c r="I11757" t="s">
        <v>216</v>
      </c>
      <c r="K11757" t="s">
        <v>202</v>
      </c>
      <c r="N11757" t="s">
        <v>644</v>
      </c>
      <c r="O11757" t="s">
        <v>194</v>
      </c>
      <c r="P11757">
        <v>2050</v>
      </c>
      <c r="Q11757">
        <v>25</v>
      </c>
    </row>
    <row r="11758" spans="1:17" x14ac:dyDescent="0.25">
      <c r="A11758" t="s">
        <v>665</v>
      </c>
      <c r="B11758" t="s">
        <v>666</v>
      </c>
      <c r="C11758" t="s">
        <v>661</v>
      </c>
      <c r="D11758" t="s">
        <v>638</v>
      </c>
      <c r="E11758" t="s">
        <v>639</v>
      </c>
      <c r="F11758" t="s">
        <v>187</v>
      </c>
      <c r="G11758" t="s">
        <v>195</v>
      </c>
      <c r="H11758" t="s">
        <v>215</v>
      </c>
      <c r="I11758" t="s">
        <v>216</v>
      </c>
      <c r="K11758" t="s">
        <v>202</v>
      </c>
      <c r="N11758" t="s">
        <v>644</v>
      </c>
      <c r="O11758" t="s">
        <v>264</v>
      </c>
      <c r="P11758">
        <v>2050</v>
      </c>
      <c r="Q11758">
        <v>15</v>
      </c>
    </row>
    <row r="11759" spans="1:17" x14ac:dyDescent="0.25">
      <c r="A11759" t="s">
        <v>665</v>
      </c>
      <c r="B11759" t="s">
        <v>666</v>
      </c>
      <c r="C11759" t="s">
        <v>661</v>
      </c>
      <c r="D11759" t="s">
        <v>638</v>
      </c>
      <c r="E11759" t="s">
        <v>639</v>
      </c>
      <c r="F11759" t="s">
        <v>187</v>
      </c>
      <c r="G11759" t="s">
        <v>195</v>
      </c>
      <c r="H11759" t="s">
        <v>215</v>
      </c>
      <c r="I11759" t="s">
        <v>216</v>
      </c>
      <c r="K11759" t="s">
        <v>202</v>
      </c>
      <c r="N11759" t="s">
        <v>644</v>
      </c>
      <c r="O11759" t="s">
        <v>265</v>
      </c>
      <c r="P11759">
        <v>2050</v>
      </c>
      <c r="Q11759">
        <v>40</v>
      </c>
    </row>
    <row r="11760" spans="1:17" x14ac:dyDescent="0.25">
      <c r="A11760" t="s">
        <v>665</v>
      </c>
      <c r="B11760" t="s">
        <v>666</v>
      </c>
      <c r="C11760" t="s">
        <v>661</v>
      </c>
      <c r="D11760" t="s">
        <v>638</v>
      </c>
      <c r="E11760" t="s">
        <v>639</v>
      </c>
      <c r="F11760" t="s">
        <v>187</v>
      </c>
      <c r="G11760" t="s">
        <v>195</v>
      </c>
      <c r="H11760" t="s">
        <v>442</v>
      </c>
      <c r="I11760" t="s">
        <v>443</v>
      </c>
      <c r="J11760" t="s">
        <v>351</v>
      </c>
      <c r="K11760" t="s">
        <v>191</v>
      </c>
      <c r="M11760" t="s">
        <v>662</v>
      </c>
      <c r="N11760" t="s">
        <v>640</v>
      </c>
      <c r="O11760" t="s">
        <v>194</v>
      </c>
      <c r="P11760">
        <v>2020</v>
      </c>
      <c r="Q11760">
        <v>4.5999999999999996</v>
      </c>
    </row>
    <row r="11761" spans="1:17" x14ac:dyDescent="0.25">
      <c r="A11761" t="s">
        <v>665</v>
      </c>
      <c r="B11761" t="s">
        <v>666</v>
      </c>
      <c r="C11761" t="s">
        <v>661</v>
      </c>
      <c r="D11761" t="s">
        <v>638</v>
      </c>
      <c r="E11761" t="s">
        <v>639</v>
      </c>
      <c r="F11761" t="s">
        <v>187</v>
      </c>
      <c r="G11761" t="s">
        <v>195</v>
      </c>
      <c r="H11761" t="s">
        <v>442</v>
      </c>
      <c r="I11761" t="s">
        <v>443</v>
      </c>
      <c r="J11761" t="s">
        <v>351</v>
      </c>
      <c r="K11761" t="s">
        <v>191</v>
      </c>
      <c r="M11761" t="s">
        <v>662</v>
      </c>
      <c r="N11761" t="s">
        <v>640</v>
      </c>
      <c r="O11761" t="s">
        <v>194</v>
      </c>
      <c r="P11761">
        <v>2025</v>
      </c>
      <c r="Q11761">
        <v>4.7</v>
      </c>
    </row>
    <row r="11762" spans="1:17" x14ac:dyDescent="0.25">
      <c r="A11762" t="s">
        <v>665</v>
      </c>
      <c r="B11762" t="s">
        <v>666</v>
      </c>
      <c r="C11762" t="s">
        <v>661</v>
      </c>
      <c r="D11762" t="s">
        <v>638</v>
      </c>
      <c r="E11762" t="s">
        <v>639</v>
      </c>
      <c r="F11762" t="s">
        <v>187</v>
      </c>
      <c r="G11762" t="s">
        <v>195</v>
      </c>
      <c r="H11762" t="s">
        <v>442</v>
      </c>
      <c r="I11762" t="s">
        <v>443</v>
      </c>
      <c r="J11762" t="s">
        <v>351</v>
      </c>
      <c r="K11762" t="s">
        <v>191</v>
      </c>
      <c r="M11762" t="s">
        <v>662</v>
      </c>
      <c r="N11762" t="s">
        <v>640</v>
      </c>
      <c r="O11762" t="s">
        <v>264</v>
      </c>
      <c r="P11762">
        <v>2025</v>
      </c>
      <c r="Q11762">
        <v>4.5</v>
      </c>
    </row>
    <row r="11763" spans="1:17" x14ac:dyDescent="0.25">
      <c r="A11763" t="s">
        <v>665</v>
      </c>
      <c r="B11763" t="s">
        <v>666</v>
      </c>
      <c r="C11763" t="s">
        <v>661</v>
      </c>
      <c r="D11763" t="s">
        <v>638</v>
      </c>
      <c r="E11763" t="s">
        <v>639</v>
      </c>
      <c r="F11763" t="s">
        <v>187</v>
      </c>
      <c r="G11763" t="s">
        <v>195</v>
      </c>
      <c r="H11763" t="s">
        <v>442</v>
      </c>
      <c r="I11763" t="s">
        <v>443</v>
      </c>
      <c r="J11763" t="s">
        <v>351</v>
      </c>
      <c r="K11763" t="s">
        <v>191</v>
      </c>
      <c r="M11763" t="s">
        <v>662</v>
      </c>
      <c r="N11763" t="s">
        <v>640</v>
      </c>
      <c r="O11763" t="s">
        <v>265</v>
      </c>
      <c r="P11763">
        <v>2025</v>
      </c>
      <c r="Q11763">
        <v>4.9000000000000004</v>
      </c>
    </row>
    <row r="11764" spans="1:17" x14ac:dyDescent="0.25">
      <c r="A11764" t="s">
        <v>665</v>
      </c>
      <c r="B11764" t="s">
        <v>666</v>
      </c>
      <c r="C11764" t="s">
        <v>661</v>
      </c>
      <c r="D11764" t="s">
        <v>638</v>
      </c>
      <c r="E11764" t="s">
        <v>639</v>
      </c>
      <c r="F11764" t="s">
        <v>187</v>
      </c>
      <c r="G11764" t="s">
        <v>195</v>
      </c>
      <c r="H11764" t="s">
        <v>442</v>
      </c>
      <c r="I11764" t="s">
        <v>443</v>
      </c>
      <c r="J11764" t="s">
        <v>351</v>
      </c>
      <c r="K11764" t="s">
        <v>191</v>
      </c>
      <c r="M11764" t="s">
        <v>662</v>
      </c>
      <c r="N11764" t="s">
        <v>640</v>
      </c>
      <c r="O11764" t="s">
        <v>194</v>
      </c>
      <c r="P11764">
        <v>2030</v>
      </c>
      <c r="Q11764">
        <v>4.8</v>
      </c>
    </row>
    <row r="11765" spans="1:17" x14ac:dyDescent="0.25">
      <c r="A11765" t="s">
        <v>665</v>
      </c>
      <c r="B11765" t="s">
        <v>666</v>
      </c>
      <c r="C11765" t="s">
        <v>661</v>
      </c>
      <c r="D11765" t="s">
        <v>638</v>
      </c>
      <c r="E11765" t="s">
        <v>639</v>
      </c>
      <c r="F11765" t="s">
        <v>187</v>
      </c>
      <c r="G11765" t="s">
        <v>195</v>
      </c>
      <c r="H11765" t="s">
        <v>442</v>
      </c>
      <c r="I11765" t="s">
        <v>443</v>
      </c>
      <c r="J11765" t="s">
        <v>351</v>
      </c>
      <c r="K11765" t="s">
        <v>191</v>
      </c>
      <c r="M11765" t="s">
        <v>662</v>
      </c>
      <c r="N11765" t="s">
        <v>640</v>
      </c>
      <c r="O11765" t="s">
        <v>194</v>
      </c>
      <c r="P11765">
        <v>2040</v>
      </c>
      <c r="Q11765">
        <v>4.9000000000000004</v>
      </c>
    </row>
    <row r="11766" spans="1:17" x14ac:dyDescent="0.25">
      <c r="A11766" t="s">
        <v>665</v>
      </c>
      <c r="B11766" t="s">
        <v>666</v>
      </c>
      <c r="C11766" t="s">
        <v>661</v>
      </c>
      <c r="D11766" t="s">
        <v>638</v>
      </c>
      <c r="E11766" t="s">
        <v>639</v>
      </c>
      <c r="F11766" t="s">
        <v>187</v>
      </c>
      <c r="G11766" t="s">
        <v>195</v>
      </c>
      <c r="H11766" t="s">
        <v>442</v>
      </c>
      <c r="I11766" t="s">
        <v>443</v>
      </c>
      <c r="J11766" t="s">
        <v>351</v>
      </c>
      <c r="K11766" t="s">
        <v>191</v>
      </c>
      <c r="M11766" t="s">
        <v>662</v>
      </c>
      <c r="N11766" t="s">
        <v>640</v>
      </c>
      <c r="O11766" t="s">
        <v>194</v>
      </c>
      <c r="P11766">
        <v>2050</v>
      </c>
      <c r="Q11766">
        <v>5</v>
      </c>
    </row>
    <row r="11767" spans="1:17" x14ac:dyDescent="0.25">
      <c r="A11767" t="s">
        <v>665</v>
      </c>
      <c r="B11767" t="s">
        <v>666</v>
      </c>
      <c r="C11767" t="s">
        <v>661</v>
      </c>
      <c r="D11767" t="s">
        <v>638</v>
      </c>
      <c r="E11767" t="s">
        <v>639</v>
      </c>
      <c r="F11767" t="s">
        <v>187</v>
      </c>
      <c r="G11767" t="s">
        <v>195</v>
      </c>
      <c r="H11767" t="s">
        <v>442</v>
      </c>
      <c r="I11767" t="s">
        <v>443</v>
      </c>
      <c r="J11767" t="s">
        <v>351</v>
      </c>
      <c r="K11767" t="s">
        <v>191</v>
      </c>
      <c r="M11767" t="s">
        <v>662</v>
      </c>
      <c r="N11767" t="s">
        <v>640</v>
      </c>
      <c r="O11767" t="s">
        <v>264</v>
      </c>
      <c r="P11767">
        <v>2050</v>
      </c>
      <c r="Q11767">
        <v>4.5999999999999996</v>
      </c>
    </row>
    <row r="11768" spans="1:17" x14ac:dyDescent="0.25">
      <c r="A11768" t="s">
        <v>665</v>
      </c>
      <c r="B11768" t="s">
        <v>666</v>
      </c>
      <c r="C11768" t="s">
        <v>661</v>
      </c>
      <c r="D11768" t="s">
        <v>638</v>
      </c>
      <c r="E11768" t="s">
        <v>639</v>
      </c>
      <c r="F11768" t="s">
        <v>187</v>
      </c>
      <c r="G11768" t="s">
        <v>195</v>
      </c>
      <c r="H11768" t="s">
        <v>442</v>
      </c>
      <c r="I11768" t="s">
        <v>443</v>
      </c>
      <c r="J11768" t="s">
        <v>351</v>
      </c>
      <c r="K11768" t="s">
        <v>191</v>
      </c>
      <c r="M11768" t="s">
        <v>662</v>
      </c>
      <c r="N11768" t="s">
        <v>640</v>
      </c>
      <c r="O11768" t="s">
        <v>265</v>
      </c>
      <c r="P11768">
        <v>2050</v>
      </c>
      <c r="Q11768">
        <v>5.2</v>
      </c>
    </row>
    <row r="11769" spans="1:17" x14ac:dyDescent="0.25">
      <c r="A11769" t="s">
        <v>665</v>
      </c>
      <c r="B11769" t="s">
        <v>666</v>
      </c>
      <c r="C11769" t="s">
        <v>661</v>
      </c>
      <c r="D11769" t="s">
        <v>638</v>
      </c>
      <c r="E11769" t="s">
        <v>639</v>
      </c>
      <c r="F11769" t="s">
        <v>187</v>
      </c>
      <c r="G11769" t="s">
        <v>195</v>
      </c>
      <c r="H11769" t="s">
        <v>444</v>
      </c>
      <c r="I11769" t="s">
        <v>443</v>
      </c>
      <c r="J11769" t="s">
        <v>209</v>
      </c>
      <c r="K11769" t="s">
        <v>191</v>
      </c>
      <c r="M11769" t="s">
        <v>645</v>
      </c>
      <c r="N11769" t="s">
        <v>640</v>
      </c>
      <c r="O11769" t="s">
        <v>194</v>
      </c>
      <c r="P11769">
        <v>2020</v>
      </c>
      <c r="Q11769">
        <v>4.5</v>
      </c>
    </row>
    <row r="11770" spans="1:17" x14ac:dyDescent="0.25">
      <c r="A11770" t="s">
        <v>665</v>
      </c>
      <c r="B11770" t="s">
        <v>666</v>
      </c>
      <c r="C11770" t="s">
        <v>661</v>
      </c>
      <c r="D11770" t="s">
        <v>638</v>
      </c>
      <c r="E11770" t="s">
        <v>639</v>
      </c>
      <c r="F11770" t="s">
        <v>187</v>
      </c>
      <c r="G11770" t="s">
        <v>195</v>
      </c>
      <c r="H11770" t="s">
        <v>444</v>
      </c>
      <c r="I11770" t="s">
        <v>443</v>
      </c>
      <c r="J11770" t="s">
        <v>209</v>
      </c>
      <c r="K11770" t="s">
        <v>191</v>
      </c>
      <c r="M11770" t="s">
        <v>645</v>
      </c>
      <c r="N11770" t="s">
        <v>640</v>
      </c>
      <c r="O11770" t="s">
        <v>194</v>
      </c>
      <c r="P11770">
        <v>2025</v>
      </c>
      <c r="Q11770">
        <v>4.5999999999999996</v>
      </c>
    </row>
    <row r="11771" spans="1:17" x14ac:dyDescent="0.25">
      <c r="A11771" t="s">
        <v>665</v>
      </c>
      <c r="B11771" t="s">
        <v>666</v>
      </c>
      <c r="C11771" t="s">
        <v>661</v>
      </c>
      <c r="D11771" t="s">
        <v>638</v>
      </c>
      <c r="E11771" t="s">
        <v>639</v>
      </c>
      <c r="F11771" t="s">
        <v>187</v>
      </c>
      <c r="G11771" t="s">
        <v>195</v>
      </c>
      <c r="H11771" t="s">
        <v>444</v>
      </c>
      <c r="I11771" t="s">
        <v>443</v>
      </c>
      <c r="J11771" t="s">
        <v>209</v>
      </c>
      <c r="K11771" t="s">
        <v>191</v>
      </c>
      <c r="M11771" t="s">
        <v>645</v>
      </c>
      <c r="N11771" t="s">
        <v>640</v>
      </c>
      <c r="O11771" t="s">
        <v>264</v>
      </c>
      <c r="P11771">
        <v>2025</v>
      </c>
      <c r="Q11771">
        <v>4.4000000000000004</v>
      </c>
    </row>
    <row r="11772" spans="1:17" x14ac:dyDescent="0.25">
      <c r="A11772" t="s">
        <v>665</v>
      </c>
      <c r="B11772" t="s">
        <v>666</v>
      </c>
      <c r="C11772" t="s">
        <v>661</v>
      </c>
      <c r="D11772" t="s">
        <v>638</v>
      </c>
      <c r="E11772" t="s">
        <v>639</v>
      </c>
      <c r="F11772" t="s">
        <v>187</v>
      </c>
      <c r="G11772" t="s">
        <v>195</v>
      </c>
      <c r="H11772" t="s">
        <v>444</v>
      </c>
      <c r="I11772" t="s">
        <v>443</v>
      </c>
      <c r="J11772" t="s">
        <v>209</v>
      </c>
      <c r="K11772" t="s">
        <v>191</v>
      </c>
      <c r="M11772" t="s">
        <v>645</v>
      </c>
      <c r="N11772" t="s">
        <v>640</v>
      </c>
      <c r="O11772" t="s">
        <v>265</v>
      </c>
      <c r="P11772">
        <v>2025</v>
      </c>
      <c r="Q11772">
        <v>4.8</v>
      </c>
    </row>
    <row r="11773" spans="1:17" x14ac:dyDescent="0.25">
      <c r="A11773" t="s">
        <v>665</v>
      </c>
      <c r="B11773" t="s">
        <v>666</v>
      </c>
      <c r="C11773" t="s">
        <v>661</v>
      </c>
      <c r="D11773" t="s">
        <v>638</v>
      </c>
      <c r="E11773" t="s">
        <v>639</v>
      </c>
      <c r="F11773" t="s">
        <v>187</v>
      </c>
      <c r="G11773" t="s">
        <v>195</v>
      </c>
      <c r="H11773" t="s">
        <v>444</v>
      </c>
      <c r="I11773" t="s">
        <v>443</v>
      </c>
      <c r="J11773" t="s">
        <v>209</v>
      </c>
      <c r="K11773" t="s">
        <v>191</v>
      </c>
      <c r="M11773" t="s">
        <v>645</v>
      </c>
      <c r="N11773" t="s">
        <v>640</v>
      </c>
      <c r="O11773" t="s">
        <v>194</v>
      </c>
      <c r="P11773">
        <v>2030</v>
      </c>
      <c r="Q11773">
        <v>4.7</v>
      </c>
    </row>
    <row r="11774" spans="1:17" x14ac:dyDescent="0.25">
      <c r="A11774" t="s">
        <v>665</v>
      </c>
      <c r="B11774" t="s">
        <v>666</v>
      </c>
      <c r="C11774" t="s">
        <v>661</v>
      </c>
      <c r="D11774" t="s">
        <v>638</v>
      </c>
      <c r="E11774" t="s">
        <v>639</v>
      </c>
      <c r="F11774" t="s">
        <v>187</v>
      </c>
      <c r="G11774" t="s">
        <v>195</v>
      </c>
      <c r="H11774" t="s">
        <v>444</v>
      </c>
      <c r="I11774" t="s">
        <v>443</v>
      </c>
      <c r="J11774" t="s">
        <v>209</v>
      </c>
      <c r="K11774" t="s">
        <v>191</v>
      </c>
      <c r="M11774" t="s">
        <v>645</v>
      </c>
      <c r="N11774" t="s">
        <v>640</v>
      </c>
      <c r="O11774" t="s">
        <v>194</v>
      </c>
      <c r="P11774">
        <v>2040</v>
      </c>
      <c r="Q11774">
        <v>4.8</v>
      </c>
    </row>
    <row r="11775" spans="1:17" x14ac:dyDescent="0.25">
      <c r="A11775" t="s">
        <v>665</v>
      </c>
      <c r="B11775" t="s">
        <v>666</v>
      </c>
      <c r="C11775" t="s">
        <v>661</v>
      </c>
      <c r="D11775" t="s">
        <v>638</v>
      </c>
      <c r="E11775" t="s">
        <v>639</v>
      </c>
      <c r="F11775" t="s">
        <v>187</v>
      </c>
      <c r="G11775" t="s">
        <v>195</v>
      </c>
      <c r="H11775" t="s">
        <v>444</v>
      </c>
      <c r="I11775" t="s">
        <v>443</v>
      </c>
      <c r="J11775" t="s">
        <v>209</v>
      </c>
      <c r="K11775" t="s">
        <v>191</v>
      </c>
      <c r="M11775" t="s">
        <v>645</v>
      </c>
      <c r="N11775" t="s">
        <v>640</v>
      </c>
      <c r="O11775" t="s">
        <v>194</v>
      </c>
      <c r="P11775">
        <v>2050</v>
      </c>
      <c r="Q11775">
        <v>4.9000000000000004</v>
      </c>
    </row>
    <row r="11776" spans="1:17" x14ac:dyDescent="0.25">
      <c r="A11776" t="s">
        <v>665</v>
      </c>
      <c r="B11776" t="s">
        <v>666</v>
      </c>
      <c r="C11776" t="s">
        <v>661</v>
      </c>
      <c r="D11776" t="s">
        <v>638</v>
      </c>
      <c r="E11776" t="s">
        <v>639</v>
      </c>
      <c r="F11776" t="s">
        <v>187</v>
      </c>
      <c r="G11776" t="s">
        <v>195</v>
      </c>
      <c r="H11776" t="s">
        <v>444</v>
      </c>
      <c r="I11776" t="s">
        <v>443</v>
      </c>
      <c r="J11776" t="s">
        <v>209</v>
      </c>
      <c r="K11776" t="s">
        <v>191</v>
      </c>
      <c r="M11776" t="s">
        <v>645</v>
      </c>
      <c r="N11776" t="s">
        <v>640</v>
      </c>
      <c r="O11776" t="s">
        <v>264</v>
      </c>
      <c r="P11776">
        <v>2050</v>
      </c>
      <c r="Q11776">
        <v>4.5</v>
      </c>
    </row>
    <row r="11777" spans="1:17" x14ac:dyDescent="0.25">
      <c r="A11777" t="s">
        <v>665</v>
      </c>
      <c r="B11777" t="s">
        <v>666</v>
      </c>
      <c r="C11777" t="s">
        <v>661</v>
      </c>
      <c r="D11777" t="s">
        <v>638</v>
      </c>
      <c r="E11777" t="s">
        <v>639</v>
      </c>
      <c r="F11777" t="s">
        <v>187</v>
      </c>
      <c r="G11777" t="s">
        <v>195</v>
      </c>
      <c r="H11777" t="s">
        <v>444</v>
      </c>
      <c r="I11777" t="s">
        <v>443</v>
      </c>
      <c r="J11777" t="s">
        <v>209</v>
      </c>
      <c r="K11777" t="s">
        <v>191</v>
      </c>
      <c r="M11777" t="s">
        <v>645</v>
      </c>
      <c r="N11777" t="s">
        <v>640</v>
      </c>
      <c r="O11777" t="s">
        <v>265</v>
      </c>
      <c r="P11777">
        <v>2050</v>
      </c>
      <c r="Q11777">
        <v>5.0999999999999996</v>
      </c>
    </row>
    <row r="11778" spans="1:17" x14ac:dyDescent="0.25">
      <c r="A11778" t="s">
        <v>665</v>
      </c>
      <c r="B11778" t="s">
        <v>666</v>
      </c>
      <c r="C11778" t="s">
        <v>661</v>
      </c>
      <c r="D11778" t="s">
        <v>638</v>
      </c>
      <c r="E11778" t="s">
        <v>639</v>
      </c>
      <c r="F11778" t="s">
        <v>187</v>
      </c>
      <c r="G11778" t="s">
        <v>218</v>
      </c>
      <c r="H11778" t="s">
        <v>219</v>
      </c>
      <c r="I11778" t="s">
        <v>220</v>
      </c>
      <c r="K11778" t="s">
        <v>221</v>
      </c>
      <c r="O11778" t="s">
        <v>194</v>
      </c>
      <c r="P11778">
        <v>2020</v>
      </c>
    </row>
    <row r="11779" spans="1:17" x14ac:dyDescent="0.25">
      <c r="A11779" t="s">
        <v>665</v>
      </c>
      <c r="B11779" t="s">
        <v>666</v>
      </c>
      <c r="C11779" t="s">
        <v>661</v>
      </c>
      <c r="D11779" t="s">
        <v>638</v>
      </c>
      <c r="E11779" t="s">
        <v>639</v>
      </c>
      <c r="F11779" t="s">
        <v>187</v>
      </c>
      <c r="G11779" t="s">
        <v>218</v>
      </c>
      <c r="H11779" t="s">
        <v>219</v>
      </c>
      <c r="I11779" t="s">
        <v>220</v>
      </c>
      <c r="K11779" t="s">
        <v>221</v>
      </c>
      <c r="O11779" t="s">
        <v>194</v>
      </c>
      <c r="P11779">
        <v>2025</v>
      </c>
    </row>
    <row r="11780" spans="1:17" x14ac:dyDescent="0.25">
      <c r="A11780" t="s">
        <v>665</v>
      </c>
      <c r="B11780" t="s">
        <v>666</v>
      </c>
      <c r="C11780" t="s">
        <v>661</v>
      </c>
      <c r="D11780" t="s">
        <v>638</v>
      </c>
      <c r="E11780" t="s">
        <v>639</v>
      </c>
      <c r="F11780" t="s">
        <v>187</v>
      </c>
      <c r="G11780" t="s">
        <v>218</v>
      </c>
      <c r="H11780" t="s">
        <v>219</v>
      </c>
      <c r="I11780" t="s">
        <v>220</v>
      </c>
      <c r="K11780" t="s">
        <v>221</v>
      </c>
      <c r="O11780" t="s">
        <v>264</v>
      </c>
      <c r="P11780">
        <v>2025</v>
      </c>
    </row>
    <row r="11781" spans="1:17" x14ac:dyDescent="0.25">
      <c r="A11781" t="s">
        <v>665</v>
      </c>
      <c r="B11781" t="s">
        <v>666</v>
      </c>
      <c r="C11781" t="s">
        <v>661</v>
      </c>
      <c r="D11781" t="s">
        <v>638</v>
      </c>
      <c r="E11781" t="s">
        <v>639</v>
      </c>
      <c r="F11781" t="s">
        <v>187</v>
      </c>
      <c r="G11781" t="s">
        <v>218</v>
      </c>
      <c r="H11781" t="s">
        <v>219</v>
      </c>
      <c r="I11781" t="s">
        <v>220</v>
      </c>
      <c r="K11781" t="s">
        <v>221</v>
      </c>
      <c r="O11781" t="s">
        <v>265</v>
      </c>
      <c r="P11781">
        <v>2025</v>
      </c>
    </row>
    <row r="11782" spans="1:17" x14ac:dyDescent="0.25">
      <c r="A11782" t="s">
        <v>665</v>
      </c>
      <c r="B11782" t="s">
        <v>666</v>
      </c>
      <c r="C11782" t="s">
        <v>661</v>
      </c>
      <c r="D11782" t="s">
        <v>638</v>
      </c>
      <c r="E11782" t="s">
        <v>639</v>
      </c>
      <c r="F11782" t="s">
        <v>187</v>
      </c>
      <c r="G11782" t="s">
        <v>218</v>
      </c>
      <c r="H11782" t="s">
        <v>219</v>
      </c>
      <c r="I11782" t="s">
        <v>220</v>
      </c>
      <c r="K11782" t="s">
        <v>221</v>
      </c>
      <c r="O11782" t="s">
        <v>194</v>
      </c>
      <c r="P11782">
        <v>2030</v>
      </c>
    </row>
    <row r="11783" spans="1:17" x14ac:dyDescent="0.25">
      <c r="A11783" t="s">
        <v>665</v>
      </c>
      <c r="B11783" t="s">
        <v>666</v>
      </c>
      <c r="C11783" t="s">
        <v>661</v>
      </c>
      <c r="D11783" t="s">
        <v>638</v>
      </c>
      <c r="E11783" t="s">
        <v>639</v>
      </c>
      <c r="F11783" t="s">
        <v>187</v>
      </c>
      <c r="G11783" t="s">
        <v>218</v>
      </c>
      <c r="H11783" t="s">
        <v>219</v>
      </c>
      <c r="I11783" t="s">
        <v>220</v>
      </c>
      <c r="K11783" t="s">
        <v>221</v>
      </c>
      <c r="O11783" t="s">
        <v>194</v>
      </c>
      <c r="P11783">
        <v>2040</v>
      </c>
    </row>
    <row r="11784" spans="1:17" x14ac:dyDescent="0.25">
      <c r="A11784" t="s">
        <v>665</v>
      </c>
      <c r="B11784" t="s">
        <v>666</v>
      </c>
      <c r="C11784" t="s">
        <v>661</v>
      </c>
      <c r="D11784" t="s">
        <v>638</v>
      </c>
      <c r="E11784" t="s">
        <v>639</v>
      </c>
      <c r="F11784" t="s">
        <v>187</v>
      </c>
      <c r="G11784" t="s">
        <v>218</v>
      </c>
      <c r="H11784" t="s">
        <v>219</v>
      </c>
      <c r="I11784" t="s">
        <v>220</v>
      </c>
      <c r="K11784" t="s">
        <v>221</v>
      </c>
      <c r="O11784" t="s">
        <v>194</v>
      </c>
      <c r="P11784">
        <v>2050</v>
      </c>
    </row>
    <row r="11785" spans="1:17" x14ac:dyDescent="0.25">
      <c r="A11785" t="s">
        <v>665</v>
      </c>
      <c r="B11785" t="s">
        <v>666</v>
      </c>
      <c r="C11785" t="s">
        <v>661</v>
      </c>
      <c r="D11785" t="s">
        <v>638</v>
      </c>
      <c r="E11785" t="s">
        <v>639</v>
      </c>
      <c r="F11785" t="s">
        <v>187</v>
      </c>
      <c r="G11785" t="s">
        <v>218</v>
      </c>
      <c r="H11785" t="s">
        <v>219</v>
      </c>
      <c r="I11785" t="s">
        <v>220</v>
      </c>
      <c r="K11785" t="s">
        <v>221</v>
      </c>
      <c r="O11785" t="s">
        <v>264</v>
      </c>
      <c r="P11785">
        <v>2050</v>
      </c>
    </row>
    <row r="11786" spans="1:17" x14ac:dyDescent="0.25">
      <c r="A11786" t="s">
        <v>665</v>
      </c>
      <c r="B11786" t="s">
        <v>666</v>
      </c>
      <c r="C11786" t="s">
        <v>661</v>
      </c>
      <c r="D11786" t="s">
        <v>638</v>
      </c>
      <c r="E11786" t="s">
        <v>639</v>
      </c>
      <c r="F11786" t="s">
        <v>187</v>
      </c>
      <c r="G11786" t="s">
        <v>218</v>
      </c>
      <c r="H11786" t="s">
        <v>219</v>
      </c>
      <c r="I11786" t="s">
        <v>220</v>
      </c>
      <c r="K11786" t="s">
        <v>221</v>
      </c>
      <c r="O11786" t="s">
        <v>265</v>
      </c>
      <c r="P11786">
        <v>2050</v>
      </c>
    </row>
    <row r="11787" spans="1:17" x14ac:dyDescent="0.25">
      <c r="A11787" t="s">
        <v>665</v>
      </c>
      <c r="B11787" t="s">
        <v>666</v>
      </c>
      <c r="C11787" t="s">
        <v>661</v>
      </c>
      <c r="D11787" t="s">
        <v>638</v>
      </c>
      <c r="E11787" t="s">
        <v>639</v>
      </c>
      <c r="F11787" t="s">
        <v>187</v>
      </c>
      <c r="G11787" t="s">
        <v>218</v>
      </c>
      <c r="H11787" t="s">
        <v>223</v>
      </c>
      <c r="I11787" t="s">
        <v>224</v>
      </c>
      <c r="K11787" t="s">
        <v>221</v>
      </c>
      <c r="O11787" t="s">
        <v>194</v>
      </c>
      <c r="P11787">
        <v>2020</v>
      </c>
    </row>
    <row r="11788" spans="1:17" x14ac:dyDescent="0.25">
      <c r="A11788" t="s">
        <v>665</v>
      </c>
      <c r="B11788" t="s">
        <v>666</v>
      </c>
      <c r="C11788" t="s">
        <v>661</v>
      </c>
      <c r="D11788" t="s">
        <v>638</v>
      </c>
      <c r="E11788" t="s">
        <v>639</v>
      </c>
      <c r="F11788" t="s">
        <v>187</v>
      </c>
      <c r="G11788" t="s">
        <v>218</v>
      </c>
      <c r="H11788" t="s">
        <v>223</v>
      </c>
      <c r="I11788" t="s">
        <v>224</v>
      </c>
      <c r="K11788" t="s">
        <v>221</v>
      </c>
      <c r="O11788" t="s">
        <v>194</v>
      </c>
      <c r="P11788">
        <v>2025</v>
      </c>
    </row>
    <row r="11789" spans="1:17" x14ac:dyDescent="0.25">
      <c r="A11789" t="s">
        <v>665</v>
      </c>
      <c r="B11789" t="s">
        <v>666</v>
      </c>
      <c r="C11789" t="s">
        <v>661</v>
      </c>
      <c r="D11789" t="s">
        <v>638</v>
      </c>
      <c r="E11789" t="s">
        <v>639</v>
      </c>
      <c r="F11789" t="s">
        <v>187</v>
      </c>
      <c r="G11789" t="s">
        <v>218</v>
      </c>
      <c r="H11789" t="s">
        <v>223</v>
      </c>
      <c r="I11789" t="s">
        <v>224</v>
      </c>
      <c r="K11789" t="s">
        <v>221</v>
      </c>
      <c r="O11789" t="s">
        <v>264</v>
      </c>
      <c r="P11789">
        <v>2025</v>
      </c>
    </row>
    <row r="11790" spans="1:17" x14ac:dyDescent="0.25">
      <c r="A11790" t="s">
        <v>665</v>
      </c>
      <c r="B11790" t="s">
        <v>666</v>
      </c>
      <c r="C11790" t="s">
        <v>661</v>
      </c>
      <c r="D11790" t="s">
        <v>638</v>
      </c>
      <c r="E11790" t="s">
        <v>639</v>
      </c>
      <c r="F11790" t="s">
        <v>187</v>
      </c>
      <c r="G11790" t="s">
        <v>218</v>
      </c>
      <c r="H11790" t="s">
        <v>223</v>
      </c>
      <c r="I11790" t="s">
        <v>224</v>
      </c>
      <c r="K11790" t="s">
        <v>221</v>
      </c>
      <c r="O11790" t="s">
        <v>265</v>
      </c>
      <c r="P11790">
        <v>2025</v>
      </c>
    </row>
    <row r="11791" spans="1:17" x14ac:dyDescent="0.25">
      <c r="A11791" t="s">
        <v>665</v>
      </c>
      <c r="B11791" t="s">
        <v>666</v>
      </c>
      <c r="C11791" t="s">
        <v>661</v>
      </c>
      <c r="D11791" t="s">
        <v>638</v>
      </c>
      <c r="E11791" t="s">
        <v>639</v>
      </c>
      <c r="F11791" t="s">
        <v>187</v>
      </c>
      <c r="G11791" t="s">
        <v>218</v>
      </c>
      <c r="H11791" t="s">
        <v>223</v>
      </c>
      <c r="I11791" t="s">
        <v>224</v>
      </c>
      <c r="K11791" t="s">
        <v>221</v>
      </c>
      <c r="O11791" t="s">
        <v>194</v>
      </c>
      <c r="P11791">
        <v>2030</v>
      </c>
    </row>
    <row r="11792" spans="1:17" x14ac:dyDescent="0.25">
      <c r="A11792" t="s">
        <v>665</v>
      </c>
      <c r="B11792" t="s">
        <v>666</v>
      </c>
      <c r="C11792" t="s">
        <v>661</v>
      </c>
      <c r="D11792" t="s">
        <v>638</v>
      </c>
      <c r="E11792" t="s">
        <v>639</v>
      </c>
      <c r="F11792" t="s">
        <v>187</v>
      </c>
      <c r="G11792" t="s">
        <v>218</v>
      </c>
      <c r="H11792" t="s">
        <v>223</v>
      </c>
      <c r="I11792" t="s">
        <v>224</v>
      </c>
      <c r="K11792" t="s">
        <v>221</v>
      </c>
      <c r="O11792" t="s">
        <v>194</v>
      </c>
      <c r="P11792">
        <v>2040</v>
      </c>
    </row>
    <row r="11793" spans="1:16" x14ac:dyDescent="0.25">
      <c r="A11793" t="s">
        <v>665</v>
      </c>
      <c r="B11793" t="s">
        <v>666</v>
      </c>
      <c r="C11793" t="s">
        <v>661</v>
      </c>
      <c r="D11793" t="s">
        <v>638</v>
      </c>
      <c r="E11793" t="s">
        <v>639</v>
      </c>
      <c r="F11793" t="s">
        <v>187</v>
      </c>
      <c r="G11793" t="s">
        <v>218</v>
      </c>
      <c r="H11793" t="s">
        <v>223</v>
      </c>
      <c r="I11793" t="s">
        <v>224</v>
      </c>
      <c r="K11793" t="s">
        <v>221</v>
      </c>
      <c r="O11793" t="s">
        <v>194</v>
      </c>
      <c r="P11793">
        <v>2050</v>
      </c>
    </row>
    <row r="11794" spans="1:16" x14ac:dyDescent="0.25">
      <c r="A11794" t="s">
        <v>665</v>
      </c>
      <c r="B11794" t="s">
        <v>666</v>
      </c>
      <c r="C11794" t="s">
        <v>661</v>
      </c>
      <c r="D11794" t="s">
        <v>638</v>
      </c>
      <c r="E11794" t="s">
        <v>639</v>
      </c>
      <c r="F11794" t="s">
        <v>187</v>
      </c>
      <c r="G11794" t="s">
        <v>218</v>
      </c>
      <c r="H11794" t="s">
        <v>223</v>
      </c>
      <c r="I11794" t="s">
        <v>224</v>
      </c>
      <c r="K11794" t="s">
        <v>221</v>
      </c>
      <c r="O11794" t="s">
        <v>264</v>
      </c>
      <c r="P11794">
        <v>2050</v>
      </c>
    </row>
    <row r="11795" spans="1:16" x14ac:dyDescent="0.25">
      <c r="A11795" t="s">
        <v>665</v>
      </c>
      <c r="B11795" t="s">
        <v>666</v>
      </c>
      <c r="C11795" t="s">
        <v>661</v>
      </c>
      <c r="D11795" t="s">
        <v>638</v>
      </c>
      <c r="E11795" t="s">
        <v>639</v>
      </c>
      <c r="F11795" t="s">
        <v>187</v>
      </c>
      <c r="G11795" t="s">
        <v>218</v>
      </c>
      <c r="H11795" t="s">
        <v>223</v>
      </c>
      <c r="I11795" t="s">
        <v>224</v>
      </c>
      <c r="K11795" t="s">
        <v>221</v>
      </c>
      <c r="O11795" t="s">
        <v>265</v>
      </c>
      <c r="P11795">
        <v>2050</v>
      </c>
    </row>
    <row r="11796" spans="1:16" x14ac:dyDescent="0.25">
      <c r="A11796" t="s">
        <v>665</v>
      </c>
      <c r="B11796" t="s">
        <v>666</v>
      </c>
      <c r="C11796" t="s">
        <v>661</v>
      </c>
      <c r="D11796" t="s">
        <v>638</v>
      </c>
      <c r="E11796" t="s">
        <v>639</v>
      </c>
      <c r="F11796" t="s">
        <v>187</v>
      </c>
      <c r="G11796" t="s">
        <v>218</v>
      </c>
      <c r="H11796" t="s">
        <v>225</v>
      </c>
      <c r="I11796" t="s">
        <v>226</v>
      </c>
      <c r="K11796" t="s">
        <v>221</v>
      </c>
      <c r="O11796" t="s">
        <v>194</v>
      </c>
      <c r="P11796">
        <v>2020</v>
      </c>
    </row>
    <row r="11797" spans="1:16" x14ac:dyDescent="0.25">
      <c r="A11797" t="s">
        <v>665</v>
      </c>
      <c r="B11797" t="s">
        <v>666</v>
      </c>
      <c r="C11797" t="s">
        <v>661</v>
      </c>
      <c r="D11797" t="s">
        <v>638</v>
      </c>
      <c r="E11797" t="s">
        <v>639</v>
      </c>
      <c r="F11797" t="s">
        <v>187</v>
      </c>
      <c r="G11797" t="s">
        <v>218</v>
      </c>
      <c r="H11797" t="s">
        <v>225</v>
      </c>
      <c r="I11797" t="s">
        <v>226</v>
      </c>
      <c r="K11797" t="s">
        <v>221</v>
      </c>
      <c r="O11797" t="s">
        <v>194</v>
      </c>
      <c r="P11797">
        <v>2025</v>
      </c>
    </row>
    <row r="11798" spans="1:16" x14ac:dyDescent="0.25">
      <c r="A11798" t="s">
        <v>665</v>
      </c>
      <c r="B11798" t="s">
        <v>666</v>
      </c>
      <c r="C11798" t="s">
        <v>661</v>
      </c>
      <c r="D11798" t="s">
        <v>638</v>
      </c>
      <c r="E11798" t="s">
        <v>639</v>
      </c>
      <c r="F11798" t="s">
        <v>187</v>
      </c>
      <c r="G11798" t="s">
        <v>218</v>
      </c>
      <c r="H11798" t="s">
        <v>225</v>
      </c>
      <c r="I11798" t="s">
        <v>226</v>
      </c>
      <c r="K11798" t="s">
        <v>221</v>
      </c>
      <c r="O11798" t="s">
        <v>264</v>
      </c>
      <c r="P11798">
        <v>2025</v>
      </c>
    </row>
    <row r="11799" spans="1:16" x14ac:dyDescent="0.25">
      <c r="A11799" t="s">
        <v>665</v>
      </c>
      <c r="B11799" t="s">
        <v>666</v>
      </c>
      <c r="C11799" t="s">
        <v>661</v>
      </c>
      <c r="D11799" t="s">
        <v>638</v>
      </c>
      <c r="E11799" t="s">
        <v>639</v>
      </c>
      <c r="F11799" t="s">
        <v>187</v>
      </c>
      <c r="G11799" t="s">
        <v>218</v>
      </c>
      <c r="H11799" t="s">
        <v>225</v>
      </c>
      <c r="I11799" t="s">
        <v>226</v>
      </c>
      <c r="K11799" t="s">
        <v>221</v>
      </c>
      <c r="O11799" t="s">
        <v>265</v>
      </c>
      <c r="P11799">
        <v>2025</v>
      </c>
    </row>
    <row r="11800" spans="1:16" x14ac:dyDescent="0.25">
      <c r="A11800" t="s">
        <v>665</v>
      </c>
      <c r="B11800" t="s">
        <v>666</v>
      </c>
      <c r="C11800" t="s">
        <v>661</v>
      </c>
      <c r="D11800" t="s">
        <v>638</v>
      </c>
      <c r="E11800" t="s">
        <v>639</v>
      </c>
      <c r="F11800" t="s">
        <v>187</v>
      </c>
      <c r="G11800" t="s">
        <v>218</v>
      </c>
      <c r="H11800" t="s">
        <v>225</v>
      </c>
      <c r="I11800" t="s">
        <v>226</v>
      </c>
      <c r="K11800" t="s">
        <v>221</v>
      </c>
      <c r="O11800" t="s">
        <v>194</v>
      </c>
      <c r="P11800">
        <v>2030</v>
      </c>
    </row>
    <row r="11801" spans="1:16" x14ac:dyDescent="0.25">
      <c r="A11801" t="s">
        <v>665</v>
      </c>
      <c r="B11801" t="s">
        <v>666</v>
      </c>
      <c r="C11801" t="s">
        <v>661</v>
      </c>
      <c r="D11801" t="s">
        <v>638</v>
      </c>
      <c r="E11801" t="s">
        <v>639</v>
      </c>
      <c r="F11801" t="s">
        <v>187</v>
      </c>
      <c r="G11801" t="s">
        <v>218</v>
      </c>
      <c r="H11801" t="s">
        <v>225</v>
      </c>
      <c r="I11801" t="s">
        <v>226</v>
      </c>
      <c r="K11801" t="s">
        <v>221</v>
      </c>
      <c r="O11801" t="s">
        <v>194</v>
      </c>
      <c r="P11801">
        <v>2040</v>
      </c>
    </row>
    <row r="11802" spans="1:16" x14ac:dyDescent="0.25">
      <c r="A11802" t="s">
        <v>665</v>
      </c>
      <c r="B11802" t="s">
        <v>666</v>
      </c>
      <c r="C11802" t="s">
        <v>661</v>
      </c>
      <c r="D11802" t="s">
        <v>638</v>
      </c>
      <c r="E11802" t="s">
        <v>639</v>
      </c>
      <c r="F11802" t="s">
        <v>187</v>
      </c>
      <c r="G11802" t="s">
        <v>218</v>
      </c>
      <c r="H11802" t="s">
        <v>225</v>
      </c>
      <c r="I11802" t="s">
        <v>226</v>
      </c>
      <c r="K11802" t="s">
        <v>221</v>
      </c>
      <c r="O11802" t="s">
        <v>194</v>
      </c>
      <c r="P11802">
        <v>2050</v>
      </c>
    </row>
    <row r="11803" spans="1:16" x14ac:dyDescent="0.25">
      <c r="A11803" t="s">
        <v>665</v>
      </c>
      <c r="B11803" t="s">
        <v>666</v>
      </c>
      <c r="C11803" t="s">
        <v>661</v>
      </c>
      <c r="D11803" t="s">
        <v>638</v>
      </c>
      <c r="E11803" t="s">
        <v>639</v>
      </c>
      <c r="F11803" t="s">
        <v>187</v>
      </c>
      <c r="G11803" t="s">
        <v>218</v>
      </c>
      <c r="H11803" t="s">
        <v>225</v>
      </c>
      <c r="I11803" t="s">
        <v>226</v>
      </c>
      <c r="K11803" t="s">
        <v>221</v>
      </c>
      <c r="O11803" t="s">
        <v>264</v>
      </c>
      <c r="P11803">
        <v>2050</v>
      </c>
    </row>
    <row r="11804" spans="1:16" x14ac:dyDescent="0.25">
      <c r="A11804" t="s">
        <v>665</v>
      </c>
      <c r="B11804" t="s">
        <v>666</v>
      </c>
      <c r="C11804" t="s">
        <v>661</v>
      </c>
      <c r="D11804" t="s">
        <v>638</v>
      </c>
      <c r="E11804" t="s">
        <v>639</v>
      </c>
      <c r="F11804" t="s">
        <v>187</v>
      </c>
      <c r="G11804" t="s">
        <v>218</v>
      </c>
      <c r="H11804" t="s">
        <v>225</v>
      </c>
      <c r="I11804" t="s">
        <v>226</v>
      </c>
      <c r="K11804" t="s">
        <v>221</v>
      </c>
      <c r="O11804" t="s">
        <v>265</v>
      </c>
      <c r="P11804">
        <v>2050</v>
      </c>
    </row>
    <row r="11805" spans="1:16" x14ac:dyDescent="0.25">
      <c r="A11805" t="s">
        <v>665</v>
      </c>
      <c r="B11805" t="s">
        <v>666</v>
      </c>
      <c r="C11805" t="s">
        <v>661</v>
      </c>
      <c r="D11805" t="s">
        <v>638</v>
      </c>
      <c r="E11805" t="s">
        <v>639</v>
      </c>
      <c r="F11805" t="s">
        <v>187</v>
      </c>
      <c r="G11805" t="s">
        <v>218</v>
      </c>
      <c r="H11805" t="s">
        <v>317</v>
      </c>
      <c r="I11805" t="s">
        <v>318</v>
      </c>
      <c r="K11805" t="s">
        <v>221</v>
      </c>
      <c r="O11805" t="s">
        <v>194</v>
      </c>
      <c r="P11805">
        <v>2020</v>
      </c>
    </row>
    <row r="11806" spans="1:16" x14ac:dyDescent="0.25">
      <c r="A11806" t="s">
        <v>665</v>
      </c>
      <c r="B11806" t="s">
        <v>666</v>
      </c>
      <c r="C11806" t="s">
        <v>661</v>
      </c>
      <c r="D11806" t="s">
        <v>638</v>
      </c>
      <c r="E11806" t="s">
        <v>639</v>
      </c>
      <c r="F11806" t="s">
        <v>187</v>
      </c>
      <c r="G11806" t="s">
        <v>218</v>
      </c>
      <c r="H11806" t="s">
        <v>317</v>
      </c>
      <c r="I11806" t="s">
        <v>318</v>
      </c>
      <c r="K11806" t="s">
        <v>221</v>
      </c>
      <c r="O11806" t="s">
        <v>194</v>
      </c>
      <c r="P11806">
        <v>2025</v>
      </c>
    </row>
    <row r="11807" spans="1:16" x14ac:dyDescent="0.25">
      <c r="A11807" t="s">
        <v>665</v>
      </c>
      <c r="B11807" t="s">
        <v>666</v>
      </c>
      <c r="C11807" t="s">
        <v>661</v>
      </c>
      <c r="D11807" t="s">
        <v>638</v>
      </c>
      <c r="E11807" t="s">
        <v>639</v>
      </c>
      <c r="F11807" t="s">
        <v>187</v>
      </c>
      <c r="G11807" t="s">
        <v>218</v>
      </c>
      <c r="H11807" t="s">
        <v>317</v>
      </c>
      <c r="I11807" t="s">
        <v>318</v>
      </c>
      <c r="K11807" t="s">
        <v>221</v>
      </c>
      <c r="O11807" t="s">
        <v>264</v>
      </c>
      <c r="P11807">
        <v>2025</v>
      </c>
    </row>
    <row r="11808" spans="1:16" x14ac:dyDescent="0.25">
      <c r="A11808" t="s">
        <v>665</v>
      </c>
      <c r="B11808" t="s">
        <v>666</v>
      </c>
      <c r="C11808" t="s">
        <v>661</v>
      </c>
      <c r="D11808" t="s">
        <v>638</v>
      </c>
      <c r="E11808" t="s">
        <v>639</v>
      </c>
      <c r="F11808" t="s">
        <v>187</v>
      </c>
      <c r="G11808" t="s">
        <v>218</v>
      </c>
      <c r="H11808" t="s">
        <v>317</v>
      </c>
      <c r="I11808" t="s">
        <v>318</v>
      </c>
      <c r="K11808" t="s">
        <v>221</v>
      </c>
      <c r="O11808" t="s">
        <v>265</v>
      </c>
      <c r="P11808">
        <v>2025</v>
      </c>
    </row>
    <row r="11809" spans="1:17" x14ac:dyDescent="0.25">
      <c r="A11809" t="s">
        <v>665</v>
      </c>
      <c r="B11809" t="s">
        <v>666</v>
      </c>
      <c r="C11809" t="s">
        <v>661</v>
      </c>
      <c r="D11809" t="s">
        <v>638</v>
      </c>
      <c r="E11809" t="s">
        <v>639</v>
      </c>
      <c r="F11809" t="s">
        <v>187</v>
      </c>
      <c r="G11809" t="s">
        <v>218</v>
      </c>
      <c r="H11809" t="s">
        <v>317</v>
      </c>
      <c r="I11809" t="s">
        <v>318</v>
      </c>
      <c r="K11809" t="s">
        <v>221</v>
      </c>
      <c r="O11809" t="s">
        <v>194</v>
      </c>
      <c r="P11809">
        <v>2030</v>
      </c>
    </row>
    <row r="11810" spans="1:17" x14ac:dyDescent="0.25">
      <c r="A11810" t="s">
        <v>665</v>
      </c>
      <c r="B11810" t="s">
        <v>666</v>
      </c>
      <c r="C11810" t="s">
        <v>661</v>
      </c>
      <c r="D11810" t="s">
        <v>638</v>
      </c>
      <c r="E11810" t="s">
        <v>639</v>
      </c>
      <c r="F11810" t="s">
        <v>187</v>
      </c>
      <c r="G11810" t="s">
        <v>218</v>
      </c>
      <c r="H11810" t="s">
        <v>317</v>
      </c>
      <c r="I11810" t="s">
        <v>318</v>
      </c>
      <c r="K11810" t="s">
        <v>221</v>
      </c>
      <c r="O11810" t="s">
        <v>194</v>
      </c>
      <c r="P11810">
        <v>2040</v>
      </c>
    </row>
    <row r="11811" spans="1:17" x14ac:dyDescent="0.25">
      <c r="A11811" t="s">
        <v>665</v>
      </c>
      <c r="B11811" t="s">
        <v>666</v>
      </c>
      <c r="C11811" t="s">
        <v>661</v>
      </c>
      <c r="D11811" t="s">
        <v>638</v>
      </c>
      <c r="E11811" t="s">
        <v>639</v>
      </c>
      <c r="F11811" t="s">
        <v>187</v>
      </c>
      <c r="G11811" t="s">
        <v>218</v>
      </c>
      <c r="H11811" t="s">
        <v>317</v>
      </c>
      <c r="I11811" t="s">
        <v>318</v>
      </c>
      <c r="K11811" t="s">
        <v>221</v>
      </c>
      <c r="O11811" t="s">
        <v>194</v>
      </c>
      <c r="P11811">
        <v>2050</v>
      </c>
    </row>
    <row r="11812" spans="1:17" x14ac:dyDescent="0.25">
      <c r="A11812" t="s">
        <v>665</v>
      </c>
      <c r="B11812" t="s">
        <v>666</v>
      </c>
      <c r="C11812" t="s">
        <v>661</v>
      </c>
      <c r="D11812" t="s">
        <v>638</v>
      </c>
      <c r="E11812" t="s">
        <v>639</v>
      </c>
      <c r="F11812" t="s">
        <v>187</v>
      </c>
      <c r="G11812" t="s">
        <v>218</v>
      </c>
      <c r="H11812" t="s">
        <v>317</v>
      </c>
      <c r="I11812" t="s">
        <v>318</v>
      </c>
      <c r="K11812" t="s">
        <v>221</v>
      </c>
      <c r="O11812" t="s">
        <v>264</v>
      </c>
      <c r="P11812">
        <v>2050</v>
      </c>
    </row>
    <row r="11813" spans="1:17" x14ac:dyDescent="0.25">
      <c r="A11813" t="s">
        <v>665</v>
      </c>
      <c r="B11813" t="s">
        <v>666</v>
      </c>
      <c r="C11813" t="s">
        <v>661</v>
      </c>
      <c r="D11813" t="s">
        <v>638</v>
      </c>
      <c r="E11813" t="s">
        <v>639</v>
      </c>
      <c r="F11813" t="s">
        <v>187</v>
      </c>
      <c r="G11813" t="s">
        <v>218</v>
      </c>
      <c r="H11813" t="s">
        <v>317</v>
      </c>
      <c r="I11813" t="s">
        <v>318</v>
      </c>
      <c r="K11813" t="s">
        <v>221</v>
      </c>
      <c r="O11813" t="s">
        <v>265</v>
      </c>
      <c r="P11813">
        <v>2050</v>
      </c>
    </row>
    <row r="11814" spans="1:17" x14ac:dyDescent="0.25">
      <c r="A11814" t="s">
        <v>665</v>
      </c>
      <c r="B11814" t="s">
        <v>666</v>
      </c>
      <c r="C11814" t="s">
        <v>661</v>
      </c>
      <c r="D11814" t="s">
        <v>638</v>
      </c>
      <c r="E11814" t="s">
        <v>639</v>
      </c>
      <c r="F11814" t="s">
        <v>187</v>
      </c>
      <c r="G11814" t="s">
        <v>218</v>
      </c>
      <c r="H11814" t="s">
        <v>229</v>
      </c>
      <c r="I11814" t="s">
        <v>230</v>
      </c>
      <c r="J11814" t="s">
        <v>231</v>
      </c>
      <c r="K11814" t="s">
        <v>191</v>
      </c>
      <c r="O11814" t="s">
        <v>194</v>
      </c>
      <c r="P11814">
        <v>2020</v>
      </c>
    </row>
    <row r="11815" spans="1:17" x14ac:dyDescent="0.25">
      <c r="A11815" t="s">
        <v>665</v>
      </c>
      <c r="B11815" t="s">
        <v>666</v>
      </c>
      <c r="C11815" t="s">
        <v>661</v>
      </c>
      <c r="D11815" t="s">
        <v>638</v>
      </c>
      <c r="E11815" t="s">
        <v>639</v>
      </c>
      <c r="F11815" t="s">
        <v>187</v>
      </c>
      <c r="G11815" t="s">
        <v>218</v>
      </c>
      <c r="H11815" t="s">
        <v>229</v>
      </c>
      <c r="I11815" t="s">
        <v>230</v>
      </c>
      <c r="J11815" t="s">
        <v>231</v>
      </c>
      <c r="K11815" t="s">
        <v>191</v>
      </c>
      <c r="O11815" t="s">
        <v>194</v>
      </c>
      <c r="P11815">
        <v>2025</v>
      </c>
    </row>
    <row r="11816" spans="1:17" x14ac:dyDescent="0.25">
      <c r="A11816" t="s">
        <v>665</v>
      </c>
      <c r="B11816" t="s">
        <v>666</v>
      </c>
      <c r="C11816" t="s">
        <v>661</v>
      </c>
      <c r="D11816" t="s">
        <v>638</v>
      </c>
      <c r="E11816" t="s">
        <v>639</v>
      </c>
      <c r="F11816" t="s">
        <v>187</v>
      </c>
      <c r="G11816" t="s">
        <v>218</v>
      </c>
      <c r="H11816" t="s">
        <v>229</v>
      </c>
      <c r="I11816" t="s">
        <v>230</v>
      </c>
      <c r="J11816" t="s">
        <v>231</v>
      </c>
      <c r="K11816" t="s">
        <v>191</v>
      </c>
      <c r="O11816" t="s">
        <v>264</v>
      </c>
      <c r="P11816">
        <v>2025</v>
      </c>
    </row>
    <row r="11817" spans="1:17" x14ac:dyDescent="0.25">
      <c r="A11817" t="s">
        <v>665</v>
      </c>
      <c r="B11817" t="s">
        <v>666</v>
      </c>
      <c r="C11817" t="s">
        <v>661</v>
      </c>
      <c r="D11817" t="s">
        <v>638</v>
      </c>
      <c r="E11817" t="s">
        <v>639</v>
      </c>
      <c r="F11817" t="s">
        <v>187</v>
      </c>
      <c r="G11817" t="s">
        <v>218</v>
      </c>
      <c r="H11817" t="s">
        <v>229</v>
      </c>
      <c r="I11817" t="s">
        <v>230</v>
      </c>
      <c r="J11817" t="s">
        <v>231</v>
      </c>
      <c r="K11817" t="s">
        <v>191</v>
      </c>
      <c r="O11817" t="s">
        <v>265</v>
      </c>
      <c r="P11817">
        <v>2025</v>
      </c>
    </row>
    <row r="11818" spans="1:17" x14ac:dyDescent="0.25">
      <c r="A11818" t="s">
        <v>665</v>
      </c>
      <c r="B11818" t="s">
        <v>666</v>
      </c>
      <c r="C11818" t="s">
        <v>661</v>
      </c>
      <c r="D11818" t="s">
        <v>638</v>
      </c>
      <c r="E11818" t="s">
        <v>639</v>
      </c>
      <c r="F11818" t="s">
        <v>187</v>
      </c>
      <c r="G11818" t="s">
        <v>218</v>
      </c>
      <c r="H11818" t="s">
        <v>229</v>
      </c>
      <c r="I11818" t="s">
        <v>230</v>
      </c>
      <c r="J11818" t="s">
        <v>231</v>
      </c>
      <c r="K11818" t="s">
        <v>191</v>
      </c>
      <c r="O11818" t="s">
        <v>194</v>
      </c>
      <c r="P11818">
        <v>2030</v>
      </c>
    </row>
    <row r="11819" spans="1:17" x14ac:dyDescent="0.25">
      <c r="A11819" t="s">
        <v>665</v>
      </c>
      <c r="B11819" t="s">
        <v>666</v>
      </c>
      <c r="C11819" t="s">
        <v>661</v>
      </c>
      <c r="D11819" t="s">
        <v>638</v>
      </c>
      <c r="E11819" t="s">
        <v>639</v>
      </c>
      <c r="F11819" t="s">
        <v>187</v>
      </c>
      <c r="G11819" t="s">
        <v>218</v>
      </c>
      <c r="H11819" t="s">
        <v>229</v>
      </c>
      <c r="I11819" t="s">
        <v>230</v>
      </c>
      <c r="J11819" t="s">
        <v>231</v>
      </c>
      <c r="K11819" t="s">
        <v>191</v>
      </c>
      <c r="O11819" t="s">
        <v>194</v>
      </c>
      <c r="P11819">
        <v>2040</v>
      </c>
    </row>
    <row r="11820" spans="1:17" x14ac:dyDescent="0.25">
      <c r="A11820" t="s">
        <v>665</v>
      </c>
      <c r="B11820" t="s">
        <v>666</v>
      </c>
      <c r="C11820" t="s">
        <v>661</v>
      </c>
      <c r="D11820" t="s">
        <v>638</v>
      </c>
      <c r="E11820" t="s">
        <v>639</v>
      </c>
      <c r="F11820" t="s">
        <v>187</v>
      </c>
      <c r="G11820" t="s">
        <v>218</v>
      </c>
      <c r="H11820" t="s">
        <v>229</v>
      </c>
      <c r="I11820" t="s">
        <v>230</v>
      </c>
      <c r="J11820" t="s">
        <v>231</v>
      </c>
      <c r="K11820" t="s">
        <v>191</v>
      </c>
      <c r="O11820" t="s">
        <v>194</v>
      </c>
      <c r="P11820">
        <v>2050</v>
      </c>
    </row>
    <row r="11821" spans="1:17" x14ac:dyDescent="0.25">
      <c r="A11821" t="s">
        <v>665</v>
      </c>
      <c r="B11821" t="s">
        <v>666</v>
      </c>
      <c r="C11821" t="s">
        <v>661</v>
      </c>
      <c r="D11821" t="s">
        <v>638</v>
      </c>
      <c r="E11821" t="s">
        <v>639</v>
      </c>
      <c r="F11821" t="s">
        <v>187</v>
      </c>
      <c r="G11821" t="s">
        <v>218</v>
      </c>
      <c r="H11821" t="s">
        <v>229</v>
      </c>
      <c r="I11821" t="s">
        <v>230</v>
      </c>
      <c r="J11821" t="s">
        <v>231</v>
      </c>
      <c r="K11821" t="s">
        <v>191</v>
      </c>
      <c r="O11821" t="s">
        <v>264</v>
      </c>
      <c r="P11821">
        <v>2050</v>
      </c>
    </row>
    <row r="11822" spans="1:17" x14ac:dyDescent="0.25">
      <c r="A11822" t="s">
        <v>665</v>
      </c>
      <c r="B11822" t="s">
        <v>666</v>
      </c>
      <c r="C11822" t="s">
        <v>661</v>
      </c>
      <c r="D11822" t="s">
        <v>638</v>
      </c>
      <c r="E11822" t="s">
        <v>639</v>
      </c>
      <c r="F11822" t="s">
        <v>187</v>
      </c>
      <c r="G11822" t="s">
        <v>218</v>
      </c>
      <c r="H11822" t="s">
        <v>229</v>
      </c>
      <c r="I11822" t="s">
        <v>230</v>
      </c>
      <c r="J11822" t="s">
        <v>231</v>
      </c>
      <c r="K11822" t="s">
        <v>191</v>
      </c>
      <c r="O11822" t="s">
        <v>265</v>
      </c>
      <c r="P11822">
        <v>2050</v>
      </c>
    </row>
    <row r="11823" spans="1:17" x14ac:dyDescent="0.25">
      <c r="A11823" t="s">
        <v>665</v>
      </c>
      <c r="B11823" t="s">
        <v>666</v>
      </c>
      <c r="C11823" t="s">
        <v>661</v>
      </c>
      <c r="D11823" t="s">
        <v>638</v>
      </c>
      <c r="E11823" t="s">
        <v>639</v>
      </c>
      <c r="F11823" t="s">
        <v>187</v>
      </c>
      <c r="G11823" t="s">
        <v>233</v>
      </c>
      <c r="H11823" t="s">
        <v>477</v>
      </c>
      <c r="I11823" t="s">
        <v>240</v>
      </c>
      <c r="J11823" t="s">
        <v>288</v>
      </c>
      <c r="K11823" t="s">
        <v>478</v>
      </c>
      <c r="L11823" t="s">
        <v>237</v>
      </c>
      <c r="M11823" t="s">
        <v>199</v>
      </c>
      <c r="N11823" t="s">
        <v>640</v>
      </c>
      <c r="O11823" t="s">
        <v>194</v>
      </c>
      <c r="P11823">
        <v>2020</v>
      </c>
      <c r="Q11823">
        <v>0.68499739299999995</v>
      </c>
    </row>
    <row r="11824" spans="1:17" x14ac:dyDescent="0.25">
      <c r="A11824" t="s">
        <v>665</v>
      </c>
      <c r="B11824" t="s">
        <v>666</v>
      </c>
      <c r="C11824" t="s">
        <v>661</v>
      </c>
      <c r="D11824" t="s">
        <v>638</v>
      </c>
      <c r="E11824" t="s">
        <v>639</v>
      </c>
      <c r="F11824" t="s">
        <v>187</v>
      </c>
      <c r="G11824" t="s">
        <v>233</v>
      </c>
      <c r="H11824" t="s">
        <v>477</v>
      </c>
      <c r="I11824" t="s">
        <v>240</v>
      </c>
      <c r="J11824" t="s">
        <v>288</v>
      </c>
      <c r="K11824" t="s">
        <v>478</v>
      </c>
      <c r="L11824" t="s">
        <v>237</v>
      </c>
      <c r="M11824" t="s">
        <v>199</v>
      </c>
      <c r="N11824" t="s">
        <v>640</v>
      </c>
      <c r="O11824" t="s">
        <v>194</v>
      </c>
      <c r="P11824">
        <v>2025</v>
      </c>
      <c r="Q11824">
        <v>0.68499739299999995</v>
      </c>
    </row>
    <row r="11825" spans="1:17" x14ac:dyDescent="0.25">
      <c r="A11825" t="s">
        <v>665</v>
      </c>
      <c r="B11825" t="s">
        <v>666</v>
      </c>
      <c r="C11825" t="s">
        <v>661</v>
      </c>
      <c r="D11825" t="s">
        <v>638</v>
      </c>
      <c r="E11825" t="s">
        <v>639</v>
      </c>
      <c r="F11825" t="s">
        <v>187</v>
      </c>
      <c r="G11825" t="s">
        <v>233</v>
      </c>
      <c r="H11825" t="s">
        <v>477</v>
      </c>
      <c r="I11825" t="s">
        <v>240</v>
      </c>
      <c r="J11825" t="s">
        <v>288</v>
      </c>
      <c r="K11825" t="s">
        <v>478</v>
      </c>
      <c r="L11825" t="s">
        <v>237</v>
      </c>
      <c r="M11825" t="s">
        <v>199</v>
      </c>
      <c r="N11825" t="s">
        <v>640</v>
      </c>
      <c r="O11825" t="s">
        <v>264</v>
      </c>
      <c r="P11825">
        <v>2025</v>
      </c>
      <c r="Q11825">
        <v>0.53277574999999999</v>
      </c>
    </row>
    <row r="11826" spans="1:17" x14ac:dyDescent="0.25">
      <c r="A11826" t="s">
        <v>665</v>
      </c>
      <c r="B11826" t="s">
        <v>666</v>
      </c>
      <c r="C11826" t="s">
        <v>661</v>
      </c>
      <c r="D11826" t="s">
        <v>638</v>
      </c>
      <c r="E11826" t="s">
        <v>639</v>
      </c>
      <c r="F11826" t="s">
        <v>187</v>
      </c>
      <c r="G11826" t="s">
        <v>233</v>
      </c>
      <c r="H11826" t="s">
        <v>477</v>
      </c>
      <c r="I11826" t="s">
        <v>240</v>
      </c>
      <c r="J11826" t="s">
        <v>288</v>
      </c>
      <c r="K11826" t="s">
        <v>478</v>
      </c>
      <c r="L11826" t="s">
        <v>237</v>
      </c>
      <c r="M11826" t="s">
        <v>199</v>
      </c>
      <c r="N11826" t="s">
        <v>640</v>
      </c>
      <c r="O11826" t="s">
        <v>265</v>
      </c>
      <c r="P11826">
        <v>2025</v>
      </c>
      <c r="Q11826">
        <v>0.91332985700000002</v>
      </c>
    </row>
    <row r="11827" spans="1:17" x14ac:dyDescent="0.25">
      <c r="A11827" t="s">
        <v>665</v>
      </c>
      <c r="B11827" t="s">
        <v>666</v>
      </c>
      <c r="C11827" t="s">
        <v>661</v>
      </c>
      <c r="D11827" t="s">
        <v>638</v>
      </c>
      <c r="E11827" t="s">
        <v>639</v>
      </c>
      <c r="F11827" t="s">
        <v>187</v>
      </c>
      <c r="G11827" t="s">
        <v>233</v>
      </c>
      <c r="H11827" t="s">
        <v>477</v>
      </c>
      <c r="I11827" t="s">
        <v>240</v>
      </c>
      <c r="J11827" t="s">
        <v>288</v>
      </c>
      <c r="K11827" t="s">
        <v>478</v>
      </c>
      <c r="L11827" t="s">
        <v>237</v>
      </c>
      <c r="M11827" t="s">
        <v>199</v>
      </c>
      <c r="N11827" t="s">
        <v>640</v>
      </c>
      <c r="O11827" t="s">
        <v>194</v>
      </c>
      <c r="P11827">
        <v>2030</v>
      </c>
      <c r="Q11827">
        <v>0.60888657099999999</v>
      </c>
    </row>
    <row r="11828" spans="1:17" x14ac:dyDescent="0.25">
      <c r="A11828" t="s">
        <v>665</v>
      </c>
      <c r="B11828" t="s">
        <v>666</v>
      </c>
      <c r="C11828" t="s">
        <v>661</v>
      </c>
      <c r="D11828" t="s">
        <v>638</v>
      </c>
      <c r="E11828" t="s">
        <v>639</v>
      </c>
      <c r="F11828" t="s">
        <v>187</v>
      </c>
      <c r="G11828" t="s">
        <v>233</v>
      </c>
      <c r="H11828" t="s">
        <v>477</v>
      </c>
      <c r="I11828" t="s">
        <v>240</v>
      </c>
      <c r="J11828" t="s">
        <v>288</v>
      </c>
      <c r="K11828" t="s">
        <v>478</v>
      </c>
      <c r="L11828" t="s">
        <v>237</v>
      </c>
      <c r="M11828" t="s">
        <v>199</v>
      </c>
      <c r="N11828" t="s">
        <v>640</v>
      </c>
      <c r="O11828" t="s">
        <v>194</v>
      </c>
      <c r="P11828">
        <v>2040</v>
      </c>
      <c r="Q11828">
        <v>0.60888657099999999</v>
      </c>
    </row>
    <row r="11829" spans="1:17" x14ac:dyDescent="0.25">
      <c r="A11829" t="s">
        <v>665</v>
      </c>
      <c r="B11829" t="s">
        <v>666</v>
      </c>
      <c r="C11829" t="s">
        <v>661</v>
      </c>
      <c r="D11829" t="s">
        <v>638</v>
      </c>
      <c r="E11829" t="s">
        <v>639</v>
      </c>
      <c r="F11829" t="s">
        <v>187</v>
      </c>
      <c r="G11829" t="s">
        <v>233</v>
      </c>
      <c r="H11829" t="s">
        <v>477</v>
      </c>
      <c r="I11829" t="s">
        <v>240</v>
      </c>
      <c r="J11829" t="s">
        <v>288</v>
      </c>
      <c r="K11829" t="s">
        <v>478</v>
      </c>
      <c r="L11829" t="s">
        <v>237</v>
      </c>
      <c r="M11829" t="s">
        <v>199</v>
      </c>
      <c r="N11829" t="s">
        <v>640</v>
      </c>
      <c r="O11829" t="s">
        <v>194</v>
      </c>
      <c r="P11829">
        <v>2050</v>
      </c>
      <c r="Q11829">
        <v>0.60888657099999999</v>
      </c>
    </row>
    <row r="11830" spans="1:17" x14ac:dyDescent="0.25">
      <c r="A11830" t="s">
        <v>665</v>
      </c>
      <c r="B11830" t="s">
        <v>666</v>
      </c>
      <c r="C11830" t="s">
        <v>661</v>
      </c>
      <c r="D11830" t="s">
        <v>638</v>
      </c>
      <c r="E11830" t="s">
        <v>639</v>
      </c>
      <c r="F11830" t="s">
        <v>187</v>
      </c>
      <c r="G11830" t="s">
        <v>233</v>
      </c>
      <c r="H11830" t="s">
        <v>477</v>
      </c>
      <c r="I11830" t="s">
        <v>240</v>
      </c>
      <c r="J11830" t="s">
        <v>288</v>
      </c>
      <c r="K11830" t="s">
        <v>478</v>
      </c>
      <c r="L11830" t="s">
        <v>237</v>
      </c>
      <c r="M11830" t="s">
        <v>199</v>
      </c>
      <c r="N11830" t="s">
        <v>640</v>
      </c>
      <c r="O11830" t="s">
        <v>264</v>
      </c>
      <c r="P11830">
        <v>2050</v>
      </c>
      <c r="Q11830">
        <v>0.53277574999999999</v>
      </c>
    </row>
    <row r="11831" spans="1:17" x14ac:dyDescent="0.25">
      <c r="A11831" t="s">
        <v>665</v>
      </c>
      <c r="B11831" t="s">
        <v>666</v>
      </c>
      <c r="C11831" t="s">
        <v>661</v>
      </c>
      <c r="D11831" t="s">
        <v>638</v>
      </c>
      <c r="E11831" t="s">
        <v>639</v>
      </c>
      <c r="F11831" t="s">
        <v>187</v>
      </c>
      <c r="G11831" t="s">
        <v>233</v>
      </c>
      <c r="H11831" t="s">
        <v>477</v>
      </c>
      <c r="I11831" t="s">
        <v>240</v>
      </c>
      <c r="J11831" t="s">
        <v>288</v>
      </c>
      <c r="K11831" t="s">
        <v>478</v>
      </c>
      <c r="L11831" t="s">
        <v>237</v>
      </c>
      <c r="M11831" t="s">
        <v>199</v>
      </c>
      <c r="N11831" t="s">
        <v>640</v>
      </c>
      <c r="O11831" t="s">
        <v>265</v>
      </c>
      <c r="P11831">
        <v>2050</v>
      </c>
      <c r="Q11831">
        <v>0.91332985700000002</v>
      </c>
    </row>
    <row r="11832" spans="1:17" x14ac:dyDescent="0.25">
      <c r="A11832" t="s">
        <v>665</v>
      </c>
      <c r="B11832" t="s">
        <v>666</v>
      </c>
      <c r="C11832" t="s">
        <v>661</v>
      </c>
      <c r="D11832" t="s">
        <v>638</v>
      </c>
      <c r="E11832" t="s">
        <v>639</v>
      </c>
      <c r="F11832" t="s">
        <v>187</v>
      </c>
      <c r="G11832" t="s">
        <v>233</v>
      </c>
      <c r="H11832" t="s">
        <v>599</v>
      </c>
      <c r="I11832" t="s">
        <v>240</v>
      </c>
      <c r="J11832" t="s">
        <v>600</v>
      </c>
      <c r="K11832" t="s">
        <v>241</v>
      </c>
      <c r="L11832" t="s">
        <v>237</v>
      </c>
      <c r="M11832" t="s">
        <v>238</v>
      </c>
      <c r="N11832" t="s">
        <v>640</v>
      </c>
      <c r="O11832" t="s">
        <v>194</v>
      </c>
      <c r="P11832">
        <v>2020</v>
      </c>
      <c r="Q11832">
        <v>1.7124935000000001E-2</v>
      </c>
    </row>
    <row r="11833" spans="1:17" x14ac:dyDescent="0.25">
      <c r="A11833" t="s">
        <v>665</v>
      </c>
      <c r="B11833" t="s">
        <v>666</v>
      </c>
      <c r="C11833" t="s">
        <v>661</v>
      </c>
      <c r="D11833" t="s">
        <v>638</v>
      </c>
      <c r="E11833" t="s">
        <v>639</v>
      </c>
      <c r="F11833" t="s">
        <v>187</v>
      </c>
      <c r="G11833" t="s">
        <v>233</v>
      </c>
      <c r="H11833" t="s">
        <v>599</v>
      </c>
      <c r="I11833" t="s">
        <v>240</v>
      </c>
      <c r="J11833" t="s">
        <v>600</v>
      </c>
      <c r="K11833" t="s">
        <v>241</v>
      </c>
      <c r="L11833" t="s">
        <v>237</v>
      </c>
      <c r="M11833" t="s">
        <v>238</v>
      </c>
      <c r="N11833" t="s">
        <v>640</v>
      </c>
      <c r="O11833" t="s">
        <v>194</v>
      </c>
      <c r="P11833">
        <v>2025</v>
      </c>
      <c r="Q11833">
        <v>1.7124935000000001E-2</v>
      </c>
    </row>
    <row r="11834" spans="1:17" x14ac:dyDescent="0.25">
      <c r="A11834" t="s">
        <v>665</v>
      </c>
      <c r="B11834" t="s">
        <v>666</v>
      </c>
      <c r="C11834" t="s">
        <v>661</v>
      </c>
      <c r="D11834" t="s">
        <v>638</v>
      </c>
      <c r="E11834" t="s">
        <v>639</v>
      </c>
      <c r="F11834" t="s">
        <v>187</v>
      </c>
      <c r="G11834" t="s">
        <v>233</v>
      </c>
      <c r="H11834" t="s">
        <v>599</v>
      </c>
      <c r="I11834" t="s">
        <v>240</v>
      </c>
      <c r="J11834" t="s">
        <v>600</v>
      </c>
      <c r="K11834" t="s">
        <v>241</v>
      </c>
      <c r="L11834" t="s">
        <v>237</v>
      </c>
      <c r="M11834" t="s">
        <v>238</v>
      </c>
      <c r="N11834" t="s">
        <v>640</v>
      </c>
      <c r="O11834" t="s">
        <v>264</v>
      </c>
      <c r="P11834">
        <v>2025</v>
      </c>
      <c r="Q11834">
        <v>1.3319394E-2</v>
      </c>
    </row>
    <row r="11835" spans="1:17" x14ac:dyDescent="0.25">
      <c r="A11835" t="s">
        <v>665</v>
      </c>
      <c r="B11835" t="s">
        <v>666</v>
      </c>
      <c r="C11835" t="s">
        <v>661</v>
      </c>
      <c r="D11835" t="s">
        <v>638</v>
      </c>
      <c r="E11835" t="s">
        <v>639</v>
      </c>
      <c r="F11835" t="s">
        <v>187</v>
      </c>
      <c r="G11835" t="s">
        <v>233</v>
      </c>
      <c r="H11835" t="s">
        <v>599</v>
      </c>
      <c r="I11835" t="s">
        <v>240</v>
      </c>
      <c r="J11835" t="s">
        <v>600</v>
      </c>
      <c r="K11835" t="s">
        <v>241</v>
      </c>
      <c r="L11835" t="s">
        <v>237</v>
      </c>
      <c r="M11835" t="s">
        <v>238</v>
      </c>
      <c r="N11835" t="s">
        <v>640</v>
      </c>
      <c r="O11835" t="s">
        <v>265</v>
      </c>
      <c r="P11835">
        <v>2025</v>
      </c>
      <c r="Q11835">
        <v>0.11416623200000001</v>
      </c>
    </row>
    <row r="11836" spans="1:17" x14ac:dyDescent="0.25">
      <c r="A11836" t="s">
        <v>665</v>
      </c>
      <c r="B11836" t="s">
        <v>666</v>
      </c>
      <c r="C11836" t="s">
        <v>661</v>
      </c>
      <c r="D11836" t="s">
        <v>638</v>
      </c>
      <c r="E11836" t="s">
        <v>639</v>
      </c>
      <c r="F11836" t="s">
        <v>187</v>
      </c>
      <c r="G11836" t="s">
        <v>233</v>
      </c>
      <c r="H11836" t="s">
        <v>599</v>
      </c>
      <c r="I11836" t="s">
        <v>240</v>
      </c>
      <c r="J11836" t="s">
        <v>600</v>
      </c>
      <c r="K11836" t="s">
        <v>241</v>
      </c>
      <c r="L11836" t="s">
        <v>237</v>
      </c>
      <c r="M11836" t="s">
        <v>238</v>
      </c>
      <c r="N11836" t="s">
        <v>640</v>
      </c>
      <c r="O11836" t="s">
        <v>194</v>
      </c>
      <c r="P11836">
        <v>2030</v>
      </c>
      <c r="Q11836">
        <v>1.5222164E-2</v>
      </c>
    </row>
    <row r="11837" spans="1:17" x14ac:dyDescent="0.25">
      <c r="A11837" t="s">
        <v>665</v>
      </c>
      <c r="B11837" t="s">
        <v>666</v>
      </c>
      <c r="C11837" t="s">
        <v>661</v>
      </c>
      <c r="D11837" t="s">
        <v>638</v>
      </c>
      <c r="E11837" t="s">
        <v>639</v>
      </c>
      <c r="F11837" t="s">
        <v>187</v>
      </c>
      <c r="G11837" t="s">
        <v>233</v>
      </c>
      <c r="H11837" t="s">
        <v>599</v>
      </c>
      <c r="I11837" t="s">
        <v>240</v>
      </c>
      <c r="J11837" t="s">
        <v>600</v>
      </c>
      <c r="K11837" t="s">
        <v>241</v>
      </c>
      <c r="L11837" t="s">
        <v>237</v>
      </c>
      <c r="M11837" t="s">
        <v>238</v>
      </c>
      <c r="N11837" t="s">
        <v>640</v>
      </c>
      <c r="O11837" t="s">
        <v>194</v>
      </c>
      <c r="P11837">
        <v>2040</v>
      </c>
      <c r="Q11837">
        <v>1.5222164E-2</v>
      </c>
    </row>
    <row r="11838" spans="1:17" x14ac:dyDescent="0.25">
      <c r="A11838" t="s">
        <v>665</v>
      </c>
      <c r="B11838" t="s">
        <v>666</v>
      </c>
      <c r="C11838" t="s">
        <v>661</v>
      </c>
      <c r="D11838" t="s">
        <v>638</v>
      </c>
      <c r="E11838" t="s">
        <v>639</v>
      </c>
      <c r="F11838" t="s">
        <v>187</v>
      </c>
      <c r="G11838" t="s">
        <v>233</v>
      </c>
      <c r="H11838" t="s">
        <v>599</v>
      </c>
      <c r="I11838" t="s">
        <v>240</v>
      </c>
      <c r="J11838" t="s">
        <v>600</v>
      </c>
      <c r="K11838" t="s">
        <v>241</v>
      </c>
      <c r="L11838" t="s">
        <v>237</v>
      </c>
      <c r="M11838" t="s">
        <v>238</v>
      </c>
      <c r="N11838" t="s">
        <v>640</v>
      </c>
      <c r="O11838" t="s">
        <v>194</v>
      </c>
      <c r="P11838">
        <v>2050</v>
      </c>
      <c r="Q11838">
        <v>1.5222164E-2</v>
      </c>
    </row>
    <row r="11839" spans="1:17" x14ac:dyDescent="0.25">
      <c r="A11839" t="s">
        <v>665</v>
      </c>
      <c r="B11839" t="s">
        <v>666</v>
      </c>
      <c r="C11839" t="s">
        <v>661</v>
      </c>
      <c r="D11839" t="s">
        <v>638</v>
      </c>
      <c r="E11839" t="s">
        <v>639</v>
      </c>
      <c r="F11839" t="s">
        <v>187</v>
      </c>
      <c r="G11839" t="s">
        <v>233</v>
      </c>
      <c r="H11839" t="s">
        <v>599</v>
      </c>
      <c r="I11839" t="s">
        <v>240</v>
      </c>
      <c r="J11839" t="s">
        <v>600</v>
      </c>
      <c r="K11839" t="s">
        <v>241</v>
      </c>
      <c r="L11839" t="s">
        <v>237</v>
      </c>
      <c r="M11839" t="s">
        <v>238</v>
      </c>
      <c r="N11839" t="s">
        <v>640</v>
      </c>
      <c r="O11839" t="s">
        <v>264</v>
      </c>
      <c r="P11839">
        <v>2050</v>
      </c>
      <c r="Q11839">
        <v>1.3319394E-2</v>
      </c>
    </row>
    <row r="11840" spans="1:17" x14ac:dyDescent="0.25">
      <c r="A11840" t="s">
        <v>665</v>
      </c>
      <c r="B11840" t="s">
        <v>666</v>
      </c>
      <c r="C11840" t="s">
        <v>661</v>
      </c>
      <c r="D11840" t="s">
        <v>638</v>
      </c>
      <c r="E11840" t="s">
        <v>639</v>
      </c>
      <c r="F11840" t="s">
        <v>187</v>
      </c>
      <c r="G11840" t="s">
        <v>233</v>
      </c>
      <c r="H11840" t="s">
        <v>599</v>
      </c>
      <c r="I11840" t="s">
        <v>240</v>
      </c>
      <c r="J11840" t="s">
        <v>600</v>
      </c>
      <c r="K11840" t="s">
        <v>241</v>
      </c>
      <c r="L11840" t="s">
        <v>237</v>
      </c>
      <c r="M11840" t="s">
        <v>238</v>
      </c>
      <c r="N11840" t="s">
        <v>640</v>
      </c>
      <c r="O11840" t="s">
        <v>265</v>
      </c>
      <c r="P11840">
        <v>2050</v>
      </c>
      <c r="Q11840">
        <v>0.11416623200000001</v>
      </c>
    </row>
    <row r="11841" spans="1:17" x14ac:dyDescent="0.25">
      <c r="A11841" t="s">
        <v>665</v>
      </c>
      <c r="B11841" t="s">
        <v>666</v>
      </c>
      <c r="C11841" t="s">
        <v>661</v>
      </c>
      <c r="D11841" t="s">
        <v>638</v>
      </c>
      <c r="E11841" t="s">
        <v>639</v>
      </c>
      <c r="F11841" t="s">
        <v>187</v>
      </c>
      <c r="G11841" t="s">
        <v>233</v>
      </c>
      <c r="H11841" t="s">
        <v>479</v>
      </c>
      <c r="I11841" t="s">
        <v>240</v>
      </c>
      <c r="J11841" t="s">
        <v>290</v>
      </c>
      <c r="K11841" t="s">
        <v>478</v>
      </c>
      <c r="L11841" t="s">
        <v>237</v>
      </c>
      <c r="M11841" t="s">
        <v>199</v>
      </c>
      <c r="N11841" t="s">
        <v>640</v>
      </c>
      <c r="O11841" t="s">
        <v>194</v>
      </c>
      <c r="P11841">
        <v>2020</v>
      </c>
      <c r="Q11841">
        <v>0.15412441299999999</v>
      </c>
    </row>
    <row r="11842" spans="1:17" x14ac:dyDescent="0.25">
      <c r="A11842" t="s">
        <v>665</v>
      </c>
      <c r="B11842" t="s">
        <v>666</v>
      </c>
      <c r="C11842" t="s">
        <v>661</v>
      </c>
      <c r="D11842" t="s">
        <v>638</v>
      </c>
      <c r="E11842" t="s">
        <v>639</v>
      </c>
      <c r="F11842" t="s">
        <v>187</v>
      </c>
      <c r="G11842" t="s">
        <v>233</v>
      </c>
      <c r="H11842" t="s">
        <v>479</v>
      </c>
      <c r="I11842" t="s">
        <v>240</v>
      </c>
      <c r="J11842" t="s">
        <v>290</v>
      </c>
      <c r="K11842" t="s">
        <v>478</v>
      </c>
      <c r="L11842" t="s">
        <v>237</v>
      </c>
      <c r="M11842" t="s">
        <v>199</v>
      </c>
      <c r="N11842" t="s">
        <v>640</v>
      </c>
      <c r="O11842" t="s">
        <v>194</v>
      </c>
      <c r="P11842">
        <v>2025</v>
      </c>
      <c r="Q11842">
        <v>0.15412441299999999</v>
      </c>
    </row>
    <row r="11843" spans="1:17" x14ac:dyDescent="0.25">
      <c r="A11843" t="s">
        <v>665</v>
      </c>
      <c r="B11843" t="s">
        <v>666</v>
      </c>
      <c r="C11843" t="s">
        <v>661</v>
      </c>
      <c r="D11843" t="s">
        <v>638</v>
      </c>
      <c r="E11843" t="s">
        <v>639</v>
      </c>
      <c r="F11843" t="s">
        <v>187</v>
      </c>
      <c r="G11843" t="s">
        <v>233</v>
      </c>
      <c r="H11843" t="s">
        <v>479</v>
      </c>
      <c r="I11843" t="s">
        <v>240</v>
      </c>
      <c r="J11843" t="s">
        <v>290</v>
      </c>
      <c r="K11843" t="s">
        <v>478</v>
      </c>
      <c r="L11843" t="s">
        <v>237</v>
      </c>
      <c r="M11843" t="s">
        <v>199</v>
      </c>
      <c r="N11843" t="s">
        <v>640</v>
      </c>
      <c r="O11843" t="s">
        <v>264</v>
      </c>
      <c r="P11843">
        <v>2025</v>
      </c>
      <c r="Q11843">
        <v>0.119874544</v>
      </c>
    </row>
    <row r="11844" spans="1:17" x14ac:dyDescent="0.25">
      <c r="A11844" t="s">
        <v>665</v>
      </c>
      <c r="B11844" t="s">
        <v>666</v>
      </c>
      <c r="C11844" t="s">
        <v>661</v>
      </c>
      <c r="D11844" t="s">
        <v>638</v>
      </c>
      <c r="E11844" t="s">
        <v>639</v>
      </c>
      <c r="F11844" t="s">
        <v>187</v>
      </c>
      <c r="G11844" t="s">
        <v>233</v>
      </c>
      <c r="H11844" t="s">
        <v>479</v>
      </c>
      <c r="I11844" t="s">
        <v>240</v>
      </c>
      <c r="J11844" t="s">
        <v>290</v>
      </c>
      <c r="K11844" t="s">
        <v>478</v>
      </c>
      <c r="L11844" t="s">
        <v>237</v>
      </c>
      <c r="M11844" t="s">
        <v>199</v>
      </c>
      <c r="N11844" t="s">
        <v>640</v>
      </c>
      <c r="O11844" t="s">
        <v>265</v>
      </c>
      <c r="P11844">
        <v>2025</v>
      </c>
      <c r="Q11844">
        <v>0.11416623200000001</v>
      </c>
    </row>
    <row r="11845" spans="1:17" x14ac:dyDescent="0.25">
      <c r="A11845" t="s">
        <v>665</v>
      </c>
      <c r="B11845" t="s">
        <v>666</v>
      </c>
      <c r="C11845" t="s">
        <v>661</v>
      </c>
      <c r="D11845" t="s">
        <v>638</v>
      </c>
      <c r="E11845" t="s">
        <v>639</v>
      </c>
      <c r="F11845" t="s">
        <v>187</v>
      </c>
      <c r="G11845" t="s">
        <v>233</v>
      </c>
      <c r="H11845" t="s">
        <v>479</v>
      </c>
      <c r="I11845" t="s">
        <v>240</v>
      </c>
      <c r="J11845" t="s">
        <v>290</v>
      </c>
      <c r="K11845" t="s">
        <v>478</v>
      </c>
      <c r="L11845" t="s">
        <v>237</v>
      </c>
      <c r="M11845" t="s">
        <v>199</v>
      </c>
      <c r="N11845" t="s">
        <v>640</v>
      </c>
      <c r="O11845" t="s">
        <v>194</v>
      </c>
      <c r="P11845">
        <v>2030</v>
      </c>
      <c r="Q11845">
        <v>0.13699947900000001</v>
      </c>
    </row>
    <row r="11846" spans="1:17" x14ac:dyDescent="0.25">
      <c r="A11846" t="s">
        <v>665</v>
      </c>
      <c r="B11846" t="s">
        <v>666</v>
      </c>
      <c r="C11846" t="s">
        <v>661</v>
      </c>
      <c r="D11846" t="s">
        <v>638</v>
      </c>
      <c r="E11846" t="s">
        <v>639</v>
      </c>
      <c r="F11846" t="s">
        <v>187</v>
      </c>
      <c r="G11846" t="s">
        <v>233</v>
      </c>
      <c r="H11846" t="s">
        <v>479</v>
      </c>
      <c r="I11846" t="s">
        <v>240</v>
      </c>
      <c r="J11846" t="s">
        <v>290</v>
      </c>
      <c r="K11846" t="s">
        <v>478</v>
      </c>
      <c r="L11846" t="s">
        <v>237</v>
      </c>
      <c r="M11846" t="s">
        <v>199</v>
      </c>
      <c r="N11846" t="s">
        <v>640</v>
      </c>
      <c r="O11846" t="s">
        <v>194</v>
      </c>
      <c r="P11846">
        <v>2040</v>
      </c>
      <c r="Q11846">
        <v>0.13699947900000001</v>
      </c>
    </row>
    <row r="11847" spans="1:17" x14ac:dyDescent="0.25">
      <c r="A11847" t="s">
        <v>665</v>
      </c>
      <c r="B11847" t="s">
        <v>666</v>
      </c>
      <c r="C11847" t="s">
        <v>661</v>
      </c>
      <c r="D11847" t="s">
        <v>638</v>
      </c>
      <c r="E11847" t="s">
        <v>639</v>
      </c>
      <c r="F11847" t="s">
        <v>187</v>
      </c>
      <c r="G11847" t="s">
        <v>233</v>
      </c>
      <c r="H11847" t="s">
        <v>479</v>
      </c>
      <c r="I11847" t="s">
        <v>240</v>
      </c>
      <c r="J11847" t="s">
        <v>290</v>
      </c>
      <c r="K11847" t="s">
        <v>478</v>
      </c>
      <c r="L11847" t="s">
        <v>237</v>
      </c>
      <c r="M11847" t="s">
        <v>199</v>
      </c>
      <c r="N11847" t="s">
        <v>640</v>
      </c>
      <c r="O11847" t="s">
        <v>194</v>
      </c>
      <c r="P11847">
        <v>2050</v>
      </c>
      <c r="Q11847">
        <v>0.13699947900000001</v>
      </c>
    </row>
    <row r="11848" spans="1:17" x14ac:dyDescent="0.25">
      <c r="A11848" t="s">
        <v>665</v>
      </c>
      <c r="B11848" t="s">
        <v>666</v>
      </c>
      <c r="C11848" t="s">
        <v>661</v>
      </c>
      <c r="D11848" t="s">
        <v>638</v>
      </c>
      <c r="E11848" t="s">
        <v>639</v>
      </c>
      <c r="F11848" t="s">
        <v>187</v>
      </c>
      <c r="G11848" t="s">
        <v>233</v>
      </c>
      <c r="H11848" t="s">
        <v>479</v>
      </c>
      <c r="I11848" t="s">
        <v>240</v>
      </c>
      <c r="J11848" t="s">
        <v>290</v>
      </c>
      <c r="K11848" t="s">
        <v>478</v>
      </c>
      <c r="L11848" t="s">
        <v>237</v>
      </c>
      <c r="M11848" t="s">
        <v>199</v>
      </c>
      <c r="N11848" t="s">
        <v>640</v>
      </c>
      <c r="O11848" t="s">
        <v>264</v>
      </c>
      <c r="P11848">
        <v>2050</v>
      </c>
      <c r="Q11848">
        <v>0.119874544</v>
      </c>
    </row>
    <row r="11849" spans="1:17" x14ac:dyDescent="0.25">
      <c r="A11849" t="s">
        <v>665</v>
      </c>
      <c r="B11849" t="s">
        <v>666</v>
      </c>
      <c r="C11849" t="s">
        <v>661</v>
      </c>
      <c r="D11849" t="s">
        <v>638</v>
      </c>
      <c r="E11849" t="s">
        <v>639</v>
      </c>
      <c r="F11849" t="s">
        <v>187</v>
      </c>
      <c r="G11849" t="s">
        <v>233</v>
      </c>
      <c r="H11849" t="s">
        <v>479</v>
      </c>
      <c r="I11849" t="s">
        <v>240</v>
      </c>
      <c r="J11849" t="s">
        <v>290</v>
      </c>
      <c r="K11849" t="s">
        <v>478</v>
      </c>
      <c r="L11849" t="s">
        <v>237</v>
      </c>
      <c r="M11849" t="s">
        <v>199</v>
      </c>
      <c r="N11849" t="s">
        <v>640</v>
      </c>
      <c r="O11849" t="s">
        <v>265</v>
      </c>
      <c r="P11849">
        <v>2050</v>
      </c>
      <c r="Q11849">
        <v>0.11416623200000001</v>
      </c>
    </row>
    <row r="11850" spans="1:17" x14ac:dyDescent="0.25">
      <c r="A11850" t="s">
        <v>665</v>
      </c>
      <c r="B11850" t="s">
        <v>666</v>
      </c>
      <c r="C11850" t="s">
        <v>661</v>
      </c>
      <c r="D11850" t="s">
        <v>638</v>
      </c>
      <c r="E11850" t="s">
        <v>639</v>
      </c>
      <c r="F11850" t="s">
        <v>187</v>
      </c>
      <c r="G11850" t="s">
        <v>233</v>
      </c>
      <c r="H11850" t="s">
        <v>480</v>
      </c>
      <c r="I11850" t="s">
        <v>4</v>
      </c>
      <c r="J11850" t="s">
        <v>481</v>
      </c>
      <c r="K11850" t="s">
        <v>482</v>
      </c>
      <c r="L11850" t="s">
        <v>237</v>
      </c>
      <c r="M11850" t="s">
        <v>551</v>
      </c>
      <c r="N11850" t="s">
        <v>640</v>
      </c>
      <c r="O11850" t="s">
        <v>194</v>
      </c>
      <c r="P11850">
        <v>2020</v>
      </c>
      <c r="Q11850">
        <v>0</v>
      </c>
    </row>
    <row r="11851" spans="1:17" x14ac:dyDescent="0.25">
      <c r="A11851" t="s">
        <v>665</v>
      </c>
      <c r="B11851" t="s">
        <v>666</v>
      </c>
      <c r="C11851" t="s">
        <v>661</v>
      </c>
      <c r="D11851" t="s">
        <v>638</v>
      </c>
      <c r="E11851" t="s">
        <v>639</v>
      </c>
      <c r="F11851" t="s">
        <v>187</v>
      </c>
      <c r="G11851" t="s">
        <v>233</v>
      </c>
      <c r="H11851" t="s">
        <v>480</v>
      </c>
      <c r="I11851" t="s">
        <v>4</v>
      </c>
      <c r="J11851" t="s">
        <v>481</v>
      </c>
      <c r="K11851" t="s">
        <v>482</v>
      </c>
      <c r="L11851" t="s">
        <v>237</v>
      </c>
      <c r="M11851" t="s">
        <v>551</v>
      </c>
      <c r="N11851" t="s">
        <v>640</v>
      </c>
      <c r="O11851" t="s">
        <v>194</v>
      </c>
      <c r="P11851">
        <v>2025</v>
      </c>
      <c r="Q11851">
        <v>0</v>
      </c>
    </row>
    <row r="11852" spans="1:17" x14ac:dyDescent="0.25">
      <c r="A11852" t="s">
        <v>665</v>
      </c>
      <c r="B11852" t="s">
        <v>666</v>
      </c>
      <c r="C11852" t="s">
        <v>661</v>
      </c>
      <c r="D11852" t="s">
        <v>638</v>
      </c>
      <c r="E11852" t="s">
        <v>639</v>
      </c>
      <c r="F11852" t="s">
        <v>187</v>
      </c>
      <c r="G11852" t="s">
        <v>233</v>
      </c>
      <c r="H11852" t="s">
        <v>480</v>
      </c>
      <c r="I11852" t="s">
        <v>4</v>
      </c>
      <c r="J11852" t="s">
        <v>481</v>
      </c>
      <c r="K11852" t="s">
        <v>482</v>
      </c>
      <c r="L11852" t="s">
        <v>237</v>
      </c>
      <c r="M11852" t="s">
        <v>551</v>
      </c>
      <c r="N11852" t="s">
        <v>640</v>
      </c>
      <c r="O11852" t="s">
        <v>264</v>
      </c>
      <c r="P11852">
        <v>2025</v>
      </c>
      <c r="Q11852">
        <v>0</v>
      </c>
    </row>
    <row r="11853" spans="1:17" x14ac:dyDescent="0.25">
      <c r="A11853" t="s">
        <v>665</v>
      </c>
      <c r="B11853" t="s">
        <v>666</v>
      </c>
      <c r="C11853" t="s">
        <v>661</v>
      </c>
      <c r="D11853" t="s">
        <v>638</v>
      </c>
      <c r="E11853" t="s">
        <v>639</v>
      </c>
      <c r="F11853" t="s">
        <v>187</v>
      </c>
      <c r="G11853" t="s">
        <v>233</v>
      </c>
      <c r="H11853" t="s">
        <v>480</v>
      </c>
      <c r="I11853" t="s">
        <v>4</v>
      </c>
      <c r="J11853" t="s">
        <v>481</v>
      </c>
      <c r="K11853" t="s">
        <v>482</v>
      </c>
      <c r="L11853" t="s">
        <v>237</v>
      </c>
      <c r="M11853" t="s">
        <v>551</v>
      </c>
      <c r="N11853" t="s">
        <v>640</v>
      </c>
      <c r="O11853" t="s">
        <v>265</v>
      </c>
      <c r="P11853">
        <v>2025</v>
      </c>
      <c r="Q11853">
        <v>0</v>
      </c>
    </row>
    <row r="11854" spans="1:17" x14ac:dyDescent="0.25">
      <c r="A11854" t="s">
        <v>665</v>
      </c>
      <c r="B11854" t="s">
        <v>666</v>
      </c>
      <c r="C11854" t="s">
        <v>661</v>
      </c>
      <c r="D11854" t="s">
        <v>638</v>
      </c>
      <c r="E11854" t="s">
        <v>639</v>
      </c>
      <c r="F11854" t="s">
        <v>187</v>
      </c>
      <c r="G11854" t="s">
        <v>233</v>
      </c>
      <c r="H11854" t="s">
        <v>480</v>
      </c>
      <c r="I11854" t="s">
        <v>4</v>
      </c>
      <c r="J11854" t="s">
        <v>481</v>
      </c>
      <c r="K11854" t="s">
        <v>482</v>
      </c>
      <c r="L11854" t="s">
        <v>237</v>
      </c>
      <c r="M11854" t="s">
        <v>551</v>
      </c>
      <c r="N11854" t="s">
        <v>640</v>
      </c>
      <c r="O11854" t="s">
        <v>194</v>
      </c>
      <c r="P11854">
        <v>2030</v>
      </c>
      <c r="Q11854">
        <v>0</v>
      </c>
    </row>
    <row r="11855" spans="1:17" x14ac:dyDescent="0.25">
      <c r="A11855" t="s">
        <v>665</v>
      </c>
      <c r="B11855" t="s">
        <v>666</v>
      </c>
      <c r="C11855" t="s">
        <v>661</v>
      </c>
      <c r="D11855" t="s">
        <v>638</v>
      </c>
      <c r="E11855" t="s">
        <v>639</v>
      </c>
      <c r="F11855" t="s">
        <v>187</v>
      </c>
      <c r="G11855" t="s">
        <v>233</v>
      </c>
      <c r="H11855" t="s">
        <v>480</v>
      </c>
      <c r="I11855" t="s">
        <v>4</v>
      </c>
      <c r="J11855" t="s">
        <v>481</v>
      </c>
      <c r="K11855" t="s">
        <v>482</v>
      </c>
      <c r="L11855" t="s">
        <v>237</v>
      </c>
      <c r="M11855" t="s">
        <v>551</v>
      </c>
      <c r="N11855" t="s">
        <v>640</v>
      </c>
      <c r="O11855" t="s">
        <v>194</v>
      </c>
      <c r="P11855">
        <v>2040</v>
      </c>
      <c r="Q11855">
        <v>0</v>
      </c>
    </row>
    <row r="11856" spans="1:17" x14ac:dyDescent="0.25">
      <c r="A11856" t="s">
        <v>665</v>
      </c>
      <c r="B11856" t="s">
        <v>666</v>
      </c>
      <c r="C11856" t="s">
        <v>661</v>
      </c>
      <c r="D11856" t="s">
        <v>638</v>
      </c>
      <c r="E11856" t="s">
        <v>639</v>
      </c>
      <c r="F11856" t="s">
        <v>187</v>
      </c>
      <c r="G11856" t="s">
        <v>233</v>
      </c>
      <c r="H11856" t="s">
        <v>480</v>
      </c>
      <c r="I11856" t="s">
        <v>4</v>
      </c>
      <c r="J11856" t="s">
        <v>481</v>
      </c>
      <c r="K11856" t="s">
        <v>482</v>
      </c>
      <c r="L11856" t="s">
        <v>237</v>
      </c>
      <c r="M11856" t="s">
        <v>551</v>
      </c>
      <c r="N11856" t="s">
        <v>640</v>
      </c>
      <c r="O11856" t="s">
        <v>194</v>
      </c>
      <c r="P11856">
        <v>2050</v>
      </c>
      <c r="Q11856">
        <v>0</v>
      </c>
    </row>
    <row r="11857" spans="1:17" x14ac:dyDescent="0.25">
      <c r="A11857" t="s">
        <v>665</v>
      </c>
      <c r="B11857" t="s">
        <v>666</v>
      </c>
      <c r="C11857" t="s">
        <v>661</v>
      </c>
      <c r="D11857" t="s">
        <v>638</v>
      </c>
      <c r="E11857" t="s">
        <v>639</v>
      </c>
      <c r="F11857" t="s">
        <v>187</v>
      </c>
      <c r="G11857" t="s">
        <v>233</v>
      </c>
      <c r="H11857" t="s">
        <v>480</v>
      </c>
      <c r="I11857" t="s">
        <v>4</v>
      </c>
      <c r="J11857" t="s">
        <v>481</v>
      </c>
      <c r="K11857" t="s">
        <v>482</v>
      </c>
      <c r="L11857" t="s">
        <v>237</v>
      </c>
      <c r="M11857" t="s">
        <v>551</v>
      </c>
      <c r="N11857" t="s">
        <v>640</v>
      </c>
      <c r="O11857" t="s">
        <v>264</v>
      </c>
      <c r="P11857">
        <v>2050</v>
      </c>
      <c r="Q11857">
        <v>0</v>
      </c>
    </row>
    <row r="11858" spans="1:17" x14ac:dyDescent="0.25">
      <c r="A11858" t="s">
        <v>665</v>
      </c>
      <c r="B11858" t="s">
        <v>666</v>
      </c>
      <c r="C11858" t="s">
        <v>661</v>
      </c>
      <c r="D11858" t="s">
        <v>638</v>
      </c>
      <c r="E11858" t="s">
        <v>639</v>
      </c>
      <c r="F11858" t="s">
        <v>187</v>
      </c>
      <c r="G11858" t="s">
        <v>233</v>
      </c>
      <c r="H11858" t="s">
        <v>480</v>
      </c>
      <c r="I11858" t="s">
        <v>4</v>
      </c>
      <c r="J11858" t="s">
        <v>481</v>
      </c>
      <c r="K11858" t="s">
        <v>482</v>
      </c>
      <c r="L11858" t="s">
        <v>237</v>
      </c>
      <c r="M11858" t="s">
        <v>551</v>
      </c>
      <c r="N11858" t="s">
        <v>640</v>
      </c>
      <c r="O11858" t="s">
        <v>265</v>
      </c>
      <c r="P11858">
        <v>2050</v>
      </c>
      <c r="Q11858">
        <v>0</v>
      </c>
    </row>
    <row r="11859" spans="1:17" x14ac:dyDescent="0.25">
      <c r="A11859" t="s">
        <v>665</v>
      </c>
      <c r="B11859" t="s">
        <v>666</v>
      </c>
      <c r="C11859" t="s">
        <v>661</v>
      </c>
      <c r="D11859" t="s">
        <v>638</v>
      </c>
      <c r="E11859" t="s">
        <v>639</v>
      </c>
      <c r="F11859" t="s">
        <v>187</v>
      </c>
      <c r="G11859" t="s">
        <v>233</v>
      </c>
      <c r="H11859" t="s">
        <v>484</v>
      </c>
      <c r="I11859" t="s">
        <v>4</v>
      </c>
      <c r="J11859" t="s">
        <v>485</v>
      </c>
      <c r="K11859" t="s">
        <v>482</v>
      </c>
      <c r="L11859" t="s">
        <v>237</v>
      </c>
      <c r="M11859" t="s">
        <v>379</v>
      </c>
      <c r="N11859" t="s">
        <v>640</v>
      </c>
      <c r="O11859" t="s">
        <v>194</v>
      </c>
      <c r="P11859">
        <v>2020</v>
      </c>
      <c r="Q11859">
        <v>2.19</v>
      </c>
    </row>
    <row r="11860" spans="1:17" x14ac:dyDescent="0.25">
      <c r="A11860" t="s">
        <v>665</v>
      </c>
      <c r="B11860" t="s">
        <v>666</v>
      </c>
      <c r="C11860" t="s">
        <v>661</v>
      </c>
      <c r="D11860" t="s">
        <v>638</v>
      </c>
      <c r="E11860" t="s">
        <v>639</v>
      </c>
      <c r="F11860" t="s">
        <v>187</v>
      </c>
      <c r="G11860" t="s">
        <v>233</v>
      </c>
      <c r="H11860" t="s">
        <v>484</v>
      </c>
      <c r="I11860" t="s">
        <v>4</v>
      </c>
      <c r="J11860" t="s">
        <v>485</v>
      </c>
      <c r="K11860" t="s">
        <v>482</v>
      </c>
      <c r="L11860" t="s">
        <v>237</v>
      </c>
      <c r="M11860" t="s">
        <v>379</v>
      </c>
      <c r="N11860" t="s">
        <v>640</v>
      </c>
      <c r="O11860" t="s">
        <v>194</v>
      </c>
      <c r="P11860">
        <v>2025</v>
      </c>
      <c r="Q11860">
        <v>2.19</v>
      </c>
    </row>
    <row r="11861" spans="1:17" x14ac:dyDescent="0.25">
      <c r="A11861" t="s">
        <v>665</v>
      </c>
      <c r="B11861" t="s">
        <v>666</v>
      </c>
      <c r="C11861" t="s">
        <v>661</v>
      </c>
      <c r="D11861" t="s">
        <v>638</v>
      </c>
      <c r="E11861" t="s">
        <v>639</v>
      </c>
      <c r="F11861" t="s">
        <v>187</v>
      </c>
      <c r="G11861" t="s">
        <v>233</v>
      </c>
      <c r="H11861" t="s">
        <v>484</v>
      </c>
      <c r="I11861" t="s">
        <v>4</v>
      </c>
      <c r="J11861" t="s">
        <v>485</v>
      </c>
      <c r="K11861" t="s">
        <v>482</v>
      </c>
      <c r="L11861" t="s">
        <v>237</v>
      </c>
      <c r="M11861" t="s">
        <v>379</v>
      </c>
      <c r="N11861" t="s">
        <v>640</v>
      </c>
      <c r="O11861" t="s">
        <v>264</v>
      </c>
      <c r="P11861">
        <v>2025</v>
      </c>
      <c r="Q11861">
        <v>2.19</v>
      </c>
    </row>
    <row r="11862" spans="1:17" x14ac:dyDescent="0.25">
      <c r="A11862" t="s">
        <v>665</v>
      </c>
      <c r="B11862" t="s">
        <v>666</v>
      </c>
      <c r="C11862" t="s">
        <v>661</v>
      </c>
      <c r="D11862" t="s">
        <v>638</v>
      </c>
      <c r="E11862" t="s">
        <v>639</v>
      </c>
      <c r="F11862" t="s">
        <v>187</v>
      </c>
      <c r="G11862" t="s">
        <v>233</v>
      </c>
      <c r="H11862" t="s">
        <v>484</v>
      </c>
      <c r="I11862" t="s">
        <v>4</v>
      </c>
      <c r="J11862" t="s">
        <v>485</v>
      </c>
      <c r="K11862" t="s">
        <v>482</v>
      </c>
      <c r="L11862" t="s">
        <v>237</v>
      </c>
      <c r="M11862" t="s">
        <v>379</v>
      </c>
      <c r="N11862" t="s">
        <v>640</v>
      </c>
      <c r="O11862" t="s">
        <v>265</v>
      </c>
      <c r="P11862">
        <v>2025</v>
      </c>
      <c r="Q11862">
        <v>2.19</v>
      </c>
    </row>
    <row r="11863" spans="1:17" x14ac:dyDescent="0.25">
      <c r="A11863" t="s">
        <v>665</v>
      </c>
      <c r="B11863" t="s">
        <v>666</v>
      </c>
      <c r="C11863" t="s">
        <v>661</v>
      </c>
      <c r="D11863" t="s">
        <v>638</v>
      </c>
      <c r="E11863" t="s">
        <v>639</v>
      </c>
      <c r="F11863" t="s">
        <v>187</v>
      </c>
      <c r="G11863" t="s">
        <v>233</v>
      </c>
      <c r="H11863" t="s">
        <v>484</v>
      </c>
      <c r="I11863" t="s">
        <v>4</v>
      </c>
      <c r="J11863" t="s">
        <v>485</v>
      </c>
      <c r="K11863" t="s">
        <v>482</v>
      </c>
      <c r="L11863" t="s">
        <v>237</v>
      </c>
      <c r="M11863" t="s">
        <v>379</v>
      </c>
      <c r="N11863" t="s">
        <v>640</v>
      </c>
      <c r="O11863" t="s">
        <v>194</v>
      </c>
      <c r="P11863">
        <v>2030</v>
      </c>
      <c r="Q11863">
        <v>2.5099999999999998</v>
      </c>
    </row>
    <row r="11864" spans="1:17" x14ac:dyDescent="0.25">
      <c r="A11864" t="s">
        <v>665</v>
      </c>
      <c r="B11864" t="s">
        <v>666</v>
      </c>
      <c r="C11864" t="s">
        <v>661</v>
      </c>
      <c r="D11864" t="s">
        <v>638</v>
      </c>
      <c r="E11864" t="s">
        <v>639</v>
      </c>
      <c r="F11864" t="s">
        <v>187</v>
      </c>
      <c r="G11864" t="s">
        <v>233</v>
      </c>
      <c r="H11864" t="s">
        <v>484</v>
      </c>
      <c r="I11864" t="s">
        <v>4</v>
      </c>
      <c r="J11864" t="s">
        <v>485</v>
      </c>
      <c r="K11864" t="s">
        <v>482</v>
      </c>
      <c r="L11864" t="s">
        <v>237</v>
      </c>
      <c r="M11864" t="s">
        <v>379</v>
      </c>
      <c r="N11864" t="s">
        <v>640</v>
      </c>
      <c r="O11864" t="s">
        <v>194</v>
      </c>
      <c r="P11864">
        <v>2040</v>
      </c>
      <c r="Q11864">
        <v>2.19</v>
      </c>
    </row>
    <row r="11865" spans="1:17" x14ac:dyDescent="0.25">
      <c r="A11865" t="s">
        <v>665</v>
      </c>
      <c r="B11865" t="s">
        <v>666</v>
      </c>
      <c r="C11865" t="s">
        <v>661</v>
      </c>
      <c r="D11865" t="s">
        <v>638</v>
      </c>
      <c r="E11865" t="s">
        <v>639</v>
      </c>
      <c r="F11865" t="s">
        <v>187</v>
      </c>
      <c r="G11865" t="s">
        <v>233</v>
      </c>
      <c r="H11865" t="s">
        <v>484</v>
      </c>
      <c r="I11865" t="s">
        <v>4</v>
      </c>
      <c r="J11865" t="s">
        <v>485</v>
      </c>
      <c r="K11865" t="s">
        <v>482</v>
      </c>
      <c r="L11865" t="s">
        <v>237</v>
      </c>
      <c r="M11865" t="s">
        <v>379</v>
      </c>
      <c r="N11865" t="s">
        <v>640</v>
      </c>
      <c r="O11865" t="s">
        <v>194</v>
      </c>
      <c r="P11865">
        <v>2050</v>
      </c>
      <c r="Q11865">
        <v>2.67</v>
      </c>
    </row>
    <row r="11866" spans="1:17" x14ac:dyDescent="0.25">
      <c r="A11866" t="s">
        <v>665</v>
      </c>
      <c r="B11866" t="s">
        <v>666</v>
      </c>
      <c r="C11866" t="s">
        <v>661</v>
      </c>
      <c r="D11866" t="s">
        <v>638</v>
      </c>
      <c r="E11866" t="s">
        <v>639</v>
      </c>
      <c r="F11866" t="s">
        <v>187</v>
      </c>
      <c r="G11866" t="s">
        <v>233</v>
      </c>
      <c r="H11866" t="s">
        <v>484</v>
      </c>
      <c r="I11866" t="s">
        <v>4</v>
      </c>
      <c r="J11866" t="s">
        <v>485</v>
      </c>
      <c r="K11866" t="s">
        <v>482</v>
      </c>
      <c r="L11866" t="s">
        <v>237</v>
      </c>
      <c r="M11866" t="s">
        <v>379</v>
      </c>
      <c r="N11866" t="s">
        <v>640</v>
      </c>
      <c r="O11866" t="s">
        <v>264</v>
      </c>
      <c r="P11866">
        <v>2050</v>
      </c>
      <c r="Q11866">
        <v>2.17</v>
      </c>
    </row>
    <row r="11867" spans="1:17" x14ac:dyDescent="0.25">
      <c r="A11867" t="s">
        <v>665</v>
      </c>
      <c r="B11867" t="s">
        <v>666</v>
      </c>
      <c r="C11867" t="s">
        <v>661</v>
      </c>
      <c r="D11867" t="s">
        <v>638</v>
      </c>
      <c r="E11867" t="s">
        <v>639</v>
      </c>
      <c r="F11867" t="s">
        <v>187</v>
      </c>
      <c r="G11867" t="s">
        <v>233</v>
      </c>
      <c r="H11867" t="s">
        <v>484</v>
      </c>
      <c r="I11867" t="s">
        <v>4</v>
      </c>
      <c r="J11867" t="s">
        <v>485</v>
      </c>
      <c r="K11867" t="s">
        <v>482</v>
      </c>
      <c r="L11867" t="s">
        <v>237</v>
      </c>
      <c r="M11867" t="s">
        <v>379</v>
      </c>
      <c r="N11867" t="s">
        <v>640</v>
      </c>
      <c r="O11867" t="s">
        <v>265</v>
      </c>
      <c r="P11867">
        <v>2050</v>
      </c>
      <c r="Q11867">
        <v>2.19</v>
      </c>
    </row>
    <row r="11868" spans="1:17" x14ac:dyDescent="0.25">
      <c r="A11868" t="s">
        <v>665</v>
      </c>
      <c r="B11868" t="s">
        <v>666</v>
      </c>
      <c r="C11868" t="s">
        <v>661</v>
      </c>
      <c r="D11868" t="s">
        <v>638</v>
      </c>
      <c r="E11868" t="s">
        <v>639</v>
      </c>
      <c r="F11868" t="s">
        <v>187</v>
      </c>
      <c r="G11868" t="s">
        <v>233</v>
      </c>
      <c r="H11868" t="s">
        <v>486</v>
      </c>
      <c r="I11868" t="s">
        <v>234</v>
      </c>
      <c r="J11868" t="s">
        <v>235</v>
      </c>
      <c r="K11868" t="s">
        <v>487</v>
      </c>
      <c r="L11868" t="s">
        <v>237</v>
      </c>
      <c r="M11868" t="s">
        <v>379</v>
      </c>
      <c r="N11868" t="s">
        <v>640</v>
      </c>
      <c r="O11868" t="s">
        <v>194</v>
      </c>
      <c r="P11868">
        <v>2020</v>
      </c>
      <c r="Q11868">
        <v>2000</v>
      </c>
    </row>
    <row r="11869" spans="1:17" x14ac:dyDescent="0.25">
      <c r="A11869" t="s">
        <v>665</v>
      </c>
      <c r="B11869" t="s">
        <v>666</v>
      </c>
      <c r="C11869" t="s">
        <v>661</v>
      </c>
      <c r="D11869" t="s">
        <v>638</v>
      </c>
      <c r="E11869" t="s">
        <v>639</v>
      </c>
      <c r="F11869" t="s">
        <v>187</v>
      </c>
      <c r="G11869" t="s">
        <v>233</v>
      </c>
      <c r="H11869" t="s">
        <v>486</v>
      </c>
      <c r="I11869" t="s">
        <v>234</v>
      </c>
      <c r="J11869" t="s">
        <v>235</v>
      </c>
      <c r="K11869" t="s">
        <v>487</v>
      </c>
      <c r="L11869" t="s">
        <v>237</v>
      </c>
      <c r="M11869" t="s">
        <v>379</v>
      </c>
      <c r="N11869" t="s">
        <v>640</v>
      </c>
      <c r="O11869" t="s">
        <v>194</v>
      </c>
      <c r="P11869">
        <v>2025</v>
      </c>
      <c r="Q11869">
        <v>2000</v>
      </c>
    </row>
    <row r="11870" spans="1:17" x14ac:dyDescent="0.25">
      <c r="A11870" t="s">
        <v>665</v>
      </c>
      <c r="B11870" t="s">
        <v>666</v>
      </c>
      <c r="C11870" t="s">
        <v>661</v>
      </c>
      <c r="D11870" t="s">
        <v>638</v>
      </c>
      <c r="E11870" t="s">
        <v>639</v>
      </c>
      <c r="F11870" t="s">
        <v>187</v>
      </c>
      <c r="G11870" t="s">
        <v>233</v>
      </c>
      <c r="H11870" t="s">
        <v>486</v>
      </c>
      <c r="I11870" t="s">
        <v>234</v>
      </c>
      <c r="J11870" t="s">
        <v>235</v>
      </c>
      <c r="K11870" t="s">
        <v>487</v>
      </c>
      <c r="L11870" t="s">
        <v>237</v>
      </c>
      <c r="M11870" t="s">
        <v>379</v>
      </c>
      <c r="N11870" t="s">
        <v>640</v>
      </c>
      <c r="O11870" t="s">
        <v>264</v>
      </c>
      <c r="P11870">
        <v>2025</v>
      </c>
      <c r="Q11870">
        <v>1000</v>
      </c>
    </row>
    <row r="11871" spans="1:17" x14ac:dyDescent="0.25">
      <c r="A11871" t="s">
        <v>665</v>
      </c>
      <c r="B11871" t="s">
        <v>666</v>
      </c>
      <c r="C11871" t="s">
        <v>661</v>
      </c>
      <c r="D11871" t="s">
        <v>638</v>
      </c>
      <c r="E11871" t="s">
        <v>639</v>
      </c>
      <c r="F11871" t="s">
        <v>187</v>
      </c>
      <c r="G11871" t="s">
        <v>233</v>
      </c>
      <c r="H11871" t="s">
        <v>486</v>
      </c>
      <c r="I11871" t="s">
        <v>234</v>
      </c>
      <c r="J11871" t="s">
        <v>235</v>
      </c>
      <c r="K11871" t="s">
        <v>487</v>
      </c>
      <c r="L11871" t="s">
        <v>237</v>
      </c>
      <c r="M11871" t="s">
        <v>379</v>
      </c>
      <c r="N11871" t="s">
        <v>640</v>
      </c>
      <c r="O11871" t="s">
        <v>265</v>
      </c>
      <c r="P11871">
        <v>2025</v>
      </c>
      <c r="Q11871">
        <v>3000</v>
      </c>
    </row>
    <row r="11872" spans="1:17" x14ac:dyDescent="0.25">
      <c r="A11872" t="s">
        <v>665</v>
      </c>
      <c r="B11872" t="s">
        <v>666</v>
      </c>
      <c r="C11872" t="s">
        <v>661</v>
      </c>
      <c r="D11872" t="s">
        <v>638</v>
      </c>
      <c r="E11872" t="s">
        <v>639</v>
      </c>
      <c r="F11872" t="s">
        <v>187</v>
      </c>
      <c r="G11872" t="s">
        <v>233</v>
      </c>
      <c r="H11872" t="s">
        <v>486</v>
      </c>
      <c r="I11872" t="s">
        <v>234</v>
      </c>
      <c r="J11872" t="s">
        <v>235</v>
      </c>
      <c r="K11872" t="s">
        <v>487</v>
      </c>
      <c r="L11872" t="s">
        <v>237</v>
      </c>
      <c r="M11872" t="s">
        <v>379</v>
      </c>
      <c r="N11872" t="s">
        <v>640</v>
      </c>
      <c r="O11872" t="s">
        <v>194</v>
      </c>
      <c r="P11872">
        <v>2030</v>
      </c>
      <c r="Q11872">
        <v>2000</v>
      </c>
    </row>
    <row r="11873" spans="1:17" x14ac:dyDescent="0.25">
      <c r="A11873" t="s">
        <v>665</v>
      </c>
      <c r="B11873" t="s">
        <v>666</v>
      </c>
      <c r="C11873" t="s">
        <v>661</v>
      </c>
      <c r="D11873" t="s">
        <v>638</v>
      </c>
      <c r="E11873" t="s">
        <v>639</v>
      </c>
      <c r="F11873" t="s">
        <v>187</v>
      </c>
      <c r="G11873" t="s">
        <v>233</v>
      </c>
      <c r="H11873" t="s">
        <v>486</v>
      </c>
      <c r="I11873" t="s">
        <v>234</v>
      </c>
      <c r="J11873" t="s">
        <v>235</v>
      </c>
      <c r="K11873" t="s">
        <v>487</v>
      </c>
      <c r="L11873" t="s">
        <v>237</v>
      </c>
      <c r="M11873" t="s">
        <v>379</v>
      </c>
      <c r="N11873" t="s">
        <v>640</v>
      </c>
      <c r="O11873" t="s">
        <v>194</v>
      </c>
      <c r="P11873">
        <v>2040</v>
      </c>
      <c r="Q11873">
        <v>2000</v>
      </c>
    </row>
    <row r="11874" spans="1:17" x14ac:dyDescent="0.25">
      <c r="A11874" t="s">
        <v>665</v>
      </c>
      <c r="B11874" t="s">
        <v>666</v>
      </c>
      <c r="C11874" t="s">
        <v>661</v>
      </c>
      <c r="D11874" t="s">
        <v>638</v>
      </c>
      <c r="E11874" t="s">
        <v>639</v>
      </c>
      <c r="F11874" t="s">
        <v>187</v>
      </c>
      <c r="G11874" t="s">
        <v>233</v>
      </c>
      <c r="H11874" t="s">
        <v>486</v>
      </c>
      <c r="I11874" t="s">
        <v>234</v>
      </c>
      <c r="J11874" t="s">
        <v>235</v>
      </c>
      <c r="K11874" t="s">
        <v>487</v>
      </c>
      <c r="L11874" t="s">
        <v>237</v>
      </c>
      <c r="M11874" t="s">
        <v>379</v>
      </c>
      <c r="N11874" t="s">
        <v>640</v>
      </c>
      <c r="O11874" t="s">
        <v>194</v>
      </c>
      <c r="P11874">
        <v>2050</v>
      </c>
      <c r="Q11874">
        <v>2000</v>
      </c>
    </row>
    <row r="11875" spans="1:17" x14ac:dyDescent="0.25">
      <c r="A11875" t="s">
        <v>665</v>
      </c>
      <c r="B11875" t="s">
        <v>666</v>
      </c>
      <c r="C11875" t="s">
        <v>661</v>
      </c>
      <c r="D11875" t="s">
        <v>638</v>
      </c>
      <c r="E11875" t="s">
        <v>639</v>
      </c>
      <c r="F11875" t="s">
        <v>187</v>
      </c>
      <c r="G11875" t="s">
        <v>233</v>
      </c>
      <c r="H11875" t="s">
        <v>486</v>
      </c>
      <c r="I11875" t="s">
        <v>234</v>
      </c>
      <c r="J11875" t="s">
        <v>235</v>
      </c>
      <c r="K11875" t="s">
        <v>487</v>
      </c>
      <c r="L11875" t="s">
        <v>237</v>
      </c>
      <c r="M11875" t="s">
        <v>379</v>
      </c>
      <c r="N11875" t="s">
        <v>640</v>
      </c>
      <c r="O11875" t="s">
        <v>264</v>
      </c>
      <c r="P11875">
        <v>2050</v>
      </c>
      <c r="Q11875">
        <v>1000</v>
      </c>
    </row>
    <row r="11876" spans="1:17" x14ac:dyDescent="0.25">
      <c r="A11876" t="s">
        <v>665</v>
      </c>
      <c r="B11876" t="s">
        <v>666</v>
      </c>
      <c r="C11876" t="s">
        <v>661</v>
      </c>
      <c r="D11876" t="s">
        <v>638</v>
      </c>
      <c r="E11876" t="s">
        <v>639</v>
      </c>
      <c r="F11876" t="s">
        <v>187</v>
      </c>
      <c r="G11876" t="s">
        <v>233</v>
      </c>
      <c r="H11876" t="s">
        <v>486</v>
      </c>
      <c r="I11876" t="s">
        <v>234</v>
      </c>
      <c r="J11876" t="s">
        <v>235</v>
      </c>
      <c r="K11876" t="s">
        <v>487</v>
      </c>
      <c r="L11876" t="s">
        <v>237</v>
      </c>
      <c r="M11876" t="s">
        <v>379</v>
      </c>
      <c r="N11876" t="s">
        <v>640</v>
      </c>
      <c r="O11876" t="s">
        <v>265</v>
      </c>
      <c r="P11876">
        <v>2050</v>
      </c>
      <c r="Q11876">
        <v>5000</v>
      </c>
    </row>
    <row r="11877" spans="1:17" x14ac:dyDescent="0.25">
      <c r="A11877" t="s">
        <v>665</v>
      </c>
      <c r="B11877" t="s">
        <v>666</v>
      </c>
      <c r="C11877" t="s">
        <v>661</v>
      </c>
      <c r="D11877" t="s">
        <v>638</v>
      </c>
      <c r="E11877" t="s">
        <v>639</v>
      </c>
      <c r="F11877" t="s">
        <v>187</v>
      </c>
      <c r="G11877" t="s">
        <v>233</v>
      </c>
      <c r="H11877" t="s">
        <v>488</v>
      </c>
      <c r="I11877" t="s">
        <v>240</v>
      </c>
      <c r="J11877" t="s">
        <v>235</v>
      </c>
      <c r="K11877" t="s">
        <v>478</v>
      </c>
      <c r="L11877" t="s">
        <v>237</v>
      </c>
      <c r="M11877" t="s">
        <v>663</v>
      </c>
      <c r="N11877" t="s">
        <v>640</v>
      </c>
      <c r="O11877" t="s">
        <v>194</v>
      </c>
      <c r="P11877">
        <v>2020</v>
      </c>
      <c r="Q11877">
        <v>0.85624674099999998</v>
      </c>
    </row>
    <row r="11878" spans="1:17" x14ac:dyDescent="0.25">
      <c r="A11878" t="s">
        <v>665</v>
      </c>
      <c r="B11878" t="s">
        <v>666</v>
      </c>
      <c r="C11878" t="s">
        <v>661</v>
      </c>
      <c r="D11878" t="s">
        <v>638</v>
      </c>
      <c r="E11878" t="s">
        <v>639</v>
      </c>
      <c r="F11878" t="s">
        <v>187</v>
      </c>
      <c r="G11878" t="s">
        <v>233</v>
      </c>
      <c r="H11878" t="s">
        <v>488</v>
      </c>
      <c r="I11878" t="s">
        <v>240</v>
      </c>
      <c r="J11878" t="s">
        <v>235</v>
      </c>
      <c r="K11878" t="s">
        <v>478</v>
      </c>
      <c r="L11878" t="s">
        <v>237</v>
      </c>
      <c r="M11878" t="s">
        <v>663</v>
      </c>
      <c r="N11878" t="s">
        <v>640</v>
      </c>
      <c r="O11878" t="s">
        <v>194</v>
      </c>
      <c r="P11878">
        <v>2025</v>
      </c>
      <c r="Q11878">
        <v>0.85624674099999998</v>
      </c>
    </row>
    <row r="11879" spans="1:17" x14ac:dyDescent="0.25">
      <c r="A11879" t="s">
        <v>665</v>
      </c>
      <c r="B11879" t="s">
        <v>666</v>
      </c>
      <c r="C11879" t="s">
        <v>661</v>
      </c>
      <c r="D11879" t="s">
        <v>638</v>
      </c>
      <c r="E11879" t="s">
        <v>639</v>
      </c>
      <c r="F11879" t="s">
        <v>187</v>
      </c>
      <c r="G11879" t="s">
        <v>233</v>
      </c>
      <c r="H11879" t="s">
        <v>488</v>
      </c>
      <c r="I11879" t="s">
        <v>240</v>
      </c>
      <c r="J11879" t="s">
        <v>235</v>
      </c>
      <c r="K11879" t="s">
        <v>478</v>
      </c>
      <c r="L11879" t="s">
        <v>237</v>
      </c>
      <c r="M11879" t="s">
        <v>663</v>
      </c>
      <c r="N11879" t="s">
        <v>640</v>
      </c>
      <c r="O11879" t="s">
        <v>264</v>
      </c>
      <c r="P11879">
        <v>2025</v>
      </c>
      <c r="Q11879">
        <v>0.66596968700000003</v>
      </c>
    </row>
    <row r="11880" spans="1:17" x14ac:dyDescent="0.25">
      <c r="A11880" t="s">
        <v>665</v>
      </c>
      <c r="B11880" t="s">
        <v>666</v>
      </c>
      <c r="C11880" t="s">
        <v>661</v>
      </c>
      <c r="D11880" t="s">
        <v>638</v>
      </c>
      <c r="E11880" t="s">
        <v>639</v>
      </c>
      <c r="F11880" t="s">
        <v>187</v>
      </c>
      <c r="G11880" t="s">
        <v>233</v>
      </c>
      <c r="H11880" t="s">
        <v>488</v>
      </c>
      <c r="I11880" t="s">
        <v>240</v>
      </c>
      <c r="J11880" t="s">
        <v>235</v>
      </c>
      <c r="K11880" t="s">
        <v>478</v>
      </c>
      <c r="L11880" t="s">
        <v>237</v>
      </c>
      <c r="M11880" t="s">
        <v>663</v>
      </c>
      <c r="N11880" t="s">
        <v>640</v>
      </c>
      <c r="O11880" t="s">
        <v>265</v>
      </c>
      <c r="P11880">
        <v>2025</v>
      </c>
      <c r="Q11880">
        <v>1.1416623210000001</v>
      </c>
    </row>
    <row r="11881" spans="1:17" x14ac:dyDescent="0.25">
      <c r="A11881" t="s">
        <v>665</v>
      </c>
      <c r="B11881" t="s">
        <v>666</v>
      </c>
      <c r="C11881" t="s">
        <v>661</v>
      </c>
      <c r="D11881" t="s">
        <v>638</v>
      </c>
      <c r="E11881" t="s">
        <v>639</v>
      </c>
      <c r="F11881" t="s">
        <v>187</v>
      </c>
      <c r="G11881" t="s">
        <v>233</v>
      </c>
      <c r="H11881" t="s">
        <v>488</v>
      </c>
      <c r="I11881" t="s">
        <v>240</v>
      </c>
      <c r="J11881" t="s">
        <v>235</v>
      </c>
      <c r="K11881" t="s">
        <v>478</v>
      </c>
      <c r="L11881" t="s">
        <v>237</v>
      </c>
      <c r="M11881" t="s">
        <v>663</v>
      </c>
      <c r="N11881" t="s">
        <v>640</v>
      </c>
      <c r="O11881" t="s">
        <v>194</v>
      </c>
      <c r="P11881">
        <v>2030</v>
      </c>
      <c r="Q11881">
        <v>0.76110821399999995</v>
      </c>
    </row>
    <row r="11882" spans="1:17" x14ac:dyDescent="0.25">
      <c r="A11882" t="s">
        <v>665</v>
      </c>
      <c r="B11882" t="s">
        <v>666</v>
      </c>
      <c r="C11882" t="s">
        <v>661</v>
      </c>
      <c r="D11882" t="s">
        <v>638</v>
      </c>
      <c r="E11882" t="s">
        <v>639</v>
      </c>
      <c r="F11882" t="s">
        <v>187</v>
      </c>
      <c r="G11882" t="s">
        <v>233</v>
      </c>
      <c r="H11882" t="s">
        <v>488</v>
      </c>
      <c r="I11882" t="s">
        <v>240</v>
      </c>
      <c r="J11882" t="s">
        <v>235</v>
      </c>
      <c r="K11882" t="s">
        <v>478</v>
      </c>
      <c r="L11882" t="s">
        <v>237</v>
      </c>
      <c r="M11882" t="s">
        <v>663</v>
      </c>
      <c r="N11882" t="s">
        <v>640</v>
      </c>
      <c r="O11882" t="s">
        <v>194</v>
      </c>
      <c r="P11882">
        <v>2040</v>
      </c>
      <c r="Q11882">
        <v>0.76110821399999995</v>
      </c>
    </row>
    <row r="11883" spans="1:17" x14ac:dyDescent="0.25">
      <c r="A11883" t="s">
        <v>665</v>
      </c>
      <c r="B11883" t="s">
        <v>666</v>
      </c>
      <c r="C11883" t="s">
        <v>661</v>
      </c>
      <c r="D11883" t="s">
        <v>638</v>
      </c>
      <c r="E11883" t="s">
        <v>639</v>
      </c>
      <c r="F11883" t="s">
        <v>187</v>
      </c>
      <c r="G11883" t="s">
        <v>233</v>
      </c>
      <c r="H11883" t="s">
        <v>488</v>
      </c>
      <c r="I11883" t="s">
        <v>240</v>
      </c>
      <c r="J11883" t="s">
        <v>235</v>
      </c>
      <c r="K11883" t="s">
        <v>478</v>
      </c>
      <c r="L11883" t="s">
        <v>237</v>
      </c>
      <c r="M11883" t="s">
        <v>663</v>
      </c>
      <c r="N11883" t="s">
        <v>640</v>
      </c>
      <c r="O11883" t="s">
        <v>194</v>
      </c>
      <c r="P11883">
        <v>2050</v>
      </c>
      <c r="Q11883">
        <v>0.76110821399999995</v>
      </c>
    </row>
    <row r="11884" spans="1:17" x14ac:dyDescent="0.25">
      <c r="A11884" t="s">
        <v>665</v>
      </c>
      <c r="B11884" t="s">
        <v>666</v>
      </c>
      <c r="C11884" t="s">
        <v>661</v>
      </c>
      <c r="D11884" t="s">
        <v>638</v>
      </c>
      <c r="E11884" t="s">
        <v>639</v>
      </c>
      <c r="F11884" t="s">
        <v>187</v>
      </c>
      <c r="G11884" t="s">
        <v>233</v>
      </c>
      <c r="H11884" t="s">
        <v>488</v>
      </c>
      <c r="I11884" t="s">
        <v>240</v>
      </c>
      <c r="J11884" t="s">
        <v>235</v>
      </c>
      <c r="K11884" t="s">
        <v>478</v>
      </c>
      <c r="L11884" t="s">
        <v>237</v>
      </c>
      <c r="M11884" t="s">
        <v>663</v>
      </c>
      <c r="N11884" t="s">
        <v>640</v>
      </c>
      <c r="O11884" t="s">
        <v>264</v>
      </c>
      <c r="P11884">
        <v>2050</v>
      </c>
      <c r="Q11884">
        <v>0.66596968700000003</v>
      </c>
    </row>
    <row r="11885" spans="1:17" x14ac:dyDescent="0.25">
      <c r="A11885" t="s">
        <v>665</v>
      </c>
      <c r="B11885" t="s">
        <v>666</v>
      </c>
      <c r="C11885" t="s">
        <v>661</v>
      </c>
      <c r="D11885" t="s">
        <v>638</v>
      </c>
      <c r="E11885" t="s">
        <v>639</v>
      </c>
      <c r="F11885" t="s">
        <v>187</v>
      </c>
      <c r="G11885" t="s">
        <v>233</v>
      </c>
      <c r="H11885" t="s">
        <v>488</v>
      </c>
      <c r="I11885" t="s">
        <v>240</v>
      </c>
      <c r="J11885" t="s">
        <v>235</v>
      </c>
      <c r="K11885" t="s">
        <v>478</v>
      </c>
      <c r="L11885" t="s">
        <v>237</v>
      </c>
      <c r="M11885" t="s">
        <v>663</v>
      </c>
      <c r="N11885" t="s">
        <v>640</v>
      </c>
      <c r="O11885" t="s">
        <v>265</v>
      </c>
      <c r="P11885">
        <v>2050</v>
      </c>
      <c r="Q11885">
        <v>1.1416623210000001</v>
      </c>
    </row>
    <row r="11886" spans="1:17" x14ac:dyDescent="0.25">
      <c r="A11886" t="s">
        <v>665</v>
      </c>
      <c r="B11886" t="s">
        <v>666</v>
      </c>
      <c r="C11886" t="s">
        <v>661</v>
      </c>
      <c r="D11886" t="s">
        <v>638</v>
      </c>
      <c r="E11886" t="s">
        <v>639</v>
      </c>
      <c r="F11886" t="s">
        <v>187</v>
      </c>
      <c r="G11886" t="s">
        <v>233</v>
      </c>
      <c r="H11886" t="s">
        <v>649</v>
      </c>
      <c r="I11886" t="s">
        <v>577</v>
      </c>
      <c r="K11886" t="s">
        <v>650</v>
      </c>
      <c r="L11886" t="s">
        <v>237</v>
      </c>
      <c r="M11886" t="s">
        <v>427</v>
      </c>
      <c r="N11886" t="s">
        <v>651</v>
      </c>
      <c r="O11886" t="s">
        <v>194</v>
      </c>
      <c r="P11886">
        <v>2020</v>
      </c>
      <c r="Q11886">
        <v>10</v>
      </c>
    </row>
    <row r="11887" spans="1:17" x14ac:dyDescent="0.25">
      <c r="A11887" t="s">
        <v>665</v>
      </c>
      <c r="B11887" t="s">
        <v>666</v>
      </c>
      <c r="C11887" t="s">
        <v>661</v>
      </c>
      <c r="D11887" t="s">
        <v>638</v>
      </c>
      <c r="E11887" t="s">
        <v>639</v>
      </c>
      <c r="F11887" t="s">
        <v>187</v>
      </c>
      <c r="G11887" t="s">
        <v>233</v>
      </c>
      <c r="H11887" t="s">
        <v>649</v>
      </c>
      <c r="I11887" t="s">
        <v>577</v>
      </c>
      <c r="K11887" t="s">
        <v>650</v>
      </c>
      <c r="L11887" t="s">
        <v>237</v>
      </c>
      <c r="M11887" t="s">
        <v>427</v>
      </c>
      <c r="N11887" t="s">
        <v>651</v>
      </c>
      <c r="O11887" t="s">
        <v>194</v>
      </c>
      <c r="P11887">
        <v>2025</v>
      </c>
      <c r="Q11887">
        <v>10</v>
      </c>
    </row>
    <row r="11888" spans="1:17" x14ac:dyDescent="0.25">
      <c r="A11888" t="s">
        <v>665</v>
      </c>
      <c r="B11888" t="s">
        <v>666</v>
      </c>
      <c r="C11888" t="s">
        <v>661</v>
      </c>
      <c r="D11888" t="s">
        <v>638</v>
      </c>
      <c r="E11888" t="s">
        <v>639</v>
      </c>
      <c r="F11888" t="s">
        <v>187</v>
      </c>
      <c r="G11888" t="s">
        <v>233</v>
      </c>
      <c r="H11888" t="s">
        <v>649</v>
      </c>
      <c r="I11888" t="s">
        <v>577</v>
      </c>
      <c r="K11888" t="s">
        <v>650</v>
      </c>
      <c r="L11888" t="s">
        <v>237</v>
      </c>
      <c r="M11888" t="s">
        <v>427</v>
      </c>
      <c r="N11888" t="s">
        <v>651</v>
      </c>
      <c r="O11888" t="s">
        <v>264</v>
      </c>
      <c r="P11888">
        <v>2025</v>
      </c>
      <c r="Q11888">
        <v>5</v>
      </c>
    </row>
    <row r="11889" spans="1:17" x14ac:dyDescent="0.25">
      <c r="A11889" t="s">
        <v>665</v>
      </c>
      <c r="B11889" t="s">
        <v>666</v>
      </c>
      <c r="C11889" t="s">
        <v>661</v>
      </c>
      <c r="D11889" t="s">
        <v>638</v>
      </c>
      <c r="E11889" t="s">
        <v>639</v>
      </c>
      <c r="F11889" t="s">
        <v>187</v>
      </c>
      <c r="G11889" t="s">
        <v>233</v>
      </c>
      <c r="H11889" t="s">
        <v>649</v>
      </c>
      <c r="I11889" t="s">
        <v>577</v>
      </c>
      <c r="K11889" t="s">
        <v>650</v>
      </c>
      <c r="L11889" t="s">
        <v>237</v>
      </c>
      <c r="M11889" t="s">
        <v>427</v>
      </c>
      <c r="N11889" t="s">
        <v>651</v>
      </c>
      <c r="O11889" t="s">
        <v>265</v>
      </c>
      <c r="P11889">
        <v>2025</v>
      </c>
      <c r="Q11889">
        <v>20</v>
      </c>
    </row>
    <row r="11890" spans="1:17" x14ac:dyDescent="0.25">
      <c r="A11890" t="s">
        <v>665</v>
      </c>
      <c r="B11890" t="s">
        <v>666</v>
      </c>
      <c r="C11890" t="s">
        <v>661</v>
      </c>
      <c r="D11890" t="s">
        <v>638</v>
      </c>
      <c r="E11890" t="s">
        <v>639</v>
      </c>
      <c r="F11890" t="s">
        <v>187</v>
      </c>
      <c r="G11890" t="s">
        <v>233</v>
      </c>
      <c r="H11890" t="s">
        <v>649</v>
      </c>
      <c r="I11890" t="s">
        <v>577</v>
      </c>
      <c r="K11890" t="s">
        <v>650</v>
      </c>
      <c r="L11890" t="s">
        <v>237</v>
      </c>
      <c r="M11890" t="s">
        <v>427</v>
      </c>
      <c r="N11890" t="s">
        <v>651</v>
      </c>
      <c r="O11890" t="s">
        <v>194</v>
      </c>
      <c r="P11890">
        <v>2030</v>
      </c>
      <c r="Q11890">
        <v>10</v>
      </c>
    </row>
    <row r="11891" spans="1:17" x14ac:dyDescent="0.25">
      <c r="A11891" t="s">
        <v>665</v>
      </c>
      <c r="B11891" t="s">
        <v>666</v>
      </c>
      <c r="C11891" t="s">
        <v>661</v>
      </c>
      <c r="D11891" t="s">
        <v>638</v>
      </c>
      <c r="E11891" t="s">
        <v>639</v>
      </c>
      <c r="F11891" t="s">
        <v>187</v>
      </c>
      <c r="G11891" t="s">
        <v>233</v>
      </c>
      <c r="H11891" t="s">
        <v>649</v>
      </c>
      <c r="I11891" t="s">
        <v>577</v>
      </c>
      <c r="K11891" t="s">
        <v>650</v>
      </c>
      <c r="L11891" t="s">
        <v>237</v>
      </c>
      <c r="M11891" t="s">
        <v>427</v>
      </c>
      <c r="N11891" t="s">
        <v>651</v>
      </c>
      <c r="O11891" t="s">
        <v>194</v>
      </c>
      <c r="P11891">
        <v>2040</v>
      </c>
      <c r="Q11891">
        <v>10</v>
      </c>
    </row>
    <row r="11892" spans="1:17" x14ac:dyDescent="0.25">
      <c r="A11892" t="s">
        <v>665</v>
      </c>
      <c r="B11892" t="s">
        <v>666</v>
      </c>
      <c r="C11892" t="s">
        <v>661</v>
      </c>
      <c r="D11892" t="s">
        <v>638</v>
      </c>
      <c r="E11892" t="s">
        <v>639</v>
      </c>
      <c r="F11892" t="s">
        <v>187</v>
      </c>
      <c r="G11892" t="s">
        <v>233</v>
      </c>
      <c r="H11892" t="s">
        <v>649</v>
      </c>
      <c r="I11892" t="s">
        <v>577</v>
      </c>
      <c r="K11892" t="s">
        <v>650</v>
      </c>
      <c r="L11892" t="s">
        <v>237</v>
      </c>
      <c r="M11892" t="s">
        <v>427</v>
      </c>
      <c r="N11892" t="s">
        <v>651</v>
      </c>
      <c r="O11892" t="s">
        <v>194</v>
      </c>
      <c r="P11892">
        <v>2050</v>
      </c>
      <c r="Q11892">
        <v>10</v>
      </c>
    </row>
    <row r="11893" spans="1:17" x14ac:dyDescent="0.25">
      <c r="A11893" t="s">
        <v>665</v>
      </c>
      <c r="B11893" t="s">
        <v>666</v>
      </c>
      <c r="C11893" t="s">
        <v>661</v>
      </c>
      <c r="D11893" t="s">
        <v>638</v>
      </c>
      <c r="E11893" t="s">
        <v>639</v>
      </c>
      <c r="F11893" t="s">
        <v>187</v>
      </c>
      <c r="G11893" t="s">
        <v>233</v>
      </c>
      <c r="H11893" t="s">
        <v>649</v>
      </c>
      <c r="I11893" t="s">
        <v>577</v>
      </c>
      <c r="K11893" t="s">
        <v>650</v>
      </c>
      <c r="L11893" t="s">
        <v>237</v>
      </c>
      <c r="M11893" t="s">
        <v>427</v>
      </c>
      <c r="N11893" t="s">
        <v>651</v>
      </c>
      <c r="O11893" t="s">
        <v>264</v>
      </c>
      <c r="P11893">
        <v>2050</v>
      </c>
      <c r="Q11893">
        <v>2</v>
      </c>
    </row>
    <row r="11894" spans="1:17" x14ac:dyDescent="0.25">
      <c r="A11894" t="s">
        <v>665</v>
      </c>
      <c r="B11894" t="s">
        <v>666</v>
      </c>
      <c r="C11894" t="s">
        <v>661</v>
      </c>
      <c r="D11894" t="s">
        <v>638</v>
      </c>
      <c r="E11894" t="s">
        <v>639</v>
      </c>
      <c r="F11894" t="s">
        <v>187</v>
      </c>
      <c r="G11894" t="s">
        <v>233</v>
      </c>
      <c r="H11894" t="s">
        <v>649</v>
      </c>
      <c r="I11894" t="s">
        <v>577</v>
      </c>
      <c r="K11894" t="s">
        <v>650</v>
      </c>
      <c r="L11894" t="s">
        <v>237</v>
      </c>
      <c r="M11894" t="s">
        <v>427</v>
      </c>
      <c r="N11894" t="s">
        <v>651</v>
      </c>
      <c r="O11894" t="s">
        <v>265</v>
      </c>
      <c r="P11894">
        <v>2050</v>
      </c>
      <c r="Q11894">
        <v>20</v>
      </c>
    </row>
    <row r="11895" spans="1:17" x14ac:dyDescent="0.25">
      <c r="A11895" t="s">
        <v>665</v>
      </c>
      <c r="B11895" t="s">
        <v>666</v>
      </c>
      <c r="C11895" t="s">
        <v>661</v>
      </c>
      <c r="D11895" t="s">
        <v>638</v>
      </c>
      <c r="E11895" t="s">
        <v>639</v>
      </c>
      <c r="F11895" t="s">
        <v>187</v>
      </c>
      <c r="G11895" t="s">
        <v>233</v>
      </c>
      <c r="H11895" t="s">
        <v>489</v>
      </c>
      <c r="I11895" t="s">
        <v>4</v>
      </c>
      <c r="J11895" t="s">
        <v>235</v>
      </c>
      <c r="K11895" t="s">
        <v>482</v>
      </c>
      <c r="L11895" t="s">
        <v>237</v>
      </c>
      <c r="N11895" t="s">
        <v>640</v>
      </c>
      <c r="O11895" t="s">
        <v>194</v>
      </c>
      <c r="P11895">
        <v>2020</v>
      </c>
      <c r="Q11895">
        <v>2.19</v>
      </c>
    </row>
    <row r="11896" spans="1:17" x14ac:dyDescent="0.25">
      <c r="A11896" t="s">
        <v>665</v>
      </c>
      <c r="B11896" t="s">
        <v>666</v>
      </c>
      <c r="C11896" t="s">
        <v>661</v>
      </c>
      <c r="D11896" t="s">
        <v>638</v>
      </c>
      <c r="E11896" t="s">
        <v>639</v>
      </c>
      <c r="F11896" t="s">
        <v>187</v>
      </c>
      <c r="G11896" t="s">
        <v>233</v>
      </c>
      <c r="H11896" t="s">
        <v>489</v>
      </c>
      <c r="I11896" t="s">
        <v>4</v>
      </c>
      <c r="J11896" t="s">
        <v>235</v>
      </c>
      <c r="K11896" t="s">
        <v>482</v>
      </c>
      <c r="L11896" t="s">
        <v>237</v>
      </c>
      <c r="N11896" t="s">
        <v>640</v>
      </c>
      <c r="O11896" t="s">
        <v>194</v>
      </c>
      <c r="P11896">
        <v>2025</v>
      </c>
      <c r="Q11896">
        <v>2.19</v>
      </c>
    </row>
    <row r="11897" spans="1:17" x14ac:dyDescent="0.25">
      <c r="A11897" t="s">
        <v>665</v>
      </c>
      <c r="B11897" t="s">
        <v>666</v>
      </c>
      <c r="C11897" t="s">
        <v>661</v>
      </c>
      <c r="D11897" t="s">
        <v>638</v>
      </c>
      <c r="E11897" t="s">
        <v>639</v>
      </c>
      <c r="F11897" t="s">
        <v>187</v>
      </c>
      <c r="G11897" t="s">
        <v>233</v>
      </c>
      <c r="H11897" t="s">
        <v>489</v>
      </c>
      <c r="I11897" t="s">
        <v>4</v>
      </c>
      <c r="J11897" t="s">
        <v>235</v>
      </c>
      <c r="K11897" t="s">
        <v>482</v>
      </c>
      <c r="L11897" t="s">
        <v>237</v>
      </c>
      <c r="N11897" t="s">
        <v>640</v>
      </c>
      <c r="O11897" t="s">
        <v>264</v>
      </c>
      <c r="P11897">
        <v>2025</v>
      </c>
      <c r="Q11897">
        <v>2.19</v>
      </c>
    </row>
    <row r="11898" spans="1:17" x14ac:dyDescent="0.25">
      <c r="A11898" t="s">
        <v>665</v>
      </c>
      <c r="B11898" t="s">
        <v>666</v>
      </c>
      <c r="C11898" t="s">
        <v>661</v>
      </c>
      <c r="D11898" t="s">
        <v>638</v>
      </c>
      <c r="E11898" t="s">
        <v>639</v>
      </c>
      <c r="F11898" t="s">
        <v>187</v>
      </c>
      <c r="G11898" t="s">
        <v>233</v>
      </c>
      <c r="H11898" t="s">
        <v>489</v>
      </c>
      <c r="I11898" t="s">
        <v>4</v>
      </c>
      <c r="J11898" t="s">
        <v>235</v>
      </c>
      <c r="K11898" t="s">
        <v>482</v>
      </c>
      <c r="L11898" t="s">
        <v>237</v>
      </c>
      <c r="N11898" t="s">
        <v>640</v>
      </c>
      <c r="O11898" t="s">
        <v>265</v>
      </c>
      <c r="P11898">
        <v>2025</v>
      </c>
      <c r="Q11898">
        <v>2.19</v>
      </c>
    </row>
    <row r="11899" spans="1:17" x14ac:dyDescent="0.25">
      <c r="A11899" t="s">
        <v>665</v>
      </c>
      <c r="B11899" t="s">
        <v>666</v>
      </c>
      <c r="C11899" t="s">
        <v>661</v>
      </c>
      <c r="D11899" t="s">
        <v>638</v>
      </c>
      <c r="E11899" t="s">
        <v>639</v>
      </c>
      <c r="F11899" t="s">
        <v>187</v>
      </c>
      <c r="G11899" t="s">
        <v>233</v>
      </c>
      <c r="H11899" t="s">
        <v>489</v>
      </c>
      <c r="I11899" t="s">
        <v>4</v>
      </c>
      <c r="J11899" t="s">
        <v>235</v>
      </c>
      <c r="K11899" t="s">
        <v>482</v>
      </c>
      <c r="L11899" t="s">
        <v>237</v>
      </c>
      <c r="N11899" t="s">
        <v>640</v>
      </c>
      <c r="O11899" t="s">
        <v>194</v>
      </c>
      <c r="P11899">
        <v>2030</v>
      </c>
      <c r="Q11899">
        <v>2.5099999999999998</v>
      </c>
    </row>
    <row r="11900" spans="1:17" x14ac:dyDescent="0.25">
      <c r="A11900" t="s">
        <v>665</v>
      </c>
      <c r="B11900" t="s">
        <v>666</v>
      </c>
      <c r="C11900" t="s">
        <v>661</v>
      </c>
      <c r="D11900" t="s">
        <v>638</v>
      </c>
      <c r="E11900" t="s">
        <v>639</v>
      </c>
      <c r="F11900" t="s">
        <v>187</v>
      </c>
      <c r="G11900" t="s">
        <v>233</v>
      </c>
      <c r="H11900" t="s">
        <v>489</v>
      </c>
      <c r="I11900" t="s">
        <v>4</v>
      </c>
      <c r="J11900" t="s">
        <v>235</v>
      </c>
      <c r="K11900" t="s">
        <v>482</v>
      </c>
      <c r="L11900" t="s">
        <v>237</v>
      </c>
      <c r="N11900" t="s">
        <v>640</v>
      </c>
      <c r="O11900" t="s">
        <v>194</v>
      </c>
      <c r="P11900">
        <v>2040</v>
      </c>
      <c r="Q11900">
        <v>2.19</v>
      </c>
    </row>
    <row r="11901" spans="1:17" x14ac:dyDescent="0.25">
      <c r="A11901" t="s">
        <v>665</v>
      </c>
      <c r="B11901" t="s">
        <v>666</v>
      </c>
      <c r="C11901" t="s">
        <v>661</v>
      </c>
      <c r="D11901" t="s">
        <v>638</v>
      </c>
      <c r="E11901" t="s">
        <v>639</v>
      </c>
      <c r="F11901" t="s">
        <v>187</v>
      </c>
      <c r="G11901" t="s">
        <v>233</v>
      </c>
      <c r="H11901" t="s">
        <v>489</v>
      </c>
      <c r="I11901" t="s">
        <v>4</v>
      </c>
      <c r="J11901" t="s">
        <v>235</v>
      </c>
      <c r="K11901" t="s">
        <v>482</v>
      </c>
      <c r="L11901" t="s">
        <v>237</v>
      </c>
      <c r="N11901" t="s">
        <v>640</v>
      </c>
      <c r="O11901" t="s">
        <v>194</v>
      </c>
      <c r="P11901">
        <v>2050</v>
      </c>
      <c r="Q11901">
        <v>2.67</v>
      </c>
    </row>
    <row r="11902" spans="1:17" x14ac:dyDescent="0.25">
      <c r="A11902" t="s">
        <v>665</v>
      </c>
      <c r="B11902" t="s">
        <v>666</v>
      </c>
      <c r="C11902" t="s">
        <v>661</v>
      </c>
      <c r="D11902" t="s">
        <v>638</v>
      </c>
      <c r="E11902" t="s">
        <v>639</v>
      </c>
      <c r="F11902" t="s">
        <v>187</v>
      </c>
      <c r="G11902" t="s">
        <v>233</v>
      </c>
      <c r="H11902" t="s">
        <v>489</v>
      </c>
      <c r="I11902" t="s">
        <v>4</v>
      </c>
      <c r="J11902" t="s">
        <v>235</v>
      </c>
      <c r="K11902" t="s">
        <v>482</v>
      </c>
      <c r="L11902" t="s">
        <v>237</v>
      </c>
      <c r="N11902" t="s">
        <v>640</v>
      </c>
      <c r="O11902" t="s">
        <v>264</v>
      </c>
      <c r="P11902">
        <v>2050</v>
      </c>
      <c r="Q11902">
        <v>2.17</v>
      </c>
    </row>
    <row r="11903" spans="1:17" x14ac:dyDescent="0.25">
      <c r="A11903" t="s">
        <v>665</v>
      </c>
      <c r="B11903" t="s">
        <v>666</v>
      </c>
      <c r="C11903" t="s">
        <v>661</v>
      </c>
      <c r="D11903" t="s">
        <v>638</v>
      </c>
      <c r="E11903" t="s">
        <v>639</v>
      </c>
      <c r="F11903" t="s">
        <v>187</v>
      </c>
      <c r="G11903" t="s">
        <v>233</v>
      </c>
      <c r="H11903" t="s">
        <v>489</v>
      </c>
      <c r="I11903" t="s">
        <v>4</v>
      </c>
      <c r="J11903" t="s">
        <v>235</v>
      </c>
      <c r="K11903" t="s">
        <v>482</v>
      </c>
      <c r="L11903" t="s">
        <v>237</v>
      </c>
      <c r="N11903" t="s">
        <v>640</v>
      </c>
      <c r="O11903" t="s">
        <v>265</v>
      </c>
      <c r="P11903">
        <v>2050</v>
      </c>
      <c r="Q11903">
        <v>2.19</v>
      </c>
    </row>
    <row r="11904" spans="1:17" x14ac:dyDescent="0.25">
      <c r="A11904" t="s">
        <v>665</v>
      </c>
      <c r="B11904" t="s">
        <v>666</v>
      </c>
      <c r="C11904" t="s">
        <v>661</v>
      </c>
      <c r="D11904" t="s">
        <v>638</v>
      </c>
      <c r="E11904" t="s">
        <v>639</v>
      </c>
      <c r="F11904" t="s">
        <v>187</v>
      </c>
      <c r="G11904" t="s">
        <v>243</v>
      </c>
      <c r="H11904" t="s">
        <v>356</v>
      </c>
      <c r="I11904" t="s">
        <v>298</v>
      </c>
      <c r="K11904" t="s">
        <v>78</v>
      </c>
      <c r="M11904" t="s">
        <v>374</v>
      </c>
      <c r="N11904" t="s">
        <v>641</v>
      </c>
      <c r="O11904" t="s">
        <v>194</v>
      </c>
      <c r="P11904">
        <v>2020</v>
      </c>
      <c r="Q11904">
        <v>1</v>
      </c>
    </row>
    <row r="11905" spans="1:17" x14ac:dyDescent="0.25">
      <c r="A11905" t="s">
        <v>665</v>
      </c>
      <c r="B11905" t="s">
        <v>666</v>
      </c>
      <c r="C11905" t="s">
        <v>661</v>
      </c>
      <c r="D11905" t="s">
        <v>638</v>
      </c>
      <c r="E11905" t="s">
        <v>639</v>
      </c>
      <c r="F11905" t="s">
        <v>187</v>
      </c>
      <c r="G11905" t="s">
        <v>243</v>
      </c>
      <c r="H11905" t="s">
        <v>356</v>
      </c>
      <c r="I11905" t="s">
        <v>298</v>
      </c>
      <c r="K11905" t="s">
        <v>78</v>
      </c>
      <c r="M11905" t="s">
        <v>374</v>
      </c>
      <c r="N11905" t="s">
        <v>641</v>
      </c>
      <c r="O11905" t="s">
        <v>194</v>
      </c>
      <c r="P11905">
        <v>2025</v>
      </c>
      <c r="Q11905">
        <v>1</v>
      </c>
    </row>
    <row r="11906" spans="1:17" x14ac:dyDescent="0.25">
      <c r="A11906" t="s">
        <v>665</v>
      </c>
      <c r="B11906" t="s">
        <v>666</v>
      </c>
      <c r="C11906" t="s">
        <v>661</v>
      </c>
      <c r="D11906" t="s">
        <v>638</v>
      </c>
      <c r="E11906" t="s">
        <v>639</v>
      </c>
      <c r="F11906" t="s">
        <v>187</v>
      </c>
      <c r="G11906" t="s">
        <v>243</v>
      </c>
      <c r="H11906" t="s">
        <v>356</v>
      </c>
      <c r="I11906" t="s">
        <v>298</v>
      </c>
      <c r="K11906" t="s">
        <v>78</v>
      </c>
      <c r="M11906" t="s">
        <v>374</v>
      </c>
      <c r="N11906" t="s">
        <v>641</v>
      </c>
      <c r="O11906" t="s">
        <v>264</v>
      </c>
      <c r="P11906">
        <v>2025</v>
      </c>
      <c r="Q11906">
        <v>0.2</v>
      </c>
    </row>
    <row r="11907" spans="1:17" x14ac:dyDescent="0.25">
      <c r="A11907" t="s">
        <v>665</v>
      </c>
      <c r="B11907" t="s">
        <v>666</v>
      </c>
      <c r="C11907" t="s">
        <v>661</v>
      </c>
      <c r="D11907" t="s">
        <v>638</v>
      </c>
      <c r="E11907" t="s">
        <v>639</v>
      </c>
      <c r="F11907" t="s">
        <v>187</v>
      </c>
      <c r="G11907" t="s">
        <v>243</v>
      </c>
      <c r="H11907" t="s">
        <v>356</v>
      </c>
      <c r="I11907" t="s">
        <v>298</v>
      </c>
      <c r="K11907" t="s">
        <v>78</v>
      </c>
      <c r="M11907" t="s">
        <v>374</v>
      </c>
      <c r="N11907" t="s">
        <v>641</v>
      </c>
      <c r="O11907" t="s">
        <v>265</v>
      </c>
      <c r="P11907">
        <v>2025</v>
      </c>
      <c r="Q11907">
        <v>1</v>
      </c>
    </row>
    <row r="11908" spans="1:17" x14ac:dyDescent="0.25">
      <c r="A11908" t="s">
        <v>665</v>
      </c>
      <c r="B11908" t="s">
        <v>666</v>
      </c>
      <c r="C11908" t="s">
        <v>661</v>
      </c>
      <c r="D11908" t="s">
        <v>638</v>
      </c>
      <c r="E11908" t="s">
        <v>639</v>
      </c>
      <c r="F11908" t="s">
        <v>187</v>
      </c>
      <c r="G11908" t="s">
        <v>243</v>
      </c>
      <c r="H11908" t="s">
        <v>356</v>
      </c>
      <c r="I11908" t="s">
        <v>298</v>
      </c>
      <c r="K11908" t="s">
        <v>78</v>
      </c>
      <c r="M11908" t="s">
        <v>374</v>
      </c>
      <c r="N11908" t="s">
        <v>641</v>
      </c>
      <c r="O11908" t="s">
        <v>194</v>
      </c>
      <c r="P11908">
        <v>2030</v>
      </c>
      <c r="Q11908">
        <v>1</v>
      </c>
    </row>
    <row r="11909" spans="1:17" x14ac:dyDescent="0.25">
      <c r="A11909" t="s">
        <v>665</v>
      </c>
      <c r="B11909" t="s">
        <v>666</v>
      </c>
      <c r="C11909" t="s">
        <v>661</v>
      </c>
      <c r="D11909" t="s">
        <v>638</v>
      </c>
      <c r="E11909" t="s">
        <v>639</v>
      </c>
      <c r="F11909" t="s">
        <v>187</v>
      </c>
      <c r="G11909" t="s">
        <v>243</v>
      </c>
      <c r="H11909" t="s">
        <v>356</v>
      </c>
      <c r="I11909" t="s">
        <v>298</v>
      </c>
      <c r="K11909" t="s">
        <v>78</v>
      </c>
      <c r="M11909" t="s">
        <v>374</v>
      </c>
      <c r="N11909" t="s">
        <v>641</v>
      </c>
      <c r="O11909" t="s">
        <v>194</v>
      </c>
      <c r="P11909">
        <v>2040</v>
      </c>
      <c r="Q11909">
        <v>1</v>
      </c>
    </row>
    <row r="11910" spans="1:17" x14ac:dyDescent="0.25">
      <c r="A11910" t="s">
        <v>665</v>
      </c>
      <c r="B11910" t="s">
        <v>666</v>
      </c>
      <c r="C11910" t="s">
        <v>661</v>
      </c>
      <c r="D11910" t="s">
        <v>638</v>
      </c>
      <c r="E11910" t="s">
        <v>639</v>
      </c>
      <c r="F11910" t="s">
        <v>187</v>
      </c>
      <c r="G11910" t="s">
        <v>243</v>
      </c>
      <c r="H11910" t="s">
        <v>356</v>
      </c>
      <c r="I11910" t="s">
        <v>298</v>
      </c>
      <c r="K11910" t="s">
        <v>78</v>
      </c>
      <c r="M11910" t="s">
        <v>374</v>
      </c>
      <c r="N11910" t="s">
        <v>641</v>
      </c>
      <c r="O11910" t="s">
        <v>194</v>
      </c>
      <c r="P11910">
        <v>2050</v>
      </c>
      <c r="Q11910">
        <v>1</v>
      </c>
    </row>
    <row r="11911" spans="1:17" x14ac:dyDescent="0.25">
      <c r="A11911" t="s">
        <v>665</v>
      </c>
      <c r="B11911" t="s">
        <v>666</v>
      </c>
      <c r="C11911" t="s">
        <v>661</v>
      </c>
      <c r="D11911" t="s">
        <v>638</v>
      </c>
      <c r="E11911" t="s">
        <v>639</v>
      </c>
      <c r="F11911" t="s">
        <v>187</v>
      </c>
      <c r="G11911" t="s">
        <v>243</v>
      </c>
      <c r="H11911" t="s">
        <v>356</v>
      </c>
      <c r="I11911" t="s">
        <v>298</v>
      </c>
      <c r="K11911" t="s">
        <v>78</v>
      </c>
      <c r="M11911" t="s">
        <v>374</v>
      </c>
      <c r="N11911" t="s">
        <v>641</v>
      </c>
      <c r="O11911" t="s">
        <v>264</v>
      </c>
      <c r="P11911">
        <v>2050</v>
      </c>
      <c r="Q11911">
        <v>0.2</v>
      </c>
    </row>
    <row r="11912" spans="1:17" x14ac:dyDescent="0.25">
      <c r="A11912" t="s">
        <v>665</v>
      </c>
      <c r="B11912" t="s">
        <v>666</v>
      </c>
      <c r="C11912" t="s">
        <v>661</v>
      </c>
      <c r="D11912" t="s">
        <v>638</v>
      </c>
      <c r="E11912" t="s">
        <v>639</v>
      </c>
      <c r="F11912" t="s">
        <v>187</v>
      </c>
      <c r="G11912" t="s">
        <v>243</v>
      </c>
      <c r="H11912" t="s">
        <v>356</v>
      </c>
      <c r="I11912" t="s">
        <v>298</v>
      </c>
      <c r="K11912" t="s">
        <v>78</v>
      </c>
      <c r="M11912" t="s">
        <v>374</v>
      </c>
      <c r="N11912" t="s">
        <v>641</v>
      </c>
      <c r="O11912" t="s">
        <v>265</v>
      </c>
      <c r="P11912">
        <v>2050</v>
      </c>
      <c r="Q11912">
        <v>1</v>
      </c>
    </row>
    <row r="11913" spans="1:17" x14ac:dyDescent="0.25">
      <c r="A11913" t="s">
        <v>665</v>
      </c>
      <c r="B11913" t="s">
        <v>666</v>
      </c>
      <c r="C11913" t="s">
        <v>661</v>
      </c>
      <c r="D11913" t="s">
        <v>638</v>
      </c>
      <c r="E11913" t="s">
        <v>639</v>
      </c>
      <c r="F11913" t="s">
        <v>187</v>
      </c>
      <c r="G11913" t="s">
        <v>243</v>
      </c>
      <c r="H11913" t="s">
        <v>244</v>
      </c>
      <c r="I11913" t="s">
        <v>245</v>
      </c>
      <c r="J11913" t="s">
        <v>246</v>
      </c>
      <c r="K11913" t="s">
        <v>191</v>
      </c>
      <c r="M11913" t="s">
        <v>664</v>
      </c>
      <c r="N11913" t="s">
        <v>654</v>
      </c>
      <c r="O11913" t="s">
        <v>194</v>
      </c>
      <c r="P11913">
        <v>2020</v>
      </c>
      <c r="Q11913">
        <v>0.25</v>
      </c>
    </row>
    <row r="11914" spans="1:17" x14ac:dyDescent="0.25">
      <c r="A11914" t="s">
        <v>665</v>
      </c>
      <c r="B11914" t="s">
        <v>666</v>
      </c>
      <c r="C11914" t="s">
        <v>661</v>
      </c>
      <c r="D11914" t="s">
        <v>638</v>
      </c>
      <c r="E11914" t="s">
        <v>639</v>
      </c>
      <c r="F11914" t="s">
        <v>187</v>
      </c>
      <c r="G11914" t="s">
        <v>243</v>
      </c>
      <c r="H11914" t="s">
        <v>244</v>
      </c>
      <c r="I11914" t="s">
        <v>245</v>
      </c>
      <c r="J11914" t="s">
        <v>246</v>
      </c>
      <c r="K11914" t="s">
        <v>191</v>
      </c>
      <c r="M11914" t="s">
        <v>664</v>
      </c>
      <c r="N11914" t="s">
        <v>654</v>
      </c>
      <c r="O11914" t="s">
        <v>194</v>
      </c>
      <c r="P11914">
        <v>2025</v>
      </c>
      <c r="Q11914">
        <v>0.25</v>
      </c>
    </row>
    <row r="11915" spans="1:17" x14ac:dyDescent="0.25">
      <c r="A11915" t="s">
        <v>665</v>
      </c>
      <c r="B11915" t="s">
        <v>666</v>
      </c>
      <c r="C11915" t="s">
        <v>661</v>
      </c>
      <c r="D11915" t="s">
        <v>638</v>
      </c>
      <c r="E11915" t="s">
        <v>639</v>
      </c>
      <c r="F11915" t="s">
        <v>187</v>
      </c>
      <c r="G11915" t="s">
        <v>243</v>
      </c>
      <c r="H11915" t="s">
        <v>244</v>
      </c>
      <c r="I11915" t="s">
        <v>245</v>
      </c>
      <c r="J11915" t="s">
        <v>246</v>
      </c>
      <c r="K11915" t="s">
        <v>191</v>
      </c>
      <c r="M11915" t="s">
        <v>664</v>
      </c>
      <c r="N11915" t="s">
        <v>654</v>
      </c>
      <c r="O11915" t="s">
        <v>264</v>
      </c>
      <c r="P11915">
        <v>2025</v>
      </c>
      <c r="Q11915">
        <v>0.1</v>
      </c>
    </row>
    <row r="11916" spans="1:17" x14ac:dyDescent="0.25">
      <c r="A11916" t="s">
        <v>665</v>
      </c>
      <c r="B11916" t="s">
        <v>666</v>
      </c>
      <c r="C11916" t="s">
        <v>661</v>
      </c>
      <c r="D11916" t="s">
        <v>638</v>
      </c>
      <c r="E11916" t="s">
        <v>639</v>
      </c>
      <c r="F11916" t="s">
        <v>187</v>
      </c>
      <c r="G11916" t="s">
        <v>243</v>
      </c>
      <c r="H11916" t="s">
        <v>244</v>
      </c>
      <c r="I11916" t="s">
        <v>245</v>
      </c>
      <c r="J11916" t="s">
        <v>246</v>
      </c>
      <c r="K11916" t="s">
        <v>191</v>
      </c>
      <c r="M11916" t="s">
        <v>664</v>
      </c>
      <c r="N11916" t="s">
        <v>654</v>
      </c>
      <c r="O11916" t="s">
        <v>265</v>
      </c>
      <c r="P11916">
        <v>2025</v>
      </c>
      <c r="Q11916">
        <v>0.5</v>
      </c>
    </row>
    <row r="11917" spans="1:17" x14ac:dyDescent="0.25">
      <c r="A11917" t="s">
        <v>665</v>
      </c>
      <c r="B11917" t="s">
        <v>666</v>
      </c>
      <c r="C11917" t="s">
        <v>661</v>
      </c>
      <c r="D11917" t="s">
        <v>638</v>
      </c>
      <c r="E11917" t="s">
        <v>639</v>
      </c>
      <c r="F11917" t="s">
        <v>187</v>
      </c>
      <c r="G11917" t="s">
        <v>243</v>
      </c>
      <c r="H11917" t="s">
        <v>244</v>
      </c>
      <c r="I11917" t="s">
        <v>245</v>
      </c>
      <c r="J11917" t="s">
        <v>246</v>
      </c>
      <c r="K11917" t="s">
        <v>191</v>
      </c>
      <c r="M11917" t="s">
        <v>664</v>
      </c>
      <c r="N11917" t="s">
        <v>654</v>
      </c>
      <c r="O11917" t="s">
        <v>194</v>
      </c>
      <c r="P11917">
        <v>2030</v>
      </c>
      <c r="Q11917">
        <v>0.25</v>
      </c>
    </row>
    <row r="11918" spans="1:17" x14ac:dyDescent="0.25">
      <c r="A11918" t="s">
        <v>665</v>
      </c>
      <c r="B11918" t="s">
        <v>666</v>
      </c>
      <c r="C11918" t="s">
        <v>661</v>
      </c>
      <c r="D11918" t="s">
        <v>638</v>
      </c>
      <c r="E11918" t="s">
        <v>639</v>
      </c>
      <c r="F11918" t="s">
        <v>187</v>
      </c>
      <c r="G11918" t="s">
        <v>243</v>
      </c>
      <c r="H11918" t="s">
        <v>244</v>
      </c>
      <c r="I11918" t="s">
        <v>245</v>
      </c>
      <c r="J11918" t="s">
        <v>246</v>
      </c>
      <c r="K11918" t="s">
        <v>191</v>
      </c>
      <c r="M11918" t="s">
        <v>664</v>
      </c>
      <c r="N11918" t="s">
        <v>654</v>
      </c>
      <c r="O11918" t="s">
        <v>194</v>
      </c>
      <c r="P11918">
        <v>2040</v>
      </c>
      <c r="Q11918">
        <v>0.25</v>
      </c>
    </row>
    <row r="11919" spans="1:17" x14ac:dyDescent="0.25">
      <c r="A11919" t="s">
        <v>665</v>
      </c>
      <c r="B11919" t="s">
        <v>666</v>
      </c>
      <c r="C11919" t="s">
        <v>661</v>
      </c>
      <c r="D11919" t="s">
        <v>638</v>
      </c>
      <c r="E11919" t="s">
        <v>639</v>
      </c>
      <c r="F11919" t="s">
        <v>187</v>
      </c>
      <c r="G11919" t="s">
        <v>243</v>
      </c>
      <c r="H11919" t="s">
        <v>244</v>
      </c>
      <c r="I11919" t="s">
        <v>245</v>
      </c>
      <c r="J11919" t="s">
        <v>246</v>
      </c>
      <c r="K11919" t="s">
        <v>191</v>
      </c>
      <c r="M11919" t="s">
        <v>664</v>
      </c>
      <c r="N11919" t="s">
        <v>654</v>
      </c>
      <c r="O11919" t="s">
        <v>194</v>
      </c>
      <c r="P11919">
        <v>2050</v>
      </c>
      <c r="Q11919">
        <v>0.25</v>
      </c>
    </row>
    <row r="11920" spans="1:17" x14ac:dyDescent="0.25">
      <c r="A11920" t="s">
        <v>665</v>
      </c>
      <c r="B11920" t="s">
        <v>666</v>
      </c>
      <c r="C11920" t="s">
        <v>661</v>
      </c>
      <c r="D11920" t="s">
        <v>638</v>
      </c>
      <c r="E11920" t="s">
        <v>639</v>
      </c>
      <c r="F11920" t="s">
        <v>187</v>
      </c>
      <c r="G11920" t="s">
        <v>243</v>
      </c>
      <c r="H11920" t="s">
        <v>244</v>
      </c>
      <c r="I11920" t="s">
        <v>245</v>
      </c>
      <c r="J11920" t="s">
        <v>246</v>
      </c>
      <c r="K11920" t="s">
        <v>191</v>
      </c>
      <c r="M11920" t="s">
        <v>664</v>
      </c>
      <c r="N11920" t="s">
        <v>654</v>
      </c>
      <c r="O11920" t="s">
        <v>264</v>
      </c>
      <c r="P11920">
        <v>2050</v>
      </c>
      <c r="Q11920">
        <v>0.1</v>
      </c>
    </row>
    <row r="11921" spans="1:17" x14ac:dyDescent="0.25">
      <c r="A11921" t="s">
        <v>665</v>
      </c>
      <c r="B11921" t="s">
        <v>666</v>
      </c>
      <c r="C11921" t="s">
        <v>661</v>
      </c>
      <c r="D11921" t="s">
        <v>638</v>
      </c>
      <c r="E11921" t="s">
        <v>639</v>
      </c>
      <c r="F11921" t="s">
        <v>187</v>
      </c>
      <c r="G11921" t="s">
        <v>243</v>
      </c>
      <c r="H11921" t="s">
        <v>244</v>
      </c>
      <c r="I11921" t="s">
        <v>245</v>
      </c>
      <c r="J11921" t="s">
        <v>246</v>
      </c>
      <c r="K11921" t="s">
        <v>191</v>
      </c>
      <c r="M11921" t="s">
        <v>664</v>
      </c>
      <c r="N11921" t="s">
        <v>654</v>
      </c>
      <c r="O11921" t="s">
        <v>265</v>
      </c>
      <c r="P11921">
        <v>2050</v>
      </c>
      <c r="Q11921">
        <v>0.5</v>
      </c>
    </row>
    <row r="11922" spans="1:17" x14ac:dyDescent="0.25">
      <c r="A11922" t="s">
        <v>665</v>
      </c>
      <c r="B11922" t="s">
        <v>666</v>
      </c>
      <c r="C11922" t="s">
        <v>661</v>
      </c>
      <c r="D11922" t="s">
        <v>638</v>
      </c>
      <c r="E11922" t="s">
        <v>639</v>
      </c>
      <c r="F11922" t="s">
        <v>187</v>
      </c>
      <c r="G11922" t="s">
        <v>243</v>
      </c>
      <c r="H11922" t="s">
        <v>248</v>
      </c>
      <c r="I11922" t="s">
        <v>249</v>
      </c>
      <c r="J11922" t="s">
        <v>250</v>
      </c>
      <c r="K11922" t="s">
        <v>191</v>
      </c>
      <c r="M11922" t="s">
        <v>316</v>
      </c>
      <c r="N11922" t="s">
        <v>654</v>
      </c>
      <c r="O11922" t="s">
        <v>194</v>
      </c>
      <c r="P11922">
        <v>2020</v>
      </c>
      <c r="Q11922">
        <v>0.05</v>
      </c>
    </row>
    <row r="11923" spans="1:17" x14ac:dyDescent="0.25">
      <c r="A11923" t="s">
        <v>665</v>
      </c>
      <c r="B11923" t="s">
        <v>666</v>
      </c>
      <c r="C11923" t="s">
        <v>661</v>
      </c>
      <c r="D11923" t="s">
        <v>638</v>
      </c>
      <c r="E11923" t="s">
        <v>639</v>
      </c>
      <c r="F11923" t="s">
        <v>187</v>
      </c>
      <c r="G11923" t="s">
        <v>243</v>
      </c>
      <c r="H11923" t="s">
        <v>248</v>
      </c>
      <c r="I11923" t="s">
        <v>249</v>
      </c>
      <c r="J11923" t="s">
        <v>250</v>
      </c>
      <c r="K11923" t="s">
        <v>191</v>
      </c>
      <c r="M11923" t="s">
        <v>316</v>
      </c>
      <c r="N11923" t="s">
        <v>654</v>
      </c>
      <c r="O11923" t="s">
        <v>194</v>
      </c>
      <c r="P11923">
        <v>2025</v>
      </c>
      <c r="Q11923">
        <v>0.05</v>
      </c>
    </row>
    <row r="11924" spans="1:17" x14ac:dyDescent="0.25">
      <c r="A11924" t="s">
        <v>665</v>
      </c>
      <c r="B11924" t="s">
        <v>666</v>
      </c>
      <c r="C11924" t="s">
        <v>661</v>
      </c>
      <c r="D11924" t="s">
        <v>638</v>
      </c>
      <c r="E11924" t="s">
        <v>639</v>
      </c>
      <c r="F11924" t="s">
        <v>187</v>
      </c>
      <c r="G11924" t="s">
        <v>243</v>
      </c>
      <c r="H11924" t="s">
        <v>248</v>
      </c>
      <c r="I11924" t="s">
        <v>249</v>
      </c>
      <c r="J11924" t="s">
        <v>250</v>
      </c>
      <c r="K11924" t="s">
        <v>191</v>
      </c>
      <c r="M11924" t="s">
        <v>316</v>
      </c>
      <c r="N11924" t="s">
        <v>654</v>
      </c>
      <c r="O11924" t="s">
        <v>264</v>
      </c>
      <c r="P11924">
        <v>2025</v>
      </c>
      <c r="Q11924">
        <v>0.05</v>
      </c>
    </row>
    <row r="11925" spans="1:17" x14ac:dyDescent="0.25">
      <c r="A11925" t="s">
        <v>665</v>
      </c>
      <c r="B11925" t="s">
        <v>666</v>
      </c>
      <c r="C11925" t="s">
        <v>661</v>
      </c>
      <c r="D11925" t="s">
        <v>638</v>
      </c>
      <c r="E11925" t="s">
        <v>639</v>
      </c>
      <c r="F11925" t="s">
        <v>187</v>
      </c>
      <c r="G11925" t="s">
        <v>243</v>
      </c>
      <c r="H11925" t="s">
        <v>248</v>
      </c>
      <c r="I11925" t="s">
        <v>249</v>
      </c>
      <c r="J11925" t="s">
        <v>250</v>
      </c>
      <c r="K11925" t="s">
        <v>191</v>
      </c>
      <c r="M11925" t="s">
        <v>316</v>
      </c>
      <c r="N11925" t="s">
        <v>654</v>
      </c>
      <c r="O11925" t="s">
        <v>265</v>
      </c>
      <c r="P11925">
        <v>2025</v>
      </c>
      <c r="Q11925">
        <v>0.5</v>
      </c>
    </row>
    <row r="11926" spans="1:17" x14ac:dyDescent="0.25">
      <c r="A11926" t="s">
        <v>665</v>
      </c>
      <c r="B11926" t="s">
        <v>666</v>
      </c>
      <c r="C11926" t="s">
        <v>661</v>
      </c>
      <c r="D11926" t="s">
        <v>638</v>
      </c>
      <c r="E11926" t="s">
        <v>639</v>
      </c>
      <c r="F11926" t="s">
        <v>187</v>
      </c>
      <c r="G11926" t="s">
        <v>243</v>
      </c>
      <c r="H11926" t="s">
        <v>248</v>
      </c>
      <c r="I11926" t="s">
        <v>249</v>
      </c>
      <c r="J11926" t="s">
        <v>250</v>
      </c>
      <c r="K11926" t="s">
        <v>191</v>
      </c>
      <c r="M11926" t="s">
        <v>316</v>
      </c>
      <c r="N11926" t="s">
        <v>654</v>
      </c>
      <c r="O11926" t="s">
        <v>194</v>
      </c>
      <c r="P11926">
        <v>2030</v>
      </c>
      <c r="Q11926">
        <v>0.05</v>
      </c>
    </row>
    <row r="11927" spans="1:17" x14ac:dyDescent="0.25">
      <c r="A11927" t="s">
        <v>665</v>
      </c>
      <c r="B11927" t="s">
        <v>666</v>
      </c>
      <c r="C11927" t="s">
        <v>661</v>
      </c>
      <c r="D11927" t="s">
        <v>638</v>
      </c>
      <c r="E11927" t="s">
        <v>639</v>
      </c>
      <c r="F11927" t="s">
        <v>187</v>
      </c>
      <c r="G11927" t="s">
        <v>243</v>
      </c>
      <c r="H11927" t="s">
        <v>248</v>
      </c>
      <c r="I11927" t="s">
        <v>249</v>
      </c>
      <c r="J11927" t="s">
        <v>250</v>
      </c>
      <c r="K11927" t="s">
        <v>191</v>
      </c>
      <c r="M11927" t="s">
        <v>316</v>
      </c>
      <c r="N11927" t="s">
        <v>654</v>
      </c>
      <c r="O11927" t="s">
        <v>194</v>
      </c>
      <c r="P11927">
        <v>2040</v>
      </c>
      <c r="Q11927">
        <v>0.05</v>
      </c>
    </row>
    <row r="11928" spans="1:17" x14ac:dyDescent="0.25">
      <c r="A11928" t="s">
        <v>665</v>
      </c>
      <c r="B11928" t="s">
        <v>666</v>
      </c>
      <c r="C11928" t="s">
        <v>661</v>
      </c>
      <c r="D11928" t="s">
        <v>638</v>
      </c>
      <c r="E11928" t="s">
        <v>639</v>
      </c>
      <c r="F11928" t="s">
        <v>187</v>
      </c>
      <c r="G11928" t="s">
        <v>243</v>
      </c>
      <c r="H11928" t="s">
        <v>248</v>
      </c>
      <c r="I11928" t="s">
        <v>249</v>
      </c>
      <c r="J11928" t="s">
        <v>250</v>
      </c>
      <c r="K11928" t="s">
        <v>191</v>
      </c>
      <c r="M11928" t="s">
        <v>316</v>
      </c>
      <c r="N11928" t="s">
        <v>654</v>
      </c>
      <c r="O11928" t="s">
        <v>194</v>
      </c>
      <c r="P11928">
        <v>2050</v>
      </c>
      <c r="Q11928">
        <v>0.05</v>
      </c>
    </row>
    <row r="11929" spans="1:17" x14ac:dyDescent="0.25">
      <c r="A11929" t="s">
        <v>665</v>
      </c>
      <c r="B11929" t="s">
        <v>666</v>
      </c>
      <c r="C11929" t="s">
        <v>661</v>
      </c>
      <c r="D11929" t="s">
        <v>638</v>
      </c>
      <c r="E11929" t="s">
        <v>639</v>
      </c>
      <c r="F11929" t="s">
        <v>187</v>
      </c>
      <c r="G11929" t="s">
        <v>243</v>
      </c>
      <c r="H11929" t="s">
        <v>248</v>
      </c>
      <c r="I11929" t="s">
        <v>249</v>
      </c>
      <c r="J11929" t="s">
        <v>250</v>
      </c>
      <c r="K11929" t="s">
        <v>191</v>
      </c>
      <c r="M11929" t="s">
        <v>316</v>
      </c>
      <c r="N11929" t="s">
        <v>654</v>
      </c>
      <c r="O11929" t="s">
        <v>264</v>
      </c>
      <c r="P11929">
        <v>2050</v>
      </c>
      <c r="Q11929">
        <v>0.05</v>
      </c>
    </row>
    <row r="11930" spans="1:17" x14ac:dyDescent="0.25">
      <c r="A11930" t="s">
        <v>665</v>
      </c>
      <c r="B11930" t="s">
        <v>666</v>
      </c>
      <c r="C11930" t="s">
        <v>661</v>
      </c>
      <c r="D11930" t="s">
        <v>638</v>
      </c>
      <c r="E11930" t="s">
        <v>639</v>
      </c>
      <c r="F11930" t="s">
        <v>187</v>
      </c>
      <c r="G11930" t="s">
        <v>243</v>
      </c>
      <c r="H11930" t="s">
        <v>248</v>
      </c>
      <c r="I11930" t="s">
        <v>249</v>
      </c>
      <c r="J11930" t="s">
        <v>250</v>
      </c>
      <c r="K11930" t="s">
        <v>191</v>
      </c>
      <c r="M11930" t="s">
        <v>316</v>
      </c>
      <c r="N11930" t="s">
        <v>654</v>
      </c>
      <c r="O11930" t="s">
        <v>265</v>
      </c>
      <c r="P11930">
        <v>2050</v>
      </c>
      <c r="Q11930">
        <v>0.5</v>
      </c>
    </row>
    <row r="11931" spans="1:17" x14ac:dyDescent="0.25">
      <c r="A11931" t="s">
        <v>665</v>
      </c>
      <c r="B11931" t="s">
        <v>666</v>
      </c>
      <c r="C11931" t="s">
        <v>661</v>
      </c>
      <c r="D11931" t="s">
        <v>638</v>
      </c>
      <c r="E11931" t="s">
        <v>639</v>
      </c>
      <c r="F11931" t="s">
        <v>187</v>
      </c>
      <c r="G11931" t="s">
        <v>243</v>
      </c>
      <c r="H11931" t="s">
        <v>253</v>
      </c>
      <c r="I11931" t="s">
        <v>254</v>
      </c>
      <c r="J11931" t="s">
        <v>255</v>
      </c>
      <c r="K11931" t="s">
        <v>191</v>
      </c>
      <c r="M11931" t="s">
        <v>316</v>
      </c>
      <c r="N11931" t="s">
        <v>654</v>
      </c>
      <c r="O11931" t="s">
        <v>194</v>
      </c>
      <c r="P11931">
        <v>2020</v>
      </c>
      <c r="Q11931">
        <v>0.1</v>
      </c>
    </row>
    <row r="11932" spans="1:17" x14ac:dyDescent="0.25">
      <c r="A11932" t="s">
        <v>665</v>
      </c>
      <c r="B11932" t="s">
        <v>666</v>
      </c>
      <c r="C11932" t="s">
        <v>661</v>
      </c>
      <c r="D11932" t="s">
        <v>638</v>
      </c>
      <c r="E11932" t="s">
        <v>639</v>
      </c>
      <c r="F11932" t="s">
        <v>187</v>
      </c>
      <c r="G11932" t="s">
        <v>243</v>
      </c>
      <c r="H11932" t="s">
        <v>253</v>
      </c>
      <c r="I11932" t="s">
        <v>254</v>
      </c>
      <c r="J11932" t="s">
        <v>255</v>
      </c>
      <c r="K11932" t="s">
        <v>191</v>
      </c>
      <c r="M11932" t="s">
        <v>316</v>
      </c>
      <c r="N11932" t="s">
        <v>654</v>
      </c>
      <c r="O11932" t="s">
        <v>194</v>
      </c>
      <c r="P11932">
        <v>2025</v>
      </c>
      <c r="Q11932">
        <v>0.1</v>
      </c>
    </row>
    <row r="11933" spans="1:17" x14ac:dyDescent="0.25">
      <c r="A11933" t="s">
        <v>665</v>
      </c>
      <c r="B11933" t="s">
        <v>666</v>
      </c>
      <c r="C11933" t="s">
        <v>661</v>
      </c>
      <c r="D11933" t="s">
        <v>638</v>
      </c>
      <c r="E11933" t="s">
        <v>639</v>
      </c>
      <c r="F11933" t="s">
        <v>187</v>
      </c>
      <c r="G11933" t="s">
        <v>243</v>
      </c>
      <c r="H11933" t="s">
        <v>253</v>
      </c>
      <c r="I11933" t="s">
        <v>254</v>
      </c>
      <c r="J11933" t="s">
        <v>255</v>
      </c>
      <c r="K11933" t="s">
        <v>191</v>
      </c>
      <c r="M11933" t="s">
        <v>316</v>
      </c>
      <c r="N11933" t="s">
        <v>654</v>
      </c>
      <c r="O11933" t="s">
        <v>264</v>
      </c>
      <c r="P11933">
        <v>2025</v>
      </c>
      <c r="Q11933">
        <v>0.1</v>
      </c>
    </row>
    <row r="11934" spans="1:17" x14ac:dyDescent="0.25">
      <c r="A11934" t="s">
        <v>665</v>
      </c>
      <c r="B11934" t="s">
        <v>666</v>
      </c>
      <c r="C11934" t="s">
        <v>661</v>
      </c>
      <c r="D11934" t="s">
        <v>638</v>
      </c>
      <c r="E11934" t="s">
        <v>639</v>
      </c>
      <c r="F11934" t="s">
        <v>187</v>
      </c>
      <c r="G11934" t="s">
        <v>243</v>
      </c>
      <c r="H11934" t="s">
        <v>253</v>
      </c>
      <c r="I11934" t="s">
        <v>254</v>
      </c>
      <c r="J11934" t="s">
        <v>255</v>
      </c>
      <c r="K11934" t="s">
        <v>191</v>
      </c>
      <c r="M11934" t="s">
        <v>316</v>
      </c>
      <c r="N11934" t="s">
        <v>654</v>
      </c>
      <c r="O11934" t="s">
        <v>265</v>
      </c>
      <c r="P11934">
        <v>2025</v>
      </c>
      <c r="Q11934">
        <v>1</v>
      </c>
    </row>
    <row r="11935" spans="1:17" x14ac:dyDescent="0.25">
      <c r="A11935" t="s">
        <v>665</v>
      </c>
      <c r="B11935" t="s">
        <v>666</v>
      </c>
      <c r="C11935" t="s">
        <v>661</v>
      </c>
      <c r="D11935" t="s">
        <v>638</v>
      </c>
      <c r="E11935" t="s">
        <v>639</v>
      </c>
      <c r="F11935" t="s">
        <v>187</v>
      </c>
      <c r="G11935" t="s">
        <v>243</v>
      </c>
      <c r="H11935" t="s">
        <v>253</v>
      </c>
      <c r="I11935" t="s">
        <v>254</v>
      </c>
      <c r="J11935" t="s">
        <v>255</v>
      </c>
      <c r="K11935" t="s">
        <v>191</v>
      </c>
      <c r="M11935" t="s">
        <v>316</v>
      </c>
      <c r="N11935" t="s">
        <v>654</v>
      </c>
      <c r="O11935" t="s">
        <v>194</v>
      </c>
      <c r="P11935">
        <v>2030</v>
      </c>
      <c r="Q11935">
        <v>0.1</v>
      </c>
    </row>
    <row r="11936" spans="1:17" x14ac:dyDescent="0.25">
      <c r="A11936" t="s">
        <v>665</v>
      </c>
      <c r="B11936" t="s">
        <v>666</v>
      </c>
      <c r="C11936" t="s">
        <v>661</v>
      </c>
      <c r="D11936" t="s">
        <v>638</v>
      </c>
      <c r="E11936" t="s">
        <v>639</v>
      </c>
      <c r="F11936" t="s">
        <v>187</v>
      </c>
      <c r="G11936" t="s">
        <v>243</v>
      </c>
      <c r="H11936" t="s">
        <v>253</v>
      </c>
      <c r="I11936" t="s">
        <v>254</v>
      </c>
      <c r="J11936" t="s">
        <v>255</v>
      </c>
      <c r="K11936" t="s">
        <v>191</v>
      </c>
      <c r="M11936" t="s">
        <v>316</v>
      </c>
      <c r="N11936" t="s">
        <v>654</v>
      </c>
      <c r="O11936" t="s">
        <v>194</v>
      </c>
      <c r="P11936">
        <v>2040</v>
      </c>
      <c r="Q11936">
        <v>0.1</v>
      </c>
    </row>
    <row r="11937" spans="1:17" x14ac:dyDescent="0.25">
      <c r="A11937" t="s">
        <v>665</v>
      </c>
      <c r="B11937" t="s">
        <v>666</v>
      </c>
      <c r="C11937" t="s">
        <v>661</v>
      </c>
      <c r="D11937" t="s">
        <v>638</v>
      </c>
      <c r="E11937" t="s">
        <v>639</v>
      </c>
      <c r="F11937" t="s">
        <v>187</v>
      </c>
      <c r="G11937" t="s">
        <v>243</v>
      </c>
      <c r="H11937" t="s">
        <v>253</v>
      </c>
      <c r="I11937" t="s">
        <v>254</v>
      </c>
      <c r="J11937" t="s">
        <v>255</v>
      </c>
      <c r="K11937" t="s">
        <v>191</v>
      </c>
      <c r="M11937" t="s">
        <v>316</v>
      </c>
      <c r="N11937" t="s">
        <v>654</v>
      </c>
      <c r="O11937" t="s">
        <v>194</v>
      </c>
      <c r="P11937">
        <v>2050</v>
      </c>
      <c r="Q11937">
        <v>0.1</v>
      </c>
    </row>
    <row r="11938" spans="1:17" x14ac:dyDescent="0.25">
      <c r="A11938" t="s">
        <v>665</v>
      </c>
      <c r="B11938" t="s">
        <v>666</v>
      </c>
      <c r="C11938" t="s">
        <v>661</v>
      </c>
      <c r="D11938" t="s">
        <v>638</v>
      </c>
      <c r="E11938" t="s">
        <v>639</v>
      </c>
      <c r="F11938" t="s">
        <v>187</v>
      </c>
      <c r="G11938" t="s">
        <v>243</v>
      </c>
      <c r="H11938" t="s">
        <v>253</v>
      </c>
      <c r="I11938" t="s">
        <v>254</v>
      </c>
      <c r="J11938" t="s">
        <v>255</v>
      </c>
      <c r="K11938" t="s">
        <v>191</v>
      </c>
      <c r="M11938" t="s">
        <v>316</v>
      </c>
      <c r="N11938" t="s">
        <v>654</v>
      </c>
      <c r="O11938" t="s">
        <v>264</v>
      </c>
      <c r="P11938">
        <v>2050</v>
      </c>
      <c r="Q11938">
        <v>0.1</v>
      </c>
    </row>
    <row r="11939" spans="1:17" x14ac:dyDescent="0.25">
      <c r="A11939" t="s">
        <v>665</v>
      </c>
      <c r="B11939" t="s">
        <v>666</v>
      </c>
      <c r="C11939" t="s">
        <v>661</v>
      </c>
      <c r="D11939" t="s">
        <v>638</v>
      </c>
      <c r="E11939" t="s">
        <v>639</v>
      </c>
      <c r="F11939" t="s">
        <v>187</v>
      </c>
      <c r="G11939" t="s">
        <v>243</v>
      </c>
      <c r="H11939" t="s">
        <v>253</v>
      </c>
      <c r="I11939" t="s">
        <v>254</v>
      </c>
      <c r="J11939" t="s">
        <v>255</v>
      </c>
      <c r="K11939" t="s">
        <v>191</v>
      </c>
      <c r="M11939" t="s">
        <v>316</v>
      </c>
      <c r="N11939" t="s">
        <v>654</v>
      </c>
      <c r="O11939" t="s">
        <v>265</v>
      </c>
      <c r="P11939">
        <v>2050</v>
      </c>
      <c r="Q11939">
        <v>1</v>
      </c>
    </row>
    <row r="11940" spans="1:17" x14ac:dyDescent="0.25">
      <c r="A11940" t="s">
        <v>665</v>
      </c>
      <c r="B11940" t="s">
        <v>666</v>
      </c>
      <c r="C11940" t="s">
        <v>661</v>
      </c>
      <c r="D11940" t="s">
        <v>638</v>
      </c>
      <c r="E11940" t="s">
        <v>639</v>
      </c>
      <c r="F11940" t="s">
        <v>187</v>
      </c>
      <c r="G11940" t="s">
        <v>243</v>
      </c>
      <c r="H11940" t="s">
        <v>357</v>
      </c>
      <c r="I11940" t="s">
        <v>306</v>
      </c>
      <c r="K11940" t="s">
        <v>78</v>
      </c>
      <c r="M11940" t="s">
        <v>316</v>
      </c>
      <c r="N11940" t="s">
        <v>641</v>
      </c>
      <c r="O11940" t="s">
        <v>194</v>
      </c>
      <c r="P11940">
        <v>2020</v>
      </c>
      <c r="Q11940">
        <v>0.1</v>
      </c>
    </row>
    <row r="11941" spans="1:17" x14ac:dyDescent="0.25">
      <c r="A11941" t="s">
        <v>665</v>
      </c>
      <c r="B11941" t="s">
        <v>666</v>
      </c>
      <c r="C11941" t="s">
        <v>661</v>
      </c>
      <c r="D11941" t="s">
        <v>638</v>
      </c>
      <c r="E11941" t="s">
        <v>639</v>
      </c>
      <c r="F11941" t="s">
        <v>187</v>
      </c>
      <c r="G11941" t="s">
        <v>243</v>
      </c>
      <c r="H11941" t="s">
        <v>357</v>
      </c>
      <c r="I11941" t="s">
        <v>306</v>
      </c>
      <c r="K11941" t="s">
        <v>78</v>
      </c>
      <c r="M11941" t="s">
        <v>316</v>
      </c>
      <c r="N11941" t="s">
        <v>641</v>
      </c>
      <c r="O11941" t="s">
        <v>194</v>
      </c>
      <c r="P11941">
        <v>2025</v>
      </c>
      <c r="Q11941">
        <v>0.1</v>
      </c>
    </row>
    <row r="11942" spans="1:17" x14ac:dyDescent="0.25">
      <c r="A11942" t="s">
        <v>665</v>
      </c>
      <c r="B11942" t="s">
        <v>666</v>
      </c>
      <c r="C11942" t="s">
        <v>661</v>
      </c>
      <c r="D11942" t="s">
        <v>638</v>
      </c>
      <c r="E11942" t="s">
        <v>639</v>
      </c>
      <c r="F11942" t="s">
        <v>187</v>
      </c>
      <c r="G11942" t="s">
        <v>243</v>
      </c>
      <c r="H11942" t="s">
        <v>357</v>
      </c>
      <c r="I11942" t="s">
        <v>306</v>
      </c>
      <c r="K11942" t="s">
        <v>78</v>
      </c>
      <c r="M11942" t="s">
        <v>316</v>
      </c>
      <c r="N11942" t="s">
        <v>641</v>
      </c>
      <c r="O11942" t="s">
        <v>264</v>
      </c>
      <c r="P11942">
        <v>2025</v>
      </c>
      <c r="Q11942">
        <v>0.1</v>
      </c>
    </row>
    <row r="11943" spans="1:17" x14ac:dyDescent="0.25">
      <c r="A11943" t="s">
        <v>665</v>
      </c>
      <c r="B11943" t="s">
        <v>666</v>
      </c>
      <c r="C11943" t="s">
        <v>661</v>
      </c>
      <c r="D11943" t="s">
        <v>638</v>
      </c>
      <c r="E11943" t="s">
        <v>639</v>
      </c>
      <c r="F11943" t="s">
        <v>187</v>
      </c>
      <c r="G11943" t="s">
        <v>243</v>
      </c>
      <c r="H11943" t="s">
        <v>357</v>
      </c>
      <c r="I11943" t="s">
        <v>306</v>
      </c>
      <c r="K11943" t="s">
        <v>78</v>
      </c>
      <c r="M11943" t="s">
        <v>316</v>
      </c>
      <c r="N11943" t="s">
        <v>641</v>
      </c>
      <c r="O11943" t="s">
        <v>265</v>
      </c>
      <c r="P11943">
        <v>2025</v>
      </c>
      <c r="Q11943">
        <v>0.2</v>
      </c>
    </row>
    <row r="11944" spans="1:17" x14ac:dyDescent="0.25">
      <c r="A11944" t="s">
        <v>665</v>
      </c>
      <c r="B11944" t="s">
        <v>666</v>
      </c>
      <c r="C11944" t="s">
        <v>661</v>
      </c>
      <c r="D11944" t="s">
        <v>638</v>
      </c>
      <c r="E11944" t="s">
        <v>639</v>
      </c>
      <c r="F11944" t="s">
        <v>187</v>
      </c>
      <c r="G11944" t="s">
        <v>243</v>
      </c>
      <c r="H11944" t="s">
        <v>357</v>
      </c>
      <c r="I11944" t="s">
        <v>306</v>
      </c>
      <c r="K11944" t="s">
        <v>78</v>
      </c>
      <c r="M11944" t="s">
        <v>316</v>
      </c>
      <c r="N11944" t="s">
        <v>641</v>
      </c>
      <c r="O11944" t="s">
        <v>194</v>
      </c>
      <c r="P11944">
        <v>2030</v>
      </c>
      <c r="Q11944">
        <v>0.1</v>
      </c>
    </row>
    <row r="11945" spans="1:17" x14ac:dyDescent="0.25">
      <c r="A11945" t="s">
        <v>665</v>
      </c>
      <c r="B11945" t="s">
        <v>666</v>
      </c>
      <c r="C11945" t="s">
        <v>661</v>
      </c>
      <c r="D11945" t="s">
        <v>638</v>
      </c>
      <c r="E11945" t="s">
        <v>639</v>
      </c>
      <c r="F11945" t="s">
        <v>187</v>
      </c>
      <c r="G11945" t="s">
        <v>243</v>
      </c>
      <c r="H11945" t="s">
        <v>357</v>
      </c>
      <c r="I11945" t="s">
        <v>306</v>
      </c>
      <c r="K11945" t="s">
        <v>78</v>
      </c>
      <c r="M11945" t="s">
        <v>316</v>
      </c>
      <c r="N11945" t="s">
        <v>641</v>
      </c>
      <c r="O11945" t="s">
        <v>194</v>
      </c>
      <c r="P11945">
        <v>2040</v>
      </c>
      <c r="Q11945">
        <v>0.1</v>
      </c>
    </row>
    <row r="11946" spans="1:17" x14ac:dyDescent="0.25">
      <c r="A11946" t="s">
        <v>665</v>
      </c>
      <c r="B11946" t="s">
        <v>666</v>
      </c>
      <c r="C11946" t="s">
        <v>661</v>
      </c>
      <c r="D11946" t="s">
        <v>638</v>
      </c>
      <c r="E11946" t="s">
        <v>639</v>
      </c>
      <c r="F11946" t="s">
        <v>187</v>
      </c>
      <c r="G11946" t="s">
        <v>243</v>
      </c>
      <c r="H11946" t="s">
        <v>357</v>
      </c>
      <c r="I11946" t="s">
        <v>306</v>
      </c>
      <c r="K11946" t="s">
        <v>78</v>
      </c>
      <c r="M11946" t="s">
        <v>316</v>
      </c>
      <c r="N11946" t="s">
        <v>641</v>
      </c>
      <c r="O11946" t="s">
        <v>194</v>
      </c>
      <c r="P11946">
        <v>2050</v>
      </c>
      <c r="Q11946">
        <v>0.1</v>
      </c>
    </row>
    <row r="11947" spans="1:17" x14ac:dyDescent="0.25">
      <c r="A11947" t="s">
        <v>665</v>
      </c>
      <c r="B11947" t="s">
        <v>666</v>
      </c>
      <c r="C11947" t="s">
        <v>661</v>
      </c>
      <c r="D11947" t="s">
        <v>638</v>
      </c>
      <c r="E11947" t="s">
        <v>639</v>
      </c>
      <c r="F11947" t="s">
        <v>187</v>
      </c>
      <c r="G11947" t="s">
        <v>243</v>
      </c>
      <c r="H11947" t="s">
        <v>357</v>
      </c>
      <c r="I11947" t="s">
        <v>306</v>
      </c>
      <c r="K11947" t="s">
        <v>78</v>
      </c>
      <c r="M11947" t="s">
        <v>316</v>
      </c>
      <c r="N11947" t="s">
        <v>641</v>
      </c>
      <c r="O11947" t="s">
        <v>264</v>
      </c>
      <c r="P11947">
        <v>2050</v>
      </c>
      <c r="Q11947">
        <v>0.1</v>
      </c>
    </row>
    <row r="11948" spans="1:17" x14ac:dyDescent="0.25">
      <c r="A11948" t="s">
        <v>665</v>
      </c>
      <c r="B11948" t="s">
        <v>666</v>
      </c>
      <c r="C11948" t="s">
        <v>661</v>
      </c>
      <c r="D11948" t="s">
        <v>638</v>
      </c>
      <c r="E11948" t="s">
        <v>639</v>
      </c>
      <c r="F11948" t="s">
        <v>187</v>
      </c>
      <c r="G11948" t="s">
        <v>243</v>
      </c>
      <c r="H11948" t="s">
        <v>357</v>
      </c>
      <c r="I11948" t="s">
        <v>306</v>
      </c>
      <c r="K11948" t="s">
        <v>78</v>
      </c>
      <c r="M11948" t="s">
        <v>316</v>
      </c>
      <c r="N11948" t="s">
        <v>641</v>
      </c>
      <c r="O11948" t="s">
        <v>265</v>
      </c>
      <c r="P11948">
        <v>2050</v>
      </c>
      <c r="Q11948">
        <v>0.2</v>
      </c>
    </row>
    <row r="11949" spans="1:17" x14ac:dyDescent="0.25">
      <c r="A11949" t="s">
        <v>667</v>
      </c>
      <c r="B11949" t="s">
        <v>668</v>
      </c>
      <c r="C11949" t="s">
        <v>661</v>
      </c>
      <c r="D11949" t="s">
        <v>638</v>
      </c>
      <c r="E11949" t="s">
        <v>639</v>
      </c>
      <c r="F11949" t="s">
        <v>260</v>
      </c>
      <c r="G11949" t="s">
        <v>195</v>
      </c>
      <c r="H11949" t="s">
        <v>417</v>
      </c>
      <c r="I11949" t="s">
        <v>418</v>
      </c>
      <c r="J11949" t="s">
        <v>419</v>
      </c>
      <c r="K11949" t="s">
        <v>191</v>
      </c>
      <c r="M11949" t="s">
        <v>251</v>
      </c>
      <c r="N11949" t="s">
        <v>640</v>
      </c>
      <c r="O11949" t="s">
        <v>194</v>
      </c>
      <c r="P11949">
        <v>2020</v>
      </c>
      <c r="Q11949">
        <v>0.01</v>
      </c>
    </row>
    <row r="11950" spans="1:17" x14ac:dyDescent="0.25">
      <c r="A11950" t="s">
        <v>667</v>
      </c>
      <c r="B11950" t="s">
        <v>668</v>
      </c>
      <c r="C11950" t="s">
        <v>661</v>
      </c>
      <c r="D11950" t="s">
        <v>638</v>
      </c>
      <c r="E11950" t="s">
        <v>639</v>
      </c>
      <c r="F11950" t="s">
        <v>260</v>
      </c>
      <c r="G11950" t="s">
        <v>195</v>
      </c>
      <c r="H11950" t="s">
        <v>417</v>
      </c>
      <c r="I11950" t="s">
        <v>418</v>
      </c>
      <c r="J11950" t="s">
        <v>419</v>
      </c>
      <c r="K11950" t="s">
        <v>191</v>
      </c>
      <c r="M11950" t="s">
        <v>251</v>
      </c>
      <c r="N11950" t="s">
        <v>640</v>
      </c>
      <c r="O11950" t="s">
        <v>194</v>
      </c>
      <c r="P11950">
        <v>2025</v>
      </c>
      <c r="Q11950">
        <v>0.01</v>
      </c>
    </row>
    <row r="11951" spans="1:17" x14ac:dyDescent="0.25">
      <c r="A11951" t="s">
        <v>667</v>
      </c>
      <c r="B11951" t="s">
        <v>668</v>
      </c>
      <c r="C11951" t="s">
        <v>661</v>
      </c>
      <c r="D11951" t="s">
        <v>638</v>
      </c>
      <c r="E11951" t="s">
        <v>639</v>
      </c>
      <c r="F11951" t="s">
        <v>260</v>
      </c>
      <c r="G11951" t="s">
        <v>195</v>
      </c>
      <c r="H11951" t="s">
        <v>417</v>
      </c>
      <c r="I11951" t="s">
        <v>418</v>
      </c>
      <c r="J11951" t="s">
        <v>419</v>
      </c>
      <c r="K11951" t="s">
        <v>191</v>
      </c>
      <c r="M11951" t="s">
        <v>251</v>
      </c>
      <c r="N11951" t="s">
        <v>640</v>
      </c>
      <c r="O11951" t="s">
        <v>264</v>
      </c>
      <c r="P11951">
        <v>2025</v>
      </c>
      <c r="Q11951">
        <v>0.01</v>
      </c>
    </row>
    <row r="11952" spans="1:17" x14ac:dyDescent="0.25">
      <c r="A11952" t="s">
        <v>667</v>
      </c>
      <c r="B11952" t="s">
        <v>668</v>
      </c>
      <c r="C11952" t="s">
        <v>661</v>
      </c>
      <c r="D11952" t="s">
        <v>638</v>
      </c>
      <c r="E11952" t="s">
        <v>639</v>
      </c>
      <c r="F11952" t="s">
        <v>260</v>
      </c>
      <c r="G11952" t="s">
        <v>195</v>
      </c>
      <c r="H11952" t="s">
        <v>417</v>
      </c>
      <c r="I11952" t="s">
        <v>418</v>
      </c>
      <c r="J11952" t="s">
        <v>419</v>
      </c>
      <c r="K11952" t="s">
        <v>191</v>
      </c>
      <c r="M11952" t="s">
        <v>251</v>
      </c>
      <c r="N11952" t="s">
        <v>640</v>
      </c>
      <c r="O11952" t="s">
        <v>265</v>
      </c>
      <c r="P11952">
        <v>2025</v>
      </c>
      <c r="Q11952">
        <v>0.01</v>
      </c>
    </row>
    <row r="11953" spans="1:17" x14ac:dyDescent="0.25">
      <c r="A11953" t="s">
        <v>667</v>
      </c>
      <c r="B11953" t="s">
        <v>668</v>
      </c>
      <c r="C11953" t="s">
        <v>661</v>
      </c>
      <c r="D11953" t="s">
        <v>638</v>
      </c>
      <c r="E11953" t="s">
        <v>639</v>
      </c>
      <c r="F11953" t="s">
        <v>260</v>
      </c>
      <c r="G11953" t="s">
        <v>195</v>
      </c>
      <c r="H11953" t="s">
        <v>417</v>
      </c>
      <c r="I11953" t="s">
        <v>418</v>
      </c>
      <c r="J11953" t="s">
        <v>419</v>
      </c>
      <c r="K11953" t="s">
        <v>191</v>
      </c>
      <c r="M11953" t="s">
        <v>251</v>
      </c>
      <c r="N11953" t="s">
        <v>640</v>
      </c>
      <c r="O11953" t="s">
        <v>194</v>
      </c>
      <c r="P11953">
        <v>2030</v>
      </c>
      <c r="Q11953">
        <v>0.01</v>
      </c>
    </row>
    <row r="11954" spans="1:17" x14ac:dyDescent="0.25">
      <c r="A11954" t="s">
        <v>667</v>
      </c>
      <c r="B11954" t="s">
        <v>668</v>
      </c>
      <c r="C11954" t="s">
        <v>661</v>
      </c>
      <c r="D11954" t="s">
        <v>638</v>
      </c>
      <c r="E11954" t="s">
        <v>639</v>
      </c>
      <c r="F11954" t="s">
        <v>260</v>
      </c>
      <c r="G11954" t="s">
        <v>195</v>
      </c>
      <c r="H11954" t="s">
        <v>417</v>
      </c>
      <c r="I11954" t="s">
        <v>418</v>
      </c>
      <c r="J11954" t="s">
        <v>419</v>
      </c>
      <c r="K11954" t="s">
        <v>191</v>
      </c>
      <c r="M11954" t="s">
        <v>251</v>
      </c>
      <c r="N11954" t="s">
        <v>640</v>
      </c>
      <c r="O11954" t="s">
        <v>194</v>
      </c>
      <c r="P11954">
        <v>2040</v>
      </c>
      <c r="Q11954">
        <v>0.01</v>
      </c>
    </row>
    <row r="11955" spans="1:17" x14ac:dyDescent="0.25">
      <c r="A11955" t="s">
        <v>667</v>
      </c>
      <c r="B11955" t="s">
        <v>668</v>
      </c>
      <c r="C11955" t="s">
        <v>661</v>
      </c>
      <c r="D11955" t="s">
        <v>638</v>
      </c>
      <c r="E11955" t="s">
        <v>639</v>
      </c>
      <c r="F11955" t="s">
        <v>260</v>
      </c>
      <c r="G11955" t="s">
        <v>195</v>
      </c>
      <c r="H11955" t="s">
        <v>417</v>
      </c>
      <c r="I11955" t="s">
        <v>418</v>
      </c>
      <c r="J11955" t="s">
        <v>419</v>
      </c>
      <c r="K11955" t="s">
        <v>191</v>
      </c>
      <c r="M11955" t="s">
        <v>251</v>
      </c>
      <c r="N11955" t="s">
        <v>640</v>
      </c>
      <c r="O11955" t="s">
        <v>194</v>
      </c>
      <c r="P11955">
        <v>2050</v>
      </c>
      <c r="Q11955">
        <v>0.01</v>
      </c>
    </row>
    <row r="11956" spans="1:17" x14ac:dyDescent="0.25">
      <c r="A11956" t="s">
        <v>667</v>
      </c>
      <c r="B11956" t="s">
        <v>668</v>
      </c>
      <c r="C11956" t="s">
        <v>661</v>
      </c>
      <c r="D11956" t="s">
        <v>638</v>
      </c>
      <c r="E11956" t="s">
        <v>639</v>
      </c>
      <c r="F11956" t="s">
        <v>260</v>
      </c>
      <c r="G11956" t="s">
        <v>195</v>
      </c>
      <c r="H11956" t="s">
        <v>417</v>
      </c>
      <c r="I11956" t="s">
        <v>418</v>
      </c>
      <c r="J11956" t="s">
        <v>419</v>
      </c>
      <c r="K11956" t="s">
        <v>191</v>
      </c>
      <c r="M11956" t="s">
        <v>251</v>
      </c>
      <c r="N11956" t="s">
        <v>640</v>
      </c>
      <c r="O11956" t="s">
        <v>264</v>
      </c>
      <c r="P11956">
        <v>2050</v>
      </c>
      <c r="Q11956">
        <v>0.01</v>
      </c>
    </row>
    <row r="11957" spans="1:17" x14ac:dyDescent="0.25">
      <c r="A11957" t="s">
        <v>667</v>
      </c>
      <c r="B11957" t="s">
        <v>668</v>
      </c>
      <c r="C11957" t="s">
        <v>661</v>
      </c>
      <c r="D11957" t="s">
        <v>638</v>
      </c>
      <c r="E11957" t="s">
        <v>639</v>
      </c>
      <c r="F11957" t="s">
        <v>260</v>
      </c>
      <c r="G11957" t="s">
        <v>195</v>
      </c>
      <c r="H11957" t="s">
        <v>417</v>
      </c>
      <c r="I11957" t="s">
        <v>418</v>
      </c>
      <c r="J11957" t="s">
        <v>419</v>
      </c>
      <c r="K11957" t="s">
        <v>191</v>
      </c>
      <c r="M11957" t="s">
        <v>251</v>
      </c>
      <c r="N11957" t="s">
        <v>640</v>
      </c>
      <c r="O11957" t="s">
        <v>265</v>
      </c>
      <c r="P11957">
        <v>2050</v>
      </c>
      <c r="Q11957">
        <v>0.01</v>
      </c>
    </row>
    <row r="11958" spans="1:17" x14ac:dyDescent="0.25">
      <c r="A11958" t="s">
        <v>667</v>
      </c>
      <c r="B11958" t="s">
        <v>668</v>
      </c>
      <c r="C11958" t="s">
        <v>661</v>
      </c>
      <c r="D11958" t="s">
        <v>638</v>
      </c>
      <c r="E11958" t="s">
        <v>639</v>
      </c>
      <c r="F11958" t="s">
        <v>260</v>
      </c>
      <c r="G11958" t="s">
        <v>195</v>
      </c>
      <c r="H11958" t="s">
        <v>200</v>
      </c>
      <c r="I11958" t="s">
        <v>201</v>
      </c>
      <c r="K11958" t="s">
        <v>202</v>
      </c>
      <c r="M11958" t="s">
        <v>269</v>
      </c>
      <c r="N11958" t="s">
        <v>641</v>
      </c>
      <c r="O11958" t="s">
        <v>194</v>
      </c>
      <c r="P11958">
        <v>2020</v>
      </c>
      <c r="Q11958">
        <v>0.5</v>
      </c>
    </row>
    <row r="11959" spans="1:17" x14ac:dyDescent="0.25">
      <c r="A11959" t="s">
        <v>667</v>
      </c>
      <c r="B11959" t="s">
        <v>668</v>
      </c>
      <c r="C11959" t="s">
        <v>661</v>
      </c>
      <c r="D11959" t="s">
        <v>638</v>
      </c>
      <c r="E11959" t="s">
        <v>639</v>
      </c>
      <c r="F11959" t="s">
        <v>260</v>
      </c>
      <c r="G11959" t="s">
        <v>195</v>
      </c>
      <c r="H11959" t="s">
        <v>200</v>
      </c>
      <c r="I11959" t="s">
        <v>201</v>
      </c>
      <c r="K11959" t="s">
        <v>202</v>
      </c>
      <c r="M11959" t="s">
        <v>269</v>
      </c>
      <c r="N11959" t="s">
        <v>641</v>
      </c>
      <c r="O11959" t="s">
        <v>194</v>
      </c>
      <c r="P11959">
        <v>2025</v>
      </c>
      <c r="Q11959">
        <v>0.5</v>
      </c>
    </row>
    <row r="11960" spans="1:17" x14ac:dyDescent="0.25">
      <c r="A11960" t="s">
        <v>667</v>
      </c>
      <c r="B11960" t="s">
        <v>668</v>
      </c>
      <c r="C11960" t="s">
        <v>661</v>
      </c>
      <c r="D11960" t="s">
        <v>638</v>
      </c>
      <c r="E11960" t="s">
        <v>639</v>
      </c>
      <c r="F11960" t="s">
        <v>260</v>
      </c>
      <c r="G11960" t="s">
        <v>195</v>
      </c>
      <c r="H11960" t="s">
        <v>200</v>
      </c>
      <c r="I11960" t="s">
        <v>201</v>
      </c>
      <c r="K11960" t="s">
        <v>202</v>
      </c>
      <c r="M11960" t="s">
        <v>269</v>
      </c>
      <c r="N11960" t="s">
        <v>641</v>
      </c>
      <c r="O11960" t="s">
        <v>264</v>
      </c>
      <c r="P11960">
        <v>2025</v>
      </c>
      <c r="Q11960">
        <v>0.3</v>
      </c>
    </row>
    <row r="11961" spans="1:17" x14ac:dyDescent="0.25">
      <c r="A11961" t="s">
        <v>667</v>
      </c>
      <c r="B11961" t="s">
        <v>668</v>
      </c>
      <c r="C11961" t="s">
        <v>661</v>
      </c>
      <c r="D11961" t="s">
        <v>638</v>
      </c>
      <c r="E11961" t="s">
        <v>639</v>
      </c>
      <c r="F11961" t="s">
        <v>260</v>
      </c>
      <c r="G11961" t="s">
        <v>195</v>
      </c>
      <c r="H11961" t="s">
        <v>200</v>
      </c>
      <c r="I11961" t="s">
        <v>201</v>
      </c>
      <c r="K11961" t="s">
        <v>202</v>
      </c>
      <c r="M11961" t="s">
        <v>269</v>
      </c>
      <c r="N11961" t="s">
        <v>641</v>
      </c>
      <c r="O11961" t="s">
        <v>265</v>
      </c>
      <c r="P11961">
        <v>2025</v>
      </c>
      <c r="Q11961">
        <v>1</v>
      </c>
    </row>
    <row r="11962" spans="1:17" x14ac:dyDescent="0.25">
      <c r="A11962" t="s">
        <v>667</v>
      </c>
      <c r="B11962" t="s">
        <v>668</v>
      </c>
      <c r="C11962" t="s">
        <v>661</v>
      </c>
      <c r="D11962" t="s">
        <v>638</v>
      </c>
      <c r="E11962" t="s">
        <v>639</v>
      </c>
      <c r="F11962" t="s">
        <v>260</v>
      </c>
      <c r="G11962" t="s">
        <v>195</v>
      </c>
      <c r="H11962" t="s">
        <v>200</v>
      </c>
      <c r="I11962" t="s">
        <v>201</v>
      </c>
      <c r="K11962" t="s">
        <v>202</v>
      </c>
      <c r="M11962" t="s">
        <v>269</v>
      </c>
      <c r="N11962" t="s">
        <v>641</v>
      </c>
      <c r="O11962" t="s">
        <v>194</v>
      </c>
      <c r="P11962">
        <v>2030</v>
      </c>
      <c r="Q11962">
        <v>0.5</v>
      </c>
    </row>
    <row r="11963" spans="1:17" x14ac:dyDescent="0.25">
      <c r="A11963" t="s">
        <v>667</v>
      </c>
      <c r="B11963" t="s">
        <v>668</v>
      </c>
      <c r="C11963" t="s">
        <v>661</v>
      </c>
      <c r="D11963" t="s">
        <v>638</v>
      </c>
      <c r="E11963" t="s">
        <v>639</v>
      </c>
      <c r="F11963" t="s">
        <v>260</v>
      </c>
      <c r="G11963" t="s">
        <v>195</v>
      </c>
      <c r="H11963" t="s">
        <v>200</v>
      </c>
      <c r="I11963" t="s">
        <v>201</v>
      </c>
      <c r="K11963" t="s">
        <v>202</v>
      </c>
      <c r="M11963" t="s">
        <v>269</v>
      </c>
      <c r="N11963" t="s">
        <v>641</v>
      </c>
      <c r="O11963" t="s">
        <v>194</v>
      </c>
      <c r="P11963">
        <v>2040</v>
      </c>
      <c r="Q11963">
        <v>0.5</v>
      </c>
    </row>
    <row r="11964" spans="1:17" x14ac:dyDescent="0.25">
      <c r="A11964" t="s">
        <v>667</v>
      </c>
      <c r="B11964" t="s">
        <v>668</v>
      </c>
      <c r="C11964" t="s">
        <v>661</v>
      </c>
      <c r="D11964" t="s">
        <v>638</v>
      </c>
      <c r="E11964" t="s">
        <v>639</v>
      </c>
      <c r="F11964" t="s">
        <v>260</v>
      </c>
      <c r="G11964" t="s">
        <v>195</v>
      </c>
      <c r="H11964" t="s">
        <v>200</v>
      </c>
      <c r="I11964" t="s">
        <v>201</v>
      </c>
      <c r="K11964" t="s">
        <v>202</v>
      </c>
      <c r="M11964" t="s">
        <v>269</v>
      </c>
      <c r="N11964" t="s">
        <v>641</v>
      </c>
      <c r="O11964" t="s">
        <v>194</v>
      </c>
      <c r="P11964">
        <v>2050</v>
      </c>
      <c r="Q11964">
        <v>0.5</v>
      </c>
    </row>
    <row r="11965" spans="1:17" x14ac:dyDescent="0.25">
      <c r="A11965" t="s">
        <v>667</v>
      </c>
      <c r="B11965" t="s">
        <v>668</v>
      </c>
      <c r="C11965" t="s">
        <v>661</v>
      </c>
      <c r="D11965" t="s">
        <v>638</v>
      </c>
      <c r="E11965" t="s">
        <v>639</v>
      </c>
      <c r="F11965" t="s">
        <v>260</v>
      </c>
      <c r="G11965" t="s">
        <v>195</v>
      </c>
      <c r="H11965" t="s">
        <v>200</v>
      </c>
      <c r="I11965" t="s">
        <v>201</v>
      </c>
      <c r="K11965" t="s">
        <v>202</v>
      </c>
      <c r="M11965" t="s">
        <v>269</v>
      </c>
      <c r="N11965" t="s">
        <v>641</v>
      </c>
      <c r="O11965" t="s">
        <v>264</v>
      </c>
      <c r="P11965">
        <v>2050</v>
      </c>
      <c r="Q11965">
        <v>0.3</v>
      </c>
    </row>
    <row r="11966" spans="1:17" x14ac:dyDescent="0.25">
      <c r="A11966" t="s">
        <v>667</v>
      </c>
      <c r="B11966" t="s">
        <v>668</v>
      </c>
      <c r="C11966" t="s">
        <v>661</v>
      </c>
      <c r="D11966" t="s">
        <v>638</v>
      </c>
      <c r="E11966" t="s">
        <v>639</v>
      </c>
      <c r="F11966" t="s">
        <v>260</v>
      </c>
      <c r="G11966" t="s">
        <v>195</v>
      </c>
      <c r="H11966" t="s">
        <v>200</v>
      </c>
      <c r="I11966" t="s">
        <v>201</v>
      </c>
      <c r="K11966" t="s">
        <v>202</v>
      </c>
      <c r="M11966" t="s">
        <v>269</v>
      </c>
      <c r="N11966" t="s">
        <v>641</v>
      </c>
      <c r="O11966" t="s">
        <v>265</v>
      </c>
      <c r="P11966">
        <v>2050</v>
      </c>
      <c r="Q11966">
        <v>1</v>
      </c>
    </row>
    <row r="11967" spans="1:17" x14ac:dyDescent="0.25">
      <c r="A11967" t="s">
        <v>667</v>
      </c>
      <c r="B11967" t="s">
        <v>668</v>
      </c>
      <c r="C11967" t="s">
        <v>661</v>
      </c>
      <c r="D11967" t="s">
        <v>638</v>
      </c>
      <c r="E11967" t="s">
        <v>639</v>
      </c>
      <c r="F11967" t="s">
        <v>260</v>
      </c>
      <c r="G11967" t="s">
        <v>195</v>
      </c>
      <c r="H11967" t="s">
        <v>352</v>
      </c>
      <c r="I11967" t="s">
        <v>135</v>
      </c>
      <c r="K11967" t="s">
        <v>191</v>
      </c>
      <c r="N11967" t="s">
        <v>640</v>
      </c>
      <c r="O11967" t="s">
        <v>194</v>
      </c>
      <c r="P11967">
        <v>2020</v>
      </c>
      <c r="Q11967">
        <v>0</v>
      </c>
    </row>
    <row r="11968" spans="1:17" x14ac:dyDescent="0.25">
      <c r="A11968" t="s">
        <v>667</v>
      </c>
      <c r="B11968" t="s">
        <v>668</v>
      </c>
      <c r="C11968" t="s">
        <v>661</v>
      </c>
      <c r="D11968" t="s">
        <v>638</v>
      </c>
      <c r="E11968" t="s">
        <v>639</v>
      </c>
      <c r="F11968" t="s">
        <v>260</v>
      </c>
      <c r="G11968" t="s">
        <v>195</v>
      </c>
      <c r="H11968" t="s">
        <v>352</v>
      </c>
      <c r="I11968" t="s">
        <v>135</v>
      </c>
      <c r="K11968" t="s">
        <v>191</v>
      </c>
      <c r="N11968" t="s">
        <v>640</v>
      </c>
      <c r="O11968" t="s">
        <v>194</v>
      </c>
      <c r="P11968">
        <v>2025</v>
      </c>
      <c r="Q11968">
        <v>0</v>
      </c>
    </row>
    <row r="11969" spans="1:17" x14ac:dyDescent="0.25">
      <c r="A11969" t="s">
        <v>667</v>
      </c>
      <c r="B11969" t="s">
        <v>668</v>
      </c>
      <c r="C11969" t="s">
        <v>661</v>
      </c>
      <c r="D11969" t="s">
        <v>638</v>
      </c>
      <c r="E11969" t="s">
        <v>639</v>
      </c>
      <c r="F11969" t="s">
        <v>260</v>
      </c>
      <c r="G11969" t="s">
        <v>195</v>
      </c>
      <c r="H11969" t="s">
        <v>352</v>
      </c>
      <c r="I11969" t="s">
        <v>135</v>
      </c>
      <c r="K11969" t="s">
        <v>191</v>
      </c>
      <c r="N11969" t="s">
        <v>640</v>
      </c>
      <c r="O11969" t="s">
        <v>264</v>
      </c>
      <c r="P11969">
        <v>2025</v>
      </c>
      <c r="Q11969">
        <v>0</v>
      </c>
    </row>
    <row r="11970" spans="1:17" x14ac:dyDescent="0.25">
      <c r="A11970" t="s">
        <v>667</v>
      </c>
      <c r="B11970" t="s">
        <v>668</v>
      </c>
      <c r="C11970" t="s">
        <v>661</v>
      </c>
      <c r="D11970" t="s">
        <v>638</v>
      </c>
      <c r="E11970" t="s">
        <v>639</v>
      </c>
      <c r="F11970" t="s">
        <v>260</v>
      </c>
      <c r="G11970" t="s">
        <v>195</v>
      </c>
      <c r="H11970" t="s">
        <v>352</v>
      </c>
      <c r="I11970" t="s">
        <v>135</v>
      </c>
      <c r="K11970" t="s">
        <v>191</v>
      </c>
      <c r="N11970" t="s">
        <v>640</v>
      </c>
      <c r="O11970" t="s">
        <v>265</v>
      </c>
      <c r="P11970">
        <v>2025</v>
      </c>
      <c r="Q11970">
        <v>0.05</v>
      </c>
    </row>
    <row r="11971" spans="1:17" x14ac:dyDescent="0.25">
      <c r="A11971" t="s">
        <v>667</v>
      </c>
      <c r="B11971" t="s">
        <v>668</v>
      </c>
      <c r="C11971" t="s">
        <v>661</v>
      </c>
      <c r="D11971" t="s">
        <v>638</v>
      </c>
      <c r="E11971" t="s">
        <v>639</v>
      </c>
      <c r="F11971" t="s">
        <v>260</v>
      </c>
      <c r="G11971" t="s">
        <v>195</v>
      </c>
      <c r="H11971" t="s">
        <v>352</v>
      </c>
      <c r="I11971" t="s">
        <v>135</v>
      </c>
      <c r="K11971" t="s">
        <v>191</v>
      </c>
      <c r="N11971" t="s">
        <v>640</v>
      </c>
      <c r="O11971" t="s">
        <v>194</v>
      </c>
      <c r="P11971">
        <v>2030</v>
      </c>
      <c r="Q11971">
        <v>0</v>
      </c>
    </row>
    <row r="11972" spans="1:17" x14ac:dyDescent="0.25">
      <c r="A11972" t="s">
        <v>667</v>
      </c>
      <c r="B11972" t="s">
        <v>668</v>
      </c>
      <c r="C11972" t="s">
        <v>661</v>
      </c>
      <c r="D11972" t="s">
        <v>638</v>
      </c>
      <c r="E11972" t="s">
        <v>639</v>
      </c>
      <c r="F11972" t="s">
        <v>260</v>
      </c>
      <c r="G11972" t="s">
        <v>195</v>
      </c>
      <c r="H11972" t="s">
        <v>352</v>
      </c>
      <c r="I11972" t="s">
        <v>135</v>
      </c>
      <c r="K11972" t="s">
        <v>191</v>
      </c>
      <c r="N11972" t="s">
        <v>640</v>
      </c>
      <c r="O11972" t="s">
        <v>194</v>
      </c>
      <c r="P11972">
        <v>2040</v>
      </c>
      <c r="Q11972">
        <v>0</v>
      </c>
    </row>
    <row r="11973" spans="1:17" x14ac:dyDescent="0.25">
      <c r="A11973" t="s">
        <v>667</v>
      </c>
      <c r="B11973" t="s">
        <v>668</v>
      </c>
      <c r="C11973" t="s">
        <v>661</v>
      </c>
      <c r="D11973" t="s">
        <v>638</v>
      </c>
      <c r="E11973" t="s">
        <v>639</v>
      </c>
      <c r="F11973" t="s">
        <v>260</v>
      </c>
      <c r="G11973" t="s">
        <v>195</v>
      </c>
      <c r="H11973" t="s">
        <v>352</v>
      </c>
      <c r="I11973" t="s">
        <v>135</v>
      </c>
      <c r="K11973" t="s">
        <v>191</v>
      </c>
      <c r="N11973" t="s">
        <v>640</v>
      </c>
      <c r="O11973" t="s">
        <v>194</v>
      </c>
      <c r="P11973">
        <v>2050</v>
      </c>
      <c r="Q11973">
        <v>0</v>
      </c>
    </row>
    <row r="11974" spans="1:17" x14ac:dyDescent="0.25">
      <c r="A11974" t="s">
        <v>667</v>
      </c>
      <c r="B11974" t="s">
        <v>668</v>
      </c>
      <c r="C11974" t="s">
        <v>661</v>
      </c>
      <c r="D11974" t="s">
        <v>638</v>
      </c>
      <c r="E11974" t="s">
        <v>639</v>
      </c>
      <c r="F11974" t="s">
        <v>260</v>
      </c>
      <c r="G11974" t="s">
        <v>195</v>
      </c>
      <c r="H11974" t="s">
        <v>352</v>
      </c>
      <c r="I11974" t="s">
        <v>135</v>
      </c>
      <c r="K11974" t="s">
        <v>191</v>
      </c>
      <c r="N11974" t="s">
        <v>640</v>
      </c>
      <c r="O11974" t="s">
        <v>264</v>
      </c>
      <c r="P11974">
        <v>2050</v>
      </c>
      <c r="Q11974">
        <v>0</v>
      </c>
    </row>
    <row r="11975" spans="1:17" x14ac:dyDescent="0.25">
      <c r="A11975" t="s">
        <v>667</v>
      </c>
      <c r="B11975" t="s">
        <v>668</v>
      </c>
      <c r="C11975" t="s">
        <v>661</v>
      </c>
      <c r="D11975" t="s">
        <v>638</v>
      </c>
      <c r="E11975" t="s">
        <v>639</v>
      </c>
      <c r="F11975" t="s">
        <v>260</v>
      </c>
      <c r="G11975" t="s">
        <v>195</v>
      </c>
      <c r="H11975" t="s">
        <v>352</v>
      </c>
      <c r="I11975" t="s">
        <v>135</v>
      </c>
      <c r="K11975" t="s">
        <v>191</v>
      </c>
      <c r="N11975" t="s">
        <v>640</v>
      </c>
      <c r="O11975" t="s">
        <v>265</v>
      </c>
      <c r="P11975">
        <v>2050</v>
      </c>
      <c r="Q11975">
        <v>0.05</v>
      </c>
    </row>
    <row r="11976" spans="1:17" x14ac:dyDescent="0.25">
      <c r="A11976" t="s">
        <v>667</v>
      </c>
      <c r="B11976" t="s">
        <v>668</v>
      </c>
      <c r="C11976" t="s">
        <v>661</v>
      </c>
      <c r="D11976" t="s">
        <v>638</v>
      </c>
      <c r="E11976" t="s">
        <v>639</v>
      </c>
      <c r="F11976" t="s">
        <v>260</v>
      </c>
      <c r="G11976" t="s">
        <v>195</v>
      </c>
      <c r="H11976" t="s">
        <v>473</v>
      </c>
      <c r="I11976" t="s">
        <v>213</v>
      </c>
      <c r="K11976" t="s">
        <v>474</v>
      </c>
      <c r="O11976" t="s">
        <v>194</v>
      </c>
      <c r="P11976">
        <v>2020</v>
      </c>
      <c r="Q11976">
        <v>10</v>
      </c>
    </row>
    <row r="11977" spans="1:17" x14ac:dyDescent="0.25">
      <c r="A11977" t="s">
        <v>667</v>
      </c>
      <c r="B11977" t="s">
        <v>668</v>
      </c>
      <c r="C11977" t="s">
        <v>661</v>
      </c>
      <c r="D11977" t="s">
        <v>638</v>
      </c>
      <c r="E11977" t="s">
        <v>639</v>
      </c>
      <c r="F11977" t="s">
        <v>260</v>
      </c>
      <c r="G11977" t="s">
        <v>195</v>
      </c>
      <c r="H11977" t="s">
        <v>473</v>
      </c>
      <c r="I11977" t="s">
        <v>213</v>
      </c>
      <c r="K11977" t="s">
        <v>474</v>
      </c>
      <c r="O11977" t="s">
        <v>194</v>
      </c>
      <c r="P11977">
        <v>2025</v>
      </c>
      <c r="Q11977">
        <v>10</v>
      </c>
    </row>
    <row r="11978" spans="1:17" x14ac:dyDescent="0.25">
      <c r="A11978" t="s">
        <v>667</v>
      </c>
      <c r="B11978" t="s">
        <v>668</v>
      </c>
      <c r="C11978" t="s">
        <v>661</v>
      </c>
      <c r="D11978" t="s">
        <v>638</v>
      </c>
      <c r="E11978" t="s">
        <v>639</v>
      </c>
      <c r="F11978" t="s">
        <v>260</v>
      </c>
      <c r="G11978" t="s">
        <v>195</v>
      </c>
      <c r="H11978" t="s">
        <v>473</v>
      </c>
      <c r="I11978" t="s">
        <v>213</v>
      </c>
      <c r="K11978" t="s">
        <v>474</v>
      </c>
      <c r="O11978" t="s">
        <v>264</v>
      </c>
      <c r="P11978">
        <v>2025</v>
      </c>
      <c r="Q11978">
        <v>5</v>
      </c>
    </row>
    <row r="11979" spans="1:17" x14ac:dyDescent="0.25">
      <c r="A11979" t="s">
        <v>667</v>
      </c>
      <c r="B11979" t="s">
        <v>668</v>
      </c>
      <c r="C11979" t="s">
        <v>661</v>
      </c>
      <c r="D11979" t="s">
        <v>638</v>
      </c>
      <c r="E11979" t="s">
        <v>639</v>
      </c>
      <c r="F11979" t="s">
        <v>260</v>
      </c>
      <c r="G11979" t="s">
        <v>195</v>
      </c>
      <c r="H11979" t="s">
        <v>473</v>
      </c>
      <c r="I11979" t="s">
        <v>213</v>
      </c>
      <c r="K11979" t="s">
        <v>474</v>
      </c>
      <c r="O11979" t="s">
        <v>265</v>
      </c>
      <c r="P11979">
        <v>2025</v>
      </c>
      <c r="Q11979">
        <v>20</v>
      </c>
    </row>
    <row r="11980" spans="1:17" x14ac:dyDescent="0.25">
      <c r="A11980" t="s">
        <v>667</v>
      </c>
      <c r="B11980" t="s">
        <v>668</v>
      </c>
      <c r="C11980" t="s">
        <v>661</v>
      </c>
      <c r="D11980" t="s">
        <v>638</v>
      </c>
      <c r="E11980" t="s">
        <v>639</v>
      </c>
      <c r="F11980" t="s">
        <v>260</v>
      </c>
      <c r="G11980" t="s">
        <v>195</v>
      </c>
      <c r="H11980" t="s">
        <v>473</v>
      </c>
      <c r="I11980" t="s">
        <v>213</v>
      </c>
      <c r="K11980" t="s">
        <v>474</v>
      </c>
      <c r="O11980" t="s">
        <v>194</v>
      </c>
      <c r="P11980">
        <v>2030</v>
      </c>
      <c r="Q11980">
        <v>10</v>
      </c>
    </row>
    <row r="11981" spans="1:17" x14ac:dyDescent="0.25">
      <c r="A11981" t="s">
        <v>667</v>
      </c>
      <c r="B11981" t="s">
        <v>668</v>
      </c>
      <c r="C11981" t="s">
        <v>661</v>
      </c>
      <c r="D11981" t="s">
        <v>638</v>
      </c>
      <c r="E11981" t="s">
        <v>639</v>
      </c>
      <c r="F11981" t="s">
        <v>260</v>
      </c>
      <c r="G11981" t="s">
        <v>195</v>
      </c>
      <c r="H11981" t="s">
        <v>473</v>
      </c>
      <c r="I11981" t="s">
        <v>213</v>
      </c>
      <c r="K11981" t="s">
        <v>474</v>
      </c>
      <c r="O11981" t="s">
        <v>194</v>
      </c>
      <c r="P11981">
        <v>2040</v>
      </c>
      <c r="Q11981">
        <v>10</v>
      </c>
    </row>
    <row r="11982" spans="1:17" x14ac:dyDescent="0.25">
      <c r="A11982" t="s">
        <v>667</v>
      </c>
      <c r="B11982" t="s">
        <v>668</v>
      </c>
      <c r="C11982" t="s">
        <v>661</v>
      </c>
      <c r="D11982" t="s">
        <v>638</v>
      </c>
      <c r="E11982" t="s">
        <v>639</v>
      </c>
      <c r="F11982" t="s">
        <v>260</v>
      </c>
      <c r="G11982" t="s">
        <v>195</v>
      </c>
      <c r="H11982" t="s">
        <v>473</v>
      </c>
      <c r="I11982" t="s">
        <v>213</v>
      </c>
      <c r="K11982" t="s">
        <v>474</v>
      </c>
      <c r="O11982" t="s">
        <v>194</v>
      </c>
      <c r="P11982">
        <v>2050</v>
      </c>
      <c r="Q11982">
        <v>10</v>
      </c>
    </row>
    <row r="11983" spans="1:17" x14ac:dyDescent="0.25">
      <c r="A11983" t="s">
        <v>667</v>
      </c>
      <c r="B11983" t="s">
        <v>668</v>
      </c>
      <c r="C11983" t="s">
        <v>661</v>
      </c>
      <c r="D11983" t="s">
        <v>638</v>
      </c>
      <c r="E11983" t="s">
        <v>639</v>
      </c>
      <c r="F11983" t="s">
        <v>260</v>
      </c>
      <c r="G11983" t="s">
        <v>195</v>
      </c>
      <c r="H11983" t="s">
        <v>473</v>
      </c>
      <c r="I11983" t="s">
        <v>213</v>
      </c>
      <c r="K11983" t="s">
        <v>474</v>
      </c>
      <c r="O11983" t="s">
        <v>264</v>
      </c>
      <c r="P11983">
        <v>2050</v>
      </c>
      <c r="Q11983">
        <v>5</v>
      </c>
    </row>
    <row r="11984" spans="1:17" x14ac:dyDescent="0.25">
      <c r="A11984" t="s">
        <v>667</v>
      </c>
      <c r="B11984" t="s">
        <v>668</v>
      </c>
      <c r="C11984" t="s">
        <v>661</v>
      </c>
      <c r="D11984" t="s">
        <v>638</v>
      </c>
      <c r="E11984" t="s">
        <v>639</v>
      </c>
      <c r="F11984" t="s">
        <v>260</v>
      </c>
      <c r="G11984" t="s">
        <v>195</v>
      </c>
      <c r="H11984" t="s">
        <v>473</v>
      </c>
      <c r="I11984" t="s">
        <v>213</v>
      </c>
      <c r="K11984" t="s">
        <v>474</v>
      </c>
      <c r="O11984" t="s">
        <v>265</v>
      </c>
      <c r="P11984">
        <v>2050</v>
      </c>
      <c r="Q11984">
        <v>20</v>
      </c>
    </row>
    <row r="11985" spans="1:17" x14ac:dyDescent="0.25">
      <c r="A11985" t="s">
        <v>667</v>
      </c>
      <c r="B11985" t="s">
        <v>668</v>
      </c>
      <c r="C11985" t="s">
        <v>661</v>
      </c>
      <c r="D11985" t="s">
        <v>638</v>
      </c>
      <c r="E11985" t="s">
        <v>639</v>
      </c>
      <c r="F11985" t="s">
        <v>260</v>
      </c>
      <c r="G11985" t="s">
        <v>195</v>
      </c>
      <c r="H11985" t="s">
        <v>354</v>
      </c>
      <c r="I11985" t="s">
        <v>136</v>
      </c>
      <c r="K11985" t="s">
        <v>275</v>
      </c>
      <c r="N11985" t="s">
        <v>640</v>
      </c>
      <c r="O11985" t="s">
        <v>194</v>
      </c>
      <c r="P11985">
        <v>2020</v>
      </c>
      <c r="Q11985">
        <v>1</v>
      </c>
    </row>
    <row r="11986" spans="1:17" x14ac:dyDescent="0.25">
      <c r="A11986" t="s">
        <v>667</v>
      </c>
      <c r="B11986" t="s">
        <v>668</v>
      </c>
      <c r="C11986" t="s">
        <v>661</v>
      </c>
      <c r="D11986" t="s">
        <v>638</v>
      </c>
      <c r="E11986" t="s">
        <v>639</v>
      </c>
      <c r="F11986" t="s">
        <v>260</v>
      </c>
      <c r="G11986" t="s">
        <v>195</v>
      </c>
      <c r="H11986" t="s">
        <v>354</v>
      </c>
      <c r="I11986" t="s">
        <v>136</v>
      </c>
      <c r="K11986" t="s">
        <v>275</v>
      </c>
      <c r="N11986" t="s">
        <v>640</v>
      </c>
      <c r="O11986" t="s">
        <v>194</v>
      </c>
      <c r="P11986">
        <v>2025</v>
      </c>
      <c r="Q11986">
        <v>1</v>
      </c>
    </row>
    <row r="11987" spans="1:17" x14ac:dyDescent="0.25">
      <c r="A11987" t="s">
        <v>667</v>
      </c>
      <c r="B11987" t="s">
        <v>668</v>
      </c>
      <c r="C11987" t="s">
        <v>661</v>
      </c>
      <c r="D11987" t="s">
        <v>638</v>
      </c>
      <c r="E11987" t="s">
        <v>639</v>
      </c>
      <c r="F11987" t="s">
        <v>260</v>
      </c>
      <c r="G11987" t="s">
        <v>195</v>
      </c>
      <c r="H11987" t="s">
        <v>354</v>
      </c>
      <c r="I11987" t="s">
        <v>136</v>
      </c>
      <c r="K11987" t="s">
        <v>275</v>
      </c>
      <c r="N11987" t="s">
        <v>640</v>
      </c>
      <c r="O11987" t="s">
        <v>264</v>
      </c>
      <c r="P11987">
        <v>2025</v>
      </c>
      <c r="Q11987">
        <v>0.5</v>
      </c>
    </row>
    <row r="11988" spans="1:17" x14ac:dyDescent="0.25">
      <c r="A11988" t="s">
        <v>667</v>
      </c>
      <c r="B11988" t="s">
        <v>668</v>
      </c>
      <c r="C11988" t="s">
        <v>661</v>
      </c>
      <c r="D11988" t="s">
        <v>638</v>
      </c>
      <c r="E11988" t="s">
        <v>639</v>
      </c>
      <c r="F11988" t="s">
        <v>260</v>
      </c>
      <c r="G11988" t="s">
        <v>195</v>
      </c>
      <c r="H11988" t="s">
        <v>354</v>
      </c>
      <c r="I11988" t="s">
        <v>136</v>
      </c>
      <c r="K11988" t="s">
        <v>275</v>
      </c>
      <c r="N11988" t="s">
        <v>640</v>
      </c>
      <c r="O11988" t="s">
        <v>265</v>
      </c>
      <c r="P11988">
        <v>2025</v>
      </c>
      <c r="Q11988">
        <v>2</v>
      </c>
    </row>
    <row r="11989" spans="1:17" x14ac:dyDescent="0.25">
      <c r="A11989" t="s">
        <v>667</v>
      </c>
      <c r="B11989" t="s">
        <v>668</v>
      </c>
      <c r="C11989" t="s">
        <v>661</v>
      </c>
      <c r="D11989" t="s">
        <v>638</v>
      </c>
      <c r="E11989" t="s">
        <v>639</v>
      </c>
      <c r="F11989" t="s">
        <v>260</v>
      </c>
      <c r="G11989" t="s">
        <v>195</v>
      </c>
      <c r="H11989" t="s">
        <v>354</v>
      </c>
      <c r="I11989" t="s">
        <v>136</v>
      </c>
      <c r="K11989" t="s">
        <v>275</v>
      </c>
      <c r="N11989" t="s">
        <v>640</v>
      </c>
      <c r="O11989" t="s">
        <v>194</v>
      </c>
      <c r="P11989">
        <v>2030</v>
      </c>
      <c r="Q11989">
        <v>1</v>
      </c>
    </row>
    <row r="11990" spans="1:17" x14ac:dyDescent="0.25">
      <c r="A11990" t="s">
        <v>667</v>
      </c>
      <c r="B11990" t="s">
        <v>668</v>
      </c>
      <c r="C11990" t="s">
        <v>661</v>
      </c>
      <c r="D11990" t="s">
        <v>638</v>
      </c>
      <c r="E11990" t="s">
        <v>639</v>
      </c>
      <c r="F11990" t="s">
        <v>260</v>
      </c>
      <c r="G11990" t="s">
        <v>195</v>
      </c>
      <c r="H11990" t="s">
        <v>354</v>
      </c>
      <c r="I11990" t="s">
        <v>136</v>
      </c>
      <c r="K11990" t="s">
        <v>275</v>
      </c>
      <c r="N11990" t="s">
        <v>640</v>
      </c>
      <c r="O11990" t="s">
        <v>194</v>
      </c>
      <c r="P11990">
        <v>2040</v>
      </c>
      <c r="Q11990">
        <v>1</v>
      </c>
    </row>
    <row r="11991" spans="1:17" x14ac:dyDescent="0.25">
      <c r="A11991" t="s">
        <v>667</v>
      </c>
      <c r="B11991" t="s">
        <v>668</v>
      </c>
      <c r="C11991" t="s">
        <v>661</v>
      </c>
      <c r="D11991" t="s">
        <v>638</v>
      </c>
      <c r="E11991" t="s">
        <v>639</v>
      </c>
      <c r="F11991" t="s">
        <v>260</v>
      </c>
      <c r="G11991" t="s">
        <v>195</v>
      </c>
      <c r="H11991" t="s">
        <v>354</v>
      </c>
      <c r="I11991" t="s">
        <v>136</v>
      </c>
      <c r="K11991" t="s">
        <v>275</v>
      </c>
      <c r="N11991" t="s">
        <v>640</v>
      </c>
      <c r="O11991" t="s">
        <v>194</v>
      </c>
      <c r="P11991">
        <v>2050</v>
      </c>
      <c r="Q11991">
        <v>1</v>
      </c>
    </row>
    <row r="11992" spans="1:17" x14ac:dyDescent="0.25">
      <c r="A11992" t="s">
        <v>667</v>
      </c>
      <c r="B11992" t="s">
        <v>668</v>
      </c>
      <c r="C11992" t="s">
        <v>661</v>
      </c>
      <c r="D11992" t="s">
        <v>638</v>
      </c>
      <c r="E11992" t="s">
        <v>639</v>
      </c>
      <c r="F11992" t="s">
        <v>260</v>
      </c>
      <c r="G11992" t="s">
        <v>195</v>
      </c>
      <c r="H11992" t="s">
        <v>354</v>
      </c>
      <c r="I11992" t="s">
        <v>136</v>
      </c>
      <c r="K11992" t="s">
        <v>275</v>
      </c>
      <c r="N11992" t="s">
        <v>640</v>
      </c>
      <c r="O11992" t="s">
        <v>264</v>
      </c>
      <c r="P11992">
        <v>2050</v>
      </c>
      <c r="Q11992">
        <v>0.5</v>
      </c>
    </row>
    <row r="11993" spans="1:17" x14ac:dyDescent="0.25">
      <c r="A11993" t="s">
        <v>667</v>
      </c>
      <c r="B11993" t="s">
        <v>668</v>
      </c>
      <c r="C11993" t="s">
        <v>661</v>
      </c>
      <c r="D11993" t="s">
        <v>638</v>
      </c>
      <c r="E11993" t="s">
        <v>639</v>
      </c>
      <c r="F11993" t="s">
        <v>260</v>
      </c>
      <c r="G11993" t="s">
        <v>195</v>
      </c>
      <c r="H11993" t="s">
        <v>354</v>
      </c>
      <c r="I11993" t="s">
        <v>136</v>
      </c>
      <c r="K11993" t="s">
        <v>275</v>
      </c>
      <c r="N11993" t="s">
        <v>640</v>
      </c>
      <c r="O11993" t="s">
        <v>265</v>
      </c>
      <c r="P11993">
        <v>2050</v>
      </c>
      <c r="Q11993">
        <v>2</v>
      </c>
    </row>
    <row r="11994" spans="1:17" x14ac:dyDescent="0.25">
      <c r="A11994" t="s">
        <v>667</v>
      </c>
      <c r="B11994" t="s">
        <v>668</v>
      </c>
      <c r="C11994" t="s">
        <v>661</v>
      </c>
      <c r="D11994" t="s">
        <v>638</v>
      </c>
      <c r="E11994" t="s">
        <v>639</v>
      </c>
      <c r="F11994" t="s">
        <v>260</v>
      </c>
      <c r="G11994" t="s">
        <v>195</v>
      </c>
      <c r="H11994" t="s">
        <v>475</v>
      </c>
      <c r="I11994" t="s">
        <v>277</v>
      </c>
      <c r="K11994" t="s">
        <v>476</v>
      </c>
      <c r="N11994" t="s">
        <v>643</v>
      </c>
      <c r="O11994" t="s">
        <v>194</v>
      </c>
      <c r="P11994">
        <v>2020</v>
      </c>
      <c r="Q11994">
        <v>0.03</v>
      </c>
    </row>
    <row r="11995" spans="1:17" x14ac:dyDescent="0.25">
      <c r="A11995" t="s">
        <v>667</v>
      </c>
      <c r="B11995" t="s">
        <v>668</v>
      </c>
      <c r="C11995" t="s">
        <v>661</v>
      </c>
      <c r="D11995" t="s">
        <v>638</v>
      </c>
      <c r="E11995" t="s">
        <v>639</v>
      </c>
      <c r="F11995" t="s">
        <v>260</v>
      </c>
      <c r="G11995" t="s">
        <v>195</v>
      </c>
      <c r="H11995" t="s">
        <v>475</v>
      </c>
      <c r="I11995" t="s">
        <v>277</v>
      </c>
      <c r="K11995" t="s">
        <v>476</v>
      </c>
      <c r="N11995" t="s">
        <v>643</v>
      </c>
      <c r="O11995" t="s">
        <v>194</v>
      </c>
      <c r="P11995">
        <v>2025</v>
      </c>
      <c r="Q11995">
        <v>0.03</v>
      </c>
    </row>
    <row r="11996" spans="1:17" x14ac:dyDescent="0.25">
      <c r="A11996" t="s">
        <v>667</v>
      </c>
      <c r="B11996" t="s">
        <v>668</v>
      </c>
      <c r="C11996" t="s">
        <v>661</v>
      </c>
      <c r="D11996" t="s">
        <v>638</v>
      </c>
      <c r="E11996" t="s">
        <v>639</v>
      </c>
      <c r="F11996" t="s">
        <v>260</v>
      </c>
      <c r="G11996" t="s">
        <v>195</v>
      </c>
      <c r="H11996" t="s">
        <v>475</v>
      </c>
      <c r="I11996" t="s">
        <v>277</v>
      </c>
      <c r="K11996" t="s">
        <v>476</v>
      </c>
      <c r="N11996" t="s">
        <v>643</v>
      </c>
      <c r="O11996" t="s">
        <v>264</v>
      </c>
      <c r="P11996">
        <v>2025</v>
      </c>
      <c r="Q11996">
        <v>0.02</v>
      </c>
    </row>
    <row r="11997" spans="1:17" x14ac:dyDescent="0.25">
      <c r="A11997" t="s">
        <v>667</v>
      </c>
      <c r="B11997" t="s">
        <v>668</v>
      </c>
      <c r="C11997" t="s">
        <v>661</v>
      </c>
      <c r="D11997" t="s">
        <v>638</v>
      </c>
      <c r="E11997" t="s">
        <v>639</v>
      </c>
      <c r="F11997" t="s">
        <v>260</v>
      </c>
      <c r="G11997" t="s">
        <v>195</v>
      </c>
      <c r="H11997" t="s">
        <v>475</v>
      </c>
      <c r="I11997" t="s">
        <v>277</v>
      </c>
      <c r="K11997" t="s">
        <v>476</v>
      </c>
      <c r="N11997" t="s">
        <v>643</v>
      </c>
      <c r="O11997" t="s">
        <v>265</v>
      </c>
      <c r="P11997">
        <v>2025</v>
      </c>
      <c r="Q11997">
        <v>0.06</v>
      </c>
    </row>
    <row r="11998" spans="1:17" x14ac:dyDescent="0.25">
      <c r="A11998" t="s">
        <v>667</v>
      </c>
      <c r="B11998" t="s">
        <v>668</v>
      </c>
      <c r="C11998" t="s">
        <v>661</v>
      </c>
      <c r="D11998" t="s">
        <v>638</v>
      </c>
      <c r="E11998" t="s">
        <v>639</v>
      </c>
      <c r="F11998" t="s">
        <v>260</v>
      </c>
      <c r="G11998" t="s">
        <v>195</v>
      </c>
      <c r="H11998" t="s">
        <v>475</v>
      </c>
      <c r="I11998" t="s">
        <v>277</v>
      </c>
      <c r="K11998" t="s">
        <v>476</v>
      </c>
      <c r="N11998" t="s">
        <v>643</v>
      </c>
      <c r="O11998" t="s">
        <v>194</v>
      </c>
      <c r="P11998">
        <v>2030</v>
      </c>
      <c r="Q11998">
        <v>0.03</v>
      </c>
    </row>
    <row r="11999" spans="1:17" x14ac:dyDescent="0.25">
      <c r="A11999" t="s">
        <v>667</v>
      </c>
      <c r="B11999" t="s">
        <v>668</v>
      </c>
      <c r="C11999" t="s">
        <v>661</v>
      </c>
      <c r="D11999" t="s">
        <v>638</v>
      </c>
      <c r="E11999" t="s">
        <v>639</v>
      </c>
      <c r="F11999" t="s">
        <v>260</v>
      </c>
      <c r="G11999" t="s">
        <v>195</v>
      </c>
      <c r="H11999" t="s">
        <v>475</v>
      </c>
      <c r="I11999" t="s">
        <v>277</v>
      </c>
      <c r="K11999" t="s">
        <v>476</v>
      </c>
      <c r="N11999" t="s">
        <v>643</v>
      </c>
      <c r="O11999" t="s">
        <v>194</v>
      </c>
      <c r="P11999">
        <v>2040</v>
      </c>
      <c r="Q11999">
        <v>0.03</v>
      </c>
    </row>
    <row r="12000" spans="1:17" x14ac:dyDescent="0.25">
      <c r="A12000" t="s">
        <v>667</v>
      </c>
      <c r="B12000" t="s">
        <v>668</v>
      </c>
      <c r="C12000" t="s">
        <v>661</v>
      </c>
      <c r="D12000" t="s">
        <v>638</v>
      </c>
      <c r="E12000" t="s">
        <v>639</v>
      </c>
      <c r="F12000" t="s">
        <v>260</v>
      </c>
      <c r="G12000" t="s">
        <v>195</v>
      </c>
      <c r="H12000" t="s">
        <v>475</v>
      </c>
      <c r="I12000" t="s">
        <v>277</v>
      </c>
      <c r="K12000" t="s">
        <v>476</v>
      </c>
      <c r="N12000" t="s">
        <v>643</v>
      </c>
      <c r="O12000" t="s">
        <v>194</v>
      </c>
      <c r="P12000">
        <v>2050</v>
      </c>
      <c r="Q12000">
        <v>0.03</v>
      </c>
    </row>
    <row r="12001" spans="1:17" x14ac:dyDescent="0.25">
      <c r="A12001" t="s">
        <v>667</v>
      </c>
      <c r="B12001" t="s">
        <v>668</v>
      </c>
      <c r="C12001" t="s">
        <v>661</v>
      </c>
      <c r="D12001" t="s">
        <v>638</v>
      </c>
      <c r="E12001" t="s">
        <v>639</v>
      </c>
      <c r="F12001" t="s">
        <v>260</v>
      </c>
      <c r="G12001" t="s">
        <v>195</v>
      </c>
      <c r="H12001" t="s">
        <v>475</v>
      </c>
      <c r="I12001" t="s">
        <v>277</v>
      </c>
      <c r="K12001" t="s">
        <v>476</v>
      </c>
      <c r="N12001" t="s">
        <v>643</v>
      </c>
      <c r="O12001" t="s">
        <v>264</v>
      </c>
      <c r="P12001">
        <v>2050</v>
      </c>
      <c r="Q12001">
        <v>0.02</v>
      </c>
    </row>
    <row r="12002" spans="1:17" x14ac:dyDescent="0.25">
      <c r="A12002" t="s">
        <v>667</v>
      </c>
      <c r="B12002" t="s">
        <v>668</v>
      </c>
      <c r="C12002" t="s">
        <v>661</v>
      </c>
      <c r="D12002" t="s">
        <v>638</v>
      </c>
      <c r="E12002" t="s">
        <v>639</v>
      </c>
      <c r="F12002" t="s">
        <v>260</v>
      </c>
      <c r="G12002" t="s">
        <v>195</v>
      </c>
      <c r="H12002" t="s">
        <v>475</v>
      </c>
      <c r="I12002" t="s">
        <v>277</v>
      </c>
      <c r="K12002" t="s">
        <v>476</v>
      </c>
      <c r="N12002" t="s">
        <v>643</v>
      </c>
      <c r="O12002" t="s">
        <v>265</v>
      </c>
      <c r="P12002">
        <v>2050</v>
      </c>
      <c r="Q12002">
        <v>0.06</v>
      </c>
    </row>
    <row r="12003" spans="1:17" x14ac:dyDescent="0.25">
      <c r="A12003" t="s">
        <v>667</v>
      </c>
      <c r="B12003" t="s">
        <v>668</v>
      </c>
      <c r="C12003" t="s">
        <v>661</v>
      </c>
      <c r="D12003" t="s">
        <v>638</v>
      </c>
      <c r="E12003" t="s">
        <v>639</v>
      </c>
      <c r="F12003" t="s">
        <v>260</v>
      </c>
      <c r="G12003" t="s">
        <v>195</v>
      </c>
      <c r="H12003" t="s">
        <v>215</v>
      </c>
      <c r="I12003" t="s">
        <v>216</v>
      </c>
      <c r="K12003" t="s">
        <v>202</v>
      </c>
      <c r="N12003" t="s">
        <v>644</v>
      </c>
      <c r="O12003" t="s">
        <v>194</v>
      </c>
      <c r="P12003">
        <v>2020</v>
      </c>
      <c r="Q12003">
        <v>25</v>
      </c>
    </row>
    <row r="12004" spans="1:17" x14ac:dyDescent="0.25">
      <c r="A12004" t="s">
        <v>667</v>
      </c>
      <c r="B12004" t="s">
        <v>668</v>
      </c>
      <c r="C12004" t="s">
        <v>661</v>
      </c>
      <c r="D12004" t="s">
        <v>638</v>
      </c>
      <c r="E12004" t="s">
        <v>639</v>
      </c>
      <c r="F12004" t="s">
        <v>260</v>
      </c>
      <c r="G12004" t="s">
        <v>195</v>
      </c>
      <c r="H12004" t="s">
        <v>215</v>
      </c>
      <c r="I12004" t="s">
        <v>216</v>
      </c>
      <c r="K12004" t="s">
        <v>202</v>
      </c>
      <c r="N12004" t="s">
        <v>644</v>
      </c>
      <c r="O12004" t="s">
        <v>194</v>
      </c>
      <c r="P12004">
        <v>2025</v>
      </c>
      <c r="Q12004">
        <v>25</v>
      </c>
    </row>
    <row r="12005" spans="1:17" x14ac:dyDescent="0.25">
      <c r="A12005" t="s">
        <v>667</v>
      </c>
      <c r="B12005" t="s">
        <v>668</v>
      </c>
      <c r="C12005" t="s">
        <v>661</v>
      </c>
      <c r="D12005" t="s">
        <v>638</v>
      </c>
      <c r="E12005" t="s">
        <v>639</v>
      </c>
      <c r="F12005" t="s">
        <v>260</v>
      </c>
      <c r="G12005" t="s">
        <v>195</v>
      </c>
      <c r="H12005" t="s">
        <v>215</v>
      </c>
      <c r="I12005" t="s">
        <v>216</v>
      </c>
      <c r="K12005" t="s">
        <v>202</v>
      </c>
      <c r="N12005" t="s">
        <v>644</v>
      </c>
      <c r="O12005" t="s">
        <v>264</v>
      </c>
      <c r="P12005">
        <v>2025</v>
      </c>
      <c r="Q12005">
        <v>15</v>
      </c>
    </row>
    <row r="12006" spans="1:17" x14ac:dyDescent="0.25">
      <c r="A12006" t="s">
        <v>667</v>
      </c>
      <c r="B12006" t="s">
        <v>668</v>
      </c>
      <c r="C12006" t="s">
        <v>661</v>
      </c>
      <c r="D12006" t="s">
        <v>638</v>
      </c>
      <c r="E12006" t="s">
        <v>639</v>
      </c>
      <c r="F12006" t="s">
        <v>260</v>
      </c>
      <c r="G12006" t="s">
        <v>195</v>
      </c>
      <c r="H12006" t="s">
        <v>215</v>
      </c>
      <c r="I12006" t="s">
        <v>216</v>
      </c>
      <c r="K12006" t="s">
        <v>202</v>
      </c>
      <c r="N12006" t="s">
        <v>644</v>
      </c>
      <c r="O12006" t="s">
        <v>265</v>
      </c>
      <c r="P12006">
        <v>2025</v>
      </c>
      <c r="Q12006">
        <v>40</v>
      </c>
    </row>
    <row r="12007" spans="1:17" x14ac:dyDescent="0.25">
      <c r="A12007" t="s">
        <v>667</v>
      </c>
      <c r="B12007" t="s">
        <v>668</v>
      </c>
      <c r="C12007" t="s">
        <v>661</v>
      </c>
      <c r="D12007" t="s">
        <v>638</v>
      </c>
      <c r="E12007" t="s">
        <v>639</v>
      </c>
      <c r="F12007" t="s">
        <v>260</v>
      </c>
      <c r="G12007" t="s">
        <v>195</v>
      </c>
      <c r="H12007" t="s">
        <v>215</v>
      </c>
      <c r="I12007" t="s">
        <v>216</v>
      </c>
      <c r="K12007" t="s">
        <v>202</v>
      </c>
      <c r="N12007" t="s">
        <v>644</v>
      </c>
      <c r="O12007" t="s">
        <v>194</v>
      </c>
      <c r="P12007">
        <v>2030</v>
      </c>
      <c r="Q12007">
        <v>25</v>
      </c>
    </row>
    <row r="12008" spans="1:17" x14ac:dyDescent="0.25">
      <c r="A12008" t="s">
        <v>667</v>
      </c>
      <c r="B12008" t="s">
        <v>668</v>
      </c>
      <c r="C12008" t="s">
        <v>661</v>
      </c>
      <c r="D12008" t="s">
        <v>638</v>
      </c>
      <c r="E12008" t="s">
        <v>639</v>
      </c>
      <c r="F12008" t="s">
        <v>260</v>
      </c>
      <c r="G12008" t="s">
        <v>195</v>
      </c>
      <c r="H12008" t="s">
        <v>215</v>
      </c>
      <c r="I12008" t="s">
        <v>216</v>
      </c>
      <c r="K12008" t="s">
        <v>202</v>
      </c>
      <c r="N12008" t="s">
        <v>644</v>
      </c>
      <c r="O12008" t="s">
        <v>194</v>
      </c>
      <c r="P12008">
        <v>2040</v>
      </c>
      <c r="Q12008">
        <v>25</v>
      </c>
    </row>
    <row r="12009" spans="1:17" x14ac:dyDescent="0.25">
      <c r="A12009" t="s">
        <v>667</v>
      </c>
      <c r="B12009" t="s">
        <v>668</v>
      </c>
      <c r="C12009" t="s">
        <v>661</v>
      </c>
      <c r="D12009" t="s">
        <v>638</v>
      </c>
      <c r="E12009" t="s">
        <v>639</v>
      </c>
      <c r="F12009" t="s">
        <v>260</v>
      </c>
      <c r="G12009" t="s">
        <v>195</v>
      </c>
      <c r="H12009" t="s">
        <v>215</v>
      </c>
      <c r="I12009" t="s">
        <v>216</v>
      </c>
      <c r="K12009" t="s">
        <v>202</v>
      </c>
      <c r="N12009" t="s">
        <v>644</v>
      </c>
      <c r="O12009" t="s">
        <v>194</v>
      </c>
      <c r="P12009">
        <v>2050</v>
      </c>
      <c r="Q12009">
        <v>25</v>
      </c>
    </row>
    <row r="12010" spans="1:17" x14ac:dyDescent="0.25">
      <c r="A12010" t="s">
        <v>667</v>
      </c>
      <c r="B12010" t="s">
        <v>668</v>
      </c>
      <c r="C12010" t="s">
        <v>661</v>
      </c>
      <c r="D12010" t="s">
        <v>638</v>
      </c>
      <c r="E12010" t="s">
        <v>639</v>
      </c>
      <c r="F12010" t="s">
        <v>260</v>
      </c>
      <c r="G12010" t="s">
        <v>195</v>
      </c>
      <c r="H12010" t="s">
        <v>215</v>
      </c>
      <c r="I12010" t="s">
        <v>216</v>
      </c>
      <c r="K12010" t="s">
        <v>202</v>
      </c>
      <c r="N12010" t="s">
        <v>644</v>
      </c>
      <c r="O12010" t="s">
        <v>264</v>
      </c>
      <c r="P12010">
        <v>2050</v>
      </c>
      <c r="Q12010">
        <v>15</v>
      </c>
    </row>
    <row r="12011" spans="1:17" x14ac:dyDescent="0.25">
      <c r="A12011" t="s">
        <v>667</v>
      </c>
      <c r="B12011" t="s">
        <v>668</v>
      </c>
      <c r="C12011" t="s">
        <v>661</v>
      </c>
      <c r="D12011" t="s">
        <v>638</v>
      </c>
      <c r="E12011" t="s">
        <v>639</v>
      </c>
      <c r="F12011" t="s">
        <v>260</v>
      </c>
      <c r="G12011" t="s">
        <v>195</v>
      </c>
      <c r="H12011" t="s">
        <v>215</v>
      </c>
      <c r="I12011" t="s">
        <v>216</v>
      </c>
      <c r="K12011" t="s">
        <v>202</v>
      </c>
      <c r="N12011" t="s">
        <v>644</v>
      </c>
      <c r="O12011" t="s">
        <v>265</v>
      </c>
      <c r="P12011">
        <v>2050</v>
      </c>
      <c r="Q12011">
        <v>40</v>
      </c>
    </row>
    <row r="12012" spans="1:17" x14ac:dyDescent="0.25">
      <c r="A12012" t="s">
        <v>667</v>
      </c>
      <c r="B12012" t="s">
        <v>668</v>
      </c>
      <c r="C12012" t="s">
        <v>661</v>
      </c>
      <c r="D12012" t="s">
        <v>638</v>
      </c>
      <c r="E12012" t="s">
        <v>639</v>
      </c>
      <c r="F12012" t="s">
        <v>260</v>
      </c>
      <c r="G12012" t="s">
        <v>195</v>
      </c>
      <c r="H12012" t="s">
        <v>442</v>
      </c>
      <c r="I12012" t="s">
        <v>443</v>
      </c>
      <c r="J12012" t="s">
        <v>351</v>
      </c>
      <c r="K12012" t="s">
        <v>191</v>
      </c>
      <c r="M12012" t="s">
        <v>662</v>
      </c>
      <c r="N12012" t="s">
        <v>640</v>
      </c>
      <c r="O12012" t="s">
        <v>194</v>
      </c>
      <c r="P12012">
        <v>2020</v>
      </c>
      <c r="Q12012">
        <v>5.0999999999999996</v>
      </c>
    </row>
    <row r="12013" spans="1:17" x14ac:dyDescent="0.25">
      <c r="A12013" t="s">
        <v>667</v>
      </c>
      <c r="B12013" t="s">
        <v>668</v>
      </c>
      <c r="C12013" t="s">
        <v>661</v>
      </c>
      <c r="D12013" t="s">
        <v>638</v>
      </c>
      <c r="E12013" t="s">
        <v>639</v>
      </c>
      <c r="F12013" t="s">
        <v>260</v>
      </c>
      <c r="G12013" t="s">
        <v>195</v>
      </c>
      <c r="H12013" t="s">
        <v>442</v>
      </c>
      <c r="I12013" t="s">
        <v>443</v>
      </c>
      <c r="J12013" t="s">
        <v>351</v>
      </c>
      <c r="K12013" t="s">
        <v>191</v>
      </c>
      <c r="M12013" t="s">
        <v>662</v>
      </c>
      <c r="N12013" t="s">
        <v>640</v>
      </c>
      <c r="O12013" t="s">
        <v>194</v>
      </c>
      <c r="P12013">
        <v>2025</v>
      </c>
      <c r="Q12013">
        <v>5.2</v>
      </c>
    </row>
    <row r="12014" spans="1:17" x14ac:dyDescent="0.25">
      <c r="A12014" t="s">
        <v>667</v>
      </c>
      <c r="B12014" t="s">
        <v>668</v>
      </c>
      <c r="C12014" t="s">
        <v>661</v>
      </c>
      <c r="D12014" t="s">
        <v>638</v>
      </c>
      <c r="E12014" t="s">
        <v>639</v>
      </c>
      <c r="F12014" t="s">
        <v>260</v>
      </c>
      <c r="G12014" t="s">
        <v>195</v>
      </c>
      <c r="H12014" t="s">
        <v>442</v>
      </c>
      <c r="I12014" t="s">
        <v>443</v>
      </c>
      <c r="J12014" t="s">
        <v>351</v>
      </c>
      <c r="K12014" t="s">
        <v>191</v>
      </c>
      <c r="M12014" t="s">
        <v>662</v>
      </c>
      <c r="N12014" t="s">
        <v>640</v>
      </c>
      <c r="O12014" t="s">
        <v>264</v>
      </c>
      <c r="P12014">
        <v>2025</v>
      </c>
      <c r="Q12014">
        <v>5</v>
      </c>
    </row>
    <row r="12015" spans="1:17" x14ac:dyDescent="0.25">
      <c r="A12015" t="s">
        <v>667</v>
      </c>
      <c r="B12015" t="s">
        <v>668</v>
      </c>
      <c r="C12015" t="s">
        <v>661</v>
      </c>
      <c r="D12015" t="s">
        <v>638</v>
      </c>
      <c r="E12015" t="s">
        <v>639</v>
      </c>
      <c r="F12015" t="s">
        <v>260</v>
      </c>
      <c r="G12015" t="s">
        <v>195</v>
      </c>
      <c r="H12015" t="s">
        <v>442</v>
      </c>
      <c r="I12015" t="s">
        <v>443</v>
      </c>
      <c r="J12015" t="s">
        <v>351</v>
      </c>
      <c r="K12015" t="s">
        <v>191</v>
      </c>
      <c r="M12015" t="s">
        <v>662</v>
      </c>
      <c r="N12015" t="s">
        <v>640</v>
      </c>
      <c r="O12015" t="s">
        <v>265</v>
      </c>
      <c r="P12015">
        <v>2025</v>
      </c>
      <c r="Q12015">
        <v>5.3</v>
      </c>
    </row>
    <row r="12016" spans="1:17" x14ac:dyDescent="0.25">
      <c r="A12016" t="s">
        <v>667</v>
      </c>
      <c r="B12016" t="s">
        <v>668</v>
      </c>
      <c r="C12016" t="s">
        <v>661</v>
      </c>
      <c r="D12016" t="s">
        <v>638</v>
      </c>
      <c r="E12016" t="s">
        <v>639</v>
      </c>
      <c r="F12016" t="s">
        <v>260</v>
      </c>
      <c r="G12016" t="s">
        <v>195</v>
      </c>
      <c r="H12016" t="s">
        <v>442</v>
      </c>
      <c r="I12016" t="s">
        <v>443</v>
      </c>
      <c r="J12016" t="s">
        <v>351</v>
      </c>
      <c r="K12016" t="s">
        <v>191</v>
      </c>
      <c r="M12016" t="s">
        <v>662</v>
      </c>
      <c r="N12016" t="s">
        <v>640</v>
      </c>
      <c r="O12016" t="s">
        <v>194</v>
      </c>
      <c r="P12016">
        <v>2030</v>
      </c>
      <c r="Q12016">
        <v>5.3</v>
      </c>
    </row>
    <row r="12017" spans="1:17" x14ac:dyDescent="0.25">
      <c r="A12017" t="s">
        <v>667</v>
      </c>
      <c r="B12017" t="s">
        <v>668</v>
      </c>
      <c r="C12017" t="s">
        <v>661</v>
      </c>
      <c r="D12017" t="s">
        <v>638</v>
      </c>
      <c r="E12017" t="s">
        <v>639</v>
      </c>
      <c r="F12017" t="s">
        <v>260</v>
      </c>
      <c r="G12017" t="s">
        <v>195</v>
      </c>
      <c r="H12017" t="s">
        <v>442</v>
      </c>
      <c r="I12017" t="s">
        <v>443</v>
      </c>
      <c r="J12017" t="s">
        <v>351</v>
      </c>
      <c r="K12017" t="s">
        <v>191</v>
      </c>
      <c r="M12017" t="s">
        <v>662</v>
      </c>
      <c r="N12017" t="s">
        <v>640</v>
      </c>
      <c r="O12017" t="s">
        <v>194</v>
      </c>
      <c r="P12017">
        <v>2040</v>
      </c>
      <c r="Q12017">
        <v>5.4</v>
      </c>
    </row>
    <row r="12018" spans="1:17" x14ac:dyDescent="0.25">
      <c r="A12018" t="s">
        <v>667</v>
      </c>
      <c r="B12018" t="s">
        <v>668</v>
      </c>
      <c r="C12018" t="s">
        <v>661</v>
      </c>
      <c r="D12018" t="s">
        <v>638</v>
      </c>
      <c r="E12018" t="s">
        <v>639</v>
      </c>
      <c r="F12018" t="s">
        <v>260</v>
      </c>
      <c r="G12018" t="s">
        <v>195</v>
      </c>
      <c r="H12018" t="s">
        <v>442</v>
      </c>
      <c r="I12018" t="s">
        <v>443</v>
      </c>
      <c r="J12018" t="s">
        <v>351</v>
      </c>
      <c r="K12018" t="s">
        <v>191</v>
      </c>
      <c r="M12018" t="s">
        <v>662</v>
      </c>
      <c r="N12018" t="s">
        <v>640</v>
      </c>
      <c r="O12018" t="s">
        <v>194</v>
      </c>
      <c r="P12018">
        <v>2050</v>
      </c>
      <c r="Q12018">
        <v>5.5</v>
      </c>
    </row>
    <row r="12019" spans="1:17" x14ac:dyDescent="0.25">
      <c r="A12019" t="s">
        <v>667</v>
      </c>
      <c r="B12019" t="s">
        <v>668</v>
      </c>
      <c r="C12019" t="s">
        <v>661</v>
      </c>
      <c r="D12019" t="s">
        <v>638</v>
      </c>
      <c r="E12019" t="s">
        <v>639</v>
      </c>
      <c r="F12019" t="s">
        <v>260</v>
      </c>
      <c r="G12019" t="s">
        <v>195</v>
      </c>
      <c r="H12019" t="s">
        <v>442</v>
      </c>
      <c r="I12019" t="s">
        <v>443</v>
      </c>
      <c r="J12019" t="s">
        <v>351</v>
      </c>
      <c r="K12019" t="s">
        <v>191</v>
      </c>
      <c r="M12019" t="s">
        <v>662</v>
      </c>
      <c r="N12019" t="s">
        <v>640</v>
      </c>
      <c r="O12019" t="s">
        <v>264</v>
      </c>
      <c r="P12019">
        <v>2050</v>
      </c>
      <c r="Q12019">
        <v>5.0999999999999996</v>
      </c>
    </row>
    <row r="12020" spans="1:17" x14ac:dyDescent="0.25">
      <c r="A12020" t="s">
        <v>667</v>
      </c>
      <c r="B12020" t="s">
        <v>668</v>
      </c>
      <c r="C12020" t="s">
        <v>661</v>
      </c>
      <c r="D12020" t="s">
        <v>638</v>
      </c>
      <c r="E12020" t="s">
        <v>639</v>
      </c>
      <c r="F12020" t="s">
        <v>260</v>
      </c>
      <c r="G12020" t="s">
        <v>195</v>
      </c>
      <c r="H12020" t="s">
        <v>442</v>
      </c>
      <c r="I12020" t="s">
        <v>443</v>
      </c>
      <c r="J12020" t="s">
        <v>351</v>
      </c>
      <c r="K12020" t="s">
        <v>191</v>
      </c>
      <c r="M12020" t="s">
        <v>662</v>
      </c>
      <c r="N12020" t="s">
        <v>640</v>
      </c>
      <c r="O12020" t="s">
        <v>265</v>
      </c>
      <c r="P12020">
        <v>2050</v>
      </c>
      <c r="Q12020">
        <v>5.7</v>
      </c>
    </row>
    <row r="12021" spans="1:17" x14ac:dyDescent="0.25">
      <c r="A12021" t="s">
        <v>667</v>
      </c>
      <c r="B12021" t="s">
        <v>668</v>
      </c>
      <c r="C12021" t="s">
        <v>661</v>
      </c>
      <c r="D12021" t="s">
        <v>638</v>
      </c>
      <c r="E12021" t="s">
        <v>639</v>
      </c>
      <c r="F12021" t="s">
        <v>260</v>
      </c>
      <c r="G12021" t="s">
        <v>195</v>
      </c>
      <c r="H12021" t="s">
        <v>444</v>
      </c>
      <c r="I12021" t="s">
        <v>443</v>
      </c>
      <c r="J12021" t="s">
        <v>209</v>
      </c>
      <c r="K12021" t="s">
        <v>191</v>
      </c>
      <c r="M12021" t="s">
        <v>645</v>
      </c>
      <c r="N12021" t="s">
        <v>640</v>
      </c>
      <c r="O12021" t="s">
        <v>194</v>
      </c>
      <c r="P12021">
        <v>2020</v>
      </c>
      <c r="Q12021">
        <v>5</v>
      </c>
    </row>
    <row r="12022" spans="1:17" x14ac:dyDescent="0.25">
      <c r="A12022" t="s">
        <v>667</v>
      </c>
      <c r="B12022" t="s">
        <v>668</v>
      </c>
      <c r="C12022" t="s">
        <v>661</v>
      </c>
      <c r="D12022" t="s">
        <v>638</v>
      </c>
      <c r="E12022" t="s">
        <v>639</v>
      </c>
      <c r="F12022" t="s">
        <v>260</v>
      </c>
      <c r="G12022" t="s">
        <v>195</v>
      </c>
      <c r="H12022" t="s">
        <v>444</v>
      </c>
      <c r="I12022" t="s">
        <v>443</v>
      </c>
      <c r="J12022" t="s">
        <v>209</v>
      </c>
      <c r="K12022" t="s">
        <v>191</v>
      </c>
      <c r="M12022" t="s">
        <v>645</v>
      </c>
      <c r="N12022" t="s">
        <v>640</v>
      </c>
      <c r="O12022" t="s">
        <v>194</v>
      </c>
      <c r="P12022">
        <v>2025</v>
      </c>
      <c r="Q12022">
        <v>5.0999999999999996</v>
      </c>
    </row>
    <row r="12023" spans="1:17" x14ac:dyDescent="0.25">
      <c r="A12023" t="s">
        <v>667</v>
      </c>
      <c r="B12023" t="s">
        <v>668</v>
      </c>
      <c r="C12023" t="s">
        <v>661</v>
      </c>
      <c r="D12023" t="s">
        <v>638</v>
      </c>
      <c r="E12023" t="s">
        <v>639</v>
      </c>
      <c r="F12023" t="s">
        <v>260</v>
      </c>
      <c r="G12023" t="s">
        <v>195</v>
      </c>
      <c r="H12023" t="s">
        <v>444</v>
      </c>
      <c r="I12023" t="s">
        <v>443</v>
      </c>
      <c r="J12023" t="s">
        <v>209</v>
      </c>
      <c r="K12023" t="s">
        <v>191</v>
      </c>
      <c r="M12023" t="s">
        <v>645</v>
      </c>
      <c r="N12023" t="s">
        <v>640</v>
      </c>
      <c r="O12023" t="s">
        <v>264</v>
      </c>
      <c r="P12023">
        <v>2025</v>
      </c>
      <c r="Q12023">
        <v>4.9000000000000004</v>
      </c>
    </row>
    <row r="12024" spans="1:17" x14ac:dyDescent="0.25">
      <c r="A12024" t="s">
        <v>667</v>
      </c>
      <c r="B12024" t="s">
        <v>668</v>
      </c>
      <c r="C12024" t="s">
        <v>661</v>
      </c>
      <c r="D12024" t="s">
        <v>638</v>
      </c>
      <c r="E12024" t="s">
        <v>639</v>
      </c>
      <c r="F12024" t="s">
        <v>260</v>
      </c>
      <c r="G12024" t="s">
        <v>195</v>
      </c>
      <c r="H12024" t="s">
        <v>444</v>
      </c>
      <c r="I12024" t="s">
        <v>443</v>
      </c>
      <c r="J12024" t="s">
        <v>209</v>
      </c>
      <c r="K12024" t="s">
        <v>191</v>
      </c>
      <c r="M12024" t="s">
        <v>645</v>
      </c>
      <c r="N12024" t="s">
        <v>640</v>
      </c>
      <c r="O12024" t="s">
        <v>265</v>
      </c>
      <c r="P12024">
        <v>2025</v>
      </c>
      <c r="Q12024">
        <v>5.2</v>
      </c>
    </row>
    <row r="12025" spans="1:17" x14ac:dyDescent="0.25">
      <c r="A12025" t="s">
        <v>667</v>
      </c>
      <c r="B12025" t="s">
        <v>668</v>
      </c>
      <c r="C12025" t="s">
        <v>661</v>
      </c>
      <c r="D12025" t="s">
        <v>638</v>
      </c>
      <c r="E12025" t="s">
        <v>639</v>
      </c>
      <c r="F12025" t="s">
        <v>260</v>
      </c>
      <c r="G12025" t="s">
        <v>195</v>
      </c>
      <c r="H12025" t="s">
        <v>444</v>
      </c>
      <c r="I12025" t="s">
        <v>443</v>
      </c>
      <c r="J12025" t="s">
        <v>209</v>
      </c>
      <c r="K12025" t="s">
        <v>191</v>
      </c>
      <c r="M12025" t="s">
        <v>645</v>
      </c>
      <c r="N12025" t="s">
        <v>640</v>
      </c>
      <c r="O12025" t="s">
        <v>194</v>
      </c>
      <c r="P12025">
        <v>2030</v>
      </c>
      <c r="Q12025">
        <v>5.2</v>
      </c>
    </row>
    <row r="12026" spans="1:17" x14ac:dyDescent="0.25">
      <c r="A12026" t="s">
        <v>667</v>
      </c>
      <c r="B12026" t="s">
        <v>668</v>
      </c>
      <c r="C12026" t="s">
        <v>661</v>
      </c>
      <c r="D12026" t="s">
        <v>638</v>
      </c>
      <c r="E12026" t="s">
        <v>639</v>
      </c>
      <c r="F12026" t="s">
        <v>260</v>
      </c>
      <c r="G12026" t="s">
        <v>195</v>
      </c>
      <c r="H12026" t="s">
        <v>444</v>
      </c>
      <c r="I12026" t="s">
        <v>443</v>
      </c>
      <c r="J12026" t="s">
        <v>209</v>
      </c>
      <c r="K12026" t="s">
        <v>191</v>
      </c>
      <c r="M12026" t="s">
        <v>645</v>
      </c>
      <c r="N12026" t="s">
        <v>640</v>
      </c>
      <c r="O12026" t="s">
        <v>194</v>
      </c>
      <c r="P12026">
        <v>2040</v>
      </c>
      <c r="Q12026">
        <v>5.3</v>
      </c>
    </row>
    <row r="12027" spans="1:17" x14ac:dyDescent="0.25">
      <c r="A12027" t="s">
        <v>667</v>
      </c>
      <c r="B12027" t="s">
        <v>668</v>
      </c>
      <c r="C12027" t="s">
        <v>661</v>
      </c>
      <c r="D12027" t="s">
        <v>638</v>
      </c>
      <c r="E12027" t="s">
        <v>639</v>
      </c>
      <c r="F12027" t="s">
        <v>260</v>
      </c>
      <c r="G12027" t="s">
        <v>195</v>
      </c>
      <c r="H12027" t="s">
        <v>444</v>
      </c>
      <c r="I12027" t="s">
        <v>443</v>
      </c>
      <c r="J12027" t="s">
        <v>209</v>
      </c>
      <c r="K12027" t="s">
        <v>191</v>
      </c>
      <c r="M12027" t="s">
        <v>645</v>
      </c>
      <c r="N12027" t="s">
        <v>640</v>
      </c>
      <c r="O12027" t="s">
        <v>194</v>
      </c>
      <c r="P12027">
        <v>2050</v>
      </c>
      <c r="Q12027">
        <v>5.4</v>
      </c>
    </row>
    <row r="12028" spans="1:17" x14ac:dyDescent="0.25">
      <c r="A12028" t="s">
        <v>667</v>
      </c>
      <c r="B12028" t="s">
        <v>668</v>
      </c>
      <c r="C12028" t="s">
        <v>661</v>
      </c>
      <c r="D12028" t="s">
        <v>638</v>
      </c>
      <c r="E12028" t="s">
        <v>639</v>
      </c>
      <c r="F12028" t="s">
        <v>260</v>
      </c>
      <c r="G12028" t="s">
        <v>195</v>
      </c>
      <c r="H12028" t="s">
        <v>444</v>
      </c>
      <c r="I12028" t="s">
        <v>443</v>
      </c>
      <c r="J12028" t="s">
        <v>209</v>
      </c>
      <c r="K12028" t="s">
        <v>191</v>
      </c>
      <c r="M12028" t="s">
        <v>645</v>
      </c>
      <c r="N12028" t="s">
        <v>640</v>
      </c>
      <c r="O12028" t="s">
        <v>264</v>
      </c>
      <c r="P12028">
        <v>2050</v>
      </c>
      <c r="Q12028">
        <v>5</v>
      </c>
    </row>
    <row r="12029" spans="1:17" x14ac:dyDescent="0.25">
      <c r="A12029" t="s">
        <v>667</v>
      </c>
      <c r="B12029" t="s">
        <v>668</v>
      </c>
      <c r="C12029" t="s">
        <v>661</v>
      </c>
      <c r="D12029" t="s">
        <v>638</v>
      </c>
      <c r="E12029" t="s">
        <v>639</v>
      </c>
      <c r="F12029" t="s">
        <v>260</v>
      </c>
      <c r="G12029" t="s">
        <v>195</v>
      </c>
      <c r="H12029" t="s">
        <v>444</v>
      </c>
      <c r="I12029" t="s">
        <v>443</v>
      </c>
      <c r="J12029" t="s">
        <v>209</v>
      </c>
      <c r="K12029" t="s">
        <v>191</v>
      </c>
      <c r="M12029" t="s">
        <v>645</v>
      </c>
      <c r="N12029" t="s">
        <v>640</v>
      </c>
      <c r="O12029" t="s">
        <v>265</v>
      </c>
      <c r="P12029">
        <v>2050</v>
      </c>
      <c r="Q12029">
        <v>5.6</v>
      </c>
    </row>
    <row r="12030" spans="1:17" x14ac:dyDescent="0.25">
      <c r="A12030" t="s">
        <v>667</v>
      </c>
      <c r="B12030" t="s">
        <v>668</v>
      </c>
      <c r="C12030" t="s">
        <v>661</v>
      </c>
      <c r="D12030" t="s">
        <v>638</v>
      </c>
      <c r="E12030" t="s">
        <v>639</v>
      </c>
      <c r="F12030" t="s">
        <v>260</v>
      </c>
      <c r="G12030" t="s">
        <v>218</v>
      </c>
      <c r="H12030" t="s">
        <v>219</v>
      </c>
      <c r="I12030" t="s">
        <v>220</v>
      </c>
      <c r="K12030" t="s">
        <v>221</v>
      </c>
      <c r="O12030" t="s">
        <v>194</v>
      </c>
      <c r="P12030">
        <v>2020</v>
      </c>
    </row>
    <row r="12031" spans="1:17" x14ac:dyDescent="0.25">
      <c r="A12031" t="s">
        <v>667</v>
      </c>
      <c r="B12031" t="s">
        <v>668</v>
      </c>
      <c r="C12031" t="s">
        <v>661</v>
      </c>
      <c r="D12031" t="s">
        <v>638</v>
      </c>
      <c r="E12031" t="s">
        <v>639</v>
      </c>
      <c r="F12031" t="s">
        <v>260</v>
      </c>
      <c r="G12031" t="s">
        <v>218</v>
      </c>
      <c r="H12031" t="s">
        <v>219</v>
      </c>
      <c r="I12031" t="s">
        <v>220</v>
      </c>
      <c r="K12031" t="s">
        <v>221</v>
      </c>
      <c r="O12031" t="s">
        <v>194</v>
      </c>
      <c r="P12031">
        <v>2025</v>
      </c>
    </row>
    <row r="12032" spans="1:17" x14ac:dyDescent="0.25">
      <c r="A12032" t="s">
        <v>667</v>
      </c>
      <c r="B12032" t="s">
        <v>668</v>
      </c>
      <c r="C12032" t="s">
        <v>661</v>
      </c>
      <c r="D12032" t="s">
        <v>638</v>
      </c>
      <c r="E12032" t="s">
        <v>639</v>
      </c>
      <c r="F12032" t="s">
        <v>260</v>
      </c>
      <c r="G12032" t="s">
        <v>218</v>
      </c>
      <c r="H12032" t="s">
        <v>219</v>
      </c>
      <c r="I12032" t="s">
        <v>220</v>
      </c>
      <c r="K12032" t="s">
        <v>221</v>
      </c>
      <c r="O12032" t="s">
        <v>264</v>
      </c>
      <c r="P12032">
        <v>2025</v>
      </c>
    </row>
    <row r="12033" spans="1:16" x14ac:dyDescent="0.25">
      <c r="A12033" t="s">
        <v>667</v>
      </c>
      <c r="B12033" t="s">
        <v>668</v>
      </c>
      <c r="C12033" t="s">
        <v>661</v>
      </c>
      <c r="D12033" t="s">
        <v>638</v>
      </c>
      <c r="E12033" t="s">
        <v>639</v>
      </c>
      <c r="F12033" t="s">
        <v>260</v>
      </c>
      <c r="G12033" t="s">
        <v>218</v>
      </c>
      <c r="H12033" t="s">
        <v>219</v>
      </c>
      <c r="I12033" t="s">
        <v>220</v>
      </c>
      <c r="K12033" t="s">
        <v>221</v>
      </c>
      <c r="O12033" t="s">
        <v>265</v>
      </c>
      <c r="P12033">
        <v>2025</v>
      </c>
    </row>
    <row r="12034" spans="1:16" x14ac:dyDescent="0.25">
      <c r="A12034" t="s">
        <v>667</v>
      </c>
      <c r="B12034" t="s">
        <v>668</v>
      </c>
      <c r="C12034" t="s">
        <v>661</v>
      </c>
      <c r="D12034" t="s">
        <v>638</v>
      </c>
      <c r="E12034" t="s">
        <v>639</v>
      </c>
      <c r="F12034" t="s">
        <v>260</v>
      </c>
      <c r="G12034" t="s">
        <v>218</v>
      </c>
      <c r="H12034" t="s">
        <v>219</v>
      </c>
      <c r="I12034" t="s">
        <v>220</v>
      </c>
      <c r="K12034" t="s">
        <v>221</v>
      </c>
      <c r="O12034" t="s">
        <v>194</v>
      </c>
      <c r="P12034">
        <v>2030</v>
      </c>
    </row>
    <row r="12035" spans="1:16" x14ac:dyDescent="0.25">
      <c r="A12035" t="s">
        <v>667</v>
      </c>
      <c r="B12035" t="s">
        <v>668</v>
      </c>
      <c r="C12035" t="s">
        <v>661</v>
      </c>
      <c r="D12035" t="s">
        <v>638</v>
      </c>
      <c r="E12035" t="s">
        <v>639</v>
      </c>
      <c r="F12035" t="s">
        <v>260</v>
      </c>
      <c r="G12035" t="s">
        <v>218</v>
      </c>
      <c r="H12035" t="s">
        <v>219</v>
      </c>
      <c r="I12035" t="s">
        <v>220</v>
      </c>
      <c r="K12035" t="s">
        <v>221</v>
      </c>
      <c r="O12035" t="s">
        <v>194</v>
      </c>
      <c r="P12035">
        <v>2040</v>
      </c>
    </row>
    <row r="12036" spans="1:16" x14ac:dyDescent="0.25">
      <c r="A12036" t="s">
        <v>667</v>
      </c>
      <c r="B12036" t="s">
        <v>668</v>
      </c>
      <c r="C12036" t="s">
        <v>661</v>
      </c>
      <c r="D12036" t="s">
        <v>638</v>
      </c>
      <c r="E12036" t="s">
        <v>639</v>
      </c>
      <c r="F12036" t="s">
        <v>260</v>
      </c>
      <c r="G12036" t="s">
        <v>218</v>
      </c>
      <c r="H12036" t="s">
        <v>219</v>
      </c>
      <c r="I12036" t="s">
        <v>220</v>
      </c>
      <c r="K12036" t="s">
        <v>221</v>
      </c>
      <c r="O12036" t="s">
        <v>194</v>
      </c>
      <c r="P12036">
        <v>2050</v>
      </c>
    </row>
    <row r="12037" spans="1:16" x14ac:dyDescent="0.25">
      <c r="A12037" t="s">
        <v>667</v>
      </c>
      <c r="B12037" t="s">
        <v>668</v>
      </c>
      <c r="C12037" t="s">
        <v>661</v>
      </c>
      <c r="D12037" t="s">
        <v>638</v>
      </c>
      <c r="E12037" t="s">
        <v>639</v>
      </c>
      <c r="F12037" t="s">
        <v>260</v>
      </c>
      <c r="G12037" t="s">
        <v>218</v>
      </c>
      <c r="H12037" t="s">
        <v>219</v>
      </c>
      <c r="I12037" t="s">
        <v>220</v>
      </c>
      <c r="K12037" t="s">
        <v>221</v>
      </c>
      <c r="O12037" t="s">
        <v>264</v>
      </c>
      <c r="P12037">
        <v>2050</v>
      </c>
    </row>
    <row r="12038" spans="1:16" x14ac:dyDescent="0.25">
      <c r="A12038" t="s">
        <v>667</v>
      </c>
      <c r="B12038" t="s">
        <v>668</v>
      </c>
      <c r="C12038" t="s">
        <v>661</v>
      </c>
      <c r="D12038" t="s">
        <v>638</v>
      </c>
      <c r="E12038" t="s">
        <v>639</v>
      </c>
      <c r="F12038" t="s">
        <v>260</v>
      </c>
      <c r="G12038" t="s">
        <v>218</v>
      </c>
      <c r="H12038" t="s">
        <v>219</v>
      </c>
      <c r="I12038" t="s">
        <v>220</v>
      </c>
      <c r="K12038" t="s">
        <v>221</v>
      </c>
      <c r="O12038" t="s">
        <v>265</v>
      </c>
      <c r="P12038">
        <v>2050</v>
      </c>
    </row>
    <row r="12039" spans="1:16" x14ac:dyDescent="0.25">
      <c r="A12039" t="s">
        <v>667</v>
      </c>
      <c r="B12039" t="s">
        <v>668</v>
      </c>
      <c r="C12039" t="s">
        <v>661</v>
      </c>
      <c r="D12039" t="s">
        <v>638</v>
      </c>
      <c r="E12039" t="s">
        <v>639</v>
      </c>
      <c r="F12039" t="s">
        <v>260</v>
      </c>
      <c r="G12039" t="s">
        <v>218</v>
      </c>
      <c r="H12039" t="s">
        <v>223</v>
      </c>
      <c r="I12039" t="s">
        <v>224</v>
      </c>
      <c r="K12039" t="s">
        <v>221</v>
      </c>
      <c r="O12039" t="s">
        <v>194</v>
      </c>
      <c r="P12039">
        <v>2020</v>
      </c>
    </row>
    <row r="12040" spans="1:16" x14ac:dyDescent="0.25">
      <c r="A12040" t="s">
        <v>667</v>
      </c>
      <c r="B12040" t="s">
        <v>668</v>
      </c>
      <c r="C12040" t="s">
        <v>661</v>
      </c>
      <c r="D12040" t="s">
        <v>638</v>
      </c>
      <c r="E12040" t="s">
        <v>639</v>
      </c>
      <c r="F12040" t="s">
        <v>260</v>
      </c>
      <c r="G12040" t="s">
        <v>218</v>
      </c>
      <c r="H12040" t="s">
        <v>223</v>
      </c>
      <c r="I12040" t="s">
        <v>224</v>
      </c>
      <c r="K12040" t="s">
        <v>221</v>
      </c>
      <c r="O12040" t="s">
        <v>194</v>
      </c>
      <c r="P12040">
        <v>2025</v>
      </c>
    </row>
    <row r="12041" spans="1:16" x14ac:dyDescent="0.25">
      <c r="A12041" t="s">
        <v>667</v>
      </c>
      <c r="B12041" t="s">
        <v>668</v>
      </c>
      <c r="C12041" t="s">
        <v>661</v>
      </c>
      <c r="D12041" t="s">
        <v>638</v>
      </c>
      <c r="E12041" t="s">
        <v>639</v>
      </c>
      <c r="F12041" t="s">
        <v>260</v>
      </c>
      <c r="G12041" t="s">
        <v>218</v>
      </c>
      <c r="H12041" t="s">
        <v>223</v>
      </c>
      <c r="I12041" t="s">
        <v>224</v>
      </c>
      <c r="K12041" t="s">
        <v>221</v>
      </c>
      <c r="O12041" t="s">
        <v>264</v>
      </c>
      <c r="P12041">
        <v>2025</v>
      </c>
    </row>
    <row r="12042" spans="1:16" x14ac:dyDescent="0.25">
      <c r="A12042" t="s">
        <v>667</v>
      </c>
      <c r="B12042" t="s">
        <v>668</v>
      </c>
      <c r="C12042" t="s">
        <v>661</v>
      </c>
      <c r="D12042" t="s">
        <v>638</v>
      </c>
      <c r="E12042" t="s">
        <v>639</v>
      </c>
      <c r="F12042" t="s">
        <v>260</v>
      </c>
      <c r="G12042" t="s">
        <v>218</v>
      </c>
      <c r="H12042" t="s">
        <v>223</v>
      </c>
      <c r="I12042" t="s">
        <v>224</v>
      </c>
      <c r="K12042" t="s">
        <v>221</v>
      </c>
      <c r="O12042" t="s">
        <v>265</v>
      </c>
      <c r="P12042">
        <v>2025</v>
      </c>
    </row>
    <row r="12043" spans="1:16" x14ac:dyDescent="0.25">
      <c r="A12043" t="s">
        <v>667</v>
      </c>
      <c r="B12043" t="s">
        <v>668</v>
      </c>
      <c r="C12043" t="s">
        <v>661</v>
      </c>
      <c r="D12043" t="s">
        <v>638</v>
      </c>
      <c r="E12043" t="s">
        <v>639</v>
      </c>
      <c r="F12043" t="s">
        <v>260</v>
      </c>
      <c r="G12043" t="s">
        <v>218</v>
      </c>
      <c r="H12043" t="s">
        <v>223</v>
      </c>
      <c r="I12043" t="s">
        <v>224</v>
      </c>
      <c r="K12043" t="s">
        <v>221</v>
      </c>
      <c r="O12043" t="s">
        <v>194</v>
      </c>
      <c r="P12043">
        <v>2030</v>
      </c>
    </row>
    <row r="12044" spans="1:16" x14ac:dyDescent="0.25">
      <c r="A12044" t="s">
        <v>667</v>
      </c>
      <c r="B12044" t="s">
        <v>668</v>
      </c>
      <c r="C12044" t="s">
        <v>661</v>
      </c>
      <c r="D12044" t="s">
        <v>638</v>
      </c>
      <c r="E12044" t="s">
        <v>639</v>
      </c>
      <c r="F12044" t="s">
        <v>260</v>
      </c>
      <c r="G12044" t="s">
        <v>218</v>
      </c>
      <c r="H12044" t="s">
        <v>223</v>
      </c>
      <c r="I12044" t="s">
        <v>224</v>
      </c>
      <c r="K12044" t="s">
        <v>221</v>
      </c>
      <c r="O12044" t="s">
        <v>194</v>
      </c>
      <c r="P12044">
        <v>2040</v>
      </c>
    </row>
    <row r="12045" spans="1:16" x14ac:dyDescent="0.25">
      <c r="A12045" t="s">
        <v>667</v>
      </c>
      <c r="B12045" t="s">
        <v>668</v>
      </c>
      <c r="C12045" t="s">
        <v>661</v>
      </c>
      <c r="D12045" t="s">
        <v>638</v>
      </c>
      <c r="E12045" t="s">
        <v>639</v>
      </c>
      <c r="F12045" t="s">
        <v>260</v>
      </c>
      <c r="G12045" t="s">
        <v>218</v>
      </c>
      <c r="H12045" t="s">
        <v>223</v>
      </c>
      <c r="I12045" t="s">
        <v>224</v>
      </c>
      <c r="K12045" t="s">
        <v>221</v>
      </c>
      <c r="O12045" t="s">
        <v>194</v>
      </c>
      <c r="P12045">
        <v>2050</v>
      </c>
    </row>
    <row r="12046" spans="1:16" x14ac:dyDescent="0.25">
      <c r="A12046" t="s">
        <v>667</v>
      </c>
      <c r="B12046" t="s">
        <v>668</v>
      </c>
      <c r="C12046" t="s">
        <v>661</v>
      </c>
      <c r="D12046" t="s">
        <v>638</v>
      </c>
      <c r="E12046" t="s">
        <v>639</v>
      </c>
      <c r="F12046" t="s">
        <v>260</v>
      </c>
      <c r="G12046" t="s">
        <v>218</v>
      </c>
      <c r="H12046" t="s">
        <v>223</v>
      </c>
      <c r="I12046" t="s">
        <v>224</v>
      </c>
      <c r="K12046" t="s">
        <v>221</v>
      </c>
      <c r="O12046" t="s">
        <v>264</v>
      </c>
      <c r="P12046">
        <v>2050</v>
      </c>
    </row>
    <row r="12047" spans="1:16" x14ac:dyDescent="0.25">
      <c r="A12047" t="s">
        <v>667</v>
      </c>
      <c r="B12047" t="s">
        <v>668</v>
      </c>
      <c r="C12047" t="s">
        <v>661</v>
      </c>
      <c r="D12047" t="s">
        <v>638</v>
      </c>
      <c r="E12047" t="s">
        <v>639</v>
      </c>
      <c r="F12047" t="s">
        <v>260</v>
      </c>
      <c r="G12047" t="s">
        <v>218</v>
      </c>
      <c r="H12047" t="s">
        <v>223</v>
      </c>
      <c r="I12047" t="s">
        <v>224</v>
      </c>
      <c r="K12047" t="s">
        <v>221</v>
      </c>
      <c r="O12047" t="s">
        <v>265</v>
      </c>
      <c r="P12047">
        <v>2050</v>
      </c>
    </row>
    <row r="12048" spans="1:16" x14ac:dyDescent="0.25">
      <c r="A12048" t="s">
        <v>667</v>
      </c>
      <c r="B12048" t="s">
        <v>668</v>
      </c>
      <c r="C12048" t="s">
        <v>661</v>
      </c>
      <c r="D12048" t="s">
        <v>638</v>
      </c>
      <c r="E12048" t="s">
        <v>639</v>
      </c>
      <c r="F12048" t="s">
        <v>260</v>
      </c>
      <c r="G12048" t="s">
        <v>218</v>
      </c>
      <c r="H12048" t="s">
        <v>225</v>
      </c>
      <c r="I12048" t="s">
        <v>226</v>
      </c>
      <c r="K12048" t="s">
        <v>221</v>
      </c>
      <c r="O12048" t="s">
        <v>194</v>
      </c>
      <c r="P12048">
        <v>2020</v>
      </c>
    </row>
    <row r="12049" spans="1:16" x14ac:dyDescent="0.25">
      <c r="A12049" t="s">
        <v>667</v>
      </c>
      <c r="B12049" t="s">
        <v>668</v>
      </c>
      <c r="C12049" t="s">
        <v>661</v>
      </c>
      <c r="D12049" t="s">
        <v>638</v>
      </c>
      <c r="E12049" t="s">
        <v>639</v>
      </c>
      <c r="F12049" t="s">
        <v>260</v>
      </c>
      <c r="G12049" t="s">
        <v>218</v>
      </c>
      <c r="H12049" t="s">
        <v>225</v>
      </c>
      <c r="I12049" t="s">
        <v>226</v>
      </c>
      <c r="K12049" t="s">
        <v>221</v>
      </c>
      <c r="O12049" t="s">
        <v>194</v>
      </c>
      <c r="P12049">
        <v>2025</v>
      </c>
    </row>
    <row r="12050" spans="1:16" x14ac:dyDescent="0.25">
      <c r="A12050" t="s">
        <v>667</v>
      </c>
      <c r="B12050" t="s">
        <v>668</v>
      </c>
      <c r="C12050" t="s">
        <v>661</v>
      </c>
      <c r="D12050" t="s">
        <v>638</v>
      </c>
      <c r="E12050" t="s">
        <v>639</v>
      </c>
      <c r="F12050" t="s">
        <v>260</v>
      </c>
      <c r="G12050" t="s">
        <v>218</v>
      </c>
      <c r="H12050" t="s">
        <v>225</v>
      </c>
      <c r="I12050" t="s">
        <v>226</v>
      </c>
      <c r="K12050" t="s">
        <v>221</v>
      </c>
      <c r="O12050" t="s">
        <v>264</v>
      </c>
      <c r="P12050">
        <v>2025</v>
      </c>
    </row>
    <row r="12051" spans="1:16" x14ac:dyDescent="0.25">
      <c r="A12051" t="s">
        <v>667</v>
      </c>
      <c r="B12051" t="s">
        <v>668</v>
      </c>
      <c r="C12051" t="s">
        <v>661</v>
      </c>
      <c r="D12051" t="s">
        <v>638</v>
      </c>
      <c r="E12051" t="s">
        <v>639</v>
      </c>
      <c r="F12051" t="s">
        <v>260</v>
      </c>
      <c r="G12051" t="s">
        <v>218</v>
      </c>
      <c r="H12051" t="s">
        <v>225</v>
      </c>
      <c r="I12051" t="s">
        <v>226</v>
      </c>
      <c r="K12051" t="s">
        <v>221</v>
      </c>
      <c r="O12051" t="s">
        <v>265</v>
      </c>
      <c r="P12051">
        <v>2025</v>
      </c>
    </row>
    <row r="12052" spans="1:16" x14ac:dyDescent="0.25">
      <c r="A12052" t="s">
        <v>667</v>
      </c>
      <c r="B12052" t="s">
        <v>668</v>
      </c>
      <c r="C12052" t="s">
        <v>661</v>
      </c>
      <c r="D12052" t="s">
        <v>638</v>
      </c>
      <c r="E12052" t="s">
        <v>639</v>
      </c>
      <c r="F12052" t="s">
        <v>260</v>
      </c>
      <c r="G12052" t="s">
        <v>218</v>
      </c>
      <c r="H12052" t="s">
        <v>225</v>
      </c>
      <c r="I12052" t="s">
        <v>226</v>
      </c>
      <c r="K12052" t="s">
        <v>221</v>
      </c>
      <c r="O12052" t="s">
        <v>194</v>
      </c>
      <c r="P12052">
        <v>2030</v>
      </c>
    </row>
    <row r="12053" spans="1:16" x14ac:dyDescent="0.25">
      <c r="A12053" t="s">
        <v>667</v>
      </c>
      <c r="B12053" t="s">
        <v>668</v>
      </c>
      <c r="C12053" t="s">
        <v>661</v>
      </c>
      <c r="D12053" t="s">
        <v>638</v>
      </c>
      <c r="E12053" t="s">
        <v>639</v>
      </c>
      <c r="F12053" t="s">
        <v>260</v>
      </c>
      <c r="G12053" t="s">
        <v>218</v>
      </c>
      <c r="H12053" t="s">
        <v>225</v>
      </c>
      <c r="I12053" t="s">
        <v>226</v>
      </c>
      <c r="K12053" t="s">
        <v>221</v>
      </c>
      <c r="O12053" t="s">
        <v>194</v>
      </c>
      <c r="P12053">
        <v>2040</v>
      </c>
    </row>
    <row r="12054" spans="1:16" x14ac:dyDescent="0.25">
      <c r="A12054" t="s">
        <v>667</v>
      </c>
      <c r="B12054" t="s">
        <v>668</v>
      </c>
      <c r="C12054" t="s">
        <v>661</v>
      </c>
      <c r="D12054" t="s">
        <v>638</v>
      </c>
      <c r="E12054" t="s">
        <v>639</v>
      </c>
      <c r="F12054" t="s">
        <v>260</v>
      </c>
      <c r="G12054" t="s">
        <v>218</v>
      </c>
      <c r="H12054" t="s">
        <v>225</v>
      </c>
      <c r="I12054" t="s">
        <v>226</v>
      </c>
      <c r="K12054" t="s">
        <v>221</v>
      </c>
      <c r="O12054" t="s">
        <v>194</v>
      </c>
      <c r="P12054">
        <v>2050</v>
      </c>
    </row>
    <row r="12055" spans="1:16" x14ac:dyDescent="0.25">
      <c r="A12055" t="s">
        <v>667</v>
      </c>
      <c r="B12055" t="s">
        <v>668</v>
      </c>
      <c r="C12055" t="s">
        <v>661</v>
      </c>
      <c r="D12055" t="s">
        <v>638</v>
      </c>
      <c r="E12055" t="s">
        <v>639</v>
      </c>
      <c r="F12055" t="s">
        <v>260</v>
      </c>
      <c r="G12055" t="s">
        <v>218</v>
      </c>
      <c r="H12055" t="s">
        <v>225</v>
      </c>
      <c r="I12055" t="s">
        <v>226</v>
      </c>
      <c r="K12055" t="s">
        <v>221</v>
      </c>
      <c r="O12055" t="s">
        <v>264</v>
      </c>
      <c r="P12055">
        <v>2050</v>
      </c>
    </row>
    <row r="12056" spans="1:16" x14ac:dyDescent="0.25">
      <c r="A12056" t="s">
        <v>667</v>
      </c>
      <c r="B12056" t="s">
        <v>668</v>
      </c>
      <c r="C12056" t="s">
        <v>661</v>
      </c>
      <c r="D12056" t="s">
        <v>638</v>
      </c>
      <c r="E12056" t="s">
        <v>639</v>
      </c>
      <c r="F12056" t="s">
        <v>260</v>
      </c>
      <c r="G12056" t="s">
        <v>218</v>
      </c>
      <c r="H12056" t="s">
        <v>225</v>
      </c>
      <c r="I12056" t="s">
        <v>226</v>
      </c>
      <c r="K12056" t="s">
        <v>221</v>
      </c>
      <c r="O12056" t="s">
        <v>265</v>
      </c>
      <c r="P12056">
        <v>2050</v>
      </c>
    </row>
    <row r="12057" spans="1:16" x14ac:dyDescent="0.25">
      <c r="A12057" t="s">
        <v>667</v>
      </c>
      <c r="B12057" t="s">
        <v>668</v>
      </c>
      <c r="C12057" t="s">
        <v>661</v>
      </c>
      <c r="D12057" t="s">
        <v>638</v>
      </c>
      <c r="E12057" t="s">
        <v>639</v>
      </c>
      <c r="F12057" t="s">
        <v>260</v>
      </c>
      <c r="G12057" t="s">
        <v>218</v>
      </c>
      <c r="H12057" t="s">
        <v>317</v>
      </c>
      <c r="I12057" t="s">
        <v>318</v>
      </c>
      <c r="K12057" t="s">
        <v>221</v>
      </c>
      <c r="O12057" t="s">
        <v>194</v>
      </c>
      <c r="P12057">
        <v>2020</v>
      </c>
    </row>
    <row r="12058" spans="1:16" x14ac:dyDescent="0.25">
      <c r="A12058" t="s">
        <v>667</v>
      </c>
      <c r="B12058" t="s">
        <v>668</v>
      </c>
      <c r="C12058" t="s">
        <v>661</v>
      </c>
      <c r="D12058" t="s">
        <v>638</v>
      </c>
      <c r="E12058" t="s">
        <v>639</v>
      </c>
      <c r="F12058" t="s">
        <v>260</v>
      </c>
      <c r="G12058" t="s">
        <v>218</v>
      </c>
      <c r="H12058" t="s">
        <v>317</v>
      </c>
      <c r="I12058" t="s">
        <v>318</v>
      </c>
      <c r="K12058" t="s">
        <v>221</v>
      </c>
      <c r="O12058" t="s">
        <v>194</v>
      </c>
      <c r="P12058">
        <v>2025</v>
      </c>
    </row>
    <row r="12059" spans="1:16" x14ac:dyDescent="0.25">
      <c r="A12059" t="s">
        <v>667</v>
      </c>
      <c r="B12059" t="s">
        <v>668</v>
      </c>
      <c r="C12059" t="s">
        <v>661</v>
      </c>
      <c r="D12059" t="s">
        <v>638</v>
      </c>
      <c r="E12059" t="s">
        <v>639</v>
      </c>
      <c r="F12059" t="s">
        <v>260</v>
      </c>
      <c r="G12059" t="s">
        <v>218</v>
      </c>
      <c r="H12059" t="s">
        <v>317</v>
      </c>
      <c r="I12059" t="s">
        <v>318</v>
      </c>
      <c r="K12059" t="s">
        <v>221</v>
      </c>
      <c r="O12059" t="s">
        <v>264</v>
      </c>
      <c r="P12059">
        <v>2025</v>
      </c>
    </row>
    <row r="12060" spans="1:16" x14ac:dyDescent="0.25">
      <c r="A12060" t="s">
        <v>667</v>
      </c>
      <c r="B12060" t="s">
        <v>668</v>
      </c>
      <c r="C12060" t="s">
        <v>661</v>
      </c>
      <c r="D12060" t="s">
        <v>638</v>
      </c>
      <c r="E12060" t="s">
        <v>639</v>
      </c>
      <c r="F12060" t="s">
        <v>260</v>
      </c>
      <c r="G12060" t="s">
        <v>218</v>
      </c>
      <c r="H12060" t="s">
        <v>317</v>
      </c>
      <c r="I12060" t="s">
        <v>318</v>
      </c>
      <c r="K12060" t="s">
        <v>221</v>
      </c>
      <c r="O12060" t="s">
        <v>265</v>
      </c>
      <c r="P12060">
        <v>2025</v>
      </c>
    </row>
    <row r="12061" spans="1:16" x14ac:dyDescent="0.25">
      <c r="A12061" t="s">
        <v>667</v>
      </c>
      <c r="B12061" t="s">
        <v>668</v>
      </c>
      <c r="C12061" t="s">
        <v>661</v>
      </c>
      <c r="D12061" t="s">
        <v>638</v>
      </c>
      <c r="E12061" t="s">
        <v>639</v>
      </c>
      <c r="F12061" t="s">
        <v>260</v>
      </c>
      <c r="G12061" t="s">
        <v>218</v>
      </c>
      <c r="H12061" t="s">
        <v>317</v>
      </c>
      <c r="I12061" t="s">
        <v>318</v>
      </c>
      <c r="K12061" t="s">
        <v>221</v>
      </c>
      <c r="O12061" t="s">
        <v>194</v>
      </c>
      <c r="P12061">
        <v>2030</v>
      </c>
    </row>
    <row r="12062" spans="1:16" x14ac:dyDescent="0.25">
      <c r="A12062" t="s">
        <v>667</v>
      </c>
      <c r="B12062" t="s">
        <v>668</v>
      </c>
      <c r="C12062" t="s">
        <v>661</v>
      </c>
      <c r="D12062" t="s">
        <v>638</v>
      </c>
      <c r="E12062" t="s">
        <v>639</v>
      </c>
      <c r="F12062" t="s">
        <v>260</v>
      </c>
      <c r="G12062" t="s">
        <v>218</v>
      </c>
      <c r="H12062" t="s">
        <v>317</v>
      </c>
      <c r="I12062" t="s">
        <v>318</v>
      </c>
      <c r="K12062" t="s">
        <v>221</v>
      </c>
      <c r="O12062" t="s">
        <v>194</v>
      </c>
      <c r="P12062">
        <v>2040</v>
      </c>
    </row>
    <row r="12063" spans="1:16" x14ac:dyDescent="0.25">
      <c r="A12063" t="s">
        <v>667</v>
      </c>
      <c r="B12063" t="s">
        <v>668</v>
      </c>
      <c r="C12063" t="s">
        <v>661</v>
      </c>
      <c r="D12063" t="s">
        <v>638</v>
      </c>
      <c r="E12063" t="s">
        <v>639</v>
      </c>
      <c r="F12063" t="s">
        <v>260</v>
      </c>
      <c r="G12063" t="s">
        <v>218</v>
      </c>
      <c r="H12063" t="s">
        <v>317</v>
      </c>
      <c r="I12063" t="s">
        <v>318</v>
      </c>
      <c r="K12063" t="s">
        <v>221</v>
      </c>
      <c r="O12063" t="s">
        <v>194</v>
      </c>
      <c r="P12063">
        <v>2050</v>
      </c>
    </row>
    <row r="12064" spans="1:16" x14ac:dyDescent="0.25">
      <c r="A12064" t="s">
        <v>667</v>
      </c>
      <c r="B12064" t="s">
        <v>668</v>
      </c>
      <c r="C12064" t="s">
        <v>661</v>
      </c>
      <c r="D12064" t="s">
        <v>638</v>
      </c>
      <c r="E12064" t="s">
        <v>639</v>
      </c>
      <c r="F12064" t="s">
        <v>260</v>
      </c>
      <c r="G12064" t="s">
        <v>218</v>
      </c>
      <c r="H12064" t="s">
        <v>317</v>
      </c>
      <c r="I12064" t="s">
        <v>318</v>
      </c>
      <c r="K12064" t="s">
        <v>221</v>
      </c>
      <c r="O12064" t="s">
        <v>264</v>
      </c>
      <c r="P12064">
        <v>2050</v>
      </c>
    </row>
    <row r="12065" spans="1:17" x14ac:dyDescent="0.25">
      <c r="A12065" t="s">
        <v>667</v>
      </c>
      <c r="B12065" t="s">
        <v>668</v>
      </c>
      <c r="C12065" t="s">
        <v>661</v>
      </c>
      <c r="D12065" t="s">
        <v>638</v>
      </c>
      <c r="E12065" t="s">
        <v>639</v>
      </c>
      <c r="F12065" t="s">
        <v>260</v>
      </c>
      <c r="G12065" t="s">
        <v>218</v>
      </c>
      <c r="H12065" t="s">
        <v>317</v>
      </c>
      <c r="I12065" t="s">
        <v>318</v>
      </c>
      <c r="K12065" t="s">
        <v>221</v>
      </c>
      <c r="O12065" t="s">
        <v>265</v>
      </c>
      <c r="P12065">
        <v>2050</v>
      </c>
    </row>
    <row r="12066" spans="1:17" x14ac:dyDescent="0.25">
      <c r="A12066" t="s">
        <v>667</v>
      </c>
      <c r="B12066" t="s">
        <v>668</v>
      </c>
      <c r="C12066" t="s">
        <v>661</v>
      </c>
      <c r="D12066" t="s">
        <v>638</v>
      </c>
      <c r="E12066" t="s">
        <v>639</v>
      </c>
      <c r="F12066" t="s">
        <v>260</v>
      </c>
      <c r="G12066" t="s">
        <v>218</v>
      </c>
      <c r="H12066" t="s">
        <v>229</v>
      </c>
      <c r="I12066" t="s">
        <v>230</v>
      </c>
      <c r="J12066" t="s">
        <v>231</v>
      </c>
      <c r="K12066" t="s">
        <v>191</v>
      </c>
      <c r="O12066" t="s">
        <v>194</v>
      </c>
      <c r="P12066">
        <v>2020</v>
      </c>
    </row>
    <row r="12067" spans="1:17" x14ac:dyDescent="0.25">
      <c r="A12067" t="s">
        <v>667</v>
      </c>
      <c r="B12067" t="s">
        <v>668</v>
      </c>
      <c r="C12067" t="s">
        <v>661</v>
      </c>
      <c r="D12067" t="s">
        <v>638</v>
      </c>
      <c r="E12067" t="s">
        <v>639</v>
      </c>
      <c r="F12067" t="s">
        <v>260</v>
      </c>
      <c r="G12067" t="s">
        <v>218</v>
      </c>
      <c r="H12067" t="s">
        <v>229</v>
      </c>
      <c r="I12067" t="s">
        <v>230</v>
      </c>
      <c r="J12067" t="s">
        <v>231</v>
      </c>
      <c r="K12067" t="s">
        <v>191</v>
      </c>
      <c r="O12067" t="s">
        <v>194</v>
      </c>
      <c r="P12067">
        <v>2025</v>
      </c>
    </row>
    <row r="12068" spans="1:17" x14ac:dyDescent="0.25">
      <c r="A12068" t="s">
        <v>667</v>
      </c>
      <c r="B12068" t="s">
        <v>668</v>
      </c>
      <c r="C12068" t="s">
        <v>661</v>
      </c>
      <c r="D12068" t="s">
        <v>638</v>
      </c>
      <c r="E12068" t="s">
        <v>639</v>
      </c>
      <c r="F12068" t="s">
        <v>260</v>
      </c>
      <c r="G12068" t="s">
        <v>218</v>
      </c>
      <c r="H12068" t="s">
        <v>229</v>
      </c>
      <c r="I12068" t="s">
        <v>230</v>
      </c>
      <c r="J12068" t="s">
        <v>231</v>
      </c>
      <c r="K12068" t="s">
        <v>191</v>
      </c>
      <c r="O12068" t="s">
        <v>264</v>
      </c>
      <c r="P12068">
        <v>2025</v>
      </c>
    </row>
    <row r="12069" spans="1:17" x14ac:dyDescent="0.25">
      <c r="A12069" t="s">
        <v>667</v>
      </c>
      <c r="B12069" t="s">
        <v>668</v>
      </c>
      <c r="C12069" t="s">
        <v>661</v>
      </c>
      <c r="D12069" t="s">
        <v>638</v>
      </c>
      <c r="E12069" t="s">
        <v>639</v>
      </c>
      <c r="F12069" t="s">
        <v>260</v>
      </c>
      <c r="G12069" t="s">
        <v>218</v>
      </c>
      <c r="H12069" t="s">
        <v>229</v>
      </c>
      <c r="I12069" t="s">
        <v>230</v>
      </c>
      <c r="J12069" t="s">
        <v>231</v>
      </c>
      <c r="K12069" t="s">
        <v>191</v>
      </c>
      <c r="O12069" t="s">
        <v>265</v>
      </c>
      <c r="P12069">
        <v>2025</v>
      </c>
    </row>
    <row r="12070" spans="1:17" x14ac:dyDescent="0.25">
      <c r="A12070" t="s">
        <v>667</v>
      </c>
      <c r="B12070" t="s">
        <v>668</v>
      </c>
      <c r="C12070" t="s">
        <v>661</v>
      </c>
      <c r="D12070" t="s">
        <v>638</v>
      </c>
      <c r="E12070" t="s">
        <v>639</v>
      </c>
      <c r="F12070" t="s">
        <v>260</v>
      </c>
      <c r="G12070" t="s">
        <v>218</v>
      </c>
      <c r="H12070" t="s">
        <v>229</v>
      </c>
      <c r="I12070" t="s">
        <v>230</v>
      </c>
      <c r="J12070" t="s">
        <v>231</v>
      </c>
      <c r="K12070" t="s">
        <v>191</v>
      </c>
      <c r="O12070" t="s">
        <v>194</v>
      </c>
      <c r="P12070">
        <v>2030</v>
      </c>
    </row>
    <row r="12071" spans="1:17" x14ac:dyDescent="0.25">
      <c r="A12071" t="s">
        <v>667</v>
      </c>
      <c r="B12071" t="s">
        <v>668</v>
      </c>
      <c r="C12071" t="s">
        <v>661</v>
      </c>
      <c r="D12071" t="s">
        <v>638</v>
      </c>
      <c r="E12071" t="s">
        <v>639</v>
      </c>
      <c r="F12071" t="s">
        <v>260</v>
      </c>
      <c r="G12071" t="s">
        <v>218</v>
      </c>
      <c r="H12071" t="s">
        <v>229</v>
      </c>
      <c r="I12071" t="s">
        <v>230</v>
      </c>
      <c r="J12071" t="s">
        <v>231</v>
      </c>
      <c r="K12071" t="s">
        <v>191</v>
      </c>
      <c r="O12071" t="s">
        <v>194</v>
      </c>
      <c r="P12071">
        <v>2040</v>
      </c>
    </row>
    <row r="12072" spans="1:17" x14ac:dyDescent="0.25">
      <c r="A12072" t="s">
        <v>667</v>
      </c>
      <c r="B12072" t="s">
        <v>668</v>
      </c>
      <c r="C12072" t="s">
        <v>661</v>
      </c>
      <c r="D12072" t="s">
        <v>638</v>
      </c>
      <c r="E12072" t="s">
        <v>639</v>
      </c>
      <c r="F12072" t="s">
        <v>260</v>
      </c>
      <c r="G12072" t="s">
        <v>218</v>
      </c>
      <c r="H12072" t="s">
        <v>229</v>
      </c>
      <c r="I12072" t="s">
        <v>230</v>
      </c>
      <c r="J12072" t="s">
        <v>231</v>
      </c>
      <c r="K12072" t="s">
        <v>191</v>
      </c>
      <c r="O12072" t="s">
        <v>194</v>
      </c>
      <c r="P12072">
        <v>2050</v>
      </c>
    </row>
    <row r="12073" spans="1:17" x14ac:dyDescent="0.25">
      <c r="A12073" t="s">
        <v>667</v>
      </c>
      <c r="B12073" t="s">
        <v>668</v>
      </c>
      <c r="C12073" t="s">
        <v>661</v>
      </c>
      <c r="D12073" t="s">
        <v>638</v>
      </c>
      <c r="E12073" t="s">
        <v>639</v>
      </c>
      <c r="F12073" t="s">
        <v>260</v>
      </c>
      <c r="G12073" t="s">
        <v>218</v>
      </c>
      <c r="H12073" t="s">
        <v>229</v>
      </c>
      <c r="I12073" t="s">
        <v>230</v>
      </c>
      <c r="J12073" t="s">
        <v>231</v>
      </c>
      <c r="K12073" t="s">
        <v>191</v>
      </c>
      <c r="O12073" t="s">
        <v>264</v>
      </c>
      <c r="P12073">
        <v>2050</v>
      </c>
    </row>
    <row r="12074" spans="1:17" x14ac:dyDescent="0.25">
      <c r="A12074" t="s">
        <v>667</v>
      </c>
      <c r="B12074" t="s">
        <v>668</v>
      </c>
      <c r="C12074" t="s">
        <v>661</v>
      </c>
      <c r="D12074" t="s">
        <v>638</v>
      </c>
      <c r="E12074" t="s">
        <v>639</v>
      </c>
      <c r="F12074" t="s">
        <v>260</v>
      </c>
      <c r="G12074" t="s">
        <v>218</v>
      </c>
      <c r="H12074" t="s">
        <v>229</v>
      </c>
      <c r="I12074" t="s">
        <v>230</v>
      </c>
      <c r="J12074" t="s">
        <v>231</v>
      </c>
      <c r="K12074" t="s">
        <v>191</v>
      </c>
      <c r="O12074" t="s">
        <v>265</v>
      </c>
      <c r="P12074">
        <v>2050</v>
      </c>
    </row>
    <row r="12075" spans="1:17" x14ac:dyDescent="0.25">
      <c r="A12075" t="s">
        <v>667</v>
      </c>
      <c r="B12075" t="s">
        <v>668</v>
      </c>
      <c r="C12075" t="s">
        <v>661</v>
      </c>
      <c r="D12075" t="s">
        <v>638</v>
      </c>
      <c r="E12075" t="s">
        <v>639</v>
      </c>
      <c r="F12075" t="s">
        <v>260</v>
      </c>
      <c r="G12075" t="s">
        <v>233</v>
      </c>
      <c r="H12075" t="s">
        <v>477</v>
      </c>
      <c r="I12075" t="s">
        <v>240</v>
      </c>
      <c r="J12075" t="s">
        <v>288</v>
      </c>
      <c r="K12075" t="s">
        <v>478</v>
      </c>
      <c r="L12075" t="s">
        <v>237</v>
      </c>
      <c r="M12075" t="s">
        <v>199</v>
      </c>
      <c r="N12075" t="s">
        <v>640</v>
      </c>
      <c r="O12075" t="s">
        <v>194</v>
      </c>
      <c r="P12075">
        <v>2020</v>
      </c>
      <c r="Q12075">
        <v>0.53277574999999999</v>
      </c>
    </row>
    <row r="12076" spans="1:17" x14ac:dyDescent="0.25">
      <c r="A12076" t="s">
        <v>667</v>
      </c>
      <c r="B12076" t="s">
        <v>668</v>
      </c>
      <c r="C12076" t="s">
        <v>661</v>
      </c>
      <c r="D12076" t="s">
        <v>638</v>
      </c>
      <c r="E12076" t="s">
        <v>639</v>
      </c>
      <c r="F12076" t="s">
        <v>260</v>
      </c>
      <c r="G12076" t="s">
        <v>233</v>
      </c>
      <c r="H12076" t="s">
        <v>477</v>
      </c>
      <c r="I12076" t="s">
        <v>240</v>
      </c>
      <c r="J12076" t="s">
        <v>288</v>
      </c>
      <c r="K12076" t="s">
        <v>478</v>
      </c>
      <c r="L12076" t="s">
        <v>237</v>
      </c>
      <c r="M12076" t="s">
        <v>199</v>
      </c>
      <c r="N12076" t="s">
        <v>640</v>
      </c>
      <c r="O12076" t="s">
        <v>194</v>
      </c>
      <c r="P12076">
        <v>2025</v>
      </c>
      <c r="Q12076">
        <v>0.53277574999999999</v>
      </c>
    </row>
    <row r="12077" spans="1:17" x14ac:dyDescent="0.25">
      <c r="A12077" t="s">
        <v>667</v>
      </c>
      <c r="B12077" t="s">
        <v>668</v>
      </c>
      <c r="C12077" t="s">
        <v>661</v>
      </c>
      <c r="D12077" t="s">
        <v>638</v>
      </c>
      <c r="E12077" t="s">
        <v>639</v>
      </c>
      <c r="F12077" t="s">
        <v>260</v>
      </c>
      <c r="G12077" t="s">
        <v>233</v>
      </c>
      <c r="H12077" t="s">
        <v>477</v>
      </c>
      <c r="I12077" t="s">
        <v>240</v>
      </c>
      <c r="J12077" t="s">
        <v>288</v>
      </c>
      <c r="K12077" t="s">
        <v>478</v>
      </c>
      <c r="L12077" t="s">
        <v>237</v>
      </c>
      <c r="M12077" t="s">
        <v>199</v>
      </c>
      <c r="N12077" t="s">
        <v>640</v>
      </c>
      <c r="O12077" t="s">
        <v>264</v>
      </c>
      <c r="P12077">
        <v>2025</v>
      </c>
      <c r="Q12077">
        <v>0.38055410699999997</v>
      </c>
    </row>
    <row r="12078" spans="1:17" x14ac:dyDescent="0.25">
      <c r="A12078" t="s">
        <v>667</v>
      </c>
      <c r="B12078" t="s">
        <v>668</v>
      </c>
      <c r="C12078" t="s">
        <v>661</v>
      </c>
      <c r="D12078" t="s">
        <v>638</v>
      </c>
      <c r="E12078" t="s">
        <v>639</v>
      </c>
      <c r="F12078" t="s">
        <v>260</v>
      </c>
      <c r="G12078" t="s">
        <v>233</v>
      </c>
      <c r="H12078" t="s">
        <v>477</v>
      </c>
      <c r="I12078" t="s">
        <v>240</v>
      </c>
      <c r="J12078" t="s">
        <v>288</v>
      </c>
      <c r="K12078" t="s">
        <v>478</v>
      </c>
      <c r="L12078" t="s">
        <v>237</v>
      </c>
      <c r="M12078" t="s">
        <v>199</v>
      </c>
      <c r="N12078" t="s">
        <v>640</v>
      </c>
      <c r="O12078" t="s">
        <v>265</v>
      </c>
      <c r="P12078">
        <v>2025</v>
      </c>
      <c r="Q12078">
        <v>0.76110821399999995</v>
      </c>
    </row>
    <row r="12079" spans="1:17" x14ac:dyDescent="0.25">
      <c r="A12079" t="s">
        <v>667</v>
      </c>
      <c r="B12079" t="s">
        <v>668</v>
      </c>
      <c r="C12079" t="s">
        <v>661</v>
      </c>
      <c r="D12079" t="s">
        <v>638</v>
      </c>
      <c r="E12079" t="s">
        <v>639</v>
      </c>
      <c r="F12079" t="s">
        <v>260</v>
      </c>
      <c r="G12079" t="s">
        <v>233</v>
      </c>
      <c r="H12079" t="s">
        <v>477</v>
      </c>
      <c r="I12079" t="s">
        <v>240</v>
      </c>
      <c r="J12079" t="s">
        <v>288</v>
      </c>
      <c r="K12079" t="s">
        <v>478</v>
      </c>
      <c r="L12079" t="s">
        <v>237</v>
      </c>
      <c r="M12079" t="s">
        <v>199</v>
      </c>
      <c r="N12079" t="s">
        <v>640</v>
      </c>
      <c r="O12079" t="s">
        <v>194</v>
      </c>
      <c r="P12079">
        <v>2030</v>
      </c>
      <c r="Q12079">
        <v>0.45666492800000003</v>
      </c>
    </row>
    <row r="12080" spans="1:17" x14ac:dyDescent="0.25">
      <c r="A12080" t="s">
        <v>667</v>
      </c>
      <c r="B12080" t="s">
        <v>668</v>
      </c>
      <c r="C12080" t="s">
        <v>661</v>
      </c>
      <c r="D12080" t="s">
        <v>638</v>
      </c>
      <c r="E12080" t="s">
        <v>639</v>
      </c>
      <c r="F12080" t="s">
        <v>260</v>
      </c>
      <c r="G12080" t="s">
        <v>233</v>
      </c>
      <c r="H12080" t="s">
        <v>477</v>
      </c>
      <c r="I12080" t="s">
        <v>240</v>
      </c>
      <c r="J12080" t="s">
        <v>288</v>
      </c>
      <c r="K12080" t="s">
        <v>478</v>
      </c>
      <c r="L12080" t="s">
        <v>237</v>
      </c>
      <c r="M12080" t="s">
        <v>199</v>
      </c>
      <c r="N12080" t="s">
        <v>640</v>
      </c>
      <c r="O12080" t="s">
        <v>194</v>
      </c>
      <c r="P12080">
        <v>2040</v>
      </c>
      <c r="Q12080">
        <v>0.45666492800000003</v>
      </c>
    </row>
    <row r="12081" spans="1:17" x14ac:dyDescent="0.25">
      <c r="A12081" t="s">
        <v>667</v>
      </c>
      <c r="B12081" t="s">
        <v>668</v>
      </c>
      <c r="C12081" t="s">
        <v>661</v>
      </c>
      <c r="D12081" t="s">
        <v>638</v>
      </c>
      <c r="E12081" t="s">
        <v>639</v>
      </c>
      <c r="F12081" t="s">
        <v>260</v>
      </c>
      <c r="G12081" t="s">
        <v>233</v>
      </c>
      <c r="H12081" t="s">
        <v>477</v>
      </c>
      <c r="I12081" t="s">
        <v>240</v>
      </c>
      <c r="J12081" t="s">
        <v>288</v>
      </c>
      <c r="K12081" t="s">
        <v>478</v>
      </c>
      <c r="L12081" t="s">
        <v>237</v>
      </c>
      <c r="M12081" t="s">
        <v>199</v>
      </c>
      <c r="N12081" t="s">
        <v>640</v>
      </c>
      <c r="O12081" t="s">
        <v>194</v>
      </c>
      <c r="P12081">
        <v>2050</v>
      </c>
      <c r="Q12081">
        <v>0.45666492800000003</v>
      </c>
    </row>
    <row r="12082" spans="1:17" x14ac:dyDescent="0.25">
      <c r="A12082" t="s">
        <v>667</v>
      </c>
      <c r="B12082" t="s">
        <v>668</v>
      </c>
      <c r="C12082" t="s">
        <v>661</v>
      </c>
      <c r="D12082" t="s">
        <v>638</v>
      </c>
      <c r="E12082" t="s">
        <v>639</v>
      </c>
      <c r="F12082" t="s">
        <v>260</v>
      </c>
      <c r="G12082" t="s">
        <v>233</v>
      </c>
      <c r="H12082" t="s">
        <v>477</v>
      </c>
      <c r="I12082" t="s">
        <v>240</v>
      </c>
      <c r="J12082" t="s">
        <v>288</v>
      </c>
      <c r="K12082" t="s">
        <v>478</v>
      </c>
      <c r="L12082" t="s">
        <v>237</v>
      </c>
      <c r="M12082" t="s">
        <v>199</v>
      </c>
      <c r="N12082" t="s">
        <v>640</v>
      </c>
      <c r="O12082" t="s">
        <v>264</v>
      </c>
      <c r="P12082">
        <v>2050</v>
      </c>
      <c r="Q12082">
        <v>0.38055410699999997</v>
      </c>
    </row>
    <row r="12083" spans="1:17" x14ac:dyDescent="0.25">
      <c r="A12083" t="s">
        <v>667</v>
      </c>
      <c r="B12083" t="s">
        <v>668</v>
      </c>
      <c r="C12083" t="s">
        <v>661</v>
      </c>
      <c r="D12083" t="s">
        <v>638</v>
      </c>
      <c r="E12083" t="s">
        <v>639</v>
      </c>
      <c r="F12083" t="s">
        <v>260</v>
      </c>
      <c r="G12083" t="s">
        <v>233</v>
      </c>
      <c r="H12083" t="s">
        <v>477</v>
      </c>
      <c r="I12083" t="s">
        <v>240</v>
      </c>
      <c r="J12083" t="s">
        <v>288</v>
      </c>
      <c r="K12083" t="s">
        <v>478</v>
      </c>
      <c r="L12083" t="s">
        <v>237</v>
      </c>
      <c r="M12083" t="s">
        <v>199</v>
      </c>
      <c r="N12083" t="s">
        <v>640</v>
      </c>
      <c r="O12083" t="s">
        <v>265</v>
      </c>
      <c r="P12083">
        <v>2050</v>
      </c>
      <c r="Q12083">
        <v>0.76110821399999995</v>
      </c>
    </row>
    <row r="12084" spans="1:17" x14ac:dyDescent="0.25">
      <c r="A12084" t="s">
        <v>667</v>
      </c>
      <c r="B12084" t="s">
        <v>668</v>
      </c>
      <c r="C12084" t="s">
        <v>661</v>
      </c>
      <c r="D12084" t="s">
        <v>638</v>
      </c>
      <c r="E12084" t="s">
        <v>639</v>
      </c>
      <c r="F12084" t="s">
        <v>260</v>
      </c>
      <c r="G12084" t="s">
        <v>233</v>
      </c>
      <c r="H12084" t="s">
        <v>599</v>
      </c>
      <c r="I12084" t="s">
        <v>240</v>
      </c>
      <c r="J12084" t="s">
        <v>600</v>
      </c>
      <c r="K12084" t="s">
        <v>241</v>
      </c>
      <c r="L12084" t="s">
        <v>237</v>
      </c>
      <c r="M12084" t="s">
        <v>238</v>
      </c>
      <c r="N12084" t="s">
        <v>640</v>
      </c>
      <c r="O12084" t="s">
        <v>194</v>
      </c>
      <c r="P12084">
        <v>2020</v>
      </c>
      <c r="Q12084">
        <v>1.3319394E-2</v>
      </c>
    </row>
    <row r="12085" spans="1:17" x14ac:dyDescent="0.25">
      <c r="A12085" t="s">
        <v>667</v>
      </c>
      <c r="B12085" t="s">
        <v>668</v>
      </c>
      <c r="C12085" t="s">
        <v>661</v>
      </c>
      <c r="D12085" t="s">
        <v>638</v>
      </c>
      <c r="E12085" t="s">
        <v>639</v>
      </c>
      <c r="F12085" t="s">
        <v>260</v>
      </c>
      <c r="G12085" t="s">
        <v>233</v>
      </c>
      <c r="H12085" t="s">
        <v>599</v>
      </c>
      <c r="I12085" t="s">
        <v>240</v>
      </c>
      <c r="J12085" t="s">
        <v>600</v>
      </c>
      <c r="K12085" t="s">
        <v>241</v>
      </c>
      <c r="L12085" t="s">
        <v>237</v>
      </c>
      <c r="M12085" t="s">
        <v>238</v>
      </c>
      <c r="N12085" t="s">
        <v>640</v>
      </c>
      <c r="O12085" t="s">
        <v>194</v>
      </c>
      <c r="P12085">
        <v>2025</v>
      </c>
      <c r="Q12085">
        <v>1.3319394E-2</v>
      </c>
    </row>
    <row r="12086" spans="1:17" x14ac:dyDescent="0.25">
      <c r="A12086" t="s">
        <v>667</v>
      </c>
      <c r="B12086" t="s">
        <v>668</v>
      </c>
      <c r="C12086" t="s">
        <v>661</v>
      </c>
      <c r="D12086" t="s">
        <v>638</v>
      </c>
      <c r="E12086" t="s">
        <v>639</v>
      </c>
      <c r="F12086" t="s">
        <v>260</v>
      </c>
      <c r="G12086" t="s">
        <v>233</v>
      </c>
      <c r="H12086" t="s">
        <v>599</v>
      </c>
      <c r="I12086" t="s">
        <v>240</v>
      </c>
      <c r="J12086" t="s">
        <v>600</v>
      </c>
      <c r="K12086" t="s">
        <v>241</v>
      </c>
      <c r="L12086" t="s">
        <v>237</v>
      </c>
      <c r="M12086" t="s">
        <v>238</v>
      </c>
      <c r="N12086" t="s">
        <v>640</v>
      </c>
      <c r="O12086" t="s">
        <v>264</v>
      </c>
      <c r="P12086">
        <v>2025</v>
      </c>
      <c r="Q12086">
        <v>9.5138529999999992E-3</v>
      </c>
    </row>
    <row r="12087" spans="1:17" x14ac:dyDescent="0.25">
      <c r="A12087" t="s">
        <v>667</v>
      </c>
      <c r="B12087" t="s">
        <v>668</v>
      </c>
      <c r="C12087" t="s">
        <v>661</v>
      </c>
      <c r="D12087" t="s">
        <v>638</v>
      </c>
      <c r="E12087" t="s">
        <v>639</v>
      </c>
      <c r="F12087" t="s">
        <v>260</v>
      </c>
      <c r="G12087" t="s">
        <v>233</v>
      </c>
      <c r="H12087" t="s">
        <v>599</v>
      </c>
      <c r="I12087" t="s">
        <v>240</v>
      </c>
      <c r="J12087" t="s">
        <v>600</v>
      </c>
      <c r="K12087" t="s">
        <v>241</v>
      </c>
      <c r="L12087" t="s">
        <v>237</v>
      </c>
      <c r="M12087" t="s">
        <v>238</v>
      </c>
      <c r="N12087" t="s">
        <v>640</v>
      </c>
      <c r="O12087" t="s">
        <v>265</v>
      </c>
      <c r="P12087">
        <v>2025</v>
      </c>
      <c r="Q12087">
        <v>9.5138527000000001E-2</v>
      </c>
    </row>
    <row r="12088" spans="1:17" x14ac:dyDescent="0.25">
      <c r="A12088" t="s">
        <v>667</v>
      </c>
      <c r="B12088" t="s">
        <v>668</v>
      </c>
      <c r="C12088" t="s">
        <v>661</v>
      </c>
      <c r="D12088" t="s">
        <v>638</v>
      </c>
      <c r="E12088" t="s">
        <v>639</v>
      </c>
      <c r="F12088" t="s">
        <v>260</v>
      </c>
      <c r="G12088" t="s">
        <v>233</v>
      </c>
      <c r="H12088" t="s">
        <v>599</v>
      </c>
      <c r="I12088" t="s">
        <v>240</v>
      </c>
      <c r="J12088" t="s">
        <v>600</v>
      </c>
      <c r="K12088" t="s">
        <v>241</v>
      </c>
      <c r="L12088" t="s">
        <v>237</v>
      </c>
      <c r="M12088" t="s">
        <v>238</v>
      </c>
      <c r="N12088" t="s">
        <v>640</v>
      </c>
      <c r="O12088" t="s">
        <v>194</v>
      </c>
      <c r="P12088">
        <v>2030</v>
      </c>
      <c r="Q12088">
        <v>1.1416623000000001E-2</v>
      </c>
    </row>
    <row r="12089" spans="1:17" x14ac:dyDescent="0.25">
      <c r="A12089" t="s">
        <v>667</v>
      </c>
      <c r="B12089" t="s">
        <v>668</v>
      </c>
      <c r="C12089" t="s">
        <v>661</v>
      </c>
      <c r="D12089" t="s">
        <v>638</v>
      </c>
      <c r="E12089" t="s">
        <v>639</v>
      </c>
      <c r="F12089" t="s">
        <v>260</v>
      </c>
      <c r="G12089" t="s">
        <v>233</v>
      </c>
      <c r="H12089" t="s">
        <v>599</v>
      </c>
      <c r="I12089" t="s">
        <v>240</v>
      </c>
      <c r="J12089" t="s">
        <v>600</v>
      </c>
      <c r="K12089" t="s">
        <v>241</v>
      </c>
      <c r="L12089" t="s">
        <v>237</v>
      </c>
      <c r="M12089" t="s">
        <v>238</v>
      </c>
      <c r="N12089" t="s">
        <v>640</v>
      </c>
      <c r="O12089" t="s">
        <v>194</v>
      </c>
      <c r="P12089">
        <v>2040</v>
      </c>
      <c r="Q12089">
        <v>1.1416623000000001E-2</v>
      </c>
    </row>
    <row r="12090" spans="1:17" x14ac:dyDescent="0.25">
      <c r="A12090" t="s">
        <v>667</v>
      </c>
      <c r="B12090" t="s">
        <v>668</v>
      </c>
      <c r="C12090" t="s">
        <v>661</v>
      </c>
      <c r="D12090" t="s">
        <v>638</v>
      </c>
      <c r="E12090" t="s">
        <v>639</v>
      </c>
      <c r="F12090" t="s">
        <v>260</v>
      </c>
      <c r="G12090" t="s">
        <v>233</v>
      </c>
      <c r="H12090" t="s">
        <v>599</v>
      </c>
      <c r="I12090" t="s">
        <v>240</v>
      </c>
      <c r="J12090" t="s">
        <v>600</v>
      </c>
      <c r="K12090" t="s">
        <v>241</v>
      </c>
      <c r="L12090" t="s">
        <v>237</v>
      </c>
      <c r="M12090" t="s">
        <v>238</v>
      </c>
      <c r="N12090" t="s">
        <v>640</v>
      </c>
      <c r="O12090" t="s">
        <v>194</v>
      </c>
      <c r="P12090">
        <v>2050</v>
      </c>
      <c r="Q12090">
        <v>1.1416623000000001E-2</v>
      </c>
    </row>
    <row r="12091" spans="1:17" x14ac:dyDescent="0.25">
      <c r="A12091" t="s">
        <v>667</v>
      </c>
      <c r="B12091" t="s">
        <v>668</v>
      </c>
      <c r="C12091" t="s">
        <v>661</v>
      </c>
      <c r="D12091" t="s">
        <v>638</v>
      </c>
      <c r="E12091" t="s">
        <v>639</v>
      </c>
      <c r="F12091" t="s">
        <v>260</v>
      </c>
      <c r="G12091" t="s">
        <v>233</v>
      </c>
      <c r="H12091" t="s">
        <v>599</v>
      </c>
      <c r="I12091" t="s">
        <v>240</v>
      </c>
      <c r="J12091" t="s">
        <v>600</v>
      </c>
      <c r="K12091" t="s">
        <v>241</v>
      </c>
      <c r="L12091" t="s">
        <v>237</v>
      </c>
      <c r="M12091" t="s">
        <v>238</v>
      </c>
      <c r="N12091" t="s">
        <v>640</v>
      </c>
      <c r="O12091" t="s">
        <v>264</v>
      </c>
      <c r="P12091">
        <v>2050</v>
      </c>
      <c r="Q12091">
        <v>9.5138529999999992E-3</v>
      </c>
    </row>
    <row r="12092" spans="1:17" x14ac:dyDescent="0.25">
      <c r="A12092" t="s">
        <v>667</v>
      </c>
      <c r="B12092" t="s">
        <v>668</v>
      </c>
      <c r="C12092" t="s">
        <v>661</v>
      </c>
      <c r="D12092" t="s">
        <v>638</v>
      </c>
      <c r="E12092" t="s">
        <v>639</v>
      </c>
      <c r="F12092" t="s">
        <v>260</v>
      </c>
      <c r="G12092" t="s">
        <v>233</v>
      </c>
      <c r="H12092" t="s">
        <v>599</v>
      </c>
      <c r="I12092" t="s">
        <v>240</v>
      </c>
      <c r="J12092" t="s">
        <v>600</v>
      </c>
      <c r="K12092" t="s">
        <v>241</v>
      </c>
      <c r="L12092" t="s">
        <v>237</v>
      </c>
      <c r="M12092" t="s">
        <v>238</v>
      </c>
      <c r="N12092" t="s">
        <v>640</v>
      </c>
      <c r="O12092" t="s">
        <v>265</v>
      </c>
      <c r="P12092">
        <v>2050</v>
      </c>
      <c r="Q12092">
        <v>9.5138527000000001E-2</v>
      </c>
    </row>
    <row r="12093" spans="1:17" x14ac:dyDescent="0.25">
      <c r="A12093" t="s">
        <v>667</v>
      </c>
      <c r="B12093" t="s">
        <v>668</v>
      </c>
      <c r="C12093" t="s">
        <v>661</v>
      </c>
      <c r="D12093" t="s">
        <v>638</v>
      </c>
      <c r="E12093" t="s">
        <v>639</v>
      </c>
      <c r="F12093" t="s">
        <v>260</v>
      </c>
      <c r="G12093" t="s">
        <v>233</v>
      </c>
      <c r="H12093" t="s">
        <v>479</v>
      </c>
      <c r="I12093" t="s">
        <v>240</v>
      </c>
      <c r="J12093" t="s">
        <v>290</v>
      </c>
      <c r="K12093" t="s">
        <v>478</v>
      </c>
      <c r="L12093" t="s">
        <v>237</v>
      </c>
      <c r="M12093" t="s">
        <v>199</v>
      </c>
      <c r="N12093" t="s">
        <v>640</v>
      </c>
      <c r="O12093" t="s">
        <v>194</v>
      </c>
      <c r="P12093">
        <v>2020</v>
      </c>
      <c r="Q12093">
        <v>0.119874544</v>
      </c>
    </row>
    <row r="12094" spans="1:17" x14ac:dyDescent="0.25">
      <c r="A12094" t="s">
        <v>667</v>
      </c>
      <c r="B12094" t="s">
        <v>668</v>
      </c>
      <c r="C12094" t="s">
        <v>661</v>
      </c>
      <c r="D12094" t="s">
        <v>638</v>
      </c>
      <c r="E12094" t="s">
        <v>639</v>
      </c>
      <c r="F12094" t="s">
        <v>260</v>
      </c>
      <c r="G12094" t="s">
        <v>233</v>
      </c>
      <c r="H12094" t="s">
        <v>479</v>
      </c>
      <c r="I12094" t="s">
        <v>240</v>
      </c>
      <c r="J12094" t="s">
        <v>290</v>
      </c>
      <c r="K12094" t="s">
        <v>478</v>
      </c>
      <c r="L12094" t="s">
        <v>237</v>
      </c>
      <c r="M12094" t="s">
        <v>199</v>
      </c>
      <c r="N12094" t="s">
        <v>640</v>
      </c>
      <c r="O12094" t="s">
        <v>194</v>
      </c>
      <c r="P12094">
        <v>2025</v>
      </c>
      <c r="Q12094">
        <v>0.119874544</v>
      </c>
    </row>
    <row r="12095" spans="1:17" x14ac:dyDescent="0.25">
      <c r="A12095" t="s">
        <v>667</v>
      </c>
      <c r="B12095" t="s">
        <v>668</v>
      </c>
      <c r="C12095" t="s">
        <v>661</v>
      </c>
      <c r="D12095" t="s">
        <v>638</v>
      </c>
      <c r="E12095" t="s">
        <v>639</v>
      </c>
      <c r="F12095" t="s">
        <v>260</v>
      </c>
      <c r="G12095" t="s">
        <v>233</v>
      </c>
      <c r="H12095" t="s">
        <v>479</v>
      </c>
      <c r="I12095" t="s">
        <v>240</v>
      </c>
      <c r="J12095" t="s">
        <v>290</v>
      </c>
      <c r="K12095" t="s">
        <v>478</v>
      </c>
      <c r="L12095" t="s">
        <v>237</v>
      </c>
      <c r="M12095" t="s">
        <v>199</v>
      </c>
      <c r="N12095" t="s">
        <v>640</v>
      </c>
      <c r="O12095" t="s">
        <v>264</v>
      </c>
      <c r="P12095">
        <v>2025</v>
      </c>
      <c r="Q12095">
        <v>8.5624673999999998E-2</v>
      </c>
    </row>
    <row r="12096" spans="1:17" x14ac:dyDescent="0.25">
      <c r="A12096" t="s">
        <v>667</v>
      </c>
      <c r="B12096" t="s">
        <v>668</v>
      </c>
      <c r="C12096" t="s">
        <v>661</v>
      </c>
      <c r="D12096" t="s">
        <v>638</v>
      </c>
      <c r="E12096" t="s">
        <v>639</v>
      </c>
      <c r="F12096" t="s">
        <v>260</v>
      </c>
      <c r="G12096" t="s">
        <v>233</v>
      </c>
      <c r="H12096" t="s">
        <v>479</v>
      </c>
      <c r="I12096" t="s">
        <v>240</v>
      </c>
      <c r="J12096" t="s">
        <v>290</v>
      </c>
      <c r="K12096" t="s">
        <v>478</v>
      </c>
      <c r="L12096" t="s">
        <v>237</v>
      </c>
      <c r="M12096" t="s">
        <v>199</v>
      </c>
      <c r="N12096" t="s">
        <v>640</v>
      </c>
      <c r="O12096" t="s">
        <v>265</v>
      </c>
      <c r="P12096">
        <v>2025</v>
      </c>
      <c r="Q12096">
        <v>9.5138527000000001E-2</v>
      </c>
    </row>
    <row r="12097" spans="1:17" x14ac:dyDescent="0.25">
      <c r="A12097" t="s">
        <v>667</v>
      </c>
      <c r="B12097" t="s">
        <v>668</v>
      </c>
      <c r="C12097" t="s">
        <v>661</v>
      </c>
      <c r="D12097" t="s">
        <v>638</v>
      </c>
      <c r="E12097" t="s">
        <v>639</v>
      </c>
      <c r="F12097" t="s">
        <v>260</v>
      </c>
      <c r="G12097" t="s">
        <v>233</v>
      </c>
      <c r="H12097" t="s">
        <v>479</v>
      </c>
      <c r="I12097" t="s">
        <v>240</v>
      </c>
      <c r="J12097" t="s">
        <v>290</v>
      </c>
      <c r="K12097" t="s">
        <v>478</v>
      </c>
      <c r="L12097" t="s">
        <v>237</v>
      </c>
      <c r="M12097" t="s">
        <v>199</v>
      </c>
      <c r="N12097" t="s">
        <v>640</v>
      </c>
      <c r="O12097" t="s">
        <v>194</v>
      </c>
      <c r="P12097">
        <v>2030</v>
      </c>
      <c r="Q12097">
        <v>0.10274960900000001</v>
      </c>
    </row>
    <row r="12098" spans="1:17" x14ac:dyDescent="0.25">
      <c r="A12098" t="s">
        <v>667</v>
      </c>
      <c r="B12098" t="s">
        <v>668</v>
      </c>
      <c r="C12098" t="s">
        <v>661</v>
      </c>
      <c r="D12098" t="s">
        <v>638</v>
      </c>
      <c r="E12098" t="s">
        <v>639</v>
      </c>
      <c r="F12098" t="s">
        <v>260</v>
      </c>
      <c r="G12098" t="s">
        <v>233</v>
      </c>
      <c r="H12098" t="s">
        <v>479</v>
      </c>
      <c r="I12098" t="s">
        <v>240</v>
      </c>
      <c r="J12098" t="s">
        <v>290</v>
      </c>
      <c r="K12098" t="s">
        <v>478</v>
      </c>
      <c r="L12098" t="s">
        <v>237</v>
      </c>
      <c r="M12098" t="s">
        <v>199</v>
      </c>
      <c r="N12098" t="s">
        <v>640</v>
      </c>
      <c r="O12098" t="s">
        <v>194</v>
      </c>
      <c r="P12098">
        <v>2040</v>
      </c>
      <c r="Q12098">
        <v>0.10274960900000001</v>
      </c>
    </row>
    <row r="12099" spans="1:17" x14ac:dyDescent="0.25">
      <c r="A12099" t="s">
        <v>667</v>
      </c>
      <c r="B12099" t="s">
        <v>668</v>
      </c>
      <c r="C12099" t="s">
        <v>661</v>
      </c>
      <c r="D12099" t="s">
        <v>638</v>
      </c>
      <c r="E12099" t="s">
        <v>639</v>
      </c>
      <c r="F12099" t="s">
        <v>260</v>
      </c>
      <c r="G12099" t="s">
        <v>233</v>
      </c>
      <c r="H12099" t="s">
        <v>479</v>
      </c>
      <c r="I12099" t="s">
        <v>240</v>
      </c>
      <c r="J12099" t="s">
        <v>290</v>
      </c>
      <c r="K12099" t="s">
        <v>478</v>
      </c>
      <c r="L12099" t="s">
        <v>237</v>
      </c>
      <c r="M12099" t="s">
        <v>199</v>
      </c>
      <c r="N12099" t="s">
        <v>640</v>
      </c>
      <c r="O12099" t="s">
        <v>194</v>
      </c>
      <c r="P12099">
        <v>2050</v>
      </c>
      <c r="Q12099">
        <v>0.10274960900000001</v>
      </c>
    </row>
    <row r="12100" spans="1:17" x14ac:dyDescent="0.25">
      <c r="A12100" t="s">
        <v>667</v>
      </c>
      <c r="B12100" t="s">
        <v>668</v>
      </c>
      <c r="C12100" t="s">
        <v>661</v>
      </c>
      <c r="D12100" t="s">
        <v>638</v>
      </c>
      <c r="E12100" t="s">
        <v>639</v>
      </c>
      <c r="F12100" t="s">
        <v>260</v>
      </c>
      <c r="G12100" t="s">
        <v>233</v>
      </c>
      <c r="H12100" t="s">
        <v>479</v>
      </c>
      <c r="I12100" t="s">
        <v>240</v>
      </c>
      <c r="J12100" t="s">
        <v>290</v>
      </c>
      <c r="K12100" t="s">
        <v>478</v>
      </c>
      <c r="L12100" t="s">
        <v>237</v>
      </c>
      <c r="M12100" t="s">
        <v>199</v>
      </c>
      <c r="N12100" t="s">
        <v>640</v>
      </c>
      <c r="O12100" t="s">
        <v>264</v>
      </c>
      <c r="P12100">
        <v>2050</v>
      </c>
      <c r="Q12100">
        <v>8.5624673999999998E-2</v>
      </c>
    </row>
    <row r="12101" spans="1:17" x14ac:dyDescent="0.25">
      <c r="A12101" t="s">
        <v>667</v>
      </c>
      <c r="B12101" t="s">
        <v>668</v>
      </c>
      <c r="C12101" t="s">
        <v>661</v>
      </c>
      <c r="D12101" t="s">
        <v>638</v>
      </c>
      <c r="E12101" t="s">
        <v>639</v>
      </c>
      <c r="F12101" t="s">
        <v>260</v>
      </c>
      <c r="G12101" t="s">
        <v>233</v>
      </c>
      <c r="H12101" t="s">
        <v>479</v>
      </c>
      <c r="I12101" t="s">
        <v>240</v>
      </c>
      <c r="J12101" t="s">
        <v>290</v>
      </c>
      <c r="K12101" t="s">
        <v>478</v>
      </c>
      <c r="L12101" t="s">
        <v>237</v>
      </c>
      <c r="M12101" t="s">
        <v>199</v>
      </c>
      <c r="N12101" t="s">
        <v>640</v>
      </c>
      <c r="O12101" t="s">
        <v>265</v>
      </c>
      <c r="P12101">
        <v>2050</v>
      </c>
      <c r="Q12101">
        <v>9.5138527000000001E-2</v>
      </c>
    </row>
    <row r="12102" spans="1:17" x14ac:dyDescent="0.25">
      <c r="A12102" t="s">
        <v>667</v>
      </c>
      <c r="B12102" t="s">
        <v>668</v>
      </c>
      <c r="C12102" t="s">
        <v>661</v>
      </c>
      <c r="D12102" t="s">
        <v>638</v>
      </c>
      <c r="E12102" t="s">
        <v>639</v>
      </c>
      <c r="F12102" t="s">
        <v>260</v>
      </c>
      <c r="G12102" t="s">
        <v>233</v>
      </c>
      <c r="H12102" t="s">
        <v>480</v>
      </c>
      <c r="I12102" t="s">
        <v>4</v>
      </c>
      <c r="J12102" t="s">
        <v>481</v>
      </c>
      <c r="K12102" t="s">
        <v>482</v>
      </c>
      <c r="L12102" t="s">
        <v>237</v>
      </c>
      <c r="M12102" t="s">
        <v>551</v>
      </c>
      <c r="N12102" t="s">
        <v>640</v>
      </c>
      <c r="O12102" t="s">
        <v>194</v>
      </c>
      <c r="P12102">
        <v>2020</v>
      </c>
      <c r="Q12102">
        <v>0</v>
      </c>
    </row>
    <row r="12103" spans="1:17" x14ac:dyDescent="0.25">
      <c r="A12103" t="s">
        <v>667</v>
      </c>
      <c r="B12103" t="s">
        <v>668</v>
      </c>
      <c r="C12103" t="s">
        <v>661</v>
      </c>
      <c r="D12103" t="s">
        <v>638</v>
      </c>
      <c r="E12103" t="s">
        <v>639</v>
      </c>
      <c r="F12103" t="s">
        <v>260</v>
      </c>
      <c r="G12103" t="s">
        <v>233</v>
      </c>
      <c r="H12103" t="s">
        <v>480</v>
      </c>
      <c r="I12103" t="s">
        <v>4</v>
      </c>
      <c r="J12103" t="s">
        <v>481</v>
      </c>
      <c r="K12103" t="s">
        <v>482</v>
      </c>
      <c r="L12103" t="s">
        <v>237</v>
      </c>
      <c r="M12103" t="s">
        <v>551</v>
      </c>
      <c r="N12103" t="s">
        <v>640</v>
      </c>
      <c r="O12103" t="s">
        <v>194</v>
      </c>
      <c r="P12103">
        <v>2025</v>
      </c>
      <c r="Q12103">
        <v>0</v>
      </c>
    </row>
    <row r="12104" spans="1:17" x14ac:dyDescent="0.25">
      <c r="A12104" t="s">
        <v>667</v>
      </c>
      <c r="B12104" t="s">
        <v>668</v>
      </c>
      <c r="C12104" t="s">
        <v>661</v>
      </c>
      <c r="D12104" t="s">
        <v>638</v>
      </c>
      <c r="E12104" t="s">
        <v>639</v>
      </c>
      <c r="F12104" t="s">
        <v>260</v>
      </c>
      <c r="G12104" t="s">
        <v>233</v>
      </c>
      <c r="H12104" t="s">
        <v>480</v>
      </c>
      <c r="I12104" t="s">
        <v>4</v>
      </c>
      <c r="J12104" t="s">
        <v>481</v>
      </c>
      <c r="K12104" t="s">
        <v>482</v>
      </c>
      <c r="L12104" t="s">
        <v>237</v>
      </c>
      <c r="M12104" t="s">
        <v>551</v>
      </c>
      <c r="N12104" t="s">
        <v>640</v>
      </c>
      <c r="O12104" t="s">
        <v>264</v>
      </c>
      <c r="P12104">
        <v>2025</v>
      </c>
      <c r="Q12104">
        <v>0</v>
      </c>
    </row>
    <row r="12105" spans="1:17" x14ac:dyDescent="0.25">
      <c r="A12105" t="s">
        <v>667</v>
      </c>
      <c r="B12105" t="s">
        <v>668</v>
      </c>
      <c r="C12105" t="s">
        <v>661</v>
      </c>
      <c r="D12105" t="s">
        <v>638</v>
      </c>
      <c r="E12105" t="s">
        <v>639</v>
      </c>
      <c r="F12105" t="s">
        <v>260</v>
      </c>
      <c r="G12105" t="s">
        <v>233</v>
      </c>
      <c r="H12105" t="s">
        <v>480</v>
      </c>
      <c r="I12105" t="s">
        <v>4</v>
      </c>
      <c r="J12105" t="s">
        <v>481</v>
      </c>
      <c r="K12105" t="s">
        <v>482</v>
      </c>
      <c r="L12105" t="s">
        <v>237</v>
      </c>
      <c r="M12105" t="s">
        <v>551</v>
      </c>
      <c r="N12105" t="s">
        <v>640</v>
      </c>
      <c r="O12105" t="s">
        <v>265</v>
      </c>
      <c r="P12105">
        <v>2025</v>
      </c>
      <c r="Q12105">
        <v>0</v>
      </c>
    </row>
    <row r="12106" spans="1:17" x14ac:dyDescent="0.25">
      <c r="A12106" t="s">
        <v>667</v>
      </c>
      <c r="B12106" t="s">
        <v>668</v>
      </c>
      <c r="C12106" t="s">
        <v>661</v>
      </c>
      <c r="D12106" t="s">
        <v>638</v>
      </c>
      <c r="E12106" t="s">
        <v>639</v>
      </c>
      <c r="F12106" t="s">
        <v>260</v>
      </c>
      <c r="G12106" t="s">
        <v>233</v>
      </c>
      <c r="H12106" t="s">
        <v>480</v>
      </c>
      <c r="I12106" t="s">
        <v>4</v>
      </c>
      <c r="J12106" t="s">
        <v>481</v>
      </c>
      <c r="K12106" t="s">
        <v>482</v>
      </c>
      <c r="L12106" t="s">
        <v>237</v>
      </c>
      <c r="M12106" t="s">
        <v>551</v>
      </c>
      <c r="N12106" t="s">
        <v>640</v>
      </c>
      <c r="O12106" t="s">
        <v>194</v>
      </c>
      <c r="P12106">
        <v>2030</v>
      </c>
      <c r="Q12106">
        <v>0</v>
      </c>
    </row>
    <row r="12107" spans="1:17" x14ac:dyDescent="0.25">
      <c r="A12107" t="s">
        <v>667</v>
      </c>
      <c r="B12107" t="s">
        <v>668</v>
      </c>
      <c r="C12107" t="s">
        <v>661</v>
      </c>
      <c r="D12107" t="s">
        <v>638</v>
      </c>
      <c r="E12107" t="s">
        <v>639</v>
      </c>
      <c r="F12107" t="s">
        <v>260</v>
      </c>
      <c r="G12107" t="s">
        <v>233</v>
      </c>
      <c r="H12107" t="s">
        <v>480</v>
      </c>
      <c r="I12107" t="s">
        <v>4</v>
      </c>
      <c r="J12107" t="s">
        <v>481</v>
      </c>
      <c r="K12107" t="s">
        <v>482</v>
      </c>
      <c r="L12107" t="s">
        <v>237</v>
      </c>
      <c r="M12107" t="s">
        <v>551</v>
      </c>
      <c r="N12107" t="s">
        <v>640</v>
      </c>
      <c r="O12107" t="s">
        <v>194</v>
      </c>
      <c r="P12107">
        <v>2040</v>
      </c>
      <c r="Q12107">
        <v>0</v>
      </c>
    </row>
    <row r="12108" spans="1:17" x14ac:dyDescent="0.25">
      <c r="A12108" t="s">
        <v>667</v>
      </c>
      <c r="B12108" t="s">
        <v>668</v>
      </c>
      <c r="C12108" t="s">
        <v>661</v>
      </c>
      <c r="D12108" t="s">
        <v>638</v>
      </c>
      <c r="E12108" t="s">
        <v>639</v>
      </c>
      <c r="F12108" t="s">
        <v>260</v>
      </c>
      <c r="G12108" t="s">
        <v>233</v>
      </c>
      <c r="H12108" t="s">
        <v>480</v>
      </c>
      <c r="I12108" t="s">
        <v>4</v>
      </c>
      <c r="J12108" t="s">
        <v>481</v>
      </c>
      <c r="K12108" t="s">
        <v>482</v>
      </c>
      <c r="L12108" t="s">
        <v>237</v>
      </c>
      <c r="M12108" t="s">
        <v>551</v>
      </c>
      <c r="N12108" t="s">
        <v>640</v>
      </c>
      <c r="O12108" t="s">
        <v>194</v>
      </c>
      <c r="P12108">
        <v>2050</v>
      </c>
      <c r="Q12108">
        <v>0</v>
      </c>
    </row>
    <row r="12109" spans="1:17" x14ac:dyDescent="0.25">
      <c r="A12109" t="s">
        <v>667</v>
      </c>
      <c r="B12109" t="s">
        <v>668</v>
      </c>
      <c r="C12109" t="s">
        <v>661</v>
      </c>
      <c r="D12109" t="s">
        <v>638</v>
      </c>
      <c r="E12109" t="s">
        <v>639</v>
      </c>
      <c r="F12109" t="s">
        <v>260</v>
      </c>
      <c r="G12109" t="s">
        <v>233</v>
      </c>
      <c r="H12109" t="s">
        <v>480</v>
      </c>
      <c r="I12109" t="s">
        <v>4</v>
      </c>
      <c r="J12109" t="s">
        <v>481</v>
      </c>
      <c r="K12109" t="s">
        <v>482</v>
      </c>
      <c r="L12109" t="s">
        <v>237</v>
      </c>
      <c r="M12109" t="s">
        <v>551</v>
      </c>
      <c r="N12109" t="s">
        <v>640</v>
      </c>
      <c r="O12109" t="s">
        <v>264</v>
      </c>
      <c r="P12109">
        <v>2050</v>
      </c>
      <c r="Q12109">
        <v>0</v>
      </c>
    </row>
    <row r="12110" spans="1:17" x14ac:dyDescent="0.25">
      <c r="A12110" t="s">
        <v>667</v>
      </c>
      <c r="B12110" t="s">
        <v>668</v>
      </c>
      <c r="C12110" t="s">
        <v>661</v>
      </c>
      <c r="D12110" t="s">
        <v>638</v>
      </c>
      <c r="E12110" t="s">
        <v>639</v>
      </c>
      <c r="F12110" t="s">
        <v>260</v>
      </c>
      <c r="G12110" t="s">
        <v>233</v>
      </c>
      <c r="H12110" t="s">
        <v>480</v>
      </c>
      <c r="I12110" t="s">
        <v>4</v>
      </c>
      <c r="J12110" t="s">
        <v>481</v>
      </c>
      <c r="K12110" t="s">
        <v>482</v>
      </c>
      <c r="L12110" t="s">
        <v>237</v>
      </c>
      <c r="M12110" t="s">
        <v>551</v>
      </c>
      <c r="N12110" t="s">
        <v>640</v>
      </c>
      <c r="O12110" t="s">
        <v>265</v>
      </c>
      <c r="P12110">
        <v>2050</v>
      </c>
      <c r="Q12110">
        <v>0</v>
      </c>
    </row>
    <row r="12111" spans="1:17" x14ac:dyDescent="0.25">
      <c r="A12111" t="s">
        <v>667</v>
      </c>
      <c r="B12111" t="s">
        <v>668</v>
      </c>
      <c r="C12111" t="s">
        <v>661</v>
      </c>
      <c r="D12111" t="s">
        <v>638</v>
      </c>
      <c r="E12111" t="s">
        <v>639</v>
      </c>
      <c r="F12111" t="s">
        <v>260</v>
      </c>
      <c r="G12111" t="s">
        <v>233</v>
      </c>
      <c r="H12111" t="s">
        <v>484</v>
      </c>
      <c r="I12111" t="s">
        <v>4</v>
      </c>
      <c r="J12111" t="s">
        <v>485</v>
      </c>
      <c r="K12111" t="s">
        <v>482</v>
      </c>
      <c r="L12111" t="s">
        <v>237</v>
      </c>
      <c r="M12111" t="s">
        <v>379</v>
      </c>
      <c r="N12111" t="s">
        <v>640</v>
      </c>
      <c r="O12111" t="s">
        <v>194</v>
      </c>
      <c r="P12111">
        <v>2020</v>
      </c>
      <c r="Q12111">
        <v>1.69</v>
      </c>
    </row>
    <row r="12112" spans="1:17" x14ac:dyDescent="0.25">
      <c r="A12112" t="s">
        <v>667</v>
      </c>
      <c r="B12112" t="s">
        <v>668</v>
      </c>
      <c r="C12112" t="s">
        <v>661</v>
      </c>
      <c r="D12112" t="s">
        <v>638</v>
      </c>
      <c r="E12112" t="s">
        <v>639</v>
      </c>
      <c r="F12112" t="s">
        <v>260</v>
      </c>
      <c r="G12112" t="s">
        <v>233</v>
      </c>
      <c r="H12112" t="s">
        <v>484</v>
      </c>
      <c r="I12112" t="s">
        <v>4</v>
      </c>
      <c r="J12112" t="s">
        <v>485</v>
      </c>
      <c r="K12112" t="s">
        <v>482</v>
      </c>
      <c r="L12112" t="s">
        <v>237</v>
      </c>
      <c r="M12112" t="s">
        <v>379</v>
      </c>
      <c r="N12112" t="s">
        <v>640</v>
      </c>
      <c r="O12112" t="s">
        <v>194</v>
      </c>
      <c r="P12112">
        <v>2025</v>
      </c>
      <c r="Q12112">
        <v>1.69</v>
      </c>
    </row>
    <row r="12113" spans="1:17" x14ac:dyDescent="0.25">
      <c r="A12113" t="s">
        <v>667</v>
      </c>
      <c r="B12113" t="s">
        <v>668</v>
      </c>
      <c r="C12113" t="s">
        <v>661</v>
      </c>
      <c r="D12113" t="s">
        <v>638</v>
      </c>
      <c r="E12113" t="s">
        <v>639</v>
      </c>
      <c r="F12113" t="s">
        <v>260</v>
      </c>
      <c r="G12113" t="s">
        <v>233</v>
      </c>
      <c r="H12113" t="s">
        <v>484</v>
      </c>
      <c r="I12113" t="s">
        <v>4</v>
      </c>
      <c r="J12113" t="s">
        <v>485</v>
      </c>
      <c r="K12113" t="s">
        <v>482</v>
      </c>
      <c r="L12113" t="s">
        <v>237</v>
      </c>
      <c r="M12113" t="s">
        <v>379</v>
      </c>
      <c r="N12113" t="s">
        <v>640</v>
      </c>
      <c r="O12113" t="s">
        <v>264</v>
      </c>
      <c r="P12113">
        <v>2025</v>
      </c>
      <c r="Q12113">
        <v>1.19</v>
      </c>
    </row>
    <row r="12114" spans="1:17" x14ac:dyDescent="0.25">
      <c r="A12114" t="s">
        <v>667</v>
      </c>
      <c r="B12114" t="s">
        <v>668</v>
      </c>
      <c r="C12114" t="s">
        <v>661</v>
      </c>
      <c r="D12114" t="s">
        <v>638</v>
      </c>
      <c r="E12114" t="s">
        <v>639</v>
      </c>
      <c r="F12114" t="s">
        <v>260</v>
      </c>
      <c r="G12114" t="s">
        <v>233</v>
      </c>
      <c r="H12114" t="s">
        <v>484</v>
      </c>
      <c r="I12114" t="s">
        <v>4</v>
      </c>
      <c r="J12114" t="s">
        <v>485</v>
      </c>
      <c r="K12114" t="s">
        <v>482</v>
      </c>
      <c r="L12114" t="s">
        <v>237</v>
      </c>
      <c r="M12114" t="s">
        <v>379</v>
      </c>
      <c r="N12114" t="s">
        <v>640</v>
      </c>
      <c r="O12114" t="s">
        <v>265</v>
      </c>
      <c r="P12114">
        <v>2025</v>
      </c>
      <c r="Q12114">
        <v>2.19</v>
      </c>
    </row>
    <row r="12115" spans="1:17" x14ac:dyDescent="0.25">
      <c r="A12115" t="s">
        <v>667</v>
      </c>
      <c r="B12115" t="s">
        <v>668</v>
      </c>
      <c r="C12115" t="s">
        <v>661</v>
      </c>
      <c r="D12115" t="s">
        <v>638</v>
      </c>
      <c r="E12115" t="s">
        <v>639</v>
      </c>
      <c r="F12115" t="s">
        <v>260</v>
      </c>
      <c r="G12115" t="s">
        <v>233</v>
      </c>
      <c r="H12115" t="s">
        <v>484</v>
      </c>
      <c r="I12115" t="s">
        <v>4</v>
      </c>
      <c r="J12115" t="s">
        <v>485</v>
      </c>
      <c r="K12115" t="s">
        <v>482</v>
      </c>
      <c r="L12115" t="s">
        <v>237</v>
      </c>
      <c r="M12115" t="s">
        <v>379</v>
      </c>
      <c r="N12115" t="s">
        <v>640</v>
      </c>
      <c r="O12115" t="s">
        <v>194</v>
      </c>
      <c r="P12115">
        <v>2030</v>
      </c>
      <c r="Q12115">
        <v>2.0099999999999998</v>
      </c>
    </row>
    <row r="12116" spans="1:17" x14ac:dyDescent="0.25">
      <c r="A12116" t="s">
        <v>667</v>
      </c>
      <c r="B12116" t="s">
        <v>668</v>
      </c>
      <c r="C12116" t="s">
        <v>661</v>
      </c>
      <c r="D12116" t="s">
        <v>638</v>
      </c>
      <c r="E12116" t="s">
        <v>639</v>
      </c>
      <c r="F12116" t="s">
        <v>260</v>
      </c>
      <c r="G12116" t="s">
        <v>233</v>
      </c>
      <c r="H12116" t="s">
        <v>484</v>
      </c>
      <c r="I12116" t="s">
        <v>4</v>
      </c>
      <c r="J12116" t="s">
        <v>485</v>
      </c>
      <c r="K12116" t="s">
        <v>482</v>
      </c>
      <c r="L12116" t="s">
        <v>237</v>
      </c>
      <c r="M12116" t="s">
        <v>379</v>
      </c>
      <c r="N12116" t="s">
        <v>640</v>
      </c>
      <c r="O12116" t="s">
        <v>194</v>
      </c>
      <c r="P12116">
        <v>2040</v>
      </c>
      <c r="Q12116">
        <v>2.09</v>
      </c>
    </row>
    <row r="12117" spans="1:17" x14ac:dyDescent="0.25">
      <c r="A12117" t="s">
        <v>667</v>
      </c>
      <c r="B12117" t="s">
        <v>668</v>
      </c>
      <c r="C12117" t="s">
        <v>661</v>
      </c>
      <c r="D12117" t="s">
        <v>638</v>
      </c>
      <c r="E12117" t="s">
        <v>639</v>
      </c>
      <c r="F12117" t="s">
        <v>260</v>
      </c>
      <c r="G12117" t="s">
        <v>233</v>
      </c>
      <c r="H12117" t="s">
        <v>484</v>
      </c>
      <c r="I12117" t="s">
        <v>4</v>
      </c>
      <c r="J12117" t="s">
        <v>485</v>
      </c>
      <c r="K12117" t="s">
        <v>482</v>
      </c>
      <c r="L12117" t="s">
        <v>237</v>
      </c>
      <c r="M12117" t="s">
        <v>379</v>
      </c>
      <c r="N12117" t="s">
        <v>640</v>
      </c>
      <c r="O12117" t="s">
        <v>194</v>
      </c>
      <c r="P12117">
        <v>2050</v>
      </c>
      <c r="Q12117">
        <v>1.69</v>
      </c>
    </row>
    <row r="12118" spans="1:17" x14ac:dyDescent="0.25">
      <c r="A12118" t="s">
        <v>667</v>
      </c>
      <c r="B12118" t="s">
        <v>668</v>
      </c>
      <c r="C12118" t="s">
        <v>661</v>
      </c>
      <c r="D12118" t="s">
        <v>638</v>
      </c>
      <c r="E12118" t="s">
        <v>639</v>
      </c>
      <c r="F12118" t="s">
        <v>260</v>
      </c>
      <c r="G12118" t="s">
        <v>233</v>
      </c>
      <c r="H12118" t="s">
        <v>484</v>
      </c>
      <c r="I12118" t="s">
        <v>4</v>
      </c>
      <c r="J12118" t="s">
        <v>485</v>
      </c>
      <c r="K12118" t="s">
        <v>482</v>
      </c>
      <c r="L12118" t="s">
        <v>237</v>
      </c>
      <c r="M12118" t="s">
        <v>379</v>
      </c>
      <c r="N12118" t="s">
        <v>640</v>
      </c>
      <c r="O12118" t="s">
        <v>264</v>
      </c>
      <c r="P12118">
        <v>2050</v>
      </c>
      <c r="Q12118">
        <v>1.69</v>
      </c>
    </row>
    <row r="12119" spans="1:17" x14ac:dyDescent="0.25">
      <c r="A12119" t="s">
        <v>667</v>
      </c>
      <c r="B12119" t="s">
        <v>668</v>
      </c>
      <c r="C12119" t="s">
        <v>661</v>
      </c>
      <c r="D12119" t="s">
        <v>638</v>
      </c>
      <c r="E12119" t="s">
        <v>639</v>
      </c>
      <c r="F12119" t="s">
        <v>260</v>
      </c>
      <c r="G12119" t="s">
        <v>233</v>
      </c>
      <c r="H12119" t="s">
        <v>484</v>
      </c>
      <c r="I12119" t="s">
        <v>4</v>
      </c>
      <c r="J12119" t="s">
        <v>485</v>
      </c>
      <c r="K12119" t="s">
        <v>482</v>
      </c>
      <c r="L12119" t="s">
        <v>237</v>
      </c>
      <c r="M12119" t="s">
        <v>379</v>
      </c>
      <c r="N12119" t="s">
        <v>640</v>
      </c>
      <c r="O12119" t="s">
        <v>265</v>
      </c>
      <c r="P12119">
        <v>2050</v>
      </c>
      <c r="Q12119">
        <v>2.67</v>
      </c>
    </row>
    <row r="12120" spans="1:17" x14ac:dyDescent="0.25">
      <c r="A12120" t="s">
        <v>667</v>
      </c>
      <c r="B12120" t="s">
        <v>668</v>
      </c>
      <c r="C12120" t="s">
        <v>661</v>
      </c>
      <c r="D12120" t="s">
        <v>638</v>
      </c>
      <c r="E12120" t="s">
        <v>639</v>
      </c>
      <c r="F12120" t="s">
        <v>260</v>
      </c>
      <c r="G12120" t="s">
        <v>233</v>
      </c>
      <c r="H12120" t="s">
        <v>486</v>
      </c>
      <c r="I12120" t="s">
        <v>234</v>
      </c>
      <c r="J12120" t="s">
        <v>235</v>
      </c>
      <c r="K12120" t="s">
        <v>487</v>
      </c>
      <c r="L12120" t="s">
        <v>237</v>
      </c>
      <c r="M12120" t="s">
        <v>379</v>
      </c>
      <c r="N12120" t="s">
        <v>640</v>
      </c>
      <c r="O12120" t="s">
        <v>194</v>
      </c>
      <c r="P12120">
        <v>2020</v>
      </c>
      <c r="Q12120">
        <v>2000</v>
      </c>
    </row>
    <row r="12121" spans="1:17" x14ac:dyDescent="0.25">
      <c r="A12121" t="s">
        <v>667</v>
      </c>
      <c r="B12121" t="s">
        <v>668</v>
      </c>
      <c r="C12121" t="s">
        <v>661</v>
      </c>
      <c r="D12121" t="s">
        <v>638</v>
      </c>
      <c r="E12121" t="s">
        <v>639</v>
      </c>
      <c r="F12121" t="s">
        <v>260</v>
      </c>
      <c r="G12121" t="s">
        <v>233</v>
      </c>
      <c r="H12121" t="s">
        <v>486</v>
      </c>
      <c r="I12121" t="s">
        <v>234</v>
      </c>
      <c r="J12121" t="s">
        <v>235</v>
      </c>
      <c r="K12121" t="s">
        <v>487</v>
      </c>
      <c r="L12121" t="s">
        <v>237</v>
      </c>
      <c r="M12121" t="s">
        <v>379</v>
      </c>
      <c r="N12121" t="s">
        <v>640</v>
      </c>
      <c r="O12121" t="s">
        <v>194</v>
      </c>
      <c r="P12121">
        <v>2025</v>
      </c>
      <c r="Q12121">
        <v>2000</v>
      </c>
    </row>
    <row r="12122" spans="1:17" x14ac:dyDescent="0.25">
      <c r="A12122" t="s">
        <v>667</v>
      </c>
      <c r="B12122" t="s">
        <v>668</v>
      </c>
      <c r="C12122" t="s">
        <v>661</v>
      </c>
      <c r="D12122" t="s">
        <v>638</v>
      </c>
      <c r="E12122" t="s">
        <v>639</v>
      </c>
      <c r="F12122" t="s">
        <v>260</v>
      </c>
      <c r="G12122" t="s">
        <v>233</v>
      </c>
      <c r="H12122" t="s">
        <v>486</v>
      </c>
      <c r="I12122" t="s">
        <v>234</v>
      </c>
      <c r="J12122" t="s">
        <v>235</v>
      </c>
      <c r="K12122" t="s">
        <v>487</v>
      </c>
      <c r="L12122" t="s">
        <v>237</v>
      </c>
      <c r="M12122" t="s">
        <v>379</v>
      </c>
      <c r="N12122" t="s">
        <v>640</v>
      </c>
      <c r="O12122" t="s">
        <v>264</v>
      </c>
      <c r="P12122">
        <v>2025</v>
      </c>
      <c r="Q12122">
        <v>1000</v>
      </c>
    </row>
    <row r="12123" spans="1:17" x14ac:dyDescent="0.25">
      <c r="A12123" t="s">
        <v>667</v>
      </c>
      <c r="B12123" t="s">
        <v>668</v>
      </c>
      <c r="C12123" t="s">
        <v>661</v>
      </c>
      <c r="D12123" t="s">
        <v>638</v>
      </c>
      <c r="E12123" t="s">
        <v>639</v>
      </c>
      <c r="F12123" t="s">
        <v>260</v>
      </c>
      <c r="G12123" t="s">
        <v>233</v>
      </c>
      <c r="H12123" t="s">
        <v>486</v>
      </c>
      <c r="I12123" t="s">
        <v>234</v>
      </c>
      <c r="J12123" t="s">
        <v>235</v>
      </c>
      <c r="K12123" t="s">
        <v>487</v>
      </c>
      <c r="L12123" t="s">
        <v>237</v>
      </c>
      <c r="M12123" t="s">
        <v>379</v>
      </c>
      <c r="N12123" t="s">
        <v>640</v>
      </c>
      <c r="O12123" t="s">
        <v>265</v>
      </c>
      <c r="P12123">
        <v>2025</v>
      </c>
      <c r="Q12123">
        <v>3000</v>
      </c>
    </row>
    <row r="12124" spans="1:17" x14ac:dyDescent="0.25">
      <c r="A12124" t="s">
        <v>667</v>
      </c>
      <c r="B12124" t="s">
        <v>668</v>
      </c>
      <c r="C12124" t="s">
        <v>661</v>
      </c>
      <c r="D12124" t="s">
        <v>638</v>
      </c>
      <c r="E12124" t="s">
        <v>639</v>
      </c>
      <c r="F12124" t="s">
        <v>260</v>
      </c>
      <c r="G12124" t="s">
        <v>233</v>
      </c>
      <c r="H12124" t="s">
        <v>486</v>
      </c>
      <c r="I12124" t="s">
        <v>234</v>
      </c>
      <c r="J12124" t="s">
        <v>235</v>
      </c>
      <c r="K12124" t="s">
        <v>487</v>
      </c>
      <c r="L12124" t="s">
        <v>237</v>
      </c>
      <c r="M12124" t="s">
        <v>379</v>
      </c>
      <c r="N12124" t="s">
        <v>640</v>
      </c>
      <c r="O12124" t="s">
        <v>194</v>
      </c>
      <c r="P12124">
        <v>2030</v>
      </c>
      <c r="Q12124">
        <v>2000</v>
      </c>
    </row>
    <row r="12125" spans="1:17" x14ac:dyDescent="0.25">
      <c r="A12125" t="s">
        <v>667</v>
      </c>
      <c r="B12125" t="s">
        <v>668</v>
      </c>
      <c r="C12125" t="s">
        <v>661</v>
      </c>
      <c r="D12125" t="s">
        <v>638</v>
      </c>
      <c r="E12125" t="s">
        <v>639</v>
      </c>
      <c r="F12125" t="s">
        <v>260</v>
      </c>
      <c r="G12125" t="s">
        <v>233</v>
      </c>
      <c r="H12125" t="s">
        <v>486</v>
      </c>
      <c r="I12125" t="s">
        <v>234</v>
      </c>
      <c r="J12125" t="s">
        <v>235</v>
      </c>
      <c r="K12125" t="s">
        <v>487</v>
      </c>
      <c r="L12125" t="s">
        <v>237</v>
      </c>
      <c r="M12125" t="s">
        <v>379</v>
      </c>
      <c r="N12125" t="s">
        <v>640</v>
      </c>
      <c r="O12125" t="s">
        <v>194</v>
      </c>
      <c r="P12125">
        <v>2040</v>
      </c>
      <c r="Q12125">
        <v>2000</v>
      </c>
    </row>
    <row r="12126" spans="1:17" x14ac:dyDescent="0.25">
      <c r="A12126" t="s">
        <v>667</v>
      </c>
      <c r="B12126" t="s">
        <v>668</v>
      </c>
      <c r="C12126" t="s">
        <v>661</v>
      </c>
      <c r="D12126" t="s">
        <v>638</v>
      </c>
      <c r="E12126" t="s">
        <v>639</v>
      </c>
      <c r="F12126" t="s">
        <v>260</v>
      </c>
      <c r="G12126" t="s">
        <v>233</v>
      </c>
      <c r="H12126" t="s">
        <v>486</v>
      </c>
      <c r="I12126" t="s">
        <v>234</v>
      </c>
      <c r="J12126" t="s">
        <v>235</v>
      </c>
      <c r="K12126" t="s">
        <v>487</v>
      </c>
      <c r="L12126" t="s">
        <v>237</v>
      </c>
      <c r="M12126" t="s">
        <v>379</v>
      </c>
      <c r="N12126" t="s">
        <v>640</v>
      </c>
      <c r="O12126" t="s">
        <v>194</v>
      </c>
      <c r="P12126">
        <v>2050</v>
      </c>
      <c r="Q12126">
        <v>2000</v>
      </c>
    </row>
    <row r="12127" spans="1:17" x14ac:dyDescent="0.25">
      <c r="A12127" t="s">
        <v>667</v>
      </c>
      <c r="B12127" t="s">
        <v>668</v>
      </c>
      <c r="C12127" t="s">
        <v>661</v>
      </c>
      <c r="D12127" t="s">
        <v>638</v>
      </c>
      <c r="E12127" t="s">
        <v>639</v>
      </c>
      <c r="F12127" t="s">
        <v>260</v>
      </c>
      <c r="G12127" t="s">
        <v>233</v>
      </c>
      <c r="H12127" t="s">
        <v>486</v>
      </c>
      <c r="I12127" t="s">
        <v>234</v>
      </c>
      <c r="J12127" t="s">
        <v>235</v>
      </c>
      <c r="K12127" t="s">
        <v>487</v>
      </c>
      <c r="L12127" t="s">
        <v>237</v>
      </c>
      <c r="M12127" t="s">
        <v>379</v>
      </c>
      <c r="N12127" t="s">
        <v>640</v>
      </c>
      <c r="O12127" t="s">
        <v>264</v>
      </c>
      <c r="P12127">
        <v>2050</v>
      </c>
      <c r="Q12127">
        <v>1000</v>
      </c>
    </row>
    <row r="12128" spans="1:17" x14ac:dyDescent="0.25">
      <c r="A12128" t="s">
        <v>667</v>
      </c>
      <c r="B12128" t="s">
        <v>668</v>
      </c>
      <c r="C12128" t="s">
        <v>661</v>
      </c>
      <c r="D12128" t="s">
        <v>638</v>
      </c>
      <c r="E12128" t="s">
        <v>639</v>
      </c>
      <c r="F12128" t="s">
        <v>260</v>
      </c>
      <c r="G12128" t="s">
        <v>233</v>
      </c>
      <c r="H12128" t="s">
        <v>486</v>
      </c>
      <c r="I12128" t="s">
        <v>234</v>
      </c>
      <c r="J12128" t="s">
        <v>235</v>
      </c>
      <c r="K12128" t="s">
        <v>487</v>
      </c>
      <c r="L12128" t="s">
        <v>237</v>
      </c>
      <c r="M12128" t="s">
        <v>379</v>
      </c>
      <c r="N12128" t="s">
        <v>640</v>
      </c>
      <c r="O12128" t="s">
        <v>265</v>
      </c>
      <c r="P12128">
        <v>2050</v>
      </c>
      <c r="Q12128">
        <v>5000</v>
      </c>
    </row>
    <row r="12129" spans="1:17" x14ac:dyDescent="0.25">
      <c r="A12129" t="s">
        <v>667</v>
      </c>
      <c r="B12129" t="s">
        <v>668</v>
      </c>
      <c r="C12129" t="s">
        <v>661</v>
      </c>
      <c r="D12129" t="s">
        <v>638</v>
      </c>
      <c r="E12129" t="s">
        <v>639</v>
      </c>
      <c r="F12129" t="s">
        <v>260</v>
      </c>
      <c r="G12129" t="s">
        <v>233</v>
      </c>
      <c r="H12129" t="s">
        <v>488</v>
      </c>
      <c r="I12129" t="s">
        <v>240</v>
      </c>
      <c r="J12129" t="s">
        <v>235</v>
      </c>
      <c r="K12129" t="s">
        <v>478</v>
      </c>
      <c r="L12129" t="s">
        <v>237</v>
      </c>
      <c r="M12129" t="s">
        <v>663</v>
      </c>
      <c r="N12129" t="s">
        <v>640</v>
      </c>
      <c r="O12129" t="s">
        <v>194</v>
      </c>
      <c r="P12129">
        <v>2020</v>
      </c>
      <c r="Q12129">
        <v>0.66596968700000003</v>
      </c>
    </row>
    <row r="12130" spans="1:17" x14ac:dyDescent="0.25">
      <c r="A12130" t="s">
        <v>667</v>
      </c>
      <c r="B12130" t="s">
        <v>668</v>
      </c>
      <c r="C12130" t="s">
        <v>661</v>
      </c>
      <c r="D12130" t="s">
        <v>638</v>
      </c>
      <c r="E12130" t="s">
        <v>639</v>
      </c>
      <c r="F12130" t="s">
        <v>260</v>
      </c>
      <c r="G12130" t="s">
        <v>233</v>
      </c>
      <c r="H12130" t="s">
        <v>488</v>
      </c>
      <c r="I12130" t="s">
        <v>240</v>
      </c>
      <c r="J12130" t="s">
        <v>235</v>
      </c>
      <c r="K12130" t="s">
        <v>478</v>
      </c>
      <c r="L12130" t="s">
        <v>237</v>
      </c>
      <c r="M12130" t="s">
        <v>663</v>
      </c>
      <c r="N12130" t="s">
        <v>640</v>
      </c>
      <c r="O12130" t="s">
        <v>194</v>
      </c>
      <c r="P12130">
        <v>2025</v>
      </c>
      <c r="Q12130">
        <v>0.66596968700000003</v>
      </c>
    </row>
    <row r="12131" spans="1:17" x14ac:dyDescent="0.25">
      <c r="A12131" t="s">
        <v>667</v>
      </c>
      <c r="B12131" t="s">
        <v>668</v>
      </c>
      <c r="C12131" t="s">
        <v>661</v>
      </c>
      <c r="D12131" t="s">
        <v>638</v>
      </c>
      <c r="E12131" t="s">
        <v>639</v>
      </c>
      <c r="F12131" t="s">
        <v>260</v>
      </c>
      <c r="G12131" t="s">
        <v>233</v>
      </c>
      <c r="H12131" t="s">
        <v>488</v>
      </c>
      <c r="I12131" t="s">
        <v>240</v>
      </c>
      <c r="J12131" t="s">
        <v>235</v>
      </c>
      <c r="K12131" t="s">
        <v>478</v>
      </c>
      <c r="L12131" t="s">
        <v>237</v>
      </c>
      <c r="M12131" t="s">
        <v>663</v>
      </c>
      <c r="N12131" t="s">
        <v>640</v>
      </c>
      <c r="O12131" t="s">
        <v>264</v>
      </c>
      <c r="P12131">
        <v>2025</v>
      </c>
      <c r="Q12131">
        <v>0.475692634</v>
      </c>
    </row>
    <row r="12132" spans="1:17" x14ac:dyDescent="0.25">
      <c r="A12132" t="s">
        <v>667</v>
      </c>
      <c r="B12132" t="s">
        <v>668</v>
      </c>
      <c r="C12132" t="s">
        <v>661</v>
      </c>
      <c r="D12132" t="s">
        <v>638</v>
      </c>
      <c r="E12132" t="s">
        <v>639</v>
      </c>
      <c r="F12132" t="s">
        <v>260</v>
      </c>
      <c r="G12132" t="s">
        <v>233</v>
      </c>
      <c r="H12132" t="s">
        <v>488</v>
      </c>
      <c r="I12132" t="s">
        <v>240</v>
      </c>
      <c r="J12132" t="s">
        <v>235</v>
      </c>
      <c r="K12132" t="s">
        <v>478</v>
      </c>
      <c r="L12132" t="s">
        <v>237</v>
      </c>
      <c r="M12132" t="s">
        <v>663</v>
      </c>
      <c r="N12132" t="s">
        <v>640</v>
      </c>
      <c r="O12132" t="s">
        <v>265</v>
      </c>
      <c r="P12132">
        <v>2025</v>
      </c>
      <c r="Q12132">
        <v>0.95138526700000003</v>
      </c>
    </row>
    <row r="12133" spans="1:17" x14ac:dyDescent="0.25">
      <c r="A12133" t="s">
        <v>667</v>
      </c>
      <c r="B12133" t="s">
        <v>668</v>
      </c>
      <c r="C12133" t="s">
        <v>661</v>
      </c>
      <c r="D12133" t="s">
        <v>638</v>
      </c>
      <c r="E12133" t="s">
        <v>639</v>
      </c>
      <c r="F12133" t="s">
        <v>260</v>
      </c>
      <c r="G12133" t="s">
        <v>233</v>
      </c>
      <c r="H12133" t="s">
        <v>488</v>
      </c>
      <c r="I12133" t="s">
        <v>240</v>
      </c>
      <c r="J12133" t="s">
        <v>235</v>
      </c>
      <c r="K12133" t="s">
        <v>478</v>
      </c>
      <c r="L12133" t="s">
        <v>237</v>
      </c>
      <c r="M12133" t="s">
        <v>663</v>
      </c>
      <c r="N12133" t="s">
        <v>640</v>
      </c>
      <c r="O12133" t="s">
        <v>194</v>
      </c>
      <c r="P12133">
        <v>2030</v>
      </c>
      <c r="Q12133">
        <v>0.57083116</v>
      </c>
    </row>
    <row r="12134" spans="1:17" x14ac:dyDescent="0.25">
      <c r="A12134" t="s">
        <v>667</v>
      </c>
      <c r="B12134" t="s">
        <v>668</v>
      </c>
      <c r="C12134" t="s">
        <v>661</v>
      </c>
      <c r="D12134" t="s">
        <v>638</v>
      </c>
      <c r="E12134" t="s">
        <v>639</v>
      </c>
      <c r="F12134" t="s">
        <v>260</v>
      </c>
      <c r="G12134" t="s">
        <v>233</v>
      </c>
      <c r="H12134" t="s">
        <v>488</v>
      </c>
      <c r="I12134" t="s">
        <v>240</v>
      </c>
      <c r="J12134" t="s">
        <v>235</v>
      </c>
      <c r="K12134" t="s">
        <v>478</v>
      </c>
      <c r="L12134" t="s">
        <v>237</v>
      </c>
      <c r="M12134" t="s">
        <v>663</v>
      </c>
      <c r="N12134" t="s">
        <v>640</v>
      </c>
      <c r="O12134" t="s">
        <v>194</v>
      </c>
      <c r="P12134">
        <v>2040</v>
      </c>
      <c r="Q12134">
        <v>0.57083116</v>
      </c>
    </row>
    <row r="12135" spans="1:17" x14ac:dyDescent="0.25">
      <c r="A12135" t="s">
        <v>667</v>
      </c>
      <c r="B12135" t="s">
        <v>668</v>
      </c>
      <c r="C12135" t="s">
        <v>661</v>
      </c>
      <c r="D12135" t="s">
        <v>638</v>
      </c>
      <c r="E12135" t="s">
        <v>639</v>
      </c>
      <c r="F12135" t="s">
        <v>260</v>
      </c>
      <c r="G12135" t="s">
        <v>233</v>
      </c>
      <c r="H12135" t="s">
        <v>488</v>
      </c>
      <c r="I12135" t="s">
        <v>240</v>
      </c>
      <c r="J12135" t="s">
        <v>235</v>
      </c>
      <c r="K12135" t="s">
        <v>478</v>
      </c>
      <c r="L12135" t="s">
        <v>237</v>
      </c>
      <c r="M12135" t="s">
        <v>663</v>
      </c>
      <c r="N12135" t="s">
        <v>640</v>
      </c>
      <c r="O12135" t="s">
        <v>194</v>
      </c>
      <c r="P12135">
        <v>2050</v>
      </c>
      <c r="Q12135">
        <v>0.57083116</v>
      </c>
    </row>
    <row r="12136" spans="1:17" x14ac:dyDescent="0.25">
      <c r="A12136" t="s">
        <v>667</v>
      </c>
      <c r="B12136" t="s">
        <v>668</v>
      </c>
      <c r="C12136" t="s">
        <v>661</v>
      </c>
      <c r="D12136" t="s">
        <v>638</v>
      </c>
      <c r="E12136" t="s">
        <v>639</v>
      </c>
      <c r="F12136" t="s">
        <v>260</v>
      </c>
      <c r="G12136" t="s">
        <v>233</v>
      </c>
      <c r="H12136" t="s">
        <v>488</v>
      </c>
      <c r="I12136" t="s">
        <v>240</v>
      </c>
      <c r="J12136" t="s">
        <v>235</v>
      </c>
      <c r="K12136" t="s">
        <v>478</v>
      </c>
      <c r="L12136" t="s">
        <v>237</v>
      </c>
      <c r="M12136" t="s">
        <v>663</v>
      </c>
      <c r="N12136" t="s">
        <v>640</v>
      </c>
      <c r="O12136" t="s">
        <v>264</v>
      </c>
      <c r="P12136">
        <v>2050</v>
      </c>
      <c r="Q12136">
        <v>0.475692634</v>
      </c>
    </row>
    <row r="12137" spans="1:17" x14ac:dyDescent="0.25">
      <c r="A12137" t="s">
        <v>667</v>
      </c>
      <c r="B12137" t="s">
        <v>668</v>
      </c>
      <c r="C12137" t="s">
        <v>661</v>
      </c>
      <c r="D12137" t="s">
        <v>638</v>
      </c>
      <c r="E12137" t="s">
        <v>639</v>
      </c>
      <c r="F12137" t="s">
        <v>260</v>
      </c>
      <c r="G12137" t="s">
        <v>233</v>
      </c>
      <c r="H12137" t="s">
        <v>488</v>
      </c>
      <c r="I12137" t="s">
        <v>240</v>
      </c>
      <c r="J12137" t="s">
        <v>235</v>
      </c>
      <c r="K12137" t="s">
        <v>478</v>
      </c>
      <c r="L12137" t="s">
        <v>237</v>
      </c>
      <c r="M12137" t="s">
        <v>663</v>
      </c>
      <c r="N12137" t="s">
        <v>640</v>
      </c>
      <c r="O12137" t="s">
        <v>265</v>
      </c>
      <c r="P12137">
        <v>2050</v>
      </c>
      <c r="Q12137">
        <v>0.95138526700000003</v>
      </c>
    </row>
    <row r="12138" spans="1:17" x14ac:dyDescent="0.25">
      <c r="A12138" t="s">
        <v>667</v>
      </c>
      <c r="B12138" t="s">
        <v>668</v>
      </c>
      <c r="C12138" t="s">
        <v>661</v>
      </c>
      <c r="D12138" t="s">
        <v>638</v>
      </c>
      <c r="E12138" t="s">
        <v>639</v>
      </c>
      <c r="F12138" t="s">
        <v>260</v>
      </c>
      <c r="G12138" t="s">
        <v>233</v>
      </c>
      <c r="H12138" t="s">
        <v>649</v>
      </c>
      <c r="I12138" t="s">
        <v>577</v>
      </c>
      <c r="K12138" t="s">
        <v>650</v>
      </c>
      <c r="L12138" t="s">
        <v>237</v>
      </c>
      <c r="M12138" t="s">
        <v>427</v>
      </c>
      <c r="N12138" t="s">
        <v>651</v>
      </c>
      <c r="O12138" t="s">
        <v>194</v>
      </c>
      <c r="P12138">
        <v>2020</v>
      </c>
      <c r="Q12138">
        <v>10</v>
      </c>
    </row>
    <row r="12139" spans="1:17" x14ac:dyDescent="0.25">
      <c r="A12139" t="s">
        <v>667</v>
      </c>
      <c r="B12139" t="s">
        <v>668</v>
      </c>
      <c r="C12139" t="s">
        <v>661</v>
      </c>
      <c r="D12139" t="s">
        <v>638</v>
      </c>
      <c r="E12139" t="s">
        <v>639</v>
      </c>
      <c r="F12139" t="s">
        <v>260</v>
      </c>
      <c r="G12139" t="s">
        <v>233</v>
      </c>
      <c r="H12139" t="s">
        <v>649</v>
      </c>
      <c r="I12139" t="s">
        <v>577</v>
      </c>
      <c r="K12139" t="s">
        <v>650</v>
      </c>
      <c r="L12139" t="s">
        <v>237</v>
      </c>
      <c r="M12139" t="s">
        <v>427</v>
      </c>
      <c r="N12139" t="s">
        <v>651</v>
      </c>
      <c r="O12139" t="s">
        <v>194</v>
      </c>
      <c r="P12139">
        <v>2025</v>
      </c>
      <c r="Q12139">
        <v>10</v>
      </c>
    </row>
    <row r="12140" spans="1:17" x14ac:dyDescent="0.25">
      <c r="A12140" t="s">
        <v>667</v>
      </c>
      <c r="B12140" t="s">
        <v>668</v>
      </c>
      <c r="C12140" t="s">
        <v>661</v>
      </c>
      <c r="D12140" t="s">
        <v>638</v>
      </c>
      <c r="E12140" t="s">
        <v>639</v>
      </c>
      <c r="F12140" t="s">
        <v>260</v>
      </c>
      <c r="G12140" t="s">
        <v>233</v>
      </c>
      <c r="H12140" t="s">
        <v>649</v>
      </c>
      <c r="I12140" t="s">
        <v>577</v>
      </c>
      <c r="K12140" t="s">
        <v>650</v>
      </c>
      <c r="L12140" t="s">
        <v>237</v>
      </c>
      <c r="M12140" t="s">
        <v>427</v>
      </c>
      <c r="N12140" t="s">
        <v>651</v>
      </c>
      <c r="O12140" t="s">
        <v>264</v>
      </c>
      <c r="P12140">
        <v>2025</v>
      </c>
      <c r="Q12140">
        <v>5</v>
      </c>
    </row>
    <row r="12141" spans="1:17" x14ac:dyDescent="0.25">
      <c r="A12141" t="s">
        <v>667</v>
      </c>
      <c r="B12141" t="s">
        <v>668</v>
      </c>
      <c r="C12141" t="s">
        <v>661</v>
      </c>
      <c r="D12141" t="s">
        <v>638</v>
      </c>
      <c r="E12141" t="s">
        <v>639</v>
      </c>
      <c r="F12141" t="s">
        <v>260</v>
      </c>
      <c r="G12141" t="s">
        <v>233</v>
      </c>
      <c r="H12141" t="s">
        <v>649</v>
      </c>
      <c r="I12141" t="s">
        <v>577</v>
      </c>
      <c r="K12141" t="s">
        <v>650</v>
      </c>
      <c r="L12141" t="s">
        <v>237</v>
      </c>
      <c r="M12141" t="s">
        <v>427</v>
      </c>
      <c r="N12141" t="s">
        <v>651</v>
      </c>
      <c r="O12141" t="s">
        <v>265</v>
      </c>
      <c r="P12141">
        <v>2025</v>
      </c>
      <c r="Q12141">
        <v>20</v>
      </c>
    </row>
    <row r="12142" spans="1:17" x14ac:dyDescent="0.25">
      <c r="A12142" t="s">
        <v>667</v>
      </c>
      <c r="B12142" t="s">
        <v>668</v>
      </c>
      <c r="C12142" t="s">
        <v>661</v>
      </c>
      <c r="D12142" t="s">
        <v>638</v>
      </c>
      <c r="E12142" t="s">
        <v>639</v>
      </c>
      <c r="F12142" t="s">
        <v>260</v>
      </c>
      <c r="G12142" t="s">
        <v>233</v>
      </c>
      <c r="H12142" t="s">
        <v>649</v>
      </c>
      <c r="I12142" t="s">
        <v>577</v>
      </c>
      <c r="K12142" t="s">
        <v>650</v>
      </c>
      <c r="L12142" t="s">
        <v>237</v>
      </c>
      <c r="M12142" t="s">
        <v>427</v>
      </c>
      <c r="N12142" t="s">
        <v>651</v>
      </c>
      <c r="O12142" t="s">
        <v>194</v>
      </c>
      <c r="P12142">
        <v>2030</v>
      </c>
      <c r="Q12142">
        <v>10</v>
      </c>
    </row>
    <row r="12143" spans="1:17" x14ac:dyDescent="0.25">
      <c r="A12143" t="s">
        <v>667</v>
      </c>
      <c r="B12143" t="s">
        <v>668</v>
      </c>
      <c r="C12143" t="s">
        <v>661</v>
      </c>
      <c r="D12143" t="s">
        <v>638</v>
      </c>
      <c r="E12143" t="s">
        <v>639</v>
      </c>
      <c r="F12143" t="s">
        <v>260</v>
      </c>
      <c r="G12143" t="s">
        <v>233</v>
      </c>
      <c r="H12143" t="s">
        <v>649</v>
      </c>
      <c r="I12143" t="s">
        <v>577</v>
      </c>
      <c r="K12143" t="s">
        <v>650</v>
      </c>
      <c r="L12143" t="s">
        <v>237</v>
      </c>
      <c r="M12143" t="s">
        <v>427</v>
      </c>
      <c r="N12143" t="s">
        <v>651</v>
      </c>
      <c r="O12143" t="s">
        <v>194</v>
      </c>
      <c r="P12143">
        <v>2040</v>
      </c>
      <c r="Q12143">
        <v>10</v>
      </c>
    </row>
    <row r="12144" spans="1:17" x14ac:dyDescent="0.25">
      <c r="A12144" t="s">
        <v>667</v>
      </c>
      <c r="B12144" t="s">
        <v>668</v>
      </c>
      <c r="C12144" t="s">
        <v>661</v>
      </c>
      <c r="D12144" t="s">
        <v>638</v>
      </c>
      <c r="E12144" t="s">
        <v>639</v>
      </c>
      <c r="F12144" t="s">
        <v>260</v>
      </c>
      <c r="G12144" t="s">
        <v>233</v>
      </c>
      <c r="H12144" t="s">
        <v>649</v>
      </c>
      <c r="I12144" t="s">
        <v>577</v>
      </c>
      <c r="K12144" t="s">
        <v>650</v>
      </c>
      <c r="L12144" t="s">
        <v>237</v>
      </c>
      <c r="M12144" t="s">
        <v>427</v>
      </c>
      <c r="N12144" t="s">
        <v>651</v>
      </c>
      <c r="O12144" t="s">
        <v>194</v>
      </c>
      <c r="P12144">
        <v>2050</v>
      </c>
      <c r="Q12144">
        <v>10</v>
      </c>
    </row>
    <row r="12145" spans="1:17" x14ac:dyDescent="0.25">
      <c r="A12145" t="s">
        <v>667</v>
      </c>
      <c r="B12145" t="s">
        <v>668</v>
      </c>
      <c r="C12145" t="s">
        <v>661</v>
      </c>
      <c r="D12145" t="s">
        <v>638</v>
      </c>
      <c r="E12145" t="s">
        <v>639</v>
      </c>
      <c r="F12145" t="s">
        <v>260</v>
      </c>
      <c r="G12145" t="s">
        <v>233</v>
      </c>
      <c r="H12145" t="s">
        <v>649</v>
      </c>
      <c r="I12145" t="s">
        <v>577</v>
      </c>
      <c r="K12145" t="s">
        <v>650</v>
      </c>
      <c r="L12145" t="s">
        <v>237</v>
      </c>
      <c r="M12145" t="s">
        <v>427</v>
      </c>
      <c r="N12145" t="s">
        <v>651</v>
      </c>
      <c r="O12145" t="s">
        <v>264</v>
      </c>
      <c r="P12145">
        <v>2050</v>
      </c>
      <c r="Q12145">
        <v>2</v>
      </c>
    </row>
    <row r="12146" spans="1:17" x14ac:dyDescent="0.25">
      <c r="A12146" t="s">
        <v>667</v>
      </c>
      <c r="B12146" t="s">
        <v>668</v>
      </c>
      <c r="C12146" t="s">
        <v>661</v>
      </c>
      <c r="D12146" t="s">
        <v>638</v>
      </c>
      <c r="E12146" t="s">
        <v>639</v>
      </c>
      <c r="F12146" t="s">
        <v>260</v>
      </c>
      <c r="G12146" t="s">
        <v>233</v>
      </c>
      <c r="H12146" t="s">
        <v>649</v>
      </c>
      <c r="I12146" t="s">
        <v>577</v>
      </c>
      <c r="K12146" t="s">
        <v>650</v>
      </c>
      <c r="L12146" t="s">
        <v>237</v>
      </c>
      <c r="M12146" t="s">
        <v>427</v>
      </c>
      <c r="N12146" t="s">
        <v>651</v>
      </c>
      <c r="O12146" t="s">
        <v>265</v>
      </c>
      <c r="P12146">
        <v>2050</v>
      </c>
      <c r="Q12146">
        <v>20</v>
      </c>
    </row>
    <row r="12147" spans="1:17" x14ac:dyDescent="0.25">
      <c r="A12147" t="s">
        <v>667</v>
      </c>
      <c r="B12147" t="s">
        <v>668</v>
      </c>
      <c r="C12147" t="s">
        <v>661</v>
      </c>
      <c r="D12147" t="s">
        <v>638</v>
      </c>
      <c r="E12147" t="s">
        <v>639</v>
      </c>
      <c r="F12147" t="s">
        <v>260</v>
      </c>
      <c r="G12147" t="s">
        <v>233</v>
      </c>
      <c r="H12147" t="s">
        <v>489</v>
      </c>
      <c r="I12147" t="s">
        <v>4</v>
      </c>
      <c r="J12147" t="s">
        <v>235</v>
      </c>
      <c r="K12147" t="s">
        <v>482</v>
      </c>
      <c r="L12147" t="s">
        <v>237</v>
      </c>
      <c r="N12147" t="s">
        <v>640</v>
      </c>
      <c r="O12147" t="s">
        <v>194</v>
      </c>
      <c r="P12147">
        <v>2020</v>
      </c>
      <c r="Q12147">
        <v>1.69</v>
      </c>
    </row>
    <row r="12148" spans="1:17" x14ac:dyDescent="0.25">
      <c r="A12148" t="s">
        <v>667</v>
      </c>
      <c r="B12148" t="s">
        <v>668</v>
      </c>
      <c r="C12148" t="s">
        <v>661</v>
      </c>
      <c r="D12148" t="s">
        <v>638</v>
      </c>
      <c r="E12148" t="s">
        <v>639</v>
      </c>
      <c r="F12148" t="s">
        <v>260</v>
      </c>
      <c r="G12148" t="s">
        <v>233</v>
      </c>
      <c r="H12148" t="s">
        <v>489</v>
      </c>
      <c r="I12148" t="s">
        <v>4</v>
      </c>
      <c r="J12148" t="s">
        <v>235</v>
      </c>
      <c r="K12148" t="s">
        <v>482</v>
      </c>
      <c r="L12148" t="s">
        <v>237</v>
      </c>
      <c r="N12148" t="s">
        <v>640</v>
      </c>
      <c r="O12148" t="s">
        <v>194</v>
      </c>
      <c r="P12148">
        <v>2025</v>
      </c>
      <c r="Q12148">
        <v>1.69</v>
      </c>
    </row>
    <row r="12149" spans="1:17" x14ac:dyDescent="0.25">
      <c r="A12149" t="s">
        <v>667</v>
      </c>
      <c r="B12149" t="s">
        <v>668</v>
      </c>
      <c r="C12149" t="s">
        <v>661</v>
      </c>
      <c r="D12149" t="s">
        <v>638</v>
      </c>
      <c r="E12149" t="s">
        <v>639</v>
      </c>
      <c r="F12149" t="s">
        <v>260</v>
      </c>
      <c r="G12149" t="s">
        <v>233</v>
      </c>
      <c r="H12149" t="s">
        <v>489</v>
      </c>
      <c r="I12149" t="s">
        <v>4</v>
      </c>
      <c r="J12149" t="s">
        <v>235</v>
      </c>
      <c r="K12149" t="s">
        <v>482</v>
      </c>
      <c r="L12149" t="s">
        <v>237</v>
      </c>
      <c r="N12149" t="s">
        <v>640</v>
      </c>
      <c r="O12149" t="s">
        <v>264</v>
      </c>
      <c r="P12149">
        <v>2025</v>
      </c>
      <c r="Q12149">
        <v>1.19</v>
      </c>
    </row>
    <row r="12150" spans="1:17" x14ac:dyDescent="0.25">
      <c r="A12150" t="s">
        <v>667</v>
      </c>
      <c r="B12150" t="s">
        <v>668</v>
      </c>
      <c r="C12150" t="s">
        <v>661</v>
      </c>
      <c r="D12150" t="s">
        <v>638</v>
      </c>
      <c r="E12150" t="s">
        <v>639</v>
      </c>
      <c r="F12150" t="s">
        <v>260</v>
      </c>
      <c r="G12150" t="s">
        <v>233</v>
      </c>
      <c r="H12150" t="s">
        <v>489</v>
      </c>
      <c r="I12150" t="s">
        <v>4</v>
      </c>
      <c r="J12150" t="s">
        <v>235</v>
      </c>
      <c r="K12150" t="s">
        <v>482</v>
      </c>
      <c r="L12150" t="s">
        <v>237</v>
      </c>
      <c r="N12150" t="s">
        <v>640</v>
      </c>
      <c r="O12150" t="s">
        <v>265</v>
      </c>
      <c r="P12150">
        <v>2025</v>
      </c>
      <c r="Q12150">
        <v>2.19</v>
      </c>
    </row>
    <row r="12151" spans="1:17" x14ac:dyDescent="0.25">
      <c r="A12151" t="s">
        <v>667</v>
      </c>
      <c r="B12151" t="s">
        <v>668</v>
      </c>
      <c r="C12151" t="s">
        <v>661</v>
      </c>
      <c r="D12151" t="s">
        <v>638</v>
      </c>
      <c r="E12151" t="s">
        <v>639</v>
      </c>
      <c r="F12151" t="s">
        <v>260</v>
      </c>
      <c r="G12151" t="s">
        <v>233</v>
      </c>
      <c r="H12151" t="s">
        <v>489</v>
      </c>
      <c r="I12151" t="s">
        <v>4</v>
      </c>
      <c r="J12151" t="s">
        <v>235</v>
      </c>
      <c r="K12151" t="s">
        <v>482</v>
      </c>
      <c r="L12151" t="s">
        <v>237</v>
      </c>
      <c r="N12151" t="s">
        <v>640</v>
      </c>
      <c r="O12151" t="s">
        <v>194</v>
      </c>
      <c r="P12151">
        <v>2030</v>
      </c>
      <c r="Q12151">
        <v>2.0099999999999998</v>
      </c>
    </row>
    <row r="12152" spans="1:17" x14ac:dyDescent="0.25">
      <c r="A12152" t="s">
        <v>667</v>
      </c>
      <c r="B12152" t="s">
        <v>668</v>
      </c>
      <c r="C12152" t="s">
        <v>661</v>
      </c>
      <c r="D12152" t="s">
        <v>638</v>
      </c>
      <c r="E12152" t="s">
        <v>639</v>
      </c>
      <c r="F12152" t="s">
        <v>260</v>
      </c>
      <c r="G12152" t="s">
        <v>233</v>
      </c>
      <c r="H12152" t="s">
        <v>489</v>
      </c>
      <c r="I12152" t="s">
        <v>4</v>
      </c>
      <c r="J12152" t="s">
        <v>235</v>
      </c>
      <c r="K12152" t="s">
        <v>482</v>
      </c>
      <c r="L12152" t="s">
        <v>237</v>
      </c>
      <c r="N12152" t="s">
        <v>640</v>
      </c>
      <c r="O12152" t="s">
        <v>194</v>
      </c>
      <c r="P12152">
        <v>2040</v>
      </c>
      <c r="Q12152">
        <v>2.09</v>
      </c>
    </row>
    <row r="12153" spans="1:17" x14ac:dyDescent="0.25">
      <c r="A12153" t="s">
        <v>667</v>
      </c>
      <c r="B12153" t="s">
        <v>668</v>
      </c>
      <c r="C12153" t="s">
        <v>661</v>
      </c>
      <c r="D12153" t="s">
        <v>638</v>
      </c>
      <c r="E12153" t="s">
        <v>639</v>
      </c>
      <c r="F12153" t="s">
        <v>260</v>
      </c>
      <c r="G12153" t="s">
        <v>233</v>
      </c>
      <c r="H12153" t="s">
        <v>489</v>
      </c>
      <c r="I12153" t="s">
        <v>4</v>
      </c>
      <c r="J12153" t="s">
        <v>235</v>
      </c>
      <c r="K12153" t="s">
        <v>482</v>
      </c>
      <c r="L12153" t="s">
        <v>237</v>
      </c>
      <c r="N12153" t="s">
        <v>640</v>
      </c>
      <c r="O12153" t="s">
        <v>194</v>
      </c>
      <c r="P12153">
        <v>2050</v>
      </c>
      <c r="Q12153">
        <v>1.69</v>
      </c>
    </row>
    <row r="12154" spans="1:17" x14ac:dyDescent="0.25">
      <c r="A12154" t="s">
        <v>667</v>
      </c>
      <c r="B12154" t="s">
        <v>668</v>
      </c>
      <c r="C12154" t="s">
        <v>661</v>
      </c>
      <c r="D12154" t="s">
        <v>638</v>
      </c>
      <c r="E12154" t="s">
        <v>639</v>
      </c>
      <c r="F12154" t="s">
        <v>260</v>
      </c>
      <c r="G12154" t="s">
        <v>233</v>
      </c>
      <c r="H12154" t="s">
        <v>489</v>
      </c>
      <c r="I12154" t="s">
        <v>4</v>
      </c>
      <c r="J12154" t="s">
        <v>235</v>
      </c>
      <c r="K12154" t="s">
        <v>482</v>
      </c>
      <c r="L12154" t="s">
        <v>237</v>
      </c>
      <c r="N12154" t="s">
        <v>640</v>
      </c>
      <c r="O12154" t="s">
        <v>264</v>
      </c>
      <c r="P12154">
        <v>2050</v>
      </c>
      <c r="Q12154">
        <v>1.69</v>
      </c>
    </row>
    <row r="12155" spans="1:17" x14ac:dyDescent="0.25">
      <c r="A12155" t="s">
        <v>667</v>
      </c>
      <c r="B12155" t="s">
        <v>668</v>
      </c>
      <c r="C12155" t="s">
        <v>661</v>
      </c>
      <c r="D12155" t="s">
        <v>638</v>
      </c>
      <c r="E12155" t="s">
        <v>639</v>
      </c>
      <c r="F12155" t="s">
        <v>260</v>
      </c>
      <c r="G12155" t="s">
        <v>233</v>
      </c>
      <c r="H12155" t="s">
        <v>489</v>
      </c>
      <c r="I12155" t="s">
        <v>4</v>
      </c>
      <c r="J12155" t="s">
        <v>235</v>
      </c>
      <c r="K12155" t="s">
        <v>482</v>
      </c>
      <c r="L12155" t="s">
        <v>237</v>
      </c>
      <c r="N12155" t="s">
        <v>640</v>
      </c>
      <c r="O12155" t="s">
        <v>265</v>
      </c>
      <c r="P12155">
        <v>2050</v>
      </c>
      <c r="Q12155">
        <v>2.67</v>
      </c>
    </row>
    <row r="12156" spans="1:17" x14ac:dyDescent="0.25">
      <c r="A12156" t="s">
        <v>667</v>
      </c>
      <c r="B12156" t="s">
        <v>668</v>
      </c>
      <c r="C12156" t="s">
        <v>661</v>
      </c>
      <c r="D12156" t="s">
        <v>638</v>
      </c>
      <c r="E12156" t="s">
        <v>639</v>
      </c>
      <c r="F12156" t="s">
        <v>260</v>
      </c>
      <c r="G12156" t="s">
        <v>243</v>
      </c>
      <c r="H12156" t="s">
        <v>356</v>
      </c>
      <c r="I12156" t="s">
        <v>298</v>
      </c>
      <c r="K12156" t="s">
        <v>78</v>
      </c>
      <c r="M12156" t="s">
        <v>374</v>
      </c>
      <c r="N12156" t="s">
        <v>641</v>
      </c>
      <c r="O12156" t="s">
        <v>194</v>
      </c>
      <c r="P12156">
        <v>2020</v>
      </c>
      <c r="Q12156">
        <v>1</v>
      </c>
    </row>
    <row r="12157" spans="1:17" x14ac:dyDescent="0.25">
      <c r="A12157" t="s">
        <v>667</v>
      </c>
      <c r="B12157" t="s">
        <v>668</v>
      </c>
      <c r="C12157" t="s">
        <v>661</v>
      </c>
      <c r="D12157" t="s">
        <v>638</v>
      </c>
      <c r="E12157" t="s">
        <v>639</v>
      </c>
      <c r="F12157" t="s">
        <v>260</v>
      </c>
      <c r="G12157" t="s">
        <v>243</v>
      </c>
      <c r="H12157" t="s">
        <v>356</v>
      </c>
      <c r="I12157" t="s">
        <v>298</v>
      </c>
      <c r="K12157" t="s">
        <v>78</v>
      </c>
      <c r="M12157" t="s">
        <v>374</v>
      </c>
      <c r="N12157" t="s">
        <v>641</v>
      </c>
      <c r="O12157" t="s">
        <v>194</v>
      </c>
      <c r="P12157">
        <v>2025</v>
      </c>
      <c r="Q12157">
        <v>1</v>
      </c>
    </row>
    <row r="12158" spans="1:17" x14ac:dyDescent="0.25">
      <c r="A12158" t="s">
        <v>667</v>
      </c>
      <c r="B12158" t="s">
        <v>668</v>
      </c>
      <c r="C12158" t="s">
        <v>661</v>
      </c>
      <c r="D12158" t="s">
        <v>638</v>
      </c>
      <c r="E12158" t="s">
        <v>639</v>
      </c>
      <c r="F12158" t="s">
        <v>260</v>
      </c>
      <c r="G12158" t="s">
        <v>243</v>
      </c>
      <c r="H12158" t="s">
        <v>356</v>
      </c>
      <c r="I12158" t="s">
        <v>298</v>
      </c>
      <c r="K12158" t="s">
        <v>78</v>
      </c>
      <c r="M12158" t="s">
        <v>374</v>
      </c>
      <c r="N12158" t="s">
        <v>641</v>
      </c>
      <c r="O12158" t="s">
        <v>264</v>
      </c>
      <c r="P12158">
        <v>2025</v>
      </c>
      <c r="Q12158">
        <v>0.2</v>
      </c>
    </row>
    <row r="12159" spans="1:17" x14ac:dyDescent="0.25">
      <c r="A12159" t="s">
        <v>667</v>
      </c>
      <c r="B12159" t="s">
        <v>668</v>
      </c>
      <c r="C12159" t="s">
        <v>661</v>
      </c>
      <c r="D12159" t="s">
        <v>638</v>
      </c>
      <c r="E12159" t="s">
        <v>639</v>
      </c>
      <c r="F12159" t="s">
        <v>260</v>
      </c>
      <c r="G12159" t="s">
        <v>243</v>
      </c>
      <c r="H12159" t="s">
        <v>356</v>
      </c>
      <c r="I12159" t="s">
        <v>298</v>
      </c>
      <c r="K12159" t="s">
        <v>78</v>
      </c>
      <c r="M12159" t="s">
        <v>374</v>
      </c>
      <c r="N12159" t="s">
        <v>641</v>
      </c>
      <c r="O12159" t="s">
        <v>265</v>
      </c>
      <c r="P12159">
        <v>2025</v>
      </c>
      <c r="Q12159">
        <v>1</v>
      </c>
    </row>
    <row r="12160" spans="1:17" x14ac:dyDescent="0.25">
      <c r="A12160" t="s">
        <v>667</v>
      </c>
      <c r="B12160" t="s">
        <v>668</v>
      </c>
      <c r="C12160" t="s">
        <v>661</v>
      </c>
      <c r="D12160" t="s">
        <v>638</v>
      </c>
      <c r="E12160" t="s">
        <v>639</v>
      </c>
      <c r="F12160" t="s">
        <v>260</v>
      </c>
      <c r="G12160" t="s">
        <v>243</v>
      </c>
      <c r="H12160" t="s">
        <v>356</v>
      </c>
      <c r="I12160" t="s">
        <v>298</v>
      </c>
      <c r="K12160" t="s">
        <v>78</v>
      </c>
      <c r="M12160" t="s">
        <v>374</v>
      </c>
      <c r="N12160" t="s">
        <v>641</v>
      </c>
      <c r="O12160" t="s">
        <v>194</v>
      </c>
      <c r="P12160">
        <v>2030</v>
      </c>
      <c r="Q12160">
        <v>1</v>
      </c>
    </row>
    <row r="12161" spans="1:17" x14ac:dyDescent="0.25">
      <c r="A12161" t="s">
        <v>667</v>
      </c>
      <c r="B12161" t="s">
        <v>668</v>
      </c>
      <c r="C12161" t="s">
        <v>661</v>
      </c>
      <c r="D12161" t="s">
        <v>638</v>
      </c>
      <c r="E12161" t="s">
        <v>639</v>
      </c>
      <c r="F12161" t="s">
        <v>260</v>
      </c>
      <c r="G12161" t="s">
        <v>243</v>
      </c>
      <c r="H12161" t="s">
        <v>356</v>
      </c>
      <c r="I12161" t="s">
        <v>298</v>
      </c>
      <c r="K12161" t="s">
        <v>78</v>
      </c>
      <c r="M12161" t="s">
        <v>374</v>
      </c>
      <c r="N12161" t="s">
        <v>641</v>
      </c>
      <c r="O12161" t="s">
        <v>194</v>
      </c>
      <c r="P12161">
        <v>2040</v>
      </c>
      <c r="Q12161">
        <v>1</v>
      </c>
    </row>
    <row r="12162" spans="1:17" x14ac:dyDescent="0.25">
      <c r="A12162" t="s">
        <v>667</v>
      </c>
      <c r="B12162" t="s">
        <v>668</v>
      </c>
      <c r="C12162" t="s">
        <v>661</v>
      </c>
      <c r="D12162" t="s">
        <v>638</v>
      </c>
      <c r="E12162" t="s">
        <v>639</v>
      </c>
      <c r="F12162" t="s">
        <v>260</v>
      </c>
      <c r="G12162" t="s">
        <v>243</v>
      </c>
      <c r="H12162" t="s">
        <v>356</v>
      </c>
      <c r="I12162" t="s">
        <v>298</v>
      </c>
      <c r="K12162" t="s">
        <v>78</v>
      </c>
      <c r="M12162" t="s">
        <v>374</v>
      </c>
      <c r="N12162" t="s">
        <v>641</v>
      </c>
      <c r="O12162" t="s">
        <v>194</v>
      </c>
      <c r="P12162">
        <v>2050</v>
      </c>
      <c r="Q12162">
        <v>1</v>
      </c>
    </row>
    <row r="12163" spans="1:17" x14ac:dyDescent="0.25">
      <c r="A12163" t="s">
        <v>667</v>
      </c>
      <c r="B12163" t="s">
        <v>668</v>
      </c>
      <c r="C12163" t="s">
        <v>661</v>
      </c>
      <c r="D12163" t="s">
        <v>638</v>
      </c>
      <c r="E12163" t="s">
        <v>639</v>
      </c>
      <c r="F12163" t="s">
        <v>260</v>
      </c>
      <c r="G12163" t="s">
        <v>243</v>
      </c>
      <c r="H12163" t="s">
        <v>356</v>
      </c>
      <c r="I12163" t="s">
        <v>298</v>
      </c>
      <c r="K12163" t="s">
        <v>78</v>
      </c>
      <c r="M12163" t="s">
        <v>374</v>
      </c>
      <c r="N12163" t="s">
        <v>641</v>
      </c>
      <c r="O12163" t="s">
        <v>264</v>
      </c>
      <c r="P12163">
        <v>2050</v>
      </c>
      <c r="Q12163">
        <v>0.2</v>
      </c>
    </row>
    <row r="12164" spans="1:17" x14ac:dyDescent="0.25">
      <c r="A12164" t="s">
        <v>667</v>
      </c>
      <c r="B12164" t="s">
        <v>668</v>
      </c>
      <c r="C12164" t="s">
        <v>661</v>
      </c>
      <c r="D12164" t="s">
        <v>638</v>
      </c>
      <c r="E12164" t="s">
        <v>639</v>
      </c>
      <c r="F12164" t="s">
        <v>260</v>
      </c>
      <c r="G12164" t="s">
        <v>243</v>
      </c>
      <c r="H12164" t="s">
        <v>356</v>
      </c>
      <c r="I12164" t="s">
        <v>298</v>
      </c>
      <c r="K12164" t="s">
        <v>78</v>
      </c>
      <c r="M12164" t="s">
        <v>374</v>
      </c>
      <c r="N12164" t="s">
        <v>641</v>
      </c>
      <c r="O12164" t="s">
        <v>265</v>
      </c>
      <c r="P12164">
        <v>2050</v>
      </c>
      <c r="Q12164">
        <v>1</v>
      </c>
    </row>
    <row r="12165" spans="1:17" x14ac:dyDescent="0.25">
      <c r="A12165" t="s">
        <v>667</v>
      </c>
      <c r="B12165" t="s">
        <v>668</v>
      </c>
      <c r="C12165" t="s">
        <v>661</v>
      </c>
      <c r="D12165" t="s">
        <v>638</v>
      </c>
      <c r="E12165" t="s">
        <v>639</v>
      </c>
      <c r="F12165" t="s">
        <v>260</v>
      </c>
      <c r="G12165" t="s">
        <v>243</v>
      </c>
      <c r="H12165" t="s">
        <v>244</v>
      </c>
      <c r="I12165" t="s">
        <v>245</v>
      </c>
      <c r="J12165" t="s">
        <v>246</v>
      </c>
      <c r="K12165" t="s">
        <v>191</v>
      </c>
      <c r="M12165" t="s">
        <v>664</v>
      </c>
      <c r="N12165" t="s">
        <v>654</v>
      </c>
      <c r="O12165" t="s">
        <v>194</v>
      </c>
      <c r="P12165">
        <v>2020</v>
      </c>
      <c r="Q12165">
        <v>0.25</v>
      </c>
    </row>
    <row r="12166" spans="1:17" x14ac:dyDescent="0.25">
      <c r="A12166" t="s">
        <v>667</v>
      </c>
      <c r="B12166" t="s">
        <v>668</v>
      </c>
      <c r="C12166" t="s">
        <v>661</v>
      </c>
      <c r="D12166" t="s">
        <v>638</v>
      </c>
      <c r="E12166" t="s">
        <v>639</v>
      </c>
      <c r="F12166" t="s">
        <v>260</v>
      </c>
      <c r="G12166" t="s">
        <v>243</v>
      </c>
      <c r="H12166" t="s">
        <v>244</v>
      </c>
      <c r="I12166" t="s">
        <v>245</v>
      </c>
      <c r="J12166" t="s">
        <v>246</v>
      </c>
      <c r="K12166" t="s">
        <v>191</v>
      </c>
      <c r="M12166" t="s">
        <v>664</v>
      </c>
      <c r="N12166" t="s">
        <v>654</v>
      </c>
      <c r="O12166" t="s">
        <v>194</v>
      </c>
      <c r="P12166">
        <v>2025</v>
      </c>
      <c r="Q12166">
        <v>0.25</v>
      </c>
    </row>
    <row r="12167" spans="1:17" x14ac:dyDescent="0.25">
      <c r="A12167" t="s">
        <v>667</v>
      </c>
      <c r="B12167" t="s">
        <v>668</v>
      </c>
      <c r="C12167" t="s">
        <v>661</v>
      </c>
      <c r="D12167" t="s">
        <v>638</v>
      </c>
      <c r="E12167" t="s">
        <v>639</v>
      </c>
      <c r="F12167" t="s">
        <v>260</v>
      </c>
      <c r="G12167" t="s">
        <v>243</v>
      </c>
      <c r="H12167" t="s">
        <v>244</v>
      </c>
      <c r="I12167" t="s">
        <v>245</v>
      </c>
      <c r="J12167" t="s">
        <v>246</v>
      </c>
      <c r="K12167" t="s">
        <v>191</v>
      </c>
      <c r="M12167" t="s">
        <v>664</v>
      </c>
      <c r="N12167" t="s">
        <v>654</v>
      </c>
      <c r="O12167" t="s">
        <v>264</v>
      </c>
      <c r="P12167">
        <v>2025</v>
      </c>
      <c r="Q12167">
        <v>0.1</v>
      </c>
    </row>
    <row r="12168" spans="1:17" x14ac:dyDescent="0.25">
      <c r="A12168" t="s">
        <v>667</v>
      </c>
      <c r="B12168" t="s">
        <v>668</v>
      </c>
      <c r="C12168" t="s">
        <v>661</v>
      </c>
      <c r="D12168" t="s">
        <v>638</v>
      </c>
      <c r="E12168" t="s">
        <v>639</v>
      </c>
      <c r="F12168" t="s">
        <v>260</v>
      </c>
      <c r="G12168" t="s">
        <v>243</v>
      </c>
      <c r="H12168" t="s">
        <v>244</v>
      </c>
      <c r="I12168" t="s">
        <v>245</v>
      </c>
      <c r="J12168" t="s">
        <v>246</v>
      </c>
      <c r="K12168" t="s">
        <v>191</v>
      </c>
      <c r="M12168" t="s">
        <v>664</v>
      </c>
      <c r="N12168" t="s">
        <v>654</v>
      </c>
      <c r="O12168" t="s">
        <v>265</v>
      </c>
      <c r="P12168">
        <v>2025</v>
      </c>
      <c r="Q12168">
        <v>0.5</v>
      </c>
    </row>
    <row r="12169" spans="1:17" x14ac:dyDescent="0.25">
      <c r="A12169" t="s">
        <v>667</v>
      </c>
      <c r="B12169" t="s">
        <v>668</v>
      </c>
      <c r="C12169" t="s">
        <v>661</v>
      </c>
      <c r="D12169" t="s">
        <v>638</v>
      </c>
      <c r="E12169" t="s">
        <v>639</v>
      </c>
      <c r="F12169" t="s">
        <v>260</v>
      </c>
      <c r="G12169" t="s">
        <v>243</v>
      </c>
      <c r="H12169" t="s">
        <v>244</v>
      </c>
      <c r="I12169" t="s">
        <v>245</v>
      </c>
      <c r="J12169" t="s">
        <v>246</v>
      </c>
      <c r="K12169" t="s">
        <v>191</v>
      </c>
      <c r="M12169" t="s">
        <v>664</v>
      </c>
      <c r="N12169" t="s">
        <v>654</v>
      </c>
      <c r="O12169" t="s">
        <v>194</v>
      </c>
      <c r="P12169">
        <v>2030</v>
      </c>
      <c r="Q12169">
        <v>0.25</v>
      </c>
    </row>
    <row r="12170" spans="1:17" x14ac:dyDescent="0.25">
      <c r="A12170" t="s">
        <v>667</v>
      </c>
      <c r="B12170" t="s">
        <v>668</v>
      </c>
      <c r="C12170" t="s">
        <v>661</v>
      </c>
      <c r="D12170" t="s">
        <v>638</v>
      </c>
      <c r="E12170" t="s">
        <v>639</v>
      </c>
      <c r="F12170" t="s">
        <v>260</v>
      </c>
      <c r="G12170" t="s">
        <v>243</v>
      </c>
      <c r="H12170" t="s">
        <v>244</v>
      </c>
      <c r="I12170" t="s">
        <v>245</v>
      </c>
      <c r="J12170" t="s">
        <v>246</v>
      </c>
      <c r="K12170" t="s">
        <v>191</v>
      </c>
      <c r="M12170" t="s">
        <v>664</v>
      </c>
      <c r="N12170" t="s">
        <v>654</v>
      </c>
      <c r="O12170" t="s">
        <v>194</v>
      </c>
      <c r="P12170">
        <v>2040</v>
      </c>
      <c r="Q12170">
        <v>0.25</v>
      </c>
    </row>
    <row r="12171" spans="1:17" x14ac:dyDescent="0.25">
      <c r="A12171" t="s">
        <v>667</v>
      </c>
      <c r="B12171" t="s">
        <v>668</v>
      </c>
      <c r="C12171" t="s">
        <v>661</v>
      </c>
      <c r="D12171" t="s">
        <v>638</v>
      </c>
      <c r="E12171" t="s">
        <v>639</v>
      </c>
      <c r="F12171" t="s">
        <v>260</v>
      </c>
      <c r="G12171" t="s">
        <v>243</v>
      </c>
      <c r="H12171" t="s">
        <v>244</v>
      </c>
      <c r="I12171" t="s">
        <v>245</v>
      </c>
      <c r="J12171" t="s">
        <v>246</v>
      </c>
      <c r="K12171" t="s">
        <v>191</v>
      </c>
      <c r="M12171" t="s">
        <v>664</v>
      </c>
      <c r="N12171" t="s">
        <v>654</v>
      </c>
      <c r="O12171" t="s">
        <v>194</v>
      </c>
      <c r="P12171">
        <v>2050</v>
      </c>
      <c r="Q12171">
        <v>0.25</v>
      </c>
    </row>
    <row r="12172" spans="1:17" x14ac:dyDescent="0.25">
      <c r="A12172" t="s">
        <v>667</v>
      </c>
      <c r="B12172" t="s">
        <v>668</v>
      </c>
      <c r="C12172" t="s">
        <v>661</v>
      </c>
      <c r="D12172" t="s">
        <v>638</v>
      </c>
      <c r="E12172" t="s">
        <v>639</v>
      </c>
      <c r="F12172" t="s">
        <v>260</v>
      </c>
      <c r="G12172" t="s">
        <v>243</v>
      </c>
      <c r="H12172" t="s">
        <v>244</v>
      </c>
      <c r="I12172" t="s">
        <v>245</v>
      </c>
      <c r="J12172" t="s">
        <v>246</v>
      </c>
      <c r="K12172" t="s">
        <v>191</v>
      </c>
      <c r="M12172" t="s">
        <v>664</v>
      </c>
      <c r="N12172" t="s">
        <v>654</v>
      </c>
      <c r="O12172" t="s">
        <v>264</v>
      </c>
      <c r="P12172">
        <v>2050</v>
      </c>
      <c r="Q12172">
        <v>0.1</v>
      </c>
    </row>
    <row r="12173" spans="1:17" x14ac:dyDescent="0.25">
      <c r="A12173" t="s">
        <v>667</v>
      </c>
      <c r="B12173" t="s">
        <v>668</v>
      </c>
      <c r="C12173" t="s">
        <v>661</v>
      </c>
      <c r="D12173" t="s">
        <v>638</v>
      </c>
      <c r="E12173" t="s">
        <v>639</v>
      </c>
      <c r="F12173" t="s">
        <v>260</v>
      </c>
      <c r="G12173" t="s">
        <v>243</v>
      </c>
      <c r="H12173" t="s">
        <v>244</v>
      </c>
      <c r="I12173" t="s">
        <v>245</v>
      </c>
      <c r="J12173" t="s">
        <v>246</v>
      </c>
      <c r="K12173" t="s">
        <v>191</v>
      </c>
      <c r="M12173" t="s">
        <v>664</v>
      </c>
      <c r="N12173" t="s">
        <v>654</v>
      </c>
      <c r="O12173" t="s">
        <v>265</v>
      </c>
      <c r="P12173">
        <v>2050</v>
      </c>
      <c r="Q12173">
        <v>0.5</v>
      </c>
    </row>
    <row r="12174" spans="1:17" x14ac:dyDescent="0.25">
      <c r="A12174" t="s">
        <v>667</v>
      </c>
      <c r="B12174" t="s">
        <v>668</v>
      </c>
      <c r="C12174" t="s">
        <v>661</v>
      </c>
      <c r="D12174" t="s">
        <v>638</v>
      </c>
      <c r="E12174" t="s">
        <v>639</v>
      </c>
      <c r="F12174" t="s">
        <v>260</v>
      </c>
      <c r="G12174" t="s">
        <v>243</v>
      </c>
      <c r="H12174" t="s">
        <v>248</v>
      </c>
      <c r="I12174" t="s">
        <v>249</v>
      </c>
      <c r="J12174" t="s">
        <v>250</v>
      </c>
      <c r="K12174" t="s">
        <v>191</v>
      </c>
      <c r="M12174" t="s">
        <v>316</v>
      </c>
      <c r="N12174" t="s">
        <v>654</v>
      </c>
      <c r="O12174" t="s">
        <v>194</v>
      </c>
      <c r="P12174">
        <v>2020</v>
      </c>
      <c r="Q12174">
        <v>0.05</v>
      </c>
    </row>
    <row r="12175" spans="1:17" x14ac:dyDescent="0.25">
      <c r="A12175" t="s">
        <v>667</v>
      </c>
      <c r="B12175" t="s">
        <v>668</v>
      </c>
      <c r="C12175" t="s">
        <v>661</v>
      </c>
      <c r="D12175" t="s">
        <v>638</v>
      </c>
      <c r="E12175" t="s">
        <v>639</v>
      </c>
      <c r="F12175" t="s">
        <v>260</v>
      </c>
      <c r="G12175" t="s">
        <v>243</v>
      </c>
      <c r="H12175" t="s">
        <v>248</v>
      </c>
      <c r="I12175" t="s">
        <v>249</v>
      </c>
      <c r="J12175" t="s">
        <v>250</v>
      </c>
      <c r="K12175" t="s">
        <v>191</v>
      </c>
      <c r="M12175" t="s">
        <v>316</v>
      </c>
      <c r="N12175" t="s">
        <v>654</v>
      </c>
      <c r="O12175" t="s">
        <v>194</v>
      </c>
      <c r="P12175">
        <v>2025</v>
      </c>
      <c r="Q12175">
        <v>0.05</v>
      </c>
    </row>
    <row r="12176" spans="1:17" x14ac:dyDescent="0.25">
      <c r="A12176" t="s">
        <v>667</v>
      </c>
      <c r="B12176" t="s">
        <v>668</v>
      </c>
      <c r="C12176" t="s">
        <v>661</v>
      </c>
      <c r="D12176" t="s">
        <v>638</v>
      </c>
      <c r="E12176" t="s">
        <v>639</v>
      </c>
      <c r="F12176" t="s">
        <v>260</v>
      </c>
      <c r="G12176" t="s">
        <v>243</v>
      </c>
      <c r="H12176" t="s">
        <v>248</v>
      </c>
      <c r="I12176" t="s">
        <v>249</v>
      </c>
      <c r="J12176" t="s">
        <v>250</v>
      </c>
      <c r="K12176" t="s">
        <v>191</v>
      </c>
      <c r="M12176" t="s">
        <v>316</v>
      </c>
      <c r="N12176" t="s">
        <v>654</v>
      </c>
      <c r="O12176" t="s">
        <v>264</v>
      </c>
      <c r="P12176">
        <v>2025</v>
      </c>
      <c r="Q12176">
        <v>0.05</v>
      </c>
    </row>
    <row r="12177" spans="1:17" x14ac:dyDescent="0.25">
      <c r="A12177" t="s">
        <v>667</v>
      </c>
      <c r="B12177" t="s">
        <v>668</v>
      </c>
      <c r="C12177" t="s">
        <v>661</v>
      </c>
      <c r="D12177" t="s">
        <v>638</v>
      </c>
      <c r="E12177" t="s">
        <v>639</v>
      </c>
      <c r="F12177" t="s">
        <v>260</v>
      </c>
      <c r="G12177" t="s">
        <v>243</v>
      </c>
      <c r="H12177" t="s">
        <v>248</v>
      </c>
      <c r="I12177" t="s">
        <v>249</v>
      </c>
      <c r="J12177" t="s">
        <v>250</v>
      </c>
      <c r="K12177" t="s">
        <v>191</v>
      </c>
      <c r="M12177" t="s">
        <v>316</v>
      </c>
      <c r="N12177" t="s">
        <v>654</v>
      </c>
      <c r="O12177" t="s">
        <v>265</v>
      </c>
      <c r="P12177">
        <v>2025</v>
      </c>
      <c r="Q12177">
        <v>0.5</v>
      </c>
    </row>
    <row r="12178" spans="1:17" x14ac:dyDescent="0.25">
      <c r="A12178" t="s">
        <v>667</v>
      </c>
      <c r="B12178" t="s">
        <v>668</v>
      </c>
      <c r="C12178" t="s">
        <v>661</v>
      </c>
      <c r="D12178" t="s">
        <v>638</v>
      </c>
      <c r="E12178" t="s">
        <v>639</v>
      </c>
      <c r="F12178" t="s">
        <v>260</v>
      </c>
      <c r="G12178" t="s">
        <v>243</v>
      </c>
      <c r="H12178" t="s">
        <v>248</v>
      </c>
      <c r="I12178" t="s">
        <v>249</v>
      </c>
      <c r="J12178" t="s">
        <v>250</v>
      </c>
      <c r="K12178" t="s">
        <v>191</v>
      </c>
      <c r="M12178" t="s">
        <v>316</v>
      </c>
      <c r="N12178" t="s">
        <v>654</v>
      </c>
      <c r="O12178" t="s">
        <v>194</v>
      </c>
      <c r="P12178">
        <v>2030</v>
      </c>
      <c r="Q12178">
        <v>0.05</v>
      </c>
    </row>
    <row r="12179" spans="1:17" x14ac:dyDescent="0.25">
      <c r="A12179" t="s">
        <v>667</v>
      </c>
      <c r="B12179" t="s">
        <v>668</v>
      </c>
      <c r="C12179" t="s">
        <v>661</v>
      </c>
      <c r="D12179" t="s">
        <v>638</v>
      </c>
      <c r="E12179" t="s">
        <v>639</v>
      </c>
      <c r="F12179" t="s">
        <v>260</v>
      </c>
      <c r="G12179" t="s">
        <v>243</v>
      </c>
      <c r="H12179" t="s">
        <v>248</v>
      </c>
      <c r="I12179" t="s">
        <v>249</v>
      </c>
      <c r="J12179" t="s">
        <v>250</v>
      </c>
      <c r="K12179" t="s">
        <v>191</v>
      </c>
      <c r="M12179" t="s">
        <v>316</v>
      </c>
      <c r="N12179" t="s">
        <v>654</v>
      </c>
      <c r="O12179" t="s">
        <v>194</v>
      </c>
      <c r="P12179">
        <v>2040</v>
      </c>
      <c r="Q12179">
        <v>0.05</v>
      </c>
    </row>
    <row r="12180" spans="1:17" x14ac:dyDescent="0.25">
      <c r="A12180" t="s">
        <v>667</v>
      </c>
      <c r="B12180" t="s">
        <v>668</v>
      </c>
      <c r="C12180" t="s">
        <v>661</v>
      </c>
      <c r="D12180" t="s">
        <v>638</v>
      </c>
      <c r="E12180" t="s">
        <v>639</v>
      </c>
      <c r="F12180" t="s">
        <v>260</v>
      </c>
      <c r="G12180" t="s">
        <v>243</v>
      </c>
      <c r="H12180" t="s">
        <v>248</v>
      </c>
      <c r="I12180" t="s">
        <v>249</v>
      </c>
      <c r="J12180" t="s">
        <v>250</v>
      </c>
      <c r="K12180" t="s">
        <v>191</v>
      </c>
      <c r="M12180" t="s">
        <v>316</v>
      </c>
      <c r="N12180" t="s">
        <v>654</v>
      </c>
      <c r="O12180" t="s">
        <v>194</v>
      </c>
      <c r="P12180">
        <v>2050</v>
      </c>
      <c r="Q12180">
        <v>0.05</v>
      </c>
    </row>
    <row r="12181" spans="1:17" x14ac:dyDescent="0.25">
      <c r="A12181" t="s">
        <v>667</v>
      </c>
      <c r="B12181" t="s">
        <v>668</v>
      </c>
      <c r="C12181" t="s">
        <v>661</v>
      </c>
      <c r="D12181" t="s">
        <v>638</v>
      </c>
      <c r="E12181" t="s">
        <v>639</v>
      </c>
      <c r="F12181" t="s">
        <v>260</v>
      </c>
      <c r="G12181" t="s">
        <v>243</v>
      </c>
      <c r="H12181" t="s">
        <v>248</v>
      </c>
      <c r="I12181" t="s">
        <v>249</v>
      </c>
      <c r="J12181" t="s">
        <v>250</v>
      </c>
      <c r="K12181" t="s">
        <v>191</v>
      </c>
      <c r="M12181" t="s">
        <v>316</v>
      </c>
      <c r="N12181" t="s">
        <v>654</v>
      </c>
      <c r="O12181" t="s">
        <v>264</v>
      </c>
      <c r="P12181">
        <v>2050</v>
      </c>
      <c r="Q12181">
        <v>0.05</v>
      </c>
    </row>
    <row r="12182" spans="1:17" x14ac:dyDescent="0.25">
      <c r="A12182" t="s">
        <v>667</v>
      </c>
      <c r="B12182" t="s">
        <v>668</v>
      </c>
      <c r="C12182" t="s">
        <v>661</v>
      </c>
      <c r="D12182" t="s">
        <v>638</v>
      </c>
      <c r="E12182" t="s">
        <v>639</v>
      </c>
      <c r="F12182" t="s">
        <v>260</v>
      </c>
      <c r="G12182" t="s">
        <v>243</v>
      </c>
      <c r="H12182" t="s">
        <v>248</v>
      </c>
      <c r="I12182" t="s">
        <v>249</v>
      </c>
      <c r="J12182" t="s">
        <v>250</v>
      </c>
      <c r="K12182" t="s">
        <v>191</v>
      </c>
      <c r="M12182" t="s">
        <v>316</v>
      </c>
      <c r="N12182" t="s">
        <v>654</v>
      </c>
      <c r="O12182" t="s">
        <v>265</v>
      </c>
      <c r="P12182">
        <v>2050</v>
      </c>
      <c r="Q12182">
        <v>0.5</v>
      </c>
    </row>
    <row r="12183" spans="1:17" x14ac:dyDescent="0.25">
      <c r="A12183" t="s">
        <v>667</v>
      </c>
      <c r="B12183" t="s">
        <v>668</v>
      </c>
      <c r="C12183" t="s">
        <v>661</v>
      </c>
      <c r="D12183" t="s">
        <v>638</v>
      </c>
      <c r="E12183" t="s">
        <v>639</v>
      </c>
      <c r="F12183" t="s">
        <v>260</v>
      </c>
      <c r="G12183" t="s">
        <v>243</v>
      </c>
      <c r="H12183" t="s">
        <v>253</v>
      </c>
      <c r="I12183" t="s">
        <v>254</v>
      </c>
      <c r="J12183" t="s">
        <v>255</v>
      </c>
      <c r="K12183" t="s">
        <v>191</v>
      </c>
      <c r="M12183" t="s">
        <v>316</v>
      </c>
      <c r="N12183" t="s">
        <v>654</v>
      </c>
      <c r="O12183" t="s">
        <v>194</v>
      </c>
      <c r="P12183">
        <v>2020</v>
      </c>
      <c r="Q12183">
        <v>0.1</v>
      </c>
    </row>
    <row r="12184" spans="1:17" x14ac:dyDescent="0.25">
      <c r="A12184" t="s">
        <v>667</v>
      </c>
      <c r="B12184" t="s">
        <v>668</v>
      </c>
      <c r="C12184" t="s">
        <v>661</v>
      </c>
      <c r="D12184" t="s">
        <v>638</v>
      </c>
      <c r="E12184" t="s">
        <v>639</v>
      </c>
      <c r="F12184" t="s">
        <v>260</v>
      </c>
      <c r="G12184" t="s">
        <v>243</v>
      </c>
      <c r="H12184" t="s">
        <v>253</v>
      </c>
      <c r="I12184" t="s">
        <v>254</v>
      </c>
      <c r="J12184" t="s">
        <v>255</v>
      </c>
      <c r="K12184" t="s">
        <v>191</v>
      </c>
      <c r="M12184" t="s">
        <v>316</v>
      </c>
      <c r="N12184" t="s">
        <v>654</v>
      </c>
      <c r="O12184" t="s">
        <v>194</v>
      </c>
      <c r="P12184">
        <v>2025</v>
      </c>
      <c r="Q12184">
        <v>0.1</v>
      </c>
    </row>
    <row r="12185" spans="1:17" x14ac:dyDescent="0.25">
      <c r="A12185" t="s">
        <v>667</v>
      </c>
      <c r="B12185" t="s">
        <v>668</v>
      </c>
      <c r="C12185" t="s">
        <v>661</v>
      </c>
      <c r="D12185" t="s">
        <v>638</v>
      </c>
      <c r="E12185" t="s">
        <v>639</v>
      </c>
      <c r="F12185" t="s">
        <v>260</v>
      </c>
      <c r="G12185" t="s">
        <v>243</v>
      </c>
      <c r="H12185" t="s">
        <v>253</v>
      </c>
      <c r="I12185" t="s">
        <v>254</v>
      </c>
      <c r="J12185" t="s">
        <v>255</v>
      </c>
      <c r="K12185" t="s">
        <v>191</v>
      </c>
      <c r="M12185" t="s">
        <v>316</v>
      </c>
      <c r="N12185" t="s">
        <v>654</v>
      </c>
      <c r="O12185" t="s">
        <v>264</v>
      </c>
      <c r="P12185">
        <v>2025</v>
      </c>
      <c r="Q12185">
        <v>0.1</v>
      </c>
    </row>
    <row r="12186" spans="1:17" x14ac:dyDescent="0.25">
      <c r="A12186" t="s">
        <v>667</v>
      </c>
      <c r="B12186" t="s">
        <v>668</v>
      </c>
      <c r="C12186" t="s">
        <v>661</v>
      </c>
      <c r="D12186" t="s">
        <v>638</v>
      </c>
      <c r="E12186" t="s">
        <v>639</v>
      </c>
      <c r="F12186" t="s">
        <v>260</v>
      </c>
      <c r="G12186" t="s">
        <v>243</v>
      </c>
      <c r="H12186" t="s">
        <v>253</v>
      </c>
      <c r="I12186" t="s">
        <v>254</v>
      </c>
      <c r="J12186" t="s">
        <v>255</v>
      </c>
      <c r="K12186" t="s">
        <v>191</v>
      </c>
      <c r="M12186" t="s">
        <v>316</v>
      </c>
      <c r="N12186" t="s">
        <v>654</v>
      </c>
      <c r="O12186" t="s">
        <v>265</v>
      </c>
      <c r="P12186">
        <v>2025</v>
      </c>
      <c r="Q12186">
        <v>1</v>
      </c>
    </row>
    <row r="12187" spans="1:17" x14ac:dyDescent="0.25">
      <c r="A12187" t="s">
        <v>667</v>
      </c>
      <c r="B12187" t="s">
        <v>668</v>
      </c>
      <c r="C12187" t="s">
        <v>661</v>
      </c>
      <c r="D12187" t="s">
        <v>638</v>
      </c>
      <c r="E12187" t="s">
        <v>639</v>
      </c>
      <c r="F12187" t="s">
        <v>260</v>
      </c>
      <c r="G12187" t="s">
        <v>243</v>
      </c>
      <c r="H12187" t="s">
        <v>253</v>
      </c>
      <c r="I12187" t="s">
        <v>254</v>
      </c>
      <c r="J12187" t="s">
        <v>255</v>
      </c>
      <c r="K12187" t="s">
        <v>191</v>
      </c>
      <c r="M12187" t="s">
        <v>316</v>
      </c>
      <c r="N12187" t="s">
        <v>654</v>
      </c>
      <c r="O12187" t="s">
        <v>194</v>
      </c>
      <c r="P12187">
        <v>2030</v>
      </c>
      <c r="Q12187">
        <v>0.1</v>
      </c>
    </row>
    <row r="12188" spans="1:17" x14ac:dyDescent="0.25">
      <c r="A12188" t="s">
        <v>667</v>
      </c>
      <c r="B12188" t="s">
        <v>668</v>
      </c>
      <c r="C12188" t="s">
        <v>661</v>
      </c>
      <c r="D12188" t="s">
        <v>638</v>
      </c>
      <c r="E12188" t="s">
        <v>639</v>
      </c>
      <c r="F12188" t="s">
        <v>260</v>
      </c>
      <c r="G12188" t="s">
        <v>243</v>
      </c>
      <c r="H12188" t="s">
        <v>253</v>
      </c>
      <c r="I12188" t="s">
        <v>254</v>
      </c>
      <c r="J12188" t="s">
        <v>255</v>
      </c>
      <c r="K12188" t="s">
        <v>191</v>
      </c>
      <c r="M12188" t="s">
        <v>316</v>
      </c>
      <c r="N12188" t="s">
        <v>654</v>
      </c>
      <c r="O12188" t="s">
        <v>194</v>
      </c>
      <c r="P12188">
        <v>2040</v>
      </c>
      <c r="Q12188">
        <v>0.1</v>
      </c>
    </row>
    <row r="12189" spans="1:17" x14ac:dyDescent="0.25">
      <c r="A12189" t="s">
        <v>667</v>
      </c>
      <c r="B12189" t="s">
        <v>668</v>
      </c>
      <c r="C12189" t="s">
        <v>661</v>
      </c>
      <c r="D12189" t="s">
        <v>638</v>
      </c>
      <c r="E12189" t="s">
        <v>639</v>
      </c>
      <c r="F12189" t="s">
        <v>260</v>
      </c>
      <c r="G12189" t="s">
        <v>243</v>
      </c>
      <c r="H12189" t="s">
        <v>253</v>
      </c>
      <c r="I12189" t="s">
        <v>254</v>
      </c>
      <c r="J12189" t="s">
        <v>255</v>
      </c>
      <c r="K12189" t="s">
        <v>191</v>
      </c>
      <c r="M12189" t="s">
        <v>316</v>
      </c>
      <c r="N12189" t="s">
        <v>654</v>
      </c>
      <c r="O12189" t="s">
        <v>194</v>
      </c>
      <c r="P12189">
        <v>2050</v>
      </c>
      <c r="Q12189">
        <v>0.1</v>
      </c>
    </row>
    <row r="12190" spans="1:17" x14ac:dyDescent="0.25">
      <c r="A12190" t="s">
        <v>667</v>
      </c>
      <c r="B12190" t="s">
        <v>668</v>
      </c>
      <c r="C12190" t="s">
        <v>661</v>
      </c>
      <c r="D12190" t="s">
        <v>638</v>
      </c>
      <c r="E12190" t="s">
        <v>639</v>
      </c>
      <c r="F12190" t="s">
        <v>260</v>
      </c>
      <c r="G12190" t="s">
        <v>243</v>
      </c>
      <c r="H12190" t="s">
        <v>253</v>
      </c>
      <c r="I12190" t="s">
        <v>254</v>
      </c>
      <c r="J12190" t="s">
        <v>255</v>
      </c>
      <c r="K12190" t="s">
        <v>191</v>
      </c>
      <c r="M12190" t="s">
        <v>316</v>
      </c>
      <c r="N12190" t="s">
        <v>654</v>
      </c>
      <c r="O12190" t="s">
        <v>264</v>
      </c>
      <c r="P12190">
        <v>2050</v>
      </c>
      <c r="Q12190">
        <v>0.1</v>
      </c>
    </row>
    <row r="12191" spans="1:17" x14ac:dyDescent="0.25">
      <c r="A12191" t="s">
        <v>667</v>
      </c>
      <c r="B12191" t="s">
        <v>668</v>
      </c>
      <c r="C12191" t="s">
        <v>661</v>
      </c>
      <c r="D12191" t="s">
        <v>638</v>
      </c>
      <c r="E12191" t="s">
        <v>639</v>
      </c>
      <c r="F12191" t="s">
        <v>260</v>
      </c>
      <c r="G12191" t="s">
        <v>243</v>
      </c>
      <c r="H12191" t="s">
        <v>253</v>
      </c>
      <c r="I12191" t="s">
        <v>254</v>
      </c>
      <c r="J12191" t="s">
        <v>255</v>
      </c>
      <c r="K12191" t="s">
        <v>191</v>
      </c>
      <c r="M12191" t="s">
        <v>316</v>
      </c>
      <c r="N12191" t="s">
        <v>654</v>
      </c>
      <c r="O12191" t="s">
        <v>265</v>
      </c>
      <c r="P12191">
        <v>2050</v>
      </c>
      <c r="Q12191">
        <v>1</v>
      </c>
    </row>
    <row r="12192" spans="1:17" x14ac:dyDescent="0.25">
      <c r="A12192" t="s">
        <v>667</v>
      </c>
      <c r="B12192" t="s">
        <v>668</v>
      </c>
      <c r="C12192" t="s">
        <v>661</v>
      </c>
      <c r="D12192" t="s">
        <v>638</v>
      </c>
      <c r="E12192" t="s">
        <v>639</v>
      </c>
      <c r="F12192" t="s">
        <v>260</v>
      </c>
      <c r="G12192" t="s">
        <v>243</v>
      </c>
      <c r="H12192" t="s">
        <v>357</v>
      </c>
      <c r="I12192" t="s">
        <v>306</v>
      </c>
      <c r="K12192" t="s">
        <v>78</v>
      </c>
      <c r="M12192" t="s">
        <v>316</v>
      </c>
      <c r="N12192" t="s">
        <v>641</v>
      </c>
      <c r="O12192" t="s">
        <v>194</v>
      </c>
      <c r="P12192">
        <v>2020</v>
      </c>
      <c r="Q12192">
        <v>0.1</v>
      </c>
    </row>
    <row r="12193" spans="1:17" x14ac:dyDescent="0.25">
      <c r="A12193" t="s">
        <v>667</v>
      </c>
      <c r="B12193" t="s">
        <v>668</v>
      </c>
      <c r="C12193" t="s">
        <v>661</v>
      </c>
      <c r="D12193" t="s">
        <v>638</v>
      </c>
      <c r="E12193" t="s">
        <v>639</v>
      </c>
      <c r="F12193" t="s">
        <v>260</v>
      </c>
      <c r="G12193" t="s">
        <v>243</v>
      </c>
      <c r="H12193" t="s">
        <v>357</v>
      </c>
      <c r="I12193" t="s">
        <v>306</v>
      </c>
      <c r="K12193" t="s">
        <v>78</v>
      </c>
      <c r="M12193" t="s">
        <v>316</v>
      </c>
      <c r="N12193" t="s">
        <v>641</v>
      </c>
      <c r="O12193" t="s">
        <v>194</v>
      </c>
      <c r="P12193">
        <v>2025</v>
      </c>
      <c r="Q12193">
        <v>0.1</v>
      </c>
    </row>
    <row r="12194" spans="1:17" x14ac:dyDescent="0.25">
      <c r="A12194" t="s">
        <v>667</v>
      </c>
      <c r="B12194" t="s">
        <v>668</v>
      </c>
      <c r="C12194" t="s">
        <v>661</v>
      </c>
      <c r="D12194" t="s">
        <v>638</v>
      </c>
      <c r="E12194" t="s">
        <v>639</v>
      </c>
      <c r="F12194" t="s">
        <v>260</v>
      </c>
      <c r="G12194" t="s">
        <v>243</v>
      </c>
      <c r="H12194" t="s">
        <v>357</v>
      </c>
      <c r="I12194" t="s">
        <v>306</v>
      </c>
      <c r="K12194" t="s">
        <v>78</v>
      </c>
      <c r="M12194" t="s">
        <v>316</v>
      </c>
      <c r="N12194" t="s">
        <v>641</v>
      </c>
      <c r="O12194" t="s">
        <v>264</v>
      </c>
      <c r="P12194">
        <v>2025</v>
      </c>
      <c r="Q12194">
        <v>0.1</v>
      </c>
    </row>
    <row r="12195" spans="1:17" x14ac:dyDescent="0.25">
      <c r="A12195" t="s">
        <v>667</v>
      </c>
      <c r="B12195" t="s">
        <v>668</v>
      </c>
      <c r="C12195" t="s">
        <v>661</v>
      </c>
      <c r="D12195" t="s">
        <v>638</v>
      </c>
      <c r="E12195" t="s">
        <v>639</v>
      </c>
      <c r="F12195" t="s">
        <v>260</v>
      </c>
      <c r="G12195" t="s">
        <v>243</v>
      </c>
      <c r="H12195" t="s">
        <v>357</v>
      </c>
      <c r="I12195" t="s">
        <v>306</v>
      </c>
      <c r="K12195" t="s">
        <v>78</v>
      </c>
      <c r="M12195" t="s">
        <v>316</v>
      </c>
      <c r="N12195" t="s">
        <v>641</v>
      </c>
      <c r="O12195" t="s">
        <v>265</v>
      </c>
      <c r="P12195">
        <v>2025</v>
      </c>
      <c r="Q12195">
        <v>0.2</v>
      </c>
    </row>
    <row r="12196" spans="1:17" x14ac:dyDescent="0.25">
      <c r="A12196" t="s">
        <v>667</v>
      </c>
      <c r="B12196" t="s">
        <v>668</v>
      </c>
      <c r="C12196" t="s">
        <v>661</v>
      </c>
      <c r="D12196" t="s">
        <v>638</v>
      </c>
      <c r="E12196" t="s">
        <v>639</v>
      </c>
      <c r="F12196" t="s">
        <v>260</v>
      </c>
      <c r="G12196" t="s">
        <v>243</v>
      </c>
      <c r="H12196" t="s">
        <v>357</v>
      </c>
      <c r="I12196" t="s">
        <v>306</v>
      </c>
      <c r="K12196" t="s">
        <v>78</v>
      </c>
      <c r="M12196" t="s">
        <v>316</v>
      </c>
      <c r="N12196" t="s">
        <v>641</v>
      </c>
      <c r="O12196" t="s">
        <v>194</v>
      </c>
      <c r="P12196">
        <v>2030</v>
      </c>
      <c r="Q12196">
        <v>0.1</v>
      </c>
    </row>
    <row r="12197" spans="1:17" x14ac:dyDescent="0.25">
      <c r="A12197" t="s">
        <v>667</v>
      </c>
      <c r="B12197" t="s">
        <v>668</v>
      </c>
      <c r="C12197" t="s">
        <v>661</v>
      </c>
      <c r="D12197" t="s">
        <v>638</v>
      </c>
      <c r="E12197" t="s">
        <v>639</v>
      </c>
      <c r="F12197" t="s">
        <v>260</v>
      </c>
      <c r="G12197" t="s">
        <v>243</v>
      </c>
      <c r="H12197" t="s">
        <v>357</v>
      </c>
      <c r="I12197" t="s">
        <v>306</v>
      </c>
      <c r="K12197" t="s">
        <v>78</v>
      </c>
      <c r="M12197" t="s">
        <v>316</v>
      </c>
      <c r="N12197" t="s">
        <v>641</v>
      </c>
      <c r="O12197" t="s">
        <v>194</v>
      </c>
      <c r="P12197">
        <v>2040</v>
      </c>
      <c r="Q12197">
        <v>0.1</v>
      </c>
    </row>
    <row r="12198" spans="1:17" x14ac:dyDescent="0.25">
      <c r="A12198" t="s">
        <v>667</v>
      </c>
      <c r="B12198" t="s">
        <v>668</v>
      </c>
      <c r="C12198" t="s">
        <v>661</v>
      </c>
      <c r="D12198" t="s">
        <v>638</v>
      </c>
      <c r="E12198" t="s">
        <v>639</v>
      </c>
      <c r="F12198" t="s">
        <v>260</v>
      </c>
      <c r="G12198" t="s">
        <v>243</v>
      </c>
      <c r="H12198" t="s">
        <v>357</v>
      </c>
      <c r="I12198" t="s">
        <v>306</v>
      </c>
      <c r="K12198" t="s">
        <v>78</v>
      </c>
      <c r="M12198" t="s">
        <v>316</v>
      </c>
      <c r="N12198" t="s">
        <v>641</v>
      </c>
      <c r="O12198" t="s">
        <v>194</v>
      </c>
      <c r="P12198">
        <v>2050</v>
      </c>
      <c r="Q12198">
        <v>0.1</v>
      </c>
    </row>
    <row r="12199" spans="1:17" x14ac:dyDescent="0.25">
      <c r="A12199" t="s">
        <v>667</v>
      </c>
      <c r="B12199" t="s">
        <v>668</v>
      </c>
      <c r="C12199" t="s">
        <v>661</v>
      </c>
      <c r="D12199" t="s">
        <v>638</v>
      </c>
      <c r="E12199" t="s">
        <v>639</v>
      </c>
      <c r="F12199" t="s">
        <v>260</v>
      </c>
      <c r="G12199" t="s">
        <v>243</v>
      </c>
      <c r="H12199" t="s">
        <v>357</v>
      </c>
      <c r="I12199" t="s">
        <v>306</v>
      </c>
      <c r="K12199" t="s">
        <v>78</v>
      </c>
      <c r="M12199" t="s">
        <v>316</v>
      </c>
      <c r="N12199" t="s">
        <v>641</v>
      </c>
      <c r="O12199" t="s">
        <v>264</v>
      </c>
      <c r="P12199">
        <v>2050</v>
      </c>
      <c r="Q12199">
        <v>0.1</v>
      </c>
    </row>
    <row r="12200" spans="1:17" x14ac:dyDescent="0.25">
      <c r="A12200" t="s">
        <v>667</v>
      </c>
      <c r="B12200" t="s">
        <v>668</v>
      </c>
      <c r="C12200" t="s">
        <v>661</v>
      </c>
      <c r="D12200" t="s">
        <v>638</v>
      </c>
      <c r="E12200" t="s">
        <v>639</v>
      </c>
      <c r="F12200" t="s">
        <v>260</v>
      </c>
      <c r="G12200" t="s">
        <v>243</v>
      </c>
      <c r="H12200" t="s">
        <v>357</v>
      </c>
      <c r="I12200" t="s">
        <v>306</v>
      </c>
      <c r="K12200" t="s">
        <v>78</v>
      </c>
      <c r="M12200" t="s">
        <v>316</v>
      </c>
      <c r="N12200" t="s">
        <v>641</v>
      </c>
      <c r="O12200" t="s">
        <v>265</v>
      </c>
      <c r="P12200">
        <v>2050</v>
      </c>
      <c r="Q12200">
        <v>0.2</v>
      </c>
    </row>
    <row r="12201" spans="1:17" x14ac:dyDescent="0.25">
      <c r="A12201" t="s">
        <v>669</v>
      </c>
      <c r="B12201" t="s">
        <v>670</v>
      </c>
      <c r="C12201" t="s">
        <v>671</v>
      </c>
      <c r="D12201" t="s">
        <v>638</v>
      </c>
      <c r="E12201" t="s">
        <v>639</v>
      </c>
      <c r="F12201" t="s">
        <v>187</v>
      </c>
      <c r="G12201" t="s">
        <v>195</v>
      </c>
      <c r="H12201" t="s">
        <v>417</v>
      </c>
      <c r="I12201" t="s">
        <v>418</v>
      </c>
      <c r="J12201" t="s">
        <v>419</v>
      </c>
      <c r="K12201" t="s">
        <v>191</v>
      </c>
      <c r="M12201" t="s">
        <v>251</v>
      </c>
      <c r="N12201" t="s">
        <v>640</v>
      </c>
      <c r="O12201" t="s">
        <v>194</v>
      </c>
      <c r="P12201">
        <v>2020</v>
      </c>
      <c r="Q12201">
        <v>0.01</v>
      </c>
    </row>
    <row r="12202" spans="1:17" x14ac:dyDescent="0.25">
      <c r="A12202" t="s">
        <v>669</v>
      </c>
      <c r="B12202" t="s">
        <v>670</v>
      </c>
      <c r="C12202" t="s">
        <v>671</v>
      </c>
      <c r="D12202" t="s">
        <v>638</v>
      </c>
      <c r="E12202" t="s">
        <v>639</v>
      </c>
      <c r="F12202" t="s">
        <v>187</v>
      </c>
      <c r="G12202" t="s">
        <v>195</v>
      </c>
      <c r="H12202" t="s">
        <v>417</v>
      </c>
      <c r="I12202" t="s">
        <v>418</v>
      </c>
      <c r="J12202" t="s">
        <v>419</v>
      </c>
      <c r="K12202" t="s">
        <v>191</v>
      </c>
      <c r="M12202" t="s">
        <v>251</v>
      </c>
      <c r="N12202" t="s">
        <v>640</v>
      </c>
      <c r="O12202" t="s">
        <v>194</v>
      </c>
      <c r="P12202">
        <v>2025</v>
      </c>
      <c r="Q12202">
        <v>0.01</v>
      </c>
    </row>
    <row r="12203" spans="1:17" x14ac:dyDescent="0.25">
      <c r="A12203" t="s">
        <v>669</v>
      </c>
      <c r="B12203" t="s">
        <v>670</v>
      </c>
      <c r="C12203" t="s">
        <v>671</v>
      </c>
      <c r="D12203" t="s">
        <v>638</v>
      </c>
      <c r="E12203" t="s">
        <v>639</v>
      </c>
      <c r="F12203" t="s">
        <v>187</v>
      </c>
      <c r="G12203" t="s">
        <v>195</v>
      </c>
      <c r="H12203" t="s">
        <v>417</v>
      </c>
      <c r="I12203" t="s">
        <v>418</v>
      </c>
      <c r="J12203" t="s">
        <v>419</v>
      </c>
      <c r="K12203" t="s">
        <v>191</v>
      </c>
      <c r="M12203" t="s">
        <v>251</v>
      </c>
      <c r="N12203" t="s">
        <v>640</v>
      </c>
      <c r="O12203" t="s">
        <v>264</v>
      </c>
      <c r="P12203">
        <v>2025</v>
      </c>
      <c r="Q12203">
        <v>0.01</v>
      </c>
    </row>
    <row r="12204" spans="1:17" x14ac:dyDescent="0.25">
      <c r="A12204" t="s">
        <v>669</v>
      </c>
      <c r="B12204" t="s">
        <v>670</v>
      </c>
      <c r="C12204" t="s">
        <v>671</v>
      </c>
      <c r="D12204" t="s">
        <v>638</v>
      </c>
      <c r="E12204" t="s">
        <v>639</v>
      </c>
      <c r="F12204" t="s">
        <v>187</v>
      </c>
      <c r="G12204" t="s">
        <v>195</v>
      </c>
      <c r="H12204" t="s">
        <v>417</v>
      </c>
      <c r="I12204" t="s">
        <v>418</v>
      </c>
      <c r="J12204" t="s">
        <v>419</v>
      </c>
      <c r="K12204" t="s">
        <v>191</v>
      </c>
      <c r="M12204" t="s">
        <v>251</v>
      </c>
      <c r="N12204" t="s">
        <v>640</v>
      </c>
      <c r="O12204" t="s">
        <v>265</v>
      </c>
      <c r="P12204">
        <v>2025</v>
      </c>
      <c r="Q12204">
        <v>0.01</v>
      </c>
    </row>
    <row r="12205" spans="1:17" x14ac:dyDescent="0.25">
      <c r="A12205" t="s">
        <v>669</v>
      </c>
      <c r="B12205" t="s">
        <v>670</v>
      </c>
      <c r="C12205" t="s">
        <v>671</v>
      </c>
      <c r="D12205" t="s">
        <v>638</v>
      </c>
      <c r="E12205" t="s">
        <v>639</v>
      </c>
      <c r="F12205" t="s">
        <v>187</v>
      </c>
      <c r="G12205" t="s">
        <v>195</v>
      </c>
      <c r="H12205" t="s">
        <v>417</v>
      </c>
      <c r="I12205" t="s">
        <v>418</v>
      </c>
      <c r="J12205" t="s">
        <v>419</v>
      </c>
      <c r="K12205" t="s">
        <v>191</v>
      </c>
      <c r="M12205" t="s">
        <v>251</v>
      </c>
      <c r="N12205" t="s">
        <v>640</v>
      </c>
      <c r="O12205" t="s">
        <v>194</v>
      </c>
      <c r="P12205">
        <v>2030</v>
      </c>
      <c r="Q12205">
        <v>0.01</v>
      </c>
    </row>
    <row r="12206" spans="1:17" x14ac:dyDescent="0.25">
      <c r="A12206" t="s">
        <v>669</v>
      </c>
      <c r="B12206" t="s">
        <v>670</v>
      </c>
      <c r="C12206" t="s">
        <v>671</v>
      </c>
      <c r="D12206" t="s">
        <v>638</v>
      </c>
      <c r="E12206" t="s">
        <v>639</v>
      </c>
      <c r="F12206" t="s">
        <v>187</v>
      </c>
      <c r="G12206" t="s">
        <v>195</v>
      </c>
      <c r="H12206" t="s">
        <v>417</v>
      </c>
      <c r="I12206" t="s">
        <v>418</v>
      </c>
      <c r="J12206" t="s">
        <v>419</v>
      </c>
      <c r="K12206" t="s">
        <v>191</v>
      </c>
      <c r="M12206" t="s">
        <v>251</v>
      </c>
      <c r="N12206" t="s">
        <v>640</v>
      </c>
      <c r="O12206" t="s">
        <v>194</v>
      </c>
      <c r="P12206">
        <v>2040</v>
      </c>
      <c r="Q12206">
        <v>0.01</v>
      </c>
    </row>
    <row r="12207" spans="1:17" x14ac:dyDescent="0.25">
      <c r="A12207" t="s">
        <v>669</v>
      </c>
      <c r="B12207" t="s">
        <v>670</v>
      </c>
      <c r="C12207" t="s">
        <v>671</v>
      </c>
      <c r="D12207" t="s">
        <v>638</v>
      </c>
      <c r="E12207" t="s">
        <v>639</v>
      </c>
      <c r="F12207" t="s">
        <v>187</v>
      </c>
      <c r="G12207" t="s">
        <v>195</v>
      </c>
      <c r="H12207" t="s">
        <v>417</v>
      </c>
      <c r="I12207" t="s">
        <v>418</v>
      </c>
      <c r="J12207" t="s">
        <v>419</v>
      </c>
      <c r="K12207" t="s">
        <v>191</v>
      </c>
      <c r="M12207" t="s">
        <v>251</v>
      </c>
      <c r="N12207" t="s">
        <v>640</v>
      </c>
      <c r="O12207" t="s">
        <v>194</v>
      </c>
      <c r="P12207">
        <v>2050</v>
      </c>
      <c r="Q12207">
        <v>0.01</v>
      </c>
    </row>
    <row r="12208" spans="1:17" x14ac:dyDescent="0.25">
      <c r="A12208" t="s">
        <v>669</v>
      </c>
      <c r="B12208" t="s">
        <v>670</v>
      </c>
      <c r="C12208" t="s">
        <v>671</v>
      </c>
      <c r="D12208" t="s">
        <v>638</v>
      </c>
      <c r="E12208" t="s">
        <v>639</v>
      </c>
      <c r="F12208" t="s">
        <v>187</v>
      </c>
      <c r="G12208" t="s">
        <v>195</v>
      </c>
      <c r="H12208" t="s">
        <v>417</v>
      </c>
      <c r="I12208" t="s">
        <v>418</v>
      </c>
      <c r="J12208" t="s">
        <v>419</v>
      </c>
      <c r="K12208" t="s">
        <v>191</v>
      </c>
      <c r="M12208" t="s">
        <v>251</v>
      </c>
      <c r="N12208" t="s">
        <v>640</v>
      </c>
      <c r="O12208" t="s">
        <v>264</v>
      </c>
      <c r="P12208">
        <v>2050</v>
      </c>
      <c r="Q12208">
        <v>0.01</v>
      </c>
    </row>
    <row r="12209" spans="1:17" x14ac:dyDescent="0.25">
      <c r="A12209" t="s">
        <v>669</v>
      </c>
      <c r="B12209" t="s">
        <v>670</v>
      </c>
      <c r="C12209" t="s">
        <v>671</v>
      </c>
      <c r="D12209" t="s">
        <v>638</v>
      </c>
      <c r="E12209" t="s">
        <v>639</v>
      </c>
      <c r="F12209" t="s">
        <v>187</v>
      </c>
      <c r="G12209" t="s">
        <v>195</v>
      </c>
      <c r="H12209" t="s">
        <v>417</v>
      </c>
      <c r="I12209" t="s">
        <v>418</v>
      </c>
      <c r="J12209" t="s">
        <v>419</v>
      </c>
      <c r="K12209" t="s">
        <v>191</v>
      </c>
      <c r="M12209" t="s">
        <v>251</v>
      </c>
      <c r="N12209" t="s">
        <v>640</v>
      </c>
      <c r="O12209" t="s">
        <v>265</v>
      </c>
      <c r="P12209">
        <v>2050</v>
      </c>
      <c r="Q12209">
        <v>0.01</v>
      </c>
    </row>
    <row r="12210" spans="1:17" x14ac:dyDescent="0.25">
      <c r="A12210" t="s">
        <v>669</v>
      </c>
      <c r="B12210" t="s">
        <v>670</v>
      </c>
      <c r="C12210" t="s">
        <v>671</v>
      </c>
      <c r="D12210" t="s">
        <v>638</v>
      </c>
      <c r="E12210" t="s">
        <v>639</v>
      </c>
      <c r="F12210" t="s">
        <v>187</v>
      </c>
      <c r="G12210" t="s">
        <v>195</v>
      </c>
      <c r="H12210" t="s">
        <v>200</v>
      </c>
      <c r="I12210" t="s">
        <v>201</v>
      </c>
      <c r="K12210" t="s">
        <v>202</v>
      </c>
      <c r="M12210" t="s">
        <v>269</v>
      </c>
      <c r="N12210" t="s">
        <v>641</v>
      </c>
      <c r="O12210" t="s">
        <v>194</v>
      </c>
      <c r="P12210">
        <v>2020</v>
      </c>
      <c r="Q12210">
        <v>1</v>
      </c>
    </row>
    <row r="12211" spans="1:17" x14ac:dyDescent="0.25">
      <c r="A12211" t="s">
        <v>669</v>
      </c>
      <c r="B12211" t="s">
        <v>670</v>
      </c>
      <c r="C12211" t="s">
        <v>671</v>
      </c>
      <c r="D12211" t="s">
        <v>638</v>
      </c>
      <c r="E12211" t="s">
        <v>639</v>
      </c>
      <c r="F12211" t="s">
        <v>187</v>
      </c>
      <c r="G12211" t="s">
        <v>195</v>
      </c>
      <c r="H12211" t="s">
        <v>200</v>
      </c>
      <c r="I12211" t="s">
        <v>201</v>
      </c>
      <c r="K12211" t="s">
        <v>202</v>
      </c>
      <c r="M12211" t="s">
        <v>269</v>
      </c>
      <c r="N12211" t="s">
        <v>641</v>
      </c>
      <c r="O12211" t="s">
        <v>194</v>
      </c>
      <c r="P12211">
        <v>2025</v>
      </c>
      <c r="Q12211">
        <v>1</v>
      </c>
    </row>
    <row r="12212" spans="1:17" x14ac:dyDescent="0.25">
      <c r="A12212" t="s">
        <v>669</v>
      </c>
      <c r="B12212" t="s">
        <v>670</v>
      </c>
      <c r="C12212" t="s">
        <v>671</v>
      </c>
      <c r="D12212" t="s">
        <v>638</v>
      </c>
      <c r="E12212" t="s">
        <v>639</v>
      </c>
      <c r="F12212" t="s">
        <v>187</v>
      </c>
      <c r="G12212" t="s">
        <v>195</v>
      </c>
      <c r="H12212" t="s">
        <v>200</v>
      </c>
      <c r="I12212" t="s">
        <v>201</v>
      </c>
      <c r="K12212" t="s">
        <v>202</v>
      </c>
      <c r="M12212" t="s">
        <v>269</v>
      </c>
      <c r="N12212" t="s">
        <v>641</v>
      </c>
      <c r="O12212" t="s">
        <v>264</v>
      </c>
      <c r="P12212">
        <v>2025</v>
      </c>
      <c r="Q12212">
        <v>0.7</v>
      </c>
    </row>
    <row r="12213" spans="1:17" x14ac:dyDescent="0.25">
      <c r="A12213" t="s">
        <v>669</v>
      </c>
      <c r="B12213" t="s">
        <v>670</v>
      </c>
      <c r="C12213" t="s">
        <v>671</v>
      </c>
      <c r="D12213" t="s">
        <v>638</v>
      </c>
      <c r="E12213" t="s">
        <v>639</v>
      </c>
      <c r="F12213" t="s">
        <v>187</v>
      </c>
      <c r="G12213" t="s">
        <v>195</v>
      </c>
      <c r="H12213" t="s">
        <v>200</v>
      </c>
      <c r="I12213" t="s">
        <v>201</v>
      </c>
      <c r="K12213" t="s">
        <v>202</v>
      </c>
      <c r="M12213" t="s">
        <v>269</v>
      </c>
      <c r="N12213" t="s">
        <v>641</v>
      </c>
      <c r="O12213" t="s">
        <v>265</v>
      </c>
      <c r="P12213">
        <v>2025</v>
      </c>
      <c r="Q12213">
        <v>1.5</v>
      </c>
    </row>
    <row r="12214" spans="1:17" x14ac:dyDescent="0.25">
      <c r="A12214" t="s">
        <v>669</v>
      </c>
      <c r="B12214" t="s">
        <v>670</v>
      </c>
      <c r="C12214" t="s">
        <v>671</v>
      </c>
      <c r="D12214" t="s">
        <v>638</v>
      </c>
      <c r="E12214" t="s">
        <v>639</v>
      </c>
      <c r="F12214" t="s">
        <v>187</v>
      </c>
      <c r="G12214" t="s">
        <v>195</v>
      </c>
      <c r="H12214" t="s">
        <v>200</v>
      </c>
      <c r="I12214" t="s">
        <v>201</v>
      </c>
      <c r="K12214" t="s">
        <v>202</v>
      </c>
      <c r="M12214" t="s">
        <v>269</v>
      </c>
      <c r="N12214" t="s">
        <v>641</v>
      </c>
      <c r="O12214" t="s">
        <v>194</v>
      </c>
      <c r="P12214">
        <v>2030</v>
      </c>
      <c r="Q12214">
        <v>1</v>
      </c>
    </row>
    <row r="12215" spans="1:17" x14ac:dyDescent="0.25">
      <c r="A12215" t="s">
        <v>669</v>
      </c>
      <c r="B12215" t="s">
        <v>670</v>
      </c>
      <c r="C12215" t="s">
        <v>671</v>
      </c>
      <c r="D12215" t="s">
        <v>638</v>
      </c>
      <c r="E12215" t="s">
        <v>639</v>
      </c>
      <c r="F12215" t="s">
        <v>187</v>
      </c>
      <c r="G12215" t="s">
        <v>195</v>
      </c>
      <c r="H12215" t="s">
        <v>200</v>
      </c>
      <c r="I12215" t="s">
        <v>201</v>
      </c>
      <c r="K12215" t="s">
        <v>202</v>
      </c>
      <c r="M12215" t="s">
        <v>269</v>
      </c>
      <c r="N12215" t="s">
        <v>641</v>
      </c>
      <c r="O12215" t="s">
        <v>194</v>
      </c>
      <c r="P12215">
        <v>2040</v>
      </c>
      <c r="Q12215">
        <v>1</v>
      </c>
    </row>
    <row r="12216" spans="1:17" x14ac:dyDescent="0.25">
      <c r="A12216" t="s">
        <v>669</v>
      </c>
      <c r="B12216" t="s">
        <v>670</v>
      </c>
      <c r="C12216" t="s">
        <v>671</v>
      </c>
      <c r="D12216" t="s">
        <v>638</v>
      </c>
      <c r="E12216" t="s">
        <v>639</v>
      </c>
      <c r="F12216" t="s">
        <v>187</v>
      </c>
      <c r="G12216" t="s">
        <v>195</v>
      </c>
      <c r="H12216" t="s">
        <v>200</v>
      </c>
      <c r="I12216" t="s">
        <v>201</v>
      </c>
      <c r="K12216" t="s">
        <v>202</v>
      </c>
      <c r="M12216" t="s">
        <v>269</v>
      </c>
      <c r="N12216" t="s">
        <v>641</v>
      </c>
      <c r="O12216" t="s">
        <v>194</v>
      </c>
      <c r="P12216">
        <v>2050</v>
      </c>
      <c r="Q12216">
        <v>1</v>
      </c>
    </row>
    <row r="12217" spans="1:17" x14ac:dyDescent="0.25">
      <c r="A12217" t="s">
        <v>669</v>
      </c>
      <c r="B12217" t="s">
        <v>670</v>
      </c>
      <c r="C12217" t="s">
        <v>671</v>
      </c>
      <c r="D12217" t="s">
        <v>638</v>
      </c>
      <c r="E12217" t="s">
        <v>639</v>
      </c>
      <c r="F12217" t="s">
        <v>187</v>
      </c>
      <c r="G12217" t="s">
        <v>195</v>
      </c>
      <c r="H12217" t="s">
        <v>200</v>
      </c>
      <c r="I12217" t="s">
        <v>201</v>
      </c>
      <c r="K12217" t="s">
        <v>202</v>
      </c>
      <c r="M12217" t="s">
        <v>269</v>
      </c>
      <c r="N12217" t="s">
        <v>641</v>
      </c>
      <c r="O12217" t="s">
        <v>264</v>
      </c>
      <c r="P12217">
        <v>2050</v>
      </c>
      <c r="Q12217">
        <v>0.5</v>
      </c>
    </row>
    <row r="12218" spans="1:17" x14ac:dyDescent="0.25">
      <c r="A12218" t="s">
        <v>669</v>
      </c>
      <c r="B12218" t="s">
        <v>670</v>
      </c>
      <c r="C12218" t="s">
        <v>671</v>
      </c>
      <c r="D12218" t="s">
        <v>638</v>
      </c>
      <c r="E12218" t="s">
        <v>639</v>
      </c>
      <c r="F12218" t="s">
        <v>187</v>
      </c>
      <c r="G12218" t="s">
        <v>195</v>
      </c>
      <c r="H12218" t="s">
        <v>200</v>
      </c>
      <c r="I12218" t="s">
        <v>201</v>
      </c>
      <c r="K12218" t="s">
        <v>202</v>
      </c>
      <c r="M12218" t="s">
        <v>269</v>
      </c>
      <c r="N12218" t="s">
        <v>641</v>
      </c>
      <c r="O12218" t="s">
        <v>265</v>
      </c>
      <c r="P12218">
        <v>2050</v>
      </c>
      <c r="Q12218">
        <v>1.5</v>
      </c>
    </row>
    <row r="12219" spans="1:17" x14ac:dyDescent="0.25">
      <c r="A12219" t="s">
        <v>669</v>
      </c>
      <c r="B12219" t="s">
        <v>670</v>
      </c>
      <c r="C12219" t="s">
        <v>671</v>
      </c>
      <c r="D12219" t="s">
        <v>638</v>
      </c>
      <c r="E12219" t="s">
        <v>639</v>
      </c>
      <c r="F12219" t="s">
        <v>187</v>
      </c>
      <c r="G12219" t="s">
        <v>195</v>
      </c>
      <c r="H12219" t="s">
        <v>352</v>
      </c>
      <c r="I12219" t="s">
        <v>135</v>
      </c>
      <c r="K12219" t="s">
        <v>191</v>
      </c>
      <c r="N12219" t="s">
        <v>640</v>
      </c>
      <c r="O12219" t="s">
        <v>194</v>
      </c>
      <c r="P12219">
        <v>2020</v>
      </c>
      <c r="Q12219">
        <v>0</v>
      </c>
    </row>
    <row r="12220" spans="1:17" x14ac:dyDescent="0.25">
      <c r="A12220" t="s">
        <v>669</v>
      </c>
      <c r="B12220" t="s">
        <v>670</v>
      </c>
      <c r="C12220" t="s">
        <v>671</v>
      </c>
      <c r="D12220" t="s">
        <v>638</v>
      </c>
      <c r="E12220" t="s">
        <v>639</v>
      </c>
      <c r="F12220" t="s">
        <v>187</v>
      </c>
      <c r="G12220" t="s">
        <v>195</v>
      </c>
      <c r="H12220" t="s">
        <v>352</v>
      </c>
      <c r="I12220" t="s">
        <v>135</v>
      </c>
      <c r="K12220" t="s">
        <v>191</v>
      </c>
      <c r="N12220" t="s">
        <v>640</v>
      </c>
      <c r="O12220" t="s">
        <v>194</v>
      </c>
      <c r="P12220">
        <v>2025</v>
      </c>
      <c r="Q12220">
        <v>0</v>
      </c>
    </row>
    <row r="12221" spans="1:17" x14ac:dyDescent="0.25">
      <c r="A12221" t="s">
        <v>669</v>
      </c>
      <c r="B12221" t="s">
        <v>670</v>
      </c>
      <c r="C12221" t="s">
        <v>671</v>
      </c>
      <c r="D12221" t="s">
        <v>638</v>
      </c>
      <c r="E12221" t="s">
        <v>639</v>
      </c>
      <c r="F12221" t="s">
        <v>187</v>
      </c>
      <c r="G12221" t="s">
        <v>195</v>
      </c>
      <c r="H12221" t="s">
        <v>352</v>
      </c>
      <c r="I12221" t="s">
        <v>135</v>
      </c>
      <c r="K12221" t="s">
        <v>191</v>
      </c>
      <c r="N12221" t="s">
        <v>640</v>
      </c>
      <c r="O12221" t="s">
        <v>264</v>
      </c>
      <c r="P12221">
        <v>2025</v>
      </c>
      <c r="Q12221">
        <v>0</v>
      </c>
    </row>
    <row r="12222" spans="1:17" x14ac:dyDescent="0.25">
      <c r="A12222" t="s">
        <v>669</v>
      </c>
      <c r="B12222" t="s">
        <v>670</v>
      </c>
      <c r="C12222" t="s">
        <v>671</v>
      </c>
      <c r="D12222" t="s">
        <v>638</v>
      </c>
      <c r="E12222" t="s">
        <v>639</v>
      </c>
      <c r="F12222" t="s">
        <v>187</v>
      </c>
      <c r="G12222" t="s">
        <v>195</v>
      </c>
      <c r="H12222" t="s">
        <v>352</v>
      </c>
      <c r="I12222" t="s">
        <v>135</v>
      </c>
      <c r="K12222" t="s">
        <v>191</v>
      </c>
      <c r="N12222" t="s">
        <v>640</v>
      </c>
      <c r="O12222" t="s">
        <v>265</v>
      </c>
      <c r="P12222">
        <v>2025</v>
      </c>
      <c r="Q12222">
        <v>0.05</v>
      </c>
    </row>
    <row r="12223" spans="1:17" x14ac:dyDescent="0.25">
      <c r="A12223" t="s">
        <v>669</v>
      </c>
      <c r="B12223" t="s">
        <v>670</v>
      </c>
      <c r="C12223" t="s">
        <v>671</v>
      </c>
      <c r="D12223" t="s">
        <v>638</v>
      </c>
      <c r="E12223" t="s">
        <v>639</v>
      </c>
      <c r="F12223" t="s">
        <v>187</v>
      </c>
      <c r="G12223" t="s">
        <v>195</v>
      </c>
      <c r="H12223" t="s">
        <v>352</v>
      </c>
      <c r="I12223" t="s">
        <v>135</v>
      </c>
      <c r="K12223" t="s">
        <v>191</v>
      </c>
      <c r="N12223" t="s">
        <v>640</v>
      </c>
      <c r="O12223" t="s">
        <v>194</v>
      </c>
      <c r="P12223">
        <v>2030</v>
      </c>
      <c r="Q12223">
        <v>0</v>
      </c>
    </row>
    <row r="12224" spans="1:17" x14ac:dyDescent="0.25">
      <c r="A12224" t="s">
        <v>669</v>
      </c>
      <c r="B12224" t="s">
        <v>670</v>
      </c>
      <c r="C12224" t="s">
        <v>671</v>
      </c>
      <c r="D12224" t="s">
        <v>638</v>
      </c>
      <c r="E12224" t="s">
        <v>639</v>
      </c>
      <c r="F12224" t="s">
        <v>187</v>
      </c>
      <c r="G12224" t="s">
        <v>195</v>
      </c>
      <c r="H12224" t="s">
        <v>352</v>
      </c>
      <c r="I12224" t="s">
        <v>135</v>
      </c>
      <c r="K12224" t="s">
        <v>191</v>
      </c>
      <c r="N12224" t="s">
        <v>640</v>
      </c>
      <c r="O12224" t="s">
        <v>194</v>
      </c>
      <c r="P12224">
        <v>2040</v>
      </c>
      <c r="Q12224">
        <v>0</v>
      </c>
    </row>
    <row r="12225" spans="1:17" x14ac:dyDescent="0.25">
      <c r="A12225" t="s">
        <v>669</v>
      </c>
      <c r="B12225" t="s">
        <v>670</v>
      </c>
      <c r="C12225" t="s">
        <v>671</v>
      </c>
      <c r="D12225" t="s">
        <v>638</v>
      </c>
      <c r="E12225" t="s">
        <v>639</v>
      </c>
      <c r="F12225" t="s">
        <v>187</v>
      </c>
      <c r="G12225" t="s">
        <v>195</v>
      </c>
      <c r="H12225" t="s">
        <v>352</v>
      </c>
      <c r="I12225" t="s">
        <v>135</v>
      </c>
      <c r="K12225" t="s">
        <v>191</v>
      </c>
      <c r="N12225" t="s">
        <v>640</v>
      </c>
      <c r="O12225" t="s">
        <v>194</v>
      </c>
      <c r="P12225">
        <v>2050</v>
      </c>
      <c r="Q12225">
        <v>0</v>
      </c>
    </row>
    <row r="12226" spans="1:17" x14ac:dyDescent="0.25">
      <c r="A12226" t="s">
        <v>669</v>
      </c>
      <c r="B12226" t="s">
        <v>670</v>
      </c>
      <c r="C12226" t="s">
        <v>671</v>
      </c>
      <c r="D12226" t="s">
        <v>638</v>
      </c>
      <c r="E12226" t="s">
        <v>639</v>
      </c>
      <c r="F12226" t="s">
        <v>187</v>
      </c>
      <c r="G12226" t="s">
        <v>195</v>
      </c>
      <c r="H12226" t="s">
        <v>352</v>
      </c>
      <c r="I12226" t="s">
        <v>135</v>
      </c>
      <c r="K12226" t="s">
        <v>191</v>
      </c>
      <c r="N12226" t="s">
        <v>640</v>
      </c>
      <c r="O12226" t="s">
        <v>264</v>
      </c>
      <c r="P12226">
        <v>2050</v>
      </c>
      <c r="Q12226">
        <v>0</v>
      </c>
    </row>
    <row r="12227" spans="1:17" x14ac:dyDescent="0.25">
      <c r="A12227" t="s">
        <v>669</v>
      </c>
      <c r="B12227" t="s">
        <v>670</v>
      </c>
      <c r="C12227" t="s">
        <v>671</v>
      </c>
      <c r="D12227" t="s">
        <v>638</v>
      </c>
      <c r="E12227" t="s">
        <v>639</v>
      </c>
      <c r="F12227" t="s">
        <v>187</v>
      </c>
      <c r="G12227" t="s">
        <v>195</v>
      </c>
      <c r="H12227" t="s">
        <v>352</v>
      </c>
      <c r="I12227" t="s">
        <v>135</v>
      </c>
      <c r="K12227" t="s">
        <v>191</v>
      </c>
      <c r="N12227" t="s">
        <v>640</v>
      </c>
      <c r="O12227" t="s">
        <v>265</v>
      </c>
      <c r="P12227">
        <v>2050</v>
      </c>
      <c r="Q12227">
        <v>0.05</v>
      </c>
    </row>
    <row r="12228" spans="1:17" x14ac:dyDescent="0.25">
      <c r="A12228" t="s">
        <v>669</v>
      </c>
      <c r="B12228" t="s">
        <v>670</v>
      </c>
      <c r="C12228" t="s">
        <v>671</v>
      </c>
      <c r="D12228" t="s">
        <v>638</v>
      </c>
      <c r="E12228" t="s">
        <v>639</v>
      </c>
      <c r="F12228" t="s">
        <v>187</v>
      </c>
      <c r="G12228" t="s">
        <v>195</v>
      </c>
      <c r="H12228" t="s">
        <v>473</v>
      </c>
      <c r="I12228" t="s">
        <v>213</v>
      </c>
      <c r="K12228" t="s">
        <v>474</v>
      </c>
      <c r="O12228" t="s">
        <v>194</v>
      </c>
      <c r="P12228">
        <v>2020</v>
      </c>
      <c r="Q12228">
        <v>20</v>
      </c>
    </row>
    <row r="12229" spans="1:17" x14ac:dyDescent="0.25">
      <c r="A12229" t="s">
        <v>669</v>
      </c>
      <c r="B12229" t="s">
        <v>670</v>
      </c>
      <c r="C12229" t="s">
        <v>671</v>
      </c>
      <c r="D12229" t="s">
        <v>638</v>
      </c>
      <c r="E12229" t="s">
        <v>639</v>
      </c>
      <c r="F12229" t="s">
        <v>187</v>
      </c>
      <c r="G12229" t="s">
        <v>195</v>
      </c>
      <c r="H12229" t="s">
        <v>473</v>
      </c>
      <c r="I12229" t="s">
        <v>213</v>
      </c>
      <c r="K12229" t="s">
        <v>474</v>
      </c>
      <c r="O12229" t="s">
        <v>194</v>
      </c>
      <c r="P12229">
        <v>2025</v>
      </c>
      <c r="Q12229">
        <v>20</v>
      </c>
    </row>
    <row r="12230" spans="1:17" x14ac:dyDescent="0.25">
      <c r="A12230" t="s">
        <v>669</v>
      </c>
      <c r="B12230" t="s">
        <v>670</v>
      </c>
      <c r="C12230" t="s">
        <v>671</v>
      </c>
      <c r="D12230" t="s">
        <v>638</v>
      </c>
      <c r="E12230" t="s">
        <v>639</v>
      </c>
      <c r="F12230" t="s">
        <v>187</v>
      </c>
      <c r="G12230" t="s">
        <v>195</v>
      </c>
      <c r="H12230" t="s">
        <v>473</v>
      </c>
      <c r="I12230" t="s">
        <v>213</v>
      </c>
      <c r="K12230" t="s">
        <v>474</v>
      </c>
      <c r="O12230" t="s">
        <v>264</v>
      </c>
      <c r="P12230">
        <v>2025</v>
      </c>
      <c r="Q12230">
        <v>10</v>
      </c>
    </row>
    <row r="12231" spans="1:17" x14ac:dyDescent="0.25">
      <c r="A12231" t="s">
        <v>669</v>
      </c>
      <c r="B12231" t="s">
        <v>670</v>
      </c>
      <c r="C12231" t="s">
        <v>671</v>
      </c>
      <c r="D12231" t="s">
        <v>638</v>
      </c>
      <c r="E12231" t="s">
        <v>639</v>
      </c>
      <c r="F12231" t="s">
        <v>187</v>
      </c>
      <c r="G12231" t="s">
        <v>195</v>
      </c>
      <c r="H12231" t="s">
        <v>473</v>
      </c>
      <c r="I12231" t="s">
        <v>213</v>
      </c>
      <c r="K12231" t="s">
        <v>474</v>
      </c>
      <c r="O12231" t="s">
        <v>265</v>
      </c>
      <c r="P12231">
        <v>2025</v>
      </c>
      <c r="Q12231">
        <v>50</v>
      </c>
    </row>
    <row r="12232" spans="1:17" x14ac:dyDescent="0.25">
      <c r="A12232" t="s">
        <v>669</v>
      </c>
      <c r="B12232" t="s">
        <v>670</v>
      </c>
      <c r="C12232" t="s">
        <v>671</v>
      </c>
      <c r="D12232" t="s">
        <v>638</v>
      </c>
      <c r="E12232" t="s">
        <v>639</v>
      </c>
      <c r="F12232" t="s">
        <v>187</v>
      </c>
      <c r="G12232" t="s">
        <v>195</v>
      </c>
      <c r="H12232" t="s">
        <v>473</v>
      </c>
      <c r="I12232" t="s">
        <v>213</v>
      </c>
      <c r="K12232" t="s">
        <v>474</v>
      </c>
      <c r="O12232" t="s">
        <v>194</v>
      </c>
      <c r="P12232">
        <v>2030</v>
      </c>
      <c r="Q12232">
        <v>20</v>
      </c>
    </row>
    <row r="12233" spans="1:17" x14ac:dyDescent="0.25">
      <c r="A12233" t="s">
        <v>669</v>
      </c>
      <c r="B12233" t="s">
        <v>670</v>
      </c>
      <c r="C12233" t="s">
        <v>671</v>
      </c>
      <c r="D12233" t="s">
        <v>638</v>
      </c>
      <c r="E12233" t="s">
        <v>639</v>
      </c>
      <c r="F12233" t="s">
        <v>187</v>
      </c>
      <c r="G12233" t="s">
        <v>195</v>
      </c>
      <c r="H12233" t="s">
        <v>473</v>
      </c>
      <c r="I12233" t="s">
        <v>213</v>
      </c>
      <c r="K12233" t="s">
        <v>474</v>
      </c>
      <c r="O12233" t="s">
        <v>194</v>
      </c>
      <c r="P12233">
        <v>2040</v>
      </c>
      <c r="Q12233">
        <v>20</v>
      </c>
    </row>
    <row r="12234" spans="1:17" x14ac:dyDescent="0.25">
      <c r="A12234" t="s">
        <v>669</v>
      </c>
      <c r="B12234" t="s">
        <v>670</v>
      </c>
      <c r="C12234" t="s">
        <v>671</v>
      </c>
      <c r="D12234" t="s">
        <v>638</v>
      </c>
      <c r="E12234" t="s">
        <v>639</v>
      </c>
      <c r="F12234" t="s">
        <v>187</v>
      </c>
      <c r="G12234" t="s">
        <v>195</v>
      </c>
      <c r="H12234" t="s">
        <v>473</v>
      </c>
      <c r="I12234" t="s">
        <v>213</v>
      </c>
      <c r="K12234" t="s">
        <v>474</v>
      </c>
      <c r="O12234" t="s">
        <v>194</v>
      </c>
      <c r="P12234">
        <v>2050</v>
      </c>
      <c r="Q12234">
        <v>20</v>
      </c>
    </row>
    <row r="12235" spans="1:17" x14ac:dyDescent="0.25">
      <c r="A12235" t="s">
        <v>669</v>
      </c>
      <c r="B12235" t="s">
        <v>670</v>
      </c>
      <c r="C12235" t="s">
        <v>671</v>
      </c>
      <c r="D12235" t="s">
        <v>638</v>
      </c>
      <c r="E12235" t="s">
        <v>639</v>
      </c>
      <c r="F12235" t="s">
        <v>187</v>
      </c>
      <c r="G12235" t="s">
        <v>195</v>
      </c>
      <c r="H12235" t="s">
        <v>473</v>
      </c>
      <c r="I12235" t="s">
        <v>213</v>
      </c>
      <c r="K12235" t="s">
        <v>474</v>
      </c>
      <c r="O12235" t="s">
        <v>264</v>
      </c>
      <c r="P12235">
        <v>2050</v>
      </c>
      <c r="Q12235">
        <v>10</v>
      </c>
    </row>
    <row r="12236" spans="1:17" x14ac:dyDescent="0.25">
      <c r="A12236" t="s">
        <v>669</v>
      </c>
      <c r="B12236" t="s">
        <v>670</v>
      </c>
      <c r="C12236" t="s">
        <v>671</v>
      </c>
      <c r="D12236" t="s">
        <v>638</v>
      </c>
      <c r="E12236" t="s">
        <v>639</v>
      </c>
      <c r="F12236" t="s">
        <v>187</v>
      </c>
      <c r="G12236" t="s">
        <v>195</v>
      </c>
      <c r="H12236" t="s">
        <v>473</v>
      </c>
      <c r="I12236" t="s">
        <v>213</v>
      </c>
      <c r="K12236" t="s">
        <v>474</v>
      </c>
      <c r="O12236" t="s">
        <v>265</v>
      </c>
      <c r="P12236">
        <v>2050</v>
      </c>
      <c r="Q12236">
        <v>100</v>
      </c>
    </row>
    <row r="12237" spans="1:17" x14ac:dyDescent="0.25">
      <c r="A12237" t="s">
        <v>669</v>
      </c>
      <c r="B12237" t="s">
        <v>670</v>
      </c>
      <c r="C12237" t="s">
        <v>671</v>
      </c>
      <c r="D12237" t="s">
        <v>638</v>
      </c>
      <c r="E12237" t="s">
        <v>639</v>
      </c>
      <c r="F12237" t="s">
        <v>187</v>
      </c>
      <c r="G12237" t="s">
        <v>195</v>
      </c>
      <c r="H12237" t="s">
        <v>354</v>
      </c>
      <c r="I12237" t="s">
        <v>136</v>
      </c>
      <c r="K12237" t="s">
        <v>275</v>
      </c>
      <c r="N12237" t="s">
        <v>640</v>
      </c>
      <c r="O12237" t="s">
        <v>194</v>
      </c>
      <c r="P12237">
        <v>2020</v>
      </c>
      <c r="Q12237">
        <v>1</v>
      </c>
    </row>
    <row r="12238" spans="1:17" x14ac:dyDescent="0.25">
      <c r="A12238" t="s">
        <v>669</v>
      </c>
      <c r="B12238" t="s">
        <v>670</v>
      </c>
      <c r="C12238" t="s">
        <v>671</v>
      </c>
      <c r="D12238" t="s">
        <v>638</v>
      </c>
      <c r="E12238" t="s">
        <v>639</v>
      </c>
      <c r="F12238" t="s">
        <v>187</v>
      </c>
      <c r="G12238" t="s">
        <v>195</v>
      </c>
      <c r="H12238" t="s">
        <v>354</v>
      </c>
      <c r="I12238" t="s">
        <v>136</v>
      </c>
      <c r="K12238" t="s">
        <v>275</v>
      </c>
      <c r="N12238" t="s">
        <v>640</v>
      </c>
      <c r="O12238" t="s">
        <v>194</v>
      </c>
      <c r="P12238">
        <v>2025</v>
      </c>
      <c r="Q12238">
        <v>1</v>
      </c>
    </row>
    <row r="12239" spans="1:17" x14ac:dyDescent="0.25">
      <c r="A12239" t="s">
        <v>669</v>
      </c>
      <c r="B12239" t="s">
        <v>670</v>
      </c>
      <c r="C12239" t="s">
        <v>671</v>
      </c>
      <c r="D12239" t="s">
        <v>638</v>
      </c>
      <c r="E12239" t="s">
        <v>639</v>
      </c>
      <c r="F12239" t="s">
        <v>187</v>
      </c>
      <c r="G12239" t="s">
        <v>195</v>
      </c>
      <c r="H12239" t="s">
        <v>354</v>
      </c>
      <c r="I12239" t="s">
        <v>136</v>
      </c>
      <c r="K12239" t="s">
        <v>275</v>
      </c>
      <c r="N12239" t="s">
        <v>640</v>
      </c>
      <c r="O12239" t="s">
        <v>264</v>
      </c>
      <c r="P12239">
        <v>2025</v>
      </c>
      <c r="Q12239">
        <v>0.5</v>
      </c>
    </row>
    <row r="12240" spans="1:17" x14ac:dyDescent="0.25">
      <c r="A12240" t="s">
        <v>669</v>
      </c>
      <c r="B12240" t="s">
        <v>670</v>
      </c>
      <c r="C12240" t="s">
        <v>671</v>
      </c>
      <c r="D12240" t="s">
        <v>638</v>
      </c>
      <c r="E12240" t="s">
        <v>639</v>
      </c>
      <c r="F12240" t="s">
        <v>187</v>
      </c>
      <c r="G12240" t="s">
        <v>195</v>
      </c>
      <c r="H12240" t="s">
        <v>354</v>
      </c>
      <c r="I12240" t="s">
        <v>136</v>
      </c>
      <c r="K12240" t="s">
        <v>275</v>
      </c>
      <c r="N12240" t="s">
        <v>640</v>
      </c>
      <c r="O12240" t="s">
        <v>265</v>
      </c>
      <c r="P12240">
        <v>2025</v>
      </c>
      <c r="Q12240">
        <v>2</v>
      </c>
    </row>
    <row r="12241" spans="1:17" x14ac:dyDescent="0.25">
      <c r="A12241" t="s">
        <v>669</v>
      </c>
      <c r="B12241" t="s">
        <v>670</v>
      </c>
      <c r="C12241" t="s">
        <v>671</v>
      </c>
      <c r="D12241" t="s">
        <v>638</v>
      </c>
      <c r="E12241" t="s">
        <v>639</v>
      </c>
      <c r="F12241" t="s">
        <v>187</v>
      </c>
      <c r="G12241" t="s">
        <v>195</v>
      </c>
      <c r="H12241" t="s">
        <v>354</v>
      </c>
      <c r="I12241" t="s">
        <v>136</v>
      </c>
      <c r="K12241" t="s">
        <v>275</v>
      </c>
      <c r="N12241" t="s">
        <v>640</v>
      </c>
      <c r="O12241" t="s">
        <v>194</v>
      </c>
      <c r="P12241">
        <v>2030</v>
      </c>
      <c r="Q12241">
        <v>1</v>
      </c>
    </row>
    <row r="12242" spans="1:17" x14ac:dyDescent="0.25">
      <c r="A12242" t="s">
        <v>669</v>
      </c>
      <c r="B12242" t="s">
        <v>670</v>
      </c>
      <c r="C12242" t="s">
        <v>671</v>
      </c>
      <c r="D12242" t="s">
        <v>638</v>
      </c>
      <c r="E12242" t="s">
        <v>639</v>
      </c>
      <c r="F12242" t="s">
        <v>187</v>
      </c>
      <c r="G12242" t="s">
        <v>195</v>
      </c>
      <c r="H12242" t="s">
        <v>354</v>
      </c>
      <c r="I12242" t="s">
        <v>136</v>
      </c>
      <c r="K12242" t="s">
        <v>275</v>
      </c>
      <c r="N12242" t="s">
        <v>640</v>
      </c>
      <c r="O12242" t="s">
        <v>194</v>
      </c>
      <c r="P12242">
        <v>2040</v>
      </c>
      <c r="Q12242">
        <v>1</v>
      </c>
    </row>
    <row r="12243" spans="1:17" x14ac:dyDescent="0.25">
      <c r="A12243" t="s">
        <v>669</v>
      </c>
      <c r="B12243" t="s">
        <v>670</v>
      </c>
      <c r="C12243" t="s">
        <v>671</v>
      </c>
      <c r="D12243" t="s">
        <v>638</v>
      </c>
      <c r="E12243" t="s">
        <v>639</v>
      </c>
      <c r="F12243" t="s">
        <v>187</v>
      </c>
      <c r="G12243" t="s">
        <v>195</v>
      </c>
      <c r="H12243" t="s">
        <v>354</v>
      </c>
      <c r="I12243" t="s">
        <v>136</v>
      </c>
      <c r="K12243" t="s">
        <v>275</v>
      </c>
      <c r="N12243" t="s">
        <v>640</v>
      </c>
      <c r="O12243" t="s">
        <v>194</v>
      </c>
      <c r="P12243">
        <v>2050</v>
      </c>
      <c r="Q12243">
        <v>1</v>
      </c>
    </row>
    <row r="12244" spans="1:17" x14ac:dyDescent="0.25">
      <c r="A12244" t="s">
        <v>669</v>
      </c>
      <c r="B12244" t="s">
        <v>670</v>
      </c>
      <c r="C12244" t="s">
        <v>671</v>
      </c>
      <c r="D12244" t="s">
        <v>638</v>
      </c>
      <c r="E12244" t="s">
        <v>639</v>
      </c>
      <c r="F12244" t="s">
        <v>187</v>
      </c>
      <c r="G12244" t="s">
        <v>195</v>
      </c>
      <c r="H12244" t="s">
        <v>354</v>
      </c>
      <c r="I12244" t="s">
        <v>136</v>
      </c>
      <c r="K12244" t="s">
        <v>275</v>
      </c>
      <c r="N12244" t="s">
        <v>640</v>
      </c>
      <c r="O12244" t="s">
        <v>264</v>
      </c>
      <c r="P12244">
        <v>2050</v>
      </c>
      <c r="Q12244">
        <v>0.5</v>
      </c>
    </row>
    <row r="12245" spans="1:17" x14ac:dyDescent="0.25">
      <c r="A12245" t="s">
        <v>669</v>
      </c>
      <c r="B12245" t="s">
        <v>670</v>
      </c>
      <c r="C12245" t="s">
        <v>671</v>
      </c>
      <c r="D12245" t="s">
        <v>638</v>
      </c>
      <c r="E12245" t="s">
        <v>639</v>
      </c>
      <c r="F12245" t="s">
        <v>187</v>
      </c>
      <c r="G12245" t="s">
        <v>195</v>
      </c>
      <c r="H12245" t="s">
        <v>354</v>
      </c>
      <c r="I12245" t="s">
        <v>136</v>
      </c>
      <c r="K12245" t="s">
        <v>275</v>
      </c>
      <c r="N12245" t="s">
        <v>640</v>
      </c>
      <c r="O12245" t="s">
        <v>265</v>
      </c>
      <c r="P12245">
        <v>2050</v>
      </c>
      <c r="Q12245">
        <v>2</v>
      </c>
    </row>
    <row r="12246" spans="1:17" x14ac:dyDescent="0.25">
      <c r="A12246" t="s">
        <v>669</v>
      </c>
      <c r="B12246" t="s">
        <v>670</v>
      </c>
      <c r="C12246" t="s">
        <v>671</v>
      </c>
      <c r="D12246" t="s">
        <v>638</v>
      </c>
      <c r="E12246" t="s">
        <v>639</v>
      </c>
      <c r="F12246" t="s">
        <v>187</v>
      </c>
      <c r="G12246" t="s">
        <v>195</v>
      </c>
      <c r="H12246" t="s">
        <v>475</v>
      </c>
      <c r="I12246" t="s">
        <v>277</v>
      </c>
      <c r="K12246" t="s">
        <v>476</v>
      </c>
      <c r="M12246" t="s">
        <v>456</v>
      </c>
      <c r="N12246" t="s">
        <v>643</v>
      </c>
      <c r="O12246" t="s">
        <v>194</v>
      </c>
      <c r="P12246">
        <v>2020</v>
      </c>
      <c r="Q12246">
        <v>0.03</v>
      </c>
    </row>
    <row r="12247" spans="1:17" x14ac:dyDescent="0.25">
      <c r="A12247" t="s">
        <v>669</v>
      </c>
      <c r="B12247" t="s">
        <v>670</v>
      </c>
      <c r="C12247" t="s">
        <v>671</v>
      </c>
      <c r="D12247" t="s">
        <v>638</v>
      </c>
      <c r="E12247" t="s">
        <v>639</v>
      </c>
      <c r="F12247" t="s">
        <v>187</v>
      </c>
      <c r="G12247" t="s">
        <v>195</v>
      </c>
      <c r="H12247" t="s">
        <v>475</v>
      </c>
      <c r="I12247" t="s">
        <v>277</v>
      </c>
      <c r="K12247" t="s">
        <v>476</v>
      </c>
      <c r="M12247" t="s">
        <v>456</v>
      </c>
      <c r="N12247" t="s">
        <v>643</v>
      </c>
      <c r="O12247" t="s">
        <v>194</v>
      </c>
      <c r="P12247">
        <v>2025</v>
      </c>
      <c r="Q12247">
        <v>0.03</v>
      </c>
    </row>
    <row r="12248" spans="1:17" x14ac:dyDescent="0.25">
      <c r="A12248" t="s">
        <v>669</v>
      </c>
      <c r="B12248" t="s">
        <v>670</v>
      </c>
      <c r="C12248" t="s">
        <v>671</v>
      </c>
      <c r="D12248" t="s">
        <v>638</v>
      </c>
      <c r="E12248" t="s">
        <v>639</v>
      </c>
      <c r="F12248" t="s">
        <v>187</v>
      </c>
      <c r="G12248" t="s">
        <v>195</v>
      </c>
      <c r="H12248" t="s">
        <v>475</v>
      </c>
      <c r="I12248" t="s">
        <v>277</v>
      </c>
      <c r="K12248" t="s">
        <v>476</v>
      </c>
      <c r="M12248" t="s">
        <v>456</v>
      </c>
      <c r="N12248" t="s">
        <v>643</v>
      </c>
      <c r="O12248" t="s">
        <v>264</v>
      </c>
      <c r="P12248">
        <v>2025</v>
      </c>
      <c r="Q12248">
        <v>0.02</v>
      </c>
    </row>
    <row r="12249" spans="1:17" x14ac:dyDescent="0.25">
      <c r="A12249" t="s">
        <v>669</v>
      </c>
      <c r="B12249" t="s">
        <v>670</v>
      </c>
      <c r="C12249" t="s">
        <v>671</v>
      </c>
      <c r="D12249" t="s">
        <v>638</v>
      </c>
      <c r="E12249" t="s">
        <v>639</v>
      </c>
      <c r="F12249" t="s">
        <v>187</v>
      </c>
      <c r="G12249" t="s">
        <v>195</v>
      </c>
      <c r="H12249" t="s">
        <v>475</v>
      </c>
      <c r="I12249" t="s">
        <v>277</v>
      </c>
      <c r="K12249" t="s">
        <v>476</v>
      </c>
      <c r="M12249" t="s">
        <v>456</v>
      </c>
      <c r="N12249" t="s">
        <v>643</v>
      </c>
      <c r="O12249" t="s">
        <v>265</v>
      </c>
      <c r="P12249">
        <v>2025</v>
      </c>
      <c r="Q12249">
        <v>0.06</v>
      </c>
    </row>
    <row r="12250" spans="1:17" x14ac:dyDescent="0.25">
      <c r="A12250" t="s">
        <v>669</v>
      </c>
      <c r="B12250" t="s">
        <v>670</v>
      </c>
      <c r="C12250" t="s">
        <v>671</v>
      </c>
      <c r="D12250" t="s">
        <v>638</v>
      </c>
      <c r="E12250" t="s">
        <v>639</v>
      </c>
      <c r="F12250" t="s">
        <v>187</v>
      </c>
      <c r="G12250" t="s">
        <v>195</v>
      </c>
      <c r="H12250" t="s">
        <v>475</v>
      </c>
      <c r="I12250" t="s">
        <v>277</v>
      </c>
      <c r="K12250" t="s">
        <v>476</v>
      </c>
      <c r="M12250" t="s">
        <v>456</v>
      </c>
      <c r="N12250" t="s">
        <v>643</v>
      </c>
      <c r="O12250" t="s">
        <v>194</v>
      </c>
      <c r="P12250">
        <v>2030</v>
      </c>
      <c r="Q12250">
        <v>0.03</v>
      </c>
    </row>
    <row r="12251" spans="1:17" x14ac:dyDescent="0.25">
      <c r="A12251" t="s">
        <v>669</v>
      </c>
      <c r="B12251" t="s">
        <v>670</v>
      </c>
      <c r="C12251" t="s">
        <v>671</v>
      </c>
      <c r="D12251" t="s">
        <v>638</v>
      </c>
      <c r="E12251" t="s">
        <v>639</v>
      </c>
      <c r="F12251" t="s">
        <v>187</v>
      </c>
      <c r="G12251" t="s">
        <v>195</v>
      </c>
      <c r="H12251" t="s">
        <v>475</v>
      </c>
      <c r="I12251" t="s">
        <v>277</v>
      </c>
      <c r="K12251" t="s">
        <v>476</v>
      </c>
      <c r="M12251" t="s">
        <v>456</v>
      </c>
      <c r="N12251" t="s">
        <v>643</v>
      </c>
      <c r="O12251" t="s">
        <v>194</v>
      </c>
      <c r="P12251">
        <v>2040</v>
      </c>
      <c r="Q12251">
        <v>0.03</v>
      </c>
    </row>
    <row r="12252" spans="1:17" x14ac:dyDescent="0.25">
      <c r="A12252" t="s">
        <v>669</v>
      </c>
      <c r="B12252" t="s">
        <v>670</v>
      </c>
      <c r="C12252" t="s">
        <v>671</v>
      </c>
      <c r="D12252" t="s">
        <v>638</v>
      </c>
      <c r="E12252" t="s">
        <v>639</v>
      </c>
      <c r="F12252" t="s">
        <v>187</v>
      </c>
      <c r="G12252" t="s">
        <v>195</v>
      </c>
      <c r="H12252" t="s">
        <v>475</v>
      </c>
      <c r="I12252" t="s">
        <v>277</v>
      </c>
      <c r="K12252" t="s">
        <v>476</v>
      </c>
      <c r="M12252" t="s">
        <v>456</v>
      </c>
      <c r="N12252" t="s">
        <v>643</v>
      </c>
      <c r="O12252" t="s">
        <v>194</v>
      </c>
      <c r="P12252">
        <v>2050</v>
      </c>
      <c r="Q12252">
        <v>0.03</v>
      </c>
    </row>
    <row r="12253" spans="1:17" x14ac:dyDescent="0.25">
      <c r="A12253" t="s">
        <v>669</v>
      </c>
      <c r="B12253" t="s">
        <v>670</v>
      </c>
      <c r="C12253" t="s">
        <v>671</v>
      </c>
      <c r="D12253" t="s">
        <v>638</v>
      </c>
      <c r="E12253" t="s">
        <v>639</v>
      </c>
      <c r="F12253" t="s">
        <v>187</v>
      </c>
      <c r="G12253" t="s">
        <v>195</v>
      </c>
      <c r="H12253" t="s">
        <v>475</v>
      </c>
      <c r="I12253" t="s">
        <v>277</v>
      </c>
      <c r="K12253" t="s">
        <v>476</v>
      </c>
      <c r="M12253" t="s">
        <v>456</v>
      </c>
      <c r="N12253" t="s">
        <v>643</v>
      </c>
      <c r="O12253" t="s">
        <v>264</v>
      </c>
      <c r="P12253">
        <v>2050</v>
      </c>
      <c r="Q12253">
        <v>0.02</v>
      </c>
    </row>
    <row r="12254" spans="1:17" x14ac:dyDescent="0.25">
      <c r="A12254" t="s">
        <v>669</v>
      </c>
      <c r="B12254" t="s">
        <v>670</v>
      </c>
      <c r="C12254" t="s">
        <v>671</v>
      </c>
      <c r="D12254" t="s">
        <v>638</v>
      </c>
      <c r="E12254" t="s">
        <v>639</v>
      </c>
      <c r="F12254" t="s">
        <v>187</v>
      </c>
      <c r="G12254" t="s">
        <v>195</v>
      </c>
      <c r="H12254" t="s">
        <v>475</v>
      </c>
      <c r="I12254" t="s">
        <v>277</v>
      </c>
      <c r="K12254" t="s">
        <v>476</v>
      </c>
      <c r="M12254" t="s">
        <v>456</v>
      </c>
      <c r="N12254" t="s">
        <v>643</v>
      </c>
      <c r="O12254" t="s">
        <v>265</v>
      </c>
      <c r="P12254">
        <v>2050</v>
      </c>
      <c r="Q12254">
        <v>0.06</v>
      </c>
    </row>
    <row r="12255" spans="1:17" x14ac:dyDescent="0.25">
      <c r="A12255" t="s">
        <v>669</v>
      </c>
      <c r="B12255" t="s">
        <v>670</v>
      </c>
      <c r="C12255" t="s">
        <v>671</v>
      </c>
      <c r="D12255" t="s">
        <v>638</v>
      </c>
      <c r="E12255" t="s">
        <v>639</v>
      </c>
      <c r="F12255" t="s">
        <v>187</v>
      </c>
      <c r="G12255" t="s">
        <v>195</v>
      </c>
      <c r="H12255" t="s">
        <v>215</v>
      </c>
      <c r="I12255" t="s">
        <v>216</v>
      </c>
      <c r="K12255" t="s">
        <v>202</v>
      </c>
      <c r="N12255" t="s">
        <v>644</v>
      </c>
      <c r="O12255" t="s">
        <v>194</v>
      </c>
      <c r="P12255">
        <v>2020</v>
      </c>
      <c r="Q12255">
        <v>25</v>
      </c>
    </row>
    <row r="12256" spans="1:17" x14ac:dyDescent="0.25">
      <c r="A12256" t="s">
        <v>669</v>
      </c>
      <c r="B12256" t="s">
        <v>670</v>
      </c>
      <c r="C12256" t="s">
        <v>671</v>
      </c>
      <c r="D12256" t="s">
        <v>638</v>
      </c>
      <c r="E12256" t="s">
        <v>639</v>
      </c>
      <c r="F12256" t="s">
        <v>187</v>
      </c>
      <c r="G12256" t="s">
        <v>195</v>
      </c>
      <c r="H12256" t="s">
        <v>215</v>
      </c>
      <c r="I12256" t="s">
        <v>216</v>
      </c>
      <c r="K12256" t="s">
        <v>202</v>
      </c>
      <c r="N12256" t="s">
        <v>644</v>
      </c>
      <c r="O12256" t="s">
        <v>194</v>
      </c>
      <c r="P12256">
        <v>2025</v>
      </c>
      <c r="Q12256">
        <v>25</v>
      </c>
    </row>
    <row r="12257" spans="1:17" x14ac:dyDescent="0.25">
      <c r="A12257" t="s">
        <v>669</v>
      </c>
      <c r="B12257" t="s">
        <v>670</v>
      </c>
      <c r="C12257" t="s">
        <v>671</v>
      </c>
      <c r="D12257" t="s">
        <v>638</v>
      </c>
      <c r="E12257" t="s">
        <v>639</v>
      </c>
      <c r="F12257" t="s">
        <v>187</v>
      </c>
      <c r="G12257" t="s">
        <v>195</v>
      </c>
      <c r="H12257" t="s">
        <v>215</v>
      </c>
      <c r="I12257" t="s">
        <v>216</v>
      </c>
      <c r="K12257" t="s">
        <v>202</v>
      </c>
      <c r="N12257" t="s">
        <v>644</v>
      </c>
      <c r="O12257" t="s">
        <v>264</v>
      </c>
      <c r="P12257">
        <v>2025</v>
      </c>
      <c r="Q12257">
        <v>15</v>
      </c>
    </row>
    <row r="12258" spans="1:17" x14ac:dyDescent="0.25">
      <c r="A12258" t="s">
        <v>669</v>
      </c>
      <c r="B12258" t="s">
        <v>670</v>
      </c>
      <c r="C12258" t="s">
        <v>671</v>
      </c>
      <c r="D12258" t="s">
        <v>638</v>
      </c>
      <c r="E12258" t="s">
        <v>639</v>
      </c>
      <c r="F12258" t="s">
        <v>187</v>
      </c>
      <c r="G12258" t="s">
        <v>195</v>
      </c>
      <c r="H12258" t="s">
        <v>215</v>
      </c>
      <c r="I12258" t="s">
        <v>216</v>
      </c>
      <c r="K12258" t="s">
        <v>202</v>
      </c>
      <c r="N12258" t="s">
        <v>644</v>
      </c>
      <c r="O12258" t="s">
        <v>265</v>
      </c>
      <c r="P12258">
        <v>2025</v>
      </c>
      <c r="Q12258">
        <v>40</v>
      </c>
    </row>
    <row r="12259" spans="1:17" x14ac:dyDescent="0.25">
      <c r="A12259" t="s">
        <v>669</v>
      </c>
      <c r="B12259" t="s">
        <v>670</v>
      </c>
      <c r="C12259" t="s">
        <v>671</v>
      </c>
      <c r="D12259" t="s">
        <v>638</v>
      </c>
      <c r="E12259" t="s">
        <v>639</v>
      </c>
      <c r="F12259" t="s">
        <v>187</v>
      </c>
      <c r="G12259" t="s">
        <v>195</v>
      </c>
      <c r="H12259" t="s">
        <v>215</v>
      </c>
      <c r="I12259" t="s">
        <v>216</v>
      </c>
      <c r="K12259" t="s">
        <v>202</v>
      </c>
      <c r="N12259" t="s">
        <v>644</v>
      </c>
      <c r="O12259" t="s">
        <v>194</v>
      </c>
      <c r="P12259">
        <v>2030</v>
      </c>
      <c r="Q12259">
        <v>25</v>
      </c>
    </row>
    <row r="12260" spans="1:17" x14ac:dyDescent="0.25">
      <c r="A12260" t="s">
        <v>669</v>
      </c>
      <c r="B12260" t="s">
        <v>670</v>
      </c>
      <c r="C12260" t="s">
        <v>671</v>
      </c>
      <c r="D12260" t="s">
        <v>638</v>
      </c>
      <c r="E12260" t="s">
        <v>639</v>
      </c>
      <c r="F12260" t="s">
        <v>187</v>
      </c>
      <c r="G12260" t="s">
        <v>195</v>
      </c>
      <c r="H12260" t="s">
        <v>215</v>
      </c>
      <c r="I12260" t="s">
        <v>216</v>
      </c>
      <c r="K12260" t="s">
        <v>202</v>
      </c>
      <c r="N12260" t="s">
        <v>644</v>
      </c>
      <c r="O12260" t="s">
        <v>194</v>
      </c>
      <c r="P12260">
        <v>2040</v>
      </c>
      <c r="Q12260">
        <v>25</v>
      </c>
    </row>
    <row r="12261" spans="1:17" x14ac:dyDescent="0.25">
      <c r="A12261" t="s">
        <v>669</v>
      </c>
      <c r="B12261" t="s">
        <v>670</v>
      </c>
      <c r="C12261" t="s">
        <v>671</v>
      </c>
      <c r="D12261" t="s">
        <v>638</v>
      </c>
      <c r="E12261" t="s">
        <v>639</v>
      </c>
      <c r="F12261" t="s">
        <v>187</v>
      </c>
      <c r="G12261" t="s">
        <v>195</v>
      </c>
      <c r="H12261" t="s">
        <v>215</v>
      </c>
      <c r="I12261" t="s">
        <v>216</v>
      </c>
      <c r="K12261" t="s">
        <v>202</v>
      </c>
      <c r="N12261" t="s">
        <v>644</v>
      </c>
      <c r="O12261" t="s">
        <v>194</v>
      </c>
      <c r="P12261">
        <v>2050</v>
      </c>
      <c r="Q12261">
        <v>25</v>
      </c>
    </row>
    <row r="12262" spans="1:17" x14ac:dyDescent="0.25">
      <c r="A12262" t="s">
        <v>669</v>
      </c>
      <c r="B12262" t="s">
        <v>670</v>
      </c>
      <c r="C12262" t="s">
        <v>671</v>
      </c>
      <c r="D12262" t="s">
        <v>638</v>
      </c>
      <c r="E12262" t="s">
        <v>639</v>
      </c>
      <c r="F12262" t="s">
        <v>187</v>
      </c>
      <c r="G12262" t="s">
        <v>195</v>
      </c>
      <c r="H12262" t="s">
        <v>215</v>
      </c>
      <c r="I12262" t="s">
        <v>216</v>
      </c>
      <c r="K12262" t="s">
        <v>202</v>
      </c>
      <c r="N12262" t="s">
        <v>644</v>
      </c>
      <c r="O12262" t="s">
        <v>264</v>
      </c>
      <c r="P12262">
        <v>2050</v>
      </c>
      <c r="Q12262">
        <v>15</v>
      </c>
    </row>
    <row r="12263" spans="1:17" x14ac:dyDescent="0.25">
      <c r="A12263" t="s">
        <v>669</v>
      </c>
      <c r="B12263" t="s">
        <v>670</v>
      </c>
      <c r="C12263" t="s">
        <v>671</v>
      </c>
      <c r="D12263" t="s">
        <v>638</v>
      </c>
      <c r="E12263" t="s">
        <v>639</v>
      </c>
      <c r="F12263" t="s">
        <v>187</v>
      </c>
      <c r="G12263" t="s">
        <v>195</v>
      </c>
      <c r="H12263" t="s">
        <v>215</v>
      </c>
      <c r="I12263" t="s">
        <v>216</v>
      </c>
      <c r="K12263" t="s">
        <v>202</v>
      </c>
      <c r="N12263" t="s">
        <v>644</v>
      </c>
      <c r="O12263" t="s">
        <v>265</v>
      </c>
      <c r="P12263">
        <v>2050</v>
      </c>
      <c r="Q12263">
        <v>40</v>
      </c>
    </row>
    <row r="12264" spans="1:17" x14ac:dyDescent="0.25">
      <c r="A12264" t="s">
        <v>669</v>
      </c>
      <c r="B12264" t="s">
        <v>670</v>
      </c>
      <c r="C12264" t="s">
        <v>671</v>
      </c>
      <c r="D12264" t="s">
        <v>638</v>
      </c>
      <c r="E12264" t="s">
        <v>639</v>
      </c>
      <c r="F12264" t="s">
        <v>187</v>
      </c>
      <c r="G12264" t="s">
        <v>195</v>
      </c>
      <c r="H12264" t="s">
        <v>442</v>
      </c>
      <c r="I12264" t="s">
        <v>443</v>
      </c>
      <c r="J12264" t="s">
        <v>351</v>
      </c>
      <c r="K12264" t="s">
        <v>191</v>
      </c>
      <c r="M12264" t="s">
        <v>672</v>
      </c>
      <c r="N12264" t="s">
        <v>640</v>
      </c>
      <c r="O12264" t="s">
        <v>194</v>
      </c>
      <c r="P12264">
        <v>2020</v>
      </c>
      <c r="Q12264">
        <v>3.7</v>
      </c>
    </row>
    <row r="12265" spans="1:17" x14ac:dyDescent="0.25">
      <c r="A12265" t="s">
        <v>669</v>
      </c>
      <c r="B12265" t="s">
        <v>670</v>
      </c>
      <c r="C12265" t="s">
        <v>671</v>
      </c>
      <c r="D12265" t="s">
        <v>638</v>
      </c>
      <c r="E12265" t="s">
        <v>639</v>
      </c>
      <c r="F12265" t="s">
        <v>187</v>
      </c>
      <c r="G12265" t="s">
        <v>195</v>
      </c>
      <c r="H12265" t="s">
        <v>442</v>
      </c>
      <c r="I12265" t="s">
        <v>443</v>
      </c>
      <c r="J12265" t="s">
        <v>351</v>
      </c>
      <c r="K12265" t="s">
        <v>191</v>
      </c>
      <c r="M12265" t="s">
        <v>672</v>
      </c>
      <c r="N12265" t="s">
        <v>640</v>
      </c>
      <c r="O12265" t="s">
        <v>194</v>
      </c>
      <c r="P12265">
        <v>2025</v>
      </c>
      <c r="Q12265">
        <v>3.7</v>
      </c>
    </row>
    <row r="12266" spans="1:17" x14ac:dyDescent="0.25">
      <c r="A12266" t="s">
        <v>669</v>
      </c>
      <c r="B12266" t="s">
        <v>670</v>
      </c>
      <c r="C12266" t="s">
        <v>671</v>
      </c>
      <c r="D12266" t="s">
        <v>638</v>
      </c>
      <c r="E12266" t="s">
        <v>639</v>
      </c>
      <c r="F12266" t="s">
        <v>187</v>
      </c>
      <c r="G12266" t="s">
        <v>195</v>
      </c>
      <c r="H12266" t="s">
        <v>442</v>
      </c>
      <c r="I12266" t="s">
        <v>443</v>
      </c>
      <c r="J12266" t="s">
        <v>351</v>
      </c>
      <c r="K12266" t="s">
        <v>191</v>
      </c>
      <c r="M12266" t="s">
        <v>672</v>
      </c>
      <c r="N12266" t="s">
        <v>640</v>
      </c>
      <c r="O12266" t="s">
        <v>264</v>
      </c>
      <c r="P12266">
        <v>2025</v>
      </c>
      <c r="Q12266">
        <v>3.6</v>
      </c>
    </row>
    <row r="12267" spans="1:17" x14ac:dyDescent="0.25">
      <c r="A12267" t="s">
        <v>669</v>
      </c>
      <c r="B12267" t="s">
        <v>670</v>
      </c>
      <c r="C12267" t="s">
        <v>671</v>
      </c>
      <c r="D12267" t="s">
        <v>638</v>
      </c>
      <c r="E12267" t="s">
        <v>639</v>
      </c>
      <c r="F12267" t="s">
        <v>187</v>
      </c>
      <c r="G12267" t="s">
        <v>195</v>
      </c>
      <c r="H12267" t="s">
        <v>442</v>
      </c>
      <c r="I12267" t="s">
        <v>443</v>
      </c>
      <c r="J12267" t="s">
        <v>351</v>
      </c>
      <c r="K12267" t="s">
        <v>191</v>
      </c>
      <c r="M12267" t="s">
        <v>672</v>
      </c>
      <c r="N12267" t="s">
        <v>640</v>
      </c>
      <c r="O12267" t="s">
        <v>265</v>
      </c>
      <c r="P12267">
        <v>2025</v>
      </c>
      <c r="Q12267">
        <v>3.8</v>
      </c>
    </row>
    <row r="12268" spans="1:17" x14ac:dyDescent="0.25">
      <c r="A12268" t="s">
        <v>669</v>
      </c>
      <c r="B12268" t="s">
        <v>670</v>
      </c>
      <c r="C12268" t="s">
        <v>671</v>
      </c>
      <c r="D12268" t="s">
        <v>638</v>
      </c>
      <c r="E12268" t="s">
        <v>639</v>
      </c>
      <c r="F12268" t="s">
        <v>187</v>
      </c>
      <c r="G12268" t="s">
        <v>195</v>
      </c>
      <c r="H12268" t="s">
        <v>442</v>
      </c>
      <c r="I12268" t="s">
        <v>443</v>
      </c>
      <c r="J12268" t="s">
        <v>351</v>
      </c>
      <c r="K12268" t="s">
        <v>191</v>
      </c>
      <c r="M12268" t="s">
        <v>672</v>
      </c>
      <c r="N12268" t="s">
        <v>640</v>
      </c>
      <c r="O12268" t="s">
        <v>194</v>
      </c>
      <c r="P12268">
        <v>2030</v>
      </c>
      <c r="Q12268">
        <v>3.7</v>
      </c>
    </row>
    <row r="12269" spans="1:17" x14ac:dyDescent="0.25">
      <c r="A12269" t="s">
        <v>669</v>
      </c>
      <c r="B12269" t="s">
        <v>670</v>
      </c>
      <c r="C12269" t="s">
        <v>671</v>
      </c>
      <c r="D12269" t="s">
        <v>638</v>
      </c>
      <c r="E12269" t="s">
        <v>639</v>
      </c>
      <c r="F12269" t="s">
        <v>187</v>
      </c>
      <c r="G12269" t="s">
        <v>195</v>
      </c>
      <c r="H12269" t="s">
        <v>442</v>
      </c>
      <c r="I12269" t="s">
        <v>443</v>
      </c>
      <c r="J12269" t="s">
        <v>351</v>
      </c>
      <c r="K12269" t="s">
        <v>191</v>
      </c>
      <c r="M12269" t="s">
        <v>672</v>
      </c>
      <c r="N12269" t="s">
        <v>640</v>
      </c>
      <c r="O12269" t="s">
        <v>194</v>
      </c>
      <c r="P12269">
        <v>2040</v>
      </c>
      <c r="Q12269">
        <v>3.8</v>
      </c>
    </row>
    <row r="12270" spans="1:17" x14ac:dyDescent="0.25">
      <c r="A12270" t="s">
        <v>669</v>
      </c>
      <c r="B12270" t="s">
        <v>670</v>
      </c>
      <c r="C12270" t="s">
        <v>671</v>
      </c>
      <c r="D12270" t="s">
        <v>638</v>
      </c>
      <c r="E12270" t="s">
        <v>639</v>
      </c>
      <c r="F12270" t="s">
        <v>187</v>
      </c>
      <c r="G12270" t="s">
        <v>195</v>
      </c>
      <c r="H12270" t="s">
        <v>442</v>
      </c>
      <c r="I12270" t="s">
        <v>443</v>
      </c>
      <c r="J12270" t="s">
        <v>351</v>
      </c>
      <c r="K12270" t="s">
        <v>191</v>
      </c>
      <c r="M12270" t="s">
        <v>672</v>
      </c>
      <c r="N12270" t="s">
        <v>640</v>
      </c>
      <c r="O12270" t="s">
        <v>194</v>
      </c>
      <c r="P12270">
        <v>2050</v>
      </c>
      <c r="Q12270">
        <v>3.8</v>
      </c>
    </row>
    <row r="12271" spans="1:17" x14ac:dyDescent="0.25">
      <c r="A12271" t="s">
        <v>669</v>
      </c>
      <c r="B12271" t="s">
        <v>670</v>
      </c>
      <c r="C12271" t="s">
        <v>671</v>
      </c>
      <c r="D12271" t="s">
        <v>638</v>
      </c>
      <c r="E12271" t="s">
        <v>639</v>
      </c>
      <c r="F12271" t="s">
        <v>187</v>
      </c>
      <c r="G12271" t="s">
        <v>195</v>
      </c>
      <c r="H12271" t="s">
        <v>442</v>
      </c>
      <c r="I12271" t="s">
        <v>443</v>
      </c>
      <c r="J12271" t="s">
        <v>351</v>
      </c>
      <c r="K12271" t="s">
        <v>191</v>
      </c>
      <c r="M12271" t="s">
        <v>672</v>
      </c>
      <c r="N12271" t="s">
        <v>640</v>
      </c>
      <c r="O12271" t="s">
        <v>264</v>
      </c>
      <c r="P12271">
        <v>2050</v>
      </c>
      <c r="Q12271">
        <v>3.7</v>
      </c>
    </row>
    <row r="12272" spans="1:17" x14ac:dyDescent="0.25">
      <c r="A12272" t="s">
        <v>669</v>
      </c>
      <c r="B12272" t="s">
        <v>670</v>
      </c>
      <c r="C12272" t="s">
        <v>671</v>
      </c>
      <c r="D12272" t="s">
        <v>638</v>
      </c>
      <c r="E12272" t="s">
        <v>639</v>
      </c>
      <c r="F12272" t="s">
        <v>187</v>
      </c>
      <c r="G12272" t="s">
        <v>195</v>
      </c>
      <c r="H12272" t="s">
        <v>442</v>
      </c>
      <c r="I12272" t="s">
        <v>443</v>
      </c>
      <c r="J12272" t="s">
        <v>351</v>
      </c>
      <c r="K12272" t="s">
        <v>191</v>
      </c>
      <c r="M12272" t="s">
        <v>672</v>
      </c>
      <c r="N12272" t="s">
        <v>640</v>
      </c>
      <c r="O12272" t="s">
        <v>265</v>
      </c>
      <c r="P12272">
        <v>2050</v>
      </c>
      <c r="Q12272">
        <v>3.9</v>
      </c>
    </row>
    <row r="12273" spans="1:17" x14ac:dyDescent="0.25">
      <c r="A12273" t="s">
        <v>669</v>
      </c>
      <c r="B12273" t="s">
        <v>670</v>
      </c>
      <c r="C12273" t="s">
        <v>671</v>
      </c>
      <c r="D12273" t="s">
        <v>638</v>
      </c>
      <c r="E12273" t="s">
        <v>639</v>
      </c>
      <c r="F12273" t="s">
        <v>187</v>
      </c>
      <c r="G12273" t="s">
        <v>195</v>
      </c>
      <c r="H12273" t="s">
        <v>444</v>
      </c>
      <c r="I12273" t="s">
        <v>443</v>
      </c>
      <c r="J12273" t="s">
        <v>209</v>
      </c>
      <c r="K12273" t="s">
        <v>191</v>
      </c>
      <c r="M12273" t="s">
        <v>435</v>
      </c>
      <c r="N12273" t="s">
        <v>640</v>
      </c>
      <c r="O12273" t="s">
        <v>194</v>
      </c>
      <c r="P12273">
        <v>2020</v>
      </c>
      <c r="Q12273">
        <v>3.4</v>
      </c>
    </row>
    <row r="12274" spans="1:17" x14ac:dyDescent="0.25">
      <c r="A12274" t="s">
        <v>669</v>
      </c>
      <c r="B12274" t="s">
        <v>670</v>
      </c>
      <c r="C12274" t="s">
        <v>671</v>
      </c>
      <c r="D12274" t="s">
        <v>638</v>
      </c>
      <c r="E12274" t="s">
        <v>639</v>
      </c>
      <c r="F12274" t="s">
        <v>187</v>
      </c>
      <c r="G12274" t="s">
        <v>195</v>
      </c>
      <c r="H12274" t="s">
        <v>444</v>
      </c>
      <c r="I12274" t="s">
        <v>443</v>
      </c>
      <c r="J12274" t="s">
        <v>209</v>
      </c>
      <c r="K12274" t="s">
        <v>191</v>
      </c>
      <c r="M12274" t="s">
        <v>435</v>
      </c>
      <c r="N12274" t="s">
        <v>640</v>
      </c>
      <c r="O12274" t="s">
        <v>194</v>
      </c>
      <c r="P12274">
        <v>2025</v>
      </c>
      <c r="Q12274">
        <v>3.4</v>
      </c>
    </row>
    <row r="12275" spans="1:17" x14ac:dyDescent="0.25">
      <c r="A12275" t="s">
        <v>669</v>
      </c>
      <c r="B12275" t="s">
        <v>670</v>
      </c>
      <c r="C12275" t="s">
        <v>671</v>
      </c>
      <c r="D12275" t="s">
        <v>638</v>
      </c>
      <c r="E12275" t="s">
        <v>639</v>
      </c>
      <c r="F12275" t="s">
        <v>187</v>
      </c>
      <c r="G12275" t="s">
        <v>195</v>
      </c>
      <c r="H12275" t="s">
        <v>444</v>
      </c>
      <c r="I12275" t="s">
        <v>443</v>
      </c>
      <c r="J12275" t="s">
        <v>209</v>
      </c>
      <c r="K12275" t="s">
        <v>191</v>
      </c>
      <c r="M12275" t="s">
        <v>435</v>
      </c>
      <c r="N12275" t="s">
        <v>640</v>
      </c>
      <c r="O12275" t="s">
        <v>264</v>
      </c>
      <c r="P12275">
        <v>2025</v>
      </c>
      <c r="Q12275">
        <v>3.3</v>
      </c>
    </row>
    <row r="12276" spans="1:17" x14ac:dyDescent="0.25">
      <c r="A12276" t="s">
        <v>669</v>
      </c>
      <c r="B12276" t="s">
        <v>670</v>
      </c>
      <c r="C12276" t="s">
        <v>671</v>
      </c>
      <c r="D12276" t="s">
        <v>638</v>
      </c>
      <c r="E12276" t="s">
        <v>639</v>
      </c>
      <c r="F12276" t="s">
        <v>187</v>
      </c>
      <c r="G12276" t="s">
        <v>195</v>
      </c>
      <c r="H12276" t="s">
        <v>444</v>
      </c>
      <c r="I12276" t="s">
        <v>443</v>
      </c>
      <c r="J12276" t="s">
        <v>209</v>
      </c>
      <c r="K12276" t="s">
        <v>191</v>
      </c>
      <c r="M12276" t="s">
        <v>435</v>
      </c>
      <c r="N12276" t="s">
        <v>640</v>
      </c>
      <c r="O12276" t="s">
        <v>265</v>
      </c>
      <c r="P12276">
        <v>2025</v>
      </c>
      <c r="Q12276">
        <v>3.5</v>
      </c>
    </row>
    <row r="12277" spans="1:17" x14ac:dyDescent="0.25">
      <c r="A12277" t="s">
        <v>669</v>
      </c>
      <c r="B12277" t="s">
        <v>670</v>
      </c>
      <c r="C12277" t="s">
        <v>671</v>
      </c>
      <c r="D12277" t="s">
        <v>638</v>
      </c>
      <c r="E12277" t="s">
        <v>639</v>
      </c>
      <c r="F12277" t="s">
        <v>187</v>
      </c>
      <c r="G12277" t="s">
        <v>195</v>
      </c>
      <c r="H12277" t="s">
        <v>444</v>
      </c>
      <c r="I12277" t="s">
        <v>443</v>
      </c>
      <c r="J12277" t="s">
        <v>209</v>
      </c>
      <c r="K12277" t="s">
        <v>191</v>
      </c>
      <c r="M12277" t="s">
        <v>435</v>
      </c>
      <c r="N12277" t="s">
        <v>640</v>
      </c>
      <c r="O12277" t="s">
        <v>194</v>
      </c>
      <c r="P12277">
        <v>2030</v>
      </c>
      <c r="Q12277">
        <v>3.4</v>
      </c>
    </row>
    <row r="12278" spans="1:17" x14ac:dyDescent="0.25">
      <c r="A12278" t="s">
        <v>669</v>
      </c>
      <c r="B12278" t="s">
        <v>670</v>
      </c>
      <c r="C12278" t="s">
        <v>671</v>
      </c>
      <c r="D12278" t="s">
        <v>638</v>
      </c>
      <c r="E12278" t="s">
        <v>639</v>
      </c>
      <c r="F12278" t="s">
        <v>187</v>
      </c>
      <c r="G12278" t="s">
        <v>195</v>
      </c>
      <c r="H12278" t="s">
        <v>444</v>
      </c>
      <c r="I12278" t="s">
        <v>443</v>
      </c>
      <c r="J12278" t="s">
        <v>209</v>
      </c>
      <c r="K12278" t="s">
        <v>191</v>
      </c>
      <c r="M12278" t="s">
        <v>435</v>
      </c>
      <c r="N12278" t="s">
        <v>640</v>
      </c>
      <c r="O12278" t="s">
        <v>194</v>
      </c>
      <c r="P12278">
        <v>2040</v>
      </c>
      <c r="Q12278">
        <v>3.5</v>
      </c>
    </row>
    <row r="12279" spans="1:17" x14ac:dyDescent="0.25">
      <c r="A12279" t="s">
        <v>669</v>
      </c>
      <c r="B12279" t="s">
        <v>670</v>
      </c>
      <c r="C12279" t="s">
        <v>671</v>
      </c>
      <c r="D12279" t="s">
        <v>638</v>
      </c>
      <c r="E12279" t="s">
        <v>639</v>
      </c>
      <c r="F12279" t="s">
        <v>187</v>
      </c>
      <c r="G12279" t="s">
        <v>195</v>
      </c>
      <c r="H12279" t="s">
        <v>444</v>
      </c>
      <c r="I12279" t="s">
        <v>443</v>
      </c>
      <c r="J12279" t="s">
        <v>209</v>
      </c>
      <c r="K12279" t="s">
        <v>191</v>
      </c>
      <c r="M12279" t="s">
        <v>435</v>
      </c>
      <c r="N12279" t="s">
        <v>640</v>
      </c>
      <c r="O12279" t="s">
        <v>194</v>
      </c>
      <c r="P12279">
        <v>2050</v>
      </c>
      <c r="Q12279">
        <v>3.5</v>
      </c>
    </row>
    <row r="12280" spans="1:17" x14ac:dyDescent="0.25">
      <c r="A12280" t="s">
        <v>669</v>
      </c>
      <c r="B12280" t="s">
        <v>670</v>
      </c>
      <c r="C12280" t="s">
        <v>671</v>
      </c>
      <c r="D12280" t="s">
        <v>638</v>
      </c>
      <c r="E12280" t="s">
        <v>639</v>
      </c>
      <c r="F12280" t="s">
        <v>187</v>
      </c>
      <c r="G12280" t="s">
        <v>195</v>
      </c>
      <c r="H12280" t="s">
        <v>444</v>
      </c>
      <c r="I12280" t="s">
        <v>443</v>
      </c>
      <c r="J12280" t="s">
        <v>209</v>
      </c>
      <c r="K12280" t="s">
        <v>191</v>
      </c>
      <c r="M12280" t="s">
        <v>435</v>
      </c>
      <c r="N12280" t="s">
        <v>640</v>
      </c>
      <c r="O12280" t="s">
        <v>264</v>
      </c>
      <c r="P12280">
        <v>2050</v>
      </c>
      <c r="Q12280">
        <v>3.4</v>
      </c>
    </row>
    <row r="12281" spans="1:17" x14ac:dyDescent="0.25">
      <c r="A12281" t="s">
        <v>669</v>
      </c>
      <c r="B12281" t="s">
        <v>670</v>
      </c>
      <c r="C12281" t="s">
        <v>671</v>
      </c>
      <c r="D12281" t="s">
        <v>638</v>
      </c>
      <c r="E12281" t="s">
        <v>639</v>
      </c>
      <c r="F12281" t="s">
        <v>187</v>
      </c>
      <c r="G12281" t="s">
        <v>195</v>
      </c>
      <c r="H12281" t="s">
        <v>444</v>
      </c>
      <c r="I12281" t="s">
        <v>443</v>
      </c>
      <c r="J12281" t="s">
        <v>209</v>
      </c>
      <c r="K12281" t="s">
        <v>191</v>
      </c>
      <c r="M12281" t="s">
        <v>435</v>
      </c>
      <c r="N12281" t="s">
        <v>640</v>
      </c>
      <c r="O12281" t="s">
        <v>265</v>
      </c>
      <c r="P12281">
        <v>2050</v>
      </c>
      <c r="Q12281">
        <v>3.6</v>
      </c>
    </row>
    <row r="12282" spans="1:17" x14ac:dyDescent="0.25">
      <c r="A12282" t="s">
        <v>669</v>
      </c>
      <c r="B12282" t="s">
        <v>670</v>
      </c>
      <c r="C12282" t="s">
        <v>671</v>
      </c>
      <c r="D12282" t="s">
        <v>638</v>
      </c>
      <c r="E12282" t="s">
        <v>639</v>
      </c>
      <c r="F12282" t="s">
        <v>187</v>
      </c>
      <c r="G12282" t="s">
        <v>218</v>
      </c>
      <c r="H12282" t="s">
        <v>219</v>
      </c>
      <c r="I12282" t="s">
        <v>220</v>
      </c>
      <c r="K12282" t="s">
        <v>221</v>
      </c>
      <c r="O12282" t="s">
        <v>194</v>
      </c>
      <c r="P12282">
        <v>2020</v>
      </c>
    </row>
    <row r="12283" spans="1:17" x14ac:dyDescent="0.25">
      <c r="A12283" t="s">
        <v>669</v>
      </c>
      <c r="B12283" t="s">
        <v>670</v>
      </c>
      <c r="C12283" t="s">
        <v>671</v>
      </c>
      <c r="D12283" t="s">
        <v>638</v>
      </c>
      <c r="E12283" t="s">
        <v>639</v>
      </c>
      <c r="F12283" t="s">
        <v>187</v>
      </c>
      <c r="G12283" t="s">
        <v>218</v>
      </c>
      <c r="H12283" t="s">
        <v>219</v>
      </c>
      <c r="I12283" t="s">
        <v>220</v>
      </c>
      <c r="K12283" t="s">
        <v>221</v>
      </c>
      <c r="O12283" t="s">
        <v>194</v>
      </c>
      <c r="P12283">
        <v>2025</v>
      </c>
    </row>
    <row r="12284" spans="1:17" x14ac:dyDescent="0.25">
      <c r="A12284" t="s">
        <v>669</v>
      </c>
      <c r="B12284" t="s">
        <v>670</v>
      </c>
      <c r="C12284" t="s">
        <v>671</v>
      </c>
      <c r="D12284" t="s">
        <v>638</v>
      </c>
      <c r="E12284" t="s">
        <v>639</v>
      </c>
      <c r="F12284" t="s">
        <v>187</v>
      </c>
      <c r="G12284" t="s">
        <v>218</v>
      </c>
      <c r="H12284" t="s">
        <v>219</v>
      </c>
      <c r="I12284" t="s">
        <v>220</v>
      </c>
      <c r="K12284" t="s">
        <v>221</v>
      </c>
      <c r="O12284" t="s">
        <v>264</v>
      </c>
      <c r="P12284">
        <v>2025</v>
      </c>
    </row>
    <row r="12285" spans="1:17" x14ac:dyDescent="0.25">
      <c r="A12285" t="s">
        <v>669</v>
      </c>
      <c r="B12285" t="s">
        <v>670</v>
      </c>
      <c r="C12285" t="s">
        <v>671</v>
      </c>
      <c r="D12285" t="s">
        <v>638</v>
      </c>
      <c r="E12285" t="s">
        <v>639</v>
      </c>
      <c r="F12285" t="s">
        <v>187</v>
      </c>
      <c r="G12285" t="s">
        <v>218</v>
      </c>
      <c r="H12285" t="s">
        <v>219</v>
      </c>
      <c r="I12285" t="s">
        <v>220</v>
      </c>
      <c r="K12285" t="s">
        <v>221</v>
      </c>
      <c r="O12285" t="s">
        <v>265</v>
      </c>
      <c r="P12285">
        <v>2025</v>
      </c>
    </row>
    <row r="12286" spans="1:17" x14ac:dyDescent="0.25">
      <c r="A12286" t="s">
        <v>669</v>
      </c>
      <c r="B12286" t="s">
        <v>670</v>
      </c>
      <c r="C12286" t="s">
        <v>671</v>
      </c>
      <c r="D12286" t="s">
        <v>638</v>
      </c>
      <c r="E12286" t="s">
        <v>639</v>
      </c>
      <c r="F12286" t="s">
        <v>187</v>
      </c>
      <c r="G12286" t="s">
        <v>218</v>
      </c>
      <c r="H12286" t="s">
        <v>219</v>
      </c>
      <c r="I12286" t="s">
        <v>220</v>
      </c>
      <c r="K12286" t="s">
        <v>221</v>
      </c>
      <c r="O12286" t="s">
        <v>194</v>
      </c>
      <c r="P12286">
        <v>2030</v>
      </c>
    </row>
    <row r="12287" spans="1:17" x14ac:dyDescent="0.25">
      <c r="A12287" t="s">
        <v>669</v>
      </c>
      <c r="B12287" t="s">
        <v>670</v>
      </c>
      <c r="C12287" t="s">
        <v>671</v>
      </c>
      <c r="D12287" t="s">
        <v>638</v>
      </c>
      <c r="E12287" t="s">
        <v>639</v>
      </c>
      <c r="F12287" t="s">
        <v>187</v>
      </c>
      <c r="G12287" t="s">
        <v>218</v>
      </c>
      <c r="H12287" t="s">
        <v>219</v>
      </c>
      <c r="I12287" t="s">
        <v>220</v>
      </c>
      <c r="K12287" t="s">
        <v>221</v>
      </c>
      <c r="O12287" t="s">
        <v>194</v>
      </c>
      <c r="P12287">
        <v>2040</v>
      </c>
    </row>
    <row r="12288" spans="1:17" x14ac:dyDescent="0.25">
      <c r="A12288" t="s">
        <v>669</v>
      </c>
      <c r="B12288" t="s">
        <v>670</v>
      </c>
      <c r="C12288" t="s">
        <v>671</v>
      </c>
      <c r="D12288" t="s">
        <v>638</v>
      </c>
      <c r="E12288" t="s">
        <v>639</v>
      </c>
      <c r="F12288" t="s">
        <v>187</v>
      </c>
      <c r="G12288" t="s">
        <v>218</v>
      </c>
      <c r="H12288" t="s">
        <v>219</v>
      </c>
      <c r="I12288" t="s">
        <v>220</v>
      </c>
      <c r="K12288" t="s">
        <v>221</v>
      </c>
      <c r="O12288" t="s">
        <v>194</v>
      </c>
      <c r="P12288">
        <v>2050</v>
      </c>
    </row>
    <row r="12289" spans="1:16" x14ac:dyDescent="0.25">
      <c r="A12289" t="s">
        <v>669</v>
      </c>
      <c r="B12289" t="s">
        <v>670</v>
      </c>
      <c r="C12289" t="s">
        <v>671</v>
      </c>
      <c r="D12289" t="s">
        <v>638</v>
      </c>
      <c r="E12289" t="s">
        <v>639</v>
      </c>
      <c r="F12289" t="s">
        <v>187</v>
      </c>
      <c r="G12289" t="s">
        <v>218</v>
      </c>
      <c r="H12289" t="s">
        <v>219</v>
      </c>
      <c r="I12289" t="s">
        <v>220</v>
      </c>
      <c r="K12289" t="s">
        <v>221</v>
      </c>
      <c r="O12289" t="s">
        <v>264</v>
      </c>
      <c r="P12289">
        <v>2050</v>
      </c>
    </row>
    <row r="12290" spans="1:16" x14ac:dyDescent="0.25">
      <c r="A12290" t="s">
        <v>669</v>
      </c>
      <c r="B12290" t="s">
        <v>670</v>
      </c>
      <c r="C12290" t="s">
        <v>671</v>
      </c>
      <c r="D12290" t="s">
        <v>638</v>
      </c>
      <c r="E12290" t="s">
        <v>639</v>
      </c>
      <c r="F12290" t="s">
        <v>187</v>
      </c>
      <c r="G12290" t="s">
        <v>218</v>
      </c>
      <c r="H12290" t="s">
        <v>219</v>
      </c>
      <c r="I12290" t="s">
        <v>220</v>
      </c>
      <c r="K12290" t="s">
        <v>221</v>
      </c>
      <c r="O12290" t="s">
        <v>265</v>
      </c>
      <c r="P12290">
        <v>2050</v>
      </c>
    </row>
    <row r="12291" spans="1:16" x14ac:dyDescent="0.25">
      <c r="A12291" t="s">
        <v>669</v>
      </c>
      <c r="B12291" t="s">
        <v>670</v>
      </c>
      <c r="C12291" t="s">
        <v>671</v>
      </c>
      <c r="D12291" t="s">
        <v>638</v>
      </c>
      <c r="E12291" t="s">
        <v>639</v>
      </c>
      <c r="F12291" t="s">
        <v>187</v>
      </c>
      <c r="G12291" t="s">
        <v>218</v>
      </c>
      <c r="H12291" t="s">
        <v>223</v>
      </c>
      <c r="I12291" t="s">
        <v>224</v>
      </c>
      <c r="K12291" t="s">
        <v>221</v>
      </c>
      <c r="O12291" t="s">
        <v>194</v>
      </c>
      <c r="P12291">
        <v>2020</v>
      </c>
    </row>
    <row r="12292" spans="1:16" x14ac:dyDescent="0.25">
      <c r="A12292" t="s">
        <v>669</v>
      </c>
      <c r="B12292" t="s">
        <v>670</v>
      </c>
      <c r="C12292" t="s">
        <v>671</v>
      </c>
      <c r="D12292" t="s">
        <v>638</v>
      </c>
      <c r="E12292" t="s">
        <v>639</v>
      </c>
      <c r="F12292" t="s">
        <v>187</v>
      </c>
      <c r="G12292" t="s">
        <v>218</v>
      </c>
      <c r="H12292" t="s">
        <v>223</v>
      </c>
      <c r="I12292" t="s">
        <v>224</v>
      </c>
      <c r="K12292" t="s">
        <v>221</v>
      </c>
      <c r="O12292" t="s">
        <v>194</v>
      </c>
      <c r="P12292">
        <v>2025</v>
      </c>
    </row>
    <row r="12293" spans="1:16" x14ac:dyDescent="0.25">
      <c r="A12293" t="s">
        <v>669</v>
      </c>
      <c r="B12293" t="s">
        <v>670</v>
      </c>
      <c r="C12293" t="s">
        <v>671</v>
      </c>
      <c r="D12293" t="s">
        <v>638</v>
      </c>
      <c r="E12293" t="s">
        <v>639</v>
      </c>
      <c r="F12293" t="s">
        <v>187</v>
      </c>
      <c r="G12293" t="s">
        <v>218</v>
      </c>
      <c r="H12293" t="s">
        <v>223</v>
      </c>
      <c r="I12293" t="s">
        <v>224</v>
      </c>
      <c r="K12293" t="s">
        <v>221</v>
      </c>
      <c r="O12293" t="s">
        <v>264</v>
      </c>
      <c r="P12293">
        <v>2025</v>
      </c>
    </row>
    <row r="12294" spans="1:16" x14ac:dyDescent="0.25">
      <c r="A12294" t="s">
        <v>669</v>
      </c>
      <c r="B12294" t="s">
        <v>670</v>
      </c>
      <c r="C12294" t="s">
        <v>671</v>
      </c>
      <c r="D12294" t="s">
        <v>638</v>
      </c>
      <c r="E12294" t="s">
        <v>639</v>
      </c>
      <c r="F12294" t="s">
        <v>187</v>
      </c>
      <c r="G12294" t="s">
        <v>218</v>
      </c>
      <c r="H12294" t="s">
        <v>223</v>
      </c>
      <c r="I12294" t="s">
        <v>224</v>
      </c>
      <c r="K12294" t="s">
        <v>221</v>
      </c>
      <c r="O12294" t="s">
        <v>265</v>
      </c>
      <c r="P12294">
        <v>2025</v>
      </c>
    </row>
    <row r="12295" spans="1:16" x14ac:dyDescent="0.25">
      <c r="A12295" t="s">
        <v>669</v>
      </c>
      <c r="B12295" t="s">
        <v>670</v>
      </c>
      <c r="C12295" t="s">
        <v>671</v>
      </c>
      <c r="D12295" t="s">
        <v>638</v>
      </c>
      <c r="E12295" t="s">
        <v>639</v>
      </c>
      <c r="F12295" t="s">
        <v>187</v>
      </c>
      <c r="G12295" t="s">
        <v>218</v>
      </c>
      <c r="H12295" t="s">
        <v>223</v>
      </c>
      <c r="I12295" t="s">
        <v>224</v>
      </c>
      <c r="K12295" t="s">
        <v>221</v>
      </c>
      <c r="O12295" t="s">
        <v>194</v>
      </c>
      <c r="P12295">
        <v>2030</v>
      </c>
    </row>
    <row r="12296" spans="1:16" x14ac:dyDescent="0.25">
      <c r="A12296" t="s">
        <v>669</v>
      </c>
      <c r="B12296" t="s">
        <v>670</v>
      </c>
      <c r="C12296" t="s">
        <v>671</v>
      </c>
      <c r="D12296" t="s">
        <v>638</v>
      </c>
      <c r="E12296" t="s">
        <v>639</v>
      </c>
      <c r="F12296" t="s">
        <v>187</v>
      </c>
      <c r="G12296" t="s">
        <v>218</v>
      </c>
      <c r="H12296" t="s">
        <v>223</v>
      </c>
      <c r="I12296" t="s">
        <v>224</v>
      </c>
      <c r="K12296" t="s">
        <v>221</v>
      </c>
      <c r="O12296" t="s">
        <v>194</v>
      </c>
      <c r="P12296">
        <v>2040</v>
      </c>
    </row>
    <row r="12297" spans="1:16" x14ac:dyDescent="0.25">
      <c r="A12297" t="s">
        <v>669</v>
      </c>
      <c r="B12297" t="s">
        <v>670</v>
      </c>
      <c r="C12297" t="s">
        <v>671</v>
      </c>
      <c r="D12297" t="s">
        <v>638</v>
      </c>
      <c r="E12297" t="s">
        <v>639</v>
      </c>
      <c r="F12297" t="s">
        <v>187</v>
      </c>
      <c r="G12297" t="s">
        <v>218</v>
      </c>
      <c r="H12297" t="s">
        <v>223</v>
      </c>
      <c r="I12297" t="s">
        <v>224</v>
      </c>
      <c r="K12297" t="s">
        <v>221</v>
      </c>
      <c r="O12297" t="s">
        <v>194</v>
      </c>
      <c r="P12297">
        <v>2050</v>
      </c>
    </row>
    <row r="12298" spans="1:16" x14ac:dyDescent="0.25">
      <c r="A12298" t="s">
        <v>669</v>
      </c>
      <c r="B12298" t="s">
        <v>670</v>
      </c>
      <c r="C12298" t="s">
        <v>671</v>
      </c>
      <c r="D12298" t="s">
        <v>638</v>
      </c>
      <c r="E12298" t="s">
        <v>639</v>
      </c>
      <c r="F12298" t="s">
        <v>187</v>
      </c>
      <c r="G12298" t="s">
        <v>218</v>
      </c>
      <c r="H12298" t="s">
        <v>223</v>
      </c>
      <c r="I12298" t="s">
        <v>224</v>
      </c>
      <c r="K12298" t="s">
        <v>221</v>
      </c>
      <c r="O12298" t="s">
        <v>264</v>
      </c>
      <c r="P12298">
        <v>2050</v>
      </c>
    </row>
    <row r="12299" spans="1:16" x14ac:dyDescent="0.25">
      <c r="A12299" t="s">
        <v>669</v>
      </c>
      <c r="B12299" t="s">
        <v>670</v>
      </c>
      <c r="C12299" t="s">
        <v>671</v>
      </c>
      <c r="D12299" t="s">
        <v>638</v>
      </c>
      <c r="E12299" t="s">
        <v>639</v>
      </c>
      <c r="F12299" t="s">
        <v>187</v>
      </c>
      <c r="G12299" t="s">
        <v>218</v>
      </c>
      <c r="H12299" t="s">
        <v>223</v>
      </c>
      <c r="I12299" t="s">
        <v>224</v>
      </c>
      <c r="K12299" t="s">
        <v>221</v>
      </c>
      <c r="O12299" t="s">
        <v>265</v>
      </c>
      <c r="P12299">
        <v>2050</v>
      </c>
    </row>
    <row r="12300" spans="1:16" x14ac:dyDescent="0.25">
      <c r="A12300" t="s">
        <v>669</v>
      </c>
      <c r="B12300" t="s">
        <v>670</v>
      </c>
      <c r="C12300" t="s">
        <v>671</v>
      </c>
      <c r="D12300" t="s">
        <v>638</v>
      </c>
      <c r="E12300" t="s">
        <v>639</v>
      </c>
      <c r="F12300" t="s">
        <v>187</v>
      </c>
      <c r="G12300" t="s">
        <v>218</v>
      </c>
      <c r="H12300" t="s">
        <v>225</v>
      </c>
      <c r="I12300" t="s">
        <v>226</v>
      </c>
      <c r="K12300" t="s">
        <v>221</v>
      </c>
      <c r="O12300" t="s">
        <v>194</v>
      </c>
      <c r="P12300">
        <v>2020</v>
      </c>
    </row>
    <row r="12301" spans="1:16" x14ac:dyDescent="0.25">
      <c r="A12301" t="s">
        <v>669</v>
      </c>
      <c r="B12301" t="s">
        <v>670</v>
      </c>
      <c r="C12301" t="s">
        <v>671</v>
      </c>
      <c r="D12301" t="s">
        <v>638</v>
      </c>
      <c r="E12301" t="s">
        <v>639</v>
      </c>
      <c r="F12301" t="s">
        <v>187</v>
      </c>
      <c r="G12301" t="s">
        <v>218</v>
      </c>
      <c r="H12301" t="s">
        <v>225</v>
      </c>
      <c r="I12301" t="s">
        <v>226</v>
      </c>
      <c r="K12301" t="s">
        <v>221</v>
      </c>
      <c r="O12301" t="s">
        <v>194</v>
      </c>
      <c r="P12301">
        <v>2025</v>
      </c>
    </row>
    <row r="12302" spans="1:16" x14ac:dyDescent="0.25">
      <c r="A12302" t="s">
        <v>669</v>
      </c>
      <c r="B12302" t="s">
        <v>670</v>
      </c>
      <c r="C12302" t="s">
        <v>671</v>
      </c>
      <c r="D12302" t="s">
        <v>638</v>
      </c>
      <c r="E12302" t="s">
        <v>639</v>
      </c>
      <c r="F12302" t="s">
        <v>187</v>
      </c>
      <c r="G12302" t="s">
        <v>218</v>
      </c>
      <c r="H12302" t="s">
        <v>225</v>
      </c>
      <c r="I12302" t="s">
        <v>226</v>
      </c>
      <c r="K12302" t="s">
        <v>221</v>
      </c>
      <c r="O12302" t="s">
        <v>264</v>
      </c>
      <c r="P12302">
        <v>2025</v>
      </c>
    </row>
    <row r="12303" spans="1:16" x14ac:dyDescent="0.25">
      <c r="A12303" t="s">
        <v>669</v>
      </c>
      <c r="B12303" t="s">
        <v>670</v>
      </c>
      <c r="C12303" t="s">
        <v>671</v>
      </c>
      <c r="D12303" t="s">
        <v>638</v>
      </c>
      <c r="E12303" t="s">
        <v>639</v>
      </c>
      <c r="F12303" t="s">
        <v>187</v>
      </c>
      <c r="G12303" t="s">
        <v>218</v>
      </c>
      <c r="H12303" t="s">
        <v>225</v>
      </c>
      <c r="I12303" t="s">
        <v>226</v>
      </c>
      <c r="K12303" t="s">
        <v>221</v>
      </c>
      <c r="O12303" t="s">
        <v>265</v>
      </c>
      <c r="P12303">
        <v>2025</v>
      </c>
    </row>
    <row r="12304" spans="1:16" x14ac:dyDescent="0.25">
      <c r="A12304" t="s">
        <v>669</v>
      </c>
      <c r="B12304" t="s">
        <v>670</v>
      </c>
      <c r="C12304" t="s">
        <v>671</v>
      </c>
      <c r="D12304" t="s">
        <v>638</v>
      </c>
      <c r="E12304" t="s">
        <v>639</v>
      </c>
      <c r="F12304" t="s">
        <v>187</v>
      </c>
      <c r="G12304" t="s">
        <v>218</v>
      </c>
      <c r="H12304" t="s">
        <v>225</v>
      </c>
      <c r="I12304" t="s">
        <v>226</v>
      </c>
      <c r="K12304" t="s">
        <v>221</v>
      </c>
      <c r="O12304" t="s">
        <v>194</v>
      </c>
      <c r="P12304">
        <v>2030</v>
      </c>
    </row>
    <row r="12305" spans="1:16" x14ac:dyDescent="0.25">
      <c r="A12305" t="s">
        <v>669</v>
      </c>
      <c r="B12305" t="s">
        <v>670</v>
      </c>
      <c r="C12305" t="s">
        <v>671</v>
      </c>
      <c r="D12305" t="s">
        <v>638</v>
      </c>
      <c r="E12305" t="s">
        <v>639</v>
      </c>
      <c r="F12305" t="s">
        <v>187</v>
      </c>
      <c r="G12305" t="s">
        <v>218</v>
      </c>
      <c r="H12305" t="s">
        <v>225</v>
      </c>
      <c r="I12305" t="s">
        <v>226</v>
      </c>
      <c r="K12305" t="s">
        <v>221</v>
      </c>
      <c r="O12305" t="s">
        <v>194</v>
      </c>
      <c r="P12305">
        <v>2040</v>
      </c>
    </row>
    <row r="12306" spans="1:16" x14ac:dyDescent="0.25">
      <c r="A12306" t="s">
        <v>669</v>
      </c>
      <c r="B12306" t="s">
        <v>670</v>
      </c>
      <c r="C12306" t="s">
        <v>671</v>
      </c>
      <c r="D12306" t="s">
        <v>638</v>
      </c>
      <c r="E12306" t="s">
        <v>639</v>
      </c>
      <c r="F12306" t="s">
        <v>187</v>
      </c>
      <c r="G12306" t="s">
        <v>218</v>
      </c>
      <c r="H12306" t="s">
        <v>225</v>
      </c>
      <c r="I12306" t="s">
        <v>226</v>
      </c>
      <c r="K12306" t="s">
        <v>221</v>
      </c>
      <c r="O12306" t="s">
        <v>194</v>
      </c>
      <c r="P12306">
        <v>2050</v>
      </c>
    </row>
    <row r="12307" spans="1:16" x14ac:dyDescent="0.25">
      <c r="A12307" t="s">
        <v>669</v>
      </c>
      <c r="B12307" t="s">
        <v>670</v>
      </c>
      <c r="C12307" t="s">
        <v>671</v>
      </c>
      <c r="D12307" t="s">
        <v>638</v>
      </c>
      <c r="E12307" t="s">
        <v>639</v>
      </c>
      <c r="F12307" t="s">
        <v>187</v>
      </c>
      <c r="G12307" t="s">
        <v>218</v>
      </c>
      <c r="H12307" t="s">
        <v>225</v>
      </c>
      <c r="I12307" t="s">
        <v>226</v>
      </c>
      <c r="K12307" t="s">
        <v>221</v>
      </c>
      <c r="O12307" t="s">
        <v>264</v>
      </c>
      <c r="P12307">
        <v>2050</v>
      </c>
    </row>
    <row r="12308" spans="1:16" x14ac:dyDescent="0.25">
      <c r="A12308" t="s">
        <v>669</v>
      </c>
      <c r="B12308" t="s">
        <v>670</v>
      </c>
      <c r="C12308" t="s">
        <v>671</v>
      </c>
      <c r="D12308" t="s">
        <v>638</v>
      </c>
      <c r="E12308" t="s">
        <v>639</v>
      </c>
      <c r="F12308" t="s">
        <v>187</v>
      </c>
      <c r="G12308" t="s">
        <v>218</v>
      </c>
      <c r="H12308" t="s">
        <v>225</v>
      </c>
      <c r="I12308" t="s">
        <v>226</v>
      </c>
      <c r="K12308" t="s">
        <v>221</v>
      </c>
      <c r="O12308" t="s">
        <v>265</v>
      </c>
      <c r="P12308">
        <v>2050</v>
      </c>
    </row>
    <row r="12309" spans="1:16" x14ac:dyDescent="0.25">
      <c r="A12309" t="s">
        <v>669</v>
      </c>
      <c r="B12309" t="s">
        <v>670</v>
      </c>
      <c r="C12309" t="s">
        <v>671</v>
      </c>
      <c r="D12309" t="s">
        <v>638</v>
      </c>
      <c r="E12309" t="s">
        <v>639</v>
      </c>
      <c r="F12309" t="s">
        <v>187</v>
      </c>
      <c r="G12309" t="s">
        <v>218</v>
      </c>
      <c r="H12309" t="s">
        <v>317</v>
      </c>
      <c r="I12309" t="s">
        <v>318</v>
      </c>
      <c r="K12309" t="s">
        <v>221</v>
      </c>
      <c r="O12309" t="s">
        <v>194</v>
      </c>
      <c r="P12309">
        <v>2020</v>
      </c>
    </row>
    <row r="12310" spans="1:16" x14ac:dyDescent="0.25">
      <c r="A12310" t="s">
        <v>669</v>
      </c>
      <c r="B12310" t="s">
        <v>670</v>
      </c>
      <c r="C12310" t="s">
        <v>671</v>
      </c>
      <c r="D12310" t="s">
        <v>638</v>
      </c>
      <c r="E12310" t="s">
        <v>639</v>
      </c>
      <c r="F12310" t="s">
        <v>187</v>
      </c>
      <c r="G12310" t="s">
        <v>218</v>
      </c>
      <c r="H12310" t="s">
        <v>317</v>
      </c>
      <c r="I12310" t="s">
        <v>318</v>
      </c>
      <c r="K12310" t="s">
        <v>221</v>
      </c>
      <c r="O12310" t="s">
        <v>194</v>
      </c>
      <c r="P12310">
        <v>2025</v>
      </c>
    </row>
    <row r="12311" spans="1:16" x14ac:dyDescent="0.25">
      <c r="A12311" t="s">
        <v>669</v>
      </c>
      <c r="B12311" t="s">
        <v>670</v>
      </c>
      <c r="C12311" t="s">
        <v>671</v>
      </c>
      <c r="D12311" t="s">
        <v>638</v>
      </c>
      <c r="E12311" t="s">
        <v>639</v>
      </c>
      <c r="F12311" t="s">
        <v>187</v>
      </c>
      <c r="G12311" t="s">
        <v>218</v>
      </c>
      <c r="H12311" t="s">
        <v>317</v>
      </c>
      <c r="I12311" t="s">
        <v>318</v>
      </c>
      <c r="K12311" t="s">
        <v>221</v>
      </c>
      <c r="O12311" t="s">
        <v>264</v>
      </c>
      <c r="P12311">
        <v>2025</v>
      </c>
    </row>
    <row r="12312" spans="1:16" x14ac:dyDescent="0.25">
      <c r="A12312" t="s">
        <v>669</v>
      </c>
      <c r="B12312" t="s">
        <v>670</v>
      </c>
      <c r="C12312" t="s">
        <v>671</v>
      </c>
      <c r="D12312" t="s">
        <v>638</v>
      </c>
      <c r="E12312" t="s">
        <v>639</v>
      </c>
      <c r="F12312" t="s">
        <v>187</v>
      </c>
      <c r="G12312" t="s">
        <v>218</v>
      </c>
      <c r="H12312" t="s">
        <v>317</v>
      </c>
      <c r="I12312" t="s">
        <v>318</v>
      </c>
      <c r="K12312" t="s">
        <v>221</v>
      </c>
      <c r="O12312" t="s">
        <v>265</v>
      </c>
      <c r="P12312">
        <v>2025</v>
      </c>
    </row>
    <row r="12313" spans="1:16" x14ac:dyDescent="0.25">
      <c r="A12313" t="s">
        <v>669</v>
      </c>
      <c r="B12313" t="s">
        <v>670</v>
      </c>
      <c r="C12313" t="s">
        <v>671</v>
      </c>
      <c r="D12313" t="s">
        <v>638</v>
      </c>
      <c r="E12313" t="s">
        <v>639</v>
      </c>
      <c r="F12313" t="s">
        <v>187</v>
      </c>
      <c r="G12313" t="s">
        <v>218</v>
      </c>
      <c r="H12313" t="s">
        <v>317</v>
      </c>
      <c r="I12313" t="s">
        <v>318</v>
      </c>
      <c r="K12313" t="s">
        <v>221</v>
      </c>
      <c r="O12313" t="s">
        <v>194</v>
      </c>
      <c r="P12313">
        <v>2030</v>
      </c>
    </row>
    <row r="12314" spans="1:16" x14ac:dyDescent="0.25">
      <c r="A12314" t="s">
        <v>669</v>
      </c>
      <c r="B12314" t="s">
        <v>670</v>
      </c>
      <c r="C12314" t="s">
        <v>671</v>
      </c>
      <c r="D12314" t="s">
        <v>638</v>
      </c>
      <c r="E12314" t="s">
        <v>639</v>
      </c>
      <c r="F12314" t="s">
        <v>187</v>
      </c>
      <c r="G12314" t="s">
        <v>218</v>
      </c>
      <c r="H12314" t="s">
        <v>317</v>
      </c>
      <c r="I12314" t="s">
        <v>318</v>
      </c>
      <c r="K12314" t="s">
        <v>221</v>
      </c>
      <c r="O12314" t="s">
        <v>194</v>
      </c>
      <c r="P12314">
        <v>2040</v>
      </c>
    </row>
    <row r="12315" spans="1:16" x14ac:dyDescent="0.25">
      <c r="A12315" t="s">
        <v>669</v>
      </c>
      <c r="B12315" t="s">
        <v>670</v>
      </c>
      <c r="C12315" t="s">
        <v>671</v>
      </c>
      <c r="D12315" t="s">
        <v>638</v>
      </c>
      <c r="E12315" t="s">
        <v>639</v>
      </c>
      <c r="F12315" t="s">
        <v>187</v>
      </c>
      <c r="G12315" t="s">
        <v>218</v>
      </c>
      <c r="H12315" t="s">
        <v>317</v>
      </c>
      <c r="I12315" t="s">
        <v>318</v>
      </c>
      <c r="K12315" t="s">
        <v>221</v>
      </c>
      <c r="O12315" t="s">
        <v>194</v>
      </c>
      <c r="P12315">
        <v>2050</v>
      </c>
    </row>
    <row r="12316" spans="1:16" x14ac:dyDescent="0.25">
      <c r="A12316" t="s">
        <v>669</v>
      </c>
      <c r="B12316" t="s">
        <v>670</v>
      </c>
      <c r="C12316" t="s">
        <v>671</v>
      </c>
      <c r="D12316" t="s">
        <v>638</v>
      </c>
      <c r="E12316" t="s">
        <v>639</v>
      </c>
      <c r="F12316" t="s">
        <v>187</v>
      </c>
      <c r="G12316" t="s">
        <v>218</v>
      </c>
      <c r="H12316" t="s">
        <v>317</v>
      </c>
      <c r="I12316" t="s">
        <v>318</v>
      </c>
      <c r="K12316" t="s">
        <v>221</v>
      </c>
      <c r="O12316" t="s">
        <v>264</v>
      </c>
      <c r="P12316">
        <v>2050</v>
      </c>
    </row>
    <row r="12317" spans="1:16" x14ac:dyDescent="0.25">
      <c r="A12317" t="s">
        <v>669</v>
      </c>
      <c r="B12317" t="s">
        <v>670</v>
      </c>
      <c r="C12317" t="s">
        <v>671</v>
      </c>
      <c r="D12317" t="s">
        <v>638</v>
      </c>
      <c r="E12317" t="s">
        <v>639</v>
      </c>
      <c r="F12317" t="s">
        <v>187</v>
      </c>
      <c r="G12317" t="s">
        <v>218</v>
      </c>
      <c r="H12317" t="s">
        <v>317</v>
      </c>
      <c r="I12317" t="s">
        <v>318</v>
      </c>
      <c r="K12317" t="s">
        <v>221</v>
      </c>
      <c r="O12317" t="s">
        <v>265</v>
      </c>
      <c r="P12317">
        <v>2050</v>
      </c>
    </row>
    <row r="12318" spans="1:16" x14ac:dyDescent="0.25">
      <c r="A12318" t="s">
        <v>669</v>
      </c>
      <c r="B12318" t="s">
        <v>670</v>
      </c>
      <c r="C12318" t="s">
        <v>671</v>
      </c>
      <c r="D12318" t="s">
        <v>638</v>
      </c>
      <c r="E12318" t="s">
        <v>639</v>
      </c>
      <c r="F12318" t="s">
        <v>187</v>
      </c>
      <c r="G12318" t="s">
        <v>218</v>
      </c>
      <c r="H12318" t="s">
        <v>229</v>
      </c>
      <c r="I12318" t="s">
        <v>230</v>
      </c>
      <c r="J12318" t="s">
        <v>231</v>
      </c>
      <c r="K12318" t="s">
        <v>191</v>
      </c>
      <c r="O12318" t="s">
        <v>194</v>
      </c>
      <c r="P12318">
        <v>2020</v>
      </c>
    </row>
    <row r="12319" spans="1:16" x14ac:dyDescent="0.25">
      <c r="A12319" t="s">
        <v>669</v>
      </c>
      <c r="B12319" t="s">
        <v>670</v>
      </c>
      <c r="C12319" t="s">
        <v>671</v>
      </c>
      <c r="D12319" t="s">
        <v>638</v>
      </c>
      <c r="E12319" t="s">
        <v>639</v>
      </c>
      <c r="F12319" t="s">
        <v>187</v>
      </c>
      <c r="G12319" t="s">
        <v>218</v>
      </c>
      <c r="H12319" t="s">
        <v>229</v>
      </c>
      <c r="I12319" t="s">
        <v>230</v>
      </c>
      <c r="J12319" t="s">
        <v>231</v>
      </c>
      <c r="K12319" t="s">
        <v>191</v>
      </c>
      <c r="O12319" t="s">
        <v>194</v>
      </c>
      <c r="P12319">
        <v>2025</v>
      </c>
    </row>
    <row r="12320" spans="1:16" x14ac:dyDescent="0.25">
      <c r="A12320" t="s">
        <v>669</v>
      </c>
      <c r="B12320" t="s">
        <v>670</v>
      </c>
      <c r="C12320" t="s">
        <v>671</v>
      </c>
      <c r="D12320" t="s">
        <v>638</v>
      </c>
      <c r="E12320" t="s">
        <v>639</v>
      </c>
      <c r="F12320" t="s">
        <v>187</v>
      </c>
      <c r="G12320" t="s">
        <v>218</v>
      </c>
      <c r="H12320" t="s">
        <v>229</v>
      </c>
      <c r="I12320" t="s">
        <v>230</v>
      </c>
      <c r="J12320" t="s">
        <v>231</v>
      </c>
      <c r="K12320" t="s">
        <v>191</v>
      </c>
      <c r="O12320" t="s">
        <v>264</v>
      </c>
      <c r="P12320">
        <v>2025</v>
      </c>
    </row>
    <row r="12321" spans="1:17" x14ac:dyDescent="0.25">
      <c r="A12321" t="s">
        <v>669</v>
      </c>
      <c r="B12321" t="s">
        <v>670</v>
      </c>
      <c r="C12321" t="s">
        <v>671</v>
      </c>
      <c r="D12321" t="s">
        <v>638</v>
      </c>
      <c r="E12321" t="s">
        <v>639</v>
      </c>
      <c r="F12321" t="s">
        <v>187</v>
      </c>
      <c r="G12321" t="s">
        <v>218</v>
      </c>
      <c r="H12321" t="s">
        <v>229</v>
      </c>
      <c r="I12321" t="s">
        <v>230</v>
      </c>
      <c r="J12321" t="s">
        <v>231</v>
      </c>
      <c r="K12321" t="s">
        <v>191</v>
      </c>
      <c r="O12321" t="s">
        <v>265</v>
      </c>
      <c r="P12321">
        <v>2025</v>
      </c>
    </row>
    <row r="12322" spans="1:17" x14ac:dyDescent="0.25">
      <c r="A12322" t="s">
        <v>669</v>
      </c>
      <c r="B12322" t="s">
        <v>670</v>
      </c>
      <c r="C12322" t="s">
        <v>671</v>
      </c>
      <c r="D12322" t="s">
        <v>638</v>
      </c>
      <c r="E12322" t="s">
        <v>639</v>
      </c>
      <c r="F12322" t="s">
        <v>187</v>
      </c>
      <c r="G12322" t="s">
        <v>218</v>
      </c>
      <c r="H12322" t="s">
        <v>229</v>
      </c>
      <c r="I12322" t="s">
        <v>230</v>
      </c>
      <c r="J12322" t="s">
        <v>231</v>
      </c>
      <c r="K12322" t="s">
        <v>191</v>
      </c>
      <c r="O12322" t="s">
        <v>194</v>
      </c>
      <c r="P12322">
        <v>2030</v>
      </c>
    </row>
    <row r="12323" spans="1:17" x14ac:dyDescent="0.25">
      <c r="A12323" t="s">
        <v>669</v>
      </c>
      <c r="B12323" t="s">
        <v>670</v>
      </c>
      <c r="C12323" t="s">
        <v>671</v>
      </c>
      <c r="D12323" t="s">
        <v>638</v>
      </c>
      <c r="E12323" t="s">
        <v>639</v>
      </c>
      <c r="F12323" t="s">
        <v>187</v>
      </c>
      <c r="G12323" t="s">
        <v>218</v>
      </c>
      <c r="H12323" t="s">
        <v>229</v>
      </c>
      <c r="I12323" t="s">
        <v>230</v>
      </c>
      <c r="J12323" t="s">
        <v>231</v>
      </c>
      <c r="K12323" t="s">
        <v>191</v>
      </c>
      <c r="O12323" t="s">
        <v>194</v>
      </c>
      <c r="P12323">
        <v>2040</v>
      </c>
    </row>
    <row r="12324" spans="1:17" x14ac:dyDescent="0.25">
      <c r="A12324" t="s">
        <v>669</v>
      </c>
      <c r="B12324" t="s">
        <v>670</v>
      </c>
      <c r="C12324" t="s">
        <v>671</v>
      </c>
      <c r="D12324" t="s">
        <v>638</v>
      </c>
      <c r="E12324" t="s">
        <v>639</v>
      </c>
      <c r="F12324" t="s">
        <v>187</v>
      </c>
      <c r="G12324" t="s">
        <v>218</v>
      </c>
      <c r="H12324" t="s">
        <v>229</v>
      </c>
      <c r="I12324" t="s">
        <v>230</v>
      </c>
      <c r="J12324" t="s">
        <v>231</v>
      </c>
      <c r="K12324" t="s">
        <v>191</v>
      </c>
      <c r="O12324" t="s">
        <v>194</v>
      </c>
      <c r="P12324">
        <v>2050</v>
      </c>
    </row>
    <row r="12325" spans="1:17" x14ac:dyDescent="0.25">
      <c r="A12325" t="s">
        <v>669</v>
      </c>
      <c r="B12325" t="s">
        <v>670</v>
      </c>
      <c r="C12325" t="s">
        <v>671</v>
      </c>
      <c r="D12325" t="s">
        <v>638</v>
      </c>
      <c r="E12325" t="s">
        <v>639</v>
      </c>
      <c r="F12325" t="s">
        <v>187</v>
      </c>
      <c r="G12325" t="s">
        <v>218</v>
      </c>
      <c r="H12325" t="s">
        <v>229</v>
      </c>
      <c r="I12325" t="s">
        <v>230</v>
      </c>
      <c r="J12325" t="s">
        <v>231</v>
      </c>
      <c r="K12325" t="s">
        <v>191</v>
      </c>
      <c r="O12325" t="s">
        <v>264</v>
      </c>
      <c r="P12325">
        <v>2050</v>
      </c>
    </row>
    <row r="12326" spans="1:17" x14ac:dyDescent="0.25">
      <c r="A12326" t="s">
        <v>669</v>
      </c>
      <c r="B12326" t="s">
        <v>670</v>
      </c>
      <c r="C12326" t="s">
        <v>671</v>
      </c>
      <c r="D12326" t="s">
        <v>638</v>
      </c>
      <c r="E12326" t="s">
        <v>639</v>
      </c>
      <c r="F12326" t="s">
        <v>187</v>
      </c>
      <c r="G12326" t="s">
        <v>218</v>
      </c>
      <c r="H12326" t="s">
        <v>229</v>
      </c>
      <c r="I12326" t="s">
        <v>230</v>
      </c>
      <c r="J12326" t="s">
        <v>231</v>
      </c>
      <c r="K12326" t="s">
        <v>191</v>
      </c>
      <c r="O12326" t="s">
        <v>265</v>
      </c>
      <c r="P12326">
        <v>2050</v>
      </c>
    </row>
    <row r="12327" spans="1:17" x14ac:dyDescent="0.25">
      <c r="A12327" t="s">
        <v>669</v>
      </c>
      <c r="B12327" t="s">
        <v>670</v>
      </c>
      <c r="C12327" t="s">
        <v>671</v>
      </c>
      <c r="D12327" t="s">
        <v>638</v>
      </c>
      <c r="E12327" t="s">
        <v>639</v>
      </c>
      <c r="F12327" t="s">
        <v>187</v>
      </c>
      <c r="G12327" t="s">
        <v>233</v>
      </c>
      <c r="H12327" t="s">
        <v>477</v>
      </c>
      <c r="I12327" t="s">
        <v>240</v>
      </c>
      <c r="J12327" t="s">
        <v>288</v>
      </c>
      <c r="K12327" t="s">
        <v>478</v>
      </c>
      <c r="L12327" t="s">
        <v>237</v>
      </c>
      <c r="M12327" t="s">
        <v>199</v>
      </c>
      <c r="N12327" t="s">
        <v>640</v>
      </c>
      <c r="O12327" t="s">
        <v>194</v>
      </c>
      <c r="P12327">
        <v>2020</v>
      </c>
      <c r="Q12327">
        <v>0.404338739</v>
      </c>
    </row>
    <row r="12328" spans="1:17" x14ac:dyDescent="0.25">
      <c r="A12328" t="s">
        <v>669</v>
      </c>
      <c r="B12328" t="s">
        <v>670</v>
      </c>
      <c r="C12328" t="s">
        <v>671</v>
      </c>
      <c r="D12328" t="s">
        <v>638</v>
      </c>
      <c r="E12328" t="s">
        <v>639</v>
      </c>
      <c r="F12328" t="s">
        <v>187</v>
      </c>
      <c r="G12328" t="s">
        <v>233</v>
      </c>
      <c r="H12328" t="s">
        <v>477</v>
      </c>
      <c r="I12328" t="s">
        <v>240</v>
      </c>
      <c r="J12328" t="s">
        <v>288</v>
      </c>
      <c r="K12328" t="s">
        <v>478</v>
      </c>
      <c r="L12328" t="s">
        <v>237</v>
      </c>
      <c r="M12328" t="s">
        <v>199</v>
      </c>
      <c r="N12328" t="s">
        <v>640</v>
      </c>
      <c r="O12328" t="s">
        <v>194</v>
      </c>
      <c r="P12328">
        <v>2025</v>
      </c>
      <c r="Q12328">
        <v>0.404338739</v>
      </c>
    </row>
    <row r="12329" spans="1:17" x14ac:dyDescent="0.25">
      <c r="A12329" t="s">
        <v>669</v>
      </c>
      <c r="B12329" t="s">
        <v>670</v>
      </c>
      <c r="C12329" t="s">
        <v>671</v>
      </c>
      <c r="D12329" t="s">
        <v>638</v>
      </c>
      <c r="E12329" t="s">
        <v>639</v>
      </c>
      <c r="F12329" t="s">
        <v>187</v>
      </c>
      <c r="G12329" t="s">
        <v>233</v>
      </c>
      <c r="H12329" t="s">
        <v>477</v>
      </c>
      <c r="I12329" t="s">
        <v>240</v>
      </c>
      <c r="J12329" t="s">
        <v>288</v>
      </c>
      <c r="K12329" t="s">
        <v>478</v>
      </c>
      <c r="L12329" t="s">
        <v>237</v>
      </c>
      <c r="M12329" t="s">
        <v>199</v>
      </c>
      <c r="N12329" t="s">
        <v>640</v>
      </c>
      <c r="O12329" t="s">
        <v>264</v>
      </c>
      <c r="P12329">
        <v>2025</v>
      </c>
      <c r="Q12329">
        <v>0.242603243</v>
      </c>
    </row>
    <row r="12330" spans="1:17" x14ac:dyDescent="0.25">
      <c r="A12330" t="s">
        <v>669</v>
      </c>
      <c r="B12330" t="s">
        <v>670</v>
      </c>
      <c r="C12330" t="s">
        <v>671</v>
      </c>
      <c r="D12330" t="s">
        <v>638</v>
      </c>
      <c r="E12330" t="s">
        <v>639</v>
      </c>
      <c r="F12330" t="s">
        <v>187</v>
      </c>
      <c r="G12330" t="s">
        <v>233</v>
      </c>
      <c r="H12330" t="s">
        <v>477</v>
      </c>
      <c r="I12330" t="s">
        <v>240</v>
      </c>
      <c r="J12330" t="s">
        <v>288</v>
      </c>
      <c r="K12330" t="s">
        <v>478</v>
      </c>
      <c r="L12330" t="s">
        <v>237</v>
      </c>
      <c r="M12330" t="s">
        <v>199</v>
      </c>
      <c r="N12330" t="s">
        <v>640</v>
      </c>
      <c r="O12330" t="s">
        <v>265</v>
      </c>
      <c r="P12330">
        <v>2025</v>
      </c>
      <c r="Q12330">
        <v>0.85</v>
      </c>
    </row>
    <row r="12331" spans="1:17" x14ac:dyDescent="0.25">
      <c r="A12331" t="s">
        <v>669</v>
      </c>
      <c r="B12331" t="s">
        <v>670</v>
      </c>
      <c r="C12331" t="s">
        <v>671</v>
      </c>
      <c r="D12331" t="s">
        <v>638</v>
      </c>
      <c r="E12331" t="s">
        <v>639</v>
      </c>
      <c r="F12331" t="s">
        <v>187</v>
      </c>
      <c r="G12331" t="s">
        <v>233</v>
      </c>
      <c r="H12331" t="s">
        <v>477</v>
      </c>
      <c r="I12331" t="s">
        <v>240</v>
      </c>
      <c r="J12331" t="s">
        <v>288</v>
      </c>
      <c r="K12331" t="s">
        <v>478</v>
      </c>
      <c r="L12331" t="s">
        <v>237</v>
      </c>
      <c r="M12331" t="s">
        <v>199</v>
      </c>
      <c r="N12331" t="s">
        <v>640</v>
      </c>
      <c r="O12331" t="s">
        <v>194</v>
      </c>
      <c r="P12331">
        <v>2030</v>
      </c>
      <c r="Q12331">
        <v>0.32347099099999999</v>
      </c>
    </row>
    <row r="12332" spans="1:17" x14ac:dyDescent="0.25">
      <c r="A12332" t="s">
        <v>669</v>
      </c>
      <c r="B12332" t="s">
        <v>670</v>
      </c>
      <c r="C12332" t="s">
        <v>671</v>
      </c>
      <c r="D12332" t="s">
        <v>638</v>
      </c>
      <c r="E12332" t="s">
        <v>639</v>
      </c>
      <c r="F12332" t="s">
        <v>187</v>
      </c>
      <c r="G12332" t="s">
        <v>233</v>
      </c>
      <c r="H12332" t="s">
        <v>477</v>
      </c>
      <c r="I12332" t="s">
        <v>240</v>
      </c>
      <c r="J12332" t="s">
        <v>288</v>
      </c>
      <c r="K12332" t="s">
        <v>478</v>
      </c>
      <c r="L12332" t="s">
        <v>237</v>
      </c>
      <c r="M12332" t="s">
        <v>199</v>
      </c>
      <c r="N12332" t="s">
        <v>640</v>
      </c>
      <c r="O12332" t="s">
        <v>194</v>
      </c>
      <c r="P12332">
        <v>2040</v>
      </c>
      <c r="Q12332">
        <v>0.32347099099999999</v>
      </c>
    </row>
    <row r="12333" spans="1:17" x14ac:dyDescent="0.25">
      <c r="A12333" t="s">
        <v>669</v>
      </c>
      <c r="B12333" t="s">
        <v>670</v>
      </c>
      <c r="C12333" t="s">
        <v>671</v>
      </c>
      <c r="D12333" t="s">
        <v>638</v>
      </c>
      <c r="E12333" t="s">
        <v>639</v>
      </c>
      <c r="F12333" t="s">
        <v>187</v>
      </c>
      <c r="G12333" t="s">
        <v>233</v>
      </c>
      <c r="H12333" t="s">
        <v>477</v>
      </c>
      <c r="I12333" t="s">
        <v>240</v>
      </c>
      <c r="J12333" t="s">
        <v>288</v>
      </c>
      <c r="K12333" t="s">
        <v>478</v>
      </c>
      <c r="L12333" t="s">
        <v>237</v>
      </c>
      <c r="M12333" t="s">
        <v>199</v>
      </c>
      <c r="N12333" t="s">
        <v>640</v>
      </c>
      <c r="O12333" t="s">
        <v>194</v>
      </c>
      <c r="P12333">
        <v>2050</v>
      </c>
      <c r="Q12333">
        <v>0.32347099099999999</v>
      </c>
    </row>
    <row r="12334" spans="1:17" x14ac:dyDescent="0.25">
      <c r="A12334" t="s">
        <v>669</v>
      </c>
      <c r="B12334" t="s">
        <v>670</v>
      </c>
      <c r="C12334" t="s">
        <v>671</v>
      </c>
      <c r="D12334" t="s">
        <v>638</v>
      </c>
      <c r="E12334" t="s">
        <v>639</v>
      </c>
      <c r="F12334" t="s">
        <v>187</v>
      </c>
      <c r="G12334" t="s">
        <v>233</v>
      </c>
      <c r="H12334" t="s">
        <v>477</v>
      </c>
      <c r="I12334" t="s">
        <v>240</v>
      </c>
      <c r="J12334" t="s">
        <v>288</v>
      </c>
      <c r="K12334" t="s">
        <v>478</v>
      </c>
      <c r="L12334" t="s">
        <v>237</v>
      </c>
      <c r="M12334" t="s">
        <v>199</v>
      </c>
      <c r="N12334" t="s">
        <v>640</v>
      </c>
      <c r="O12334" t="s">
        <v>264</v>
      </c>
      <c r="P12334">
        <v>2050</v>
      </c>
      <c r="Q12334">
        <v>0.242603243</v>
      </c>
    </row>
    <row r="12335" spans="1:17" x14ac:dyDescent="0.25">
      <c r="A12335" t="s">
        <v>669</v>
      </c>
      <c r="B12335" t="s">
        <v>670</v>
      </c>
      <c r="C12335" t="s">
        <v>671</v>
      </c>
      <c r="D12335" t="s">
        <v>638</v>
      </c>
      <c r="E12335" t="s">
        <v>639</v>
      </c>
      <c r="F12335" t="s">
        <v>187</v>
      </c>
      <c r="G12335" t="s">
        <v>233</v>
      </c>
      <c r="H12335" t="s">
        <v>477</v>
      </c>
      <c r="I12335" t="s">
        <v>240</v>
      </c>
      <c r="J12335" t="s">
        <v>288</v>
      </c>
      <c r="K12335" t="s">
        <v>478</v>
      </c>
      <c r="L12335" t="s">
        <v>237</v>
      </c>
      <c r="M12335" t="s">
        <v>199</v>
      </c>
      <c r="N12335" t="s">
        <v>640</v>
      </c>
      <c r="O12335" t="s">
        <v>265</v>
      </c>
      <c r="P12335">
        <v>2050</v>
      </c>
      <c r="Q12335">
        <v>0.85</v>
      </c>
    </row>
    <row r="12336" spans="1:17" x14ac:dyDescent="0.25">
      <c r="A12336" t="s">
        <v>669</v>
      </c>
      <c r="B12336" t="s">
        <v>670</v>
      </c>
      <c r="C12336" t="s">
        <v>671</v>
      </c>
      <c r="D12336" t="s">
        <v>638</v>
      </c>
      <c r="E12336" t="s">
        <v>639</v>
      </c>
      <c r="F12336" t="s">
        <v>187</v>
      </c>
      <c r="G12336" t="s">
        <v>233</v>
      </c>
      <c r="H12336" t="s">
        <v>599</v>
      </c>
      <c r="I12336" t="s">
        <v>240</v>
      </c>
      <c r="J12336" t="s">
        <v>600</v>
      </c>
      <c r="K12336" t="s">
        <v>241</v>
      </c>
      <c r="L12336" t="s">
        <v>237</v>
      </c>
      <c r="M12336" t="s">
        <v>238</v>
      </c>
      <c r="N12336" t="s">
        <v>640</v>
      </c>
      <c r="O12336" t="s">
        <v>194</v>
      </c>
      <c r="P12336">
        <v>2020</v>
      </c>
      <c r="Q12336">
        <v>4.7569259999999999E-3</v>
      </c>
    </row>
    <row r="12337" spans="1:17" x14ac:dyDescent="0.25">
      <c r="A12337" t="s">
        <v>669</v>
      </c>
      <c r="B12337" t="s">
        <v>670</v>
      </c>
      <c r="C12337" t="s">
        <v>671</v>
      </c>
      <c r="D12337" t="s">
        <v>638</v>
      </c>
      <c r="E12337" t="s">
        <v>639</v>
      </c>
      <c r="F12337" t="s">
        <v>187</v>
      </c>
      <c r="G12337" t="s">
        <v>233</v>
      </c>
      <c r="H12337" t="s">
        <v>599</v>
      </c>
      <c r="I12337" t="s">
        <v>240</v>
      </c>
      <c r="J12337" t="s">
        <v>600</v>
      </c>
      <c r="K12337" t="s">
        <v>241</v>
      </c>
      <c r="L12337" t="s">
        <v>237</v>
      </c>
      <c r="M12337" t="s">
        <v>238</v>
      </c>
      <c r="N12337" t="s">
        <v>640</v>
      </c>
      <c r="O12337" t="s">
        <v>194</v>
      </c>
      <c r="P12337">
        <v>2025</v>
      </c>
      <c r="Q12337">
        <v>4.5256699999999999E-3</v>
      </c>
    </row>
    <row r="12338" spans="1:17" x14ac:dyDescent="0.25">
      <c r="A12338" t="s">
        <v>669</v>
      </c>
      <c r="B12338" t="s">
        <v>670</v>
      </c>
      <c r="C12338" t="s">
        <v>671</v>
      </c>
      <c r="D12338" t="s">
        <v>638</v>
      </c>
      <c r="E12338" t="s">
        <v>639</v>
      </c>
      <c r="F12338" t="s">
        <v>187</v>
      </c>
      <c r="G12338" t="s">
        <v>233</v>
      </c>
      <c r="H12338" t="s">
        <v>599</v>
      </c>
      <c r="I12338" t="s">
        <v>240</v>
      </c>
      <c r="J12338" t="s">
        <v>600</v>
      </c>
      <c r="K12338" t="s">
        <v>241</v>
      </c>
      <c r="L12338" t="s">
        <v>237</v>
      </c>
      <c r="M12338" t="s">
        <v>238</v>
      </c>
      <c r="N12338" t="s">
        <v>640</v>
      </c>
      <c r="O12338" t="s">
        <v>264</v>
      </c>
      <c r="P12338">
        <v>2025</v>
      </c>
      <c r="Q12338">
        <v>2.715402E-3</v>
      </c>
    </row>
    <row r="12339" spans="1:17" x14ac:dyDescent="0.25">
      <c r="A12339" t="s">
        <v>669</v>
      </c>
      <c r="B12339" t="s">
        <v>670</v>
      </c>
      <c r="C12339" t="s">
        <v>671</v>
      </c>
      <c r="D12339" t="s">
        <v>638</v>
      </c>
      <c r="E12339" t="s">
        <v>639</v>
      </c>
      <c r="F12339" t="s">
        <v>187</v>
      </c>
      <c r="G12339" t="s">
        <v>233</v>
      </c>
      <c r="H12339" t="s">
        <v>599</v>
      </c>
      <c r="I12339" t="s">
        <v>240</v>
      </c>
      <c r="J12339" t="s">
        <v>600</v>
      </c>
      <c r="K12339" t="s">
        <v>241</v>
      </c>
      <c r="L12339" t="s">
        <v>237</v>
      </c>
      <c r="M12339" t="s">
        <v>238</v>
      </c>
      <c r="N12339" t="s">
        <v>640</v>
      </c>
      <c r="O12339" t="s">
        <v>265</v>
      </c>
      <c r="P12339">
        <v>2025</v>
      </c>
      <c r="Q12339">
        <v>9.5138527000000001E-2</v>
      </c>
    </row>
    <row r="12340" spans="1:17" x14ac:dyDescent="0.25">
      <c r="A12340" t="s">
        <v>669</v>
      </c>
      <c r="B12340" t="s">
        <v>670</v>
      </c>
      <c r="C12340" t="s">
        <v>671</v>
      </c>
      <c r="D12340" t="s">
        <v>638</v>
      </c>
      <c r="E12340" t="s">
        <v>639</v>
      </c>
      <c r="F12340" t="s">
        <v>187</v>
      </c>
      <c r="G12340" t="s">
        <v>233</v>
      </c>
      <c r="H12340" t="s">
        <v>599</v>
      </c>
      <c r="I12340" t="s">
        <v>240</v>
      </c>
      <c r="J12340" t="s">
        <v>600</v>
      </c>
      <c r="K12340" t="s">
        <v>241</v>
      </c>
      <c r="L12340" t="s">
        <v>237</v>
      </c>
      <c r="M12340" t="s">
        <v>238</v>
      </c>
      <c r="N12340" t="s">
        <v>640</v>
      </c>
      <c r="O12340" t="s">
        <v>194</v>
      </c>
      <c r="P12340">
        <v>2030</v>
      </c>
      <c r="Q12340">
        <v>3.6205360000000002E-3</v>
      </c>
    </row>
    <row r="12341" spans="1:17" x14ac:dyDescent="0.25">
      <c r="A12341" t="s">
        <v>669</v>
      </c>
      <c r="B12341" t="s">
        <v>670</v>
      </c>
      <c r="C12341" t="s">
        <v>671</v>
      </c>
      <c r="D12341" t="s">
        <v>638</v>
      </c>
      <c r="E12341" t="s">
        <v>639</v>
      </c>
      <c r="F12341" t="s">
        <v>187</v>
      </c>
      <c r="G12341" t="s">
        <v>233</v>
      </c>
      <c r="H12341" t="s">
        <v>599</v>
      </c>
      <c r="I12341" t="s">
        <v>240</v>
      </c>
      <c r="J12341" t="s">
        <v>600</v>
      </c>
      <c r="K12341" t="s">
        <v>241</v>
      </c>
      <c r="L12341" t="s">
        <v>237</v>
      </c>
      <c r="M12341" t="s">
        <v>238</v>
      </c>
      <c r="N12341" t="s">
        <v>640</v>
      </c>
      <c r="O12341" t="s">
        <v>194</v>
      </c>
      <c r="P12341">
        <v>2040</v>
      </c>
      <c r="Q12341">
        <v>3.6205360000000002E-3</v>
      </c>
    </row>
    <row r="12342" spans="1:17" x14ac:dyDescent="0.25">
      <c r="A12342" t="s">
        <v>669</v>
      </c>
      <c r="B12342" t="s">
        <v>670</v>
      </c>
      <c r="C12342" t="s">
        <v>671</v>
      </c>
      <c r="D12342" t="s">
        <v>638</v>
      </c>
      <c r="E12342" t="s">
        <v>639</v>
      </c>
      <c r="F12342" t="s">
        <v>187</v>
      </c>
      <c r="G12342" t="s">
        <v>233</v>
      </c>
      <c r="H12342" t="s">
        <v>599</v>
      </c>
      <c r="I12342" t="s">
        <v>240</v>
      </c>
      <c r="J12342" t="s">
        <v>600</v>
      </c>
      <c r="K12342" t="s">
        <v>241</v>
      </c>
      <c r="L12342" t="s">
        <v>237</v>
      </c>
      <c r="M12342" t="s">
        <v>238</v>
      </c>
      <c r="N12342" t="s">
        <v>640</v>
      </c>
      <c r="O12342" t="s">
        <v>194</v>
      </c>
      <c r="P12342">
        <v>2050</v>
      </c>
      <c r="Q12342">
        <v>3.6205360000000002E-3</v>
      </c>
    </row>
    <row r="12343" spans="1:17" x14ac:dyDescent="0.25">
      <c r="A12343" t="s">
        <v>669</v>
      </c>
      <c r="B12343" t="s">
        <v>670</v>
      </c>
      <c r="C12343" t="s">
        <v>671</v>
      </c>
      <c r="D12343" t="s">
        <v>638</v>
      </c>
      <c r="E12343" t="s">
        <v>639</v>
      </c>
      <c r="F12343" t="s">
        <v>187</v>
      </c>
      <c r="G12343" t="s">
        <v>233</v>
      </c>
      <c r="H12343" t="s">
        <v>599</v>
      </c>
      <c r="I12343" t="s">
        <v>240</v>
      </c>
      <c r="J12343" t="s">
        <v>600</v>
      </c>
      <c r="K12343" t="s">
        <v>241</v>
      </c>
      <c r="L12343" t="s">
        <v>237</v>
      </c>
      <c r="M12343" t="s">
        <v>238</v>
      </c>
      <c r="N12343" t="s">
        <v>640</v>
      </c>
      <c r="O12343" t="s">
        <v>264</v>
      </c>
      <c r="P12343">
        <v>2050</v>
      </c>
      <c r="Q12343">
        <v>2.715402E-3</v>
      </c>
    </row>
    <row r="12344" spans="1:17" x14ac:dyDescent="0.25">
      <c r="A12344" t="s">
        <v>669</v>
      </c>
      <c r="B12344" t="s">
        <v>670</v>
      </c>
      <c r="C12344" t="s">
        <v>671</v>
      </c>
      <c r="D12344" t="s">
        <v>638</v>
      </c>
      <c r="E12344" t="s">
        <v>639</v>
      </c>
      <c r="F12344" t="s">
        <v>187</v>
      </c>
      <c r="G12344" t="s">
        <v>233</v>
      </c>
      <c r="H12344" t="s">
        <v>599</v>
      </c>
      <c r="I12344" t="s">
        <v>240</v>
      </c>
      <c r="J12344" t="s">
        <v>600</v>
      </c>
      <c r="K12344" t="s">
        <v>241</v>
      </c>
      <c r="L12344" t="s">
        <v>237</v>
      </c>
      <c r="M12344" t="s">
        <v>238</v>
      </c>
      <c r="N12344" t="s">
        <v>640</v>
      </c>
      <c r="O12344" t="s">
        <v>265</v>
      </c>
      <c r="P12344">
        <v>2050</v>
      </c>
      <c r="Q12344">
        <v>9.5138527000000001E-2</v>
      </c>
    </row>
    <row r="12345" spans="1:17" x14ac:dyDescent="0.25">
      <c r="A12345" t="s">
        <v>669</v>
      </c>
      <c r="B12345" t="s">
        <v>670</v>
      </c>
      <c r="C12345" t="s">
        <v>671</v>
      </c>
      <c r="D12345" t="s">
        <v>638</v>
      </c>
      <c r="E12345" t="s">
        <v>639</v>
      </c>
      <c r="F12345" t="s">
        <v>187</v>
      </c>
      <c r="G12345" t="s">
        <v>233</v>
      </c>
      <c r="H12345" t="s">
        <v>479</v>
      </c>
      <c r="I12345" t="s">
        <v>240</v>
      </c>
      <c r="J12345" t="s">
        <v>290</v>
      </c>
      <c r="K12345" t="s">
        <v>478</v>
      </c>
      <c r="L12345" t="s">
        <v>237</v>
      </c>
      <c r="M12345" t="s">
        <v>199</v>
      </c>
      <c r="N12345" t="s">
        <v>640</v>
      </c>
      <c r="O12345" t="s">
        <v>194</v>
      </c>
      <c r="P12345">
        <v>2020</v>
      </c>
      <c r="Q12345">
        <v>7.1353895000000001E-2</v>
      </c>
    </row>
    <row r="12346" spans="1:17" x14ac:dyDescent="0.25">
      <c r="A12346" t="s">
        <v>669</v>
      </c>
      <c r="B12346" t="s">
        <v>670</v>
      </c>
      <c r="C12346" t="s">
        <v>671</v>
      </c>
      <c r="D12346" t="s">
        <v>638</v>
      </c>
      <c r="E12346" t="s">
        <v>639</v>
      </c>
      <c r="F12346" t="s">
        <v>187</v>
      </c>
      <c r="G12346" t="s">
        <v>233</v>
      </c>
      <c r="H12346" t="s">
        <v>479</v>
      </c>
      <c r="I12346" t="s">
        <v>240</v>
      </c>
      <c r="J12346" t="s">
        <v>290</v>
      </c>
      <c r="K12346" t="s">
        <v>478</v>
      </c>
      <c r="L12346" t="s">
        <v>237</v>
      </c>
      <c r="M12346" t="s">
        <v>199</v>
      </c>
      <c r="N12346" t="s">
        <v>640</v>
      </c>
      <c r="O12346" t="s">
        <v>194</v>
      </c>
      <c r="P12346">
        <v>2025</v>
      </c>
      <c r="Q12346">
        <v>7.1353895000000001E-2</v>
      </c>
    </row>
    <row r="12347" spans="1:17" x14ac:dyDescent="0.25">
      <c r="A12347" t="s">
        <v>669</v>
      </c>
      <c r="B12347" t="s">
        <v>670</v>
      </c>
      <c r="C12347" t="s">
        <v>671</v>
      </c>
      <c r="D12347" t="s">
        <v>638</v>
      </c>
      <c r="E12347" t="s">
        <v>639</v>
      </c>
      <c r="F12347" t="s">
        <v>187</v>
      </c>
      <c r="G12347" t="s">
        <v>233</v>
      </c>
      <c r="H12347" t="s">
        <v>479</v>
      </c>
      <c r="I12347" t="s">
        <v>240</v>
      </c>
      <c r="J12347" t="s">
        <v>290</v>
      </c>
      <c r="K12347" t="s">
        <v>478</v>
      </c>
      <c r="L12347" t="s">
        <v>237</v>
      </c>
      <c r="M12347" t="s">
        <v>199</v>
      </c>
      <c r="N12347" t="s">
        <v>640</v>
      </c>
      <c r="O12347" t="s">
        <v>264</v>
      </c>
      <c r="P12347">
        <v>2025</v>
      </c>
      <c r="Q12347">
        <v>4.2812336999999999E-2</v>
      </c>
    </row>
    <row r="12348" spans="1:17" x14ac:dyDescent="0.25">
      <c r="A12348" t="s">
        <v>669</v>
      </c>
      <c r="B12348" t="s">
        <v>670</v>
      </c>
      <c r="C12348" t="s">
        <v>671</v>
      </c>
      <c r="D12348" t="s">
        <v>638</v>
      </c>
      <c r="E12348" t="s">
        <v>639</v>
      </c>
      <c r="F12348" t="s">
        <v>187</v>
      </c>
      <c r="G12348" t="s">
        <v>233</v>
      </c>
      <c r="H12348" t="s">
        <v>479</v>
      </c>
      <c r="I12348" t="s">
        <v>240</v>
      </c>
      <c r="J12348" t="s">
        <v>290</v>
      </c>
      <c r="K12348" t="s">
        <v>478</v>
      </c>
      <c r="L12348" t="s">
        <v>237</v>
      </c>
      <c r="M12348" t="s">
        <v>199</v>
      </c>
      <c r="N12348" t="s">
        <v>640</v>
      </c>
      <c r="O12348" t="s">
        <v>265</v>
      </c>
      <c r="P12348">
        <v>2025</v>
      </c>
      <c r="Q12348">
        <v>0.05</v>
      </c>
    </row>
    <row r="12349" spans="1:17" x14ac:dyDescent="0.25">
      <c r="A12349" t="s">
        <v>669</v>
      </c>
      <c r="B12349" t="s">
        <v>670</v>
      </c>
      <c r="C12349" t="s">
        <v>671</v>
      </c>
      <c r="D12349" t="s">
        <v>638</v>
      </c>
      <c r="E12349" t="s">
        <v>639</v>
      </c>
      <c r="F12349" t="s">
        <v>187</v>
      </c>
      <c r="G12349" t="s">
        <v>233</v>
      </c>
      <c r="H12349" t="s">
        <v>479</v>
      </c>
      <c r="I12349" t="s">
        <v>240</v>
      </c>
      <c r="J12349" t="s">
        <v>290</v>
      </c>
      <c r="K12349" t="s">
        <v>478</v>
      </c>
      <c r="L12349" t="s">
        <v>237</v>
      </c>
      <c r="M12349" t="s">
        <v>199</v>
      </c>
      <c r="N12349" t="s">
        <v>640</v>
      </c>
      <c r="O12349" t="s">
        <v>194</v>
      </c>
      <c r="P12349">
        <v>2030</v>
      </c>
      <c r="Q12349">
        <v>5.7083116000000003E-2</v>
      </c>
    </row>
    <row r="12350" spans="1:17" x14ac:dyDescent="0.25">
      <c r="A12350" t="s">
        <v>669</v>
      </c>
      <c r="B12350" t="s">
        <v>670</v>
      </c>
      <c r="C12350" t="s">
        <v>671</v>
      </c>
      <c r="D12350" t="s">
        <v>638</v>
      </c>
      <c r="E12350" t="s">
        <v>639</v>
      </c>
      <c r="F12350" t="s">
        <v>187</v>
      </c>
      <c r="G12350" t="s">
        <v>233</v>
      </c>
      <c r="H12350" t="s">
        <v>479</v>
      </c>
      <c r="I12350" t="s">
        <v>240</v>
      </c>
      <c r="J12350" t="s">
        <v>290</v>
      </c>
      <c r="K12350" t="s">
        <v>478</v>
      </c>
      <c r="L12350" t="s">
        <v>237</v>
      </c>
      <c r="M12350" t="s">
        <v>199</v>
      </c>
      <c r="N12350" t="s">
        <v>640</v>
      </c>
      <c r="O12350" t="s">
        <v>194</v>
      </c>
      <c r="P12350">
        <v>2040</v>
      </c>
      <c r="Q12350">
        <v>5.7083116000000003E-2</v>
      </c>
    </row>
    <row r="12351" spans="1:17" x14ac:dyDescent="0.25">
      <c r="A12351" t="s">
        <v>669</v>
      </c>
      <c r="B12351" t="s">
        <v>670</v>
      </c>
      <c r="C12351" t="s">
        <v>671</v>
      </c>
      <c r="D12351" t="s">
        <v>638</v>
      </c>
      <c r="E12351" t="s">
        <v>639</v>
      </c>
      <c r="F12351" t="s">
        <v>187</v>
      </c>
      <c r="G12351" t="s">
        <v>233</v>
      </c>
      <c r="H12351" t="s">
        <v>479</v>
      </c>
      <c r="I12351" t="s">
        <v>240</v>
      </c>
      <c r="J12351" t="s">
        <v>290</v>
      </c>
      <c r="K12351" t="s">
        <v>478</v>
      </c>
      <c r="L12351" t="s">
        <v>237</v>
      </c>
      <c r="M12351" t="s">
        <v>199</v>
      </c>
      <c r="N12351" t="s">
        <v>640</v>
      </c>
      <c r="O12351" t="s">
        <v>194</v>
      </c>
      <c r="P12351">
        <v>2050</v>
      </c>
      <c r="Q12351">
        <v>5.7083116000000003E-2</v>
      </c>
    </row>
    <row r="12352" spans="1:17" x14ac:dyDescent="0.25">
      <c r="A12352" t="s">
        <v>669</v>
      </c>
      <c r="B12352" t="s">
        <v>670</v>
      </c>
      <c r="C12352" t="s">
        <v>671</v>
      </c>
      <c r="D12352" t="s">
        <v>638</v>
      </c>
      <c r="E12352" t="s">
        <v>639</v>
      </c>
      <c r="F12352" t="s">
        <v>187</v>
      </c>
      <c r="G12352" t="s">
        <v>233</v>
      </c>
      <c r="H12352" t="s">
        <v>479</v>
      </c>
      <c r="I12352" t="s">
        <v>240</v>
      </c>
      <c r="J12352" t="s">
        <v>290</v>
      </c>
      <c r="K12352" t="s">
        <v>478</v>
      </c>
      <c r="L12352" t="s">
        <v>237</v>
      </c>
      <c r="M12352" t="s">
        <v>199</v>
      </c>
      <c r="N12352" t="s">
        <v>640</v>
      </c>
      <c r="O12352" t="s">
        <v>264</v>
      </c>
      <c r="P12352">
        <v>2050</v>
      </c>
      <c r="Q12352">
        <v>4.2812336999999999E-2</v>
      </c>
    </row>
    <row r="12353" spans="1:17" x14ac:dyDescent="0.25">
      <c r="A12353" t="s">
        <v>669</v>
      </c>
      <c r="B12353" t="s">
        <v>670</v>
      </c>
      <c r="C12353" t="s">
        <v>671</v>
      </c>
      <c r="D12353" t="s">
        <v>638</v>
      </c>
      <c r="E12353" t="s">
        <v>639</v>
      </c>
      <c r="F12353" t="s">
        <v>187</v>
      </c>
      <c r="G12353" t="s">
        <v>233</v>
      </c>
      <c r="H12353" t="s">
        <v>479</v>
      </c>
      <c r="I12353" t="s">
        <v>240</v>
      </c>
      <c r="J12353" t="s">
        <v>290</v>
      </c>
      <c r="K12353" t="s">
        <v>478</v>
      </c>
      <c r="L12353" t="s">
        <v>237</v>
      </c>
      <c r="M12353" t="s">
        <v>199</v>
      </c>
      <c r="N12353" t="s">
        <v>640</v>
      </c>
      <c r="O12353" t="s">
        <v>265</v>
      </c>
      <c r="P12353">
        <v>2050</v>
      </c>
      <c r="Q12353">
        <v>0.05</v>
      </c>
    </row>
    <row r="12354" spans="1:17" x14ac:dyDescent="0.25">
      <c r="A12354" t="s">
        <v>669</v>
      </c>
      <c r="B12354" t="s">
        <v>670</v>
      </c>
      <c r="C12354" t="s">
        <v>671</v>
      </c>
      <c r="D12354" t="s">
        <v>638</v>
      </c>
      <c r="E12354" t="s">
        <v>639</v>
      </c>
      <c r="F12354" t="s">
        <v>187</v>
      </c>
      <c r="G12354" t="s">
        <v>233</v>
      </c>
      <c r="H12354" t="s">
        <v>480</v>
      </c>
      <c r="I12354" t="s">
        <v>4</v>
      </c>
      <c r="J12354" t="s">
        <v>481</v>
      </c>
      <c r="K12354" t="s">
        <v>482</v>
      </c>
      <c r="L12354" t="s">
        <v>237</v>
      </c>
      <c r="M12354" t="s">
        <v>380</v>
      </c>
      <c r="N12354" t="s">
        <v>640</v>
      </c>
      <c r="O12354" t="s">
        <v>194</v>
      </c>
      <c r="P12354">
        <v>2020</v>
      </c>
      <c r="Q12354">
        <v>0</v>
      </c>
    </row>
    <row r="12355" spans="1:17" x14ac:dyDescent="0.25">
      <c r="A12355" t="s">
        <v>669</v>
      </c>
      <c r="B12355" t="s">
        <v>670</v>
      </c>
      <c r="C12355" t="s">
        <v>671</v>
      </c>
      <c r="D12355" t="s">
        <v>638</v>
      </c>
      <c r="E12355" t="s">
        <v>639</v>
      </c>
      <c r="F12355" t="s">
        <v>187</v>
      </c>
      <c r="G12355" t="s">
        <v>233</v>
      </c>
      <c r="H12355" t="s">
        <v>480</v>
      </c>
      <c r="I12355" t="s">
        <v>4</v>
      </c>
      <c r="J12355" t="s">
        <v>481</v>
      </c>
      <c r="K12355" t="s">
        <v>482</v>
      </c>
      <c r="L12355" t="s">
        <v>237</v>
      </c>
      <c r="M12355" t="s">
        <v>380</v>
      </c>
      <c r="N12355" t="s">
        <v>640</v>
      </c>
      <c r="O12355" t="s">
        <v>194</v>
      </c>
      <c r="P12355">
        <v>2025</v>
      </c>
      <c r="Q12355">
        <v>0</v>
      </c>
    </row>
    <row r="12356" spans="1:17" x14ac:dyDescent="0.25">
      <c r="A12356" t="s">
        <v>669</v>
      </c>
      <c r="B12356" t="s">
        <v>670</v>
      </c>
      <c r="C12356" t="s">
        <v>671</v>
      </c>
      <c r="D12356" t="s">
        <v>638</v>
      </c>
      <c r="E12356" t="s">
        <v>639</v>
      </c>
      <c r="F12356" t="s">
        <v>187</v>
      </c>
      <c r="G12356" t="s">
        <v>233</v>
      </c>
      <c r="H12356" t="s">
        <v>480</v>
      </c>
      <c r="I12356" t="s">
        <v>4</v>
      </c>
      <c r="J12356" t="s">
        <v>481</v>
      </c>
      <c r="K12356" t="s">
        <v>482</v>
      </c>
      <c r="L12356" t="s">
        <v>237</v>
      </c>
      <c r="M12356" t="s">
        <v>380</v>
      </c>
      <c r="N12356" t="s">
        <v>640</v>
      </c>
      <c r="O12356" t="s">
        <v>264</v>
      </c>
      <c r="P12356">
        <v>2025</v>
      </c>
      <c r="Q12356">
        <v>0</v>
      </c>
    </row>
    <row r="12357" spans="1:17" x14ac:dyDescent="0.25">
      <c r="A12357" t="s">
        <v>669</v>
      </c>
      <c r="B12357" t="s">
        <v>670</v>
      </c>
      <c r="C12357" t="s">
        <v>671</v>
      </c>
      <c r="D12357" t="s">
        <v>638</v>
      </c>
      <c r="E12357" t="s">
        <v>639</v>
      </c>
      <c r="F12357" t="s">
        <v>187</v>
      </c>
      <c r="G12357" t="s">
        <v>233</v>
      </c>
      <c r="H12357" t="s">
        <v>480</v>
      </c>
      <c r="I12357" t="s">
        <v>4</v>
      </c>
      <c r="J12357" t="s">
        <v>481</v>
      </c>
      <c r="K12357" t="s">
        <v>482</v>
      </c>
      <c r="L12357" t="s">
        <v>237</v>
      </c>
      <c r="M12357" t="s">
        <v>380</v>
      </c>
      <c r="N12357" t="s">
        <v>640</v>
      </c>
      <c r="O12357" t="s">
        <v>265</v>
      </c>
      <c r="P12357">
        <v>2025</v>
      </c>
      <c r="Q12357">
        <v>0</v>
      </c>
    </row>
    <row r="12358" spans="1:17" x14ac:dyDescent="0.25">
      <c r="A12358" t="s">
        <v>669</v>
      </c>
      <c r="B12358" t="s">
        <v>670</v>
      </c>
      <c r="C12358" t="s">
        <v>671</v>
      </c>
      <c r="D12358" t="s">
        <v>638</v>
      </c>
      <c r="E12358" t="s">
        <v>639</v>
      </c>
      <c r="F12358" t="s">
        <v>187</v>
      </c>
      <c r="G12358" t="s">
        <v>233</v>
      </c>
      <c r="H12358" t="s">
        <v>480</v>
      </c>
      <c r="I12358" t="s">
        <v>4</v>
      </c>
      <c r="J12358" t="s">
        <v>481</v>
      </c>
      <c r="K12358" t="s">
        <v>482</v>
      </c>
      <c r="L12358" t="s">
        <v>237</v>
      </c>
      <c r="M12358" t="s">
        <v>380</v>
      </c>
      <c r="N12358" t="s">
        <v>640</v>
      </c>
      <c r="O12358" t="s">
        <v>194</v>
      </c>
      <c r="P12358">
        <v>2030</v>
      </c>
      <c r="Q12358">
        <v>0</v>
      </c>
    </row>
    <row r="12359" spans="1:17" x14ac:dyDescent="0.25">
      <c r="A12359" t="s">
        <v>669</v>
      </c>
      <c r="B12359" t="s">
        <v>670</v>
      </c>
      <c r="C12359" t="s">
        <v>671</v>
      </c>
      <c r="D12359" t="s">
        <v>638</v>
      </c>
      <c r="E12359" t="s">
        <v>639</v>
      </c>
      <c r="F12359" t="s">
        <v>187</v>
      </c>
      <c r="G12359" t="s">
        <v>233</v>
      </c>
      <c r="H12359" t="s">
        <v>480</v>
      </c>
      <c r="I12359" t="s">
        <v>4</v>
      </c>
      <c r="J12359" t="s">
        <v>481</v>
      </c>
      <c r="K12359" t="s">
        <v>482</v>
      </c>
      <c r="L12359" t="s">
        <v>237</v>
      </c>
      <c r="M12359" t="s">
        <v>380</v>
      </c>
      <c r="N12359" t="s">
        <v>640</v>
      </c>
      <c r="O12359" t="s">
        <v>194</v>
      </c>
      <c r="P12359">
        <v>2040</v>
      </c>
      <c r="Q12359">
        <v>0</v>
      </c>
    </row>
    <row r="12360" spans="1:17" x14ac:dyDescent="0.25">
      <c r="A12360" t="s">
        <v>669</v>
      </c>
      <c r="B12360" t="s">
        <v>670</v>
      </c>
      <c r="C12360" t="s">
        <v>671</v>
      </c>
      <c r="D12360" t="s">
        <v>638</v>
      </c>
      <c r="E12360" t="s">
        <v>639</v>
      </c>
      <c r="F12360" t="s">
        <v>187</v>
      </c>
      <c r="G12360" t="s">
        <v>233</v>
      </c>
      <c r="H12360" t="s">
        <v>480</v>
      </c>
      <c r="I12360" t="s">
        <v>4</v>
      </c>
      <c r="J12360" t="s">
        <v>481</v>
      </c>
      <c r="K12360" t="s">
        <v>482</v>
      </c>
      <c r="L12360" t="s">
        <v>237</v>
      </c>
      <c r="M12360" t="s">
        <v>380</v>
      </c>
      <c r="N12360" t="s">
        <v>640</v>
      </c>
      <c r="O12360" t="s">
        <v>194</v>
      </c>
      <c r="P12360">
        <v>2050</v>
      </c>
      <c r="Q12360">
        <v>0</v>
      </c>
    </row>
    <row r="12361" spans="1:17" x14ac:dyDescent="0.25">
      <c r="A12361" t="s">
        <v>669</v>
      </c>
      <c r="B12361" t="s">
        <v>670</v>
      </c>
      <c r="C12361" t="s">
        <v>671</v>
      </c>
      <c r="D12361" t="s">
        <v>638</v>
      </c>
      <c r="E12361" t="s">
        <v>639</v>
      </c>
      <c r="F12361" t="s">
        <v>187</v>
      </c>
      <c r="G12361" t="s">
        <v>233</v>
      </c>
      <c r="H12361" t="s">
        <v>480</v>
      </c>
      <c r="I12361" t="s">
        <v>4</v>
      </c>
      <c r="J12361" t="s">
        <v>481</v>
      </c>
      <c r="K12361" t="s">
        <v>482</v>
      </c>
      <c r="L12361" t="s">
        <v>237</v>
      </c>
      <c r="M12361" t="s">
        <v>380</v>
      </c>
      <c r="N12361" t="s">
        <v>640</v>
      </c>
      <c r="O12361" t="s">
        <v>264</v>
      </c>
      <c r="P12361">
        <v>2050</v>
      </c>
      <c r="Q12361">
        <v>0</v>
      </c>
    </row>
    <row r="12362" spans="1:17" x14ac:dyDescent="0.25">
      <c r="A12362" t="s">
        <v>669</v>
      </c>
      <c r="B12362" t="s">
        <v>670</v>
      </c>
      <c r="C12362" t="s">
        <v>671</v>
      </c>
      <c r="D12362" t="s">
        <v>638</v>
      </c>
      <c r="E12362" t="s">
        <v>639</v>
      </c>
      <c r="F12362" t="s">
        <v>187</v>
      </c>
      <c r="G12362" t="s">
        <v>233</v>
      </c>
      <c r="H12362" t="s">
        <v>480</v>
      </c>
      <c r="I12362" t="s">
        <v>4</v>
      </c>
      <c r="J12362" t="s">
        <v>481</v>
      </c>
      <c r="K12362" t="s">
        <v>482</v>
      </c>
      <c r="L12362" t="s">
        <v>237</v>
      </c>
      <c r="M12362" t="s">
        <v>380</v>
      </c>
      <c r="N12362" t="s">
        <v>640</v>
      </c>
      <c r="O12362" t="s">
        <v>265</v>
      </c>
      <c r="P12362">
        <v>2050</v>
      </c>
      <c r="Q12362">
        <v>0</v>
      </c>
    </row>
    <row r="12363" spans="1:17" x14ac:dyDescent="0.25">
      <c r="A12363" t="s">
        <v>669</v>
      </c>
      <c r="B12363" t="s">
        <v>670</v>
      </c>
      <c r="C12363" t="s">
        <v>671</v>
      </c>
      <c r="D12363" t="s">
        <v>638</v>
      </c>
      <c r="E12363" t="s">
        <v>639</v>
      </c>
      <c r="F12363" t="s">
        <v>187</v>
      </c>
      <c r="G12363" t="s">
        <v>233</v>
      </c>
      <c r="H12363" t="s">
        <v>484</v>
      </c>
      <c r="I12363" t="s">
        <v>4</v>
      </c>
      <c r="J12363" t="s">
        <v>485</v>
      </c>
      <c r="K12363" t="s">
        <v>482</v>
      </c>
      <c r="L12363" t="s">
        <v>237</v>
      </c>
      <c r="M12363" t="s">
        <v>379</v>
      </c>
      <c r="N12363" t="s">
        <v>640</v>
      </c>
      <c r="O12363" t="s">
        <v>194</v>
      </c>
      <c r="P12363">
        <v>2020</v>
      </c>
      <c r="Q12363">
        <v>1.19</v>
      </c>
    </row>
    <row r="12364" spans="1:17" x14ac:dyDescent="0.25">
      <c r="A12364" t="s">
        <v>669</v>
      </c>
      <c r="B12364" t="s">
        <v>670</v>
      </c>
      <c r="C12364" t="s">
        <v>671</v>
      </c>
      <c r="D12364" t="s">
        <v>638</v>
      </c>
      <c r="E12364" t="s">
        <v>639</v>
      </c>
      <c r="F12364" t="s">
        <v>187</v>
      </c>
      <c r="G12364" t="s">
        <v>233</v>
      </c>
      <c r="H12364" t="s">
        <v>484</v>
      </c>
      <c r="I12364" t="s">
        <v>4</v>
      </c>
      <c r="J12364" t="s">
        <v>485</v>
      </c>
      <c r="K12364" t="s">
        <v>482</v>
      </c>
      <c r="L12364" t="s">
        <v>237</v>
      </c>
      <c r="M12364" t="s">
        <v>379</v>
      </c>
      <c r="N12364" t="s">
        <v>640</v>
      </c>
      <c r="O12364" t="s">
        <v>194</v>
      </c>
      <c r="P12364">
        <v>2025</v>
      </c>
      <c r="Q12364">
        <v>1.19</v>
      </c>
    </row>
    <row r="12365" spans="1:17" x14ac:dyDescent="0.25">
      <c r="A12365" t="s">
        <v>669</v>
      </c>
      <c r="B12365" t="s">
        <v>670</v>
      </c>
      <c r="C12365" t="s">
        <v>671</v>
      </c>
      <c r="D12365" t="s">
        <v>638</v>
      </c>
      <c r="E12365" t="s">
        <v>639</v>
      </c>
      <c r="F12365" t="s">
        <v>187</v>
      </c>
      <c r="G12365" t="s">
        <v>233</v>
      </c>
      <c r="H12365" t="s">
        <v>484</v>
      </c>
      <c r="I12365" t="s">
        <v>4</v>
      </c>
      <c r="J12365" t="s">
        <v>485</v>
      </c>
      <c r="K12365" t="s">
        <v>482</v>
      </c>
      <c r="L12365" t="s">
        <v>237</v>
      </c>
      <c r="M12365" t="s">
        <v>379</v>
      </c>
      <c r="N12365" t="s">
        <v>640</v>
      </c>
      <c r="O12365" t="s">
        <v>264</v>
      </c>
      <c r="P12365">
        <v>2025</v>
      </c>
      <c r="Q12365">
        <v>1.19</v>
      </c>
    </row>
    <row r="12366" spans="1:17" x14ac:dyDescent="0.25">
      <c r="A12366" t="s">
        <v>669</v>
      </c>
      <c r="B12366" t="s">
        <v>670</v>
      </c>
      <c r="C12366" t="s">
        <v>671</v>
      </c>
      <c r="D12366" t="s">
        <v>638</v>
      </c>
      <c r="E12366" t="s">
        <v>639</v>
      </c>
      <c r="F12366" t="s">
        <v>187</v>
      </c>
      <c r="G12366" t="s">
        <v>233</v>
      </c>
      <c r="H12366" t="s">
        <v>484</v>
      </c>
      <c r="I12366" t="s">
        <v>4</v>
      </c>
      <c r="J12366" t="s">
        <v>485</v>
      </c>
      <c r="K12366" t="s">
        <v>482</v>
      </c>
      <c r="L12366" t="s">
        <v>237</v>
      </c>
      <c r="M12366" t="s">
        <v>379</v>
      </c>
      <c r="N12366" t="s">
        <v>640</v>
      </c>
      <c r="O12366" t="s">
        <v>265</v>
      </c>
      <c r="P12366">
        <v>2025</v>
      </c>
      <c r="Q12366">
        <v>1.69</v>
      </c>
    </row>
    <row r="12367" spans="1:17" x14ac:dyDescent="0.25">
      <c r="A12367" t="s">
        <v>669</v>
      </c>
      <c r="B12367" t="s">
        <v>670</v>
      </c>
      <c r="C12367" t="s">
        <v>671</v>
      </c>
      <c r="D12367" t="s">
        <v>638</v>
      </c>
      <c r="E12367" t="s">
        <v>639</v>
      </c>
      <c r="F12367" t="s">
        <v>187</v>
      </c>
      <c r="G12367" t="s">
        <v>233</v>
      </c>
      <c r="H12367" t="s">
        <v>484</v>
      </c>
      <c r="I12367" t="s">
        <v>4</v>
      </c>
      <c r="J12367" t="s">
        <v>485</v>
      </c>
      <c r="K12367" t="s">
        <v>482</v>
      </c>
      <c r="L12367" t="s">
        <v>237</v>
      </c>
      <c r="M12367" t="s">
        <v>379</v>
      </c>
      <c r="N12367" t="s">
        <v>640</v>
      </c>
      <c r="O12367" t="s">
        <v>194</v>
      </c>
      <c r="P12367">
        <v>2030</v>
      </c>
      <c r="Q12367">
        <v>1.51</v>
      </c>
    </row>
    <row r="12368" spans="1:17" x14ac:dyDescent="0.25">
      <c r="A12368" t="s">
        <v>669</v>
      </c>
      <c r="B12368" t="s">
        <v>670</v>
      </c>
      <c r="C12368" t="s">
        <v>671</v>
      </c>
      <c r="D12368" t="s">
        <v>638</v>
      </c>
      <c r="E12368" t="s">
        <v>639</v>
      </c>
      <c r="F12368" t="s">
        <v>187</v>
      </c>
      <c r="G12368" t="s">
        <v>233</v>
      </c>
      <c r="H12368" t="s">
        <v>484</v>
      </c>
      <c r="I12368" t="s">
        <v>4</v>
      </c>
      <c r="J12368" t="s">
        <v>485</v>
      </c>
      <c r="K12368" t="s">
        <v>482</v>
      </c>
      <c r="L12368" t="s">
        <v>237</v>
      </c>
      <c r="M12368" t="s">
        <v>379</v>
      </c>
      <c r="N12368" t="s">
        <v>640</v>
      </c>
      <c r="O12368" t="s">
        <v>194</v>
      </c>
      <c r="P12368">
        <v>2040</v>
      </c>
      <c r="Q12368">
        <v>1.59</v>
      </c>
    </row>
    <row r="12369" spans="1:17" x14ac:dyDescent="0.25">
      <c r="A12369" t="s">
        <v>669</v>
      </c>
      <c r="B12369" t="s">
        <v>670</v>
      </c>
      <c r="C12369" t="s">
        <v>671</v>
      </c>
      <c r="D12369" t="s">
        <v>638</v>
      </c>
      <c r="E12369" t="s">
        <v>639</v>
      </c>
      <c r="F12369" t="s">
        <v>187</v>
      </c>
      <c r="G12369" t="s">
        <v>233</v>
      </c>
      <c r="H12369" t="s">
        <v>484</v>
      </c>
      <c r="I12369" t="s">
        <v>4</v>
      </c>
      <c r="J12369" t="s">
        <v>485</v>
      </c>
      <c r="K12369" t="s">
        <v>482</v>
      </c>
      <c r="L12369" t="s">
        <v>237</v>
      </c>
      <c r="M12369" t="s">
        <v>379</v>
      </c>
      <c r="N12369" t="s">
        <v>640</v>
      </c>
      <c r="O12369" t="s">
        <v>194</v>
      </c>
      <c r="P12369">
        <v>2050</v>
      </c>
      <c r="Q12369">
        <v>1.67</v>
      </c>
    </row>
    <row r="12370" spans="1:17" x14ac:dyDescent="0.25">
      <c r="A12370" t="s">
        <v>669</v>
      </c>
      <c r="B12370" t="s">
        <v>670</v>
      </c>
      <c r="C12370" t="s">
        <v>671</v>
      </c>
      <c r="D12370" t="s">
        <v>638</v>
      </c>
      <c r="E12370" t="s">
        <v>639</v>
      </c>
      <c r="F12370" t="s">
        <v>187</v>
      </c>
      <c r="G12370" t="s">
        <v>233</v>
      </c>
      <c r="H12370" t="s">
        <v>484</v>
      </c>
      <c r="I12370" t="s">
        <v>4</v>
      </c>
      <c r="J12370" t="s">
        <v>485</v>
      </c>
      <c r="K12370" t="s">
        <v>482</v>
      </c>
      <c r="L12370" t="s">
        <v>237</v>
      </c>
      <c r="M12370" t="s">
        <v>379</v>
      </c>
      <c r="N12370" t="s">
        <v>640</v>
      </c>
      <c r="O12370" t="s">
        <v>264</v>
      </c>
      <c r="P12370">
        <v>2050</v>
      </c>
      <c r="Q12370">
        <v>1.47</v>
      </c>
    </row>
    <row r="12371" spans="1:17" x14ac:dyDescent="0.25">
      <c r="A12371" t="s">
        <v>669</v>
      </c>
      <c r="B12371" t="s">
        <v>670</v>
      </c>
      <c r="C12371" t="s">
        <v>671</v>
      </c>
      <c r="D12371" t="s">
        <v>638</v>
      </c>
      <c r="E12371" t="s">
        <v>639</v>
      </c>
      <c r="F12371" t="s">
        <v>187</v>
      </c>
      <c r="G12371" t="s">
        <v>233</v>
      </c>
      <c r="H12371" t="s">
        <v>484</v>
      </c>
      <c r="I12371" t="s">
        <v>4</v>
      </c>
      <c r="J12371" t="s">
        <v>485</v>
      </c>
      <c r="K12371" t="s">
        <v>482</v>
      </c>
      <c r="L12371" t="s">
        <v>237</v>
      </c>
      <c r="M12371" t="s">
        <v>379</v>
      </c>
      <c r="N12371" t="s">
        <v>640</v>
      </c>
      <c r="O12371" t="s">
        <v>265</v>
      </c>
      <c r="P12371">
        <v>2050</v>
      </c>
      <c r="Q12371">
        <v>1.19</v>
      </c>
    </row>
    <row r="12372" spans="1:17" x14ac:dyDescent="0.25">
      <c r="A12372" t="s">
        <v>669</v>
      </c>
      <c r="B12372" t="s">
        <v>670</v>
      </c>
      <c r="C12372" t="s">
        <v>671</v>
      </c>
      <c r="D12372" t="s">
        <v>638</v>
      </c>
      <c r="E12372" t="s">
        <v>639</v>
      </c>
      <c r="F12372" t="s">
        <v>187</v>
      </c>
      <c r="G12372" t="s">
        <v>233</v>
      </c>
      <c r="H12372" t="s">
        <v>486</v>
      </c>
      <c r="I12372" t="s">
        <v>234</v>
      </c>
      <c r="J12372" t="s">
        <v>235</v>
      </c>
      <c r="K12372" t="s">
        <v>487</v>
      </c>
      <c r="L12372" t="s">
        <v>237</v>
      </c>
      <c r="M12372" t="s">
        <v>379</v>
      </c>
      <c r="N12372" t="s">
        <v>640</v>
      </c>
      <c r="O12372" t="s">
        <v>194</v>
      </c>
      <c r="P12372">
        <v>2020</v>
      </c>
      <c r="Q12372">
        <v>4000</v>
      </c>
    </row>
    <row r="12373" spans="1:17" x14ac:dyDescent="0.25">
      <c r="A12373" t="s">
        <v>669</v>
      </c>
      <c r="B12373" t="s">
        <v>670</v>
      </c>
      <c r="C12373" t="s">
        <v>671</v>
      </c>
      <c r="D12373" t="s">
        <v>638</v>
      </c>
      <c r="E12373" t="s">
        <v>639</v>
      </c>
      <c r="F12373" t="s">
        <v>187</v>
      </c>
      <c r="G12373" t="s">
        <v>233</v>
      </c>
      <c r="H12373" t="s">
        <v>486</v>
      </c>
      <c r="I12373" t="s">
        <v>234</v>
      </c>
      <c r="J12373" t="s">
        <v>235</v>
      </c>
      <c r="K12373" t="s">
        <v>487</v>
      </c>
      <c r="L12373" t="s">
        <v>237</v>
      </c>
      <c r="M12373" t="s">
        <v>379</v>
      </c>
      <c r="N12373" t="s">
        <v>640</v>
      </c>
      <c r="O12373" t="s">
        <v>194</v>
      </c>
      <c r="P12373">
        <v>2025</v>
      </c>
      <c r="Q12373">
        <v>4000</v>
      </c>
    </row>
    <row r="12374" spans="1:17" x14ac:dyDescent="0.25">
      <c r="A12374" t="s">
        <v>669</v>
      </c>
      <c r="B12374" t="s">
        <v>670</v>
      </c>
      <c r="C12374" t="s">
        <v>671</v>
      </c>
      <c r="D12374" t="s">
        <v>638</v>
      </c>
      <c r="E12374" t="s">
        <v>639</v>
      </c>
      <c r="F12374" t="s">
        <v>187</v>
      </c>
      <c r="G12374" t="s">
        <v>233</v>
      </c>
      <c r="H12374" t="s">
        <v>486</v>
      </c>
      <c r="I12374" t="s">
        <v>234</v>
      </c>
      <c r="J12374" t="s">
        <v>235</v>
      </c>
      <c r="K12374" t="s">
        <v>487</v>
      </c>
      <c r="L12374" t="s">
        <v>237</v>
      </c>
      <c r="M12374" t="s">
        <v>379</v>
      </c>
      <c r="N12374" t="s">
        <v>640</v>
      </c>
      <c r="O12374" t="s">
        <v>264</v>
      </c>
      <c r="P12374">
        <v>2025</v>
      </c>
      <c r="Q12374">
        <v>2000</v>
      </c>
    </row>
    <row r="12375" spans="1:17" x14ac:dyDescent="0.25">
      <c r="A12375" t="s">
        <v>669</v>
      </c>
      <c r="B12375" t="s">
        <v>670</v>
      </c>
      <c r="C12375" t="s">
        <v>671</v>
      </c>
      <c r="D12375" t="s">
        <v>638</v>
      </c>
      <c r="E12375" t="s">
        <v>639</v>
      </c>
      <c r="F12375" t="s">
        <v>187</v>
      </c>
      <c r="G12375" t="s">
        <v>233</v>
      </c>
      <c r="H12375" t="s">
        <v>486</v>
      </c>
      <c r="I12375" t="s">
        <v>234</v>
      </c>
      <c r="J12375" t="s">
        <v>235</v>
      </c>
      <c r="K12375" t="s">
        <v>487</v>
      </c>
      <c r="L12375" t="s">
        <v>237</v>
      </c>
      <c r="M12375" t="s">
        <v>379</v>
      </c>
      <c r="N12375" t="s">
        <v>640</v>
      </c>
      <c r="O12375" t="s">
        <v>265</v>
      </c>
      <c r="P12375">
        <v>2025</v>
      </c>
      <c r="Q12375">
        <v>5000</v>
      </c>
    </row>
    <row r="12376" spans="1:17" x14ac:dyDescent="0.25">
      <c r="A12376" t="s">
        <v>669</v>
      </c>
      <c r="B12376" t="s">
        <v>670</v>
      </c>
      <c r="C12376" t="s">
        <v>671</v>
      </c>
      <c r="D12376" t="s">
        <v>638</v>
      </c>
      <c r="E12376" t="s">
        <v>639</v>
      </c>
      <c r="F12376" t="s">
        <v>187</v>
      </c>
      <c r="G12376" t="s">
        <v>233</v>
      </c>
      <c r="H12376" t="s">
        <v>486</v>
      </c>
      <c r="I12376" t="s">
        <v>234</v>
      </c>
      <c r="J12376" t="s">
        <v>235</v>
      </c>
      <c r="K12376" t="s">
        <v>487</v>
      </c>
      <c r="L12376" t="s">
        <v>237</v>
      </c>
      <c r="M12376" t="s">
        <v>379</v>
      </c>
      <c r="N12376" t="s">
        <v>640</v>
      </c>
      <c r="O12376" t="s">
        <v>194</v>
      </c>
      <c r="P12376">
        <v>2030</v>
      </c>
      <c r="Q12376">
        <v>4000</v>
      </c>
    </row>
    <row r="12377" spans="1:17" x14ac:dyDescent="0.25">
      <c r="A12377" t="s">
        <v>669</v>
      </c>
      <c r="B12377" t="s">
        <v>670</v>
      </c>
      <c r="C12377" t="s">
        <v>671</v>
      </c>
      <c r="D12377" t="s">
        <v>638</v>
      </c>
      <c r="E12377" t="s">
        <v>639</v>
      </c>
      <c r="F12377" t="s">
        <v>187</v>
      </c>
      <c r="G12377" t="s">
        <v>233</v>
      </c>
      <c r="H12377" t="s">
        <v>486</v>
      </c>
      <c r="I12377" t="s">
        <v>234</v>
      </c>
      <c r="J12377" t="s">
        <v>235</v>
      </c>
      <c r="K12377" t="s">
        <v>487</v>
      </c>
      <c r="L12377" t="s">
        <v>237</v>
      </c>
      <c r="M12377" t="s">
        <v>379</v>
      </c>
      <c r="N12377" t="s">
        <v>640</v>
      </c>
      <c r="O12377" t="s">
        <v>194</v>
      </c>
      <c r="P12377">
        <v>2040</v>
      </c>
      <c r="Q12377">
        <v>4000</v>
      </c>
    </row>
    <row r="12378" spans="1:17" x14ac:dyDescent="0.25">
      <c r="A12378" t="s">
        <v>669</v>
      </c>
      <c r="B12378" t="s">
        <v>670</v>
      </c>
      <c r="C12378" t="s">
        <v>671</v>
      </c>
      <c r="D12378" t="s">
        <v>638</v>
      </c>
      <c r="E12378" t="s">
        <v>639</v>
      </c>
      <c r="F12378" t="s">
        <v>187</v>
      </c>
      <c r="G12378" t="s">
        <v>233</v>
      </c>
      <c r="H12378" t="s">
        <v>486</v>
      </c>
      <c r="I12378" t="s">
        <v>234</v>
      </c>
      <c r="J12378" t="s">
        <v>235</v>
      </c>
      <c r="K12378" t="s">
        <v>487</v>
      </c>
      <c r="L12378" t="s">
        <v>237</v>
      </c>
      <c r="M12378" t="s">
        <v>379</v>
      </c>
      <c r="N12378" t="s">
        <v>640</v>
      </c>
      <c r="O12378" t="s">
        <v>194</v>
      </c>
      <c r="P12378">
        <v>2050</v>
      </c>
      <c r="Q12378">
        <v>4000</v>
      </c>
    </row>
    <row r="12379" spans="1:17" x14ac:dyDescent="0.25">
      <c r="A12379" t="s">
        <v>669</v>
      </c>
      <c r="B12379" t="s">
        <v>670</v>
      </c>
      <c r="C12379" t="s">
        <v>671</v>
      </c>
      <c r="D12379" t="s">
        <v>638</v>
      </c>
      <c r="E12379" t="s">
        <v>639</v>
      </c>
      <c r="F12379" t="s">
        <v>187</v>
      </c>
      <c r="G12379" t="s">
        <v>233</v>
      </c>
      <c r="H12379" t="s">
        <v>486</v>
      </c>
      <c r="I12379" t="s">
        <v>234</v>
      </c>
      <c r="J12379" t="s">
        <v>235</v>
      </c>
      <c r="K12379" t="s">
        <v>487</v>
      </c>
      <c r="L12379" t="s">
        <v>237</v>
      </c>
      <c r="M12379" t="s">
        <v>379</v>
      </c>
      <c r="N12379" t="s">
        <v>640</v>
      </c>
      <c r="O12379" t="s">
        <v>264</v>
      </c>
      <c r="P12379">
        <v>2050</v>
      </c>
      <c r="Q12379">
        <v>2000</v>
      </c>
    </row>
    <row r="12380" spans="1:17" x14ac:dyDescent="0.25">
      <c r="A12380" t="s">
        <v>669</v>
      </c>
      <c r="B12380" t="s">
        <v>670</v>
      </c>
      <c r="C12380" t="s">
        <v>671</v>
      </c>
      <c r="D12380" t="s">
        <v>638</v>
      </c>
      <c r="E12380" t="s">
        <v>639</v>
      </c>
      <c r="F12380" t="s">
        <v>187</v>
      </c>
      <c r="G12380" t="s">
        <v>233</v>
      </c>
      <c r="H12380" t="s">
        <v>486</v>
      </c>
      <c r="I12380" t="s">
        <v>234</v>
      </c>
      <c r="J12380" t="s">
        <v>235</v>
      </c>
      <c r="K12380" t="s">
        <v>487</v>
      </c>
      <c r="L12380" t="s">
        <v>237</v>
      </c>
      <c r="M12380" t="s">
        <v>379</v>
      </c>
      <c r="N12380" t="s">
        <v>640</v>
      </c>
      <c r="O12380" t="s">
        <v>265</v>
      </c>
      <c r="P12380">
        <v>2050</v>
      </c>
      <c r="Q12380">
        <v>5000</v>
      </c>
    </row>
    <row r="12381" spans="1:17" x14ac:dyDescent="0.25">
      <c r="A12381" t="s">
        <v>669</v>
      </c>
      <c r="B12381" t="s">
        <v>670</v>
      </c>
      <c r="C12381" t="s">
        <v>671</v>
      </c>
      <c r="D12381" t="s">
        <v>638</v>
      </c>
      <c r="E12381" t="s">
        <v>639</v>
      </c>
      <c r="F12381" t="s">
        <v>187</v>
      </c>
      <c r="G12381" t="s">
        <v>233</v>
      </c>
      <c r="H12381" t="s">
        <v>488</v>
      </c>
      <c r="I12381" t="s">
        <v>240</v>
      </c>
      <c r="J12381" t="s">
        <v>235</v>
      </c>
      <c r="K12381" t="s">
        <v>478</v>
      </c>
      <c r="L12381" t="s">
        <v>237</v>
      </c>
      <c r="M12381" t="s">
        <v>663</v>
      </c>
      <c r="N12381" t="s">
        <v>640</v>
      </c>
      <c r="O12381" t="s">
        <v>194</v>
      </c>
      <c r="P12381">
        <v>2020</v>
      </c>
      <c r="Q12381">
        <v>0.475692634</v>
      </c>
    </row>
    <row r="12382" spans="1:17" x14ac:dyDescent="0.25">
      <c r="A12382" t="s">
        <v>669</v>
      </c>
      <c r="B12382" t="s">
        <v>670</v>
      </c>
      <c r="C12382" t="s">
        <v>671</v>
      </c>
      <c r="D12382" t="s">
        <v>638</v>
      </c>
      <c r="E12382" t="s">
        <v>639</v>
      </c>
      <c r="F12382" t="s">
        <v>187</v>
      </c>
      <c r="G12382" t="s">
        <v>233</v>
      </c>
      <c r="H12382" t="s">
        <v>488</v>
      </c>
      <c r="I12382" t="s">
        <v>240</v>
      </c>
      <c r="J12382" t="s">
        <v>235</v>
      </c>
      <c r="K12382" t="s">
        <v>478</v>
      </c>
      <c r="L12382" t="s">
        <v>237</v>
      </c>
      <c r="M12382" t="s">
        <v>663</v>
      </c>
      <c r="N12382" t="s">
        <v>640</v>
      </c>
      <c r="O12382" t="s">
        <v>194</v>
      </c>
      <c r="P12382">
        <v>2025</v>
      </c>
      <c r="Q12382">
        <v>0.475692634</v>
      </c>
    </row>
    <row r="12383" spans="1:17" x14ac:dyDescent="0.25">
      <c r="A12383" t="s">
        <v>669</v>
      </c>
      <c r="B12383" t="s">
        <v>670</v>
      </c>
      <c r="C12383" t="s">
        <v>671</v>
      </c>
      <c r="D12383" t="s">
        <v>638</v>
      </c>
      <c r="E12383" t="s">
        <v>639</v>
      </c>
      <c r="F12383" t="s">
        <v>187</v>
      </c>
      <c r="G12383" t="s">
        <v>233</v>
      </c>
      <c r="H12383" t="s">
        <v>488</v>
      </c>
      <c r="I12383" t="s">
        <v>240</v>
      </c>
      <c r="J12383" t="s">
        <v>235</v>
      </c>
      <c r="K12383" t="s">
        <v>478</v>
      </c>
      <c r="L12383" t="s">
        <v>237</v>
      </c>
      <c r="M12383" t="s">
        <v>663</v>
      </c>
      <c r="N12383" t="s">
        <v>640</v>
      </c>
      <c r="O12383" t="s">
        <v>264</v>
      </c>
      <c r="P12383">
        <v>2025</v>
      </c>
      <c r="Q12383">
        <v>0.28541558</v>
      </c>
    </row>
    <row r="12384" spans="1:17" x14ac:dyDescent="0.25">
      <c r="A12384" t="s">
        <v>669</v>
      </c>
      <c r="B12384" t="s">
        <v>670</v>
      </c>
      <c r="C12384" t="s">
        <v>671</v>
      </c>
      <c r="D12384" t="s">
        <v>638</v>
      </c>
      <c r="E12384" t="s">
        <v>639</v>
      </c>
      <c r="F12384" t="s">
        <v>187</v>
      </c>
      <c r="G12384" t="s">
        <v>233</v>
      </c>
      <c r="H12384" t="s">
        <v>488</v>
      </c>
      <c r="I12384" t="s">
        <v>240</v>
      </c>
      <c r="J12384" t="s">
        <v>235</v>
      </c>
      <c r="K12384" t="s">
        <v>478</v>
      </c>
      <c r="L12384" t="s">
        <v>237</v>
      </c>
      <c r="M12384" t="s">
        <v>663</v>
      </c>
      <c r="N12384" t="s">
        <v>640</v>
      </c>
      <c r="O12384" t="s">
        <v>265</v>
      </c>
      <c r="P12384">
        <v>2025</v>
      </c>
      <c r="Q12384">
        <v>1</v>
      </c>
    </row>
    <row r="12385" spans="1:17" x14ac:dyDescent="0.25">
      <c r="A12385" t="s">
        <v>669</v>
      </c>
      <c r="B12385" t="s">
        <v>670</v>
      </c>
      <c r="C12385" t="s">
        <v>671</v>
      </c>
      <c r="D12385" t="s">
        <v>638</v>
      </c>
      <c r="E12385" t="s">
        <v>639</v>
      </c>
      <c r="F12385" t="s">
        <v>187</v>
      </c>
      <c r="G12385" t="s">
        <v>233</v>
      </c>
      <c r="H12385" t="s">
        <v>488</v>
      </c>
      <c r="I12385" t="s">
        <v>240</v>
      </c>
      <c r="J12385" t="s">
        <v>235</v>
      </c>
      <c r="K12385" t="s">
        <v>478</v>
      </c>
      <c r="L12385" t="s">
        <v>237</v>
      </c>
      <c r="M12385" t="s">
        <v>663</v>
      </c>
      <c r="N12385" t="s">
        <v>640</v>
      </c>
      <c r="O12385" t="s">
        <v>194</v>
      </c>
      <c r="P12385">
        <v>2030</v>
      </c>
      <c r="Q12385">
        <v>0.38055410699999997</v>
      </c>
    </row>
    <row r="12386" spans="1:17" x14ac:dyDescent="0.25">
      <c r="A12386" t="s">
        <v>669</v>
      </c>
      <c r="B12386" t="s">
        <v>670</v>
      </c>
      <c r="C12386" t="s">
        <v>671</v>
      </c>
      <c r="D12386" t="s">
        <v>638</v>
      </c>
      <c r="E12386" t="s">
        <v>639</v>
      </c>
      <c r="F12386" t="s">
        <v>187</v>
      </c>
      <c r="G12386" t="s">
        <v>233</v>
      </c>
      <c r="H12386" t="s">
        <v>488</v>
      </c>
      <c r="I12386" t="s">
        <v>240</v>
      </c>
      <c r="J12386" t="s">
        <v>235</v>
      </c>
      <c r="K12386" t="s">
        <v>478</v>
      </c>
      <c r="L12386" t="s">
        <v>237</v>
      </c>
      <c r="M12386" t="s">
        <v>663</v>
      </c>
      <c r="N12386" t="s">
        <v>640</v>
      </c>
      <c r="O12386" t="s">
        <v>194</v>
      </c>
      <c r="P12386">
        <v>2040</v>
      </c>
      <c r="Q12386">
        <v>0.38055410699999997</v>
      </c>
    </row>
    <row r="12387" spans="1:17" x14ac:dyDescent="0.25">
      <c r="A12387" t="s">
        <v>669</v>
      </c>
      <c r="B12387" t="s">
        <v>670</v>
      </c>
      <c r="C12387" t="s">
        <v>671</v>
      </c>
      <c r="D12387" t="s">
        <v>638</v>
      </c>
      <c r="E12387" t="s">
        <v>639</v>
      </c>
      <c r="F12387" t="s">
        <v>187</v>
      </c>
      <c r="G12387" t="s">
        <v>233</v>
      </c>
      <c r="H12387" t="s">
        <v>488</v>
      </c>
      <c r="I12387" t="s">
        <v>240</v>
      </c>
      <c r="J12387" t="s">
        <v>235</v>
      </c>
      <c r="K12387" t="s">
        <v>478</v>
      </c>
      <c r="L12387" t="s">
        <v>237</v>
      </c>
      <c r="M12387" t="s">
        <v>663</v>
      </c>
      <c r="N12387" t="s">
        <v>640</v>
      </c>
      <c r="O12387" t="s">
        <v>194</v>
      </c>
      <c r="P12387">
        <v>2050</v>
      </c>
      <c r="Q12387">
        <v>0.38055410699999997</v>
      </c>
    </row>
    <row r="12388" spans="1:17" x14ac:dyDescent="0.25">
      <c r="A12388" t="s">
        <v>669</v>
      </c>
      <c r="B12388" t="s">
        <v>670</v>
      </c>
      <c r="C12388" t="s">
        <v>671</v>
      </c>
      <c r="D12388" t="s">
        <v>638</v>
      </c>
      <c r="E12388" t="s">
        <v>639</v>
      </c>
      <c r="F12388" t="s">
        <v>187</v>
      </c>
      <c r="G12388" t="s">
        <v>233</v>
      </c>
      <c r="H12388" t="s">
        <v>488</v>
      </c>
      <c r="I12388" t="s">
        <v>240</v>
      </c>
      <c r="J12388" t="s">
        <v>235</v>
      </c>
      <c r="K12388" t="s">
        <v>478</v>
      </c>
      <c r="L12388" t="s">
        <v>237</v>
      </c>
      <c r="M12388" t="s">
        <v>663</v>
      </c>
      <c r="N12388" t="s">
        <v>640</v>
      </c>
      <c r="O12388" t="s">
        <v>264</v>
      </c>
      <c r="P12388">
        <v>2050</v>
      </c>
      <c r="Q12388">
        <v>0.28541558</v>
      </c>
    </row>
    <row r="12389" spans="1:17" x14ac:dyDescent="0.25">
      <c r="A12389" t="s">
        <v>669</v>
      </c>
      <c r="B12389" t="s">
        <v>670</v>
      </c>
      <c r="C12389" t="s">
        <v>671</v>
      </c>
      <c r="D12389" t="s">
        <v>638</v>
      </c>
      <c r="E12389" t="s">
        <v>639</v>
      </c>
      <c r="F12389" t="s">
        <v>187</v>
      </c>
      <c r="G12389" t="s">
        <v>233</v>
      </c>
      <c r="H12389" t="s">
        <v>488</v>
      </c>
      <c r="I12389" t="s">
        <v>240</v>
      </c>
      <c r="J12389" t="s">
        <v>235</v>
      </c>
      <c r="K12389" t="s">
        <v>478</v>
      </c>
      <c r="L12389" t="s">
        <v>237</v>
      </c>
      <c r="M12389" t="s">
        <v>663</v>
      </c>
      <c r="N12389" t="s">
        <v>640</v>
      </c>
      <c r="O12389" t="s">
        <v>265</v>
      </c>
      <c r="P12389">
        <v>2050</v>
      </c>
      <c r="Q12389">
        <v>1</v>
      </c>
    </row>
    <row r="12390" spans="1:17" x14ac:dyDescent="0.25">
      <c r="A12390" t="s">
        <v>669</v>
      </c>
      <c r="B12390" t="s">
        <v>670</v>
      </c>
      <c r="C12390" t="s">
        <v>671</v>
      </c>
      <c r="D12390" t="s">
        <v>638</v>
      </c>
      <c r="E12390" t="s">
        <v>639</v>
      </c>
      <c r="F12390" t="s">
        <v>187</v>
      </c>
      <c r="G12390" t="s">
        <v>233</v>
      </c>
      <c r="H12390" t="s">
        <v>649</v>
      </c>
      <c r="I12390" t="s">
        <v>577</v>
      </c>
      <c r="K12390" t="s">
        <v>650</v>
      </c>
      <c r="L12390" t="s">
        <v>237</v>
      </c>
      <c r="M12390" t="s">
        <v>427</v>
      </c>
      <c r="N12390" t="s">
        <v>651</v>
      </c>
      <c r="O12390" t="s">
        <v>194</v>
      </c>
      <c r="P12390">
        <v>2020</v>
      </c>
      <c r="Q12390">
        <v>10</v>
      </c>
    </row>
    <row r="12391" spans="1:17" x14ac:dyDescent="0.25">
      <c r="A12391" t="s">
        <v>669</v>
      </c>
      <c r="B12391" t="s">
        <v>670</v>
      </c>
      <c r="C12391" t="s">
        <v>671</v>
      </c>
      <c r="D12391" t="s">
        <v>638</v>
      </c>
      <c r="E12391" t="s">
        <v>639</v>
      </c>
      <c r="F12391" t="s">
        <v>187</v>
      </c>
      <c r="G12391" t="s">
        <v>233</v>
      </c>
      <c r="H12391" t="s">
        <v>649</v>
      </c>
      <c r="I12391" t="s">
        <v>577</v>
      </c>
      <c r="K12391" t="s">
        <v>650</v>
      </c>
      <c r="L12391" t="s">
        <v>237</v>
      </c>
      <c r="M12391" t="s">
        <v>427</v>
      </c>
      <c r="N12391" t="s">
        <v>651</v>
      </c>
      <c r="O12391" t="s">
        <v>194</v>
      </c>
      <c r="P12391">
        <v>2025</v>
      </c>
      <c r="Q12391">
        <v>10</v>
      </c>
    </row>
    <row r="12392" spans="1:17" x14ac:dyDescent="0.25">
      <c r="A12392" t="s">
        <v>669</v>
      </c>
      <c r="B12392" t="s">
        <v>670</v>
      </c>
      <c r="C12392" t="s">
        <v>671</v>
      </c>
      <c r="D12392" t="s">
        <v>638</v>
      </c>
      <c r="E12392" t="s">
        <v>639</v>
      </c>
      <c r="F12392" t="s">
        <v>187</v>
      </c>
      <c r="G12392" t="s">
        <v>233</v>
      </c>
      <c r="H12392" t="s">
        <v>649</v>
      </c>
      <c r="I12392" t="s">
        <v>577</v>
      </c>
      <c r="K12392" t="s">
        <v>650</v>
      </c>
      <c r="L12392" t="s">
        <v>237</v>
      </c>
      <c r="M12392" t="s">
        <v>427</v>
      </c>
      <c r="N12392" t="s">
        <v>651</v>
      </c>
      <c r="O12392" t="s">
        <v>264</v>
      </c>
      <c r="P12392">
        <v>2025</v>
      </c>
      <c r="Q12392">
        <v>5</v>
      </c>
    </row>
    <row r="12393" spans="1:17" x14ac:dyDescent="0.25">
      <c r="A12393" t="s">
        <v>669</v>
      </c>
      <c r="B12393" t="s">
        <v>670</v>
      </c>
      <c r="C12393" t="s">
        <v>671</v>
      </c>
      <c r="D12393" t="s">
        <v>638</v>
      </c>
      <c r="E12393" t="s">
        <v>639</v>
      </c>
      <c r="F12393" t="s">
        <v>187</v>
      </c>
      <c r="G12393" t="s">
        <v>233</v>
      </c>
      <c r="H12393" t="s">
        <v>649</v>
      </c>
      <c r="I12393" t="s">
        <v>577</v>
      </c>
      <c r="K12393" t="s">
        <v>650</v>
      </c>
      <c r="L12393" t="s">
        <v>237</v>
      </c>
      <c r="M12393" t="s">
        <v>427</v>
      </c>
      <c r="N12393" t="s">
        <v>651</v>
      </c>
      <c r="O12393" t="s">
        <v>265</v>
      </c>
      <c r="P12393">
        <v>2025</v>
      </c>
      <c r="Q12393">
        <v>20</v>
      </c>
    </row>
    <row r="12394" spans="1:17" x14ac:dyDescent="0.25">
      <c r="A12394" t="s">
        <v>669</v>
      </c>
      <c r="B12394" t="s">
        <v>670</v>
      </c>
      <c r="C12394" t="s">
        <v>671</v>
      </c>
      <c r="D12394" t="s">
        <v>638</v>
      </c>
      <c r="E12394" t="s">
        <v>639</v>
      </c>
      <c r="F12394" t="s">
        <v>187</v>
      </c>
      <c r="G12394" t="s">
        <v>233</v>
      </c>
      <c r="H12394" t="s">
        <v>649</v>
      </c>
      <c r="I12394" t="s">
        <v>577</v>
      </c>
      <c r="K12394" t="s">
        <v>650</v>
      </c>
      <c r="L12394" t="s">
        <v>237</v>
      </c>
      <c r="M12394" t="s">
        <v>427</v>
      </c>
      <c r="N12394" t="s">
        <v>651</v>
      </c>
      <c r="O12394" t="s">
        <v>194</v>
      </c>
      <c r="P12394">
        <v>2030</v>
      </c>
      <c r="Q12394">
        <v>10</v>
      </c>
    </row>
    <row r="12395" spans="1:17" x14ac:dyDescent="0.25">
      <c r="A12395" t="s">
        <v>669</v>
      </c>
      <c r="B12395" t="s">
        <v>670</v>
      </c>
      <c r="C12395" t="s">
        <v>671</v>
      </c>
      <c r="D12395" t="s">
        <v>638</v>
      </c>
      <c r="E12395" t="s">
        <v>639</v>
      </c>
      <c r="F12395" t="s">
        <v>187</v>
      </c>
      <c r="G12395" t="s">
        <v>233</v>
      </c>
      <c r="H12395" t="s">
        <v>649</v>
      </c>
      <c r="I12395" t="s">
        <v>577</v>
      </c>
      <c r="K12395" t="s">
        <v>650</v>
      </c>
      <c r="L12395" t="s">
        <v>237</v>
      </c>
      <c r="M12395" t="s">
        <v>427</v>
      </c>
      <c r="N12395" t="s">
        <v>651</v>
      </c>
      <c r="O12395" t="s">
        <v>194</v>
      </c>
      <c r="P12395">
        <v>2040</v>
      </c>
      <c r="Q12395">
        <v>10</v>
      </c>
    </row>
    <row r="12396" spans="1:17" x14ac:dyDescent="0.25">
      <c r="A12396" t="s">
        <v>669</v>
      </c>
      <c r="B12396" t="s">
        <v>670</v>
      </c>
      <c r="C12396" t="s">
        <v>671</v>
      </c>
      <c r="D12396" t="s">
        <v>638</v>
      </c>
      <c r="E12396" t="s">
        <v>639</v>
      </c>
      <c r="F12396" t="s">
        <v>187</v>
      </c>
      <c r="G12396" t="s">
        <v>233</v>
      </c>
      <c r="H12396" t="s">
        <v>649</v>
      </c>
      <c r="I12396" t="s">
        <v>577</v>
      </c>
      <c r="K12396" t="s">
        <v>650</v>
      </c>
      <c r="L12396" t="s">
        <v>237</v>
      </c>
      <c r="M12396" t="s">
        <v>427</v>
      </c>
      <c r="N12396" t="s">
        <v>651</v>
      </c>
      <c r="O12396" t="s">
        <v>194</v>
      </c>
      <c r="P12396">
        <v>2050</v>
      </c>
      <c r="Q12396">
        <v>10</v>
      </c>
    </row>
    <row r="12397" spans="1:17" x14ac:dyDescent="0.25">
      <c r="A12397" t="s">
        <v>669</v>
      </c>
      <c r="B12397" t="s">
        <v>670</v>
      </c>
      <c r="C12397" t="s">
        <v>671</v>
      </c>
      <c r="D12397" t="s">
        <v>638</v>
      </c>
      <c r="E12397" t="s">
        <v>639</v>
      </c>
      <c r="F12397" t="s">
        <v>187</v>
      </c>
      <c r="G12397" t="s">
        <v>233</v>
      </c>
      <c r="H12397" t="s">
        <v>649</v>
      </c>
      <c r="I12397" t="s">
        <v>577</v>
      </c>
      <c r="K12397" t="s">
        <v>650</v>
      </c>
      <c r="L12397" t="s">
        <v>237</v>
      </c>
      <c r="M12397" t="s">
        <v>427</v>
      </c>
      <c r="N12397" t="s">
        <v>651</v>
      </c>
      <c r="O12397" t="s">
        <v>264</v>
      </c>
      <c r="P12397">
        <v>2050</v>
      </c>
      <c r="Q12397">
        <v>2</v>
      </c>
    </row>
    <row r="12398" spans="1:17" x14ac:dyDescent="0.25">
      <c r="A12398" t="s">
        <v>669</v>
      </c>
      <c r="B12398" t="s">
        <v>670</v>
      </c>
      <c r="C12398" t="s">
        <v>671</v>
      </c>
      <c r="D12398" t="s">
        <v>638</v>
      </c>
      <c r="E12398" t="s">
        <v>639</v>
      </c>
      <c r="F12398" t="s">
        <v>187</v>
      </c>
      <c r="G12398" t="s">
        <v>233</v>
      </c>
      <c r="H12398" t="s">
        <v>649</v>
      </c>
      <c r="I12398" t="s">
        <v>577</v>
      </c>
      <c r="K12398" t="s">
        <v>650</v>
      </c>
      <c r="L12398" t="s">
        <v>237</v>
      </c>
      <c r="M12398" t="s">
        <v>427</v>
      </c>
      <c r="N12398" t="s">
        <v>651</v>
      </c>
      <c r="O12398" t="s">
        <v>265</v>
      </c>
      <c r="P12398">
        <v>2050</v>
      </c>
      <c r="Q12398">
        <v>20</v>
      </c>
    </row>
    <row r="12399" spans="1:17" x14ac:dyDescent="0.25">
      <c r="A12399" t="s">
        <v>669</v>
      </c>
      <c r="B12399" t="s">
        <v>670</v>
      </c>
      <c r="C12399" t="s">
        <v>671</v>
      </c>
      <c r="D12399" t="s">
        <v>638</v>
      </c>
      <c r="E12399" t="s">
        <v>639</v>
      </c>
      <c r="F12399" t="s">
        <v>187</v>
      </c>
      <c r="G12399" t="s">
        <v>233</v>
      </c>
      <c r="H12399" t="s">
        <v>489</v>
      </c>
      <c r="I12399" t="s">
        <v>4</v>
      </c>
      <c r="J12399" t="s">
        <v>235</v>
      </c>
      <c r="K12399" t="s">
        <v>482</v>
      </c>
      <c r="L12399" t="s">
        <v>237</v>
      </c>
      <c r="N12399" t="s">
        <v>640</v>
      </c>
      <c r="O12399" t="s">
        <v>194</v>
      </c>
      <c r="P12399">
        <v>2020</v>
      </c>
      <c r="Q12399">
        <v>1.19</v>
      </c>
    </row>
    <row r="12400" spans="1:17" x14ac:dyDescent="0.25">
      <c r="A12400" t="s">
        <v>669</v>
      </c>
      <c r="B12400" t="s">
        <v>670</v>
      </c>
      <c r="C12400" t="s">
        <v>671</v>
      </c>
      <c r="D12400" t="s">
        <v>638</v>
      </c>
      <c r="E12400" t="s">
        <v>639</v>
      </c>
      <c r="F12400" t="s">
        <v>187</v>
      </c>
      <c r="G12400" t="s">
        <v>233</v>
      </c>
      <c r="H12400" t="s">
        <v>489</v>
      </c>
      <c r="I12400" t="s">
        <v>4</v>
      </c>
      <c r="J12400" t="s">
        <v>235</v>
      </c>
      <c r="K12400" t="s">
        <v>482</v>
      </c>
      <c r="L12400" t="s">
        <v>237</v>
      </c>
      <c r="N12400" t="s">
        <v>640</v>
      </c>
      <c r="O12400" t="s">
        <v>194</v>
      </c>
      <c r="P12400">
        <v>2025</v>
      </c>
      <c r="Q12400">
        <v>1.19</v>
      </c>
    </row>
    <row r="12401" spans="1:17" x14ac:dyDescent="0.25">
      <c r="A12401" t="s">
        <v>669</v>
      </c>
      <c r="B12401" t="s">
        <v>670</v>
      </c>
      <c r="C12401" t="s">
        <v>671</v>
      </c>
      <c r="D12401" t="s">
        <v>638</v>
      </c>
      <c r="E12401" t="s">
        <v>639</v>
      </c>
      <c r="F12401" t="s">
        <v>187</v>
      </c>
      <c r="G12401" t="s">
        <v>233</v>
      </c>
      <c r="H12401" t="s">
        <v>489</v>
      </c>
      <c r="I12401" t="s">
        <v>4</v>
      </c>
      <c r="J12401" t="s">
        <v>235</v>
      </c>
      <c r="K12401" t="s">
        <v>482</v>
      </c>
      <c r="L12401" t="s">
        <v>237</v>
      </c>
      <c r="N12401" t="s">
        <v>640</v>
      </c>
      <c r="O12401" t="s">
        <v>264</v>
      </c>
      <c r="P12401">
        <v>2025</v>
      </c>
      <c r="Q12401">
        <v>1.19</v>
      </c>
    </row>
    <row r="12402" spans="1:17" x14ac:dyDescent="0.25">
      <c r="A12402" t="s">
        <v>669</v>
      </c>
      <c r="B12402" t="s">
        <v>670</v>
      </c>
      <c r="C12402" t="s">
        <v>671</v>
      </c>
      <c r="D12402" t="s">
        <v>638</v>
      </c>
      <c r="E12402" t="s">
        <v>639</v>
      </c>
      <c r="F12402" t="s">
        <v>187</v>
      </c>
      <c r="G12402" t="s">
        <v>233</v>
      </c>
      <c r="H12402" t="s">
        <v>489</v>
      </c>
      <c r="I12402" t="s">
        <v>4</v>
      </c>
      <c r="J12402" t="s">
        <v>235</v>
      </c>
      <c r="K12402" t="s">
        <v>482</v>
      </c>
      <c r="L12402" t="s">
        <v>237</v>
      </c>
      <c r="N12402" t="s">
        <v>640</v>
      </c>
      <c r="O12402" t="s">
        <v>265</v>
      </c>
      <c r="P12402">
        <v>2025</v>
      </c>
      <c r="Q12402">
        <v>1.69</v>
      </c>
    </row>
    <row r="12403" spans="1:17" x14ac:dyDescent="0.25">
      <c r="A12403" t="s">
        <v>669</v>
      </c>
      <c r="B12403" t="s">
        <v>670</v>
      </c>
      <c r="C12403" t="s">
        <v>671</v>
      </c>
      <c r="D12403" t="s">
        <v>638</v>
      </c>
      <c r="E12403" t="s">
        <v>639</v>
      </c>
      <c r="F12403" t="s">
        <v>187</v>
      </c>
      <c r="G12403" t="s">
        <v>233</v>
      </c>
      <c r="H12403" t="s">
        <v>489</v>
      </c>
      <c r="I12403" t="s">
        <v>4</v>
      </c>
      <c r="J12403" t="s">
        <v>235</v>
      </c>
      <c r="K12403" t="s">
        <v>482</v>
      </c>
      <c r="L12403" t="s">
        <v>237</v>
      </c>
      <c r="N12403" t="s">
        <v>640</v>
      </c>
      <c r="O12403" t="s">
        <v>194</v>
      </c>
      <c r="P12403">
        <v>2030</v>
      </c>
      <c r="Q12403">
        <v>1.51</v>
      </c>
    </row>
    <row r="12404" spans="1:17" x14ac:dyDescent="0.25">
      <c r="A12404" t="s">
        <v>669</v>
      </c>
      <c r="B12404" t="s">
        <v>670</v>
      </c>
      <c r="C12404" t="s">
        <v>671</v>
      </c>
      <c r="D12404" t="s">
        <v>638</v>
      </c>
      <c r="E12404" t="s">
        <v>639</v>
      </c>
      <c r="F12404" t="s">
        <v>187</v>
      </c>
      <c r="G12404" t="s">
        <v>233</v>
      </c>
      <c r="H12404" t="s">
        <v>489</v>
      </c>
      <c r="I12404" t="s">
        <v>4</v>
      </c>
      <c r="J12404" t="s">
        <v>235</v>
      </c>
      <c r="K12404" t="s">
        <v>482</v>
      </c>
      <c r="L12404" t="s">
        <v>237</v>
      </c>
      <c r="N12404" t="s">
        <v>640</v>
      </c>
      <c r="O12404" t="s">
        <v>194</v>
      </c>
      <c r="P12404">
        <v>2040</v>
      </c>
      <c r="Q12404">
        <v>1.59</v>
      </c>
    </row>
    <row r="12405" spans="1:17" x14ac:dyDescent="0.25">
      <c r="A12405" t="s">
        <v>669</v>
      </c>
      <c r="B12405" t="s">
        <v>670</v>
      </c>
      <c r="C12405" t="s">
        <v>671</v>
      </c>
      <c r="D12405" t="s">
        <v>638</v>
      </c>
      <c r="E12405" t="s">
        <v>639</v>
      </c>
      <c r="F12405" t="s">
        <v>187</v>
      </c>
      <c r="G12405" t="s">
        <v>233</v>
      </c>
      <c r="H12405" t="s">
        <v>489</v>
      </c>
      <c r="I12405" t="s">
        <v>4</v>
      </c>
      <c r="J12405" t="s">
        <v>235</v>
      </c>
      <c r="K12405" t="s">
        <v>482</v>
      </c>
      <c r="L12405" t="s">
        <v>237</v>
      </c>
      <c r="N12405" t="s">
        <v>640</v>
      </c>
      <c r="O12405" t="s">
        <v>194</v>
      </c>
      <c r="P12405">
        <v>2050</v>
      </c>
      <c r="Q12405">
        <v>1.67</v>
      </c>
    </row>
    <row r="12406" spans="1:17" x14ac:dyDescent="0.25">
      <c r="A12406" t="s">
        <v>669</v>
      </c>
      <c r="B12406" t="s">
        <v>670</v>
      </c>
      <c r="C12406" t="s">
        <v>671</v>
      </c>
      <c r="D12406" t="s">
        <v>638</v>
      </c>
      <c r="E12406" t="s">
        <v>639</v>
      </c>
      <c r="F12406" t="s">
        <v>187</v>
      </c>
      <c r="G12406" t="s">
        <v>233</v>
      </c>
      <c r="H12406" t="s">
        <v>489</v>
      </c>
      <c r="I12406" t="s">
        <v>4</v>
      </c>
      <c r="J12406" t="s">
        <v>235</v>
      </c>
      <c r="K12406" t="s">
        <v>482</v>
      </c>
      <c r="L12406" t="s">
        <v>237</v>
      </c>
      <c r="N12406" t="s">
        <v>640</v>
      </c>
      <c r="O12406" t="s">
        <v>264</v>
      </c>
      <c r="P12406">
        <v>2050</v>
      </c>
      <c r="Q12406">
        <v>1.47</v>
      </c>
    </row>
    <row r="12407" spans="1:17" x14ac:dyDescent="0.25">
      <c r="A12407" t="s">
        <v>669</v>
      </c>
      <c r="B12407" t="s">
        <v>670</v>
      </c>
      <c r="C12407" t="s">
        <v>671</v>
      </c>
      <c r="D12407" t="s">
        <v>638</v>
      </c>
      <c r="E12407" t="s">
        <v>639</v>
      </c>
      <c r="F12407" t="s">
        <v>187</v>
      </c>
      <c r="G12407" t="s">
        <v>233</v>
      </c>
      <c r="H12407" t="s">
        <v>489</v>
      </c>
      <c r="I12407" t="s">
        <v>4</v>
      </c>
      <c r="J12407" t="s">
        <v>235</v>
      </c>
      <c r="K12407" t="s">
        <v>482</v>
      </c>
      <c r="L12407" t="s">
        <v>237</v>
      </c>
      <c r="N12407" t="s">
        <v>640</v>
      </c>
      <c r="O12407" t="s">
        <v>265</v>
      </c>
      <c r="P12407">
        <v>2050</v>
      </c>
      <c r="Q12407">
        <v>1.19</v>
      </c>
    </row>
    <row r="12408" spans="1:17" x14ac:dyDescent="0.25">
      <c r="A12408" t="s">
        <v>669</v>
      </c>
      <c r="B12408" t="s">
        <v>670</v>
      </c>
      <c r="C12408" t="s">
        <v>671</v>
      </c>
      <c r="D12408" t="s">
        <v>638</v>
      </c>
      <c r="E12408" t="s">
        <v>639</v>
      </c>
      <c r="F12408" t="s">
        <v>187</v>
      </c>
      <c r="G12408" t="s">
        <v>243</v>
      </c>
      <c r="H12408" t="s">
        <v>356</v>
      </c>
      <c r="I12408" t="s">
        <v>298</v>
      </c>
      <c r="K12408" t="s">
        <v>78</v>
      </c>
      <c r="M12408" t="s">
        <v>374</v>
      </c>
      <c r="N12408" t="s">
        <v>641</v>
      </c>
      <c r="O12408" t="s">
        <v>194</v>
      </c>
      <c r="P12408">
        <v>2020</v>
      </c>
      <c r="Q12408">
        <v>2</v>
      </c>
    </row>
    <row r="12409" spans="1:17" x14ac:dyDescent="0.25">
      <c r="A12409" t="s">
        <v>669</v>
      </c>
      <c r="B12409" t="s">
        <v>670</v>
      </c>
      <c r="C12409" t="s">
        <v>671</v>
      </c>
      <c r="D12409" t="s">
        <v>638</v>
      </c>
      <c r="E12409" t="s">
        <v>639</v>
      </c>
      <c r="F12409" t="s">
        <v>187</v>
      </c>
      <c r="G12409" t="s">
        <v>243</v>
      </c>
      <c r="H12409" t="s">
        <v>356</v>
      </c>
      <c r="I12409" t="s">
        <v>298</v>
      </c>
      <c r="K12409" t="s">
        <v>78</v>
      </c>
      <c r="M12409" t="s">
        <v>374</v>
      </c>
      <c r="N12409" t="s">
        <v>641</v>
      </c>
      <c r="O12409" t="s">
        <v>194</v>
      </c>
      <c r="P12409">
        <v>2025</v>
      </c>
      <c r="Q12409">
        <v>2</v>
      </c>
    </row>
    <row r="12410" spans="1:17" x14ac:dyDescent="0.25">
      <c r="A12410" t="s">
        <v>669</v>
      </c>
      <c r="B12410" t="s">
        <v>670</v>
      </c>
      <c r="C12410" t="s">
        <v>671</v>
      </c>
      <c r="D12410" t="s">
        <v>638</v>
      </c>
      <c r="E12410" t="s">
        <v>639</v>
      </c>
      <c r="F12410" t="s">
        <v>187</v>
      </c>
      <c r="G12410" t="s">
        <v>243</v>
      </c>
      <c r="H12410" t="s">
        <v>356</v>
      </c>
      <c r="I12410" t="s">
        <v>298</v>
      </c>
      <c r="K12410" t="s">
        <v>78</v>
      </c>
      <c r="M12410" t="s">
        <v>374</v>
      </c>
      <c r="N12410" t="s">
        <v>641</v>
      </c>
      <c r="O12410" t="s">
        <v>264</v>
      </c>
      <c r="P12410">
        <v>2025</v>
      </c>
      <c r="Q12410">
        <v>1</v>
      </c>
    </row>
    <row r="12411" spans="1:17" x14ac:dyDescent="0.25">
      <c r="A12411" t="s">
        <v>669</v>
      </c>
      <c r="B12411" t="s">
        <v>670</v>
      </c>
      <c r="C12411" t="s">
        <v>671</v>
      </c>
      <c r="D12411" t="s">
        <v>638</v>
      </c>
      <c r="E12411" t="s">
        <v>639</v>
      </c>
      <c r="F12411" t="s">
        <v>187</v>
      </c>
      <c r="G12411" t="s">
        <v>243</v>
      </c>
      <c r="H12411" t="s">
        <v>356</v>
      </c>
      <c r="I12411" t="s">
        <v>298</v>
      </c>
      <c r="K12411" t="s">
        <v>78</v>
      </c>
      <c r="M12411" t="s">
        <v>374</v>
      </c>
      <c r="N12411" t="s">
        <v>641</v>
      </c>
      <c r="O12411" t="s">
        <v>265</v>
      </c>
      <c r="P12411">
        <v>2025</v>
      </c>
      <c r="Q12411">
        <v>3</v>
      </c>
    </row>
    <row r="12412" spans="1:17" x14ac:dyDescent="0.25">
      <c r="A12412" t="s">
        <v>669</v>
      </c>
      <c r="B12412" t="s">
        <v>670</v>
      </c>
      <c r="C12412" t="s">
        <v>671</v>
      </c>
      <c r="D12412" t="s">
        <v>638</v>
      </c>
      <c r="E12412" t="s">
        <v>639</v>
      </c>
      <c r="F12412" t="s">
        <v>187</v>
      </c>
      <c r="G12412" t="s">
        <v>243</v>
      </c>
      <c r="H12412" t="s">
        <v>356</v>
      </c>
      <c r="I12412" t="s">
        <v>298</v>
      </c>
      <c r="K12412" t="s">
        <v>78</v>
      </c>
      <c r="M12412" t="s">
        <v>374</v>
      </c>
      <c r="N12412" t="s">
        <v>641</v>
      </c>
      <c r="O12412" t="s">
        <v>194</v>
      </c>
      <c r="P12412">
        <v>2030</v>
      </c>
      <c r="Q12412">
        <v>2</v>
      </c>
    </row>
    <row r="12413" spans="1:17" x14ac:dyDescent="0.25">
      <c r="A12413" t="s">
        <v>669</v>
      </c>
      <c r="B12413" t="s">
        <v>670</v>
      </c>
      <c r="C12413" t="s">
        <v>671</v>
      </c>
      <c r="D12413" t="s">
        <v>638</v>
      </c>
      <c r="E12413" t="s">
        <v>639</v>
      </c>
      <c r="F12413" t="s">
        <v>187</v>
      </c>
      <c r="G12413" t="s">
        <v>243</v>
      </c>
      <c r="H12413" t="s">
        <v>356</v>
      </c>
      <c r="I12413" t="s">
        <v>298</v>
      </c>
      <c r="K12413" t="s">
        <v>78</v>
      </c>
      <c r="M12413" t="s">
        <v>374</v>
      </c>
      <c r="N12413" t="s">
        <v>641</v>
      </c>
      <c r="O12413" t="s">
        <v>194</v>
      </c>
      <c r="P12413">
        <v>2040</v>
      </c>
      <c r="Q12413">
        <v>2</v>
      </c>
    </row>
    <row r="12414" spans="1:17" x14ac:dyDescent="0.25">
      <c r="A12414" t="s">
        <v>669</v>
      </c>
      <c r="B12414" t="s">
        <v>670</v>
      </c>
      <c r="C12414" t="s">
        <v>671</v>
      </c>
      <c r="D12414" t="s">
        <v>638</v>
      </c>
      <c r="E12414" t="s">
        <v>639</v>
      </c>
      <c r="F12414" t="s">
        <v>187</v>
      </c>
      <c r="G12414" t="s">
        <v>243</v>
      </c>
      <c r="H12414" t="s">
        <v>356</v>
      </c>
      <c r="I12414" t="s">
        <v>298</v>
      </c>
      <c r="K12414" t="s">
        <v>78</v>
      </c>
      <c r="M12414" t="s">
        <v>374</v>
      </c>
      <c r="N12414" t="s">
        <v>641</v>
      </c>
      <c r="O12414" t="s">
        <v>194</v>
      </c>
      <c r="P12414">
        <v>2050</v>
      </c>
      <c r="Q12414">
        <v>2</v>
      </c>
    </row>
    <row r="12415" spans="1:17" x14ac:dyDescent="0.25">
      <c r="A12415" t="s">
        <v>669</v>
      </c>
      <c r="B12415" t="s">
        <v>670</v>
      </c>
      <c r="C12415" t="s">
        <v>671</v>
      </c>
      <c r="D12415" t="s">
        <v>638</v>
      </c>
      <c r="E12415" t="s">
        <v>639</v>
      </c>
      <c r="F12415" t="s">
        <v>187</v>
      </c>
      <c r="G12415" t="s">
        <v>243</v>
      </c>
      <c r="H12415" t="s">
        <v>356</v>
      </c>
      <c r="I12415" t="s">
        <v>298</v>
      </c>
      <c r="K12415" t="s">
        <v>78</v>
      </c>
      <c r="M12415" t="s">
        <v>374</v>
      </c>
      <c r="N12415" t="s">
        <v>641</v>
      </c>
      <c r="O12415" t="s">
        <v>264</v>
      </c>
      <c r="P12415">
        <v>2050</v>
      </c>
      <c r="Q12415">
        <v>1</v>
      </c>
    </row>
    <row r="12416" spans="1:17" x14ac:dyDescent="0.25">
      <c r="A12416" t="s">
        <v>669</v>
      </c>
      <c r="B12416" t="s">
        <v>670</v>
      </c>
      <c r="C12416" t="s">
        <v>671</v>
      </c>
      <c r="D12416" t="s">
        <v>638</v>
      </c>
      <c r="E12416" t="s">
        <v>639</v>
      </c>
      <c r="F12416" t="s">
        <v>187</v>
      </c>
      <c r="G12416" t="s">
        <v>243</v>
      </c>
      <c r="H12416" t="s">
        <v>356</v>
      </c>
      <c r="I12416" t="s">
        <v>298</v>
      </c>
      <c r="K12416" t="s">
        <v>78</v>
      </c>
      <c r="M12416" t="s">
        <v>374</v>
      </c>
      <c r="N12416" t="s">
        <v>641</v>
      </c>
      <c r="O12416" t="s">
        <v>265</v>
      </c>
      <c r="P12416">
        <v>2050</v>
      </c>
      <c r="Q12416">
        <v>2</v>
      </c>
    </row>
    <row r="12417" spans="1:17" x14ac:dyDescent="0.25">
      <c r="A12417" t="s">
        <v>669</v>
      </c>
      <c r="B12417" t="s">
        <v>670</v>
      </c>
      <c r="C12417" t="s">
        <v>671</v>
      </c>
      <c r="D12417" t="s">
        <v>638</v>
      </c>
      <c r="E12417" t="s">
        <v>639</v>
      </c>
      <c r="F12417" t="s">
        <v>187</v>
      </c>
      <c r="G12417" t="s">
        <v>243</v>
      </c>
      <c r="H12417" t="s">
        <v>244</v>
      </c>
      <c r="I12417" t="s">
        <v>245</v>
      </c>
      <c r="J12417" t="s">
        <v>246</v>
      </c>
      <c r="K12417" t="s">
        <v>191</v>
      </c>
      <c r="M12417" t="s">
        <v>664</v>
      </c>
      <c r="N12417" t="s">
        <v>654</v>
      </c>
      <c r="O12417" t="s">
        <v>194</v>
      </c>
      <c r="P12417">
        <v>2020</v>
      </c>
      <c r="Q12417">
        <v>0.25</v>
      </c>
    </row>
    <row r="12418" spans="1:17" x14ac:dyDescent="0.25">
      <c r="A12418" t="s">
        <v>669</v>
      </c>
      <c r="B12418" t="s">
        <v>670</v>
      </c>
      <c r="C12418" t="s">
        <v>671</v>
      </c>
      <c r="D12418" t="s">
        <v>638</v>
      </c>
      <c r="E12418" t="s">
        <v>639</v>
      </c>
      <c r="F12418" t="s">
        <v>187</v>
      </c>
      <c r="G12418" t="s">
        <v>243</v>
      </c>
      <c r="H12418" t="s">
        <v>244</v>
      </c>
      <c r="I12418" t="s">
        <v>245</v>
      </c>
      <c r="J12418" t="s">
        <v>246</v>
      </c>
      <c r="K12418" t="s">
        <v>191</v>
      </c>
      <c r="M12418" t="s">
        <v>664</v>
      </c>
      <c r="N12418" t="s">
        <v>654</v>
      </c>
      <c r="O12418" t="s">
        <v>194</v>
      </c>
      <c r="P12418">
        <v>2025</v>
      </c>
      <c r="Q12418">
        <v>0.25</v>
      </c>
    </row>
    <row r="12419" spans="1:17" x14ac:dyDescent="0.25">
      <c r="A12419" t="s">
        <v>669</v>
      </c>
      <c r="B12419" t="s">
        <v>670</v>
      </c>
      <c r="C12419" t="s">
        <v>671</v>
      </c>
      <c r="D12419" t="s">
        <v>638</v>
      </c>
      <c r="E12419" t="s">
        <v>639</v>
      </c>
      <c r="F12419" t="s">
        <v>187</v>
      </c>
      <c r="G12419" t="s">
        <v>243</v>
      </c>
      <c r="H12419" t="s">
        <v>244</v>
      </c>
      <c r="I12419" t="s">
        <v>245</v>
      </c>
      <c r="J12419" t="s">
        <v>246</v>
      </c>
      <c r="K12419" t="s">
        <v>191</v>
      </c>
      <c r="M12419" t="s">
        <v>664</v>
      </c>
      <c r="N12419" t="s">
        <v>654</v>
      </c>
      <c r="O12419" t="s">
        <v>264</v>
      </c>
      <c r="P12419">
        <v>2025</v>
      </c>
      <c r="Q12419">
        <v>0.1</v>
      </c>
    </row>
    <row r="12420" spans="1:17" x14ac:dyDescent="0.25">
      <c r="A12420" t="s">
        <v>669</v>
      </c>
      <c r="B12420" t="s">
        <v>670</v>
      </c>
      <c r="C12420" t="s">
        <v>671</v>
      </c>
      <c r="D12420" t="s">
        <v>638</v>
      </c>
      <c r="E12420" t="s">
        <v>639</v>
      </c>
      <c r="F12420" t="s">
        <v>187</v>
      </c>
      <c r="G12420" t="s">
        <v>243</v>
      </c>
      <c r="H12420" t="s">
        <v>244</v>
      </c>
      <c r="I12420" t="s">
        <v>245</v>
      </c>
      <c r="J12420" t="s">
        <v>246</v>
      </c>
      <c r="K12420" t="s">
        <v>191</v>
      </c>
      <c r="M12420" t="s">
        <v>664</v>
      </c>
      <c r="N12420" t="s">
        <v>654</v>
      </c>
      <c r="O12420" t="s">
        <v>265</v>
      </c>
      <c r="P12420">
        <v>2025</v>
      </c>
      <c r="Q12420">
        <v>0.5</v>
      </c>
    </row>
    <row r="12421" spans="1:17" x14ac:dyDescent="0.25">
      <c r="A12421" t="s">
        <v>669</v>
      </c>
      <c r="B12421" t="s">
        <v>670</v>
      </c>
      <c r="C12421" t="s">
        <v>671</v>
      </c>
      <c r="D12421" t="s">
        <v>638</v>
      </c>
      <c r="E12421" t="s">
        <v>639</v>
      </c>
      <c r="F12421" t="s">
        <v>187</v>
      </c>
      <c r="G12421" t="s">
        <v>243</v>
      </c>
      <c r="H12421" t="s">
        <v>244</v>
      </c>
      <c r="I12421" t="s">
        <v>245</v>
      </c>
      <c r="J12421" t="s">
        <v>246</v>
      </c>
      <c r="K12421" t="s">
        <v>191</v>
      </c>
      <c r="M12421" t="s">
        <v>664</v>
      </c>
      <c r="N12421" t="s">
        <v>654</v>
      </c>
      <c r="O12421" t="s">
        <v>194</v>
      </c>
      <c r="P12421">
        <v>2030</v>
      </c>
      <c r="Q12421">
        <v>0.25</v>
      </c>
    </row>
    <row r="12422" spans="1:17" x14ac:dyDescent="0.25">
      <c r="A12422" t="s">
        <v>669</v>
      </c>
      <c r="B12422" t="s">
        <v>670</v>
      </c>
      <c r="C12422" t="s">
        <v>671</v>
      </c>
      <c r="D12422" t="s">
        <v>638</v>
      </c>
      <c r="E12422" t="s">
        <v>639</v>
      </c>
      <c r="F12422" t="s">
        <v>187</v>
      </c>
      <c r="G12422" t="s">
        <v>243</v>
      </c>
      <c r="H12422" t="s">
        <v>244</v>
      </c>
      <c r="I12422" t="s">
        <v>245</v>
      </c>
      <c r="J12422" t="s">
        <v>246</v>
      </c>
      <c r="K12422" t="s">
        <v>191</v>
      </c>
      <c r="M12422" t="s">
        <v>664</v>
      </c>
      <c r="N12422" t="s">
        <v>654</v>
      </c>
      <c r="O12422" t="s">
        <v>194</v>
      </c>
      <c r="P12422">
        <v>2040</v>
      </c>
      <c r="Q12422">
        <v>0.25</v>
      </c>
    </row>
    <row r="12423" spans="1:17" x14ac:dyDescent="0.25">
      <c r="A12423" t="s">
        <v>669</v>
      </c>
      <c r="B12423" t="s">
        <v>670</v>
      </c>
      <c r="C12423" t="s">
        <v>671</v>
      </c>
      <c r="D12423" t="s">
        <v>638</v>
      </c>
      <c r="E12423" t="s">
        <v>639</v>
      </c>
      <c r="F12423" t="s">
        <v>187</v>
      </c>
      <c r="G12423" t="s">
        <v>243</v>
      </c>
      <c r="H12423" t="s">
        <v>244</v>
      </c>
      <c r="I12423" t="s">
        <v>245</v>
      </c>
      <c r="J12423" t="s">
        <v>246</v>
      </c>
      <c r="K12423" t="s">
        <v>191</v>
      </c>
      <c r="M12423" t="s">
        <v>664</v>
      </c>
      <c r="N12423" t="s">
        <v>654</v>
      </c>
      <c r="O12423" t="s">
        <v>194</v>
      </c>
      <c r="P12423">
        <v>2050</v>
      </c>
      <c r="Q12423">
        <v>0.25</v>
      </c>
    </row>
    <row r="12424" spans="1:17" x14ac:dyDescent="0.25">
      <c r="A12424" t="s">
        <v>669</v>
      </c>
      <c r="B12424" t="s">
        <v>670</v>
      </c>
      <c r="C12424" t="s">
        <v>671</v>
      </c>
      <c r="D12424" t="s">
        <v>638</v>
      </c>
      <c r="E12424" t="s">
        <v>639</v>
      </c>
      <c r="F12424" t="s">
        <v>187</v>
      </c>
      <c r="G12424" t="s">
        <v>243</v>
      </c>
      <c r="H12424" t="s">
        <v>244</v>
      </c>
      <c r="I12424" t="s">
        <v>245</v>
      </c>
      <c r="J12424" t="s">
        <v>246</v>
      </c>
      <c r="K12424" t="s">
        <v>191</v>
      </c>
      <c r="M12424" t="s">
        <v>664</v>
      </c>
      <c r="N12424" t="s">
        <v>654</v>
      </c>
      <c r="O12424" t="s">
        <v>264</v>
      </c>
      <c r="P12424">
        <v>2050</v>
      </c>
      <c r="Q12424">
        <v>0.1</v>
      </c>
    </row>
    <row r="12425" spans="1:17" x14ac:dyDescent="0.25">
      <c r="A12425" t="s">
        <v>669</v>
      </c>
      <c r="B12425" t="s">
        <v>670</v>
      </c>
      <c r="C12425" t="s">
        <v>671</v>
      </c>
      <c r="D12425" t="s">
        <v>638</v>
      </c>
      <c r="E12425" t="s">
        <v>639</v>
      </c>
      <c r="F12425" t="s">
        <v>187</v>
      </c>
      <c r="G12425" t="s">
        <v>243</v>
      </c>
      <c r="H12425" t="s">
        <v>244</v>
      </c>
      <c r="I12425" t="s">
        <v>245</v>
      </c>
      <c r="J12425" t="s">
        <v>246</v>
      </c>
      <c r="K12425" t="s">
        <v>191</v>
      </c>
      <c r="M12425" t="s">
        <v>664</v>
      </c>
      <c r="N12425" t="s">
        <v>654</v>
      </c>
      <c r="O12425" t="s">
        <v>265</v>
      </c>
      <c r="P12425">
        <v>2050</v>
      </c>
      <c r="Q12425">
        <v>0.5</v>
      </c>
    </row>
    <row r="12426" spans="1:17" x14ac:dyDescent="0.25">
      <c r="A12426" t="s">
        <v>669</v>
      </c>
      <c r="B12426" t="s">
        <v>670</v>
      </c>
      <c r="C12426" t="s">
        <v>671</v>
      </c>
      <c r="D12426" t="s">
        <v>638</v>
      </c>
      <c r="E12426" t="s">
        <v>639</v>
      </c>
      <c r="F12426" t="s">
        <v>187</v>
      </c>
      <c r="G12426" t="s">
        <v>243</v>
      </c>
      <c r="H12426" t="s">
        <v>248</v>
      </c>
      <c r="I12426" t="s">
        <v>249</v>
      </c>
      <c r="J12426" t="s">
        <v>250</v>
      </c>
      <c r="K12426" t="s">
        <v>191</v>
      </c>
      <c r="M12426" t="s">
        <v>316</v>
      </c>
      <c r="N12426" t="s">
        <v>654</v>
      </c>
      <c r="O12426" t="s">
        <v>194</v>
      </c>
      <c r="P12426">
        <v>2020</v>
      </c>
      <c r="Q12426">
        <v>0.05</v>
      </c>
    </row>
    <row r="12427" spans="1:17" x14ac:dyDescent="0.25">
      <c r="A12427" t="s">
        <v>669</v>
      </c>
      <c r="B12427" t="s">
        <v>670</v>
      </c>
      <c r="C12427" t="s">
        <v>671</v>
      </c>
      <c r="D12427" t="s">
        <v>638</v>
      </c>
      <c r="E12427" t="s">
        <v>639</v>
      </c>
      <c r="F12427" t="s">
        <v>187</v>
      </c>
      <c r="G12427" t="s">
        <v>243</v>
      </c>
      <c r="H12427" t="s">
        <v>248</v>
      </c>
      <c r="I12427" t="s">
        <v>249</v>
      </c>
      <c r="J12427" t="s">
        <v>250</v>
      </c>
      <c r="K12427" t="s">
        <v>191</v>
      </c>
      <c r="M12427" t="s">
        <v>316</v>
      </c>
      <c r="N12427" t="s">
        <v>654</v>
      </c>
      <c r="O12427" t="s">
        <v>194</v>
      </c>
      <c r="P12427">
        <v>2025</v>
      </c>
      <c r="Q12427">
        <v>0.05</v>
      </c>
    </row>
    <row r="12428" spans="1:17" x14ac:dyDescent="0.25">
      <c r="A12428" t="s">
        <v>669</v>
      </c>
      <c r="B12428" t="s">
        <v>670</v>
      </c>
      <c r="C12428" t="s">
        <v>671</v>
      </c>
      <c r="D12428" t="s">
        <v>638</v>
      </c>
      <c r="E12428" t="s">
        <v>639</v>
      </c>
      <c r="F12428" t="s">
        <v>187</v>
      </c>
      <c r="G12428" t="s">
        <v>243</v>
      </c>
      <c r="H12428" t="s">
        <v>248</v>
      </c>
      <c r="I12428" t="s">
        <v>249</v>
      </c>
      <c r="J12428" t="s">
        <v>250</v>
      </c>
      <c r="K12428" t="s">
        <v>191</v>
      </c>
      <c r="M12428" t="s">
        <v>316</v>
      </c>
      <c r="N12428" t="s">
        <v>654</v>
      </c>
      <c r="O12428" t="s">
        <v>264</v>
      </c>
      <c r="P12428">
        <v>2025</v>
      </c>
      <c r="Q12428">
        <v>0.05</v>
      </c>
    </row>
    <row r="12429" spans="1:17" x14ac:dyDescent="0.25">
      <c r="A12429" t="s">
        <v>669</v>
      </c>
      <c r="B12429" t="s">
        <v>670</v>
      </c>
      <c r="C12429" t="s">
        <v>671</v>
      </c>
      <c r="D12429" t="s">
        <v>638</v>
      </c>
      <c r="E12429" t="s">
        <v>639</v>
      </c>
      <c r="F12429" t="s">
        <v>187</v>
      </c>
      <c r="G12429" t="s">
        <v>243</v>
      </c>
      <c r="H12429" t="s">
        <v>248</v>
      </c>
      <c r="I12429" t="s">
        <v>249</v>
      </c>
      <c r="J12429" t="s">
        <v>250</v>
      </c>
      <c r="K12429" t="s">
        <v>191</v>
      </c>
      <c r="M12429" t="s">
        <v>316</v>
      </c>
      <c r="N12429" t="s">
        <v>654</v>
      </c>
      <c r="O12429" t="s">
        <v>265</v>
      </c>
      <c r="P12429">
        <v>2025</v>
      </c>
      <c r="Q12429">
        <v>0.5</v>
      </c>
    </row>
    <row r="12430" spans="1:17" x14ac:dyDescent="0.25">
      <c r="A12430" t="s">
        <v>669</v>
      </c>
      <c r="B12430" t="s">
        <v>670</v>
      </c>
      <c r="C12430" t="s">
        <v>671</v>
      </c>
      <c r="D12430" t="s">
        <v>638</v>
      </c>
      <c r="E12430" t="s">
        <v>639</v>
      </c>
      <c r="F12430" t="s">
        <v>187</v>
      </c>
      <c r="G12430" t="s">
        <v>243</v>
      </c>
      <c r="H12430" t="s">
        <v>248</v>
      </c>
      <c r="I12430" t="s">
        <v>249</v>
      </c>
      <c r="J12430" t="s">
        <v>250</v>
      </c>
      <c r="K12430" t="s">
        <v>191</v>
      </c>
      <c r="M12430" t="s">
        <v>316</v>
      </c>
      <c r="N12430" t="s">
        <v>654</v>
      </c>
      <c r="O12430" t="s">
        <v>194</v>
      </c>
      <c r="P12430">
        <v>2030</v>
      </c>
      <c r="Q12430">
        <v>0.05</v>
      </c>
    </row>
    <row r="12431" spans="1:17" x14ac:dyDescent="0.25">
      <c r="A12431" t="s">
        <v>669</v>
      </c>
      <c r="B12431" t="s">
        <v>670</v>
      </c>
      <c r="C12431" t="s">
        <v>671</v>
      </c>
      <c r="D12431" t="s">
        <v>638</v>
      </c>
      <c r="E12431" t="s">
        <v>639</v>
      </c>
      <c r="F12431" t="s">
        <v>187</v>
      </c>
      <c r="G12431" t="s">
        <v>243</v>
      </c>
      <c r="H12431" t="s">
        <v>248</v>
      </c>
      <c r="I12431" t="s">
        <v>249</v>
      </c>
      <c r="J12431" t="s">
        <v>250</v>
      </c>
      <c r="K12431" t="s">
        <v>191</v>
      </c>
      <c r="M12431" t="s">
        <v>316</v>
      </c>
      <c r="N12431" t="s">
        <v>654</v>
      </c>
      <c r="O12431" t="s">
        <v>194</v>
      </c>
      <c r="P12431">
        <v>2040</v>
      </c>
      <c r="Q12431">
        <v>0.05</v>
      </c>
    </row>
    <row r="12432" spans="1:17" x14ac:dyDescent="0.25">
      <c r="A12432" t="s">
        <v>669</v>
      </c>
      <c r="B12432" t="s">
        <v>670</v>
      </c>
      <c r="C12432" t="s">
        <v>671</v>
      </c>
      <c r="D12432" t="s">
        <v>638</v>
      </c>
      <c r="E12432" t="s">
        <v>639</v>
      </c>
      <c r="F12432" t="s">
        <v>187</v>
      </c>
      <c r="G12432" t="s">
        <v>243</v>
      </c>
      <c r="H12432" t="s">
        <v>248</v>
      </c>
      <c r="I12432" t="s">
        <v>249</v>
      </c>
      <c r="J12432" t="s">
        <v>250</v>
      </c>
      <c r="K12432" t="s">
        <v>191</v>
      </c>
      <c r="M12432" t="s">
        <v>316</v>
      </c>
      <c r="N12432" t="s">
        <v>654</v>
      </c>
      <c r="O12432" t="s">
        <v>194</v>
      </c>
      <c r="P12432">
        <v>2050</v>
      </c>
      <c r="Q12432">
        <v>0.05</v>
      </c>
    </row>
    <row r="12433" spans="1:17" x14ac:dyDescent="0.25">
      <c r="A12433" t="s">
        <v>669</v>
      </c>
      <c r="B12433" t="s">
        <v>670</v>
      </c>
      <c r="C12433" t="s">
        <v>671</v>
      </c>
      <c r="D12433" t="s">
        <v>638</v>
      </c>
      <c r="E12433" t="s">
        <v>639</v>
      </c>
      <c r="F12433" t="s">
        <v>187</v>
      </c>
      <c r="G12433" t="s">
        <v>243</v>
      </c>
      <c r="H12433" t="s">
        <v>248</v>
      </c>
      <c r="I12433" t="s">
        <v>249</v>
      </c>
      <c r="J12433" t="s">
        <v>250</v>
      </c>
      <c r="K12433" t="s">
        <v>191</v>
      </c>
      <c r="M12433" t="s">
        <v>316</v>
      </c>
      <c r="N12433" t="s">
        <v>654</v>
      </c>
      <c r="O12433" t="s">
        <v>264</v>
      </c>
      <c r="P12433">
        <v>2050</v>
      </c>
      <c r="Q12433">
        <v>0.05</v>
      </c>
    </row>
    <row r="12434" spans="1:17" x14ac:dyDescent="0.25">
      <c r="A12434" t="s">
        <v>669</v>
      </c>
      <c r="B12434" t="s">
        <v>670</v>
      </c>
      <c r="C12434" t="s">
        <v>671</v>
      </c>
      <c r="D12434" t="s">
        <v>638</v>
      </c>
      <c r="E12434" t="s">
        <v>639</v>
      </c>
      <c r="F12434" t="s">
        <v>187</v>
      </c>
      <c r="G12434" t="s">
        <v>243</v>
      </c>
      <c r="H12434" t="s">
        <v>248</v>
      </c>
      <c r="I12434" t="s">
        <v>249</v>
      </c>
      <c r="J12434" t="s">
        <v>250</v>
      </c>
      <c r="K12434" t="s">
        <v>191</v>
      </c>
      <c r="M12434" t="s">
        <v>316</v>
      </c>
      <c r="N12434" t="s">
        <v>654</v>
      </c>
      <c r="O12434" t="s">
        <v>265</v>
      </c>
      <c r="P12434">
        <v>2050</v>
      </c>
      <c r="Q12434">
        <v>0.5</v>
      </c>
    </row>
    <row r="12435" spans="1:17" x14ac:dyDescent="0.25">
      <c r="A12435" t="s">
        <v>669</v>
      </c>
      <c r="B12435" t="s">
        <v>670</v>
      </c>
      <c r="C12435" t="s">
        <v>671</v>
      </c>
      <c r="D12435" t="s">
        <v>638</v>
      </c>
      <c r="E12435" t="s">
        <v>639</v>
      </c>
      <c r="F12435" t="s">
        <v>187</v>
      </c>
      <c r="G12435" t="s">
        <v>243</v>
      </c>
      <c r="H12435" t="s">
        <v>253</v>
      </c>
      <c r="I12435" t="s">
        <v>254</v>
      </c>
      <c r="J12435" t="s">
        <v>255</v>
      </c>
      <c r="K12435" t="s">
        <v>191</v>
      </c>
      <c r="M12435" t="s">
        <v>316</v>
      </c>
      <c r="N12435" t="s">
        <v>654</v>
      </c>
      <c r="O12435" t="s">
        <v>194</v>
      </c>
      <c r="P12435">
        <v>2020</v>
      </c>
      <c r="Q12435">
        <v>0.1</v>
      </c>
    </row>
    <row r="12436" spans="1:17" x14ac:dyDescent="0.25">
      <c r="A12436" t="s">
        <v>669</v>
      </c>
      <c r="B12436" t="s">
        <v>670</v>
      </c>
      <c r="C12436" t="s">
        <v>671</v>
      </c>
      <c r="D12436" t="s">
        <v>638</v>
      </c>
      <c r="E12436" t="s">
        <v>639</v>
      </c>
      <c r="F12436" t="s">
        <v>187</v>
      </c>
      <c r="G12436" t="s">
        <v>243</v>
      </c>
      <c r="H12436" t="s">
        <v>253</v>
      </c>
      <c r="I12436" t="s">
        <v>254</v>
      </c>
      <c r="J12436" t="s">
        <v>255</v>
      </c>
      <c r="K12436" t="s">
        <v>191</v>
      </c>
      <c r="M12436" t="s">
        <v>316</v>
      </c>
      <c r="N12436" t="s">
        <v>654</v>
      </c>
      <c r="O12436" t="s">
        <v>194</v>
      </c>
      <c r="P12436">
        <v>2025</v>
      </c>
      <c r="Q12436">
        <v>0.1</v>
      </c>
    </row>
    <row r="12437" spans="1:17" x14ac:dyDescent="0.25">
      <c r="A12437" t="s">
        <v>669</v>
      </c>
      <c r="B12437" t="s">
        <v>670</v>
      </c>
      <c r="C12437" t="s">
        <v>671</v>
      </c>
      <c r="D12437" t="s">
        <v>638</v>
      </c>
      <c r="E12437" t="s">
        <v>639</v>
      </c>
      <c r="F12437" t="s">
        <v>187</v>
      </c>
      <c r="G12437" t="s">
        <v>243</v>
      </c>
      <c r="H12437" t="s">
        <v>253</v>
      </c>
      <c r="I12437" t="s">
        <v>254</v>
      </c>
      <c r="J12437" t="s">
        <v>255</v>
      </c>
      <c r="K12437" t="s">
        <v>191</v>
      </c>
      <c r="M12437" t="s">
        <v>316</v>
      </c>
      <c r="N12437" t="s">
        <v>654</v>
      </c>
      <c r="O12437" t="s">
        <v>264</v>
      </c>
      <c r="P12437">
        <v>2025</v>
      </c>
      <c r="Q12437">
        <v>0.1</v>
      </c>
    </row>
    <row r="12438" spans="1:17" x14ac:dyDescent="0.25">
      <c r="A12438" t="s">
        <v>669</v>
      </c>
      <c r="B12438" t="s">
        <v>670</v>
      </c>
      <c r="C12438" t="s">
        <v>671</v>
      </c>
      <c r="D12438" t="s">
        <v>638</v>
      </c>
      <c r="E12438" t="s">
        <v>639</v>
      </c>
      <c r="F12438" t="s">
        <v>187</v>
      </c>
      <c r="G12438" t="s">
        <v>243</v>
      </c>
      <c r="H12438" t="s">
        <v>253</v>
      </c>
      <c r="I12438" t="s">
        <v>254</v>
      </c>
      <c r="J12438" t="s">
        <v>255</v>
      </c>
      <c r="K12438" t="s">
        <v>191</v>
      </c>
      <c r="M12438" t="s">
        <v>316</v>
      </c>
      <c r="N12438" t="s">
        <v>654</v>
      </c>
      <c r="O12438" t="s">
        <v>265</v>
      </c>
      <c r="P12438">
        <v>2025</v>
      </c>
      <c r="Q12438">
        <v>1</v>
      </c>
    </row>
    <row r="12439" spans="1:17" x14ac:dyDescent="0.25">
      <c r="A12439" t="s">
        <v>669</v>
      </c>
      <c r="B12439" t="s">
        <v>670</v>
      </c>
      <c r="C12439" t="s">
        <v>671</v>
      </c>
      <c r="D12439" t="s">
        <v>638</v>
      </c>
      <c r="E12439" t="s">
        <v>639</v>
      </c>
      <c r="F12439" t="s">
        <v>187</v>
      </c>
      <c r="G12439" t="s">
        <v>243</v>
      </c>
      <c r="H12439" t="s">
        <v>253</v>
      </c>
      <c r="I12439" t="s">
        <v>254</v>
      </c>
      <c r="J12439" t="s">
        <v>255</v>
      </c>
      <c r="K12439" t="s">
        <v>191</v>
      </c>
      <c r="M12439" t="s">
        <v>316</v>
      </c>
      <c r="N12439" t="s">
        <v>654</v>
      </c>
      <c r="O12439" t="s">
        <v>194</v>
      </c>
      <c r="P12439">
        <v>2030</v>
      </c>
      <c r="Q12439">
        <v>0.1</v>
      </c>
    </row>
    <row r="12440" spans="1:17" x14ac:dyDescent="0.25">
      <c r="A12440" t="s">
        <v>669</v>
      </c>
      <c r="B12440" t="s">
        <v>670</v>
      </c>
      <c r="C12440" t="s">
        <v>671</v>
      </c>
      <c r="D12440" t="s">
        <v>638</v>
      </c>
      <c r="E12440" t="s">
        <v>639</v>
      </c>
      <c r="F12440" t="s">
        <v>187</v>
      </c>
      <c r="G12440" t="s">
        <v>243</v>
      </c>
      <c r="H12440" t="s">
        <v>253</v>
      </c>
      <c r="I12440" t="s">
        <v>254</v>
      </c>
      <c r="J12440" t="s">
        <v>255</v>
      </c>
      <c r="K12440" t="s">
        <v>191</v>
      </c>
      <c r="M12440" t="s">
        <v>316</v>
      </c>
      <c r="N12440" t="s">
        <v>654</v>
      </c>
      <c r="O12440" t="s">
        <v>194</v>
      </c>
      <c r="P12440">
        <v>2040</v>
      </c>
      <c r="Q12440">
        <v>0.1</v>
      </c>
    </row>
    <row r="12441" spans="1:17" x14ac:dyDescent="0.25">
      <c r="A12441" t="s">
        <v>669</v>
      </c>
      <c r="B12441" t="s">
        <v>670</v>
      </c>
      <c r="C12441" t="s">
        <v>671</v>
      </c>
      <c r="D12441" t="s">
        <v>638</v>
      </c>
      <c r="E12441" t="s">
        <v>639</v>
      </c>
      <c r="F12441" t="s">
        <v>187</v>
      </c>
      <c r="G12441" t="s">
        <v>243</v>
      </c>
      <c r="H12441" t="s">
        <v>253</v>
      </c>
      <c r="I12441" t="s">
        <v>254</v>
      </c>
      <c r="J12441" t="s">
        <v>255</v>
      </c>
      <c r="K12441" t="s">
        <v>191</v>
      </c>
      <c r="M12441" t="s">
        <v>316</v>
      </c>
      <c r="N12441" t="s">
        <v>654</v>
      </c>
      <c r="O12441" t="s">
        <v>194</v>
      </c>
      <c r="P12441">
        <v>2050</v>
      </c>
      <c r="Q12441">
        <v>0.1</v>
      </c>
    </row>
    <row r="12442" spans="1:17" x14ac:dyDescent="0.25">
      <c r="A12442" t="s">
        <v>669</v>
      </c>
      <c r="B12442" t="s">
        <v>670</v>
      </c>
      <c r="C12442" t="s">
        <v>671</v>
      </c>
      <c r="D12442" t="s">
        <v>638</v>
      </c>
      <c r="E12442" t="s">
        <v>639</v>
      </c>
      <c r="F12442" t="s">
        <v>187</v>
      </c>
      <c r="G12442" t="s">
        <v>243</v>
      </c>
      <c r="H12442" t="s">
        <v>253</v>
      </c>
      <c r="I12442" t="s">
        <v>254</v>
      </c>
      <c r="J12442" t="s">
        <v>255</v>
      </c>
      <c r="K12442" t="s">
        <v>191</v>
      </c>
      <c r="M12442" t="s">
        <v>316</v>
      </c>
      <c r="N12442" t="s">
        <v>654</v>
      </c>
      <c r="O12442" t="s">
        <v>264</v>
      </c>
      <c r="P12442">
        <v>2050</v>
      </c>
      <c r="Q12442">
        <v>0.1</v>
      </c>
    </row>
    <row r="12443" spans="1:17" x14ac:dyDescent="0.25">
      <c r="A12443" t="s">
        <v>669</v>
      </c>
      <c r="B12443" t="s">
        <v>670</v>
      </c>
      <c r="C12443" t="s">
        <v>671</v>
      </c>
      <c r="D12443" t="s">
        <v>638</v>
      </c>
      <c r="E12443" t="s">
        <v>639</v>
      </c>
      <c r="F12443" t="s">
        <v>187</v>
      </c>
      <c r="G12443" t="s">
        <v>243</v>
      </c>
      <c r="H12443" t="s">
        <v>253</v>
      </c>
      <c r="I12443" t="s">
        <v>254</v>
      </c>
      <c r="J12443" t="s">
        <v>255</v>
      </c>
      <c r="K12443" t="s">
        <v>191</v>
      </c>
      <c r="M12443" t="s">
        <v>316</v>
      </c>
      <c r="N12443" t="s">
        <v>654</v>
      </c>
      <c r="O12443" t="s">
        <v>265</v>
      </c>
      <c r="P12443">
        <v>2050</v>
      </c>
      <c r="Q12443">
        <v>1</v>
      </c>
    </row>
    <row r="12444" spans="1:17" x14ac:dyDescent="0.25">
      <c r="A12444" t="s">
        <v>669</v>
      </c>
      <c r="B12444" t="s">
        <v>670</v>
      </c>
      <c r="C12444" t="s">
        <v>671</v>
      </c>
      <c r="D12444" t="s">
        <v>638</v>
      </c>
      <c r="E12444" t="s">
        <v>639</v>
      </c>
      <c r="F12444" t="s">
        <v>187</v>
      </c>
      <c r="G12444" t="s">
        <v>243</v>
      </c>
      <c r="H12444" t="s">
        <v>357</v>
      </c>
      <c r="I12444" t="s">
        <v>306</v>
      </c>
      <c r="K12444" t="s">
        <v>78</v>
      </c>
      <c r="M12444" t="s">
        <v>316</v>
      </c>
      <c r="N12444" t="s">
        <v>641</v>
      </c>
      <c r="O12444" t="s">
        <v>194</v>
      </c>
      <c r="P12444">
        <v>2020</v>
      </c>
      <c r="Q12444">
        <v>0.2</v>
      </c>
    </row>
    <row r="12445" spans="1:17" x14ac:dyDescent="0.25">
      <c r="A12445" t="s">
        <v>669</v>
      </c>
      <c r="B12445" t="s">
        <v>670</v>
      </c>
      <c r="C12445" t="s">
        <v>671</v>
      </c>
      <c r="D12445" t="s">
        <v>638</v>
      </c>
      <c r="E12445" t="s">
        <v>639</v>
      </c>
      <c r="F12445" t="s">
        <v>187</v>
      </c>
      <c r="G12445" t="s">
        <v>243</v>
      </c>
      <c r="H12445" t="s">
        <v>357</v>
      </c>
      <c r="I12445" t="s">
        <v>306</v>
      </c>
      <c r="K12445" t="s">
        <v>78</v>
      </c>
      <c r="M12445" t="s">
        <v>316</v>
      </c>
      <c r="N12445" t="s">
        <v>641</v>
      </c>
      <c r="O12445" t="s">
        <v>194</v>
      </c>
      <c r="P12445">
        <v>2025</v>
      </c>
      <c r="Q12445">
        <v>0.2</v>
      </c>
    </row>
    <row r="12446" spans="1:17" x14ac:dyDescent="0.25">
      <c r="A12446" t="s">
        <v>669</v>
      </c>
      <c r="B12446" t="s">
        <v>670</v>
      </c>
      <c r="C12446" t="s">
        <v>671</v>
      </c>
      <c r="D12446" t="s">
        <v>638</v>
      </c>
      <c r="E12446" t="s">
        <v>639</v>
      </c>
      <c r="F12446" t="s">
        <v>187</v>
      </c>
      <c r="G12446" t="s">
        <v>243</v>
      </c>
      <c r="H12446" t="s">
        <v>357</v>
      </c>
      <c r="I12446" t="s">
        <v>306</v>
      </c>
      <c r="K12446" t="s">
        <v>78</v>
      </c>
      <c r="M12446" t="s">
        <v>316</v>
      </c>
      <c r="N12446" t="s">
        <v>641</v>
      </c>
      <c r="O12446" t="s">
        <v>264</v>
      </c>
      <c r="P12446">
        <v>2025</v>
      </c>
      <c r="Q12446">
        <v>0.1</v>
      </c>
    </row>
    <row r="12447" spans="1:17" x14ac:dyDescent="0.25">
      <c r="A12447" t="s">
        <v>669</v>
      </c>
      <c r="B12447" t="s">
        <v>670</v>
      </c>
      <c r="C12447" t="s">
        <v>671</v>
      </c>
      <c r="D12447" t="s">
        <v>638</v>
      </c>
      <c r="E12447" t="s">
        <v>639</v>
      </c>
      <c r="F12447" t="s">
        <v>187</v>
      </c>
      <c r="G12447" t="s">
        <v>243</v>
      </c>
      <c r="H12447" t="s">
        <v>357</v>
      </c>
      <c r="I12447" t="s">
        <v>306</v>
      </c>
      <c r="K12447" t="s">
        <v>78</v>
      </c>
      <c r="M12447" t="s">
        <v>316</v>
      </c>
      <c r="N12447" t="s">
        <v>641</v>
      </c>
      <c r="O12447" t="s">
        <v>265</v>
      </c>
      <c r="P12447">
        <v>2025</v>
      </c>
      <c r="Q12447">
        <v>0.3</v>
      </c>
    </row>
    <row r="12448" spans="1:17" x14ac:dyDescent="0.25">
      <c r="A12448" t="s">
        <v>669</v>
      </c>
      <c r="B12448" t="s">
        <v>670</v>
      </c>
      <c r="C12448" t="s">
        <v>671</v>
      </c>
      <c r="D12448" t="s">
        <v>638</v>
      </c>
      <c r="E12448" t="s">
        <v>639</v>
      </c>
      <c r="F12448" t="s">
        <v>187</v>
      </c>
      <c r="G12448" t="s">
        <v>243</v>
      </c>
      <c r="H12448" t="s">
        <v>357</v>
      </c>
      <c r="I12448" t="s">
        <v>306</v>
      </c>
      <c r="K12448" t="s">
        <v>78</v>
      </c>
      <c r="M12448" t="s">
        <v>316</v>
      </c>
      <c r="N12448" t="s">
        <v>641</v>
      </c>
      <c r="O12448" t="s">
        <v>194</v>
      </c>
      <c r="P12448">
        <v>2030</v>
      </c>
      <c r="Q12448">
        <v>0.2</v>
      </c>
    </row>
    <row r="12449" spans="1:17" x14ac:dyDescent="0.25">
      <c r="A12449" t="s">
        <v>669</v>
      </c>
      <c r="B12449" t="s">
        <v>670</v>
      </c>
      <c r="C12449" t="s">
        <v>671</v>
      </c>
      <c r="D12449" t="s">
        <v>638</v>
      </c>
      <c r="E12449" t="s">
        <v>639</v>
      </c>
      <c r="F12449" t="s">
        <v>187</v>
      </c>
      <c r="G12449" t="s">
        <v>243</v>
      </c>
      <c r="H12449" t="s">
        <v>357</v>
      </c>
      <c r="I12449" t="s">
        <v>306</v>
      </c>
      <c r="K12449" t="s">
        <v>78</v>
      </c>
      <c r="M12449" t="s">
        <v>316</v>
      </c>
      <c r="N12449" t="s">
        <v>641</v>
      </c>
      <c r="O12449" t="s">
        <v>194</v>
      </c>
      <c r="P12449">
        <v>2040</v>
      </c>
      <c r="Q12449">
        <v>0.2</v>
      </c>
    </row>
    <row r="12450" spans="1:17" x14ac:dyDescent="0.25">
      <c r="A12450" t="s">
        <v>669</v>
      </c>
      <c r="B12450" t="s">
        <v>670</v>
      </c>
      <c r="C12450" t="s">
        <v>671</v>
      </c>
      <c r="D12450" t="s">
        <v>638</v>
      </c>
      <c r="E12450" t="s">
        <v>639</v>
      </c>
      <c r="F12450" t="s">
        <v>187</v>
      </c>
      <c r="G12450" t="s">
        <v>243</v>
      </c>
      <c r="H12450" t="s">
        <v>357</v>
      </c>
      <c r="I12450" t="s">
        <v>306</v>
      </c>
      <c r="K12450" t="s">
        <v>78</v>
      </c>
      <c r="M12450" t="s">
        <v>316</v>
      </c>
      <c r="N12450" t="s">
        <v>641</v>
      </c>
      <c r="O12450" t="s">
        <v>194</v>
      </c>
      <c r="P12450">
        <v>2050</v>
      </c>
      <c r="Q12450">
        <v>0.2</v>
      </c>
    </row>
    <row r="12451" spans="1:17" x14ac:dyDescent="0.25">
      <c r="A12451" t="s">
        <v>669</v>
      </c>
      <c r="B12451" t="s">
        <v>670</v>
      </c>
      <c r="C12451" t="s">
        <v>671</v>
      </c>
      <c r="D12451" t="s">
        <v>638</v>
      </c>
      <c r="E12451" t="s">
        <v>639</v>
      </c>
      <c r="F12451" t="s">
        <v>187</v>
      </c>
      <c r="G12451" t="s">
        <v>243</v>
      </c>
      <c r="H12451" t="s">
        <v>357</v>
      </c>
      <c r="I12451" t="s">
        <v>306</v>
      </c>
      <c r="K12451" t="s">
        <v>78</v>
      </c>
      <c r="M12451" t="s">
        <v>316</v>
      </c>
      <c r="N12451" t="s">
        <v>641</v>
      </c>
      <c r="O12451" t="s">
        <v>264</v>
      </c>
      <c r="P12451">
        <v>2050</v>
      </c>
      <c r="Q12451">
        <v>0.1</v>
      </c>
    </row>
    <row r="12452" spans="1:17" x14ac:dyDescent="0.25">
      <c r="A12452" t="s">
        <v>669</v>
      </c>
      <c r="B12452" t="s">
        <v>670</v>
      </c>
      <c r="C12452" t="s">
        <v>671</v>
      </c>
      <c r="D12452" t="s">
        <v>638</v>
      </c>
      <c r="E12452" t="s">
        <v>639</v>
      </c>
      <c r="F12452" t="s">
        <v>187</v>
      </c>
      <c r="G12452" t="s">
        <v>243</v>
      </c>
      <c r="H12452" t="s">
        <v>357</v>
      </c>
      <c r="I12452" t="s">
        <v>306</v>
      </c>
      <c r="K12452" t="s">
        <v>78</v>
      </c>
      <c r="M12452" t="s">
        <v>316</v>
      </c>
      <c r="N12452" t="s">
        <v>641</v>
      </c>
      <c r="O12452" t="s">
        <v>265</v>
      </c>
      <c r="P12452">
        <v>2050</v>
      </c>
      <c r="Q12452">
        <v>0.3</v>
      </c>
    </row>
    <row r="12453" spans="1:17" x14ac:dyDescent="0.25">
      <c r="A12453" t="s">
        <v>673</v>
      </c>
      <c r="B12453" t="s">
        <v>674</v>
      </c>
      <c r="C12453" t="s">
        <v>675</v>
      </c>
      <c r="D12453" t="s">
        <v>638</v>
      </c>
      <c r="E12453" t="s">
        <v>676</v>
      </c>
      <c r="F12453" t="s">
        <v>187</v>
      </c>
      <c r="G12453" t="s">
        <v>195</v>
      </c>
      <c r="H12453" t="s">
        <v>200</v>
      </c>
      <c r="I12453" t="s">
        <v>201</v>
      </c>
      <c r="K12453" t="s">
        <v>202</v>
      </c>
      <c r="O12453" t="s">
        <v>194</v>
      </c>
      <c r="P12453">
        <v>2015</v>
      </c>
      <c r="Q12453">
        <v>0.5</v>
      </c>
    </row>
    <row r="12454" spans="1:17" x14ac:dyDescent="0.25">
      <c r="A12454" t="s">
        <v>673</v>
      </c>
      <c r="B12454" t="s">
        <v>674</v>
      </c>
      <c r="C12454" t="s">
        <v>675</v>
      </c>
      <c r="D12454" t="s">
        <v>638</v>
      </c>
      <c r="E12454" t="s">
        <v>676</v>
      </c>
      <c r="F12454" t="s">
        <v>187</v>
      </c>
      <c r="G12454" t="s">
        <v>195</v>
      </c>
      <c r="H12454" t="s">
        <v>200</v>
      </c>
      <c r="I12454" t="s">
        <v>201</v>
      </c>
      <c r="K12454" t="s">
        <v>202</v>
      </c>
      <c r="O12454" t="s">
        <v>194</v>
      </c>
      <c r="P12454">
        <v>2020</v>
      </c>
      <c r="Q12454">
        <v>0.5</v>
      </c>
    </row>
    <row r="12455" spans="1:17" x14ac:dyDescent="0.25">
      <c r="A12455" t="s">
        <v>673</v>
      </c>
      <c r="B12455" t="s">
        <v>674</v>
      </c>
      <c r="C12455" t="s">
        <v>675</v>
      </c>
      <c r="D12455" t="s">
        <v>638</v>
      </c>
      <c r="E12455" t="s">
        <v>676</v>
      </c>
      <c r="F12455" t="s">
        <v>187</v>
      </c>
      <c r="G12455" t="s">
        <v>195</v>
      </c>
      <c r="H12455" t="s">
        <v>200</v>
      </c>
      <c r="I12455" t="s">
        <v>201</v>
      </c>
      <c r="K12455" t="s">
        <v>202</v>
      </c>
      <c r="O12455" t="s">
        <v>264</v>
      </c>
      <c r="P12455">
        <v>2020</v>
      </c>
      <c r="Q12455">
        <v>0.3</v>
      </c>
    </row>
    <row r="12456" spans="1:17" x14ac:dyDescent="0.25">
      <c r="A12456" t="s">
        <v>673</v>
      </c>
      <c r="B12456" t="s">
        <v>674</v>
      </c>
      <c r="C12456" t="s">
        <v>675</v>
      </c>
      <c r="D12456" t="s">
        <v>638</v>
      </c>
      <c r="E12456" t="s">
        <v>676</v>
      </c>
      <c r="F12456" t="s">
        <v>187</v>
      </c>
      <c r="G12456" t="s">
        <v>195</v>
      </c>
      <c r="H12456" t="s">
        <v>200</v>
      </c>
      <c r="I12456" t="s">
        <v>201</v>
      </c>
      <c r="K12456" t="s">
        <v>202</v>
      </c>
      <c r="O12456" t="s">
        <v>265</v>
      </c>
      <c r="P12456">
        <v>2020</v>
      </c>
      <c r="Q12456">
        <v>0.7</v>
      </c>
    </row>
    <row r="12457" spans="1:17" x14ac:dyDescent="0.25">
      <c r="A12457" t="s">
        <v>673</v>
      </c>
      <c r="B12457" t="s">
        <v>674</v>
      </c>
      <c r="C12457" t="s">
        <v>675</v>
      </c>
      <c r="D12457" t="s">
        <v>638</v>
      </c>
      <c r="E12457" t="s">
        <v>676</v>
      </c>
      <c r="F12457" t="s">
        <v>187</v>
      </c>
      <c r="G12457" t="s">
        <v>195</v>
      </c>
      <c r="H12457" t="s">
        <v>200</v>
      </c>
      <c r="I12457" t="s">
        <v>201</v>
      </c>
      <c r="K12457" t="s">
        <v>202</v>
      </c>
      <c r="O12457" t="s">
        <v>194</v>
      </c>
      <c r="P12457">
        <v>2030</v>
      </c>
      <c r="Q12457">
        <v>0.5</v>
      </c>
    </row>
    <row r="12458" spans="1:17" x14ac:dyDescent="0.25">
      <c r="A12458" t="s">
        <v>673</v>
      </c>
      <c r="B12458" t="s">
        <v>674</v>
      </c>
      <c r="C12458" t="s">
        <v>675</v>
      </c>
      <c r="D12458" t="s">
        <v>638</v>
      </c>
      <c r="E12458" t="s">
        <v>676</v>
      </c>
      <c r="F12458" t="s">
        <v>187</v>
      </c>
      <c r="G12458" t="s">
        <v>195</v>
      </c>
      <c r="H12458" t="s">
        <v>200</v>
      </c>
      <c r="I12458" t="s">
        <v>201</v>
      </c>
      <c r="K12458" t="s">
        <v>202</v>
      </c>
      <c r="O12458" t="s">
        <v>194</v>
      </c>
      <c r="P12458">
        <v>2050</v>
      </c>
      <c r="Q12458">
        <v>0.5</v>
      </c>
    </row>
    <row r="12459" spans="1:17" x14ac:dyDescent="0.25">
      <c r="A12459" t="s">
        <v>673</v>
      </c>
      <c r="B12459" t="s">
        <v>674</v>
      </c>
      <c r="C12459" t="s">
        <v>675</v>
      </c>
      <c r="D12459" t="s">
        <v>638</v>
      </c>
      <c r="E12459" t="s">
        <v>676</v>
      </c>
      <c r="F12459" t="s">
        <v>187</v>
      </c>
      <c r="G12459" t="s">
        <v>195</v>
      </c>
      <c r="H12459" t="s">
        <v>200</v>
      </c>
      <c r="I12459" t="s">
        <v>201</v>
      </c>
      <c r="K12459" t="s">
        <v>202</v>
      </c>
      <c r="O12459" t="s">
        <v>264</v>
      </c>
      <c r="P12459">
        <v>2050</v>
      </c>
      <c r="Q12459">
        <v>0.3</v>
      </c>
    </row>
    <row r="12460" spans="1:17" x14ac:dyDescent="0.25">
      <c r="A12460" t="s">
        <v>673</v>
      </c>
      <c r="B12460" t="s">
        <v>674</v>
      </c>
      <c r="C12460" t="s">
        <v>675</v>
      </c>
      <c r="D12460" t="s">
        <v>638</v>
      </c>
      <c r="E12460" t="s">
        <v>676</v>
      </c>
      <c r="F12460" t="s">
        <v>187</v>
      </c>
      <c r="G12460" t="s">
        <v>195</v>
      </c>
      <c r="H12460" t="s">
        <v>200</v>
      </c>
      <c r="I12460" t="s">
        <v>201</v>
      </c>
      <c r="K12460" t="s">
        <v>202</v>
      </c>
      <c r="O12460" t="s">
        <v>265</v>
      </c>
      <c r="P12460">
        <v>2050</v>
      </c>
      <c r="Q12460">
        <v>0.7</v>
      </c>
    </row>
    <row r="12461" spans="1:17" x14ac:dyDescent="0.25">
      <c r="A12461" t="s">
        <v>673</v>
      </c>
      <c r="B12461" t="s">
        <v>674</v>
      </c>
      <c r="C12461" t="s">
        <v>675</v>
      </c>
      <c r="D12461" t="s">
        <v>638</v>
      </c>
      <c r="E12461" t="s">
        <v>676</v>
      </c>
      <c r="F12461" t="s">
        <v>187</v>
      </c>
      <c r="G12461" t="s">
        <v>195</v>
      </c>
      <c r="H12461" t="s">
        <v>417</v>
      </c>
      <c r="I12461" t="s">
        <v>418</v>
      </c>
      <c r="J12461" t="s">
        <v>419</v>
      </c>
      <c r="K12461" t="s">
        <v>191</v>
      </c>
      <c r="M12461" t="s">
        <v>192</v>
      </c>
      <c r="N12461" t="s">
        <v>386</v>
      </c>
      <c r="O12461" t="s">
        <v>194</v>
      </c>
      <c r="P12461">
        <v>2015</v>
      </c>
      <c r="Q12461">
        <v>0.01</v>
      </c>
    </row>
    <row r="12462" spans="1:17" x14ac:dyDescent="0.25">
      <c r="A12462" t="s">
        <v>673</v>
      </c>
      <c r="B12462" t="s">
        <v>674</v>
      </c>
      <c r="C12462" t="s">
        <v>675</v>
      </c>
      <c r="D12462" t="s">
        <v>638</v>
      </c>
      <c r="E12462" t="s">
        <v>676</v>
      </c>
      <c r="F12462" t="s">
        <v>187</v>
      </c>
      <c r="G12462" t="s">
        <v>195</v>
      </c>
      <c r="H12462" t="s">
        <v>417</v>
      </c>
      <c r="I12462" t="s">
        <v>418</v>
      </c>
      <c r="J12462" t="s">
        <v>419</v>
      </c>
      <c r="K12462" t="s">
        <v>191</v>
      </c>
      <c r="M12462" t="s">
        <v>192</v>
      </c>
      <c r="N12462" t="s">
        <v>386</v>
      </c>
      <c r="O12462" t="s">
        <v>194</v>
      </c>
      <c r="P12462">
        <v>2020</v>
      </c>
      <c r="Q12462">
        <v>0.01</v>
      </c>
    </row>
    <row r="12463" spans="1:17" x14ac:dyDescent="0.25">
      <c r="A12463" t="s">
        <v>673</v>
      </c>
      <c r="B12463" t="s">
        <v>674</v>
      </c>
      <c r="C12463" t="s">
        <v>675</v>
      </c>
      <c r="D12463" t="s">
        <v>638</v>
      </c>
      <c r="E12463" t="s">
        <v>676</v>
      </c>
      <c r="F12463" t="s">
        <v>187</v>
      </c>
      <c r="G12463" t="s">
        <v>195</v>
      </c>
      <c r="H12463" t="s">
        <v>417</v>
      </c>
      <c r="I12463" t="s">
        <v>418</v>
      </c>
      <c r="J12463" t="s">
        <v>419</v>
      </c>
      <c r="K12463" t="s">
        <v>191</v>
      </c>
      <c r="M12463" t="s">
        <v>192</v>
      </c>
      <c r="N12463" t="s">
        <v>386</v>
      </c>
      <c r="O12463" t="s">
        <v>264</v>
      </c>
      <c r="P12463">
        <v>2020</v>
      </c>
      <c r="Q12463">
        <v>0.01</v>
      </c>
    </row>
    <row r="12464" spans="1:17" x14ac:dyDescent="0.25">
      <c r="A12464" t="s">
        <v>673</v>
      </c>
      <c r="B12464" t="s">
        <v>674</v>
      </c>
      <c r="C12464" t="s">
        <v>675</v>
      </c>
      <c r="D12464" t="s">
        <v>638</v>
      </c>
      <c r="E12464" t="s">
        <v>676</v>
      </c>
      <c r="F12464" t="s">
        <v>187</v>
      </c>
      <c r="G12464" t="s">
        <v>195</v>
      </c>
      <c r="H12464" t="s">
        <v>417</v>
      </c>
      <c r="I12464" t="s">
        <v>418</v>
      </c>
      <c r="J12464" t="s">
        <v>419</v>
      </c>
      <c r="K12464" t="s">
        <v>191</v>
      </c>
      <c r="M12464" t="s">
        <v>192</v>
      </c>
      <c r="N12464" t="s">
        <v>386</v>
      </c>
      <c r="O12464" t="s">
        <v>265</v>
      </c>
      <c r="P12464">
        <v>2020</v>
      </c>
      <c r="Q12464">
        <v>0.03</v>
      </c>
    </row>
    <row r="12465" spans="1:17" x14ac:dyDescent="0.25">
      <c r="A12465" t="s">
        <v>673</v>
      </c>
      <c r="B12465" t="s">
        <v>674</v>
      </c>
      <c r="C12465" t="s">
        <v>675</v>
      </c>
      <c r="D12465" t="s">
        <v>638</v>
      </c>
      <c r="E12465" t="s">
        <v>676</v>
      </c>
      <c r="F12465" t="s">
        <v>187</v>
      </c>
      <c r="G12465" t="s">
        <v>195</v>
      </c>
      <c r="H12465" t="s">
        <v>417</v>
      </c>
      <c r="I12465" t="s">
        <v>418</v>
      </c>
      <c r="J12465" t="s">
        <v>419</v>
      </c>
      <c r="K12465" t="s">
        <v>191</v>
      </c>
      <c r="M12465" t="s">
        <v>192</v>
      </c>
      <c r="N12465" t="s">
        <v>386</v>
      </c>
      <c r="O12465" t="s">
        <v>194</v>
      </c>
      <c r="P12465">
        <v>2030</v>
      </c>
      <c r="Q12465">
        <v>0.01</v>
      </c>
    </row>
    <row r="12466" spans="1:17" x14ac:dyDescent="0.25">
      <c r="A12466" t="s">
        <v>673</v>
      </c>
      <c r="B12466" t="s">
        <v>674</v>
      </c>
      <c r="C12466" t="s">
        <v>675</v>
      </c>
      <c r="D12466" t="s">
        <v>638</v>
      </c>
      <c r="E12466" t="s">
        <v>676</v>
      </c>
      <c r="F12466" t="s">
        <v>187</v>
      </c>
      <c r="G12466" t="s">
        <v>195</v>
      </c>
      <c r="H12466" t="s">
        <v>417</v>
      </c>
      <c r="I12466" t="s">
        <v>418</v>
      </c>
      <c r="J12466" t="s">
        <v>419</v>
      </c>
      <c r="K12466" t="s">
        <v>191</v>
      </c>
      <c r="M12466" t="s">
        <v>192</v>
      </c>
      <c r="N12466" t="s">
        <v>386</v>
      </c>
      <c r="O12466" t="s">
        <v>194</v>
      </c>
      <c r="P12466">
        <v>2050</v>
      </c>
      <c r="Q12466">
        <v>0.01</v>
      </c>
    </row>
    <row r="12467" spans="1:17" x14ac:dyDescent="0.25">
      <c r="A12467" t="s">
        <v>673</v>
      </c>
      <c r="B12467" t="s">
        <v>674</v>
      </c>
      <c r="C12467" t="s">
        <v>675</v>
      </c>
      <c r="D12467" t="s">
        <v>638</v>
      </c>
      <c r="E12467" t="s">
        <v>676</v>
      </c>
      <c r="F12467" t="s">
        <v>187</v>
      </c>
      <c r="G12467" t="s">
        <v>195</v>
      </c>
      <c r="H12467" t="s">
        <v>417</v>
      </c>
      <c r="I12467" t="s">
        <v>418</v>
      </c>
      <c r="J12467" t="s">
        <v>419</v>
      </c>
      <c r="K12467" t="s">
        <v>191</v>
      </c>
      <c r="M12467" t="s">
        <v>192</v>
      </c>
      <c r="N12467" t="s">
        <v>386</v>
      </c>
      <c r="O12467" t="s">
        <v>264</v>
      </c>
      <c r="P12467">
        <v>2050</v>
      </c>
      <c r="Q12467">
        <v>0.01</v>
      </c>
    </row>
    <row r="12468" spans="1:17" x14ac:dyDescent="0.25">
      <c r="A12468" t="s">
        <v>673</v>
      </c>
      <c r="B12468" t="s">
        <v>674</v>
      </c>
      <c r="C12468" t="s">
        <v>675</v>
      </c>
      <c r="D12468" t="s">
        <v>638</v>
      </c>
      <c r="E12468" t="s">
        <v>676</v>
      </c>
      <c r="F12468" t="s">
        <v>187</v>
      </c>
      <c r="G12468" t="s">
        <v>195</v>
      </c>
      <c r="H12468" t="s">
        <v>417</v>
      </c>
      <c r="I12468" t="s">
        <v>418</v>
      </c>
      <c r="J12468" t="s">
        <v>419</v>
      </c>
      <c r="K12468" t="s">
        <v>191</v>
      </c>
      <c r="M12468" t="s">
        <v>192</v>
      </c>
      <c r="N12468" t="s">
        <v>386</v>
      </c>
      <c r="O12468" t="s">
        <v>265</v>
      </c>
      <c r="P12468">
        <v>2050</v>
      </c>
      <c r="Q12468">
        <v>0.03</v>
      </c>
    </row>
    <row r="12469" spans="1:17" x14ac:dyDescent="0.25">
      <c r="A12469" t="s">
        <v>673</v>
      </c>
      <c r="B12469" t="s">
        <v>674</v>
      </c>
      <c r="C12469" t="s">
        <v>675</v>
      </c>
      <c r="D12469" t="s">
        <v>638</v>
      </c>
      <c r="E12469" t="s">
        <v>676</v>
      </c>
      <c r="F12469" t="s">
        <v>187</v>
      </c>
      <c r="G12469" t="s">
        <v>195</v>
      </c>
      <c r="H12469" t="s">
        <v>352</v>
      </c>
      <c r="I12469" t="s">
        <v>135</v>
      </c>
      <c r="K12469" t="s">
        <v>191</v>
      </c>
      <c r="M12469" t="s">
        <v>210</v>
      </c>
      <c r="O12469" t="s">
        <v>194</v>
      </c>
      <c r="P12469">
        <v>2015</v>
      </c>
      <c r="Q12469">
        <v>0</v>
      </c>
    </row>
    <row r="12470" spans="1:17" x14ac:dyDescent="0.25">
      <c r="A12470" t="s">
        <v>673</v>
      </c>
      <c r="B12470" t="s">
        <v>674</v>
      </c>
      <c r="C12470" t="s">
        <v>675</v>
      </c>
      <c r="D12470" t="s">
        <v>638</v>
      </c>
      <c r="E12470" t="s">
        <v>676</v>
      </c>
      <c r="F12470" t="s">
        <v>187</v>
      </c>
      <c r="G12470" t="s">
        <v>195</v>
      </c>
      <c r="H12470" t="s">
        <v>352</v>
      </c>
      <c r="I12470" t="s">
        <v>135</v>
      </c>
      <c r="K12470" t="s">
        <v>191</v>
      </c>
      <c r="M12470" t="s">
        <v>210</v>
      </c>
      <c r="O12470" t="s">
        <v>194</v>
      </c>
      <c r="P12470">
        <v>2020</v>
      </c>
      <c r="Q12470">
        <v>0</v>
      </c>
    </row>
    <row r="12471" spans="1:17" x14ac:dyDescent="0.25">
      <c r="A12471" t="s">
        <v>673</v>
      </c>
      <c r="B12471" t="s">
        <v>674</v>
      </c>
      <c r="C12471" t="s">
        <v>675</v>
      </c>
      <c r="D12471" t="s">
        <v>638</v>
      </c>
      <c r="E12471" t="s">
        <v>676</v>
      </c>
      <c r="F12471" t="s">
        <v>187</v>
      </c>
      <c r="G12471" t="s">
        <v>195</v>
      </c>
      <c r="H12471" t="s">
        <v>352</v>
      </c>
      <c r="I12471" t="s">
        <v>135</v>
      </c>
      <c r="K12471" t="s">
        <v>191</v>
      </c>
      <c r="M12471" t="s">
        <v>210</v>
      </c>
      <c r="O12471" t="s">
        <v>264</v>
      </c>
      <c r="P12471">
        <v>2020</v>
      </c>
      <c r="Q12471">
        <v>0</v>
      </c>
    </row>
    <row r="12472" spans="1:17" x14ac:dyDescent="0.25">
      <c r="A12472" t="s">
        <v>673</v>
      </c>
      <c r="B12472" t="s">
        <v>674</v>
      </c>
      <c r="C12472" t="s">
        <v>675</v>
      </c>
      <c r="D12472" t="s">
        <v>638</v>
      </c>
      <c r="E12472" t="s">
        <v>676</v>
      </c>
      <c r="F12472" t="s">
        <v>187</v>
      </c>
      <c r="G12472" t="s">
        <v>195</v>
      </c>
      <c r="H12472" t="s">
        <v>352</v>
      </c>
      <c r="I12472" t="s">
        <v>135</v>
      </c>
      <c r="K12472" t="s">
        <v>191</v>
      </c>
      <c r="M12472" t="s">
        <v>210</v>
      </c>
      <c r="O12472" t="s">
        <v>265</v>
      </c>
      <c r="P12472">
        <v>2020</v>
      </c>
      <c r="Q12472">
        <v>0.01</v>
      </c>
    </row>
    <row r="12473" spans="1:17" x14ac:dyDescent="0.25">
      <c r="A12473" t="s">
        <v>673</v>
      </c>
      <c r="B12473" t="s">
        <v>674</v>
      </c>
      <c r="C12473" t="s">
        <v>675</v>
      </c>
      <c r="D12473" t="s">
        <v>638</v>
      </c>
      <c r="E12473" t="s">
        <v>676</v>
      </c>
      <c r="F12473" t="s">
        <v>187</v>
      </c>
      <c r="G12473" t="s">
        <v>195</v>
      </c>
      <c r="H12473" t="s">
        <v>352</v>
      </c>
      <c r="I12473" t="s">
        <v>135</v>
      </c>
      <c r="K12473" t="s">
        <v>191</v>
      </c>
      <c r="M12473" t="s">
        <v>210</v>
      </c>
      <c r="O12473" t="s">
        <v>194</v>
      </c>
      <c r="P12473">
        <v>2030</v>
      </c>
      <c r="Q12473">
        <v>0</v>
      </c>
    </row>
    <row r="12474" spans="1:17" x14ac:dyDescent="0.25">
      <c r="A12474" t="s">
        <v>673</v>
      </c>
      <c r="B12474" t="s">
        <v>674</v>
      </c>
      <c r="C12474" t="s">
        <v>675</v>
      </c>
      <c r="D12474" t="s">
        <v>638</v>
      </c>
      <c r="E12474" t="s">
        <v>676</v>
      </c>
      <c r="F12474" t="s">
        <v>187</v>
      </c>
      <c r="G12474" t="s">
        <v>195</v>
      </c>
      <c r="H12474" t="s">
        <v>352</v>
      </c>
      <c r="I12474" t="s">
        <v>135</v>
      </c>
      <c r="K12474" t="s">
        <v>191</v>
      </c>
      <c r="M12474" t="s">
        <v>210</v>
      </c>
      <c r="O12474" t="s">
        <v>194</v>
      </c>
      <c r="P12474">
        <v>2050</v>
      </c>
      <c r="Q12474">
        <v>0</v>
      </c>
    </row>
    <row r="12475" spans="1:17" x14ac:dyDescent="0.25">
      <c r="A12475" t="s">
        <v>673</v>
      </c>
      <c r="B12475" t="s">
        <v>674</v>
      </c>
      <c r="C12475" t="s">
        <v>675</v>
      </c>
      <c r="D12475" t="s">
        <v>638</v>
      </c>
      <c r="E12475" t="s">
        <v>676</v>
      </c>
      <c r="F12475" t="s">
        <v>187</v>
      </c>
      <c r="G12475" t="s">
        <v>195</v>
      </c>
      <c r="H12475" t="s">
        <v>352</v>
      </c>
      <c r="I12475" t="s">
        <v>135</v>
      </c>
      <c r="K12475" t="s">
        <v>191</v>
      </c>
      <c r="M12475" t="s">
        <v>210</v>
      </c>
      <c r="O12475" t="s">
        <v>264</v>
      </c>
      <c r="P12475">
        <v>2050</v>
      </c>
      <c r="Q12475">
        <v>0</v>
      </c>
    </row>
    <row r="12476" spans="1:17" x14ac:dyDescent="0.25">
      <c r="A12476" t="s">
        <v>673</v>
      </c>
      <c r="B12476" t="s">
        <v>674</v>
      </c>
      <c r="C12476" t="s">
        <v>675</v>
      </c>
      <c r="D12476" t="s">
        <v>638</v>
      </c>
      <c r="E12476" t="s">
        <v>676</v>
      </c>
      <c r="F12476" t="s">
        <v>187</v>
      </c>
      <c r="G12476" t="s">
        <v>195</v>
      </c>
      <c r="H12476" t="s">
        <v>352</v>
      </c>
      <c r="I12476" t="s">
        <v>135</v>
      </c>
      <c r="K12476" t="s">
        <v>191</v>
      </c>
      <c r="M12476" t="s">
        <v>210</v>
      </c>
      <c r="O12476" t="s">
        <v>265</v>
      </c>
      <c r="P12476">
        <v>2050</v>
      </c>
      <c r="Q12476">
        <v>0.01</v>
      </c>
    </row>
    <row r="12477" spans="1:17" x14ac:dyDescent="0.25">
      <c r="A12477" t="s">
        <v>673</v>
      </c>
      <c r="B12477" t="s">
        <v>674</v>
      </c>
      <c r="C12477" t="s">
        <v>675</v>
      </c>
      <c r="D12477" t="s">
        <v>638</v>
      </c>
      <c r="E12477" t="s">
        <v>676</v>
      </c>
      <c r="F12477" t="s">
        <v>187</v>
      </c>
      <c r="G12477" t="s">
        <v>195</v>
      </c>
      <c r="H12477" t="s">
        <v>473</v>
      </c>
      <c r="I12477" t="s">
        <v>213</v>
      </c>
      <c r="K12477" t="s">
        <v>474</v>
      </c>
      <c r="M12477" t="s">
        <v>677</v>
      </c>
      <c r="N12477" t="s">
        <v>349</v>
      </c>
      <c r="O12477" t="s">
        <v>194</v>
      </c>
      <c r="P12477">
        <v>2015</v>
      </c>
      <c r="Q12477">
        <v>12</v>
      </c>
    </row>
    <row r="12478" spans="1:17" x14ac:dyDescent="0.25">
      <c r="A12478" t="s">
        <v>673</v>
      </c>
      <c r="B12478" t="s">
        <v>674</v>
      </c>
      <c r="C12478" t="s">
        <v>675</v>
      </c>
      <c r="D12478" t="s">
        <v>638</v>
      </c>
      <c r="E12478" t="s">
        <v>676</v>
      </c>
      <c r="F12478" t="s">
        <v>187</v>
      </c>
      <c r="G12478" t="s">
        <v>195</v>
      </c>
      <c r="H12478" t="s">
        <v>473</v>
      </c>
      <c r="I12478" t="s">
        <v>213</v>
      </c>
      <c r="K12478" t="s">
        <v>474</v>
      </c>
      <c r="M12478" t="s">
        <v>677</v>
      </c>
      <c r="N12478" t="s">
        <v>349</v>
      </c>
      <c r="O12478" t="s">
        <v>194</v>
      </c>
      <c r="P12478">
        <v>2020</v>
      </c>
      <c r="Q12478">
        <v>12</v>
      </c>
    </row>
    <row r="12479" spans="1:17" x14ac:dyDescent="0.25">
      <c r="A12479" t="s">
        <v>673</v>
      </c>
      <c r="B12479" t="s">
        <v>674</v>
      </c>
      <c r="C12479" t="s">
        <v>675</v>
      </c>
      <c r="D12479" t="s">
        <v>638</v>
      </c>
      <c r="E12479" t="s">
        <v>676</v>
      </c>
      <c r="F12479" t="s">
        <v>187</v>
      </c>
      <c r="G12479" t="s">
        <v>195</v>
      </c>
      <c r="H12479" t="s">
        <v>473</v>
      </c>
      <c r="I12479" t="s">
        <v>213</v>
      </c>
      <c r="K12479" t="s">
        <v>474</v>
      </c>
      <c r="M12479" t="s">
        <v>677</v>
      </c>
      <c r="N12479" t="s">
        <v>349</v>
      </c>
      <c r="O12479" t="s">
        <v>264</v>
      </c>
      <c r="P12479">
        <v>2020</v>
      </c>
      <c r="Q12479">
        <v>12</v>
      </c>
    </row>
    <row r="12480" spans="1:17" x14ac:dyDescent="0.25">
      <c r="A12480" t="s">
        <v>673</v>
      </c>
      <c r="B12480" t="s">
        <v>674</v>
      </c>
      <c r="C12480" t="s">
        <v>675</v>
      </c>
      <c r="D12480" t="s">
        <v>638</v>
      </c>
      <c r="E12480" t="s">
        <v>676</v>
      </c>
      <c r="F12480" t="s">
        <v>187</v>
      </c>
      <c r="G12480" t="s">
        <v>195</v>
      </c>
      <c r="H12480" t="s">
        <v>473</v>
      </c>
      <c r="I12480" t="s">
        <v>213</v>
      </c>
      <c r="K12480" t="s">
        <v>474</v>
      </c>
      <c r="M12480" t="s">
        <v>677</v>
      </c>
      <c r="N12480" t="s">
        <v>349</v>
      </c>
      <c r="O12480" t="s">
        <v>265</v>
      </c>
      <c r="P12480">
        <v>2020</v>
      </c>
      <c r="Q12480">
        <v>20</v>
      </c>
    </row>
    <row r="12481" spans="1:17" x14ac:dyDescent="0.25">
      <c r="A12481" t="s">
        <v>673</v>
      </c>
      <c r="B12481" t="s">
        <v>674</v>
      </c>
      <c r="C12481" t="s">
        <v>675</v>
      </c>
      <c r="D12481" t="s">
        <v>638</v>
      </c>
      <c r="E12481" t="s">
        <v>676</v>
      </c>
      <c r="F12481" t="s">
        <v>187</v>
      </c>
      <c r="G12481" t="s">
        <v>195</v>
      </c>
      <c r="H12481" t="s">
        <v>473</v>
      </c>
      <c r="I12481" t="s">
        <v>213</v>
      </c>
      <c r="K12481" t="s">
        <v>474</v>
      </c>
      <c r="M12481" t="s">
        <v>677</v>
      </c>
      <c r="N12481" t="s">
        <v>349</v>
      </c>
      <c r="O12481" t="s">
        <v>194</v>
      </c>
      <c r="P12481">
        <v>2030</v>
      </c>
      <c r="Q12481">
        <v>12</v>
      </c>
    </row>
    <row r="12482" spans="1:17" x14ac:dyDescent="0.25">
      <c r="A12482" t="s">
        <v>673</v>
      </c>
      <c r="B12482" t="s">
        <v>674</v>
      </c>
      <c r="C12482" t="s">
        <v>675</v>
      </c>
      <c r="D12482" t="s">
        <v>638</v>
      </c>
      <c r="E12482" t="s">
        <v>676</v>
      </c>
      <c r="F12482" t="s">
        <v>187</v>
      </c>
      <c r="G12482" t="s">
        <v>195</v>
      </c>
      <c r="H12482" t="s">
        <v>473</v>
      </c>
      <c r="I12482" t="s">
        <v>213</v>
      </c>
      <c r="K12482" t="s">
        <v>474</v>
      </c>
      <c r="M12482" t="s">
        <v>677</v>
      </c>
      <c r="N12482" t="s">
        <v>349</v>
      </c>
      <c r="O12482" t="s">
        <v>194</v>
      </c>
      <c r="P12482">
        <v>2050</v>
      </c>
      <c r="Q12482">
        <v>12</v>
      </c>
    </row>
    <row r="12483" spans="1:17" x14ac:dyDescent="0.25">
      <c r="A12483" t="s">
        <v>673</v>
      </c>
      <c r="B12483" t="s">
        <v>674</v>
      </c>
      <c r="C12483" t="s">
        <v>675</v>
      </c>
      <c r="D12483" t="s">
        <v>638</v>
      </c>
      <c r="E12483" t="s">
        <v>676</v>
      </c>
      <c r="F12483" t="s">
        <v>187</v>
      </c>
      <c r="G12483" t="s">
        <v>195</v>
      </c>
      <c r="H12483" t="s">
        <v>473</v>
      </c>
      <c r="I12483" t="s">
        <v>213</v>
      </c>
      <c r="K12483" t="s">
        <v>474</v>
      </c>
      <c r="M12483" t="s">
        <v>677</v>
      </c>
      <c r="N12483" t="s">
        <v>349</v>
      </c>
      <c r="O12483" t="s">
        <v>264</v>
      </c>
      <c r="P12483">
        <v>2050</v>
      </c>
      <c r="Q12483">
        <v>12</v>
      </c>
    </row>
    <row r="12484" spans="1:17" x14ac:dyDescent="0.25">
      <c r="A12484" t="s">
        <v>673</v>
      </c>
      <c r="B12484" t="s">
        <v>674</v>
      </c>
      <c r="C12484" t="s">
        <v>675</v>
      </c>
      <c r="D12484" t="s">
        <v>638</v>
      </c>
      <c r="E12484" t="s">
        <v>676</v>
      </c>
      <c r="F12484" t="s">
        <v>187</v>
      </c>
      <c r="G12484" t="s">
        <v>195</v>
      </c>
      <c r="H12484" t="s">
        <v>473</v>
      </c>
      <c r="I12484" t="s">
        <v>213</v>
      </c>
      <c r="K12484" t="s">
        <v>474</v>
      </c>
      <c r="M12484" t="s">
        <v>677</v>
      </c>
      <c r="N12484" t="s">
        <v>349</v>
      </c>
      <c r="O12484" t="s">
        <v>265</v>
      </c>
      <c r="P12484">
        <v>2050</v>
      </c>
      <c r="Q12484">
        <v>30</v>
      </c>
    </row>
    <row r="12485" spans="1:17" x14ac:dyDescent="0.25">
      <c r="A12485" t="s">
        <v>673</v>
      </c>
      <c r="B12485" t="s">
        <v>674</v>
      </c>
      <c r="C12485" t="s">
        <v>675</v>
      </c>
      <c r="D12485" t="s">
        <v>638</v>
      </c>
      <c r="E12485" t="s">
        <v>676</v>
      </c>
      <c r="F12485" t="s">
        <v>187</v>
      </c>
      <c r="G12485" t="s">
        <v>195</v>
      </c>
      <c r="H12485" t="s">
        <v>354</v>
      </c>
      <c r="I12485" t="s">
        <v>136</v>
      </c>
      <c r="K12485" t="s">
        <v>275</v>
      </c>
      <c r="M12485" t="s">
        <v>251</v>
      </c>
      <c r="O12485" t="s">
        <v>194</v>
      </c>
      <c r="P12485">
        <v>2015</v>
      </c>
      <c r="Q12485">
        <v>0</v>
      </c>
    </row>
    <row r="12486" spans="1:17" x14ac:dyDescent="0.25">
      <c r="A12486" t="s">
        <v>673</v>
      </c>
      <c r="B12486" t="s">
        <v>674</v>
      </c>
      <c r="C12486" t="s">
        <v>675</v>
      </c>
      <c r="D12486" t="s">
        <v>638</v>
      </c>
      <c r="E12486" t="s">
        <v>676</v>
      </c>
      <c r="F12486" t="s">
        <v>187</v>
      </c>
      <c r="G12486" t="s">
        <v>195</v>
      </c>
      <c r="H12486" t="s">
        <v>354</v>
      </c>
      <c r="I12486" t="s">
        <v>136</v>
      </c>
      <c r="K12486" t="s">
        <v>275</v>
      </c>
      <c r="M12486" t="s">
        <v>251</v>
      </c>
      <c r="O12486" t="s">
        <v>194</v>
      </c>
      <c r="P12486">
        <v>2020</v>
      </c>
      <c r="Q12486">
        <v>0</v>
      </c>
    </row>
    <row r="12487" spans="1:17" x14ac:dyDescent="0.25">
      <c r="A12487" t="s">
        <v>673</v>
      </c>
      <c r="B12487" t="s">
        <v>674</v>
      </c>
      <c r="C12487" t="s">
        <v>675</v>
      </c>
      <c r="D12487" t="s">
        <v>638</v>
      </c>
      <c r="E12487" t="s">
        <v>676</v>
      </c>
      <c r="F12487" t="s">
        <v>187</v>
      </c>
      <c r="G12487" t="s">
        <v>195</v>
      </c>
      <c r="H12487" t="s">
        <v>354</v>
      </c>
      <c r="I12487" t="s">
        <v>136</v>
      </c>
      <c r="K12487" t="s">
        <v>275</v>
      </c>
      <c r="M12487" t="s">
        <v>251</v>
      </c>
      <c r="O12487" t="s">
        <v>264</v>
      </c>
      <c r="P12487">
        <v>2020</v>
      </c>
      <c r="Q12487">
        <v>0</v>
      </c>
    </row>
    <row r="12488" spans="1:17" x14ac:dyDescent="0.25">
      <c r="A12488" t="s">
        <v>673</v>
      </c>
      <c r="B12488" t="s">
        <v>674</v>
      </c>
      <c r="C12488" t="s">
        <v>675</v>
      </c>
      <c r="D12488" t="s">
        <v>638</v>
      </c>
      <c r="E12488" t="s">
        <v>676</v>
      </c>
      <c r="F12488" t="s">
        <v>187</v>
      </c>
      <c r="G12488" t="s">
        <v>195</v>
      </c>
      <c r="H12488" t="s">
        <v>354</v>
      </c>
      <c r="I12488" t="s">
        <v>136</v>
      </c>
      <c r="K12488" t="s">
        <v>275</v>
      </c>
      <c r="M12488" t="s">
        <v>251</v>
      </c>
      <c r="O12488" t="s">
        <v>265</v>
      </c>
      <c r="P12488">
        <v>2020</v>
      </c>
      <c r="Q12488">
        <v>1</v>
      </c>
    </row>
    <row r="12489" spans="1:17" x14ac:dyDescent="0.25">
      <c r="A12489" t="s">
        <v>673</v>
      </c>
      <c r="B12489" t="s">
        <v>674</v>
      </c>
      <c r="C12489" t="s">
        <v>675</v>
      </c>
      <c r="D12489" t="s">
        <v>638</v>
      </c>
      <c r="E12489" t="s">
        <v>676</v>
      </c>
      <c r="F12489" t="s">
        <v>187</v>
      </c>
      <c r="G12489" t="s">
        <v>195</v>
      </c>
      <c r="H12489" t="s">
        <v>354</v>
      </c>
      <c r="I12489" t="s">
        <v>136</v>
      </c>
      <c r="K12489" t="s">
        <v>275</v>
      </c>
      <c r="M12489" t="s">
        <v>251</v>
      </c>
      <c r="O12489" t="s">
        <v>194</v>
      </c>
      <c r="P12489">
        <v>2030</v>
      </c>
      <c r="Q12489">
        <v>0</v>
      </c>
    </row>
    <row r="12490" spans="1:17" x14ac:dyDescent="0.25">
      <c r="A12490" t="s">
        <v>673</v>
      </c>
      <c r="B12490" t="s">
        <v>674</v>
      </c>
      <c r="C12490" t="s">
        <v>675</v>
      </c>
      <c r="D12490" t="s">
        <v>638</v>
      </c>
      <c r="E12490" t="s">
        <v>676</v>
      </c>
      <c r="F12490" t="s">
        <v>187</v>
      </c>
      <c r="G12490" t="s">
        <v>195</v>
      </c>
      <c r="H12490" t="s">
        <v>354</v>
      </c>
      <c r="I12490" t="s">
        <v>136</v>
      </c>
      <c r="K12490" t="s">
        <v>275</v>
      </c>
      <c r="M12490" t="s">
        <v>251</v>
      </c>
      <c r="O12490" t="s">
        <v>194</v>
      </c>
      <c r="P12490">
        <v>2050</v>
      </c>
      <c r="Q12490">
        <v>0</v>
      </c>
    </row>
    <row r="12491" spans="1:17" x14ac:dyDescent="0.25">
      <c r="A12491" t="s">
        <v>673</v>
      </c>
      <c r="B12491" t="s">
        <v>674</v>
      </c>
      <c r="C12491" t="s">
        <v>675</v>
      </c>
      <c r="D12491" t="s">
        <v>638</v>
      </c>
      <c r="E12491" t="s">
        <v>676</v>
      </c>
      <c r="F12491" t="s">
        <v>187</v>
      </c>
      <c r="G12491" t="s">
        <v>195</v>
      </c>
      <c r="H12491" t="s">
        <v>354</v>
      </c>
      <c r="I12491" t="s">
        <v>136</v>
      </c>
      <c r="K12491" t="s">
        <v>275</v>
      </c>
      <c r="M12491" t="s">
        <v>251</v>
      </c>
      <c r="O12491" t="s">
        <v>264</v>
      </c>
      <c r="P12491">
        <v>2050</v>
      </c>
      <c r="Q12491">
        <v>0</v>
      </c>
    </row>
    <row r="12492" spans="1:17" x14ac:dyDescent="0.25">
      <c r="A12492" t="s">
        <v>673</v>
      </c>
      <c r="B12492" t="s">
        <v>674</v>
      </c>
      <c r="C12492" t="s">
        <v>675</v>
      </c>
      <c r="D12492" t="s">
        <v>638</v>
      </c>
      <c r="E12492" t="s">
        <v>676</v>
      </c>
      <c r="F12492" t="s">
        <v>187</v>
      </c>
      <c r="G12492" t="s">
        <v>195</v>
      </c>
      <c r="H12492" t="s">
        <v>354</v>
      </c>
      <c r="I12492" t="s">
        <v>136</v>
      </c>
      <c r="K12492" t="s">
        <v>275</v>
      </c>
      <c r="M12492" t="s">
        <v>251</v>
      </c>
      <c r="O12492" t="s">
        <v>265</v>
      </c>
      <c r="P12492">
        <v>2050</v>
      </c>
      <c r="Q12492">
        <v>1</v>
      </c>
    </row>
    <row r="12493" spans="1:17" x14ac:dyDescent="0.25">
      <c r="A12493" t="s">
        <v>673</v>
      </c>
      <c r="B12493" t="s">
        <v>674</v>
      </c>
      <c r="C12493" t="s">
        <v>675</v>
      </c>
      <c r="D12493" t="s">
        <v>638</v>
      </c>
      <c r="E12493" t="s">
        <v>676</v>
      </c>
      <c r="F12493" t="s">
        <v>187</v>
      </c>
      <c r="G12493" t="s">
        <v>195</v>
      </c>
      <c r="H12493" t="s">
        <v>475</v>
      </c>
      <c r="I12493" t="s">
        <v>277</v>
      </c>
      <c r="K12493" t="s">
        <v>476</v>
      </c>
      <c r="O12493" t="s">
        <v>194</v>
      </c>
      <c r="P12493">
        <v>2015</v>
      </c>
      <c r="Q12493">
        <v>0.01</v>
      </c>
    </row>
    <row r="12494" spans="1:17" x14ac:dyDescent="0.25">
      <c r="A12494" t="s">
        <v>673</v>
      </c>
      <c r="B12494" t="s">
        <v>674</v>
      </c>
      <c r="C12494" t="s">
        <v>675</v>
      </c>
      <c r="D12494" t="s">
        <v>638</v>
      </c>
      <c r="E12494" t="s">
        <v>676</v>
      </c>
      <c r="F12494" t="s">
        <v>187</v>
      </c>
      <c r="G12494" t="s">
        <v>195</v>
      </c>
      <c r="H12494" t="s">
        <v>475</v>
      </c>
      <c r="I12494" t="s">
        <v>277</v>
      </c>
      <c r="K12494" t="s">
        <v>476</v>
      </c>
      <c r="O12494" t="s">
        <v>194</v>
      </c>
      <c r="P12494">
        <v>2020</v>
      </c>
      <c r="Q12494">
        <v>0.01</v>
      </c>
    </row>
    <row r="12495" spans="1:17" x14ac:dyDescent="0.25">
      <c r="A12495" t="s">
        <v>673</v>
      </c>
      <c r="B12495" t="s">
        <v>674</v>
      </c>
      <c r="C12495" t="s">
        <v>675</v>
      </c>
      <c r="D12495" t="s">
        <v>638</v>
      </c>
      <c r="E12495" t="s">
        <v>676</v>
      </c>
      <c r="F12495" t="s">
        <v>187</v>
      </c>
      <c r="G12495" t="s">
        <v>195</v>
      </c>
      <c r="H12495" t="s">
        <v>475</v>
      </c>
      <c r="I12495" t="s">
        <v>277</v>
      </c>
      <c r="K12495" t="s">
        <v>476</v>
      </c>
      <c r="O12495" t="s">
        <v>264</v>
      </c>
      <c r="P12495">
        <v>2020</v>
      </c>
      <c r="Q12495">
        <v>5.0000000000000001E-3</v>
      </c>
    </row>
    <row r="12496" spans="1:17" x14ac:dyDescent="0.25">
      <c r="A12496" t="s">
        <v>673</v>
      </c>
      <c r="B12496" t="s">
        <v>674</v>
      </c>
      <c r="C12496" t="s">
        <v>675</v>
      </c>
      <c r="D12496" t="s">
        <v>638</v>
      </c>
      <c r="E12496" t="s">
        <v>676</v>
      </c>
      <c r="F12496" t="s">
        <v>187</v>
      </c>
      <c r="G12496" t="s">
        <v>195</v>
      </c>
      <c r="H12496" t="s">
        <v>475</v>
      </c>
      <c r="I12496" t="s">
        <v>277</v>
      </c>
      <c r="K12496" t="s">
        <v>476</v>
      </c>
      <c r="O12496" t="s">
        <v>265</v>
      </c>
      <c r="P12496">
        <v>2020</v>
      </c>
      <c r="Q12496">
        <v>0.01</v>
      </c>
    </row>
    <row r="12497" spans="1:17" x14ac:dyDescent="0.25">
      <c r="A12497" t="s">
        <v>673</v>
      </c>
      <c r="B12497" t="s">
        <v>674</v>
      </c>
      <c r="C12497" t="s">
        <v>675</v>
      </c>
      <c r="D12497" t="s">
        <v>638</v>
      </c>
      <c r="E12497" t="s">
        <v>676</v>
      </c>
      <c r="F12497" t="s">
        <v>187</v>
      </c>
      <c r="G12497" t="s">
        <v>195</v>
      </c>
      <c r="H12497" t="s">
        <v>475</v>
      </c>
      <c r="I12497" t="s">
        <v>277</v>
      </c>
      <c r="K12497" t="s">
        <v>476</v>
      </c>
      <c r="O12497" t="s">
        <v>194</v>
      </c>
      <c r="P12497">
        <v>2030</v>
      </c>
      <c r="Q12497">
        <v>5.0000000000000001E-3</v>
      </c>
    </row>
    <row r="12498" spans="1:17" x14ac:dyDescent="0.25">
      <c r="A12498" t="s">
        <v>673</v>
      </c>
      <c r="B12498" t="s">
        <v>674</v>
      </c>
      <c r="C12498" t="s">
        <v>675</v>
      </c>
      <c r="D12498" t="s">
        <v>638</v>
      </c>
      <c r="E12498" t="s">
        <v>676</v>
      </c>
      <c r="F12498" t="s">
        <v>187</v>
      </c>
      <c r="G12498" t="s">
        <v>195</v>
      </c>
      <c r="H12498" t="s">
        <v>475</v>
      </c>
      <c r="I12498" t="s">
        <v>277</v>
      </c>
      <c r="K12498" t="s">
        <v>476</v>
      </c>
      <c r="O12498" t="s">
        <v>194</v>
      </c>
      <c r="P12498">
        <v>2050</v>
      </c>
      <c r="Q12498">
        <v>5.0000000000000001E-3</v>
      </c>
    </row>
    <row r="12499" spans="1:17" x14ac:dyDescent="0.25">
      <c r="A12499" t="s">
        <v>673</v>
      </c>
      <c r="B12499" t="s">
        <v>674</v>
      </c>
      <c r="C12499" t="s">
        <v>675</v>
      </c>
      <c r="D12499" t="s">
        <v>638</v>
      </c>
      <c r="E12499" t="s">
        <v>676</v>
      </c>
      <c r="F12499" t="s">
        <v>187</v>
      </c>
      <c r="G12499" t="s">
        <v>195</v>
      </c>
      <c r="H12499" t="s">
        <v>475</v>
      </c>
      <c r="I12499" t="s">
        <v>277</v>
      </c>
      <c r="K12499" t="s">
        <v>476</v>
      </c>
      <c r="O12499" t="s">
        <v>264</v>
      </c>
      <c r="P12499">
        <v>2050</v>
      </c>
      <c r="Q12499">
        <v>5.0000000000000001E-3</v>
      </c>
    </row>
    <row r="12500" spans="1:17" x14ac:dyDescent="0.25">
      <c r="A12500" t="s">
        <v>673</v>
      </c>
      <c r="B12500" t="s">
        <v>674</v>
      </c>
      <c r="C12500" t="s">
        <v>675</v>
      </c>
      <c r="D12500" t="s">
        <v>638</v>
      </c>
      <c r="E12500" t="s">
        <v>676</v>
      </c>
      <c r="F12500" t="s">
        <v>187</v>
      </c>
      <c r="G12500" t="s">
        <v>195</v>
      </c>
      <c r="H12500" t="s">
        <v>475</v>
      </c>
      <c r="I12500" t="s">
        <v>277</v>
      </c>
      <c r="K12500" t="s">
        <v>476</v>
      </c>
      <c r="O12500" t="s">
        <v>265</v>
      </c>
      <c r="P12500">
        <v>2050</v>
      </c>
      <c r="Q12500">
        <v>0.01</v>
      </c>
    </row>
    <row r="12501" spans="1:17" x14ac:dyDescent="0.25">
      <c r="A12501" t="s">
        <v>673</v>
      </c>
      <c r="B12501" t="s">
        <v>674</v>
      </c>
      <c r="C12501" t="s">
        <v>675</v>
      </c>
      <c r="D12501" t="s">
        <v>638</v>
      </c>
      <c r="E12501" t="s">
        <v>676</v>
      </c>
      <c r="F12501" t="s">
        <v>187</v>
      </c>
      <c r="G12501" t="s">
        <v>195</v>
      </c>
      <c r="H12501" t="s">
        <v>215</v>
      </c>
      <c r="I12501" t="s">
        <v>216</v>
      </c>
      <c r="K12501" t="s">
        <v>202</v>
      </c>
      <c r="N12501" t="s">
        <v>386</v>
      </c>
      <c r="O12501" t="s">
        <v>194</v>
      </c>
      <c r="P12501">
        <v>2015</v>
      </c>
      <c r="Q12501">
        <v>25</v>
      </c>
    </row>
    <row r="12502" spans="1:17" x14ac:dyDescent="0.25">
      <c r="A12502" t="s">
        <v>673</v>
      </c>
      <c r="B12502" t="s">
        <v>674</v>
      </c>
      <c r="C12502" t="s">
        <v>675</v>
      </c>
      <c r="D12502" t="s">
        <v>638</v>
      </c>
      <c r="E12502" t="s">
        <v>676</v>
      </c>
      <c r="F12502" t="s">
        <v>187</v>
      </c>
      <c r="G12502" t="s">
        <v>195</v>
      </c>
      <c r="H12502" t="s">
        <v>215</v>
      </c>
      <c r="I12502" t="s">
        <v>216</v>
      </c>
      <c r="K12502" t="s">
        <v>202</v>
      </c>
      <c r="N12502" t="s">
        <v>386</v>
      </c>
      <c r="O12502" t="s">
        <v>194</v>
      </c>
      <c r="P12502">
        <v>2020</v>
      </c>
      <c r="Q12502">
        <v>25</v>
      </c>
    </row>
    <row r="12503" spans="1:17" x14ac:dyDescent="0.25">
      <c r="A12503" t="s">
        <v>673</v>
      </c>
      <c r="B12503" t="s">
        <v>674</v>
      </c>
      <c r="C12503" t="s">
        <v>675</v>
      </c>
      <c r="D12503" t="s">
        <v>638</v>
      </c>
      <c r="E12503" t="s">
        <v>676</v>
      </c>
      <c r="F12503" t="s">
        <v>187</v>
      </c>
      <c r="G12503" t="s">
        <v>195</v>
      </c>
      <c r="H12503" t="s">
        <v>215</v>
      </c>
      <c r="I12503" t="s">
        <v>216</v>
      </c>
      <c r="K12503" t="s">
        <v>202</v>
      </c>
      <c r="N12503" t="s">
        <v>386</v>
      </c>
      <c r="O12503" t="s">
        <v>264</v>
      </c>
      <c r="P12503">
        <v>2020</v>
      </c>
      <c r="Q12503">
        <v>15</v>
      </c>
    </row>
    <row r="12504" spans="1:17" x14ac:dyDescent="0.25">
      <c r="A12504" t="s">
        <v>673</v>
      </c>
      <c r="B12504" t="s">
        <v>674</v>
      </c>
      <c r="C12504" t="s">
        <v>675</v>
      </c>
      <c r="D12504" t="s">
        <v>638</v>
      </c>
      <c r="E12504" t="s">
        <v>676</v>
      </c>
      <c r="F12504" t="s">
        <v>187</v>
      </c>
      <c r="G12504" t="s">
        <v>195</v>
      </c>
      <c r="H12504" t="s">
        <v>215</v>
      </c>
      <c r="I12504" t="s">
        <v>216</v>
      </c>
      <c r="K12504" t="s">
        <v>202</v>
      </c>
      <c r="N12504" t="s">
        <v>386</v>
      </c>
      <c r="O12504" t="s">
        <v>265</v>
      </c>
      <c r="P12504">
        <v>2020</v>
      </c>
      <c r="Q12504">
        <v>30</v>
      </c>
    </row>
    <row r="12505" spans="1:17" x14ac:dyDescent="0.25">
      <c r="A12505" t="s">
        <v>673</v>
      </c>
      <c r="B12505" t="s">
        <v>674</v>
      </c>
      <c r="C12505" t="s">
        <v>675</v>
      </c>
      <c r="D12505" t="s">
        <v>638</v>
      </c>
      <c r="E12505" t="s">
        <v>676</v>
      </c>
      <c r="F12505" t="s">
        <v>187</v>
      </c>
      <c r="G12505" t="s">
        <v>195</v>
      </c>
      <c r="H12505" t="s">
        <v>215</v>
      </c>
      <c r="I12505" t="s">
        <v>216</v>
      </c>
      <c r="K12505" t="s">
        <v>202</v>
      </c>
      <c r="N12505" t="s">
        <v>386</v>
      </c>
      <c r="O12505" t="s">
        <v>194</v>
      </c>
      <c r="P12505">
        <v>2030</v>
      </c>
      <c r="Q12505">
        <v>25</v>
      </c>
    </row>
    <row r="12506" spans="1:17" x14ac:dyDescent="0.25">
      <c r="A12506" t="s">
        <v>673</v>
      </c>
      <c r="B12506" t="s">
        <v>674</v>
      </c>
      <c r="C12506" t="s">
        <v>675</v>
      </c>
      <c r="D12506" t="s">
        <v>638</v>
      </c>
      <c r="E12506" t="s">
        <v>676</v>
      </c>
      <c r="F12506" t="s">
        <v>187</v>
      </c>
      <c r="G12506" t="s">
        <v>195</v>
      </c>
      <c r="H12506" t="s">
        <v>215</v>
      </c>
      <c r="I12506" t="s">
        <v>216</v>
      </c>
      <c r="K12506" t="s">
        <v>202</v>
      </c>
      <c r="N12506" t="s">
        <v>386</v>
      </c>
      <c r="O12506" t="s">
        <v>194</v>
      </c>
      <c r="P12506">
        <v>2050</v>
      </c>
      <c r="Q12506">
        <v>25</v>
      </c>
    </row>
    <row r="12507" spans="1:17" x14ac:dyDescent="0.25">
      <c r="A12507" t="s">
        <v>673</v>
      </c>
      <c r="B12507" t="s">
        <v>674</v>
      </c>
      <c r="C12507" t="s">
        <v>675</v>
      </c>
      <c r="D12507" t="s">
        <v>638</v>
      </c>
      <c r="E12507" t="s">
        <v>676</v>
      </c>
      <c r="F12507" t="s">
        <v>187</v>
      </c>
      <c r="G12507" t="s">
        <v>195</v>
      </c>
      <c r="H12507" t="s">
        <v>215</v>
      </c>
      <c r="I12507" t="s">
        <v>216</v>
      </c>
      <c r="K12507" t="s">
        <v>202</v>
      </c>
      <c r="N12507" t="s">
        <v>386</v>
      </c>
      <c r="O12507" t="s">
        <v>264</v>
      </c>
      <c r="P12507">
        <v>2050</v>
      </c>
      <c r="Q12507">
        <v>15</v>
      </c>
    </row>
    <row r="12508" spans="1:17" x14ac:dyDescent="0.25">
      <c r="A12508" t="s">
        <v>673</v>
      </c>
      <c r="B12508" t="s">
        <v>674</v>
      </c>
      <c r="C12508" t="s">
        <v>675</v>
      </c>
      <c r="D12508" t="s">
        <v>638</v>
      </c>
      <c r="E12508" t="s">
        <v>676</v>
      </c>
      <c r="F12508" t="s">
        <v>187</v>
      </c>
      <c r="G12508" t="s">
        <v>195</v>
      </c>
      <c r="H12508" t="s">
        <v>215</v>
      </c>
      <c r="I12508" t="s">
        <v>216</v>
      </c>
      <c r="K12508" t="s">
        <v>202</v>
      </c>
      <c r="N12508" t="s">
        <v>386</v>
      </c>
      <c r="O12508" t="s">
        <v>265</v>
      </c>
      <c r="P12508">
        <v>2050</v>
      </c>
      <c r="Q12508">
        <v>30</v>
      </c>
    </row>
    <row r="12509" spans="1:17" x14ac:dyDescent="0.25">
      <c r="A12509" t="s">
        <v>673</v>
      </c>
      <c r="B12509" t="s">
        <v>674</v>
      </c>
      <c r="C12509" t="s">
        <v>675</v>
      </c>
      <c r="D12509" t="s">
        <v>638</v>
      </c>
      <c r="E12509" t="s">
        <v>676</v>
      </c>
      <c r="F12509" t="s">
        <v>187</v>
      </c>
      <c r="G12509" t="s">
        <v>195</v>
      </c>
      <c r="H12509" t="s">
        <v>442</v>
      </c>
      <c r="I12509" t="s">
        <v>443</v>
      </c>
      <c r="J12509" t="s">
        <v>351</v>
      </c>
      <c r="K12509" t="s">
        <v>191</v>
      </c>
      <c r="M12509" t="s">
        <v>227</v>
      </c>
      <c r="N12509" t="s">
        <v>404</v>
      </c>
      <c r="O12509" t="s">
        <v>194</v>
      </c>
      <c r="P12509">
        <v>2015</v>
      </c>
      <c r="Q12509">
        <v>1.7</v>
      </c>
    </row>
    <row r="12510" spans="1:17" x14ac:dyDescent="0.25">
      <c r="A12510" t="s">
        <v>673</v>
      </c>
      <c r="B12510" t="s">
        <v>674</v>
      </c>
      <c r="C12510" t="s">
        <v>675</v>
      </c>
      <c r="D12510" t="s">
        <v>638</v>
      </c>
      <c r="E12510" t="s">
        <v>676</v>
      </c>
      <c r="F12510" t="s">
        <v>187</v>
      </c>
      <c r="G12510" t="s">
        <v>195</v>
      </c>
      <c r="H12510" t="s">
        <v>442</v>
      </c>
      <c r="I12510" t="s">
        <v>443</v>
      </c>
      <c r="J12510" t="s">
        <v>351</v>
      </c>
      <c r="K12510" t="s">
        <v>191</v>
      </c>
      <c r="M12510" t="s">
        <v>227</v>
      </c>
      <c r="N12510" t="s">
        <v>404</v>
      </c>
      <c r="O12510" t="s">
        <v>194</v>
      </c>
      <c r="P12510">
        <v>2020</v>
      </c>
      <c r="Q12510">
        <v>1.71</v>
      </c>
    </row>
    <row r="12511" spans="1:17" x14ac:dyDescent="0.25">
      <c r="A12511" t="s">
        <v>673</v>
      </c>
      <c r="B12511" t="s">
        <v>674</v>
      </c>
      <c r="C12511" t="s">
        <v>675</v>
      </c>
      <c r="D12511" t="s">
        <v>638</v>
      </c>
      <c r="E12511" t="s">
        <v>676</v>
      </c>
      <c r="F12511" t="s">
        <v>187</v>
      </c>
      <c r="G12511" t="s">
        <v>195</v>
      </c>
      <c r="H12511" t="s">
        <v>442</v>
      </c>
      <c r="I12511" t="s">
        <v>443</v>
      </c>
      <c r="J12511" t="s">
        <v>351</v>
      </c>
      <c r="K12511" t="s">
        <v>191</v>
      </c>
      <c r="M12511" t="s">
        <v>227</v>
      </c>
      <c r="N12511" t="s">
        <v>404</v>
      </c>
      <c r="O12511" t="s">
        <v>264</v>
      </c>
      <c r="P12511">
        <v>2020</v>
      </c>
      <c r="Q12511">
        <v>1.7</v>
      </c>
    </row>
    <row r="12512" spans="1:17" x14ac:dyDescent="0.25">
      <c r="A12512" t="s">
        <v>673</v>
      </c>
      <c r="B12512" t="s">
        <v>674</v>
      </c>
      <c r="C12512" t="s">
        <v>675</v>
      </c>
      <c r="D12512" t="s">
        <v>638</v>
      </c>
      <c r="E12512" t="s">
        <v>676</v>
      </c>
      <c r="F12512" t="s">
        <v>187</v>
      </c>
      <c r="G12512" t="s">
        <v>195</v>
      </c>
      <c r="H12512" t="s">
        <v>442</v>
      </c>
      <c r="I12512" t="s">
        <v>443</v>
      </c>
      <c r="J12512" t="s">
        <v>351</v>
      </c>
      <c r="K12512" t="s">
        <v>191</v>
      </c>
      <c r="M12512" t="s">
        <v>227</v>
      </c>
      <c r="N12512" t="s">
        <v>404</v>
      </c>
      <c r="O12512" t="s">
        <v>265</v>
      </c>
      <c r="P12512">
        <v>2020</v>
      </c>
      <c r="Q12512">
        <v>1.8</v>
      </c>
    </row>
    <row r="12513" spans="1:17" x14ac:dyDescent="0.25">
      <c r="A12513" t="s">
        <v>673</v>
      </c>
      <c r="B12513" t="s">
        <v>674</v>
      </c>
      <c r="C12513" t="s">
        <v>675</v>
      </c>
      <c r="D12513" t="s">
        <v>638</v>
      </c>
      <c r="E12513" t="s">
        <v>676</v>
      </c>
      <c r="F12513" t="s">
        <v>187</v>
      </c>
      <c r="G12513" t="s">
        <v>195</v>
      </c>
      <c r="H12513" t="s">
        <v>442</v>
      </c>
      <c r="I12513" t="s">
        <v>443</v>
      </c>
      <c r="J12513" t="s">
        <v>351</v>
      </c>
      <c r="K12513" t="s">
        <v>191</v>
      </c>
      <c r="M12513" t="s">
        <v>227</v>
      </c>
      <c r="N12513" t="s">
        <v>404</v>
      </c>
      <c r="O12513" t="s">
        <v>194</v>
      </c>
      <c r="P12513">
        <v>2030</v>
      </c>
      <c r="Q12513">
        <v>1.73</v>
      </c>
    </row>
    <row r="12514" spans="1:17" x14ac:dyDescent="0.25">
      <c r="A12514" t="s">
        <v>673</v>
      </c>
      <c r="B12514" t="s">
        <v>674</v>
      </c>
      <c r="C12514" t="s">
        <v>675</v>
      </c>
      <c r="D12514" t="s">
        <v>638</v>
      </c>
      <c r="E12514" t="s">
        <v>676</v>
      </c>
      <c r="F12514" t="s">
        <v>187</v>
      </c>
      <c r="G12514" t="s">
        <v>195</v>
      </c>
      <c r="H12514" t="s">
        <v>442</v>
      </c>
      <c r="I12514" t="s">
        <v>443</v>
      </c>
      <c r="J12514" t="s">
        <v>351</v>
      </c>
      <c r="K12514" t="s">
        <v>191</v>
      </c>
      <c r="M12514" t="s">
        <v>227</v>
      </c>
      <c r="N12514" t="s">
        <v>404</v>
      </c>
      <c r="O12514" t="s">
        <v>194</v>
      </c>
      <c r="P12514">
        <v>2050</v>
      </c>
      <c r="Q12514">
        <v>1.75</v>
      </c>
    </row>
    <row r="12515" spans="1:17" x14ac:dyDescent="0.25">
      <c r="A12515" t="s">
        <v>673</v>
      </c>
      <c r="B12515" t="s">
        <v>674</v>
      </c>
      <c r="C12515" t="s">
        <v>675</v>
      </c>
      <c r="D12515" t="s">
        <v>638</v>
      </c>
      <c r="E12515" t="s">
        <v>676</v>
      </c>
      <c r="F12515" t="s">
        <v>187</v>
      </c>
      <c r="G12515" t="s">
        <v>195</v>
      </c>
      <c r="H12515" t="s">
        <v>442</v>
      </c>
      <c r="I12515" t="s">
        <v>443</v>
      </c>
      <c r="J12515" t="s">
        <v>351</v>
      </c>
      <c r="K12515" t="s">
        <v>191</v>
      </c>
      <c r="M12515" t="s">
        <v>227</v>
      </c>
      <c r="N12515" t="s">
        <v>404</v>
      </c>
      <c r="O12515" t="s">
        <v>264</v>
      </c>
      <c r="P12515">
        <v>2050</v>
      </c>
      <c r="Q12515">
        <v>1.7</v>
      </c>
    </row>
    <row r="12516" spans="1:17" x14ac:dyDescent="0.25">
      <c r="A12516" t="s">
        <v>673</v>
      </c>
      <c r="B12516" t="s">
        <v>674</v>
      </c>
      <c r="C12516" t="s">
        <v>675</v>
      </c>
      <c r="D12516" t="s">
        <v>638</v>
      </c>
      <c r="E12516" t="s">
        <v>676</v>
      </c>
      <c r="F12516" t="s">
        <v>187</v>
      </c>
      <c r="G12516" t="s">
        <v>195</v>
      </c>
      <c r="H12516" t="s">
        <v>442</v>
      </c>
      <c r="I12516" t="s">
        <v>443</v>
      </c>
      <c r="J12516" t="s">
        <v>351</v>
      </c>
      <c r="K12516" t="s">
        <v>191</v>
      </c>
      <c r="M12516" t="s">
        <v>227</v>
      </c>
      <c r="N12516" t="s">
        <v>404</v>
      </c>
      <c r="O12516" t="s">
        <v>265</v>
      </c>
      <c r="P12516">
        <v>2050</v>
      </c>
      <c r="Q12516">
        <v>1.8</v>
      </c>
    </row>
    <row r="12517" spans="1:17" x14ac:dyDescent="0.25">
      <c r="A12517" t="s">
        <v>673</v>
      </c>
      <c r="B12517" t="s">
        <v>674</v>
      </c>
      <c r="C12517" t="s">
        <v>675</v>
      </c>
      <c r="D12517" t="s">
        <v>638</v>
      </c>
      <c r="E12517" t="s">
        <v>676</v>
      </c>
      <c r="F12517" t="s">
        <v>187</v>
      </c>
      <c r="G12517" t="s">
        <v>195</v>
      </c>
      <c r="H12517" t="s">
        <v>444</v>
      </c>
      <c r="I12517" t="s">
        <v>443</v>
      </c>
      <c r="J12517" t="s">
        <v>209</v>
      </c>
      <c r="K12517" t="s">
        <v>191</v>
      </c>
      <c r="O12517" t="s">
        <v>194</v>
      </c>
      <c r="P12517">
        <v>2015</v>
      </c>
    </row>
    <row r="12518" spans="1:17" x14ac:dyDescent="0.25">
      <c r="A12518" t="s">
        <v>673</v>
      </c>
      <c r="B12518" t="s">
        <v>674</v>
      </c>
      <c r="C12518" t="s">
        <v>675</v>
      </c>
      <c r="D12518" t="s">
        <v>638</v>
      </c>
      <c r="E12518" t="s">
        <v>676</v>
      </c>
      <c r="F12518" t="s">
        <v>187</v>
      </c>
      <c r="G12518" t="s">
        <v>195</v>
      </c>
      <c r="H12518" t="s">
        <v>444</v>
      </c>
      <c r="I12518" t="s">
        <v>443</v>
      </c>
      <c r="J12518" t="s">
        <v>209</v>
      </c>
      <c r="K12518" t="s">
        <v>191</v>
      </c>
      <c r="O12518" t="s">
        <v>194</v>
      </c>
      <c r="P12518">
        <v>2020</v>
      </c>
    </row>
    <row r="12519" spans="1:17" x14ac:dyDescent="0.25">
      <c r="A12519" t="s">
        <v>673</v>
      </c>
      <c r="B12519" t="s">
        <v>674</v>
      </c>
      <c r="C12519" t="s">
        <v>675</v>
      </c>
      <c r="D12519" t="s">
        <v>638</v>
      </c>
      <c r="E12519" t="s">
        <v>676</v>
      </c>
      <c r="F12519" t="s">
        <v>187</v>
      </c>
      <c r="G12519" t="s">
        <v>195</v>
      </c>
      <c r="H12519" t="s">
        <v>444</v>
      </c>
      <c r="I12519" t="s">
        <v>443</v>
      </c>
      <c r="J12519" t="s">
        <v>209</v>
      </c>
      <c r="K12519" t="s">
        <v>191</v>
      </c>
      <c r="O12519" t="s">
        <v>264</v>
      </c>
      <c r="P12519">
        <v>2020</v>
      </c>
    </row>
    <row r="12520" spans="1:17" x14ac:dyDescent="0.25">
      <c r="A12520" t="s">
        <v>673</v>
      </c>
      <c r="B12520" t="s">
        <v>674</v>
      </c>
      <c r="C12520" t="s">
        <v>675</v>
      </c>
      <c r="D12520" t="s">
        <v>638</v>
      </c>
      <c r="E12520" t="s">
        <v>676</v>
      </c>
      <c r="F12520" t="s">
        <v>187</v>
      </c>
      <c r="G12520" t="s">
        <v>195</v>
      </c>
      <c r="H12520" t="s">
        <v>444</v>
      </c>
      <c r="I12520" t="s">
        <v>443</v>
      </c>
      <c r="J12520" t="s">
        <v>209</v>
      </c>
      <c r="K12520" t="s">
        <v>191</v>
      </c>
      <c r="O12520" t="s">
        <v>265</v>
      </c>
      <c r="P12520">
        <v>2020</v>
      </c>
    </row>
    <row r="12521" spans="1:17" x14ac:dyDescent="0.25">
      <c r="A12521" t="s">
        <v>673</v>
      </c>
      <c r="B12521" t="s">
        <v>674</v>
      </c>
      <c r="C12521" t="s">
        <v>675</v>
      </c>
      <c r="D12521" t="s">
        <v>638</v>
      </c>
      <c r="E12521" t="s">
        <v>676</v>
      </c>
      <c r="F12521" t="s">
        <v>187</v>
      </c>
      <c r="G12521" t="s">
        <v>195</v>
      </c>
      <c r="H12521" t="s">
        <v>444</v>
      </c>
      <c r="I12521" t="s">
        <v>443</v>
      </c>
      <c r="J12521" t="s">
        <v>209</v>
      </c>
      <c r="K12521" t="s">
        <v>191</v>
      </c>
      <c r="O12521" t="s">
        <v>194</v>
      </c>
      <c r="P12521">
        <v>2030</v>
      </c>
    </row>
    <row r="12522" spans="1:17" x14ac:dyDescent="0.25">
      <c r="A12522" t="s">
        <v>673</v>
      </c>
      <c r="B12522" t="s">
        <v>674</v>
      </c>
      <c r="C12522" t="s">
        <v>675</v>
      </c>
      <c r="D12522" t="s">
        <v>638</v>
      </c>
      <c r="E12522" t="s">
        <v>676</v>
      </c>
      <c r="F12522" t="s">
        <v>187</v>
      </c>
      <c r="G12522" t="s">
        <v>195</v>
      </c>
      <c r="H12522" t="s">
        <v>444</v>
      </c>
      <c r="I12522" t="s">
        <v>443</v>
      </c>
      <c r="J12522" t="s">
        <v>209</v>
      </c>
      <c r="K12522" t="s">
        <v>191</v>
      </c>
      <c r="O12522" t="s">
        <v>194</v>
      </c>
      <c r="P12522">
        <v>2050</v>
      </c>
    </row>
    <row r="12523" spans="1:17" x14ac:dyDescent="0.25">
      <c r="A12523" t="s">
        <v>673</v>
      </c>
      <c r="B12523" t="s">
        <v>674</v>
      </c>
      <c r="C12523" t="s">
        <v>675</v>
      </c>
      <c r="D12523" t="s">
        <v>638</v>
      </c>
      <c r="E12523" t="s">
        <v>676</v>
      </c>
      <c r="F12523" t="s">
        <v>187</v>
      </c>
      <c r="G12523" t="s">
        <v>195</v>
      </c>
      <c r="H12523" t="s">
        <v>444</v>
      </c>
      <c r="I12523" t="s">
        <v>443</v>
      </c>
      <c r="J12523" t="s">
        <v>209</v>
      </c>
      <c r="K12523" t="s">
        <v>191</v>
      </c>
      <c r="O12523" t="s">
        <v>264</v>
      </c>
      <c r="P12523">
        <v>2050</v>
      </c>
    </row>
    <row r="12524" spans="1:17" x14ac:dyDescent="0.25">
      <c r="A12524" t="s">
        <v>673</v>
      </c>
      <c r="B12524" t="s">
        <v>674</v>
      </c>
      <c r="C12524" t="s">
        <v>675</v>
      </c>
      <c r="D12524" t="s">
        <v>638</v>
      </c>
      <c r="E12524" t="s">
        <v>676</v>
      </c>
      <c r="F12524" t="s">
        <v>187</v>
      </c>
      <c r="G12524" t="s">
        <v>195</v>
      </c>
      <c r="H12524" t="s">
        <v>444</v>
      </c>
      <c r="I12524" t="s">
        <v>443</v>
      </c>
      <c r="J12524" t="s">
        <v>209</v>
      </c>
      <c r="K12524" t="s">
        <v>191</v>
      </c>
      <c r="O12524" t="s">
        <v>265</v>
      </c>
      <c r="P12524">
        <v>2050</v>
      </c>
    </row>
    <row r="12525" spans="1:17" x14ac:dyDescent="0.25">
      <c r="A12525" t="s">
        <v>673</v>
      </c>
      <c r="B12525" t="s">
        <v>674</v>
      </c>
      <c r="C12525" t="s">
        <v>675</v>
      </c>
      <c r="D12525" t="s">
        <v>638</v>
      </c>
      <c r="E12525" t="s">
        <v>676</v>
      </c>
      <c r="F12525" t="s">
        <v>187</v>
      </c>
      <c r="G12525" t="s">
        <v>218</v>
      </c>
      <c r="H12525" t="s">
        <v>219</v>
      </c>
      <c r="I12525" t="s">
        <v>220</v>
      </c>
      <c r="K12525" t="s">
        <v>221</v>
      </c>
      <c r="O12525" t="s">
        <v>194</v>
      </c>
      <c r="P12525">
        <v>2015</v>
      </c>
      <c r="Q12525">
        <v>0</v>
      </c>
    </row>
    <row r="12526" spans="1:17" x14ac:dyDescent="0.25">
      <c r="A12526" t="s">
        <v>673</v>
      </c>
      <c r="B12526" t="s">
        <v>674</v>
      </c>
      <c r="C12526" t="s">
        <v>675</v>
      </c>
      <c r="D12526" t="s">
        <v>638</v>
      </c>
      <c r="E12526" t="s">
        <v>676</v>
      </c>
      <c r="F12526" t="s">
        <v>187</v>
      </c>
      <c r="G12526" t="s">
        <v>218</v>
      </c>
      <c r="H12526" t="s">
        <v>219</v>
      </c>
      <c r="I12526" t="s">
        <v>220</v>
      </c>
      <c r="K12526" t="s">
        <v>221</v>
      </c>
      <c r="O12526" t="s">
        <v>194</v>
      </c>
      <c r="P12526">
        <v>2020</v>
      </c>
      <c r="Q12526">
        <v>0</v>
      </c>
    </row>
    <row r="12527" spans="1:17" x14ac:dyDescent="0.25">
      <c r="A12527" t="s">
        <v>673</v>
      </c>
      <c r="B12527" t="s">
        <v>674</v>
      </c>
      <c r="C12527" t="s">
        <v>675</v>
      </c>
      <c r="D12527" t="s">
        <v>638</v>
      </c>
      <c r="E12527" t="s">
        <v>676</v>
      </c>
      <c r="F12527" t="s">
        <v>187</v>
      </c>
      <c r="G12527" t="s">
        <v>218</v>
      </c>
      <c r="H12527" t="s">
        <v>219</v>
      </c>
      <c r="I12527" t="s">
        <v>220</v>
      </c>
      <c r="K12527" t="s">
        <v>221</v>
      </c>
      <c r="O12527" t="s">
        <v>264</v>
      </c>
      <c r="P12527">
        <v>2020</v>
      </c>
      <c r="Q12527">
        <v>0</v>
      </c>
    </row>
    <row r="12528" spans="1:17" x14ac:dyDescent="0.25">
      <c r="A12528" t="s">
        <v>673</v>
      </c>
      <c r="B12528" t="s">
        <v>674</v>
      </c>
      <c r="C12528" t="s">
        <v>675</v>
      </c>
      <c r="D12528" t="s">
        <v>638</v>
      </c>
      <c r="E12528" t="s">
        <v>676</v>
      </c>
      <c r="F12528" t="s">
        <v>187</v>
      </c>
      <c r="G12528" t="s">
        <v>218</v>
      </c>
      <c r="H12528" t="s">
        <v>219</v>
      </c>
      <c r="I12528" t="s">
        <v>220</v>
      </c>
      <c r="K12528" t="s">
        <v>221</v>
      </c>
      <c r="O12528" t="s">
        <v>265</v>
      </c>
      <c r="P12528">
        <v>2020</v>
      </c>
      <c r="Q12528">
        <v>0</v>
      </c>
    </row>
    <row r="12529" spans="1:17" x14ac:dyDescent="0.25">
      <c r="A12529" t="s">
        <v>673</v>
      </c>
      <c r="B12529" t="s">
        <v>674</v>
      </c>
      <c r="C12529" t="s">
        <v>675</v>
      </c>
      <c r="D12529" t="s">
        <v>638</v>
      </c>
      <c r="E12529" t="s">
        <v>676</v>
      </c>
      <c r="F12529" t="s">
        <v>187</v>
      </c>
      <c r="G12529" t="s">
        <v>218</v>
      </c>
      <c r="H12529" t="s">
        <v>219</v>
      </c>
      <c r="I12529" t="s">
        <v>220</v>
      </c>
      <c r="K12529" t="s">
        <v>221</v>
      </c>
      <c r="O12529" t="s">
        <v>194</v>
      </c>
      <c r="P12529">
        <v>2030</v>
      </c>
      <c r="Q12529">
        <v>0</v>
      </c>
    </row>
    <row r="12530" spans="1:17" x14ac:dyDescent="0.25">
      <c r="A12530" t="s">
        <v>673</v>
      </c>
      <c r="B12530" t="s">
        <v>674</v>
      </c>
      <c r="C12530" t="s">
        <v>675</v>
      </c>
      <c r="D12530" t="s">
        <v>638</v>
      </c>
      <c r="E12530" t="s">
        <v>676</v>
      </c>
      <c r="F12530" t="s">
        <v>187</v>
      </c>
      <c r="G12530" t="s">
        <v>218</v>
      </c>
      <c r="H12530" t="s">
        <v>219</v>
      </c>
      <c r="I12530" t="s">
        <v>220</v>
      </c>
      <c r="K12530" t="s">
        <v>221</v>
      </c>
      <c r="O12530" t="s">
        <v>194</v>
      </c>
      <c r="P12530">
        <v>2050</v>
      </c>
      <c r="Q12530">
        <v>0</v>
      </c>
    </row>
    <row r="12531" spans="1:17" x14ac:dyDescent="0.25">
      <c r="A12531" t="s">
        <v>673</v>
      </c>
      <c r="B12531" t="s">
        <v>674</v>
      </c>
      <c r="C12531" t="s">
        <v>675</v>
      </c>
      <c r="D12531" t="s">
        <v>638</v>
      </c>
      <c r="E12531" t="s">
        <v>676</v>
      </c>
      <c r="F12531" t="s">
        <v>187</v>
      </c>
      <c r="G12531" t="s">
        <v>218</v>
      </c>
      <c r="H12531" t="s">
        <v>219</v>
      </c>
      <c r="I12531" t="s">
        <v>220</v>
      </c>
      <c r="K12531" t="s">
        <v>221</v>
      </c>
      <c r="O12531" t="s">
        <v>264</v>
      </c>
      <c r="P12531">
        <v>2050</v>
      </c>
      <c r="Q12531">
        <v>0</v>
      </c>
    </row>
    <row r="12532" spans="1:17" x14ac:dyDescent="0.25">
      <c r="A12532" t="s">
        <v>673</v>
      </c>
      <c r="B12532" t="s">
        <v>674</v>
      </c>
      <c r="C12532" t="s">
        <v>675</v>
      </c>
      <c r="D12532" t="s">
        <v>638</v>
      </c>
      <c r="E12532" t="s">
        <v>676</v>
      </c>
      <c r="F12532" t="s">
        <v>187</v>
      </c>
      <c r="G12532" t="s">
        <v>218</v>
      </c>
      <c r="H12532" t="s">
        <v>219</v>
      </c>
      <c r="I12532" t="s">
        <v>220</v>
      </c>
      <c r="K12532" t="s">
        <v>221</v>
      </c>
      <c r="O12532" t="s">
        <v>265</v>
      </c>
      <c r="P12532">
        <v>2050</v>
      </c>
      <c r="Q12532">
        <v>0</v>
      </c>
    </row>
    <row r="12533" spans="1:17" x14ac:dyDescent="0.25">
      <c r="A12533" t="s">
        <v>673</v>
      </c>
      <c r="B12533" t="s">
        <v>674</v>
      </c>
      <c r="C12533" t="s">
        <v>675</v>
      </c>
      <c r="D12533" t="s">
        <v>638</v>
      </c>
      <c r="E12533" t="s">
        <v>676</v>
      </c>
      <c r="F12533" t="s">
        <v>187</v>
      </c>
      <c r="G12533" t="s">
        <v>218</v>
      </c>
      <c r="H12533" t="s">
        <v>223</v>
      </c>
      <c r="I12533" t="s">
        <v>224</v>
      </c>
      <c r="K12533" t="s">
        <v>221</v>
      </c>
      <c r="O12533" t="s">
        <v>194</v>
      </c>
      <c r="P12533">
        <v>2015</v>
      </c>
      <c r="Q12533">
        <v>0</v>
      </c>
    </row>
    <row r="12534" spans="1:17" x14ac:dyDescent="0.25">
      <c r="A12534" t="s">
        <v>673</v>
      </c>
      <c r="B12534" t="s">
        <v>674</v>
      </c>
      <c r="C12534" t="s">
        <v>675</v>
      </c>
      <c r="D12534" t="s">
        <v>638</v>
      </c>
      <c r="E12534" t="s">
        <v>676</v>
      </c>
      <c r="F12534" t="s">
        <v>187</v>
      </c>
      <c r="G12534" t="s">
        <v>218</v>
      </c>
      <c r="H12534" t="s">
        <v>223</v>
      </c>
      <c r="I12534" t="s">
        <v>224</v>
      </c>
      <c r="K12534" t="s">
        <v>221</v>
      </c>
      <c r="O12534" t="s">
        <v>194</v>
      </c>
      <c r="P12534">
        <v>2020</v>
      </c>
      <c r="Q12534">
        <v>0</v>
      </c>
    </row>
    <row r="12535" spans="1:17" x14ac:dyDescent="0.25">
      <c r="A12535" t="s">
        <v>673</v>
      </c>
      <c r="B12535" t="s">
        <v>674</v>
      </c>
      <c r="C12535" t="s">
        <v>675</v>
      </c>
      <c r="D12535" t="s">
        <v>638</v>
      </c>
      <c r="E12535" t="s">
        <v>676</v>
      </c>
      <c r="F12535" t="s">
        <v>187</v>
      </c>
      <c r="G12535" t="s">
        <v>218</v>
      </c>
      <c r="H12535" t="s">
        <v>223</v>
      </c>
      <c r="I12535" t="s">
        <v>224</v>
      </c>
      <c r="K12535" t="s">
        <v>221</v>
      </c>
      <c r="O12535" t="s">
        <v>264</v>
      </c>
      <c r="P12535">
        <v>2020</v>
      </c>
      <c r="Q12535">
        <v>0</v>
      </c>
    </row>
    <row r="12536" spans="1:17" x14ac:dyDescent="0.25">
      <c r="A12536" t="s">
        <v>673</v>
      </c>
      <c r="B12536" t="s">
        <v>674</v>
      </c>
      <c r="C12536" t="s">
        <v>675</v>
      </c>
      <c r="D12536" t="s">
        <v>638</v>
      </c>
      <c r="E12536" t="s">
        <v>676</v>
      </c>
      <c r="F12536" t="s">
        <v>187</v>
      </c>
      <c r="G12536" t="s">
        <v>218</v>
      </c>
      <c r="H12536" t="s">
        <v>223</v>
      </c>
      <c r="I12536" t="s">
        <v>224</v>
      </c>
      <c r="K12536" t="s">
        <v>221</v>
      </c>
      <c r="O12536" t="s">
        <v>265</v>
      </c>
      <c r="P12536">
        <v>2020</v>
      </c>
      <c r="Q12536">
        <v>0</v>
      </c>
    </row>
    <row r="12537" spans="1:17" x14ac:dyDescent="0.25">
      <c r="A12537" t="s">
        <v>673</v>
      </c>
      <c r="B12537" t="s">
        <v>674</v>
      </c>
      <c r="C12537" t="s">
        <v>675</v>
      </c>
      <c r="D12537" t="s">
        <v>638</v>
      </c>
      <c r="E12537" t="s">
        <v>676</v>
      </c>
      <c r="F12537" t="s">
        <v>187</v>
      </c>
      <c r="G12537" t="s">
        <v>218</v>
      </c>
      <c r="H12537" t="s">
        <v>223</v>
      </c>
      <c r="I12537" t="s">
        <v>224</v>
      </c>
      <c r="K12537" t="s">
        <v>221</v>
      </c>
      <c r="O12537" t="s">
        <v>194</v>
      </c>
      <c r="P12537">
        <v>2030</v>
      </c>
      <c r="Q12537">
        <v>0</v>
      </c>
    </row>
    <row r="12538" spans="1:17" x14ac:dyDescent="0.25">
      <c r="A12538" t="s">
        <v>673</v>
      </c>
      <c r="B12538" t="s">
        <v>674</v>
      </c>
      <c r="C12538" t="s">
        <v>675</v>
      </c>
      <c r="D12538" t="s">
        <v>638</v>
      </c>
      <c r="E12538" t="s">
        <v>676</v>
      </c>
      <c r="F12538" t="s">
        <v>187</v>
      </c>
      <c r="G12538" t="s">
        <v>218</v>
      </c>
      <c r="H12538" t="s">
        <v>223</v>
      </c>
      <c r="I12538" t="s">
        <v>224</v>
      </c>
      <c r="K12538" t="s">
        <v>221</v>
      </c>
      <c r="O12538" t="s">
        <v>194</v>
      </c>
      <c r="P12538">
        <v>2050</v>
      </c>
      <c r="Q12538">
        <v>0</v>
      </c>
    </row>
    <row r="12539" spans="1:17" x14ac:dyDescent="0.25">
      <c r="A12539" t="s">
        <v>673</v>
      </c>
      <c r="B12539" t="s">
        <v>674</v>
      </c>
      <c r="C12539" t="s">
        <v>675</v>
      </c>
      <c r="D12539" t="s">
        <v>638</v>
      </c>
      <c r="E12539" t="s">
        <v>676</v>
      </c>
      <c r="F12539" t="s">
        <v>187</v>
      </c>
      <c r="G12539" t="s">
        <v>218</v>
      </c>
      <c r="H12539" t="s">
        <v>223</v>
      </c>
      <c r="I12539" t="s">
        <v>224</v>
      </c>
      <c r="K12539" t="s">
        <v>221</v>
      </c>
      <c r="O12539" t="s">
        <v>264</v>
      </c>
      <c r="P12539">
        <v>2050</v>
      </c>
      <c r="Q12539">
        <v>0</v>
      </c>
    </row>
    <row r="12540" spans="1:17" x14ac:dyDescent="0.25">
      <c r="A12540" t="s">
        <v>673</v>
      </c>
      <c r="B12540" t="s">
        <v>674</v>
      </c>
      <c r="C12540" t="s">
        <v>675</v>
      </c>
      <c r="D12540" t="s">
        <v>638</v>
      </c>
      <c r="E12540" t="s">
        <v>676</v>
      </c>
      <c r="F12540" t="s">
        <v>187</v>
      </c>
      <c r="G12540" t="s">
        <v>218</v>
      </c>
      <c r="H12540" t="s">
        <v>223</v>
      </c>
      <c r="I12540" t="s">
        <v>224</v>
      </c>
      <c r="K12540" t="s">
        <v>221</v>
      </c>
      <c r="O12540" t="s">
        <v>265</v>
      </c>
      <c r="P12540">
        <v>2050</v>
      </c>
      <c r="Q12540">
        <v>0</v>
      </c>
    </row>
    <row r="12541" spans="1:17" x14ac:dyDescent="0.25">
      <c r="A12541" t="s">
        <v>673</v>
      </c>
      <c r="B12541" t="s">
        <v>674</v>
      </c>
      <c r="C12541" t="s">
        <v>675</v>
      </c>
      <c r="D12541" t="s">
        <v>638</v>
      </c>
      <c r="E12541" t="s">
        <v>676</v>
      </c>
      <c r="F12541" t="s">
        <v>187</v>
      </c>
      <c r="G12541" t="s">
        <v>218</v>
      </c>
      <c r="H12541" t="s">
        <v>225</v>
      </c>
      <c r="I12541" t="s">
        <v>226</v>
      </c>
      <c r="K12541" t="s">
        <v>221</v>
      </c>
      <c r="O12541" t="s">
        <v>194</v>
      </c>
      <c r="P12541">
        <v>2015</v>
      </c>
      <c r="Q12541">
        <v>0</v>
      </c>
    </row>
    <row r="12542" spans="1:17" x14ac:dyDescent="0.25">
      <c r="A12542" t="s">
        <v>673</v>
      </c>
      <c r="B12542" t="s">
        <v>674</v>
      </c>
      <c r="C12542" t="s">
        <v>675</v>
      </c>
      <c r="D12542" t="s">
        <v>638</v>
      </c>
      <c r="E12542" t="s">
        <v>676</v>
      </c>
      <c r="F12542" t="s">
        <v>187</v>
      </c>
      <c r="G12542" t="s">
        <v>218</v>
      </c>
      <c r="H12542" t="s">
        <v>225</v>
      </c>
      <c r="I12542" t="s">
        <v>226</v>
      </c>
      <c r="K12542" t="s">
        <v>221</v>
      </c>
      <c r="O12542" t="s">
        <v>194</v>
      </c>
      <c r="P12542">
        <v>2020</v>
      </c>
      <c r="Q12542">
        <v>0</v>
      </c>
    </row>
    <row r="12543" spans="1:17" x14ac:dyDescent="0.25">
      <c r="A12543" t="s">
        <v>673</v>
      </c>
      <c r="B12543" t="s">
        <v>674</v>
      </c>
      <c r="C12543" t="s">
        <v>675</v>
      </c>
      <c r="D12543" t="s">
        <v>638</v>
      </c>
      <c r="E12543" t="s">
        <v>676</v>
      </c>
      <c r="F12543" t="s">
        <v>187</v>
      </c>
      <c r="G12543" t="s">
        <v>218</v>
      </c>
      <c r="H12543" t="s">
        <v>225</v>
      </c>
      <c r="I12543" t="s">
        <v>226</v>
      </c>
      <c r="K12543" t="s">
        <v>221</v>
      </c>
      <c r="O12543" t="s">
        <v>264</v>
      </c>
      <c r="P12543">
        <v>2020</v>
      </c>
      <c r="Q12543">
        <v>0</v>
      </c>
    </row>
    <row r="12544" spans="1:17" x14ac:dyDescent="0.25">
      <c r="A12544" t="s">
        <v>673</v>
      </c>
      <c r="B12544" t="s">
        <v>674</v>
      </c>
      <c r="C12544" t="s">
        <v>675</v>
      </c>
      <c r="D12544" t="s">
        <v>638</v>
      </c>
      <c r="E12544" t="s">
        <v>676</v>
      </c>
      <c r="F12544" t="s">
        <v>187</v>
      </c>
      <c r="G12544" t="s">
        <v>218</v>
      </c>
      <c r="H12544" t="s">
        <v>225</v>
      </c>
      <c r="I12544" t="s">
        <v>226</v>
      </c>
      <c r="K12544" t="s">
        <v>221</v>
      </c>
      <c r="O12544" t="s">
        <v>265</v>
      </c>
      <c r="P12544">
        <v>2020</v>
      </c>
      <c r="Q12544">
        <v>0</v>
      </c>
    </row>
    <row r="12545" spans="1:17" x14ac:dyDescent="0.25">
      <c r="A12545" t="s">
        <v>673</v>
      </c>
      <c r="B12545" t="s">
        <v>674</v>
      </c>
      <c r="C12545" t="s">
        <v>675</v>
      </c>
      <c r="D12545" t="s">
        <v>638</v>
      </c>
      <c r="E12545" t="s">
        <v>676</v>
      </c>
      <c r="F12545" t="s">
        <v>187</v>
      </c>
      <c r="G12545" t="s">
        <v>218</v>
      </c>
      <c r="H12545" t="s">
        <v>225</v>
      </c>
      <c r="I12545" t="s">
        <v>226</v>
      </c>
      <c r="K12545" t="s">
        <v>221</v>
      </c>
      <c r="O12545" t="s">
        <v>194</v>
      </c>
      <c r="P12545">
        <v>2030</v>
      </c>
      <c r="Q12545">
        <v>0</v>
      </c>
    </row>
    <row r="12546" spans="1:17" x14ac:dyDescent="0.25">
      <c r="A12546" t="s">
        <v>673</v>
      </c>
      <c r="B12546" t="s">
        <v>674</v>
      </c>
      <c r="C12546" t="s">
        <v>675</v>
      </c>
      <c r="D12546" t="s">
        <v>638</v>
      </c>
      <c r="E12546" t="s">
        <v>676</v>
      </c>
      <c r="F12546" t="s">
        <v>187</v>
      </c>
      <c r="G12546" t="s">
        <v>218</v>
      </c>
      <c r="H12546" t="s">
        <v>225</v>
      </c>
      <c r="I12546" t="s">
        <v>226</v>
      </c>
      <c r="K12546" t="s">
        <v>221</v>
      </c>
      <c r="O12546" t="s">
        <v>194</v>
      </c>
      <c r="P12546">
        <v>2050</v>
      </c>
      <c r="Q12546">
        <v>0</v>
      </c>
    </row>
    <row r="12547" spans="1:17" x14ac:dyDescent="0.25">
      <c r="A12547" t="s">
        <v>673</v>
      </c>
      <c r="B12547" t="s">
        <v>674</v>
      </c>
      <c r="C12547" t="s">
        <v>675</v>
      </c>
      <c r="D12547" t="s">
        <v>638</v>
      </c>
      <c r="E12547" t="s">
        <v>676</v>
      </c>
      <c r="F12547" t="s">
        <v>187</v>
      </c>
      <c r="G12547" t="s">
        <v>218</v>
      </c>
      <c r="H12547" t="s">
        <v>225</v>
      </c>
      <c r="I12547" t="s">
        <v>226</v>
      </c>
      <c r="K12547" t="s">
        <v>221</v>
      </c>
      <c r="O12547" t="s">
        <v>264</v>
      </c>
      <c r="P12547">
        <v>2050</v>
      </c>
      <c r="Q12547">
        <v>0</v>
      </c>
    </row>
    <row r="12548" spans="1:17" x14ac:dyDescent="0.25">
      <c r="A12548" t="s">
        <v>673</v>
      </c>
      <c r="B12548" t="s">
        <v>674</v>
      </c>
      <c r="C12548" t="s">
        <v>675</v>
      </c>
      <c r="D12548" t="s">
        <v>638</v>
      </c>
      <c r="E12548" t="s">
        <v>676</v>
      </c>
      <c r="F12548" t="s">
        <v>187</v>
      </c>
      <c r="G12548" t="s">
        <v>218</v>
      </c>
      <c r="H12548" t="s">
        <v>225</v>
      </c>
      <c r="I12548" t="s">
        <v>226</v>
      </c>
      <c r="K12548" t="s">
        <v>221</v>
      </c>
      <c r="O12548" t="s">
        <v>265</v>
      </c>
      <c r="P12548">
        <v>2050</v>
      </c>
      <c r="Q12548">
        <v>0</v>
      </c>
    </row>
    <row r="12549" spans="1:17" x14ac:dyDescent="0.25">
      <c r="A12549" t="s">
        <v>673</v>
      </c>
      <c r="B12549" t="s">
        <v>674</v>
      </c>
      <c r="C12549" t="s">
        <v>675</v>
      </c>
      <c r="D12549" t="s">
        <v>638</v>
      </c>
      <c r="E12549" t="s">
        <v>676</v>
      </c>
      <c r="F12549" t="s">
        <v>187</v>
      </c>
      <c r="G12549" t="s">
        <v>218</v>
      </c>
      <c r="H12549" t="s">
        <v>678</v>
      </c>
      <c r="I12549" t="s">
        <v>230</v>
      </c>
      <c r="K12549" t="s">
        <v>221</v>
      </c>
      <c r="O12549" t="s">
        <v>194</v>
      </c>
      <c r="P12549">
        <v>2015</v>
      </c>
      <c r="Q12549">
        <v>0</v>
      </c>
    </row>
    <row r="12550" spans="1:17" x14ac:dyDescent="0.25">
      <c r="A12550" t="s">
        <v>673</v>
      </c>
      <c r="B12550" t="s">
        <v>674</v>
      </c>
      <c r="C12550" t="s">
        <v>675</v>
      </c>
      <c r="D12550" t="s">
        <v>638</v>
      </c>
      <c r="E12550" t="s">
        <v>676</v>
      </c>
      <c r="F12550" t="s">
        <v>187</v>
      </c>
      <c r="G12550" t="s">
        <v>218</v>
      </c>
      <c r="H12550" t="s">
        <v>678</v>
      </c>
      <c r="I12550" t="s">
        <v>230</v>
      </c>
      <c r="K12550" t="s">
        <v>221</v>
      </c>
      <c r="O12550" t="s">
        <v>194</v>
      </c>
      <c r="P12550">
        <v>2020</v>
      </c>
      <c r="Q12550">
        <v>0</v>
      </c>
    </row>
    <row r="12551" spans="1:17" x14ac:dyDescent="0.25">
      <c r="A12551" t="s">
        <v>673</v>
      </c>
      <c r="B12551" t="s">
        <v>674</v>
      </c>
      <c r="C12551" t="s">
        <v>675</v>
      </c>
      <c r="D12551" t="s">
        <v>638</v>
      </c>
      <c r="E12551" t="s">
        <v>676</v>
      </c>
      <c r="F12551" t="s">
        <v>187</v>
      </c>
      <c r="G12551" t="s">
        <v>218</v>
      </c>
      <c r="H12551" t="s">
        <v>678</v>
      </c>
      <c r="I12551" t="s">
        <v>230</v>
      </c>
      <c r="K12551" t="s">
        <v>221</v>
      </c>
      <c r="O12551" t="s">
        <v>264</v>
      </c>
      <c r="P12551">
        <v>2020</v>
      </c>
      <c r="Q12551">
        <v>0</v>
      </c>
    </row>
    <row r="12552" spans="1:17" x14ac:dyDescent="0.25">
      <c r="A12552" t="s">
        <v>673</v>
      </c>
      <c r="B12552" t="s">
        <v>674</v>
      </c>
      <c r="C12552" t="s">
        <v>675</v>
      </c>
      <c r="D12552" t="s">
        <v>638</v>
      </c>
      <c r="E12552" t="s">
        <v>676</v>
      </c>
      <c r="F12552" t="s">
        <v>187</v>
      </c>
      <c r="G12552" t="s">
        <v>218</v>
      </c>
      <c r="H12552" t="s">
        <v>678</v>
      </c>
      <c r="I12552" t="s">
        <v>230</v>
      </c>
      <c r="K12552" t="s">
        <v>221</v>
      </c>
      <c r="O12552" t="s">
        <v>265</v>
      </c>
      <c r="P12552">
        <v>2020</v>
      </c>
      <c r="Q12552">
        <v>0</v>
      </c>
    </row>
    <row r="12553" spans="1:17" x14ac:dyDescent="0.25">
      <c r="A12553" t="s">
        <v>673</v>
      </c>
      <c r="B12553" t="s">
        <v>674</v>
      </c>
      <c r="C12553" t="s">
        <v>675</v>
      </c>
      <c r="D12553" t="s">
        <v>638</v>
      </c>
      <c r="E12553" t="s">
        <v>676</v>
      </c>
      <c r="F12553" t="s">
        <v>187</v>
      </c>
      <c r="G12553" t="s">
        <v>218</v>
      </c>
      <c r="H12553" t="s">
        <v>678</v>
      </c>
      <c r="I12553" t="s">
        <v>230</v>
      </c>
      <c r="K12553" t="s">
        <v>221</v>
      </c>
      <c r="O12553" t="s">
        <v>194</v>
      </c>
      <c r="P12553">
        <v>2030</v>
      </c>
      <c r="Q12553">
        <v>0</v>
      </c>
    </row>
    <row r="12554" spans="1:17" x14ac:dyDescent="0.25">
      <c r="A12554" t="s">
        <v>673</v>
      </c>
      <c r="B12554" t="s">
        <v>674</v>
      </c>
      <c r="C12554" t="s">
        <v>675</v>
      </c>
      <c r="D12554" t="s">
        <v>638</v>
      </c>
      <c r="E12554" t="s">
        <v>676</v>
      </c>
      <c r="F12554" t="s">
        <v>187</v>
      </c>
      <c r="G12554" t="s">
        <v>218</v>
      </c>
      <c r="H12554" t="s">
        <v>678</v>
      </c>
      <c r="I12554" t="s">
        <v>230</v>
      </c>
      <c r="K12554" t="s">
        <v>221</v>
      </c>
      <c r="O12554" t="s">
        <v>194</v>
      </c>
      <c r="P12554">
        <v>2050</v>
      </c>
      <c r="Q12554">
        <v>0</v>
      </c>
    </row>
    <row r="12555" spans="1:17" x14ac:dyDescent="0.25">
      <c r="A12555" t="s">
        <v>673</v>
      </c>
      <c r="B12555" t="s">
        <v>674</v>
      </c>
      <c r="C12555" t="s">
        <v>675</v>
      </c>
      <c r="D12555" t="s">
        <v>638</v>
      </c>
      <c r="E12555" t="s">
        <v>676</v>
      </c>
      <c r="F12555" t="s">
        <v>187</v>
      </c>
      <c r="G12555" t="s">
        <v>218</v>
      </c>
      <c r="H12555" t="s">
        <v>678</v>
      </c>
      <c r="I12555" t="s">
        <v>230</v>
      </c>
      <c r="K12555" t="s">
        <v>221</v>
      </c>
      <c r="O12555" t="s">
        <v>264</v>
      </c>
      <c r="P12555">
        <v>2050</v>
      </c>
      <c r="Q12555">
        <v>0</v>
      </c>
    </row>
    <row r="12556" spans="1:17" x14ac:dyDescent="0.25">
      <c r="A12556" t="s">
        <v>673</v>
      </c>
      <c r="B12556" t="s">
        <v>674</v>
      </c>
      <c r="C12556" t="s">
        <v>675</v>
      </c>
      <c r="D12556" t="s">
        <v>638</v>
      </c>
      <c r="E12556" t="s">
        <v>676</v>
      </c>
      <c r="F12556" t="s">
        <v>187</v>
      </c>
      <c r="G12556" t="s">
        <v>218</v>
      </c>
      <c r="H12556" t="s">
        <v>678</v>
      </c>
      <c r="I12556" t="s">
        <v>230</v>
      </c>
      <c r="K12556" t="s">
        <v>221</v>
      </c>
      <c r="O12556" t="s">
        <v>265</v>
      </c>
      <c r="P12556">
        <v>2050</v>
      </c>
      <c r="Q12556">
        <v>0</v>
      </c>
    </row>
    <row r="12557" spans="1:17" x14ac:dyDescent="0.25">
      <c r="A12557" t="s">
        <v>673</v>
      </c>
      <c r="B12557" t="s">
        <v>674</v>
      </c>
      <c r="C12557" t="s">
        <v>675</v>
      </c>
      <c r="D12557" t="s">
        <v>638</v>
      </c>
      <c r="E12557" t="s">
        <v>676</v>
      </c>
      <c r="F12557" t="s">
        <v>187</v>
      </c>
      <c r="G12557" t="s">
        <v>233</v>
      </c>
      <c r="H12557" t="s">
        <v>477</v>
      </c>
      <c r="I12557" t="s">
        <v>240</v>
      </c>
      <c r="J12557" t="s">
        <v>288</v>
      </c>
      <c r="K12557" t="s">
        <v>478</v>
      </c>
      <c r="L12557" t="s">
        <v>237</v>
      </c>
      <c r="N12557" t="s">
        <v>386</v>
      </c>
      <c r="O12557" t="s">
        <v>194</v>
      </c>
      <c r="P12557">
        <v>2015</v>
      </c>
      <c r="Q12557">
        <v>50</v>
      </c>
    </row>
    <row r="12558" spans="1:17" x14ac:dyDescent="0.25">
      <c r="A12558" t="s">
        <v>673</v>
      </c>
      <c r="B12558" t="s">
        <v>674</v>
      </c>
      <c r="C12558" t="s">
        <v>675</v>
      </c>
      <c r="D12558" t="s">
        <v>638</v>
      </c>
      <c r="E12558" t="s">
        <v>676</v>
      </c>
      <c r="F12558" t="s">
        <v>187</v>
      </c>
      <c r="G12558" t="s">
        <v>233</v>
      </c>
      <c r="H12558" t="s">
        <v>477</v>
      </c>
      <c r="I12558" t="s">
        <v>240</v>
      </c>
      <c r="J12558" t="s">
        <v>288</v>
      </c>
      <c r="K12558" t="s">
        <v>478</v>
      </c>
      <c r="L12558" t="s">
        <v>237</v>
      </c>
      <c r="N12558" t="s">
        <v>386</v>
      </c>
      <c r="O12558" t="s">
        <v>194</v>
      </c>
      <c r="P12558">
        <v>2020</v>
      </c>
      <c r="Q12558">
        <v>50</v>
      </c>
    </row>
    <row r="12559" spans="1:17" x14ac:dyDescent="0.25">
      <c r="A12559" t="s">
        <v>673</v>
      </c>
      <c r="B12559" t="s">
        <v>674</v>
      </c>
      <c r="C12559" t="s">
        <v>675</v>
      </c>
      <c r="D12559" t="s">
        <v>638</v>
      </c>
      <c r="E12559" t="s">
        <v>676</v>
      </c>
      <c r="F12559" t="s">
        <v>187</v>
      </c>
      <c r="G12559" t="s">
        <v>233</v>
      </c>
      <c r="H12559" t="s">
        <v>477</v>
      </c>
      <c r="I12559" t="s">
        <v>240</v>
      </c>
      <c r="J12559" t="s">
        <v>288</v>
      </c>
      <c r="K12559" t="s">
        <v>478</v>
      </c>
      <c r="L12559" t="s">
        <v>237</v>
      </c>
      <c r="N12559" t="s">
        <v>386</v>
      </c>
      <c r="O12559" t="s">
        <v>264</v>
      </c>
      <c r="P12559">
        <v>2020</v>
      </c>
      <c r="Q12559">
        <v>30</v>
      </c>
    </row>
    <row r="12560" spans="1:17" x14ac:dyDescent="0.25">
      <c r="A12560" t="s">
        <v>673</v>
      </c>
      <c r="B12560" t="s">
        <v>674</v>
      </c>
      <c r="C12560" t="s">
        <v>675</v>
      </c>
      <c r="D12560" t="s">
        <v>638</v>
      </c>
      <c r="E12560" t="s">
        <v>676</v>
      </c>
      <c r="F12560" t="s">
        <v>187</v>
      </c>
      <c r="G12560" t="s">
        <v>233</v>
      </c>
      <c r="H12560" t="s">
        <v>477</v>
      </c>
      <c r="I12560" t="s">
        <v>240</v>
      </c>
      <c r="J12560" t="s">
        <v>288</v>
      </c>
      <c r="K12560" t="s">
        <v>478</v>
      </c>
      <c r="L12560" t="s">
        <v>237</v>
      </c>
      <c r="N12560" t="s">
        <v>386</v>
      </c>
      <c r="O12560" t="s">
        <v>265</v>
      </c>
      <c r="P12560">
        <v>2020</v>
      </c>
      <c r="Q12560">
        <v>70</v>
      </c>
    </row>
    <row r="12561" spans="1:17" x14ac:dyDescent="0.25">
      <c r="A12561" t="s">
        <v>673</v>
      </c>
      <c r="B12561" t="s">
        <v>674</v>
      </c>
      <c r="C12561" t="s">
        <v>675</v>
      </c>
      <c r="D12561" t="s">
        <v>638</v>
      </c>
      <c r="E12561" t="s">
        <v>676</v>
      </c>
      <c r="F12561" t="s">
        <v>187</v>
      </c>
      <c r="G12561" t="s">
        <v>233</v>
      </c>
      <c r="H12561" t="s">
        <v>477</v>
      </c>
      <c r="I12561" t="s">
        <v>240</v>
      </c>
      <c r="J12561" t="s">
        <v>288</v>
      </c>
      <c r="K12561" t="s">
        <v>478</v>
      </c>
      <c r="L12561" t="s">
        <v>237</v>
      </c>
      <c r="N12561" t="s">
        <v>386</v>
      </c>
      <c r="O12561" t="s">
        <v>194</v>
      </c>
      <c r="P12561">
        <v>2030</v>
      </c>
      <c r="Q12561">
        <v>50</v>
      </c>
    </row>
    <row r="12562" spans="1:17" x14ac:dyDescent="0.25">
      <c r="A12562" t="s">
        <v>673</v>
      </c>
      <c r="B12562" t="s">
        <v>674</v>
      </c>
      <c r="C12562" t="s">
        <v>675</v>
      </c>
      <c r="D12562" t="s">
        <v>638</v>
      </c>
      <c r="E12562" t="s">
        <v>676</v>
      </c>
      <c r="F12562" t="s">
        <v>187</v>
      </c>
      <c r="G12562" t="s">
        <v>233</v>
      </c>
      <c r="H12562" t="s">
        <v>477</v>
      </c>
      <c r="I12562" t="s">
        <v>240</v>
      </c>
      <c r="J12562" t="s">
        <v>288</v>
      </c>
      <c r="K12562" t="s">
        <v>478</v>
      </c>
      <c r="L12562" t="s">
        <v>237</v>
      </c>
      <c r="N12562" t="s">
        <v>386</v>
      </c>
      <c r="O12562" t="s">
        <v>194</v>
      </c>
      <c r="P12562">
        <v>2050</v>
      </c>
      <c r="Q12562">
        <v>50</v>
      </c>
    </row>
    <row r="12563" spans="1:17" x14ac:dyDescent="0.25">
      <c r="A12563" t="s">
        <v>673</v>
      </c>
      <c r="B12563" t="s">
        <v>674</v>
      </c>
      <c r="C12563" t="s">
        <v>675</v>
      </c>
      <c r="D12563" t="s">
        <v>638</v>
      </c>
      <c r="E12563" t="s">
        <v>676</v>
      </c>
      <c r="F12563" t="s">
        <v>187</v>
      </c>
      <c r="G12563" t="s">
        <v>233</v>
      </c>
      <c r="H12563" t="s">
        <v>477</v>
      </c>
      <c r="I12563" t="s">
        <v>240</v>
      </c>
      <c r="J12563" t="s">
        <v>288</v>
      </c>
      <c r="K12563" t="s">
        <v>478</v>
      </c>
      <c r="L12563" t="s">
        <v>237</v>
      </c>
      <c r="N12563" t="s">
        <v>386</v>
      </c>
      <c r="O12563" t="s">
        <v>264</v>
      </c>
      <c r="P12563">
        <v>2050</v>
      </c>
      <c r="Q12563">
        <v>30</v>
      </c>
    </row>
    <row r="12564" spans="1:17" x14ac:dyDescent="0.25">
      <c r="A12564" t="s">
        <v>673</v>
      </c>
      <c r="B12564" t="s">
        <v>674</v>
      </c>
      <c r="C12564" t="s">
        <v>675</v>
      </c>
      <c r="D12564" t="s">
        <v>638</v>
      </c>
      <c r="E12564" t="s">
        <v>676</v>
      </c>
      <c r="F12564" t="s">
        <v>187</v>
      </c>
      <c r="G12564" t="s">
        <v>233</v>
      </c>
      <c r="H12564" t="s">
        <v>477</v>
      </c>
      <c r="I12564" t="s">
        <v>240</v>
      </c>
      <c r="J12564" t="s">
        <v>288</v>
      </c>
      <c r="K12564" t="s">
        <v>478</v>
      </c>
      <c r="L12564" t="s">
        <v>237</v>
      </c>
      <c r="N12564" t="s">
        <v>386</v>
      </c>
      <c r="O12564" t="s">
        <v>265</v>
      </c>
      <c r="P12564">
        <v>2050</v>
      </c>
      <c r="Q12564">
        <v>70</v>
      </c>
    </row>
    <row r="12565" spans="1:17" x14ac:dyDescent="0.25">
      <c r="A12565" t="s">
        <v>673</v>
      </c>
      <c r="B12565" t="s">
        <v>674</v>
      </c>
      <c r="C12565" t="s">
        <v>675</v>
      </c>
      <c r="D12565" t="s">
        <v>638</v>
      </c>
      <c r="E12565" t="s">
        <v>676</v>
      </c>
      <c r="F12565" t="s">
        <v>187</v>
      </c>
      <c r="G12565" t="s">
        <v>233</v>
      </c>
      <c r="H12565" t="s">
        <v>479</v>
      </c>
      <c r="I12565" t="s">
        <v>240</v>
      </c>
      <c r="J12565" t="s">
        <v>290</v>
      </c>
      <c r="K12565" t="s">
        <v>478</v>
      </c>
      <c r="L12565" t="s">
        <v>237</v>
      </c>
      <c r="N12565" t="s">
        <v>386</v>
      </c>
      <c r="O12565" t="s">
        <v>194</v>
      </c>
      <c r="P12565">
        <v>2015</v>
      </c>
      <c r="Q12565">
        <v>50</v>
      </c>
    </row>
    <row r="12566" spans="1:17" x14ac:dyDescent="0.25">
      <c r="A12566" t="s">
        <v>673</v>
      </c>
      <c r="B12566" t="s">
        <v>674</v>
      </c>
      <c r="C12566" t="s">
        <v>675</v>
      </c>
      <c r="D12566" t="s">
        <v>638</v>
      </c>
      <c r="E12566" t="s">
        <v>676</v>
      </c>
      <c r="F12566" t="s">
        <v>187</v>
      </c>
      <c r="G12566" t="s">
        <v>233</v>
      </c>
      <c r="H12566" t="s">
        <v>479</v>
      </c>
      <c r="I12566" t="s">
        <v>240</v>
      </c>
      <c r="J12566" t="s">
        <v>290</v>
      </c>
      <c r="K12566" t="s">
        <v>478</v>
      </c>
      <c r="L12566" t="s">
        <v>237</v>
      </c>
      <c r="N12566" t="s">
        <v>386</v>
      </c>
      <c r="O12566" t="s">
        <v>194</v>
      </c>
      <c r="P12566">
        <v>2020</v>
      </c>
      <c r="Q12566">
        <v>50</v>
      </c>
    </row>
    <row r="12567" spans="1:17" x14ac:dyDescent="0.25">
      <c r="A12567" t="s">
        <v>673</v>
      </c>
      <c r="B12567" t="s">
        <v>674</v>
      </c>
      <c r="C12567" t="s">
        <v>675</v>
      </c>
      <c r="D12567" t="s">
        <v>638</v>
      </c>
      <c r="E12567" t="s">
        <v>676</v>
      </c>
      <c r="F12567" t="s">
        <v>187</v>
      </c>
      <c r="G12567" t="s">
        <v>233</v>
      </c>
      <c r="H12567" t="s">
        <v>479</v>
      </c>
      <c r="I12567" t="s">
        <v>240</v>
      </c>
      <c r="J12567" t="s">
        <v>290</v>
      </c>
      <c r="K12567" t="s">
        <v>478</v>
      </c>
      <c r="L12567" t="s">
        <v>237</v>
      </c>
      <c r="N12567" t="s">
        <v>386</v>
      </c>
      <c r="O12567" t="s">
        <v>264</v>
      </c>
      <c r="P12567">
        <v>2020</v>
      </c>
      <c r="Q12567">
        <v>30</v>
      </c>
    </row>
    <row r="12568" spans="1:17" x14ac:dyDescent="0.25">
      <c r="A12568" t="s">
        <v>673</v>
      </c>
      <c r="B12568" t="s">
        <v>674</v>
      </c>
      <c r="C12568" t="s">
        <v>675</v>
      </c>
      <c r="D12568" t="s">
        <v>638</v>
      </c>
      <c r="E12568" t="s">
        <v>676</v>
      </c>
      <c r="F12568" t="s">
        <v>187</v>
      </c>
      <c r="G12568" t="s">
        <v>233</v>
      </c>
      <c r="H12568" t="s">
        <v>479</v>
      </c>
      <c r="I12568" t="s">
        <v>240</v>
      </c>
      <c r="J12568" t="s">
        <v>290</v>
      </c>
      <c r="K12568" t="s">
        <v>478</v>
      </c>
      <c r="L12568" t="s">
        <v>237</v>
      </c>
      <c r="N12568" t="s">
        <v>386</v>
      </c>
      <c r="O12568" t="s">
        <v>265</v>
      </c>
      <c r="P12568">
        <v>2020</v>
      </c>
      <c r="Q12568">
        <v>70</v>
      </c>
    </row>
    <row r="12569" spans="1:17" x14ac:dyDescent="0.25">
      <c r="A12569" t="s">
        <v>673</v>
      </c>
      <c r="B12569" t="s">
        <v>674</v>
      </c>
      <c r="C12569" t="s">
        <v>675</v>
      </c>
      <c r="D12569" t="s">
        <v>638</v>
      </c>
      <c r="E12569" t="s">
        <v>676</v>
      </c>
      <c r="F12569" t="s">
        <v>187</v>
      </c>
      <c r="G12569" t="s">
        <v>233</v>
      </c>
      <c r="H12569" t="s">
        <v>479</v>
      </c>
      <c r="I12569" t="s">
        <v>240</v>
      </c>
      <c r="J12569" t="s">
        <v>290</v>
      </c>
      <c r="K12569" t="s">
        <v>478</v>
      </c>
      <c r="L12569" t="s">
        <v>237</v>
      </c>
      <c r="N12569" t="s">
        <v>386</v>
      </c>
      <c r="O12569" t="s">
        <v>194</v>
      </c>
      <c r="P12569">
        <v>2030</v>
      </c>
      <c r="Q12569">
        <v>50</v>
      </c>
    </row>
    <row r="12570" spans="1:17" x14ac:dyDescent="0.25">
      <c r="A12570" t="s">
        <v>673</v>
      </c>
      <c r="B12570" t="s">
        <v>674</v>
      </c>
      <c r="C12570" t="s">
        <v>675</v>
      </c>
      <c r="D12570" t="s">
        <v>638</v>
      </c>
      <c r="E12570" t="s">
        <v>676</v>
      </c>
      <c r="F12570" t="s">
        <v>187</v>
      </c>
      <c r="G12570" t="s">
        <v>233</v>
      </c>
      <c r="H12570" t="s">
        <v>479</v>
      </c>
      <c r="I12570" t="s">
        <v>240</v>
      </c>
      <c r="J12570" t="s">
        <v>290</v>
      </c>
      <c r="K12570" t="s">
        <v>478</v>
      </c>
      <c r="L12570" t="s">
        <v>237</v>
      </c>
      <c r="N12570" t="s">
        <v>386</v>
      </c>
      <c r="O12570" t="s">
        <v>194</v>
      </c>
      <c r="P12570">
        <v>2050</v>
      </c>
      <c r="Q12570">
        <v>50</v>
      </c>
    </row>
    <row r="12571" spans="1:17" x14ac:dyDescent="0.25">
      <c r="A12571" t="s">
        <v>673</v>
      </c>
      <c r="B12571" t="s">
        <v>674</v>
      </c>
      <c r="C12571" t="s">
        <v>675</v>
      </c>
      <c r="D12571" t="s">
        <v>638</v>
      </c>
      <c r="E12571" t="s">
        <v>676</v>
      </c>
      <c r="F12571" t="s">
        <v>187</v>
      </c>
      <c r="G12571" t="s">
        <v>233</v>
      </c>
      <c r="H12571" t="s">
        <v>479</v>
      </c>
      <c r="I12571" t="s">
        <v>240</v>
      </c>
      <c r="J12571" t="s">
        <v>290</v>
      </c>
      <c r="K12571" t="s">
        <v>478</v>
      </c>
      <c r="L12571" t="s">
        <v>237</v>
      </c>
      <c r="N12571" t="s">
        <v>386</v>
      </c>
      <c r="O12571" t="s">
        <v>264</v>
      </c>
      <c r="P12571">
        <v>2050</v>
      </c>
      <c r="Q12571">
        <v>30</v>
      </c>
    </row>
    <row r="12572" spans="1:17" x14ac:dyDescent="0.25">
      <c r="A12572" t="s">
        <v>673</v>
      </c>
      <c r="B12572" t="s">
        <v>674</v>
      </c>
      <c r="C12572" t="s">
        <v>675</v>
      </c>
      <c r="D12572" t="s">
        <v>638</v>
      </c>
      <c r="E12572" t="s">
        <v>676</v>
      </c>
      <c r="F12572" t="s">
        <v>187</v>
      </c>
      <c r="G12572" t="s">
        <v>233</v>
      </c>
      <c r="H12572" t="s">
        <v>479</v>
      </c>
      <c r="I12572" t="s">
        <v>240</v>
      </c>
      <c r="J12572" t="s">
        <v>290</v>
      </c>
      <c r="K12572" t="s">
        <v>478</v>
      </c>
      <c r="L12572" t="s">
        <v>237</v>
      </c>
      <c r="N12572" t="s">
        <v>386</v>
      </c>
      <c r="O12572" t="s">
        <v>265</v>
      </c>
      <c r="P12572">
        <v>2050</v>
      </c>
      <c r="Q12572">
        <v>70</v>
      </c>
    </row>
    <row r="12573" spans="1:17" x14ac:dyDescent="0.25">
      <c r="A12573" t="s">
        <v>673</v>
      </c>
      <c r="B12573" t="s">
        <v>674</v>
      </c>
      <c r="C12573" t="s">
        <v>675</v>
      </c>
      <c r="D12573" t="s">
        <v>638</v>
      </c>
      <c r="E12573" t="s">
        <v>676</v>
      </c>
      <c r="F12573" t="s">
        <v>187</v>
      </c>
      <c r="G12573" t="s">
        <v>233</v>
      </c>
      <c r="H12573" t="s">
        <v>480</v>
      </c>
      <c r="I12573" t="s">
        <v>4</v>
      </c>
      <c r="J12573" t="s">
        <v>481</v>
      </c>
      <c r="K12573" t="s">
        <v>482</v>
      </c>
      <c r="L12573" t="s">
        <v>237</v>
      </c>
      <c r="M12573" t="s">
        <v>192</v>
      </c>
      <c r="O12573" t="s">
        <v>194</v>
      </c>
      <c r="P12573">
        <v>2015</v>
      </c>
      <c r="Q12573">
        <v>0.6</v>
      </c>
    </row>
    <row r="12574" spans="1:17" x14ac:dyDescent="0.25">
      <c r="A12574" t="s">
        <v>673</v>
      </c>
      <c r="B12574" t="s">
        <v>674</v>
      </c>
      <c r="C12574" t="s">
        <v>675</v>
      </c>
      <c r="D12574" t="s">
        <v>638</v>
      </c>
      <c r="E12574" t="s">
        <v>676</v>
      </c>
      <c r="F12574" t="s">
        <v>187</v>
      </c>
      <c r="G12574" t="s">
        <v>233</v>
      </c>
      <c r="H12574" t="s">
        <v>480</v>
      </c>
      <c r="I12574" t="s">
        <v>4</v>
      </c>
      <c r="J12574" t="s">
        <v>481</v>
      </c>
      <c r="K12574" t="s">
        <v>482</v>
      </c>
      <c r="L12574" t="s">
        <v>237</v>
      </c>
      <c r="M12574" t="s">
        <v>192</v>
      </c>
      <c r="O12574" t="s">
        <v>194</v>
      </c>
      <c r="P12574">
        <v>2020</v>
      </c>
      <c r="Q12574">
        <v>0.7</v>
      </c>
    </row>
    <row r="12575" spans="1:17" x14ac:dyDescent="0.25">
      <c r="A12575" t="s">
        <v>673</v>
      </c>
      <c r="B12575" t="s">
        <v>674</v>
      </c>
      <c r="C12575" t="s">
        <v>675</v>
      </c>
      <c r="D12575" t="s">
        <v>638</v>
      </c>
      <c r="E12575" t="s">
        <v>676</v>
      </c>
      <c r="F12575" t="s">
        <v>187</v>
      </c>
      <c r="G12575" t="s">
        <v>233</v>
      </c>
      <c r="H12575" t="s">
        <v>480</v>
      </c>
      <c r="I12575" t="s">
        <v>4</v>
      </c>
      <c r="J12575" t="s">
        <v>481</v>
      </c>
      <c r="K12575" t="s">
        <v>482</v>
      </c>
      <c r="L12575" t="s">
        <v>237</v>
      </c>
      <c r="M12575" t="s">
        <v>192</v>
      </c>
      <c r="O12575" t="s">
        <v>264</v>
      </c>
      <c r="P12575">
        <v>2020</v>
      </c>
      <c r="Q12575">
        <v>0.7</v>
      </c>
    </row>
    <row r="12576" spans="1:17" x14ac:dyDescent="0.25">
      <c r="A12576" t="s">
        <v>673</v>
      </c>
      <c r="B12576" t="s">
        <v>674</v>
      </c>
      <c r="C12576" t="s">
        <v>675</v>
      </c>
      <c r="D12576" t="s">
        <v>638</v>
      </c>
      <c r="E12576" t="s">
        <v>676</v>
      </c>
      <c r="F12576" t="s">
        <v>187</v>
      </c>
      <c r="G12576" t="s">
        <v>233</v>
      </c>
      <c r="H12576" t="s">
        <v>480</v>
      </c>
      <c r="I12576" t="s">
        <v>4</v>
      </c>
      <c r="J12576" t="s">
        <v>481</v>
      </c>
      <c r="K12576" t="s">
        <v>482</v>
      </c>
      <c r="L12576" t="s">
        <v>237</v>
      </c>
      <c r="M12576" t="s">
        <v>192</v>
      </c>
      <c r="O12576" t="s">
        <v>265</v>
      </c>
      <c r="P12576">
        <v>2020</v>
      </c>
      <c r="Q12576">
        <v>2.1</v>
      </c>
    </row>
    <row r="12577" spans="1:17" x14ac:dyDescent="0.25">
      <c r="A12577" t="s">
        <v>673</v>
      </c>
      <c r="B12577" t="s">
        <v>674</v>
      </c>
      <c r="C12577" t="s">
        <v>675</v>
      </c>
      <c r="D12577" t="s">
        <v>638</v>
      </c>
      <c r="E12577" t="s">
        <v>676</v>
      </c>
      <c r="F12577" t="s">
        <v>187</v>
      </c>
      <c r="G12577" t="s">
        <v>233</v>
      </c>
      <c r="H12577" t="s">
        <v>480</v>
      </c>
      <c r="I12577" t="s">
        <v>4</v>
      </c>
      <c r="J12577" t="s">
        <v>481</v>
      </c>
      <c r="K12577" t="s">
        <v>482</v>
      </c>
      <c r="L12577" t="s">
        <v>237</v>
      </c>
      <c r="M12577" t="s">
        <v>192</v>
      </c>
      <c r="O12577" t="s">
        <v>194</v>
      </c>
      <c r="P12577">
        <v>2030</v>
      </c>
      <c r="Q12577">
        <v>1</v>
      </c>
    </row>
    <row r="12578" spans="1:17" x14ac:dyDescent="0.25">
      <c r="A12578" t="s">
        <v>673</v>
      </c>
      <c r="B12578" t="s">
        <v>674</v>
      </c>
      <c r="C12578" t="s">
        <v>675</v>
      </c>
      <c r="D12578" t="s">
        <v>638</v>
      </c>
      <c r="E12578" t="s">
        <v>676</v>
      </c>
      <c r="F12578" t="s">
        <v>187</v>
      </c>
      <c r="G12578" t="s">
        <v>233</v>
      </c>
      <c r="H12578" t="s">
        <v>480</v>
      </c>
      <c r="I12578" t="s">
        <v>4</v>
      </c>
      <c r="J12578" t="s">
        <v>481</v>
      </c>
      <c r="K12578" t="s">
        <v>482</v>
      </c>
      <c r="L12578" t="s">
        <v>237</v>
      </c>
      <c r="M12578" t="s">
        <v>192</v>
      </c>
      <c r="O12578" t="s">
        <v>194</v>
      </c>
      <c r="P12578">
        <v>2050</v>
      </c>
      <c r="Q12578">
        <v>1.2</v>
      </c>
    </row>
    <row r="12579" spans="1:17" x14ac:dyDescent="0.25">
      <c r="A12579" t="s">
        <v>673</v>
      </c>
      <c r="B12579" t="s">
        <v>674</v>
      </c>
      <c r="C12579" t="s">
        <v>675</v>
      </c>
      <c r="D12579" t="s">
        <v>638</v>
      </c>
      <c r="E12579" t="s">
        <v>676</v>
      </c>
      <c r="F12579" t="s">
        <v>187</v>
      </c>
      <c r="G12579" t="s">
        <v>233</v>
      </c>
      <c r="H12579" t="s">
        <v>480</v>
      </c>
      <c r="I12579" t="s">
        <v>4</v>
      </c>
      <c r="J12579" t="s">
        <v>481</v>
      </c>
      <c r="K12579" t="s">
        <v>482</v>
      </c>
      <c r="L12579" t="s">
        <v>237</v>
      </c>
      <c r="M12579" t="s">
        <v>192</v>
      </c>
      <c r="O12579" t="s">
        <v>264</v>
      </c>
      <c r="P12579">
        <v>2050</v>
      </c>
      <c r="Q12579">
        <v>1.2</v>
      </c>
    </row>
    <row r="12580" spans="1:17" x14ac:dyDescent="0.25">
      <c r="A12580" t="s">
        <v>673</v>
      </c>
      <c r="B12580" t="s">
        <v>674</v>
      </c>
      <c r="C12580" t="s">
        <v>675</v>
      </c>
      <c r="D12580" t="s">
        <v>638</v>
      </c>
      <c r="E12580" t="s">
        <v>676</v>
      </c>
      <c r="F12580" t="s">
        <v>187</v>
      </c>
      <c r="G12580" t="s">
        <v>233</v>
      </c>
      <c r="H12580" t="s">
        <v>480</v>
      </c>
      <c r="I12580" t="s">
        <v>4</v>
      </c>
      <c r="J12580" t="s">
        <v>481</v>
      </c>
      <c r="K12580" t="s">
        <v>482</v>
      </c>
      <c r="L12580" t="s">
        <v>237</v>
      </c>
      <c r="M12580" t="s">
        <v>192</v>
      </c>
      <c r="O12580" t="s">
        <v>265</v>
      </c>
      <c r="P12580">
        <v>2050</v>
      </c>
      <c r="Q12580">
        <v>0</v>
      </c>
    </row>
    <row r="12581" spans="1:17" x14ac:dyDescent="0.25">
      <c r="A12581" t="s">
        <v>673</v>
      </c>
      <c r="B12581" t="s">
        <v>674</v>
      </c>
      <c r="C12581" t="s">
        <v>675</v>
      </c>
      <c r="D12581" t="s">
        <v>638</v>
      </c>
      <c r="E12581" t="s">
        <v>676</v>
      </c>
      <c r="F12581" t="s">
        <v>187</v>
      </c>
      <c r="G12581" t="s">
        <v>233</v>
      </c>
      <c r="H12581" t="s">
        <v>484</v>
      </c>
      <c r="I12581" t="s">
        <v>4</v>
      </c>
      <c r="J12581" t="s">
        <v>485</v>
      </c>
      <c r="K12581" t="s">
        <v>482</v>
      </c>
      <c r="L12581" t="s">
        <v>237</v>
      </c>
      <c r="N12581" t="s">
        <v>386</v>
      </c>
      <c r="O12581" t="s">
        <v>194</v>
      </c>
      <c r="P12581">
        <v>2015</v>
      </c>
      <c r="Q12581">
        <v>0.3</v>
      </c>
    </row>
    <row r="12582" spans="1:17" x14ac:dyDescent="0.25">
      <c r="A12582" t="s">
        <v>673</v>
      </c>
      <c r="B12582" t="s">
        <v>674</v>
      </c>
      <c r="C12582" t="s">
        <v>675</v>
      </c>
      <c r="D12582" t="s">
        <v>638</v>
      </c>
      <c r="E12582" t="s">
        <v>676</v>
      </c>
      <c r="F12582" t="s">
        <v>187</v>
      </c>
      <c r="G12582" t="s">
        <v>233</v>
      </c>
      <c r="H12582" t="s">
        <v>484</v>
      </c>
      <c r="I12582" t="s">
        <v>4</v>
      </c>
      <c r="J12582" t="s">
        <v>485</v>
      </c>
      <c r="K12582" t="s">
        <v>482</v>
      </c>
      <c r="L12582" t="s">
        <v>237</v>
      </c>
      <c r="N12582" t="s">
        <v>386</v>
      </c>
      <c r="O12582" t="s">
        <v>194</v>
      </c>
      <c r="P12582">
        <v>2020</v>
      </c>
      <c r="Q12582">
        <v>0.28199999999999997</v>
      </c>
    </row>
    <row r="12583" spans="1:17" x14ac:dyDescent="0.25">
      <c r="A12583" t="s">
        <v>673</v>
      </c>
      <c r="B12583" t="s">
        <v>674</v>
      </c>
      <c r="C12583" t="s">
        <v>675</v>
      </c>
      <c r="D12583" t="s">
        <v>638</v>
      </c>
      <c r="E12583" t="s">
        <v>676</v>
      </c>
      <c r="F12583" t="s">
        <v>187</v>
      </c>
      <c r="G12583" t="s">
        <v>233</v>
      </c>
      <c r="H12583" t="s">
        <v>484</v>
      </c>
      <c r="I12583" t="s">
        <v>4</v>
      </c>
      <c r="J12583" t="s">
        <v>485</v>
      </c>
      <c r="K12583" t="s">
        <v>482</v>
      </c>
      <c r="L12583" t="s">
        <v>237</v>
      </c>
      <c r="N12583" t="s">
        <v>386</v>
      </c>
      <c r="O12583" t="s">
        <v>264</v>
      </c>
      <c r="P12583">
        <v>2020</v>
      </c>
      <c r="Q12583">
        <v>0.3</v>
      </c>
    </row>
    <row r="12584" spans="1:17" x14ac:dyDescent="0.25">
      <c r="A12584" t="s">
        <v>673</v>
      </c>
      <c r="B12584" t="s">
        <v>674</v>
      </c>
      <c r="C12584" t="s">
        <v>675</v>
      </c>
      <c r="D12584" t="s">
        <v>638</v>
      </c>
      <c r="E12584" t="s">
        <v>676</v>
      </c>
      <c r="F12584" t="s">
        <v>187</v>
      </c>
      <c r="G12584" t="s">
        <v>233</v>
      </c>
      <c r="H12584" t="s">
        <v>484</v>
      </c>
      <c r="I12584" t="s">
        <v>4</v>
      </c>
      <c r="J12584" t="s">
        <v>485</v>
      </c>
      <c r="K12584" t="s">
        <v>482</v>
      </c>
      <c r="L12584" t="s">
        <v>237</v>
      </c>
      <c r="N12584" t="s">
        <v>386</v>
      </c>
      <c r="O12584" t="s">
        <v>265</v>
      </c>
      <c r="P12584">
        <v>2020</v>
      </c>
      <c r="Q12584">
        <v>0.4</v>
      </c>
    </row>
    <row r="12585" spans="1:17" x14ac:dyDescent="0.25">
      <c r="A12585" t="s">
        <v>673</v>
      </c>
      <c r="B12585" t="s">
        <v>674</v>
      </c>
      <c r="C12585" t="s">
        <v>675</v>
      </c>
      <c r="D12585" t="s">
        <v>638</v>
      </c>
      <c r="E12585" t="s">
        <v>676</v>
      </c>
      <c r="F12585" t="s">
        <v>187</v>
      </c>
      <c r="G12585" t="s">
        <v>233</v>
      </c>
      <c r="H12585" t="s">
        <v>484</v>
      </c>
      <c r="I12585" t="s">
        <v>4</v>
      </c>
      <c r="J12585" t="s">
        <v>485</v>
      </c>
      <c r="K12585" t="s">
        <v>482</v>
      </c>
      <c r="L12585" t="s">
        <v>237</v>
      </c>
      <c r="N12585" t="s">
        <v>386</v>
      </c>
      <c r="O12585" t="s">
        <v>194</v>
      </c>
      <c r="P12585">
        <v>2030</v>
      </c>
      <c r="Q12585">
        <v>0.25380000000000003</v>
      </c>
    </row>
    <row r="12586" spans="1:17" x14ac:dyDescent="0.25">
      <c r="A12586" t="s">
        <v>673</v>
      </c>
      <c r="B12586" t="s">
        <v>674</v>
      </c>
      <c r="C12586" t="s">
        <v>675</v>
      </c>
      <c r="D12586" t="s">
        <v>638</v>
      </c>
      <c r="E12586" t="s">
        <v>676</v>
      </c>
      <c r="F12586" t="s">
        <v>187</v>
      </c>
      <c r="G12586" t="s">
        <v>233</v>
      </c>
      <c r="H12586" t="s">
        <v>484</v>
      </c>
      <c r="I12586" t="s">
        <v>4</v>
      </c>
      <c r="J12586" t="s">
        <v>485</v>
      </c>
      <c r="K12586" t="s">
        <v>482</v>
      </c>
      <c r="L12586" t="s">
        <v>237</v>
      </c>
      <c r="N12586" t="s">
        <v>386</v>
      </c>
      <c r="O12586" t="s">
        <v>194</v>
      </c>
      <c r="P12586">
        <v>2050</v>
      </c>
      <c r="Q12586">
        <v>0.22842000000000001</v>
      </c>
    </row>
    <row r="12587" spans="1:17" x14ac:dyDescent="0.25">
      <c r="A12587" t="s">
        <v>673</v>
      </c>
      <c r="B12587" t="s">
        <v>674</v>
      </c>
      <c r="C12587" t="s">
        <v>675</v>
      </c>
      <c r="D12587" t="s">
        <v>638</v>
      </c>
      <c r="E12587" t="s">
        <v>676</v>
      </c>
      <c r="F12587" t="s">
        <v>187</v>
      </c>
      <c r="G12587" t="s">
        <v>233</v>
      </c>
      <c r="H12587" t="s">
        <v>484</v>
      </c>
      <c r="I12587" t="s">
        <v>4</v>
      </c>
      <c r="J12587" t="s">
        <v>485</v>
      </c>
      <c r="K12587" t="s">
        <v>482</v>
      </c>
      <c r="L12587" t="s">
        <v>237</v>
      </c>
      <c r="N12587" t="s">
        <v>386</v>
      </c>
      <c r="O12587" t="s">
        <v>264</v>
      </c>
      <c r="P12587">
        <v>2050</v>
      </c>
      <c r="Q12587">
        <v>0.2</v>
      </c>
    </row>
    <row r="12588" spans="1:17" x14ac:dyDescent="0.25">
      <c r="A12588" t="s">
        <v>673</v>
      </c>
      <c r="B12588" t="s">
        <v>674</v>
      </c>
      <c r="C12588" t="s">
        <v>675</v>
      </c>
      <c r="D12588" t="s">
        <v>638</v>
      </c>
      <c r="E12588" t="s">
        <v>676</v>
      </c>
      <c r="F12588" t="s">
        <v>187</v>
      </c>
      <c r="G12588" t="s">
        <v>233</v>
      </c>
      <c r="H12588" t="s">
        <v>484</v>
      </c>
      <c r="I12588" t="s">
        <v>4</v>
      </c>
      <c r="J12588" t="s">
        <v>485</v>
      </c>
      <c r="K12588" t="s">
        <v>482</v>
      </c>
      <c r="L12588" t="s">
        <v>237</v>
      </c>
      <c r="N12588" t="s">
        <v>386</v>
      </c>
      <c r="O12588" t="s">
        <v>265</v>
      </c>
      <c r="P12588">
        <v>2050</v>
      </c>
      <c r="Q12588">
        <v>0.3</v>
      </c>
    </row>
    <row r="12589" spans="1:17" x14ac:dyDescent="0.25">
      <c r="A12589" t="s">
        <v>673</v>
      </c>
      <c r="B12589" t="s">
        <v>674</v>
      </c>
      <c r="C12589" t="s">
        <v>675</v>
      </c>
      <c r="D12589" t="s">
        <v>638</v>
      </c>
      <c r="E12589" t="s">
        <v>676</v>
      </c>
      <c r="F12589" t="s">
        <v>187</v>
      </c>
      <c r="G12589" t="s">
        <v>233</v>
      </c>
      <c r="H12589" t="s">
        <v>486</v>
      </c>
      <c r="I12589" t="s">
        <v>234</v>
      </c>
      <c r="J12589" t="s">
        <v>235</v>
      </c>
      <c r="K12589" t="s">
        <v>487</v>
      </c>
      <c r="L12589" t="s">
        <v>237</v>
      </c>
      <c r="N12589" t="s">
        <v>386</v>
      </c>
      <c r="O12589" t="s">
        <v>194</v>
      </c>
      <c r="P12589">
        <v>2015</v>
      </c>
      <c r="Q12589">
        <v>2000</v>
      </c>
    </row>
    <row r="12590" spans="1:17" x14ac:dyDescent="0.25">
      <c r="A12590" t="s">
        <v>673</v>
      </c>
      <c r="B12590" t="s">
        <v>674</v>
      </c>
      <c r="C12590" t="s">
        <v>675</v>
      </c>
      <c r="D12590" t="s">
        <v>638</v>
      </c>
      <c r="E12590" t="s">
        <v>676</v>
      </c>
      <c r="F12590" t="s">
        <v>187</v>
      </c>
      <c r="G12590" t="s">
        <v>233</v>
      </c>
      <c r="H12590" t="s">
        <v>486</v>
      </c>
      <c r="I12590" t="s">
        <v>234</v>
      </c>
      <c r="J12590" t="s">
        <v>235</v>
      </c>
      <c r="K12590" t="s">
        <v>487</v>
      </c>
      <c r="L12590" t="s">
        <v>237</v>
      </c>
      <c r="N12590" t="s">
        <v>386</v>
      </c>
      <c r="O12590" t="s">
        <v>194</v>
      </c>
      <c r="P12590">
        <v>2020</v>
      </c>
      <c r="Q12590">
        <v>2000</v>
      </c>
    </row>
    <row r="12591" spans="1:17" x14ac:dyDescent="0.25">
      <c r="A12591" t="s">
        <v>673</v>
      </c>
      <c r="B12591" t="s">
        <v>674</v>
      </c>
      <c r="C12591" t="s">
        <v>675</v>
      </c>
      <c r="D12591" t="s">
        <v>638</v>
      </c>
      <c r="E12591" t="s">
        <v>676</v>
      </c>
      <c r="F12591" t="s">
        <v>187</v>
      </c>
      <c r="G12591" t="s">
        <v>233</v>
      </c>
      <c r="H12591" t="s">
        <v>486</v>
      </c>
      <c r="I12591" t="s">
        <v>234</v>
      </c>
      <c r="J12591" t="s">
        <v>235</v>
      </c>
      <c r="K12591" t="s">
        <v>487</v>
      </c>
      <c r="L12591" t="s">
        <v>237</v>
      </c>
      <c r="N12591" t="s">
        <v>386</v>
      </c>
      <c r="O12591" t="s">
        <v>264</v>
      </c>
      <c r="P12591">
        <v>2020</v>
      </c>
      <c r="Q12591">
        <v>1000</v>
      </c>
    </row>
    <row r="12592" spans="1:17" x14ac:dyDescent="0.25">
      <c r="A12592" t="s">
        <v>673</v>
      </c>
      <c r="B12592" t="s">
        <v>674</v>
      </c>
      <c r="C12592" t="s">
        <v>675</v>
      </c>
      <c r="D12592" t="s">
        <v>638</v>
      </c>
      <c r="E12592" t="s">
        <v>676</v>
      </c>
      <c r="F12592" t="s">
        <v>187</v>
      </c>
      <c r="G12592" t="s">
        <v>233</v>
      </c>
      <c r="H12592" t="s">
        <v>486</v>
      </c>
      <c r="I12592" t="s">
        <v>234</v>
      </c>
      <c r="J12592" t="s">
        <v>235</v>
      </c>
      <c r="K12592" t="s">
        <v>487</v>
      </c>
      <c r="L12592" t="s">
        <v>237</v>
      </c>
      <c r="N12592" t="s">
        <v>386</v>
      </c>
      <c r="O12592" t="s">
        <v>265</v>
      </c>
      <c r="P12592">
        <v>2020</v>
      </c>
      <c r="Q12592">
        <v>3000</v>
      </c>
    </row>
    <row r="12593" spans="1:17" x14ac:dyDescent="0.25">
      <c r="A12593" t="s">
        <v>673</v>
      </c>
      <c r="B12593" t="s">
        <v>674</v>
      </c>
      <c r="C12593" t="s">
        <v>675</v>
      </c>
      <c r="D12593" t="s">
        <v>638</v>
      </c>
      <c r="E12593" t="s">
        <v>676</v>
      </c>
      <c r="F12593" t="s">
        <v>187</v>
      </c>
      <c r="G12593" t="s">
        <v>233</v>
      </c>
      <c r="H12593" t="s">
        <v>486</v>
      </c>
      <c r="I12593" t="s">
        <v>234</v>
      </c>
      <c r="J12593" t="s">
        <v>235</v>
      </c>
      <c r="K12593" t="s">
        <v>487</v>
      </c>
      <c r="L12593" t="s">
        <v>237</v>
      </c>
      <c r="N12593" t="s">
        <v>386</v>
      </c>
      <c r="O12593" t="s">
        <v>194</v>
      </c>
      <c r="P12593">
        <v>2030</v>
      </c>
      <c r="Q12593">
        <v>2000</v>
      </c>
    </row>
    <row r="12594" spans="1:17" x14ac:dyDescent="0.25">
      <c r="A12594" t="s">
        <v>673</v>
      </c>
      <c r="B12594" t="s">
        <v>674</v>
      </c>
      <c r="C12594" t="s">
        <v>675</v>
      </c>
      <c r="D12594" t="s">
        <v>638</v>
      </c>
      <c r="E12594" t="s">
        <v>676</v>
      </c>
      <c r="F12594" t="s">
        <v>187</v>
      </c>
      <c r="G12594" t="s">
        <v>233</v>
      </c>
      <c r="H12594" t="s">
        <v>486</v>
      </c>
      <c r="I12594" t="s">
        <v>234</v>
      </c>
      <c r="J12594" t="s">
        <v>235</v>
      </c>
      <c r="K12594" t="s">
        <v>487</v>
      </c>
      <c r="L12594" t="s">
        <v>237</v>
      </c>
      <c r="N12594" t="s">
        <v>386</v>
      </c>
      <c r="O12594" t="s">
        <v>194</v>
      </c>
      <c r="P12594">
        <v>2050</v>
      </c>
      <c r="Q12594">
        <v>2000</v>
      </c>
    </row>
    <row r="12595" spans="1:17" x14ac:dyDescent="0.25">
      <c r="A12595" t="s">
        <v>673</v>
      </c>
      <c r="B12595" t="s">
        <v>674</v>
      </c>
      <c r="C12595" t="s">
        <v>675</v>
      </c>
      <c r="D12595" t="s">
        <v>638</v>
      </c>
      <c r="E12595" t="s">
        <v>676</v>
      </c>
      <c r="F12595" t="s">
        <v>187</v>
      </c>
      <c r="G12595" t="s">
        <v>233</v>
      </c>
      <c r="H12595" t="s">
        <v>486</v>
      </c>
      <c r="I12595" t="s">
        <v>234</v>
      </c>
      <c r="J12595" t="s">
        <v>235</v>
      </c>
      <c r="K12595" t="s">
        <v>487</v>
      </c>
      <c r="L12595" t="s">
        <v>237</v>
      </c>
      <c r="N12595" t="s">
        <v>386</v>
      </c>
      <c r="O12595" t="s">
        <v>264</v>
      </c>
      <c r="P12595">
        <v>2050</v>
      </c>
      <c r="Q12595">
        <v>1000</v>
      </c>
    </row>
    <row r="12596" spans="1:17" x14ac:dyDescent="0.25">
      <c r="A12596" t="s">
        <v>673</v>
      </c>
      <c r="B12596" t="s">
        <v>674</v>
      </c>
      <c r="C12596" t="s">
        <v>675</v>
      </c>
      <c r="D12596" t="s">
        <v>638</v>
      </c>
      <c r="E12596" t="s">
        <v>676</v>
      </c>
      <c r="F12596" t="s">
        <v>187</v>
      </c>
      <c r="G12596" t="s">
        <v>233</v>
      </c>
      <c r="H12596" t="s">
        <v>486</v>
      </c>
      <c r="I12596" t="s">
        <v>234</v>
      </c>
      <c r="J12596" t="s">
        <v>235</v>
      </c>
      <c r="K12596" t="s">
        <v>487</v>
      </c>
      <c r="L12596" t="s">
        <v>237</v>
      </c>
      <c r="N12596" t="s">
        <v>386</v>
      </c>
      <c r="O12596" t="s">
        <v>265</v>
      </c>
      <c r="P12596">
        <v>2050</v>
      </c>
      <c r="Q12596">
        <v>3000</v>
      </c>
    </row>
    <row r="12597" spans="1:17" x14ac:dyDescent="0.25">
      <c r="A12597" t="s">
        <v>673</v>
      </c>
      <c r="B12597" t="s">
        <v>674</v>
      </c>
      <c r="C12597" t="s">
        <v>675</v>
      </c>
      <c r="D12597" t="s">
        <v>638</v>
      </c>
      <c r="E12597" t="s">
        <v>676</v>
      </c>
      <c r="F12597" t="s">
        <v>187</v>
      </c>
      <c r="G12597" t="s">
        <v>233</v>
      </c>
      <c r="H12597" t="s">
        <v>488</v>
      </c>
      <c r="I12597" t="s">
        <v>240</v>
      </c>
      <c r="J12597" t="s">
        <v>235</v>
      </c>
      <c r="K12597" t="s">
        <v>478</v>
      </c>
      <c r="L12597" t="s">
        <v>237</v>
      </c>
      <c r="M12597" t="s">
        <v>677</v>
      </c>
      <c r="N12597" t="s">
        <v>386</v>
      </c>
      <c r="O12597" t="s">
        <v>194</v>
      </c>
      <c r="P12597">
        <v>2015</v>
      </c>
      <c r="Q12597">
        <v>0.6</v>
      </c>
    </row>
    <row r="12598" spans="1:17" x14ac:dyDescent="0.25">
      <c r="A12598" t="s">
        <v>673</v>
      </c>
      <c r="B12598" t="s">
        <v>674</v>
      </c>
      <c r="C12598" t="s">
        <v>675</v>
      </c>
      <c r="D12598" t="s">
        <v>638</v>
      </c>
      <c r="E12598" t="s">
        <v>676</v>
      </c>
      <c r="F12598" t="s">
        <v>187</v>
      </c>
      <c r="G12598" t="s">
        <v>233</v>
      </c>
      <c r="H12598" t="s">
        <v>488</v>
      </c>
      <c r="I12598" t="s">
        <v>240</v>
      </c>
      <c r="J12598" t="s">
        <v>235</v>
      </c>
      <c r="K12598" t="s">
        <v>478</v>
      </c>
      <c r="L12598" t="s">
        <v>237</v>
      </c>
      <c r="M12598" t="s">
        <v>677</v>
      </c>
      <c r="N12598" t="s">
        <v>386</v>
      </c>
      <c r="O12598" t="s">
        <v>194</v>
      </c>
      <c r="P12598">
        <v>2020</v>
      </c>
      <c r="Q12598">
        <v>0.56399999999999995</v>
      </c>
    </row>
    <row r="12599" spans="1:17" x14ac:dyDescent="0.25">
      <c r="A12599" t="s">
        <v>673</v>
      </c>
      <c r="B12599" t="s">
        <v>674</v>
      </c>
      <c r="C12599" t="s">
        <v>675</v>
      </c>
      <c r="D12599" t="s">
        <v>638</v>
      </c>
      <c r="E12599" t="s">
        <v>676</v>
      </c>
      <c r="F12599" t="s">
        <v>187</v>
      </c>
      <c r="G12599" t="s">
        <v>233</v>
      </c>
      <c r="H12599" t="s">
        <v>488</v>
      </c>
      <c r="I12599" t="s">
        <v>240</v>
      </c>
      <c r="J12599" t="s">
        <v>235</v>
      </c>
      <c r="K12599" t="s">
        <v>478</v>
      </c>
      <c r="L12599" t="s">
        <v>237</v>
      </c>
      <c r="M12599" t="s">
        <v>677</v>
      </c>
      <c r="N12599" t="s">
        <v>386</v>
      </c>
      <c r="O12599" t="s">
        <v>264</v>
      </c>
      <c r="P12599">
        <v>2020</v>
      </c>
      <c r="Q12599">
        <v>0.4</v>
      </c>
    </row>
    <row r="12600" spans="1:17" x14ac:dyDescent="0.25">
      <c r="A12600" t="s">
        <v>673</v>
      </c>
      <c r="B12600" t="s">
        <v>674</v>
      </c>
      <c r="C12600" t="s">
        <v>675</v>
      </c>
      <c r="D12600" t="s">
        <v>638</v>
      </c>
      <c r="E12600" t="s">
        <v>676</v>
      </c>
      <c r="F12600" t="s">
        <v>187</v>
      </c>
      <c r="G12600" t="s">
        <v>233</v>
      </c>
      <c r="H12600" t="s">
        <v>488</v>
      </c>
      <c r="I12600" t="s">
        <v>240</v>
      </c>
      <c r="J12600" t="s">
        <v>235</v>
      </c>
      <c r="K12600" t="s">
        <v>478</v>
      </c>
      <c r="L12600" t="s">
        <v>237</v>
      </c>
      <c r="M12600" t="s">
        <v>677</v>
      </c>
      <c r="N12600" t="s">
        <v>386</v>
      </c>
      <c r="O12600" t="s">
        <v>265</v>
      </c>
      <c r="P12600">
        <v>2020</v>
      </c>
      <c r="Q12600">
        <v>0.8</v>
      </c>
    </row>
    <row r="12601" spans="1:17" x14ac:dyDescent="0.25">
      <c r="A12601" t="s">
        <v>673</v>
      </c>
      <c r="B12601" t="s">
        <v>674</v>
      </c>
      <c r="C12601" t="s">
        <v>675</v>
      </c>
      <c r="D12601" t="s">
        <v>638</v>
      </c>
      <c r="E12601" t="s">
        <v>676</v>
      </c>
      <c r="F12601" t="s">
        <v>187</v>
      </c>
      <c r="G12601" t="s">
        <v>233</v>
      </c>
      <c r="H12601" t="s">
        <v>488</v>
      </c>
      <c r="I12601" t="s">
        <v>240</v>
      </c>
      <c r="J12601" t="s">
        <v>235</v>
      </c>
      <c r="K12601" t="s">
        <v>478</v>
      </c>
      <c r="L12601" t="s">
        <v>237</v>
      </c>
      <c r="M12601" t="s">
        <v>677</v>
      </c>
      <c r="N12601" t="s">
        <v>386</v>
      </c>
      <c r="O12601" t="s">
        <v>194</v>
      </c>
      <c r="P12601">
        <v>2030</v>
      </c>
      <c r="Q12601">
        <v>0.50760000000000005</v>
      </c>
    </row>
    <row r="12602" spans="1:17" x14ac:dyDescent="0.25">
      <c r="A12602" t="s">
        <v>673</v>
      </c>
      <c r="B12602" t="s">
        <v>674</v>
      </c>
      <c r="C12602" t="s">
        <v>675</v>
      </c>
      <c r="D12602" t="s">
        <v>638</v>
      </c>
      <c r="E12602" t="s">
        <v>676</v>
      </c>
      <c r="F12602" t="s">
        <v>187</v>
      </c>
      <c r="G12602" t="s">
        <v>233</v>
      </c>
      <c r="H12602" t="s">
        <v>488</v>
      </c>
      <c r="I12602" t="s">
        <v>240</v>
      </c>
      <c r="J12602" t="s">
        <v>235</v>
      </c>
      <c r="K12602" t="s">
        <v>478</v>
      </c>
      <c r="L12602" t="s">
        <v>237</v>
      </c>
      <c r="M12602" t="s">
        <v>677</v>
      </c>
      <c r="N12602" t="s">
        <v>386</v>
      </c>
      <c r="O12602" t="s">
        <v>194</v>
      </c>
      <c r="P12602">
        <v>2050</v>
      </c>
      <c r="Q12602">
        <v>0.45684000000000002</v>
      </c>
    </row>
    <row r="12603" spans="1:17" x14ac:dyDescent="0.25">
      <c r="A12603" t="s">
        <v>673</v>
      </c>
      <c r="B12603" t="s">
        <v>674</v>
      </c>
      <c r="C12603" t="s">
        <v>675</v>
      </c>
      <c r="D12603" t="s">
        <v>638</v>
      </c>
      <c r="E12603" t="s">
        <v>676</v>
      </c>
      <c r="F12603" t="s">
        <v>187</v>
      </c>
      <c r="G12603" t="s">
        <v>233</v>
      </c>
      <c r="H12603" t="s">
        <v>488</v>
      </c>
      <c r="I12603" t="s">
        <v>240</v>
      </c>
      <c r="J12603" t="s">
        <v>235</v>
      </c>
      <c r="K12603" t="s">
        <v>478</v>
      </c>
      <c r="L12603" t="s">
        <v>237</v>
      </c>
      <c r="M12603" t="s">
        <v>677</v>
      </c>
      <c r="N12603" t="s">
        <v>386</v>
      </c>
      <c r="O12603" t="s">
        <v>264</v>
      </c>
      <c r="P12603">
        <v>2050</v>
      </c>
      <c r="Q12603">
        <v>0.4</v>
      </c>
    </row>
    <row r="12604" spans="1:17" x14ac:dyDescent="0.25">
      <c r="A12604" t="s">
        <v>673</v>
      </c>
      <c r="B12604" t="s">
        <v>674</v>
      </c>
      <c r="C12604" t="s">
        <v>675</v>
      </c>
      <c r="D12604" t="s">
        <v>638</v>
      </c>
      <c r="E12604" t="s">
        <v>676</v>
      </c>
      <c r="F12604" t="s">
        <v>187</v>
      </c>
      <c r="G12604" t="s">
        <v>233</v>
      </c>
      <c r="H12604" t="s">
        <v>488</v>
      </c>
      <c r="I12604" t="s">
        <v>240</v>
      </c>
      <c r="J12604" t="s">
        <v>235</v>
      </c>
      <c r="K12604" t="s">
        <v>478</v>
      </c>
      <c r="L12604" t="s">
        <v>237</v>
      </c>
      <c r="M12604" t="s">
        <v>677</v>
      </c>
      <c r="N12604" t="s">
        <v>386</v>
      </c>
      <c r="O12604" t="s">
        <v>265</v>
      </c>
      <c r="P12604">
        <v>2050</v>
      </c>
      <c r="Q12604">
        <v>0.8</v>
      </c>
    </row>
    <row r="12605" spans="1:17" x14ac:dyDescent="0.25">
      <c r="A12605" t="s">
        <v>673</v>
      </c>
      <c r="B12605" t="s">
        <v>674</v>
      </c>
      <c r="C12605" t="s">
        <v>675</v>
      </c>
      <c r="D12605" t="s">
        <v>638</v>
      </c>
      <c r="E12605" t="s">
        <v>676</v>
      </c>
      <c r="F12605" t="s">
        <v>187</v>
      </c>
      <c r="G12605" t="s">
        <v>233</v>
      </c>
      <c r="H12605" t="s">
        <v>489</v>
      </c>
      <c r="I12605" t="s">
        <v>4</v>
      </c>
      <c r="J12605" t="s">
        <v>235</v>
      </c>
      <c r="K12605" t="s">
        <v>482</v>
      </c>
      <c r="L12605" t="s">
        <v>237</v>
      </c>
      <c r="O12605" t="s">
        <v>194</v>
      </c>
      <c r="P12605">
        <v>2015</v>
      </c>
      <c r="Q12605">
        <v>0.9</v>
      </c>
    </row>
    <row r="12606" spans="1:17" x14ac:dyDescent="0.25">
      <c r="A12606" t="s">
        <v>673</v>
      </c>
      <c r="B12606" t="s">
        <v>674</v>
      </c>
      <c r="C12606" t="s">
        <v>675</v>
      </c>
      <c r="D12606" t="s">
        <v>638</v>
      </c>
      <c r="E12606" t="s">
        <v>676</v>
      </c>
      <c r="F12606" t="s">
        <v>187</v>
      </c>
      <c r="G12606" t="s">
        <v>233</v>
      </c>
      <c r="H12606" t="s">
        <v>489</v>
      </c>
      <c r="I12606" t="s">
        <v>4</v>
      </c>
      <c r="J12606" t="s">
        <v>235</v>
      </c>
      <c r="K12606" t="s">
        <v>482</v>
      </c>
      <c r="L12606" t="s">
        <v>237</v>
      </c>
      <c r="O12606" t="s">
        <v>194</v>
      </c>
      <c r="P12606">
        <v>2020</v>
      </c>
      <c r="Q12606">
        <v>0.98199999999999998</v>
      </c>
    </row>
    <row r="12607" spans="1:17" x14ac:dyDescent="0.25">
      <c r="A12607" t="s">
        <v>673</v>
      </c>
      <c r="B12607" t="s">
        <v>674</v>
      </c>
      <c r="C12607" t="s">
        <v>675</v>
      </c>
      <c r="D12607" t="s">
        <v>638</v>
      </c>
      <c r="E12607" t="s">
        <v>676</v>
      </c>
      <c r="F12607" t="s">
        <v>187</v>
      </c>
      <c r="G12607" t="s">
        <v>233</v>
      </c>
      <c r="H12607" t="s">
        <v>489</v>
      </c>
      <c r="I12607" t="s">
        <v>4</v>
      </c>
      <c r="J12607" t="s">
        <v>235</v>
      </c>
      <c r="K12607" t="s">
        <v>482</v>
      </c>
      <c r="L12607" t="s">
        <v>237</v>
      </c>
      <c r="O12607" t="s">
        <v>264</v>
      </c>
      <c r="P12607">
        <v>2020</v>
      </c>
      <c r="Q12607">
        <v>1</v>
      </c>
    </row>
    <row r="12608" spans="1:17" x14ac:dyDescent="0.25">
      <c r="A12608" t="s">
        <v>673</v>
      </c>
      <c r="B12608" t="s">
        <v>674</v>
      </c>
      <c r="C12608" t="s">
        <v>675</v>
      </c>
      <c r="D12608" t="s">
        <v>638</v>
      </c>
      <c r="E12608" t="s">
        <v>676</v>
      </c>
      <c r="F12608" t="s">
        <v>187</v>
      </c>
      <c r="G12608" t="s">
        <v>233</v>
      </c>
      <c r="H12608" t="s">
        <v>489</v>
      </c>
      <c r="I12608" t="s">
        <v>4</v>
      </c>
      <c r="J12608" t="s">
        <v>235</v>
      </c>
      <c r="K12608" t="s">
        <v>482</v>
      </c>
      <c r="L12608" t="s">
        <v>237</v>
      </c>
      <c r="O12608" t="s">
        <v>265</v>
      </c>
      <c r="P12608">
        <v>2020</v>
      </c>
      <c r="Q12608">
        <v>2.5</v>
      </c>
    </row>
    <row r="12609" spans="1:17" x14ac:dyDescent="0.25">
      <c r="A12609" t="s">
        <v>673</v>
      </c>
      <c r="B12609" t="s">
        <v>674</v>
      </c>
      <c r="C12609" t="s">
        <v>675</v>
      </c>
      <c r="D12609" t="s">
        <v>638</v>
      </c>
      <c r="E12609" t="s">
        <v>676</v>
      </c>
      <c r="F12609" t="s">
        <v>187</v>
      </c>
      <c r="G12609" t="s">
        <v>233</v>
      </c>
      <c r="H12609" t="s">
        <v>489</v>
      </c>
      <c r="I12609" t="s">
        <v>4</v>
      </c>
      <c r="J12609" t="s">
        <v>235</v>
      </c>
      <c r="K12609" t="s">
        <v>482</v>
      </c>
      <c r="L12609" t="s">
        <v>237</v>
      </c>
      <c r="O12609" t="s">
        <v>194</v>
      </c>
      <c r="P12609">
        <v>2030</v>
      </c>
      <c r="Q12609">
        <v>1.2538</v>
      </c>
    </row>
    <row r="12610" spans="1:17" x14ac:dyDescent="0.25">
      <c r="A12610" t="s">
        <v>673</v>
      </c>
      <c r="B12610" t="s">
        <v>674</v>
      </c>
      <c r="C12610" t="s">
        <v>675</v>
      </c>
      <c r="D12610" t="s">
        <v>638</v>
      </c>
      <c r="E12610" t="s">
        <v>676</v>
      </c>
      <c r="F12610" t="s">
        <v>187</v>
      </c>
      <c r="G12610" t="s">
        <v>233</v>
      </c>
      <c r="H12610" t="s">
        <v>489</v>
      </c>
      <c r="I12610" t="s">
        <v>4</v>
      </c>
      <c r="J12610" t="s">
        <v>235</v>
      </c>
      <c r="K12610" t="s">
        <v>482</v>
      </c>
      <c r="L12610" t="s">
        <v>237</v>
      </c>
      <c r="O12610" t="s">
        <v>194</v>
      </c>
      <c r="P12610">
        <v>2050</v>
      </c>
      <c r="Q12610">
        <v>1.42842</v>
      </c>
    </row>
    <row r="12611" spans="1:17" x14ac:dyDescent="0.25">
      <c r="A12611" t="s">
        <v>673</v>
      </c>
      <c r="B12611" t="s">
        <v>674</v>
      </c>
      <c r="C12611" t="s">
        <v>675</v>
      </c>
      <c r="D12611" t="s">
        <v>638</v>
      </c>
      <c r="E12611" t="s">
        <v>676</v>
      </c>
      <c r="F12611" t="s">
        <v>187</v>
      </c>
      <c r="G12611" t="s">
        <v>233</v>
      </c>
      <c r="H12611" t="s">
        <v>489</v>
      </c>
      <c r="I12611" t="s">
        <v>4</v>
      </c>
      <c r="J12611" t="s">
        <v>235</v>
      </c>
      <c r="K12611" t="s">
        <v>482</v>
      </c>
      <c r="L12611" t="s">
        <v>237</v>
      </c>
      <c r="O12611" t="s">
        <v>264</v>
      </c>
      <c r="P12611">
        <v>2050</v>
      </c>
      <c r="Q12611">
        <v>1.4</v>
      </c>
    </row>
    <row r="12612" spans="1:17" x14ac:dyDescent="0.25">
      <c r="A12612" t="s">
        <v>673</v>
      </c>
      <c r="B12612" t="s">
        <v>674</v>
      </c>
      <c r="C12612" t="s">
        <v>675</v>
      </c>
      <c r="D12612" t="s">
        <v>638</v>
      </c>
      <c r="E12612" t="s">
        <v>676</v>
      </c>
      <c r="F12612" t="s">
        <v>187</v>
      </c>
      <c r="G12612" t="s">
        <v>233</v>
      </c>
      <c r="H12612" t="s">
        <v>489</v>
      </c>
      <c r="I12612" t="s">
        <v>4</v>
      </c>
      <c r="J12612" t="s">
        <v>235</v>
      </c>
      <c r="K12612" t="s">
        <v>482</v>
      </c>
      <c r="L12612" t="s">
        <v>237</v>
      </c>
      <c r="O12612" t="s">
        <v>265</v>
      </c>
      <c r="P12612">
        <v>2050</v>
      </c>
      <c r="Q12612">
        <v>0.3</v>
      </c>
    </row>
    <row r="12613" spans="1:17" x14ac:dyDescent="0.25">
      <c r="A12613" t="s">
        <v>673</v>
      </c>
      <c r="B12613" t="s">
        <v>674</v>
      </c>
      <c r="C12613" t="s">
        <v>675</v>
      </c>
      <c r="D12613" t="s">
        <v>638</v>
      </c>
      <c r="E12613" t="s">
        <v>676</v>
      </c>
      <c r="F12613" t="s">
        <v>187</v>
      </c>
      <c r="G12613" t="s">
        <v>243</v>
      </c>
      <c r="H12613" t="s">
        <v>356</v>
      </c>
      <c r="I12613" t="s">
        <v>298</v>
      </c>
      <c r="K12613" t="s">
        <v>78</v>
      </c>
      <c r="O12613" t="s">
        <v>194</v>
      </c>
      <c r="P12613">
        <v>2015</v>
      </c>
      <c r="Q12613">
        <v>0.5</v>
      </c>
    </row>
    <row r="12614" spans="1:17" x14ac:dyDescent="0.25">
      <c r="A12614" t="s">
        <v>673</v>
      </c>
      <c r="B12614" t="s">
        <v>674</v>
      </c>
      <c r="C12614" t="s">
        <v>675</v>
      </c>
      <c r="D12614" t="s">
        <v>638</v>
      </c>
      <c r="E12614" t="s">
        <v>676</v>
      </c>
      <c r="F12614" t="s">
        <v>187</v>
      </c>
      <c r="G12614" t="s">
        <v>243</v>
      </c>
      <c r="H12614" t="s">
        <v>356</v>
      </c>
      <c r="I12614" t="s">
        <v>298</v>
      </c>
      <c r="K12614" t="s">
        <v>78</v>
      </c>
      <c r="O12614" t="s">
        <v>194</v>
      </c>
      <c r="P12614">
        <v>2020</v>
      </c>
      <c r="Q12614">
        <v>0.5</v>
      </c>
    </row>
    <row r="12615" spans="1:17" x14ac:dyDescent="0.25">
      <c r="A12615" t="s">
        <v>673</v>
      </c>
      <c r="B12615" t="s">
        <v>674</v>
      </c>
      <c r="C12615" t="s">
        <v>675</v>
      </c>
      <c r="D12615" t="s">
        <v>638</v>
      </c>
      <c r="E12615" t="s">
        <v>676</v>
      </c>
      <c r="F12615" t="s">
        <v>187</v>
      </c>
      <c r="G12615" t="s">
        <v>243</v>
      </c>
      <c r="H12615" t="s">
        <v>356</v>
      </c>
      <c r="I12615" t="s">
        <v>298</v>
      </c>
      <c r="K12615" t="s">
        <v>78</v>
      </c>
      <c r="O12615" t="s">
        <v>264</v>
      </c>
      <c r="P12615">
        <v>2020</v>
      </c>
      <c r="Q12615">
        <v>0.25</v>
      </c>
    </row>
    <row r="12616" spans="1:17" x14ac:dyDescent="0.25">
      <c r="A12616" t="s">
        <v>673</v>
      </c>
      <c r="B12616" t="s">
        <v>674</v>
      </c>
      <c r="C12616" t="s">
        <v>675</v>
      </c>
      <c r="D12616" t="s">
        <v>638</v>
      </c>
      <c r="E12616" t="s">
        <v>676</v>
      </c>
      <c r="F12616" t="s">
        <v>187</v>
      </c>
      <c r="G12616" t="s">
        <v>243</v>
      </c>
      <c r="H12616" t="s">
        <v>356</v>
      </c>
      <c r="I12616" t="s">
        <v>298</v>
      </c>
      <c r="K12616" t="s">
        <v>78</v>
      </c>
      <c r="O12616" t="s">
        <v>265</v>
      </c>
      <c r="P12616">
        <v>2020</v>
      </c>
      <c r="Q12616">
        <v>2</v>
      </c>
    </row>
    <row r="12617" spans="1:17" x14ac:dyDescent="0.25">
      <c r="A12617" t="s">
        <v>673</v>
      </c>
      <c r="B12617" t="s">
        <v>674</v>
      </c>
      <c r="C12617" t="s">
        <v>675</v>
      </c>
      <c r="D12617" t="s">
        <v>638</v>
      </c>
      <c r="E12617" t="s">
        <v>676</v>
      </c>
      <c r="F12617" t="s">
        <v>187</v>
      </c>
      <c r="G12617" t="s">
        <v>243</v>
      </c>
      <c r="H12617" t="s">
        <v>356</v>
      </c>
      <c r="I12617" t="s">
        <v>298</v>
      </c>
      <c r="K12617" t="s">
        <v>78</v>
      </c>
      <c r="O12617" t="s">
        <v>194</v>
      </c>
      <c r="P12617">
        <v>2030</v>
      </c>
      <c r="Q12617">
        <v>0.5</v>
      </c>
    </row>
    <row r="12618" spans="1:17" x14ac:dyDescent="0.25">
      <c r="A12618" t="s">
        <v>673</v>
      </c>
      <c r="B12618" t="s">
        <v>674</v>
      </c>
      <c r="C12618" t="s">
        <v>675</v>
      </c>
      <c r="D12618" t="s">
        <v>638</v>
      </c>
      <c r="E12618" t="s">
        <v>676</v>
      </c>
      <c r="F12618" t="s">
        <v>187</v>
      </c>
      <c r="G12618" t="s">
        <v>243</v>
      </c>
      <c r="H12618" t="s">
        <v>356</v>
      </c>
      <c r="I12618" t="s">
        <v>298</v>
      </c>
      <c r="K12618" t="s">
        <v>78</v>
      </c>
      <c r="O12618" t="s">
        <v>194</v>
      </c>
      <c r="P12618">
        <v>2050</v>
      </c>
      <c r="Q12618">
        <v>0.5</v>
      </c>
    </row>
    <row r="12619" spans="1:17" x14ac:dyDescent="0.25">
      <c r="A12619" t="s">
        <v>673</v>
      </c>
      <c r="B12619" t="s">
        <v>674</v>
      </c>
      <c r="C12619" t="s">
        <v>675</v>
      </c>
      <c r="D12619" t="s">
        <v>638</v>
      </c>
      <c r="E12619" t="s">
        <v>676</v>
      </c>
      <c r="F12619" t="s">
        <v>187</v>
      </c>
      <c r="G12619" t="s">
        <v>243</v>
      </c>
      <c r="H12619" t="s">
        <v>356</v>
      </c>
      <c r="I12619" t="s">
        <v>298</v>
      </c>
      <c r="K12619" t="s">
        <v>78</v>
      </c>
      <c r="O12619" t="s">
        <v>264</v>
      </c>
      <c r="P12619">
        <v>2050</v>
      </c>
      <c r="Q12619">
        <v>0.25</v>
      </c>
    </row>
    <row r="12620" spans="1:17" x14ac:dyDescent="0.25">
      <c r="A12620" t="s">
        <v>673</v>
      </c>
      <c r="B12620" t="s">
        <v>674</v>
      </c>
      <c r="C12620" t="s">
        <v>675</v>
      </c>
      <c r="D12620" t="s">
        <v>638</v>
      </c>
      <c r="E12620" t="s">
        <v>676</v>
      </c>
      <c r="F12620" t="s">
        <v>187</v>
      </c>
      <c r="G12620" t="s">
        <v>243</v>
      </c>
      <c r="H12620" t="s">
        <v>356</v>
      </c>
      <c r="I12620" t="s">
        <v>298</v>
      </c>
      <c r="K12620" t="s">
        <v>78</v>
      </c>
      <c r="O12620" t="s">
        <v>265</v>
      </c>
      <c r="P12620">
        <v>2050</v>
      </c>
      <c r="Q12620">
        <v>2</v>
      </c>
    </row>
    <row r="12621" spans="1:17" x14ac:dyDescent="0.25">
      <c r="A12621" t="s">
        <v>673</v>
      </c>
      <c r="B12621" t="s">
        <v>674</v>
      </c>
      <c r="C12621" t="s">
        <v>675</v>
      </c>
      <c r="D12621" t="s">
        <v>638</v>
      </c>
      <c r="E12621" t="s">
        <v>676</v>
      </c>
      <c r="F12621" t="s">
        <v>187</v>
      </c>
      <c r="G12621" t="s">
        <v>243</v>
      </c>
      <c r="H12621" t="s">
        <v>244</v>
      </c>
      <c r="I12621" t="s">
        <v>245</v>
      </c>
      <c r="J12621" t="s">
        <v>246</v>
      </c>
      <c r="K12621" t="s">
        <v>191</v>
      </c>
      <c r="O12621" t="s">
        <v>194</v>
      </c>
      <c r="P12621">
        <v>2015</v>
      </c>
      <c r="Q12621">
        <v>0.1</v>
      </c>
    </row>
    <row r="12622" spans="1:17" x14ac:dyDescent="0.25">
      <c r="A12622" t="s">
        <v>673</v>
      </c>
      <c r="B12622" t="s">
        <v>674</v>
      </c>
      <c r="C12622" t="s">
        <v>675</v>
      </c>
      <c r="D12622" t="s">
        <v>638</v>
      </c>
      <c r="E12622" t="s">
        <v>676</v>
      </c>
      <c r="F12622" t="s">
        <v>187</v>
      </c>
      <c r="G12622" t="s">
        <v>243</v>
      </c>
      <c r="H12622" t="s">
        <v>244</v>
      </c>
      <c r="I12622" t="s">
        <v>245</v>
      </c>
      <c r="J12622" t="s">
        <v>246</v>
      </c>
      <c r="K12622" t="s">
        <v>191</v>
      </c>
      <c r="O12622" t="s">
        <v>194</v>
      </c>
      <c r="P12622">
        <v>2020</v>
      </c>
      <c r="Q12622">
        <v>0.1</v>
      </c>
    </row>
    <row r="12623" spans="1:17" x14ac:dyDescent="0.25">
      <c r="A12623" t="s">
        <v>673</v>
      </c>
      <c r="B12623" t="s">
        <v>674</v>
      </c>
      <c r="C12623" t="s">
        <v>675</v>
      </c>
      <c r="D12623" t="s">
        <v>638</v>
      </c>
      <c r="E12623" t="s">
        <v>676</v>
      </c>
      <c r="F12623" t="s">
        <v>187</v>
      </c>
      <c r="G12623" t="s">
        <v>243</v>
      </c>
      <c r="H12623" t="s">
        <v>244</v>
      </c>
      <c r="I12623" t="s">
        <v>245</v>
      </c>
      <c r="J12623" t="s">
        <v>246</v>
      </c>
      <c r="K12623" t="s">
        <v>191</v>
      </c>
      <c r="O12623" t="s">
        <v>264</v>
      </c>
      <c r="P12623">
        <v>2020</v>
      </c>
      <c r="Q12623">
        <v>0.1</v>
      </c>
    </row>
    <row r="12624" spans="1:17" x14ac:dyDescent="0.25">
      <c r="A12624" t="s">
        <v>673</v>
      </c>
      <c r="B12624" t="s">
        <v>674</v>
      </c>
      <c r="C12624" t="s">
        <v>675</v>
      </c>
      <c r="D12624" t="s">
        <v>638</v>
      </c>
      <c r="E12624" t="s">
        <v>676</v>
      </c>
      <c r="F12624" t="s">
        <v>187</v>
      </c>
      <c r="G12624" t="s">
        <v>243</v>
      </c>
      <c r="H12624" t="s">
        <v>244</v>
      </c>
      <c r="I12624" t="s">
        <v>245</v>
      </c>
      <c r="J12624" t="s">
        <v>246</v>
      </c>
      <c r="K12624" t="s">
        <v>191</v>
      </c>
      <c r="O12624" t="s">
        <v>265</v>
      </c>
      <c r="P12624">
        <v>2020</v>
      </c>
      <c r="Q12624">
        <v>0.1</v>
      </c>
    </row>
    <row r="12625" spans="1:17" x14ac:dyDescent="0.25">
      <c r="A12625" t="s">
        <v>673</v>
      </c>
      <c r="B12625" t="s">
        <v>674</v>
      </c>
      <c r="C12625" t="s">
        <v>675</v>
      </c>
      <c r="D12625" t="s">
        <v>638</v>
      </c>
      <c r="E12625" t="s">
        <v>676</v>
      </c>
      <c r="F12625" t="s">
        <v>187</v>
      </c>
      <c r="G12625" t="s">
        <v>243</v>
      </c>
      <c r="H12625" t="s">
        <v>244</v>
      </c>
      <c r="I12625" t="s">
        <v>245</v>
      </c>
      <c r="J12625" t="s">
        <v>246</v>
      </c>
      <c r="K12625" t="s">
        <v>191</v>
      </c>
      <c r="O12625" t="s">
        <v>194</v>
      </c>
      <c r="P12625">
        <v>2030</v>
      </c>
      <c r="Q12625">
        <v>0.1</v>
      </c>
    </row>
    <row r="12626" spans="1:17" x14ac:dyDescent="0.25">
      <c r="A12626" t="s">
        <v>673</v>
      </c>
      <c r="B12626" t="s">
        <v>674</v>
      </c>
      <c r="C12626" t="s">
        <v>675</v>
      </c>
      <c r="D12626" t="s">
        <v>638</v>
      </c>
      <c r="E12626" t="s">
        <v>676</v>
      </c>
      <c r="F12626" t="s">
        <v>187</v>
      </c>
      <c r="G12626" t="s">
        <v>243</v>
      </c>
      <c r="H12626" t="s">
        <v>244</v>
      </c>
      <c r="I12626" t="s">
        <v>245</v>
      </c>
      <c r="J12626" t="s">
        <v>246</v>
      </c>
      <c r="K12626" t="s">
        <v>191</v>
      </c>
      <c r="O12626" t="s">
        <v>194</v>
      </c>
      <c r="P12626">
        <v>2050</v>
      </c>
      <c r="Q12626">
        <v>0.1</v>
      </c>
    </row>
    <row r="12627" spans="1:17" x14ac:dyDescent="0.25">
      <c r="A12627" t="s">
        <v>673</v>
      </c>
      <c r="B12627" t="s">
        <v>674</v>
      </c>
      <c r="C12627" t="s">
        <v>675</v>
      </c>
      <c r="D12627" t="s">
        <v>638</v>
      </c>
      <c r="E12627" t="s">
        <v>676</v>
      </c>
      <c r="F12627" t="s">
        <v>187</v>
      </c>
      <c r="G12627" t="s">
        <v>243</v>
      </c>
      <c r="H12627" t="s">
        <v>244</v>
      </c>
      <c r="I12627" t="s">
        <v>245</v>
      </c>
      <c r="J12627" t="s">
        <v>246</v>
      </c>
      <c r="K12627" t="s">
        <v>191</v>
      </c>
      <c r="O12627" t="s">
        <v>264</v>
      </c>
      <c r="P12627">
        <v>2050</v>
      </c>
      <c r="Q12627">
        <v>0.1</v>
      </c>
    </row>
    <row r="12628" spans="1:17" x14ac:dyDescent="0.25">
      <c r="A12628" t="s">
        <v>673</v>
      </c>
      <c r="B12628" t="s">
        <v>674</v>
      </c>
      <c r="C12628" t="s">
        <v>675</v>
      </c>
      <c r="D12628" t="s">
        <v>638</v>
      </c>
      <c r="E12628" t="s">
        <v>676</v>
      </c>
      <c r="F12628" t="s">
        <v>187</v>
      </c>
      <c r="G12628" t="s">
        <v>243</v>
      </c>
      <c r="H12628" t="s">
        <v>244</v>
      </c>
      <c r="I12628" t="s">
        <v>245</v>
      </c>
      <c r="J12628" t="s">
        <v>246</v>
      </c>
      <c r="K12628" t="s">
        <v>191</v>
      </c>
      <c r="O12628" t="s">
        <v>265</v>
      </c>
      <c r="P12628">
        <v>2050</v>
      </c>
      <c r="Q12628">
        <v>0.1</v>
      </c>
    </row>
    <row r="12629" spans="1:17" x14ac:dyDescent="0.25">
      <c r="A12629" t="s">
        <v>673</v>
      </c>
      <c r="B12629" t="s">
        <v>674</v>
      </c>
      <c r="C12629" t="s">
        <v>675</v>
      </c>
      <c r="D12629" t="s">
        <v>638</v>
      </c>
      <c r="E12629" t="s">
        <v>676</v>
      </c>
      <c r="F12629" t="s">
        <v>187</v>
      </c>
      <c r="G12629" t="s">
        <v>243</v>
      </c>
      <c r="H12629" t="s">
        <v>248</v>
      </c>
      <c r="I12629" t="s">
        <v>249</v>
      </c>
      <c r="J12629" t="s">
        <v>250</v>
      </c>
      <c r="K12629" t="s">
        <v>191</v>
      </c>
      <c r="O12629" t="s">
        <v>194</v>
      </c>
      <c r="P12629">
        <v>2015</v>
      </c>
    </row>
    <row r="12630" spans="1:17" x14ac:dyDescent="0.25">
      <c r="A12630" t="s">
        <v>673</v>
      </c>
      <c r="B12630" t="s">
        <v>674</v>
      </c>
      <c r="C12630" t="s">
        <v>675</v>
      </c>
      <c r="D12630" t="s">
        <v>638</v>
      </c>
      <c r="E12630" t="s">
        <v>676</v>
      </c>
      <c r="F12630" t="s">
        <v>187</v>
      </c>
      <c r="G12630" t="s">
        <v>243</v>
      </c>
      <c r="H12630" t="s">
        <v>248</v>
      </c>
      <c r="I12630" t="s">
        <v>249</v>
      </c>
      <c r="J12630" t="s">
        <v>250</v>
      </c>
      <c r="K12630" t="s">
        <v>191</v>
      </c>
      <c r="O12630" t="s">
        <v>194</v>
      </c>
      <c r="P12630">
        <v>2020</v>
      </c>
    </row>
    <row r="12631" spans="1:17" x14ac:dyDescent="0.25">
      <c r="A12631" t="s">
        <v>673</v>
      </c>
      <c r="B12631" t="s">
        <v>674</v>
      </c>
      <c r="C12631" t="s">
        <v>675</v>
      </c>
      <c r="D12631" t="s">
        <v>638</v>
      </c>
      <c r="E12631" t="s">
        <v>676</v>
      </c>
      <c r="F12631" t="s">
        <v>187</v>
      </c>
      <c r="G12631" t="s">
        <v>243</v>
      </c>
      <c r="H12631" t="s">
        <v>248</v>
      </c>
      <c r="I12631" t="s">
        <v>249</v>
      </c>
      <c r="J12631" t="s">
        <v>250</v>
      </c>
      <c r="K12631" t="s">
        <v>191</v>
      </c>
      <c r="O12631" t="s">
        <v>264</v>
      </c>
      <c r="P12631">
        <v>2020</v>
      </c>
    </row>
    <row r="12632" spans="1:17" x14ac:dyDescent="0.25">
      <c r="A12632" t="s">
        <v>673</v>
      </c>
      <c r="B12632" t="s">
        <v>674</v>
      </c>
      <c r="C12632" t="s">
        <v>675</v>
      </c>
      <c r="D12632" t="s">
        <v>638</v>
      </c>
      <c r="E12632" t="s">
        <v>676</v>
      </c>
      <c r="F12632" t="s">
        <v>187</v>
      </c>
      <c r="G12632" t="s">
        <v>243</v>
      </c>
      <c r="H12632" t="s">
        <v>248</v>
      </c>
      <c r="I12632" t="s">
        <v>249</v>
      </c>
      <c r="J12632" t="s">
        <v>250</v>
      </c>
      <c r="K12632" t="s">
        <v>191</v>
      </c>
      <c r="O12632" t="s">
        <v>265</v>
      </c>
      <c r="P12632">
        <v>2020</v>
      </c>
    </row>
    <row r="12633" spans="1:17" x14ac:dyDescent="0.25">
      <c r="A12633" t="s">
        <v>673</v>
      </c>
      <c r="B12633" t="s">
        <v>674</v>
      </c>
      <c r="C12633" t="s">
        <v>675</v>
      </c>
      <c r="D12633" t="s">
        <v>638</v>
      </c>
      <c r="E12633" t="s">
        <v>676</v>
      </c>
      <c r="F12633" t="s">
        <v>187</v>
      </c>
      <c r="G12633" t="s">
        <v>243</v>
      </c>
      <c r="H12633" t="s">
        <v>248</v>
      </c>
      <c r="I12633" t="s">
        <v>249</v>
      </c>
      <c r="J12633" t="s">
        <v>250</v>
      </c>
      <c r="K12633" t="s">
        <v>191</v>
      </c>
      <c r="O12633" t="s">
        <v>194</v>
      </c>
      <c r="P12633">
        <v>2030</v>
      </c>
    </row>
    <row r="12634" spans="1:17" x14ac:dyDescent="0.25">
      <c r="A12634" t="s">
        <v>673</v>
      </c>
      <c r="B12634" t="s">
        <v>674</v>
      </c>
      <c r="C12634" t="s">
        <v>675</v>
      </c>
      <c r="D12634" t="s">
        <v>638</v>
      </c>
      <c r="E12634" t="s">
        <v>676</v>
      </c>
      <c r="F12634" t="s">
        <v>187</v>
      </c>
      <c r="G12634" t="s">
        <v>243</v>
      </c>
      <c r="H12634" t="s">
        <v>248</v>
      </c>
      <c r="I12634" t="s">
        <v>249</v>
      </c>
      <c r="J12634" t="s">
        <v>250</v>
      </c>
      <c r="K12634" t="s">
        <v>191</v>
      </c>
      <c r="O12634" t="s">
        <v>194</v>
      </c>
      <c r="P12634">
        <v>2050</v>
      </c>
    </row>
    <row r="12635" spans="1:17" x14ac:dyDescent="0.25">
      <c r="A12635" t="s">
        <v>673</v>
      </c>
      <c r="B12635" t="s">
        <v>674</v>
      </c>
      <c r="C12635" t="s">
        <v>675</v>
      </c>
      <c r="D12635" t="s">
        <v>638</v>
      </c>
      <c r="E12635" t="s">
        <v>676</v>
      </c>
      <c r="F12635" t="s">
        <v>187</v>
      </c>
      <c r="G12635" t="s">
        <v>243</v>
      </c>
      <c r="H12635" t="s">
        <v>248</v>
      </c>
      <c r="I12635" t="s">
        <v>249</v>
      </c>
      <c r="J12635" t="s">
        <v>250</v>
      </c>
      <c r="K12635" t="s">
        <v>191</v>
      </c>
      <c r="O12635" t="s">
        <v>264</v>
      </c>
      <c r="P12635">
        <v>2050</v>
      </c>
    </row>
    <row r="12636" spans="1:17" x14ac:dyDescent="0.25">
      <c r="A12636" t="s">
        <v>673</v>
      </c>
      <c r="B12636" t="s">
        <v>674</v>
      </c>
      <c r="C12636" t="s">
        <v>675</v>
      </c>
      <c r="D12636" t="s">
        <v>638</v>
      </c>
      <c r="E12636" t="s">
        <v>676</v>
      </c>
      <c r="F12636" t="s">
        <v>187</v>
      </c>
      <c r="G12636" t="s">
        <v>243</v>
      </c>
      <c r="H12636" t="s">
        <v>248</v>
      </c>
      <c r="I12636" t="s">
        <v>249</v>
      </c>
      <c r="J12636" t="s">
        <v>250</v>
      </c>
      <c r="K12636" t="s">
        <v>191</v>
      </c>
      <c r="O12636" t="s">
        <v>265</v>
      </c>
      <c r="P12636">
        <v>2050</v>
      </c>
    </row>
    <row r="12637" spans="1:17" x14ac:dyDescent="0.25">
      <c r="A12637" t="s">
        <v>673</v>
      </c>
      <c r="B12637" t="s">
        <v>674</v>
      </c>
      <c r="C12637" t="s">
        <v>675</v>
      </c>
      <c r="D12637" t="s">
        <v>638</v>
      </c>
      <c r="E12637" t="s">
        <v>676</v>
      </c>
      <c r="F12637" t="s">
        <v>187</v>
      </c>
      <c r="G12637" t="s">
        <v>243</v>
      </c>
      <c r="H12637" t="s">
        <v>253</v>
      </c>
      <c r="I12637" t="s">
        <v>254</v>
      </c>
      <c r="J12637" t="s">
        <v>255</v>
      </c>
      <c r="K12637" t="s">
        <v>191</v>
      </c>
      <c r="O12637" t="s">
        <v>194</v>
      </c>
      <c r="P12637">
        <v>2015</v>
      </c>
    </row>
    <row r="12638" spans="1:17" x14ac:dyDescent="0.25">
      <c r="A12638" t="s">
        <v>673</v>
      </c>
      <c r="B12638" t="s">
        <v>674</v>
      </c>
      <c r="C12638" t="s">
        <v>675</v>
      </c>
      <c r="D12638" t="s">
        <v>638</v>
      </c>
      <c r="E12638" t="s">
        <v>676</v>
      </c>
      <c r="F12638" t="s">
        <v>187</v>
      </c>
      <c r="G12638" t="s">
        <v>243</v>
      </c>
      <c r="H12638" t="s">
        <v>253</v>
      </c>
      <c r="I12638" t="s">
        <v>254</v>
      </c>
      <c r="J12638" t="s">
        <v>255</v>
      </c>
      <c r="K12638" t="s">
        <v>191</v>
      </c>
      <c r="O12638" t="s">
        <v>194</v>
      </c>
      <c r="P12638">
        <v>2020</v>
      </c>
    </row>
    <row r="12639" spans="1:17" x14ac:dyDescent="0.25">
      <c r="A12639" t="s">
        <v>673</v>
      </c>
      <c r="B12639" t="s">
        <v>674</v>
      </c>
      <c r="C12639" t="s">
        <v>675</v>
      </c>
      <c r="D12639" t="s">
        <v>638</v>
      </c>
      <c r="E12639" t="s">
        <v>676</v>
      </c>
      <c r="F12639" t="s">
        <v>187</v>
      </c>
      <c r="G12639" t="s">
        <v>243</v>
      </c>
      <c r="H12639" t="s">
        <v>253</v>
      </c>
      <c r="I12639" t="s">
        <v>254</v>
      </c>
      <c r="J12639" t="s">
        <v>255</v>
      </c>
      <c r="K12639" t="s">
        <v>191</v>
      </c>
      <c r="O12639" t="s">
        <v>264</v>
      </c>
      <c r="P12639">
        <v>2020</v>
      </c>
    </row>
    <row r="12640" spans="1:17" x14ac:dyDescent="0.25">
      <c r="A12640" t="s">
        <v>673</v>
      </c>
      <c r="B12640" t="s">
        <v>674</v>
      </c>
      <c r="C12640" t="s">
        <v>675</v>
      </c>
      <c r="D12640" t="s">
        <v>638</v>
      </c>
      <c r="E12640" t="s">
        <v>676</v>
      </c>
      <c r="F12640" t="s">
        <v>187</v>
      </c>
      <c r="G12640" t="s">
        <v>243</v>
      </c>
      <c r="H12640" t="s">
        <v>253</v>
      </c>
      <c r="I12640" t="s">
        <v>254</v>
      </c>
      <c r="J12640" t="s">
        <v>255</v>
      </c>
      <c r="K12640" t="s">
        <v>191</v>
      </c>
      <c r="O12640" t="s">
        <v>265</v>
      </c>
      <c r="P12640">
        <v>2020</v>
      </c>
    </row>
    <row r="12641" spans="1:17" x14ac:dyDescent="0.25">
      <c r="A12641" t="s">
        <v>673</v>
      </c>
      <c r="B12641" t="s">
        <v>674</v>
      </c>
      <c r="C12641" t="s">
        <v>675</v>
      </c>
      <c r="D12641" t="s">
        <v>638</v>
      </c>
      <c r="E12641" t="s">
        <v>676</v>
      </c>
      <c r="F12641" t="s">
        <v>187</v>
      </c>
      <c r="G12641" t="s">
        <v>243</v>
      </c>
      <c r="H12641" t="s">
        <v>253</v>
      </c>
      <c r="I12641" t="s">
        <v>254</v>
      </c>
      <c r="J12641" t="s">
        <v>255</v>
      </c>
      <c r="K12641" t="s">
        <v>191</v>
      </c>
      <c r="O12641" t="s">
        <v>194</v>
      </c>
      <c r="P12641">
        <v>2030</v>
      </c>
    </row>
    <row r="12642" spans="1:17" x14ac:dyDescent="0.25">
      <c r="A12642" t="s">
        <v>673</v>
      </c>
      <c r="B12642" t="s">
        <v>674</v>
      </c>
      <c r="C12642" t="s">
        <v>675</v>
      </c>
      <c r="D12642" t="s">
        <v>638</v>
      </c>
      <c r="E12642" t="s">
        <v>676</v>
      </c>
      <c r="F12642" t="s">
        <v>187</v>
      </c>
      <c r="G12642" t="s">
        <v>243</v>
      </c>
      <c r="H12642" t="s">
        <v>253</v>
      </c>
      <c r="I12642" t="s">
        <v>254</v>
      </c>
      <c r="J12642" t="s">
        <v>255</v>
      </c>
      <c r="K12642" t="s">
        <v>191</v>
      </c>
      <c r="O12642" t="s">
        <v>194</v>
      </c>
      <c r="P12642">
        <v>2050</v>
      </c>
    </row>
    <row r="12643" spans="1:17" x14ac:dyDescent="0.25">
      <c r="A12643" t="s">
        <v>673</v>
      </c>
      <c r="B12643" t="s">
        <v>674</v>
      </c>
      <c r="C12643" t="s">
        <v>675</v>
      </c>
      <c r="D12643" t="s">
        <v>638</v>
      </c>
      <c r="E12643" t="s">
        <v>676</v>
      </c>
      <c r="F12643" t="s">
        <v>187</v>
      </c>
      <c r="G12643" t="s">
        <v>243</v>
      </c>
      <c r="H12643" t="s">
        <v>253</v>
      </c>
      <c r="I12643" t="s">
        <v>254</v>
      </c>
      <c r="J12643" t="s">
        <v>255</v>
      </c>
      <c r="K12643" t="s">
        <v>191</v>
      </c>
      <c r="O12643" t="s">
        <v>264</v>
      </c>
      <c r="P12643">
        <v>2050</v>
      </c>
    </row>
    <row r="12644" spans="1:17" x14ac:dyDescent="0.25">
      <c r="A12644" t="s">
        <v>673</v>
      </c>
      <c r="B12644" t="s">
        <v>674</v>
      </c>
      <c r="C12644" t="s">
        <v>675</v>
      </c>
      <c r="D12644" t="s">
        <v>638</v>
      </c>
      <c r="E12644" t="s">
        <v>676</v>
      </c>
      <c r="F12644" t="s">
        <v>187</v>
      </c>
      <c r="G12644" t="s">
        <v>243</v>
      </c>
      <c r="H12644" t="s">
        <v>253</v>
      </c>
      <c r="I12644" t="s">
        <v>254</v>
      </c>
      <c r="J12644" t="s">
        <v>255</v>
      </c>
      <c r="K12644" t="s">
        <v>191</v>
      </c>
      <c r="O12644" t="s">
        <v>265</v>
      </c>
      <c r="P12644">
        <v>2050</v>
      </c>
    </row>
    <row r="12645" spans="1:17" x14ac:dyDescent="0.25">
      <c r="A12645" t="s">
        <v>673</v>
      </c>
      <c r="B12645" t="s">
        <v>674</v>
      </c>
      <c r="C12645" t="s">
        <v>675</v>
      </c>
      <c r="D12645" t="s">
        <v>638</v>
      </c>
      <c r="E12645" t="s">
        <v>676</v>
      </c>
      <c r="F12645" t="s">
        <v>187</v>
      </c>
      <c r="G12645" t="s">
        <v>243</v>
      </c>
      <c r="H12645" t="s">
        <v>357</v>
      </c>
      <c r="I12645" t="s">
        <v>306</v>
      </c>
      <c r="K12645" t="s">
        <v>78</v>
      </c>
      <c r="O12645" t="s">
        <v>194</v>
      </c>
      <c r="P12645">
        <v>2015</v>
      </c>
      <c r="Q12645">
        <v>0</v>
      </c>
    </row>
    <row r="12646" spans="1:17" x14ac:dyDescent="0.25">
      <c r="A12646" t="s">
        <v>673</v>
      </c>
      <c r="B12646" t="s">
        <v>674</v>
      </c>
      <c r="C12646" t="s">
        <v>675</v>
      </c>
      <c r="D12646" t="s">
        <v>638</v>
      </c>
      <c r="E12646" t="s">
        <v>676</v>
      </c>
      <c r="F12646" t="s">
        <v>187</v>
      </c>
      <c r="G12646" t="s">
        <v>243</v>
      </c>
      <c r="H12646" t="s">
        <v>357</v>
      </c>
      <c r="I12646" t="s">
        <v>306</v>
      </c>
      <c r="K12646" t="s">
        <v>78</v>
      </c>
      <c r="O12646" t="s">
        <v>194</v>
      </c>
      <c r="P12646">
        <v>2020</v>
      </c>
      <c r="Q12646">
        <v>0</v>
      </c>
    </row>
    <row r="12647" spans="1:17" x14ac:dyDescent="0.25">
      <c r="A12647" t="s">
        <v>673</v>
      </c>
      <c r="B12647" t="s">
        <v>674</v>
      </c>
      <c r="C12647" t="s">
        <v>675</v>
      </c>
      <c r="D12647" t="s">
        <v>638</v>
      </c>
      <c r="E12647" t="s">
        <v>676</v>
      </c>
      <c r="F12647" t="s">
        <v>187</v>
      </c>
      <c r="G12647" t="s">
        <v>243</v>
      </c>
      <c r="H12647" t="s">
        <v>357</v>
      </c>
      <c r="I12647" t="s">
        <v>306</v>
      </c>
      <c r="K12647" t="s">
        <v>78</v>
      </c>
      <c r="O12647" t="s">
        <v>264</v>
      </c>
      <c r="P12647">
        <v>2020</v>
      </c>
      <c r="Q12647">
        <v>0</v>
      </c>
    </row>
    <row r="12648" spans="1:17" x14ac:dyDescent="0.25">
      <c r="A12648" t="s">
        <v>673</v>
      </c>
      <c r="B12648" t="s">
        <v>674</v>
      </c>
      <c r="C12648" t="s">
        <v>675</v>
      </c>
      <c r="D12648" t="s">
        <v>638</v>
      </c>
      <c r="E12648" t="s">
        <v>676</v>
      </c>
      <c r="F12648" t="s">
        <v>187</v>
      </c>
      <c r="G12648" t="s">
        <v>243</v>
      </c>
      <c r="H12648" t="s">
        <v>357</v>
      </c>
      <c r="I12648" t="s">
        <v>306</v>
      </c>
      <c r="K12648" t="s">
        <v>78</v>
      </c>
      <c r="O12648" t="s">
        <v>265</v>
      </c>
      <c r="P12648">
        <v>2020</v>
      </c>
      <c r="Q12648">
        <v>1</v>
      </c>
    </row>
    <row r="12649" spans="1:17" x14ac:dyDescent="0.25">
      <c r="A12649" t="s">
        <v>673</v>
      </c>
      <c r="B12649" t="s">
        <v>674</v>
      </c>
      <c r="C12649" t="s">
        <v>675</v>
      </c>
      <c r="D12649" t="s">
        <v>638</v>
      </c>
      <c r="E12649" t="s">
        <v>676</v>
      </c>
      <c r="F12649" t="s">
        <v>187</v>
      </c>
      <c r="G12649" t="s">
        <v>243</v>
      </c>
      <c r="H12649" t="s">
        <v>357</v>
      </c>
      <c r="I12649" t="s">
        <v>306</v>
      </c>
      <c r="K12649" t="s">
        <v>78</v>
      </c>
      <c r="O12649" t="s">
        <v>194</v>
      </c>
      <c r="P12649">
        <v>2030</v>
      </c>
      <c r="Q12649">
        <v>0</v>
      </c>
    </row>
    <row r="12650" spans="1:17" x14ac:dyDescent="0.25">
      <c r="A12650" t="s">
        <v>673</v>
      </c>
      <c r="B12650" t="s">
        <v>674</v>
      </c>
      <c r="C12650" t="s">
        <v>675</v>
      </c>
      <c r="D12650" t="s">
        <v>638</v>
      </c>
      <c r="E12650" t="s">
        <v>676</v>
      </c>
      <c r="F12650" t="s">
        <v>187</v>
      </c>
      <c r="G12650" t="s">
        <v>243</v>
      </c>
      <c r="H12650" t="s">
        <v>357</v>
      </c>
      <c r="I12650" t="s">
        <v>306</v>
      </c>
      <c r="K12650" t="s">
        <v>78</v>
      </c>
      <c r="O12650" t="s">
        <v>194</v>
      </c>
      <c r="P12650">
        <v>2050</v>
      </c>
      <c r="Q12650">
        <v>0</v>
      </c>
    </row>
    <row r="12651" spans="1:17" x14ac:dyDescent="0.25">
      <c r="A12651" t="s">
        <v>673</v>
      </c>
      <c r="B12651" t="s">
        <v>674</v>
      </c>
      <c r="C12651" t="s">
        <v>675</v>
      </c>
      <c r="D12651" t="s">
        <v>638</v>
      </c>
      <c r="E12651" t="s">
        <v>676</v>
      </c>
      <c r="F12651" t="s">
        <v>187</v>
      </c>
      <c r="G12651" t="s">
        <v>243</v>
      </c>
      <c r="H12651" t="s">
        <v>357</v>
      </c>
      <c r="I12651" t="s">
        <v>306</v>
      </c>
      <c r="K12651" t="s">
        <v>78</v>
      </c>
      <c r="O12651" t="s">
        <v>264</v>
      </c>
      <c r="P12651">
        <v>2050</v>
      </c>
      <c r="Q12651">
        <v>0</v>
      </c>
    </row>
    <row r="12652" spans="1:17" x14ac:dyDescent="0.25">
      <c r="A12652" t="s">
        <v>673</v>
      </c>
      <c r="B12652" t="s">
        <v>674</v>
      </c>
      <c r="C12652" t="s">
        <v>675</v>
      </c>
      <c r="D12652" t="s">
        <v>638</v>
      </c>
      <c r="E12652" t="s">
        <v>676</v>
      </c>
      <c r="F12652" t="s">
        <v>187</v>
      </c>
      <c r="G12652" t="s">
        <v>243</v>
      </c>
      <c r="H12652" t="s">
        <v>357</v>
      </c>
      <c r="I12652" t="s">
        <v>306</v>
      </c>
      <c r="K12652" t="s">
        <v>78</v>
      </c>
      <c r="O12652" t="s">
        <v>265</v>
      </c>
      <c r="P12652">
        <v>2050</v>
      </c>
      <c r="Q12652">
        <v>1</v>
      </c>
    </row>
    <row r="12653" spans="1:17" x14ac:dyDescent="0.25">
      <c r="A12653" t="s">
        <v>679</v>
      </c>
      <c r="B12653" t="s">
        <v>680</v>
      </c>
      <c r="C12653" t="s">
        <v>681</v>
      </c>
      <c r="D12653" t="s">
        <v>472</v>
      </c>
      <c r="E12653" t="s">
        <v>362</v>
      </c>
      <c r="F12653" t="s">
        <v>187</v>
      </c>
      <c r="G12653" t="s">
        <v>195</v>
      </c>
      <c r="H12653" t="s">
        <v>200</v>
      </c>
      <c r="I12653" t="s">
        <v>201</v>
      </c>
      <c r="K12653" t="s">
        <v>202</v>
      </c>
      <c r="M12653" t="s">
        <v>344</v>
      </c>
      <c r="N12653" t="s">
        <v>366</v>
      </c>
      <c r="O12653" t="s">
        <v>194</v>
      </c>
      <c r="P12653">
        <v>2015</v>
      </c>
      <c r="Q12653">
        <v>0.5</v>
      </c>
    </row>
    <row r="12654" spans="1:17" x14ac:dyDescent="0.25">
      <c r="A12654" t="s">
        <v>679</v>
      </c>
      <c r="B12654" t="s">
        <v>680</v>
      </c>
      <c r="C12654" t="s">
        <v>681</v>
      </c>
      <c r="D12654" t="s">
        <v>472</v>
      </c>
      <c r="E12654" t="s">
        <v>362</v>
      </c>
      <c r="F12654" t="s">
        <v>187</v>
      </c>
      <c r="G12654" t="s">
        <v>195</v>
      </c>
      <c r="H12654" t="s">
        <v>200</v>
      </c>
      <c r="I12654" t="s">
        <v>201</v>
      </c>
      <c r="K12654" t="s">
        <v>202</v>
      </c>
      <c r="M12654" t="s">
        <v>344</v>
      </c>
      <c r="N12654" t="s">
        <v>366</v>
      </c>
      <c r="O12654" t="s">
        <v>194</v>
      </c>
      <c r="P12654">
        <v>2020</v>
      </c>
      <c r="Q12654">
        <v>0.5</v>
      </c>
    </row>
    <row r="12655" spans="1:17" x14ac:dyDescent="0.25">
      <c r="A12655" t="s">
        <v>679</v>
      </c>
      <c r="B12655" t="s">
        <v>680</v>
      </c>
      <c r="C12655" t="s">
        <v>681</v>
      </c>
      <c r="D12655" t="s">
        <v>472</v>
      </c>
      <c r="E12655" t="s">
        <v>362</v>
      </c>
      <c r="F12655" t="s">
        <v>187</v>
      </c>
      <c r="G12655" t="s">
        <v>195</v>
      </c>
      <c r="H12655" t="s">
        <v>200</v>
      </c>
      <c r="I12655" t="s">
        <v>201</v>
      </c>
      <c r="K12655" t="s">
        <v>202</v>
      </c>
      <c r="M12655" t="s">
        <v>344</v>
      </c>
      <c r="N12655" t="s">
        <v>366</v>
      </c>
      <c r="O12655" t="s">
        <v>264</v>
      </c>
      <c r="P12655">
        <v>2020</v>
      </c>
      <c r="Q12655">
        <v>0.2</v>
      </c>
    </row>
    <row r="12656" spans="1:17" x14ac:dyDescent="0.25">
      <c r="A12656" t="s">
        <v>679</v>
      </c>
      <c r="B12656" t="s">
        <v>680</v>
      </c>
      <c r="C12656" t="s">
        <v>681</v>
      </c>
      <c r="D12656" t="s">
        <v>472</v>
      </c>
      <c r="E12656" t="s">
        <v>362</v>
      </c>
      <c r="F12656" t="s">
        <v>187</v>
      </c>
      <c r="G12656" t="s">
        <v>195</v>
      </c>
      <c r="H12656" t="s">
        <v>200</v>
      </c>
      <c r="I12656" t="s">
        <v>201</v>
      </c>
      <c r="K12656" t="s">
        <v>202</v>
      </c>
      <c r="M12656" t="s">
        <v>344</v>
      </c>
      <c r="N12656" t="s">
        <v>366</v>
      </c>
      <c r="O12656" t="s">
        <v>265</v>
      </c>
      <c r="P12656">
        <v>2020</v>
      </c>
      <c r="Q12656">
        <v>0.7</v>
      </c>
    </row>
    <row r="12657" spans="1:17" x14ac:dyDescent="0.25">
      <c r="A12657" t="s">
        <v>679</v>
      </c>
      <c r="B12657" t="s">
        <v>680</v>
      </c>
      <c r="C12657" t="s">
        <v>681</v>
      </c>
      <c r="D12657" t="s">
        <v>472</v>
      </c>
      <c r="E12657" t="s">
        <v>362</v>
      </c>
      <c r="F12657" t="s">
        <v>187</v>
      </c>
      <c r="G12657" t="s">
        <v>195</v>
      </c>
      <c r="H12657" t="s">
        <v>200</v>
      </c>
      <c r="I12657" t="s">
        <v>201</v>
      </c>
      <c r="K12657" t="s">
        <v>202</v>
      </c>
      <c r="M12657" t="s">
        <v>344</v>
      </c>
      <c r="N12657" t="s">
        <v>366</v>
      </c>
      <c r="O12657" t="s">
        <v>194</v>
      </c>
      <c r="P12657">
        <v>2030</v>
      </c>
      <c r="Q12657">
        <v>0.5</v>
      </c>
    </row>
    <row r="12658" spans="1:17" x14ac:dyDescent="0.25">
      <c r="A12658" t="s">
        <v>679</v>
      </c>
      <c r="B12658" t="s">
        <v>680</v>
      </c>
      <c r="C12658" t="s">
        <v>681</v>
      </c>
      <c r="D12658" t="s">
        <v>472</v>
      </c>
      <c r="E12658" t="s">
        <v>362</v>
      </c>
      <c r="F12658" t="s">
        <v>187</v>
      </c>
      <c r="G12658" t="s">
        <v>195</v>
      </c>
      <c r="H12658" t="s">
        <v>200</v>
      </c>
      <c r="I12658" t="s">
        <v>201</v>
      </c>
      <c r="K12658" t="s">
        <v>202</v>
      </c>
      <c r="M12658" t="s">
        <v>344</v>
      </c>
      <c r="N12658" t="s">
        <v>366</v>
      </c>
      <c r="O12658" t="s">
        <v>194</v>
      </c>
      <c r="P12658">
        <v>2050</v>
      </c>
      <c r="Q12658">
        <v>0.5</v>
      </c>
    </row>
    <row r="12659" spans="1:17" x14ac:dyDescent="0.25">
      <c r="A12659" t="s">
        <v>679</v>
      </c>
      <c r="B12659" t="s">
        <v>680</v>
      </c>
      <c r="C12659" t="s">
        <v>681</v>
      </c>
      <c r="D12659" t="s">
        <v>472</v>
      </c>
      <c r="E12659" t="s">
        <v>362</v>
      </c>
      <c r="F12659" t="s">
        <v>187</v>
      </c>
      <c r="G12659" t="s">
        <v>195</v>
      </c>
      <c r="H12659" t="s">
        <v>200</v>
      </c>
      <c r="I12659" t="s">
        <v>201</v>
      </c>
      <c r="K12659" t="s">
        <v>202</v>
      </c>
      <c r="M12659" t="s">
        <v>344</v>
      </c>
      <c r="N12659" t="s">
        <v>366</v>
      </c>
      <c r="O12659" t="s">
        <v>264</v>
      </c>
      <c r="P12659">
        <v>2050</v>
      </c>
      <c r="Q12659">
        <v>0.2</v>
      </c>
    </row>
    <row r="12660" spans="1:17" x14ac:dyDescent="0.25">
      <c r="A12660" t="s">
        <v>679</v>
      </c>
      <c r="B12660" t="s">
        <v>680</v>
      </c>
      <c r="C12660" t="s">
        <v>681</v>
      </c>
      <c r="D12660" t="s">
        <v>472</v>
      </c>
      <c r="E12660" t="s">
        <v>362</v>
      </c>
      <c r="F12660" t="s">
        <v>187</v>
      </c>
      <c r="G12660" t="s">
        <v>195</v>
      </c>
      <c r="H12660" t="s">
        <v>200</v>
      </c>
      <c r="I12660" t="s">
        <v>201</v>
      </c>
      <c r="K12660" t="s">
        <v>202</v>
      </c>
      <c r="M12660" t="s">
        <v>344</v>
      </c>
      <c r="N12660" t="s">
        <v>366</v>
      </c>
      <c r="O12660" t="s">
        <v>265</v>
      </c>
      <c r="P12660">
        <v>2050</v>
      </c>
      <c r="Q12660">
        <v>0.7</v>
      </c>
    </row>
    <row r="12661" spans="1:17" x14ac:dyDescent="0.25">
      <c r="A12661" t="s">
        <v>679</v>
      </c>
      <c r="B12661" t="s">
        <v>680</v>
      </c>
      <c r="C12661" t="s">
        <v>681</v>
      </c>
      <c r="D12661" t="s">
        <v>472</v>
      </c>
      <c r="E12661" t="s">
        <v>362</v>
      </c>
      <c r="F12661" t="s">
        <v>187</v>
      </c>
      <c r="G12661" t="s">
        <v>195</v>
      </c>
      <c r="H12661" t="s">
        <v>417</v>
      </c>
      <c r="I12661" t="s">
        <v>418</v>
      </c>
      <c r="J12661" t="s">
        <v>419</v>
      </c>
      <c r="K12661" t="s">
        <v>191</v>
      </c>
      <c r="M12661" t="s">
        <v>379</v>
      </c>
      <c r="N12661" t="s">
        <v>206</v>
      </c>
      <c r="O12661" t="s">
        <v>194</v>
      </c>
      <c r="P12661">
        <v>2015</v>
      </c>
      <c r="Q12661">
        <v>1.5E-3</v>
      </c>
    </row>
    <row r="12662" spans="1:17" x14ac:dyDescent="0.25">
      <c r="A12662" t="s">
        <v>679</v>
      </c>
      <c r="B12662" t="s">
        <v>680</v>
      </c>
      <c r="C12662" t="s">
        <v>681</v>
      </c>
      <c r="D12662" t="s">
        <v>472</v>
      </c>
      <c r="E12662" t="s">
        <v>362</v>
      </c>
      <c r="F12662" t="s">
        <v>187</v>
      </c>
      <c r="G12662" t="s">
        <v>195</v>
      </c>
      <c r="H12662" t="s">
        <v>417</v>
      </c>
      <c r="I12662" t="s">
        <v>418</v>
      </c>
      <c r="J12662" t="s">
        <v>419</v>
      </c>
      <c r="K12662" t="s">
        <v>191</v>
      </c>
      <c r="M12662" t="s">
        <v>379</v>
      </c>
      <c r="N12662" t="s">
        <v>206</v>
      </c>
      <c r="O12662" t="s">
        <v>194</v>
      </c>
      <c r="P12662">
        <v>2020</v>
      </c>
      <c r="Q12662">
        <v>1.4E-3</v>
      </c>
    </row>
    <row r="12663" spans="1:17" x14ac:dyDescent="0.25">
      <c r="A12663" t="s">
        <v>679</v>
      </c>
      <c r="B12663" t="s">
        <v>680</v>
      </c>
      <c r="C12663" t="s">
        <v>681</v>
      </c>
      <c r="D12663" t="s">
        <v>472</v>
      </c>
      <c r="E12663" t="s">
        <v>362</v>
      </c>
      <c r="F12663" t="s">
        <v>187</v>
      </c>
      <c r="G12663" t="s">
        <v>195</v>
      </c>
      <c r="H12663" t="s">
        <v>417</v>
      </c>
      <c r="I12663" t="s">
        <v>418</v>
      </c>
      <c r="J12663" t="s">
        <v>419</v>
      </c>
      <c r="K12663" t="s">
        <v>191</v>
      </c>
      <c r="M12663" t="s">
        <v>379</v>
      </c>
      <c r="N12663" t="s">
        <v>206</v>
      </c>
      <c r="O12663" t="s">
        <v>264</v>
      </c>
      <c r="P12663">
        <v>2020</v>
      </c>
      <c r="Q12663">
        <v>1.2999999999999999E-3</v>
      </c>
    </row>
    <row r="12664" spans="1:17" x14ac:dyDescent="0.25">
      <c r="A12664" t="s">
        <v>679</v>
      </c>
      <c r="B12664" t="s">
        <v>680</v>
      </c>
      <c r="C12664" t="s">
        <v>681</v>
      </c>
      <c r="D12664" t="s">
        <v>472</v>
      </c>
      <c r="E12664" t="s">
        <v>362</v>
      </c>
      <c r="F12664" t="s">
        <v>187</v>
      </c>
      <c r="G12664" t="s">
        <v>195</v>
      </c>
      <c r="H12664" t="s">
        <v>417</v>
      </c>
      <c r="I12664" t="s">
        <v>418</v>
      </c>
      <c r="J12664" t="s">
        <v>419</v>
      </c>
      <c r="K12664" t="s">
        <v>191</v>
      </c>
      <c r="M12664" t="s">
        <v>379</v>
      </c>
      <c r="N12664" t="s">
        <v>206</v>
      </c>
      <c r="O12664" t="s">
        <v>265</v>
      </c>
      <c r="P12664">
        <v>2020</v>
      </c>
      <c r="Q12664">
        <v>2E-3</v>
      </c>
    </row>
    <row r="12665" spans="1:17" x14ac:dyDescent="0.25">
      <c r="A12665" t="s">
        <v>679</v>
      </c>
      <c r="B12665" t="s">
        <v>680</v>
      </c>
      <c r="C12665" t="s">
        <v>681</v>
      </c>
      <c r="D12665" t="s">
        <v>472</v>
      </c>
      <c r="E12665" t="s">
        <v>362</v>
      </c>
      <c r="F12665" t="s">
        <v>187</v>
      </c>
      <c r="G12665" t="s">
        <v>195</v>
      </c>
      <c r="H12665" t="s">
        <v>417</v>
      </c>
      <c r="I12665" t="s">
        <v>418</v>
      </c>
      <c r="J12665" t="s">
        <v>419</v>
      </c>
      <c r="K12665" t="s">
        <v>191</v>
      </c>
      <c r="M12665" t="s">
        <v>379</v>
      </c>
      <c r="N12665" t="s">
        <v>206</v>
      </c>
      <c r="O12665" t="s">
        <v>194</v>
      </c>
      <c r="P12665">
        <v>2030</v>
      </c>
      <c r="Q12665">
        <v>1.1999999999999999E-3</v>
      </c>
    </row>
    <row r="12666" spans="1:17" x14ac:dyDescent="0.25">
      <c r="A12666" t="s">
        <v>679</v>
      </c>
      <c r="B12666" t="s">
        <v>680</v>
      </c>
      <c r="C12666" t="s">
        <v>681</v>
      </c>
      <c r="D12666" t="s">
        <v>472</v>
      </c>
      <c r="E12666" t="s">
        <v>362</v>
      </c>
      <c r="F12666" t="s">
        <v>187</v>
      </c>
      <c r="G12666" t="s">
        <v>195</v>
      </c>
      <c r="H12666" t="s">
        <v>417</v>
      </c>
      <c r="I12666" t="s">
        <v>418</v>
      </c>
      <c r="J12666" t="s">
        <v>419</v>
      </c>
      <c r="K12666" t="s">
        <v>191</v>
      </c>
      <c r="M12666" t="s">
        <v>379</v>
      </c>
      <c r="N12666" t="s">
        <v>206</v>
      </c>
      <c r="O12666" t="s">
        <v>194</v>
      </c>
      <c r="P12666">
        <v>2050</v>
      </c>
      <c r="Q12666">
        <v>1E-3</v>
      </c>
    </row>
    <row r="12667" spans="1:17" x14ac:dyDescent="0.25">
      <c r="A12667" t="s">
        <v>679</v>
      </c>
      <c r="B12667" t="s">
        <v>680</v>
      </c>
      <c r="C12667" t="s">
        <v>681</v>
      </c>
      <c r="D12667" t="s">
        <v>472</v>
      </c>
      <c r="E12667" t="s">
        <v>362</v>
      </c>
      <c r="F12667" t="s">
        <v>187</v>
      </c>
      <c r="G12667" t="s">
        <v>195</v>
      </c>
      <c r="H12667" t="s">
        <v>417</v>
      </c>
      <c r="I12667" t="s">
        <v>418</v>
      </c>
      <c r="J12667" t="s">
        <v>419</v>
      </c>
      <c r="K12667" t="s">
        <v>191</v>
      </c>
      <c r="M12667" t="s">
        <v>379</v>
      </c>
      <c r="N12667" t="s">
        <v>206</v>
      </c>
      <c r="O12667" t="s">
        <v>264</v>
      </c>
      <c r="P12667">
        <v>2050</v>
      </c>
      <c r="Q12667">
        <v>8.0000000000000004E-4</v>
      </c>
    </row>
    <row r="12668" spans="1:17" x14ac:dyDescent="0.25">
      <c r="A12668" t="s">
        <v>679</v>
      </c>
      <c r="B12668" t="s">
        <v>680</v>
      </c>
      <c r="C12668" t="s">
        <v>681</v>
      </c>
      <c r="D12668" t="s">
        <v>472</v>
      </c>
      <c r="E12668" t="s">
        <v>362</v>
      </c>
      <c r="F12668" t="s">
        <v>187</v>
      </c>
      <c r="G12668" t="s">
        <v>195</v>
      </c>
      <c r="H12668" t="s">
        <v>417</v>
      </c>
      <c r="I12668" t="s">
        <v>418</v>
      </c>
      <c r="J12668" t="s">
        <v>419</v>
      </c>
      <c r="K12668" t="s">
        <v>191</v>
      </c>
      <c r="M12668" t="s">
        <v>379</v>
      </c>
      <c r="N12668" t="s">
        <v>206</v>
      </c>
      <c r="O12668" t="s">
        <v>265</v>
      </c>
      <c r="P12668">
        <v>2050</v>
      </c>
      <c r="Q12668">
        <v>1.5E-3</v>
      </c>
    </row>
    <row r="12669" spans="1:17" x14ac:dyDescent="0.25">
      <c r="A12669" t="s">
        <v>679</v>
      </c>
      <c r="B12669" t="s">
        <v>680</v>
      </c>
      <c r="C12669" t="s">
        <v>681</v>
      </c>
      <c r="D12669" t="s">
        <v>472</v>
      </c>
      <c r="E12669" t="s">
        <v>362</v>
      </c>
      <c r="F12669" t="s">
        <v>187</v>
      </c>
      <c r="G12669" t="s">
        <v>195</v>
      </c>
      <c r="H12669" t="s">
        <v>352</v>
      </c>
      <c r="I12669" t="s">
        <v>135</v>
      </c>
      <c r="K12669" t="s">
        <v>191</v>
      </c>
      <c r="N12669" t="s">
        <v>386</v>
      </c>
      <c r="O12669" t="s">
        <v>194</v>
      </c>
      <c r="P12669">
        <v>2015</v>
      </c>
      <c r="Q12669">
        <v>0.01</v>
      </c>
    </row>
    <row r="12670" spans="1:17" x14ac:dyDescent="0.25">
      <c r="A12670" t="s">
        <v>679</v>
      </c>
      <c r="B12670" t="s">
        <v>680</v>
      </c>
      <c r="C12670" t="s">
        <v>681</v>
      </c>
      <c r="D12670" t="s">
        <v>472</v>
      </c>
      <c r="E12670" t="s">
        <v>362</v>
      </c>
      <c r="F12670" t="s">
        <v>187</v>
      </c>
      <c r="G12670" t="s">
        <v>195</v>
      </c>
      <c r="H12670" t="s">
        <v>352</v>
      </c>
      <c r="I12670" t="s">
        <v>135</v>
      </c>
      <c r="K12670" t="s">
        <v>191</v>
      </c>
      <c r="N12670" t="s">
        <v>386</v>
      </c>
      <c r="O12670" t="s">
        <v>194</v>
      </c>
      <c r="P12670">
        <v>2020</v>
      </c>
      <c r="Q12670">
        <v>0.01</v>
      </c>
    </row>
    <row r="12671" spans="1:17" x14ac:dyDescent="0.25">
      <c r="A12671" t="s">
        <v>679</v>
      </c>
      <c r="B12671" t="s">
        <v>680</v>
      </c>
      <c r="C12671" t="s">
        <v>681</v>
      </c>
      <c r="D12671" t="s">
        <v>472</v>
      </c>
      <c r="E12671" t="s">
        <v>362</v>
      </c>
      <c r="F12671" t="s">
        <v>187</v>
      </c>
      <c r="G12671" t="s">
        <v>195</v>
      </c>
      <c r="H12671" t="s">
        <v>352</v>
      </c>
      <c r="I12671" t="s">
        <v>135</v>
      </c>
      <c r="K12671" t="s">
        <v>191</v>
      </c>
      <c r="N12671" t="s">
        <v>386</v>
      </c>
      <c r="O12671" t="s">
        <v>264</v>
      </c>
      <c r="P12671">
        <v>2020</v>
      </c>
      <c r="Q12671">
        <v>8.0000000000000004E-4</v>
      </c>
    </row>
    <row r="12672" spans="1:17" x14ac:dyDescent="0.25">
      <c r="A12672" t="s">
        <v>679</v>
      </c>
      <c r="B12672" t="s">
        <v>680</v>
      </c>
      <c r="C12672" t="s">
        <v>681</v>
      </c>
      <c r="D12672" t="s">
        <v>472</v>
      </c>
      <c r="E12672" t="s">
        <v>362</v>
      </c>
      <c r="F12672" t="s">
        <v>187</v>
      </c>
      <c r="G12672" t="s">
        <v>195</v>
      </c>
      <c r="H12672" t="s">
        <v>352</v>
      </c>
      <c r="I12672" t="s">
        <v>135</v>
      </c>
      <c r="K12672" t="s">
        <v>191</v>
      </c>
      <c r="N12672" t="s">
        <v>386</v>
      </c>
      <c r="O12672" t="s">
        <v>265</v>
      </c>
      <c r="P12672">
        <v>2020</v>
      </c>
      <c r="Q12672">
        <v>0.02</v>
      </c>
    </row>
    <row r="12673" spans="1:17" x14ac:dyDescent="0.25">
      <c r="A12673" t="s">
        <v>679</v>
      </c>
      <c r="B12673" t="s">
        <v>680</v>
      </c>
      <c r="C12673" t="s">
        <v>681</v>
      </c>
      <c r="D12673" t="s">
        <v>472</v>
      </c>
      <c r="E12673" t="s">
        <v>362</v>
      </c>
      <c r="F12673" t="s">
        <v>187</v>
      </c>
      <c r="G12673" t="s">
        <v>195</v>
      </c>
      <c r="H12673" t="s">
        <v>352</v>
      </c>
      <c r="I12673" t="s">
        <v>135</v>
      </c>
      <c r="K12673" t="s">
        <v>191</v>
      </c>
      <c r="N12673" t="s">
        <v>386</v>
      </c>
      <c r="O12673" t="s">
        <v>194</v>
      </c>
      <c r="P12673">
        <v>2030</v>
      </c>
      <c r="Q12673">
        <v>0.01</v>
      </c>
    </row>
    <row r="12674" spans="1:17" x14ac:dyDescent="0.25">
      <c r="A12674" t="s">
        <v>679</v>
      </c>
      <c r="B12674" t="s">
        <v>680</v>
      </c>
      <c r="C12674" t="s">
        <v>681</v>
      </c>
      <c r="D12674" t="s">
        <v>472</v>
      </c>
      <c r="E12674" t="s">
        <v>362</v>
      </c>
      <c r="F12674" t="s">
        <v>187</v>
      </c>
      <c r="G12674" t="s">
        <v>195</v>
      </c>
      <c r="H12674" t="s">
        <v>352</v>
      </c>
      <c r="I12674" t="s">
        <v>135</v>
      </c>
      <c r="K12674" t="s">
        <v>191</v>
      </c>
      <c r="N12674" t="s">
        <v>386</v>
      </c>
      <c r="O12674" t="s">
        <v>194</v>
      </c>
      <c r="P12674">
        <v>2050</v>
      </c>
      <c r="Q12674">
        <v>0.01</v>
      </c>
    </row>
    <row r="12675" spans="1:17" x14ac:dyDescent="0.25">
      <c r="A12675" t="s">
        <v>679</v>
      </c>
      <c r="B12675" t="s">
        <v>680</v>
      </c>
      <c r="C12675" t="s">
        <v>681</v>
      </c>
      <c r="D12675" t="s">
        <v>472</v>
      </c>
      <c r="E12675" t="s">
        <v>362</v>
      </c>
      <c r="F12675" t="s">
        <v>187</v>
      </c>
      <c r="G12675" t="s">
        <v>195</v>
      </c>
      <c r="H12675" t="s">
        <v>352</v>
      </c>
      <c r="I12675" t="s">
        <v>135</v>
      </c>
      <c r="K12675" t="s">
        <v>191</v>
      </c>
      <c r="N12675" t="s">
        <v>386</v>
      </c>
      <c r="O12675" t="s">
        <v>264</v>
      </c>
      <c r="P12675">
        <v>2050</v>
      </c>
      <c r="Q12675">
        <v>8.0000000000000004E-4</v>
      </c>
    </row>
    <row r="12676" spans="1:17" x14ac:dyDescent="0.25">
      <c r="A12676" t="s">
        <v>679</v>
      </c>
      <c r="B12676" t="s">
        <v>680</v>
      </c>
      <c r="C12676" t="s">
        <v>681</v>
      </c>
      <c r="D12676" t="s">
        <v>472</v>
      </c>
      <c r="E12676" t="s">
        <v>362</v>
      </c>
      <c r="F12676" t="s">
        <v>187</v>
      </c>
      <c r="G12676" t="s">
        <v>195</v>
      </c>
      <c r="H12676" t="s">
        <v>352</v>
      </c>
      <c r="I12676" t="s">
        <v>135</v>
      </c>
      <c r="K12676" t="s">
        <v>191</v>
      </c>
      <c r="N12676" t="s">
        <v>386</v>
      </c>
      <c r="O12676" t="s">
        <v>265</v>
      </c>
      <c r="P12676">
        <v>2050</v>
      </c>
      <c r="Q12676">
        <v>0.02</v>
      </c>
    </row>
    <row r="12677" spans="1:17" x14ac:dyDescent="0.25">
      <c r="A12677" t="s">
        <v>679</v>
      </c>
      <c r="B12677" t="s">
        <v>680</v>
      </c>
      <c r="C12677" t="s">
        <v>681</v>
      </c>
      <c r="D12677" t="s">
        <v>472</v>
      </c>
      <c r="E12677" t="s">
        <v>362</v>
      </c>
      <c r="F12677" t="s">
        <v>187</v>
      </c>
      <c r="G12677" t="s">
        <v>195</v>
      </c>
      <c r="H12677" t="s">
        <v>473</v>
      </c>
      <c r="I12677" t="s">
        <v>213</v>
      </c>
      <c r="K12677" t="s">
        <v>474</v>
      </c>
      <c r="O12677" t="s">
        <v>194</v>
      </c>
      <c r="P12677">
        <v>2015</v>
      </c>
    </row>
    <row r="12678" spans="1:17" x14ac:dyDescent="0.25">
      <c r="A12678" t="s">
        <v>679</v>
      </c>
      <c r="B12678" t="s">
        <v>680</v>
      </c>
      <c r="C12678" t="s">
        <v>681</v>
      </c>
      <c r="D12678" t="s">
        <v>472</v>
      </c>
      <c r="E12678" t="s">
        <v>362</v>
      </c>
      <c r="F12678" t="s">
        <v>187</v>
      </c>
      <c r="G12678" t="s">
        <v>195</v>
      </c>
      <c r="H12678" t="s">
        <v>473</v>
      </c>
      <c r="I12678" t="s">
        <v>213</v>
      </c>
      <c r="K12678" t="s">
        <v>474</v>
      </c>
      <c r="O12678" t="s">
        <v>194</v>
      </c>
      <c r="P12678">
        <v>2020</v>
      </c>
    </row>
    <row r="12679" spans="1:17" x14ac:dyDescent="0.25">
      <c r="A12679" t="s">
        <v>679</v>
      </c>
      <c r="B12679" t="s">
        <v>680</v>
      </c>
      <c r="C12679" t="s">
        <v>681</v>
      </c>
      <c r="D12679" t="s">
        <v>472</v>
      </c>
      <c r="E12679" t="s">
        <v>362</v>
      </c>
      <c r="F12679" t="s">
        <v>187</v>
      </c>
      <c r="G12679" t="s">
        <v>195</v>
      </c>
      <c r="H12679" t="s">
        <v>473</v>
      </c>
      <c r="I12679" t="s">
        <v>213</v>
      </c>
      <c r="K12679" t="s">
        <v>474</v>
      </c>
      <c r="O12679" t="s">
        <v>264</v>
      </c>
      <c r="P12679">
        <v>2020</v>
      </c>
      <c r="Q12679">
        <v>0.5</v>
      </c>
    </row>
    <row r="12680" spans="1:17" x14ac:dyDescent="0.25">
      <c r="A12680" t="s">
        <v>679</v>
      </c>
      <c r="B12680" t="s">
        <v>680</v>
      </c>
      <c r="C12680" t="s">
        <v>681</v>
      </c>
      <c r="D12680" t="s">
        <v>472</v>
      </c>
      <c r="E12680" t="s">
        <v>362</v>
      </c>
      <c r="F12680" t="s">
        <v>187</v>
      </c>
      <c r="G12680" t="s">
        <v>195</v>
      </c>
      <c r="H12680" t="s">
        <v>473</v>
      </c>
      <c r="I12680" t="s">
        <v>213</v>
      </c>
      <c r="K12680" t="s">
        <v>474</v>
      </c>
      <c r="O12680" t="s">
        <v>265</v>
      </c>
      <c r="P12680">
        <v>2020</v>
      </c>
      <c r="Q12680">
        <v>10</v>
      </c>
    </row>
    <row r="12681" spans="1:17" x14ac:dyDescent="0.25">
      <c r="A12681" t="s">
        <v>679</v>
      </c>
      <c r="B12681" t="s">
        <v>680</v>
      </c>
      <c r="C12681" t="s">
        <v>681</v>
      </c>
      <c r="D12681" t="s">
        <v>472</v>
      </c>
      <c r="E12681" t="s">
        <v>362</v>
      </c>
      <c r="F12681" t="s">
        <v>187</v>
      </c>
      <c r="G12681" t="s">
        <v>195</v>
      </c>
      <c r="H12681" t="s">
        <v>473</v>
      </c>
      <c r="I12681" t="s">
        <v>213</v>
      </c>
      <c r="K12681" t="s">
        <v>474</v>
      </c>
      <c r="O12681" t="s">
        <v>194</v>
      </c>
      <c r="P12681">
        <v>2030</v>
      </c>
    </row>
    <row r="12682" spans="1:17" x14ac:dyDescent="0.25">
      <c r="A12682" t="s">
        <v>679</v>
      </c>
      <c r="B12682" t="s">
        <v>680</v>
      </c>
      <c r="C12682" t="s">
        <v>681</v>
      </c>
      <c r="D12682" t="s">
        <v>472</v>
      </c>
      <c r="E12682" t="s">
        <v>362</v>
      </c>
      <c r="F12682" t="s">
        <v>187</v>
      </c>
      <c r="G12682" t="s">
        <v>195</v>
      </c>
      <c r="H12682" t="s">
        <v>473</v>
      </c>
      <c r="I12682" t="s">
        <v>213</v>
      </c>
      <c r="K12682" t="s">
        <v>474</v>
      </c>
      <c r="O12682" t="s">
        <v>194</v>
      </c>
      <c r="P12682">
        <v>2050</v>
      </c>
    </row>
    <row r="12683" spans="1:17" x14ac:dyDescent="0.25">
      <c r="A12683" t="s">
        <v>679</v>
      </c>
      <c r="B12683" t="s">
        <v>680</v>
      </c>
      <c r="C12683" t="s">
        <v>681</v>
      </c>
      <c r="D12683" t="s">
        <v>472</v>
      </c>
      <c r="E12683" t="s">
        <v>362</v>
      </c>
      <c r="F12683" t="s">
        <v>187</v>
      </c>
      <c r="G12683" t="s">
        <v>195</v>
      </c>
      <c r="H12683" t="s">
        <v>473</v>
      </c>
      <c r="I12683" t="s">
        <v>213</v>
      </c>
      <c r="K12683" t="s">
        <v>474</v>
      </c>
      <c r="O12683" t="s">
        <v>264</v>
      </c>
      <c r="P12683">
        <v>2050</v>
      </c>
      <c r="Q12683">
        <v>0.5</v>
      </c>
    </row>
    <row r="12684" spans="1:17" x14ac:dyDescent="0.25">
      <c r="A12684" t="s">
        <v>679</v>
      </c>
      <c r="B12684" t="s">
        <v>680</v>
      </c>
      <c r="C12684" t="s">
        <v>681</v>
      </c>
      <c r="D12684" t="s">
        <v>472</v>
      </c>
      <c r="E12684" t="s">
        <v>362</v>
      </c>
      <c r="F12684" t="s">
        <v>187</v>
      </c>
      <c r="G12684" t="s">
        <v>195</v>
      </c>
      <c r="H12684" t="s">
        <v>473</v>
      </c>
      <c r="I12684" t="s">
        <v>213</v>
      </c>
      <c r="K12684" t="s">
        <v>474</v>
      </c>
      <c r="O12684" t="s">
        <v>265</v>
      </c>
      <c r="P12684">
        <v>2050</v>
      </c>
      <c r="Q12684">
        <v>10</v>
      </c>
    </row>
    <row r="12685" spans="1:17" x14ac:dyDescent="0.25">
      <c r="A12685" t="s">
        <v>679</v>
      </c>
      <c r="B12685" t="s">
        <v>680</v>
      </c>
      <c r="C12685" t="s">
        <v>681</v>
      </c>
      <c r="D12685" t="s">
        <v>472</v>
      </c>
      <c r="E12685" t="s">
        <v>362</v>
      </c>
      <c r="F12685" t="s">
        <v>187</v>
      </c>
      <c r="G12685" t="s">
        <v>195</v>
      </c>
      <c r="H12685" t="s">
        <v>354</v>
      </c>
      <c r="I12685" t="s">
        <v>136</v>
      </c>
      <c r="K12685" t="s">
        <v>275</v>
      </c>
      <c r="M12685" t="s">
        <v>344</v>
      </c>
      <c r="N12685" t="s">
        <v>386</v>
      </c>
      <c r="O12685" t="s">
        <v>194</v>
      </c>
      <c r="P12685">
        <v>2015</v>
      </c>
      <c r="Q12685">
        <v>0.4</v>
      </c>
    </row>
    <row r="12686" spans="1:17" x14ac:dyDescent="0.25">
      <c r="A12686" t="s">
        <v>679</v>
      </c>
      <c r="B12686" t="s">
        <v>680</v>
      </c>
      <c r="C12686" t="s">
        <v>681</v>
      </c>
      <c r="D12686" t="s">
        <v>472</v>
      </c>
      <c r="E12686" t="s">
        <v>362</v>
      </c>
      <c r="F12686" t="s">
        <v>187</v>
      </c>
      <c r="G12686" t="s">
        <v>195</v>
      </c>
      <c r="H12686" t="s">
        <v>354</v>
      </c>
      <c r="I12686" t="s">
        <v>136</v>
      </c>
      <c r="K12686" t="s">
        <v>275</v>
      </c>
      <c r="M12686" t="s">
        <v>344</v>
      </c>
      <c r="N12686" t="s">
        <v>386</v>
      </c>
      <c r="O12686" t="s">
        <v>194</v>
      </c>
      <c r="P12686">
        <v>2020</v>
      </c>
      <c r="Q12686">
        <v>0.4</v>
      </c>
    </row>
    <row r="12687" spans="1:17" x14ac:dyDescent="0.25">
      <c r="A12687" t="s">
        <v>679</v>
      </c>
      <c r="B12687" t="s">
        <v>680</v>
      </c>
      <c r="C12687" t="s">
        <v>681</v>
      </c>
      <c r="D12687" t="s">
        <v>472</v>
      </c>
      <c r="E12687" t="s">
        <v>362</v>
      </c>
      <c r="F12687" t="s">
        <v>187</v>
      </c>
      <c r="G12687" t="s">
        <v>195</v>
      </c>
      <c r="H12687" t="s">
        <v>354</v>
      </c>
      <c r="I12687" t="s">
        <v>136</v>
      </c>
      <c r="K12687" t="s">
        <v>275</v>
      </c>
      <c r="M12687" t="s">
        <v>344</v>
      </c>
      <c r="N12687" t="s">
        <v>386</v>
      </c>
      <c r="O12687" t="s">
        <v>264</v>
      </c>
      <c r="P12687">
        <v>2020</v>
      </c>
      <c r="Q12687">
        <v>0.3</v>
      </c>
    </row>
    <row r="12688" spans="1:17" x14ac:dyDescent="0.25">
      <c r="A12688" t="s">
        <v>679</v>
      </c>
      <c r="B12688" t="s">
        <v>680</v>
      </c>
      <c r="C12688" t="s">
        <v>681</v>
      </c>
      <c r="D12688" t="s">
        <v>472</v>
      </c>
      <c r="E12688" t="s">
        <v>362</v>
      </c>
      <c r="F12688" t="s">
        <v>187</v>
      </c>
      <c r="G12688" t="s">
        <v>195</v>
      </c>
      <c r="H12688" t="s">
        <v>354</v>
      </c>
      <c r="I12688" t="s">
        <v>136</v>
      </c>
      <c r="K12688" t="s">
        <v>275</v>
      </c>
      <c r="M12688" t="s">
        <v>344</v>
      </c>
      <c r="N12688" t="s">
        <v>386</v>
      </c>
      <c r="O12688" t="s">
        <v>265</v>
      </c>
      <c r="P12688">
        <v>2020</v>
      </c>
      <c r="Q12688">
        <v>0.6</v>
      </c>
    </row>
    <row r="12689" spans="1:17" x14ac:dyDescent="0.25">
      <c r="A12689" t="s">
        <v>679</v>
      </c>
      <c r="B12689" t="s">
        <v>680</v>
      </c>
      <c r="C12689" t="s">
        <v>681</v>
      </c>
      <c r="D12689" t="s">
        <v>472</v>
      </c>
      <c r="E12689" t="s">
        <v>362</v>
      </c>
      <c r="F12689" t="s">
        <v>187</v>
      </c>
      <c r="G12689" t="s">
        <v>195</v>
      </c>
      <c r="H12689" t="s">
        <v>354</v>
      </c>
      <c r="I12689" t="s">
        <v>136</v>
      </c>
      <c r="K12689" t="s">
        <v>275</v>
      </c>
      <c r="M12689" t="s">
        <v>344</v>
      </c>
      <c r="N12689" t="s">
        <v>386</v>
      </c>
      <c r="O12689" t="s">
        <v>194</v>
      </c>
      <c r="P12689">
        <v>2030</v>
      </c>
      <c r="Q12689">
        <v>0.4</v>
      </c>
    </row>
    <row r="12690" spans="1:17" x14ac:dyDescent="0.25">
      <c r="A12690" t="s">
        <v>679</v>
      </c>
      <c r="B12690" t="s">
        <v>680</v>
      </c>
      <c r="C12690" t="s">
        <v>681</v>
      </c>
      <c r="D12690" t="s">
        <v>472</v>
      </c>
      <c r="E12690" t="s">
        <v>362</v>
      </c>
      <c r="F12690" t="s">
        <v>187</v>
      </c>
      <c r="G12690" t="s">
        <v>195</v>
      </c>
      <c r="H12690" t="s">
        <v>354</v>
      </c>
      <c r="I12690" t="s">
        <v>136</v>
      </c>
      <c r="K12690" t="s">
        <v>275</v>
      </c>
      <c r="M12690" t="s">
        <v>344</v>
      </c>
      <c r="N12690" t="s">
        <v>386</v>
      </c>
      <c r="O12690" t="s">
        <v>194</v>
      </c>
      <c r="P12690">
        <v>2050</v>
      </c>
      <c r="Q12690">
        <v>0.4</v>
      </c>
    </row>
    <row r="12691" spans="1:17" x14ac:dyDescent="0.25">
      <c r="A12691" t="s">
        <v>679</v>
      </c>
      <c r="B12691" t="s">
        <v>680</v>
      </c>
      <c r="C12691" t="s">
        <v>681</v>
      </c>
      <c r="D12691" t="s">
        <v>472</v>
      </c>
      <c r="E12691" t="s">
        <v>362</v>
      </c>
      <c r="F12691" t="s">
        <v>187</v>
      </c>
      <c r="G12691" t="s">
        <v>195</v>
      </c>
      <c r="H12691" t="s">
        <v>354</v>
      </c>
      <c r="I12691" t="s">
        <v>136</v>
      </c>
      <c r="K12691" t="s">
        <v>275</v>
      </c>
      <c r="M12691" t="s">
        <v>344</v>
      </c>
      <c r="N12691" t="s">
        <v>386</v>
      </c>
      <c r="O12691" t="s">
        <v>264</v>
      </c>
      <c r="P12691">
        <v>2050</v>
      </c>
      <c r="Q12691">
        <v>0.3</v>
      </c>
    </row>
    <row r="12692" spans="1:17" x14ac:dyDescent="0.25">
      <c r="A12692" t="s">
        <v>679</v>
      </c>
      <c r="B12692" t="s">
        <v>680</v>
      </c>
      <c r="C12692" t="s">
        <v>681</v>
      </c>
      <c r="D12692" t="s">
        <v>472</v>
      </c>
      <c r="E12692" t="s">
        <v>362</v>
      </c>
      <c r="F12692" t="s">
        <v>187</v>
      </c>
      <c r="G12692" t="s">
        <v>195</v>
      </c>
      <c r="H12692" t="s">
        <v>354</v>
      </c>
      <c r="I12692" t="s">
        <v>136</v>
      </c>
      <c r="K12692" t="s">
        <v>275</v>
      </c>
      <c r="M12692" t="s">
        <v>344</v>
      </c>
      <c r="N12692" t="s">
        <v>386</v>
      </c>
      <c r="O12692" t="s">
        <v>265</v>
      </c>
      <c r="P12692">
        <v>2050</v>
      </c>
      <c r="Q12692">
        <v>0.6</v>
      </c>
    </row>
    <row r="12693" spans="1:17" x14ac:dyDescent="0.25">
      <c r="A12693" t="s">
        <v>679</v>
      </c>
      <c r="B12693" t="s">
        <v>680</v>
      </c>
      <c r="C12693" t="s">
        <v>681</v>
      </c>
      <c r="D12693" t="s">
        <v>472</v>
      </c>
      <c r="E12693" t="s">
        <v>362</v>
      </c>
      <c r="F12693" t="s">
        <v>187</v>
      </c>
      <c r="G12693" t="s">
        <v>195</v>
      </c>
      <c r="H12693" t="s">
        <v>475</v>
      </c>
      <c r="I12693" t="s">
        <v>277</v>
      </c>
      <c r="K12693" t="s">
        <v>476</v>
      </c>
      <c r="M12693" t="s">
        <v>192</v>
      </c>
      <c r="N12693" t="s">
        <v>425</v>
      </c>
      <c r="O12693" t="s">
        <v>194</v>
      </c>
      <c r="P12693">
        <v>2015</v>
      </c>
      <c r="Q12693">
        <v>5.0000000000000001E-3</v>
      </c>
    </row>
    <row r="12694" spans="1:17" x14ac:dyDescent="0.25">
      <c r="A12694" t="s">
        <v>679</v>
      </c>
      <c r="B12694" t="s">
        <v>680</v>
      </c>
      <c r="C12694" t="s">
        <v>681</v>
      </c>
      <c r="D12694" t="s">
        <v>472</v>
      </c>
      <c r="E12694" t="s">
        <v>362</v>
      </c>
      <c r="F12694" t="s">
        <v>187</v>
      </c>
      <c r="G12694" t="s">
        <v>195</v>
      </c>
      <c r="H12694" t="s">
        <v>475</v>
      </c>
      <c r="I12694" t="s">
        <v>277</v>
      </c>
      <c r="K12694" t="s">
        <v>476</v>
      </c>
      <c r="M12694" t="s">
        <v>192</v>
      </c>
      <c r="N12694" t="s">
        <v>425</v>
      </c>
      <c r="O12694" t="s">
        <v>194</v>
      </c>
      <c r="P12694">
        <v>2020</v>
      </c>
      <c r="Q12694">
        <v>5.0000000000000001E-3</v>
      </c>
    </row>
    <row r="12695" spans="1:17" x14ac:dyDescent="0.25">
      <c r="A12695" t="s">
        <v>679</v>
      </c>
      <c r="B12695" t="s">
        <v>680</v>
      </c>
      <c r="C12695" t="s">
        <v>681</v>
      </c>
      <c r="D12695" t="s">
        <v>472</v>
      </c>
      <c r="E12695" t="s">
        <v>362</v>
      </c>
      <c r="F12695" t="s">
        <v>187</v>
      </c>
      <c r="G12695" t="s">
        <v>195</v>
      </c>
      <c r="H12695" t="s">
        <v>475</v>
      </c>
      <c r="I12695" t="s">
        <v>277</v>
      </c>
      <c r="K12695" t="s">
        <v>476</v>
      </c>
      <c r="M12695" t="s">
        <v>192</v>
      </c>
      <c r="N12695" t="s">
        <v>425</v>
      </c>
      <c r="O12695" t="s">
        <v>264</v>
      </c>
      <c r="P12695">
        <v>2020</v>
      </c>
      <c r="Q12695">
        <v>3.0000000000000001E-3</v>
      </c>
    </row>
    <row r="12696" spans="1:17" x14ac:dyDescent="0.25">
      <c r="A12696" t="s">
        <v>679</v>
      </c>
      <c r="B12696" t="s">
        <v>680</v>
      </c>
      <c r="C12696" t="s">
        <v>681</v>
      </c>
      <c r="D12696" t="s">
        <v>472</v>
      </c>
      <c r="E12696" t="s">
        <v>362</v>
      </c>
      <c r="F12696" t="s">
        <v>187</v>
      </c>
      <c r="G12696" t="s">
        <v>195</v>
      </c>
      <c r="H12696" t="s">
        <v>475</v>
      </c>
      <c r="I12696" t="s">
        <v>277</v>
      </c>
      <c r="K12696" t="s">
        <v>476</v>
      </c>
      <c r="M12696" t="s">
        <v>192</v>
      </c>
      <c r="N12696" t="s">
        <v>425</v>
      </c>
      <c r="O12696" t="s">
        <v>265</v>
      </c>
      <c r="P12696">
        <v>2020</v>
      </c>
      <c r="Q12696">
        <v>0.01</v>
      </c>
    </row>
    <row r="12697" spans="1:17" x14ac:dyDescent="0.25">
      <c r="A12697" t="s">
        <v>679</v>
      </c>
      <c r="B12697" t="s">
        <v>680</v>
      </c>
      <c r="C12697" t="s">
        <v>681</v>
      </c>
      <c r="D12697" t="s">
        <v>472</v>
      </c>
      <c r="E12697" t="s">
        <v>362</v>
      </c>
      <c r="F12697" t="s">
        <v>187</v>
      </c>
      <c r="G12697" t="s">
        <v>195</v>
      </c>
      <c r="H12697" t="s">
        <v>475</v>
      </c>
      <c r="I12697" t="s">
        <v>277</v>
      </c>
      <c r="K12697" t="s">
        <v>476</v>
      </c>
      <c r="M12697" t="s">
        <v>192</v>
      </c>
      <c r="N12697" t="s">
        <v>425</v>
      </c>
      <c r="O12697" t="s">
        <v>194</v>
      </c>
      <c r="P12697">
        <v>2030</v>
      </c>
      <c r="Q12697">
        <v>5.0000000000000001E-3</v>
      </c>
    </row>
    <row r="12698" spans="1:17" x14ac:dyDescent="0.25">
      <c r="A12698" t="s">
        <v>679</v>
      </c>
      <c r="B12698" t="s">
        <v>680</v>
      </c>
      <c r="C12698" t="s">
        <v>681</v>
      </c>
      <c r="D12698" t="s">
        <v>472</v>
      </c>
      <c r="E12698" t="s">
        <v>362</v>
      </c>
      <c r="F12698" t="s">
        <v>187</v>
      </c>
      <c r="G12698" t="s">
        <v>195</v>
      </c>
      <c r="H12698" t="s">
        <v>475</v>
      </c>
      <c r="I12698" t="s">
        <v>277</v>
      </c>
      <c r="K12698" t="s">
        <v>476</v>
      </c>
      <c r="M12698" t="s">
        <v>192</v>
      </c>
      <c r="N12698" t="s">
        <v>425</v>
      </c>
      <c r="O12698" t="s">
        <v>194</v>
      </c>
      <c r="P12698">
        <v>2050</v>
      </c>
      <c r="Q12698">
        <v>5.0000000000000001E-3</v>
      </c>
    </row>
    <row r="12699" spans="1:17" x14ac:dyDescent="0.25">
      <c r="A12699" t="s">
        <v>679</v>
      </c>
      <c r="B12699" t="s">
        <v>680</v>
      </c>
      <c r="C12699" t="s">
        <v>681</v>
      </c>
      <c r="D12699" t="s">
        <v>472</v>
      </c>
      <c r="E12699" t="s">
        <v>362</v>
      </c>
      <c r="F12699" t="s">
        <v>187</v>
      </c>
      <c r="G12699" t="s">
        <v>195</v>
      </c>
      <c r="H12699" t="s">
        <v>475</v>
      </c>
      <c r="I12699" t="s">
        <v>277</v>
      </c>
      <c r="K12699" t="s">
        <v>476</v>
      </c>
      <c r="M12699" t="s">
        <v>192</v>
      </c>
      <c r="N12699" t="s">
        <v>425</v>
      </c>
      <c r="O12699" t="s">
        <v>264</v>
      </c>
      <c r="P12699">
        <v>2050</v>
      </c>
      <c r="Q12699">
        <v>3.0000000000000001E-3</v>
      </c>
    </row>
    <row r="12700" spans="1:17" x14ac:dyDescent="0.25">
      <c r="A12700" t="s">
        <v>679</v>
      </c>
      <c r="B12700" t="s">
        <v>680</v>
      </c>
      <c r="C12700" t="s">
        <v>681</v>
      </c>
      <c r="D12700" t="s">
        <v>472</v>
      </c>
      <c r="E12700" t="s">
        <v>362</v>
      </c>
      <c r="F12700" t="s">
        <v>187</v>
      </c>
      <c r="G12700" t="s">
        <v>195</v>
      </c>
      <c r="H12700" t="s">
        <v>475</v>
      </c>
      <c r="I12700" t="s">
        <v>277</v>
      </c>
      <c r="K12700" t="s">
        <v>476</v>
      </c>
      <c r="M12700" t="s">
        <v>192</v>
      </c>
      <c r="N12700" t="s">
        <v>425</v>
      </c>
      <c r="O12700" t="s">
        <v>265</v>
      </c>
      <c r="P12700">
        <v>2050</v>
      </c>
      <c r="Q12700">
        <v>0.01</v>
      </c>
    </row>
    <row r="12701" spans="1:17" x14ac:dyDescent="0.25">
      <c r="A12701" t="s">
        <v>679</v>
      </c>
      <c r="B12701" t="s">
        <v>680</v>
      </c>
      <c r="C12701" t="s">
        <v>681</v>
      </c>
      <c r="D12701" t="s">
        <v>472</v>
      </c>
      <c r="E12701" t="s">
        <v>362</v>
      </c>
      <c r="F12701" t="s">
        <v>187</v>
      </c>
      <c r="G12701" t="s">
        <v>195</v>
      </c>
      <c r="H12701" t="s">
        <v>215</v>
      </c>
      <c r="I12701" t="s">
        <v>216</v>
      </c>
      <c r="K12701" t="s">
        <v>202</v>
      </c>
      <c r="M12701" t="s">
        <v>368</v>
      </c>
      <c r="N12701" t="s">
        <v>386</v>
      </c>
      <c r="O12701" t="s">
        <v>194</v>
      </c>
      <c r="P12701">
        <v>2015</v>
      </c>
      <c r="Q12701">
        <v>25</v>
      </c>
    </row>
    <row r="12702" spans="1:17" x14ac:dyDescent="0.25">
      <c r="A12702" t="s">
        <v>679</v>
      </c>
      <c r="B12702" t="s">
        <v>680</v>
      </c>
      <c r="C12702" t="s">
        <v>681</v>
      </c>
      <c r="D12702" t="s">
        <v>472</v>
      </c>
      <c r="E12702" t="s">
        <v>362</v>
      </c>
      <c r="F12702" t="s">
        <v>187</v>
      </c>
      <c r="G12702" t="s">
        <v>195</v>
      </c>
      <c r="H12702" t="s">
        <v>215</v>
      </c>
      <c r="I12702" t="s">
        <v>216</v>
      </c>
      <c r="K12702" t="s">
        <v>202</v>
      </c>
      <c r="M12702" t="s">
        <v>368</v>
      </c>
      <c r="N12702" t="s">
        <v>386</v>
      </c>
      <c r="O12702" t="s">
        <v>194</v>
      </c>
      <c r="P12702">
        <v>2020</v>
      </c>
      <c r="Q12702">
        <v>25</v>
      </c>
    </row>
    <row r="12703" spans="1:17" x14ac:dyDescent="0.25">
      <c r="A12703" t="s">
        <v>679</v>
      </c>
      <c r="B12703" t="s">
        <v>680</v>
      </c>
      <c r="C12703" t="s">
        <v>681</v>
      </c>
      <c r="D12703" t="s">
        <v>472</v>
      </c>
      <c r="E12703" t="s">
        <v>362</v>
      </c>
      <c r="F12703" t="s">
        <v>187</v>
      </c>
      <c r="G12703" t="s">
        <v>195</v>
      </c>
      <c r="H12703" t="s">
        <v>215</v>
      </c>
      <c r="I12703" t="s">
        <v>216</v>
      </c>
      <c r="K12703" t="s">
        <v>202</v>
      </c>
      <c r="M12703" t="s">
        <v>368</v>
      </c>
      <c r="N12703" t="s">
        <v>386</v>
      </c>
      <c r="O12703" t="s">
        <v>264</v>
      </c>
      <c r="P12703">
        <v>2020</v>
      </c>
      <c r="Q12703">
        <v>25</v>
      </c>
    </row>
    <row r="12704" spans="1:17" x14ac:dyDescent="0.25">
      <c r="A12704" t="s">
        <v>679</v>
      </c>
      <c r="B12704" t="s">
        <v>680</v>
      </c>
      <c r="C12704" t="s">
        <v>681</v>
      </c>
      <c r="D12704" t="s">
        <v>472</v>
      </c>
      <c r="E12704" t="s">
        <v>362</v>
      </c>
      <c r="F12704" t="s">
        <v>187</v>
      </c>
      <c r="G12704" t="s">
        <v>195</v>
      </c>
      <c r="H12704" t="s">
        <v>215</v>
      </c>
      <c r="I12704" t="s">
        <v>216</v>
      </c>
      <c r="K12704" t="s">
        <v>202</v>
      </c>
      <c r="M12704" t="s">
        <v>368</v>
      </c>
      <c r="N12704" t="s">
        <v>386</v>
      </c>
      <c r="O12704" t="s">
        <v>265</v>
      </c>
      <c r="P12704">
        <v>2020</v>
      </c>
    </row>
    <row r="12705" spans="1:17" x14ac:dyDescent="0.25">
      <c r="A12705" t="s">
        <v>679</v>
      </c>
      <c r="B12705" t="s">
        <v>680</v>
      </c>
      <c r="C12705" t="s">
        <v>681</v>
      </c>
      <c r="D12705" t="s">
        <v>472</v>
      </c>
      <c r="E12705" t="s">
        <v>362</v>
      </c>
      <c r="F12705" t="s">
        <v>187</v>
      </c>
      <c r="G12705" t="s">
        <v>195</v>
      </c>
      <c r="H12705" t="s">
        <v>215</v>
      </c>
      <c r="I12705" t="s">
        <v>216</v>
      </c>
      <c r="K12705" t="s">
        <v>202</v>
      </c>
      <c r="M12705" t="s">
        <v>368</v>
      </c>
      <c r="N12705" t="s">
        <v>386</v>
      </c>
      <c r="O12705" t="s">
        <v>194</v>
      </c>
      <c r="P12705">
        <v>2030</v>
      </c>
      <c r="Q12705">
        <v>25</v>
      </c>
    </row>
    <row r="12706" spans="1:17" x14ac:dyDescent="0.25">
      <c r="A12706" t="s">
        <v>679</v>
      </c>
      <c r="B12706" t="s">
        <v>680</v>
      </c>
      <c r="C12706" t="s">
        <v>681</v>
      </c>
      <c r="D12706" t="s">
        <v>472</v>
      </c>
      <c r="E12706" t="s">
        <v>362</v>
      </c>
      <c r="F12706" t="s">
        <v>187</v>
      </c>
      <c r="G12706" t="s">
        <v>195</v>
      </c>
      <c r="H12706" t="s">
        <v>215</v>
      </c>
      <c r="I12706" t="s">
        <v>216</v>
      </c>
      <c r="K12706" t="s">
        <v>202</v>
      </c>
      <c r="M12706" t="s">
        <v>368</v>
      </c>
      <c r="N12706" t="s">
        <v>386</v>
      </c>
      <c r="O12706" t="s">
        <v>194</v>
      </c>
      <c r="P12706">
        <v>2050</v>
      </c>
      <c r="Q12706">
        <v>25</v>
      </c>
    </row>
    <row r="12707" spans="1:17" x14ac:dyDescent="0.25">
      <c r="A12707" t="s">
        <v>679</v>
      </c>
      <c r="B12707" t="s">
        <v>680</v>
      </c>
      <c r="C12707" t="s">
        <v>681</v>
      </c>
      <c r="D12707" t="s">
        <v>472</v>
      </c>
      <c r="E12707" t="s">
        <v>362</v>
      </c>
      <c r="F12707" t="s">
        <v>187</v>
      </c>
      <c r="G12707" t="s">
        <v>195</v>
      </c>
      <c r="H12707" t="s">
        <v>215</v>
      </c>
      <c r="I12707" t="s">
        <v>216</v>
      </c>
      <c r="K12707" t="s">
        <v>202</v>
      </c>
      <c r="M12707" t="s">
        <v>368</v>
      </c>
      <c r="N12707" t="s">
        <v>386</v>
      </c>
      <c r="O12707" t="s">
        <v>264</v>
      </c>
      <c r="P12707">
        <v>2050</v>
      </c>
      <c r="Q12707">
        <v>25</v>
      </c>
    </row>
    <row r="12708" spans="1:17" x14ac:dyDescent="0.25">
      <c r="A12708" t="s">
        <v>679</v>
      </c>
      <c r="B12708" t="s">
        <v>680</v>
      </c>
      <c r="C12708" t="s">
        <v>681</v>
      </c>
      <c r="D12708" t="s">
        <v>472</v>
      </c>
      <c r="E12708" t="s">
        <v>362</v>
      </c>
      <c r="F12708" t="s">
        <v>187</v>
      </c>
      <c r="G12708" t="s">
        <v>195</v>
      </c>
      <c r="H12708" t="s">
        <v>215</v>
      </c>
      <c r="I12708" t="s">
        <v>216</v>
      </c>
      <c r="K12708" t="s">
        <v>202</v>
      </c>
      <c r="M12708" t="s">
        <v>368</v>
      </c>
      <c r="N12708" t="s">
        <v>386</v>
      </c>
      <c r="O12708" t="s">
        <v>265</v>
      </c>
      <c r="P12708">
        <v>2050</v>
      </c>
    </row>
    <row r="12709" spans="1:17" x14ac:dyDescent="0.25">
      <c r="A12709" t="s">
        <v>679</v>
      </c>
      <c r="B12709" t="s">
        <v>680</v>
      </c>
      <c r="C12709" t="s">
        <v>681</v>
      </c>
      <c r="D12709" t="s">
        <v>472</v>
      </c>
      <c r="E12709" t="s">
        <v>362</v>
      </c>
      <c r="F12709" t="s">
        <v>187</v>
      </c>
      <c r="G12709" t="s">
        <v>195</v>
      </c>
      <c r="H12709" t="s">
        <v>442</v>
      </c>
      <c r="I12709" t="s">
        <v>443</v>
      </c>
      <c r="J12709" t="s">
        <v>351</v>
      </c>
      <c r="K12709" t="s">
        <v>191</v>
      </c>
      <c r="M12709" t="s">
        <v>227</v>
      </c>
      <c r="N12709" t="s">
        <v>682</v>
      </c>
      <c r="O12709" t="s">
        <v>194</v>
      </c>
      <c r="P12709">
        <v>2015</v>
      </c>
      <c r="Q12709">
        <v>1.03</v>
      </c>
    </row>
    <row r="12710" spans="1:17" x14ac:dyDescent="0.25">
      <c r="A12710" t="s">
        <v>679</v>
      </c>
      <c r="B12710" t="s">
        <v>680</v>
      </c>
      <c r="C12710" t="s">
        <v>681</v>
      </c>
      <c r="D12710" t="s">
        <v>472</v>
      </c>
      <c r="E12710" t="s">
        <v>362</v>
      </c>
      <c r="F12710" t="s">
        <v>187</v>
      </c>
      <c r="G12710" t="s">
        <v>195</v>
      </c>
      <c r="H12710" t="s">
        <v>442</v>
      </c>
      <c r="I12710" t="s">
        <v>443</v>
      </c>
      <c r="J12710" t="s">
        <v>351</v>
      </c>
      <c r="K12710" t="s">
        <v>191</v>
      </c>
      <c r="M12710" t="s">
        <v>227</v>
      </c>
      <c r="N12710" t="s">
        <v>682</v>
      </c>
      <c r="O12710" t="s">
        <v>194</v>
      </c>
      <c r="P12710">
        <v>2020</v>
      </c>
      <c r="Q12710">
        <v>1.03</v>
      </c>
    </row>
    <row r="12711" spans="1:17" x14ac:dyDescent="0.25">
      <c r="A12711" t="s">
        <v>679</v>
      </c>
      <c r="B12711" t="s">
        <v>680</v>
      </c>
      <c r="C12711" t="s">
        <v>681</v>
      </c>
      <c r="D12711" t="s">
        <v>472</v>
      </c>
      <c r="E12711" t="s">
        <v>362</v>
      </c>
      <c r="F12711" t="s">
        <v>187</v>
      </c>
      <c r="G12711" t="s">
        <v>195</v>
      </c>
      <c r="H12711" t="s">
        <v>442</v>
      </c>
      <c r="I12711" t="s">
        <v>443</v>
      </c>
      <c r="J12711" t="s">
        <v>351</v>
      </c>
      <c r="K12711" t="s">
        <v>191</v>
      </c>
      <c r="M12711" t="s">
        <v>227</v>
      </c>
      <c r="N12711" t="s">
        <v>682</v>
      </c>
      <c r="O12711" t="s">
        <v>264</v>
      </c>
      <c r="P12711">
        <v>2020</v>
      </c>
      <c r="Q12711">
        <v>0.93</v>
      </c>
    </row>
    <row r="12712" spans="1:17" x14ac:dyDescent="0.25">
      <c r="A12712" t="s">
        <v>679</v>
      </c>
      <c r="B12712" t="s">
        <v>680</v>
      </c>
      <c r="C12712" t="s">
        <v>681</v>
      </c>
      <c r="D12712" t="s">
        <v>472</v>
      </c>
      <c r="E12712" t="s">
        <v>362</v>
      </c>
      <c r="F12712" t="s">
        <v>187</v>
      </c>
      <c r="G12712" t="s">
        <v>195</v>
      </c>
      <c r="H12712" t="s">
        <v>442</v>
      </c>
      <c r="I12712" t="s">
        <v>443</v>
      </c>
      <c r="J12712" t="s">
        <v>351</v>
      </c>
      <c r="K12712" t="s">
        <v>191</v>
      </c>
      <c r="M12712" t="s">
        <v>227</v>
      </c>
      <c r="N12712" t="s">
        <v>682</v>
      </c>
      <c r="O12712" t="s">
        <v>265</v>
      </c>
      <c r="P12712">
        <v>2020</v>
      </c>
      <c r="Q12712">
        <v>1.05</v>
      </c>
    </row>
    <row r="12713" spans="1:17" x14ac:dyDescent="0.25">
      <c r="A12713" t="s">
        <v>679</v>
      </c>
      <c r="B12713" t="s">
        <v>680</v>
      </c>
      <c r="C12713" t="s">
        <v>681</v>
      </c>
      <c r="D12713" t="s">
        <v>472</v>
      </c>
      <c r="E12713" t="s">
        <v>362</v>
      </c>
      <c r="F12713" t="s">
        <v>187</v>
      </c>
      <c r="G12713" t="s">
        <v>195</v>
      </c>
      <c r="H12713" t="s">
        <v>442</v>
      </c>
      <c r="I12713" t="s">
        <v>443</v>
      </c>
      <c r="J12713" t="s">
        <v>351</v>
      </c>
      <c r="K12713" t="s">
        <v>191</v>
      </c>
      <c r="M12713" t="s">
        <v>227</v>
      </c>
      <c r="N12713" t="s">
        <v>682</v>
      </c>
      <c r="O12713" t="s">
        <v>194</v>
      </c>
      <c r="P12713">
        <v>2030</v>
      </c>
      <c r="Q12713">
        <v>1.04</v>
      </c>
    </row>
    <row r="12714" spans="1:17" x14ac:dyDescent="0.25">
      <c r="A12714" t="s">
        <v>679</v>
      </c>
      <c r="B12714" t="s">
        <v>680</v>
      </c>
      <c r="C12714" t="s">
        <v>681</v>
      </c>
      <c r="D12714" t="s">
        <v>472</v>
      </c>
      <c r="E12714" t="s">
        <v>362</v>
      </c>
      <c r="F12714" t="s">
        <v>187</v>
      </c>
      <c r="G12714" t="s">
        <v>195</v>
      </c>
      <c r="H12714" t="s">
        <v>442</v>
      </c>
      <c r="I12714" t="s">
        <v>443</v>
      </c>
      <c r="J12714" t="s">
        <v>351</v>
      </c>
      <c r="K12714" t="s">
        <v>191</v>
      </c>
      <c r="M12714" t="s">
        <v>227</v>
      </c>
      <c r="N12714" t="s">
        <v>682</v>
      </c>
      <c r="O12714" t="s">
        <v>194</v>
      </c>
      <c r="P12714">
        <v>2050</v>
      </c>
      <c r="Q12714">
        <v>1.04</v>
      </c>
    </row>
    <row r="12715" spans="1:17" x14ac:dyDescent="0.25">
      <c r="A12715" t="s">
        <v>679</v>
      </c>
      <c r="B12715" t="s">
        <v>680</v>
      </c>
      <c r="C12715" t="s">
        <v>681</v>
      </c>
      <c r="D12715" t="s">
        <v>472</v>
      </c>
      <c r="E12715" t="s">
        <v>362</v>
      </c>
      <c r="F12715" t="s">
        <v>187</v>
      </c>
      <c r="G12715" t="s">
        <v>195</v>
      </c>
      <c r="H12715" t="s">
        <v>442</v>
      </c>
      <c r="I12715" t="s">
        <v>443</v>
      </c>
      <c r="J12715" t="s">
        <v>351</v>
      </c>
      <c r="K12715" t="s">
        <v>191</v>
      </c>
      <c r="M12715" t="s">
        <v>227</v>
      </c>
      <c r="N12715" t="s">
        <v>682</v>
      </c>
      <c r="O12715" t="s">
        <v>264</v>
      </c>
      <c r="P12715">
        <v>2050</v>
      </c>
      <c r="Q12715">
        <v>0.94</v>
      </c>
    </row>
    <row r="12716" spans="1:17" x14ac:dyDescent="0.25">
      <c r="A12716" t="s">
        <v>679</v>
      </c>
      <c r="B12716" t="s">
        <v>680</v>
      </c>
      <c r="C12716" t="s">
        <v>681</v>
      </c>
      <c r="D12716" t="s">
        <v>472</v>
      </c>
      <c r="E12716" t="s">
        <v>362</v>
      </c>
      <c r="F12716" t="s">
        <v>187</v>
      </c>
      <c r="G12716" t="s">
        <v>195</v>
      </c>
      <c r="H12716" t="s">
        <v>442</v>
      </c>
      <c r="I12716" t="s">
        <v>443</v>
      </c>
      <c r="J12716" t="s">
        <v>351</v>
      </c>
      <c r="K12716" t="s">
        <v>191</v>
      </c>
      <c r="M12716" t="s">
        <v>227</v>
      </c>
      <c r="N12716" t="s">
        <v>682</v>
      </c>
      <c r="O12716" t="s">
        <v>265</v>
      </c>
      <c r="P12716">
        <v>2050</v>
      </c>
      <c r="Q12716">
        <v>1.06</v>
      </c>
    </row>
    <row r="12717" spans="1:17" x14ac:dyDescent="0.25">
      <c r="A12717" t="s">
        <v>679</v>
      </c>
      <c r="B12717" t="s">
        <v>680</v>
      </c>
      <c r="C12717" t="s">
        <v>681</v>
      </c>
      <c r="D12717" t="s">
        <v>472</v>
      </c>
      <c r="E12717" t="s">
        <v>362</v>
      </c>
      <c r="F12717" t="s">
        <v>187</v>
      </c>
      <c r="G12717" t="s">
        <v>195</v>
      </c>
      <c r="H12717" t="s">
        <v>444</v>
      </c>
      <c r="I12717" t="s">
        <v>443</v>
      </c>
      <c r="J12717" t="s">
        <v>209</v>
      </c>
      <c r="K12717" t="s">
        <v>191</v>
      </c>
      <c r="M12717" t="s">
        <v>199</v>
      </c>
      <c r="N12717" t="s">
        <v>496</v>
      </c>
      <c r="O12717" t="s">
        <v>194</v>
      </c>
      <c r="P12717">
        <v>2015</v>
      </c>
      <c r="Q12717">
        <v>1.05</v>
      </c>
    </row>
    <row r="12718" spans="1:17" x14ac:dyDescent="0.25">
      <c r="A12718" t="s">
        <v>679</v>
      </c>
      <c r="B12718" t="s">
        <v>680</v>
      </c>
      <c r="C12718" t="s">
        <v>681</v>
      </c>
      <c r="D12718" t="s">
        <v>472</v>
      </c>
      <c r="E12718" t="s">
        <v>362</v>
      </c>
      <c r="F12718" t="s">
        <v>187</v>
      </c>
      <c r="G12718" t="s">
        <v>195</v>
      </c>
      <c r="H12718" t="s">
        <v>444</v>
      </c>
      <c r="I12718" t="s">
        <v>443</v>
      </c>
      <c r="J12718" t="s">
        <v>209</v>
      </c>
      <c r="K12718" t="s">
        <v>191</v>
      </c>
      <c r="M12718" t="s">
        <v>199</v>
      </c>
      <c r="N12718" t="s">
        <v>496</v>
      </c>
      <c r="O12718" t="s">
        <v>194</v>
      </c>
      <c r="P12718">
        <v>2020</v>
      </c>
      <c r="Q12718">
        <v>1.05</v>
      </c>
    </row>
    <row r="12719" spans="1:17" x14ac:dyDescent="0.25">
      <c r="A12719" t="s">
        <v>679</v>
      </c>
      <c r="B12719" t="s">
        <v>680</v>
      </c>
      <c r="C12719" t="s">
        <v>681</v>
      </c>
      <c r="D12719" t="s">
        <v>472</v>
      </c>
      <c r="E12719" t="s">
        <v>362</v>
      </c>
      <c r="F12719" t="s">
        <v>187</v>
      </c>
      <c r="G12719" t="s">
        <v>195</v>
      </c>
      <c r="H12719" t="s">
        <v>444</v>
      </c>
      <c r="I12719" t="s">
        <v>443</v>
      </c>
      <c r="J12719" t="s">
        <v>209</v>
      </c>
      <c r="K12719" t="s">
        <v>191</v>
      </c>
      <c r="M12719" t="s">
        <v>199</v>
      </c>
      <c r="N12719" t="s">
        <v>496</v>
      </c>
      <c r="O12719" t="s">
        <v>264</v>
      </c>
      <c r="P12719">
        <v>2020</v>
      </c>
      <c r="Q12719">
        <v>0.95</v>
      </c>
    </row>
    <row r="12720" spans="1:17" x14ac:dyDescent="0.25">
      <c r="A12720" t="s">
        <v>679</v>
      </c>
      <c r="B12720" t="s">
        <v>680</v>
      </c>
      <c r="C12720" t="s">
        <v>681</v>
      </c>
      <c r="D12720" t="s">
        <v>472</v>
      </c>
      <c r="E12720" t="s">
        <v>362</v>
      </c>
      <c r="F12720" t="s">
        <v>187</v>
      </c>
      <c r="G12720" t="s">
        <v>195</v>
      </c>
      <c r="H12720" t="s">
        <v>444</v>
      </c>
      <c r="I12720" t="s">
        <v>443</v>
      </c>
      <c r="J12720" t="s">
        <v>209</v>
      </c>
      <c r="K12720" t="s">
        <v>191</v>
      </c>
      <c r="M12720" t="s">
        <v>199</v>
      </c>
      <c r="N12720" t="s">
        <v>496</v>
      </c>
      <c r="O12720" t="s">
        <v>265</v>
      </c>
      <c r="P12720">
        <v>2020</v>
      </c>
      <c r="Q12720">
        <v>1.07</v>
      </c>
    </row>
    <row r="12721" spans="1:17" x14ac:dyDescent="0.25">
      <c r="A12721" t="s">
        <v>679</v>
      </c>
      <c r="B12721" t="s">
        <v>680</v>
      </c>
      <c r="C12721" t="s">
        <v>681</v>
      </c>
      <c r="D12721" t="s">
        <v>472</v>
      </c>
      <c r="E12721" t="s">
        <v>362</v>
      </c>
      <c r="F12721" t="s">
        <v>187</v>
      </c>
      <c r="G12721" t="s">
        <v>195</v>
      </c>
      <c r="H12721" t="s">
        <v>444</v>
      </c>
      <c r="I12721" t="s">
        <v>443</v>
      </c>
      <c r="J12721" t="s">
        <v>209</v>
      </c>
      <c r="K12721" t="s">
        <v>191</v>
      </c>
      <c r="M12721" t="s">
        <v>199</v>
      </c>
      <c r="N12721" t="s">
        <v>496</v>
      </c>
      <c r="O12721" t="s">
        <v>194</v>
      </c>
      <c r="P12721">
        <v>2030</v>
      </c>
      <c r="Q12721">
        <v>1.06</v>
      </c>
    </row>
    <row r="12722" spans="1:17" x14ac:dyDescent="0.25">
      <c r="A12722" t="s">
        <v>679</v>
      </c>
      <c r="B12722" t="s">
        <v>680</v>
      </c>
      <c r="C12722" t="s">
        <v>681</v>
      </c>
      <c r="D12722" t="s">
        <v>472</v>
      </c>
      <c r="E12722" t="s">
        <v>362</v>
      </c>
      <c r="F12722" t="s">
        <v>187</v>
      </c>
      <c r="G12722" t="s">
        <v>195</v>
      </c>
      <c r="H12722" t="s">
        <v>444</v>
      </c>
      <c r="I12722" t="s">
        <v>443</v>
      </c>
      <c r="J12722" t="s">
        <v>209</v>
      </c>
      <c r="K12722" t="s">
        <v>191</v>
      </c>
      <c r="M12722" t="s">
        <v>199</v>
      </c>
      <c r="N12722" t="s">
        <v>496</v>
      </c>
      <c r="O12722" t="s">
        <v>194</v>
      </c>
      <c r="P12722">
        <v>2050</v>
      </c>
      <c r="Q12722">
        <v>1.06</v>
      </c>
    </row>
    <row r="12723" spans="1:17" x14ac:dyDescent="0.25">
      <c r="A12723" t="s">
        <v>679</v>
      </c>
      <c r="B12723" t="s">
        <v>680</v>
      </c>
      <c r="C12723" t="s">
        <v>681</v>
      </c>
      <c r="D12723" t="s">
        <v>472</v>
      </c>
      <c r="E12723" t="s">
        <v>362</v>
      </c>
      <c r="F12723" t="s">
        <v>187</v>
      </c>
      <c r="G12723" t="s">
        <v>195</v>
      </c>
      <c r="H12723" t="s">
        <v>444</v>
      </c>
      <c r="I12723" t="s">
        <v>443</v>
      </c>
      <c r="J12723" t="s">
        <v>209</v>
      </c>
      <c r="K12723" t="s">
        <v>191</v>
      </c>
      <c r="M12723" t="s">
        <v>199</v>
      </c>
      <c r="N12723" t="s">
        <v>496</v>
      </c>
      <c r="O12723" t="s">
        <v>264</v>
      </c>
      <c r="P12723">
        <v>2050</v>
      </c>
      <c r="Q12723">
        <v>0.96</v>
      </c>
    </row>
    <row r="12724" spans="1:17" x14ac:dyDescent="0.25">
      <c r="A12724" t="s">
        <v>679</v>
      </c>
      <c r="B12724" t="s">
        <v>680</v>
      </c>
      <c r="C12724" t="s">
        <v>681</v>
      </c>
      <c r="D12724" t="s">
        <v>472</v>
      </c>
      <c r="E12724" t="s">
        <v>362</v>
      </c>
      <c r="F12724" t="s">
        <v>187</v>
      </c>
      <c r="G12724" t="s">
        <v>195</v>
      </c>
      <c r="H12724" t="s">
        <v>444</v>
      </c>
      <c r="I12724" t="s">
        <v>443</v>
      </c>
      <c r="J12724" t="s">
        <v>209</v>
      </c>
      <c r="K12724" t="s">
        <v>191</v>
      </c>
      <c r="M12724" t="s">
        <v>199</v>
      </c>
      <c r="N12724" t="s">
        <v>496</v>
      </c>
      <c r="O12724" t="s">
        <v>265</v>
      </c>
      <c r="P12724">
        <v>2050</v>
      </c>
      <c r="Q12724">
        <v>1.08</v>
      </c>
    </row>
    <row r="12725" spans="1:17" x14ac:dyDescent="0.25">
      <c r="A12725" t="s">
        <v>679</v>
      </c>
      <c r="B12725" t="s">
        <v>680</v>
      </c>
      <c r="C12725" t="s">
        <v>681</v>
      </c>
      <c r="D12725" t="s">
        <v>472</v>
      </c>
      <c r="E12725" t="s">
        <v>362</v>
      </c>
      <c r="F12725" t="s">
        <v>187</v>
      </c>
      <c r="G12725" t="s">
        <v>218</v>
      </c>
      <c r="H12725" t="s">
        <v>219</v>
      </c>
      <c r="I12725" t="s">
        <v>220</v>
      </c>
      <c r="K12725" t="s">
        <v>221</v>
      </c>
      <c r="N12725" t="s">
        <v>513</v>
      </c>
      <c r="O12725" t="s">
        <v>194</v>
      </c>
      <c r="P12725">
        <v>2015</v>
      </c>
      <c r="Q12725">
        <v>3</v>
      </c>
    </row>
    <row r="12726" spans="1:17" x14ac:dyDescent="0.25">
      <c r="A12726" t="s">
        <v>679</v>
      </c>
      <c r="B12726" t="s">
        <v>680</v>
      </c>
      <c r="C12726" t="s">
        <v>681</v>
      </c>
      <c r="D12726" t="s">
        <v>472</v>
      </c>
      <c r="E12726" t="s">
        <v>362</v>
      </c>
      <c r="F12726" t="s">
        <v>187</v>
      </c>
      <c r="G12726" t="s">
        <v>218</v>
      </c>
      <c r="H12726" t="s">
        <v>219</v>
      </c>
      <c r="I12726" t="s">
        <v>220</v>
      </c>
      <c r="K12726" t="s">
        <v>221</v>
      </c>
      <c r="N12726" t="s">
        <v>513</v>
      </c>
      <c r="O12726" t="s">
        <v>194</v>
      </c>
      <c r="P12726">
        <v>2020</v>
      </c>
      <c r="Q12726">
        <v>3</v>
      </c>
    </row>
    <row r="12727" spans="1:17" x14ac:dyDescent="0.25">
      <c r="A12727" t="s">
        <v>679</v>
      </c>
      <c r="B12727" t="s">
        <v>680</v>
      </c>
      <c r="C12727" t="s">
        <v>681</v>
      </c>
      <c r="D12727" t="s">
        <v>472</v>
      </c>
      <c r="E12727" t="s">
        <v>362</v>
      </c>
      <c r="F12727" t="s">
        <v>187</v>
      </c>
      <c r="G12727" t="s">
        <v>218</v>
      </c>
      <c r="H12727" t="s">
        <v>219</v>
      </c>
      <c r="I12727" t="s">
        <v>220</v>
      </c>
      <c r="K12727" t="s">
        <v>221</v>
      </c>
      <c r="N12727" t="s">
        <v>513</v>
      </c>
      <c r="O12727" t="s">
        <v>264</v>
      </c>
      <c r="P12727">
        <v>2020</v>
      </c>
      <c r="Q12727">
        <v>2</v>
      </c>
    </row>
    <row r="12728" spans="1:17" x14ac:dyDescent="0.25">
      <c r="A12728" t="s">
        <v>679</v>
      </c>
      <c r="B12728" t="s">
        <v>680</v>
      </c>
      <c r="C12728" t="s">
        <v>681</v>
      </c>
      <c r="D12728" t="s">
        <v>472</v>
      </c>
      <c r="E12728" t="s">
        <v>362</v>
      </c>
      <c r="F12728" t="s">
        <v>187</v>
      </c>
      <c r="G12728" t="s">
        <v>218</v>
      </c>
      <c r="H12728" t="s">
        <v>219</v>
      </c>
      <c r="I12728" t="s">
        <v>220</v>
      </c>
      <c r="K12728" t="s">
        <v>221</v>
      </c>
      <c r="N12728" t="s">
        <v>513</v>
      </c>
      <c r="O12728" t="s">
        <v>265</v>
      </c>
      <c r="P12728">
        <v>2020</v>
      </c>
      <c r="Q12728">
        <v>6</v>
      </c>
    </row>
    <row r="12729" spans="1:17" x14ac:dyDescent="0.25">
      <c r="A12729" t="s">
        <v>679</v>
      </c>
      <c r="B12729" t="s">
        <v>680</v>
      </c>
      <c r="C12729" t="s">
        <v>681</v>
      </c>
      <c r="D12729" t="s">
        <v>472</v>
      </c>
      <c r="E12729" t="s">
        <v>362</v>
      </c>
      <c r="F12729" t="s">
        <v>187</v>
      </c>
      <c r="G12729" t="s">
        <v>218</v>
      </c>
      <c r="H12729" t="s">
        <v>219</v>
      </c>
      <c r="I12729" t="s">
        <v>220</v>
      </c>
      <c r="K12729" t="s">
        <v>221</v>
      </c>
      <c r="N12729" t="s">
        <v>513</v>
      </c>
      <c r="O12729" t="s">
        <v>194</v>
      </c>
      <c r="P12729">
        <v>2030</v>
      </c>
      <c r="Q12729">
        <v>2</v>
      </c>
    </row>
    <row r="12730" spans="1:17" x14ac:dyDescent="0.25">
      <c r="A12730" t="s">
        <v>679</v>
      </c>
      <c r="B12730" t="s">
        <v>680</v>
      </c>
      <c r="C12730" t="s">
        <v>681</v>
      </c>
      <c r="D12730" t="s">
        <v>472</v>
      </c>
      <c r="E12730" t="s">
        <v>362</v>
      </c>
      <c r="F12730" t="s">
        <v>187</v>
      </c>
      <c r="G12730" t="s">
        <v>218</v>
      </c>
      <c r="H12730" t="s">
        <v>219</v>
      </c>
      <c r="I12730" t="s">
        <v>220</v>
      </c>
      <c r="K12730" t="s">
        <v>221</v>
      </c>
      <c r="N12730" t="s">
        <v>513</v>
      </c>
      <c r="O12730" t="s">
        <v>194</v>
      </c>
      <c r="P12730">
        <v>2050</v>
      </c>
      <c r="Q12730">
        <v>2</v>
      </c>
    </row>
    <row r="12731" spans="1:17" x14ac:dyDescent="0.25">
      <c r="A12731" t="s">
        <v>679</v>
      </c>
      <c r="B12731" t="s">
        <v>680</v>
      </c>
      <c r="C12731" t="s">
        <v>681</v>
      </c>
      <c r="D12731" t="s">
        <v>472</v>
      </c>
      <c r="E12731" t="s">
        <v>362</v>
      </c>
      <c r="F12731" t="s">
        <v>187</v>
      </c>
      <c r="G12731" t="s">
        <v>218</v>
      </c>
      <c r="H12731" t="s">
        <v>219</v>
      </c>
      <c r="I12731" t="s">
        <v>220</v>
      </c>
      <c r="K12731" t="s">
        <v>221</v>
      </c>
      <c r="N12731" t="s">
        <v>513</v>
      </c>
      <c r="O12731" t="s">
        <v>264</v>
      </c>
      <c r="P12731">
        <v>2050</v>
      </c>
      <c r="Q12731">
        <v>2</v>
      </c>
    </row>
    <row r="12732" spans="1:17" x14ac:dyDescent="0.25">
      <c r="A12732" t="s">
        <v>679</v>
      </c>
      <c r="B12732" t="s">
        <v>680</v>
      </c>
      <c r="C12732" t="s">
        <v>681</v>
      </c>
      <c r="D12732" t="s">
        <v>472</v>
      </c>
      <c r="E12732" t="s">
        <v>362</v>
      </c>
      <c r="F12732" t="s">
        <v>187</v>
      </c>
      <c r="G12732" t="s">
        <v>218</v>
      </c>
      <c r="H12732" t="s">
        <v>219</v>
      </c>
      <c r="I12732" t="s">
        <v>220</v>
      </c>
      <c r="K12732" t="s">
        <v>221</v>
      </c>
      <c r="N12732" t="s">
        <v>513</v>
      </c>
      <c r="O12732" t="s">
        <v>265</v>
      </c>
      <c r="P12732">
        <v>2050</v>
      </c>
      <c r="Q12732">
        <v>6</v>
      </c>
    </row>
    <row r="12733" spans="1:17" x14ac:dyDescent="0.25">
      <c r="A12733" t="s">
        <v>679</v>
      </c>
      <c r="B12733" t="s">
        <v>680</v>
      </c>
      <c r="C12733" t="s">
        <v>681</v>
      </c>
      <c r="D12733" t="s">
        <v>472</v>
      </c>
      <c r="E12733" t="s">
        <v>362</v>
      </c>
      <c r="F12733" t="s">
        <v>187</v>
      </c>
      <c r="G12733" t="s">
        <v>218</v>
      </c>
      <c r="H12733" t="s">
        <v>223</v>
      </c>
      <c r="I12733" t="s">
        <v>224</v>
      </c>
      <c r="K12733" t="s">
        <v>221</v>
      </c>
      <c r="M12733" t="s">
        <v>371</v>
      </c>
      <c r="N12733" t="s">
        <v>193</v>
      </c>
      <c r="O12733" t="s">
        <v>194</v>
      </c>
      <c r="P12733">
        <v>2015</v>
      </c>
      <c r="Q12733">
        <v>1</v>
      </c>
    </row>
    <row r="12734" spans="1:17" x14ac:dyDescent="0.25">
      <c r="A12734" t="s">
        <v>679</v>
      </c>
      <c r="B12734" t="s">
        <v>680</v>
      </c>
      <c r="C12734" t="s">
        <v>681</v>
      </c>
      <c r="D12734" t="s">
        <v>472</v>
      </c>
      <c r="E12734" t="s">
        <v>362</v>
      </c>
      <c r="F12734" t="s">
        <v>187</v>
      </c>
      <c r="G12734" t="s">
        <v>218</v>
      </c>
      <c r="H12734" t="s">
        <v>223</v>
      </c>
      <c r="I12734" t="s">
        <v>224</v>
      </c>
      <c r="K12734" t="s">
        <v>221</v>
      </c>
      <c r="M12734" t="s">
        <v>371</v>
      </c>
      <c r="N12734" t="s">
        <v>193</v>
      </c>
      <c r="O12734" t="s">
        <v>194</v>
      </c>
      <c r="P12734">
        <v>2020</v>
      </c>
      <c r="Q12734">
        <v>1</v>
      </c>
    </row>
    <row r="12735" spans="1:17" x14ac:dyDescent="0.25">
      <c r="A12735" t="s">
        <v>679</v>
      </c>
      <c r="B12735" t="s">
        <v>680</v>
      </c>
      <c r="C12735" t="s">
        <v>681</v>
      </c>
      <c r="D12735" t="s">
        <v>472</v>
      </c>
      <c r="E12735" t="s">
        <v>362</v>
      </c>
      <c r="F12735" t="s">
        <v>187</v>
      </c>
      <c r="G12735" t="s">
        <v>218</v>
      </c>
      <c r="H12735" t="s">
        <v>223</v>
      </c>
      <c r="I12735" t="s">
        <v>224</v>
      </c>
      <c r="K12735" t="s">
        <v>221</v>
      </c>
      <c r="M12735" t="s">
        <v>371</v>
      </c>
      <c r="N12735" t="s">
        <v>193</v>
      </c>
      <c r="O12735" t="s">
        <v>264</v>
      </c>
      <c r="P12735">
        <v>2020</v>
      </c>
    </row>
    <row r="12736" spans="1:17" x14ac:dyDescent="0.25">
      <c r="A12736" t="s">
        <v>679</v>
      </c>
      <c r="B12736" t="s">
        <v>680</v>
      </c>
      <c r="C12736" t="s">
        <v>681</v>
      </c>
      <c r="D12736" t="s">
        <v>472</v>
      </c>
      <c r="E12736" t="s">
        <v>362</v>
      </c>
      <c r="F12736" t="s">
        <v>187</v>
      </c>
      <c r="G12736" t="s">
        <v>218</v>
      </c>
      <c r="H12736" t="s">
        <v>223</v>
      </c>
      <c r="I12736" t="s">
        <v>224</v>
      </c>
      <c r="K12736" t="s">
        <v>221</v>
      </c>
      <c r="M12736" t="s">
        <v>371</v>
      </c>
      <c r="N12736" t="s">
        <v>193</v>
      </c>
      <c r="O12736" t="s">
        <v>265</v>
      </c>
      <c r="P12736">
        <v>2020</v>
      </c>
    </row>
    <row r="12737" spans="1:17" x14ac:dyDescent="0.25">
      <c r="A12737" t="s">
        <v>679</v>
      </c>
      <c r="B12737" t="s">
        <v>680</v>
      </c>
      <c r="C12737" t="s">
        <v>681</v>
      </c>
      <c r="D12737" t="s">
        <v>472</v>
      </c>
      <c r="E12737" t="s">
        <v>362</v>
      </c>
      <c r="F12737" t="s">
        <v>187</v>
      </c>
      <c r="G12737" t="s">
        <v>218</v>
      </c>
      <c r="H12737" t="s">
        <v>223</v>
      </c>
      <c r="I12737" t="s">
        <v>224</v>
      </c>
      <c r="K12737" t="s">
        <v>221</v>
      </c>
      <c r="M12737" t="s">
        <v>371</v>
      </c>
      <c r="N12737" t="s">
        <v>193</v>
      </c>
      <c r="O12737" t="s">
        <v>194</v>
      </c>
      <c r="P12737">
        <v>2030</v>
      </c>
      <c r="Q12737">
        <v>1</v>
      </c>
    </row>
    <row r="12738" spans="1:17" x14ac:dyDescent="0.25">
      <c r="A12738" t="s">
        <v>679</v>
      </c>
      <c r="B12738" t="s">
        <v>680</v>
      </c>
      <c r="C12738" t="s">
        <v>681</v>
      </c>
      <c r="D12738" t="s">
        <v>472</v>
      </c>
      <c r="E12738" t="s">
        <v>362</v>
      </c>
      <c r="F12738" t="s">
        <v>187</v>
      </c>
      <c r="G12738" t="s">
        <v>218</v>
      </c>
      <c r="H12738" t="s">
        <v>223</v>
      </c>
      <c r="I12738" t="s">
        <v>224</v>
      </c>
      <c r="K12738" t="s">
        <v>221</v>
      </c>
      <c r="M12738" t="s">
        <v>371</v>
      </c>
      <c r="N12738" t="s">
        <v>193</v>
      </c>
      <c r="O12738" t="s">
        <v>194</v>
      </c>
      <c r="P12738">
        <v>2050</v>
      </c>
      <c r="Q12738">
        <v>1</v>
      </c>
    </row>
    <row r="12739" spans="1:17" x14ac:dyDescent="0.25">
      <c r="A12739" t="s">
        <v>679</v>
      </c>
      <c r="B12739" t="s">
        <v>680</v>
      </c>
      <c r="C12739" t="s">
        <v>681</v>
      </c>
      <c r="D12739" t="s">
        <v>472</v>
      </c>
      <c r="E12739" t="s">
        <v>362</v>
      </c>
      <c r="F12739" t="s">
        <v>187</v>
      </c>
      <c r="G12739" t="s">
        <v>218</v>
      </c>
      <c r="H12739" t="s">
        <v>223</v>
      </c>
      <c r="I12739" t="s">
        <v>224</v>
      </c>
      <c r="K12739" t="s">
        <v>221</v>
      </c>
      <c r="M12739" t="s">
        <v>371</v>
      </c>
      <c r="N12739" t="s">
        <v>193</v>
      </c>
      <c r="O12739" t="s">
        <v>264</v>
      </c>
      <c r="P12739">
        <v>2050</v>
      </c>
    </row>
    <row r="12740" spans="1:17" x14ac:dyDescent="0.25">
      <c r="A12740" t="s">
        <v>679</v>
      </c>
      <c r="B12740" t="s">
        <v>680</v>
      </c>
      <c r="C12740" t="s">
        <v>681</v>
      </c>
      <c r="D12740" t="s">
        <v>472</v>
      </c>
      <c r="E12740" t="s">
        <v>362</v>
      </c>
      <c r="F12740" t="s">
        <v>187</v>
      </c>
      <c r="G12740" t="s">
        <v>218</v>
      </c>
      <c r="H12740" t="s">
        <v>223</v>
      </c>
      <c r="I12740" t="s">
        <v>224</v>
      </c>
      <c r="K12740" t="s">
        <v>221</v>
      </c>
      <c r="M12740" t="s">
        <v>371</v>
      </c>
      <c r="N12740" t="s">
        <v>193</v>
      </c>
      <c r="O12740" t="s">
        <v>265</v>
      </c>
      <c r="P12740">
        <v>2050</v>
      </c>
    </row>
    <row r="12741" spans="1:17" x14ac:dyDescent="0.25">
      <c r="A12741" t="s">
        <v>679</v>
      </c>
      <c r="B12741" t="s">
        <v>680</v>
      </c>
      <c r="C12741" t="s">
        <v>681</v>
      </c>
      <c r="D12741" t="s">
        <v>472</v>
      </c>
      <c r="E12741" t="s">
        <v>362</v>
      </c>
      <c r="F12741" t="s">
        <v>187</v>
      </c>
      <c r="G12741" t="s">
        <v>218</v>
      </c>
      <c r="H12741" t="s">
        <v>225</v>
      </c>
      <c r="I12741" t="s">
        <v>226</v>
      </c>
      <c r="K12741" t="s">
        <v>221</v>
      </c>
      <c r="N12741" t="s">
        <v>513</v>
      </c>
      <c r="O12741" t="s">
        <v>194</v>
      </c>
      <c r="P12741">
        <v>2015</v>
      </c>
      <c r="Q12741">
        <v>10</v>
      </c>
    </row>
    <row r="12742" spans="1:17" x14ac:dyDescent="0.25">
      <c r="A12742" t="s">
        <v>679</v>
      </c>
      <c r="B12742" t="s">
        <v>680</v>
      </c>
      <c r="C12742" t="s">
        <v>681</v>
      </c>
      <c r="D12742" t="s">
        <v>472</v>
      </c>
      <c r="E12742" t="s">
        <v>362</v>
      </c>
      <c r="F12742" t="s">
        <v>187</v>
      </c>
      <c r="G12742" t="s">
        <v>218</v>
      </c>
      <c r="H12742" t="s">
        <v>225</v>
      </c>
      <c r="I12742" t="s">
        <v>226</v>
      </c>
      <c r="K12742" t="s">
        <v>221</v>
      </c>
      <c r="N12742" t="s">
        <v>513</v>
      </c>
      <c r="O12742" t="s">
        <v>194</v>
      </c>
      <c r="P12742">
        <v>2020</v>
      </c>
      <c r="Q12742">
        <v>9</v>
      </c>
    </row>
    <row r="12743" spans="1:17" x14ac:dyDescent="0.25">
      <c r="A12743" t="s">
        <v>679</v>
      </c>
      <c r="B12743" t="s">
        <v>680</v>
      </c>
      <c r="C12743" t="s">
        <v>681</v>
      </c>
      <c r="D12743" t="s">
        <v>472</v>
      </c>
      <c r="E12743" t="s">
        <v>362</v>
      </c>
      <c r="F12743" t="s">
        <v>187</v>
      </c>
      <c r="G12743" t="s">
        <v>218</v>
      </c>
      <c r="H12743" t="s">
        <v>225</v>
      </c>
      <c r="I12743" t="s">
        <v>226</v>
      </c>
      <c r="K12743" t="s">
        <v>221</v>
      </c>
      <c r="N12743" t="s">
        <v>513</v>
      </c>
      <c r="O12743" t="s">
        <v>264</v>
      </c>
      <c r="P12743">
        <v>2020</v>
      </c>
      <c r="Q12743">
        <v>8</v>
      </c>
    </row>
    <row r="12744" spans="1:17" x14ac:dyDescent="0.25">
      <c r="A12744" t="s">
        <v>679</v>
      </c>
      <c r="B12744" t="s">
        <v>680</v>
      </c>
      <c r="C12744" t="s">
        <v>681</v>
      </c>
      <c r="D12744" t="s">
        <v>472</v>
      </c>
      <c r="E12744" t="s">
        <v>362</v>
      </c>
      <c r="F12744" t="s">
        <v>187</v>
      </c>
      <c r="G12744" t="s">
        <v>218</v>
      </c>
      <c r="H12744" t="s">
        <v>225</v>
      </c>
      <c r="I12744" t="s">
        <v>226</v>
      </c>
      <c r="K12744" t="s">
        <v>221</v>
      </c>
      <c r="N12744" t="s">
        <v>513</v>
      </c>
      <c r="O12744" t="s">
        <v>265</v>
      </c>
      <c r="P12744">
        <v>2020</v>
      </c>
      <c r="Q12744">
        <v>60</v>
      </c>
    </row>
    <row r="12745" spans="1:17" x14ac:dyDescent="0.25">
      <c r="A12745" t="s">
        <v>679</v>
      </c>
      <c r="B12745" t="s">
        <v>680</v>
      </c>
      <c r="C12745" t="s">
        <v>681</v>
      </c>
      <c r="D12745" t="s">
        <v>472</v>
      </c>
      <c r="E12745" t="s">
        <v>362</v>
      </c>
      <c r="F12745" t="s">
        <v>187</v>
      </c>
      <c r="G12745" t="s">
        <v>218</v>
      </c>
      <c r="H12745" t="s">
        <v>225</v>
      </c>
      <c r="I12745" t="s">
        <v>226</v>
      </c>
      <c r="K12745" t="s">
        <v>221</v>
      </c>
      <c r="N12745" t="s">
        <v>513</v>
      </c>
      <c r="O12745" t="s">
        <v>194</v>
      </c>
      <c r="P12745">
        <v>2030</v>
      </c>
      <c r="Q12745">
        <v>7</v>
      </c>
    </row>
    <row r="12746" spans="1:17" x14ac:dyDescent="0.25">
      <c r="A12746" t="s">
        <v>679</v>
      </c>
      <c r="B12746" t="s">
        <v>680</v>
      </c>
      <c r="C12746" t="s">
        <v>681</v>
      </c>
      <c r="D12746" t="s">
        <v>472</v>
      </c>
      <c r="E12746" t="s">
        <v>362</v>
      </c>
      <c r="F12746" t="s">
        <v>187</v>
      </c>
      <c r="G12746" t="s">
        <v>218</v>
      </c>
      <c r="H12746" t="s">
        <v>225</v>
      </c>
      <c r="I12746" t="s">
        <v>226</v>
      </c>
      <c r="K12746" t="s">
        <v>221</v>
      </c>
      <c r="N12746" t="s">
        <v>513</v>
      </c>
      <c r="O12746" t="s">
        <v>194</v>
      </c>
      <c r="P12746">
        <v>2050</v>
      </c>
      <c r="Q12746">
        <v>6</v>
      </c>
    </row>
    <row r="12747" spans="1:17" x14ac:dyDescent="0.25">
      <c r="A12747" t="s">
        <v>679</v>
      </c>
      <c r="B12747" t="s">
        <v>680</v>
      </c>
      <c r="C12747" t="s">
        <v>681</v>
      </c>
      <c r="D12747" t="s">
        <v>472</v>
      </c>
      <c r="E12747" t="s">
        <v>362</v>
      </c>
      <c r="F12747" t="s">
        <v>187</v>
      </c>
      <c r="G12747" t="s">
        <v>218</v>
      </c>
      <c r="H12747" t="s">
        <v>225</v>
      </c>
      <c r="I12747" t="s">
        <v>226</v>
      </c>
      <c r="K12747" t="s">
        <v>221</v>
      </c>
      <c r="N12747" t="s">
        <v>513</v>
      </c>
      <c r="O12747" t="s">
        <v>264</v>
      </c>
      <c r="P12747">
        <v>2050</v>
      </c>
      <c r="Q12747">
        <v>5</v>
      </c>
    </row>
    <row r="12748" spans="1:17" x14ac:dyDescent="0.25">
      <c r="A12748" t="s">
        <v>679</v>
      </c>
      <c r="B12748" t="s">
        <v>680</v>
      </c>
      <c r="C12748" t="s">
        <v>681</v>
      </c>
      <c r="D12748" t="s">
        <v>472</v>
      </c>
      <c r="E12748" t="s">
        <v>362</v>
      </c>
      <c r="F12748" t="s">
        <v>187</v>
      </c>
      <c r="G12748" t="s">
        <v>218</v>
      </c>
      <c r="H12748" t="s">
        <v>225</v>
      </c>
      <c r="I12748" t="s">
        <v>226</v>
      </c>
      <c r="K12748" t="s">
        <v>221</v>
      </c>
      <c r="N12748" t="s">
        <v>513</v>
      </c>
      <c r="O12748" t="s">
        <v>265</v>
      </c>
      <c r="P12748">
        <v>2050</v>
      </c>
      <c r="Q12748">
        <v>30</v>
      </c>
    </row>
    <row r="12749" spans="1:17" x14ac:dyDescent="0.25">
      <c r="A12749" t="s">
        <v>679</v>
      </c>
      <c r="B12749" t="s">
        <v>680</v>
      </c>
      <c r="C12749" t="s">
        <v>681</v>
      </c>
      <c r="D12749" t="s">
        <v>472</v>
      </c>
      <c r="E12749" t="s">
        <v>362</v>
      </c>
      <c r="F12749" t="s">
        <v>187</v>
      </c>
      <c r="G12749" t="s">
        <v>218</v>
      </c>
      <c r="H12749" t="s">
        <v>678</v>
      </c>
      <c r="I12749" t="s">
        <v>230</v>
      </c>
      <c r="K12749" t="s">
        <v>221</v>
      </c>
      <c r="M12749" t="s">
        <v>392</v>
      </c>
      <c r="N12749" t="s">
        <v>206</v>
      </c>
      <c r="O12749" t="s">
        <v>194</v>
      </c>
      <c r="P12749">
        <v>2015</v>
      </c>
      <c r="Q12749">
        <v>0.3</v>
      </c>
    </row>
    <row r="12750" spans="1:17" x14ac:dyDescent="0.25">
      <c r="A12750" t="s">
        <v>679</v>
      </c>
      <c r="B12750" t="s">
        <v>680</v>
      </c>
      <c r="C12750" t="s">
        <v>681</v>
      </c>
      <c r="D12750" t="s">
        <v>472</v>
      </c>
      <c r="E12750" t="s">
        <v>362</v>
      </c>
      <c r="F12750" t="s">
        <v>187</v>
      </c>
      <c r="G12750" t="s">
        <v>218</v>
      </c>
      <c r="H12750" t="s">
        <v>678</v>
      </c>
      <c r="I12750" t="s">
        <v>230</v>
      </c>
      <c r="K12750" t="s">
        <v>221</v>
      </c>
      <c r="M12750" t="s">
        <v>392</v>
      </c>
      <c r="N12750" t="s">
        <v>206</v>
      </c>
      <c r="O12750" t="s">
        <v>194</v>
      </c>
      <c r="P12750">
        <v>2020</v>
      </c>
      <c r="Q12750">
        <v>0.3</v>
      </c>
    </row>
    <row r="12751" spans="1:17" x14ac:dyDescent="0.25">
      <c r="A12751" t="s">
        <v>679</v>
      </c>
      <c r="B12751" t="s">
        <v>680</v>
      </c>
      <c r="C12751" t="s">
        <v>681</v>
      </c>
      <c r="D12751" t="s">
        <v>472</v>
      </c>
      <c r="E12751" t="s">
        <v>362</v>
      </c>
      <c r="F12751" t="s">
        <v>187</v>
      </c>
      <c r="G12751" t="s">
        <v>218</v>
      </c>
      <c r="H12751" t="s">
        <v>678</v>
      </c>
      <c r="I12751" t="s">
        <v>230</v>
      </c>
      <c r="K12751" t="s">
        <v>221</v>
      </c>
      <c r="M12751" t="s">
        <v>392</v>
      </c>
      <c r="N12751" t="s">
        <v>206</v>
      </c>
      <c r="O12751" t="s">
        <v>264</v>
      </c>
      <c r="P12751">
        <v>2020</v>
      </c>
      <c r="Q12751">
        <v>0</v>
      </c>
    </row>
    <row r="12752" spans="1:17" x14ac:dyDescent="0.25">
      <c r="A12752" t="s">
        <v>679</v>
      </c>
      <c r="B12752" t="s">
        <v>680</v>
      </c>
      <c r="C12752" t="s">
        <v>681</v>
      </c>
      <c r="D12752" t="s">
        <v>472</v>
      </c>
      <c r="E12752" t="s">
        <v>362</v>
      </c>
      <c r="F12752" t="s">
        <v>187</v>
      </c>
      <c r="G12752" t="s">
        <v>218</v>
      </c>
      <c r="H12752" t="s">
        <v>678</v>
      </c>
      <c r="I12752" t="s">
        <v>230</v>
      </c>
      <c r="K12752" t="s">
        <v>221</v>
      </c>
      <c r="M12752" t="s">
        <v>392</v>
      </c>
      <c r="N12752" t="s">
        <v>206</v>
      </c>
      <c r="O12752" t="s">
        <v>265</v>
      </c>
      <c r="P12752">
        <v>2020</v>
      </c>
      <c r="Q12752">
        <v>0.3</v>
      </c>
    </row>
    <row r="12753" spans="1:17" x14ac:dyDescent="0.25">
      <c r="A12753" t="s">
        <v>679</v>
      </c>
      <c r="B12753" t="s">
        <v>680</v>
      </c>
      <c r="C12753" t="s">
        <v>681</v>
      </c>
      <c r="D12753" t="s">
        <v>472</v>
      </c>
      <c r="E12753" t="s">
        <v>362</v>
      </c>
      <c r="F12753" t="s">
        <v>187</v>
      </c>
      <c r="G12753" t="s">
        <v>218</v>
      </c>
      <c r="H12753" t="s">
        <v>678</v>
      </c>
      <c r="I12753" t="s">
        <v>230</v>
      </c>
      <c r="K12753" t="s">
        <v>221</v>
      </c>
      <c r="M12753" t="s">
        <v>392</v>
      </c>
      <c r="N12753" t="s">
        <v>206</v>
      </c>
      <c r="O12753" t="s">
        <v>194</v>
      </c>
      <c r="P12753">
        <v>2030</v>
      </c>
      <c r="Q12753">
        <v>0.3</v>
      </c>
    </row>
    <row r="12754" spans="1:17" x14ac:dyDescent="0.25">
      <c r="A12754" t="s">
        <v>679</v>
      </c>
      <c r="B12754" t="s">
        <v>680</v>
      </c>
      <c r="C12754" t="s">
        <v>681</v>
      </c>
      <c r="D12754" t="s">
        <v>472</v>
      </c>
      <c r="E12754" t="s">
        <v>362</v>
      </c>
      <c r="F12754" t="s">
        <v>187</v>
      </c>
      <c r="G12754" t="s">
        <v>218</v>
      </c>
      <c r="H12754" t="s">
        <v>678</v>
      </c>
      <c r="I12754" t="s">
        <v>230</v>
      </c>
      <c r="K12754" t="s">
        <v>221</v>
      </c>
      <c r="M12754" t="s">
        <v>392</v>
      </c>
      <c r="N12754" t="s">
        <v>206</v>
      </c>
      <c r="O12754" t="s">
        <v>194</v>
      </c>
      <c r="P12754">
        <v>2050</v>
      </c>
      <c r="Q12754">
        <v>0.3</v>
      </c>
    </row>
    <row r="12755" spans="1:17" x14ac:dyDescent="0.25">
      <c r="A12755" t="s">
        <v>679</v>
      </c>
      <c r="B12755" t="s">
        <v>680</v>
      </c>
      <c r="C12755" t="s">
        <v>681</v>
      </c>
      <c r="D12755" t="s">
        <v>472</v>
      </c>
      <c r="E12755" t="s">
        <v>362</v>
      </c>
      <c r="F12755" t="s">
        <v>187</v>
      </c>
      <c r="G12755" t="s">
        <v>218</v>
      </c>
      <c r="H12755" t="s">
        <v>678</v>
      </c>
      <c r="I12755" t="s">
        <v>230</v>
      </c>
      <c r="K12755" t="s">
        <v>221</v>
      </c>
      <c r="M12755" t="s">
        <v>392</v>
      </c>
      <c r="N12755" t="s">
        <v>206</v>
      </c>
      <c r="O12755" t="s">
        <v>264</v>
      </c>
      <c r="P12755">
        <v>2050</v>
      </c>
      <c r="Q12755">
        <v>0</v>
      </c>
    </row>
    <row r="12756" spans="1:17" x14ac:dyDescent="0.25">
      <c r="A12756" t="s">
        <v>679</v>
      </c>
      <c r="B12756" t="s">
        <v>680</v>
      </c>
      <c r="C12756" t="s">
        <v>681</v>
      </c>
      <c r="D12756" t="s">
        <v>472</v>
      </c>
      <c r="E12756" t="s">
        <v>362</v>
      </c>
      <c r="F12756" t="s">
        <v>187</v>
      </c>
      <c r="G12756" t="s">
        <v>218</v>
      </c>
      <c r="H12756" t="s">
        <v>678</v>
      </c>
      <c r="I12756" t="s">
        <v>230</v>
      </c>
      <c r="K12756" t="s">
        <v>221</v>
      </c>
      <c r="M12756" t="s">
        <v>392</v>
      </c>
      <c r="N12756" t="s">
        <v>206</v>
      </c>
      <c r="O12756" t="s">
        <v>265</v>
      </c>
      <c r="P12756">
        <v>2050</v>
      </c>
      <c r="Q12756">
        <v>0.3</v>
      </c>
    </row>
    <row r="12757" spans="1:17" x14ac:dyDescent="0.25">
      <c r="A12757" t="s">
        <v>679</v>
      </c>
      <c r="B12757" t="s">
        <v>680</v>
      </c>
      <c r="C12757" t="s">
        <v>681</v>
      </c>
      <c r="D12757" t="s">
        <v>472</v>
      </c>
      <c r="E12757" t="s">
        <v>362</v>
      </c>
      <c r="F12757" t="s">
        <v>187</v>
      </c>
      <c r="G12757" t="s">
        <v>233</v>
      </c>
      <c r="H12757" t="s">
        <v>477</v>
      </c>
      <c r="I12757" t="s">
        <v>240</v>
      </c>
      <c r="J12757" t="s">
        <v>288</v>
      </c>
      <c r="K12757" t="s">
        <v>478</v>
      </c>
      <c r="L12757" t="s">
        <v>237</v>
      </c>
      <c r="N12757" t="s">
        <v>544</v>
      </c>
      <c r="O12757" t="s">
        <v>194</v>
      </c>
      <c r="P12757">
        <v>2015</v>
      </c>
      <c r="Q12757">
        <v>0.04</v>
      </c>
    </row>
    <row r="12758" spans="1:17" x14ac:dyDescent="0.25">
      <c r="A12758" t="s">
        <v>679</v>
      </c>
      <c r="B12758" t="s">
        <v>680</v>
      </c>
      <c r="C12758" t="s">
        <v>681</v>
      </c>
      <c r="D12758" t="s">
        <v>472</v>
      </c>
      <c r="E12758" t="s">
        <v>362</v>
      </c>
      <c r="F12758" t="s">
        <v>187</v>
      </c>
      <c r="G12758" t="s">
        <v>233</v>
      </c>
      <c r="H12758" t="s">
        <v>477</v>
      </c>
      <c r="I12758" t="s">
        <v>240</v>
      </c>
      <c r="J12758" t="s">
        <v>288</v>
      </c>
      <c r="K12758" t="s">
        <v>478</v>
      </c>
      <c r="L12758" t="s">
        <v>237</v>
      </c>
      <c r="N12758" t="s">
        <v>544</v>
      </c>
      <c r="O12758" t="s">
        <v>194</v>
      </c>
      <c r="P12758">
        <v>2020</v>
      </c>
      <c r="Q12758">
        <v>0.04</v>
      </c>
    </row>
    <row r="12759" spans="1:17" x14ac:dyDescent="0.25">
      <c r="A12759" t="s">
        <v>679</v>
      </c>
      <c r="B12759" t="s">
        <v>680</v>
      </c>
      <c r="C12759" t="s">
        <v>681</v>
      </c>
      <c r="D12759" t="s">
        <v>472</v>
      </c>
      <c r="E12759" t="s">
        <v>362</v>
      </c>
      <c r="F12759" t="s">
        <v>187</v>
      </c>
      <c r="G12759" t="s">
        <v>233</v>
      </c>
      <c r="H12759" t="s">
        <v>477</v>
      </c>
      <c r="I12759" t="s">
        <v>240</v>
      </c>
      <c r="J12759" t="s">
        <v>288</v>
      </c>
      <c r="K12759" t="s">
        <v>478</v>
      </c>
      <c r="L12759" t="s">
        <v>237</v>
      </c>
      <c r="N12759" t="s">
        <v>544</v>
      </c>
      <c r="O12759" t="s">
        <v>264</v>
      </c>
      <c r="P12759">
        <v>2020</v>
      </c>
      <c r="Q12759">
        <v>2.5000000000000001E-2</v>
      </c>
    </row>
    <row r="12760" spans="1:17" x14ac:dyDescent="0.25">
      <c r="A12760" t="s">
        <v>679</v>
      </c>
      <c r="B12760" t="s">
        <v>680</v>
      </c>
      <c r="C12760" t="s">
        <v>681</v>
      </c>
      <c r="D12760" t="s">
        <v>472</v>
      </c>
      <c r="E12760" t="s">
        <v>362</v>
      </c>
      <c r="F12760" t="s">
        <v>187</v>
      </c>
      <c r="G12760" t="s">
        <v>233</v>
      </c>
      <c r="H12760" t="s">
        <v>477</v>
      </c>
      <c r="I12760" t="s">
        <v>240</v>
      </c>
      <c r="J12760" t="s">
        <v>288</v>
      </c>
      <c r="K12760" t="s">
        <v>478</v>
      </c>
      <c r="L12760" t="s">
        <v>237</v>
      </c>
      <c r="N12760" t="s">
        <v>544</v>
      </c>
      <c r="O12760" t="s">
        <v>265</v>
      </c>
      <c r="P12760">
        <v>2020</v>
      </c>
      <c r="Q12760">
        <v>0.15</v>
      </c>
    </row>
    <row r="12761" spans="1:17" x14ac:dyDescent="0.25">
      <c r="A12761" t="s">
        <v>679</v>
      </c>
      <c r="B12761" t="s">
        <v>680</v>
      </c>
      <c r="C12761" t="s">
        <v>681</v>
      </c>
      <c r="D12761" t="s">
        <v>472</v>
      </c>
      <c r="E12761" t="s">
        <v>362</v>
      </c>
      <c r="F12761" t="s">
        <v>187</v>
      </c>
      <c r="G12761" t="s">
        <v>233</v>
      </c>
      <c r="H12761" t="s">
        <v>477</v>
      </c>
      <c r="I12761" t="s">
        <v>240</v>
      </c>
      <c r="J12761" t="s">
        <v>288</v>
      </c>
      <c r="K12761" t="s">
        <v>478</v>
      </c>
      <c r="L12761" t="s">
        <v>237</v>
      </c>
      <c r="N12761" t="s">
        <v>544</v>
      </c>
      <c r="O12761" t="s">
        <v>194</v>
      </c>
      <c r="P12761">
        <v>2030</v>
      </c>
      <c r="Q12761">
        <v>0.03</v>
      </c>
    </row>
    <row r="12762" spans="1:17" x14ac:dyDescent="0.25">
      <c r="A12762" t="s">
        <v>679</v>
      </c>
      <c r="B12762" t="s">
        <v>680</v>
      </c>
      <c r="C12762" t="s">
        <v>681</v>
      </c>
      <c r="D12762" t="s">
        <v>472</v>
      </c>
      <c r="E12762" t="s">
        <v>362</v>
      </c>
      <c r="F12762" t="s">
        <v>187</v>
      </c>
      <c r="G12762" t="s">
        <v>233</v>
      </c>
      <c r="H12762" t="s">
        <v>477</v>
      </c>
      <c r="I12762" t="s">
        <v>240</v>
      </c>
      <c r="J12762" t="s">
        <v>288</v>
      </c>
      <c r="K12762" t="s">
        <v>478</v>
      </c>
      <c r="L12762" t="s">
        <v>237</v>
      </c>
      <c r="N12762" t="s">
        <v>544</v>
      </c>
      <c r="O12762" t="s">
        <v>194</v>
      </c>
      <c r="P12762">
        <v>2050</v>
      </c>
      <c r="Q12762">
        <v>0.03</v>
      </c>
    </row>
    <row r="12763" spans="1:17" x14ac:dyDescent="0.25">
      <c r="A12763" t="s">
        <v>679</v>
      </c>
      <c r="B12763" t="s">
        <v>680</v>
      </c>
      <c r="C12763" t="s">
        <v>681</v>
      </c>
      <c r="D12763" t="s">
        <v>472</v>
      </c>
      <c r="E12763" t="s">
        <v>362</v>
      </c>
      <c r="F12763" t="s">
        <v>187</v>
      </c>
      <c r="G12763" t="s">
        <v>233</v>
      </c>
      <c r="H12763" t="s">
        <v>477</v>
      </c>
      <c r="I12763" t="s">
        <v>240</v>
      </c>
      <c r="J12763" t="s">
        <v>288</v>
      </c>
      <c r="K12763" t="s">
        <v>478</v>
      </c>
      <c r="L12763" t="s">
        <v>237</v>
      </c>
      <c r="N12763" t="s">
        <v>544</v>
      </c>
      <c r="O12763" t="s">
        <v>264</v>
      </c>
      <c r="P12763">
        <v>2050</v>
      </c>
      <c r="Q12763">
        <v>2.5000000000000001E-2</v>
      </c>
    </row>
    <row r="12764" spans="1:17" x14ac:dyDescent="0.25">
      <c r="A12764" t="s">
        <v>679</v>
      </c>
      <c r="B12764" t="s">
        <v>680</v>
      </c>
      <c r="C12764" t="s">
        <v>681</v>
      </c>
      <c r="D12764" t="s">
        <v>472</v>
      </c>
      <c r="E12764" t="s">
        <v>362</v>
      </c>
      <c r="F12764" t="s">
        <v>187</v>
      </c>
      <c r="G12764" t="s">
        <v>233</v>
      </c>
      <c r="H12764" t="s">
        <v>477</v>
      </c>
      <c r="I12764" t="s">
        <v>240</v>
      </c>
      <c r="J12764" t="s">
        <v>288</v>
      </c>
      <c r="K12764" t="s">
        <v>478</v>
      </c>
      <c r="L12764" t="s">
        <v>237</v>
      </c>
      <c r="N12764" t="s">
        <v>544</v>
      </c>
      <c r="O12764" t="s">
        <v>265</v>
      </c>
      <c r="P12764">
        <v>2050</v>
      </c>
      <c r="Q12764">
        <v>0.15</v>
      </c>
    </row>
    <row r="12765" spans="1:17" x14ac:dyDescent="0.25">
      <c r="A12765" t="s">
        <v>679</v>
      </c>
      <c r="B12765" t="s">
        <v>680</v>
      </c>
      <c r="C12765" t="s">
        <v>681</v>
      </c>
      <c r="D12765" t="s">
        <v>472</v>
      </c>
      <c r="E12765" t="s">
        <v>362</v>
      </c>
      <c r="F12765" t="s">
        <v>187</v>
      </c>
      <c r="G12765" t="s">
        <v>233</v>
      </c>
      <c r="H12765" t="s">
        <v>479</v>
      </c>
      <c r="I12765" t="s">
        <v>240</v>
      </c>
      <c r="J12765" t="s">
        <v>290</v>
      </c>
      <c r="K12765" t="s">
        <v>478</v>
      </c>
      <c r="L12765" t="s">
        <v>237</v>
      </c>
      <c r="N12765" t="s">
        <v>544</v>
      </c>
      <c r="O12765" t="s">
        <v>194</v>
      </c>
      <c r="P12765">
        <v>2015</v>
      </c>
      <c r="Q12765">
        <v>0.02</v>
      </c>
    </row>
    <row r="12766" spans="1:17" x14ac:dyDescent="0.25">
      <c r="A12766" t="s">
        <v>679</v>
      </c>
      <c r="B12766" t="s">
        <v>680</v>
      </c>
      <c r="C12766" t="s">
        <v>681</v>
      </c>
      <c r="D12766" t="s">
        <v>472</v>
      </c>
      <c r="E12766" t="s">
        <v>362</v>
      </c>
      <c r="F12766" t="s">
        <v>187</v>
      </c>
      <c r="G12766" t="s">
        <v>233</v>
      </c>
      <c r="H12766" t="s">
        <v>479</v>
      </c>
      <c r="I12766" t="s">
        <v>240</v>
      </c>
      <c r="J12766" t="s">
        <v>290</v>
      </c>
      <c r="K12766" t="s">
        <v>478</v>
      </c>
      <c r="L12766" t="s">
        <v>237</v>
      </c>
      <c r="N12766" t="s">
        <v>544</v>
      </c>
      <c r="O12766" t="s">
        <v>194</v>
      </c>
      <c r="P12766">
        <v>2020</v>
      </c>
      <c r="Q12766">
        <v>0.02</v>
      </c>
    </row>
    <row r="12767" spans="1:17" x14ac:dyDescent="0.25">
      <c r="A12767" t="s">
        <v>679</v>
      </c>
      <c r="B12767" t="s">
        <v>680</v>
      </c>
      <c r="C12767" t="s">
        <v>681</v>
      </c>
      <c r="D12767" t="s">
        <v>472</v>
      </c>
      <c r="E12767" t="s">
        <v>362</v>
      </c>
      <c r="F12767" t="s">
        <v>187</v>
      </c>
      <c r="G12767" t="s">
        <v>233</v>
      </c>
      <c r="H12767" t="s">
        <v>479</v>
      </c>
      <c r="I12767" t="s">
        <v>240</v>
      </c>
      <c r="J12767" t="s">
        <v>290</v>
      </c>
      <c r="K12767" t="s">
        <v>478</v>
      </c>
      <c r="L12767" t="s">
        <v>237</v>
      </c>
      <c r="N12767" t="s">
        <v>544</v>
      </c>
      <c r="O12767" t="s">
        <v>264</v>
      </c>
      <c r="P12767">
        <v>2020</v>
      </c>
      <c r="Q12767">
        <v>0.01</v>
      </c>
    </row>
    <row r="12768" spans="1:17" x14ac:dyDescent="0.25">
      <c r="A12768" t="s">
        <v>679</v>
      </c>
      <c r="B12768" t="s">
        <v>680</v>
      </c>
      <c r="C12768" t="s">
        <v>681</v>
      </c>
      <c r="D12768" t="s">
        <v>472</v>
      </c>
      <c r="E12768" t="s">
        <v>362</v>
      </c>
      <c r="F12768" t="s">
        <v>187</v>
      </c>
      <c r="G12768" t="s">
        <v>233</v>
      </c>
      <c r="H12768" t="s">
        <v>479</v>
      </c>
      <c r="I12768" t="s">
        <v>240</v>
      </c>
      <c r="J12768" t="s">
        <v>290</v>
      </c>
      <c r="K12768" t="s">
        <v>478</v>
      </c>
      <c r="L12768" t="s">
        <v>237</v>
      </c>
      <c r="N12768" t="s">
        <v>544</v>
      </c>
      <c r="O12768" t="s">
        <v>265</v>
      </c>
      <c r="P12768">
        <v>2020</v>
      </c>
      <c r="Q12768">
        <v>0.1</v>
      </c>
    </row>
    <row r="12769" spans="1:17" x14ac:dyDescent="0.25">
      <c r="A12769" t="s">
        <v>679</v>
      </c>
      <c r="B12769" t="s">
        <v>680</v>
      </c>
      <c r="C12769" t="s">
        <v>681</v>
      </c>
      <c r="D12769" t="s">
        <v>472</v>
      </c>
      <c r="E12769" t="s">
        <v>362</v>
      </c>
      <c r="F12769" t="s">
        <v>187</v>
      </c>
      <c r="G12769" t="s">
        <v>233</v>
      </c>
      <c r="H12769" t="s">
        <v>479</v>
      </c>
      <c r="I12769" t="s">
        <v>240</v>
      </c>
      <c r="J12769" t="s">
        <v>290</v>
      </c>
      <c r="K12769" t="s">
        <v>478</v>
      </c>
      <c r="L12769" t="s">
        <v>237</v>
      </c>
      <c r="N12769" t="s">
        <v>544</v>
      </c>
      <c r="O12769" t="s">
        <v>194</v>
      </c>
      <c r="P12769">
        <v>2030</v>
      </c>
      <c r="Q12769">
        <v>0.02</v>
      </c>
    </row>
    <row r="12770" spans="1:17" x14ac:dyDescent="0.25">
      <c r="A12770" t="s">
        <v>679</v>
      </c>
      <c r="B12770" t="s">
        <v>680</v>
      </c>
      <c r="C12770" t="s">
        <v>681</v>
      </c>
      <c r="D12770" t="s">
        <v>472</v>
      </c>
      <c r="E12770" t="s">
        <v>362</v>
      </c>
      <c r="F12770" t="s">
        <v>187</v>
      </c>
      <c r="G12770" t="s">
        <v>233</v>
      </c>
      <c r="H12770" t="s">
        <v>479</v>
      </c>
      <c r="I12770" t="s">
        <v>240</v>
      </c>
      <c r="J12770" t="s">
        <v>290</v>
      </c>
      <c r="K12770" t="s">
        <v>478</v>
      </c>
      <c r="L12770" t="s">
        <v>237</v>
      </c>
      <c r="N12770" t="s">
        <v>544</v>
      </c>
      <c r="O12770" t="s">
        <v>194</v>
      </c>
      <c r="P12770">
        <v>2050</v>
      </c>
      <c r="Q12770">
        <v>0.02</v>
      </c>
    </row>
    <row r="12771" spans="1:17" x14ac:dyDescent="0.25">
      <c r="A12771" t="s">
        <v>679</v>
      </c>
      <c r="B12771" t="s">
        <v>680</v>
      </c>
      <c r="C12771" t="s">
        <v>681</v>
      </c>
      <c r="D12771" t="s">
        <v>472</v>
      </c>
      <c r="E12771" t="s">
        <v>362</v>
      </c>
      <c r="F12771" t="s">
        <v>187</v>
      </c>
      <c r="G12771" t="s">
        <v>233</v>
      </c>
      <c r="H12771" t="s">
        <v>479</v>
      </c>
      <c r="I12771" t="s">
        <v>240</v>
      </c>
      <c r="J12771" t="s">
        <v>290</v>
      </c>
      <c r="K12771" t="s">
        <v>478</v>
      </c>
      <c r="L12771" t="s">
        <v>237</v>
      </c>
      <c r="N12771" t="s">
        <v>544</v>
      </c>
      <c r="O12771" t="s">
        <v>264</v>
      </c>
      <c r="P12771">
        <v>2050</v>
      </c>
      <c r="Q12771">
        <v>0.01</v>
      </c>
    </row>
    <row r="12772" spans="1:17" x14ac:dyDescent="0.25">
      <c r="A12772" t="s">
        <v>679</v>
      </c>
      <c r="B12772" t="s">
        <v>680</v>
      </c>
      <c r="C12772" t="s">
        <v>681</v>
      </c>
      <c r="D12772" t="s">
        <v>472</v>
      </c>
      <c r="E12772" t="s">
        <v>362</v>
      </c>
      <c r="F12772" t="s">
        <v>187</v>
      </c>
      <c r="G12772" t="s">
        <v>233</v>
      </c>
      <c r="H12772" t="s">
        <v>479</v>
      </c>
      <c r="I12772" t="s">
        <v>240</v>
      </c>
      <c r="J12772" t="s">
        <v>290</v>
      </c>
      <c r="K12772" t="s">
        <v>478</v>
      </c>
      <c r="L12772" t="s">
        <v>237</v>
      </c>
      <c r="N12772" t="s">
        <v>544</v>
      </c>
      <c r="O12772" t="s">
        <v>265</v>
      </c>
      <c r="P12772">
        <v>2050</v>
      </c>
      <c r="Q12772">
        <v>0.1</v>
      </c>
    </row>
    <row r="12773" spans="1:17" x14ac:dyDescent="0.25">
      <c r="A12773" t="s">
        <v>679</v>
      </c>
      <c r="B12773" t="s">
        <v>680</v>
      </c>
      <c r="C12773" t="s">
        <v>681</v>
      </c>
      <c r="D12773" t="s">
        <v>472</v>
      </c>
      <c r="E12773" t="s">
        <v>362</v>
      </c>
      <c r="F12773" t="s">
        <v>187</v>
      </c>
      <c r="G12773" t="s">
        <v>233</v>
      </c>
      <c r="H12773" t="s">
        <v>480</v>
      </c>
      <c r="I12773" t="s">
        <v>4</v>
      </c>
      <c r="J12773" t="s">
        <v>481</v>
      </c>
      <c r="K12773" t="s">
        <v>482</v>
      </c>
      <c r="L12773" t="s">
        <v>237</v>
      </c>
      <c r="M12773" t="s">
        <v>379</v>
      </c>
      <c r="O12773" t="s">
        <v>194</v>
      </c>
      <c r="P12773">
        <v>2015</v>
      </c>
      <c r="Q12773">
        <v>0.1</v>
      </c>
    </row>
    <row r="12774" spans="1:17" x14ac:dyDescent="0.25">
      <c r="A12774" t="s">
        <v>679</v>
      </c>
      <c r="B12774" t="s">
        <v>680</v>
      </c>
      <c r="C12774" t="s">
        <v>681</v>
      </c>
      <c r="D12774" t="s">
        <v>472</v>
      </c>
      <c r="E12774" t="s">
        <v>362</v>
      </c>
      <c r="F12774" t="s">
        <v>187</v>
      </c>
      <c r="G12774" t="s">
        <v>233</v>
      </c>
      <c r="H12774" t="s">
        <v>480</v>
      </c>
      <c r="I12774" t="s">
        <v>4</v>
      </c>
      <c r="J12774" t="s">
        <v>481</v>
      </c>
      <c r="K12774" t="s">
        <v>482</v>
      </c>
      <c r="L12774" t="s">
        <v>237</v>
      </c>
      <c r="M12774" t="s">
        <v>379</v>
      </c>
      <c r="O12774" t="s">
        <v>194</v>
      </c>
      <c r="P12774">
        <v>2020</v>
      </c>
      <c r="Q12774">
        <v>0.1</v>
      </c>
    </row>
    <row r="12775" spans="1:17" x14ac:dyDescent="0.25">
      <c r="A12775" t="s">
        <v>679</v>
      </c>
      <c r="B12775" t="s">
        <v>680</v>
      </c>
      <c r="C12775" t="s">
        <v>681</v>
      </c>
      <c r="D12775" t="s">
        <v>472</v>
      </c>
      <c r="E12775" t="s">
        <v>362</v>
      </c>
      <c r="F12775" t="s">
        <v>187</v>
      </c>
      <c r="G12775" t="s">
        <v>233</v>
      </c>
      <c r="H12775" t="s">
        <v>480</v>
      </c>
      <c r="I12775" t="s">
        <v>4</v>
      </c>
      <c r="J12775" t="s">
        <v>481</v>
      </c>
      <c r="K12775" t="s">
        <v>482</v>
      </c>
      <c r="L12775" t="s">
        <v>237</v>
      </c>
      <c r="M12775" t="s">
        <v>379</v>
      </c>
      <c r="O12775" t="s">
        <v>264</v>
      </c>
      <c r="P12775">
        <v>2020</v>
      </c>
      <c r="Q12775">
        <v>0.1</v>
      </c>
    </row>
    <row r="12776" spans="1:17" x14ac:dyDescent="0.25">
      <c r="A12776" t="s">
        <v>679</v>
      </c>
      <c r="B12776" t="s">
        <v>680</v>
      </c>
      <c r="C12776" t="s">
        <v>681</v>
      </c>
      <c r="D12776" t="s">
        <v>472</v>
      </c>
      <c r="E12776" t="s">
        <v>362</v>
      </c>
      <c r="F12776" t="s">
        <v>187</v>
      </c>
      <c r="G12776" t="s">
        <v>233</v>
      </c>
      <c r="H12776" t="s">
        <v>480</v>
      </c>
      <c r="I12776" t="s">
        <v>4</v>
      </c>
      <c r="J12776" t="s">
        <v>481</v>
      </c>
      <c r="K12776" t="s">
        <v>482</v>
      </c>
      <c r="L12776" t="s">
        <v>237</v>
      </c>
      <c r="M12776" t="s">
        <v>379</v>
      </c>
      <c r="O12776" t="s">
        <v>265</v>
      </c>
      <c r="P12776">
        <v>2020</v>
      </c>
      <c r="Q12776">
        <v>0.1</v>
      </c>
    </row>
    <row r="12777" spans="1:17" x14ac:dyDescent="0.25">
      <c r="A12777" t="s">
        <v>679</v>
      </c>
      <c r="B12777" t="s">
        <v>680</v>
      </c>
      <c r="C12777" t="s">
        <v>681</v>
      </c>
      <c r="D12777" t="s">
        <v>472</v>
      </c>
      <c r="E12777" t="s">
        <v>362</v>
      </c>
      <c r="F12777" t="s">
        <v>187</v>
      </c>
      <c r="G12777" t="s">
        <v>233</v>
      </c>
      <c r="H12777" t="s">
        <v>480</v>
      </c>
      <c r="I12777" t="s">
        <v>4</v>
      </c>
      <c r="J12777" t="s">
        <v>481</v>
      </c>
      <c r="K12777" t="s">
        <v>482</v>
      </c>
      <c r="L12777" t="s">
        <v>237</v>
      </c>
      <c r="M12777" t="s">
        <v>379</v>
      </c>
      <c r="O12777" t="s">
        <v>194</v>
      </c>
      <c r="P12777">
        <v>2030</v>
      </c>
      <c r="Q12777">
        <v>0.1</v>
      </c>
    </row>
    <row r="12778" spans="1:17" x14ac:dyDescent="0.25">
      <c r="A12778" t="s">
        <v>679</v>
      </c>
      <c r="B12778" t="s">
        <v>680</v>
      </c>
      <c r="C12778" t="s">
        <v>681</v>
      </c>
      <c r="D12778" t="s">
        <v>472</v>
      </c>
      <c r="E12778" t="s">
        <v>362</v>
      </c>
      <c r="F12778" t="s">
        <v>187</v>
      </c>
      <c r="G12778" t="s">
        <v>233</v>
      </c>
      <c r="H12778" t="s">
        <v>480</v>
      </c>
      <c r="I12778" t="s">
        <v>4</v>
      </c>
      <c r="J12778" t="s">
        <v>481</v>
      </c>
      <c r="K12778" t="s">
        <v>482</v>
      </c>
      <c r="L12778" t="s">
        <v>237</v>
      </c>
      <c r="M12778" t="s">
        <v>379</v>
      </c>
      <c r="O12778" t="s">
        <v>194</v>
      </c>
      <c r="P12778">
        <v>2050</v>
      </c>
      <c r="Q12778">
        <v>0.1</v>
      </c>
    </row>
    <row r="12779" spans="1:17" x14ac:dyDescent="0.25">
      <c r="A12779" t="s">
        <v>679</v>
      </c>
      <c r="B12779" t="s">
        <v>680</v>
      </c>
      <c r="C12779" t="s">
        <v>681</v>
      </c>
      <c r="D12779" t="s">
        <v>472</v>
      </c>
      <c r="E12779" t="s">
        <v>362</v>
      </c>
      <c r="F12779" t="s">
        <v>187</v>
      </c>
      <c r="G12779" t="s">
        <v>233</v>
      </c>
      <c r="H12779" t="s">
        <v>480</v>
      </c>
      <c r="I12779" t="s">
        <v>4</v>
      </c>
      <c r="J12779" t="s">
        <v>481</v>
      </c>
      <c r="K12779" t="s">
        <v>482</v>
      </c>
      <c r="L12779" t="s">
        <v>237</v>
      </c>
      <c r="M12779" t="s">
        <v>379</v>
      </c>
      <c r="O12779" t="s">
        <v>264</v>
      </c>
      <c r="P12779">
        <v>2050</v>
      </c>
      <c r="Q12779">
        <v>0.1</v>
      </c>
    </row>
    <row r="12780" spans="1:17" x14ac:dyDescent="0.25">
      <c r="A12780" t="s">
        <v>679</v>
      </c>
      <c r="B12780" t="s">
        <v>680</v>
      </c>
      <c r="C12780" t="s">
        <v>681</v>
      </c>
      <c r="D12780" t="s">
        <v>472</v>
      </c>
      <c r="E12780" t="s">
        <v>362</v>
      </c>
      <c r="F12780" t="s">
        <v>187</v>
      </c>
      <c r="G12780" t="s">
        <v>233</v>
      </c>
      <c r="H12780" t="s">
        <v>480</v>
      </c>
      <c r="I12780" t="s">
        <v>4</v>
      </c>
      <c r="J12780" t="s">
        <v>481</v>
      </c>
      <c r="K12780" t="s">
        <v>482</v>
      </c>
      <c r="L12780" t="s">
        <v>237</v>
      </c>
      <c r="M12780" t="s">
        <v>379</v>
      </c>
      <c r="O12780" t="s">
        <v>265</v>
      </c>
      <c r="P12780">
        <v>2050</v>
      </c>
      <c r="Q12780">
        <v>0.2</v>
      </c>
    </row>
    <row r="12781" spans="1:17" x14ac:dyDescent="0.25">
      <c r="A12781" t="s">
        <v>679</v>
      </c>
      <c r="B12781" t="s">
        <v>680</v>
      </c>
      <c r="C12781" t="s">
        <v>681</v>
      </c>
      <c r="D12781" t="s">
        <v>472</v>
      </c>
      <c r="E12781" t="s">
        <v>362</v>
      </c>
      <c r="F12781" t="s">
        <v>187</v>
      </c>
      <c r="G12781" t="s">
        <v>233</v>
      </c>
      <c r="H12781" t="s">
        <v>484</v>
      </c>
      <c r="I12781" t="s">
        <v>4</v>
      </c>
      <c r="J12781" t="s">
        <v>485</v>
      </c>
      <c r="K12781" t="s">
        <v>482</v>
      </c>
      <c r="L12781" t="s">
        <v>237</v>
      </c>
      <c r="N12781" t="s">
        <v>683</v>
      </c>
      <c r="O12781" t="s">
        <v>194</v>
      </c>
      <c r="P12781">
        <v>2015</v>
      </c>
      <c r="Q12781">
        <v>1</v>
      </c>
    </row>
    <row r="12782" spans="1:17" x14ac:dyDescent="0.25">
      <c r="A12782" t="s">
        <v>679</v>
      </c>
      <c r="B12782" t="s">
        <v>680</v>
      </c>
      <c r="C12782" t="s">
        <v>681</v>
      </c>
      <c r="D12782" t="s">
        <v>472</v>
      </c>
      <c r="E12782" t="s">
        <v>362</v>
      </c>
      <c r="F12782" t="s">
        <v>187</v>
      </c>
      <c r="G12782" t="s">
        <v>233</v>
      </c>
      <c r="H12782" t="s">
        <v>484</v>
      </c>
      <c r="I12782" t="s">
        <v>4</v>
      </c>
      <c r="J12782" t="s">
        <v>485</v>
      </c>
      <c r="K12782" t="s">
        <v>482</v>
      </c>
      <c r="L12782" t="s">
        <v>237</v>
      </c>
      <c r="N12782" t="s">
        <v>683</v>
      </c>
      <c r="O12782" t="s">
        <v>194</v>
      </c>
      <c r="P12782">
        <v>2020</v>
      </c>
      <c r="Q12782">
        <v>1</v>
      </c>
    </row>
    <row r="12783" spans="1:17" x14ac:dyDescent="0.25">
      <c r="A12783" t="s">
        <v>679</v>
      </c>
      <c r="B12783" t="s">
        <v>680</v>
      </c>
      <c r="C12783" t="s">
        <v>681</v>
      </c>
      <c r="D12783" t="s">
        <v>472</v>
      </c>
      <c r="E12783" t="s">
        <v>362</v>
      </c>
      <c r="F12783" t="s">
        <v>187</v>
      </c>
      <c r="G12783" t="s">
        <v>233</v>
      </c>
      <c r="H12783" t="s">
        <v>484</v>
      </c>
      <c r="I12783" t="s">
        <v>4</v>
      </c>
      <c r="J12783" t="s">
        <v>485</v>
      </c>
      <c r="K12783" t="s">
        <v>482</v>
      </c>
      <c r="L12783" t="s">
        <v>237</v>
      </c>
      <c r="N12783" t="s">
        <v>683</v>
      </c>
      <c r="O12783" t="s">
        <v>264</v>
      </c>
      <c r="P12783">
        <v>2020</v>
      </c>
      <c r="Q12783">
        <v>0.5</v>
      </c>
    </row>
    <row r="12784" spans="1:17" x14ac:dyDescent="0.25">
      <c r="A12784" t="s">
        <v>679</v>
      </c>
      <c r="B12784" t="s">
        <v>680</v>
      </c>
      <c r="C12784" t="s">
        <v>681</v>
      </c>
      <c r="D12784" t="s">
        <v>472</v>
      </c>
      <c r="E12784" t="s">
        <v>362</v>
      </c>
      <c r="F12784" t="s">
        <v>187</v>
      </c>
      <c r="G12784" t="s">
        <v>233</v>
      </c>
      <c r="H12784" t="s">
        <v>484</v>
      </c>
      <c r="I12784" t="s">
        <v>4</v>
      </c>
      <c r="J12784" t="s">
        <v>485</v>
      </c>
      <c r="K12784" t="s">
        <v>482</v>
      </c>
      <c r="L12784" t="s">
        <v>237</v>
      </c>
      <c r="N12784" t="s">
        <v>683</v>
      </c>
      <c r="O12784" t="s">
        <v>265</v>
      </c>
      <c r="P12784">
        <v>2020</v>
      </c>
      <c r="Q12784">
        <v>2</v>
      </c>
    </row>
    <row r="12785" spans="1:17" x14ac:dyDescent="0.25">
      <c r="A12785" t="s">
        <v>679</v>
      </c>
      <c r="B12785" t="s">
        <v>680</v>
      </c>
      <c r="C12785" t="s">
        <v>681</v>
      </c>
      <c r="D12785" t="s">
        <v>472</v>
      </c>
      <c r="E12785" t="s">
        <v>362</v>
      </c>
      <c r="F12785" t="s">
        <v>187</v>
      </c>
      <c r="G12785" t="s">
        <v>233</v>
      </c>
      <c r="H12785" t="s">
        <v>484</v>
      </c>
      <c r="I12785" t="s">
        <v>4</v>
      </c>
      <c r="J12785" t="s">
        <v>485</v>
      </c>
      <c r="K12785" t="s">
        <v>482</v>
      </c>
      <c r="L12785" t="s">
        <v>237</v>
      </c>
      <c r="N12785" t="s">
        <v>683</v>
      </c>
      <c r="O12785" t="s">
        <v>194</v>
      </c>
      <c r="P12785">
        <v>2030</v>
      </c>
      <c r="Q12785">
        <v>0.9</v>
      </c>
    </row>
    <row r="12786" spans="1:17" x14ac:dyDescent="0.25">
      <c r="A12786" t="s">
        <v>679</v>
      </c>
      <c r="B12786" t="s">
        <v>680</v>
      </c>
      <c r="C12786" t="s">
        <v>681</v>
      </c>
      <c r="D12786" t="s">
        <v>472</v>
      </c>
      <c r="E12786" t="s">
        <v>362</v>
      </c>
      <c r="F12786" t="s">
        <v>187</v>
      </c>
      <c r="G12786" t="s">
        <v>233</v>
      </c>
      <c r="H12786" t="s">
        <v>484</v>
      </c>
      <c r="I12786" t="s">
        <v>4</v>
      </c>
      <c r="J12786" t="s">
        <v>485</v>
      </c>
      <c r="K12786" t="s">
        <v>482</v>
      </c>
      <c r="L12786" t="s">
        <v>237</v>
      </c>
      <c r="N12786" t="s">
        <v>683</v>
      </c>
      <c r="O12786" t="s">
        <v>194</v>
      </c>
      <c r="P12786">
        <v>2050</v>
      </c>
      <c r="Q12786">
        <v>0.9</v>
      </c>
    </row>
    <row r="12787" spans="1:17" x14ac:dyDescent="0.25">
      <c r="A12787" t="s">
        <v>679</v>
      </c>
      <c r="B12787" t="s">
        <v>680</v>
      </c>
      <c r="C12787" t="s">
        <v>681</v>
      </c>
      <c r="D12787" t="s">
        <v>472</v>
      </c>
      <c r="E12787" t="s">
        <v>362</v>
      </c>
      <c r="F12787" t="s">
        <v>187</v>
      </c>
      <c r="G12787" t="s">
        <v>233</v>
      </c>
      <c r="H12787" t="s">
        <v>484</v>
      </c>
      <c r="I12787" t="s">
        <v>4</v>
      </c>
      <c r="J12787" t="s">
        <v>485</v>
      </c>
      <c r="K12787" t="s">
        <v>482</v>
      </c>
      <c r="L12787" t="s">
        <v>237</v>
      </c>
      <c r="N12787" t="s">
        <v>683</v>
      </c>
      <c r="O12787" t="s">
        <v>264</v>
      </c>
      <c r="P12787">
        <v>2050</v>
      </c>
      <c r="Q12787">
        <v>0.5</v>
      </c>
    </row>
    <row r="12788" spans="1:17" x14ac:dyDescent="0.25">
      <c r="A12788" t="s">
        <v>679</v>
      </c>
      <c r="B12788" t="s">
        <v>680</v>
      </c>
      <c r="C12788" t="s">
        <v>681</v>
      </c>
      <c r="D12788" t="s">
        <v>472</v>
      </c>
      <c r="E12788" t="s">
        <v>362</v>
      </c>
      <c r="F12788" t="s">
        <v>187</v>
      </c>
      <c r="G12788" t="s">
        <v>233</v>
      </c>
      <c r="H12788" t="s">
        <v>484</v>
      </c>
      <c r="I12788" t="s">
        <v>4</v>
      </c>
      <c r="J12788" t="s">
        <v>485</v>
      </c>
      <c r="K12788" t="s">
        <v>482</v>
      </c>
      <c r="L12788" t="s">
        <v>237</v>
      </c>
      <c r="N12788" t="s">
        <v>683</v>
      </c>
      <c r="O12788" t="s">
        <v>265</v>
      </c>
      <c r="P12788">
        <v>2050</v>
      </c>
      <c r="Q12788">
        <v>2</v>
      </c>
    </row>
    <row r="12789" spans="1:17" x14ac:dyDescent="0.25">
      <c r="A12789" t="s">
        <v>679</v>
      </c>
      <c r="B12789" t="s">
        <v>680</v>
      </c>
      <c r="C12789" t="s">
        <v>681</v>
      </c>
      <c r="D12789" t="s">
        <v>472</v>
      </c>
      <c r="E12789" t="s">
        <v>362</v>
      </c>
      <c r="F12789" t="s">
        <v>187</v>
      </c>
      <c r="G12789" t="s">
        <v>233</v>
      </c>
      <c r="H12789" t="s">
        <v>486</v>
      </c>
      <c r="I12789" t="s">
        <v>234</v>
      </c>
      <c r="J12789" t="s">
        <v>235</v>
      </c>
      <c r="K12789" t="s">
        <v>487</v>
      </c>
      <c r="L12789" t="s">
        <v>237</v>
      </c>
      <c r="M12789" t="s">
        <v>344</v>
      </c>
      <c r="O12789" t="s">
        <v>194</v>
      </c>
      <c r="P12789">
        <v>2015</v>
      </c>
      <c r="Q12789">
        <v>2000</v>
      </c>
    </row>
    <row r="12790" spans="1:17" x14ac:dyDescent="0.25">
      <c r="A12790" t="s">
        <v>679</v>
      </c>
      <c r="B12790" t="s">
        <v>680</v>
      </c>
      <c r="C12790" t="s">
        <v>681</v>
      </c>
      <c r="D12790" t="s">
        <v>472</v>
      </c>
      <c r="E12790" t="s">
        <v>362</v>
      </c>
      <c r="F12790" t="s">
        <v>187</v>
      </c>
      <c r="G12790" t="s">
        <v>233</v>
      </c>
      <c r="H12790" t="s">
        <v>486</v>
      </c>
      <c r="I12790" t="s">
        <v>234</v>
      </c>
      <c r="J12790" t="s">
        <v>235</v>
      </c>
      <c r="K12790" t="s">
        <v>487</v>
      </c>
      <c r="L12790" t="s">
        <v>237</v>
      </c>
      <c r="M12790" t="s">
        <v>344</v>
      </c>
      <c r="O12790" t="s">
        <v>194</v>
      </c>
      <c r="P12790">
        <v>2020</v>
      </c>
      <c r="Q12790">
        <v>1950</v>
      </c>
    </row>
    <row r="12791" spans="1:17" x14ac:dyDescent="0.25">
      <c r="A12791" t="s">
        <v>679</v>
      </c>
      <c r="B12791" t="s">
        <v>680</v>
      </c>
      <c r="C12791" t="s">
        <v>681</v>
      </c>
      <c r="D12791" t="s">
        <v>472</v>
      </c>
      <c r="E12791" t="s">
        <v>362</v>
      </c>
      <c r="F12791" t="s">
        <v>187</v>
      </c>
      <c r="G12791" t="s">
        <v>233</v>
      </c>
      <c r="H12791" t="s">
        <v>486</v>
      </c>
      <c r="I12791" t="s">
        <v>234</v>
      </c>
      <c r="J12791" t="s">
        <v>235</v>
      </c>
      <c r="K12791" t="s">
        <v>487</v>
      </c>
      <c r="L12791" t="s">
        <v>237</v>
      </c>
      <c r="M12791" t="s">
        <v>344</v>
      </c>
      <c r="O12791" t="s">
        <v>264</v>
      </c>
      <c r="P12791">
        <v>2020</v>
      </c>
      <c r="Q12791">
        <v>1000</v>
      </c>
    </row>
    <row r="12792" spans="1:17" x14ac:dyDescent="0.25">
      <c r="A12792" t="s">
        <v>679</v>
      </c>
      <c r="B12792" t="s">
        <v>680</v>
      </c>
      <c r="C12792" t="s">
        <v>681</v>
      </c>
      <c r="D12792" t="s">
        <v>472</v>
      </c>
      <c r="E12792" t="s">
        <v>362</v>
      </c>
      <c r="F12792" t="s">
        <v>187</v>
      </c>
      <c r="G12792" t="s">
        <v>233</v>
      </c>
      <c r="H12792" t="s">
        <v>486</v>
      </c>
      <c r="I12792" t="s">
        <v>234</v>
      </c>
      <c r="J12792" t="s">
        <v>235</v>
      </c>
      <c r="K12792" t="s">
        <v>487</v>
      </c>
      <c r="L12792" t="s">
        <v>237</v>
      </c>
      <c r="M12792" t="s">
        <v>344</v>
      </c>
      <c r="O12792" t="s">
        <v>265</v>
      </c>
      <c r="P12792">
        <v>2020</v>
      </c>
      <c r="Q12792">
        <v>2500</v>
      </c>
    </row>
    <row r="12793" spans="1:17" x14ac:dyDescent="0.25">
      <c r="A12793" t="s">
        <v>679</v>
      </c>
      <c r="B12793" t="s">
        <v>680</v>
      </c>
      <c r="C12793" t="s">
        <v>681</v>
      </c>
      <c r="D12793" t="s">
        <v>472</v>
      </c>
      <c r="E12793" t="s">
        <v>362</v>
      </c>
      <c r="F12793" t="s">
        <v>187</v>
      </c>
      <c r="G12793" t="s">
        <v>233</v>
      </c>
      <c r="H12793" t="s">
        <v>486</v>
      </c>
      <c r="I12793" t="s">
        <v>234</v>
      </c>
      <c r="J12793" t="s">
        <v>235</v>
      </c>
      <c r="K12793" t="s">
        <v>487</v>
      </c>
      <c r="L12793" t="s">
        <v>237</v>
      </c>
      <c r="M12793" t="s">
        <v>344</v>
      </c>
      <c r="O12793" t="s">
        <v>194</v>
      </c>
      <c r="P12793">
        <v>2030</v>
      </c>
      <c r="Q12793">
        <v>1900</v>
      </c>
    </row>
    <row r="12794" spans="1:17" x14ac:dyDescent="0.25">
      <c r="A12794" t="s">
        <v>679</v>
      </c>
      <c r="B12794" t="s">
        <v>680</v>
      </c>
      <c r="C12794" t="s">
        <v>681</v>
      </c>
      <c r="D12794" t="s">
        <v>472</v>
      </c>
      <c r="E12794" t="s">
        <v>362</v>
      </c>
      <c r="F12794" t="s">
        <v>187</v>
      </c>
      <c r="G12794" t="s">
        <v>233</v>
      </c>
      <c r="H12794" t="s">
        <v>486</v>
      </c>
      <c r="I12794" t="s">
        <v>234</v>
      </c>
      <c r="J12794" t="s">
        <v>235</v>
      </c>
      <c r="K12794" t="s">
        <v>487</v>
      </c>
      <c r="L12794" t="s">
        <v>237</v>
      </c>
      <c r="M12794" t="s">
        <v>344</v>
      </c>
      <c r="O12794" t="s">
        <v>194</v>
      </c>
      <c r="P12794">
        <v>2050</v>
      </c>
      <c r="Q12794">
        <v>1700</v>
      </c>
    </row>
    <row r="12795" spans="1:17" x14ac:dyDescent="0.25">
      <c r="A12795" t="s">
        <v>679</v>
      </c>
      <c r="B12795" t="s">
        <v>680</v>
      </c>
      <c r="C12795" t="s">
        <v>681</v>
      </c>
      <c r="D12795" t="s">
        <v>472</v>
      </c>
      <c r="E12795" t="s">
        <v>362</v>
      </c>
      <c r="F12795" t="s">
        <v>187</v>
      </c>
      <c r="G12795" t="s">
        <v>233</v>
      </c>
      <c r="H12795" t="s">
        <v>486</v>
      </c>
      <c r="I12795" t="s">
        <v>234</v>
      </c>
      <c r="J12795" t="s">
        <v>235</v>
      </c>
      <c r="K12795" t="s">
        <v>487</v>
      </c>
      <c r="L12795" t="s">
        <v>237</v>
      </c>
      <c r="M12795" t="s">
        <v>344</v>
      </c>
      <c r="O12795" t="s">
        <v>264</v>
      </c>
      <c r="P12795">
        <v>2050</v>
      </c>
      <c r="Q12795">
        <v>1000</v>
      </c>
    </row>
    <row r="12796" spans="1:17" x14ac:dyDescent="0.25">
      <c r="A12796" t="s">
        <v>679</v>
      </c>
      <c r="B12796" t="s">
        <v>680</v>
      </c>
      <c r="C12796" t="s">
        <v>681</v>
      </c>
      <c r="D12796" t="s">
        <v>472</v>
      </c>
      <c r="E12796" t="s">
        <v>362</v>
      </c>
      <c r="F12796" t="s">
        <v>187</v>
      </c>
      <c r="G12796" t="s">
        <v>233</v>
      </c>
      <c r="H12796" t="s">
        <v>486</v>
      </c>
      <c r="I12796" t="s">
        <v>234</v>
      </c>
      <c r="J12796" t="s">
        <v>235</v>
      </c>
      <c r="K12796" t="s">
        <v>487</v>
      </c>
      <c r="L12796" t="s">
        <v>237</v>
      </c>
      <c r="M12796" t="s">
        <v>344</v>
      </c>
      <c r="O12796" t="s">
        <v>265</v>
      </c>
      <c r="P12796">
        <v>2050</v>
      </c>
      <c r="Q12796">
        <v>2500</v>
      </c>
    </row>
    <row r="12797" spans="1:17" x14ac:dyDescent="0.25">
      <c r="A12797" t="s">
        <v>679</v>
      </c>
      <c r="B12797" t="s">
        <v>680</v>
      </c>
      <c r="C12797" t="s">
        <v>681</v>
      </c>
      <c r="D12797" t="s">
        <v>472</v>
      </c>
      <c r="E12797" t="s">
        <v>362</v>
      </c>
      <c r="F12797" t="s">
        <v>187</v>
      </c>
      <c r="G12797" t="s">
        <v>233</v>
      </c>
      <c r="H12797" t="s">
        <v>488</v>
      </c>
      <c r="I12797" t="s">
        <v>240</v>
      </c>
      <c r="J12797" t="s">
        <v>235</v>
      </c>
      <c r="K12797" t="s">
        <v>478</v>
      </c>
      <c r="L12797" t="s">
        <v>237</v>
      </c>
      <c r="M12797" t="s">
        <v>238</v>
      </c>
      <c r="N12797" t="s">
        <v>544</v>
      </c>
      <c r="O12797" t="s">
        <v>194</v>
      </c>
      <c r="P12797">
        <v>2015</v>
      </c>
      <c r="Q12797">
        <v>0.06</v>
      </c>
    </row>
    <row r="12798" spans="1:17" x14ac:dyDescent="0.25">
      <c r="A12798" t="s">
        <v>679</v>
      </c>
      <c r="B12798" t="s">
        <v>680</v>
      </c>
      <c r="C12798" t="s">
        <v>681</v>
      </c>
      <c r="D12798" t="s">
        <v>472</v>
      </c>
      <c r="E12798" t="s">
        <v>362</v>
      </c>
      <c r="F12798" t="s">
        <v>187</v>
      </c>
      <c r="G12798" t="s">
        <v>233</v>
      </c>
      <c r="H12798" t="s">
        <v>488</v>
      </c>
      <c r="I12798" t="s">
        <v>240</v>
      </c>
      <c r="J12798" t="s">
        <v>235</v>
      </c>
      <c r="K12798" t="s">
        <v>478</v>
      </c>
      <c r="L12798" t="s">
        <v>237</v>
      </c>
      <c r="M12798" t="s">
        <v>238</v>
      </c>
      <c r="N12798" t="s">
        <v>544</v>
      </c>
      <c r="O12798" t="s">
        <v>194</v>
      </c>
      <c r="P12798">
        <v>2020</v>
      </c>
      <c r="Q12798">
        <v>0.06</v>
      </c>
    </row>
    <row r="12799" spans="1:17" x14ac:dyDescent="0.25">
      <c r="A12799" t="s">
        <v>679</v>
      </c>
      <c r="B12799" t="s">
        <v>680</v>
      </c>
      <c r="C12799" t="s">
        <v>681</v>
      </c>
      <c r="D12799" t="s">
        <v>472</v>
      </c>
      <c r="E12799" t="s">
        <v>362</v>
      </c>
      <c r="F12799" t="s">
        <v>187</v>
      </c>
      <c r="G12799" t="s">
        <v>233</v>
      </c>
      <c r="H12799" t="s">
        <v>488</v>
      </c>
      <c r="I12799" t="s">
        <v>240</v>
      </c>
      <c r="J12799" t="s">
        <v>235</v>
      </c>
      <c r="K12799" t="s">
        <v>478</v>
      </c>
      <c r="L12799" t="s">
        <v>237</v>
      </c>
      <c r="M12799" t="s">
        <v>238</v>
      </c>
      <c r="N12799" t="s">
        <v>544</v>
      </c>
      <c r="O12799" t="s">
        <v>264</v>
      </c>
      <c r="P12799">
        <v>2020</v>
      </c>
      <c r="Q12799">
        <v>3.5000000000000003E-2</v>
      </c>
    </row>
    <row r="12800" spans="1:17" x14ac:dyDescent="0.25">
      <c r="A12800" t="s">
        <v>679</v>
      </c>
      <c r="B12800" t="s">
        <v>680</v>
      </c>
      <c r="C12800" t="s">
        <v>681</v>
      </c>
      <c r="D12800" t="s">
        <v>472</v>
      </c>
      <c r="E12800" t="s">
        <v>362</v>
      </c>
      <c r="F12800" t="s">
        <v>187</v>
      </c>
      <c r="G12800" t="s">
        <v>233</v>
      </c>
      <c r="H12800" t="s">
        <v>488</v>
      </c>
      <c r="I12800" t="s">
        <v>240</v>
      </c>
      <c r="J12800" t="s">
        <v>235</v>
      </c>
      <c r="K12800" t="s">
        <v>478</v>
      </c>
      <c r="L12800" t="s">
        <v>237</v>
      </c>
      <c r="M12800" t="s">
        <v>238</v>
      </c>
      <c r="N12800" t="s">
        <v>544</v>
      </c>
      <c r="O12800" t="s">
        <v>265</v>
      </c>
      <c r="P12800">
        <v>2020</v>
      </c>
      <c r="Q12800">
        <v>0.25</v>
      </c>
    </row>
    <row r="12801" spans="1:17" x14ac:dyDescent="0.25">
      <c r="A12801" t="s">
        <v>679</v>
      </c>
      <c r="B12801" t="s">
        <v>680</v>
      </c>
      <c r="C12801" t="s">
        <v>681</v>
      </c>
      <c r="D12801" t="s">
        <v>472</v>
      </c>
      <c r="E12801" t="s">
        <v>362</v>
      </c>
      <c r="F12801" t="s">
        <v>187</v>
      </c>
      <c r="G12801" t="s">
        <v>233</v>
      </c>
      <c r="H12801" t="s">
        <v>488</v>
      </c>
      <c r="I12801" t="s">
        <v>240</v>
      </c>
      <c r="J12801" t="s">
        <v>235</v>
      </c>
      <c r="K12801" t="s">
        <v>478</v>
      </c>
      <c r="L12801" t="s">
        <v>237</v>
      </c>
      <c r="M12801" t="s">
        <v>238</v>
      </c>
      <c r="N12801" t="s">
        <v>544</v>
      </c>
      <c r="O12801" t="s">
        <v>194</v>
      </c>
      <c r="P12801">
        <v>2030</v>
      </c>
      <c r="Q12801">
        <v>0.05</v>
      </c>
    </row>
    <row r="12802" spans="1:17" x14ac:dyDescent="0.25">
      <c r="A12802" t="s">
        <v>679</v>
      </c>
      <c r="B12802" t="s">
        <v>680</v>
      </c>
      <c r="C12802" t="s">
        <v>681</v>
      </c>
      <c r="D12802" t="s">
        <v>472</v>
      </c>
      <c r="E12802" t="s">
        <v>362</v>
      </c>
      <c r="F12802" t="s">
        <v>187</v>
      </c>
      <c r="G12802" t="s">
        <v>233</v>
      </c>
      <c r="H12802" t="s">
        <v>488</v>
      </c>
      <c r="I12802" t="s">
        <v>240</v>
      </c>
      <c r="J12802" t="s">
        <v>235</v>
      </c>
      <c r="K12802" t="s">
        <v>478</v>
      </c>
      <c r="L12802" t="s">
        <v>237</v>
      </c>
      <c r="M12802" t="s">
        <v>238</v>
      </c>
      <c r="N12802" t="s">
        <v>544</v>
      </c>
      <c r="O12802" t="s">
        <v>194</v>
      </c>
      <c r="P12802">
        <v>2050</v>
      </c>
      <c r="Q12802">
        <v>0.05</v>
      </c>
    </row>
    <row r="12803" spans="1:17" x14ac:dyDescent="0.25">
      <c r="A12803" t="s">
        <v>679</v>
      </c>
      <c r="B12803" t="s">
        <v>680</v>
      </c>
      <c r="C12803" t="s">
        <v>681</v>
      </c>
      <c r="D12803" t="s">
        <v>472</v>
      </c>
      <c r="E12803" t="s">
        <v>362</v>
      </c>
      <c r="F12803" t="s">
        <v>187</v>
      </c>
      <c r="G12803" t="s">
        <v>233</v>
      </c>
      <c r="H12803" t="s">
        <v>488</v>
      </c>
      <c r="I12803" t="s">
        <v>240</v>
      </c>
      <c r="J12803" t="s">
        <v>235</v>
      </c>
      <c r="K12803" t="s">
        <v>478</v>
      </c>
      <c r="L12803" t="s">
        <v>237</v>
      </c>
      <c r="M12803" t="s">
        <v>238</v>
      </c>
      <c r="N12803" t="s">
        <v>544</v>
      </c>
      <c r="O12803" t="s">
        <v>264</v>
      </c>
      <c r="P12803">
        <v>2050</v>
      </c>
      <c r="Q12803">
        <v>3.5000000000000003E-2</v>
      </c>
    </row>
    <row r="12804" spans="1:17" x14ac:dyDescent="0.25">
      <c r="A12804" t="s">
        <v>679</v>
      </c>
      <c r="B12804" t="s">
        <v>680</v>
      </c>
      <c r="C12804" t="s">
        <v>681</v>
      </c>
      <c r="D12804" t="s">
        <v>472</v>
      </c>
      <c r="E12804" t="s">
        <v>362</v>
      </c>
      <c r="F12804" t="s">
        <v>187</v>
      </c>
      <c r="G12804" t="s">
        <v>233</v>
      </c>
      <c r="H12804" t="s">
        <v>488</v>
      </c>
      <c r="I12804" t="s">
        <v>240</v>
      </c>
      <c r="J12804" t="s">
        <v>235</v>
      </c>
      <c r="K12804" t="s">
        <v>478</v>
      </c>
      <c r="L12804" t="s">
        <v>237</v>
      </c>
      <c r="M12804" t="s">
        <v>238</v>
      </c>
      <c r="N12804" t="s">
        <v>544</v>
      </c>
      <c r="O12804" t="s">
        <v>265</v>
      </c>
      <c r="P12804">
        <v>2050</v>
      </c>
      <c r="Q12804">
        <v>0.25</v>
      </c>
    </row>
    <row r="12805" spans="1:17" x14ac:dyDescent="0.25">
      <c r="A12805" t="s">
        <v>679</v>
      </c>
      <c r="B12805" t="s">
        <v>680</v>
      </c>
      <c r="C12805" t="s">
        <v>681</v>
      </c>
      <c r="D12805" t="s">
        <v>472</v>
      </c>
      <c r="E12805" t="s">
        <v>362</v>
      </c>
      <c r="F12805" t="s">
        <v>187</v>
      </c>
      <c r="G12805" t="s">
        <v>233</v>
      </c>
      <c r="H12805" t="s">
        <v>489</v>
      </c>
      <c r="I12805" t="s">
        <v>4</v>
      </c>
      <c r="J12805" t="s">
        <v>235</v>
      </c>
      <c r="K12805" t="s">
        <v>482</v>
      </c>
      <c r="L12805" t="s">
        <v>237</v>
      </c>
      <c r="O12805" t="s">
        <v>194</v>
      </c>
      <c r="P12805">
        <v>2015</v>
      </c>
      <c r="Q12805">
        <v>1.1000000000000001</v>
      </c>
    </row>
    <row r="12806" spans="1:17" x14ac:dyDescent="0.25">
      <c r="A12806" t="s">
        <v>679</v>
      </c>
      <c r="B12806" t="s">
        <v>680</v>
      </c>
      <c r="C12806" t="s">
        <v>681</v>
      </c>
      <c r="D12806" t="s">
        <v>472</v>
      </c>
      <c r="E12806" t="s">
        <v>362</v>
      </c>
      <c r="F12806" t="s">
        <v>187</v>
      </c>
      <c r="G12806" t="s">
        <v>233</v>
      </c>
      <c r="H12806" t="s">
        <v>489</v>
      </c>
      <c r="I12806" t="s">
        <v>4</v>
      </c>
      <c r="J12806" t="s">
        <v>235</v>
      </c>
      <c r="K12806" t="s">
        <v>482</v>
      </c>
      <c r="L12806" t="s">
        <v>237</v>
      </c>
      <c r="O12806" t="s">
        <v>194</v>
      </c>
      <c r="P12806">
        <v>2020</v>
      </c>
      <c r="Q12806">
        <v>1.1000000000000001</v>
      </c>
    </row>
    <row r="12807" spans="1:17" x14ac:dyDescent="0.25">
      <c r="A12807" t="s">
        <v>679</v>
      </c>
      <c r="B12807" t="s">
        <v>680</v>
      </c>
      <c r="C12807" t="s">
        <v>681</v>
      </c>
      <c r="D12807" t="s">
        <v>472</v>
      </c>
      <c r="E12807" t="s">
        <v>362</v>
      </c>
      <c r="F12807" t="s">
        <v>187</v>
      </c>
      <c r="G12807" t="s">
        <v>233</v>
      </c>
      <c r="H12807" t="s">
        <v>489</v>
      </c>
      <c r="I12807" t="s">
        <v>4</v>
      </c>
      <c r="J12807" t="s">
        <v>235</v>
      </c>
      <c r="K12807" t="s">
        <v>482</v>
      </c>
      <c r="L12807" t="s">
        <v>237</v>
      </c>
      <c r="O12807" t="s">
        <v>264</v>
      </c>
      <c r="P12807">
        <v>2020</v>
      </c>
      <c r="Q12807">
        <v>0.6</v>
      </c>
    </row>
    <row r="12808" spans="1:17" x14ac:dyDescent="0.25">
      <c r="A12808" t="s">
        <v>679</v>
      </c>
      <c r="B12808" t="s">
        <v>680</v>
      </c>
      <c r="C12808" t="s">
        <v>681</v>
      </c>
      <c r="D12808" t="s">
        <v>472</v>
      </c>
      <c r="E12808" t="s">
        <v>362</v>
      </c>
      <c r="F12808" t="s">
        <v>187</v>
      </c>
      <c r="G12808" t="s">
        <v>233</v>
      </c>
      <c r="H12808" t="s">
        <v>489</v>
      </c>
      <c r="I12808" t="s">
        <v>4</v>
      </c>
      <c r="J12808" t="s">
        <v>235</v>
      </c>
      <c r="K12808" t="s">
        <v>482</v>
      </c>
      <c r="L12808" t="s">
        <v>237</v>
      </c>
      <c r="O12808" t="s">
        <v>265</v>
      </c>
      <c r="P12808">
        <v>2020</v>
      </c>
      <c r="Q12808">
        <v>2.1</v>
      </c>
    </row>
    <row r="12809" spans="1:17" x14ac:dyDescent="0.25">
      <c r="A12809" t="s">
        <v>679</v>
      </c>
      <c r="B12809" t="s">
        <v>680</v>
      </c>
      <c r="C12809" t="s">
        <v>681</v>
      </c>
      <c r="D12809" t="s">
        <v>472</v>
      </c>
      <c r="E12809" t="s">
        <v>362</v>
      </c>
      <c r="F12809" t="s">
        <v>187</v>
      </c>
      <c r="G12809" t="s">
        <v>233</v>
      </c>
      <c r="H12809" t="s">
        <v>489</v>
      </c>
      <c r="I12809" t="s">
        <v>4</v>
      </c>
      <c r="J12809" t="s">
        <v>235</v>
      </c>
      <c r="K12809" t="s">
        <v>482</v>
      </c>
      <c r="L12809" t="s">
        <v>237</v>
      </c>
      <c r="O12809" t="s">
        <v>194</v>
      </c>
      <c r="P12809">
        <v>2030</v>
      </c>
      <c r="Q12809">
        <v>1</v>
      </c>
    </row>
    <row r="12810" spans="1:17" x14ac:dyDescent="0.25">
      <c r="A12810" t="s">
        <v>679</v>
      </c>
      <c r="B12810" t="s">
        <v>680</v>
      </c>
      <c r="C12810" t="s">
        <v>681</v>
      </c>
      <c r="D12810" t="s">
        <v>472</v>
      </c>
      <c r="E12810" t="s">
        <v>362</v>
      </c>
      <c r="F12810" t="s">
        <v>187</v>
      </c>
      <c r="G12810" t="s">
        <v>233</v>
      </c>
      <c r="H12810" t="s">
        <v>489</v>
      </c>
      <c r="I12810" t="s">
        <v>4</v>
      </c>
      <c r="J12810" t="s">
        <v>235</v>
      </c>
      <c r="K12810" t="s">
        <v>482</v>
      </c>
      <c r="L12810" t="s">
        <v>237</v>
      </c>
      <c r="O12810" t="s">
        <v>194</v>
      </c>
      <c r="P12810">
        <v>2050</v>
      </c>
      <c r="Q12810">
        <v>1</v>
      </c>
    </row>
    <row r="12811" spans="1:17" x14ac:dyDescent="0.25">
      <c r="A12811" t="s">
        <v>679</v>
      </c>
      <c r="B12811" t="s">
        <v>680</v>
      </c>
      <c r="C12811" t="s">
        <v>681</v>
      </c>
      <c r="D12811" t="s">
        <v>472</v>
      </c>
      <c r="E12811" t="s">
        <v>362</v>
      </c>
      <c r="F12811" t="s">
        <v>187</v>
      </c>
      <c r="G12811" t="s">
        <v>233</v>
      </c>
      <c r="H12811" t="s">
        <v>489</v>
      </c>
      <c r="I12811" t="s">
        <v>4</v>
      </c>
      <c r="J12811" t="s">
        <v>235</v>
      </c>
      <c r="K12811" t="s">
        <v>482</v>
      </c>
      <c r="L12811" t="s">
        <v>237</v>
      </c>
      <c r="O12811" t="s">
        <v>264</v>
      </c>
      <c r="P12811">
        <v>2050</v>
      </c>
      <c r="Q12811">
        <v>0.6</v>
      </c>
    </row>
    <row r="12812" spans="1:17" x14ac:dyDescent="0.25">
      <c r="A12812" t="s">
        <v>679</v>
      </c>
      <c r="B12812" t="s">
        <v>680</v>
      </c>
      <c r="C12812" t="s">
        <v>681</v>
      </c>
      <c r="D12812" t="s">
        <v>472</v>
      </c>
      <c r="E12812" t="s">
        <v>362</v>
      </c>
      <c r="F12812" t="s">
        <v>187</v>
      </c>
      <c r="G12812" t="s">
        <v>233</v>
      </c>
      <c r="H12812" t="s">
        <v>489</v>
      </c>
      <c r="I12812" t="s">
        <v>4</v>
      </c>
      <c r="J12812" t="s">
        <v>235</v>
      </c>
      <c r="K12812" t="s">
        <v>482</v>
      </c>
      <c r="L12812" t="s">
        <v>237</v>
      </c>
      <c r="O12812" t="s">
        <v>265</v>
      </c>
      <c r="P12812">
        <v>2050</v>
      </c>
      <c r="Q12812">
        <v>2.2000000000000002</v>
      </c>
    </row>
    <row r="12813" spans="1:17" x14ac:dyDescent="0.25">
      <c r="A12813" t="s">
        <v>679</v>
      </c>
      <c r="B12813" t="s">
        <v>680</v>
      </c>
      <c r="C12813" t="s">
        <v>681</v>
      </c>
      <c r="D12813" t="s">
        <v>472</v>
      </c>
      <c r="E12813" t="s">
        <v>362</v>
      </c>
      <c r="F12813" t="s">
        <v>187</v>
      </c>
      <c r="G12813" t="s">
        <v>243</v>
      </c>
      <c r="H12813" t="s">
        <v>356</v>
      </c>
      <c r="I12813" t="s">
        <v>298</v>
      </c>
      <c r="K12813" t="s">
        <v>78</v>
      </c>
      <c r="M12813" t="s">
        <v>251</v>
      </c>
      <c r="N12813" t="s">
        <v>366</v>
      </c>
      <c r="O12813" t="s">
        <v>194</v>
      </c>
      <c r="P12813">
        <v>2015</v>
      </c>
      <c r="Q12813">
        <v>0.4</v>
      </c>
    </row>
    <row r="12814" spans="1:17" x14ac:dyDescent="0.25">
      <c r="A12814" t="s">
        <v>679</v>
      </c>
      <c r="B12814" t="s">
        <v>680</v>
      </c>
      <c r="C12814" t="s">
        <v>681</v>
      </c>
      <c r="D12814" t="s">
        <v>472</v>
      </c>
      <c r="E12814" t="s">
        <v>362</v>
      </c>
      <c r="F12814" t="s">
        <v>187</v>
      </c>
      <c r="G12814" t="s">
        <v>243</v>
      </c>
      <c r="H12814" t="s">
        <v>356</v>
      </c>
      <c r="I12814" t="s">
        <v>298</v>
      </c>
      <c r="K12814" t="s">
        <v>78</v>
      </c>
      <c r="M12814" t="s">
        <v>251</v>
      </c>
      <c r="N12814" t="s">
        <v>366</v>
      </c>
      <c r="O12814" t="s">
        <v>194</v>
      </c>
      <c r="P12814">
        <v>2020</v>
      </c>
      <c r="Q12814">
        <v>0.4</v>
      </c>
    </row>
    <row r="12815" spans="1:17" x14ac:dyDescent="0.25">
      <c r="A12815" t="s">
        <v>679</v>
      </c>
      <c r="B12815" t="s">
        <v>680</v>
      </c>
      <c r="C12815" t="s">
        <v>681</v>
      </c>
      <c r="D12815" t="s">
        <v>472</v>
      </c>
      <c r="E12815" t="s">
        <v>362</v>
      </c>
      <c r="F12815" t="s">
        <v>187</v>
      </c>
      <c r="G12815" t="s">
        <v>243</v>
      </c>
      <c r="H12815" t="s">
        <v>356</v>
      </c>
      <c r="I12815" t="s">
        <v>298</v>
      </c>
      <c r="K12815" t="s">
        <v>78</v>
      </c>
      <c r="M12815" t="s">
        <v>251</v>
      </c>
      <c r="N12815" t="s">
        <v>366</v>
      </c>
      <c r="O12815" t="s">
        <v>264</v>
      </c>
      <c r="P12815">
        <v>2020</v>
      </c>
      <c r="Q12815">
        <v>0.3</v>
      </c>
    </row>
    <row r="12816" spans="1:17" x14ac:dyDescent="0.25">
      <c r="A12816" t="s">
        <v>679</v>
      </c>
      <c r="B12816" t="s">
        <v>680</v>
      </c>
      <c r="C12816" t="s">
        <v>681</v>
      </c>
      <c r="D12816" t="s">
        <v>472</v>
      </c>
      <c r="E12816" t="s">
        <v>362</v>
      </c>
      <c r="F12816" t="s">
        <v>187</v>
      </c>
      <c r="G12816" t="s">
        <v>243</v>
      </c>
      <c r="H12816" t="s">
        <v>356</v>
      </c>
      <c r="I12816" t="s">
        <v>298</v>
      </c>
      <c r="K12816" t="s">
        <v>78</v>
      </c>
      <c r="M12816" t="s">
        <v>251</v>
      </c>
      <c r="N12816" t="s">
        <v>366</v>
      </c>
      <c r="O12816" t="s">
        <v>265</v>
      </c>
      <c r="P12816">
        <v>2020</v>
      </c>
      <c r="Q12816">
        <v>0.5</v>
      </c>
    </row>
    <row r="12817" spans="1:17" x14ac:dyDescent="0.25">
      <c r="A12817" t="s">
        <v>679</v>
      </c>
      <c r="B12817" t="s">
        <v>680</v>
      </c>
      <c r="C12817" t="s">
        <v>681</v>
      </c>
      <c r="D12817" t="s">
        <v>472</v>
      </c>
      <c r="E12817" t="s">
        <v>362</v>
      </c>
      <c r="F12817" t="s">
        <v>187</v>
      </c>
      <c r="G12817" t="s">
        <v>243</v>
      </c>
      <c r="H12817" t="s">
        <v>356</v>
      </c>
      <c r="I12817" t="s">
        <v>298</v>
      </c>
      <c r="K12817" t="s">
        <v>78</v>
      </c>
      <c r="M12817" t="s">
        <v>251</v>
      </c>
      <c r="N12817" t="s">
        <v>366</v>
      </c>
      <c r="O12817" t="s">
        <v>194</v>
      </c>
      <c r="P12817">
        <v>2030</v>
      </c>
      <c r="Q12817">
        <v>0.4</v>
      </c>
    </row>
    <row r="12818" spans="1:17" x14ac:dyDescent="0.25">
      <c r="A12818" t="s">
        <v>679</v>
      </c>
      <c r="B12818" t="s">
        <v>680</v>
      </c>
      <c r="C12818" t="s">
        <v>681</v>
      </c>
      <c r="D12818" t="s">
        <v>472</v>
      </c>
      <c r="E12818" t="s">
        <v>362</v>
      </c>
      <c r="F12818" t="s">
        <v>187</v>
      </c>
      <c r="G12818" t="s">
        <v>243</v>
      </c>
      <c r="H12818" t="s">
        <v>356</v>
      </c>
      <c r="I12818" t="s">
        <v>298</v>
      </c>
      <c r="K12818" t="s">
        <v>78</v>
      </c>
      <c r="M12818" t="s">
        <v>251</v>
      </c>
      <c r="N12818" t="s">
        <v>366</v>
      </c>
      <c r="O12818" t="s">
        <v>194</v>
      </c>
      <c r="P12818">
        <v>2050</v>
      </c>
      <c r="Q12818">
        <v>0.4</v>
      </c>
    </row>
    <row r="12819" spans="1:17" x14ac:dyDescent="0.25">
      <c r="A12819" t="s">
        <v>679</v>
      </c>
      <c r="B12819" t="s">
        <v>680</v>
      </c>
      <c r="C12819" t="s">
        <v>681</v>
      </c>
      <c r="D12819" t="s">
        <v>472</v>
      </c>
      <c r="E12819" t="s">
        <v>362</v>
      </c>
      <c r="F12819" t="s">
        <v>187</v>
      </c>
      <c r="G12819" t="s">
        <v>243</v>
      </c>
      <c r="H12819" t="s">
        <v>356</v>
      </c>
      <c r="I12819" t="s">
        <v>298</v>
      </c>
      <c r="K12819" t="s">
        <v>78</v>
      </c>
      <c r="M12819" t="s">
        <v>251</v>
      </c>
      <c r="N12819" t="s">
        <v>366</v>
      </c>
      <c r="O12819" t="s">
        <v>264</v>
      </c>
      <c r="P12819">
        <v>2050</v>
      </c>
      <c r="Q12819">
        <v>0.3</v>
      </c>
    </row>
    <row r="12820" spans="1:17" x14ac:dyDescent="0.25">
      <c r="A12820" t="s">
        <v>679</v>
      </c>
      <c r="B12820" t="s">
        <v>680</v>
      </c>
      <c r="C12820" t="s">
        <v>681</v>
      </c>
      <c r="D12820" t="s">
        <v>472</v>
      </c>
      <c r="E12820" t="s">
        <v>362</v>
      </c>
      <c r="F12820" t="s">
        <v>187</v>
      </c>
      <c r="G12820" t="s">
        <v>243</v>
      </c>
      <c r="H12820" t="s">
        <v>356</v>
      </c>
      <c r="I12820" t="s">
        <v>298</v>
      </c>
      <c r="K12820" t="s">
        <v>78</v>
      </c>
      <c r="M12820" t="s">
        <v>251</v>
      </c>
      <c r="N12820" t="s">
        <v>366</v>
      </c>
      <c r="O12820" t="s">
        <v>265</v>
      </c>
      <c r="P12820">
        <v>2050</v>
      </c>
      <c r="Q12820">
        <v>0.5</v>
      </c>
    </row>
    <row r="12821" spans="1:17" x14ac:dyDescent="0.25">
      <c r="A12821" t="s">
        <v>679</v>
      </c>
      <c r="B12821" t="s">
        <v>680</v>
      </c>
      <c r="C12821" t="s">
        <v>681</v>
      </c>
      <c r="D12821" t="s">
        <v>472</v>
      </c>
      <c r="E12821" t="s">
        <v>362</v>
      </c>
      <c r="F12821" t="s">
        <v>187</v>
      </c>
      <c r="G12821" t="s">
        <v>243</v>
      </c>
      <c r="H12821" t="s">
        <v>244</v>
      </c>
      <c r="I12821" t="s">
        <v>245</v>
      </c>
      <c r="J12821" t="s">
        <v>246</v>
      </c>
      <c r="K12821" t="s">
        <v>191</v>
      </c>
      <c r="N12821" t="s">
        <v>366</v>
      </c>
      <c r="O12821" t="s">
        <v>194</v>
      </c>
      <c r="P12821">
        <v>2015</v>
      </c>
      <c r="Q12821">
        <v>0.15</v>
      </c>
    </row>
    <row r="12822" spans="1:17" x14ac:dyDescent="0.25">
      <c r="A12822" t="s">
        <v>679</v>
      </c>
      <c r="B12822" t="s">
        <v>680</v>
      </c>
      <c r="C12822" t="s">
        <v>681</v>
      </c>
      <c r="D12822" t="s">
        <v>472</v>
      </c>
      <c r="E12822" t="s">
        <v>362</v>
      </c>
      <c r="F12822" t="s">
        <v>187</v>
      </c>
      <c r="G12822" t="s">
        <v>243</v>
      </c>
      <c r="H12822" t="s">
        <v>244</v>
      </c>
      <c r="I12822" t="s">
        <v>245</v>
      </c>
      <c r="J12822" t="s">
        <v>246</v>
      </c>
      <c r="K12822" t="s">
        <v>191</v>
      </c>
      <c r="N12822" t="s">
        <v>366</v>
      </c>
      <c r="O12822" t="s">
        <v>194</v>
      </c>
      <c r="P12822">
        <v>2020</v>
      </c>
      <c r="Q12822">
        <v>0.15</v>
      </c>
    </row>
    <row r="12823" spans="1:17" x14ac:dyDescent="0.25">
      <c r="A12823" t="s">
        <v>679</v>
      </c>
      <c r="B12823" t="s">
        <v>680</v>
      </c>
      <c r="C12823" t="s">
        <v>681</v>
      </c>
      <c r="D12823" t="s">
        <v>472</v>
      </c>
      <c r="E12823" t="s">
        <v>362</v>
      </c>
      <c r="F12823" t="s">
        <v>187</v>
      </c>
      <c r="G12823" t="s">
        <v>243</v>
      </c>
      <c r="H12823" t="s">
        <v>244</v>
      </c>
      <c r="I12823" t="s">
        <v>245</v>
      </c>
      <c r="J12823" t="s">
        <v>246</v>
      </c>
      <c r="K12823" t="s">
        <v>191</v>
      </c>
      <c r="N12823" t="s">
        <v>366</v>
      </c>
      <c r="O12823" t="s">
        <v>264</v>
      </c>
      <c r="P12823">
        <v>2020</v>
      </c>
      <c r="Q12823">
        <v>0.1</v>
      </c>
    </row>
    <row r="12824" spans="1:17" x14ac:dyDescent="0.25">
      <c r="A12824" t="s">
        <v>679</v>
      </c>
      <c r="B12824" t="s">
        <v>680</v>
      </c>
      <c r="C12824" t="s">
        <v>681</v>
      </c>
      <c r="D12824" t="s">
        <v>472</v>
      </c>
      <c r="E12824" t="s">
        <v>362</v>
      </c>
      <c r="F12824" t="s">
        <v>187</v>
      </c>
      <c r="G12824" t="s">
        <v>243</v>
      </c>
      <c r="H12824" t="s">
        <v>244</v>
      </c>
      <c r="I12824" t="s">
        <v>245</v>
      </c>
      <c r="J12824" t="s">
        <v>246</v>
      </c>
      <c r="K12824" t="s">
        <v>191</v>
      </c>
      <c r="N12824" t="s">
        <v>366</v>
      </c>
      <c r="O12824" t="s">
        <v>265</v>
      </c>
      <c r="P12824">
        <v>2020</v>
      </c>
      <c r="Q12824">
        <v>0.2</v>
      </c>
    </row>
    <row r="12825" spans="1:17" x14ac:dyDescent="0.25">
      <c r="A12825" t="s">
        <v>679</v>
      </c>
      <c r="B12825" t="s">
        <v>680</v>
      </c>
      <c r="C12825" t="s">
        <v>681</v>
      </c>
      <c r="D12825" t="s">
        <v>472</v>
      </c>
      <c r="E12825" t="s">
        <v>362</v>
      </c>
      <c r="F12825" t="s">
        <v>187</v>
      </c>
      <c r="G12825" t="s">
        <v>243</v>
      </c>
      <c r="H12825" t="s">
        <v>244</v>
      </c>
      <c r="I12825" t="s">
        <v>245</v>
      </c>
      <c r="J12825" t="s">
        <v>246</v>
      </c>
      <c r="K12825" t="s">
        <v>191</v>
      </c>
      <c r="N12825" t="s">
        <v>366</v>
      </c>
      <c r="O12825" t="s">
        <v>194</v>
      </c>
      <c r="P12825">
        <v>2030</v>
      </c>
      <c r="Q12825">
        <v>0.15</v>
      </c>
    </row>
    <row r="12826" spans="1:17" x14ac:dyDescent="0.25">
      <c r="A12826" t="s">
        <v>679</v>
      </c>
      <c r="B12826" t="s">
        <v>680</v>
      </c>
      <c r="C12826" t="s">
        <v>681</v>
      </c>
      <c r="D12826" t="s">
        <v>472</v>
      </c>
      <c r="E12826" t="s">
        <v>362</v>
      </c>
      <c r="F12826" t="s">
        <v>187</v>
      </c>
      <c r="G12826" t="s">
        <v>243</v>
      </c>
      <c r="H12826" t="s">
        <v>244</v>
      </c>
      <c r="I12826" t="s">
        <v>245</v>
      </c>
      <c r="J12826" t="s">
        <v>246</v>
      </c>
      <c r="K12826" t="s">
        <v>191</v>
      </c>
      <c r="N12826" t="s">
        <v>366</v>
      </c>
      <c r="O12826" t="s">
        <v>194</v>
      </c>
      <c r="P12826">
        <v>2050</v>
      </c>
      <c r="Q12826">
        <v>0.15</v>
      </c>
    </row>
    <row r="12827" spans="1:17" x14ac:dyDescent="0.25">
      <c r="A12827" t="s">
        <v>679</v>
      </c>
      <c r="B12827" t="s">
        <v>680</v>
      </c>
      <c r="C12827" t="s">
        <v>681</v>
      </c>
      <c r="D12827" t="s">
        <v>472</v>
      </c>
      <c r="E12827" t="s">
        <v>362</v>
      </c>
      <c r="F12827" t="s">
        <v>187</v>
      </c>
      <c r="G12827" t="s">
        <v>243</v>
      </c>
      <c r="H12827" t="s">
        <v>244</v>
      </c>
      <c r="I12827" t="s">
        <v>245</v>
      </c>
      <c r="J12827" t="s">
        <v>246</v>
      </c>
      <c r="K12827" t="s">
        <v>191</v>
      </c>
      <c r="N12827" t="s">
        <v>366</v>
      </c>
      <c r="O12827" t="s">
        <v>264</v>
      </c>
      <c r="P12827">
        <v>2050</v>
      </c>
      <c r="Q12827">
        <v>0.1</v>
      </c>
    </row>
    <row r="12828" spans="1:17" x14ac:dyDescent="0.25">
      <c r="A12828" t="s">
        <v>679</v>
      </c>
      <c r="B12828" t="s">
        <v>680</v>
      </c>
      <c r="C12828" t="s">
        <v>681</v>
      </c>
      <c r="D12828" t="s">
        <v>472</v>
      </c>
      <c r="E12828" t="s">
        <v>362</v>
      </c>
      <c r="F12828" t="s">
        <v>187</v>
      </c>
      <c r="G12828" t="s">
        <v>243</v>
      </c>
      <c r="H12828" t="s">
        <v>244</v>
      </c>
      <c r="I12828" t="s">
        <v>245</v>
      </c>
      <c r="J12828" t="s">
        <v>246</v>
      </c>
      <c r="K12828" t="s">
        <v>191</v>
      </c>
      <c r="N12828" t="s">
        <v>366</v>
      </c>
      <c r="O12828" t="s">
        <v>265</v>
      </c>
      <c r="P12828">
        <v>2050</v>
      </c>
      <c r="Q12828">
        <v>0.2</v>
      </c>
    </row>
    <row r="12829" spans="1:17" x14ac:dyDescent="0.25">
      <c r="A12829" t="s">
        <v>679</v>
      </c>
      <c r="B12829" t="s">
        <v>680</v>
      </c>
      <c r="C12829" t="s">
        <v>681</v>
      </c>
      <c r="D12829" t="s">
        <v>472</v>
      </c>
      <c r="E12829" t="s">
        <v>362</v>
      </c>
      <c r="F12829" t="s">
        <v>187</v>
      </c>
      <c r="G12829" t="s">
        <v>243</v>
      </c>
      <c r="H12829" t="s">
        <v>248</v>
      </c>
      <c r="I12829" t="s">
        <v>249</v>
      </c>
      <c r="J12829" t="s">
        <v>250</v>
      </c>
      <c r="K12829" t="s">
        <v>191</v>
      </c>
      <c r="M12829" t="s">
        <v>210</v>
      </c>
      <c r="O12829" t="s">
        <v>194</v>
      </c>
      <c r="P12829">
        <v>2015</v>
      </c>
    </row>
    <row r="12830" spans="1:17" x14ac:dyDescent="0.25">
      <c r="A12830" t="s">
        <v>679</v>
      </c>
      <c r="B12830" t="s">
        <v>680</v>
      </c>
      <c r="C12830" t="s">
        <v>681</v>
      </c>
      <c r="D12830" t="s">
        <v>472</v>
      </c>
      <c r="E12830" t="s">
        <v>362</v>
      </c>
      <c r="F12830" t="s">
        <v>187</v>
      </c>
      <c r="G12830" t="s">
        <v>243</v>
      </c>
      <c r="H12830" t="s">
        <v>248</v>
      </c>
      <c r="I12830" t="s">
        <v>249</v>
      </c>
      <c r="J12830" t="s">
        <v>250</v>
      </c>
      <c r="K12830" t="s">
        <v>191</v>
      </c>
      <c r="M12830" t="s">
        <v>210</v>
      </c>
      <c r="O12830" t="s">
        <v>194</v>
      </c>
      <c r="P12830">
        <v>2020</v>
      </c>
    </row>
    <row r="12831" spans="1:17" x14ac:dyDescent="0.25">
      <c r="A12831" t="s">
        <v>679</v>
      </c>
      <c r="B12831" t="s">
        <v>680</v>
      </c>
      <c r="C12831" t="s">
        <v>681</v>
      </c>
      <c r="D12831" t="s">
        <v>472</v>
      </c>
      <c r="E12831" t="s">
        <v>362</v>
      </c>
      <c r="F12831" t="s">
        <v>187</v>
      </c>
      <c r="G12831" t="s">
        <v>243</v>
      </c>
      <c r="H12831" t="s">
        <v>248</v>
      </c>
      <c r="I12831" t="s">
        <v>249</v>
      </c>
      <c r="J12831" t="s">
        <v>250</v>
      </c>
      <c r="K12831" t="s">
        <v>191</v>
      </c>
      <c r="M12831" t="s">
        <v>210</v>
      </c>
      <c r="O12831" t="s">
        <v>264</v>
      </c>
      <c r="P12831">
        <v>2020</v>
      </c>
    </row>
    <row r="12832" spans="1:17" x14ac:dyDescent="0.25">
      <c r="A12832" t="s">
        <v>679</v>
      </c>
      <c r="B12832" t="s">
        <v>680</v>
      </c>
      <c r="C12832" t="s">
        <v>681</v>
      </c>
      <c r="D12832" t="s">
        <v>472</v>
      </c>
      <c r="E12832" t="s">
        <v>362</v>
      </c>
      <c r="F12832" t="s">
        <v>187</v>
      </c>
      <c r="G12832" t="s">
        <v>243</v>
      </c>
      <c r="H12832" t="s">
        <v>248</v>
      </c>
      <c r="I12832" t="s">
        <v>249</v>
      </c>
      <c r="J12832" t="s">
        <v>250</v>
      </c>
      <c r="K12832" t="s">
        <v>191</v>
      </c>
      <c r="M12832" t="s">
        <v>210</v>
      </c>
      <c r="O12832" t="s">
        <v>265</v>
      </c>
      <c r="P12832">
        <v>2020</v>
      </c>
    </row>
    <row r="12833" spans="1:17" x14ac:dyDescent="0.25">
      <c r="A12833" t="s">
        <v>679</v>
      </c>
      <c r="B12833" t="s">
        <v>680</v>
      </c>
      <c r="C12833" t="s">
        <v>681</v>
      </c>
      <c r="D12833" t="s">
        <v>472</v>
      </c>
      <c r="E12833" t="s">
        <v>362</v>
      </c>
      <c r="F12833" t="s">
        <v>187</v>
      </c>
      <c r="G12833" t="s">
        <v>243</v>
      </c>
      <c r="H12833" t="s">
        <v>248</v>
      </c>
      <c r="I12833" t="s">
        <v>249</v>
      </c>
      <c r="J12833" t="s">
        <v>250</v>
      </c>
      <c r="K12833" t="s">
        <v>191</v>
      </c>
      <c r="M12833" t="s">
        <v>210</v>
      </c>
      <c r="O12833" t="s">
        <v>194</v>
      </c>
      <c r="P12833">
        <v>2030</v>
      </c>
    </row>
    <row r="12834" spans="1:17" x14ac:dyDescent="0.25">
      <c r="A12834" t="s">
        <v>679</v>
      </c>
      <c r="B12834" t="s">
        <v>680</v>
      </c>
      <c r="C12834" t="s">
        <v>681</v>
      </c>
      <c r="D12834" t="s">
        <v>472</v>
      </c>
      <c r="E12834" t="s">
        <v>362</v>
      </c>
      <c r="F12834" t="s">
        <v>187</v>
      </c>
      <c r="G12834" t="s">
        <v>243</v>
      </c>
      <c r="H12834" t="s">
        <v>248</v>
      </c>
      <c r="I12834" t="s">
        <v>249</v>
      </c>
      <c r="J12834" t="s">
        <v>250</v>
      </c>
      <c r="K12834" t="s">
        <v>191</v>
      </c>
      <c r="M12834" t="s">
        <v>210</v>
      </c>
      <c r="O12834" t="s">
        <v>194</v>
      </c>
      <c r="P12834">
        <v>2050</v>
      </c>
    </row>
    <row r="12835" spans="1:17" x14ac:dyDescent="0.25">
      <c r="A12835" t="s">
        <v>679</v>
      </c>
      <c r="B12835" t="s">
        <v>680</v>
      </c>
      <c r="C12835" t="s">
        <v>681</v>
      </c>
      <c r="D12835" t="s">
        <v>472</v>
      </c>
      <c r="E12835" t="s">
        <v>362</v>
      </c>
      <c r="F12835" t="s">
        <v>187</v>
      </c>
      <c r="G12835" t="s">
        <v>243</v>
      </c>
      <c r="H12835" t="s">
        <v>248</v>
      </c>
      <c r="I12835" t="s">
        <v>249</v>
      </c>
      <c r="J12835" t="s">
        <v>250</v>
      </c>
      <c r="K12835" t="s">
        <v>191</v>
      </c>
      <c r="M12835" t="s">
        <v>210</v>
      </c>
      <c r="O12835" t="s">
        <v>264</v>
      </c>
      <c r="P12835">
        <v>2050</v>
      </c>
    </row>
    <row r="12836" spans="1:17" x14ac:dyDescent="0.25">
      <c r="A12836" t="s">
        <v>679</v>
      </c>
      <c r="B12836" t="s">
        <v>680</v>
      </c>
      <c r="C12836" t="s">
        <v>681</v>
      </c>
      <c r="D12836" t="s">
        <v>472</v>
      </c>
      <c r="E12836" t="s">
        <v>362</v>
      </c>
      <c r="F12836" t="s">
        <v>187</v>
      </c>
      <c r="G12836" t="s">
        <v>243</v>
      </c>
      <c r="H12836" t="s">
        <v>248</v>
      </c>
      <c r="I12836" t="s">
        <v>249</v>
      </c>
      <c r="J12836" t="s">
        <v>250</v>
      </c>
      <c r="K12836" t="s">
        <v>191</v>
      </c>
      <c r="M12836" t="s">
        <v>210</v>
      </c>
      <c r="O12836" t="s">
        <v>265</v>
      </c>
      <c r="P12836">
        <v>2050</v>
      </c>
    </row>
    <row r="12837" spans="1:17" x14ac:dyDescent="0.25">
      <c r="A12837" t="s">
        <v>679</v>
      </c>
      <c r="B12837" t="s">
        <v>680</v>
      </c>
      <c r="C12837" t="s">
        <v>681</v>
      </c>
      <c r="D12837" t="s">
        <v>472</v>
      </c>
      <c r="E12837" t="s">
        <v>362</v>
      </c>
      <c r="F12837" t="s">
        <v>187</v>
      </c>
      <c r="G12837" t="s">
        <v>243</v>
      </c>
      <c r="H12837" t="s">
        <v>253</v>
      </c>
      <c r="I12837" t="s">
        <v>254</v>
      </c>
      <c r="J12837" t="s">
        <v>255</v>
      </c>
      <c r="K12837" t="s">
        <v>191</v>
      </c>
      <c r="M12837" t="s">
        <v>210</v>
      </c>
      <c r="O12837" t="s">
        <v>194</v>
      </c>
      <c r="P12837">
        <v>2015</v>
      </c>
    </row>
    <row r="12838" spans="1:17" x14ac:dyDescent="0.25">
      <c r="A12838" t="s">
        <v>679</v>
      </c>
      <c r="B12838" t="s">
        <v>680</v>
      </c>
      <c r="C12838" t="s">
        <v>681</v>
      </c>
      <c r="D12838" t="s">
        <v>472</v>
      </c>
      <c r="E12838" t="s">
        <v>362</v>
      </c>
      <c r="F12838" t="s">
        <v>187</v>
      </c>
      <c r="G12838" t="s">
        <v>243</v>
      </c>
      <c r="H12838" t="s">
        <v>253</v>
      </c>
      <c r="I12838" t="s">
        <v>254</v>
      </c>
      <c r="J12838" t="s">
        <v>255</v>
      </c>
      <c r="K12838" t="s">
        <v>191</v>
      </c>
      <c r="M12838" t="s">
        <v>210</v>
      </c>
      <c r="O12838" t="s">
        <v>194</v>
      </c>
      <c r="P12838">
        <v>2020</v>
      </c>
    </row>
    <row r="12839" spans="1:17" x14ac:dyDescent="0.25">
      <c r="A12839" t="s">
        <v>679</v>
      </c>
      <c r="B12839" t="s">
        <v>680</v>
      </c>
      <c r="C12839" t="s">
        <v>681</v>
      </c>
      <c r="D12839" t="s">
        <v>472</v>
      </c>
      <c r="E12839" t="s">
        <v>362</v>
      </c>
      <c r="F12839" t="s">
        <v>187</v>
      </c>
      <c r="G12839" t="s">
        <v>243</v>
      </c>
      <c r="H12839" t="s">
        <v>253</v>
      </c>
      <c r="I12839" t="s">
        <v>254</v>
      </c>
      <c r="J12839" t="s">
        <v>255</v>
      </c>
      <c r="K12839" t="s">
        <v>191</v>
      </c>
      <c r="M12839" t="s">
        <v>210</v>
      </c>
      <c r="O12839" t="s">
        <v>264</v>
      </c>
      <c r="P12839">
        <v>2020</v>
      </c>
    </row>
    <row r="12840" spans="1:17" x14ac:dyDescent="0.25">
      <c r="A12840" t="s">
        <v>679</v>
      </c>
      <c r="B12840" t="s">
        <v>680</v>
      </c>
      <c r="C12840" t="s">
        <v>681</v>
      </c>
      <c r="D12840" t="s">
        <v>472</v>
      </c>
      <c r="E12840" t="s">
        <v>362</v>
      </c>
      <c r="F12840" t="s">
        <v>187</v>
      </c>
      <c r="G12840" t="s">
        <v>243</v>
      </c>
      <c r="H12840" t="s">
        <v>253</v>
      </c>
      <c r="I12840" t="s">
        <v>254</v>
      </c>
      <c r="J12840" t="s">
        <v>255</v>
      </c>
      <c r="K12840" t="s">
        <v>191</v>
      </c>
      <c r="M12840" t="s">
        <v>210</v>
      </c>
      <c r="O12840" t="s">
        <v>265</v>
      </c>
      <c r="P12840">
        <v>2020</v>
      </c>
    </row>
    <row r="12841" spans="1:17" x14ac:dyDescent="0.25">
      <c r="A12841" t="s">
        <v>679</v>
      </c>
      <c r="B12841" t="s">
        <v>680</v>
      </c>
      <c r="C12841" t="s">
        <v>681</v>
      </c>
      <c r="D12841" t="s">
        <v>472</v>
      </c>
      <c r="E12841" t="s">
        <v>362</v>
      </c>
      <c r="F12841" t="s">
        <v>187</v>
      </c>
      <c r="G12841" t="s">
        <v>243</v>
      </c>
      <c r="H12841" t="s">
        <v>253</v>
      </c>
      <c r="I12841" t="s">
        <v>254</v>
      </c>
      <c r="J12841" t="s">
        <v>255</v>
      </c>
      <c r="K12841" t="s">
        <v>191</v>
      </c>
      <c r="M12841" t="s">
        <v>210</v>
      </c>
      <c r="O12841" t="s">
        <v>194</v>
      </c>
      <c r="P12841">
        <v>2030</v>
      </c>
    </row>
    <row r="12842" spans="1:17" x14ac:dyDescent="0.25">
      <c r="A12842" t="s">
        <v>679</v>
      </c>
      <c r="B12842" t="s">
        <v>680</v>
      </c>
      <c r="C12842" t="s">
        <v>681</v>
      </c>
      <c r="D12842" t="s">
        <v>472</v>
      </c>
      <c r="E12842" t="s">
        <v>362</v>
      </c>
      <c r="F12842" t="s">
        <v>187</v>
      </c>
      <c r="G12842" t="s">
        <v>243</v>
      </c>
      <c r="H12842" t="s">
        <v>253</v>
      </c>
      <c r="I12842" t="s">
        <v>254</v>
      </c>
      <c r="J12842" t="s">
        <v>255</v>
      </c>
      <c r="K12842" t="s">
        <v>191</v>
      </c>
      <c r="M12842" t="s">
        <v>210</v>
      </c>
      <c r="O12842" t="s">
        <v>194</v>
      </c>
      <c r="P12842">
        <v>2050</v>
      </c>
    </row>
    <row r="12843" spans="1:17" x14ac:dyDescent="0.25">
      <c r="A12843" t="s">
        <v>679</v>
      </c>
      <c r="B12843" t="s">
        <v>680</v>
      </c>
      <c r="C12843" t="s">
        <v>681</v>
      </c>
      <c r="D12843" t="s">
        <v>472</v>
      </c>
      <c r="E12843" t="s">
        <v>362</v>
      </c>
      <c r="F12843" t="s">
        <v>187</v>
      </c>
      <c r="G12843" t="s">
        <v>243</v>
      </c>
      <c r="H12843" t="s">
        <v>253</v>
      </c>
      <c r="I12843" t="s">
        <v>254</v>
      </c>
      <c r="J12843" t="s">
        <v>255</v>
      </c>
      <c r="K12843" t="s">
        <v>191</v>
      </c>
      <c r="M12843" t="s">
        <v>210</v>
      </c>
      <c r="O12843" t="s">
        <v>264</v>
      </c>
      <c r="P12843">
        <v>2050</v>
      </c>
    </row>
    <row r="12844" spans="1:17" x14ac:dyDescent="0.25">
      <c r="A12844" t="s">
        <v>679</v>
      </c>
      <c r="B12844" t="s">
        <v>680</v>
      </c>
      <c r="C12844" t="s">
        <v>681</v>
      </c>
      <c r="D12844" t="s">
        <v>472</v>
      </c>
      <c r="E12844" t="s">
        <v>362</v>
      </c>
      <c r="F12844" t="s">
        <v>187</v>
      </c>
      <c r="G12844" t="s">
        <v>243</v>
      </c>
      <c r="H12844" t="s">
        <v>253</v>
      </c>
      <c r="I12844" t="s">
        <v>254</v>
      </c>
      <c r="J12844" t="s">
        <v>255</v>
      </c>
      <c r="K12844" t="s">
        <v>191</v>
      </c>
      <c r="M12844" t="s">
        <v>210</v>
      </c>
      <c r="O12844" t="s">
        <v>265</v>
      </c>
      <c r="P12844">
        <v>2050</v>
      </c>
    </row>
    <row r="12845" spans="1:17" x14ac:dyDescent="0.25">
      <c r="A12845" t="s">
        <v>679</v>
      </c>
      <c r="B12845" t="s">
        <v>680</v>
      </c>
      <c r="C12845" t="s">
        <v>681</v>
      </c>
      <c r="D12845" t="s">
        <v>472</v>
      </c>
      <c r="E12845" t="s">
        <v>362</v>
      </c>
      <c r="F12845" t="s">
        <v>187</v>
      </c>
      <c r="G12845" t="s">
        <v>243</v>
      </c>
      <c r="H12845" t="s">
        <v>357</v>
      </c>
      <c r="I12845" t="s">
        <v>306</v>
      </c>
      <c r="K12845" t="s">
        <v>78</v>
      </c>
      <c r="M12845" t="s">
        <v>251</v>
      </c>
      <c r="N12845" t="s">
        <v>366</v>
      </c>
      <c r="O12845" t="s">
        <v>194</v>
      </c>
      <c r="P12845">
        <v>2015</v>
      </c>
      <c r="Q12845">
        <v>0.1</v>
      </c>
    </row>
    <row r="12846" spans="1:17" x14ac:dyDescent="0.25">
      <c r="A12846" t="s">
        <v>679</v>
      </c>
      <c r="B12846" t="s">
        <v>680</v>
      </c>
      <c r="C12846" t="s">
        <v>681</v>
      </c>
      <c r="D12846" t="s">
        <v>472</v>
      </c>
      <c r="E12846" t="s">
        <v>362</v>
      </c>
      <c r="F12846" t="s">
        <v>187</v>
      </c>
      <c r="G12846" t="s">
        <v>243</v>
      </c>
      <c r="H12846" t="s">
        <v>357</v>
      </c>
      <c r="I12846" t="s">
        <v>306</v>
      </c>
      <c r="K12846" t="s">
        <v>78</v>
      </c>
      <c r="M12846" t="s">
        <v>251</v>
      </c>
      <c r="N12846" t="s">
        <v>366</v>
      </c>
      <c r="O12846" t="s">
        <v>194</v>
      </c>
      <c r="P12846">
        <v>2020</v>
      </c>
      <c r="Q12846">
        <v>0.1</v>
      </c>
    </row>
    <row r="12847" spans="1:17" x14ac:dyDescent="0.25">
      <c r="A12847" t="s">
        <v>679</v>
      </c>
      <c r="B12847" t="s">
        <v>680</v>
      </c>
      <c r="C12847" t="s">
        <v>681</v>
      </c>
      <c r="D12847" t="s">
        <v>472</v>
      </c>
      <c r="E12847" t="s">
        <v>362</v>
      </c>
      <c r="F12847" t="s">
        <v>187</v>
      </c>
      <c r="G12847" t="s">
        <v>243</v>
      </c>
      <c r="H12847" t="s">
        <v>357</v>
      </c>
      <c r="I12847" t="s">
        <v>306</v>
      </c>
      <c r="K12847" t="s">
        <v>78</v>
      </c>
      <c r="M12847" t="s">
        <v>251</v>
      </c>
      <c r="N12847" t="s">
        <v>366</v>
      </c>
      <c r="O12847" t="s">
        <v>264</v>
      </c>
      <c r="P12847">
        <v>2020</v>
      </c>
      <c r="Q12847">
        <v>0.08</v>
      </c>
    </row>
    <row r="12848" spans="1:17" x14ac:dyDescent="0.25">
      <c r="A12848" t="s">
        <v>679</v>
      </c>
      <c r="B12848" t="s">
        <v>680</v>
      </c>
      <c r="C12848" t="s">
        <v>681</v>
      </c>
      <c r="D12848" t="s">
        <v>472</v>
      </c>
      <c r="E12848" t="s">
        <v>362</v>
      </c>
      <c r="F12848" t="s">
        <v>187</v>
      </c>
      <c r="G12848" t="s">
        <v>243</v>
      </c>
      <c r="H12848" t="s">
        <v>357</v>
      </c>
      <c r="I12848" t="s">
        <v>306</v>
      </c>
      <c r="K12848" t="s">
        <v>78</v>
      </c>
      <c r="M12848" t="s">
        <v>251</v>
      </c>
      <c r="N12848" t="s">
        <v>366</v>
      </c>
      <c r="O12848" t="s">
        <v>265</v>
      </c>
      <c r="P12848">
        <v>2020</v>
      </c>
      <c r="Q12848">
        <v>0.15</v>
      </c>
    </row>
    <row r="12849" spans="1:17" x14ac:dyDescent="0.25">
      <c r="A12849" t="s">
        <v>679</v>
      </c>
      <c r="B12849" t="s">
        <v>680</v>
      </c>
      <c r="C12849" t="s">
        <v>681</v>
      </c>
      <c r="D12849" t="s">
        <v>472</v>
      </c>
      <c r="E12849" t="s">
        <v>362</v>
      </c>
      <c r="F12849" t="s">
        <v>187</v>
      </c>
      <c r="G12849" t="s">
        <v>243</v>
      </c>
      <c r="H12849" t="s">
        <v>357</v>
      </c>
      <c r="I12849" t="s">
        <v>306</v>
      </c>
      <c r="K12849" t="s">
        <v>78</v>
      </c>
      <c r="M12849" t="s">
        <v>251</v>
      </c>
      <c r="N12849" t="s">
        <v>366</v>
      </c>
      <c r="O12849" t="s">
        <v>194</v>
      </c>
      <c r="P12849">
        <v>2030</v>
      </c>
      <c r="Q12849">
        <v>0.1</v>
      </c>
    </row>
    <row r="12850" spans="1:17" x14ac:dyDescent="0.25">
      <c r="A12850" t="s">
        <v>679</v>
      </c>
      <c r="B12850" t="s">
        <v>680</v>
      </c>
      <c r="C12850" t="s">
        <v>681</v>
      </c>
      <c r="D12850" t="s">
        <v>472</v>
      </c>
      <c r="E12850" t="s">
        <v>362</v>
      </c>
      <c r="F12850" t="s">
        <v>187</v>
      </c>
      <c r="G12850" t="s">
        <v>243</v>
      </c>
      <c r="H12850" t="s">
        <v>357</v>
      </c>
      <c r="I12850" t="s">
        <v>306</v>
      </c>
      <c r="K12850" t="s">
        <v>78</v>
      </c>
      <c r="M12850" t="s">
        <v>251</v>
      </c>
      <c r="N12850" t="s">
        <v>366</v>
      </c>
      <c r="O12850" t="s">
        <v>194</v>
      </c>
      <c r="P12850">
        <v>2050</v>
      </c>
      <c r="Q12850">
        <v>0.1</v>
      </c>
    </row>
    <row r="12851" spans="1:17" x14ac:dyDescent="0.25">
      <c r="A12851" t="s">
        <v>679</v>
      </c>
      <c r="B12851" t="s">
        <v>680</v>
      </c>
      <c r="C12851" t="s">
        <v>681</v>
      </c>
      <c r="D12851" t="s">
        <v>472</v>
      </c>
      <c r="E12851" t="s">
        <v>362</v>
      </c>
      <c r="F12851" t="s">
        <v>187</v>
      </c>
      <c r="G12851" t="s">
        <v>243</v>
      </c>
      <c r="H12851" t="s">
        <v>357</v>
      </c>
      <c r="I12851" t="s">
        <v>306</v>
      </c>
      <c r="K12851" t="s">
        <v>78</v>
      </c>
      <c r="M12851" t="s">
        <v>251</v>
      </c>
      <c r="N12851" t="s">
        <v>366</v>
      </c>
      <c r="O12851" t="s">
        <v>264</v>
      </c>
      <c r="P12851">
        <v>2050</v>
      </c>
      <c r="Q12851">
        <v>0.08</v>
      </c>
    </row>
    <row r="12852" spans="1:17" x14ac:dyDescent="0.25">
      <c r="A12852" t="s">
        <v>679</v>
      </c>
      <c r="B12852" t="s">
        <v>680</v>
      </c>
      <c r="C12852" t="s">
        <v>681</v>
      </c>
      <c r="D12852" t="s">
        <v>472</v>
      </c>
      <c r="E12852" t="s">
        <v>362</v>
      </c>
      <c r="F12852" t="s">
        <v>187</v>
      </c>
      <c r="G12852" t="s">
        <v>243</v>
      </c>
      <c r="H12852" t="s">
        <v>357</v>
      </c>
      <c r="I12852" t="s">
        <v>306</v>
      </c>
      <c r="K12852" t="s">
        <v>78</v>
      </c>
      <c r="M12852" t="s">
        <v>251</v>
      </c>
      <c r="N12852" t="s">
        <v>366</v>
      </c>
      <c r="O12852" t="s">
        <v>265</v>
      </c>
      <c r="P12852">
        <v>2050</v>
      </c>
      <c r="Q12852">
        <v>0.15</v>
      </c>
    </row>
    <row r="12853" spans="1:17" x14ac:dyDescent="0.25">
      <c r="A12853" t="s">
        <v>684</v>
      </c>
      <c r="B12853" t="s">
        <v>685</v>
      </c>
      <c r="C12853" t="s">
        <v>686</v>
      </c>
      <c r="D12853" t="s">
        <v>687</v>
      </c>
      <c r="E12853" t="s">
        <v>688</v>
      </c>
      <c r="F12853" t="s">
        <v>187</v>
      </c>
      <c r="G12853" t="s">
        <v>195</v>
      </c>
      <c r="H12853" t="s">
        <v>417</v>
      </c>
      <c r="I12853" t="s">
        <v>418</v>
      </c>
      <c r="J12853" t="s">
        <v>419</v>
      </c>
      <c r="K12853" t="s">
        <v>191</v>
      </c>
      <c r="M12853" t="s">
        <v>227</v>
      </c>
      <c r="N12853" t="s">
        <v>689</v>
      </c>
      <c r="O12853" t="s">
        <v>194</v>
      </c>
      <c r="P12853">
        <v>2020</v>
      </c>
      <c r="Q12853">
        <v>4.1205941000000003E-2</v>
      </c>
    </row>
    <row r="12854" spans="1:17" x14ac:dyDescent="0.25">
      <c r="A12854" t="s">
        <v>684</v>
      </c>
      <c r="B12854" t="s">
        <v>685</v>
      </c>
      <c r="C12854" t="s">
        <v>686</v>
      </c>
      <c r="D12854" t="s">
        <v>687</v>
      </c>
      <c r="E12854" t="s">
        <v>688</v>
      </c>
      <c r="F12854" t="s">
        <v>187</v>
      </c>
      <c r="G12854" t="s">
        <v>195</v>
      </c>
      <c r="H12854" t="s">
        <v>417</v>
      </c>
      <c r="I12854" t="s">
        <v>418</v>
      </c>
      <c r="J12854" t="s">
        <v>419</v>
      </c>
      <c r="K12854" t="s">
        <v>191</v>
      </c>
      <c r="M12854" t="s">
        <v>227</v>
      </c>
      <c r="N12854" t="s">
        <v>689</v>
      </c>
      <c r="O12854" t="s">
        <v>194</v>
      </c>
      <c r="P12854">
        <v>2025</v>
      </c>
      <c r="Q12854">
        <v>4.1375262000000003E-2</v>
      </c>
    </row>
    <row r="12855" spans="1:17" x14ac:dyDescent="0.25">
      <c r="A12855" t="s">
        <v>684</v>
      </c>
      <c r="B12855" t="s">
        <v>685</v>
      </c>
      <c r="C12855" t="s">
        <v>686</v>
      </c>
      <c r="D12855" t="s">
        <v>687</v>
      </c>
      <c r="E12855" t="s">
        <v>688</v>
      </c>
      <c r="F12855" t="s">
        <v>187</v>
      </c>
      <c r="G12855" t="s">
        <v>195</v>
      </c>
      <c r="H12855" t="s">
        <v>417</v>
      </c>
      <c r="I12855" t="s">
        <v>418</v>
      </c>
      <c r="J12855" t="s">
        <v>419</v>
      </c>
      <c r="K12855" t="s">
        <v>191</v>
      </c>
      <c r="M12855" t="s">
        <v>227</v>
      </c>
      <c r="N12855" t="s">
        <v>689</v>
      </c>
      <c r="O12855" t="s">
        <v>264</v>
      </c>
      <c r="P12855">
        <v>2025</v>
      </c>
      <c r="Q12855">
        <v>1.6473029E-2</v>
      </c>
    </row>
    <row r="12856" spans="1:17" x14ac:dyDescent="0.25">
      <c r="A12856" t="s">
        <v>684</v>
      </c>
      <c r="B12856" t="s">
        <v>685</v>
      </c>
      <c r="C12856" t="s">
        <v>686</v>
      </c>
      <c r="D12856" t="s">
        <v>687</v>
      </c>
      <c r="E12856" t="s">
        <v>688</v>
      </c>
      <c r="F12856" t="s">
        <v>187</v>
      </c>
      <c r="G12856" t="s">
        <v>195</v>
      </c>
      <c r="H12856" t="s">
        <v>417</v>
      </c>
      <c r="I12856" t="s">
        <v>418</v>
      </c>
      <c r="J12856" t="s">
        <v>419</v>
      </c>
      <c r="K12856" t="s">
        <v>191</v>
      </c>
      <c r="M12856" t="s">
        <v>227</v>
      </c>
      <c r="N12856" t="s">
        <v>689</v>
      </c>
      <c r="O12856" t="s">
        <v>265</v>
      </c>
      <c r="P12856">
        <v>2025</v>
      </c>
      <c r="Q12856">
        <v>7.4228972000000004E-2</v>
      </c>
    </row>
    <row r="12857" spans="1:17" x14ac:dyDescent="0.25">
      <c r="A12857" t="s">
        <v>684</v>
      </c>
      <c r="B12857" t="s">
        <v>685</v>
      </c>
      <c r="C12857" t="s">
        <v>686</v>
      </c>
      <c r="D12857" t="s">
        <v>687</v>
      </c>
      <c r="E12857" t="s">
        <v>688</v>
      </c>
      <c r="F12857" t="s">
        <v>187</v>
      </c>
      <c r="G12857" t="s">
        <v>195</v>
      </c>
      <c r="H12857" t="s">
        <v>417</v>
      </c>
      <c r="I12857" t="s">
        <v>418</v>
      </c>
      <c r="J12857" t="s">
        <v>419</v>
      </c>
      <c r="K12857" t="s">
        <v>191</v>
      </c>
      <c r="M12857" t="s">
        <v>227</v>
      </c>
      <c r="N12857" t="s">
        <v>689</v>
      </c>
      <c r="O12857" t="s">
        <v>194</v>
      </c>
      <c r="P12857">
        <v>2030</v>
      </c>
      <c r="Q12857">
        <v>4.1538193000000001E-2</v>
      </c>
    </row>
    <row r="12858" spans="1:17" x14ac:dyDescent="0.25">
      <c r="A12858" t="s">
        <v>684</v>
      </c>
      <c r="B12858" t="s">
        <v>685</v>
      </c>
      <c r="C12858" t="s">
        <v>686</v>
      </c>
      <c r="D12858" t="s">
        <v>687</v>
      </c>
      <c r="E12858" t="s">
        <v>688</v>
      </c>
      <c r="F12858" t="s">
        <v>187</v>
      </c>
      <c r="G12858" t="s">
        <v>195</v>
      </c>
      <c r="H12858" t="s">
        <v>417</v>
      </c>
      <c r="I12858" t="s">
        <v>418</v>
      </c>
      <c r="J12858" t="s">
        <v>419</v>
      </c>
      <c r="K12858" t="s">
        <v>191</v>
      </c>
      <c r="M12858" t="s">
        <v>227</v>
      </c>
      <c r="N12858" t="s">
        <v>689</v>
      </c>
      <c r="O12858" t="s">
        <v>194</v>
      </c>
      <c r="P12858">
        <v>2040</v>
      </c>
      <c r="Q12858">
        <v>4.1846281999999999E-2</v>
      </c>
    </row>
    <row r="12859" spans="1:17" x14ac:dyDescent="0.25">
      <c r="A12859" t="s">
        <v>684</v>
      </c>
      <c r="B12859" t="s">
        <v>685</v>
      </c>
      <c r="C12859" t="s">
        <v>686</v>
      </c>
      <c r="D12859" t="s">
        <v>687</v>
      </c>
      <c r="E12859" t="s">
        <v>688</v>
      </c>
      <c r="F12859" t="s">
        <v>187</v>
      </c>
      <c r="G12859" t="s">
        <v>195</v>
      </c>
      <c r="H12859" t="s">
        <v>417</v>
      </c>
      <c r="I12859" t="s">
        <v>418</v>
      </c>
      <c r="J12859" t="s">
        <v>419</v>
      </c>
      <c r="K12859" t="s">
        <v>191</v>
      </c>
      <c r="M12859" t="s">
        <v>227</v>
      </c>
      <c r="N12859" t="s">
        <v>689</v>
      </c>
      <c r="O12859" t="s">
        <v>194</v>
      </c>
      <c r="P12859">
        <v>2050</v>
      </c>
      <c r="Q12859">
        <v>4.1992073999999997E-2</v>
      </c>
    </row>
    <row r="12860" spans="1:17" x14ac:dyDescent="0.25">
      <c r="A12860" t="s">
        <v>684</v>
      </c>
      <c r="B12860" t="s">
        <v>685</v>
      </c>
      <c r="C12860" t="s">
        <v>686</v>
      </c>
      <c r="D12860" t="s">
        <v>687</v>
      </c>
      <c r="E12860" t="s">
        <v>688</v>
      </c>
      <c r="F12860" t="s">
        <v>187</v>
      </c>
      <c r="G12860" t="s">
        <v>195</v>
      </c>
      <c r="H12860" t="s">
        <v>417</v>
      </c>
      <c r="I12860" t="s">
        <v>418</v>
      </c>
      <c r="J12860" t="s">
        <v>419</v>
      </c>
      <c r="K12860" t="s">
        <v>191</v>
      </c>
      <c r="M12860" t="s">
        <v>227</v>
      </c>
      <c r="N12860" t="s">
        <v>689</v>
      </c>
      <c r="O12860" t="s">
        <v>264</v>
      </c>
      <c r="P12860">
        <v>2050</v>
      </c>
      <c r="Q12860">
        <v>1.6473029E-2</v>
      </c>
    </row>
    <row r="12861" spans="1:17" x14ac:dyDescent="0.25">
      <c r="A12861" t="s">
        <v>684</v>
      </c>
      <c r="B12861" t="s">
        <v>685</v>
      </c>
      <c r="C12861" t="s">
        <v>686</v>
      </c>
      <c r="D12861" t="s">
        <v>687</v>
      </c>
      <c r="E12861" t="s">
        <v>688</v>
      </c>
      <c r="F12861" t="s">
        <v>187</v>
      </c>
      <c r="G12861" t="s">
        <v>195</v>
      </c>
      <c r="H12861" t="s">
        <v>417</v>
      </c>
      <c r="I12861" t="s">
        <v>418</v>
      </c>
      <c r="J12861" t="s">
        <v>419</v>
      </c>
      <c r="K12861" t="s">
        <v>191</v>
      </c>
      <c r="M12861" t="s">
        <v>227</v>
      </c>
      <c r="N12861" t="s">
        <v>689</v>
      </c>
      <c r="O12861" t="s">
        <v>265</v>
      </c>
      <c r="P12861">
        <v>2050</v>
      </c>
      <c r="Q12861">
        <v>7.4228972000000004E-2</v>
      </c>
    </row>
    <row r="12862" spans="1:17" x14ac:dyDescent="0.25">
      <c r="A12862" t="s">
        <v>684</v>
      </c>
      <c r="B12862" t="s">
        <v>685</v>
      </c>
      <c r="C12862" t="s">
        <v>686</v>
      </c>
      <c r="D12862" t="s">
        <v>687</v>
      </c>
      <c r="E12862" t="s">
        <v>688</v>
      </c>
      <c r="F12862" t="s">
        <v>187</v>
      </c>
      <c r="G12862" t="s">
        <v>195</v>
      </c>
      <c r="H12862" t="s">
        <v>200</v>
      </c>
      <c r="I12862" t="s">
        <v>201</v>
      </c>
      <c r="K12862" t="s">
        <v>202</v>
      </c>
      <c r="N12862" t="s">
        <v>232</v>
      </c>
      <c r="O12862" t="s">
        <v>194</v>
      </c>
      <c r="P12862">
        <v>2020</v>
      </c>
      <c r="Q12862">
        <v>4.5</v>
      </c>
    </row>
    <row r="12863" spans="1:17" x14ac:dyDescent="0.25">
      <c r="A12863" t="s">
        <v>684</v>
      </c>
      <c r="B12863" t="s">
        <v>685</v>
      </c>
      <c r="C12863" t="s">
        <v>686</v>
      </c>
      <c r="D12863" t="s">
        <v>687</v>
      </c>
      <c r="E12863" t="s">
        <v>688</v>
      </c>
      <c r="F12863" t="s">
        <v>187</v>
      </c>
      <c r="G12863" t="s">
        <v>195</v>
      </c>
      <c r="H12863" t="s">
        <v>200</v>
      </c>
      <c r="I12863" t="s">
        <v>201</v>
      </c>
      <c r="K12863" t="s">
        <v>202</v>
      </c>
      <c r="N12863" t="s">
        <v>232</v>
      </c>
      <c r="O12863" t="s">
        <v>194</v>
      </c>
      <c r="P12863">
        <v>2025</v>
      </c>
      <c r="Q12863">
        <v>4.5</v>
      </c>
    </row>
    <row r="12864" spans="1:17" x14ac:dyDescent="0.25">
      <c r="A12864" t="s">
        <v>684</v>
      </c>
      <c r="B12864" t="s">
        <v>685</v>
      </c>
      <c r="C12864" t="s">
        <v>686</v>
      </c>
      <c r="D12864" t="s">
        <v>687</v>
      </c>
      <c r="E12864" t="s">
        <v>688</v>
      </c>
      <c r="F12864" t="s">
        <v>187</v>
      </c>
      <c r="G12864" t="s">
        <v>195</v>
      </c>
      <c r="H12864" t="s">
        <v>200</v>
      </c>
      <c r="I12864" t="s">
        <v>201</v>
      </c>
      <c r="K12864" t="s">
        <v>202</v>
      </c>
      <c r="N12864" t="s">
        <v>232</v>
      </c>
      <c r="O12864" t="s">
        <v>264</v>
      </c>
      <c r="P12864">
        <v>2025</v>
      </c>
      <c r="Q12864">
        <v>4</v>
      </c>
    </row>
    <row r="12865" spans="1:17" x14ac:dyDescent="0.25">
      <c r="A12865" t="s">
        <v>684</v>
      </c>
      <c r="B12865" t="s">
        <v>685</v>
      </c>
      <c r="C12865" t="s">
        <v>686</v>
      </c>
      <c r="D12865" t="s">
        <v>687</v>
      </c>
      <c r="E12865" t="s">
        <v>688</v>
      </c>
      <c r="F12865" t="s">
        <v>187</v>
      </c>
      <c r="G12865" t="s">
        <v>195</v>
      </c>
      <c r="H12865" t="s">
        <v>200</v>
      </c>
      <c r="I12865" t="s">
        <v>201</v>
      </c>
      <c r="K12865" t="s">
        <v>202</v>
      </c>
      <c r="N12865" t="s">
        <v>232</v>
      </c>
      <c r="O12865" t="s">
        <v>265</v>
      </c>
      <c r="P12865">
        <v>2025</v>
      </c>
      <c r="Q12865">
        <v>5</v>
      </c>
    </row>
    <row r="12866" spans="1:17" x14ac:dyDescent="0.25">
      <c r="A12866" t="s">
        <v>684</v>
      </c>
      <c r="B12866" t="s">
        <v>685</v>
      </c>
      <c r="C12866" t="s">
        <v>686</v>
      </c>
      <c r="D12866" t="s">
        <v>687</v>
      </c>
      <c r="E12866" t="s">
        <v>688</v>
      </c>
      <c r="F12866" t="s">
        <v>187</v>
      </c>
      <c r="G12866" t="s">
        <v>195</v>
      </c>
      <c r="H12866" t="s">
        <v>200</v>
      </c>
      <c r="I12866" t="s">
        <v>201</v>
      </c>
      <c r="K12866" t="s">
        <v>202</v>
      </c>
      <c r="N12866" t="s">
        <v>232</v>
      </c>
      <c r="O12866" t="s">
        <v>194</v>
      </c>
      <c r="P12866">
        <v>2030</v>
      </c>
      <c r="Q12866">
        <v>4</v>
      </c>
    </row>
    <row r="12867" spans="1:17" x14ac:dyDescent="0.25">
      <c r="A12867" t="s">
        <v>684</v>
      </c>
      <c r="B12867" t="s">
        <v>685</v>
      </c>
      <c r="C12867" t="s">
        <v>686</v>
      </c>
      <c r="D12867" t="s">
        <v>687</v>
      </c>
      <c r="E12867" t="s">
        <v>688</v>
      </c>
      <c r="F12867" t="s">
        <v>187</v>
      </c>
      <c r="G12867" t="s">
        <v>195</v>
      </c>
      <c r="H12867" t="s">
        <v>200</v>
      </c>
      <c r="I12867" t="s">
        <v>201</v>
      </c>
      <c r="K12867" t="s">
        <v>202</v>
      </c>
      <c r="N12867" t="s">
        <v>232</v>
      </c>
      <c r="O12867" t="s">
        <v>194</v>
      </c>
      <c r="P12867">
        <v>2040</v>
      </c>
      <c r="Q12867">
        <v>4</v>
      </c>
    </row>
    <row r="12868" spans="1:17" x14ac:dyDescent="0.25">
      <c r="A12868" t="s">
        <v>684</v>
      </c>
      <c r="B12868" t="s">
        <v>685</v>
      </c>
      <c r="C12868" t="s">
        <v>686</v>
      </c>
      <c r="D12868" t="s">
        <v>687</v>
      </c>
      <c r="E12868" t="s">
        <v>688</v>
      </c>
      <c r="F12868" t="s">
        <v>187</v>
      </c>
      <c r="G12868" t="s">
        <v>195</v>
      </c>
      <c r="H12868" t="s">
        <v>200</v>
      </c>
      <c r="I12868" t="s">
        <v>201</v>
      </c>
      <c r="K12868" t="s">
        <v>202</v>
      </c>
      <c r="N12868" t="s">
        <v>232</v>
      </c>
      <c r="O12868" t="s">
        <v>194</v>
      </c>
      <c r="P12868">
        <v>2050</v>
      </c>
      <c r="Q12868">
        <v>4</v>
      </c>
    </row>
    <row r="12869" spans="1:17" x14ac:dyDescent="0.25">
      <c r="A12869" t="s">
        <v>684</v>
      </c>
      <c r="B12869" t="s">
        <v>685</v>
      </c>
      <c r="C12869" t="s">
        <v>686</v>
      </c>
      <c r="D12869" t="s">
        <v>687</v>
      </c>
      <c r="E12869" t="s">
        <v>688</v>
      </c>
      <c r="F12869" t="s">
        <v>187</v>
      </c>
      <c r="G12869" t="s">
        <v>195</v>
      </c>
      <c r="H12869" t="s">
        <v>200</v>
      </c>
      <c r="I12869" t="s">
        <v>201</v>
      </c>
      <c r="K12869" t="s">
        <v>202</v>
      </c>
      <c r="N12869" t="s">
        <v>232</v>
      </c>
      <c r="O12869" t="s">
        <v>264</v>
      </c>
      <c r="P12869">
        <v>2050</v>
      </c>
      <c r="Q12869">
        <v>3</v>
      </c>
    </row>
    <row r="12870" spans="1:17" x14ac:dyDescent="0.25">
      <c r="A12870" t="s">
        <v>684</v>
      </c>
      <c r="B12870" t="s">
        <v>685</v>
      </c>
      <c r="C12870" t="s">
        <v>686</v>
      </c>
      <c r="D12870" t="s">
        <v>687</v>
      </c>
      <c r="E12870" t="s">
        <v>688</v>
      </c>
      <c r="F12870" t="s">
        <v>187</v>
      </c>
      <c r="G12870" t="s">
        <v>195</v>
      </c>
      <c r="H12870" t="s">
        <v>200</v>
      </c>
      <c r="I12870" t="s">
        <v>201</v>
      </c>
      <c r="K12870" t="s">
        <v>202</v>
      </c>
      <c r="N12870" t="s">
        <v>232</v>
      </c>
      <c r="O12870" t="s">
        <v>265</v>
      </c>
      <c r="P12870">
        <v>2050</v>
      </c>
      <c r="Q12870">
        <v>5</v>
      </c>
    </row>
    <row r="12871" spans="1:17" x14ac:dyDescent="0.25">
      <c r="A12871" t="s">
        <v>684</v>
      </c>
      <c r="B12871" t="s">
        <v>685</v>
      </c>
      <c r="C12871" t="s">
        <v>686</v>
      </c>
      <c r="D12871" t="s">
        <v>687</v>
      </c>
      <c r="E12871" t="s">
        <v>688</v>
      </c>
      <c r="F12871" t="s">
        <v>187</v>
      </c>
      <c r="G12871" t="s">
        <v>195</v>
      </c>
      <c r="H12871" t="s">
        <v>352</v>
      </c>
      <c r="I12871" t="s">
        <v>135</v>
      </c>
      <c r="K12871" t="s">
        <v>191</v>
      </c>
      <c r="N12871" t="s">
        <v>232</v>
      </c>
      <c r="O12871" t="s">
        <v>194</v>
      </c>
      <c r="P12871">
        <v>2020</v>
      </c>
      <c r="Q12871">
        <v>0.02</v>
      </c>
    </row>
    <row r="12872" spans="1:17" x14ac:dyDescent="0.25">
      <c r="A12872" t="s">
        <v>684</v>
      </c>
      <c r="B12872" t="s">
        <v>685</v>
      </c>
      <c r="C12872" t="s">
        <v>686</v>
      </c>
      <c r="D12872" t="s">
        <v>687</v>
      </c>
      <c r="E12872" t="s">
        <v>688</v>
      </c>
      <c r="F12872" t="s">
        <v>187</v>
      </c>
      <c r="G12872" t="s">
        <v>195</v>
      </c>
      <c r="H12872" t="s">
        <v>352</v>
      </c>
      <c r="I12872" t="s">
        <v>135</v>
      </c>
      <c r="K12872" t="s">
        <v>191</v>
      </c>
      <c r="N12872" t="s">
        <v>232</v>
      </c>
      <c r="O12872" t="s">
        <v>194</v>
      </c>
      <c r="P12872">
        <v>2025</v>
      </c>
      <c r="Q12872">
        <v>0.02</v>
      </c>
    </row>
    <row r="12873" spans="1:17" x14ac:dyDescent="0.25">
      <c r="A12873" t="s">
        <v>684</v>
      </c>
      <c r="B12873" t="s">
        <v>685</v>
      </c>
      <c r="C12873" t="s">
        <v>686</v>
      </c>
      <c r="D12873" t="s">
        <v>687</v>
      </c>
      <c r="E12873" t="s">
        <v>688</v>
      </c>
      <c r="F12873" t="s">
        <v>187</v>
      </c>
      <c r="G12873" t="s">
        <v>195</v>
      </c>
      <c r="H12873" t="s">
        <v>352</v>
      </c>
      <c r="I12873" t="s">
        <v>135</v>
      </c>
      <c r="K12873" t="s">
        <v>191</v>
      </c>
      <c r="N12873" t="s">
        <v>232</v>
      </c>
      <c r="O12873" t="s">
        <v>264</v>
      </c>
      <c r="P12873">
        <v>2025</v>
      </c>
      <c r="Q12873">
        <v>0.01</v>
      </c>
    </row>
    <row r="12874" spans="1:17" x14ac:dyDescent="0.25">
      <c r="A12874" t="s">
        <v>684</v>
      </c>
      <c r="B12874" t="s">
        <v>685</v>
      </c>
      <c r="C12874" t="s">
        <v>686</v>
      </c>
      <c r="D12874" t="s">
        <v>687</v>
      </c>
      <c r="E12874" t="s">
        <v>688</v>
      </c>
      <c r="F12874" t="s">
        <v>187</v>
      </c>
      <c r="G12874" t="s">
        <v>195</v>
      </c>
      <c r="H12874" t="s">
        <v>352</v>
      </c>
      <c r="I12874" t="s">
        <v>135</v>
      </c>
      <c r="K12874" t="s">
        <v>191</v>
      </c>
      <c r="N12874" t="s">
        <v>232</v>
      </c>
      <c r="O12874" t="s">
        <v>265</v>
      </c>
      <c r="P12874">
        <v>2025</v>
      </c>
      <c r="Q12874">
        <v>0.03</v>
      </c>
    </row>
    <row r="12875" spans="1:17" x14ac:dyDescent="0.25">
      <c r="A12875" t="s">
        <v>684</v>
      </c>
      <c r="B12875" t="s">
        <v>685</v>
      </c>
      <c r="C12875" t="s">
        <v>686</v>
      </c>
      <c r="D12875" t="s">
        <v>687</v>
      </c>
      <c r="E12875" t="s">
        <v>688</v>
      </c>
      <c r="F12875" t="s">
        <v>187</v>
      </c>
      <c r="G12875" t="s">
        <v>195</v>
      </c>
      <c r="H12875" t="s">
        <v>352</v>
      </c>
      <c r="I12875" t="s">
        <v>135</v>
      </c>
      <c r="K12875" t="s">
        <v>191</v>
      </c>
      <c r="N12875" t="s">
        <v>232</v>
      </c>
      <c r="O12875" t="s">
        <v>194</v>
      </c>
      <c r="P12875">
        <v>2030</v>
      </c>
      <c r="Q12875">
        <v>0.02</v>
      </c>
    </row>
    <row r="12876" spans="1:17" x14ac:dyDescent="0.25">
      <c r="A12876" t="s">
        <v>684</v>
      </c>
      <c r="B12876" t="s">
        <v>685</v>
      </c>
      <c r="C12876" t="s">
        <v>686</v>
      </c>
      <c r="D12876" t="s">
        <v>687</v>
      </c>
      <c r="E12876" t="s">
        <v>688</v>
      </c>
      <c r="F12876" t="s">
        <v>187</v>
      </c>
      <c r="G12876" t="s">
        <v>195</v>
      </c>
      <c r="H12876" t="s">
        <v>352</v>
      </c>
      <c r="I12876" t="s">
        <v>135</v>
      </c>
      <c r="K12876" t="s">
        <v>191</v>
      </c>
      <c r="N12876" t="s">
        <v>232</v>
      </c>
      <c r="O12876" t="s">
        <v>194</v>
      </c>
      <c r="P12876">
        <v>2040</v>
      </c>
      <c r="Q12876">
        <v>0.02</v>
      </c>
    </row>
    <row r="12877" spans="1:17" x14ac:dyDescent="0.25">
      <c r="A12877" t="s">
        <v>684</v>
      </c>
      <c r="B12877" t="s">
        <v>685</v>
      </c>
      <c r="C12877" t="s">
        <v>686</v>
      </c>
      <c r="D12877" t="s">
        <v>687</v>
      </c>
      <c r="E12877" t="s">
        <v>688</v>
      </c>
      <c r="F12877" t="s">
        <v>187</v>
      </c>
      <c r="G12877" t="s">
        <v>195</v>
      </c>
      <c r="H12877" t="s">
        <v>352</v>
      </c>
      <c r="I12877" t="s">
        <v>135</v>
      </c>
      <c r="K12877" t="s">
        <v>191</v>
      </c>
      <c r="N12877" t="s">
        <v>232</v>
      </c>
      <c r="O12877" t="s">
        <v>194</v>
      </c>
      <c r="P12877">
        <v>2050</v>
      </c>
      <c r="Q12877">
        <v>0.02</v>
      </c>
    </row>
    <row r="12878" spans="1:17" x14ac:dyDescent="0.25">
      <c r="A12878" t="s">
        <v>684</v>
      </c>
      <c r="B12878" t="s">
        <v>685</v>
      </c>
      <c r="C12878" t="s">
        <v>686</v>
      </c>
      <c r="D12878" t="s">
        <v>687</v>
      </c>
      <c r="E12878" t="s">
        <v>688</v>
      </c>
      <c r="F12878" t="s">
        <v>187</v>
      </c>
      <c r="G12878" t="s">
        <v>195</v>
      </c>
      <c r="H12878" t="s">
        <v>352</v>
      </c>
      <c r="I12878" t="s">
        <v>135</v>
      </c>
      <c r="K12878" t="s">
        <v>191</v>
      </c>
      <c r="N12878" t="s">
        <v>232</v>
      </c>
      <c r="O12878" t="s">
        <v>264</v>
      </c>
      <c r="P12878">
        <v>2050</v>
      </c>
      <c r="Q12878">
        <v>0.01</v>
      </c>
    </row>
    <row r="12879" spans="1:17" x14ac:dyDescent="0.25">
      <c r="A12879" t="s">
        <v>684</v>
      </c>
      <c r="B12879" t="s">
        <v>685</v>
      </c>
      <c r="C12879" t="s">
        <v>686</v>
      </c>
      <c r="D12879" t="s">
        <v>687</v>
      </c>
      <c r="E12879" t="s">
        <v>688</v>
      </c>
      <c r="F12879" t="s">
        <v>187</v>
      </c>
      <c r="G12879" t="s">
        <v>195</v>
      </c>
      <c r="H12879" t="s">
        <v>352</v>
      </c>
      <c r="I12879" t="s">
        <v>135</v>
      </c>
      <c r="K12879" t="s">
        <v>191</v>
      </c>
      <c r="N12879" t="s">
        <v>232</v>
      </c>
      <c r="O12879" t="s">
        <v>265</v>
      </c>
      <c r="P12879">
        <v>2050</v>
      </c>
      <c r="Q12879">
        <v>0.03</v>
      </c>
    </row>
    <row r="12880" spans="1:17" x14ac:dyDescent="0.25">
      <c r="A12880" t="s">
        <v>684</v>
      </c>
      <c r="B12880" t="s">
        <v>685</v>
      </c>
      <c r="C12880" t="s">
        <v>686</v>
      </c>
      <c r="D12880" t="s">
        <v>687</v>
      </c>
      <c r="E12880" t="s">
        <v>688</v>
      </c>
      <c r="F12880" t="s">
        <v>187</v>
      </c>
      <c r="G12880" t="s">
        <v>195</v>
      </c>
      <c r="H12880" t="s">
        <v>473</v>
      </c>
      <c r="I12880" t="s">
        <v>213</v>
      </c>
      <c r="K12880" t="s">
        <v>474</v>
      </c>
      <c r="M12880" t="s">
        <v>690</v>
      </c>
      <c r="N12880" t="s">
        <v>513</v>
      </c>
      <c r="O12880" t="s">
        <v>194</v>
      </c>
      <c r="P12880">
        <v>2020</v>
      </c>
      <c r="Q12880">
        <v>11.41825641</v>
      </c>
    </row>
    <row r="12881" spans="1:17" x14ac:dyDescent="0.25">
      <c r="A12881" t="s">
        <v>684</v>
      </c>
      <c r="B12881" t="s">
        <v>685</v>
      </c>
      <c r="C12881" t="s">
        <v>686</v>
      </c>
      <c r="D12881" t="s">
        <v>687</v>
      </c>
      <c r="E12881" t="s">
        <v>688</v>
      </c>
      <c r="F12881" t="s">
        <v>187</v>
      </c>
      <c r="G12881" t="s">
        <v>195</v>
      </c>
      <c r="H12881" t="s">
        <v>473</v>
      </c>
      <c r="I12881" t="s">
        <v>213</v>
      </c>
      <c r="K12881" t="s">
        <v>474</v>
      </c>
      <c r="M12881" t="s">
        <v>690</v>
      </c>
      <c r="N12881" t="s">
        <v>513</v>
      </c>
      <c r="O12881" t="s">
        <v>194</v>
      </c>
      <c r="P12881">
        <v>2025</v>
      </c>
      <c r="Q12881">
        <v>11.371529219999999</v>
      </c>
    </row>
    <row r="12882" spans="1:17" x14ac:dyDescent="0.25">
      <c r="A12882" t="s">
        <v>684</v>
      </c>
      <c r="B12882" t="s">
        <v>685</v>
      </c>
      <c r="C12882" t="s">
        <v>686</v>
      </c>
      <c r="D12882" t="s">
        <v>687</v>
      </c>
      <c r="E12882" t="s">
        <v>688</v>
      </c>
      <c r="F12882" t="s">
        <v>187</v>
      </c>
      <c r="G12882" t="s">
        <v>195</v>
      </c>
      <c r="H12882" t="s">
        <v>473</v>
      </c>
      <c r="I12882" t="s">
        <v>213</v>
      </c>
      <c r="K12882" t="s">
        <v>474</v>
      </c>
      <c r="M12882" t="s">
        <v>690</v>
      </c>
      <c r="N12882" t="s">
        <v>513</v>
      </c>
      <c r="O12882" t="s">
        <v>264</v>
      </c>
      <c r="P12882">
        <v>2025</v>
      </c>
      <c r="Q12882">
        <v>19.28</v>
      </c>
    </row>
    <row r="12883" spans="1:17" x14ac:dyDescent="0.25">
      <c r="A12883" t="s">
        <v>684</v>
      </c>
      <c r="B12883" t="s">
        <v>685</v>
      </c>
      <c r="C12883" t="s">
        <v>686</v>
      </c>
      <c r="D12883" t="s">
        <v>687</v>
      </c>
      <c r="E12883" t="s">
        <v>688</v>
      </c>
      <c r="F12883" t="s">
        <v>187</v>
      </c>
      <c r="G12883" t="s">
        <v>195</v>
      </c>
      <c r="H12883" t="s">
        <v>473</v>
      </c>
      <c r="I12883" t="s">
        <v>213</v>
      </c>
      <c r="K12883" t="s">
        <v>474</v>
      </c>
      <c r="M12883" t="s">
        <v>690</v>
      </c>
      <c r="N12883" t="s">
        <v>513</v>
      </c>
      <c r="O12883" t="s">
        <v>265</v>
      </c>
      <c r="P12883">
        <v>2025</v>
      </c>
      <c r="Q12883">
        <v>4.28</v>
      </c>
    </row>
    <row r="12884" spans="1:17" x14ac:dyDescent="0.25">
      <c r="A12884" t="s">
        <v>684</v>
      </c>
      <c r="B12884" t="s">
        <v>685</v>
      </c>
      <c r="C12884" t="s">
        <v>686</v>
      </c>
      <c r="D12884" t="s">
        <v>687</v>
      </c>
      <c r="E12884" t="s">
        <v>688</v>
      </c>
      <c r="F12884" t="s">
        <v>187</v>
      </c>
      <c r="G12884" t="s">
        <v>195</v>
      </c>
      <c r="H12884" t="s">
        <v>473</v>
      </c>
      <c r="I12884" t="s">
        <v>213</v>
      </c>
      <c r="K12884" t="s">
        <v>474</v>
      </c>
      <c r="M12884" t="s">
        <v>690</v>
      </c>
      <c r="N12884" t="s">
        <v>513</v>
      </c>
      <c r="O12884" t="s">
        <v>194</v>
      </c>
      <c r="P12884">
        <v>2030</v>
      </c>
      <c r="Q12884">
        <v>11.32692497</v>
      </c>
    </row>
    <row r="12885" spans="1:17" x14ac:dyDescent="0.25">
      <c r="A12885" t="s">
        <v>684</v>
      </c>
      <c r="B12885" t="s">
        <v>685</v>
      </c>
      <c r="C12885" t="s">
        <v>686</v>
      </c>
      <c r="D12885" t="s">
        <v>687</v>
      </c>
      <c r="E12885" t="s">
        <v>688</v>
      </c>
      <c r="F12885" t="s">
        <v>187</v>
      </c>
      <c r="G12885" t="s">
        <v>195</v>
      </c>
      <c r="H12885" t="s">
        <v>473</v>
      </c>
      <c r="I12885" t="s">
        <v>213</v>
      </c>
      <c r="K12885" t="s">
        <v>474</v>
      </c>
      <c r="M12885" t="s">
        <v>690</v>
      </c>
      <c r="N12885" t="s">
        <v>513</v>
      </c>
      <c r="O12885" t="s">
        <v>194</v>
      </c>
      <c r="P12885">
        <v>2040</v>
      </c>
      <c r="Q12885">
        <v>11.243531750000001</v>
      </c>
    </row>
    <row r="12886" spans="1:17" x14ac:dyDescent="0.25">
      <c r="A12886" t="s">
        <v>684</v>
      </c>
      <c r="B12886" t="s">
        <v>685</v>
      </c>
      <c r="C12886" t="s">
        <v>686</v>
      </c>
      <c r="D12886" t="s">
        <v>687</v>
      </c>
      <c r="E12886" t="s">
        <v>688</v>
      </c>
      <c r="F12886" t="s">
        <v>187</v>
      </c>
      <c r="G12886" t="s">
        <v>195</v>
      </c>
      <c r="H12886" t="s">
        <v>473</v>
      </c>
      <c r="I12886" t="s">
        <v>213</v>
      </c>
      <c r="K12886" t="s">
        <v>474</v>
      </c>
      <c r="M12886" t="s">
        <v>690</v>
      </c>
      <c r="N12886" t="s">
        <v>513</v>
      </c>
      <c r="O12886" t="s">
        <v>194</v>
      </c>
      <c r="P12886">
        <v>2050</v>
      </c>
      <c r="Q12886">
        <v>11.20449543</v>
      </c>
    </row>
    <row r="12887" spans="1:17" x14ac:dyDescent="0.25">
      <c r="A12887" t="s">
        <v>684</v>
      </c>
      <c r="B12887" t="s">
        <v>685</v>
      </c>
      <c r="C12887" t="s">
        <v>686</v>
      </c>
      <c r="D12887" t="s">
        <v>687</v>
      </c>
      <c r="E12887" t="s">
        <v>688</v>
      </c>
      <c r="F12887" t="s">
        <v>187</v>
      </c>
      <c r="G12887" t="s">
        <v>195</v>
      </c>
      <c r="H12887" t="s">
        <v>473</v>
      </c>
      <c r="I12887" t="s">
        <v>213</v>
      </c>
      <c r="K12887" t="s">
        <v>474</v>
      </c>
      <c r="M12887" t="s">
        <v>690</v>
      </c>
      <c r="N12887" t="s">
        <v>513</v>
      </c>
      <c r="O12887" t="s">
        <v>264</v>
      </c>
      <c r="P12887">
        <v>2050</v>
      </c>
      <c r="Q12887">
        <v>19.28</v>
      </c>
    </row>
    <row r="12888" spans="1:17" x14ac:dyDescent="0.25">
      <c r="A12888" t="s">
        <v>684</v>
      </c>
      <c r="B12888" t="s">
        <v>685</v>
      </c>
      <c r="C12888" t="s">
        <v>686</v>
      </c>
      <c r="D12888" t="s">
        <v>687</v>
      </c>
      <c r="E12888" t="s">
        <v>688</v>
      </c>
      <c r="F12888" t="s">
        <v>187</v>
      </c>
      <c r="G12888" t="s">
        <v>195</v>
      </c>
      <c r="H12888" t="s">
        <v>473</v>
      </c>
      <c r="I12888" t="s">
        <v>213</v>
      </c>
      <c r="K12888" t="s">
        <v>474</v>
      </c>
      <c r="M12888" t="s">
        <v>690</v>
      </c>
      <c r="N12888" t="s">
        <v>513</v>
      </c>
      <c r="O12888" t="s">
        <v>265</v>
      </c>
      <c r="P12888">
        <v>2050</v>
      </c>
      <c r="Q12888">
        <v>4.28</v>
      </c>
    </row>
    <row r="12889" spans="1:17" x14ac:dyDescent="0.25">
      <c r="A12889" t="s">
        <v>684</v>
      </c>
      <c r="B12889" t="s">
        <v>685</v>
      </c>
      <c r="C12889" t="s">
        <v>686</v>
      </c>
      <c r="D12889" t="s">
        <v>687</v>
      </c>
      <c r="E12889" t="s">
        <v>688</v>
      </c>
      <c r="F12889" t="s">
        <v>187</v>
      </c>
      <c r="G12889" t="s">
        <v>195</v>
      </c>
      <c r="H12889" t="s">
        <v>354</v>
      </c>
      <c r="I12889" t="s">
        <v>136</v>
      </c>
      <c r="K12889" t="s">
        <v>275</v>
      </c>
      <c r="N12889" t="s">
        <v>232</v>
      </c>
      <c r="O12889" t="s">
        <v>194</v>
      </c>
      <c r="P12889">
        <v>2020</v>
      </c>
      <c r="Q12889">
        <v>2</v>
      </c>
    </row>
    <row r="12890" spans="1:17" x14ac:dyDescent="0.25">
      <c r="A12890" t="s">
        <v>684</v>
      </c>
      <c r="B12890" t="s">
        <v>685</v>
      </c>
      <c r="C12890" t="s">
        <v>686</v>
      </c>
      <c r="D12890" t="s">
        <v>687</v>
      </c>
      <c r="E12890" t="s">
        <v>688</v>
      </c>
      <c r="F12890" t="s">
        <v>187</v>
      </c>
      <c r="G12890" t="s">
        <v>195</v>
      </c>
      <c r="H12890" t="s">
        <v>354</v>
      </c>
      <c r="I12890" t="s">
        <v>136</v>
      </c>
      <c r="K12890" t="s">
        <v>275</v>
      </c>
      <c r="N12890" t="s">
        <v>232</v>
      </c>
      <c r="O12890" t="s">
        <v>194</v>
      </c>
      <c r="P12890">
        <v>2025</v>
      </c>
      <c r="Q12890">
        <v>2</v>
      </c>
    </row>
    <row r="12891" spans="1:17" x14ac:dyDescent="0.25">
      <c r="A12891" t="s">
        <v>684</v>
      </c>
      <c r="B12891" t="s">
        <v>685</v>
      </c>
      <c r="C12891" t="s">
        <v>686</v>
      </c>
      <c r="D12891" t="s">
        <v>687</v>
      </c>
      <c r="E12891" t="s">
        <v>688</v>
      </c>
      <c r="F12891" t="s">
        <v>187</v>
      </c>
      <c r="G12891" t="s">
        <v>195</v>
      </c>
      <c r="H12891" t="s">
        <v>354</v>
      </c>
      <c r="I12891" t="s">
        <v>136</v>
      </c>
      <c r="K12891" t="s">
        <v>275</v>
      </c>
      <c r="N12891" t="s">
        <v>232</v>
      </c>
      <c r="O12891" t="s">
        <v>264</v>
      </c>
      <c r="P12891">
        <v>2025</v>
      </c>
      <c r="Q12891">
        <v>1</v>
      </c>
    </row>
    <row r="12892" spans="1:17" x14ac:dyDescent="0.25">
      <c r="A12892" t="s">
        <v>684</v>
      </c>
      <c r="B12892" t="s">
        <v>685</v>
      </c>
      <c r="C12892" t="s">
        <v>686</v>
      </c>
      <c r="D12892" t="s">
        <v>687</v>
      </c>
      <c r="E12892" t="s">
        <v>688</v>
      </c>
      <c r="F12892" t="s">
        <v>187</v>
      </c>
      <c r="G12892" t="s">
        <v>195</v>
      </c>
      <c r="H12892" t="s">
        <v>354</v>
      </c>
      <c r="I12892" t="s">
        <v>136</v>
      </c>
      <c r="K12892" t="s">
        <v>275</v>
      </c>
      <c r="N12892" t="s">
        <v>232</v>
      </c>
      <c r="O12892" t="s">
        <v>265</v>
      </c>
      <c r="P12892">
        <v>2025</v>
      </c>
      <c r="Q12892">
        <v>4</v>
      </c>
    </row>
    <row r="12893" spans="1:17" x14ac:dyDescent="0.25">
      <c r="A12893" t="s">
        <v>684</v>
      </c>
      <c r="B12893" t="s">
        <v>685</v>
      </c>
      <c r="C12893" t="s">
        <v>686</v>
      </c>
      <c r="D12893" t="s">
        <v>687</v>
      </c>
      <c r="E12893" t="s">
        <v>688</v>
      </c>
      <c r="F12893" t="s">
        <v>187</v>
      </c>
      <c r="G12893" t="s">
        <v>195</v>
      </c>
      <c r="H12893" t="s">
        <v>354</v>
      </c>
      <c r="I12893" t="s">
        <v>136</v>
      </c>
      <c r="K12893" t="s">
        <v>275</v>
      </c>
      <c r="N12893" t="s">
        <v>232</v>
      </c>
      <c r="O12893" t="s">
        <v>194</v>
      </c>
      <c r="P12893">
        <v>2030</v>
      </c>
      <c r="Q12893">
        <v>2</v>
      </c>
    </row>
    <row r="12894" spans="1:17" x14ac:dyDescent="0.25">
      <c r="A12894" t="s">
        <v>684</v>
      </c>
      <c r="B12894" t="s">
        <v>685</v>
      </c>
      <c r="C12894" t="s">
        <v>686</v>
      </c>
      <c r="D12894" t="s">
        <v>687</v>
      </c>
      <c r="E12894" t="s">
        <v>688</v>
      </c>
      <c r="F12894" t="s">
        <v>187</v>
      </c>
      <c r="G12894" t="s">
        <v>195</v>
      </c>
      <c r="H12894" t="s">
        <v>354</v>
      </c>
      <c r="I12894" t="s">
        <v>136</v>
      </c>
      <c r="K12894" t="s">
        <v>275</v>
      </c>
      <c r="N12894" t="s">
        <v>232</v>
      </c>
      <c r="O12894" t="s">
        <v>194</v>
      </c>
      <c r="P12894">
        <v>2040</v>
      </c>
      <c r="Q12894">
        <v>2</v>
      </c>
    </row>
    <row r="12895" spans="1:17" x14ac:dyDescent="0.25">
      <c r="A12895" t="s">
        <v>684</v>
      </c>
      <c r="B12895" t="s">
        <v>685</v>
      </c>
      <c r="C12895" t="s">
        <v>686</v>
      </c>
      <c r="D12895" t="s">
        <v>687</v>
      </c>
      <c r="E12895" t="s">
        <v>688</v>
      </c>
      <c r="F12895" t="s">
        <v>187</v>
      </c>
      <c r="G12895" t="s">
        <v>195</v>
      </c>
      <c r="H12895" t="s">
        <v>354</v>
      </c>
      <c r="I12895" t="s">
        <v>136</v>
      </c>
      <c r="K12895" t="s">
        <v>275</v>
      </c>
      <c r="N12895" t="s">
        <v>232</v>
      </c>
      <c r="O12895" t="s">
        <v>194</v>
      </c>
      <c r="P12895">
        <v>2050</v>
      </c>
      <c r="Q12895">
        <v>2</v>
      </c>
    </row>
    <row r="12896" spans="1:17" x14ac:dyDescent="0.25">
      <c r="A12896" t="s">
        <v>684</v>
      </c>
      <c r="B12896" t="s">
        <v>685</v>
      </c>
      <c r="C12896" t="s">
        <v>686</v>
      </c>
      <c r="D12896" t="s">
        <v>687</v>
      </c>
      <c r="E12896" t="s">
        <v>688</v>
      </c>
      <c r="F12896" t="s">
        <v>187</v>
      </c>
      <c r="G12896" t="s">
        <v>195</v>
      </c>
      <c r="H12896" t="s">
        <v>354</v>
      </c>
      <c r="I12896" t="s">
        <v>136</v>
      </c>
      <c r="K12896" t="s">
        <v>275</v>
      </c>
      <c r="N12896" t="s">
        <v>232</v>
      </c>
      <c r="O12896" t="s">
        <v>264</v>
      </c>
      <c r="P12896">
        <v>2050</v>
      </c>
      <c r="Q12896">
        <v>1</v>
      </c>
    </row>
    <row r="12897" spans="1:17" x14ac:dyDescent="0.25">
      <c r="A12897" t="s">
        <v>684</v>
      </c>
      <c r="B12897" t="s">
        <v>685</v>
      </c>
      <c r="C12897" t="s">
        <v>686</v>
      </c>
      <c r="D12897" t="s">
        <v>687</v>
      </c>
      <c r="E12897" t="s">
        <v>688</v>
      </c>
      <c r="F12897" t="s">
        <v>187</v>
      </c>
      <c r="G12897" t="s">
        <v>195</v>
      </c>
      <c r="H12897" t="s">
        <v>354</v>
      </c>
      <c r="I12897" t="s">
        <v>136</v>
      </c>
      <c r="K12897" t="s">
        <v>275</v>
      </c>
      <c r="N12897" t="s">
        <v>232</v>
      </c>
      <c r="O12897" t="s">
        <v>265</v>
      </c>
      <c r="P12897">
        <v>2050</v>
      </c>
      <c r="Q12897">
        <v>4</v>
      </c>
    </row>
    <row r="12898" spans="1:17" x14ac:dyDescent="0.25">
      <c r="A12898" t="s">
        <v>684</v>
      </c>
      <c r="B12898" t="s">
        <v>685</v>
      </c>
      <c r="C12898" t="s">
        <v>686</v>
      </c>
      <c r="D12898" t="s">
        <v>687</v>
      </c>
      <c r="E12898" t="s">
        <v>688</v>
      </c>
      <c r="F12898" t="s">
        <v>187</v>
      </c>
      <c r="G12898" t="s">
        <v>195</v>
      </c>
      <c r="H12898" t="s">
        <v>475</v>
      </c>
      <c r="I12898" t="s">
        <v>277</v>
      </c>
      <c r="K12898" t="s">
        <v>476</v>
      </c>
      <c r="M12898" t="s">
        <v>251</v>
      </c>
      <c r="N12898" t="s">
        <v>232</v>
      </c>
      <c r="O12898" t="s">
        <v>194</v>
      </c>
      <c r="P12898">
        <v>2020</v>
      </c>
      <c r="Q12898">
        <v>5</v>
      </c>
    </row>
    <row r="12899" spans="1:17" x14ac:dyDescent="0.25">
      <c r="A12899" t="s">
        <v>684</v>
      </c>
      <c r="B12899" t="s">
        <v>685</v>
      </c>
      <c r="C12899" t="s">
        <v>686</v>
      </c>
      <c r="D12899" t="s">
        <v>687</v>
      </c>
      <c r="E12899" t="s">
        <v>688</v>
      </c>
      <c r="F12899" t="s">
        <v>187</v>
      </c>
      <c r="G12899" t="s">
        <v>195</v>
      </c>
      <c r="H12899" t="s">
        <v>475</v>
      </c>
      <c r="I12899" t="s">
        <v>277</v>
      </c>
      <c r="K12899" t="s">
        <v>476</v>
      </c>
      <c r="M12899" t="s">
        <v>251</v>
      </c>
      <c r="N12899" t="s">
        <v>232</v>
      </c>
      <c r="O12899" t="s">
        <v>194</v>
      </c>
      <c r="P12899">
        <v>2025</v>
      </c>
      <c r="Q12899">
        <v>5</v>
      </c>
    </row>
    <row r="12900" spans="1:17" x14ac:dyDescent="0.25">
      <c r="A12900" t="s">
        <v>684</v>
      </c>
      <c r="B12900" t="s">
        <v>685</v>
      </c>
      <c r="C12900" t="s">
        <v>686</v>
      </c>
      <c r="D12900" t="s">
        <v>687</v>
      </c>
      <c r="E12900" t="s">
        <v>688</v>
      </c>
      <c r="F12900" t="s">
        <v>187</v>
      </c>
      <c r="G12900" t="s">
        <v>195</v>
      </c>
      <c r="H12900" t="s">
        <v>475</v>
      </c>
      <c r="I12900" t="s">
        <v>277</v>
      </c>
      <c r="K12900" t="s">
        <v>476</v>
      </c>
      <c r="M12900" t="s">
        <v>251</v>
      </c>
      <c r="N12900" t="s">
        <v>232</v>
      </c>
      <c r="O12900" t="s">
        <v>264</v>
      </c>
      <c r="P12900">
        <v>2025</v>
      </c>
      <c r="Q12900">
        <v>3</v>
      </c>
    </row>
    <row r="12901" spans="1:17" x14ac:dyDescent="0.25">
      <c r="A12901" t="s">
        <v>684</v>
      </c>
      <c r="B12901" t="s">
        <v>685</v>
      </c>
      <c r="C12901" t="s">
        <v>686</v>
      </c>
      <c r="D12901" t="s">
        <v>687</v>
      </c>
      <c r="E12901" t="s">
        <v>688</v>
      </c>
      <c r="F12901" t="s">
        <v>187</v>
      </c>
      <c r="G12901" t="s">
        <v>195</v>
      </c>
      <c r="H12901" t="s">
        <v>475</v>
      </c>
      <c r="I12901" t="s">
        <v>277</v>
      </c>
      <c r="K12901" t="s">
        <v>476</v>
      </c>
      <c r="M12901" t="s">
        <v>251</v>
      </c>
      <c r="N12901" t="s">
        <v>232</v>
      </c>
      <c r="O12901" t="s">
        <v>265</v>
      </c>
      <c r="P12901">
        <v>2025</v>
      </c>
      <c r="Q12901">
        <v>7</v>
      </c>
    </row>
    <row r="12902" spans="1:17" x14ac:dyDescent="0.25">
      <c r="A12902" t="s">
        <v>684</v>
      </c>
      <c r="B12902" t="s">
        <v>685</v>
      </c>
      <c r="C12902" t="s">
        <v>686</v>
      </c>
      <c r="D12902" t="s">
        <v>687</v>
      </c>
      <c r="E12902" t="s">
        <v>688</v>
      </c>
      <c r="F12902" t="s">
        <v>187</v>
      </c>
      <c r="G12902" t="s">
        <v>195</v>
      </c>
      <c r="H12902" t="s">
        <v>475</v>
      </c>
      <c r="I12902" t="s">
        <v>277</v>
      </c>
      <c r="K12902" t="s">
        <v>476</v>
      </c>
      <c r="M12902" t="s">
        <v>251</v>
      </c>
      <c r="N12902" t="s">
        <v>232</v>
      </c>
      <c r="O12902" t="s">
        <v>194</v>
      </c>
      <c r="P12902">
        <v>2030</v>
      </c>
      <c r="Q12902">
        <v>5</v>
      </c>
    </row>
    <row r="12903" spans="1:17" x14ac:dyDescent="0.25">
      <c r="A12903" t="s">
        <v>684</v>
      </c>
      <c r="B12903" t="s">
        <v>685</v>
      </c>
      <c r="C12903" t="s">
        <v>686</v>
      </c>
      <c r="D12903" t="s">
        <v>687</v>
      </c>
      <c r="E12903" t="s">
        <v>688</v>
      </c>
      <c r="F12903" t="s">
        <v>187</v>
      </c>
      <c r="G12903" t="s">
        <v>195</v>
      </c>
      <c r="H12903" t="s">
        <v>475</v>
      </c>
      <c r="I12903" t="s">
        <v>277</v>
      </c>
      <c r="K12903" t="s">
        <v>476</v>
      </c>
      <c r="M12903" t="s">
        <v>251</v>
      </c>
      <c r="N12903" t="s">
        <v>232</v>
      </c>
      <c r="O12903" t="s">
        <v>194</v>
      </c>
      <c r="P12903">
        <v>2040</v>
      </c>
      <c r="Q12903">
        <v>5</v>
      </c>
    </row>
    <row r="12904" spans="1:17" x14ac:dyDescent="0.25">
      <c r="A12904" t="s">
        <v>684</v>
      </c>
      <c r="B12904" t="s">
        <v>685</v>
      </c>
      <c r="C12904" t="s">
        <v>686</v>
      </c>
      <c r="D12904" t="s">
        <v>687</v>
      </c>
      <c r="E12904" t="s">
        <v>688</v>
      </c>
      <c r="F12904" t="s">
        <v>187</v>
      </c>
      <c r="G12904" t="s">
        <v>195</v>
      </c>
      <c r="H12904" t="s">
        <v>475</v>
      </c>
      <c r="I12904" t="s">
        <v>277</v>
      </c>
      <c r="K12904" t="s">
        <v>476</v>
      </c>
      <c r="M12904" t="s">
        <v>251</v>
      </c>
      <c r="N12904" t="s">
        <v>232</v>
      </c>
      <c r="O12904" t="s">
        <v>194</v>
      </c>
      <c r="P12904">
        <v>2050</v>
      </c>
      <c r="Q12904">
        <v>5</v>
      </c>
    </row>
    <row r="12905" spans="1:17" x14ac:dyDescent="0.25">
      <c r="A12905" t="s">
        <v>684</v>
      </c>
      <c r="B12905" t="s">
        <v>685</v>
      </c>
      <c r="C12905" t="s">
        <v>686</v>
      </c>
      <c r="D12905" t="s">
        <v>687</v>
      </c>
      <c r="E12905" t="s">
        <v>688</v>
      </c>
      <c r="F12905" t="s">
        <v>187</v>
      </c>
      <c r="G12905" t="s">
        <v>195</v>
      </c>
      <c r="H12905" t="s">
        <v>475</v>
      </c>
      <c r="I12905" t="s">
        <v>277</v>
      </c>
      <c r="K12905" t="s">
        <v>476</v>
      </c>
      <c r="M12905" t="s">
        <v>251</v>
      </c>
      <c r="N12905" t="s">
        <v>232</v>
      </c>
      <c r="O12905" t="s">
        <v>264</v>
      </c>
      <c r="P12905">
        <v>2050</v>
      </c>
      <c r="Q12905">
        <v>3</v>
      </c>
    </row>
    <row r="12906" spans="1:17" x14ac:dyDescent="0.25">
      <c r="A12906" t="s">
        <v>684</v>
      </c>
      <c r="B12906" t="s">
        <v>685</v>
      </c>
      <c r="C12906" t="s">
        <v>686</v>
      </c>
      <c r="D12906" t="s">
        <v>687</v>
      </c>
      <c r="E12906" t="s">
        <v>688</v>
      </c>
      <c r="F12906" t="s">
        <v>187</v>
      </c>
      <c r="G12906" t="s">
        <v>195</v>
      </c>
      <c r="H12906" t="s">
        <v>475</v>
      </c>
      <c r="I12906" t="s">
        <v>277</v>
      </c>
      <c r="K12906" t="s">
        <v>476</v>
      </c>
      <c r="M12906" t="s">
        <v>251</v>
      </c>
      <c r="N12906" t="s">
        <v>232</v>
      </c>
      <c r="O12906" t="s">
        <v>265</v>
      </c>
      <c r="P12906">
        <v>2050</v>
      </c>
      <c r="Q12906">
        <v>7</v>
      </c>
    </row>
    <row r="12907" spans="1:17" x14ac:dyDescent="0.25">
      <c r="A12907" t="s">
        <v>684</v>
      </c>
      <c r="B12907" t="s">
        <v>685</v>
      </c>
      <c r="C12907" t="s">
        <v>686</v>
      </c>
      <c r="D12907" t="s">
        <v>687</v>
      </c>
      <c r="E12907" t="s">
        <v>688</v>
      </c>
      <c r="F12907" t="s">
        <v>187</v>
      </c>
      <c r="G12907" t="s">
        <v>195</v>
      </c>
      <c r="H12907" t="s">
        <v>215</v>
      </c>
      <c r="I12907" t="s">
        <v>216</v>
      </c>
      <c r="K12907" t="s">
        <v>202</v>
      </c>
      <c r="N12907" t="s">
        <v>232</v>
      </c>
      <c r="O12907" t="s">
        <v>194</v>
      </c>
      <c r="P12907">
        <v>2020</v>
      </c>
      <c r="Q12907">
        <v>25</v>
      </c>
    </row>
    <row r="12908" spans="1:17" x14ac:dyDescent="0.25">
      <c r="A12908" t="s">
        <v>684</v>
      </c>
      <c r="B12908" t="s">
        <v>685</v>
      </c>
      <c r="C12908" t="s">
        <v>686</v>
      </c>
      <c r="D12908" t="s">
        <v>687</v>
      </c>
      <c r="E12908" t="s">
        <v>688</v>
      </c>
      <c r="F12908" t="s">
        <v>187</v>
      </c>
      <c r="G12908" t="s">
        <v>195</v>
      </c>
      <c r="H12908" t="s">
        <v>215</v>
      </c>
      <c r="I12908" t="s">
        <v>216</v>
      </c>
      <c r="K12908" t="s">
        <v>202</v>
      </c>
      <c r="N12908" t="s">
        <v>232</v>
      </c>
      <c r="O12908" t="s">
        <v>194</v>
      </c>
      <c r="P12908">
        <v>2025</v>
      </c>
      <c r="Q12908">
        <v>25</v>
      </c>
    </row>
    <row r="12909" spans="1:17" x14ac:dyDescent="0.25">
      <c r="A12909" t="s">
        <v>684</v>
      </c>
      <c r="B12909" t="s">
        <v>685</v>
      </c>
      <c r="C12909" t="s">
        <v>686</v>
      </c>
      <c r="D12909" t="s">
        <v>687</v>
      </c>
      <c r="E12909" t="s">
        <v>688</v>
      </c>
      <c r="F12909" t="s">
        <v>187</v>
      </c>
      <c r="G12909" t="s">
        <v>195</v>
      </c>
      <c r="H12909" t="s">
        <v>215</v>
      </c>
      <c r="I12909" t="s">
        <v>216</v>
      </c>
      <c r="K12909" t="s">
        <v>202</v>
      </c>
      <c r="N12909" t="s">
        <v>232</v>
      </c>
      <c r="O12909" t="s">
        <v>264</v>
      </c>
      <c r="P12909">
        <v>2025</v>
      </c>
      <c r="Q12909">
        <v>25</v>
      </c>
    </row>
    <row r="12910" spans="1:17" x14ac:dyDescent="0.25">
      <c r="A12910" t="s">
        <v>684</v>
      </c>
      <c r="B12910" t="s">
        <v>685</v>
      </c>
      <c r="C12910" t="s">
        <v>686</v>
      </c>
      <c r="D12910" t="s">
        <v>687</v>
      </c>
      <c r="E12910" t="s">
        <v>688</v>
      </c>
      <c r="F12910" t="s">
        <v>187</v>
      </c>
      <c r="G12910" t="s">
        <v>195</v>
      </c>
      <c r="H12910" t="s">
        <v>215</v>
      </c>
      <c r="I12910" t="s">
        <v>216</v>
      </c>
      <c r="K12910" t="s">
        <v>202</v>
      </c>
      <c r="N12910" t="s">
        <v>232</v>
      </c>
      <c r="O12910" t="s">
        <v>265</v>
      </c>
      <c r="P12910">
        <v>2025</v>
      </c>
      <c r="Q12910">
        <v>30</v>
      </c>
    </row>
    <row r="12911" spans="1:17" x14ac:dyDescent="0.25">
      <c r="A12911" t="s">
        <v>684</v>
      </c>
      <c r="B12911" t="s">
        <v>685</v>
      </c>
      <c r="C12911" t="s">
        <v>686</v>
      </c>
      <c r="D12911" t="s">
        <v>687</v>
      </c>
      <c r="E12911" t="s">
        <v>688</v>
      </c>
      <c r="F12911" t="s">
        <v>187</v>
      </c>
      <c r="G12911" t="s">
        <v>195</v>
      </c>
      <c r="H12911" t="s">
        <v>215</v>
      </c>
      <c r="I12911" t="s">
        <v>216</v>
      </c>
      <c r="K12911" t="s">
        <v>202</v>
      </c>
      <c r="N12911" t="s">
        <v>232</v>
      </c>
      <c r="O12911" t="s">
        <v>194</v>
      </c>
      <c r="P12911">
        <v>2030</v>
      </c>
      <c r="Q12911">
        <v>30</v>
      </c>
    </row>
    <row r="12912" spans="1:17" x14ac:dyDescent="0.25">
      <c r="A12912" t="s">
        <v>684</v>
      </c>
      <c r="B12912" t="s">
        <v>685</v>
      </c>
      <c r="C12912" t="s">
        <v>686</v>
      </c>
      <c r="D12912" t="s">
        <v>687</v>
      </c>
      <c r="E12912" t="s">
        <v>688</v>
      </c>
      <c r="F12912" t="s">
        <v>187</v>
      </c>
      <c r="G12912" t="s">
        <v>195</v>
      </c>
      <c r="H12912" t="s">
        <v>215</v>
      </c>
      <c r="I12912" t="s">
        <v>216</v>
      </c>
      <c r="K12912" t="s">
        <v>202</v>
      </c>
      <c r="N12912" t="s">
        <v>232</v>
      </c>
      <c r="O12912" t="s">
        <v>194</v>
      </c>
      <c r="P12912">
        <v>2040</v>
      </c>
      <c r="Q12912">
        <v>30</v>
      </c>
    </row>
    <row r="12913" spans="1:17" x14ac:dyDescent="0.25">
      <c r="A12913" t="s">
        <v>684</v>
      </c>
      <c r="B12913" t="s">
        <v>685</v>
      </c>
      <c r="C12913" t="s">
        <v>686</v>
      </c>
      <c r="D12913" t="s">
        <v>687</v>
      </c>
      <c r="E12913" t="s">
        <v>688</v>
      </c>
      <c r="F12913" t="s">
        <v>187</v>
      </c>
      <c r="G12913" t="s">
        <v>195</v>
      </c>
      <c r="H12913" t="s">
        <v>215</v>
      </c>
      <c r="I12913" t="s">
        <v>216</v>
      </c>
      <c r="K12913" t="s">
        <v>202</v>
      </c>
      <c r="N12913" t="s">
        <v>232</v>
      </c>
      <c r="O12913" t="s">
        <v>194</v>
      </c>
      <c r="P12913">
        <v>2050</v>
      </c>
      <c r="Q12913">
        <v>30</v>
      </c>
    </row>
    <row r="12914" spans="1:17" x14ac:dyDescent="0.25">
      <c r="A12914" t="s">
        <v>684</v>
      </c>
      <c r="B12914" t="s">
        <v>685</v>
      </c>
      <c r="C12914" t="s">
        <v>686</v>
      </c>
      <c r="D12914" t="s">
        <v>687</v>
      </c>
      <c r="E12914" t="s">
        <v>688</v>
      </c>
      <c r="F12914" t="s">
        <v>187</v>
      </c>
      <c r="G12914" t="s">
        <v>195</v>
      </c>
      <c r="H12914" t="s">
        <v>215</v>
      </c>
      <c r="I12914" t="s">
        <v>216</v>
      </c>
      <c r="K12914" t="s">
        <v>202</v>
      </c>
      <c r="N12914" t="s">
        <v>232</v>
      </c>
      <c r="O12914" t="s">
        <v>264</v>
      </c>
      <c r="P12914">
        <v>2050</v>
      </c>
      <c r="Q12914">
        <v>25</v>
      </c>
    </row>
    <row r="12915" spans="1:17" x14ac:dyDescent="0.25">
      <c r="A12915" t="s">
        <v>684</v>
      </c>
      <c r="B12915" t="s">
        <v>685</v>
      </c>
      <c r="C12915" t="s">
        <v>686</v>
      </c>
      <c r="D12915" t="s">
        <v>687</v>
      </c>
      <c r="E12915" t="s">
        <v>688</v>
      </c>
      <c r="F12915" t="s">
        <v>187</v>
      </c>
      <c r="G12915" t="s">
        <v>195</v>
      </c>
      <c r="H12915" t="s">
        <v>215</v>
      </c>
      <c r="I12915" t="s">
        <v>216</v>
      </c>
      <c r="K12915" t="s">
        <v>202</v>
      </c>
      <c r="N12915" t="s">
        <v>232</v>
      </c>
      <c r="O12915" t="s">
        <v>265</v>
      </c>
      <c r="P12915">
        <v>2050</v>
      </c>
      <c r="Q12915">
        <v>35</v>
      </c>
    </row>
    <row r="12916" spans="1:17" x14ac:dyDescent="0.25">
      <c r="A12916" t="s">
        <v>684</v>
      </c>
      <c r="B12916" t="s">
        <v>685</v>
      </c>
      <c r="C12916" t="s">
        <v>686</v>
      </c>
      <c r="D12916" t="s">
        <v>687</v>
      </c>
      <c r="E12916" t="s">
        <v>688</v>
      </c>
      <c r="F12916" t="s">
        <v>187</v>
      </c>
      <c r="G12916" t="s">
        <v>195</v>
      </c>
      <c r="H12916" t="s">
        <v>442</v>
      </c>
      <c r="I12916" t="s">
        <v>443</v>
      </c>
      <c r="J12916" t="s">
        <v>351</v>
      </c>
      <c r="K12916" t="s">
        <v>191</v>
      </c>
      <c r="M12916" t="s">
        <v>691</v>
      </c>
      <c r="O12916" t="s">
        <v>194</v>
      </c>
      <c r="P12916">
        <v>2020</v>
      </c>
      <c r="Q12916">
        <v>4.6027317969999997</v>
      </c>
    </row>
    <row r="12917" spans="1:17" x14ac:dyDescent="0.25">
      <c r="A12917" t="s">
        <v>684</v>
      </c>
      <c r="B12917" t="s">
        <v>685</v>
      </c>
      <c r="C12917" t="s">
        <v>686</v>
      </c>
      <c r="D12917" t="s">
        <v>687</v>
      </c>
      <c r="E12917" t="s">
        <v>688</v>
      </c>
      <c r="F12917" t="s">
        <v>187</v>
      </c>
      <c r="G12917" t="s">
        <v>195</v>
      </c>
      <c r="H12917" t="s">
        <v>442</v>
      </c>
      <c r="I12917" t="s">
        <v>443</v>
      </c>
      <c r="J12917" t="s">
        <v>351</v>
      </c>
      <c r="K12917" t="s">
        <v>191</v>
      </c>
      <c r="M12917" t="s">
        <v>691</v>
      </c>
      <c r="O12917" t="s">
        <v>194</v>
      </c>
      <c r="P12917">
        <v>2025</v>
      </c>
      <c r="Q12917">
        <v>4.6718951149999999</v>
      </c>
    </row>
    <row r="12918" spans="1:17" x14ac:dyDescent="0.25">
      <c r="A12918" t="s">
        <v>684</v>
      </c>
      <c r="B12918" t="s">
        <v>685</v>
      </c>
      <c r="C12918" t="s">
        <v>686</v>
      </c>
      <c r="D12918" t="s">
        <v>687</v>
      </c>
      <c r="E12918" t="s">
        <v>688</v>
      </c>
      <c r="F12918" t="s">
        <v>187</v>
      </c>
      <c r="G12918" t="s">
        <v>195</v>
      </c>
      <c r="H12918" t="s">
        <v>442</v>
      </c>
      <c r="I12918" t="s">
        <v>443</v>
      </c>
      <c r="J12918" t="s">
        <v>351</v>
      </c>
      <c r="K12918" t="s">
        <v>191</v>
      </c>
      <c r="M12918" t="s">
        <v>691</v>
      </c>
      <c r="O12918" t="s">
        <v>264</v>
      </c>
      <c r="P12918">
        <v>2025</v>
      </c>
      <c r="Q12918">
        <v>5.3085302480000003</v>
      </c>
    </row>
    <row r="12919" spans="1:17" x14ac:dyDescent="0.25">
      <c r="A12919" t="s">
        <v>684</v>
      </c>
      <c r="B12919" t="s">
        <v>685</v>
      </c>
      <c r="C12919" t="s">
        <v>686</v>
      </c>
      <c r="D12919" t="s">
        <v>687</v>
      </c>
      <c r="E12919" t="s">
        <v>688</v>
      </c>
      <c r="F12919" t="s">
        <v>187</v>
      </c>
      <c r="G12919" t="s">
        <v>195</v>
      </c>
      <c r="H12919" t="s">
        <v>442</v>
      </c>
      <c r="I12919" t="s">
        <v>443</v>
      </c>
      <c r="J12919" t="s">
        <v>351</v>
      </c>
      <c r="K12919" t="s">
        <v>191</v>
      </c>
      <c r="M12919" t="s">
        <v>691</v>
      </c>
      <c r="O12919" t="s">
        <v>265</v>
      </c>
      <c r="P12919">
        <v>2025</v>
      </c>
      <c r="Q12919">
        <v>4.059023227</v>
      </c>
    </row>
    <row r="12920" spans="1:17" x14ac:dyDescent="0.25">
      <c r="A12920" t="s">
        <v>684</v>
      </c>
      <c r="B12920" t="s">
        <v>685</v>
      </c>
      <c r="C12920" t="s">
        <v>686</v>
      </c>
      <c r="D12920" t="s">
        <v>687</v>
      </c>
      <c r="E12920" t="s">
        <v>688</v>
      </c>
      <c r="F12920" t="s">
        <v>187</v>
      </c>
      <c r="G12920" t="s">
        <v>195</v>
      </c>
      <c r="H12920" t="s">
        <v>442</v>
      </c>
      <c r="I12920" t="s">
        <v>443</v>
      </c>
      <c r="J12920" t="s">
        <v>351</v>
      </c>
      <c r="K12920" t="s">
        <v>191</v>
      </c>
      <c r="M12920" t="s">
        <v>691</v>
      </c>
      <c r="O12920" t="s">
        <v>194</v>
      </c>
      <c r="P12920">
        <v>2030</v>
      </c>
      <c r="Q12920">
        <v>4.7404396889999996</v>
      </c>
    </row>
    <row r="12921" spans="1:17" x14ac:dyDescent="0.25">
      <c r="A12921" t="s">
        <v>684</v>
      </c>
      <c r="B12921" t="s">
        <v>685</v>
      </c>
      <c r="C12921" t="s">
        <v>686</v>
      </c>
      <c r="D12921" t="s">
        <v>687</v>
      </c>
      <c r="E12921" t="s">
        <v>688</v>
      </c>
      <c r="F12921" t="s">
        <v>187</v>
      </c>
      <c r="G12921" t="s">
        <v>195</v>
      </c>
      <c r="H12921" t="s">
        <v>442</v>
      </c>
      <c r="I12921" t="s">
        <v>443</v>
      </c>
      <c r="J12921" t="s">
        <v>351</v>
      </c>
      <c r="K12921" t="s">
        <v>191</v>
      </c>
      <c r="M12921" t="s">
        <v>691</v>
      </c>
      <c r="O12921" t="s">
        <v>194</v>
      </c>
      <c r="P12921">
        <v>2040</v>
      </c>
      <c r="Q12921">
        <v>4.8757055239999998</v>
      </c>
    </row>
    <row r="12922" spans="1:17" x14ac:dyDescent="0.25">
      <c r="A12922" t="s">
        <v>684</v>
      </c>
      <c r="B12922" t="s">
        <v>685</v>
      </c>
      <c r="C12922" t="s">
        <v>686</v>
      </c>
      <c r="D12922" t="s">
        <v>687</v>
      </c>
      <c r="E12922" t="s">
        <v>688</v>
      </c>
      <c r="F12922" t="s">
        <v>187</v>
      </c>
      <c r="G12922" t="s">
        <v>195</v>
      </c>
      <c r="H12922" t="s">
        <v>442</v>
      </c>
      <c r="I12922" t="s">
        <v>443</v>
      </c>
      <c r="J12922" t="s">
        <v>351</v>
      </c>
      <c r="K12922" t="s">
        <v>191</v>
      </c>
      <c r="M12922" t="s">
        <v>691</v>
      </c>
      <c r="O12922" t="s">
        <v>194</v>
      </c>
      <c r="P12922">
        <v>2050</v>
      </c>
      <c r="Q12922">
        <v>4.9424428799999998</v>
      </c>
    </row>
    <row r="12923" spans="1:17" x14ac:dyDescent="0.25">
      <c r="A12923" t="s">
        <v>684</v>
      </c>
      <c r="B12923" t="s">
        <v>685</v>
      </c>
      <c r="C12923" t="s">
        <v>686</v>
      </c>
      <c r="D12923" t="s">
        <v>687</v>
      </c>
      <c r="E12923" t="s">
        <v>688</v>
      </c>
      <c r="F12923" t="s">
        <v>187</v>
      </c>
      <c r="G12923" t="s">
        <v>195</v>
      </c>
      <c r="H12923" t="s">
        <v>442</v>
      </c>
      <c r="I12923" t="s">
        <v>443</v>
      </c>
      <c r="J12923" t="s">
        <v>351</v>
      </c>
      <c r="K12923" t="s">
        <v>191</v>
      </c>
      <c r="M12923" t="s">
        <v>691</v>
      </c>
      <c r="O12923" t="s">
        <v>264</v>
      </c>
      <c r="P12923">
        <v>2050</v>
      </c>
      <c r="Q12923">
        <v>5.755310025</v>
      </c>
    </row>
    <row r="12924" spans="1:17" x14ac:dyDescent="0.25">
      <c r="A12924" t="s">
        <v>684</v>
      </c>
      <c r="B12924" t="s">
        <v>685</v>
      </c>
      <c r="C12924" t="s">
        <v>686</v>
      </c>
      <c r="D12924" t="s">
        <v>687</v>
      </c>
      <c r="E12924" t="s">
        <v>688</v>
      </c>
      <c r="F12924" t="s">
        <v>187</v>
      </c>
      <c r="G12924" t="s">
        <v>195</v>
      </c>
      <c r="H12924" t="s">
        <v>442</v>
      </c>
      <c r="I12924" t="s">
        <v>443</v>
      </c>
      <c r="J12924" t="s">
        <v>351</v>
      </c>
      <c r="K12924" t="s">
        <v>191</v>
      </c>
      <c r="M12924" t="s">
        <v>691</v>
      </c>
      <c r="O12924" t="s">
        <v>265</v>
      </c>
      <c r="P12924">
        <v>2050</v>
      </c>
      <c r="Q12924">
        <v>4.3155267320000004</v>
      </c>
    </row>
    <row r="12925" spans="1:17" x14ac:dyDescent="0.25">
      <c r="A12925" t="s">
        <v>684</v>
      </c>
      <c r="B12925" t="s">
        <v>685</v>
      </c>
      <c r="C12925" t="s">
        <v>686</v>
      </c>
      <c r="D12925" t="s">
        <v>687</v>
      </c>
      <c r="E12925" t="s">
        <v>688</v>
      </c>
      <c r="F12925" t="s">
        <v>187</v>
      </c>
      <c r="G12925" t="s">
        <v>218</v>
      </c>
      <c r="H12925" t="s">
        <v>219</v>
      </c>
      <c r="I12925" t="s">
        <v>220</v>
      </c>
      <c r="K12925" t="s">
        <v>221</v>
      </c>
      <c r="O12925" t="s">
        <v>194</v>
      </c>
      <c r="P12925">
        <v>2020</v>
      </c>
    </row>
    <row r="12926" spans="1:17" x14ac:dyDescent="0.25">
      <c r="A12926" t="s">
        <v>684</v>
      </c>
      <c r="B12926" t="s">
        <v>685</v>
      </c>
      <c r="C12926" t="s">
        <v>686</v>
      </c>
      <c r="D12926" t="s">
        <v>687</v>
      </c>
      <c r="E12926" t="s">
        <v>688</v>
      </c>
      <c r="F12926" t="s">
        <v>187</v>
      </c>
      <c r="G12926" t="s">
        <v>218</v>
      </c>
      <c r="H12926" t="s">
        <v>219</v>
      </c>
      <c r="I12926" t="s">
        <v>220</v>
      </c>
      <c r="K12926" t="s">
        <v>221</v>
      </c>
      <c r="O12926" t="s">
        <v>194</v>
      </c>
      <c r="P12926">
        <v>2025</v>
      </c>
    </row>
    <row r="12927" spans="1:17" x14ac:dyDescent="0.25">
      <c r="A12927" t="s">
        <v>684</v>
      </c>
      <c r="B12927" t="s">
        <v>685</v>
      </c>
      <c r="C12927" t="s">
        <v>686</v>
      </c>
      <c r="D12927" t="s">
        <v>687</v>
      </c>
      <c r="E12927" t="s">
        <v>688</v>
      </c>
      <c r="F12927" t="s">
        <v>187</v>
      </c>
      <c r="G12927" t="s">
        <v>218</v>
      </c>
      <c r="H12927" t="s">
        <v>219</v>
      </c>
      <c r="I12927" t="s">
        <v>220</v>
      </c>
      <c r="K12927" t="s">
        <v>221</v>
      </c>
      <c r="O12927" t="s">
        <v>264</v>
      </c>
      <c r="P12927">
        <v>2025</v>
      </c>
    </row>
    <row r="12928" spans="1:17" x14ac:dyDescent="0.25">
      <c r="A12928" t="s">
        <v>684</v>
      </c>
      <c r="B12928" t="s">
        <v>685</v>
      </c>
      <c r="C12928" t="s">
        <v>686</v>
      </c>
      <c r="D12928" t="s">
        <v>687</v>
      </c>
      <c r="E12928" t="s">
        <v>688</v>
      </c>
      <c r="F12928" t="s">
        <v>187</v>
      </c>
      <c r="G12928" t="s">
        <v>218</v>
      </c>
      <c r="H12928" t="s">
        <v>219</v>
      </c>
      <c r="I12928" t="s">
        <v>220</v>
      </c>
      <c r="K12928" t="s">
        <v>221</v>
      </c>
      <c r="O12928" t="s">
        <v>265</v>
      </c>
      <c r="P12928">
        <v>2025</v>
      </c>
    </row>
    <row r="12929" spans="1:16" x14ac:dyDescent="0.25">
      <c r="A12929" t="s">
        <v>684</v>
      </c>
      <c r="B12929" t="s">
        <v>685</v>
      </c>
      <c r="C12929" t="s">
        <v>686</v>
      </c>
      <c r="D12929" t="s">
        <v>687</v>
      </c>
      <c r="E12929" t="s">
        <v>688</v>
      </c>
      <c r="F12929" t="s">
        <v>187</v>
      </c>
      <c r="G12929" t="s">
        <v>218</v>
      </c>
      <c r="H12929" t="s">
        <v>219</v>
      </c>
      <c r="I12929" t="s">
        <v>220</v>
      </c>
      <c r="K12929" t="s">
        <v>221</v>
      </c>
      <c r="O12929" t="s">
        <v>194</v>
      </c>
      <c r="P12929">
        <v>2030</v>
      </c>
    </row>
    <row r="12930" spans="1:16" x14ac:dyDescent="0.25">
      <c r="A12930" t="s">
        <v>684</v>
      </c>
      <c r="B12930" t="s">
        <v>685</v>
      </c>
      <c r="C12930" t="s">
        <v>686</v>
      </c>
      <c r="D12930" t="s">
        <v>687</v>
      </c>
      <c r="E12930" t="s">
        <v>688</v>
      </c>
      <c r="F12930" t="s">
        <v>187</v>
      </c>
      <c r="G12930" t="s">
        <v>218</v>
      </c>
      <c r="H12930" t="s">
        <v>219</v>
      </c>
      <c r="I12930" t="s">
        <v>220</v>
      </c>
      <c r="K12930" t="s">
        <v>221</v>
      </c>
      <c r="O12930" t="s">
        <v>194</v>
      </c>
      <c r="P12930">
        <v>2040</v>
      </c>
    </row>
    <row r="12931" spans="1:16" x14ac:dyDescent="0.25">
      <c r="A12931" t="s">
        <v>684</v>
      </c>
      <c r="B12931" t="s">
        <v>685</v>
      </c>
      <c r="C12931" t="s">
        <v>686</v>
      </c>
      <c r="D12931" t="s">
        <v>687</v>
      </c>
      <c r="E12931" t="s">
        <v>688</v>
      </c>
      <c r="F12931" t="s">
        <v>187</v>
      </c>
      <c r="G12931" t="s">
        <v>218</v>
      </c>
      <c r="H12931" t="s">
        <v>219</v>
      </c>
      <c r="I12931" t="s">
        <v>220</v>
      </c>
      <c r="K12931" t="s">
        <v>221</v>
      </c>
      <c r="O12931" t="s">
        <v>194</v>
      </c>
      <c r="P12931">
        <v>2050</v>
      </c>
    </row>
    <row r="12932" spans="1:16" x14ac:dyDescent="0.25">
      <c r="A12932" t="s">
        <v>684</v>
      </c>
      <c r="B12932" t="s">
        <v>685</v>
      </c>
      <c r="C12932" t="s">
        <v>686</v>
      </c>
      <c r="D12932" t="s">
        <v>687</v>
      </c>
      <c r="E12932" t="s">
        <v>688</v>
      </c>
      <c r="F12932" t="s">
        <v>187</v>
      </c>
      <c r="G12932" t="s">
        <v>218</v>
      </c>
      <c r="H12932" t="s">
        <v>219</v>
      </c>
      <c r="I12932" t="s">
        <v>220</v>
      </c>
      <c r="K12932" t="s">
        <v>221</v>
      </c>
      <c r="O12932" t="s">
        <v>264</v>
      </c>
      <c r="P12932">
        <v>2050</v>
      </c>
    </row>
    <row r="12933" spans="1:16" x14ac:dyDescent="0.25">
      <c r="A12933" t="s">
        <v>684</v>
      </c>
      <c r="B12933" t="s">
        <v>685</v>
      </c>
      <c r="C12933" t="s">
        <v>686</v>
      </c>
      <c r="D12933" t="s">
        <v>687</v>
      </c>
      <c r="E12933" t="s">
        <v>688</v>
      </c>
      <c r="F12933" t="s">
        <v>187</v>
      </c>
      <c r="G12933" t="s">
        <v>218</v>
      </c>
      <c r="H12933" t="s">
        <v>219</v>
      </c>
      <c r="I12933" t="s">
        <v>220</v>
      </c>
      <c r="K12933" t="s">
        <v>221</v>
      </c>
      <c r="O12933" t="s">
        <v>265</v>
      </c>
      <c r="P12933">
        <v>2050</v>
      </c>
    </row>
    <row r="12934" spans="1:16" x14ac:dyDescent="0.25">
      <c r="A12934" t="s">
        <v>684</v>
      </c>
      <c r="B12934" t="s">
        <v>685</v>
      </c>
      <c r="C12934" t="s">
        <v>686</v>
      </c>
      <c r="D12934" t="s">
        <v>687</v>
      </c>
      <c r="E12934" t="s">
        <v>688</v>
      </c>
      <c r="F12934" t="s">
        <v>187</v>
      </c>
      <c r="G12934" t="s">
        <v>218</v>
      </c>
      <c r="H12934" t="s">
        <v>223</v>
      </c>
      <c r="I12934" t="s">
        <v>224</v>
      </c>
      <c r="K12934" t="s">
        <v>221</v>
      </c>
      <c r="O12934" t="s">
        <v>194</v>
      </c>
      <c r="P12934">
        <v>2020</v>
      </c>
    </row>
    <row r="12935" spans="1:16" x14ac:dyDescent="0.25">
      <c r="A12935" t="s">
        <v>684</v>
      </c>
      <c r="B12935" t="s">
        <v>685</v>
      </c>
      <c r="C12935" t="s">
        <v>686</v>
      </c>
      <c r="D12935" t="s">
        <v>687</v>
      </c>
      <c r="E12935" t="s">
        <v>688</v>
      </c>
      <c r="F12935" t="s">
        <v>187</v>
      </c>
      <c r="G12935" t="s">
        <v>218</v>
      </c>
      <c r="H12935" t="s">
        <v>223</v>
      </c>
      <c r="I12935" t="s">
        <v>224</v>
      </c>
      <c r="K12935" t="s">
        <v>221</v>
      </c>
      <c r="O12935" t="s">
        <v>194</v>
      </c>
      <c r="P12935">
        <v>2025</v>
      </c>
    </row>
    <row r="12936" spans="1:16" x14ac:dyDescent="0.25">
      <c r="A12936" t="s">
        <v>684</v>
      </c>
      <c r="B12936" t="s">
        <v>685</v>
      </c>
      <c r="C12936" t="s">
        <v>686</v>
      </c>
      <c r="D12936" t="s">
        <v>687</v>
      </c>
      <c r="E12936" t="s">
        <v>688</v>
      </c>
      <c r="F12936" t="s">
        <v>187</v>
      </c>
      <c r="G12936" t="s">
        <v>218</v>
      </c>
      <c r="H12936" t="s">
        <v>223</v>
      </c>
      <c r="I12936" t="s">
        <v>224</v>
      </c>
      <c r="K12936" t="s">
        <v>221</v>
      </c>
      <c r="O12936" t="s">
        <v>264</v>
      </c>
      <c r="P12936">
        <v>2025</v>
      </c>
    </row>
    <row r="12937" spans="1:16" x14ac:dyDescent="0.25">
      <c r="A12937" t="s">
        <v>684</v>
      </c>
      <c r="B12937" t="s">
        <v>685</v>
      </c>
      <c r="C12937" t="s">
        <v>686</v>
      </c>
      <c r="D12937" t="s">
        <v>687</v>
      </c>
      <c r="E12937" t="s">
        <v>688</v>
      </c>
      <c r="F12937" t="s">
        <v>187</v>
      </c>
      <c r="G12937" t="s">
        <v>218</v>
      </c>
      <c r="H12937" t="s">
        <v>223</v>
      </c>
      <c r="I12937" t="s">
        <v>224</v>
      </c>
      <c r="K12937" t="s">
        <v>221</v>
      </c>
      <c r="O12937" t="s">
        <v>265</v>
      </c>
      <c r="P12937">
        <v>2025</v>
      </c>
    </row>
    <row r="12938" spans="1:16" x14ac:dyDescent="0.25">
      <c r="A12938" t="s">
        <v>684</v>
      </c>
      <c r="B12938" t="s">
        <v>685</v>
      </c>
      <c r="C12938" t="s">
        <v>686</v>
      </c>
      <c r="D12938" t="s">
        <v>687</v>
      </c>
      <c r="E12938" t="s">
        <v>688</v>
      </c>
      <c r="F12938" t="s">
        <v>187</v>
      </c>
      <c r="G12938" t="s">
        <v>218</v>
      </c>
      <c r="H12938" t="s">
        <v>223</v>
      </c>
      <c r="I12938" t="s">
        <v>224</v>
      </c>
      <c r="K12938" t="s">
        <v>221</v>
      </c>
      <c r="O12938" t="s">
        <v>194</v>
      </c>
      <c r="P12938">
        <v>2030</v>
      </c>
    </row>
    <row r="12939" spans="1:16" x14ac:dyDescent="0.25">
      <c r="A12939" t="s">
        <v>684</v>
      </c>
      <c r="B12939" t="s">
        <v>685</v>
      </c>
      <c r="C12939" t="s">
        <v>686</v>
      </c>
      <c r="D12939" t="s">
        <v>687</v>
      </c>
      <c r="E12939" t="s">
        <v>688</v>
      </c>
      <c r="F12939" t="s">
        <v>187</v>
      </c>
      <c r="G12939" t="s">
        <v>218</v>
      </c>
      <c r="H12939" t="s">
        <v>223</v>
      </c>
      <c r="I12939" t="s">
        <v>224</v>
      </c>
      <c r="K12939" t="s">
        <v>221</v>
      </c>
      <c r="O12939" t="s">
        <v>194</v>
      </c>
      <c r="P12939">
        <v>2040</v>
      </c>
    </row>
    <row r="12940" spans="1:16" x14ac:dyDescent="0.25">
      <c r="A12940" t="s">
        <v>684</v>
      </c>
      <c r="B12940" t="s">
        <v>685</v>
      </c>
      <c r="C12940" t="s">
        <v>686</v>
      </c>
      <c r="D12940" t="s">
        <v>687</v>
      </c>
      <c r="E12940" t="s">
        <v>688</v>
      </c>
      <c r="F12940" t="s">
        <v>187</v>
      </c>
      <c r="G12940" t="s">
        <v>218</v>
      </c>
      <c r="H12940" t="s">
        <v>223</v>
      </c>
      <c r="I12940" t="s">
        <v>224</v>
      </c>
      <c r="K12940" t="s">
        <v>221</v>
      </c>
      <c r="O12940" t="s">
        <v>194</v>
      </c>
      <c r="P12940">
        <v>2050</v>
      </c>
    </row>
    <row r="12941" spans="1:16" x14ac:dyDescent="0.25">
      <c r="A12941" t="s">
        <v>684</v>
      </c>
      <c r="B12941" t="s">
        <v>685</v>
      </c>
      <c r="C12941" t="s">
        <v>686</v>
      </c>
      <c r="D12941" t="s">
        <v>687</v>
      </c>
      <c r="E12941" t="s">
        <v>688</v>
      </c>
      <c r="F12941" t="s">
        <v>187</v>
      </c>
      <c r="G12941" t="s">
        <v>218</v>
      </c>
      <c r="H12941" t="s">
        <v>223</v>
      </c>
      <c r="I12941" t="s">
        <v>224</v>
      </c>
      <c r="K12941" t="s">
        <v>221</v>
      </c>
      <c r="O12941" t="s">
        <v>264</v>
      </c>
      <c r="P12941">
        <v>2050</v>
      </c>
    </row>
    <row r="12942" spans="1:16" x14ac:dyDescent="0.25">
      <c r="A12942" t="s">
        <v>684</v>
      </c>
      <c r="B12942" t="s">
        <v>685</v>
      </c>
      <c r="C12942" t="s">
        <v>686</v>
      </c>
      <c r="D12942" t="s">
        <v>687</v>
      </c>
      <c r="E12942" t="s">
        <v>688</v>
      </c>
      <c r="F12942" t="s">
        <v>187</v>
      </c>
      <c r="G12942" t="s">
        <v>218</v>
      </c>
      <c r="H12942" t="s">
        <v>223</v>
      </c>
      <c r="I12942" t="s">
        <v>224</v>
      </c>
      <c r="K12942" t="s">
        <v>221</v>
      </c>
      <c r="O12942" t="s">
        <v>265</v>
      </c>
      <c r="P12942">
        <v>2050</v>
      </c>
    </row>
    <row r="12943" spans="1:16" x14ac:dyDescent="0.25">
      <c r="A12943" t="s">
        <v>684</v>
      </c>
      <c r="B12943" t="s">
        <v>685</v>
      </c>
      <c r="C12943" t="s">
        <v>686</v>
      </c>
      <c r="D12943" t="s">
        <v>687</v>
      </c>
      <c r="E12943" t="s">
        <v>688</v>
      </c>
      <c r="F12943" t="s">
        <v>187</v>
      </c>
      <c r="G12943" t="s">
        <v>218</v>
      </c>
      <c r="H12943" t="s">
        <v>225</v>
      </c>
      <c r="I12943" t="s">
        <v>226</v>
      </c>
      <c r="K12943" t="s">
        <v>221</v>
      </c>
      <c r="O12943" t="s">
        <v>194</v>
      </c>
      <c r="P12943">
        <v>2020</v>
      </c>
    </row>
    <row r="12944" spans="1:16" x14ac:dyDescent="0.25">
      <c r="A12944" t="s">
        <v>684</v>
      </c>
      <c r="B12944" t="s">
        <v>685</v>
      </c>
      <c r="C12944" t="s">
        <v>686</v>
      </c>
      <c r="D12944" t="s">
        <v>687</v>
      </c>
      <c r="E12944" t="s">
        <v>688</v>
      </c>
      <c r="F12944" t="s">
        <v>187</v>
      </c>
      <c r="G12944" t="s">
        <v>218</v>
      </c>
      <c r="H12944" t="s">
        <v>225</v>
      </c>
      <c r="I12944" t="s">
        <v>226</v>
      </c>
      <c r="K12944" t="s">
        <v>221</v>
      </c>
      <c r="O12944" t="s">
        <v>194</v>
      </c>
      <c r="P12944">
        <v>2025</v>
      </c>
    </row>
    <row r="12945" spans="1:16" x14ac:dyDescent="0.25">
      <c r="A12945" t="s">
        <v>684</v>
      </c>
      <c r="B12945" t="s">
        <v>685</v>
      </c>
      <c r="C12945" t="s">
        <v>686</v>
      </c>
      <c r="D12945" t="s">
        <v>687</v>
      </c>
      <c r="E12945" t="s">
        <v>688</v>
      </c>
      <c r="F12945" t="s">
        <v>187</v>
      </c>
      <c r="G12945" t="s">
        <v>218</v>
      </c>
      <c r="H12945" t="s">
        <v>225</v>
      </c>
      <c r="I12945" t="s">
        <v>226</v>
      </c>
      <c r="K12945" t="s">
        <v>221</v>
      </c>
      <c r="O12945" t="s">
        <v>264</v>
      </c>
      <c r="P12945">
        <v>2025</v>
      </c>
    </row>
    <row r="12946" spans="1:16" x14ac:dyDescent="0.25">
      <c r="A12946" t="s">
        <v>684</v>
      </c>
      <c r="B12946" t="s">
        <v>685</v>
      </c>
      <c r="C12946" t="s">
        <v>686</v>
      </c>
      <c r="D12946" t="s">
        <v>687</v>
      </c>
      <c r="E12946" t="s">
        <v>688</v>
      </c>
      <c r="F12946" t="s">
        <v>187</v>
      </c>
      <c r="G12946" t="s">
        <v>218</v>
      </c>
      <c r="H12946" t="s">
        <v>225</v>
      </c>
      <c r="I12946" t="s">
        <v>226</v>
      </c>
      <c r="K12946" t="s">
        <v>221</v>
      </c>
      <c r="O12946" t="s">
        <v>265</v>
      </c>
      <c r="P12946">
        <v>2025</v>
      </c>
    </row>
    <row r="12947" spans="1:16" x14ac:dyDescent="0.25">
      <c r="A12947" t="s">
        <v>684</v>
      </c>
      <c r="B12947" t="s">
        <v>685</v>
      </c>
      <c r="C12947" t="s">
        <v>686</v>
      </c>
      <c r="D12947" t="s">
        <v>687</v>
      </c>
      <c r="E12947" t="s">
        <v>688</v>
      </c>
      <c r="F12947" t="s">
        <v>187</v>
      </c>
      <c r="G12947" t="s">
        <v>218</v>
      </c>
      <c r="H12947" t="s">
        <v>225</v>
      </c>
      <c r="I12947" t="s">
        <v>226</v>
      </c>
      <c r="K12947" t="s">
        <v>221</v>
      </c>
      <c r="O12947" t="s">
        <v>194</v>
      </c>
      <c r="P12947">
        <v>2030</v>
      </c>
    </row>
    <row r="12948" spans="1:16" x14ac:dyDescent="0.25">
      <c r="A12948" t="s">
        <v>684</v>
      </c>
      <c r="B12948" t="s">
        <v>685</v>
      </c>
      <c r="C12948" t="s">
        <v>686</v>
      </c>
      <c r="D12948" t="s">
        <v>687</v>
      </c>
      <c r="E12948" t="s">
        <v>688</v>
      </c>
      <c r="F12948" t="s">
        <v>187</v>
      </c>
      <c r="G12948" t="s">
        <v>218</v>
      </c>
      <c r="H12948" t="s">
        <v>225</v>
      </c>
      <c r="I12948" t="s">
        <v>226</v>
      </c>
      <c r="K12948" t="s">
        <v>221</v>
      </c>
      <c r="O12948" t="s">
        <v>194</v>
      </c>
      <c r="P12948">
        <v>2040</v>
      </c>
    </row>
    <row r="12949" spans="1:16" x14ac:dyDescent="0.25">
      <c r="A12949" t="s">
        <v>684</v>
      </c>
      <c r="B12949" t="s">
        <v>685</v>
      </c>
      <c r="C12949" t="s">
        <v>686</v>
      </c>
      <c r="D12949" t="s">
        <v>687</v>
      </c>
      <c r="E12949" t="s">
        <v>688</v>
      </c>
      <c r="F12949" t="s">
        <v>187</v>
      </c>
      <c r="G12949" t="s">
        <v>218</v>
      </c>
      <c r="H12949" t="s">
        <v>225</v>
      </c>
      <c r="I12949" t="s">
        <v>226</v>
      </c>
      <c r="K12949" t="s">
        <v>221</v>
      </c>
      <c r="O12949" t="s">
        <v>194</v>
      </c>
      <c r="P12949">
        <v>2050</v>
      </c>
    </row>
    <row r="12950" spans="1:16" x14ac:dyDescent="0.25">
      <c r="A12950" t="s">
        <v>684</v>
      </c>
      <c r="B12950" t="s">
        <v>685</v>
      </c>
      <c r="C12950" t="s">
        <v>686</v>
      </c>
      <c r="D12950" t="s">
        <v>687</v>
      </c>
      <c r="E12950" t="s">
        <v>688</v>
      </c>
      <c r="F12950" t="s">
        <v>187</v>
      </c>
      <c r="G12950" t="s">
        <v>218</v>
      </c>
      <c r="H12950" t="s">
        <v>225</v>
      </c>
      <c r="I12950" t="s">
        <v>226</v>
      </c>
      <c r="K12950" t="s">
        <v>221</v>
      </c>
      <c r="O12950" t="s">
        <v>264</v>
      </c>
      <c r="P12950">
        <v>2050</v>
      </c>
    </row>
    <row r="12951" spans="1:16" x14ac:dyDescent="0.25">
      <c r="A12951" t="s">
        <v>684</v>
      </c>
      <c r="B12951" t="s">
        <v>685</v>
      </c>
      <c r="C12951" t="s">
        <v>686</v>
      </c>
      <c r="D12951" t="s">
        <v>687</v>
      </c>
      <c r="E12951" t="s">
        <v>688</v>
      </c>
      <c r="F12951" t="s">
        <v>187</v>
      </c>
      <c r="G12951" t="s">
        <v>218</v>
      </c>
      <c r="H12951" t="s">
        <v>225</v>
      </c>
      <c r="I12951" t="s">
        <v>226</v>
      </c>
      <c r="K12951" t="s">
        <v>221</v>
      </c>
      <c r="O12951" t="s">
        <v>265</v>
      </c>
      <c r="P12951">
        <v>2050</v>
      </c>
    </row>
    <row r="12952" spans="1:16" x14ac:dyDescent="0.25">
      <c r="A12952" t="s">
        <v>684</v>
      </c>
      <c r="B12952" t="s">
        <v>685</v>
      </c>
      <c r="C12952" t="s">
        <v>686</v>
      </c>
      <c r="D12952" t="s">
        <v>687</v>
      </c>
      <c r="E12952" t="s">
        <v>688</v>
      </c>
      <c r="F12952" t="s">
        <v>187</v>
      </c>
      <c r="G12952" t="s">
        <v>218</v>
      </c>
      <c r="H12952" t="s">
        <v>317</v>
      </c>
      <c r="I12952" t="s">
        <v>318</v>
      </c>
      <c r="K12952" t="s">
        <v>221</v>
      </c>
      <c r="O12952" t="s">
        <v>194</v>
      </c>
      <c r="P12952">
        <v>2020</v>
      </c>
    </row>
    <row r="12953" spans="1:16" x14ac:dyDescent="0.25">
      <c r="A12953" t="s">
        <v>684</v>
      </c>
      <c r="B12953" t="s">
        <v>685</v>
      </c>
      <c r="C12953" t="s">
        <v>686</v>
      </c>
      <c r="D12953" t="s">
        <v>687</v>
      </c>
      <c r="E12953" t="s">
        <v>688</v>
      </c>
      <c r="F12953" t="s">
        <v>187</v>
      </c>
      <c r="G12953" t="s">
        <v>218</v>
      </c>
      <c r="H12953" t="s">
        <v>317</v>
      </c>
      <c r="I12953" t="s">
        <v>318</v>
      </c>
      <c r="K12953" t="s">
        <v>221</v>
      </c>
      <c r="O12953" t="s">
        <v>194</v>
      </c>
      <c r="P12953">
        <v>2025</v>
      </c>
    </row>
    <row r="12954" spans="1:16" x14ac:dyDescent="0.25">
      <c r="A12954" t="s">
        <v>684</v>
      </c>
      <c r="B12954" t="s">
        <v>685</v>
      </c>
      <c r="C12954" t="s">
        <v>686</v>
      </c>
      <c r="D12954" t="s">
        <v>687</v>
      </c>
      <c r="E12954" t="s">
        <v>688</v>
      </c>
      <c r="F12954" t="s">
        <v>187</v>
      </c>
      <c r="G12954" t="s">
        <v>218</v>
      </c>
      <c r="H12954" t="s">
        <v>317</v>
      </c>
      <c r="I12954" t="s">
        <v>318</v>
      </c>
      <c r="K12954" t="s">
        <v>221</v>
      </c>
      <c r="O12954" t="s">
        <v>264</v>
      </c>
      <c r="P12954">
        <v>2025</v>
      </c>
    </row>
    <row r="12955" spans="1:16" x14ac:dyDescent="0.25">
      <c r="A12955" t="s">
        <v>684</v>
      </c>
      <c r="B12955" t="s">
        <v>685</v>
      </c>
      <c r="C12955" t="s">
        <v>686</v>
      </c>
      <c r="D12955" t="s">
        <v>687</v>
      </c>
      <c r="E12955" t="s">
        <v>688</v>
      </c>
      <c r="F12955" t="s">
        <v>187</v>
      </c>
      <c r="G12955" t="s">
        <v>218</v>
      </c>
      <c r="H12955" t="s">
        <v>317</v>
      </c>
      <c r="I12955" t="s">
        <v>318</v>
      </c>
      <c r="K12955" t="s">
        <v>221</v>
      </c>
      <c r="O12955" t="s">
        <v>265</v>
      </c>
      <c r="P12955">
        <v>2025</v>
      </c>
    </row>
    <row r="12956" spans="1:16" x14ac:dyDescent="0.25">
      <c r="A12956" t="s">
        <v>684</v>
      </c>
      <c r="B12956" t="s">
        <v>685</v>
      </c>
      <c r="C12956" t="s">
        <v>686</v>
      </c>
      <c r="D12956" t="s">
        <v>687</v>
      </c>
      <c r="E12956" t="s">
        <v>688</v>
      </c>
      <c r="F12956" t="s">
        <v>187</v>
      </c>
      <c r="G12956" t="s">
        <v>218</v>
      </c>
      <c r="H12956" t="s">
        <v>317</v>
      </c>
      <c r="I12956" t="s">
        <v>318</v>
      </c>
      <c r="K12956" t="s">
        <v>221</v>
      </c>
      <c r="O12956" t="s">
        <v>194</v>
      </c>
      <c r="P12956">
        <v>2030</v>
      </c>
    </row>
    <row r="12957" spans="1:16" x14ac:dyDescent="0.25">
      <c r="A12957" t="s">
        <v>684</v>
      </c>
      <c r="B12957" t="s">
        <v>685</v>
      </c>
      <c r="C12957" t="s">
        <v>686</v>
      </c>
      <c r="D12957" t="s">
        <v>687</v>
      </c>
      <c r="E12957" t="s">
        <v>688</v>
      </c>
      <c r="F12957" t="s">
        <v>187</v>
      </c>
      <c r="G12957" t="s">
        <v>218</v>
      </c>
      <c r="H12957" t="s">
        <v>317</v>
      </c>
      <c r="I12957" t="s">
        <v>318</v>
      </c>
      <c r="K12957" t="s">
        <v>221</v>
      </c>
      <c r="O12957" t="s">
        <v>194</v>
      </c>
      <c r="P12957">
        <v>2040</v>
      </c>
    </row>
    <row r="12958" spans="1:16" x14ac:dyDescent="0.25">
      <c r="A12958" t="s">
        <v>684</v>
      </c>
      <c r="B12958" t="s">
        <v>685</v>
      </c>
      <c r="C12958" t="s">
        <v>686</v>
      </c>
      <c r="D12958" t="s">
        <v>687</v>
      </c>
      <c r="E12958" t="s">
        <v>688</v>
      </c>
      <c r="F12958" t="s">
        <v>187</v>
      </c>
      <c r="G12958" t="s">
        <v>218</v>
      </c>
      <c r="H12958" t="s">
        <v>317</v>
      </c>
      <c r="I12958" t="s">
        <v>318</v>
      </c>
      <c r="K12958" t="s">
        <v>221</v>
      </c>
      <c r="O12958" t="s">
        <v>194</v>
      </c>
      <c r="P12958">
        <v>2050</v>
      </c>
    </row>
    <row r="12959" spans="1:16" x14ac:dyDescent="0.25">
      <c r="A12959" t="s">
        <v>684</v>
      </c>
      <c r="B12959" t="s">
        <v>685</v>
      </c>
      <c r="C12959" t="s">
        <v>686</v>
      </c>
      <c r="D12959" t="s">
        <v>687</v>
      </c>
      <c r="E12959" t="s">
        <v>688</v>
      </c>
      <c r="F12959" t="s">
        <v>187</v>
      </c>
      <c r="G12959" t="s">
        <v>218</v>
      </c>
      <c r="H12959" t="s">
        <v>317</v>
      </c>
      <c r="I12959" t="s">
        <v>318</v>
      </c>
      <c r="K12959" t="s">
        <v>221</v>
      </c>
      <c r="O12959" t="s">
        <v>264</v>
      </c>
      <c r="P12959">
        <v>2050</v>
      </c>
    </row>
    <row r="12960" spans="1:16" x14ac:dyDescent="0.25">
      <c r="A12960" t="s">
        <v>684</v>
      </c>
      <c r="B12960" t="s">
        <v>685</v>
      </c>
      <c r="C12960" t="s">
        <v>686</v>
      </c>
      <c r="D12960" t="s">
        <v>687</v>
      </c>
      <c r="E12960" t="s">
        <v>688</v>
      </c>
      <c r="F12960" t="s">
        <v>187</v>
      </c>
      <c r="G12960" t="s">
        <v>218</v>
      </c>
      <c r="H12960" t="s">
        <v>317</v>
      </c>
      <c r="I12960" t="s">
        <v>318</v>
      </c>
      <c r="K12960" t="s">
        <v>221</v>
      </c>
      <c r="O12960" t="s">
        <v>265</v>
      </c>
      <c r="P12960">
        <v>2050</v>
      </c>
    </row>
    <row r="12961" spans="1:17" x14ac:dyDescent="0.25">
      <c r="A12961" t="s">
        <v>684</v>
      </c>
      <c r="B12961" t="s">
        <v>685</v>
      </c>
      <c r="C12961" t="s">
        <v>686</v>
      </c>
      <c r="D12961" t="s">
        <v>687</v>
      </c>
      <c r="E12961" t="s">
        <v>688</v>
      </c>
      <c r="F12961" t="s">
        <v>187</v>
      </c>
      <c r="G12961" t="s">
        <v>218</v>
      </c>
      <c r="H12961" t="s">
        <v>229</v>
      </c>
      <c r="I12961" t="s">
        <v>230</v>
      </c>
      <c r="J12961" t="s">
        <v>231</v>
      </c>
      <c r="K12961" t="s">
        <v>191</v>
      </c>
      <c r="O12961" t="s">
        <v>194</v>
      </c>
      <c r="P12961">
        <v>2020</v>
      </c>
    </row>
    <row r="12962" spans="1:17" x14ac:dyDescent="0.25">
      <c r="A12962" t="s">
        <v>684</v>
      </c>
      <c r="B12962" t="s">
        <v>685</v>
      </c>
      <c r="C12962" t="s">
        <v>686</v>
      </c>
      <c r="D12962" t="s">
        <v>687</v>
      </c>
      <c r="E12962" t="s">
        <v>688</v>
      </c>
      <c r="F12962" t="s">
        <v>187</v>
      </c>
      <c r="G12962" t="s">
        <v>218</v>
      </c>
      <c r="H12962" t="s">
        <v>229</v>
      </c>
      <c r="I12962" t="s">
        <v>230</v>
      </c>
      <c r="J12962" t="s">
        <v>231</v>
      </c>
      <c r="K12962" t="s">
        <v>191</v>
      </c>
      <c r="O12962" t="s">
        <v>194</v>
      </c>
      <c r="P12962">
        <v>2025</v>
      </c>
    </row>
    <row r="12963" spans="1:17" x14ac:dyDescent="0.25">
      <c r="A12963" t="s">
        <v>684</v>
      </c>
      <c r="B12963" t="s">
        <v>685</v>
      </c>
      <c r="C12963" t="s">
        <v>686</v>
      </c>
      <c r="D12963" t="s">
        <v>687</v>
      </c>
      <c r="E12963" t="s">
        <v>688</v>
      </c>
      <c r="F12963" t="s">
        <v>187</v>
      </c>
      <c r="G12963" t="s">
        <v>218</v>
      </c>
      <c r="H12963" t="s">
        <v>229</v>
      </c>
      <c r="I12963" t="s">
        <v>230</v>
      </c>
      <c r="J12963" t="s">
        <v>231</v>
      </c>
      <c r="K12963" t="s">
        <v>191</v>
      </c>
      <c r="O12963" t="s">
        <v>264</v>
      </c>
      <c r="P12963">
        <v>2025</v>
      </c>
    </row>
    <row r="12964" spans="1:17" x14ac:dyDescent="0.25">
      <c r="A12964" t="s">
        <v>684</v>
      </c>
      <c r="B12964" t="s">
        <v>685</v>
      </c>
      <c r="C12964" t="s">
        <v>686</v>
      </c>
      <c r="D12964" t="s">
        <v>687</v>
      </c>
      <c r="E12964" t="s">
        <v>688</v>
      </c>
      <c r="F12964" t="s">
        <v>187</v>
      </c>
      <c r="G12964" t="s">
        <v>218</v>
      </c>
      <c r="H12964" t="s">
        <v>229</v>
      </c>
      <c r="I12964" t="s">
        <v>230</v>
      </c>
      <c r="J12964" t="s">
        <v>231</v>
      </c>
      <c r="K12964" t="s">
        <v>191</v>
      </c>
      <c r="O12964" t="s">
        <v>265</v>
      </c>
      <c r="P12964">
        <v>2025</v>
      </c>
    </row>
    <row r="12965" spans="1:17" x14ac:dyDescent="0.25">
      <c r="A12965" t="s">
        <v>684</v>
      </c>
      <c r="B12965" t="s">
        <v>685</v>
      </c>
      <c r="C12965" t="s">
        <v>686</v>
      </c>
      <c r="D12965" t="s">
        <v>687</v>
      </c>
      <c r="E12965" t="s">
        <v>688</v>
      </c>
      <c r="F12965" t="s">
        <v>187</v>
      </c>
      <c r="G12965" t="s">
        <v>218</v>
      </c>
      <c r="H12965" t="s">
        <v>229</v>
      </c>
      <c r="I12965" t="s">
        <v>230</v>
      </c>
      <c r="J12965" t="s">
        <v>231</v>
      </c>
      <c r="K12965" t="s">
        <v>191</v>
      </c>
      <c r="O12965" t="s">
        <v>194</v>
      </c>
      <c r="P12965">
        <v>2030</v>
      </c>
    </row>
    <row r="12966" spans="1:17" x14ac:dyDescent="0.25">
      <c r="A12966" t="s">
        <v>684</v>
      </c>
      <c r="B12966" t="s">
        <v>685</v>
      </c>
      <c r="C12966" t="s">
        <v>686</v>
      </c>
      <c r="D12966" t="s">
        <v>687</v>
      </c>
      <c r="E12966" t="s">
        <v>688</v>
      </c>
      <c r="F12966" t="s">
        <v>187</v>
      </c>
      <c r="G12966" t="s">
        <v>218</v>
      </c>
      <c r="H12966" t="s">
        <v>229</v>
      </c>
      <c r="I12966" t="s">
        <v>230</v>
      </c>
      <c r="J12966" t="s">
        <v>231</v>
      </c>
      <c r="K12966" t="s">
        <v>191</v>
      </c>
      <c r="O12966" t="s">
        <v>194</v>
      </c>
      <c r="P12966">
        <v>2040</v>
      </c>
    </row>
    <row r="12967" spans="1:17" x14ac:dyDescent="0.25">
      <c r="A12967" t="s">
        <v>684</v>
      </c>
      <c r="B12967" t="s">
        <v>685</v>
      </c>
      <c r="C12967" t="s">
        <v>686</v>
      </c>
      <c r="D12967" t="s">
        <v>687</v>
      </c>
      <c r="E12967" t="s">
        <v>688</v>
      </c>
      <c r="F12967" t="s">
        <v>187</v>
      </c>
      <c r="G12967" t="s">
        <v>218</v>
      </c>
      <c r="H12967" t="s">
        <v>229</v>
      </c>
      <c r="I12967" t="s">
        <v>230</v>
      </c>
      <c r="J12967" t="s">
        <v>231</v>
      </c>
      <c r="K12967" t="s">
        <v>191</v>
      </c>
      <c r="O12967" t="s">
        <v>194</v>
      </c>
      <c r="P12967">
        <v>2050</v>
      </c>
    </row>
    <row r="12968" spans="1:17" x14ac:dyDescent="0.25">
      <c r="A12968" t="s">
        <v>684</v>
      </c>
      <c r="B12968" t="s">
        <v>685</v>
      </c>
      <c r="C12968" t="s">
        <v>686</v>
      </c>
      <c r="D12968" t="s">
        <v>687</v>
      </c>
      <c r="E12968" t="s">
        <v>688</v>
      </c>
      <c r="F12968" t="s">
        <v>187</v>
      </c>
      <c r="G12968" t="s">
        <v>218</v>
      </c>
      <c r="H12968" t="s">
        <v>229</v>
      </c>
      <c r="I12968" t="s">
        <v>230</v>
      </c>
      <c r="J12968" t="s">
        <v>231</v>
      </c>
      <c r="K12968" t="s">
        <v>191</v>
      </c>
      <c r="O12968" t="s">
        <v>264</v>
      </c>
      <c r="P12968">
        <v>2050</v>
      </c>
    </row>
    <row r="12969" spans="1:17" x14ac:dyDescent="0.25">
      <c r="A12969" t="s">
        <v>684</v>
      </c>
      <c r="B12969" t="s">
        <v>685</v>
      </c>
      <c r="C12969" t="s">
        <v>686</v>
      </c>
      <c r="D12969" t="s">
        <v>687</v>
      </c>
      <c r="E12969" t="s">
        <v>688</v>
      </c>
      <c r="F12969" t="s">
        <v>187</v>
      </c>
      <c r="G12969" t="s">
        <v>218</v>
      </c>
      <c r="H12969" t="s">
        <v>229</v>
      </c>
      <c r="I12969" t="s">
        <v>230</v>
      </c>
      <c r="J12969" t="s">
        <v>231</v>
      </c>
      <c r="K12969" t="s">
        <v>191</v>
      </c>
      <c r="O12969" t="s">
        <v>265</v>
      </c>
      <c r="P12969">
        <v>2050</v>
      </c>
    </row>
    <row r="12970" spans="1:17" x14ac:dyDescent="0.25">
      <c r="A12970" t="s">
        <v>684</v>
      </c>
      <c r="B12970" t="s">
        <v>685</v>
      </c>
      <c r="C12970" t="s">
        <v>686</v>
      </c>
      <c r="D12970" t="s">
        <v>687</v>
      </c>
      <c r="E12970" t="s">
        <v>688</v>
      </c>
      <c r="F12970" t="s">
        <v>187</v>
      </c>
      <c r="G12970" t="s">
        <v>233</v>
      </c>
      <c r="H12970" t="s">
        <v>477</v>
      </c>
      <c r="I12970" t="s">
        <v>240</v>
      </c>
      <c r="J12970" t="s">
        <v>288</v>
      </c>
      <c r="K12970" t="s">
        <v>478</v>
      </c>
      <c r="L12970" t="s">
        <v>237</v>
      </c>
      <c r="N12970" t="s">
        <v>692</v>
      </c>
      <c r="O12970" t="s">
        <v>194</v>
      </c>
      <c r="P12970">
        <v>2020</v>
      </c>
      <c r="Q12970">
        <v>1.5358699170000001</v>
      </c>
    </row>
    <row r="12971" spans="1:17" x14ac:dyDescent="0.25">
      <c r="A12971" t="s">
        <v>684</v>
      </c>
      <c r="B12971" t="s">
        <v>685</v>
      </c>
      <c r="C12971" t="s">
        <v>686</v>
      </c>
      <c r="D12971" t="s">
        <v>687</v>
      </c>
      <c r="E12971" t="s">
        <v>688</v>
      </c>
      <c r="F12971" t="s">
        <v>187</v>
      </c>
      <c r="G12971" t="s">
        <v>233</v>
      </c>
      <c r="H12971" t="s">
        <v>477</v>
      </c>
      <c r="I12971" t="s">
        <v>240</v>
      </c>
      <c r="J12971" t="s">
        <v>288</v>
      </c>
      <c r="K12971" t="s">
        <v>478</v>
      </c>
      <c r="L12971" t="s">
        <v>237</v>
      </c>
      <c r="N12971" t="s">
        <v>692</v>
      </c>
      <c r="O12971" t="s">
        <v>194</v>
      </c>
      <c r="P12971">
        <v>2025</v>
      </c>
      <c r="Q12971">
        <v>1.490697272</v>
      </c>
    </row>
    <row r="12972" spans="1:17" x14ac:dyDescent="0.25">
      <c r="A12972" t="s">
        <v>684</v>
      </c>
      <c r="B12972" t="s">
        <v>685</v>
      </c>
      <c r="C12972" t="s">
        <v>686</v>
      </c>
      <c r="D12972" t="s">
        <v>687</v>
      </c>
      <c r="E12972" t="s">
        <v>688</v>
      </c>
      <c r="F12972" t="s">
        <v>187</v>
      </c>
      <c r="G12972" t="s">
        <v>233</v>
      </c>
      <c r="H12972" t="s">
        <v>477</v>
      </c>
      <c r="I12972" t="s">
        <v>240</v>
      </c>
      <c r="J12972" t="s">
        <v>288</v>
      </c>
      <c r="K12972" t="s">
        <v>478</v>
      </c>
      <c r="L12972" t="s">
        <v>237</v>
      </c>
      <c r="N12972" t="s">
        <v>692</v>
      </c>
      <c r="O12972" t="s">
        <v>264</v>
      </c>
      <c r="P12972">
        <v>2025</v>
      </c>
      <c r="Q12972">
        <v>0.86124073499999998</v>
      </c>
    </row>
    <row r="12973" spans="1:17" x14ac:dyDescent="0.25">
      <c r="A12973" t="s">
        <v>684</v>
      </c>
      <c r="B12973" t="s">
        <v>685</v>
      </c>
      <c r="C12973" t="s">
        <v>686</v>
      </c>
      <c r="D12973" t="s">
        <v>687</v>
      </c>
      <c r="E12973" t="s">
        <v>688</v>
      </c>
      <c r="F12973" t="s">
        <v>187</v>
      </c>
      <c r="G12973" t="s">
        <v>233</v>
      </c>
      <c r="H12973" t="s">
        <v>477</v>
      </c>
      <c r="I12973" t="s">
        <v>240</v>
      </c>
      <c r="J12973" t="s">
        <v>288</v>
      </c>
      <c r="K12973" t="s">
        <v>478</v>
      </c>
      <c r="L12973" t="s">
        <v>237</v>
      </c>
      <c r="N12973" t="s">
        <v>692</v>
      </c>
      <c r="O12973" t="s">
        <v>265</v>
      </c>
      <c r="P12973">
        <v>2025</v>
      </c>
      <c r="Q12973">
        <v>2.3130841119999999</v>
      </c>
    </row>
    <row r="12974" spans="1:17" x14ac:dyDescent="0.25">
      <c r="A12974" t="s">
        <v>684</v>
      </c>
      <c r="B12974" t="s">
        <v>685</v>
      </c>
      <c r="C12974" t="s">
        <v>686</v>
      </c>
      <c r="D12974" t="s">
        <v>687</v>
      </c>
      <c r="E12974" t="s">
        <v>688</v>
      </c>
      <c r="F12974" t="s">
        <v>187</v>
      </c>
      <c r="G12974" t="s">
        <v>233</v>
      </c>
      <c r="H12974" t="s">
        <v>477</v>
      </c>
      <c r="I12974" t="s">
        <v>240</v>
      </c>
      <c r="J12974" t="s">
        <v>288</v>
      </c>
      <c r="K12974" t="s">
        <v>478</v>
      </c>
      <c r="L12974" t="s">
        <v>237</v>
      </c>
      <c r="N12974" t="s">
        <v>692</v>
      </c>
      <c r="O12974" t="s">
        <v>194</v>
      </c>
      <c r="P12974">
        <v>2030</v>
      </c>
      <c r="Q12974">
        <v>1.445524627</v>
      </c>
    </row>
    <row r="12975" spans="1:17" x14ac:dyDescent="0.25">
      <c r="A12975" t="s">
        <v>684</v>
      </c>
      <c r="B12975" t="s">
        <v>685</v>
      </c>
      <c r="C12975" t="s">
        <v>686</v>
      </c>
      <c r="D12975" t="s">
        <v>687</v>
      </c>
      <c r="E12975" t="s">
        <v>688</v>
      </c>
      <c r="F12975" t="s">
        <v>187</v>
      </c>
      <c r="G12975" t="s">
        <v>233</v>
      </c>
      <c r="H12975" t="s">
        <v>477</v>
      </c>
      <c r="I12975" t="s">
        <v>240</v>
      </c>
      <c r="J12975" t="s">
        <v>288</v>
      </c>
      <c r="K12975" t="s">
        <v>478</v>
      </c>
      <c r="L12975" t="s">
        <v>237</v>
      </c>
      <c r="N12975" t="s">
        <v>692</v>
      </c>
      <c r="O12975" t="s">
        <v>194</v>
      </c>
      <c r="P12975">
        <v>2040</v>
      </c>
      <c r="Q12975">
        <v>1.400351983</v>
      </c>
    </row>
    <row r="12976" spans="1:17" x14ac:dyDescent="0.25">
      <c r="A12976" t="s">
        <v>684</v>
      </c>
      <c r="B12976" t="s">
        <v>685</v>
      </c>
      <c r="C12976" t="s">
        <v>686</v>
      </c>
      <c r="D12976" t="s">
        <v>687</v>
      </c>
      <c r="E12976" t="s">
        <v>688</v>
      </c>
      <c r="F12976" t="s">
        <v>187</v>
      </c>
      <c r="G12976" t="s">
        <v>233</v>
      </c>
      <c r="H12976" t="s">
        <v>477</v>
      </c>
      <c r="I12976" t="s">
        <v>240</v>
      </c>
      <c r="J12976" t="s">
        <v>288</v>
      </c>
      <c r="K12976" t="s">
        <v>478</v>
      </c>
      <c r="L12976" t="s">
        <v>237</v>
      </c>
      <c r="N12976" t="s">
        <v>692</v>
      </c>
      <c r="O12976" t="s">
        <v>194</v>
      </c>
      <c r="P12976">
        <v>2050</v>
      </c>
      <c r="Q12976">
        <v>1.3551793379999999</v>
      </c>
    </row>
    <row r="12977" spans="1:17" x14ac:dyDescent="0.25">
      <c r="A12977" t="s">
        <v>684</v>
      </c>
      <c r="B12977" t="s">
        <v>685</v>
      </c>
      <c r="C12977" t="s">
        <v>686</v>
      </c>
      <c r="D12977" t="s">
        <v>687</v>
      </c>
      <c r="E12977" t="s">
        <v>688</v>
      </c>
      <c r="F12977" t="s">
        <v>187</v>
      </c>
      <c r="G12977" t="s">
        <v>233</v>
      </c>
      <c r="H12977" t="s">
        <v>477</v>
      </c>
      <c r="I12977" t="s">
        <v>240</v>
      </c>
      <c r="J12977" t="s">
        <v>288</v>
      </c>
      <c r="K12977" t="s">
        <v>478</v>
      </c>
      <c r="L12977" t="s">
        <v>237</v>
      </c>
      <c r="N12977" t="s">
        <v>692</v>
      </c>
      <c r="O12977" t="s">
        <v>264</v>
      </c>
      <c r="P12977">
        <v>2050</v>
      </c>
      <c r="Q12977">
        <v>0.78294612200000002</v>
      </c>
    </row>
    <row r="12978" spans="1:17" x14ac:dyDescent="0.25">
      <c r="A12978" t="s">
        <v>684</v>
      </c>
      <c r="B12978" t="s">
        <v>685</v>
      </c>
      <c r="C12978" t="s">
        <v>686</v>
      </c>
      <c r="D12978" t="s">
        <v>687</v>
      </c>
      <c r="E12978" t="s">
        <v>688</v>
      </c>
      <c r="F12978" t="s">
        <v>187</v>
      </c>
      <c r="G12978" t="s">
        <v>233</v>
      </c>
      <c r="H12978" t="s">
        <v>477</v>
      </c>
      <c r="I12978" t="s">
        <v>240</v>
      </c>
      <c r="J12978" t="s">
        <v>288</v>
      </c>
      <c r="K12978" t="s">
        <v>478</v>
      </c>
      <c r="L12978" t="s">
        <v>237</v>
      </c>
      <c r="N12978" t="s">
        <v>692</v>
      </c>
      <c r="O12978" t="s">
        <v>265</v>
      </c>
      <c r="P12978">
        <v>2050</v>
      </c>
      <c r="Q12978">
        <v>2.102803738</v>
      </c>
    </row>
    <row r="12979" spans="1:17" x14ac:dyDescent="0.25">
      <c r="A12979" t="s">
        <v>684</v>
      </c>
      <c r="B12979" t="s">
        <v>685</v>
      </c>
      <c r="C12979" t="s">
        <v>686</v>
      </c>
      <c r="D12979" t="s">
        <v>687</v>
      </c>
      <c r="E12979" t="s">
        <v>688</v>
      </c>
      <c r="F12979" t="s">
        <v>187</v>
      </c>
      <c r="G12979" t="s">
        <v>233</v>
      </c>
      <c r="H12979" t="s">
        <v>693</v>
      </c>
      <c r="I12979" t="s">
        <v>240</v>
      </c>
      <c r="J12979" t="s">
        <v>694</v>
      </c>
      <c r="K12979" t="s">
        <v>478</v>
      </c>
      <c r="L12979" t="s">
        <v>237</v>
      </c>
      <c r="M12979" t="s">
        <v>497</v>
      </c>
      <c r="O12979" t="s">
        <v>194</v>
      </c>
      <c r="P12979">
        <v>2020</v>
      </c>
      <c r="Q12979">
        <v>0.66596968700000003</v>
      </c>
    </row>
    <row r="12980" spans="1:17" x14ac:dyDescent="0.25">
      <c r="A12980" t="s">
        <v>684</v>
      </c>
      <c r="B12980" t="s">
        <v>685</v>
      </c>
      <c r="C12980" t="s">
        <v>686</v>
      </c>
      <c r="D12980" t="s">
        <v>687</v>
      </c>
      <c r="E12980" t="s">
        <v>688</v>
      </c>
      <c r="F12980" t="s">
        <v>187</v>
      </c>
      <c r="G12980" t="s">
        <v>233</v>
      </c>
      <c r="H12980" t="s">
        <v>693</v>
      </c>
      <c r="I12980" t="s">
        <v>240</v>
      </c>
      <c r="J12980" t="s">
        <v>694</v>
      </c>
      <c r="K12980" t="s">
        <v>478</v>
      </c>
      <c r="L12980" t="s">
        <v>237</v>
      </c>
      <c r="M12980" t="s">
        <v>497</v>
      </c>
      <c r="O12980" t="s">
        <v>194</v>
      </c>
      <c r="P12980">
        <v>2025</v>
      </c>
      <c r="Q12980">
        <v>0.66596968700000003</v>
      </c>
    </row>
    <row r="12981" spans="1:17" x14ac:dyDescent="0.25">
      <c r="A12981" t="s">
        <v>684</v>
      </c>
      <c r="B12981" t="s">
        <v>685</v>
      </c>
      <c r="C12981" t="s">
        <v>686</v>
      </c>
      <c r="D12981" t="s">
        <v>687</v>
      </c>
      <c r="E12981" t="s">
        <v>688</v>
      </c>
      <c r="F12981" t="s">
        <v>187</v>
      </c>
      <c r="G12981" t="s">
        <v>233</v>
      </c>
      <c r="H12981" t="s">
        <v>693</v>
      </c>
      <c r="I12981" t="s">
        <v>240</v>
      </c>
      <c r="J12981" t="s">
        <v>694</v>
      </c>
      <c r="K12981" t="s">
        <v>478</v>
      </c>
      <c r="L12981" t="s">
        <v>237</v>
      </c>
      <c r="M12981" t="s">
        <v>497</v>
      </c>
      <c r="O12981" t="s">
        <v>264</v>
      </c>
      <c r="P12981">
        <v>2025</v>
      </c>
      <c r="Q12981">
        <v>0.47357793300000001</v>
      </c>
    </row>
    <row r="12982" spans="1:17" x14ac:dyDescent="0.25">
      <c r="A12982" t="s">
        <v>684</v>
      </c>
      <c r="B12982" t="s">
        <v>685</v>
      </c>
      <c r="C12982" t="s">
        <v>686</v>
      </c>
      <c r="D12982" t="s">
        <v>687</v>
      </c>
      <c r="E12982" t="s">
        <v>688</v>
      </c>
      <c r="F12982" t="s">
        <v>187</v>
      </c>
      <c r="G12982" t="s">
        <v>233</v>
      </c>
      <c r="H12982" t="s">
        <v>693</v>
      </c>
      <c r="I12982" t="s">
        <v>240</v>
      </c>
      <c r="J12982" t="s">
        <v>694</v>
      </c>
      <c r="K12982" t="s">
        <v>478</v>
      </c>
      <c r="L12982" t="s">
        <v>237</v>
      </c>
      <c r="M12982" t="s">
        <v>497</v>
      </c>
      <c r="O12982" t="s">
        <v>265</v>
      </c>
      <c r="P12982">
        <v>2025</v>
      </c>
      <c r="Q12982">
        <v>0.94843794599999998</v>
      </c>
    </row>
    <row r="12983" spans="1:17" x14ac:dyDescent="0.25">
      <c r="A12983" t="s">
        <v>684</v>
      </c>
      <c r="B12983" t="s">
        <v>685</v>
      </c>
      <c r="C12983" t="s">
        <v>686</v>
      </c>
      <c r="D12983" t="s">
        <v>687</v>
      </c>
      <c r="E12983" t="s">
        <v>688</v>
      </c>
      <c r="F12983" t="s">
        <v>187</v>
      </c>
      <c r="G12983" t="s">
        <v>233</v>
      </c>
      <c r="H12983" t="s">
        <v>693</v>
      </c>
      <c r="I12983" t="s">
        <v>240</v>
      </c>
      <c r="J12983" t="s">
        <v>694</v>
      </c>
      <c r="K12983" t="s">
        <v>478</v>
      </c>
      <c r="L12983" t="s">
        <v>237</v>
      </c>
      <c r="M12983" t="s">
        <v>497</v>
      </c>
      <c r="O12983" t="s">
        <v>194</v>
      </c>
      <c r="P12983">
        <v>2030</v>
      </c>
      <c r="Q12983">
        <v>0.57083116</v>
      </c>
    </row>
    <row r="12984" spans="1:17" x14ac:dyDescent="0.25">
      <c r="A12984" t="s">
        <v>684</v>
      </c>
      <c r="B12984" t="s">
        <v>685</v>
      </c>
      <c r="C12984" t="s">
        <v>686</v>
      </c>
      <c r="D12984" t="s">
        <v>687</v>
      </c>
      <c r="E12984" t="s">
        <v>688</v>
      </c>
      <c r="F12984" t="s">
        <v>187</v>
      </c>
      <c r="G12984" t="s">
        <v>233</v>
      </c>
      <c r="H12984" t="s">
        <v>693</v>
      </c>
      <c r="I12984" t="s">
        <v>240</v>
      </c>
      <c r="J12984" t="s">
        <v>694</v>
      </c>
      <c r="K12984" t="s">
        <v>478</v>
      </c>
      <c r="L12984" t="s">
        <v>237</v>
      </c>
      <c r="M12984" t="s">
        <v>497</v>
      </c>
      <c r="O12984" t="s">
        <v>194</v>
      </c>
      <c r="P12984">
        <v>2040</v>
      </c>
      <c r="Q12984">
        <v>0.57083116</v>
      </c>
    </row>
    <row r="12985" spans="1:17" x14ac:dyDescent="0.25">
      <c r="A12985" t="s">
        <v>684</v>
      </c>
      <c r="B12985" t="s">
        <v>685</v>
      </c>
      <c r="C12985" t="s">
        <v>686</v>
      </c>
      <c r="D12985" t="s">
        <v>687</v>
      </c>
      <c r="E12985" t="s">
        <v>688</v>
      </c>
      <c r="F12985" t="s">
        <v>187</v>
      </c>
      <c r="G12985" t="s">
        <v>233</v>
      </c>
      <c r="H12985" t="s">
        <v>693</v>
      </c>
      <c r="I12985" t="s">
        <v>240</v>
      </c>
      <c r="J12985" t="s">
        <v>694</v>
      </c>
      <c r="K12985" t="s">
        <v>478</v>
      </c>
      <c r="L12985" t="s">
        <v>237</v>
      </c>
      <c r="M12985" t="s">
        <v>497</v>
      </c>
      <c r="O12985" t="s">
        <v>194</v>
      </c>
      <c r="P12985">
        <v>2050</v>
      </c>
      <c r="Q12985">
        <v>0.57083116</v>
      </c>
    </row>
    <row r="12986" spans="1:17" x14ac:dyDescent="0.25">
      <c r="A12986" t="s">
        <v>684</v>
      </c>
      <c r="B12986" t="s">
        <v>685</v>
      </c>
      <c r="C12986" t="s">
        <v>686</v>
      </c>
      <c r="D12986" t="s">
        <v>687</v>
      </c>
      <c r="E12986" t="s">
        <v>688</v>
      </c>
      <c r="F12986" t="s">
        <v>187</v>
      </c>
      <c r="G12986" t="s">
        <v>233</v>
      </c>
      <c r="H12986" t="s">
        <v>693</v>
      </c>
      <c r="I12986" t="s">
        <v>240</v>
      </c>
      <c r="J12986" t="s">
        <v>694</v>
      </c>
      <c r="K12986" t="s">
        <v>478</v>
      </c>
      <c r="L12986" t="s">
        <v>237</v>
      </c>
      <c r="M12986" t="s">
        <v>497</v>
      </c>
      <c r="O12986" t="s">
        <v>264</v>
      </c>
      <c r="P12986">
        <v>2050</v>
      </c>
      <c r="Q12986">
        <v>0.46662165500000002</v>
      </c>
    </row>
    <row r="12987" spans="1:17" x14ac:dyDescent="0.25">
      <c r="A12987" t="s">
        <v>684</v>
      </c>
      <c r="B12987" t="s">
        <v>685</v>
      </c>
      <c r="C12987" t="s">
        <v>686</v>
      </c>
      <c r="D12987" t="s">
        <v>687</v>
      </c>
      <c r="E12987" t="s">
        <v>688</v>
      </c>
      <c r="F12987" t="s">
        <v>187</v>
      </c>
      <c r="G12987" t="s">
        <v>233</v>
      </c>
      <c r="H12987" t="s">
        <v>693</v>
      </c>
      <c r="I12987" t="s">
        <v>240</v>
      </c>
      <c r="J12987" t="s">
        <v>694</v>
      </c>
      <c r="K12987" t="s">
        <v>478</v>
      </c>
      <c r="L12987" t="s">
        <v>237</v>
      </c>
      <c r="M12987" t="s">
        <v>497</v>
      </c>
      <c r="O12987" t="s">
        <v>265</v>
      </c>
      <c r="P12987">
        <v>2050</v>
      </c>
      <c r="Q12987">
        <v>0.93450655800000004</v>
      </c>
    </row>
    <row r="12988" spans="1:17" x14ac:dyDescent="0.25">
      <c r="A12988" t="s">
        <v>684</v>
      </c>
      <c r="B12988" t="s">
        <v>685</v>
      </c>
      <c r="C12988" t="s">
        <v>686</v>
      </c>
      <c r="D12988" t="s">
        <v>687</v>
      </c>
      <c r="E12988" t="s">
        <v>688</v>
      </c>
      <c r="F12988" t="s">
        <v>187</v>
      </c>
      <c r="G12988" t="s">
        <v>233</v>
      </c>
      <c r="H12988" t="s">
        <v>479</v>
      </c>
      <c r="I12988" t="s">
        <v>240</v>
      </c>
      <c r="J12988" t="s">
        <v>290</v>
      </c>
      <c r="K12988" t="s">
        <v>478</v>
      </c>
      <c r="L12988" t="s">
        <v>237</v>
      </c>
      <c r="N12988" t="s">
        <v>692</v>
      </c>
      <c r="O12988" t="s">
        <v>194</v>
      </c>
      <c r="P12988">
        <v>2020</v>
      </c>
      <c r="Q12988">
        <v>0.51195663899999999</v>
      </c>
    </row>
    <row r="12989" spans="1:17" x14ac:dyDescent="0.25">
      <c r="A12989" t="s">
        <v>684</v>
      </c>
      <c r="B12989" t="s">
        <v>685</v>
      </c>
      <c r="C12989" t="s">
        <v>686</v>
      </c>
      <c r="D12989" t="s">
        <v>687</v>
      </c>
      <c r="E12989" t="s">
        <v>688</v>
      </c>
      <c r="F12989" t="s">
        <v>187</v>
      </c>
      <c r="G12989" t="s">
        <v>233</v>
      </c>
      <c r="H12989" t="s">
        <v>479</v>
      </c>
      <c r="I12989" t="s">
        <v>240</v>
      </c>
      <c r="J12989" t="s">
        <v>290</v>
      </c>
      <c r="K12989" t="s">
        <v>478</v>
      </c>
      <c r="L12989" t="s">
        <v>237</v>
      </c>
      <c r="N12989" t="s">
        <v>692</v>
      </c>
      <c r="O12989" t="s">
        <v>194</v>
      </c>
      <c r="P12989">
        <v>2025</v>
      </c>
      <c r="Q12989">
        <v>0.49689909100000001</v>
      </c>
    </row>
    <row r="12990" spans="1:17" x14ac:dyDescent="0.25">
      <c r="A12990" t="s">
        <v>684</v>
      </c>
      <c r="B12990" t="s">
        <v>685</v>
      </c>
      <c r="C12990" t="s">
        <v>686</v>
      </c>
      <c r="D12990" t="s">
        <v>687</v>
      </c>
      <c r="E12990" t="s">
        <v>688</v>
      </c>
      <c r="F12990" t="s">
        <v>187</v>
      </c>
      <c r="G12990" t="s">
        <v>233</v>
      </c>
      <c r="H12990" t="s">
        <v>479</v>
      </c>
      <c r="I12990" t="s">
        <v>240</v>
      </c>
      <c r="J12990" t="s">
        <v>290</v>
      </c>
      <c r="K12990" t="s">
        <v>478</v>
      </c>
      <c r="L12990" t="s">
        <v>237</v>
      </c>
      <c r="N12990" t="s">
        <v>692</v>
      </c>
      <c r="O12990" t="s">
        <v>264</v>
      </c>
      <c r="P12990">
        <v>2025</v>
      </c>
      <c r="Q12990">
        <v>0.29577964600000001</v>
      </c>
    </row>
    <row r="12991" spans="1:17" x14ac:dyDescent="0.25">
      <c r="A12991" t="s">
        <v>684</v>
      </c>
      <c r="B12991" t="s">
        <v>685</v>
      </c>
      <c r="C12991" t="s">
        <v>686</v>
      </c>
      <c r="D12991" t="s">
        <v>687</v>
      </c>
      <c r="E12991" t="s">
        <v>688</v>
      </c>
      <c r="F12991" t="s">
        <v>187</v>
      </c>
      <c r="G12991" t="s">
        <v>233</v>
      </c>
      <c r="H12991" t="s">
        <v>479</v>
      </c>
      <c r="I12991" t="s">
        <v>240</v>
      </c>
      <c r="J12991" t="s">
        <v>290</v>
      </c>
      <c r="K12991" t="s">
        <v>478</v>
      </c>
      <c r="L12991" t="s">
        <v>237</v>
      </c>
      <c r="N12991" t="s">
        <v>692</v>
      </c>
      <c r="O12991" t="s">
        <v>265</v>
      </c>
      <c r="P12991">
        <v>2025</v>
      </c>
      <c r="Q12991">
        <v>0.79439252299999996</v>
      </c>
    </row>
    <row r="12992" spans="1:17" x14ac:dyDescent="0.25">
      <c r="A12992" t="s">
        <v>684</v>
      </c>
      <c r="B12992" t="s">
        <v>685</v>
      </c>
      <c r="C12992" t="s">
        <v>686</v>
      </c>
      <c r="D12992" t="s">
        <v>687</v>
      </c>
      <c r="E12992" t="s">
        <v>688</v>
      </c>
      <c r="F12992" t="s">
        <v>187</v>
      </c>
      <c r="G12992" t="s">
        <v>233</v>
      </c>
      <c r="H12992" t="s">
        <v>479</v>
      </c>
      <c r="I12992" t="s">
        <v>240</v>
      </c>
      <c r="J12992" t="s">
        <v>290</v>
      </c>
      <c r="K12992" t="s">
        <v>478</v>
      </c>
      <c r="L12992" t="s">
        <v>237</v>
      </c>
      <c r="N12992" t="s">
        <v>692</v>
      </c>
      <c r="O12992" t="s">
        <v>194</v>
      </c>
      <c r="P12992">
        <v>2030</v>
      </c>
      <c r="Q12992">
        <v>0.48184154200000001</v>
      </c>
    </row>
    <row r="12993" spans="1:17" x14ac:dyDescent="0.25">
      <c r="A12993" t="s">
        <v>684</v>
      </c>
      <c r="B12993" t="s">
        <v>685</v>
      </c>
      <c r="C12993" t="s">
        <v>686</v>
      </c>
      <c r="D12993" t="s">
        <v>687</v>
      </c>
      <c r="E12993" t="s">
        <v>688</v>
      </c>
      <c r="F12993" t="s">
        <v>187</v>
      </c>
      <c r="G12993" t="s">
        <v>233</v>
      </c>
      <c r="H12993" t="s">
        <v>479</v>
      </c>
      <c r="I12993" t="s">
        <v>240</v>
      </c>
      <c r="J12993" t="s">
        <v>290</v>
      </c>
      <c r="K12993" t="s">
        <v>478</v>
      </c>
      <c r="L12993" t="s">
        <v>237</v>
      </c>
      <c r="N12993" t="s">
        <v>692</v>
      </c>
      <c r="O12993" t="s">
        <v>194</v>
      </c>
      <c r="P12993">
        <v>2040</v>
      </c>
      <c r="Q12993">
        <v>0.46678399399999998</v>
      </c>
    </row>
    <row r="12994" spans="1:17" x14ac:dyDescent="0.25">
      <c r="A12994" t="s">
        <v>684</v>
      </c>
      <c r="B12994" t="s">
        <v>685</v>
      </c>
      <c r="C12994" t="s">
        <v>686</v>
      </c>
      <c r="D12994" t="s">
        <v>687</v>
      </c>
      <c r="E12994" t="s">
        <v>688</v>
      </c>
      <c r="F12994" t="s">
        <v>187</v>
      </c>
      <c r="G12994" t="s">
        <v>233</v>
      </c>
      <c r="H12994" t="s">
        <v>479</v>
      </c>
      <c r="I12994" t="s">
        <v>240</v>
      </c>
      <c r="J12994" t="s">
        <v>290</v>
      </c>
      <c r="K12994" t="s">
        <v>478</v>
      </c>
      <c r="L12994" t="s">
        <v>237</v>
      </c>
      <c r="N12994" t="s">
        <v>692</v>
      </c>
      <c r="O12994" t="s">
        <v>194</v>
      </c>
      <c r="P12994">
        <v>2050</v>
      </c>
      <c r="Q12994">
        <v>0.451726446</v>
      </c>
    </row>
    <row r="12995" spans="1:17" x14ac:dyDescent="0.25">
      <c r="A12995" t="s">
        <v>684</v>
      </c>
      <c r="B12995" t="s">
        <v>685</v>
      </c>
      <c r="C12995" t="s">
        <v>686</v>
      </c>
      <c r="D12995" t="s">
        <v>687</v>
      </c>
      <c r="E12995" t="s">
        <v>688</v>
      </c>
      <c r="F12995" t="s">
        <v>187</v>
      </c>
      <c r="G12995" t="s">
        <v>233</v>
      </c>
      <c r="H12995" t="s">
        <v>479</v>
      </c>
      <c r="I12995" t="s">
        <v>240</v>
      </c>
      <c r="J12995" t="s">
        <v>290</v>
      </c>
      <c r="K12995" t="s">
        <v>478</v>
      </c>
      <c r="L12995" t="s">
        <v>237</v>
      </c>
      <c r="N12995" t="s">
        <v>692</v>
      </c>
      <c r="O12995" t="s">
        <v>264</v>
      </c>
      <c r="P12995">
        <v>2050</v>
      </c>
      <c r="Q12995">
        <v>0.26889058700000001</v>
      </c>
    </row>
    <row r="12996" spans="1:17" x14ac:dyDescent="0.25">
      <c r="A12996" t="s">
        <v>684</v>
      </c>
      <c r="B12996" t="s">
        <v>685</v>
      </c>
      <c r="C12996" t="s">
        <v>686</v>
      </c>
      <c r="D12996" t="s">
        <v>687</v>
      </c>
      <c r="E12996" t="s">
        <v>688</v>
      </c>
      <c r="F12996" t="s">
        <v>187</v>
      </c>
      <c r="G12996" t="s">
        <v>233</v>
      </c>
      <c r="H12996" t="s">
        <v>479</v>
      </c>
      <c r="I12996" t="s">
        <v>240</v>
      </c>
      <c r="J12996" t="s">
        <v>290</v>
      </c>
      <c r="K12996" t="s">
        <v>478</v>
      </c>
      <c r="L12996" t="s">
        <v>237</v>
      </c>
      <c r="N12996" t="s">
        <v>692</v>
      </c>
      <c r="O12996" t="s">
        <v>265</v>
      </c>
      <c r="P12996">
        <v>2050</v>
      </c>
      <c r="Q12996">
        <v>0.72217502099999997</v>
      </c>
    </row>
    <row r="12997" spans="1:17" x14ac:dyDescent="0.25">
      <c r="A12997" t="s">
        <v>684</v>
      </c>
      <c r="B12997" t="s">
        <v>685</v>
      </c>
      <c r="C12997" t="s">
        <v>686</v>
      </c>
      <c r="D12997" t="s">
        <v>687</v>
      </c>
      <c r="E12997" t="s">
        <v>688</v>
      </c>
      <c r="F12997" t="s">
        <v>187</v>
      </c>
      <c r="G12997" t="s">
        <v>233</v>
      </c>
      <c r="H12997" t="s">
        <v>480</v>
      </c>
      <c r="I12997" t="s">
        <v>4</v>
      </c>
      <c r="J12997" t="s">
        <v>481</v>
      </c>
      <c r="K12997" t="s">
        <v>482</v>
      </c>
      <c r="L12997" t="s">
        <v>237</v>
      </c>
      <c r="M12997" t="s">
        <v>380</v>
      </c>
      <c r="O12997" t="s">
        <v>194</v>
      </c>
      <c r="P12997">
        <v>2020</v>
      </c>
      <c r="Q12997">
        <v>0</v>
      </c>
    </row>
    <row r="12998" spans="1:17" x14ac:dyDescent="0.25">
      <c r="A12998" t="s">
        <v>684</v>
      </c>
      <c r="B12998" t="s">
        <v>685</v>
      </c>
      <c r="C12998" t="s">
        <v>686</v>
      </c>
      <c r="D12998" t="s">
        <v>687</v>
      </c>
      <c r="E12998" t="s">
        <v>688</v>
      </c>
      <c r="F12998" t="s">
        <v>187</v>
      </c>
      <c r="G12998" t="s">
        <v>233</v>
      </c>
      <c r="H12998" t="s">
        <v>480</v>
      </c>
      <c r="I12998" t="s">
        <v>4</v>
      </c>
      <c r="J12998" t="s">
        <v>481</v>
      </c>
      <c r="K12998" t="s">
        <v>482</v>
      </c>
      <c r="L12998" t="s">
        <v>237</v>
      </c>
      <c r="M12998" t="s">
        <v>380</v>
      </c>
      <c r="O12998" t="s">
        <v>194</v>
      </c>
      <c r="P12998">
        <v>2025</v>
      </c>
      <c r="Q12998">
        <v>0</v>
      </c>
    </row>
    <row r="12999" spans="1:17" x14ac:dyDescent="0.25">
      <c r="A12999" t="s">
        <v>684</v>
      </c>
      <c r="B12999" t="s">
        <v>685</v>
      </c>
      <c r="C12999" t="s">
        <v>686</v>
      </c>
      <c r="D12999" t="s">
        <v>687</v>
      </c>
      <c r="E12999" t="s">
        <v>688</v>
      </c>
      <c r="F12999" t="s">
        <v>187</v>
      </c>
      <c r="G12999" t="s">
        <v>233</v>
      </c>
      <c r="H12999" t="s">
        <v>480</v>
      </c>
      <c r="I12999" t="s">
        <v>4</v>
      </c>
      <c r="J12999" t="s">
        <v>481</v>
      </c>
      <c r="K12999" t="s">
        <v>482</v>
      </c>
      <c r="L12999" t="s">
        <v>237</v>
      </c>
      <c r="M12999" t="s">
        <v>380</v>
      </c>
      <c r="O12999" t="s">
        <v>264</v>
      </c>
      <c r="P12999">
        <v>2025</v>
      </c>
      <c r="Q12999">
        <v>0</v>
      </c>
    </row>
    <row r="13000" spans="1:17" x14ac:dyDescent="0.25">
      <c r="A13000" t="s">
        <v>684</v>
      </c>
      <c r="B13000" t="s">
        <v>685</v>
      </c>
      <c r="C13000" t="s">
        <v>686</v>
      </c>
      <c r="D13000" t="s">
        <v>687</v>
      </c>
      <c r="E13000" t="s">
        <v>688</v>
      </c>
      <c r="F13000" t="s">
        <v>187</v>
      </c>
      <c r="G13000" t="s">
        <v>233</v>
      </c>
      <c r="H13000" t="s">
        <v>480</v>
      </c>
      <c r="I13000" t="s">
        <v>4</v>
      </c>
      <c r="J13000" t="s">
        <v>481</v>
      </c>
      <c r="K13000" t="s">
        <v>482</v>
      </c>
      <c r="L13000" t="s">
        <v>237</v>
      </c>
      <c r="M13000" t="s">
        <v>380</v>
      </c>
      <c r="O13000" t="s">
        <v>265</v>
      </c>
      <c r="P13000">
        <v>2025</v>
      </c>
      <c r="Q13000">
        <v>0</v>
      </c>
    </row>
    <row r="13001" spans="1:17" x14ac:dyDescent="0.25">
      <c r="A13001" t="s">
        <v>684</v>
      </c>
      <c r="B13001" t="s">
        <v>685</v>
      </c>
      <c r="C13001" t="s">
        <v>686</v>
      </c>
      <c r="D13001" t="s">
        <v>687</v>
      </c>
      <c r="E13001" t="s">
        <v>688</v>
      </c>
      <c r="F13001" t="s">
        <v>187</v>
      </c>
      <c r="G13001" t="s">
        <v>233</v>
      </c>
      <c r="H13001" t="s">
        <v>480</v>
      </c>
      <c r="I13001" t="s">
        <v>4</v>
      </c>
      <c r="J13001" t="s">
        <v>481</v>
      </c>
      <c r="K13001" t="s">
        <v>482</v>
      </c>
      <c r="L13001" t="s">
        <v>237</v>
      </c>
      <c r="M13001" t="s">
        <v>380</v>
      </c>
      <c r="O13001" t="s">
        <v>194</v>
      </c>
      <c r="P13001">
        <v>2030</v>
      </c>
      <c r="Q13001">
        <v>0</v>
      </c>
    </row>
    <row r="13002" spans="1:17" x14ac:dyDescent="0.25">
      <c r="A13002" t="s">
        <v>684</v>
      </c>
      <c r="B13002" t="s">
        <v>685</v>
      </c>
      <c r="C13002" t="s">
        <v>686</v>
      </c>
      <c r="D13002" t="s">
        <v>687</v>
      </c>
      <c r="E13002" t="s">
        <v>688</v>
      </c>
      <c r="F13002" t="s">
        <v>187</v>
      </c>
      <c r="G13002" t="s">
        <v>233</v>
      </c>
      <c r="H13002" t="s">
        <v>480</v>
      </c>
      <c r="I13002" t="s">
        <v>4</v>
      </c>
      <c r="J13002" t="s">
        <v>481</v>
      </c>
      <c r="K13002" t="s">
        <v>482</v>
      </c>
      <c r="L13002" t="s">
        <v>237</v>
      </c>
      <c r="M13002" t="s">
        <v>380</v>
      </c>
      <c r="O13002" t="s">
        <v>194</v>
      </c>
      <c r="P13002">
        <v>2040</v>
      </c>
      <c r="Q13002">
        <v>0</v>
      </c>
    </row>
    <row r="13003" spans="1:17" x14ac:dyDescent="0.25">
      <c r="A13003" t="s">
        <v>684</v>
      </c>
      <c r="B13003" t="s">
        <v>685</v>
      </c>
      <c r="C13003" t="s">
        <v>686</v>
      </c>
      <c r="D13003" t="s">
        <v>687</v>
      </c>
      <c r="E13003" t="s">
        <v>688</v>
      </c>
      <c r="F13003" t="s">
        <v>187</v>
      </c>
      <c r="G13003" t="s">
        <v>233</v>
      </c>
      <c r="H13003" t="s">
        <v>480</v>
      </c>
      <c r="I13003" t="s">
        <v>4</v>
      </c>
      <c r="J13003" t="s">
        <v>481</v>
      </c>
      <c r="K13003" t="s">
        <v>482</v>
      </c>
      <c r="L13003" t="s">
        <v>237</v>
      </c>
      <c r="M13003" t="s">
        <v>380</v>
      </c>
      <c r="O13003" t="s">
        <v>194</v>
      </c>
      <c r="P13003">
        <v>2050</v>
      </c>
      <c r="Q13003">
        <v>0</v>
      </c>
    </row>
    <row r="13004" spans="1:17" x14ac:dyDescent="0.25">
      <c r="A13004" t="s">
        <v>684</v>
      </c>
      <c r="B13004" t="s">
        <v>685</v>
      </c>
      <c r="C13004" t="s">
        <v>686</v>
      </c>
      <c r="D13004" t="s">
        <v>687</v>
      </c>
      <c r="E13004" t="s">
        <v>688</v>
      </c>
      <c r="F13004" t="s">
        <v>187</v>
      </c>
      <c r="G13004" t="s">
        <v>233</v>
      </c>
      <c r="H13004" t="s">
        <v>480</v>
      </c>
      <c r="I13004" t="s">
        <v>4</v>
      </c>
      <c r="J13004" t="s">
        <v>481</v>
      </c>
      <c r="K13004" t="s">
        <v>482</v>
      </c>
      <c r="L13004" t="s">
        <v>237</v>
      </c>
      <c r="M13004" t="s">
        <v>380</v>
      </c>
      <c r="O13004" t="s">
        <v>264</v>
      </c>
      <c r="P13004">
        <v>2050</v>
      </c>
      <c r="Q13004">
        <v>0</v>
      </c>
    </row>
    <row r="13005" spans="1:17" x14ac:dyDescent="0.25">
      <c r="A13005" t="s">
        <v>684</v>
      </c>
      <c r="B13005" t="s">
        <v>685</v>
      </c>
      <c r="C13005" t="s">
        <v>686</v>
      </c>
      <c r="D13005" t="s">
        <v>687</v>
      </c>
      <c r="E13005" t="s">
        <v>688</v>
      </c>
      <c r="F13005" t="s">
        <v>187</v>
      </c>
      <c r="G13005" t="s">
        <v>233</v>
      </c>
      <c r="H13005" t="s">
        <v>480</v>
      </c>
      <c r="I13005" t="s">
        <v>4</v>
      </c>
      <c r="J13005" t="s">
        <v>481</v>
      </c>
      <c r="K13005" t="s">
        <v>482</v>
      </c>
      <c r="L13005" t="s">
        <v>237</v>
      </c>
      <c r="M13005" t="s">
        <v>380</v>
      </c>
      <c r="O13005" t="s">
        <v>265</v>
      </c>
      <c r="P13005">
        <v>2050</v>
      </c>
      <c r="Q13005">
        <v>0</v>
      </c>
    </row>
    <row r="13006" spans="1:17" x14ac:dyDescent="0.25">
      <c r="A13006" t="s">
        <v>684</v>
      </c>
      <c r="B13006" t="s">
        <v>685</v>
      </c>
      <c r="C13006" t="s">
        <v>686</v>
      </c>
      <c r="D13006" t="s">
        <v>687</v>
      </c>
      <c r="E13006" t="s">
        <v>688</v>
      </c>
      <c r="F13006" t="s">
        <v>187</v>
      </c>
      <c r="G13006" t="s">
        <v>233</v>
      </c>
      <c r="H13006" t="s">
        <v>484</v>
      </c>
      <c r="I13006" t="s">
        <v>4</v>
      </c>
      <c r="J13006" t="s">
        <v>485</v>
      </c>
      <c r="K13006" t="s">
        <v>482</v>
      </c>
      <c r="L13006" t="s">
        <v>237</v>
      </c>
      <c r="M13006" t="s">
        <v>344</v>
      </c>
      <c r="O13006" t="s">
        <v>194</v>
      </c>
      <c r="P13006">
        <v>2020</v>
      </c>
      <c r="Q13006">
        <v>5.6964752799999996</v>
      </c>
    </row>
    <row r="13007" spans="1:17" x14ac:dyDescent="0.25">
      <c r="A13007" t="s">
        <v>684</v>
      </c>
      <c r="B13007" t="s">
        <v>685</v>
      </c>
      <c r="C13007" t="s">
        <v>686</v>
      </c>
      <c r="D13007" t="s">
        <v>687</v>
      </c>
      <c r="E13007" t="s">
        <v>688</v>
      </c>
      <c r="F13007" t="s">
        <v>187</v>
      </c>
      <c r="G13007" t="s">
        <v>233</v>
      </c>
      <c r="H13007" t="s">
        <v>484</v>
      </c>
      <c r="I13007" t="s">
        <v>4</v>
      </c>
      <c r="J13007" t="s">
        <v>485</v>
      </c>
      <c r="K13007" t="s">
        <v>482</v>
      </c>
      <c r="L13007" t="s">
        <v>237</v>
      </c>
      <c r="M13007" t="s">
        <v>344</v>
      </c>
      <c r="O13007" t="s">
        <v>194</v>
      </c>
      <c r="P13007">
        <v>2025</v>
      </c>
      <c r="Q13007">
        <v>5.7126673969999997</v>
      </c>
    </row>
    <row r="13008" spans="1:17" x14ac:dyDescent="0.25">
      <c r="A13008" t="s">
        <v>684</v>
      </c>
      <c r="B13008" t="s">
        <v>685</v>
      </c>
      <c r="C13008" t="s">
        <v>686</v>
      </c>
      <c r="D13008" t="s">
        <v>687</v>
      </c>
      <c r="E13008" t="s">
        <v>688</v>
      </c>
      <c r="F13008" t="s">
        <v>187</v>
      </c>
      <c r="G13008" t="s">
        <v>233</v>
      </c>
      <c r="H13008" t="s">
        <v>484</v>
      </c>
      <c r="I13008" t="s">
        <v>4</v>
      </c>
      <c r="J13008" t="s">
        <v>485</v>
      </c>
      <c r="K13008" t="s">
        <v>482</v>
      </c>
      <c r="L13008" t="s">
        <v>237</v>
      </c>
      <c r="M13008" t="s">
        <v>344</v>
      </c>
      <c r="O13008" t="s">
        <v>264</v>
      </c>
      <c r="P13008">
        <v>2025</v>
      </c>
      <c r="Q13008">
        <v>5.0892591520000003</v>
      </c>
    </row>
    <row r="13009" spans="1:17" x14ac:dyDescent="0.25">
      <c r="A13009" t="s">
        <v>684</v>
      </c>
      <c r="B13009" t="s">
        <v>685</v>
      </c>
      <c r="C13009" t="s">
        <v>686</v>
      </c>
      <c r="D13009" t="s">
        <v>687</v>
      </c>
      <c r="E13009" t="s">
        <v>688</v>
      </c>
      <c r="F13009" t="s">
        <v>187</v>
      </c>
      <c r="G13009" t="s">
        <v>233</v>
      </c>
      <c r="H13009" t="s">
        <v>484</v>
      </c>
      <c r="I13009" t="s">
        <v>4</v>
      </c>
      <c r="J13009" t="s">
        <v>485</v>
      </c>
      <c r="K13009" t="s">
        <v>482</v>
      </c>
      <c r="L13009" t="s">
        <v>237</v>
      </c>
      <c r="M13009" t="s">
        <v>344</v>
      </c>
      <c r="O13009" t="s">
        <v>265</v>
      </c>
      <c r="P13009">
        <v>2025</v>
      </c>
      <c r="Q13009">
        <v>6.093050098</v>
      </c>
    </row>
    <row r="13010" spans="1:17" x14ac:dyDescent="0.25">
      <c r="A13010" t="s">
        <v>684</v>
      </c>
      <c r="B13010" t="s">
        <v>685</v>
      </c>
      <c r="C13010" t="s">
        <v>686</v>
      </c>
      <c r="D13010" t="s">
        <v>687</v>
      </c>
      <c r="E13010" t="s">
        <v>688</v>
      </c>
      <c r="F13010" t="s">
        <v>187</v>
      </c>
      <c r="G13010" t="s">
        <v>233</v>
      </c>
      <c r="H13010" t="s">
        <v>484</v>
      </c>
      <c r="I13010" t="s">
        <v>4</v>
      </c>
      <c r="J13010" t="s">
        <v>485</v>
      </c>
      <c r="K13010" t="s">
        <v>482</v>
      </c>
      <c r="L13010" t="s">
        <v>237</v>
      </c>
      <c r="M13010" t="s">
        <v>344</v>
      </c>
      <c r="O13010" t="s">
        <v>194</v>
      </c>
      <c r="P13010">
        <v>2030</v>
      </c>
      <c r="Q13010">
        <v>6.12758162</v>
      </c>
    </row>
    <row r="13011" spans="1:17" x14ac:dyDescent="0.25">
      <c r="A13011" t="s">
        <v>684</v>
      </c>
      <c r="B13011" t="s">
        <v>685</v>
      </c>
      <c r="C13011" t="s">
        <v>686</v>
      </c>
      <c r="D13011" t="s">
        <v>687</v>
      </c>
      <c r="E13011" t="s">
        <v>688</v>
      </c>
      <c r="F13011" t="s">
        <v>187</v>
      </c>
      <c r="G13011" t="s">
        <v>233</v>
      </c>
      <c r="H13011" t="s">
        <v>484</v>
      </c>
      <c r="I13011" t="s">
        <v>4</v>
      </c>
      <c r="J13011" t="s">
        <v>485</v>
      </c>
      <c r="K13011" t="s">
        <v>482</v>
      </c>
      <c r="L13011" t="s">
        <v>237</v>
      </c>
      <c r="M13011" t="s">
        <v>344</v>
      </c>
      <c r="O13011" t="s">
        <v>194</v>
      </c>
      <c r="P13011">
        <v>2040</v>
      </c>
      <c r="Q13011">
        <v>6.2523170380000002</v>
      </c>
    </row>
    <row r="13012" spans="1:17" x14ac:dyDescent="0.25">
      <c r="A13012" t="s">
        <v>684</v>
      </c>
      <c r="B13012" t="s">
        <v>685</v>
      </c>
      <c r="C13012" t="s">
        <v>686</v>
      </c>
      <c r="D13012" t="s">
        <v>687</v>
      </c>
      <c r="E13012" t="s">
        <v>688</v>
      </c>
      <c r="F13012" t="s">
        <v>187</v>
      </c>
      <c r="G13012" t="s">
        <v>233</v>
      </c>
      <c r="H13012" t="s">
        <v>484</v>
      </c>
      <c r="I13012" t="s">
        <v>4</v>
      </c>
      <c r="J13012" t="s">
        <v>485</v>
      </c>
      <c r="K13012" t="s">
        <v>482</v>
      </c>
      <c r="L13012" t="s">
        <v>237</v>
      </c>
      <c r="M13012" t="s">
        <v>344</v>
      </c>
      <c r="O13012" t="s">
        <v>194</v>
      </c>
      <c r="P13012">
        <v>2050</v>
      </c>
      <c r="Q13012">
        <v>5.8641463920000003</v>
      </c>
    </row>
    <row r="13013" spans="1:17" x14ac:dyDescent="0.25">
      <c r="A13013" t="s">
        <v>684</v>
      </c>
      <c r="B13013" t="s">
        <v>685</v>
      </c>
      <c r="C13013" t="s">
        <v>686</v>
      </c>
      <c r="D13013" t="s">
        <v>687</v>
      </c>
      <c r="E13013" t="s">
        <v>688</v>
      </c>
      <c r="F13013" t="s">
        <v>187</v>
      </c>
      <c r="G13013" t="s">
        <v>233</v>
      </c>
      <c r="H13013" t="s">
        <v>484</v>
      </c>
      <c r="I13013" t="s">
        <v>4</v>
      </c>
      <c r="J13013" t="s">
        <v>485</v>
      </c>
      <c r="K13013" t="s">
        <v>482</v>
      </c>
      <c r="L13013" t="s">
        <v>237</v>
      </c>
      <c r="M13013" t="s">
        <v>344</v>
      </c>
      <c r="O13013" t="s">
        <v>264</v>
      </c>
      <c r="P13013">
        <v>2050</v>
      </c>
      <c r="Q13013">
        <v>5.7517050520000002</v>
      </c>
    </row>
    <row r="13014" spans="1:17" x14ac:dyDescent="0.25">
      <c r="A13014" t="s">
        <v>684</v>
      </c>
      <c r="B13014" t="s">
        <v>685</v>
      </c>
      <c r="C13014" t="s">
        <v>686</v>
      </c>
      <c r="D13014" t="s">
        <v>687</v>
      </c>
      <c r="E13014" t="s">
        <v>688</v>
      </c>
      <c r="F13014" t="s">
        <v>187</v>
      </c>
      <c r="G13014" t="s">
        <v>233</v>
      </c>
      <c r="H13014" t="s">
        <v>484</v>
      </c>
      <c r="I13014" t="s">
        <v>4</v>
      </c>
      <c r="J13014" t="s">
        <v>485</v>
      </c>
      <c r="K13014" t="s">
        <v>482</v>
      </c>
      <c r="L13014" t="s">
        <v>237</v>
      </c>
      <c r="M13014" t="s">
        <v>344</v>
      </c>
      <c r="O13014" t="s">
        <v>265</v>
      </c>
      <c r="P13014">
        <v>2050</v>
      </c>
      <c r="Q13014">
        <v>6.6435235449999999</v>
      </c>
    </row>
    <row r="13015" spans="1:17" x14ac:dyDescent="0.25">
      <c r="A13015" t="s">
        <v>684</v>
      </c>
      <c r="B13015" t="s">
        <v>685</v>
      </c>
      <c r="C13015" t="s">
        <v>686</v>
      </c>
      <c r="D13015" t="s">
        <v>687</v>
      </c>
      <c r="E13015" t="s">
        <v>688</v>
      </c>
      <c r="F13015" t="s">
        <v>187</v>
      </c>
      <c r="G13015" t="s">
        <v>233</v>
      </c>
      <c r="H13015" t="s">
        <v>486</v>
      </c>
      <c r="I13015" t="s">
        <v>234</v>
      </c>
      <c r="J13015" t="s">
        <v>235</v>
      </c>
      <c r="K13015" t="s">
        <v>487</v>
      </c>
      <c r="L13015" t="s">
        <v>237</v>
      </c>
      <c r="M13015" t="s">
        <v>695</v>
      </c>
      <c r="N13015" t="s">
        <v>696</v>
      </c>
      <c r="O13015" t="s">
        <v>194</v>
      </c>
      <c r="P13015">
        <v>2020</v>
      </c>
      <c r="Q13015">
        <v>22600</v>
      </c>
    </row>
    <row r="13016" spans="1:17" x14ac:dyDescent="0.25">
      <c r="A13016" t="s">
        <v>684</v>
      </c>
      <c r="B13016" t="s">
        <v>685</v>
      </c>
      <c r="C13016" t="s">
        <v>686</v>
      </c>
      <c r="D13016" t="s">
        <v>687</v>
      </c>
      <c r="E13016" t="s">
        <v>688</v>
      </c>
      <c r="F13016" t="s">
        <v>187</v>
      </c>
      <c r="G13016" t="s">
        <v>233</v>
      </c>
      <c r="H13016" t="s">
        <v>486</v>
      </c>
      <c r="I13016" t="s">
        <v>234</v>
      </c>
      <c r="J13016" t="s">
        <v>235</v>
      </c>
      <c r="K13016" t="s">
        <v>487</v>
      </c>
      <c r="L13016" t="s">
        <v>237</v>
      </c>
      <c r="M13016" t="s">
        <v>695</v>
      </c>
      <c r="N13016" t="s">
        <v>696</v>
      </c>
      <c r="O13016" t="s">
        <v>194</v>
      </c>
      <c r="P13016">
        <v>2025</v>
      </c>
      <c r="Q13016">
        <v>21900</v>
      </c>
    </row>
    <row r="13017" spans="1:17" x14ac:dyDescent="0.25">
      <c r="A13017" t="s">
        <v>684</v>
      </c>
      <c r="B13017" t="s">
        <v>685</v>
      </c>
      <c r="C13017" t="s">
        <v>686</v>
      </c>
      <c r="D13017" t="s">
        <v>687</v>
      </c>
      <c r="E13017" t="s">
        <v>688</v>
      </c>
      <c r="F13017" t="s">
        <v>187</v>
      </c>
      <c r="G13017" t="s">
        <v>233</v>
      </c>
      <c r="H13017" t="s">
        <v>486</v>
      </c>
      <c r="I13017" t="s">
        <v>234</v>
      </c>
      <c r="J13017" t="s">
        <v>235</v>
      </c>
      <c r="K13017" t="s">
        <v>487</v>
      </c>
      <c r="L13017" t="s">
        <v>237</v>
      </c>
      <c r="M13017" t="s">
        <v>695</v>
      </c>
      <c r="N13017" t="s">
        <v>696</v>
      </c>
      <c r="O13017" t="s">
        <v>264</v>
      </c>
      <c r="P13017">
        <v>2025</v>
      </c>
      <c r="Q13017">
        <v>21900</v>
      </c>
    </row>
    <row r="13018" spans="1:17" x14ac:dyDescent="0.25">
      <c r="A13018" t="s">
        <v>684</v>
      </c>
      <c r="B13018" t="s">
        <v>685</v>
      </c>
      <c r="C13018" t="s">
        <v>686</v>
      </c>
      <c r="D13018" t="s">
        <v>687</v>
      </c>
      <c r="E13018" t="s">
        <v>688</v>
      </c>
      <c r="F13018" t="s">
        <v>187</v>
      </c>
      <c r="G13018" t="s">
        <v>233</v>
      </c>
      <c r="H13018" t="s">
        <v>486</v>
      </c>
      <c r="I13018" t="s">
        <v>234</v>
      </c>
      <c r="J13018" t="s">
        <v>235</v>
      </c>
      <c r="K13018" t="s">
        <v>487</v>
      </c>
      <c r="L13018" t="s">
        <v>237</v>
      </c>
      <c r="M13018" t="s">
        <v>695</v>
      </c>
      <c r="N13018" t="s">
        <v>696</v>
      </c>
      <c r="O13018" t="s">
        <v>265</v>
      </c>
      <c r="P13018">
        <v>2025</v>
      </c>
      <c r="Q13018">
        <v>21900</v>
      </c>
    </row>
    <row r="13019" spans="1:17" x14ac:dyDescent="0.25">
      <c r="A13019" t="s">
        <v>684</v>
      </c>
      <c r="B13019" t="s">
        <v>685</v>
      </c>
      <c r="C13019" t="s">
        <v>686</v>
      </c>
      <c r="D13019" t="s">
        <v>687</v>
      </c>
      <c r="E13019" t="s">
        <v>688</v>
      </c>
      <c r="F13019" t="s">
        <v>187</v>
      </c>
      <c r="G13019" t="s">
        <v>233</v>
      </c>
      <c r="H13019" t="s">
        <v>486</v>
      </c>
      <c r="I13019" t="s">
        <v>234</v>
      </c>
      <c r="J13019" t="s">
        <v>235</v>
      </c>
      <c r="K13019" t="s">
        <v>487</v>
      </c>
      <c r="L13019" t="s">
        <v>237</v>
      </c>
      <c r="M13019" t="s">
        <v>695</v>
      </c>
      <c r="N13019" t="s">
        <v>696</v>
      </c>
      <c r="O13019" t="s">
        <v>194</v>
      </c>
      <c r="P13019">
        <v>2030</v>
      </c>
      <c r="Q13019">
        <v>21300</v>
      </c>
    </row>
    <row r="13020" spans="1:17" x14ac:dyDescent="0.25">
      <c r="A13020" t="s">
        <v>684</v>
      </c>
      <c r="B13020" t="s">
        <v>685</v>
      </c>
      <c r="C13020" t="s">
        <v>686</v>
      </c>
      <c r="D13020" t="s">
        <v>687</v>
      </c>
      <c r="E13020" t="s">
        <v>688</v>
      </c>
      <c r="F13020" t="s">
        <v>187</v>
      </c>
      <c r="G13020" t="s">
        <v>233</v>
      </c>
      <c r="H13020" t="s">
        <v>486</v>
      </c>
      <c r="I13020" t="s">
        <v>234</v>
      </c>
      <c r="J13020" t="s">
        <v>235</v>
      </c>
      <c r="K13020" t="s">
        <v>487</v>
      </c>
      <c r="L13020" t="s">
        <v>237</v>
      </c>
      <c r="M13020" t="s">
        <v>695</v>
      </c>
      <c r="N13020" t="s">
        <v>696</v>
      </c>
      <c r="O13020" t="s">
        <v>194</v>
      </c>
      <c r="P13020">
        <v>2040</v>
      </c>
      <c r="Q13020">
        <v>20600</v>
      </c>
    </row>
    <row r="13021" spans="1:17" x14ac:dyDescent="0.25">
      <c r="A13021" t="s">
        <v>684</v>
      </c>
      <c r="B13021" t="s">
        <v>685</v>
      </c>
      <c r="C13021" t="s">
        <v>686</v>
      </c>
      <c r="D13021" t="s">
        <v>687</v>
      </c>
      <c r="E13021" t="s">
        <v>688</v>
      </c>
      <c r="F13021" t="s">
        <v>187</v>
      </c>
      <c r="G13021" t="s">
        <v>233</v>
      </c>
      <c r="H13021" t="s">
        <v>486</v>
      </c>
      <c r="I13021" t="s">
        <v>234</v>
      </c>
      <c r="J13021" t="s">
        <v>235</v>
      </c>
      <c r="K13021" t="s">
        <v>487</v>
      </c>
      <c r="L13021" t="s">
        <v>237</v>
      </c>
      <c r="M13021" t="s">
        <v>695</v>
      </c>
      <c r="N13021" t="s">
        <v>696</v>
      </c>
      <c r="O13021" t="s">
        <v>194</v>
      </c>
      <c r="P13021">
        <v>2050</v>
      </c>
      <c r="Q13021">
        <v>19900</v>
      </c>
    </row>
    <row r="13022" spans="1:17" x14ac:dyDescent="0.25">
      <c r="A13022" t="s">
        <v>684</v>
      </c>
      <c r="B13022" t="s">
        <v>685</v>
      </c>
      <c r="C13022" t="s">
        <v>686</v>
      </c>
      <c r="D13022" t="s">
        <v>687</v>
      </c>
      <c r="E13022" t="s">
        <v>688</v>
      </c>
      <c r="F13022" t="s">
        <v>187</v>
      </c>
      <c r="G13022" t="s">
        <v>233</v>
      </c>
      <c r="H13022" t="s">
        <v>486</v>
      </c>
      <c r="I13022" t="s">
        <v>234</v>
      </c>
      <c r="J13022" t="s">
        <v>235</v>
      </c>
      <c r="K13022" t="s">
        <v>487</v>
      </c>
      <c r="L13022" t="s">
        <v>237</v>
      </c>
      <c r="M13022" t="s">
        <v>695</v>
      </c>
      <c r="N13022" t="s">
        <v>696</v>
      </c>
      <c r="O13022" t="s">
        <v>264</v>
      </c>
      <c r="P13022">
        <v>2050</v>
      </c>
      <c r="Q13022">
        <v>19900</v>
      </c>
    </row>
    <row r="13023" spans="1:17" x14ac:dyDescent="0.25">
      <c r="A13023" t="s">
        <v>684</v>
      </c>
      <c r="B13023" t="s">
        <v>685</v>
      </c>
      <c r="C13023" t="s">
        <v>686</v>
      </c>
      <c r="D13023" t="s">
        <v>687</v>
      </c>
      <c r="E13023" t="s">
        <v>688</v>
      </c>
      <c r="F13023" t="s">
        <v>187</v>
      </c>
      <c r="G13023" t="s">
        <v>233</v>
      </c>
      <c r="H13023" t="s">
        <v>486</v>
      </c>
      <c r="I13023" t="s">
        <v>234</v>
      </c>
      <c r="J13023" t="s">
        <v>235</v>
      </c>
      <c r="K13023" t="s">
        <v>487</v>
      </c>
      <c r="L13023" t="s">
        <v>237</v>
      </c>
      <c r="M13023" t="s">
        <v>695</v>
      </c>
      <c r="N13023" t="s">
        <v>696</v>
      </c>
      <c r="O13023" t="s">
        <v>265</v>
      </c>
      <c r="P13023">
        <v>2050</v>
      </c>
      <c r="Q13023">
        <v>19900</v>
      </c>
    </row>
    <row r="13024" spans="1:17" x14ac:dyDescent="0.25">
      <c r="A13024" t="s">
        <v>684</v>
      </c>
      <c r="B13024" t="s">
        <v>685</v>
      </c>
      <c r="C13024" t="s">
        <v>686</v>
      </c>
      <c r="D13024" t="s">
        <v>687</v>
      </c>
      <c r="E13024" t="s">
        <v>688</v>
      </c>
      <c r="F13024" t="s">
        <v>187</v>
      </c>
      <c r="G13024" t="s">
        <v>233</v>
      </c>
      <c r="H13024" t="s">
        <v>488</v>
      </c>
      <c r="I13024" t="s">
        <v>240</v>
      </c>
      <c r="J13024" t="s">
        <v>235</v>
      </c>
      <c r="K13024" t="s">
        <v>478</v>
      </c>
      <c r="L13024" t="s">
        <v>237</v>
      </c>
      <c r="M13024" t="s">
        <v>535</v>
      </c>
      <c r="N13024" t="s">
        <v>697</v>
      </c>
      <c r="O13024" t="s">
        <v>194</v>
      </c>
      <c r="P13024">
        <v>2020</v>
      </c>
      <c r="Q13024">
        <v>2.713796243</v>
      </c>
    </row>
    <row r="13025" spans="1:17" x14ac:dyDescent="0.25">
      <c r="A13025" t="s">
        <v>684</v>
      </c>
      <c r="B13025" t="s">
        <v>685</v>
      </c>
      <c r="C13025" t="s">
        <v>686</v>
      </c>
      <c r="D13025" t="s">
        <v>687</v>
      </c>
      <c r="E13025" t="s">
        <v>688</v>
      </c>
      <c r="F13025" t="s">
        <v>187</v>
      </c>
      <c r="G13025" t="s">
        <v>233</v>
      </c>
      <c r="H13025" t="s">
        <v>488</v>
      </c>
      <c r="I13025" t="s">
        <v>240</v>
      </c>
      <c r="J13025" t="s">
        <v>235</v>
      </c>
      <c r="K13025" t="s">
        <v>478</v>
      </c>
      <c r="L13025" t="s">
        <v>237</v>
      </c>
      <c r="M13025" t="s">
        <v>535</v>
      </c>
      <c r="N13025" t="s">
        <v>697</v>
      </c>
      <c r="O13025" t="s">
        <v>194</v>
      </c>
      <c r="P13025">
        <v>2025</v>
      </c>
      <c r="Q13025">
        <v>2.6535660499999998</v>
      </c>
    </row>
    <row r="13026" spans="1:17" x14ac:dyDescent="0.25">
      <c r="A13026" t="s">
        <v>684</v>
      </c>
      <c r="B13026" t="s">
        <v>685</v>
      </c>
      <c r="C13026" t="s">
        <v>686</v>
      </c>
      <c r="D13026" t="s">
        <v>687</v>
      </c>
      <c r="E13026" t="s">
        <v>688</v>
      </c>
      <c r="F13026" t="s">
        <v>187</v>
      </c>
      <c r="G13026" t="s">
        <v>233</v>
      </c>
      <c r="H13026" t="s">
        <v>488</v>
      </c>
      <c r="I13026" t="s">
        <v>240</v>
      </c>
      <c r="J13026" t="s">
        <v>235</v>
      </c>
      <c r="K13026" t="s">
        <v>478</v>
      </c>
      <c r="L13026" t="s">
        <v>237</v>
      </c>
      <c r="M13026" t="s">
        <v>535</v>
      </c>
      <c r="N13026" t="s">
        <v>697</v>
      </c>
      <c r="O13026" t="s">
        <v>264</v>
      </c>
      <c r="P13026">
        <v>2025</v>
      </c>
      <c r="Q13026">
        <v>1.630598314</v>
      </c>
    </row>
    <row r="13027" spans="1:17" x14ac:dyDescent="0.25">
      <c r="A13027" t="s">
        <v>684</v>
      </c>
      <c r="B13027" t="s">
        <v>685</v>
      </c>
      <c r="C13027" t="s">
        <v>686</v>
      </c>
      <c r="D13027" t="s">
        <v>687</v>
      </c>
      <c r="E13027" t="s">
        <v>688</v>
      </c>
      <c r="F13027" t="s">
        <v>187</v>
      </c>
      <c r="G13027" t="s">
        <v>233</v>
      </c>
      <c r="H13027" t="s">
        <v>488</v>
      </c>
      <c r="I13027" t="s">
        <v>240</v>
      </c>
      <c r="J13027" t="s">
        <v>235</v>
      </c>
      <c r="K13027" t="s">
        <v>478</v>
      </c>
      <c r="L13027" t="s">
        <v>237</v>
      </c>
      <c r="M13027" t="s">
        <v>535</v>
      </c>
      <c r="N13027" t="s">
        <v>697</v>
      </c>
      <c r="O13027" t="s">
        <v>265</v>
      </c>
      <c r="P13027">
        <v>2025</v>
      </c>
      <c r="Q13027">
        <v>4.0559145809999997</v>
      </c>
    </row>
    <row r="13028" spans="1:17" x14ac:dyDescent="0.25">
      <c r="A13028" t="s">
        <v>684</v>
      </c>
      <c r="B13028" t="s">
        <v>685</v>
      </c>
      <c r="C13028" t="s">
        <v>686</v>
      </c>
      <c r="D13028" t="s">
        <v>687</v>
      </c>
      <c r="E13028" t="s">
        <v>688</v>
      </c>
      <c r="F13028" t="s">
        <v>187</v>
      </c>
      <c r="G13028" t="s">
        <v>233</v>
      </c>
      <c r="H13028" t="s">
        <v>488</v>
      </c>
      <c r="I13028" t="s">
        <v>240</v>
      </c>
      <c r="J13028" t="s">
        <v>235</v>
      </c>
      <c r="K13028" t="s">
        <v>478</v>
      </c>
      <c r="L13028" t="s">
        <v>237</v>
      </c>
      <c r="M13028" t="s">
        <v>535</v>
      </c>
      <c r="N13028" t="s">
        <v>697</v>
      </c>
      <c r="O13028" t="s">
        <v>194</v>
      </c>
      <c r="P13028">
        <v>2030</v>
      </c>
      <c r="Q13028">
        <v>2.49819733</v>
      </c>
    </row>
    <row r="13029" spans="1:17" x14ac:dyDescent="0.25">
      <c r="A13029" t="s">
        <v>684</v>
      </c>
      <c r="B13029" t="s">
        <v>685</v>
      </c>
      <c r="C13029" t="s">
        <v>686</v>
      </c>
      <c r="D13029" t="s">
        <v>687</v>
      </c>
      <c r="E13029" t="s">
        <v>688</v>
      </c>
      <c r="F13029" t="s">
        <v>187</v>
      </c>
      <c r="G13029" t="s">
        <v>233</v>
      </c>
      <c r="H13029" t="s">
        <v>488</v>
      </c>
      <c r="I13029" t="s">
        <v>240</v>
      </c>
      <c r="J13029" t="s">
        <v>235</v>
      </c>
      <c r="K13029" t="s">
        <v>478</v>
      </c>
      <c r="L13029" t="s">
        <v>237</v>
      </c>
      <c r="M13029" t="s">
        <v>535</v>
      </c>
      <c r="N13029" t="s">
        <v>697</v>
      </c>
      <c r="O13029" t="s">
        <v>194</v>
      </c>
      <c r="P13029">
        <v>2040</v>
      </c>
      <c r="Q13029">
        <v>2.4379671379999999</v>
      </c>
    </row>
    <row r="13030" spans="1:17" x14ac:dyDescent="0.25">
      <c r="A13030" t="s">
        <v>684</v>
      </c>
      <c r="B13030" t="s">
        <v>685</v>
      </c>
      <c r="C13030" t="s">
        <v>686</v>
      </c>
      <c r="D13030" t="s">
        <v>687</v>
      </c>
      <c r="E13030" t="s">
        <v>688</v>
      </c>
      <c r="F13030" t="s">
        <v>187</v>
      </c>
      <c r="G13030" t="s">
        <v>233</v>
      </c>
      <c r="H13030" t="s">
        <v>488</v>
      </c>
      <c r="I13030" t="s">
        <v>240</v>
      </c>
      <c r="J13030" t="s">
        <v>235</v>
      </c>
      <c r="K13030" t="s">
        <v>478</v>
      </c>
      <c r="L13030" t="s">
        <v>237</v>
      </c>
      <c r="M13030" t="s">
        <v>535</v>
      </c>
      <c r="N13030" t="s">
        <v>697</v>
      </c>
      <c r="O13030" t="s">
        <v>194</v>
      </c>
      <c r="P13030">
        <v>2050</v>
      </c>
      <c r="Q13030">
        <v>2.3777369450000001</v>
      </c>
    </row>
    <row r="13031" spans="1:17" x14ac:dyDescent="0.25">
      <c r="A13031" t="s">
        <v>684</v>
      </c>
      <c r="B13031" t="s">
        <v>685</v>
      </c>
      <c r="C13031" t="s">
        <v>686</v>
      </c>
      <c r="D13031" t="s">
        <v>687</v>
      </c>
      <c r="E13031" t="s">
        <v>688</v>
      </c>
      <c r="F13031" t="s">
        <v>187</v>
      </c>
      <c r="G13031" t="s">
        <v>233</v>
      </c>
      <c r="H13031" t="s">
        <v>488</v>
      </c>
      <c r="I13031" t="s">
        <v>240</v>
      </c>
      <c r="J13031" t="s">
        <v>235</v>
      </c>
      <c r="K13031" t="s">
        <v>478</v>
      </c>
      <c r="L13031" t="s">
        <v>237</v>
      </c>
      <c r="M13031" t="s">
        <v>535</v>
      </c>
      <c r="N13031" t="s">
        <v>697</v>
      </c>
      <c r="O13031" t="s">
        <v>264</v>
      </c>
      <c r="P13031">
        <v>2050</v>
      </c>
      <c r="Q13031">
        <v>1.5184583650000001</v>
      </c>
    </row>
    <row r="13032" spans="1:17" x14ac:dyDescent="0.25">
      <c r="A13032" t="s">
        <v>684</v>
      </c>
      <c r="B13032" t="s">
        <v>685</v>
      </c>
      <c r="C13032" t="s">
        <v>686</v>
      </c>
      <c r="D13032" t="s">
        <v>687</v>
      </c>
      <c r="E13032" t="s">
        <v>688</v>
      </c>
      <c r="F13032" t="s">
        <v>187</v>
      </c>
      <c r="G13032" t="s">
        <v>233</v>
      </c>
      <c r="H13032" t="s">
        <v>488</v>
      </c>
      <c r="I13032" t="s">
        <v>240</v>
      </c>
      <c r="J13032" t="s">
        <v>235</v>
      </c>
      <c r="K13032" t="s">
        <v>478</v>
      </c>
      <c r="L13032" t="s">
        <v>237</v>
      </c>
      <c r="M13032" t="s">
        <v>535</v>
      </c>
      <c r="N13032" t="s">
        <v>697</v>
      </c>
      <c r="O13032" t="s">
        <v>265</v>
      </c>
      <c r="P13032">
        <v>2050</v>
      </c>
      <c r="Q13032">
        <v>3.7594853179999999</v>
      </c>
    </row>
    <row r="13033" spans="1:17" x14ac:dyDescent="0.25">
      <c r="A13033" t="s">
        <v>684</v>
      </c>
      <c r="B13033" t="s">
        <v>685</v>
      </c>
      <c r="C13033" t="s">
        <v>686</v>
      </c>
      <c r="D13033" t="s">
        <v>687</v>
      </c>
      <c r="E13033" t="s">
        <v>688</v>
      </c>
      <c r="F13033" t="s">
        <v>187</v>
      </c>
      <c r="G13033" t="s">
        <v>233</v>
      </c>
      <c r="H13033" t="s">
        <v>489</v>
      </c>
      <c r="I13033" t="s">
        <v>4</v>
      </c>
      <c r="J13033" t="s">
        <v>235</v>
      </c>
      <c r="K13033" t="s">
        <v>482</v>
      </c>
      <c r="L13033" t="s">
        <v>237</v>
      </c>
      <c r="M13033" t="s">
        <v>698</v>
      </c>
      <c r="N13033" t="s">
        <v>425</v>
      </c>
      <c r="O13033" t="s">
        <v>194</v>
      </c>
      <c r="P13033">
        <v>2020</v>
      </c>
      <c r="Q13033">
        <v>5.6964752799999996</v>
      </c>
    </row>
    <row r="13034" spans="1:17" x14ac:dyDescent="0.25">
      <c r="A13034" t="s">
        <v>684</v>
      </c>
      <c r="B13034" t="s">
        <v>685</v>
      </c>
      <c r="C13034" t="s">
        <v>686</v>
      </c>
      <c r="D13034" t="s">
        <v>687</v>
      </c>
      <c r="E13034" t="s">
        <v>688</v>
      </c>
      <c r="F13034" t="s">
        <v>187</v>
      </c>
      <c r="G13034" t="s">
        <v>233</v>
      </c>
      <c r="H13034" t="s">
        <v>489</v>
      </c>
      <c r="I13034" t="s">
        <v>4</v>
      </c>
      <c r="J13034" t="s">
        <v>235</v>
      </c>
      <c r="K13034" t="s">
        <v>482</v>
      </c>
      <c r="L13034" t="s">
        <v>237</v>
      </c>
      <c r="M13034" t="s">
        <v>698</v>
      </c>
      <c r="N13034" t="s">
        <v>425</v>
      </c>
      <c r="O13034" t="s">
        <v>194</v>
      </c>
      <c r="P13034">
        <v>2025</v>
      </c>
      <c r="Q13034">
        <v>5.7126673969999997</v>
      </c>
    </row>
    <row r="13035" spans="1:17" x14ac:dyDescent="0.25">
      <c r="A13035" t="s">
        <v>684</v>
      </c>
      <c r="B13035" t="s">
        <v>685</v>
      </c>
      <c r="C13035" t="s">
        <v>686</v>
      </c>
      <c r="D13035" t="s">
        <v>687</v>
      </c>
      <c r="E13035" t="s">
        <v>688</v>
      </c>
      <c r="F13035" t="s">
        <v>187</v>
      </c>
      <c r="G13035" t="s">
        <v>233</v>
      </c>
      <c r="H13035" t="s">
        <v>489</v>
      </c>
      <c r="I13035" t="s">
        <v>4</v>
      </c>
      <c r="J13035" t="s">
        <v>235</v>
      </c>
      <c r="K13035" t="s">
        <v>482</v>
      </c>
      <c r="L13035" t="s">
        <v>237</v>
      </c>
      <c r="M13035" t="s">
        <v>698</v>
      </c>
      <c r="N13035" t="s">
        <v>425</v>
      </c>
      <c r="O13035" t="s">
        <v>264</v>
      </c>
      <c r="P13035">
        <v>2025</v>
      </c>
      <c r="Q13035">
        <v>5.0892591520000003</v>
      </c>
    </row>
    <row r="13036" spans="1:17" x14ac:dyDescent="0.25">
      <c r="A13036" t="s">
        <v>684</v>
      </c>
      <c r="B13036" t="s">
        <v>685</v>
      </c>
      <c r="C13036" t="s">
        <v>686</v>
      </c>
      <c r="D13036" t="s">
        <v>687</v>
      </c>
      <c r="E13036" t="s">
        <v>688</v>
      </c>
      <c r="F13036" t="s">
        <v>187</v>
      </c>
      <c r="G13036" t="s">
        <v>233</v>
      </c>
      <c r="H13036" t="s">
        <v>489</v>
      </c>
      <c r="I13036" t="s">
        <v>4</v>
      </c>
      <c r="J13036" t="s">
        <v>235</v>
      </c>
      <c r="K13036" t="s">
        <v>482</v>
      </c>
      <c r="L13036" t="s">
        <v>237</v>
      </c>
      <c r="M13036" t="s">
        <v>698</v>
      </c>
      <c r="N13036" t="s">
        <v>425</v>
      </c>
      <c r="O13036" t="s">
        <v>265</v>
      </c>
      <c r="P13036">
        <v>2025</v>
      </c>
      <c r="Q13036">
        <v>6.093050098</v>
      </c>
    </row>
    <row r="13037" spans="1:17" x14ac:dyDescent="0.25">
      <c r="A13037" t="s">
        <v>684</v>
      </c>
      <c r="B13037" t="s">
        <v>685</v>
      </c>
      <c r="C13037" t="s">
        <v>686</v>
      </c>
      <c r="D13037" t="s">
        <v>687</v>
      </c>
      <c r="E13037" t="s">
        <v>688</v>
      </c>
      <c r="F13037" t="s">
        <v>187</v>
      </c>
      <c r="G13037" t="s">
        <v>233</v>
      </c>
      <c r="H13037" t="s">
        <v>489</v>
      </c>
      <c r="I13037" t="s">
        <v>4</v>
      </c>
      <c r="J13037" t="s">
        <v>235</v>
      </c>
      <c r="K13037" t="s">
        <v>482</v>
      </c>
      <c r="L13037" t="s">
        <v>237</v>
      </c>
      <c r="M13037" t="s">
        <v>698</v>
      </c>
      <c r="N13037" t="s">
        <v>425</v>
      </c>
      <c r="O13037" t="s">
        <v>194</v>
      </c>
      <c r="P13037">
        <v>2030</v>
      </c>
      <c r="Q13037">
        <v>6.12758162</v>
      </c>
    </row>
    <row r="13038" spans="1:17" x14ac:dyDescent="0.25">
      <c r="A13038" t="s">
        <v>684</v>
      </c>
      <c r="B13038" t="s">
        <v>685</v>
      </c>
      <c r="C13038" t="s">
        <v>686</v>
      </c>
      <c r="D13038" t="s">
        <v>687</v>
      </c>
      <c r="E13038" t="s">
        <v>688</v>
      </c>
      <c r="F13038" t="s">
        <v>187</v>
      </c>
      <c r="G13038" t="s">
        <v>233</v>
      </c>
      <c r="H13038" t="s">
        <v>489</v>
      </c>
      <c r="I13038" t="s">
        <v>4</v>
      </c>
      <c r="J13038" t="s">
        <v>235</v>
      </c>
      <c r="K13038" t="s">
        <v>482</v>
      </c>
      <c r="L13038" t="s">
        <v>237</v>
      </c>
      <c r="M13038" t="s">
        <v>698</v>
      </c>
      <c r="N13038" t="s">
        <v>425</v>
      </c>
      <c r="O13038" t="s">
        <v>194</v>
      </c>
      <c r="P13038">
        <v>2040</v>
      </c>
      <c r="Q13038">
        <v>6.2523170380000002</v>
      </c>
    </row>
    <row r="13039" spans="1:17" x14ac:dyDescent="0.25">
      <c r="A13039" t="s">
        <v>684</v>
      </c>
      <c r="B13039" t="s">
        <v>685</v>
      </c>
      <c r="C13039" t="s">
        <v>686</v>
      </c>
      <c r="D13039" t="s">
        <v>687</v>
      </c>
      <c r="E13039" t="s">
        <v>688</v>
      </c>
      <c r="F13039" t="s">
        <v>187</v>
      </c>
      <c r="G13039" t="s">
        <v>233</v>
      </c>
      <c r="H13039" t="s">
        <v>489</v>
      </c>
      <c r="I13039" t="s">
        <v>4</v>
      </c>
      <c r="J13039" t="s">
        <v>235</v>
      </c>
      <c r="K13039" t="s">
        <v>482</v>
      </c>
      <c r="L13039" t="s">
        <v>237</v>
      </c>
      <c r="M13039" t="s">
        <v>698</v>
      </c>
      <c r="N13039" t="s">
        <v>425</v>
      </c>
      <c r="O13039" t="s">
        <v>194</v>
      </c>
      <c r="P13039">
        <v>2050</v>
      </c>
      <c r="Q13039">
        <v>5.8641463920000003</v>
      </c>
    </row>
    <row r="13040" spans="1:17" x14ac:dyDescent="0.25">
      <c r="A13040" t="s">
        <v>684</v>
      </c>
      <c r="B13040" t="s">
        <v>685</v>
      </c>
      <c r="C13040" t="s">
        <v>686</v>
      </c>
      <c r="D13040" t="s">
        <v>687</v>
      </c>
      <c r="E13040" t="s">
        <v>688</v>
      </c>
      <c r="F13040" t="s">
        <v>187</v>
      </c>
      <c r="G13040" t="s">
        <v>233</v>
      </c>
      <c r="H13040" t="s">
        <v>489</v>
      </c>
      <c r="I13040" t="s">
        <v>4</v>
      </c>
      <c r="J13040" t="s">
        <v>235</v>
      </c>
      <c r="K13040" t="s">
        <v>482</v>
      </c>
      <c r="L13040" t="s">
        <v>237</v>
      </c>
      <c r="M13040" t="s">
        <v>698</v>
      </c>
      <c r="N13040" t="s">
        <v>425</v>
      </c>
      <c r="O13040" t="s">
        <v>264</v>
      </c>
      <c r="P13040">
        <v>2050</v>
      </c>
      <c r="Q13040">
        <v>5.7517050520000002</v>
      </c>
    </row>
    <row r="13041" spans="1:17" x14ac:dyDescent="0.25">
      <c r="A13041" t="s">
        <v>684</v>
      </c>
      <c r="B13041" t="s">
        <v>685</v>
      </c>
      <c r="C13041" t="s">
        <v>686</v>
      </c>
      <c r="D13041" t="s">
        <v>687</v>
      </c>
      <c r="E13041" t="s">
        <v>688</v>
      </c>
      <c r="F13041" t="s">
        <v>187</v>
      </c>
      <c r="G13041" t="s">
        <v>233</v>
      </c>
      <c r="H13041" t="s">
        <v>489</v>
      </c>
      <c r="I13041" t="s">
        <v>4</v>
      </c>
      <c r="J13041" t="s">
        <v>235</v>
      </c>
      <c r="K13041" t="s">
        <v>482</v>
      </c>
      <c r="L13041" t="s">
        <v>237</v>
      </c>
      <c r="M13041" t="s">
        <v>698</v>
      </c>
      <c r="N13041" t="s">
        <v>425</v>
      </c>
      <c r="O13041" t="s">
        <v>265</v>
      </c>
      <c r="P13041">
        <v>2050</v>
      </c>
      <c r="Q13041">
        <v>6.6435235449999999</v>
      </c>
    </row>
    <row r="13042" spans="1:17" x14ac:dyDescent="0.25">
      <c r="A13042" t="s">
        <v>684</v>
      </c>
      <c r="B13042" t="s">
        <v>685</v>
      </c>
      <c r="C13042" t="s">
        <v>686</v>
      </c>
      <c r="D13042" t="s">
        <v>687</v>
      </c>
      <c r="E13042" t="s">
        <v>688</v>
      </c>
      <c r="F13042" t="s">
        <v>187</v>
      </c>
      <c r="G13042" t="s">
        <v>243</v>
      </c>
      <c r="H13042" t="s">
        <v>356</v>
      </c>
      <c r="I13042" t="s">
        <v>298</v>
      </c>
      <c r="K13042" t="s">
        <v>78</v>
      </c>
      <c r="N13042" t="s">
        <v>386</v>
      </c>
      <c r="O13042" t="s">
        <v>194</v>
      </c>
      <c r="P13042">
        <v>2020</v>
      </c>
      <c r="Q13042">
        <v>2</v>
      </c>
    </row>
    <row r="13043" spans="1:17" x14ac:dyDescent="0.25">
      <c r="A13043" t="s">
        <v>684</v>
      </c>
      <c r="B13043" t="s">
        <v>685</v>
      </c>
      <c r="C13043" t="s">
        <v>686</v>
      </c>
      <c r="D13043" t="s">
        <v>687</v>
      </c>
      <c r="E13043" t="s">
        <v>688</v>
      </c>
      <c r="F13043" t="s">
        <v>187</v>
      </c>
      <c r="G13043" t="s">
        <v>243</v>
      </c>
      <c r="H13043" t="s">
        <v>356</v>
      </c>
      <c r="I13043" t="s">
        <v>298</v>
      </c>
      <c r="K13043" t="s">
        <v>78</v>
      </c>
      <c r="N13043" t="s">
        <v>386</v>
      </c>
      <c r="O13043" t="s">
        <v>194</v>
      </c>
      <c r="P13043">
        <v>2025</v>
      </c>
      <c r="Q13043">
        <v>2</v>
      </c>
    </row>
    <row r="13044" spans="1:17" x14ac:dyDescent="0.25">
      <c r="A13044" t="s">
        <v>684</v>
      </c>
      <c r="B13044" t="s">
        <v>685</v>
      </c>
      <c r="C13044" t="s">
        <v>686</v>
      </c>
      <c r="D13044" t="s">
        <v>687</v>
      </c>
      <c r="E13044" t="s">
        <v>688</v>
      </c>
      <c r="F13044" t="s">
        <v>187</v>
      </c>
      <c r="G13044" t="s">
        <v>243</v>
      </c>
      <c r="H13044" t="s">
        <v>356</v>
      </c>
      <c r="I13044" t="s">
        <v>298</v>
      </c>
      <c r="K13044" t="s">
        <v>78</v>
      </c>
      <c r="N13044" t="s">
        <v>386</v>
      </c>
      <c r="O13044" t="s">
        <v>264</v>
      </c>
      <c r="P13044">
        <v>2025</v>
      </c>
      <c r="Q13044">
        <v>2</v>
      </c>
    </row>
    <row r="13045" spans="1:17" x14ac:dyDescent="0.25">
      <c r="A13045" t="s">
        <v>684</v>
      </c>
      <c r="B13045" t="s">
        <v>685</v>
      </c>
      <c r="C13045" t="s">
        <v>686</v>
      </c>
      <c r="D13045" t="s">
        <v>687</v>
      </c>
      <c r="E13045" t="s">
        <v>688</v>
      </c>
      <c r="F13045" t="s">
        <v>187</v>
      </c>
      <c r="G13045" t="s">
        <v>243</v>
      </c>
      <c r="H13045" t="s">
        <v>356</v>
      </c>
      <c r="I13045" t="s">
        <v>298</v>
      </c>
      <c r="K13045" t="s">
        <v>78</v>
      </c>
      <c r="N13045" t="s">
        <v>386</v>
      </c>
      <c r="O13045" t="s">
        <v>265</v>
      </c>
      <c r="P13045">
        <v>2025</v>
      </c>
      <c r="Q13045">
        <v>2</v>
      </c>
    </row>
    <row r="13046" spans="1:17" x14ac:dyDescent="0.25">
      <c r="A13046" t="s">
        <v>684</v>
      </c>
      <c r="B13046" t="s">
        <v>685</v>
      </c>
      <c r="C13046" t="s">
        <v>686</v>
      </c>
      <c r="D13046" t="s">
        <v>687</v>
      </c>
      <c r="E13046" t="s">
        <v>688</v>
      </c>
      <c r="F13046" t="s">
        <v>187</v>
      </c>
      <c r="G13046" t="s">
        <v>243</v>
      </c>
      <c r="H13046" t="s">
        <v>356</v>
      </c>
      <c r="I13046" t="s">
        <v>298</v>
      </c>
      <c r="K13046" t="s">
        <v>78</v>
      </c>
      <c r="N13046" t="s">
        <v>386</v>
      </c>
      <c r="O13046" t="s">
        <v>194</v>
      </c>
      <c r="P13046">
        <v>2030</v>
      </c>
      <c r="Q13046">
        <v>2</v>
      </c>
    </row>
    <row r="13047" spans="1:17" x14ac:dyDescent="0.25">
      <c r="A13047" t="s">
        <v>684</v>
      </c>
      <c r="B13047" t="s">
        <v>685</v>
      </c>
      <c r="C13047" t="s">
        <v>686</v>
      </c>
      <c r="D13047" t="s">
        <v>687</v>
      </c>
      <c r="E13047" t="s">
        <v>688</v>
      </c>
      <c r="F13047" t="s">
        <v>187</v>
      </c>
      <c r="G13047" t="s">
        <v>243</v>
      </c>
      <c r="H13047" t="s">
        <v>356</v>
      </c>
      <c r="I13047" t="s">
        <v>298</v>
      </c>
      <c r="K13047" t="s">
        <v>78</v>
      </c>
      <c r="N13047" t="s">
        <v>386</v>
      </c>
      <c r="O13047" t="s">
        <v>194</v>
      </c>
      <c r="P13047">
        <v>2040</v>
      </c>
      <c r="Q13047">
        <v>2</v>
      </c>
    </row>
    <row r="13048" spans="1:17" x14ac:dyDescent="0.25">
      <c r="A13048" t="s">
        <v>684</v>
      </c>
      <c r="B13048" t="s">
        <v>685</v>
      </c>
      <c r="C13048" t="s">
        <v>686</v>
      </c>
      <c r="D13048" t="s">
        <v>687</v>
      </c>
      <c r="E13048" t="s">
        <v>688</v>
      </c>
      <c r="F13048" t="s">
        <v>187</v>
      </c>
      <c r="G13048" t="s">
        <v>243</v>
      </c>
      <c r="H13048" t="s">
        <v>356</v>
      </c>
      <c r="I13048" t="s">
        <v>298</v>
      </c>
      <c r="K13048" t="s">
        <v>78</v>
      </c>
      <c r="N13048" t="s">
        <v>386</v>
      </c>
      <c r="O13048" t="s">
        <v>194</v>
      </c>
      <c r="P13048">
        <v>2050</v>
      </c>
      <c r="Q13048">
        <v>2</v>
      </c>
    </row>
    <row r="13049" spans="1:17" x14ac:dyDescent="0.25">
      <c r="A13049" t="s">
        <v>684</v>
      </c>
      <c r="B13049" t="s">
        <v>685</v>
      </c>
      <c r="C13049" t="s">
        <v>686</v>
      </c>
      <c r="D13049" t="s">
        <v>687</v>
      </c>
      <c r="E13049" t="s">
        <v>688</v>
      </c>
      <c r="F13049" t="s">
        <v>187</v>
      </c>
      <c r="G13049" t="s">
        <v>243</v>
      </c>
      <c r="H13049" t="s">
        <v>356</v>
      </c>
      <c r="I13049" t="s">
        <v>298</v>
      </c>
      <c r="K13049" t="s">
        <v>78</v>
      </c>
      <c r="N13049" t="s">
        <v>386</v>
      </c>
      <c r="O13049" t="s">
        <v>264</v>
      </c>
      <c r="P13049">
        <v>2050</v>
      </c>
      <c r="Q13049">
        <v>2</v>
      </c>
    </row>
    <row r="13050" spans="1:17" x14ac:dyDescent="0.25">
      <c r="A13050" t="s">
        <v>684</v>
      </c>
      <c r="B13050" t="s">
        <v>685</v>
      </c>
      <c r="C13050" t="s">
        <v>686</v>
      </c>
      <c r="D13050" t="s">
        <v>687</v>
      </c>
      <c r="E13050" t="s">
        <v>688</v>
      </c>
      <c r="F13050" t="s">
        <v>187</v>
      </c>
      <c r="G13050" t="s">
        <v>243</v>
      </c>
      <c r="H13050" t="s">
        <v>356</v>
      </c>
      <c r="I13050" t="s">
        <v>298</v>
      </c>
      <c r="K13050" t="s">
        <v>78</v>
      </c>
      <c r="N13050" t="s">
        <v>386</v>
      </c>
      <c r="O13050" t="s">
        <v>265</v>
      </c>
      <c r="P13050">
        <v>2050</v>
      </c>
      <c r="Q13050">
        <v>2</v>
      </c>
    </row>
    <row r="13051" spans="1:17" x14ac:dyDescent="0.25">
      <c r="A13051" t="s">
        <v>684</v>
      </c>
      <c r="B13051" t="s">
        <v>685</v>
      </c>
      <c r="C13051" t="s">
        <v>686</v>
      </c>
      <c r="D13051" t="s">
        <v>687</v>
      </c>
      <c r="E13051" t="s">
        <v>688</v>
      </c>
      <c r="F13051" t="s">
        <v>187</v>
      </c>
      <c r="G13051" t="s">
        <v>243</v>
      </c>
      <c r="H13051" t="s">
        <v>244</v>
      </c>
      <c r="I13051" t="s">
        <v>245</v>
      </c>
      <c r="J13051" t="s">
        <v>246</v>
      </c>
      <c r="K13051" t="s">
        <v>191</v>
      </c>
      <c r="M13051" t="s">
        <v>392</v>
      </c>
      <c r="N13051" t="s">
        <v>699</v>
      </c>
      <c r="O13051" t="s">
        <v>194</v>
      </c>
      <c r="P13051">
        <v>2020</v>
      </c>
      <c r="Q13051">
        <v>0.2</v>
      </c>
    </row>
    <row r="13052" spans="1:17" x14ac:dyDescent="0.25">
      <c r="A13052" t="s">
        <v>684</v>
      </c>
      <c r="B13052" t="s">
        <v>685</v>
      </c>
      <c r="C13052" t="s">
        <v>686</v>
      </c>
      <c r="D13052" t="s">
        <v>687</v>
      </c>
      <c r="E13052" t="s">
        <v>688</v>
      </c>
      <c r="F13052" t="s">
        <v>187</v>
      </c>
      <c r="G13052" t="s">
        <v>243</v>
      </c>
      <c r="H13052" t="s">
        <v>244</v>
      </c>
      <c r="I13052" t="s">
        <v>245</v>
      </c>
      <c r="J13052" t="s">
        <v>246</v>
      </c>
      <c r="K13052" t="s">
        <v>191</v>
      </c>
      <c r="M13052" t="s">
        <v>392</v>
      </c>
      <c r="N13052" t="s">
        <v>699</v>
      </c>
      <c r="O13052" t="s">
        <v>194</v>
      </c>
      <c r="P13052">
        <v>2025</v>
      </c>
      <c r="Q13052">
        <v>0.2</v>
      </c>
    </row>
    <row r="13053" spans="1:17" x14ac:dyDescent="0.25">
      <c r="A13053" t="s">
        <v>684</v>
      </c>
      <c r="B13053" t="s">
        <v>685</v>
      </c>
      <c r="C13053" t="s">
        <v>686</v>
      </c>
      <c r="D13053" t="s">
        <v>687</v>
      </c>
      <c r="E13053" t="s">
        <v>688</v>
      </c>
      <c r="F13053" t="s">
        <v>187</v>
      </c>
      <c r="G13053" t="s">
        <v>243</v>
      </c>
      <c r="H13053" t="s">
        <v>244</v>
      </c>
      <c r="I13053" t="s">
        <v>245</v>
      </c>
      <c r="J13053" t="s">
        <v>246</v>
      </c>
      <c r="K13053" t="s">
        <v>191</v>
      </c>
      <c r="M13053" t="s">
        <v>392</v>
      </c>
      <c r="N13053" t="s">
        <v>699</v>
      </c>
      <c r="O13053" t="s">
        <v>264</v>
      </c>
      <c r="P13053">
        <v>2025</v>
      </c>
      <c r="Q13053">
        <v>0.2</v>
      </c>
    </row>
    <row r="13054" spans="1:17" x14ac:dyDescent="0.25">
      <c r="A13054" t="s">
        <v>684</v>
      </c>
      <c r="B13054" t="s">
        <v>685</v>
      </c>
      <c r="C13054" t="s">
        <v>686</v>
      </c>
      <c r="D13054" t="s">
        <v>687</v>
      </c>
      <c r="E13054" t="s">
        <v>688</v>
      </c>
      <c r="F13054" t="s">
        <v>187</v>
      </c>
      <c r="G13054" t="s">
        <v>243</v>
      </c>
      <c r="H13054" t="s">
        <v>244</v>
      </c>
      <c r="I13054" t="s">
        <v>245</v>
      </c>
      <c r="J13054" t="s">
        <v>246</v>
      </c>
      <c r="K13054" t="s">
        <v>191</v>
      </c>
      <c r="M13054" t="s">
        <v>392</v>
      </c>
      <c r="N13054" t="s">
        <v>699</v>
      </c>
      <c r="O13054" t="s">
        <v>265</v>
      </c>
      <c r="P13054">
        <v>2025</v>
      </c>
      <c r="Q13054">
        <v>0.2</v>
      </c>
    </row>
    <row r="13055" spans="1:17" x14ac:dyDescent="0.25">
      <c r="A13055" t="s">
        <v>684</v>
      </c>
      <c r="B13055" t="s">
        <v>685</v>
      </c>
      <c r="C13055" t="s">
        <v>686</v>
      </c>
      <c r="D13055" t="s">
        <v>687</v>
      </c>
      <c r="E13055" t="s">
        <v>688</v>
      </c>
      <c r="F13055" t="s">
        <v>187</v>
      </c>
      <c r="G13055" t="s">
        <v>243</v>
      </c>
      <c r="H13055" t="s">
        <v>244</v>
      </c>
      <c r="I13055" t="s">
        <v>245</v>
      </c>
      <c r="J13055" t="s">
        <v>246</v>
      </c>
      <c r="K13055" t="s">
        <v>191</v>
      </c>
      <c r="M13055" t="s">
        <v>392</v>
      </c>
      <c r="N13055" t="s">
        <v>699</v>
      </c>
      <c r="O13055" t="s">
        <v>194</v>
      </c>
      <c r="P13055">
        <v>2030</v>
      </c>
      <c r="Q13055">
        <v>0.2</v>
      </c>
    </row>
    <row r="13056" spans="1:17" x14ac:dyDescent="0.25">
      <c r="A13056" t="s">
        <v>684</v>
      </c>
      <c r="B13056" t="s">
        <v>685</v>
      </c>
      <c r="C13056" t="s">
        <v>686</v>
      </c>
      <c r="D13056" t="s">
        <v>687</v>
      </c>
      <c r="E13056" t="s">
        <v>688</v>
      </c>
      <c r="F13056" t="s">
        <v>187</v>
      </c>
      <c r="G13056" t="s">
        <v>243</v>
      </c>
      <c r="H13056" t="s">
        <v>244</v>
      </c>
      <c r="I13056" t="s">
        <v>245</v>
      </c>
      <c r="J13056" t="s">
        <v>246</v>
      </c>
      <c r="K13056" t="s">
        <v>191</v>
      </c>
      <c r="M13056" t="s">
        <v>392</v>
      </c>
      <c r="N13056" t="s">
        <v>699</v>
      </c>
      <c r="O13056" t="s">
        <v>194</v>
      </c>
      <c r="P13056">
        <v>2040</v>
      </c>
      <c r="Q13056">
        <v>0.2</v>
      </c>
    </row>
    <row r="13057" spans="1:17" x14ac:dyDescent="0.25">
      <c r="A13057" t="s">
        <v>684</v>
      </c>
      <c r="B13057" t="s">
        <v>685</v>
      </c>
      <c r="C13057" t="s">
        <v>686</v>
      </c>
      <c r="D13057" t="s">
        <v>687</v>
      </c>
      <c r="E13057" t="s">
        <v>688</v>
      </c>
      <c r="F13057" t="s">
        <v>187</v>
      </c>
      <c r="G13057" t="s">
        <v>243</v>
      </c>
      <c r="H13057" t="s">
        <v>244</v>
      </c>
      <c r="I13057" t="s">
        <v>245</v>
      </c>
      <c r="J13057" t="s">
        <v>246</v>
      </c>
      <c r="K13057" t="s">
        <v>191</v>
      </c>
      <c r="M13057" t="s">
        <v>392</v>
      </c>
      <c r="N13057" t="s">
        <v>699</v>
      </c>
      <c r="O13057" t="s">
        <v>194</v>
      </c>
      <c r="P13057">
        <v>2050</v>
      </c>
      <c r="Q13057">
        <v>0.2</v>
      </c>
    </row>
    <row r="13058" spans="1:17" x14ac:dyDescent="0.25">
      <c r="A13058" t="s">
        <v>684</v>
      </c>
      <c r="B13058" t="s">
        <v>685</v>
      </c>
      <c r="C13058" t="s">
        <v>686</v>
      </c>
      <c r="D13058" t="s">
        <v>687</v>
      </c>
      <c r="E13058" t="s">
        <v>688</v>
      </c>
      <c r="F13058" t="s">
        <v>187</v>
      </c>
      <c r="G13058" t="s">
        <v>243</v>
      </c>
      <c r="H13058" t="s">
        <v>244</v>
      </c>
      <c r="I13058" t="s">
        <v>245</v>
      </c>
      <c r="J13058" t="s">
        <v>246</v>
      </c>
      <c r="K13058" t="s">
        <v>191</v>
      </c>
      <c r="M13058" t="s">
        <v>392</v>
      </c>
      <c r="N13058" t="s">
        <v>699</v>
      </c>
      <c r="O13058" t="s">
        <v>264</v>
      </c>
      <c r="P13058">
        <v>2050</v>
      </c>
      <c r="Q13058">
        <v>0.2</v>
      </c>
    </row>
    <row r="13059" spans="1:17" x14ac:dyDescent="0.25">
      <c r="A13059" t="s">
        <v>684</v>
      </c>
      <c r="B13059" t="s">
        <v>685</v>
      </c>
      <c r="C13059" t="s">
        <v>686</v>
      </c>
      <c r="D13059" t="s">
        <v>687</v>
      </c>
      <c r="E13059" t="s">
        <v>688</v>
      </c>
      <c r="F13059" t="s">
        <v>187</v>
      </c>
      <c r="G13059" t="s">
        <v>243</v>
      </c>
      <c r="H13059" t="s">
        <v>244</v>
      </c>
      <c r="I13059" t="s">
        <v>245</v>
      </c>
      <c r="J13059" t="s">
        <v>246</v>
      </c>
      <c r="K13059" t="s">
        <v>191</v>
      </c>
      <c r="M13059" t="s">
        <v>392</v>
      </c>
      <c r="N13059" t="s">
        <v>699</v>
      </c>
      <c r="O13059" t="s">
        <v>265</v>
      </c>
      <c r="P13059">
        <v>2050</v>
      </c>
      <c r="Q13059">
        <v>0.2</v>
      </c>
    </row>
    <row r="13060" spans="1:17" x14ac:dyDescent="0.25">
      <c r="A13060" t="s">
        <v>684</v>
      </c>
      <c r="B13060" t="s">
        <v>685</v>
      </c>
      <c r="C13060" t="s">
        <v>686</v>
      </c>
      <c r="D13060" t="s">
        <v>687</v>
      </c>
      <c r="E13060" t="s">
        <v>688</v>
      </c>
      <c r="F13060" t="s">
        <v>187</v>
      </c>
      <c r="G13060" t="s">
        <v>243</v>
      </c>
      <c r="H13060" t="s">
        <v>248</v>
      </c>
      <c r="I13060" t="s">
        <v>249</v>
      </c>
      <c r="J13060" t="s">
        <v>250</v>
      </c>
      <c r="K13060" t="s">
        <v>191</v>
      </c>
      <c r="M13060" t="s">
        <v>392</v>
      </c>
      <c r="O13060" t="s">
        <v>194</v>
      </c>
      <c r="P13060">
        <v>2020</v>
      </c>
    </row>
    <row r="13061" spans="1:17" x14ac:dyDescent="0.25">
      <c r="A13061" t="s">
        <v>684</v>
      </c>
      <c r="B13061" t="s">
        <v>685</v>
      </c>
      <c r="C13061" t="s">
        <v>686</v>
      </c>
      <c r="D13061" t="s">
        <v>687</v>
      </c>
      <c r="E13061" t="s">
        <v>688</v>
      </c>
      <c r="F13061" t="s">
        <v>187</v>
      </c>
      <c r="G13061" t="s">
        <v>243</v>
      </c>
      <c r="H13061" t="s">
        <v>248</v>
      </c>
      <c r="I13061" t="s">
        <v>249</v>
      </c>
      <c r="J13061" t="s">
        <v>250</v>
      </c>
      <c r="K13061" t="s">
        <v>191</v>
      </c>
      <c r="M13061" t="s">
        <v>392</v>
      </c>
      <c r="O13061" t="s">
        <v>194</v>
      </c>
      <c r="P13061">
        <v>2025</v>
      </c>
    </row>
    <row r="13062" spans="1:17" x14ac:dyDescent="0.25">
      <c r="A13062" t="s">
        <v>684</v>
      </c>
      <c r="B13062" t="s">
        <v>685</v>
      </c>
      <c r="C13062" t="s">
        <v>686</v>
      </c>
      <c r="D13062" t="s">
        <v>687</v>
      </c>
      <c r="E13062" t="s">
        <v>688</v>
      </c>
      <c r="F13062" t="s">
        <v>187</v>
      </c>
      <c r="G13062" t="s">
        <v>243</v>
      </c>
      <c r="H13062" t="s">
        <v>248</v>
      </c>
      <c r="I13062" t="s">
        <v>249</v>
      </c>
      <c r="J13062" t="s">
        <v>250</v>
      </c>
      <c r="K13062" t="s">
        <v>191</v>
      </c>
      <c r="M13062" t="s">
        <v>392</v>
      </c>
      <c r="O13062" t="s">
        <v>264</v>
      </c>
      <c r="P13062">
        <v>2025</v>
      </c>
    </row>
    <row r="13063" spans="1:17" x14ac:dyDescent="0.25">
      <c r="A13063" t="s">
        <v>684</v>
      </c>
      <c r="B13063" t="s">
        <v>685</v>
      </c>
      <c r="C13063" t="s">
        <v>686</v>
      </c>
      <c r="D13063" t="s">
        <v>687</v>
      </c>
      <c r="E13063" t="s">
        <v>688</v>
      </c>
      <c r="F13063" t="s">
        <v>187</v>
      </c>
      <c r="G13063" t="s">
        <v>243</v>
      </c>
      <c r="H13063" t="s">
        <v>248</v>
      </c>
      <c r="I13063" t="s">
        <v>249</v>
      </c>
      <c r="J13063" t="s">
        <v>250</v>
      </c>
      <c r="K13063" t="s">
        <v>191</v>
      </c>
      <c r="M13063" t="s">
        <v>392</v>
      </c>
      <c r="O13063" t="s">
        <v>265</v>
      </c>
      <c r="P13063">
        <v>2025</v>
      </c>
    </row>
    <row r="13064" spans="1:17" x14ac:dyDescent="0.25">
      <c r="A13064" t="s">
        <v>684</v>
      </c>
      <c r="B13064" t="s">
        <v>685</v>
      </c>
      <c r="C13064" t="s">
        <v>686</v>
      </c>
      <c r="D13064" t="s">
        <v>687</v>
      </c>
      <c r="E13064" t="s">
        <v>688</v>
      </c>
      <c r="F13064" t="s">
        <v>187</v>
      </c>
      <c r="G13064" t="s">
        <v>243</v>
      </c>
      <c r="H13064" t="s">
        <v>248</v>
      </c>
      <c r="I13064" t="s">
        <v>249</v>
      </c>
      <c r="J13064" t="s">
        <v>250</v>
      </c>
      <c r="K13064" t="s">
        <v>191</v>
      </c>
      <c r="M13064" t="s">
        <v>392</v>
      </c>
      <c r="O13064" t="s">
        <v>194</v>
      </c>
      <c r="P13064">
        <v>2030</v>
      </c>
    </row>
    <row r="13065" spans="1:17" x14ac:dyDescent="0.25">
      <c r="A13065" t="s">
        <v>684</v>
      </c>
      <c r="B13065" t="s">
        <v>685</v>
      </c>
      <c r="C13065" t="s">
        <v>686</v>
      </c>
      <c r="D13065" t="s">
        <v>687</v>
      </c>
      <c r="E13065" t="s">
        <v>688</v>
      </c>
      <c r="F13065" t="s">
        <v>187</v>
      </c>
      <c r="G13065" t="s">
        <v>243</v>
      </c>
      <c r="H13065" t="s">
        <v>248</v>
      </c>
      <c r="I13065" t="s">
        <v>249</v>
      </c>
      <c r="J13065" t="s">
        <v>250</v>
      </c>
      <c r="K13065" t="s">
        <v>191</v>
      </c>
      <c r="M13065" t="s">
        <v>392</v>
      </c>
      <c r="O13065" t="s">
        <v>194</v>
      </c>
      <c r="P13065">
        <v>2040</v>
      </c>
    </row>
    <row r="13066" spans="1:17" x14ac:dyDescent="0.25">
      <c r="A13066" t="s">
        <v>684</v>
      </c>
      <c r="B13066" t="s">
        <v>685</v>
      </c>
      <c r="C13066" t="s">
        <v>686</v>
      </c>
      <c r="D13066" t="s">
        <v>687</v>
      </c>
      <c r="E13066" t="s">
        <v>688</v>
      </c>
      <c r="F13066" t="s">
        <v>187</v>
      </c>
      <c r="G13066" t="s">
        <v>243</v>
      </c>
      <c r="H13066" t="s">
        <v>248</v>
      </c>
      <c r="I13066" t="s">
        <v>249</v>
      </c>
      <c r="J13066" t="s">
        <v>250</v>
      </c>
      <c r="K13066" t="s">
        <v>191</v>
      </c>
      <c r="M13066" t="s">
        <v>392</v>
      </c>
      <c r="O13066" t="s">
        <v>194</v>
      </c>
      <c r="P13066">
        <v>2050</v>
      </c>
    </row>
    <row r="13067" spans="1:17" x14ac:dyDescent="0.25">
      <c r="A13067" t="s">
        <v>684</v>
      </c>
      <c r="B13067" t="s">
        <v>685</v>
      </c>
      <c r="C13067" t="s">
        <v>686</v>
      </c>
      <c r="D13067" t="s">
        <v>687</v>
      </c>
      <c r="E13067" t="s">
        <v>688</v>
      </c>
      <c r="F13067" t="s">
        <v>187</v>
      </c>
      <c r="G13067" t="s">
        <v>243</v>
      </c>
      <c r="H13067" t="s">
        <v>248</v>
      </c>
      <c r="I13067" t="s">
        <v>249</v>
      </c>
      <c r="J13067" t="s">
        <v>250</v>
      </c>
      <c r="K13067" t="s">
        <v>191</v>
      </c>
      <c r="M13067" t="s">
        <v>392</v>
      </c>
      <c r="O13067" t="s">
        <v>264</v>
      </c>
      <c r="P13067">
        <v>2050</v>
      </c>
    </row>
    <row r="13068" spans="1:17" x14ac:dyDescent="0.25">
      <c r="A13068" t="s">
        <v>684</v>
      </c>
      <c r="B13068" t="s">
        <v>685</v>
      </c>
      <c r="C13068" t="s">
        <v>686</v>
      </c>
      <c r="D13068" t="s">
        <v>687</v>
      </c>
      <c r="E13068" t="s">
        <v>688</v>
      </c>
      <c r="F13068" t="s">
        <v>187</v>
      </c>
      <c r="G13068" t="s">
        <v>243</v>
      </c>
      <c r="H13068" t="s">
        <v>248</v>
      </c>
      <c r="I13068" t="s">
        <v>249</v>
      </c>
      <c r="J13068" t="s">
        <v>250</v>
      </c>
      <c r="K13068" t="s">
        <v>191</v>
      </c>
      <c r="M13068" t="s">
        <v>392</v>
      </c>
      <c r="O13068" t="s">
        <v>265</v>
      </c>
      <c r="P13068">
        <v>2050</v>
      </c>
    </row>
    <row r="13069" spans="1:17" x14ac:dyDescent="0.25">
      <c r="A13069" t="s">
        <v>684</v>
      </c>
      <c r="B13069" t="s">
        <v>685</v>
      </c>
      <c r="C13069" t="s">
        <v>686</v>
      </c>
      <c r="D13069" t="s">
        <v>687</v>
      </c>
      <c r="E13069" t="s">
        <v>688</v>
      </c>
      <c r="F13069" t="s">
        <v>187</v>
      </c>
      <c r="G13069" t="s">
        <v>243</v>
      </c>
      <c r="H13069" t="s">
        <v>253</v>
      </c>
      <c r="I13069" t="s">
        <v>254</v>
      </c>
      <c r="J13069" t="s">
        <v>255</v>
      </c>
      <c r="K13069" t="s">
        <v>191</v>
      </c>
      <c r="M13069" t="s">
        <v>392</v>
      </c>
      <c r="O13069" t="s">
        <v>194</v>
      </c>
      <c r="P13069">
        <v>2020</v>
      </c>
    </row>
    <row r="13070" spans="1:17" x14ac:dyDescent="0.25">
      <c r="A13070" t="s">
        <v>684</v>
      </c>
      <c r="B13070" t="s">
        <v>685</v>
      </c>
      <c r="C13070" t="s">
        <v>686</v>
      </c>
      <c r="D13070" t="s">
        <v>687</v>
      </c>
      <c r="E13070" t="s">
        <v>688</v>
      </c>
      <c r="F13070" t="s">
        <v>187</v>
      </c>
      <c r="G13070" t="s">
        <v>243</v>
      </c>
      <c r="H13070" t="s">
        <v>253</v>
      </c>
      <c r="I13070" t="s">
        <v>254</v>
      </c>
      <c r="J13070" t="s">
        <v>255</v>
      </c>
      <c r="K13070" t="s">
        <v>191</v>
      </c>
      <c r="M13070" t="s">
        <v>392</v>
      </c>
      <c r="O13070" t="s">
        <v>194</v>
      </c>
      <c r="P13070">
        <v>2025</v>
      </c>
    </row>
    <row r="13071" spans="1:17" x14ac:dyDescent="0.25">
      <c r="A13071" t="s">
        <v>684</v>
      </c>
      <c r="B13071" t="s">
        <v>685</v>
      </c>
      <c r="C13071" t="s">
        <v>686</v>
      </c>
      <c r="D13071" t="s">
        <v>687</v>
      </c>
      <c r="E13071" t="s">
        <v>688</v>
      </c>
      <c r="F13071" t="s">
        <v>187</v>
      </c>
      <c r="G13071" t="s">
        <v>243</v>
      </c>
      <c r="H13071" t="s">
        <v>253</v>
      </c>
      <c r="I13071" t="s">
        <v>254</v>
      </c>
      <c r="J13071" t="s">
        <v>255</v>
      </c>
      <c r="K13071" t="s">
        <v>191</v>
      </c>
      <c r="M13071" t="s">
        <v>392</v>
      </c>
      <c r="O13071" t="s">
        <v>264</v>
      </c>
      <c r="P13071">
        <v>2025</v>
      </c>
    </row>
    <row r="13072" spans="1:17" x14ac:dyDescent="0.25">
      <c r="A13072" t="s">
        <v>684</v>
      </c>
      <c r="B13072" t="s">
        <v>685</v>
      </c>
      <c r="C13072" t="s">
        <v>686</v>
      </c>
      <c r="D13072" t="s">
        <v>687</v>
      </c>
      <c r="E13072" t="s">
        <v>688</v>
      </c>
      <c r="F13072" t="s">
        <v>187</v>
      </c>
      <c r="G13072" t="s">
        <v>243</v>
      </c>
      <c r="H13072" t="s">
        <v>253</v>
      </c>
      <c r="I13072" t="s">
        <v>254</v>
      </c>
      <c r="J13072" t="s">
        <v>255</v>
      </c>
      <c r="K13072" t="s">
        <v>191</v>
      </c>
      <c r="M13072" t="s">
        <v>392</v>
      </c>
      <c r="O13072" t="s">
        <v>265</v>
      </c>
      <c r="P13072">
        <v>2025</v>
      </c>
    </row>
    <row r="13073" spans="1:17" x14ac:dyDescent="0.25">
      <c r="A13073" t="s">
        <v>684</v>
      </c>
      <c r="B13073" t="s">
        <v>685</v>
      </c>
      <c r="C13073" t="s">
        <v>686</v>
      </c>
      <c r="D13073" t="s">
        <v>687</v>
      </c>
      <c r="E13073" t="s">
        <v>688</v>
      </c>
      <c r="F13073" t="s">
        <v>187</v>
      </c>
      <c r="G13073" t="s">
        <v>243</v>
      </c>
      <c r="H13073" t="s">
        <v>253</v>
      </c>
      <c r="I13073" t="s">
        <v>254</v>
      </c>
      <c r="J13073" t="s">
        <v>255</v>
      </c>
      <c r="K13073" t="s">
        <v>191</v>
      </c>
      <c r="M13073" t="s">
        <v>392</v>
      </c>
      <c r="O13073" t="s">
        <v>194</v>
      </c>
      <c r="P13073">
        <v>2030</v>
      </c>
    </row>
    <row r="13074" spans="1:17" x14ac:dyDescent="0.25">
      <c r="A13074" t="s">
        <v>684</v>
      </c>
      <c r="B13074" t="s">
        <v>685</v>
      </c>
      <c r="C13074" t="s">
        <v>686</v>
      </c>
      <c r="D13074" t="s">
        <v>687</v>
      </c>
      <c r="E13074" t="s">
        <v>688</v>
      </c>
      <c r="F13074" t="s">
        <v>187</v>
      </c>
      <c r="G13074" t="s">
        <v>243</v>
      </c>
      <c r="H13074" t="s">
        <v>253</v>
      </c>
      <c r="I13074" t="s">
        <v>254</v>
      </c>
      <c r="J13074" t="s">
        <v>255</v>
      </c>
      <c r="K13074" t="s">
        <v>191</v>
      </c>
      <c r="M13074" t="s">
        <v>392</v>
      </c>
      <c r="O13074" t="s">
        <v>194</v>
      </c>
      <c r="P13074">
        <v>2040</v>
      </c>
    </row>
    <row r="13075" spans="1:17" x14ac:dyDescent="0.25">
      <c r="A13075" t="s">
        <v>684</v>
      </c>
      <c r="B13075" t="s">
        <v>685</v>
      </c>
      <c r="C13075" t="s">
        <v>686</v>
      </c>
      <c r="D13075" t="s">
        <v>687</v>
      </c>
      <c r="E13075" t="s">
        <v>688</v>
      </c>
      <c r="F13075" t="s">
        <v>187</v>
      </c>
      <c r="G13075" t="s">
        <v>243</v>
      </c>
      <c r="H13075" t="s">
        <v>253</v>
      </c>
      <c r="I13075" t="s">
        <v>254</v>
      </c>
      <c r="J13075" t="s">
        <v>255</v>
      </c>
      <c r="K13075" t="s">
        <v>191</v>
      </c>
      <c r="M13075" t="s">
        <v>392</v>
      </c>
      <c r="O13075" t="s">
        <v>194</v>
      </c>
      <c r="P13075">
        <v>2050</v>
      </c>
    </row>
    <row r="13076" spans="1:17" x14ac:dyDescent="0.25">
      <c r="A13076" t="s">
        <v>684</v>
      </c>
      <c r="B13076" t="s">
        <v>685</v>
      </c>
      <c r="C13076" t="s">
        <v>686</v>
      </c>
      <c r="D13076" t="s">
        <v>687</v>
      </c>
      <c r="E13076" t="s">
        <v>688</v>
      </c>
      <c r="F13076" t="s">
        <v>187</v>
      </c>
      <c r="G13076" t="s">
        <v>243</v>
      </c>
      <c r="H13076" t="s">
        <v>253</v>
      </c>
      <c r="I13076" t="s">
        <v>254</v>
      </c>
      <c r="J13076" t="s">
        <v>255</v>
      </c>
      <c r="K13076" t="s">
        <v>191</v>
      </c>
      <c r="M13076" t="s">
        <v>392</v>
      </c>
      <c r="O13076" t="s">
        <v>264</v>
      </c>
      <c r="P13076">
        <v>2050</v>
      </c>
    </row>
    <row r="13077" spans="1:17" x14ac:dyDescent="0.25">
      <c r="A13077" t="s">
        <v>684</v>
      </c>
      <c r="B13077" t="s">
        <v>685</v>
      </c>
      <c r="C13077" t="s">
        <v>686</v>
      </c>
      <c r="D13077" t="s">
        <v>687</v>
      </c>
      <c r="E13077" t="s">
        <v>688</v>
      </c>
      <c r="F13077" t="s">
        <v>187</v>
      </c>
      <c r="G13077" t="s">
        <v>243</v>
      </c>
      <c r="H13077" t="s">
        <v>253</v>
      </c>
      <c r="I13077" t="s">
        <v>254</v>
      </c>
      <c r="J13077" t="s">
        <v>255</v>
      </c>
      <c r="K13077" t="s">
        <v>191</v>
      </c>
      <c r="M13077" t="s">
        <v>392</v>
      </c>
      <c r="O13077" t="s">
        <v>265</v>
      </c>
      <c r="P13077">
        <v>2050</v>
      </c>
    </row>
    <row r="13078" spans="1:17" x14ac:dyDescent="0.25">
      <c r="A13078" t="s">
        <v>684</v>
      </c>
      <c r="B13078" t="s">
        <v>685</v>
      </c>
      <c r="C13078" t="s">
        <v>686</v>
      </c>
      <c r="D13078" t="s">
        <v>687</v>
      </c>
      <c r="E13078" t="s">
        <v>688</v>
      </c>
      <c r="F13078" t="s">
        <v>187</v>
      </c>
      <c r="G13078" t="s">
        <v>243</v>
      </c>
      <c r="H13078" t="s">
        <v>357</v>
      </c>
      <c r="I13078" t="s">
        <v>306</v>
      </c>
      <c r="K13078" t="s">
        <v>78</v>
      </c>
      <c r="O13078" t="s">
        <v>194</v>
      </c>
      <c r="P13078">
        <v>2020</v>
      </c>
    </row>
    <row r="13079" spans="1:17" x14ac:dyDescent="0.25">
      <c r="A13079" t="s">
        <v>684</v>
      </c>
      <c r="B13079" t="s">
        <v>685</v>
      </c>
      <c r="C13079" t="s">
        <v>686</v>
      </c>
      <c r="D13079" t="s">
        <v>687</v>
      </c>
      <c r="E13079" t="s">
        <v>688</v>
      </c>
      <c r="F13079" t="s">
        <v>187</v>
      </c>
      <c r="G13079" t="s">
        <v>243</v>
      </c>
      <c r="H13079" t="s">
        <v>357</v>
      </c>
      <c r="I13079" t="s">
        <v>306</v>
      </c>
      <c r="K13079" t="s">
        <v>78</v>
      </c>
      <c r="O13079" t="s">
        <v>194</v>
      </c>
      <c r="P13079">
        <v>2025</v>
      </c>
    </row>
    <row r="13080" spans="1:17" x14ac:dyDescent="0.25">
      <c r="A13080" t="s">
        <v>684</v>
      </c>
      <c r="B13080" t="s">
        <v>685</v>
      </c>
      <c r="C13080" t="s">
        <v>686</v>
      </c>
      <c r="D13080" t="s">
        <v>687</v>
      </c>
      <c r="E13080" t="s">
        <v>688</v>
      </c>
      <c r="F13080" t="s">
        <v>187</v>
      </c>
      <c r="G13080" t="s">
        <v>243</v>
      </c>
      <c r="H13080" t="s">
        <v>357</v>
      </c>
      <c r="I13080" t="s">
        <v>306</v>
      </c>
      <c r="K13080" t="s">
        <v>78</v>
      </c>
      <c r="O13080" t="s">
        <v>264</v>
      </c>
      <c r="P13080">
        <v>2025</v>
      </c>
    </row>
    <row r="13081" spans="1:17" x14ac:dyDescent="0.25">
      <c r="A13081" t="s">
        <v>684</v>
      </c>
      <c r="B13081" t="s">
        <v>685</v>
      </c>
      <c r="C13081" t="s">
        <v>686</v>
      </c>
      <c r="D13081" t="s">
        <v>687</v>
      </c>
      <c r="E13081" t="s">
        <v>688</v>
      </c>
      <c r="F13081" t="s">
        <v>187</v>
      </c>
      <c r="G13081" t="s">
        <v>243</v>
      </c>
      <c r="H13081" t="s">
        <v>357</v>
      </c>
      <c r="I13081" t="s">
        <v>306</v>
      </c>
      <c r="K13081" t="s">
        <v>78</v>
      </c>
      <c r="O13081" t="s">
        <v>265</v>
      </c>
      <c r="P13081">
        <v>2025</v>
      </c>
    </row>
    <row r="13082" spans="1:17" x14ac:dyDescent="0.25">
      <c r="A13082" t="s">
        <v>684</v>
      </c>
      <c r="B13082" t="s">
        <v>685</v>
      </c>
      <c r="C13082" t="s">
        <v>686</v>
      </c>
      <c r="D13082" t="s">
        <v>687</v>
      </c>
      <c r="E13082" t="s">
        <v>688</v>
      </c>
      <c r="F13082" t="s">
        <v>187</v>
      </c>
      <c r="G13082" t="s">
        <v>243</v>
      </c>
      <c r="H13082" t="s">
        <v>357</v>
      </c>
      <c r="I13082" t="s">
        <v>306</v>
      </c>
      <c r="K13082" t="s">
        <v>78</v>
      </c>
      <c r="O13082" t="s">
        <v>194</v>
      </c>
      <c r="P13082">
        <v>2030</v>
      </c>
    </row>
    <row r="13083" spans="1:17" x14ac:dyDescent="0.25">
      <c r="A13083" t="s">
        <v>684</v>
      </c>
      <c r="B13083" t="s">
        <v>685</v>
      </c>
      <c r="C13083" t="s">
        <v>686</v>
      </c>
      <c r="D13083" t="s">
        <v>687</v>
      </c>
      <c r="E13083" t="s">
        <v>688</v>
      </c>
      <c r="F13083" t="s">
        <v>187</v>
      </c>
      <c r="G13083" t="s">
        <v>243</v>
      </c>
      <c r="H13083" t="s">
        <v>357</v>
      </c>
      <c r="I13083" t="s">
        <v>306</v>
      </c>
      <c r="K13083" t="s">
        <v>78</v>
      </c>
      <c r="O13083" t="s">
        <v>194</v>
      </c>
      <c r="P13083">
        <v>2040</v>
      </c>
    </row>
    <row r="13084" spans="1:17" x14ac:dyDescent="0.25">
      <c r="A13084" t="s">
        <v>684</v>
      </c>
      <c r="B13084" t="s">
        <v>685</v>
      </c>
      <c r="C13084" t="s">
        <v>686</v>
      </c>
      <c r="D13084" t="s">
        <v>687</v>
      </c>
      <c r="E13084" t="s">
        <v>688</v>
      </c>
      <c r="F13084" t="s">
        <v>187</v>
      </c>
      <c r="G13084" t="s">
        <v>243</v>
      </c>
      <c r="H13084" t="s">
        <v>357</v>
      </c>
      <c r="I13084" t="s">
        <v>306</v>
      </c>
      <c r="K13084" t="s">
        <v>78</v>
      </c>
      <c r="O13084" t="s">
        <v>194</v>
      </c>
      <c r="P13084">
        <v>2050</v>
      </c>
    </row>
    <row r="13085" spans="1:17" x14ac:dyDescent="0.25">
      <c r="A13085" t="s">
        <v>684</v>
      </c>
      <c r="B13085" t="s">
        <v>685</v>
      </c>
      <c r="C13085" t="s">
        <v>686</v>
      </c>
      <c r="D13085" t="s">
        <v>687</v>
      </c>
      <c r="E13085" t="s">
        <v>688</v>
      </c>
      <c r="F13085" t="s">
        <v>187</v>
      </c>
      <c r="G13085" t="s">
        <v>243</v>
      </c>
      <c r="H13085" t="s">
        <v>357</v>
      </c>
      <c r="I13085" t="s">
        <v>306</v>
      </c>
      <c r="K13085" t="s">
        <v>78</v>
      </c>
      <c r="O13085" t="s">
        <v>264</v>
      </c>
      <c r="P13085">
        <v>2050</v>
      </c>
    </row>
    <row r="13086" spans="1:17" x14ac:dyDescent="0.25">
      <c r="A13086" t="s">
        <v>684</v>
      </c>
      <c r="B13086" t="s">
        <v>685</v>
      </c>
      <c r="C13086" t="s">
        <v>686</v>
      </c>
      <c r="D13086" t="s">
        <v>687</v>
      </c>
      <c r="E13086" t="s">
        <v>688</v>
      </c>
      <c r="F13086" t="s">
        <v>187</v>
      </c>
      <c r="G13086" t="s">
        <v>243</v>
      </c>
      <c r="H13086" t="s">
        <v>357</v>
      </c>
      <c r="I13086" t="s">
        <v>306</v>
      </c>
      <c r="K13086" t="s">
        <v>78</v>
      </c>
      <c r="O13086" t="s">
        <v>265</v>
      </c>
      <c r="P13086">
        <v>2050</v>
      </c>
    </row>
    <row r="13087" spans="1:17" x14ac:dyDescent="0.25">
      <c r="A13087" t="s">
        <v>684</v>
      </c>
      <c r="B13087" t="s">
        <v>685</v>
      </c>
      <c r="C13087" t="s">
        <v>686</v>
      </c>
      <c r="D13087" t="s">
        <v>687</v>
      </c>
      <c r="E13087" t="s">
        <v>688</v>
      </c>
      <c r="F13087" t="s">
        <v>187</v>
      </c>
      <c r="G13087" t="s">
        <v>188</v>
      </c>
      <c r="H13087" t="s">
        <v>700</v>
      </c>
      <c r="I13087" t="s">
        <v>701</v>
      </c>
      <c r="K13087" t="s">
        <v>612</v>
      </c>
      <c r="N13087" t="s">
        <v>206</v>
      </c>
      <c r="O13087" t="s">
        <v>194</v>
      </c>
      <c r="P13087">
        <v>2020</v>
      </c>
      <c r="Q13087">
        <v>1200</v>
      </c>
    </row>
    <row r="13088" spans="1:17" x14ac:dyDescent="0.25">
      <c r="A13088" t="s">
        <v>684</v>
      </c>
      <c r="B13088" t="s">
        <v>685</v>
      </c>
      <c r="C13088" t="s">
        <v>686</v>
      </c>
      <c r="D13088" t="s">
        <v>687</v>
      </c>
      <c r="E13088" t="s">
        <v>688</v>
      </c>
      <c r="F13088" t="s">
        <v>187</v>
      </c>
      <c r="G13088" t="s">
        <v>188</v>
      </c>
      <c r="H13088" t="s">
        <v>700</v>
      </c>
      <c r="I13088" t="s">
        <v>701</v>
      </c>
      <c r="K13088" t="s">
        <v>612</v>
      </c>
      <c r="N13088" t="s">
        <v>206</v>
      </c>
      <c r="O13088" t="s">
        <v>194</v>
      </c>
      <c r="P13088">
        <v>2025</v>
      </c>
      <c r="Q13088">
        <v>1200</v>
      </c>
    </row>
    <row r="13089" spans="1:17" x14ac:dyDescent="0.25">
      <c r="A13089" t="s">
        <v>684</v>
      </c>
      <c r="B13089" t="s">
        <v>685</v>
      </c>
      <c r="C13089" t="s">
        <v>686</v>
      </c>
      <c r="D13089" t="s">
        <v>687</v>
      </c>
      <c r="E13089" t="s">
        <v>688</v>
      </c>
      <c r="F13089" t="s">
        <v>187</v>
      </c>
      <c r="G13089" t="s">
        <v>188</v>
      </c>
      <c r="H13089" t="s">
        <v>700</v>
      </c>
      <c r="I13089" t="s">
        <v>701</v>
      </c>
      <c r="K13089" t="s">
        <v>612</v>
      </c>
      <c r="N13089" t="s">
        <v>206</v>
      </c>
      <c r="O13089" t="s">
        <v>264</v>
      </c>
      <c r="P13089">
        <v>2025</v>
      </c>
      <c r="Q13089">
        <v>1200</v>
      </c>
    </row>
    <row r="13090" spans="1:17" x14ac:dyDescent="0.25">
      <c r="A13090" t="s">
        <v>684</v>
      </c>
      <c r="B13090" t="s">
        <v>685</v>
      </c>
      <c r="C13090" t="s">
        <v>686</v>
      </c>
      <c r="D13090" t="s">
        <v>687</v>
      </c>
      <c r="E13090" t="s">
        <v>688</v>
      </c>
      <c r="F13090" t="s">
        <v>187</v>
      </c>
      <c r="G13090" t="s">
        <v>188</v>
      </c>
      <c r="H13090" t="s">
        <v>700</v>
      </c>
      <c r="I13090" t="s">
        <v>701</v>
      </c>
      <c r="K13090" t="s">
        <v>612</v>
      </c>
      <c r="N13090" t="s">
        <v>206</v>
      </c>
      <c r="O13090" t="s">
        <v>265</v>
      </c>
      <c r="P13090">
        <v>2025</v>
      </c>
      <c r="Q13090">
        <v>1200</v>
      </c>
    </row>
    <row r="13091" spans="1:17" x14ac:dyDescent="0.25">
      <c r="A13091" t="s">
        <v>684</v>
      </c>
      <c r="B13091" t="s">
        <v>685</v>
      </c>
      <c r="C13091" t="s">
        <v>686</v>
      </c>
      <c r="D13091" t="s">
        <v>687</v>
      </c>
      <c r="E13091" t="s">
        <v>688</v>
      </c>
      <c r="F13091" t="s">
        <v>187</v>
      </c>
      <c r="G13091" t="s">
        <v>188</v>
      </c>
      <c r="H13091" t="s">
        <v>700</v>
      </c>
      <c r="I13091" t="s">
        <v>701</v>
      </c>
      <c r="K13091" t="s">
        <v>612</v>
      </c>
      <c r="N13091" t="s">
        <v>206</v>
      </c>
      <c r="O13091" t="s">
        <v>194</v>
      </c>
      <c r="P13091">
        <v>2030</v>
      </c>
      <c r="Q13091">
        <v>1200</v>
      </c>
    </row>
    <row r="13092" spans="1:17" x14ac:dyDescent="0.25">
      <c r="A13092" t="s">
        <v>684</v>
      </c>
      <c r="B13092" t="s">
        <v>685</v>
      </c>
      <c r="C13092" t="s">
        <v>686</v>
      </c>
      <c r="D13092" t="s">
        <v>687</v>
      </c>
      <c r="E13092" t="s">
        <v>688</v>
      </c>
      <c r="F13092" t="s">
        <v>187</v>
      </c>
      <c r="G13092" t="s">
        <v>188</v>
      </c>
      <c r="H13092" t="s">
        <v>700</v>
      </c>
      <c r="I13092" t="s">
        <v>701</v>
      </c>
      <c r="K13092" t="s">
        <v>612</v>
      </c>
      <c r="N13092" t="s">
        <v>206</v>
      </c>
      <c r="O13092" t="s">
        <v>194</v>
      </c>
      <c r="P13092">
        <v>2040</v>
      </c>
      <c r="Q13092">
        <v>1200</v>
      </c>
    </row>
    <row r="13093" spans="1:17" x14ac:dyDescent="0.25">
      <c r="A13093" t="s">
        <v>684</v>
      </c>
      <c r="B13093" t="s">
        <v>685</v>
      </c>
      <c r="C13093" t="s">
        <v>686</v>
      </c>
      <c r="D13093" t="s">
        <v>687</v>
      </c>
      <c r="E13093" t="s">
        <v>688</v>
      </c>
      <c r="F13093" t="s">
        <v>187</v>
      </c>
      <c r="G13093" t="s">
        <v>188</v>
      </c>
      <c r="H13093" t="s">
        <v>700</v>
      </c>
      <c r="I13093" t="s">
        <v>701</v>
      </c>
      <c r="K13093" t="s">
        <v>612</v>
      </c>
      <c r="N13093" t="s">
        <v>206</v>
      </c>
      <c r="O13093" t="s">
        <v>194</v>
      </c>
      <c r="P13093">
        <v>2050</v>
      </c>
      <c r="Q13093">
        <v>1200</v>
      </c>
    </row>
    <row r="13094" spans="1:17" x14ac:dyDescent="0.25">
      <c r="A13094" t="s">
        <v>684</v>
      </c>
      <c r="B13094" t="s">
        <v>685</v>
      </c>
      <c r="C13094" t="s">
        <v>686</v>
      </c>
      <c r="D13094" t="s">
        <v>687</v>
      </c>
      <c r="E13094" t="s">
        <v>688</v>
      </c>
      <c r="F13094" t="s">
        <v>187</v>
      </c>
      <c r="G13094" t="s">
        <v>188</v>
      </c>
      <c r="H13094" t="s">
        <v>700</v>
      </c>
      <c r="I13094" t="s">
        <v>701</v>
      </c>
      <c r="K13094" t="s">
        <v>612</v>
      </c>
      <c r="N13094" t="s">
        <v>206</v>
      </c>
      <c r="O13094" t="s">
        <v>264</v>
      </c>
      <c r="P13094">
        <v>2050</v>
      </c>
      <c r="Q13094">
        <v>1200</v>
      </c>
    </row>
    <row r="13095" spans="1:17" x14ac:dyDescent="0.25">
      <c r="A13095" t="s">
        <v>684</v>
      </c>
      <c r="B13095" t="s">
        <v>685</v>
      </c>
      <c r="C13095" t="s">
        <v>686</v>
      </c>
      <c r="D13095" t="s">
        <v>687</v>
      </c>
      <c r="E13095" t="s">
        <v>688</v>
      </c>
      <c r="F13095" t="s">
        <v>187</v>
      </c>
      <c r="G13095" t="s">
        <v>188</v>
      </c>
      <c r="H13095" t="s">
        <v>700</v>
      </c>
      <c r="I13095" t="s">
        <v>701</v>
      </c>
      <c r="K13095" t="s">
        <v>612</v>
      </c>
      <c r="N13095" t="s">
        <v>206</v>
      </c>
      <c r="O13095" t="s">
        <v>265</v>
      </c>
      <c r="P13095">
        <v>2050</v>
      </c>
      <c r="Q13095">
        <v>1200</v>
      </c>
    </row>
    <row r="13096" spans="1:17" x14ac:dyDescent="0.25">
      <c r="A13096" t="s">
        <v>684</v>
      </c>
      <c r="B13096" t="s">
        <v>685</v>
      </c>
      <c r="C13096" t="s">
        <v>686</v>
      </c>
      <c r="D13096" t="s">
        <v>687</v>
      </c>
      <c r="E13096" t="s">
        <v>688</v>
      </c>
      <c r="F13096" t="s">
        <v>187</v>
      </c>
      <c r="G13096" t="s">
        <v>188</v>
      </c>
      <c r="H13096" t="s">
        <v>702</v>
      </c>
      <c r="I13096" t="s">
        <v>703</v>
      </c>
      <c r="K13096" t="s">
        <v>474</v>
      </c>
      <c r="M13096" t="s">
        <v>704</v>
      </c>
      <c r="N13096" t="s">
        <v>206</v>
      </c>
      <c r="O13096" t="s">
        <v>194</v>
      </c>
      <c r="P13096">
        <v>2020</v>
      </c>
      <c r="Q13096">
        <v>9.41</v>
      </c>
    </row>
    <row r="13097" spans="1:17" x14ac:dyDescent="0.25">
      <c r="A13097" t="s">
        <v>684</v>
      </c>
      <c r="B13097" t="s">
        <v>685</v>
      </c>
      <c r="C13097" t="s">
        <v>686</v>
      </c>
      <c r="D13097" t="s">
        <v>687</v>
      </c>
      <c r="E13097" t="s">
        <v>688</v>
      </c>
      <c r="F13097" t="s">
        <v>187</v>
      </c>
      <c r="G13097" t="s">
        <v>188</v>
      </c>
      <c r="H13097" t="s">
        <v>702</v>
      </c>
      <c r="I13097" t="s">
        <v>703</v>
      </c>
      <c r="K13097" t="s">
        <v>474</v>
      </c>
      <c r="M13097" t="s">
        <v>704</v>
      </c>
      <c r="N13097" t="s">
        <v>206</v>
      </c>
      <c r="O13097" t="s">
        <v>194</v>
      </c>
      <c r="P13097">
        <v>2025</v>
      </c>
      <c r="Q13097">
        <v>9.41</v>
      </c>
    </row>
    <row r="13098" spans="1:17" x14ac:dyDescent="0.25">
      <c r="A13098" t="s">
        <v>684</v>
      </c>
      <c r="B13098" t="s">
        <v>685</v>
      </c>
      <c r="C13098" t="s">
        <v>686</v>
      </c>
      <c r="D13098" t="s">
        <v>687</v>
      </c>
      <c r="E13098" t="s">
        <v>688</v>
      </c>
      <c r="F13098" t="s">
        <v>187</v>
      </c>
      <c r="G13098" t="s">
        <v>188</v>
      </c>
      <c r="H13098" t="s">
        <v>702</v>
      </c>
      <c r="I13098" t="s">
        <v>703</v>
      </c>
      <c r="K13098" t="s">
        <v>474</v>
      </c>
      <c r="M13098" t="s">
        <v>704</v>
      </c>
      <c r="N13098" t="s">
        <v>206</v>
      </c>
      <c r="O13098" t="s">
        <v>264</v>
      </c>
      <c r="P13098">
        <v>2025</v>
      </c>
      <c r="Q13098">
        <v>15.88</v>
      </c>
    </row>
    <row r="13099" spans="1:17" x14ac:dyDescent="0.25">
      <c r="A13099" t="s">
        <v>684</v>
      </c>
      <c r="B13099" t="s">
        <v>685</v>
      </c>
      <c r="C13099" t="s">
        <v>686</v>
      </c>
      <c r="D13099" t="s">
        <v>687</v>
      </c>
      <c r="E13099" t="s">
        <v>688</v>
      </c>
      <c r="F13099" t="s">
        <v>187</v>
      </c>
      <c r="G13099" t="s">
        <v>188</v>
      </c>
      <c r="H13099" t="s">
        <v>702</v>
      </c>
      <c r="I13099" t="s">
        <v>703</v>
      </c>
      <c r="K13099" t="s">
        <v>474</v>
      </c>
      <c r="M13099" t="s">
        <v>704</v>
      </c>
      <c r="N13099" t="s">
        <v>206</v>
      </c>
      <c r="O13099" t="s">
        <v>265</v>
      </c>
      <c r="P13099">
        <v>2025</v>
      </c>
      <c r="Q13099">
        <v>3.53</v>
      </c>
    </row>
    <row r="13100" spans="1:17" x14ac:dyDescent="0.25">
      <c r="A13100" t="s">
        <v>684</v>
      </c>
      <c r="B13100" t="s">
        <v>685</v>
      </c>
      <c r="C13100" t="s">
        <v>686</v>
      </c>
      <c r="D13100" t="s">
        <v>687</v>
      </c>
      <c r="E13100" t="s">
        <v>688</v>
      </c>
      <c r="F13100" t="s">
        <v>187</v>
      </c>
      <c r="G13100" t="s">
        <v>188</v>
      </c>
      <c r="H13100" t="s">
        <v>702</v>
      </c>
      <c r="I13100" t="s">
        <v>703</v>
      </c>
      <c r="K13100" t="s">
        <v>474</v>
      </c>
      <c r="M13100" t="s">
        <v>704</v>
      </c>
      <c r="N13100" t="s">
        <v>206</v>
      </c>
      <c r="O13100" t="s">
        <v>194</v>
      </c>
      <c r="P13100">
        <v>2030</v>
      </c>
      <c r="Q13100">
        <v>9.41</v>
      </c>
    </row>
    <row r="13101" spans="1:17" x14ac:dyDescent="0.25">
      <c r="A13101" t="s">
        <v>684</v>
      </c>
      <c r="B13101" t="s">
        <v>685</v>
      </c>
      <c r="C13101" t="s">
        <v>686</v>
      </c>
      <c r="D13101" t="s">
        <v>687</v>
      </c>
      <c r="E13101" t="s">
        <v>688</v>
      </c>
      <c r="F13101" t="s">
        <v>187</v>
      </c>
      <c r="G13101" t="s">
        <v>188</v>
      </c>
      <c r="H13101" t="s">
        <v>702</v>
      </c>
      <c r="I13101" t="s">
        <v>703</v>
      </c>
      <c r="K13101" t="s">
        <v>474</v>
      </c>
      <c r="M13101" t="s">
        <v>704</v>
      </c>
      <c r="N13101" t="s">
        <v>206</v>
      </c>
      <c r="O13101" t="s">
        <v>194</v>
      </c>
      <c r="P13101">
        <v>2040</v>
      </c>
      <c r="Q13101">
        <v>9.41</v>
      </c>
    </row>
    <row r="13102" spans="1:17" x14ac:dyDescent="0.25">
      <c r="A13102" t="s">
        <v>684</v>
      </c>
      <c r="B13102" t="s">
        <v>685</v>
      </c>
      <c r="C13102" t="s">
        <v>686</v>
      </c>
      <c r="D13102" t="s">
        <v>687</v>
      </c>
      <c r="E13102" t="s">
        <v>688</v>
      </c>
      <c r="F13102" t="s">
        <v>187</v>
      </c>
      <c r="G13102" t="s">
        <v>188</v>
      </c>
      <c r="H13102" t="s">
        <v>702</v>
      </c>
      <c r="I13102" t="s">
        <v>703</v>
      </c>
      <c r="K13102" t="s">
        <v>474</v>
      </c>
      <c r="M13102" t="s">
        <v>704</v>
      </c>
      <c r="N13102" t="s">
        <v>206</v>
      </c>
      <c r="O13102" t="s">
        <v>194</v>
      </c>
      <c r="P13102">
        <v>2050</v>
      </c>
      <c r="Q13102">
        <v>9.41</v>
      </c>
    </row>
    <row r="13103" spans="1:17" x14ac:dyDescent="0.25">
      <c r="A13103" t="s">
        <v>684</v>
      </c>
      <c r="B13103" t="s">
        <v>685</v>
      </c>
      <c r="C13103" t="s">
        <v>686</v>
      </c>
      <c r="D13103" t="s">
        <v>687</v>
      </c>
      <c r="E13103" t="s">
        <v>688</v>
      </c>
      <c r="F13103" t="s">
        <v>187</v>
      </c>
      <c r="G13103" t="s">
        <v>188</v>
      </c>
      <c r="H13103" t="s">
        <v>702</v>
      </c>
      <c r="I13103" t="s">
        <v>703</v>
      </c>
      <c r="K13103" t="s">
        <v>474</v>
      </c>
      <c r="M13103" t="s">
        <v>704</v>
      </c>
      <c r="N13103" t="s">
        <v>206</v>
      </c>
      <c r="O13103" t="s">
        <v>264</v>
      </c>
      <c r="P13103">
        <v>2050</v>
      </c>
      <c r="Q13103">
        <v>15.88</v>
      </c>
    </row>
    <row r="13104" spans="1:17" x14ac:dyDescent="0.25">
      <c r="A13104" t="s">
        <v>684</v>
      </c>
      <c r="B13104" t="s">
        <v>685</v>
      </c>
      <c r="C13104" t="s">
        <v>686</v>
      </c>
      <c r="D13104" t="s">
        <v>687</v>
      </c>
      <c r="E13104" t="s">
        <v>688</v>
      </c>
      <c r="F13104" t="s">
        <v>187</v>
      </c>
      <c r="G13104" t="s">
        <v>188</v>
      </c>
      <c r="H13104" t="s">
        <v>702</v>
      </c>
      <c r="I13104" t="s">
        <v>703</v>
      </c>
      <c r="K13104" t="s">
        <v>474</v>
      </c>
      <c r="M13104" t="s">
        <v>704</v>
      </c>
      <c r="N13104" t="s">
        <v>206</v>
      </c>
      <c r="O13104" t="s">
        <v>265</v>
      </c>
      <c r="P13104">
        <v>2050</v>
      </c>
      <c r="Q13104">
        <v>3.53</v>
      </c>
    </row>
    <row r="13105" spans="1:17" x14ac:dyDescent="0.25">
      <c r="A13105" t="s">
        <v>684</v>
      </c>
      <c r="B13105" t="s">
        <v>685</v>
      </c>
      <c r="C13105" t="s">
        <v>686</v>
      </c>
      <c r="D13105" t="s">
        <v>687</v>
      </c>
      <c r="E13105" t="s">
        <v>688</v>
      </c>
      <c r="F13105" t="s">
        <v>187</v>
      </c>
      <c r="G13105" t="s">
        <v>188</v>
      </c>
      <c r="H13105" t="s">
        <v>705</v>
      </c>
      <c r="I13105" t="s">
        <v>706</v>
      </c>
      <c r="K13105" t="s">
        <v>474</v>
      </c>
      <c r="M13105" t="s">
        <v>199</v>
      </c>
      <c r="N13105" t="s">
        <v>206</v>
      </c>
      <c r="O13105" t="s">
        <v>194</v>
      </c>
      <c r="P13105">
        <v>2020</v>
      </c>
      <c r="Q13105">
        <v>2.0102564100000002</v>
      </c>
    </row>
    <row r="13106" spans="1:17" x14ac:dyDescent="0.25">
      <c r="A13106" t="s">
        <v>684</v>
      </c>
      <c r="B13106" t="s">
        <v>685</v>
      </c>
      <c r="C13106" t="s">
        <v>686</v>
      </c>
      <c r="D13106" t="s">
        <v>687</v>
      </c>
      <c r="E13106" t="s">
        <v>688</v>
      </c>
      <c r="F13106" t="s">
        <v>187</v>
      </c>
      <c r="G13106" t="s">
        <v>188</v>
      </c>
      <c r="H13106" t="s">
        <v>705</v>
      </c>
      <c r="I13106" t="s">
        <v>706</v>
      </c>
      <c r="K13106" t="s">
        <v>474</v>
      </c>
      <c r="M13106" t="s">
        <v>199</v>
      </c>
      <c r="N13106" t="s">
        <v>206</v>
      </c>
      <c r="O13106" t="s">
        <v>194</v>
      </c>
      <c r="P13106">
        <v>2025</v>
      </c>
      <c r="Q13106">
        <v>1.963529219</v>
      </c>
    </row>
    <row r="13107" spans="1:17" x14ac:dyDescent="0.25">
      <c r="A13107" t="s">
        <v>684</v>
      </c>
      <c r="B13107" t="s">
        <v>685</v>
      </c>
      <c r="C13107" t="s">
        <v>686</v>
      </c>
      <c r="D13107" t="s">
        <v>687</v>
      </c>
      <c r="E13107" t="s">
        <v>688</v>
      </c>
      <c r="F13107" t="s">
        <v>187</v>
      </c>
      <c r="G13107" t="s">
        <v>188</v>
      </c>
      <c r="H13107" t="s">
        <v>705</v>
      </c>
      <c r="I13107" t="s">
        <v>706</v>
      </c>
      <c r="K13107" t="s">
        <v>474</v>
      </c>
      <c r="M13107" t="s">
        <v>199</v>
      </c>
      <c r="N13107" t="s">
        <v>206</v>
      </c>
      <c r="O13107" t="s">
        <v>264</v>
      </c>
      <c r="P13107">
        <v>2025</v>
      </c>
      <c r="Q13107">
        <v>3.3142903910000001</v>
      </c>
    </row>
    <row r="13108" spans="1:17" x14ac:dyDescent="0.25">
      <c r="A13108" t="s">
        <v>684</v>
      </c>
      <c r="B13108" t="s">
        <v>685</v>
      </c>
      <c r="C13108" t="s">
        <v>686</v>
      </c>
      <c r="D13108" t="s">
        <v>687</v>
      </c>
      <c r="E13108" t="s">
        <v>688</v>
      </c>
      <c r="F13108" t="s">
        <v>187</v>
      </c>
      <c r="G13108" t="s">
        <v>188</v>
      </c>
      <c r="H13108" t="s">
        <v>705</v>
      </c>
      <c r="I13108" t="s">
        <v>706</v>
      </c>
      <c r="K13108" t="s">
        <v>474</v>
      </c>
      <c r="M13108" t="s">
        <v>199</v>
      </c>
      <c r="N13108" t="s">
        <v>206</v>
      </c>
      <c r="O13108" t="s">
        <v>265</v>
      </c>
      <c r="P13108">
        <v>2025</v>
      </c>
      <c r="Q13108">
        <v>0.73674087399999999</v>
      </c>
    </row>
    <row r="13109" spans="1:17" x14ac:dyDescent="0.25">
      <c r="A13109" t="s">
        <v>684</v>
      </c>
      <c r="B13109" t="s">
        <v>685</v>
      </c>
      <c r="C13109" t="s">
        <v>686</v>
      </c>
      <c r="D13109" t="s">
        <v>687</v>
      </c>
      <c r="E13109" t="s">
        <v>688</v>
      </c>
      <c r="F13109" t="s">
        <v>187</v>
      </c>
      <c r="G13109" t="s">
        <v>188</v>
      </c>
      <c r="H13109" t="s">
        <v>705</v>
      </c>
      <c r="I13109" t="s">
        <v>706</v>
      </c>
      <c r="K13109" t="s">
        <v>474</v>
      </c>
      <c r="M13109" t="s">
        <v>199</v>
      </c>
      <c r="N13109" t="s">
        <v>206</v>
      </c>
      <c r="O13109" t="s">
        <v>194</v>
      </c>
      <c r="P13109">
        <v>2030</v>
      </c>
      <c r="Q13109">
        <v>1.9189249719999999</v>
      </c>
    </row>
    <row r="13110" spans="1:17" x14ac:dyDescent="0.25">
      <c r="A13110" t="s">
        <v>684</v>
      </c>
      <c r="B13110" t="s">
        <v>685</v>
      </c>
      <c r="C13110" t="s">
        <v>686</v>
      </c>
      <c r="D13110" t="s">
        <v>687</v>
      </c>
      <c r="E13110" t="s">
        <v>688</v>
      </c>
      <c r="F13110" t="s">
        <v>187</v>
      </c>
      <c r="G13110" t="s">
        <v>188</v>
      </c>
      <c r="H13110" t="s">
        <v>705</v>
      </c>
      <c r="I13110" t="s">
        <v>706</v>
      </c>
      <c r="K13110" t="s">
        <v>474</v>
      </c>
      <c r="M13110" t="s">
        <v>199</v>
      </c>
      <c r="N13110" t="s">
        <v>206</v>
      </c>
      <c r="O13110" t="s">
        <v>194</v>
      </c>
      <c r="P13110">
        <v>2040</v>
      </c>
      <c r="Q13110">
        <v>1.8355317520000001</v>
      </c>
    </row>
    <row r="13111" spans="1:17" x14ac:dyDescent="0.25">
      <c r="A13111" t="s">
        <v>684</v>
      </c>
      <c r="B13111" t="s">
        <v>685</v>
      </c>
      <c r="C13111" t="s">
        <v>686</v>
      </c>
      <c r="D13111" t="s">
        <v>687</v>
      </c>
      <c r="E13111" t="s">
        <v>688</v>
      </c>
      <c r="F13111" t="s">
        <v>187</v>
      </c>
      <c r="G13111" t="s">
        <v>188</v>
      </c>
      <c r="H13111" t="s">
        <v>705</v>
      </c>
      <c r="I13111" t="s">
        <v>706</v>
      </c>
      <c r="K13111" t="s">
        <v>474</v>
      </c>
      <c r="M13111" t="s">
        <v>199</v>
      </c>
      <c r="N13111" t="s">
        <v>206</v>
      </c>
      <c r="O13111" t="s">
        <v>194</v>
      </c>
      <c r="P13111">
        <v>2050</v>
      </c>
      <c r="Q13111">
        <v>1.7964954319999999</v>
      </c>
    </row>
    <row r="13112" spans="1:17" x14ac:dyDescent="0.25">
      <c r="A13112" t="s">
        <v>684</v>
      </c>
      <c r="B13112" t="s">
        <v>685</v>
      </c>
      <c r="C13112" t="s">
        <v>686</v>
      </c>
      <c r="D13112" t="s">
        <v>687</v>
      </c>
      <c r="E13112" t="s">
        <v>688</v>
      </c>
      <c r="F13112" t="s">
        <v>187</v>
      </c>
      <c r="G13112" t="s">
        <v>188</v>
      </c>
      <c r="H13112" t="s">
        <v>705</v>
      </c>
      <c r="I13112" t="s">
        <v>706</v>
      </c>
      <c r="K13112" t="s">
        <v>474</v>
      </c>
      <c r="M13112" t="s">
        <v>199</v>
      </c>
      <c r="N13112" t="s">
        <v>206</v>
      </c>
      <c r="O13112" t="s">
        <v>264</v>
      </c>
      <c r="P13112">
        <v>2050</v>
      </c>
      <c r="Q13112">
        <v>3.0323498579999999</v>
      </c>
    </row>
    <row r="13113" spans="1:17" x14ac:dyDescent="0.25">
      <c r="A13113" t="s">
        <v>684</v>
      </c>
      <c r="B13113" t="s">
        <v>685</v>
      </c>
      <c r="C13113" t="s">
        <v>686</v>
      </c>
      <c r="D13113" t="s">
        <v>687</v>
      </c>
      <c r="E13113" t="s">
        <v>688</v>
      </c>
      <c r="F13113" t="s">
        <v>187</v>
      </c>
      <c r="G13113" t="s">
        <v>188</v>
      </c>
      <c r="H13113" t="s">
        <v>705</v>
      </c>
      <c r="I13113" t="s">
        <v>706</v>
      </c>
      <c r="K13113" t="s">
        <v>474</v>
      </c>
      <c r="M13113" t="s">
        <v>199</v>
      </c>
      <c r="N13113" t="s">
        <v>206</v>
      </c>
      <c r="O13113" t="s">
        <v>265</v>
      </c>
      <c r="P13113">
        <v>2050</v>
      </c>
      <c r="Q13113">
        <v>0.67406769499999997</v>
      </c>
    </row>
    <row r="13114" spans="1:17" x14ac:dyDescent="0.25">
      <c r="A13114" t="s">
        <v>684</v>
      </c>
      <c r="B13114" t="s">
        <v>685</v>
      </c>
      <c r="C13114" t="s">
        <v>686</v>
      </c>
      <c r="D13114" t="s">
        <v>687</v>
      </c>
      <c r="E13114" t="s">
        <v>688</v>
      </c>
      <c r="F13114" t="s">
        <v>187</v>
      </c>
      <c r="G13114" t="s">
        <v>188</v>
      </c>
      <c r="H13114" t="s">
        <v>707</v>
      </c>
      <c r="I13114" t="s">
        <v>707</v>
      </c>
      <c r="M13114" t="s">
        <v>379</v>
      </c>
      <c r="N13114" t="s">
        <v>206</v>
      </c>
      <c r="O13114" t="s">
        <v>194</v>
      </c>
      <c r="P13114">
        <v>2020</v>
      </c>
      <c r="Q13114">
        <v>4</v>
      </c>
    </row>
    <row r="13115" spans="1:17" x14ac:dyDescent="0.25">
      <c r="A13115" t="s">
        <v>684</v>
      </c>
      <c r="B13115" t="s">
        <v>685</v>
      </c>
      <c r="C13115" t="s">
        <v>686</v>
      </c>
      <c r="D13115" t="s">
        <v>687</v>
      </c>
      <c r="E13115" t="s">
        <v>688</v>
      </c>
      <c r="F13115" t="s">
        <v>187</v>
      </c>
      <c r="G13115" t="s">
        <v>188</v>
      </c>
      <c r="H13115" t="s">
        <v>707</v>
      </c>
      <c r="I13115" t="s">
        <v>707</v>
      </c>
      <c r="M13115" t="s">
        <v>379</v>
      </c>
      <c r="N13115" t="s">
        <v>206</v>
      </c>
      <c r="O13115" t="s">
        <v>194</v>
      </c>
      <c r="P13115">
        <v>2025</v>
      </c>
      <c r="Q13115">
        <v>4</v>
      </c>
    </row>
    <row r="13116" spans="1:17" x14ac:dyDescent="0.25">
      <c r="A13116" t="s">
        <v>684</v>
      </c>
      <c r="B13116" t="s">
        <v>685</v>
      </c>
      <c r="C13116" t="s">
        <v>686</v>
      </c>
      <c r="D13116" t="s">
        <v>687</v>
      </c>
      <c r="E13116" t="s">
        <v>688</v>
      </c>
      <c r="F13116" t="s">
        <v>187</v>
      </c>
      <c r="G13116" t="s">
        <v>188</v>
      </c>
      <c r="H13116" t="s">
        <v>707</v>
      </c>
      <c r="I13116" t="s">
        <v>707</v>
      </c>
      <c r="M13116" t="s">
        <v>379</v>
      </c>
      <c r="N13116" t="s">
        <v>206</v>
      </c>
      <c r="O13116" t="s">
        <v>264</v>
      </c>
      <c r="P13116">
        <v>2025</v>
      </c>
      <c r="Q13116">
        <v>3</v>
      </c>
    </row>
    <row r="13117" spans="1:17" x14ac:dyDescent="0.25">
      <c r="A13117" t="s">
        <v>684</v>
      </c>
      <c r="B13117" t="s">
        <v>685</v>
      </c>
      <c r="C13117" t="s">
        <v>686</v>
      </c>
      <c r="D13117" t="s">
        <v>687</v>
      </c>
      <c r="E13117" t="s">
        <v>688</v>
      </c>
      <c r="F13117" t="s">
        <v>187</v>
      </c>
      <c r="G13117" t="s">
        <v>188</v>
      </c>
      <c r="H13117" t="s">
        <v>707</v>
      </c>
      <c r="I13117" t="s">
        <v>707</v>
      </c>
      <c r="M13117" t="s">
        <v>379</v>
      </c>
      <c r="N13117" t="s">
        <v>206</v>
      </c>
      <c r="O13117" t="s">
        <v>265</v>
      </c>
      <c r="P13117">
        <v>2025</v>
      </c>
      <c r="Q13117">
        <v>2</v>
      </c>
    </row>
    <row r="13118" spans="1:17" x14ac:dyDescent="0.25">
      <c r="A13118" t="s">
        <v>684</v>
      </c>
      <c r="B13118" t="s">
        <v>685</v>
      </c>
      <c r="C13118" t="s">
        <v>686</v>
      </c>
      <c r="D13118" t="s">
        <v>687</v>
      </c>
      <c r="E13118" t="s">
        <v>688</v>
      </c>
      <c r="F13118" t="s">
        <v>187</v>
      </c>
      <c r="G13118" t="s">
        <v>188</v>
      </c>
      <c r="H13118" t="s">
        <v>707</v>
      </c>
      <c r="I13118" t="s">
        <v>707</v>
      </c>
      <c r="M13118" t="s">
        <v>379</v>
      </c>
      <c r="N13118" t="s">
        <v>206</v>
      </c>
      <c r="O13118" t="s">
        <v>194</v>
      </c>
      <c r="P13118">
        <v>2030</v>
      </c>
      <c r="Q13118">
        <v>4</v>
      </c>
    </row>
    <row r="13119" spans="1:17" x14ac:dyDescent="0.25">
      <c r="A13119" t="s">
        <v>684</v>
      </c>
      <c r="B13119" t="s">
        <v>685</v>
      </c>
      <c r="C13119" t="s">
        <v>686</v>
      </c>
      <c r="D13119" t="s">
        <v>687</v>
      </c>
      <c r="E13119" t="s">
        <v>688</v>
      </c>
      <c r="F13119" t="s">
        <v>187</v>
      </c>
      <c r="G13119" t="s">
        <v>188</v>
      </c>
      <c r="H13119" t="s">
        <v>707</v>
      </c>
      <c r="I13119" t="s">
        <v>707</v>
      </c>
      <c r="M13119" t="s">
        <v>379</v>
      </c>
      <c r="N13119" t="s">
        <v>206</v>
      </c>
      <c r="O13119" t="s">
        <v>194</v>
      </c>
      <c r="P13119">
        <v>2040</v>
      </c>
      <c r="Q13119">
        <v>4</v>
      </c>
    </row>
    <row r="13120" spans="1:17" x14ac:dyDescent="0.25">
      <c r="A13120" t="s">
        <v>684</v>
      </c>
      <c r="B13120" t="s">
        <v>685</v>
      </c>
      <c r="C13120" t="s">
        <v>686</v>
      </c>
      <c r="D13120" t="s">
        <v>687</v>
      </c>
      <c r="E13120" t="s">
        <v>688</v>
      </c>
      <c r="F13120" t="s">
        <v>187</v>
      </c>
      <c r="G13120" t="s">
        <v>188</v>
      </c>
      <c r="H13120" t="s">
        <v>707</v>
      </c>
      <c r="I13120" t="s">
        <v>707</v>
      </c>
      <c r="M13120" t="s">
        <v>379</v>
      </c>
      <c r="N13120" t="s">
        <v>206</v>
      </c>
      <c r="O13120" t="s">
        <v>194</v>
      </c>
      <c r="P13120">
        <v>2050</v>
      </c>
      <c r="Q13120">
        <v>4</v>
      </c>
    </row>
    <row r="13121" spans="1:17" x14ac:dyDescent="0.25">
      <c r="A13121" t="s">
        <v>684</v>
      </c>
      <c r="B13121" t="s">
        <v>685</v>
      </c>
      <c r="C13121" t="s">
        <v>686</v>
      </c>
      <c r="D13121" t="s">
        <v>687</v>
      </c>
      <c r="E13121" t="s">
        <v>688</v>
      </c>
      <c r="F13121" t="s">
        <v>187</v>
      </c>
      <c r="G13121" t="s">
        <v>188</v>
      </c>
      <c r="H13121" t="s">
        <v>707</v>
      </c>
      <c r="I13121" t="s">
        <v>707</v>
      </c>
      <c r="M13121" t="s">
        <v>379</v>
      </c>
      <c r="N13121" t="s">
        <v>206</v>
      </c>
      <c r="O13121" t="s">
        <v>264</v>
      </c>
      <c r="P13121">
        <v>2050</v>
      </c>
      <c r="Q13121">
        <v>3</v>
      </c>
    </row>
    <row r="13122" spans="1:17" x14ac:dyDescent="0.25">
      <c r="A13122" t="s">
        <v>684</v>
      </c>
      <c r="B13122" t="s">
        <v>685</v>
      </c>
      <c r="C13122" t="s">
        <v>686</v>
      </c>
      <c r="D13122" t="s">
        <v>687</v>
      </c>
      <c r="E13122" t="s">
        <v>688</v>
      </c>
      <c r="F13122" t="s">
        <v>187</v>
      </c>
      <c r="G13122" t="s">
        <v>188</v>
      </c>
      <c r="H13122" t="s">
        <v>707</v>
      </c>
      <c r="I13122" t="s">
        <v>707</v>
      </c>
      <c r="M13122" t="s">
        <v>379</v>
      </c>
      <c r="N13122" t="s">
        <v>206</v>
      </c>
      <c r="O13122" t="s">
        <v>265</v>
      </c>
      <c r="P13122">
        <v>2050</v>
      </c>
      <c r="Q13122">
        <v>2</v>
      </c>
    </row>
    <row r="13123" spans="1:17" x14ac:dyDescent="0.25">
      <c r="A13123" t="s">
        <v>684</v>
      </c>
      <c r="B13123" t="s">
        <v>685</v>
      </c>
      <c r="C13123" t="s">
        <v>686</v>
      </c>
      <c r="D13123" t="s">
        <v>687</v>
      </c>
      <c r="E13123" t="s">
        <v>688</v>
      </c>
      <c r="F13123" t="s">
        <v>187</v>
      </c>
      <c r="G13123" t="s">
        <v>188</v>
      </c>
      <c r="H13123" t="s">
        <v>708</v>
      </c>
      <c r="I13123" t="s">
        <v>708</v>
      </c>
      <c r="M13123" t="s">
        <v>709</v>
      </c>
      <c r="N13123" t="s">
        <v>206</v>
      </c>
      <c r="O13123" t="s">
        <v>194</v>
      </c>
      <c r="P13123">
        <v>2020</v>
      </c>
      <c r="Q13123">
        <v>2</v>
      </c>
    </row>
    <row r="13124" spans="1:17" x14ac:dyDescent="0.25">
      <c r="A13124" t="s">
        <v>684</v>
      </c>
      <c r="B13124" t="s">
        <v>685</v>
      </c>
      <c r="C13124" t="s">
        <v>686</v>
      </c>
      <c r="D13124" t="s">
        <v>687</v>
      </c>
      <c r="E13124" t="s">
        <v>688</v>
      </c>
      <c r="F13124" t="s">
        <v>187</v>
      </c>
      <c r="G13124" t="s">
        <v>188</v>
      </c>
      <c r="H13124" t="s">
        <v>708</v>
      </c>
      <c r="I13124" t="s">
        <v>708</v>
      </c>
      <c r="M13124" t="s">
        <v>709</v>
      </c>
      <c r="N13124" t="s">
        <v>206</v>
      </c>
      <c r="O13124" t="s">
        <v>194</v>
      </c>
      <c r="P13124">
        <v>2025</v>
      </c>
      <c r="Q13124">
        <v>2</v>
      </c>
    </row>
    <row r="13125" spans="1:17" x14ac:dyDescent="0.25">
      <c r="A13125" t="s">
        <v>684</v>
      </c>
      <c r="B13125" t="s">
        <v>685</v>
      </c>
      <c r="C13125" t="s">
        <v>686</v>
      </c>
      <c r="D13125" t="s">
        <v>687</v>
      </c>
      <c r="E13125" t="s">
        <v>688</v>
      </c>
      <c r="F13125" t="s">
        <v>187</v>
      </c>
      <c r="G13125" t="s">
        <v>188</v>
      </c>
      <c r="H13125" t="s">
        <v>708</v>
      </c>
      <c r="I13125" t="s">
        <v>708</v>
      </c>
      <c r="M13125" t="s">
        <v>709</v>
      </c>
      <c r="N13125" t="s">
        <v>206</v>
      </c>
      <c r="O13125" t="s">
        <v>264</v>
      </c>
      <c r="P13125">
        <v>2025</v>
      </c>
      <c r="Q13125">
        <v>3</v>
      </c>
    </row>
    <row r="13126" spans="1:17" x14ac:dyDescent="0.25">
      <c r="A13126" t="s">
        <v>684</v>
      </c>
      <c r="B13126" t="s">
        <v>685</v>
      </c>
      <c r="C13126" t="s">
        <v>686</v>
      </c>
      <c r="D13126" t="s">
        <v>687</v>
      </c>
      <c r="E13126" t="s">
        <v>688</v>
      </c>
      <c r="F13126" t="s">
        <v>187</v>
      </c>
      <c r="G13126" t="s">
        <v>188</v>
      </c>
      <c r="H13126" t="s">
        <v>708</v>
      </c>
      <c r="I13126" t="s">
        <v>708</v>
      </c>
      <c r="M13126" t="s">
        <v>709</v>
      </c>
      <c r="N13126" t="s">
        <v>206</v>
      </c>
      <c r="O13126" t="s">
        <v>265</v>
      </c>
      <c r="P13126">
        <v>2025</v>
      </c>
      <c r="Q13126">
        <v>1</v>
      </c>
    </row>
    <row r="13127" spans="1:17" x14ac:dyDescent="0.25">
      <c r="A13127" t="s">
        <v>684</v>
      </c>
      <c r="B13127" t="s">
        <v>685</v>
      </c>
      <c r="C13127" t="s">
        <v>686</v>
      </c>
      <c r="D13127" t="s">
        <v>687</v>
      </c>
      <c r="E13127" t="s">
        <v>688</v>
      </c>
      <c r="F13127" t="s">
        <v>187</v>
      </c>
      <c r="G13127" t="s">
        <v>188</v>
      </c>
      <c r="H13127" t="s">
        <v>708</v>
      </c>
      <c r="I13127" t="s">
        <v>708</v>
      </c>
      <c r="M13127" t="s">
        <v>709</v>
      </c>
      <c r="N13127" t="s">
        <v>206</v>
      </c>
      <c r="O13127" t="s">
        <v>194</v>
      </c>
      <c r="P13127">
        <v>2030</v>
      </c>
      <c r="Q13127">
        <v>2</v>
      </c>
    </row>
    <row r="13128" spans="1:17" x14ac:dyDescent="0.25">
      <c r="A13128" t="s">
        <v>684</v>
      </c>
      <c r="B13128" t="s">
        <v>685</v>
      </c>
      <c r="C13128" t="s">
        <v>686</v>
      </c>
      <c r="D13128" t="s">
        <v>687</v>
      </c>
      <c r="E13128" t="s">
        <v>688</v>
      </c>
      <c r="F13128" t="s">
        <v>187</v>
      </c>
      <c r="G13128" t="s">
        <v>188</v>
      </c>
      <c r="H13128" t="s">
        <v>708</v>
      </c>
      <c r="I13128" t="s">
        <v>708</v>
      </c>
      <c r="M13128" t="s">
        <v>709</v>
      </c>
      <c r="N13128" t="s">
        <v>206</v>
      </c>
      <c r="O13128" t="s">
        <v>194</v>
      </c>
      <c r="P13128">
        <v>2040</v>
      </c>
      <c r="Q13128">
        <v>2</v>
      </c>
    </row>
    <row r="13129" spans="1:17" x14ac:dyDescent="0.25">
      <c r="A13129" t="s">
        <v>684</v>
      </c>
      <c r="B13129" t="s">
        <v>685</v>
      </c>
      <c r="C13129" t="s">
        <v>686</v>
      </c>
      <c r="D13129" t="s">
        <v>687</v>
      </c>
      <c r="E13129" t="s">
        <v>688</v>
      </c>
      <c r="F13129" t="s">
        <v>187</v>
      </c>
      <c r="G13129" t="s">
        <v>188</v>
      </c>
      <c r="H13129" t="s">
        <v>708</v>
      </c>
      <c r="I13129" t="s">
        <v>708</v>
      </c>
      <c r="M13129" t="s">
        <v>709</v>
      </c>
      <c r="N13129" t="s">
        <v>206</v>
      </c>
      <c r="O13129" t="s">
        <v>194</v>
      </c>
      <c r="P13129">
        <v>2050</v>
      </c>
      <c r="Q13129">
        <v>2</v>
      </c>
    </row>
    <row r="13130" spans="1:17" x14ac:dyDescent="0.25">
      <c r="A13130" t="s">
        <v>684</v>
      </c>
      <c r="B13130" t="s">
        <v>685</v>
      </c>
      <c r="C13130" t="s">
        <v>686</v>
      </c>
      <c r="D13130" t="s">
        <v>687</v>
      </c>
      <c r="E13130" t="s">
        <v>688</v>
      </c>
      <c r="F13130" t="s">
        <v>187</v>
      </c>
      <c r="G13130" t="s">
        <v>188</v>
      </c>
      <c r="H13130" t="s">
        <v>708</v>
      </c>
      <c r="I13130" t="s">
        <v>708</v>
      </c>
      <c r="M13130" t="s">
        <v>709</v>
      </c>
      <c r="N13130" t="s">
        <v>206</v>
      </c>
      <c r="O13130" t="s">
        <v>264</v>
      </c>
      <c r="P13130">
        <v>2050</v>
      </c>
      <c r="Q13130">
        <v>3</v>
      </c>
    </row>
    <row r="13131" spans="1:17" x14ac:dyDescent="0.25">
      <c r="A13131" t="s">
        <v>684</v>
      </c>
      <c r="B13131" t="s">
        <v>685</v>
      </c>
      <c r="C13131" t="s">
        <v>686</v>
      </c>
      <c r="D13131" t="s">
        <v>687</v>
      </c>
      <c r="E13131" t="s">
        <v>688</v>
      </c>
      <c r="F13131" t="s">
        <v>187</v>
      </c>
      <c r="G13131" t="s">
        <v>188</v>
      </c>
      <c r="H13131" t="s">
        <v>708</v>
      </c>
      <c r="I13131" t="s">
        <v>708</v>
      </c>
      <c r="M13131" t="s">
        <v>709</v>
      </c>
      <c r="N13131" t="s">
        <v>206</v>
      </c>
      <c r="O13131" t="s">
        <v>265</v>
      </c>
      <c r="P13131">
        <v>2050</v>
      </c>
      <c r="Q13131">
        <v>1</v>
      </c>
    </row>
    <row r="13132" spans="1:17" x14ac:dyDescent="0.25">
      <c r="A13132" t="s">
        <v>684</v>
      </c>
      <c r="B13132" t="s">
        <v>685</v>
      </c>
      <c r="C13132" t="s">
        <v>686</v>
      </c>
      <c r="D13132" t="s">
        <v>687</v>
      </c>
      <c r="E13132" t="s">
        <v>688</v>
      </c>
      <c r="F13132" t="s">
        <v>187</v>
      </c>
      <c r="G13132" t="s">
        <v>188</v>
      </c>
      <c r="H13132" t="s">
        <v>710</v>
      </c>
      <c r="I13132" t="s">
        <v>711</v>
      </c>
      <c r="J13132" t="s">
        <v>351</v>
      </c>
      <c r="K13132" t="s">
        <v>191</v>
      </c>
      <c r="M13132" t="s">
        <v>712</v>
      </c>
      <c r="O13132" t="s">
        <v>194</v>
      </c>
      <c r="P13132">
        <v>2020</v>
      </c>
      <c r="Q13132">
        <v>5.68</v>
      </c>
    </row>
    <row r="13133" spans="1:17" x14ac:dyDescent="0.25">
      <c r="A13133" t="s">
        <v>684</v>
      </c>
      <c r="B13133" t="s">
        <v>685</v>
      </c>
      <c r="C13133" t="s">
        <v>686</v>
      </c>
      <c r="D13133" t="s">
        <v>687</v>
      </c>
      <c r="E13133" t="s">
        <v>688</v>
      </c>
      <c r="F13133" t="s">
        <v>187</v>
      </c>
      <c r="G13133" t="s">
        <v>188</v>
      </c>
      <c r="H13133" t="s">
        <v>710</v>
      </c>
      <c r="I13133" t="s">
        <v>711</v>
      </c>
      <c r="J13133" t="s">
        <v>351</v>
      </c>
      <c r="K13133" t="s">
        <v>191</v>
      </c>
      <c r="M13133" t="s">
        <v>712</v>
      </c>
      <c r="O13133" t="s">
        <v>194</v>
      </c>
      <c r="P13133">
        <v>2025</v>
      </c>
      <c r="Q13133">
        <v>5.7913725490000001</v>
      </c>
    </row>
    <row r="13134" spans="1:17" x14ac:dyDescent="0.25">
      <c r="A13134" t="s">
        <v>684</v>
      </c>
      <c r="B13134" t="s">
        <v>685</v>
      </c>
      <c r="C13134" t="s">
        <v>686</v>
      </c>
      <c r="D13134" t="s">
        <v>687</v>
      </c>
      <c r="E13134" t="s">
        <v>688</v>
      </c>
      <c r="F13134" t="s">
        <v>187</v>
      </c>
      <c r="G13134" t="s">
        <v>188</v>
      </c>
      <c r="H13134" t="s">
        <v>710</v>
      </c>
      <c r="I13134" t="s">
        <v>711</v>
      </c>
      <c r="J13134" t="s">
        <v>351</v>
      </c>
      <c r="K13134" t="s">
        <v>191</v>
      </c>
      <c r="M13134" t="s">
        <v>712</v>
      </c>
      <c r="O13134" t="s">
        <v>264</v>
      </c>
      <c r="P13134">
        <v>2025</v>
      </c>
      <c r="Q13134">
        <v>5.7913725490000001</v>
      </c>
    </row>
    <row r="13135" spans="1:17" x14ac:dyDescent="0.25">
      <c r="A13135" t="s">
        <v>684</v>
      </c>
      <c r="B13135" t="s">
        <v>685</v>
      </c>
      <c r="C13135" t="s">
        <v>686</v>
      </c>
      <c r="D13135" t="s">
        <v>687</v>
      </c>
      <c r="E13135" t="s">
        <v>688</v>
      </c>
      <c r="F13135" t="s">
        <v>187</v>
      </c>
      <c r="G13135" t="s">
        <v>188</v>
      </c>
      <c r="H13135" t="s">
        <v>710</v>
      </c>
      <c r="I13135" t="s">
        <v>711</v>
      </c>
      <c r="J13135" t="s">
        <v>351</v>
      </c>
      <c r="K13135" t="s">
        <v>191</v>
      </c>
      <c r="M13135" t="s">
        <v>712</v>
      </c>
      <c r="O13135" t="s">
        <v>265</v>
      </c>
      <c r="P13135">
        <v>2025</v>
      </c>
      <c r="Q13135">
        <v>5.7913725490000001</v>
      </c>
    </row>
    <row r="13136" spans="1:17" x14ac:dyDescent="0.25">
      <c r="A13136" t="s">
        <v>684</v>
      </c>
      <c r="B13136" t="s">
        <v>685</v>
      </c>
      <c r="C13136" t="s">
        <v>686</v>
      </c>
      <c r="D13136" t="s">
        <v>687</v>
      </c>
      <c r="E13136" t="s">
        <v>688</v>
      </c>
      <c r="F13136" t="s">
        <v>187</v>
      </c>
      <c r="G13136" t="s">
        <v>188</v>
      </c>
      <c r="H13136" t="s">
        <v>710</v>
      </c>
      <c r="I13136" t="s">
        <v>711</v>
      </c>
      <c r="J13136" t="s">
        <v>351</v>
      </c>
      <c r="K13136" t="s">
        <v>191</v>
      </c>
      <c r="M13136" t="s">
        <v>712</v>
      </c>
      <c r="O13136" t="s">
        <v>194</v>
      </c>
      <c r="P13136">
        <v>2030</v>
      </c>
      <c r="Q13136">
        <v>5.9027450979999996</v>
      </c>
    </row>
    <row r="13137" spans="1:17" x14ac:dyDescent="0.25">
      <c r="A13137" t="s">
        <v>684</v>
      </c>
      <c r="B13137" t="s">
        <v>685</v>
      </c>
      <c r="C13137" t="s">
        <v>686</v>
      </c>
      <c r="D13137" t="s">
        <v>687</v>
      </c>
      <c r="E13137" t="s">
        <v>688</v>
      </c>
      <c r="F13137" t="s">
        <v>187</v>
      </c>
      <c r="G13137" t="s">
        <v>188</v>
      </c>
      <c r="H13137" t="s">
        <v>710</v>
      </c>
      <c r="I13137" t="s">
        <v>711</v>
      </c>
      <c r="J13137" t="s">
        <v>351</v>
      </c>
      <c r="K13137" t="s">
        <v>191</v>
      </c>
      <c r="M13137" t="s">
        <v>712</v>
      </c>
      <c r="O13137" t="s">
        <v>194</v>
      </c>
      <c r="P13137">
        <v>2040</v>
      </c>
      <c r="Q13137">
        <v>6.1254901960000003</v>
      </c>
    </row>
    <row r="13138" spans="1:17" x14ac:dyDescent="0.25">
      <c r="A13138" t="s">
        <v>684</v>
      </c>
      <c r="B13138" t="s">
        <v>685</v>
      </c>
      <c r="C13138" t="s">
        <v>686</v>
      </c>
      <c r="D13138" t="s">
        <v>687</v>
      </c>
      <c r="E13138" t="s">
        <v>688</v>
      </c>
      <c r="F13138" t="s">
        <v>187</v>
      </c>
      <c r="G13138" t="s">
        <v>188</v>
      </c>
      <c r="H13138" t="s">
        <v>710</v>
      </c>
      <c r="I13138" t="s">
        <v>711</v>
      </c>
      <c r="J13138" t="s">
        <v>351</v>
      </c>
      <c r="K13138" t="s">
        <v>191</v>
      </c>
      <c r="M13138" t="s">
        <v>712</v>
      </c>
      <c r="O13138" t="s">
        <v>194</v>
      </c>
      <c r="P13138">
        <v>2050</v>
      </c>
      <c r="Q13138">
        <v>6.2368627449999998</v>
      </c>
    </row>
    <row r="13139" spans="1:17" x14ac:dyDescent="0.25">
      <c r="A13139" t="s">
        <v>684</v>
      </c>
      <c r="B13139" t="s">
        <v>685</v>
      </c>
      <c r="C13139" t="s">
        <v>686</v>
      </c>
      <c r="D13139" t="s">
        <v>687</v>
      </c>
      <c r="E13139" t="s">
        <v>688</v>
      </c>
      <c r="F13139" t="s">
        <v>187</v>
      </c>
      <c r="G13139" t="s">
        <v>188</v>
      </c>
      <c r="H13139" t="s">
        <v>710</v>
      </c>
      <c r="I13139" t="s">
        <v>711</v>
      </c>
      <c r="J13139" t="s">
        <v>351</v>
      </c>
      <c r="K13139" t="s">
        <v>191</v>
      </c>
      <c r="M13139" t="s">
        <v>712</v>
      </c>
      <c r="O13139" t="s">
        <v>264</v>
      </c>
      <c r="P13139">
        <v>2050</v>
      </c>
      <c r="Q13139">
        <v>6.2368627449999998</v>
      </c>
    </row>
    <row r="13140" spans="1:17" x14ac:dyDescent="0.25">
      <c r="A13140" t="s">
        <v>684</v>
      </c>
      <c r="B13140" t="s">
        <v>685</v>
      </c>
      <c r="C13140" t="s">
        <v>686</v>
      </c>
      <c r="D13140" t="s">
        <v>687</v>
      </c>
      <c r="E13140" t="s">
        <v>688</v>
      </c>
      <c r="F13140" t="s">
        <v>187</v>
      </c>
      <c r="G13140" t="s">
        <v>188</v>
      </c>
      <c r="H13140" t="s">
        <v>710</v>
      </c>
      <c r="I13140" t="s">
        <v>711</v>
      </c>
      <c r="J13140" t="s">
        <v>351</v>
      </c>
      <c r="K13140" t="s">
        <v>191</v>
      </c>
      <c r="M13140" t="s">
        <v>712</v>
      </c>
      <c r="O13140" t="s">
        <v>265</v>
      </c>
      <c r="P13140">
        <v>2050</v>
      </c>
      <c r="Q13140">
        <v>6.2368627449999998</v>
      </c>
    </row>
    <row r="13141" spans="1:17" x14ac:dyDescent="0.25">
      <c r="A13141" t="s">
        <v>713</v>
      </c>
      <c r="B13141" t="s">
        <v>714</v>
      </c>
      <c r="C13141" t="s">
        <v>715</v>
      </c>
      <c r="D13141" t="s">
        <v>687</v>
      </c>
      <c r="E13141" t="s">
        <v>688</v>
      </c>
      <c r="F13141" t="s">
        <v>187</v>
      </c>
      <c r="G13141" t="s">
        <v>195</v>
      </c>
      <c r="H13141" t="s">
        <v>417</v>
      </c>
      <c r="I13141" t="s">
        <v>418</v>
      </c>
      <c r="J13141" t="s">
        <v>419</v>
      </c>
      <c r="K13141" t="s">
        <v>191</v>
      </c>
      <c r="M13141" t="s">
        <v>227</v>
      </c>
      <c r="N13141" t="s">
        <v>689</v>
      </c>
      <c r="O13141" t="s">
        <v>194</v>
      </c>
      <c r="P13141">
        <v>2020</v>
      </c>
      <c r="Q13141">
        <v>6.5013768999999999E-2</v>
      </c>
    </row>
    <row r="13142" spans="1:17" x14ac:dyDescent="0.25">
      <c r="A13142" t="s">
        <v>713</v>
      </c>
      <c r="B13142" t="s">
        <v>714</v>
      </c>
      <c r="C13142" t="s">
        <v>715</v>
      </c>
      <c r="D13142" t="s">
        <v>687</v>
      </c>
      <c r="E13142" t="s">
        <v>688</v>
      </c>
      <c r="F13142" t="s">
        <v>187</v>
      </c>
      <c r="G13142" t="s">
        <v>195</v>
      </c>
      <c r="H13142" t="s">
        <v>417</v>
      </c>
      <c r="I13142" t="s">
        <v>418</v>
      </c>
      <c r="J13142" t="s">
        <v>419</v>
      </c>
      <c r="K13142" t="s">
        <v>191</v>
      </c>
      <c r="M13142" t="s">
        <v>227</v>
      </c>
      <c r="N13142" t="s">
        <v>689</v>
      </c>
      <c r="O13142" t="s">
        <v>194</v>
      </c>
      <c r="P13142">
        <v>2025</v>
      </c>
      <c r="Q13142">
        <v>6.5125665999999999E-2</v>
      </c>
    </row>
    <row r="13143" spans="1:17" x14ac:dyDescent="0.25">
      <c r="A13143" t="s">
        <v>713</v>
      </c>
      <c r="B13143" t="s">
        <v>714</v>
      </c>
      <c r="C13143" t="s">
        <v>715</v>
      </c>
      <c r="D13143" t="s">
        <v>687</v>
      </c>
      <c r="E13143" t="s">
        <v>688</v>
      </c>
      <c r="F13143" t="s">
        <v>187</v>
      </c>
      <c r="G13143" t="s">
        <v>195</v>
      </c>
      <c r="H13143" t="s">
        <v>417</v>
      </c>
      <c r="I13143" t="s">
        <v>418</v>
      </c>
      <c r="J13143" t="s">
        <v>419</v>
      </c>
      <c r="K13143" t="s">
        <v>191</v>
      </c>
      <c r="M13143" t="s">
        <v>227</v>
      </c>
      <c r="N13143" t="s">
        <v>689</v>
      </c>
      <c r="O13143" t="s">
        <v>264</v>
      </c>
      <c r="P13143">
        <v>2025</v>
      </c>
      <c r="Q13143">
        <v>3.7114517999999999E-2</v>
      </c>
    </row>
    <row r="13144" spans="1:17" x14ac:dyDescent="0.25">
      <c r="A13144" t="s">
        <v>713</v>
      </c>
      <c r="B13144" t="s">
        <v>714</v>
      </c>
      <c r="C13144" t="s">
        <v>715</v>
      </c>
      <c r="D13144" t="s">
        <v>687</v>
      </c>
      <c r="E13144" t="s">
        <v>688</v>
      </c>
      <c r="F13144" t="s">
        <v>187</v>
      </c>
      <c r="G13144" t="s">
        <v>195</v>
      </c>
      <c r="H13144" t="s">
        <v>417</v>
      </c>
      <c r="I13144" t="s">
        <v>418</v>
      </c>
      <c r="J13144" t="s">
        <v>419</v>
      </c>
      <c r="K13144" t="s">
        <v>191</v>
      </c>
      <c r="M13144" t="s">
        <v>227</v>
      </c>
      <c r="N13144" t="s">
        <v>689</v>
      </c>
      <c r="O13144" t="s">
        <v>265</v>
      </c>
      <c r="P13144">
        <v>2025</v>
      </c>
      <c r="Q13144">
        <v>9.2697768999999999E-2</v>
      </c>
    </row>
    <row r="13145" spans="1:17" x14ac:dyDescent="0.25">
      <c r="A13145" t="s">
        <v>713</v>
      </c>
      <c r="B13145" t="s">
        <v>714</v>
      </c>
      <c r="C13145" t="s">
        <v>715</v>
      </c>
      <c r="D13145" t="s">
        <v>687</v>
      </c>
      <c r="E13145" t="s">
        <v>688</v>
      </c>
      <c r="F13145" t="s">
        <v>187</v>
      </c>
      <c r="G13145" t="s">
        <v>195</v>
      </c>
      <c r="H13145" t="s">
        <v>417</v>
      </c>
      <c r="I13145" t="s">
        <v>418</v>
      </c>
      <c r="J13145" t="s">
        <v>419</v>
      </c>
      <c r="K13145" t="s">
        <v>191</v>
      </c>
      <c r="M13145" t="s">
        <v>227</v>
      </c>
      <c r="N13145" t="s">
        <v>689</v>
      </c>
      <c r="O13145" t="s">
        <v>194</v>
      </c>
      <c r="P13145">
        <v>2030</v>
      </c>
      <c r="Q13145">
        <v>6.5232706000000001E-2</v>
      </c>
    </row>
    <row r="13146" spans="1:17" x14ac:dyDescent="0.25">
      <c r="A13146" t="s">
        <v>713</v>
      </c>
      <c r="B13146" t="s">
        <v>714</v>
      </c>
      <c r="C13146" t="s">
        <v>715</v>
      </c>
      <c r="D13146" t="s">
        <v>687</v>
      </c>
      <c r="E13146" t="s">
        <v>688</v>
      </c>
      <c r="F13146" t="s">
        <v>187</v>
      </c>
      <c r="G13146" t="s">
        <v>195</v>
      </c>
      <c r="H13146" t="s">
        <v>417</v>
      </c>
      <c r="I13146" t="s">
        <v>418</v>
      </c>
      <c r="J13146" t="s">
        <v>419</v>
      </c>
      <c r="K13146" t="s">
        <v>191</v>
      </c>
      <c r="M13146" t="s">
        <v>227</v>
      </c>
      <c r="N13146" t="s">
        <v>689</v>
      </c>
      <c r="O13146" t="s">
        <v>194</v>
      </c>
      <c r="P13146">
        <v>2040</v>
      </c>
      <c r="Q13146">
        <v>6.5433426000000003E-2</v>
      </c>
    </row>
    <row r="13147" spans="1:17" x14ac:dyDescent="0.25">
      <c r="A13147" t="s">
        <v>713</v>
      </c>
      <c r="B13147" t="s">
        <v>714</v>
      </c>
      <c r="C13147" t="s">
        <v>715</v>
      </c>
      <c r="D13147" t="s">
        <v>687</v>
      </c>
      <c r="E13147" t="s">
        <v>688</v>
      </c>
      <c r="F13147" t="s">
        <v>187</v>
      </c>
      <c r="G13147" t="s">
        <v>195</v>
      </c>
      <c r="H13147" t="s">
        <v>417</v>
      </c>
      <c r="I13147" t="s">
        <v>418</v>
      </c>
      <c r="J13147" t="s">
        <v>419</v>
      </c>
      <c r="K13147" t="s">
        <v>191</v>
      </c>
      <c r="M13147" t="s">
        <v>227</v>
      </c>
      <c r="N13147" t="s">
        <v>689</v>
      </c>
      <c r="O13147" t="s">
        <v>194</v>
      </c>
      <c r="P13147">
        <v>2050</v>
      </c>
      <c r="Q13147">
        <v>6.5527651000000006E-2</v>
      </c>
    </row>
    <row r="13148" spans="1:17" x14ac:dyDescent="0.25">
      <c r="A13148" t="s">
        <v>713</v>
      </c>
      <c r="B13148" t="s">
        <v>714</v>
      </c>
      <c r="C13148" t="s">
        <v>715</v>
      </c>
      <c r="D13148" t="s">
        <v>687</v>
      </c>
      <c r="E13148" t="s">
        <v>688</v>
      </c>
      <c r="F13148" t="s">
        <v>187</v>
      </c>
      <c r="G13148" t="s">
        <v>195</v>
      </c>
      <c r="H13148" t="s">
        <v>417</v>
      </c>
      <c r="I13148" t="s">
        <v>418</v>
      </c>
      <c r="J13148" t="s">
        <v>419</v>
      </c>
      <c r="K13148" t="s">
        <v>191</v>
      </c>
      <c r="M13148" t="s">
        <v>227</v>
      </c>
      <c r="N13148" t="s">
        <v>689</v>
      </c>
      <c r="O13148" t="s">
        <v>264</v>
      </c>
      <c r="P13148">
        <v>2050</v>
      </c>
      <c r="Q13148">
        <v>3.7114517999999999E-2</v>
      </c>
    </row>
    <row r="13149" spans="1:17" x14ac:dyDescent="0.25">
      <c r="A13149" t="s">
        <v>713</v>
      </c>
      <c r="B13149" t="s">
        <v>714</v>
      </c>
      <c r="C13149" t="s">
        <v>715</v>
      </c>
      <c r="D13149" t="s">
        <v>687</v>
      </c>
      <c r="E13149" t="s">
        <v>688</v>
      </c>
      <c r="F13149" t="s">
        <v>187</v>
      </c>
      <c r="G13149" t="s">
        <v>195</v>
      </c>
      <c r="H13149" t="s">
        <v>417</v>
      </c>
      <c r="I13149" t="s">
        <v>418</v>
      </c>
      <c r="J13149" t="s">
        <v>419</v>
      </c>
      <c r="K13149" t="s">
        <v>191</v>
      </c>
      <c r="M13149" t="s">
        <v>227</v>
      </c>
      <c r="N13149" t="s">
        <v>689</v>
      </c>
      <c r="O13149" t="s">
        <v>265</v>
      </c>
      <c r="P13149">
        <v>2050</v>
      </c>
      <c r="Q13149">
        <v>9.2697768999999999E-2</v>
      </c>
    </row>
    <row r="13150" spans="1:17" x14ac:dyDescent="0.25">
      <c r="A13150" t="s">
        <v>713</v>
      </c>
      <c r="B13150" t="s">
        <v>714</v>
      </c>
      <c r="C13150" t="s">
        <v>715</v>
      </c>
      <c r="D13150" t="s">
        <v>687</v>
      </c>
      <c r="E13150" t="s">
        <v>688</v>
      </c>
      <c r="F13150" t="s">
        <v>187</v>
      </c>
      <c r="G13150" t="s">
        <v>195</v>
      </c>
      <c r="H13150" t="s">
        <v>200</v>
      </c>
      <c r="I13150" t="s">
        <v>201</v>
      </c>
      <c r="K13150" t="s">
        <v>202</v>
      </c>
      <c r="N13150" t="s">
        <v>232</v>
      </c>
      <c r="O13150" t="s">
        <v>194</v>
      </c>
      <c r="P13150">
        <v>2020</v>
      </c>
      <c r="Q13150">
        <v>4.5</v>
      </c>
    </row>
    <row r="13151" spans="1:17" x14ac:dyDescent="0.25">
      <c r="A13151" t="s">
        <v>713</v>
      </c>
      <c r="B13151" t="s">
        <v>714</v>
      </c>
      <c r="C13151" t="s">
        <v>715</v>
      </c>
      <c r="D13151" t="s">
        <v>687</v>
      </c>
      <c r="E13151" t="s">
        <v>688</v>
      </c>
      <c r="F13151" t="s">
        <v>187</v>
      </c>
      <c r="G13151" t="s">
        <v>195</v>
      </c>
      <c r="H13151" t="s">
        <v>200</v>
      </c>
      <c r="I13151" t="s">
        <v>201</v>
      </c>
      <c r="K13151" t="s">
        <v>202</v>
      </c>
      <c r="N13151" t="s">
        <v>232</v>
      </c>
      <c r="O13151" t="s">
        <v>194</v>
      </c>
      <c r="P13151">
        <v>2025</v>
      </c>
      <c r="Q13151">
        <v>4.5</v>
      </c>
    </row>
    <row r="13152" spans="1:17" x14ac:dyDescent="0.25">
      <c r="A13152" t="s">
        <v>713</v>
      </c>
      <c r="B13152" t="s">
        <v>714</v>
      </c>
      <c r="C13152" t="s">
        <v>715</v>
      </c>
      <c r="D13152" t="s">
        <v>687</v>
      </c>
      <c r="E13152" t="s">
        <v>688</v>
      </c>
      <c r="F13152" t="s">
        <v>187</v>
      </c>
      <c r="G13152" t="s">
        <v>195</v>
      </c>
      <c r="H13152" t="s">
        <v>200</v>
      </c>
      <c r="I13152" t="s">
        <v>201</v>
      </c>
      <c r="K13152" t="s">
        <v>202</v>
      </c>
      <c r="N13152" t="s">
        <v>232</v>
      </c>
      <c r="O13152" t="s">
        <v>264</v>
      </c>
      <c r="P13152">
        <v>2025</v>
      </c>
      <c r="Q13152">
        <v>4</v>
      </c>
    </row>
    <row r="13153" spans="1:17" x14ac:dyDescent="0.25">
      <c r="A13153" t="s">
        <v>713</v>
      </c>
      <c r="B13153" t="s">
        <v>714</v>
      </c>
      <c r="C13153" t="s">
        <v>715</v>
      </c>
      <c r="D13153" t="s">
        <v>687</v>
      </c>
      <c r="E13153" t="s">
        <v>688</v>
      </c>
      <c r="F13153" t="s">
        <v>187</v>
      </c>
      <c r="G13153" t="s">
        <v>195</v>
      </c>
      <c r="H13153" t="s">
        <v>200</v>
      </c>
      <c r="I13153" t="s">
        <v>201</v>
      </c>
      <c r="K13153" t="s">
        <v>202</v>
      </c>
      <c r="N13153" t="s">
        <v>232</v>
      </c>
      <c r="O13153" t="s">
        <v>265</v>
      </c>
      <c r="P13153">
        <v>2025</v>
      </c>
      <c r="Q13153">
        <v>5</v>
      </c>
    </row>
    <row r="13154" spans="1:17" x14ac:dyDescent="0.25">
      <c r="A13154" t="s">
        <v>713</v>
      </c>
      <c r="B13154" t="s">
        <v>714</v>
      </c>
      <c r="C13154" t="s">
        <v>715</v>
      </c>
      <c r="D13154" t="s">
        <v>687</v>
      </c>
      <c r="E13154" t="s">
        <v>688</v>
      </c>
      <c r="F13154" t="s">
        <v>187</v>
      </c>
      <c r="G13154" t="s">
        <v>195</v>
      </c>
      <c r="H13154" t="s">
        <v>200</v>
      </c>
      <c r="I13154" t="s">
        <v>201</v>
      </c>
      <c r="K13154" t="s">
        <v>202</v>
      </c>
      <c r="N13154" t="s">
        <v>232</v>
      </c>
      <c r="O13154" t="s">
        <v>194</v>
      </c>
      <c r="P13154">
        <v>2030</v>
      </c>
      <c r="Q13154">
        <v>4</v>
      </c>
    </row>
    <row r="13155" spans="1:17" x14ac:dyDescent="0.25">
      <c r="A13155" t="s">
        <v>713</v>
      </c>
      <c r="B13155" t="s">
        <v>714</v>
      </c>
      <c r="C13155" t="s">
        <v>715</v>
      </c>
      <c r="D13155" t="s">
        <v>687</v>
      </c>
      <c r="E13155" t="s">
        <v>688</v>
      </c>
      <c r="F13155" t="s">
        <v>187</v>
      </c>
      <c r="G13155" t="s">
        <v>195</v>
      </c>
      <c r="H13155" t="s">
        <v>200</v>
      </c>
      <c r="I13155" t="s">
        <v>201</v>
      </c>
      <c r="K13155" t="s">
        <v>202</v>
      </c>
      <c r="N13155" t="s">
        <v>232</v>
      </c>
      <c r="O13155" t="s">
        <v>194</v>
      </c>
      <c r="P13155">
        <v>2040</v>
      </c>
      <c r="Q13155">
        <v>4</v>
      </c>
    </row>
    <row r="13156" spans="1:17" x14ac:dyDescent="0.25">
      <c r="A13156" t="s">
        <v>713</v>
      </c>
      <c r="B13156" t="s">
        <v>714</v>
      </c>
      <c r="C13156" t="s">
        <v>715</v>
      </c>
      <c r="D13156" t="s">
        <v>687</v>
      </c>
      <c r="E13156" t="s">
        <v>688</v>
      </c>
      <c r="F13156" t="s">
        <v>187</v>
      </c>
      <c r="G13156" t="s">
        <v>195</v>
      </c>
      <c r="H13156" t="s">
        <v>200</v>
      </c>
      <c r="I13156" t="s">
        <v>201</v>
      </c>
      <c r="K13156" t="s">
        <v>202</v>
      </c>
      <c r="N13156" t="s">
        <v>232</v>
      </c>
      <c r="O13156" t="s">
        <v>194</v>
      </c>
      <c r="P13156">
        <v>2050</v>
      </c>
      <c r="Q13156">
        <v>4</v>
      </c>
    </row>
    <row r="13157" spans="1:17" x14ac:dyDescent="0.25">
      <c r="A13157" t="s">
        <v>713</v>
      </c>
      <c r="B13157" t="s">
        <v>714</v>
      </c>
      <c r="C13157" t="s">
        <v>715</v>
      </c>
      <c r="D13157" t="s">
        <v>687</v>
      </c>
      <c r="E13157" t="s">
        <v>688</v>
      </c>
      <c r="F13157" t="s">
        <v>187</v>
      </c>
      <c r="G13157" t="s">
        <v>195</v>
      </c>
      <c r="H13157" t="s">
        <v>200</v>
      </c>
      <c r="I13157" t="s">
        <v>201</v>
      </c>
      <c r="K13157" t="s">
        <v>202</v>
      </c>
      <c r="N13157" t="s">
        <v>232</v>
      </c>
      <c r="O13157" t="s">
        <v>264</v>
      </c>
      <c r="P13157">
        <v>2050</v>
      </c>
      <c r="Q13157">
        <v>3</v>
      </c>
    </row>
    <row r="13158" spans="1:17" x14ac:dyDescent="0.25">
      <c r="A13158" t="s">
        <v>713</v>
      </c>
      <c r="B13158" t="s">
        <v>714</v>
      </c>
      <c r="C13158" t="s">
        <v>715</v>
      </c>
      <c r="D13158" t="s">
        <v>687</v>
      </c>
      <c r="E13158" t="s">
        <v>688</v>
      </c>
      <c r="F13158" t="s">
        <v>187</v>
      </c>
      <c r="G13158" t="s">
        <v>195</v>
      </c>
      <c r="H13158" t="s">
        <v>200</v>
      </c>
      <c r="I13158" t="s">
        <v>201</v>
      </c>
      <c r="K13158" t="s">
        <v>202</v>
      </c>
      <c r="N13158" t="s">
        <v>232</v>
      </c>
      <c r="O13158" t="s">
        <v>265</v>
      </c>
      <c r="P13158">
        <v>2050</v>
      </c>
      <c r="Q13158">
        <v>5</v>
      </c>
    </row>
    <row r="13159" spans="1:17" x14ac:dyDescent="0.25">
      <c r="A13159" t="s">
        <v>713</v>
      </c>
      <c r="B13159" t="s">
        <v>714</v>
      </c>
      <c r="C13159" t="s">
        <v>715</v>
      </c>
      <c r="D13159" t="s">
        <v>687</v>
      </c>
      <c r="E13159" t="s">
        <v>688</v>
      </c>
      <c r="F13159" t="s">
        <v>187</v>
      </c>
      <c r="G13159" t="s">
        <v>195</v>
      </c>
      <c r="H13159" t="s">
        <v>352</v>
      </c>
      <c r="I13159" t="s">
        <v>135</v>
      </c>
      <c r="K13159" t="s">
        <v>191</v>
      </c>
      <c r="N13159" t="s">
        <v>232</v>
      </c>
      <c r="O13159" t="s">
        <v>194</v>
      </c>
      <c r="P13159">
        <v>2020</v>
      </c>
      <c r="Q13159">
        <v>0.02</v>
      </c>
    </row>
    <row r="13160" spans="1:17" x14ac:dyDescent="0.25">
      <c r="A13160" t="s">
        <v>713</v>
      </c>
      <c r="B13160" t="s">
        <v>714</v>
      </c>
      <c r="C13160" t="s">
        <v>715</v>
      </c>
      <c r="D13160" t="s">
        <v>687</v>
      </c>
      <c r="E13160" t="s">
        <v>688</v>
      </c>
      <c r="F13160" t="s">
        <v>187</v>
      </c>
      <c r="G13160" t="s">
        <v>195</v>
      </c>
      <c r="H13160" t="s">
        <v>352</v>
      </c>
      <c r="I13160" t="s">
        <v>135</v>
      </c>
      <c r="K13160" t="s">
        <v>191</v>
      </c>
      <c r="N13160" t="s">
        <v>232</v>
      </c>
      <c r="O13160" t="s">
        <v>194</v>
      </c>
      <c r="P13160">
        <v>2025</v>
      </c>
      <c r="Q13160">
        <v>0.02</v>
      </c>
    </row>
    <row r="13161" spans="1:17" x14ac:dyDescent="0.25">
      <c r="A13161" t="s">
        <v>713</v>
      </c>
      <c r="B13161" t="s">
        <v>714</v>
      </c>
      <c r="C13161" t="s">
        <v>715</v>
      </c>
      <c r="D13161" t="s">
        <v>687</v>
      </c>
      <c r="E13161" t="s">
        <v>688</v>
      </c>
      <c r="F13161" t="s">
        <v>187</v>
      </c>
      <c r="G13161" t="s">
        <v>195</v>
      </c>
      <c r="H13161" t="s">
        <v>352</v>
      </c>
      <c r="I13161" t="s">
        <v>135</v>
      </c>
      <c r="K13161" t="s">
        <v>191</v>
      </c>
      <c r="N13161" t="s">
        <v>232</v>
      </c>
      <c r="O13161" t="s">
        <v>264</v>
      </c>
      <c r="P13161">
        <v>2025</v>
      </c>
      <c r="Q13161">
        <v>0.01</v>
      </c>
    </row>
    <row r="13162" spans="1:17" x14ac:dyDescent="0.25">
      <c r="A13162" t="s">
        <v>713</v>
      </c>
      <c r="B13162" t="s">
        <v>714</v>
      </c>
      <c r="C13162" t="s">
        <v>715</v>
      </c>
      <c r="D13162" t="s">
        <v>687</v>
      </c>
      <c r="E13162" t="s">
        <v>688</v>
      </c>
      <c r="F13162" t="s">
        <v>187</v>
      </c>
      <c r="G13162" t="s">
        <v>195</v>
      </c>
      <c r="H13162" t="s">
        <v>352</v>
      </c>
      <c r="I13162" t="s">
        <v>135</v>
      </c>
      <c r="K13162" t="s">
        <v>191</v>
      </c>
      <c r="N13162" t="s">
        <v>232</v>
      </c>
      <c r="O13162" t="s">
        <v>265</v>
      </c>
      <c r="P13162">
        <v>2025</v>
      </c>
      <c r="Q13162">
        <v>0.03</v>
      </c>
    </row>
    <row r="13163" spans="1:17" x14ac:dyDescent="0.25">
      <c r="A13163" t="s">
        <v>713</v>
      </c>
      <c r="B13163" t="s">
        <v>714</v>
      </c>
      <c r="C13163" t="s">
        <v>715</v>
      </c>
      <c r="D13163" t="s">
        <v>687</v>
      </c>
      <c r="E13163" t="s">
        <v>688</v>
      </c>
      <c r="F13163" t="s">
        <v>187</v>
      </c>
      <c r="G13163" t="s">
        <v>195</v>
      </c>
      <c r="H13163" t="s">
        <v>352</v>
      </c>
      <c r="I13163" t="s">
        <v>135</v>
      </c>
      <c r="K13163" t="s">
        <v>191</v>
      </c>
      <c r="N13163" t="s">
        <v>232</v>
      </c>
      <c r="O13163" t="s">
        <v>194</v>
      </c>
      <c r="P13163">
        <v>2030</v>
      </c>
      <c r="Q13163">
        <v>0.02</v>
      </c>
    </row>
    <row r="13164" spans="1:17" x14ac:dyDescent="0.25">
      <c r="A13164" t="s">
        <v>713</v>
      </c>
      <c r="B13164" t="s">
        <v>714</v>
      </c>
      <c r="C13164" t="s">
        <v>715</v>
      </c>
      <c r="D13164" t="s">
        <v>687</v>
      </c>
      <c r="E13164" t="s">
        <v>688</v>
      </c>
      <c r="F13164" t="s">
        <v>187</v>
      </c>
      <c r="G13164" t="s">
        <v>195</v>
      </c>
      <c r="H13164" t="s">
        <v>352</v>
      </c>
      <c r="I13164" t="s">
        <v>135</v>
      </c>
      <c r="K13164" t="s">
        <v>191</v>
      </c>
      <c r="N13164" t="s">
        <v>232</v>
      </c>
      <c r="O13164" t="s">
        <v>194</v>
      </c>
      <c r="P13164">
        <v>2040</v>
      </c>
      <c r="Q13164">
        <v>0.02</v>
      </c>
    </row>
    <row r="13165" spans="1:17" x14ac:dyDescent="0.25">
      <c r="A13165" t="s">
        <v>713</v>
      </c>
      <c r="B13165" t="s">
        <v>714</v>
      </c>
      <c r="C13165" t="s">
        <v>715</v>
      </c>
      <c r="D13165" t="s">
        <v>687</v>
      </c>
      <c r="E13165" t="s">
        <v>688</v>
      </c>
      <c r="F13165" t="s">
        <v>187</v>
      </c>
      <c r="G13165" t="s">
        <v>195</v>
      </c>
      <c r="H13165" t="s">
        <v>352</v>
      </c>
      <c r="I13165" t="s">
        <v>135</v>
      </c>
      <c r="K13165" t="s">
        <v>191</v>
      </c>
      <c r="N13165" t="s">
        <v>232</v>
      </c>
      <c r="O13165" t="s">
        <v>194</v>
      </c>
      <c r="P13165">
        <v>2050</v>
      </c>
      <c r="Q13165">
        <v>0.02</v>
      </c>
    </row>
    <row r="13166" spans="1:17" x14ac:dyDescent="0.25">
      <c r="A13166" t="s">
        <v>713</v>
      </c>
      <c r="B13166" t="s">
        <v>714</v>
      </c>
      <c r="C13166" t="s">
        <v>715</v>
      </c>
      <c r="D13166" t="s">
        <v>687</v>
      </c>
      <c r="E13166" t="s">
        <v>688</v>
      </c>
      <c r="F13166" t="s">
        <v>187</v>
      </c>
      <c r="G13166" t="s">
        <v>195</v>
      </c>
      <c r="H13166" t="s">
        <v>352</v>
      </c>
      <c r="I13166" t="s">
        <v>135</v>
      </c>
      <c r="K13166" t="s">
        <v>191</v>
      </c>
      <c r="N13166" t="s">
        <v>232</v>
      </c>
      <c r="O13166" t="s">
        <v>264</v>
      </c>
      <c r="P13166">
        <v>2050</v>
      </c>
      <c r="Q13166">
        <v>0.01</v>
      </c>
    </row>
    <row r="13167" spans="1:17" x14ac:dyDescent="0.25">
      <c r="A13167" t="s">
        <v>713</v>
      </c>
      <c r="B13167" t="s">
        <v>714</v>
      </c>
      <c r="C13167" t="s">
        <v>715</v>
      </c>
      <c r="D13167" t="s">
        <v>687</v>
      </c>
      <c r="E13167" t="s">
        <v>688</v>
      </c>
      <c r="F13167" t="s">
        <v>187</v>
      </c>
      <c r="G13167" t="s">
        <v>195</v>
      </c>
      <c r="H13167" t="s">
        <v>352</v>
      </c>
      <c r="I13167" t="s">
        <v>135</v>
      </c>
      <c r="K13167" t="s">
        <v>191</v>
      </c>
      <c r="N13167" t="s">
        <v>232</v>
      </c>
      <c r="O13167" t="s">
        <v>265</v>
      </c>
      <c r="P13167">
        <v>2050</v>
      </c>
      <c r="Q13167">
        <v>0.03</v>
      </c>
    </row>
    <row r="13168" spans="1:17" x14ac:dyDescent="0.25">
      <c r="A13168" t="s">
        <v>713</v>
      </c>
      <c r="B13168" t="s">
        <v>714</v>
      </c>
      <c r="C13168" t="s">
        <v>715</v>
      </c>
      <c r="D13168" t="s">
        <v>687</v>
      </c>
      <c r="E13168" t="s">
        <v>688</v>
      </c>
      <c r="F13168" t="s">
        <v>187</v>
      </c>
      <c r="G13168" t="s">
        <v>195</v>
      </c>
      <c r="H13168" t="s">
        <v>473</v>
      </c>
      <c r="I13168" t="s">
        <v>213</v>
      </c>
      <c r="K13168" t="s">
        <v>474</v>
      </c>
      <c r="M13168" t="s">
        <v>690</v>
      </c>
      <c r="N13168" t="s">
        <v>513</v>
      </c>
      <c r="O13168" t="s">
        <v>194</v>
      </c>
      <c r="P13168">
        <v>2020</v>
      </c>
      <c r="Q13168">
        <v>13.13567901</v>
      </c>
    </row>
    <row r="13169" spans="1:17" x14ac:dyDescent="0.25">
      <c r="A13169" t="s">
        <v>713</v>
      </c>
      <c r="B13169" t="s">
        <v>714</v>
      </c>
      <c r="C13169" t="s">
        <v>715</v>
      </c>
      <c r="D13169" t="s">
        <v>687</v>
      </c>
      <c r="E13169" t="s">
        <v>688</v>
      </c>
      <c r="F13169" t="s">
        <v>187</v>
      </c>
      <c r="G13169" t="s">
        <v>195</v>
      </c>
      <c r="H13169" t="s">
        <v>473</v>
      </c>
      <c r="I13169" t="s">
        <v>213</v>
      </c>
      <c r="K13169" t="s">
        <v>474</v>
      </c>
      <c r="M13169" t="s">
        <v>690</v>
      </c>
      <c r="N13169" t="s">
        <v>513</v>
      </c>
      <c r="O13169" t="s">
        <v>194</v>
      </c>
      <c r="P13169">
        <v>2025</v>
      </c>
      <c r="Q13169">
        <v>13.113109639999999</v>
      </c>
    </row>
    <row r="13170" spans="1:17" x14ac:dyDescent="0.25">
      <c r="A13170" t="s">
        <v>713</v>
      </c>
      <c r="B13170" t="s">
        <v>714</v>
      </c>
      <c r="C13170" t="s">
        <v>715</v>
      </c>
      <c r="D13170" t="s">
        <v>687</v>
      </c>
      <c r="E13170" t="s">
        <v>688</v>
      </c>
      <c r="F13170" t="s">
        <v>187</v>
      </c>
      <c r="G13170" t="s">
        <v>195</v>
      </c>
      <c r="H13170" t="s">
        <v>473</v>
      </c>
      <c r="I13170" t="s">
        <v>213</v>
      </c>
      <c r="K13170" t="s">
        <v>474</v>
      </c>
      <c r="M13170" t="s">
        <v>690</v>
      </c>
      <c r="N13170" t="s">
        <v>513</v>
      </c>
      <c r="O13170" t="s">
        <v>264</v>
      </c>
      <c r="P13170">
        <v>2025</v>
      </c>
      <c r="Q13170">
        <v>22.18</v>
      </c>
    </row>
    <row r="13171" spans="1:17" x14ac:dyDescent="0.25">
      <c r="A13171" t="s">
        <v>713</v>
      </c>
      <c r="B13171" t="s">
        <v>714</v>
      </c>
      <c r="C13171" t="s">
        <v>715</v>
      </c>
      <c r="D13171" t="s">
        <v>687</v>
      </c>
      <c r="E13171" t="s">
        <v>688</v>
      </c>
      <c r="F13171" t="s">
        <v>187</v>
      </c>
      <c r="G13171" t="s">
        <v>195</v>
      </c>
      <c r="H13171" t="s">
        <v>473</v>
      </c>
      <c r="I13171" t="s">
        <v>213</v>
      </c>
      <c r="K13171" t="s">
        <v>474</v>
      </c>
      <c r="M13171" t="s">
        <v>690</v>
      </c>
      <c r="N13171" t="s">
        <v>513</v>
      </c>
      <c r="O13171" t="s">
        <v>265</v>
      </c>
      <c r="P13171">
        <v>2025</v>
      </c>
      <c r="Q13171">
        <v>4.93</v>
      </c>
    </row>
    <row r="13172" spans="1:17" x14ac:dyDescent="0.25">
      <c r="A13172" t="s">
        <v>713</v>
      </c>
      <c r="B13172" t="s">
        <v>714</v>
      </c>
      <c r="C13172" t="s">
        <v>715</v>
      </c>
      <c r="D13172" t="s">
        <v>687</v>
      </c>
      <c r="E13172" t="s">
        <v>688</v>
      </c>
      <c r="F13172" t="s">
        <v>187</v>
      </c>
      <c r="G13172" t="s">
        <v>195</v>
      </c>
      <c r="H13172" t="s">
        <v>473</v>
      </c>
      <c r="I13172" t="s">
        <v>213</v>
      </c>
      <c r="K13172" t="s">
        <v>474</v>
      </c>
      <c r="M13172" t="s">
        <v>690</v>
      </c>
      <c r="N13172" t="s">
        <v>513</v>
      </c>
      <c r="O13172" t="s">
        <v>194</v>
      </c>
      <c r="P13172">
        <v>2030</v>
      </c>
      <c r="Q13172">
        <v>13.09159243</v>
      </c>
    </row>
    <row r="13173" spans="1:17" x14ac:dyDescent="0.25">
      <c r="A13173" t="s">
        <v>713</v>
      </c>
      <c r="B13173" t="s">
        <v>714</v>
      </c>
      <c r="C13173" t="s">
        <v>715</v>
      </c>
      <c r="D13173" t="s">
        <v>687</v>
      </c>
      <c r="E13173" t="s">
        <v>688</v>
      </c>
      <c r="F13173" t="s">
        <v>187</v>
      </c>
      <c r="G13173" t="s">
        <v>195</v>
      </c>
      <c r="H13173" t="s">
        <v>473</v>
      </c>
      <c r="I13173" t="s">
        <v>213</v>
      </c>
      <c r="K13173" t="s">
        <v>474</v>
      </c>
      <c r="M13173" t="s">
        <v>690</v>
      </c>
      <c r="N13173" t="s">
        <v>513</v>
      </c>
      <c r="O13173" t="s">
        <v>194</v>
      </c>
      <c r="P13173">
        <v>2040</v>
      </c>
      <c r="Q13173">
        <v>13.051433299999999</v>
      </c>
    </row>
    <row r="13174" spans="1:17" x14ac:dyDescent="0.25">
      <c r="A13174" t="s">
        <v>713</v>
      </c>
      <c r="B13174" t="s">
        <v>714</v>
      </c>
      <c r="C13174" t="s">
        <v>715</v>
      </c>
      <c r="D13174" t="s">
        <v>687</v>
      </c>
      <c r="E13174" t="s">
        <v>688</v>
      </c>
      <c r="F13174" t="s">
        <v>187</v>
      </c>
      <c r="G13174" t="s">
        <v>195</v>
      </c>
      <c r="H13174" t="s">
        <v>473</v>
      </c>
      <c r="I13174" t="s">
        <v>213</v>
      </c>
      <c r="K13174" t="s">
        <v>474</v>
      </c>
      <c r="M13174" t="s">
        <v>690</v>
      </c>
      <c r="N13174" t="s">
        <v>513</v>
      </c>
      <c r="O13174" t="s">
        <v>194</v>
      </c>
      <c r="P13174">
        <v>2050</v>
      </c>
      <c r="Q13174">
        <v>13.032666089999999</v>
      </c>
    </row>
    <row r="13175" spans="1:17" x14ac:dyDescent="0.25">
      <c r="A13175" t="s">
        <v>713</v>
      </c>
      <c r="B13175" t="s">
        <v>714</v>
      </c>
      <c r="C13175" t="s">
        <v>715</v>
      </c>
      <c r="D13175" t="s">
        <v>687</v>
      </c>
      <c r="E13175" t="s">
        <v>688</v>
      </c>
      <c r="F13175" t="s">
        <v>187</v>
      </c>
      <c r="G13175" t="s">
        <v>195</v>
      </c>
      <c r="H13175" t="s">
        <v>473</v>
      </c>
      <c r="I13175" t="s">
        <v>213</v>
      </c>
      <c r="K13175" t="s">
        <v>474</v>
      </c>
      <c r="M13175" t="s">
        <v>690</v>
      </c>
      <c r="N13175" t="s">
        <v>513</v>
      </c>
      <c r="O13175" t="s">
        <v>264</v>
      </c>
      <c r="P13175">
        <v>2050</v>
      </c>
      <c r="Q13175">
        <v>22.18</v>
      </c>
    </row>
    <row r="13176" spans="1:17" x14ac:dyDescent="0.25">
      <c r="A13176" t="s">
        <v>713</v>
      </c>
      <c r="B13176" t="s">
        <v>714</v>
      </c>
      <c r="C13176" t="s">
        <v>715</v>
      </c>
      <c r="D13176" t="s">
        <v>687</v>
      </c>
      <c r="E13176" t="s">
        <v>688</v>
      </c>
      <c r="F13176" t="s">
        <v>187</v>
      </c>
      <c r="G13176" t="s">
        <v>195</v>
      </c>
      <c r="H13176" t="s">
        <v>473</v>
      </c>
      <c r="I13176" t="s">
        <v>213</v>
      </c>
      <c r="K13176" t="s">
        <v>474</v>
      </c>
      <c r="M13176" t="s">
        <v>690</v>
      </c>
      <c r="N13176" t="s">
        <v>513</v>
      </c>
      <c r="O13176" t="s">
        <v>265</v>
      </c>
      <c r="P13176">
        <v>2050</v>
      </c>
      <c r="Q13176">
        <v>4.93</v>
      </c>
    </row>
    <row r="13177" spans="1:17" x14ac:dyDescent="0.25">
      <c r="A13177" t="s">
        <v>713</v>
      </c>
      <c r="B13177" t="s">
        <v>714</v>
      </c>
      <c r="C13177" t="s">
        <v>715</v>
      </c>
      <c r="D13177" t="s">
        <v>687</v>
      </c>
      <c r="E13177" t="s">
        <v>688</v>
      </c>
      <c r="F13177" t="s">
        <v>187</v>
      </c>
      <c r="G13177" t="s">
        <v>195</v>
      </c>
      <c r="H13177" t="s">
        <v>354</v>
      </c>
      <c r="I13177" t="s">
        <v>136</v>
      </c>
      <c r="K13177" t="s">
        <v>275</v>
      </c>
      <c r="N13177" t="s">
        <v>232</v>
      </c>
      <c r="O13177" t="s">
        <v>194</v>
      </c>
      <c r="P13177">
        <v>2020</v>
      </c>
      <c r="Q13177">
        <v>2</v>
      </c>
    </row>
    <row r="13178" spans="1:17" x14ac:dyDescent="0.25">
      <c r="A13178" t="s">
        <v>713</v>
      </c>
      <c r="B13178" t="s">
        <v>714</v>
      </c>
      <c r="C13178" t="s">
        <v>715</v>
      </c>
      <c r="D13178" t="s">
        <v>687</v>
      </c>
      <c r="E13178" t="s">
        <v>688</v>
      </c>
      <c r="F13178" t="s">
        <v>187</v>
      </c>
      <c r="G13178" t="s">
        <v>195</v>
      </c>
      <c r="H13178" t="s">
        <v>354</v>
      </c>
      <c r="I13178" t="s">
        <v>136</v>
      </c>
      <c r="K13178" t="s">
        <v>275</v>
      </c>
      <c r="N13178" t="s">
        <v>232</v>
      </c>
      <c r="O13178" t="s">
        <v>194</v>
      </c>
      <c r="P13178">
        <v>2025</v>
      </c>
      <c r="Q13178">
        <v>2</v>
      </c>
    </row>
    <row r="13179" spans="1:17" x14ac:dyDescent="0.25">
      <c r="A13179" t="s">
        <v>713</v>
      </c>
      <c r="B13179" t="s">
        <v>714</v>
      </c>
      <c r="C13179" t="s">
        <v>715</v>
      </c>
      <c r="D13179" t="s">
        <v>687</v>
      </c>
      <c r="E13179" t="s">
        <v>688</v>
      </c>
      <c r="F13179" t="s">
        <v>187</v>
      </c>
      <c r="G13179" t="s">
        <v>195</v>
      </c>
      <c r="H13179" t="s">
        <v>354</v>
      </c>
      <c r="I13179" t="s">
        <v>136</v>
      </c>
      <c r="K13179" t="s">
        <v>275</v>
      </c>
      <c r="N13179" t="s">
        <v>232</v>
      </c>
      <c r="O13179" t="s">
        <v>264</v>
      </c>
      <c r="P13179">
        <v>2025</v>
      </c>
      <c r="Q13179">
        <v>1</v>
      </c>
    </row>
    <row r="13180" spans="1:17" x14ac:dyDescent="0.25">
      <c r="A13180" t="s">
        <v>713</v>
      </c>
      <c r="B13180" t="s">
        <v>714</v>
      </c>
      <c r="C13180" t="s">
        <v>715</v>
      </c>
      <c r="D13180" t="s">
        <v>687</v>
      </c>
      <c r="E13180" t="s">
        <v>688</v>
      </c>
      <c r="F13180" t="s">
        <v>187</v>
      </c>
      <c r="G13180" t="s">
        <v>195</v>
      </c>
      <c r="H13180" t="s">
        <v>354</v>
      </c>
      <c r="I13180" t="s">
        <v>136</v>
      </c>
      <c r="K13180" t="s">
        <v>275</v>
      </c>
      <c r="N13180" t="s">
        <v>232</v>
      </c>
      <c r="O13180" t="s">
        <v>265</v>
      </c>
      <c r="P13180">
        <v>2025</v>
      </c>
      <c r="Q13180">
        <v>4</v>
      </c>
    </row>
    <row r="13181" spans="1:17" x14ac:dyDescent="0.25">
      <c r="A13181" t="s">
        <v>713</v>
      </c>
      <c r="B13181" t="s">
        <v>714</v>
      </c>
      <c r="C13181" t="s">
        <v>715</v>
      </c>
      <c r="D13181" t="s">
        <v>687</v>
      </c>
      <c r="E13181" t="s">
        <v>688</v>
      </c>
      <c r="F13181" t="s">
        <v>187</v>
      </c>
      <c r="G13181" t="s">
        <v>195</v>
      </c>
      <c r="H13181" t="s">
        <v>354</v>
      </c>
      <c r="I13181" t="s">
        <v>136</v>
      </c>
      <c r="K13181" t="s">
        <v>275</v>
      </c>
      <c r="N13181" t="s">
        <v>232</v>
      </c>
      <c r="O13181" t="s">
        <v>194</v>
      </c>
      <c r="P13181">
        <v>2030</v>
      </c>
      <c r="Q13181">
        <v>2</v>
      </c>
    </row>
    <row r="13182" spans="1:17" x14ac:dyDescent="0.25">
      <c r="A13182" t="s">
        <v>713</v>
      </c>
      <c r="B13182" t="s">
        <v>714</v>
      </c>
      <c r="C13182" t="s">
        <v>715</v>
      </c>
      <c r="D13182" t="s">
        <v>687</v>
      </c>
      <c r="E13182" t="s">
        <v>688</v>
      </c>
      <c r="F13182" t="s">
        <v>187</v>
      </c>
      <c r="G13182" t="s">
        <v>195</v>
      </c>
      <c r="H13182" t="s">
        <v>354</v>
      </c>
      <c r="I13182" t="s">
        <v>136</v>
      </c>
      <c r="K13182" t="s">
        <v>275</v>
      </c>
      <c r="N13182" t="s">
        <v>232</v>
      </c>
      <c r="O13182" t="s">
        <v>194</v>
      </c>
      <c r="P13182">
        <v>2040</v>
      </c>
      <c r="Q13182">
        <v>2</v>
      </c>
    </row>
    <row r="13183" spans="1:17" x14ac:dyDescent="0.25">
      <c r="A13183" t="s">
        <v>713</v>
      </c>
      <c r="B13183" t="s">
        <v>714</v>
      </c>
      <c r="C13183" t="s">
        <v>715</v>
      </c>
      <c r="D13183" t="s">
        <v>687</v>
      </c>
      <c r="E13183" t="s">
        <v>688</v>
      </c>
      <c r="F13183" t="s">
        <v>187</v>
      </c>
      <c r="G13183" t="s">
        <v>195</v>
      </c>
      <c r="H13183" t="s">
        <v>354</v>
      </c>
      <c r="I13183" t="s">
        <v>136</v>
      </c>
      <c r="K13183" t="s">
        <v>275</v>
      </c>
      <c r="N13183" t="s">
        <v>232</v>
      </c>
      <c r="O13183" t="s">
        <v>194</v>
      </c>
      <c r="P13183">
        <v>2050</v>
      </c>
      <c r="Q13183">
        <v>2</v>
      </c>
    </row>
    <row r="13184" spans="1:17" x14ac:dyDescent="0.25">
      <c r="A13184" t="s">
        <v>713</v>
      </c>
      <c r="B13184" t="s">
        <v>714</v>
      </c>
      <c r="C13184" t="s">
        <v>715</v>
      </c>
      <c r="D13184" t="s">
        <v>687</v>
      </c>
      <c r="E13184" t="s">
        <v>688</v>
      </c>
      <c r="F13184" t="s">
        <v>187</v>
      </c>
      <c r="G13184" t="s">
        <v>195</v>
      </c>
      <c r="H13184" t="s">
        <v>354</v>
      </c>
      <c r="I13184" t="s">
        <v>136</v>
      </c>
      <c r="K13184" t="s">
        <v>275</v>
      </c>
      <c r="N13184" t="s">
        <v>232</v>
      </c>
      <c r="O13184" t="s">
        <v>264</v>
      </c>
      <c r="P13184">
        <v>2050</v>
      </c>
      <c r="Q13184">
        <v>1</v>
      </c>
    </row>
    <row r="13185" spans="1:17" x14ac:dyDescent="0.25">
      <c r="A13185" t="s">
        <v>713</v>
      </c>
      <c r="B13185" t="s">
        <v>714</v>
      </c>
      <c r="C13185" t="s">
        <v>715</v>
      </c>
      <c r="D13185" t="s">
        <v>687</v>
      </c>
      <c r="E13185" t="s">
        <v>688</v>
      </c>
      <c r="F13185" t="s">
        <v>187</v>
      </c>
      <c r="G13185" t="s">
        <v>195</v>
      </c>
      <c r="H13185" t="s">
        <v>354</v>
      </c>
      <c r="I13185" t="s">
        <v>136</v>
      </c>
      <c r="K13185" t="s">
        <v>275</v>
      </c>
      <c r="N13185" t="s">
        <v>232</v>
      </c>
      <c r="O13185" t="s">
        <v>265</v>
      </c>
      <c r="P13185">
        <v>2050</v>
      </c>
      <c r="Q13185">
        <v>4</v>
      </c>
    </row>
    <row r="13186" spans="1:17" x14ac:dyDescent="0.25">
      <c r="A13186" t="s">
        <v>713</v>
      </c>
      <c r="B13186" t="s">
        <v>714</v>
      </c>
      <c r="C13186" t="s">
        <v>715</v>
      </c>
      <c r="D13186" t="s">
        <v>687</v>
      </c>
      <c r="E13186" t="s">
        <v>688</v>
      </c>
      <c r="F13186" t="s">
        <v>187</v>
      </c>
      <c r="G13186" t="s">
        <v>195</v>
      </c>
      <c r="H13186" t="s">
        <v>475</v>
      </c>
      <c r="I13186" t="s">
        <v>277</v>
      </c>
      <c r="K13186" t="s">
        <v>476</v>
      </c>
      <c r="M13186" t="s">
        <v>251</v>
      </c>
      <c r="N13186" t="s">
        <v>232</v>
      </c>
      <c r="O13186" t="s">
        <v>194</v>
      </c>
      <c r="P13186">
        <v>2020</v>
      </c>
      <c r="Q13186">
        <v>5</v>
      </c>
    </row>
    <row r="13187" spans="1:17" x14ac:dyDescent="0.25">
      <c r="A13187" t="s">
        <v>713</v>
      </c>
      <c r="B13187" t="s">
        <v>714</v>
      </c>
      <c r="C13187" t="s">
        <v>715</v>
      </c>
      <c r="D13187" t="s">
        <v>687</v>
      </c>
      <c r="E13187" t="s">
        <v>688</v>
      </c>
      <c r="F13187" t="s">
        <v>187</v>
      </c>
      <c r="G13187" t="s">
        <v>195</v>
      </c>
      <c r="H13187" t="s">
        <v>475</v>
      </c>
      <c r="I13187" t="s">
        <v>277</v>
      </c>
      <c r="K13187" t="s">
        <v>476</v>
      </c>
      <c r="M13187" t="s">
        <v>251</v>
      </c>
      <c r="N13187" t="s">
        <v>232</v>
      </c>
      <c r="O13187" t="s">
        <v>194</v>
      </c>
      <c r="P13187">
        <v>2025</v>
      </c>
      <c r="Q13187">
        <v>5</v>
      </c>
    </row>
    <row r="13188" spans="1:17" x14ac:dyDescent="0.25">
      <c r="A13188" t="s">
        <v>713</v>
      </c>
      <c r="B13188" t="s">
        <v>714</v>
      </c>
      <c r="C13188" t="s">
        <v>715</v>
      </c>
      <c r="D13188" t="s">
        <v>687</v>
      </c>
      <c r="E13188" t="s">
        <v>688</v>
      </c>
      <c r="F13188" t="s">
        <v>187</v>
      </c>
      <c r="G13188" t="s">
        <v>195</v>
      </c>
      <c r="H13188" t="s">
        <v>475</v>
      </c>
      <c r="I13188" t="s">
        <v>277</v>
      </c>
      <c r="K13188" t="s">
        <v>476</v>
      </c>
      <c r="M13188" t="s">
        <v>251</v>
      </c>
      <c r="N13188" t="s">
        <v>232</v>
      </c>
      <c r="O13188" t="s">
        <v>264</v>
      </c>
      <c r="P13188">
        <v>2025</v>
      </c>
      <c r="Q13188">
        <v>3</v>
      </c>
    </row>
    <row r="13189" spans="1:17" x14ac:dyDescent="0.25">
      <c r="A13189" t="s">
        <v>713</v>
      </c>
      <c r="B13189" t="s">
        <v>714</v>
      </c>
      <c r="C13189" t="s">
        <v>715</v>
      </c>
      <c r="D13189" t="s">
        <v>687</v>
      </c>
      <c r="E13189" t="s">
        <v>688</v>
      </c>
      <c r="F13189" t="s">
        <v>187</v>
      </c>
      <c r="G13189" t="s">
        <v>195</v>
      </c>
      <c r="H13189" t="s">
        <v>475</v>
      </c>
      <c r="I13189" t="s">
        <v>277</v>
      </c>
      <c r="K13189" t="s">
        <v>476</v>
      </c>
      <c r="M13189" t="s">
        <v>251</v>
      </c>
      <c r="N13189" t="s">
        <v>232</v>
      </c>
      <c r="O13189" t="s">
        <v>265</v>
      </c>
      <c r="P13189">
        <v>2025</v>
      </c>
      <c r="Q13189">
        <v>7</v>
      </c>
    </row>
    <row r="13190" spans="1:17" x14ac:dyDescent="0.25">
      <c r="A13190" t="s">
        <v>713</v>
      </c>
      <c r="B13190" t="s">
        <v>714</v>
      </c>
      <c r="C13190" t="s">
        <v>715</v>
      </c>
      <c r="D13190" t="s">
        <v>687</v>
      </c>
      <c r="E13190" t="s">
        <v>688</v>
      </c>
      <c r="F13190" t="s">
        <v>187</v>
      </c>
      <c r="G13190" t="s">
        <v>195</v>
      </c>
      <c r="H13190" t="s">
        <v>475</v>
      </c>
      <c r="I13190" t="s">
        <v>277</v>
      </c>
      <c r="K13190" t="s">
        <v>476</v>
      </c>
      <c r="M13190" t="s">
        <v>251</v>
      </c>
      <c r="N13190" t="s">
        <v>232</v>
      </c>
      <c r="O13190" t="s">
        <v>194</v>
      </c>
      <c r="P13190">
        <v>2030</v>
      </c>
      <c r="Q13190">
        <v>5</v>
      </c>
    </row>
    <row r="13191" spans="1:17" x14ac:dyDescent="0.25">
      <c r="A13191" t="s">
        <v>713</v>
      </c>
      <c r="B13191" t="s">
        <v>714</v>
      </c>
      <c r="C13191" t="s">
        <v>715</v>
      </c>
      <c r="D13191" t="s">
        <v>687</v>
      </c>
      <c r="E13191" t="s">
        <v>688</v>
      </c>
      <c r="F13191" t="s">
        <v>187</v>
      </c>
      <c r="G13191" t="s">
        <v>195</v>
      </c>
      <c r="H13191" t="s">
        <v>475</v>
      </c>
      <c r="I13191" t="s">
        <v>277</v>
      </c>
      <c r="K13191" t="s">
        <v>476</v>
      </c>
      <c r="M13191" t="s">
        <v>251</v>
      </c>
      <c r="N13191" t="s">
        <v>232</v>
      </c>
      <c r="O13191" t="s">
        <v>194</v>
      </c>
      <c r="P13191">
        <v>2040</v>
      </c>
      <c r="Q13191">
        <v>5</v>
      </c>
    </row>
    <row r="13192" spans="1:17" x14ac:dyDescent="0.25">
      <c r="A13192" t="s">
        <v>713</v>
      </c>
      <c r="B13192" t="s">
        <v>714</v>
      </c>
      <c r="C13192" t="s">
        <v>715</v>
      </c>
      <c r="D13192" t="s">
        <v>687</v>
      </c>
      <c r="E13192" t="s">
        <v>688</v>
      </c>
      <c r="F13192" t="s">
        <v>187</v>
      </c>
      <c r="G13192" t="s">
        <v>195</v>
      </c>
      <c r="H13192" t="s">
        <v>475</v>
      </c>
      <c r="I13192" t="s">
        <v>277</v>
      </c>
      <c r="K13192" t="s">
        <v>476</v>
      </c>
      <c r="M13192" t="s">
        <v>251</v>
      </c>
      <c r="N13192" t="s">
        <v>232</v>
      </c>
      <c r="O13192" t="s">
        <v>194</v>
      </c>
      <c r="P13192">
        <v>2050</v>
      </c>
      <c r="Q13192">
        <v>5</v>
      </c>
    </row>
    <row r="13193" spans="1:17" x14ac:dyDescent="0.25">
      <c r="A13193" t="s">
        <v>713</v>
      </c>
      <c r="B13193" t="s">
        <v>714</v>
      </c>
      <c r="C13193" t="s">
        <v>715</v>
      </c>
      <c r="D13193" t="s">
        <v>687</v>
      </c>
      <c r="E13193" t="s">
        <v>688</v>
      </c>
      <c r="F13193" t="s">
        <v>187</v>
      </c>
      <c r="G13193" t="s">
        <v>195</v>
      </c>
      <c r="H13193" t="s">
        <v>475</v>
      </c>
      <c r="I13193" t="s">
        <v>277</v>
      </c>
      <c r="K13193" t="s">
        <v>476</v>
      </c>
      <c r="M13193" t="s">
        <v>251</v>
      </c>
      <c r="N13193" t="s">
        <v>232</v>
      </c>
      <c r="O13193" t="s">
        <v>264</v>
      </c>
      <c r="P13193">
        <v>2050</v>
      </c>
      <c r="Q13193">
        <v>3</v>
      </c>
    </row>
    <row r="13194" spans="1:17" x14ac:dyDescent="0.25">
      <c r="A13194" t="s">
        <v>713</v>
      </c>
      <c r="B13194" t="s">
        <v>714</v>
      </c>
      <c r="C13194" t="s">
        <v>715</v>
      </c>
      <c r="D13194" t="s">
        <v>687</v>
      </c>
      <c r="E13194" t="s">
        <v>688</v>
      </c>
      <c r="F13194" t="s">
        <v>187</v>
      </c>
      <c r="G13194" t="s">
        <v>195</v>
      </c>
      <c r="H13194" t="s">
        <v>475</v>
      </c>
      <c r="I13194" t="s">
        <v>277</v>
      </c>
      <c r="K13194" t="s">
        <v>476</v>
      </c>
      <c r="M13194" t="s">
        <v>251</v>
      </c>
      <c r="N13194" t="s">
        <v>232</v>
      </c>
      <c r="O13194" t="s">
        <v>265</v>
      </c>
      <c r="P13194">
        <v>2050</v>
      </c>
      <c r="Q13194">
        <v>7</v>
      </c>
    </row>
    <row r="13195" spans="1:17" x14ac:dyDescent="0.25">
      <c r="A13195" t="s">
        <v>713</v>
      </c>
      <c r="B13195" t="s">
        <v>714</v>
      </c>
      <c r="C13195" t="s">
        <v>715</v>
      </c>
      <c r="D13195" t="s">
        <v>687</v>
      </c>
      <c r="E13195" t="s">
        <v>688</v>
      </c>
      <c r="F13195" t="s">
        <v>187</v>
      </c>
      <c r="G13195" t="s">
        <v>195</v>
      </c>
      <c r="H13195" t="s">
        <v>215</v>
      </c>
      <c r="I13195" t="s">
        <v>216</v>
      </c>
      <c r="K13195" t="s">
        <v>202</v>
      </c>
      <c r="N13195" t="s">
        <v>232</v>
      </c>
      <c r="O13195" t="s">
        <v>194</v>
      </c>
      <c r="P13195">
        <v>2020</v>
      </c>
      <c r="Q13195">
        <v>25</v>
      </c>
    </row>
    <row r="13196" spans="1:17" x14ac:dyDescent="0.25">
      <c r="A13196" t="s">
        <v>713</v>
      </c>
      <c r="B13196" t="s">
        <v>714</v>
      </c>
      <c r="C13196" t="s">
        <v>715</v>
      </c>
      <c r="D13196" t="s">
        <v>687</v>
      </c>
      <c r="E13196" t="s">
        <v>688</v>
      </c>
      <c r="F13196" t="s">
        <v>187</v>
      </c>
      <c r="G13196" t="s">
        <v>195</v>
      </c>
      <c r="H13196" t="s">
        <v>215</v>
      </c>
      <c r="I13196" t="s">
        <v>216</v>
      </c>
      <c r="K13196" t="s">
        <v>202</v>
      </c>
      <c r="N13196" t="s">
        <v>232</v>
      </c>
      <c r="O13196" t="s">
        <v>194</v>
      </c>
      <c r="P13196">
        <v>2025</v>
      </c>
      <c r="Q13196">
        <v>25</v>
      </c>
    </row>
    <row r="13197" spans="1:17" x14ac:dyDescent="0.25">
      <c r="A13197" t="s">
        <v>713</v>
      </c>
      <c r="B13197" t="s">
        <v>714</v>
      </c>
      <c r="C13197" t="s">
        <v>715</v>
      </c>
      <c r="D13197" t="s">
        <v>687</v>
      </c>
      <c r="E13197" t="s">
        <v>688</v>
      </c>
      <c r="F13197" t="s">
        <v>187</v>
      </c>
      <c r="G13197" t="s">
        <v>195</v>
      </c>
      <c r="H13197" t="s">
        <v>215</v>
      </c>
      <c r="I13197" t="s">
        <v>216</v>
      </c>
      <c r="K13197" t="s">
        <v>202</v>
      </c>
      <c r="N13197" t="s">
        <v>232</v>
      </c>
      <c r="O13197" t="s">
        <v>264</v>
      </c>
      <c r="P13197">
        <v>2025</v>
      </c>
      <c r="Q13197">
        <v>25</v>
      </c>
    </row>
    <row r="13198" spans="1:17" x14ac:dyDescent="0.25">
      <c r="A13198" t="s">
        <v>713</v>
      </c>
      <c r="B13198" t="s">
        <v>714</v>
      </c>
      <c r="C13198" t="s">
        <v>715</v>
      </c>
      <c r="D13198" t="s">
        <v>687</v>
      </c>
      <c r="E13198" t="s">
        <v>688</v>
      </c>
      <c r="F13198" t="s">
        <v>187</v>
      </c>
      <c r="G13198" t="s">
        <v>195</v>
      </c>
      <c r="H13198" t="s">
        <v>215</v>
      </c>
      <c r="I13198" t="s">
        <v>216</v>
      </c>
      <c r="K13198" t="s">
        <v>202</v>
      </c>
      <c r="N13198" t="s">
        <v>232</v>
      </c>
      <c r="O13198" t="s">
        <v>265</v>
      </c>
      <c r="P13198">
        <v>2025</v>
      </c>
      <c r="Q13198">
        <v>30</v>
      </c>
    </row>
    <row r="13199" spans="1:17" x14ac:dyDescent="0.25">
      <c r="A13199" t="s">
        <v>713</v>
      </c>
      <c r="B13199" t="s">
        <v>714</v>
      </c>
      <c r="C13199" t="s">
        <v>715</v>
      </c>
      <c r="D13199" t="s">
        <v>687</v>
      </c>
      <c r="E13199" t="s">
        <v>688</v>
      </c>
      <c r="F13199" t="s">
        <v>187</v>
      </c>
      <c r="G13199" t="s">
        <v>195</v>
      </c>
      <c r="H13199" t="s">
        <v>215</v>
      </c>
      <c r="I13199" t="s">
        <v>216</v>
      </c>
      <c r="K13199" t="s">
        <v>202</v>
      </c>
      <c r="N13199" t="s">
        <v>232</v>
      </c>
      <c r="O13199" t="s">
        <v>194</v>
      </c>
      <c r="P13199">
        <v>2030</v>
      </c>
      <c r="Q13199">
        <v>30</v>
      </c>
    </row>
    <row r="13200" spans="1:17" x14ac:dyDescent="0.25">
      <c r="A13200" t="s">
        <v>713</v>
      </c>
      <c r="B13200" t="s">
        <v>714</v>
      </c>
      <c r="C13200" t="s">
        <v>715</v>
      </c>
      <c r="D13200" t="s">
        <v>687</v>
      </c>
      <c r="E13200" t="s">
        <v>688</v>
      </c>
      <c r="F13200" t="s">
        <v>187</v>
      </c>
      <c r="G13200" t="s">
        <v>195</v>
      </c>
      <c r="H13200" t="s">
        <v>215</v>
      </c>
      <c r="I13200" t="s">
        <v>216</v>
      </c>
      <c r="K13200" t="s">
        <v>202</v>
      </c>
      <c r="N13200" t="s">
        <v>232</v>
      </c>
      <c r="O13200" t="s">
        <v>194</v>
      </c>
      <c r="P13200">
        <v>2040</v>
      </c>
      <c r="Q13200">
        <v>30</v>
      </c>
    </row>
    <row r="13201" spans="1:17" x14ac:dyDescent="0.25">
      <c r="A13201" t="s">
        <v>713</v>
      </c>
      <c r="B13201" t="s">
        <v>714</v>
      </c>
      <c r="C13201" t="s">
        <v>715</v>
      </c>
      <c r="D13201" t="s">
        <v>687</v>
      </c>
      <c r="E13201" t="s">
        <v>688</v>
      </c>
      <c r="F13201" t="s">
        <v>187</v>
      </c>
      <c r="G13201" t="s">
        <v>195</v>
      </c>
      <c r="H13201" t="s">
        <v>215</v>
      </c>
      <c r="I13201" t="s">
        <v>216</v>
      </c>
      <c r="K13201" t="s">
        <v>202</v>
      </c>
      <c r="N13201" t="s">
        <v>232</v>
      </c>
      <c r="O13201" t="s">
        <v>194</v>
      </c>
      <c r="P13201">
        <v>2050</v>
      </c>
      <c r="Q13201">
        <v>30</v>
      </c>
    </row>
    <row r="13202" spans="1:17" x14ac:dyDescent="0.25">
      <c r="A13202" t="s">
        <v>713</v>
      </c>
      <c r="B13202" t="s">
        <v>714</v>
      </c>
      <c r="C13202" t="s">
        <v>715</v>
      </c>
      <c r="D13202" t="s">
        <v>687</v>
      </c>
      <c r="E13202" t="s">
        <v>688</v>
      </c>
      <c r="F13202" t="s">
        <v>187</v>
      </c>
      <c r="G13202" t="s">
        <v>195</v>
      </c>
      <c r="H13202" t="s">
        <v>215</v>
      </c>
      <c r="I13202" t="s">
        <v>216</v>
      </c>
      <c r="K13202" t="s">
        <v>202</v>
      </c>
      <c r="N13202" t="s">
        <v>232</v>
      </c>
      <c r="O13202" t="s">
        <v>264</v>
      </c>
      <c r="P13202">
        <v>2050</v>
      </c>
      <c r="Q13202">
        <v>25</v>
      </c>
    </row>
    <row r="13203" spans="1:17" x14ac:dyDescent="0.25">
      <c r="A13203" t="s">
        <v>713</v>
      </c>
      <c r="B13203" t="s">
        <v>714</v>
      </c>
      <c r="C13203" t="s">
        <v>715</v>
      </c>
      <c r="D13203" t="s">
        <v>687</v>
      </c>
      <c r="E13203" t="s">
        <v>688</v>
      </c>
      <c r="F13203" t="s">
        <v>187</v>
      </c>
      <c r="G13203" t="s">
        <v>195</v>
      </c>
      <c r="H13203" t="s">
        <v>215</v>
      </c>
      <c r="I13203" t="s">
        <v>216</v>
      </c>
      <c r="K13203" t="s">
        <v>202</v>
      </c>
      <c r="N13203" t="s">
        <v>232</v>
      </c>
      <c r="O13203" t="s">
        <v>265</v>
      </c>
      <c r="P13203">
        <v>2050</v>
      </c>
      <c r="Q13203">
        <v>35</v>
      </c>
    </row>
    <row r="13204" spans="1:17" x14ac:dyDescent="0.25">
      <c r="A13204" t="s">
        <v>713</v>
      </c>
      <c r="B13204" t="s">
        <v>714</v>
      </c>
      <c r="C13204" t="s">
        <v>715</v>
      </c>
      <c r="D13204" t="s">
        <v>687</v>
      </c>
      <c r="E13204" t="s">
        <v>688</v>
      </c>
      <c r="F13204" t="s">
        <v>187</v>
      </c>
      <c r="G13204" t="s">
        <v>195</v>
      </c>
      <c r="H13204" t="s">
        <v>442</v>
      </c>
      <c r="I13204" t="s">
        <v>443</v>
      </c>
      <c r="J13204" t="s">
        <v>351</v>
      </c>
      <c r="K13204" t="s">
        <v>191</v>
      </c>
      <c r="M13204" t="s">
        <v>691</v>
      </c>
      <c r="O13204" t="s">
        <v>194</v>
      </c>
      <c r="P13204">
        <v>2020</v>
      </c>
      <c r="Q13204">
        <v>8.4436949450000007</v>
      </c>
    </row>
    <row r="13205" spans="1:17" x14ac:dyDescent="0.25">
      <c r="A13205" t="s">
        <v>713</v>
      </c>
      <c r="B13205" t="s">
        <v>714</v>
      </c>
      <c r="C13205" t="s">
        <v>715</v>
      </c>
      <c r="D13205" t="s">
        <v>687</v>
      </c>
      <c r="E13205" t="s">
        <v>688</v>
      </c>
      <c r="F13205" t="s">
        <v>187</v>
      </c>
      <c r="G13205" t="s">
        <v>195</v>
      </c>
      <c r="H13205" t="s">
        <v>442</v>
      </c>
      <c r="I13205" t="s">
        <v>443</v>
      </c>
      <c r="J13205" t="s">
        <v>351</v>
      </c>
      <c r="K13205" t="s">
        <v>191</v>
      </c>
      <c r="M13205" t="s">
        <v>691</v>
      </c>
      <c r="O13205" t="s">
        <v>194</v>
      </c>
      <c r="P13205">
        <v>2025</v>
      </c>
      <c r="Q13205">
        <v>8.5532758330000007</v>
      </c>
    </row>
    <row r="13206" spans="1:17" x14ac:dyDescent="0.25">
      <c r="A13206" t="s">
        <v>713</v>
      </c>
      <c r="B13206" t="s">
        <v>714</v>
      </c>
      <c r="C13206" t="s">
        <v>715</v>
      </c>
      <c r="D13206" t="s">
        <v>687</v>
      </c>
      <c r="E13206" t="s">
        <v>688</v>
      </c>
      <c r="F13206" t="s">
        <v>187</v>
      </c>
      <c r="G13206" t="s">
        <v>195</v>
      </c>
      <c r="H13206" t="s">
        <v>442</v>
      </c>
      <c r="I13206" t="s">
        <v>443</v>
      </c>
      <c r="J13206" t="s">
        <v>351</v>
      </c>
      <c r="K13206" t="s">
        <v>191</v>
      </c>
      <c r="M13206" t="s">
        <v>691</v>
      </c>
      <c r="O13206" t="s">
        <v>264</v>
      </c>
      <c r="P13206">
        <v>2025</v>
      </c>
      <c r="Q13206">
        <v>11.242642610000001</v>
      </c>
    </row>
    <row r="13207" spans="1:17" x14ac:dyDescent="0.25">
      <c r="A13207" t="s">
        <v>713</v>
      </c>
      <c r="B13207" t="s">
        <v>714</v>
      </c>
      <c r="C13207" t="s">
        <v>715</v>
      </c>
      <c r="D13207" t="s">
        <v>687</v>
      </c>
      <c r="E13207" t="s">
        <v>688</v>
      </c>
      <c r="F13207" t="s">
        <v>187</v>
      </c>
      <c r="G13207" t="s">
        <v>195</v>
      </c>
      <c r="H13207" t="s">
        <v>442</v>
      </c>
      <c r="I13207" t="s">
        <v>443</v>
      </c>
      <c r="J13207" t="s">
        <v>351</v>
      </c>
      <c r="K13207" t="s">
        <v>191</v>
      </c>
      <c r="M13207" t="s">
        <v>691</v>
      </c>
      <c r="O13207" t="s">
        <v>265</v>
      </c>
      <c r="P13207">
        <v>2025</v>
      </c>
      <c r="Q13207">
        <v>6.504038167</v>
      </c>
    </row>
    <row r="13208" spans="1:17" x14ac:dyDescent="0.25">
      <c r="A13208" t="s">
        <v>713</v>
      </c>
      <c r="B13208" t="s">
        <v>714</v>
      </c>
      <c r="C13208" t="s">
        <v>715</v>
      </c>
      <c r="D13208" t="s">
        <v>687</v>
      </c>
      <c r="E13208" t="s">
        <v>688</v>
      </c>
      <c r="F13208" t="s">
        <v>187</v>
      </c>
      <c r="G13208" t="s">
        <v>195</v>
      </c>
      <c r="H13208" t="s">
        <v>442</v>
      </c>
      <c r="I13208" t="s">
        <v>443</v>
      </c>
      <c r="J13208" t="s">
        <v>351</v>
      </c>
      <c r="K13208" t="s">
        <v>191</v>
      </c>
      <c r="M13208" t="s">
        <v>691</v>
      </c>
      <c r="O13208" t="s">
        <v>194</v>
      </c>
      <c r="P13208">
        <v>2030</v>
      </c>
      <c r="Q13208">
        <v>8.6607951780000008</v>
      </c>
    </row>
    <row r="13209" spans="1:17" x14ac:dyDescent="0.25">
      <c r="A13209" t="s">
        <v>713</v>
      </c>
      <c r="B13209" t="s">
        <v>714</v>
      </c>
      <c r="C13209" t="s">
        <v>715</v>
      </c>
      <c r="D13209" t="s">
        <v>687</v>
      </c>
      <c r="E13209" t="s">
        <v>688</v>
      </c>
      <c r="F13209" t="s">
        <v>187</v>
      </c>
      <c r="G13209" t="s">
        <v>195</v>
      </c>
      <c r="H13209" t="s">
        <v>442</v>
      </c>
      <c r="I13209" t="s">
        <v>443</v>
      </c>
      <c r="J13209" t="s">
        <v>351</v>
      </c>
      <c r="K13209" t="s">
        <v>191</v>
      </c>
      <c r="M13209" t="s">
        <v>691</v>
      </c>
      <c r="O13209" t="s">
        <v>194</v>
      </c>
      <c r="P13209">
        <v>2040</v>
      </c>
      <c r="Q13209">
        <v>8.8698776400000003</v>
      </c>
    </row>
    <row r="13210" spans="1:17" x14ac:dyDescent="0.25">
      <c r="A13210" t="s">
        <v>713</v>
      </c>
      <c r="B13210" t="s">
        <v>714</v>
      </c>
      <c r="C13210" t="s">
        <v>715</v>
      </c>
      <c r="D13210" t="s">
        <v>687</v>
      </c>
      <c r="E13210" t="s">
        <v>688</v>
      </c>
      <c r="F13210" t="s">
        <v>187</v>
      </c>
      <c r="G13210" t="s">
        <v>195</v>
      </c>
      <c r="H13210" t="s">
        <v>442</v>
      </c>
      <c r="I13210" t="s">
        <v>443</v>
      </c>
      <c r="J13210" t="s">
        <v>351</v>
      </c>
      <c r="K13210" t="s">
        <v>191</v>
      </c>
      <c r="M13210" t="s">
        <v>691</v>
      </c>
      <c r="O13210" t="s">
        <v>194</v>
      </c>
      <c r="P13210">
        <v>2050</v>
      </c>
      <c r="Q13210">
        <v>8.9715497370000001</v>
      </c>
    </row>
    <row r="13211" spans="1:17" x14ac:dyDescent="0.25">
      <c r="A13211" t="s">
        <v>713</v>
      </c>
      <c r="B13211" t="s">
        <v>714</v>
      </c>
      <c r="C13211" t="s">
        <v>715</v>
      </c>
      <c r="D13211" t="s">
        <v>687</v>
      </c>
      <c r="E13211" t="s">
        <v>688</v>
      </c>
      <c r="F13211" t="s">
        <v>187</v>
      </c>
      <c r="G13211" t="s">
        <v>195</v>
      </c>
      <c r="H13211" t="s">
        <v>442</v>
      </c>
      <c r="I13211" t="s">
        <v>443</v>
      </c>
      <c r="J13211" t="s">
        <v>351</v>
      </c>
      <c r="K13211" t="s">
        <v>191</v>
      </c>
      <c r="M13211" t="s">
        <v>691</v>
      </c>
      <c r="O13211" t="s">
        <v>264</v>
      </c>
      <c r="P13211">
        <v>2050</v>
      </c>
      <c r="Q13211">
        <v>12.075398160000001</v>
      </c>
    </row>
    <row r="13212" spans="1:17" x14ac:dyDescent="0.25">
      <c r="A13212" t="s">
        <v>713</v>
      </c>
      <c r="B13212" t="s">
        <v>714</v>
      </c>
      <c r="C13212" t="s">
        <v>715</v>
      </c>
      <c r="D13212" t="s">
        <v>687</v>
      </c>
      <c r="E13212" t="s">
        <v>688</v>
      </c>
      <c r="F13212" t="s">
        <v>187</v>
      </c>
      <c r="G13212" t="s">
        <v>195</v>
      </c>
      <c r="H13212" t="s">
        <v>442</v>
      </c>
      <c r="I13212" t="s">
        <v>443</v>
      </c>
      <c r="J13212" t="s">
        <v>351</v>
      </c>
      <c r="K13212" t="s">
        <v>191</v>
      </c>
      <c r="M13212" t="s">
        <v>691</v>
      </c>
      <c r="O13212" t="s">
        <v>265</v>
      </c>
      <c r="P13212">
        <v>2050</v>
      </c>
      <c r="Q13212">
        <v>6.7740382200000004</v>
      </c>
    </row>
    <row r="13213" spans="1:17" x14ac:dyDescent="0.25">
      <c r="A13213" t="s">
        <v>713</v>
      </c>
      <c r="B13213" t="s">
        <v>714</v>
      </c>
      <c r="C13213" t="s">
        <v>715</v>
      </c>
      <c r="D13213" t="s">
        <v>687</v>
      </c>
      <c r="E13213" t="s">
        <v>688</v>
      </c>
      <c r="F13213" t="s">
        <v>187</v>
      </c>
      <c r="G13213" t="s">
        <v>218</v>
      </c>
      <c r="H13213" t="s">
        <v>219</v>
      </c>
      <c r="I13213" t="s">
        <v>220</v>
      </c>
      <c r="K13213" t="s">
        <v>221</v>
      </c>
      <c r="O13213" t="s">
        <v>194</v>
      </c>
      <c r="P13213">
        <v>2020</v>
      </c>
    </row>
    <row r="13214" spans="1:17" x14ac:dyDescent="0.25">
      <c r="A13214" t="s">
        <v>713</v>
      </c>
      <c r="B13214" t="s">
        <v>714</v>
      </c>
      <c r="C13214" t="s">
        <v>715</v>
      </c>
      <c r="D13214" t="s">
        <v>687</v>
      </c>
      <c r="E13214" t="s">
        <v>688</v>
      </c>
      <c r="F13214" t="s">
        <v>187</v>
      </c>
      <c r="G13214" t="s">
        <v>218</v>
      </c>
      <c r="H13214" t="s">
        <v>219</v>
      </c>
      <c r="I13214" t="s">
        <v>220</v>
      </c>
      <c r="K13214" t="s">
        <v>221</v>
      </c>
      <c r="O13214" t="s">
        <v>194</v>
      </c>
      <c r="P13214">
        <v>2025</v>
      </c>
    </row>
    <row r="13215" spans="1:17" x14ac:dyDescent="0.25">
      <c r="A13215" t="s">
        <v>713</v>
      </c>
      <c r="B13215" t="s">
        <v>714</v>
      </c>
      <c r="C13215" t="s">
        <v>715</v>
      </c>
      <c r="D13215" t="s">
        <v>687</v>
      </c>
      <c r="E13215" t="s">
        <v>688</v>
      </c>
      <c r="F13215" t="s">
        <v>187</v>
      </c>
      <c r="G13215" t="s">
        <v>218</v>
      </c>
      <c r="H13215" t="s">
        <v>219</v>
      </c>
      <c r="I13215" t="s">
        <v>220</v>
      </c>
      <c r="K13215" t="s">
        <v>221</v>
      </c>
      <c r="O13215" t="s">
        <v>264</v>
      </c>
      <c r="P13215">
        <v>2025</v>
      </c>
    </row>
    <row r="13216" spans="1:17" x14ac:dyDescent="0.25">
      <c r="A13216" t="s">
        <v>713</v>
      </c>
      <c r="B13216" t="s">
        <v>714</v>
      </c>
      <c r="C13216" t="s">
        <v>715</v>
      </c>
      <c r="D13216" t="s">
        <v>687</v>
      </c>
      <c r="E13216" t="s">
        <v>688</v>
      </c>
      <c r="F13216" t="s">
        <v>187</v>
      </c>
      <c r="G13216" t="s">
        <v>218</v>
      </c>
      <c r="H13216" t="s">
        <v>219</v>
      </c>
      <c r="I13216" t="s">
        <v>220</v>
      </c>
      <c r="K13216" t="s">
        <v>221</v>
      </c>
      <c r="O13216" t="s">
        <v>265</v>
      </c>
      <c r="P13216">
        <v>2025</v>
      </c>
    </row>
    <row r="13217" spans="1:16" x14ac:dyDescent="0.25">
      <c r="A13217" t="s">
        <v>713</v>
      </c>
      <c r="B13217" t="s">
        <v>714</v>
      </c>
      <c r="C13217" t="s">
        <v>715</v>
      </c>
      <c r="D13217" t="s">
        <v>687</v>
      </c>
      <c r="E13217" t="s">
        <v>688</v>
      </c>
      <c r="F13217" t="s">
        <v>187</v>
      </c>
      <c r="G13217" t="s">
        <v>218</v>
      </c>
      <c r="H13217" t="s">
        <v>219</v>
      </c>
      <c r="I13217" t="s">
        <v>220</v>
      </c>
      <c r="K13217" t="s">
        <v>221</v>
      </c>
      <c r="O13217" t="s">
        <v>194</v>
      </c>
      <c r="P13217">
        <v>2030</v>
      </c>
    </row>
    <row r="13218" spans="1:16" x14ac:dyDescent="0.25">
      <c r="A13218" t="s">
        <v>713</v>
      </c>
      <c r="B13218" t="s">
        <v>714</v>
      </c>
      <c r="C13218" t="s">
        <v>715</v>
      </c>
      <c r="D13218" t="s">
        <v>687</v>
      </c>
      <c r="E13218" t="s">
        <v>688</v>
      </c>
      <c r="F13218" t="s">
        <v>187</v>
      </c>
      <c r="G13218" t="s">
        <v>218</v>
      </c>
      <c r="H13218" t="s">
        <v>219</v>
      </c>
      <c r="I13218" t="s">
        <v>220</v>
      </c>
      <c r="K13218" t="s">
        <v>221</v>
      </c>
      <c r="O13218" t="s">
        <v>194</v>
      </c>
      <c r="P13218">
        <v>2040</v>
      </c>
    </row>
    <row r="13219" spans="1:16" x14ac:dyDescent="0.25">
      <c r="A13219" t="s">
        <v>713</v>
      </c>
      <c r="B13219" t="s">
        <v>714</v>
      </c>
      <c r="C13219" t="s">
        <v>715</v>
      </c>
      <c r="D13219" t="s">
        <v>687</v>
      </c>
      <c r="E13219" t="s">
        <v>688</v>
      </c>
      <c r="F13219" t="s">
        <v>187</v>
      </c>
      <c r="G13219" t="s">
        <v>218</v>
      </c>
      <c r="H13219" t="s">
        <v>219</v>
      </c>
      <c r="I13219" t="s">
        <v>220</v>
      </c>
      <c r="K13219" t="s">
        <v>221</v>
      </c>
      <c r="O13219" t="s">
        <v>194</v>
      </c>
      <c r="P13219">
        <v>2050</v>
      </c>
    </row>
    <row r="13220" spans="1:16" x14ac:dyDescent="0.25">
      <c r="A13220" t="s">
        <v>713</v>
      </c>
      <c r="B13220" t="s">
        <v>714</v>
      </c>
      <c r="C13220" t="s">
        <v>715</v>
      </c>
      <c r="D13220" t="s">
        <v>687</v>
      </c>
      <c r="E13220" t="s">
        <v>688</v>
      </c>
      <c r="F13220" t="s">
        <v>187</v>
      </c>
      <c r="G13220" t="s">
        <v>218</v>
      </c>
      <c r="H13220" t="s">
        <v>219</v>
      </c>
      <c r="I13220" t="s">
        <v>220</v>
      </c>
      <c r="K13220" t="s">
        <v>221</v>
      </c>
      <c r="O13220" t="s">
        <v>264</v>
      </c>
      <c r="P13220">
        <v>2050</v>
      </c>
    </row>
    <row r="13221" spans="1:16" x14ac:dyDescent="0.25">
      <c r="A13221" t="s">
        <v>713</v>
      </c>
      <c r="B13221" t="s">
        <v>714</v>
      </c>
      <c r="C13221" t="s">
        <v>715</v>
      </c>
      <c r="D13221" t="s">
        <v>687</v>
      </c>
      <c r="E13221" t="s">
        <v>688</v>
      </c>
      <c r="F13221" t="s">
        <v>187</v>
      </c>
      <c r="G13221" t="s">
        <v>218</v>
      </c>
      <c r="H13221" t="s">
        <v>219</v>
      </c>
      <c r="I13221" t="s">
        <v>220</v>
      </c>
      <c r="K13221" t="s">
        <v>221</v>
      </c>
      <c r="O13221" t="s">
        <v>265</v>
      </c>
      <c r="P13221">
        <v>2050</v>
      </c>
    </row>
    <row r="13222" spans="1:16" x14ac:dyDescent="0.25">
      <c r="A13222" t="s">
        <v>713</v>
      </c>
      <c r="B13222" t="s">
        <v>714</v>
      </c>
      <c r="C13222" t="s">
        <v>715</v>
      </c>
      <c r="D13222" t="s">
        <v>687</v>
      </c>
      <c r="E13222" t="s">
        <v>688</v>
      </c>
      <c r="F13222" t="s">
        <v>187</v>
      </c>
      <c r="G13222" t="s">
        <v>218</v>
      </c>
      <c r="H13222" t="s">
        <v>223</v>
      </c>
      <c r="I13222" t="s">
        <v>224</v>
      </c>
      <c r="K13222" t="s">
        <v>221</v>
      </c>
      <c r="O13222" t="s">
        <v>194</v>
      </c>
      <c r="P13222">
        <v>2020</v>
      </c>
    </row>
    <row r="13223" spans="1:16" x14ac:dyDescent="0.25">
      <c r="A13223" t="s">
        <v>713</v>
      </c>
      <c r="B13223" t="s">
        <v>714</v>
      </c>
      <c r="C13223" t="s">
        <v>715</v>
      </c>
      <c r="D13223" t="s">
        <v>687</v>
      </c>
      <c r="E13223" t="s">
        <v>688</v>
      </c>
      <c r="F13223" t="s">
        <v>187</v>
      </c>
      <c r="G13223" t="s">
        <v>218</v>
      </c>
      <c r="H13223" t="s">
        <v>223</v>
      </c>
      <c r="I13223" t="s">
        <v>224</v>
      </c>
      <c r="K13223" t="s">
        <v>221</v>
      </c>
      <c r="O13223" t="s">
        <v>194</v>
      </c>
      <c r="P13223">
        <v>2025</v>
      </c>
    </row>
    <row r="13224" spans="1:16" x14ac:dyDescent="0.25">
      <c r="A13224" t="s">
        <v>713</v>
      </c>
      <c r="B13224" t="s">
        <v>714</v>
      </c>
      <c r="C13224" t="s">
        <v>715</v>
      </c>
      <c r="D13224" t="s">
        <v>687</v>
      </c>
      <c r="E13224" t="s">
        <v>688</v>
      </c>
      <c r="F13224" t="s">
        <v>187</v>
      </c>
      <c r="G13224" t="s">
        <v>218</v>
      </c>
      <c r="H13224" t="s">
        <v>223</v>
      </c>
      <c r="I13224" t="s">
        <v>224</v>
      </c>
      <c r="K13224" t="s">
        <v>221</v>
      </c>
      <c r="O13224" t="s">
        <v>264</v>
      </c>
      <c r="P13224">
        <v>2025</v>
      </c>
    </row>
    <row r="13225" spans="1:16" x14ac:dyDescent="0.25">
      <c r="A13225" t="s">
        <v>713</v>
      </c>
      <c r="B13225" t="s">
        <v>714</v>
      </c>
      <c r="C13225" t="s">
        <v>715</v>
      </c>
      <c r="D13225" t="s">
        <v>687</v>
      </c>
      <c r="E13225" t="s">
        <v>688</v>
      </c>
      <c r="F13225" t="s">
        <v>187</v>
      </c>
      <c r="G13225" t="s">
        <v>218</v>
      </c>
      <c r="H13225" t="s">
        <v>223</v>
      </c>
      <c r="I13225" t="s">
        <v>224</v>
      </c>
      <c r="K13225" t="s">
        <v>221</v>
      </c>
      <c r="O13225" t="s">
        <v>265</v>
      </c>
      <c r="P13225">
        <v>2025</v>
      </c>
    </row>
    <row r="13226" spans="1:16" x14ac:dyDescent="0.25">
      <c r="A13226" t="s">
        <v>713</v>
      </c>
      <c r="B13226" t="s">
        <v>714</v>
      </c>
      <c r="C13226" t="s">
        <v>715</v>
      </c>
      <c r="D13226" t="s">
        <v>687</v>
      </c>
      <c r="E13226" t="s">
        <v>688</v>
      </c>
      <c r="F13226" t="s">
        <v>187</v>
      </c>
      <c r="G13226" t="s">
        <v>218</v>
      </c>
      <c r="H13226" t="s">
        <v>223</v>
      </c>
      <c r="I13226" t="s">
        <v>224</v>
      </c>
      <c r="K13226" t="s">
        <v>221</v>
      </c>
      <c r="O13226" t="s">
        <v>194</v>
      </c>
      <c r="P13226">
        <v>2030</v>
      </c>
    </row>
    <row r="13227" spans="1:16" x14ac:dyDescent="0.25">
      <c r="A13227" t="s">
        <v>713</v>
      </c>
      <c r="B13227" t="s">
        <v>714</v>
      </c>
      <c r="C13227" t="s">
        <v>715</v>
      </c>
      <c r="D13227" t="s">
        <v>687</v>
      </c>
      <c r="E13227" t="s">
        <v>688</v>
      </c>
      <c r="F13227" t="s">
        <v>187</v>
      </c>
      <c r="G13227" t="s">
        <v>218</v>
      </c>
      <c r="H13227" t="s">
        <v>223</v>
      </c>
      <c r="I13227" t="s">
        <v>224</v>
      </c>
      <c r="K13227" t="s">
        <v>221</v>
      </c>
      <c r="O13227" t="s">
        <v>194</v>
      </c>
      <c r="P13227">
        <v>2040</v>
      </c>
    </row>
    <row r="13228" spans="1:16" x14ac:dyDescent="0.25">
      <c r="A13228" t="s">
        <v>713</v>
      </c>
      <c r="B13228" t="s">
        <v>714</v>
      </c>
      <c r="C13228" t="s">
        <v>715</v>
      </c>
      <c r="D13228" t="s">
        <v>687</v>
      </c>
      <c r="E13228" t="s">
        <v>688</v>
      </c>
      <c r="F13228" t="s">
        <v>187</v>
      </c>
      <c r="G13228" t="s">
        <v>218</v>
      </c>
      <c r="H13228" t="s">
        <v>223</v>
      </c>
      <c r="I13228" t="s">
        <v>224</v>
      </c>
      <c r="K13228" t="s">
        <v>221</v>
      </c>
      <c r="O13228" t="s">
        <v>194</v>
      </c>
      <c r="P13228">
        <v>2050</v>
      </c>
    </row>
    <row r="13229" spans="1:16" x14ac:dyDescent="0.25">
      <c r="A13229" t="s">
        <v>713</v>
      </c>
      <c r="B13229" t="s">
        <v>714</v>
      </c>
      <c r="C13229" t="s">
        <v>715</v>
      </c>
      <c r="D13229" t="s">
        <v>687</v>
      </c>
      <c r="E13229" t="s">
        <v>688</v>
      </c>
      <c r="F13229" t="s">
        <v>187</v>
      </c>
      <c r="G13229" t="s">
        <v>218</v>
      </c>
      <c r="H13229" t="s">
        <v>223</v>
      </c>
      <c r="I13229" t="s">
        <v>224</v>
      </c>
      <c r="K13229" t="s">
        <v>221</v>
      </c>
      <c r="O13229" t="s">
        <v>264</v>
      </c>
      <c r="P13229">
        <v>2050</v>
      </c>
    </row>
    <row r="13230" spans="1:16" x14ac:dyDescent="0.25">
      <c r="A13230" t="s">
        <v>713</v>
      </c>
      <c r="B13230" t="s">
        <v>714</v>
      </c>
      <c r="C13230" t="s">
        <v>715</v>
      </c>
      <c r="D13230" t="s">
        <v>687</v>
      </c>
      <c r="E13230" t="s">
        <v>688</v>
      </c>
      <c r="F13230" t="s">
        <v>187</v>
      </c>
      <c r="G13230" t="s">
        <v>218</v>
      </c>
      <c r="H13230" t="s">
        <v>223</v>
      </c>
      <c r="I13230" t="s">
        <v>224</v>
      </c>
      <c r="K13230" t="s">
        <v>221</v>
      </c>
      <c r="O13230" t="s">
        <v>265</v>
      </c>
      <c r="P13230">
        <v>2050</v>
      </c>
    </row>
    <row r="13231" spans="1:16" x14ac:dyDescent="0.25">
      <c r="A13231" t="s">
        <v>713</v>
      </c>
      <c r="B13231" t="s">
        <v>714</v>
      </c>
      <c r="C13231" t="s">
        <v>715</v>
      </c>
      <c r="D13231" t="s">
        <v>687</v>
      </c>
      <c r="E13231" t="s">
        <v>688</v>
      </c>
      <c r="F13231" t="s">
        <v>187</v>
      </c>
      <c r="G13231" t="s">
        <v>218</v>
      </c>
      <c r="H13231" t="s">
        <v>225</v>
      </c>
      <c r="I13231" t="s">
        <v>226</v>
      </c>
      <c r="K13231" t="s">
        <v>221</v>
      </c>
      <c r="O13231" t="s">
        <v>194</v>
      </c>
      <c r="P13231">
        <v>2020</v>
      </c>
    </row>
    <row r="13232" spans="1:16" x14ac:dyDescent="0.25">
      <c r="A13232" t="s">
        <v>713</v>
      </c>
      <c r="B13232" t="s">
        <v>714</v>
      </c>
      <c r="C13232" t="s">
        <v>715</v>
      </c>
      <c r="D13232" t="s">
        <v>687</v>
      </c>
      <c r="E13232" t="s">
        <v>688</v>
      </c>
      <c r="F13232" t="s">
        <v>187</v>
      </c>
      <c r="G13232" t="s">
        <v>218</v>
      </c>
      <c r="H13232" t="s">
        <v>225</v>
      </c>
      <c r="I13232" t="s">
        <v>226</v>
      </c>
      <c r="K13232" t="s">
        <v>221</v>
      </c>
      <c r="O13232" t="s">
        <v>194</v>
      </c>
      <c r="P13232">
        <v>2025</v>
      </c>
    </row>
    <row r="13233" spans="1:16" x14ac:dyDescent="0.25">
      <c r="A13233" t="s">
        <v>713</v>
      </c>
      <c r="B13233" t="s">
        <v>714</v>
      </c>
      <c r="C13233" t="s">
        <v>715</v>
      </c>
      <c r="D13233" t="s">
        <v>687</v>
      </c>
      <c r="E13233" t="s">
        <v>688</v>
      </c>
      <c r="F13233" t="s">
        <v>187</v>
      </c>
      <c r="G13233" t="s">
        <v>218</v>
      </c>
      <c r="H13233" t="s">
        <v>225</v>
      </c>
      <c r="I13233" t="s">
        <v>226</v>
      </c>
      <c r="K13233" t="s">
        <v>221</v>
      </c>
      <c r="O13233" t="s">
        <v>264</v>
      </c>
      <c r="P13233">
        <v>2025</v>
      </c>
    </row>
    <row r="13234" spans="1:16" x14ac:dyDescent="0.25">
      <c r="A13234" t="s">
        <v>713</v>
      </c>
      <c r="B13234" t="s">
        <v>714</v>
      </c>
      <c r="C13234" t="s">
        <v>715</v>
      </c>
      <c r="D13234" t="s">
        <v>687</v>
      </c>
      <c r="E13234" t="s">
        <v>688</v>
      </c>
      <c r="F13234" t="s">
        <v>187</v>
      </c>
      <c r="G13234" t="s">
        <v>218</v>
      </c>
      <c r="H13234" t="s">
        <v>225</v>
      </c>
      <c r="I13234" t="s">
        <v>226</v>
      </c>
      <c r="K13234" t="s">
        <v>221</v>
      </c>
      <c r="O13234" t="s">
        <v>265</v>
      </c>
      <c r="P13234">
        <v>2025</v>
      </c>
    </row>
    <row r="13235" spans="1:16" x14ac:dyDescent="0.25">
      <c r="A13235" t="s">
        <v>713</v>
      </c>
      <c r="B13235" t="s">
        <v>714</v>
      </c>
      <c r="C13235" t="s">
        <v>715</v>
      </c>
      <c r="D13235" t="s">
        <v>687</v>
      </c>
      <c r="E13235" t="s">
        <v>688</v>
      </c>
      <c r="F13235" t="s">
        <v>187</v>
      </c>
      <c r="G13235" t="s">
        <v>218</v>
      </c>
      <c r="H13235" t="s">
        <v>225</v>
      </c>
      <c r="I13235" t="s">
        <v>226</v>
      </c>
      <c r="K13235" t="s">
        <v>221</v>
      </c>
      <c r="O13235" t="s">
        <v>194</v>
      </c>
      <c r="P13235">
        <v>2030</v>
      </c>
    </row>
    <row r="13236" spans="1:16" x14ac:dyDescent="0.25">
      <c r="A13236" t="s">
        <v>713</v>
      </c>
      <c r="B13236" t="s">
        <v>714</v>
      </c>
      <c r="C13236" t="s">
        <v>715</v>
      </c>
      <c r="D13236" t="s">
        <v>687</v>
      </c>
      <c r="E13236" t="s">
        <v>688</v>
      </c>
      <c r="F13236" t="s">
        <v>187</v>
      </c>
      <c r="G13236" t="s">
        <v>218</v>
      </c>
      <c r="H13236" t="s">
        <v>225</v>
      </c>
      <c r="I13236" t="s">
        <v>226</v>
      </c>
      <c r="K13236" t="s">
        <v>221</v>
      </c>
      <c r="O13236" t="s">
        <v>194</v>
      </c>
      <c r="P13236">
        <v>2040</v>
      </c>
    </row>
    <row r="13237" spans="1:16" x14ac:dyDescent="0.25">
      <c r="A13237" t="s">
        <v>713</v>
      </c>
      <c r="B13237" t="s">
        <v>714</v>
      </c>
      <c r="C13237" t="s">
        <v>715</v>
      </c>
      <c r="D13237" t="s">
        <v>687</v>
      </c>
      <c r="E13237" t="s">
        <v>688</v>
      </c>
      <c r="F13237" t="s">
        <v>187</v>
      </c>
      <c r="G13237" t="s">
        <v>218</v>
      </c>
      <c r="H13237" t="s">
        <v>225</v>
      </c>
      <c r="I13237" t="s">
        <v>226</v>
      </c>
      <c r="K13237" t="s">
        <v>221</v>
      </c>
      <c r="O13237" t="s">
        <v>194</v>
      </c>
      <c r="P13237">
        <v>2050</v>
      </c>
    </row>
    <row r="13238" spans="1:16" x14ac:dyDescent="0.25">
      <c r="A13238" t="s">
        <v>713</v>
      </c>
      <c r="B13238" t="s">
        <v>714</v>
      </c>
      <c r="C13238" t="s">
        <v>715</v>
      </c>
      <c r="D13238" t="s">
        <v>687</v>
      </c>
      <c r="E13238" t="s">
        <v>688</v>
      </c>
      <c r="F13238" t="s">
        <v>187</v>
      </c>
      <c r="G13238" t="s">
        <v>218</v>
      </c>
      <c r="H13238" t="s">
        <v>225</v>
      </c>
      <c r="I13238" t="s">
        <v>226</v>
      </c>
      <c r="K13238" t="s">
        <v>221</v>
      </c>
      <c r="O13238" t="s">
        <v>264</v>
      </c>
      <c r="P13238">
        <v>2050</v>
      </c>
    </row>
    <row r="13239" spans="1:16" x14ac:dyDescent="0.25">
      <c r="A13239" t="s">
        <v>713</v>
      </c>
      <c r="B13239" t="s">
        <v>714</v>
      </c>
      <c r="C13239" t="s">
        <v>715</v>
      </c>
      <c r="D13239" t="s">
        <v>687</v>
      </c>
      <c r="E13239" t="s">
        <v>688</v>
      </c>
      <c r="F13239" t="s">
        <v>187</v>
      </c>
      <c r="G13239" t="s">
        <v>218</v>
      </c>
      <c r="H13239" t="s">
        <v>225</v>
      </c>
      <c r="I13239" t="s">
        <v>226</v>
      </c>
      <c r="K13239" t="s">
        <v>221</v>
      </c>
      <c r="O13239" t="s">
        <v>265</v>
      </c>
      <c r="P13239">
        <v>2050</v>
      </c>
    </row>
    <row r="13240" spans="1:16" x14ac:dyDescent="0.25">
      <c r="A13240" t="s">
        <v>713</v>
      </c>
      <c r="B13240" t="s">
        <v>714</v>
      </c>
      <c r="C13240" t="s">
        <v>715</v>
      </c>
      <c r="D13240" t="s">
        <v>687</v>
      </c>
      <c r="E13240" t="s">
        <v>688</v>
      </c>
      <c r="F13240" t="s">
        <v>187</v>
      </c>
      <c r="G13240" t="s">
        <v>218</v>
      </c>
      <c r="H13240" t="s">
        <v>317</v>
      </c>
      <c r="I13240" t="s">
        <v>318</v>
      </c>
      <c r="K13240" t="s">
        <v>221</v>
      </c>
      <c r="O13240" t="s">
        <v>194</v>
      </c>
      <c r="P13240">
        <v>2020</v>
      </c>
    </row>
    <row r="13241" spans="1:16" x14ac:dyDescent="0.25">
      <c r="A13241" t="s">
        <v>713</v>
      </c>
      <c r="B13241" t="s">
        <v>714</v>
      </c>
      <c r="C13241" t="s">
        <v>715</v>
      </c>
      <c r="D13241" t="s">
        <v>687</v>
      </c>
      <c r="E13241" t="s">
        <v>688</v>
      </c>
      <c r="F13241" t="s">
        <v>187</v>
      </c>
      <c r="G13241" t="s">
        <v>218</v>
      </c>
      <c r="H13241" t="s">
        <v>317</v>
      </c>
      <c r="I13241" t="s">
        <v>318</v>
      </c>
      <c r="K13241" t="s">
        <v>221</v>
      </c>
      <c r="O13241" t="s">
        <v>194</v>
      </c>
      <c r="P13241">
        <v>2025</v>
      </c>
    </row>
    <row r="13242" spans="1:16" x14ac:dyDescent="0.25">
      <c r="A13242" t="s">
        <v>713</v>
      </c>
      <c r="B13242" t="s">
        <v>714</v>
      </c>
      <c r="C13242" t="s">
        <v>715</v>
      </c>
      <c r="D13242" t="s">
        <v>687</v>
      </c>
      <c r="E13242" t="s">
        <v>688</v>
      </c>
      <c r="F13242" t="s">
        <v>187</v>
      </c>
      <c r="G13242" t="s">
        <v>218</v>
      </c>
      <c r="H13242" t="s">
        <v>317</v>
      </c>
      <c r="I13242" t="s">
        <v>318</v>
      </c>
      <c r="K13242" t="s">
        <v>221</v>
      </c>
      <c r="O13242" t="s">
        <v>264</v>
      </c>
      <c r="P13242">
        <v>2025</v>
      </c>
    </row>
    <row r="13243" spans="1:16" x14ac:dyDescent="0.25">
      <c r="A13243" t="s">
        <v>713</v>
      </c>
      <c r="B13243" t="s">
        <v>714</v>
      </c>
      <c r="C13243" t="s">
        <v>715</v>
      </c>
      <c r="D13243" t="s">
        <v>687</v>
      </c>
      <c r="E13243" t="s">
        <v>688</v>
      </c>
      <c r="F13243" t="s">
        <v>187</v>
      </c>
      <c r="G13243" t="s">
        <v>218</v>
      </c>
      <c r="H13243" t="s">
        <v>317</v>
      </c>
      <c r="I13243" t="s">
        <v>318</v>
      </c>
      <c r="K13243" t="s">
        <v>221</v>
      </c>
      <c r="O13243" t="s">
        <v>265</v>
      </c>
      <c r="P13243">
        <v>2025</v>
      </c>
    </row>
    <row r="13244" spans="1:16" x14ac:dyDescent="0.25">
      <c r="A13244" t="s">
        <v>713</v>
      </c>
      <c r="B13244" t="s">
        <v>714</v>
      </c>
      <c r="C13244" t="s">
        <v>715</v>
      </c>
      <c r="D13244" t="s">
        <v>687</v>
      </c>
      <c r="E13244" t="s">
        <v>688</v>
      </c>
      <c r="F13244" t="s">
        <v>187</v>
      </c>
      <c r="G13244" t="s">
        <v>218</v>
      </c>
      <c r="H13244" t="s">
        <v>317</v>
      </c>
      <c r="I13244" t="s">
        <v>318</v>
      </c>
      <c r="K13244" t="s">
        <v>221</v>
      </c>
      <c r="O13244" t="s">
        <v>194</v>
      </c>
      <c r="P13244">
        <v>2030</v>
      </c>
    </row>
    <row r="13245" spans="1:16" x14ac:dyDescent="0.25">
      <c r="A13245" t="s">
        <v>713</v>
      </c>
      <c r="B13245" t="s">
        <v>714</v>
      </c>
      <c r="C13245" t="s">
        <v>715</v>
      </c>
      <c r="D13245" t="s">
        <v>687</v>
      </c>
      <c r="E13245" t="s">
        <v>688</v>
      </c>
      <c r="F13245" t="s">
        <v>187</v>
      </c>
      <c r="G13245" t="s">
        <v>218</v>
      </c>
      <c r="H13245" t="s">
        <v>317</v>
      </c>
      <c r="I13245" t="s">
        <v>318</v>
      </c>
      <c r="K13245" t="s">
        <v>221</v>
      </c>
      <c r="O13245" t="s">
        <v>194</v>
      </c>
      <c r="P13245">
        <v>2040</v>
      </c>
    </row>
    <row r="13246" spans="1:16" x14ac:dyDescent="0.25">
      <c r="A13246" t="s">
        <v>713</v>
      </c>
      <c r="B13246" t="s">
        <v>714</v>
      </c>
      <c r="C13246" t="s">
        <v>715</v>
      </c>
      <c r="D13246" t="s">
        <v>687</v>
      </c>
      <c r="E13246" t="s">
        <v>688</v>
      </c>
      <c r="F13246" t="s">
        <v>187</v>
      </c>
      <c r="G13246" t="s">
        <v>218</v>
      </c>
      <c r="H13246" t="s">
        <v>317</v>
      </c>
      <c r="I13246" t="s">
        <v>318</v>
      </c>
      <c r="K13246" t="s">
        <v>221</v>
      </c>
      <c r="O13246" t="s">
        <v>194</v>
      </c>
      <c r="P13246">
        <v>2050</v>
      </c>
    </row>
    <row r="13247" spans="1:16" x14ac:dyDescent="0.25">
      <c r="A13247" t="s">
        <v>713</v>
      </c>
      <c r="B13247" t="s">
        <v>714</v>
      </c>
      <c r="C13247" t="s">
        <v>715</v>
      </c>
      <c r="D13247" t="s">
        <v>687</v>
      </c>
      <c r="E13247" t="s">
        <v>688</v>
      </c>
      <c r="F13247" t="s">
        <v>187</v>
      </c>
      <c r="G13247" t="s">
        <v>218</v>
      </c>
      <c r="H13247" t="s">
        <v>317</v>
      </c>
      <c r="I13247" t="s">
        <v>318</v>
      </c>
      <c r="K13247" t="s">
        <v>221</v>
      </c>
      <c r="O13247" t="s">
        <v>264</v>
      </c>
      <c r="P13247">
        <v>2050</v>
      </c>
    </row>
    <row r="13248" spans="1:16" x14ac:dyDescent="0.25">
      <c r="A13248" t="s">
        <v>713</v>
      </c>
      <c r="B13248" t="s">
        <v>714</v>
      </c>
      <c r="C13248" t="s">
        <v>715</v>
      </c>
      <c r="D13248" t="s">
        <v>687</v>
      </c>
      <c r="E13248" t="s">
        <v>688</v>
      </c>
      <c r="F13248" t="s">
        <v>187</v>
      </c>
      <c r="G13248" t="s">
        <v>218</v>
      </c>
      <c r="H13248" t="s">
        <v>317</v>
      </c>
      <c r="I13248" t="s">
        <v>318</v>
      </c>
      <c r="K13248" t="s">
        <v>221</v>
      </c>
      <c r="O13248" t="s">
        <v>265</v>
      </c>
      <c r="P13248">
        <v>2050</v>
      </c>
    </row>
    <row r="13249" spans="1:17" x14ac:dyDescent="0.25">
      <c r="A13249" t="s">
        <v>713</v>
      </c>
      <c r="B13249" t="s">
        <v>714</v>
      </c>
      <c r="C13249" t="s">
        <v>715</v>
      </c>
      <c r="D13249" t="s">
        <v>687</v>
      </c>
      <c r="E13249" t="s">
        <v>688</v>
      </c>
      <c r="F13249" t="s">
        <v>187</v>
      </c>
      <c r="G13249" t="s">
        <v>218</v>
      </c>
      <c r="H13249" t="s">
        <v>229</v>
      </c>
      <c r="I13249" t="s">
        <v>230</v>
      </c>
      <c r="J13249" t="s">
        <v>231</v>
      </c>
      <c r="K13249" t="s">
        <v>191</v>
      </c>
      <c r="O13249" t="s">
        <v>194</v>
      </c>
      <c r="P13249">
        <v>2020</v>
      </c>
    </row>
    <row r="13250" spans="1:17" x14ac:dyDescent="0.25">
      <c r="A13250" t="s">
        <v>713</v>
      </c>
      <c r="B13250" t="s">
        <v>714</v>
      </c>
      <c r="C13250" t="s">
        <v>715</v>
      </c>
      <c r="D13250" t="s">
        <v>687</v>
      </c>
      <c r="E13250" t="s">
        <v>688</v>
      </c>
      <c r="F13250" t="s">
        <v>187</v>
      </c>
      <c r="G13250" t="s">
        <v>218</v>
      </c>
      <c r="H13250" t="s">
        <v>229</v>
      </c>
      <c r="I13250" t="s">
        <v>230</v>
      </c>
      <c r="J13250" t="s">
        <v>231</v>
      </c>
      <c r="K13250" t="s">
        <v>191</v>
      </c>
      <c r="O13250" t="s">
        <v>194</v>
      </c>
      <c r="P13250">
        <v>2025</v>
      </c>
    </row>
    <row r="13251" spans="1:17" x14ac:dyDescent="0.25">
      <c r="A13251" t="s">
        <v>713</v>
      </c>
      <c r="B13251" t="s">
        <v>714</v>
      </c>
      <c r="C13251" t="s">
        <v>715</v>
      </c>
      <c r="D13251" t="s">
        <v>687</v>
      </c>
      <c r="E13251" t="s">
        <v>688</v>
      </c>
      <c r="F13251" t="s">
        <v>187</v>
      </c>
      <c r="G13251" t="s">
        <v>218</v>
      </c>
      <c r="H13251" t="s">
        <v>229</v>
      </c>
      <c r="I13251" t="s">
        <v>230</v>
      </c>
      <c r="J13251" t="s">
        <v>231</v>
      </c>
      <c r="K13251" t="s">
        <v>191</v>
      </c>
      <c r="O13251" t="s">
        <v>264</v>
      </c>
      <c r="P13251">
        <v>2025</v>
      </c>
    </row>
    <row r="13252" spans="1:17" x14ac:dyDescent="0.25">
      <c r="A13252" t="s">
        <v>713</v>
      </c>
      <c r="B13252" t="s">
        <v>714</v>
      </c>
      <c r="C13252" t="s">
        <v>715</v>
      </c>
      <c r="D13252" t="s">
        <v>687</v>
      </c>
      <c r="E13252" t="s">
        <v>688</v>
      </c>
      <c r="F13252" t="s">
        <v>187</v>
      </c>
      <c r="G13252" t="s">
        <v>218</v>
      </c>
      <c r="H13252" t="s">
        <v>229</v>
      </c>
      <c r="I13252" t="s">
        <v>230</v>
      </c>
      <c r="J13252" t="s">
        <v>231</v>
      </c>
      <c r="K13252" t="s">
        <v>191</v>
      </c>
      <c r="O13252" t="s">
        <v>265</v>
      </c>
      <c r="P13252">
        <v>2025</v>
      </c>
    </row>
    <row r="13253" spans="1:17" x14ac:dyDescent="0.25">
      <c r="A13253" t="s">
        <v>713</v>
      </c>
      <c r="B13253" t="s">
        <v>714</v>
      </c>
      <c r="C13253" t="s">
        <v>715</v>
      </c>
      <c r="D13253" t="s">
        <v>687</v>
      </c>
      <c r="E13253" t="s">
        <v>688</v>
      </c>
      <c r="F13253" t="s">
        <v>187</v>
      </c>
      <c r="G13253" t="s">
        <v>218</v>
      </c>
      <c r="H13253" t="s">
        <v>229</v>
      </c>
      <c r="I13253" t="s">
        <v>230</v>
      </c>
      <c r="J13253" t="s">
        <v>231</v>
      </c>
      <c r="K13253" t="s">
        <v>191</v>
      </c>
      <c r="O13253" t="s">
        <v>194</v>
      </c>
      <c r="P13253">
        <v>2030</v>
      </c>
    </row>
    <row r="13254" spans="1:17" x14ac:dyDescent="0.25">
      <c r="A13254" t="s">
        <v>713</v>
      </c>
      <c r="B13254" t="s">
        <v>714</v>
      </c>
      <c r="C13254" t="s">
        <v>715</v>
      </c>
      <c r="D13254" t="s">
        <v>687</v>
      </c>
      <c r="E13254" t="s">
        <v>688</v>
      </c>
      <c r="F13254" t="s">
        <v>187</v>
      </c>
      <c r="G13254" t="s">
        <v>218</v>
      </c>
      <c r="H13254" t="s">
        <v>229</v>
      </c>
      <c r="I13254" t="s">
        <v>230</v>
      </c>
      <c r="J13254" t="s">
        <v>231</v>
      </c>
      <c r="K13254" t="s">
        <v>191</v>
      </c>
      <c r="O13254" t="s">
        <v>194</v>
      </c>
      <c r="P13254">
        <v>2040</v>
      </c>
    </row>
    <row r="13255" spans="1:17" x14ac:dyDescent="0.25">
      <c r="A13255" t="s">
        <v>713</v>
      </c>
      <c r="B13255" t="s">
        <v>714</v>
      </c>
      <c r="C13255" t="s">
        <v>715</v>
      </c>
      <c r="D13255" t="s">
        <v>687</v>
      </c>
      <c r="E13255" t="s">
        <v>688</v>
      </c>
      <c r="F13255" t="s">
        <v>187</v>
      </c>
      <c r="G13255" t="s">
        <v>218</v>
      </c>
      <c r="H13255" t="s">
        <v>229</v>
      </c>
      <c r="I13255" t="s">
        <v>230</v>
      </c>
      <c r="J13255" t="s">
        <v>231</v>
      </c>
      <c r="K13255" t="s">
        <v>191</v>
      </c>
      <c r="O13255" t="s">
        <v>194</v>
      </c>
      <c r="P13255">
        <v>2050</v>
      </c>
    </row>
    <row r="13256" spans="1:17" x14ac:dyDescent="0.25">
      <c r="A13256" t="s">
        <v>713</v>
      </c>
      <c r="B13256" t="s">
        <v>714</v>
      </c>
      <c r="C13256" t="s">
        <v>715</v>
      </c>
      <c r="D13256" t="s">
        <v>687</v>
      </c>
      <c r="E13256" t="s">
        <v>688</v>
      </c>
      <c r="F13256" t="s">
        <v>187</v>
      </c>
      <c r="G13256" t="s">
        <v>218</v>
      </c>
      <c r="H13256" t="s">
        <v>229</v>
      </c>
      <c r="I13256" t="s">
        <v>230</v>
      </c>
      <c r="J13256" t="s">
        <v>231</v>
      </c>
      <c r="K13256" t="s">
        <v>191</v>
      </c>
      <c r="O13256" t="s">
        <v>264</v>
      </c>
      <c r="P13256">
        <v>2050</v>
      </c>
    </row>
    <row r="13257" spans="1:17" x14ac:dyDescent="0.25">
      <c r="A13257" t="s">
        <v>713</v>
      </c>
      <c r="B13257" t="s">
        <v>714</v>
      </c>
      <c r="C13257" t="s">
        <v>715</v>
      </c>
      <c r="D13257" t="s">
        <v>687</v>
      </c>
      <c r="E13257" t="s">
        <v>688</v>
      </c>
      <c r="F13257" t="s">
        <v>187</v>
      </c>
      <c r="G13257" t="s">
        <v>218</v>
      </c>
      <c r="H13257" t="s">
        <v>229</v>
      </c>
      <c r="I13257" t="s">
        <v>230</v>
      </c>
      <c r="J13257" t="s">
        <v>231</v>
      </c>
      <c r="K13257" t="s">
        <v>191</v>
      </c>
      <c r="O13257" t="s">
        <v>265</v>
      </c>
      <c r="P13257">
        <v>2050</v>
      </c>
    </row>
    <row r="13258" spans="1:17" x14ac:dyDescent="0.25">
      <c r="A13258" t="s">
        <v>713</v>
      </c>
      <c r="B13258" t="s">
        <v>714</v>
      </c>
      <c r="C13258" t="s">
        <v>715</v>
      </c>
      <c r="D13258" t="s">
        <v>687</v>
      </c>
      <c r="E13258" t="s">
        <v>688</v>
      </c>
      <c r="F13258" t="s">
        <v>187</v>
      </c>
      <c r="G13258" t="s">
        <v>233</v>
      </c>
      <c r="H13258" t="s">
        <v>477</v>
      </c>
      <c r="I13258" t="s">
        <v>240</v>
      </c>
      <c r="J13258" t="s">
        <v>288</v>
      </c>
      <c r="K13258" t="s">
        <v>478</v>
      </c>
      <c r="L13258" t="s">
        <v>237</v>
      </c>
      <c r="N13258" t="s">
        <v>692</v>
      </c>
      <c r="O13258" t="s">
        <v>194</v>
      </c>
      <c r="P13258">
        <v>2020</v>
      </c>
      <c r="Q13258">
        <v>1.9805003889999999</v>
      </c>
    </row>
    <row r="13259" spans="1:17" x14ac:dyDescent="0.25">
      <c r="A13259" t="s">
        <v>713</v>
      </c>
      <c r="B13259" t="s">
        <v>714</v>
      </c>
      <c r="C13259" t="s">
        <v>715</v>
      </c>
      <c r="D13259" t="s">
        <v>687</v>
      </c>
      <c r="E13259" t="s">
        <v>688</v>
      </c>
      <c r="F13259" t="s">
        <v>187</v>
      </c>
      <c r="G13259" t="s">
        <v>233</v>
      </c>
      <c r="H13259" t="s">
        <v>477</v>
      </c>
      <c r="I13259" t="s">
        <v>240</v>
      </c>
      <c r="J13259" t="s">
        <v>288</v>
      </c>
      <c r="K13259" t="s">
        <v>478</v>
      </c>
      <c r="L13259" t="s">
        <v>237</v>
      </c>
      <c r="N13259" t="s">
        <v>692</v>
      </c>
      <c r="O13259" t="s">
        <v>194</v>
      </c>
      <c r="P13259">
        <v>2025</v>
      </c>
      <c r="Q13259">
        <v>1.9222503769999999</v>
      </c>
    </row>
    <row r="13260" spans="1:17" x14ac:dyDescent="0.25">
      <c r="A13260" t="s">
        <v>713</v>
      </c>
      <c r="B13260" t="s">
        <v>714</v>
      </c>
      <c r="C13260" t="s">
        <v>715</v>
      </c>
      <c r="D13260" t="s">
        <v>687</v>
      </c>
      <c r="E13260" t="s">
        <v>688</v>
      </c>
      <c r="F13260" t="s">
        <v>187</v>
      </c>
      <c r="G13260" t="s">
        <v>233</v>
      </c>
      <c r="H13260" t="s">
        <v>477</v>
      </c>
      <c r="I13260" t="s">
        <v>240</v>
      </c>
      <c r="J13260" t="s">
        <v>288</v>
      </c>
      <c r="K13260" t="s">
        <v>478</v>
      </c>
      <c r="L13260" t="s">
        <v>237</v>
      </c>
      <c r="N13260" t="s">
        <v>692</v>
      </c>
      <c r="O13260" t="s">
        <v>264</v>
      </c>
      <c r="P13260">
        <v>2025</v>
      </c>
      <c r="Q13260">
        <v>1.138415867</v>
      </c>
    </row>
    <row r="13261" spans="1:17" x14ac:dyDescent="0.25">
      <c r="A13261" t="s">
        <v>713</v>
      </c>
      <c r="B13261" t="s">
        <v>714</v>
      </c>
      <c r="C13261" t="s">
        <v>715</v>
      </c>
      <c r="D13261" t="s">
        <v>687</v>
      </c>
      <c r="E13261" t="s">
        <v>688</v>
      </c>
      <c r="F13261" t="s">
        <v>187</v>
      </c>
      <c r="G13261" t="s">
        <v>233</v>
      </c>
      <c r="H13261" t="s">
        <v>477</v>
      </c>
      <c r="I13261" t="s">
        <v>240</v>
      </c>
      <c r="J13261" t="s">
        <v>288</v>
      </c>
      <c r="K13261" t="s">
        <v>478</v>
      </c>
      <c r="L13261" t="s">
        <v>237</v>
      </c>
      <c r="N13261" t="s">
        <v>692</v>
      </c>
      <c r="O13261" t="s">
        <v>265</v>
      </c>
      <c r="P13261">
        <v>2025</v>
      </c>
      <c r="Q13261">
        <v>2.828421429</v>
      </c>
    </row>
    <row r="13262" spans="1:17" x14ac:dyDescent="0.25">
      <c r="A13262" t="s">
        <v>713</v>
      </c>
      <c r="B13262" t="s">
        <v>714</v>
      </c>
      <c r="C13262" t="s">
        <v>715</v>
      </c>
      <c r="D13262" t="s">
        <v>687</v>
      </c>
      <c r="E13262" t="s">
        <v>688</v>
      </c>
      <c r="F13262" t="s">
        <v>187</v>
      </c>
      <c r="G13262" t="s">
        <v>233</v>
      </c>
      <c r="H13262" t="s">
        <v>477</v>
      </c>
      <c r="I13262" t="s">
        <v>240</v>
      </c>
      <c r="J13262" t="s">
        <v>288</v>
      </c>
      <c r="K13262" t="s">
        <v>478</v>
      </c>
      <c r="L13262" t="s">
        <v>237</v>
      </c>
      <c r="N13262" t="s">
        <v>692</v>
      </c>
      <c r="O13262" t="s">
        <v>194</v>
      </c>
      <c r="P13262">
        <v>2030</v>
      </c>
      <c r="Q13262">
        <v>1.864000366</v>
      </c>
    </row>
    <row r="13263" spans="1:17" x14ac:dyDescent="0.25">
      <c r="A13263" t="s">
        <v>713</v>
      </c>
      <c r="B13263" t="s">
        <v>714</v>
      </c>
      <c r="C13263" t="s">
        <v>715</v>
      </c>
      <c r="D13263" t="s">
        <v>687</v>
      </c>
      <c r="E13263" t="s">
        <v>688</v>
      </c>
      <c r="F13263" t="s">
        <v>187</v>
      </c>
      <c r="G13263" t="s">
        <v>233</v>
      </c>
      <c r="H13263" t="s">
        <v>477</v>
      </c>
      <c r="I13263" t="s">
        <v>240</v>
      </c>
      <c r="J13263" t="s">
        <v>288</v>
      </c>
      <c r="K13263" t="s">
        <v>478</v>
      </c>
      <c r="L13263" t="s">
        <v>237</v>
      </c>
      <c r="N13263" t="s">
        <v>692</v>
      </c>
      <c r="O13263" t="s">
        <v>194</v>
      </c>
      <c r="P13263">
        <v>2040</v>
      </c>
      <c r="Q13263">
        <v>1.805750355</v>
      </c>
    </row>
    <row r="13264" spans="1:17" x14ac:dyDescent="0.25">
      <c r="A13264" t="s">
        <v>713</v>
      </c>
      <c r="B13264" t="s">
        <v>714</v>
      </c>
      <c r="C13264" t="s">
        <v>715</v>
      </c>
      <c r="D13264" t="s">
        <v>687</v>
      </c>
      <c r="E13264" t="s">
        <v>688</v>
      </c>
      <c r="F13264" t="s">
        <v>187</v>
      </c>
      <c r="G13264" t="s">
        <v>233</v>
      </c>
      <c r="H13264" t="s">
        <v>477</v>
      </c>
      <c r="I13264" t="s">
        <v>240</v>
      </c>
      <c r="J13264" t="s">
        <v>288</v>
      </c>
      <c r="K13264" t="s">
        <v>478</v>
      </c>
      <c r="L13264" t="s">
        <v>237</v>
      </c>
      <c r="N13264" t="s">
        <v>692</v>
      </c>
      <c r="O13264" t="s">
        <v>194</v>
      </c>
      <c r="P13264">
        <v>2050</v>
      </c>
      <c r="Q13264">
        <v>1.747500343</v>
      </c>
    </row>
    <row r="13265" spans="1:17" x14ac:dyDescent="0.25">
      <c r="A13265" t="s">
        <v>713</v>
      </c>
      <c r="B13265" t="s">
        <v>714</v>
      </c>
      <c r="C13265" t="s">
        <v>715</v>
      </c>
      <c r="D13265" t="s">
        <v>687</v>
      </c>
      <c r="E13265" t="s">
        <v>688</v>
      </c>
      <c r="F13265" t="s">
        <v>187</v>
      </c>
      <c r="G13265" t="s">
        <v>233</v>
      </c>
      <c r="H13265" t="s">
        <v>477</v>
      </c>
      <c r="I13265" t="s">
        <v>240</v>
      </c>
      <c r="J13265" t="s">
        <v>288</v>
      </c>
      <c r="K13265" t="s">
        <v>478</v>
      </c>
      <c r="L13265" t="s">
        <v>237</v>
      </c>
      <c r="N13265" t="s">
        <v>692</v>
      </c>
      <c r="O13265" t="s">
        <v>264</v>
      </c>
      <c r="P13265">
        <v>2050</v>
      </c>
      <c r="Q13265">
        <v>1.0349235160000001</v>
      </c>
    </row>
    <row r="13266" spans="1:17" x14ac:dyDescent="0.25">
      <c r="A13266" t="s">
        <v>713</v>
      </c>
      <c r="B13266" t="s">
        <v>714</v>
      </c>
      <c r="C13266" t="s">
        <v>715</v>
      </c>
      <c r="D13266" t="s">
        <v>687</v>
      </c>
      <c r="E13266" t="s">
        <v>688</v>
      </c>
      <c r="F13266" t="s">
        <v>187</v>
      </c>
      <c r="G13266" t="s">
        <v>233</v>
      </c>
      <c r="H13266" t="s">
        <v>477</v>
      </c>
      <c r="I13266" t="s">
        <v>240</v>
      </c>
      <c r="J13266" t="s">
        <v>288</v>
      </c>
      <c r="K13266" t="s">
        <v>478</v>
      </c>
      <c r="L13266" t="s">
        <v>237</v>
      </c>
      <c r="N13266" t="s">
        <v>692</v>
      </c>
      <c r="O13266" t="s">
        <v>265</v>
      </c>
      <c r="P13266">
        <v>2050</v>
      </c>
      <c r="Q13266">
        <v>2.5712922090000001</v>
      </c>
    </row>
    <row r="13267" spans="1:17" x14ac:dyDescent="0.25">
      <c r="A13267" t="s">
        <v>713</v>
      </c>
      <c r="B13267" t="s">
        <v>714</v>
      </c>
      <c r="C13267" t="s">
        <v>715</v>
      </c>
      <c r="D13267" t="s">
        <v>687</v>
      </c>
      <c r="E13267" t="s">
        <v>688</v>
      </c>
      <c r="F13267" t="s">
        <v>187</v>
      </c>
      <c r="G13267" t="s">
        <v>233</v>
      </c>
      <c r="H13267" t="s">
        <v>693</v>
      </c>
      <c r="I13267" t="s">
        <v>240</v>
      </c>
      <c r="J13267" t="s">
        <v>694</v>
      </c>
      <c r="K13267" t="s">
        <v>478</v>
      </c>
      <c r="L13267" t="s">
        <v>237</v>
      </c>
      <c r="M13267" t="s">
        <v>497</v>
      </c>
      <c r="O13267" t="s">
        <v>194</v>
      </c>
      <c r="P13267">
        <v>2020</v>
      </c>
      <c r="Q13267">
        <v>0.24212356700000001</v>
      </c>
    </row>
    <row r="13268" spans="1:17" x14ac:dyDescent="0.25">
      <c r="A13268" t="s">
        <v>713</v>
      </c>
      <c r="B13268" t="s">
        <v>714</v>
      </c>
      <c r="C13268" t="s">
        <v>715</v>
      </c>
      <c r="D13268" t="s">
        <v>687</v>
      </c>
      <c r="E13268" t="s">
        <v>688</v>
      </c>
      <c r="F13268" t="s">
        <v>187</v>
      </c>
      <c r="G13268" t="s">
        <v>233</v>
      </c>
      <c r="H13268" t="s">
        <v>693</v>
      </c>
      <c r="I13268" t="s">
        <v>240</v>
      </c>
      <c r="J13268" t="s">
        <v>694</v>
      </c>
      <c r="K13268" t="s">
        <v>478</v>
      </c>
      <c r="L13268" t="s">
        <v>237</v>
      </c>
      <c r="M13268" t="s">
        <v>497</v>
      </c>
      <c r="O13268" t="s">
        <v>194</v>
      </c>
      <c r="P13268">
        <v>2025</v>
      </c>
      <c r="Q13268">
        <v>0.24139407299999999</v>
      </c>
    </row>
    <row r="13269" spans="1:17" x14ac:dyDescent="0.25">
      <c r="A13269" t="s">
        <v>713</v>
      </c>
      <c r="B13269" t="s">
        <v>714</v>
      </c>
      <c r="C13269" t="s">
        <v>715</v>
      </c>
      <c r="D13269" t="s">
        <v>687</v>
      </c>
      <c r="E13269" t="s">
        <v>688</v>
      </c>
      <c r="F13269" t="s">
        <v>187</v>
      </c>
      <c r="G13269" t="s">
        <v>233</v>
      </c>
      <c r="H13269" t="s">
        <v>693</v>
      </c>
      <c r="I13269" t="s">
        <v>240</v>
      </c>
      <c r="J13269" t="s">
        <v>694</v>
      </c>
      <c r="K13269" t="s">
        <v>478</v>
      </c>
      <c r="L13269" t="s">
        <v>237</v>
      </c>
      <c r="M13269" t="s">
        <v>497</v>
      </c>
      <c r="O13269" t="s">
        <v>264</v>
      </c>
      <c r="P13269">
        <v>2025</v>
      </c>
      <c r="Q13269">
        <v>0.17240930700000001</v>
      </c>
    </row>
    <row r="13270" spans="1:17" x14ac:dyDescent="0.25">
      <c r="A13270" t="s">
        <v>713</v>
      </c>
      <c r="B13270" t="s">
        <v>714</v>
      </c>
      <c r="C13270" t="s">
        <v>715</v>
      </c>
      <c r="D13270" t="s">
        <v>687</v>
      </c>
      <c r="E13270" t="s">
        <v>688</v>
      </c>
      <c r="F13270" t="s">
        <v>187</v>
      </c>
      <c r="G13270" t="s">
        <v>233</v>
      </c>
      <c r="H13270" t="s">
        <v>693</v>
      </c>
      <c r="I13270" t="s">
        <v>240</v>
      </c>
      <c r="J13270" t="s">
        <v>694</v>
      </c>
      <c r="K13270" t="s">
        <v>478</v>
      </c>
      <c r="L13270" t="s">
        <v>237</v>
      </c>
      <c r="M13270" t="s">
        <v>497</v>
      </c>
      <c r="O13270" t="s">
        <v>265</v>
      </c>
      <c r="P13270">
        <v>2025</v>
      </c>
      <c r="Q13270">
        <v>0.34448963100000002</v>
      </c>
    </row>
    <row r="13271" spans="1:17" x14ac:dyDescent="0.25">
      <c r="A13271" t="s">
        <v>713</v>
      </c>
      <c r="B13271" t="s">
        <v>714</v>
      </c>
      <c r="C13271" t="s">
        <v>715</v>
      </c>
      <c r="D13271" t="s">
        <v>687</v>
      </c>
      <c r="E13271" t="s">
        <v>688</v>
      </c>
      <c r="F13271" t="s">
        <v>187</v>
      </c>
      <c r="G13271" t="s">
        <v>233</v>
      </c>
      <c r="H13271" t="s">
        <v>693</v>
      </c>
      <c r="I13271" t="s">
        <v>240</v>
      </c>
      <c r="J13271" t="s">
        <v>694</v>
      </c>
      <c r="K13271" t="s">
        <v>478</v>
      </c>
      <c r="L13271" t="s">
        <v>237</v>
      </c>
      <c r="M13271" t="s">
        <v>497</v>
      </c>
      <c r="O13271" t="s">
        <v>194</v>
      </c>
      <c r="P13271">
        <v>2030</v>
      </c>
      <c r="Q13271">
        <v>0.20631106699999999</v>
      </c>
    </row>
    <row r="13272" spans="1:17" x14ac:dyDescent="0.25">
      <c r="A13272" t="s">
        <v>713</v>
      </c>
      <c r="B13272" t="s">
        <v>714</v>
      </c>
      <c r="C13272" t="s">
        <v>715</v>
      </c>
      <c r="D13272" t="s">
        <v>687</v>
      </c>
      <c r="E13272" t="s">
        <v>688</v>
      </c>
      <c r="F13272" t="s">
        <v>187</v>
      </c>
      <c r="G13272" t="s">
        <v>233</v>
      </c>
      <c r="H13272" t="s">
        <v>693</v>
      </c>
      <c r="I13272" t="s">
        <v>240</v>
      </c>
      <c r="J13272" t="s">
        <v>694</v>
      </c>
      <c r="K13272" t="s">
        <v>478</v>
      </c>
      <c r="L13272" t="s">
        <v>237</v>
      </c>
      <c r="M13272" t="s">
        <v>497</v>
      </c>
      <c r="O13272" t="s">
        <v>194</v>
      </c>
      <c r="P13272">
        <v>2040</v>
      </c>
      <c r="Q13272">
        <v>0.205189442</v>
      </c>
    </row>
    <row r="13273" spans="1:17" x14ac:dyDescent="0.25">
      <c r="A13273" t="s">
        <v>713</v>
      </c>
      <c r="B13273" t="s">
        <v>714</v>
      </c>
      <c r="C13273" t="s">
        <v>715</v>
      </c>
      <c r="D13273" t="s">
        <v>687</v>
      </c>
      <c r="E13273" t="s">
        <v>688</v>
      </c>
      <c r="F13273" t="s">
        <v>187</v>
      </c>
      <c r="G13273" t="s">
        <v>233</v>
      </c>
      <c r="H13273" t="s">
        <v>693</v>
      </c>
      <c r="I13273" t="s">
        <v>240</v>
      </c>
      <c r="J13273" t="s">
        <v>694</v>
      </c>
      <c r="K13273" t="s">
        <v>478</v>
      </c>
      <c r="L13273" t="s">
        <v>237</v>
      </c>
      <c r="M13273" t="s">
        <v>497</v>
      </c>
      <c r="O13273" t="s">
        <v>194</v>
      </c>
      <c r="P13273">
        <v>2050</v>
      </c>
      <c r="Q13273">
        <v>0.204662913</v>
      </c>
    </row>
    <row r="13274" spans="1:17" x14ac:dyDescent="0.25">
      <c r="A13274" t="s">
        <v>713</v>
      </c>
      <c r="B13274" t="s">
        <v>714</v>
      </c>
      <c r="C13274" t="s">
        <v>715</v>
      </c>
      <c r="D13274" t="s">
        <v>687</v>
      </c>
      <c r="E13274" t="s">
        <v>688</v>
      </c>
      <c r="F13274" t="s">
        <v>187</v>
      </c>
      <c r="G13274" t="s">
        <v>233</v>
      </c>
      <c r="H13274" t="s">
        <v>693</v>
      </c>
      <c r="I13274" t="s">
        <v>240</v>
      </c>
      <c r="J13274" t="s">
        <v>694</v>
      </c>
      <c r="K13274" t="s">
        <v>478</v>
      </c>
      <c r="L13274" t="s">
        <v>237</v>
      </c>
      <c r="M13274" t="s">
        <v>497</v>
      </c>
      <c r="O13274" t="s">
        <v>264</v>
      </c>
      <c r="P13274">
        <v>2050</v>
      </c>
      <c r="Q13274">
        <v>0.169491382</v>
      </c>
    </row>
    <row r="13275" spans="1:17" x14ac:dyDescent="0.25">
      <c r="A13275" t="s">
        <v>713</v>
      </c>
      <c r="B13275" t="s">
        <v>714</v>
      </c>
      <c r="C13275" t="s">
        <v>715</v>
      </c>
      <c r="D13275" t="s">
        <v>687</v>
      </c>
      <c r="E13275" t="s">
        <v>688</v>
      </c>
      <c r="F13275" t="s">
        <v>187</v>
      </c>
      <c r="G13275" t="s">
        <v>233</v>
      </c>
      <c r="H13275" t="s">
        <v>693</v>
      </c>
      <c r="I13275" t="s">
        <v>240</v>
      </c>
      <c r="J13275" t="s">
        <v>694</v>
      </c>
      <c r="K13275" t="s">
        <v>478</v>
      </c>
      <c r="L13275" t="s">
        <v>237</v>
      </c>
      <c r="M13275" t="s">
        <v>497</v>
      </c>
      <c r="O13275" t="s">
        <v>265</v>
      </c>
      <c r="P13275">
        <v>2050</v>
      </c>
      <c r="Q13275">
        <v>0.33865935000000003</v>
      </c>
    </row>
    <row r="13276" spans="1:17" x14ac:dyDescent="0.25">
      <c r="A13276" t="s">
        <v>713</v>
      </c>
      <c r="B13276" t="s">
        <v>714</v>
      </c>
      <c r="C13276" t="s">
        <v>715</v>
      </c>
      <c r="D13276" t="s">
        <v>687</v>
      </c>
      <c r="E13276" t="s">
        <v>688</v>
      </c>
      <c r="F13276" t="s">
        <v>187</v>
      </c>
      <c r="G13276" t="s">
        <v>233</v>
      </c>
      <c r="H13276" t="s">
        <v>479</v>
      </c>
      <c r="I13276" t="s">
        <v>240</v>
      </c>
      <c r="J13276" t="s">
        <v>290</v>
      </c>
      <c r="K13276" t="s">
        <v>478</v>
      </c>
      <c r="L13276" t="s">
        <v>237</v>
      </c>
      <c r="N13276" t="s">
        <v>692</v>
      </c>
      <c r="O13276" t="s">
        <v>194</v>
      </c>
      <c r="P13276">
        <v>2020</v>
      </c>
      <c r="Q13276">
        <v>0.66016679599999994</v>
      </c>
    </row>
    <row r="13277" spans="1:17" x14ac:dyDescent="0.25">
      <c r="A13277" t="s">
        <v>713</v>
      </c>
      <c r="B13277" t="s">
        <v>714</v>
      </c>
      <c r="C13277" t="s">
        <v>715</v>
      </c>
      <c r="D13277" t="s">
        <v>687</v>
      </c>
      <c r="E13277" t="s">
        <v>688</v>
      </c>
      <c r="F13277" t="s">
        <v>187</v>
      </c>
      <c r="G13277" t="s">
        <v>233</v>
      </c>
      <c r="H13277" t="s">
        <v>479</v>
      </c>
      <c r="I13277" t="s">
        <v>240</v>
      </c>
      <c r="J13277" t="s">
        <v>290</v>
      </c>
      <c r="K13277" t="s">
        <v>478</v>
      </c>
      <c r="L13277" t="s">
        <v>237</v>
      </c>
      <c r="N13277" t="s">
        <v>692</v>
      </c>
      <c r="O13277" t="s">
        <v>194</v>
      </c>
      <c r="P13277">
        <v>2025</v>
      </c>
      <c r="Q13277">
        <v>0.64075012600000003</v>
      </c>
    </row>
    <row r="13278" spans="1:17" x14ac:dyDescent="0.25">
      <c r="A13278" t="s">
        <v>713</v>
      </c>
      <c r="B13278" t="s">
        <v>714</v>
      </c>
      <c r="C13278" t="s">
        <v>715</v>
      </c>
      <c r="D13278" t="s">
        <v>687</v>
      </c>
      <c r="E13278" t="s">
        <v>688</v>
      </c>
      <c r="F13278" t="s">
        <v>187</v>
      </c>
      <c r="G13278" t="s">
        <v>233</v>
      </c>
      <c r="H13278" t="s">
        <v>479</v>
      </c>
      <c r="I13278" t="s">
        <v>240</v>
      </c>
      <c r="J13278" t="s">
        <v>290</v>
      </c>
      <c r="K13278" t="s">
        <v>478</v>
      </c>
      <c r="L13278" t="s">
        <v>237</v>
      </c>
      <c r="N13278" t="s">
        <v>692</v>
      </c>
      <c r="O13278" t="s">
        <v>264</v>
      </c>
      <c r="P13278">
        <v>2025</v>
      </c>
      <c r="Q13278">
        <v>0.39097110600000001</v>
      </c>
    </row>
    <row r="13279" spans="1:17" x14ac:dyDescent="0.25">
      <c r="A13279" t="s">
        <v>713</v>
      </c>
      <c r="B13279" t="s">
        <v>714</v>
      </c>
      <c r="C13279" t="s">
        <v>715</v>
      </c>
      <c r="D13279" t="s">
        <v>687</v>
      </c>
      <c r="E13279" t="s">
        <v>688</v>
      </c>
      <c r="F13279" t="s">
        <v>187</v>
      </c>
      <c r="G13279" t="s">
        <v>233</v>
      </c>
      <c r="H13279" t="s">
        <v>479</v>
      </c>
      <c r="I13279" t="s">
        <v>240</v>
      </c>
      <c r="J13279" t="s">
        <v>290</v>
      </c>
      <c r="K13279" t="s">
        <v>478</v>
      </c>
      <c r="L13279" t="s">
        <v>237</v>
      </c>
      <c r="N13279" t="s">
        <v>692</v>
      </c>
      <c r="O13279" t="s">
        <v>265</v>
      </c>
      <c r="P13279">
        <v>2025</v>
      </c>
      <c r="Q13279">
        <v>0.97137705699999999</v>
      </c>
    </row>
    <row r="13280" spans="1:17" x14ac:dyDescent="0.25">
      <c r="A13280" t="s">
        <v>713</v>
      </c>
      <c r="B13280" t="s">
        <v>714</v>
      </c>
      <c r="C13280" t="s">
        <v>715</v>
      </c>
      <c r="D13280" t="s">
        <v>687</v>
      </c>
      <c r="E13280" t="s">
        <v>688</v>
      </c>
      <c r="F13280" t="s">
        <v>187</v>
      </c>
      <c r="G13280" t="s">
        <v>233</v>
      </c>
      <c r="H13280" t="s">
        <v>479</v>
      </c>
      <c r="I13280" t="s">
        <v>240</v>
      </c>
      <c r="J13280" t="s">
        <v>290</v>
      </c>
      <c r="K13280" t="s">
        <v>478</v>
      </c>
      <c r="L13280" t="s">
        <v>237</v>
      </c>
      <c r="N13280" t="s">
        <v>692</v>
      </c>
      <c r="O13280" t="s">
        <v>194</v>
      </c>
      <c r="P13280">
        <v>2030</v>
      </c>
      <c r="Q13280">
        <v>0.62133345500000003</v>
      </c>
    </row>
    <row r="13281" spans="1:17" x14ac:dyDescent="0.25">
      <c r="A13281" t="s">
        <v>713</v>
      </c>
      <c r="B13281" t="s">
        <v>714</v>
      </c>
      <c r="C13281" t="s">
        <v>715</v>
      </c>
      <c r="D13281" t="s">
        <v>687</v>
      </c>
      <c r="E13281" t="s">
        <v>688</v>
      </c>
      <c r="F13281" t="s">
        <v>187</v>
      </c>
      <c r="G13281" t="s">
        <v>233</v>
      </c>
      <c r="H13281" t="s">
        <v>479</v>
      </c>
      <c r="I13281" t="s">
        <v>240</v>
      </c>
      <c r="J13281" t="s">
        <v>290</v>
      </c>
      <c r="K13281" t="s">
        <v>478</v>
      </c>
      <c r="L13281" t="s">
        <v>237</v>
      </c>
      <c r="N13281" t="s">
        <v>692</v>
      </c>
      <c r="O13281" t="s">
        <v>194</v>
      </c>
      <c r="P13281">
        <v>2040</v>
      </c>
      <c r="Q13281">
        <v>0.60191678500000001</v>
      </c>
    </row>
    <row r="13282" spans="1:17" x14ac:dyDescent="0.25">
      <c r="A13282" t="s">
        <v>713</v>
      </c>
      <c r="B13282" t="s">
        <v>714</v>
      </c>
      <c r="C13282" t="s">
        <v>715</v>
      </c>
      <c r="D13282" t="s">
        <v>687</v>
      </c>
      <c r="E13282" t="s">
        <v>688</v>
      </c>
      <c r="F13282" t="s">
        <v>187</v>
      </c>
      <c r="G13282" t="s">
        <v>233</v>
      </c>
      <c r="H13282" t="s">
        <v>479</v>
      </c>
      <c r="I13282" t="s">
        <v>240</v>
      </c>
      <c r="J13282" t="s">
        <v>290</v>
      </c>
      <c r="K13282" t="s">
        <v>478</v>
      </c>
      <c r="L13282" t="s">
        <v>237</v>
      </c>
      <c r="N13282" t="s">
        <v>692</v>
      </c>
      <c r="O13282" t="s">
        <v>194</v>
      </c>
      <c r="P13282">
        <v>2050</v>
      </c>
      <c r="Q13282">
        <v>0.58250011400000001</v>
      </c>
    </row>
    <row r="13283" spans="1:17" x14ac:dyDescent="0.25">
      <c r="A13283" t="s">
        <v>713</v>
      </c>
      <c r="B13283" t="s">
        <v>714</v>
      </c>
      <c r="C13283" t="s">
        <v>715</v>
      </c>
      <c r="D13283" t="s">
        <v>687</v>
      </c>
      <c r="E13283" t="s">
        <v>688</v>
      </c>
      <c r="F13283" t="s">
        <v>187</v>
      </c>
      <c r="G13283" t="s">
        <v>233</v>
      </c>
      <c r="H13283" t="s">
        <v>479</v>
      </c>
      <c r="I13283" t="s">
        <v>240</v>
      </c>
      <c r="J13283" t="s">
        <v>290</v>
      </c>
      <c r="K13283" t="s">
        <v>478</v>
      </c>
      <c r="L13283" t="s">
        <v>237</v>
      </c>
      <c r="N13283" t="s">
        <v>692</v>
      </c>
      <c r="O13283" t="s">
        <v>264</v>
      </c>
      <c r="P13283">
        <v>2050</v>
      </c>
      <c r="Q13283">
        <v>0.35542827799999999</v>
      </c>
    </row>
    <row r="13284" spans="1:17" x14ac:dyDescent="0.25">
      <c r="A13284" t="s">
        <v>713</v>
      </c>
      <c r="B13284" t="s">
        <v>714</v>
      </c>
      <c r="C13284" t="s">
        <v>715</v>
      </c>
      <c r="D13284" t="s">
        <v>687</v>
      </c>
      <c r="E13284" t="s">
        <v>688</v>
      </c>
      <c r="F13284" t="s">
        <v>187</v>
      </c>
      <c r="G13284" t="s">
        <v>233</v>
      </c>
      <c r="H13284" t="s">
        <v>479</v>
      </c>
      <c r="I13284" t="s">
        <v>240</v>
      </c>
      <c r="J13284" t="s">
        <v>290</v>
      </c>
      <c r="K13284" t="s">
        <v>478</v>
      </c>
      <c r="L13284" t="s">
        <v>237</v>
      </c>
      <c r="N13284" t="s">
        <v>692</v>
      </c>
      <c r="O13284" t="s">
        <v>265</v>
      </c>
      <c r="P13284">
        <v>2050</v>
      </c>
      <c r="Q13284">
        <v>0.88307005100000002</v>
      </c>
    </row>
    <row r="13285" spans="1:17" x14ac:dyDescent="0.25">
      <c r="A13285" t="s">
        <v>713</v>
      </c>
      <c r="B13285" t="s">
        <v>714</v>
      </c>
      <c r="C13285" t="s">
        <v>715</v>
      </c>
      <c r="D13285" t="s">
        <v>687</v>
      </c>
      <c r="E13285" t="s">
        <v>688</v>
      </c>
      <c r="F13285" t="s">
        <v>187</v>
      </c>
      <c r="G13285" t="s">
        <v>233</v>
      </c>
      <c r="H13285" t="s">
        <v>480</v>
      </c>
      <c r="I13285" t="s">
        <v>4</v>
      </c>
      <c r="J13285" t="s">
        <v>481</v>
      </c>
      <c r="K13285" t="s">
        <v>482</v>
      </c>
      <c r="L13285" t="s">
        <v>237</v>
      </c>
      <c r="M13285" t="s">
        <v>380</v>
      </c>
      <c r="O13285" t="s">
        <v>194</v>
      </c>
      <c r="P13285">
        <v>2020</v>
      </c>
      <c r="Q13285">
        <v>0</v>
      </c>
    </row>
    <row r="13286" spans="1:17" x14ac:dyDescent="0.25">
      <c r="A13286" t="s">
        <v>713</v>
      </c>
      <c r="B13286" t="s">
        <v>714</v>
      </c>
      <c r="C13286" t="s">
        <v>715</v>
      </c>
      <c r="D13286" t="s">
        <v>687</v>
      </c>
      <c r="E13286" t="s">
        <v>688</v>
      </c>
      <c r="F13286" t="s">
        <v>187</v>
      </c>
      <c r="G13286" t="s">
        <v>233</v>
      </c>
      <c r="H13286" t="s">
        <v>480</v>
      </c>
      <c r="I13286" t="s">
        <v>4</v>
      </c>
      <c r="J13286" t="s">
        <v>481</v>
      </c>
      <c r="K13286" t="s">
        <v>482</v>
      </c>
      <c r="L13286" t="s">
        <v>237</v>
      </c>
      <c r="M13286" t="s">
        <v>380</v>
      </c>
      <c r="O13286" t="s">
        <v>194</v>
      </c>
      <c r="P13286">
        <v>2025</v>
      </c>
      <c r="Q13286">
        <v>0</v>
      </c>
    </row>
    <row r="13287" spans="1:17" x14ac:dyDescent="0.25">
      <c r="A13287" t="s">
        <v>713</v>
      </c>
      <c r="B13287" t="s">
        <v>714</v>
      </c>
      <c r="C13287" t="s">
        <v>715</v>
      </c>
      <c r="D13287" t="s">
        <v>687</v>
      </c>
      <c r="E13287" t="s">
        <v>688</v>
      </c>
      <c r="F13287" t="s">
        <v>187</v>
      </c>
      <c r="G13287" t="s">
        <v>233</v>
      </c>
      <c r="H13287" t="s">
        <v>480</v>
      </c>
      <c r="I13287" t="s">
        <v>4</v>
      </c>
      <c r="J13287" t="s">
        <v>481</v>
      </c>
      <c r="K13287" t="s">
        <v>482</v>
      </c>
      <c r="L13287" t="s">
        <v>237</v>
      </c>
      <c r="M13287" t="s">
        <v>380</v>
      </c>
      <c r="O13287" t="s">
        <v>264</v>
      </c>
      <c r="P13287">
        <v>2025</v>
      </c>
      <c r="Q13287">
        <v>0</v>
      </c>
    </row>
    <row r="13288" spans="1:17" x14ac:dyDescent="0.25">
      <c r="A13288" t="s">
        <v>713</v>
      </c>
      <c r="B13288" t="s">
        <v>714</v>
      </c>
      <c r="C13288" t="s">
        <v>715</v>
      </c>
      <c r="D13288" t="s">
        <v>687</v>
      </c>
      <c r="E13288" t="s">
        <v>688</v>
      </c>
      <c r="F13288" t="s">
        <v>187</v>
      </c>
      <c r="G13288" t="s">
        <v>233</v>
      </c>
      <c r="H13288" t="s">
        <v>480</v>
      </c>
      <c r="I13288" t="s">
        <v>4</v>
      </c>
      <c r="J13288" t="s">
        <v>481</v>
      </c>
      <c r="K13288" t="s">
        <v>482</v>
      </c>
      <c r="L13288" t="s">
        <v>237</v>
      </c>
      <c r="M13288" t="s">
        <v>380</v>
      </c>
      <c r="O13288" t="s">
        <v>265</v>
      </c>
      <c r="P13288">
        <v>2025</v>
      </c>
      <c r="Q13288">
        <v>0</v>
      </c>
    </row>
    <row r="13289" spans="1:17" x14ac:dyDescent="0.25">
      <c r="A13289" t="s">
        <v>713</v>
      </c>
      <c r="B13289" t="s">
        <v>714</v>
      </c>
      <c r="C13289" t="s">
        <v>715</v>
      </c>
      <c r="D13289" t="s">
        <v>687</v>
      </c>
      <c r="E13289" t="s">
        <v>688</v>
      </c>
      <c r="F13289" t="s">
        <v>187</v>
      </c>
      <c r="G13289" t="s">
        <v>233</v>
      </c>
      <c r="H13289" t="s">
        <v>480</v>
      </c>
      <c r="I13289" t="s">
        <v>4</v>
      </c>
      <c r="J13289" t="s">
        <v>481</v>
      </c>
      <c r="K13289" t="s">
        <v>482</v>
      </c>
      <c r="L13289" t="s">
        <v>237</v>
      </c>
      <c r="M13289" t="s">
        <v>380</v>
      </c>
      <c r="O13289" t="s">
        <v>194</v>
      </c>
      <c r="P13289">
        <v>2030</v>
      </c>
      <c r="Q13289">
        <v>0</v>
      </c>
    </row>
    <row r="13290" spans="1:17" x14ac:dyDescent="0.25">
      <c r="A13290" t="s">
        <v>713</v>
      </c>
      <c r="B13290" t="s">
        <v>714</v>
      </c>
      <c r="C13290" t="s">
        <v>715</v>
      </c>
      <c r="D13290" t="s">
        <v>687</v>
      </c>
      <c r="E13290" t="s">
        <v>688</v>
      </c>
      <c r="F13290" t="s">
        <v>187</v>
      </c>
      <c r="G13290" t="s">
        <v>233</v>
      </c>
      <c r="H13290" t="s">
        <v>480</v>
      </c>
      <c r="I13290" t="s">
        <v>4</v>
      </c>
      <c r="J13290" t="s">
        <v>481</v>
      </c>
      <c r="K13290" t="s">
        <v>482</v>
      </c>
      <c r="L13290" t="s">
        <v>237</v>
      </c>
      <c r="M13290" t="s">
        <v>380</v>
      </c>
      <c r="O13290" t="s">
        <v>194</v>
      </c>
      <c r="P13290">
        <v>2040</v>
      </c>
      <c r="Q13290">
        <v>0</v>
      </c>
    </row>
    <row r="13291" spans="1:17" x14ac:dyDescent="0.25">
      <c r="A13291" t="s">
        <v>713</v>
      </c>
      <c r="B13291" t="s">
        <v>714</v>
      </c>
      <c r="C13291" t="s">
        <v>715</v>
      </c>
      <c r="D13291" t="s">
        <v>687</v>
      </c>
      <c r="E13291" t="s">
        <v>688</v>
      </c>
      <c r="F13291" t="s">
        <v>187</v>
      </c>
      <c r="G13291" t="s">
        <v>233</v>
      </c>
      <c r="H13291" t="s">
        <v>480</v>
      </c>
      <c r="I13291" t="s">
        <v>4</v>
      </c>
      <c r="J13291" t="s">
        <v>481</v>
      </c>
      <c r="K13291" t="s">
        <v>482</v>
      </c>
      <c r="L13291" t="s">
        <v>237</v>
      </c>
      <c r="M13291" t="s">
        <v>380</v>
      </c>
      <c r="O13291" t="s">
        <v>194</v>
      </c>
      <c r="P13291">
        <v>2050</v>
      </c>
      <c r="Q13291">
        <v>0</v>
      </c>
    </row>
    <row r="13292" spans="1:17" x14ac:dyDescent="0.25">
      <c r="A13292" t="s">
        <v>713</v>
      </c>
      <c r="B13292" t="s">
        <v>714</v>
      </c>
      <c r="C13292" t="s">
        <v>715</v>
      </c>
      <c r="D13292" t="s">
        <v>687</v>
      </c>
      <c r="E13292" t="s">
        <v>688</v>
      </c>
      <c r="F13292" t="s">
        <v>187</v>
      </c>
      <c r="G13292" t="s">
        <v>233</v>
      </c>
      <c r="H13292" t="s">
        <v>480</v>
      </c>
      <c r="I13292" t="s">
        <v>4</v>
      </c>
      <c r="J13292" t="s">
        <v>481</v>
      </c>
      <c r="K13292" t="s">
        <v>482</v>
      </c>
      <c r="L13292" t="s">
        <v>237</v>
      </c>
      <c r="M13292" t="s">
        <v>380</v>
      </c>
      <c r="O13292" t="s">
        <v>264</v>
      </c>
      <c r="P13292">
        <v>2050</v>
      </c>
      <c r="Q13292">
        <v>0</v>
      </c>
    </row>
    <row r="13293" spans="1:17" x14ac:dyDescent="0.25">
      <c r="A13293" t="s">
        <v>713</v>
      </c>
      <c r="B13293" t="s">
        <v>714</v>
      </c>
      <c r="C13293" t="s">
        <v>715</v>
      </c>
      <c r="D13293" t="s">
        <v>687</v>
      </c>
      <c r="E13293" t="s">
        <v>688</v>
      </c>
      <c r="F13293" t="s">
        <v>187</v>
      </c>
      <c r="G13293" t="s">
        <v>233</v>
      </c>
      <c r="H13293" t="s">
        <v>480</v>
      </c>
      <c r="I13293" t="s">
        <v>4</v>
      </c>
      <c r="J13293" t="s">
        <v>481</v>
      </c>
      <c r="K13293" t="s">
        <v>482</v>
      </c>
      <c r="L13293" t="s">
        <v>237</v>
      </c>
      <c r="M13293" t="s">
        <v>380</v>
      </c>
      <c r="O13293" t="s">
        <v>265</v>
      </c>
      <c r="P13293">
        <v>2050</v>
      </c>
      <c r="Q13293">
        <v>0</v>
      </c>
    </row>
    <row r="13294" spans="1:17" x14ac:dyDescent="0.25">
      <c r="A13294" t="s">
        <v>713</v>
      </c>
      <c r="B13294" t="s">
        <v>714</v>
      </c>
      <c r="C13294" t="s">
        <v>715</v>
      </c>
      <c r="D13294" t="s">
        <v>687</v>
      </c>
      <c r="E13294" t="s">
        <v>688</v>
      </c>
      <c r="F13294" t="s">
        <v>187</v>
      </c>
      <c r="G13294" t="s">
        <v>233</v>
      </c>
      <c r="H13294" t="s">
        <v>484</v>
      </c>
      <c r="I13294" t="s">
        <v>4</v>
      </c>
      <c r="J13294" t="s">
        <v>485</v>
      </c>
      <c r="K13294" t="s">
        <v>482</v>
      </c>
      <c r="L13294" t="s">
        <v>237</v>
      </c>
      <c r="M13294" t="s">
        <v>344</v>
      </c>
      <c r="O13294" t="s">
        <v>194</v>
      </c>
      <c r="P13294">
        <v>2020</v>
      </c>
      <c r="Q13294">
        <v>4.587629583</v>
      </c>
    </row>
    <row r="13295" spans="1:17" x14ac:dyDescent="0.25">
      <c r="A13295" t="s">
        <v>713</v>
      </c>
      <c r="B13295" t="s">
        <v>714</v>
      </c>
      <c r="C13295" t="s">
        <v>715</v>
      </c>
      <c r="D13295" t="s">
        <v>687</v>
      </c>
      <c r="E13295" t="s">
        <v>688</v>
      </c>
      <c r="F13295" t="s">
        <v>187</v>
      </c>
      <c r="G13295" t="s">
        <v>233</v>
      </c>
      <c r="H13295" t="s">
        <v>484</v>
      </c>
      <c r="I13295" t="s">
        <v>4</v>
      </c>
      <c r="J13295" t="s">
        <v>485</v>
      </c>
      <c r="K13295" t="s">
        <v>482</v>
      </c>
      <c r="L13295" t="s">
        <v>237</v>
      </c>
      <c r="M13295" t="s">
        <v>344</v>
      </c>
      <c r="O13295" t="s">
        <v>194</v>
      </c>
      <c r="P13295">
        <v>2025</v>
      </c>
      <c r="Q13295">
        <v>4.5181868840000003</v>
      </c>
    </row>
    <row r="13296" spans="1:17" x14ac:dyDescent="0.25">
      <c r="A13296" t="s">
        <v>713</v>
      </c>
      <c r="B13296" t="s">
        <v>714</v>
      </c>
      <c r="C13296" t="s">
        <v>715</v>
      </c>
      <c r="D13296" t="s">
        <v>687</v>
      </c>
      <c r="E13296" t="s">
        <v>688</v>
      </c>
      <c r="F13296" t="s">
        <v>187</v>
      </c>
      <c r="G13296" t="s">
        <v>233</v>
      </c>
      <c r="H13296" t="s">
        <v>484</v>
      </c>
      <c r="I13296" t="s">
        <v>4</v>
      </c>
      <c r="J13296" t="s">
        <v>485</v>
      </c>
      <c r="K13296" t="s">
        <v>482</v>
      </c>
      <c r="L13296" t="s">
        <v>237</v>
      </c>
      <c r="M13296" t="s">
        <v>344</v>
      </c>
      <c r="O13296" t="s">
        <v>264</v>
      </c>
      <c r="P13296">
        <v>2025</v>
      </c>
      <c r="Q13296">
        <v>4.2909244930000003</v>
      </c>
    </row>
    <row r="13297" spans="1:17" x14ac:dyDescent="0.25">
      <c r="A13297" t="s">
        <v>713</v>
      </c>
      <c r="B13297" t="s">
        <v>714</v>
      </c>
      <c r="C13297" t="s">
        <v>715</v>
      </c>
      <c r="D13297" t="s">
        <v>687</v>
      </c>
      <c r="E13297" t="s">
        <v>688</v>
      </c>
      <c r="F13297" t="s">
        <v>187</v>
      </c>
      <c r="G13297" t="s">
        <v>233</v>
      </c>
      <c r="H13297" t="s">
        <v>484</v>
      </c>
      <c r="I13297" t="s">
        <v>4</v>
      </c>
      <c r="J13297" t="s">
        <v>485</v>
      </c>
      <c r="K13297" t="s">
        <v>482</v>
      </c>
      <c r="L13297" t="s">
        <v>237</v>
      </c>
      <c r="M13297" t="s">
        <v>344</v>
      </c>
      <c r="O13297" t="s">
        <v>265</v>
      </c>
      <c r="P13297">
        <v>2025</v>
      </c>
      <c r="Q13297">
        <v>4.6489232940000003</v>
      </c>
    </row>
    <row r="13298" spans="1:17" x14ac:dyDescent="0.25">
      <c r="A13298" t="s">
        <v>713</v>
      </c>
      <c r="B13298" t="s">
        <v>714</v>
      </c>
      <c r="C13298" t="s">
        <v>715</v>
      </c>
      <c r="D13298" t="s">
        <v>687</v>
      </c>
      <c r="E13298" t="s">
        <v>688</v>
      </c>
      <c r="F13298" t="s">
        <v>187</v>
      </c>
      <c r="G13298" t="s">
        <v>233</v>
      </c>
      <c r="H13298" t="s">
        <v>484</v>
      </c>
      <c r="I13298" t="s">
        <v>4</v>
      </c>
      <c r="J13298" t="s">
        <v>485</v>
      </c>
      <c r="K13298" t="s">
        <v>482</v>
      </c>
      <c r="L13298" t="s">
        <v>237</v>
      </c>
      <c r="M13298" t="s">
        <v>344</v>
      </c>
      <c r="O13298" t="s">
        <v>194</v>
      </c>
      <c r="P13298">
        <v>2030</v>
      </c>
      <c r="Q13298">
        <v>4.5925802669999998</v>
      </c>
    </row>
    <row r="13299" spans="1:17" x14ac:dyDescent="0.25">
      <c r="A13299" t="s">
        <v>713</v>
      </c>
      <c r="B13299" t="s">
        <v>714</v>
      </c>
      <c r="C13299" t="s">
        <v>715</v>
      </c>
      <c r="D13299" t="s">
        <v>687</v>
      </c>
      <c r="E13299" t="s">
        <v>688</v>
      </c>
      <c r="F13299" t="s">
        <v>187</v>
      </c>
      <c r="G13299" t="s">
        <v>233</v>
      </c>
      <c r="H13299" t="s">
        <v>484</v>
      </c>
      <c r="I13299" t="s">
        <v>4</v>
      </c>
      <c r="J13299" t="s">
        <v>485</v>
      </c>
      <c r="K13299" t="s">
        <v>482</v>
      </c>
      <c r="L13299" t="s">
        <v>237</v>
      </c>
      <c r="M13299" t="s">
        <v>344</v>
      </c>
      <c r="O13299" t="s">
        <v>194</v>
      </c>
      <c r="P13299">
        <v>2040</v>
      </c>
      <c r="Q13299">
        <v>4.5593999409999997</v>
      </c>
    </row>
    <row r="13300" spans="1:17" x14ac:dyDescent="0.25">
      <c r="A13300" t="s">
        <v>713</v>
      </c>
      <c r="B13300" t="s">
        <v>714</v>
      </c>
      <c r="C13300" t="s">
        <v>715</v>
      </c>
      <c r="D13300" t="s">
        <v>687</v>
      </c>
      <c r="E13300" t="s">
        <v>688</v>
      </c>
      <c r="F13300" t="s">
        <v>187</v>
      </c>
      <c r="G13300" t="s">
        <v>233</v>
      </c>
      <c r="H13300" t="s">
        <v>484</v>
      </c>
      <c r="I13300" t="s">
        <v>4</v>
      </c>
      <c r="J13300" t="s">
        <v>485</v>
      </c>
      <c r="K13300" t="s">
        <v>482</v>
      </c>
      <c r="L13300" t="s">
        <v>237</v>
      </c>
      <c r="M13300" t="s">
        <v>344</v>
      </c>
      <c r="O13300" t="s">
        <v>194</v>
      </c>
      <c r="P13300">
        <v>2050</v>
      </c>
      <c r="Q13300">
        <v>4.343666507</v>
      </c>
    </row>
    <row r="13301" spans="1:17" x14ac:dyDescent="0.25">
      <c r="A13301" t="s">
        <v>713</v>
      </c>
      <c r="B13301" t="s">
        <v>714</v>
      </c>
      <c r="C13301" t="s">
        <v>715</v>
      </c>
      <c r="D13301" t="s">
        <v>687</v>
      </c>
      <c r="E13301" t="s">
        <v>688</v>
      </c>
      <c r="F13301" t="s">
        <v>187</v>
      </c>
      <c r="G13301" t="s">
        <v>233</v>
      </c>
      <c r="H13301" t="s">
        <v>484</v>
      </c>
      <c r="I13301" t="s">
        <v>4</v>
      </c>
      <c r="J13301" t="s">
        <v>485</v>
      </c>
      <c r="K13301" t="s">
        <v>482</v>
      </c>
      <c r="L13301" t="s">
        <v>237</v>
      </c>
      <c r="M13301" t="s">
        <v>344</v>
      </c>
      <c r="O13301" t="s">
        <v>264</v>
      </c>
      <c r="P13301">
        <v>2050</v>
      </c>
      <c r="Q13301">
        <v>4.3080931600000003</v>
      </c>
    </row>
    <row r="13302" spans="1:17" x14ac:dyDescent="0.25">
      <c r="A13302" t="s">
        <v>713</v>
      </c>
      <c r="B13302" t="s">
        <v>714</v>
      </c>
      <c r="C13302" t="s">
        <v>715</v>
      </c>
      <c r="D13302" t="s">
        <v>687</v>
      </c>
      <c r="E13302" t="s">
        <v>688</v>
      </c>
      <c r="F13302" t="s">
        <v>187</v>
      </c>
      <c r="G13302" t="s">
        <v>233</v>
      </c>
      <c r="H13302" t="s">
        <v>484</v>
      </c>
      <c r="I13302" t="s">
        <v>4</v>
      </c>
      <c r="J13302" t="s">
        <v>485</v>
      </c>
      <c r="K13302" t="s">
        <v>482</v>
      </c>
      <c r="L13302" t="s">
        <v>237</v>
      </c>
      <c r="M13302" t="s">
        <v>344</v>
      </c>
      <c r="O13302" t="s">
        <v>265</v>
      </c>
      <c r="P13302">
        <v>2050</v>
      </c>
      <c r="Q13302">
        <v>4.6243509310000004</v>
      </c>
    </row>
    <row r="13303" spans="1:17" x14ac:dyDescent="0.25">
      <c r="A13303" t="s">
        <v>713</v>
      </c>
      <c r="B13303" t="s">
        <v>714</v>
      </c>
      <c r="C13303" t="s">
        <v>715</v>
      </c>
      <c r="D13303" t="s">
        <v>687</v>
      </c>
      <c r="E13303" t="s">
        <v>688</v>
      </c>
      <c r="F13303" t="s">
        <v>187</v>
      </c>
      <c r="G13303" t="s">
        <v>233</v>
      </c>
      <c r="H13303" t="s">
        <v>486</v>
      </c>
      <c r="I13303" t="s">
        <v>234</v>
      </c>
      <c r="J13303" t="s">
        <v>235</v>
      </c>
      <c r="K13303" t="s">
        <v>487</v>
      </c>
      <c r="L13303" t="s">
        <v>237</v>
      </c>
      <c r="M13303" t="s">
        <v>695</v>
      </c>
      <c r="N13303" t="s">
        <v>696</v>
      </c>
      <c r="O13303" t="s">
        <v>194</v>
      </c>
      <c r="P13303">
        <v>2020</v>
      </c>
      <c r="Q13303">
        <v>23900</v>
      </c>
    </row>
    <row r="13304" spans="1:17" x14ac:dyDescent="0.25">
      <c r="A13304" t="s">
        <v>713</v>
      </c>
      <c r="B13304" t="s">
        <v>714</v>
      </c>
      <c r="C13304" t="s">
        <v>715</v>
      </c>
      <c r="D13304" t="s">
        <v>687</v>
      </c>
      <c r="E13304" t="s">
        <v>688</v>
      </c>
      <c r="F13304" t="s">
        <v>187</v>
      </c>
      <c r="G13304" t="s">
        <v>233</v>
      </c>
      <c r="H13304" t="s">
        <v>486</v>
      </c>
      <c r="I13304" t="s">
        <v>234</v>
      </c>
      <c r="J13304" t="s">
        <v>235</v>
      </c>
      <c r="K13304" t="s">
        <v>487</v>
      </c>
      <c r="L13304" t="s">
        <v>237</v>
      </c>
      <c r="M13304" t="s">
        <v>695</v>
      </c>
      <c r="N13304" t="s">
        <v>696</v>
      </c>
      <c r="O13304" t="s">
        <v>194</v>
      </c>
      <c r="P13304">
        <v>2025</v>
      </c>
      <c r="Q13304">
        <v>23200</v>
      </c>
    </row>
    <row r="13305" spans="1:17" x14ac:dyDescent="0.25">
      <c r="A13305" t="s">
        <v>713</v>
      </c>
      <c r="B13305" t="s">
        <v>714</v>
      </c>
      <c r="C13305" t="s">
        <v>715</v>
      </c>
      <c r="D13305" t="s">
        <v>687</v>
      </c>
      <c r="E13305" t="s">
        <v>688</v>
      </c>
      <c r="F13305" t="s">
        <v>187</v>
      </c>
      <c r="G13305" t="s">
        <v>233</v>
      </c>
      <c r="H13305" t="s">
        <v>486</v>
      </c>
      <c r="I13305" t="s">
        <v>234</v>
      </c>
      <c r="J13305" t="s">
        <v>235</v>
      </c>
      <c r="K13305" t="s">
        <v>487</v>
      </c>
      <c r="L13305" t="s">
        <v>237</v>
      </c>
      <c r="M13305" t="s">
        <v>695</v>
      </c>
      <c r="N13305" t="s">
        <v>696</v>
      </c>
      <c r="O13305" t="s">
        <v>264</v>
      </c>
      <c r="P13305">
        <v>2025</v>
      </c>
      <c r="Q13305">
        <v>23200</v>
      </c>
    </row>
    <row r="13306" spans="1:17" x14ac:dyDescent="0.25">
      <c r="A13306" t="s">
        <v>713</v>
      </c>
      <c r="B13306" t="s">
        <v>714</v>
      </c>
      <c r="C13306" t="s">
        <v>715</v>
      </c>
      <c r="D13306" t="s">
        <v>687</v>
      </c>
      <c r="E13306" t="s">
        <v>688</v>
      </c>
      <c r="F13306" t="s">
        <v>187</v>
      </c>
      <c r="G13306" t="s">
        <v>233</v>
      </c>
      <c r="H13306" t="s">
        <v>486</v>
      </c>
      <c r="I13306" t="s">
        <v>234</v>
      </c>
      <c r="J13306" t="s">
        <v>235</v>
      </c>
      <c r="K13306" t="s">
        <v>487</v>
      </c>
      <c r="L13306" t="s">
        <v>237</v>
      </c>
      <c r="M13306" t="s">
        <v>695</v>
      </c>
      <c r="N13306" t="s">
        <v>696</v>
      </c>
      <c r="O13306" t="s">
        <v>265</v>
      </c>
      <c r="P13306">
        <v>2025</v>
      </c>
      <c r="Q13306">
        <v>23200</v>
      </c>
    </row>
    <row r="13307" spans="1:17" x14ac:dyDescent="0.25">
      <c r="A13307" t="s">
        <v>713</v>
      </c>
      <c r="B13307" t="s">
        <v>714</v>
      </c>
      <c r="C13307" t="s">
        <v>715</v>
      </c>
      <c r="D13307" t="s">
        <v>687</v>
      </c>
      <c r="E13307" t="s">
        <v>688</v>
      </c>
      <c r="F13307" t="s">
        <v>187</v>
      </c>
      <c r="G13307" t="s">
        <v>233</v>
      </c>
      <c r="H13307" t="s">
        <v>486</v>
      </c>
      <c r="I13307" t="s">
        <v>234</v>
      </c>
      <c r="J13307" t="s">
        <v>235</v>
      </c>
      <c r="K13307" t="s">
        <v>487</v>
      </c>
      <c r="L13307" t="s">
        <v>237</v>
      </c>
      <c r="M13307" t="s">
        <v>695</v>
      </c>
      <c r="N13307" t="s">
        <v>696</v>
      </c>
      <c r="O13307" t="s">
        <v>194</v>
      </c>
      <c r="P13307">
        <v>2030</v>
      </c>
      <c r="Q13307">
        <v>22500</v>
      </c>
    </row>
    <row r="13308" spans="1:17" x14ac:dyDescent="0.25">
      <c r="A13308" t="s">
        <v>713</v>
      </c>
      <c r="B13308" t="s">
        <v>714</v>
      </c>
      <c r="C13308" t="s">
        <v>715</v>
      </c>
      <c r="D13308" t="s">
        <v>687</v>
      </c>
      <c r="E13308" t="s">
        <v>688</v>
      </c>
      <c r="F13308" t="s">
        <v>187</v>
      </c>
      <c r="G13308" t="s">
        <v>233</v>
      </c>
      <c r="H13308" t="s">
        <v>486</v>
      </c>
      <c r="I13308" t="s">
        <v>234</v>
      </c>
      <c r="J13308" t="s">
        <v>235</v>
      </c>
      <c r="K13308" t="s">
        <v>487</v>
      </c>
      <c r="L13308" t="s">
        <v>237</v>
      </c>
      <c r="M13308" t="s">
        <v>695</v>
      </c>
      <c r="N13308" t="s">
        <v>696</v>
      </c>
      <c r="O13308" t="s">
        <v>194</v>
      </c>
      <c r="P13308">
        <v>2040</v>
      </c>
      <c r="Q13308">
        <v>21800</v>
      </c>
    </row>
    <row r="13309" spans="1:17" x14ac:dyDescent="0.25">
      <c r="A13309" t="s">
        <v>713</v>
      </c>
      <c r="B13309" t="s">
        <v>714</v>
      </c>
      <c r="C13309" t="s">
        <v>715</v>
      </c>
      <c r="D13309" t="s">
        <v>687</v>
      </c>
      <c r="E13309" t="s">
        <v>688</v>
      </c>
      <c r="F13309" t="s">
        <v>187</v>
      </c>
      <c r="G13309" t="s">
        <v>233</v>
      </c>
      <c r="H13309" t="s">
        <v>486</v>
      </c>
      <c r="I13309" t="s">
        <v>234</v>
      </c>
      <c r="J13309" t="s">
        <v>235</v>
      </c>
      <c r="K13309" t="s">
        <v>487</v>
      </c>
      <c r="L13309" t="s">
        <v>237</v>
      </c>
      <c r="M13309" t="s">
        <v>695</v>
      </c>
      <c r="N13309" t="s">
        <v>696</v>
      </c>
      <c r="O13309" t="s">
        <v>194</v>
      </c>
      <c r="P13309">
        <v>2050</v>
      </c>
      <c r="Q13309">
        <v>21100</v>
      </c>
    </row>
    <row r="13310" spans="1:17" x14ac:dyDescent="0.25">
      <c r="A13310" t="s">
        <v>713</v>
      </c>
      <c r="B13310" t="s">
        <v>714</v>
      </c>
      <c r="C13310" t="s">
        <v>715</v>
      </c>
      <c r="D13310" t="s">
        <v>687</v>
      </c>
      <c r="E13310" t="s">
        <v>688</v>
      </c>
      <c r="F13310" t="s">
        <v>187</v>
      </c>
      <c r="G13310" t="s">
        <v>233</v>
      </c>
      <c r="H13310" t="s">
        <v>486</v>
      </c>
      <c r="I13310" t="s">
        <v>234</v>
      </c>
      <c r="J13310" t="s">
        <v>235</v>
      </c>
      <c r="K13310" t="s">
        <v>487</v>
      </c>
      <c r="L13310" t="s">
        <v>237</v>
      </c>
      <c r="M13310" t="s">
        <v>695</v>
      </c>
      <c r="N13310" t="s">
        <v>696</v>
      </c>
      <c r="O13310" t="s">
        <v>264</v>
      </c>
      <c r="P13310">
        <v>2050</v>
      </c>
      <c r="Q13310">
        <v>21100</v>
      </c>
    </row>
    <row r="13311" spans="1:17" x14ac:dyDescent="0.25">
      <c r="A13311" t="s">
        <v>713</v>
      </c>
      <c r="B13311" t="s">
        <v>714</v>
      </c>
      <c r="C13311" t="s">
        <v>715</v>
      </c>
      <c r="D13311" t="s">
        <v>687</v>
      </c>
      <c r="E13311" t="s">
        <v>688</v>
      </c>
      <c r="F13311" t="s">
        <v>187</v>
      </c>
      <c r="G13311" t="s">
        <v>233</v>
      </c>
      <c r="H13311" t="s">
        <v>486</v>
      </c>
      <c r="I13311" t="s">
        <v>234</v>
      </c>
      <c r="J13311" t="s">
        <v>235</v>
      </c>
      <c r="K13311" t="s">
        <v>487</v>
      </c>
      <c r="L13311" t="s">
        <v>237</v>
      </c>
      <c r="M13311" t="s">
        <v>695</v>
      </c>
      <c r="N13311" t="s">
        <v>696</v>
      </c>
      <c r="O13311" t="s">
        <v>265</v>
      </c>
      <c r="P13311">
        <v>2050</v>
      </c>
      <c r="Q13311">
        <v>21100</v>
      </c>
    </row>
    <row r="13312" spans="1:17" x14ac:dyDescent="0.25">
      <c r="A13312" t="s">
        <v>713</v>
      </c>
      <c r="B13312" t="s">
        <v>714</v>
      </c>
      <c r="C13312" t="s">
        <v>715</v>
      </c>
      <c r="D13312" t="s">
        <v>687</v>
      </c>
      <c r="E13312" t="s">
        <v>688</v>
      </c>
      <c r="F13312" t="s">
        <v>187</v>
      </c>
      <c r="G13312" t="s">
        <v>233</v>
      </c>
      <c r="H13312" t="s">
        <v>488</v>
      </c>
      <c r="I13312" t="s">
        <v>240</v>
      </c>
      <c r="J13312" t="s">
        <v>235</v>
      </c>
      <c r="K13312" t="s">
        <v>478</v>
      </c>
      <c r="L13312" t="s">
        <v>237</v>
      </c>
      <c r="M13312" t="s">
        <v>535</v>
      </c>
      <c r="N13312" t="s">
        <v>697</v>
      </c>
      <c r="O13312" t="s">
        <v>194</v>
      </c>
      <c r="P13312">
        <v>2020</v>
      </c>
      <c r="Q13312">
        <v>2.882790752</v>
      </c>
    </row>
    <row r="13313" spans="1:17" x14ac:dyDescent="0.25">
      <c r="A13313" t="s">
        <v>713</v>
      </c>
      <c r="B13313" t="s">
        <v>714</v>
      </c>
      <c r="C13313" t="s">
        <v>715</v>
      </c>
      <c r="D13313" t="s">
        <v>687</v>
      </c>
      <c r="E13313" t="s">
        <v>688</v>
      </c>
      <c r="F13313" t="s">
        <v>187</v>
      </c>
      <c r="G13313" t="s">
        <v>233</v>
      </c>
      <c r="H13313" t="s">
        <v>488</v>
      </c>
      <c r="I13313" t="s">
        <v>240</v>
      </c>
      <c r="J13313" t="s">
        <v>235</v>
      </c>
      <c r="K13313" t="s">
        <v>478</v>
      </c>
      <c r="L13313" t="s">
        <v>237</v>
      </c>
      <c r="M13313" t="s">
        <v>535</v>
      </c>
      <c r="N13313" t="s">
        <v>697</v>
      </c>
      <c r="O13313" t="s">
        <v>194</v>
      </c>
      <c r="P13313">
        <v>2025</v>
      </c>
      <c r="Q13313">
        <v>2.804394576</v>
      </c>
    </row>
    <row r="13314" spans="1:17" x14ac:dyDescent="0.25">
      <c r="A13314" t="s">
        <v>713</v>
      </c>
      <c r="B13314" t="s">
        <v>714</v>
      </c>
      <c r="C13314" t="s">
        <v>715</v>
      </c>
      <c r="D13314" t="s">
        <v>687</v>
      </c>
      <c r="E13314" t="s">
        <v>688</v>
      </c>
      <c r="F13314" t="s">
        <v>187</v>
      </c>
      <c r="G13314" t="s">
        <v>233</v>
      </c>
      <c r="H13314" t="s">
        <v>488</v>
      </c>
      <c r="I13314" t="s">
        <v>240</v>
      </c>
      <c r="J13314" t="s">
        <v>235</v>
      </c>
      <c r="K13314" t="s">
        <v>478</v>
      </c>
      <c r="L13314" t="s">
        <v>237</v>
      </c>
      <c r="M13314" t="s">
        <v>535</v>
      </c>
      <c r="N13314" t="s">
        <v>697</v>
      </c>
      <c r="O13314" t="s">
        <v>264</v>
      </c>
      <c r="P13314">
        <v>2025</v>
      </c>
      <c r="Q13314">
        <v>1.701796281</v>
      </c>
    </row>
    <row r="13315" spans="1:17" x14ac:dyDescent="0.25">
      <c r="A13315" t="s">
        <v>713</v>
      </c>
      <c r="B13315" t="s">
        <v>714</v>
      </c>
      <c r="C13315" t="s">
        <v>715</v>
      </c>
      <c r="D13315" t="s">
        <v>687</v>
      </c>
      <c r="E13315" t="s">
        <v>688</v>
      </c>
      <c r="F13315" t="s">
        <v>187</v>
      </c>
      <c r="G13315" t="s">
        <v>233</v>
      </c>
      <c r="H13315" t="s">
        <v>488</v>
      </c>
      <c r="I13315" t="s">
        <v>240</v>
      </c>
      <c r="J13315" t="s">
        <v>235</v>
      </c>
      <c r="K13315" t="s">
        <v>478</v>
      </c>
      <c r="L13315" t="s">
        <v>237</v>
      </c>
      <c r="M13315" t="s">
        <v>535</v>
      </c>
      <c r="N13315" t="s">
        <v>697</v>
      </c>
      <c r="O13315" t="s">
        <v>265</v>
      </c>
      <c r="P13315">
        <v>2025</v>
      </c>
      <c r="Q13315">
        <v>4.1442881170000003</v>
      </c>
    </row>
    <row r="13316" spans="1:17" x14ac:dyDescent="0.25">
      <c r="A13316" t="s">
        <v>713</v>
      </c>
      <c r="B13316" t="s">
        <v>714</v>
      </c>
      <c r="C13316" t="s">
        <v>715</v>
      </c>
      <c r="D13316" t="s">
        <v>687</v>
      </c>
      <c r="E13316" t="s">
        <v>688</v>
      </c>
      <c r="F13316" t="s">
        <v>187</v>
      </c>
      <c r="G13316" t="s">
        <v>233</v>
      </c>
      <c r="H13316" t="s">
        <v>488</v>
      </c>
      <c r="I13316" t="s">
        <v>240</v>
      </c>
      <c r="J13316" t="s">
        <v>235</v>
      </c>
      <c r="K13316" t="s">
        <v>478</v>
      </c>
      <c r="L13316" t="s">
        <v>237</v>
      </c>
      <c r="M13316" t="s">
        <v>535</v>
      </c>
      <c r="N13316" t="s">
        <v>697</v>
      </c>
      <c r="O13316" t="s">
        <v>194</v>
      </c>
      <c r="P13316">
        <v>2030</v>
      </c>
      <c r="Q13316">
        <v>2.6916448879999999</v>
      </c>
    </row>
    <row r="13317" spans="1:17" x14ac:dyDescent="0.25">
      <c r="A13317" t="s">
        <v>713</v>
      </c>
      <c r="B13317" t="s">
        <v>714</v>
      </c>
      <c r="C13317" t="s">
        <v>715</v>
      </c>
      <c r="D13317" t="s">
        <v>687</v>
      </c>
      <c r="E13317" t="s">
        <v>688</v>
      </c>
      <c r="F13317" t="s">
        <v>187</v>
      </c>
      <c r="G13317" t="s">
        <v>233</v>
      </c>
      <c r="H13317" t="s">
        <v>488</v>
      </c>
      <c r="I13317" t="s">
        <v>240</v>
      </c>
      <c r="J13317" t="s">
        <v>235</v>
      </c>
      <c r="K13317" t="s">
        <v>478</v>
      </c>
      <c r="L13317" t="s">
        <v>237</v>
      </c>
      <c r="M13317" t="s">
        <v>535</v>
      </c>
      <c r="N13317" t="s">
        <v>697</v>
      </c>
      <c r="O13317" t="s">
        <v>194</v>
      </c>
      <c r="P13317">
        <v>2040</v>
      </c>
      <c r="Q13317">
        <v>2.612856581</v>
      </c>
    </row>
    <row r="13318" spans="1:17" x14ac:dyDescent="0.25">
      <c r="A13318" t="s">
        <v>713</v>
      </c>
      <c r="B13318" t="s">
        <v>714</v>
      </c>
      <c r="C13318" t="s">
        <v>715</v>
      </c>
      <c r="D13318" t="s">
        <v>687</v>
      </c>
      <c r="E13318" t="s">
        <v>688</v>
      </c>
      <c r="F13318" t="s">
        <v>187</v>
      </c>
      <c r="G13318" t="s">
        <v>233</v>
      </c>
      <c r="H13318" t="s">
        <v>488</v>
      </c>
      <c r="I13318" t="s">
        <v>240</v>
      </c>
      <c r="J13318" t="s">
        <v>235</v>
      </c>
      <c r="K13318" t="s">
        <v>478</v>
      </c>
      <c r="L13318" t="s">
        <v>237</v>
      </c>
      <c r="M13318" t="s">
        <v>535</v>
      </c>
      <c r="N13318" t="s">
        <v>697</v>
      </c>
      <c r="O13318" t="s">
        <v>194</v>
      </c>
      <c r="P13318">
        <v>2050</v>
      </c>
      <c r="Q13318">
        <v>2.5346633710000002</v>
      </c>
    </row>
    <row r="13319" spans="1:17" x14ac:dyDescent="0.25">
      <c r="A13319" t="s">
        <v>713</v>
      </c>
      <c r="B13319" t="s">
        <v>714</v>
      </c>
      <c r="C13319" t="s">
        <v>715</v>
      </c>
      <c r="D13319" t="s">
        <v>687</v>
      </c>
      <c r="E13319" t="s">
        <v>688</v>
      </c>
      <c r="F13319" t="s">
        <v>187</v>
      </c>
      <c r="G13319" t="s">
        <v>233</v>
      </c>
      <c r="H13319" t="s">
        <v>488</v>
      </c>
      <c r="I13319" t="s">
        <v>240</v>
      </c>
      <c r="J13319" t="s">
        <v>235</v>
      </c>
      <c r="K13319" t="s">
        <v>478</v>
      </c>
      <c r="L13319" t="s">
        <v>237</v>
      </c>
      <c r="M13319" t="s">
        <v>535</v>
      </c>
      <c r="N13319" t="s">
        <v>697</v>
      </c>
      <c r="O13319" t="s">
        <v>264</v>
      </c>
      <c r="P13319">
        <v>2050</v>
      </c>
      <c r="Q13319">
        <v>1.559843176</v>
      </c>
    </row>
    <row r="13320" spans="1:17" x14ac:dyDescent="0.25">
      <c r="A13320" t="s">
        <v>713</v>
      </c>
      <c r="B13320" t="s">
        <v>714</v>
      </c>
      <c r="C13320" t="s">
        <v>715</v>
      </c>
      <c r="D13320" t="s">
        <v>687</v>
      </c>
      <c r="E13320" t="s">
        <v>688</v>
      </c>
      <c r="F13320" t="s">
        <v>187</v>
      </c>
      <c r="G13320" t="s">
        <v>233</v>
      </c>
      <c r="H13320" t="s">
        <v>488</v>
      </c>
      <c r="I13320" t="s">
        <v>240</v>
      </c>
      <c r="J13320" t="s">
        <v>235</v>
      </c>
      <c r="K13320" t="s">
        <v>478</v>
      </c>
      <c r="L13320" t="s">
        <v>237</v>
      </c>
      <c r="M13320" t="s">
        <v>535</v>
      </c>
      <c r="N13320" t="s">
        <v>697</v>
      </c>
      <c r="O13320" t="s">
        <v>265</v>
      </c>
      <c r="P13320">
        <v>2050</v>
      </c>
      <c r="Q13320">
        <v>3.7930216099999998</v>
      </c>
    </row>
    <row r="13321" spans="1:17" x14ac:dyDescent="0.25">
      <c r="A13321" t="s">
        <v>713</v>
      </c>
      <c r="B13321" t="s">
        <v>714</v>
      </c>
      <c r="C13321" t="s">
        <v>715</v>
      </c>
      <c r="D13321" t="s">
        <v>687</v>
      </c>
      <c r="E13321" t="s">
        <v>688</v>
      </c>
      <c r="F13321" t="s">
        <v>187</v>
      </c>
      <c r="G13321" t="s">
        <v>233</v>
      </c>
      <c r="H13321" t="s">
        <v>489</v>
      </c>
      <c r="I13321" t="s">
        <v>4</v>
      </c>
      <c r="J13321" t="s">
        <v>235</v>
      </c>
      <c r="K13321" t="s">
        <v>482</v>
      </c>
      <c r="L13321" t="s">
        <v>237</v>
      </c>
      <c r="M13321" t="s">
        <v>698</v>
      </c>
      <c r="N13321" t="s">
        <v>425</v>
      </c>
      <c r="O13321" t="s">
        <v>194</v>
      </c>
      <c r="P13321">
        <v>2020</v>
      </c>
      <c r="Q13321">
        <v>4.587629583</v>
      </c>
    </row>
    <row r="13322" spans="1:17" x14ac:dyDescent="0.25">
      <c r="A13322" t="s">
        <v>713</v>
      </c>
      <c r="B13322" t="s">
        <v>714</v>
      </c>
      <c r="C13322" t="s">
        <v>715</v>
      </c>
      <c r="D13322" t="s">
        <v>687</v>
      </c>
      <c r="E13322" t="s">
        <v>688</v>
      </c>
      <c r="F13322" t="s">
        <v>187</v>
      </c>
      <c r="G13322" t="s">
        <v>233</v>
      </c>
      <c r="H13322" t="s">
        <v>489</v>
      </c>
      <c r="I13322" t="s">
        <v>4</v>
      </c>
      <c r="J13322" t="s">
        <v>235</v>
      </c>
      <c r="K13322" t="s">
        <v>482</v>
      </c>
      <c r="L13322" t="s">
        <v>237</v>
      </c>
      <c r="M13322" t="s">
        <v>698</v>
      </c>
      <c r="N13322" t="s">
        <v>425</v>
      </c>
      <c r="O13322" t="s">
        <v>194</v>
      </c>
      <c r="P13322">
        <v>2025</v>
      </c>
      <c r="Q13322">
        <v>4.5181868840000003</v>
      </c>
    </row>
    <row r="13323" spans="1:17" x14ac:dyDescent="0.25">
      <c r="A13323" t="s">
        <v>713</v>
      </c>
      <c r="B13323" t="s">
        <v>714</v>
      </c>
      <c r="C13323" t="s">
        <v>715</v>
      </c>
      <c r="D13323" t="s">
        <v>687</v>
      </c>
      <c r="E13323" t="s">
        <v>688</v>
      </c>
      <c r="F13323" t="s">
        <v>187</v>
      </c>
      <c r="G13323" t="s">
        <v>233</v>
      </c>
      <c r="H13323" t="s">
        <v>489</v>
      </c>
      <c r="I13323" t="s">
        <v>4</v>
      </c>
      <c r="J13323" t="s">
        <v>235</v>
      </c>
      <c r="K13323" t="s">
        <v>482</v>
      </c>
      <c r="L13323" t="s">
        <v>237</v>
      </c>
      <c r="M13323" t="s">
        <v>698</v>
      </c>
      <c r="N13323" t="s">
        <v>425</v>
      </c>
      <c r="O13323" t="s">
        <v>264</v>
      </c>
      <c r="P13323">
        <v>2025</v>
      </c>
      <c r="Q13323">
        <v>4.2909244930000003</v>
      </c>
    </row>
    <row r="13324" spans="1:17" x14ac:dyDescent="0.25">
      <c r="A13324" t="s">
        <v>713</v>
      </c>
      <c r="B13324" t="s">
        <v>714</v>
      </c>
      <c r="C13324" t="s">
        <v>715</v>
      </c>
      <c r="D13324" t="s">
        <v>687</v>
      </c>
      <c r="E13324" t="s">
        <v>688</v>
      </c>
      <c r="F13324" t="s">
        <v>187</v>
      </c>
      <c r="G13324" t="s">
        <v>233</v>
      </c>
      <c r="H13324" t="s">
        <v>489</v>
      </c>
      <c r="I13324" t="s">
        <v>4</v>
      </c>
      <c r="J13324" t="s">
        <v>235</v>
      </c>
      <c r="K13324" t="s">
        <v>482</v>
      </c>
      <c r="L13324" t="s">
        <v>237</v>
      </c>
      <c r="M13324" t="s">
        <v>698</v>
      </c>
      <c r="N13324" t="s">
        <v>425</v>
      </c>
      <c r="O13324" t="s">
        <v>265</v>
      </c>
      <c r="P13324">
        <v>2025</v>
      </c>
      <c r="Q13324">
        <v>4.6489232940000003</v>
      </c>
    </row>
    <row r="13325" spans="1:17" x14ac:dyDescent="0.25">
      <c r="A13325" t="s">
        <v>713</v>
      </c>
      <c r="B13325" t="s">
        <v>714</v>
      </c>
      <c r="C13325" t="s">
        <v>715</v>
      </c>
      <c r="D13325" t="s">
        <v>687</v>
      </c>
      <c r="E13325" t="s">
        <v>688</v>
      </c>
      <c r="F13325" t="s">
        <v>187</v>
      </c>
      <c r="G13325" t="s">
        <v>233</v>
      </c>
      <c r="H13325" t="s">
        <v>489</v>
      </c>
      <c r="I13325" t="s">
        <v>4</v>
      </c>
      <c r="J13325" t="s">
        <v>235</v>
      </c>
      <c r="K13325" t="s">
        <v>482</v>
      </c>
      <c r="L13325" t="s">
        <v>237</v>
      </c>
      <c r="M13325" t="s">
        <v>698</v>
      </c>
      <c r="N13325" t="s">
        <v>425</v>
      </c>
      <c r="O13325" t="s">
        <v>194</v>
      </c>
      <c r="P13325">
        <v>2030</v>
      </c>
      <c r="Q13325">
        <v>4.5925802669999998</v>
      </c>
    </row>
    <row r="13326" spans="1:17" x14ac:dyDescent="0.25">
      <c r="A13326" t="s">
        <v>713</v>
      </c>
      <c r="B13326" t="s">
        <v>714</v>
      </c>
      <c r="C13326" t="s">
        <v>715</v>
      </c>
      <c r="D13326" t="s">
        <v>687</v>
      </c>
      <c r="E13326" t="s">
        <v>688</v>
      </c>
      <c r="F13326" t="s">
        <v>187</v>
      </c>
      <c r="G13326" t="s">
        <v>233</v>
      </c>
      <c r="H13326" t="s">
        <v>489</v>
      </c>
      <c r="I13326" t="s">
        <v>4</v>
      </c>
      <c r="J13326" t="s">
        <v>235</v>
      </c>
      <c r="K13326" t="s">
        <v>482</v>
      </c>
      <c r="L13326" t="s">
        <v>237</v>
      </c>
      <c r="M13326" t="s">
        <v>698</v>
      </c>
      <c r="N13326" t="s">
        <v>425</v>
      </c>
      <c r="O13326" t="s">
        <v>194</v>
      </c>
      <c r="P13326">
        <v>2040</v>
      </c>
      <c r="Q13326">
        <v>4.5593999409999997</v>
      </c>
    </row>
    <row r="13327" spans="1:17" x14ac:dyDescent="0.25">
      <c r="A13327" t="s">
        <v>713</v>
      </c>
      <c r="B13327" t="s">
        <v>714</v>
      </c>
      <c r="C13327" t="s">
        <v>715</v>
      </c>
      <c r="D13327" t="s">
        <v>687</v>
      </c>
      <c r="E13327" t="s">
        <v>688</v>
      </c>
      <c r="F13327" t="s">
        <v>187</v>
      </c>
      <c r="G13327" t="s">
        <v>233</v>
      </c>
      <c r="H13327" t="s">
        <v>489</v>
      </c>
      <c r="I13327" t="s">
        <v>4</v>
      </c>
      <c r="J13327" t="s">
        <v>235</v>
      </c>
      <c r="K13327" t="s">
        <v>482</v>
      </c>
      <c r="L13327" t="s">
        <v>237</v>
      </c>
      <c r="M13327" t="s">
        <v>698</v>
      </c>
      <c r="N13327" t="s">
        <v>425</v>
      </c>
      <c r="O13327" t="s">
        <v>194</v>
      </c>
      <c r="P13327">
        <v>2050</v>
      </c>
      <c r="Q13327">
        <v>4.343666507</v>
      </c>
    </row>
    <row r="13328" spans="1:17" x14ac:dyDescent="0.25">
      <c r="A13328" t="s">
        <v>713</v>
      </c>
      <c r="B13328" t="s">
        <v>714</v>
      </c>
      <c r="C13328" t="s">
        <v>715</v>
      </c>
      <c r="D13328" t="s">
        <v>687</v>
      </c>
      <c r="E13328" t="s">
        <v>688</v>
      </c>
      <c r="F13328" t="s">
        <v>187</v>
      </c>
      <c r="G13328" t="s">
        <v>233</v>
      </c>
      <c r="H13328" t="s">
        <v>489</v>
      </c>
      <c r="I13328" t="s">
        <v>4</v>
      </c>
      <c r="J13328" t="s">
        <v>235</v>
      </c>
      <c r="K13328" t="s">
        <v>482</v>
      </c>
      <c r="L13328" t="s">
        <v>237</v>
      </c>
      <c r="M13328" t="s">
        <v>698</v>
      </c>
      <c r="N13328" t="s">
        <v>425</v>
      </c>
      <c r="O13328" t="s">
        <v>264</v>
      </c>
      <c r="P13328">
        <v>2050</v>
      </c>
      <c r="Q13328">
        <v>4.3080931600000003</v>
      </c>
    </row>
    <row r="13329" spans="1:17" x14ac:dyDescent="0.25">
      <c r="A13329" t="s">
        <v>713</v>
      </c>
      <c r="B13329" t="s">
        <v>714</v>
      </c>
      <c r="C13329" t="s">
        <v>715</v>
      </c>
      <c r="D13329" t="s">
        <v>687</v>
      </c>
      <c r="E13329" t="s">
        <v>688</v>
      </c>
      <c r="F13329" t="s">
        <v>187</v>
      </c>
      <c r="G13329" t="s">
        <v>233</v>
      </c>
      <c r="H13329" t="s">
        <v>489</v>
      </c>
      <c r="I13329" t="s">
        <v>4</v>
      </c>
      <c r="J13329" t="s">
        <v>235</v>
      </c>
      <c r="K13329" t="s">
        <v>482</v>
      </c>
      <c r="L13329" t="s">
        <v>237</v>
      </c>
      <c r="M13329" t="s">
        <v>698</v>
      </c>
      <c r="N13329" t="s">
        <v>425</v>
      </c>
      <c r="O13329" t="s">
        <v>265</v>
      </c>
      <c r="P13329">
        <v>2050</v>
      </c>
      <c r="Q13329">
        <v>4.6243509310000004</v>
      </c>
    </row>
    <row r="13330" spans="1:17" x14ac:dyDescent="0.25">
      <c r="A13330" t="s">
        <v>713</v>
      </c>
      <c r="B13330" t="s">
        <v>714</v>
      </c>
      <c r="C13330" t="s">
        <v>715</v>
      </c>
      <c r="D13330" t="s">
        <v>687</v>
      </c>
      <c r="E13330" t="s">
        <v>688</v>
      </c>
      <c r="F13330" t="s">
        <v>187</v>
      </c>
      <c r="G13330" t="s">
        <v>243</v>
      </c>
      <c r="H13330" t="s">
        <v>356</v>
      </c>
      <c r="I13330" t="s">
        <v>298</v>
      </c>
      <c r="K13330" t="s">
        <v>78</v>
      </c>
      <c r="N13330" t="s">
        <v>386</v>
      </c>
      <c r="O13330" t="s">
        <v>194</v>
      </c>
      <c r="P13330">
        <v>2020</v>
      </c>
      <c r="Q13330">
        <v>2</v>
      </c>
    </row>
    <row r="13331" spans="1:17" x14ac:dyDescent="0.25">
      <c r="A13331" t="s">
        <v>713</v>
      </c>
      <c r="B13331" t="s">
        <v>714</v>
      </c>
      <c r="C13331" t="s">
        <v>715</v>
      </c>
      <c r="D13331" t="s">
        <v>687</v>
      </c>
      <c r="E13331" t="s">
        <v>688</v>
      </c>
      <c r="F13331" t="s">
        <v>187</v>
      </c>
      <c r="G13331" t="s">
        <v>243</v>
      </c>
      <c r="H13331" t="s">
        <v>356</v>
      </c>
      <c r="I13331" t="s">
        <v>298</v>
      </c>
      <c r="K13331" t="s">
        <v>78</v>
      </c>
      <c r="N13331" t="s">
        <v>386</v>
      </c>
      <c r="O13331" t="s">
        <v>194</v>
      </c>
      <c r="P13331">
        <v>2025</v>
      </c>
      <c r="Q13331">
        <v>2</v>
      </c>
    </row>
    <row r="13332" spans="1:17" x14ac:dyDescent="0.25">
      <c r="A13332" t="s">
        <v>713</v>
      </c>
      <c r="B13332" t="s">
        <v>714</v>
      </c>
      <c r="C13332" t="s">
        <v>715</v>
      </c>
      <c r="D13332" t="s">
        <v>687</v>
      </c>
      <c r="E13332" t="s">
        <v>688</v>
      </c>
      <c r="F13332" t="s">
        <v>187</v>
      </c>
      <c r="G13332" t="s">
        <v>243</v>
      </c>
      <c r="H13332" t="s">
        <v>356</v>
      </c>
      <c r="I13332" t="s">
        <v>298</v>
      </c>
      <c r="K13332" t="s">
        <v>78</v>
      </c>
      <c r="N13332" t="s">
        <v>386</v>
      </c>
      <c r="O13332" t="s">
        <v>264</v>
      </c>
      <c r="P13332">
        <v>2025</v>
      </c>
      <c r="Q13332">
        <v>2</v>
      </c>
    </row>
    <row r="13333" spans="1:17" x14ac:dyDescent="0.25">
      <c r="A13333" t="s">
        <v>713</v>
      </c>
      <c r="B13333" t="s">
        <v>714</v>
      </c>
      <c r="C13333" t="s">
        <v>715</v>
      </c>
      <c r="D13333" t="s">
        <v>687</v>
      </c>
      <c r="E13333" t="s">
        <v>688</v>
      </c>
      <c r="F13333" t="s">
        <v>187</v>
      </c>
      <c r="G13333" t="s">
        <v>243</v>
      </c>
      <c r="H13333" t="s">
        <v>356</v>
      </c>
      <c r="I13333" t="s">
        <v>298</v>
      </c>
      <c r="K13333" t="s">
        <v>78</v>
      </c>
      <c r="N13333" t="s">
        <v>386</v>
      </c>
      <c r="O13333" t="s">
        <v>265</v>
      </c>
      <c r="P13333">
        <v>2025</v>
      </c>
      <c r="Q13333">
        <v>2</v>
      </c>
    </row>
    <row r="13334" spans="1:17" x14ac:dyDescent="0.25">
      <c r="A13334" t="s">
        <v>713</v>
      </c>
      <c r="B13334" t="s">
        <v>714</v>
      </c>
      <c r="C13334" t="s">
        <v>715</v>
      </c>
      <c r="D13334" t="s">
        <v>687</v>
      </c>
      <c r="E13334" t="s">
        <v>688</v>
      </c>
      <c r="F13334" t="s">
        <v>187</v>
      </c>
      <c r="G13334" t="s">
        <v>243</v>
      </c>
      <c r="H13334" t="s">
        <v>356</v>
      </c>
      <c r="I13334" t="s">
        <v>298</v>
      </c>
      <c r="K13334" t="s">
        <v>78</v>
      </c>
      <c r="N13334" t="s">
        <v>386</v>
      </c>
      <c r="O13334" t="s">
        <v>194</v>
      </c>
      <c r="P13334">
        <v>2030</v>
      </c>
      <c r="Q13334">
        <v>2</v>
      </c>
    </row>
    <row r="13335" spans="1:17" x14ac:dyDescent="0.25">
      <c r="A13335" t="s">
        <v>713</v>
      </c>
      <c r="B13335" t="s">
        <v>714</v>
      </c>
      <c r="C13335" t="s">
        <v>715</v>
      </c>
      <c r="D13335" t="s">
        <v>687</v>
      </c>
      <c r="E13335" t="s">
        <v>688</v>
      </c>
      <c r="F13335" t="s">
        <v>187</v>
      </c>
      <c r="G13335" t="s">
        <v>243</v>
      </c>
      <c r="H13335" t="s">
        <v>356</v>
      </c>
      <c r="I13335" t="s">
        <v>298</v>
      </c>
      <c r="K13335" t="s">
        <v>78</v>
      </c>
      <c r="N13335" t="s">
        <v>386</v>
      </c>
      <c r="O13335" t="s">
        <v>194</v>
      </c>
      <c r="P13335">
        <v>2040</v>
      </c>
      <c r="Q13335">
        <v>2</v>
      </c>
    </row>
    <row r="13336" spans="1:17" x14ac:dyDescent="0.25">
      <c r="A13336" t="s">
        <v>713</v>
      </c>
      <c r="B13336" t="s">
        <v>714</v>
      </c>
      <c r="C13336" t="s">
        <v>715</v>
      </c>
      <c r="D13336" t="s">
        <v>687</v>
      </c>
      <c r="E13336" t="s">
        <v>688</v>
      </c>
      <c r="F13336" t="s">
        <v>187</v>
      </c>
      <c r="G13336" t="s">
        <v>243</v>
      </c>
      <c r="H13336" t="s">
        <v>356</v>
      </c>
      <c r="I13336" t="s">
        <v>298</v>
      </c>
      <c r="K13336" t="s">
        <v>78</v>
      </c>
      <c r="N13336" t="s">
        <v>386</v>
      </c>
      <c r="O13336" t="s">
        <v>194</v>
      </c>
      <c r="P13336">
        <v>2050</v>
      </c>
      <c r="Q13336">
        <v>2</v>
      </c>
    </row>
    <row r="13337" spans="1:17" x14ac:dyDescent="0.25">
      <c r="A13337" t="s">
        <v>713</v>
      </c>
      <c r="B13337" t="s">
        <v>714</v>
      </c>
      <c r="C13337" t="s">
        <v>715</v>
      </c>
      <c r="D13337" t="s">
        <v>687</v>
      </c>
      <c r="E13337" t="s">
        <v>688</v>
      </c>
      <c r="F13337" t="s">
        <v>187</v>
      </c>
      <c r="G13337" t="s">
        <v>243</v>
      </c>
      <c r="H13337" t="s">
        <v>356</v>
      </c>
      <c r="I13337" t="s">
        <v>298</v>
      </c>
      <c r="K13337" t="s">
        <v>78</v>
      </c>
      <c r="N13337" t="s">
        <v>386</v>
      </c>
      <c r="O13337" t="s">
        <v>264</v>
      </c>
      <c r="P13337">
        <v>2050</v>
      </c>
      <c r="Q13337">
        <v>2</v>
      </c>
    </row>
    <row r="13338" spans="1:17" x14ac:dyDescent="0.25">
      <c r="A13338" t="s">
        <v>713</v>
      </c>
      <c r="B13338" t="s">
        <v>714</v>
      </c>
      <c r="C13338" t="s">
        <v>715</v>
      </c>
      <c r="D13338" t="s">
        <v>687</v>
      </c>
      <c r="E13338" t="s">
        <v>688</v>
      </c>
      <c r="F13338" t="s">
        <v>187</v>
      </c>
      <c r="G13338" t="s">
        <v>243</v>
      </c>
      <c r="H13338" t="s">
        <v>356</v>
      </c>
      <c r="I13338" t="s">
        <v>298</v>
      </c>
      <c r="K13338" t="s">
        <v>78</v>
      </c>
      <c r="N13338" t="s">
        <v>386</v>
      </c>
      <c r="O13338" t="s">
        <v>265</v>
      </c>
      <c r="P13338">
        <v>2050</v>
      </c>
      <c r="Q13338">
        <v>2</v>
      </c>
    </row>
    <row r="13339" spans="1:17" x14ac:dyDescent="0.25">
      <c r="A13339" t="s">
        <v>713</v>
      </c>
      <c r="B13339" t="s">
        <v>714</v>
      </c>
      <c r="C13339" t="s">
        <v>715</v>
      </c>
      <c r="D13339" t="s">
        <v>687</v>
      </c>
      <c r="E13339" t="s">
        <v>688</v>
      </c>
      <c r="F13339" t="s">
        <v>187</v>
      </c>
      <c r="G13339" t="s">
        <v>243</v>
      </c>
      <c r="H13339" t="s">
        <v>244</v>
      </c>
      <c r="I13339" t="s">
        <v>245</v>
      </c>
      <c r="J13339" t="s">
        <v>246</v>
      </c>
      <c r="K13339" t="s">
        <v>191</v>
      </c>
      <c r="M13339" t="s">
        <v>392</v>
      </c>
      <c r="N13339" t="s">
        <v>699</v>
      </c>
      <c r="O13339" t="s">
        <v>194</v>
      </c>
      <c r="P13339">
        <v>2020</v>
      </c>
      <c r="Q13339">
        <v>0.2</v>
      </c>
    </row>
    <row r="13340" spans="1:17" x14ac:dyDescent="0.25">
      <c r="A13340" t="s">
        <v>713</v>
      </c>
      <c r="B13340" t="s">
        <v>714</v>
      </c>
      <c r="C13340" t="s">
        <v>715</v>
      </c>
      <c r="D13340" t="s">
        <v>687</v>
      </c>
      <c r="E13340" t="s">
        <v>688</v>
      </c>
      <c r="F13340" t="s">
        <v>187</v>
      </c>
      <c r="G13340" t="s">
        <v>243</v>
      </c>
      <c r="H13340" t="s">
        <v>244</v>
      </c>
      <c r="I13340" t="s">
        <v>245</v>
      </c>
      <c r="J13340" t="s">
        <v>246</v>
      </c>
      <c r="K13340" t="s">
        <v>191</v>
      </c>
      <c r="M13340" t="s">
        <v>392</v>
      </c>
      <c r="N13340" t="s">
        <v>699</v>
      </c>
      <c r="O13340" t="s">
        <v>194</v>
      </c>
      <c r="P13340">
        <v>2025</v>
      </c>
      <c r="Q13340">
        <v>0.2</v>
      </c>
    </row>
    <row r="13341" spans="1:17" x14ac:dyDescent="0.25">
      <c r="A13341" t="s">
        <v>713</v>
      </c>
      <c r="B13341" t="s">
        <v>714</v>
      </c>
      <c r="C13341" t="s">
        <v>715</v>
      </c>
      <c r="D13341" t="s">
        <v>687</v>
      </c>
      <c r="E13341" t="s">
        <v>688</v>
      </c>
      <c r="F13341" t="s">
        <v>187</v>
      </c>
      <c r="G13341" t="s">
        <v>243</v>
      </c>
      <c r="H13341" t="s">
        <v>244</v>
      </c>
      <c r="I13341" t="s">
        <v>245</v>
      </c>
      <c r="J13341" t="s">
        <v>246</v>
      </c>
      <c r="K13341" t="s">
        <v>191</v>
      </c>
      <c r="M13341" t="s">
        <v>392</v>
      </c>
      <c r="N13341" t="s">
        <v>699</v>
      </c>
      <c r="O13341" t="s">
        <v>264</v>
      </c>
      <c r="P13341">
        <v>2025</v>
      </c>
      <c r="Q13341">
        <v>0.2</v>
      </c>
    </row>
    <row r="13342" spans="1:17" x14ac:dyDescent="0.25">
      <c r="A13342" t="s">
        <v>713</v>
      </c>
      <c r="B13342" t="s">
        <v>714</v>
      </c>
      <c r="C13342" t="s">
        <v>715</v>
      </c>
      <c r="D13342" t="s">
        <v>687</v>
      </c>
      <c r="E13342" t="s">
        <v>688</v>
      </c>
      <c r="F13342" t="s">
        <v>187</v>
      </c>
      <c r="G13342" t="s">
        <v>243</v>
      </c>
      <c r="H13342" t="s">
        <v>244</v>
      </c>
      <c r="I13342" t="s">
        <v>245</v>
      </c>
      <c r="J13342" t="s">
        <v>246</v>
      </c>
      <c r="K13342" t="s">
        <v>191</v>
      </c>
      <c r="M13342" t="s">
        <v>392</v>
      </c>
      <c r="N13342" t="s">
        <v>699</v>
      </c>
      <c r="O13342" t="s">
        <v>265</v>
      </c>
      <c r="P13342">
        <v>2025</v>
      </c>
      <c r="Q13342">
        <v>0.2</v>
      </c>
    </row>
    <row r="13343" spans="1:17" x14ac:dyDescent="0.25">
      <c r="A13343" t="s">
        <v>713</v>
      </c>
      <c r="B13343" t="s">
        <v>714</v>
      </c>
      <c r="C13343" t="s">
        <v>715</v>
      </c>
      <c r="D13343" t="s">
        <v>687</v>
      </c>
      <c r="E13343" t="s">
        <v>688</v>
      </c>
      <c r="F13343" t="s">
        <v>187</v>
      </c>
      <c r="G13343" t="s">
        <v>243</v>
      </c>
      <c r="H13343" t="s">
        <v>244</v>
      </c>
      <c r="I13343" t="s">
        <v>245</v>
      </c>
      <c r="J13343" t="s">
        <v>246</v>
      </c>
      <c r="K13343" t="s">
        <v>191</v>
      </c>
      <c r="M13343" t="s">
        <v>392</v>
      </c>
      <c r="N13343" t="s">
        <v>699</v>
      </c>
      <c r="O13343" t="s">
        <v>194</v>
      </c>
      <c r="P13343">
        <v>2030</v>
      </c>
      <c r="Q13343">
        <v>0.2</v>
      </c>
    </row>
    <row r="13344" spans="1:17" x14ac:dyDescent="0.25">
      <c r="A13344" t="s">
        <v>713</v>
      </c>
      <c r="B13344" t="s">
        <v>714</v>
      </c>
      <c r="C13344" t="s">
        <v>715</v>
      </c>
      <c r="D13344" t="s">
        <v>687</v>
      </c>
      <c r="E13344" t="s">
        <v>688</v>
      </c>
      <c r="F13344" t="s">
        <v>187</v>
      </c>
      <c r="G13344" t="s">
        <v>243</v>
      </c>
      <c r="H13344" t="s">
        <v>244</v>
      </c>
      <c r="I13344" t="s">
        <v>245</v>
      </c>
      <c r="J13344" t="s">
        <v>246</v>
      </c>
      <c r="K13344" t="s">
        <v>191</v>
      </c>
      <c r="M13344" t="s">
        <v>392</v>
      </c>
      <c r="N13344" t="s">
        <v>699</v>
      </c>
      <c r="O13344" t="s">
        <v>194</v>
      </c>
      <c r="P13344">
        <v>2040</v>
      </c>
      <c r="Q13344">
        <v>0.2</v>
      </c>
    </row>
    <row r="13345" spans="1:17" x14ac:dyDescent="0.25">
      <c r="A13345" t="s">
        <v>713</v>
      </c>
      <c r="B13345" t="s">
        <v>714</v>
      </c>
      <c r="C13345" t="s">
        <v>715</v>
      </c>
      <c r="D13345" t="s">
        <v>687</v>
      </c>
      <c r="E13345" t="s">
        <v>688</v>
      </c>
      <c r="F13345" t="s">
        <v>187</v>
      </c>
      <c r="G13345" t="s">
        <v>243</v>
      </c>
      <c r="H13345" t="s">
        <v>244</v>
      </c>
      <c r="I13345" t="s">
        <v>245</v>
      </c>
      <c r="J13345" t="s">
        <v>246</v>
      </c>
      <c r="K13345" t="s">
        <v>191</v>
      </c>
      <c r="M13345" t="s">
        <v>392</v>
      </c>
      <c r="N13345" t="s">
        <v>699</v>
      </c>
      <c r="O13345" t="s">
        <v>194</v>
      </c>
      <c r="P13345">
        <v>2050</v>
      </c>
      <c r="Q13345">
        <v>0.2</v>
      </c>
    </row>
    <row r="13346" spans="1:17" x14ac:dyDescent="0.25">
      <c r="A13346" t="s">
        <v>713</v>
      </c>
      <c r="B13346" t="s">
        <v>714</v>
      </c>
      <c r="C13346" t="s">
        <v>715</v>
      </c>
      <c r="D13346" t="s">
        <v>687</v>
      </c>
      <c r="E13346" t="s">
        <v>688</v>
      </c>
      <c r="F13346" t="s">
        <v>187</v>
      </c>
      <c r="G13346" t="s">
        <v>243</v>
      </c>
      <c r="H13346" t="s">
        <v>244</v>
      </c>
      <c r="I13346" t="s">
        <v>245</v>
      </c>
      <c r="J13346" t="s">
        <v>246</v>
      </c>
      <c r="K13346" t="s">
        <v>191</v>
      </c>
      <c r="M13346" t="s">
        <v>392</v>
      </c>
      <c r="N13346" t="s">
        <v>699</v>
      </c>
      <c r="O13346" t="s">
        <v>264</v>
      </c>
      <c r="P13346">
        <v>2050</v>
      </c>
      <c r="Q13346">
        <v>0.2</v>
      </c>
    </row>
    <row r="13347" spans="1:17" x14ac:dyDescent="0.25">
      <c r="A13347" t="s">
        <v>713</v>
      </c>
      <c r="B13347" t="s">
        <v>714</v>
      </c>
      <c r="C13347" t="s">
        <v>715</v>
      </c>
      <c r="D13347" t="s">
        <v>687</v>
      </c>
      <c r="E13347" t="s">
        <v>688</v>
      </c>
      <c r="F13347" t="s">
        <v>187</v>
      </c>
      <c r="G13347" t="s">
        <v>243</v>
      </c>
      <c r="H13347" t="s">
        <v>244</v>
      </c>
      <c r="I13347" t="s">
        <v>245</v>
      </c>
      <c r="J13347" t="s">
        <v>246</v>
      </c>
      <c r="K13347" t="s">
        <v>191</v>
      </c>
      <c r="M13347" t="s">
        <v>392</v>
      </c>
      <c r="N13347" t="s">
        <v>699</v>
      </c>
      <c r="O13347" t="s">
        <v>265</v>
      </c>
      <c r="P13347">
        <v>2050</v>
      </c>
      <c r="Q13347">
        <v>0.2</v>
      </c>
    </row>
    <row r="13348" spans="1:17" x14ac:dyDescent="0.25">
      <c r="A13348" t="s">
        <v>713</v>
      </c>
      <c r="B13348" t="s">
        <v>714</v>
      </c>
      <c r="C13348" t="s">
        <v>715</v>
      </c>
      <c r="D13348" t="s">
        <v>687</v>
      </c>
      <c r="E13348" t="s">
        <v>688</v>
      </c>
      <c r="F13348" t="s">
        <v>187</v>
      </c>
      <c r="G13348" t="s">
        <v>243</v>
      </c>
      <c r="H13348" t="s">
        <v>248</v>
      </c>
      <c r="I13348" t="s">
        <v>249</v>
      </c>
      <c r="J13348" t="s">
        <v>250</v>
      </c>
      <c r="K13348" t="s">
        <v>191</v>
      </c>
      <c r="M13348" t="s">
        <v>392</v>
      </c>
      <c r="O13348" t="s">
        <v>194</v>
      </c>
      <c r="P13348">
        <v>2020</v>
      </c>
    </row>
    <row r="13349" spans="1:17" x14ac:dyDescent="0.25">
      <c r="A13349" t="s">
        <v>713</v>
      </c>
      <c r="B13349" t="s">
        <v>714</v>
      </c>
      <c r="C13349" t="s">
        <v>715</v>
      </c>
      <c r="D13349" t="s">
        <v>687</v>
      </c>
      <c r="E13349" t="s">
        <v>688</v>
      </c>
      <c r="F13349" t="s">
        <v>187</v>
      </c>
      <c r="G13349" t="s">
        <v>243</v>
      </c>
      <c r="H13349" t="s">
        <v>248</v>
      </c>
      <c r="I13349" t="s">
        <v>249</v>
      </c>
      <c r="J13349" t="s">
        <v>250</v>
      </c>
      <c r="K13349" t="s">
        <v>191</v>
      </c>
      <c r="M13349" t="s">
        <v>392</v>
      </c>
      <c r="O13349" t="s">
        <v>194</v>
      </c>
      <c r="P13349">
        <v>2025</v>
      </c>
    </row>
    <row r="13350" spans="1:17" x14ac:dyDescent="0.25">
      <c r="A13350" t="s">
        <v>713</v>
      </c>
      <c r="B13350" t="s">
        <v>714</v>
      </c>
      <c r="C13350" t="s">
        <v>715</v>
      </c>
      <c r="D13350" t="s">
        <v>687</v>
      </c>
      <c r="E13350" t="s">
        <v>688</v>
      </c>
      <c r="F13350" t="s">
        <v>187</v>
      </c>
      <c r="G13350" t="s">
        <v>243</v>
      </c>
      <c r="H13350" t="s">
        <v>248</v>
      </c>
      <c r="I13350" t="s">
        <v>249</v>
      </c>
      <c r="J13350" t="s">
        <v>250</v>
      </c>
      <c r="K13350" t="s">
        <v>191</v>
      </c>
      <c r="M13350" t="s">
        <v>392</v>
      </c>
      <c r="O13350" t="s">
        <v>264</v>
      </c>
      <c r="P13350">
        <v>2025</v>
      </c>
    </row>
    <row r="13351" spans="1:17" x14ac:dyDescent="0.25">
      <c r="A13351" t="s">
        <v>713</v>
      </c>
      <c r="B13351" t="s">
        <v>714</v>
      </c>
      <c r="C13351" t="s">
        <v>715</v>
      </c>
      <c r="D13351" t="s">
        <v>687</v>
      </c>
      <c r="E13351" t="s">
        <v>688</v>
      </c>
      <c r="F13351" t="s">
        <v>187</v>
      </c>
      <c r="G13351" t="s">
        <v>243</v>
      </c>
      <c r="H13351" t="s">
        <v>248</v>
      </c>
      <c r="I13351" t="s">
        <v>249</v>
      </c>
      <c r="J13351" t="s">
        <v>250</v>
      </c>
      <c r="K13351" t="s">
        <v>191</v>
      </c>
      <c r="M13351" t="s">
        <v>392</v>
      </c>
      <c r="O13351" t="s">
        <v>265</v>
      </c>
      <c r="P13351">
        <v>2025</v>
      </c>
    </row>
    <row r="13352" spans="1:17" x14ac:dyDescent="0.25">
      <c r="A13352" t="s">
        <v>713</v>
      </c>
      <c r="B13352" t="s">
        <v>714</v>
      </c>
      <c r="C13352" t="s">
        <v>715</v>
      </c>
      <c r="D13352" t="s">
        <v>687</v>
      </c>
      <c r="E13352" t="s">
        <v>688</v>
      </c>
      <c r="F13352" t="s">
        <v>187</v>
      </c>
      <c r="G13352" t="s">
        <v>243</v>
      </c>
      <c r="H13352" t="s">
        <v>248</v>
      </c>
      <c r="I13352" t="s">
        <v>249</v>
      </c>
      <c r="J13352" t="s">
        <v>250</v>
      </c>
      <c r="K13352" t="s">
        <v>191</v>
      </c>
      <c r="M13352" t="s">
        <v>392</v>
      </c>
      <c r="O13352" t="s">
        <v>194</v>
      </c>
      <c r="P13352">
        <v>2030</v>
      </c>
    </row>
    <row r="13353" spans="1:17" x14ac:dyDescent="0.25">
      <c r="A13353" t="s">
        <v>713</v>
      </c>
      <c r="B13353" t="s">
        <v>714</v>
      </c>
      <c r="C13353" t="s">
        <v>715</v>
      </c>
      <c r="D13353" t="s">
        <v>687</v>
      </c>
      <c r="E13353" t="s">
        <v>688</v>
      </c>
      <c r="F13353" t="s">
        <v>187</v>
      </c>
      <c r="G13353" t="s">
        <v>243</v>
      </c>
      <c r="H13353" t="s">
        <v>248</v>
      </c>
      <c r="I13353" t="s">
        <v>249</v>
      </c>
      <c r="J13353" t="s">
        <v>250</v>
      </c>
      <c r="K13353" t="s">
        <v>191</v>
      </c>
      <c r="M13353" t="s">
        <v>392</v>
      </c>
      <c r="O13353" t="s">
        <v>194</v>
      </c>
      <c r="P13353">
        <v>2040</v>
      </c>
    </row>
    <row r="13354" spans="1:17" x14ac:dyDescent="0.25">
      <c r="A13354" t="s">
        <v>713</v>
      </c>
      <c r="B13354" t="s">
        <v>714</v>
      </c>
      <c r="C13354" t="s">
        <v>715</v>
      </c>
      <c r="D13354" t="s">
        <v>687</v>
      </c>
      <c r="E13354" t="s">
        <v>688</v>
      </c>
      <c r="F13354" t="s">
        <v>187</v>
      </c>
      <c r="G13354" t="s">
        <v>243</v>
      </c>
      <c r="H13354" t="s">
        <v>248</v>
      </c>
      <c r="I13354" t="s">
        <v>249</v>
      </c>
      <c r="J13354" t="s">
        <v>250</v>
      </c>
      <c r="K13354" t="s">
        <v>191</v>
      </c>
      <c r="M13354" t="s">
        <v>392</v>
      </c>
      <c r="O13354" t="s">
        <v>194</v>
      </c>
      <c r="P13354">
        <v>2050</v>
      </c>
    </row>
    <row r="13355" spans="1:17" x14ac:dyDescent="0.25">
      <c r="A13355" t="s">
        <v>713</v>
      </c>
      <c r="B13355" t="s">
        <v>714</v>
      </c>
      <c r="C13355" t="s">
        <v>715</v>
      </c>
      <c r="D13355" t="s">
        <v>687</v>
      </c>
      <c r="E13355" t="s">
        <v>688</v>
      </c>
      <c r="F13355" t="s">
        <v>187</v>
      </c>
      <c r="G13355" t="s">
        <v>243</v>
      </c>
      <c r="H13355" t="s">
        <v>248</v>
      </c>
      <c r="I13355" t="s">
        <v>249</v>
      </c>
      <c r="J13355" t="s">
        <v>250</v>
      </c>
      <c r="K13355" t="s">
        <v>191</v>
      </c>
      <c r="M13355" t="s">
        <v>392</v>
      </c>
      <c r="O13355" t="s">
        <v>264</v>
      </c>
      <c r="P13355">
        <v>2050</v>
      </c>
    </row>
    <row r="13356" spans="1:17" x14ac:dyDescent="0.25">
      <c r="A13356" t="s">
        <v>713</v>
      </c>
      <c r="B13356" t="s">
        <v>714</v>
      </c>
      <c r="C13356" t="s">
        <v>715</v>
      </c>
      <c r="D13356" t="s">
        <v>687</v>
      </c>
      <c r="E13356" t="s">
        <v>688</v>
      </c>
      <c r="F13356" t="s">
        <v>187</v>
      </c>
      <c r="G13356" t="s">
        <v>243</v>
      </c>
      <c r="H13356" t="s">
        <v>248</v>
      </c>
      <c r="I13356" t="s">
        <v>249</v>
      </c>
      <c r="J13356" t="s">
        <v>250</v>
      </c>
      <c r="K13356" t="s">
        <v>191</v>
      </c>
      <c r="M13356" t="s">
        <v>392</v>
      </c>
      <c r="O13356" t="s">
        <v>265</v>
      </c>
      <c r="P13356">
        <v>2050</v>
      </c>
    </row>
    <row r="13357" spans="1:17" x14ac:dyDescent="0.25">
      <c r="A13357" t="s">
        <v>713</v>
      </c>
      <c r="B13357" t="s">
        <v>714</v>
      </c>
      <c r="C13357" t="s">
        <v>715</v>
      </c>
      <c r="D13357" t="s">
        <v>687</v>
      </c>
      <c r="E13357" t="s">
        <v>688</v>
      </c>
      <c r="F13357" t="s">
        <v>187</v>
      </c>
      <c r="G13357" t="s">
        <v>243</v>
      </c>
      <c r="H13357" t="s">
        <v>253</v>
      </c>
      <c r="I13357" t="s">
        <v>254</v>
      </c>
      <c r="J13357" t="s">
        <v>255</v>
      </c>
      <c r="K13357" t="s">
        <v>191</v>
      </c>
      <c r="M13357" t="s">
        <v>392</v>
      </c>
      <c r="O13357" t="s">
        <v>194</v>
      </c>
      <c r="P13357">
        <v>2020</v>
      </c>
    </row>
    <row r="13358" spans="1:17" x14ac:dyDescent="0.25">
      <c r="A13358" t="s">
        <v>713</v>
      </c>
      <c r="B13358" t="s">
        <v>714</v>
      </c>
      <c r="C13358" t="s">
        <v>715</v>
      </c>
      <c r="D13358" t="s">
        <v>687</v>
      </c>
      <c r="E13358" t="s">
        <v>688</v>
      </c>
      <c r="F13358" t="s">
        <v>187</v>
      </c>
      <c r="G13358" t="s">
        <v>243</v>
      </c>
      <c r="H13358" t="s">
        <v>253</v>
      </c>
      <c r="I13358" t="s">
        <v>254</v>
      </c>
      <c r="J13358" t="s">
        <v>255</v>
      </c>
      <c r="K13358" t="s">
        <v>191</v>
      </c>
      <c r="M13358" t="s">
        <v>392</v>
      </c>
      <c r="O13358" t="s">
        <v>194</v>
      </c>
      <c r="P13358">
        <v>2025</v>
      </c>
    </row>
    <row r="13359" spans="1:17" x14ac:dyDescent="0.25">
      <c r="A13359" t="s">
        <v>713</v>
      </c>
      <c r="B13359" t="s">
        <v>714</v>
      </c>
      <c r="C13359" t="s">
        <v>715</v>
      </c>
      <c r="D13359" t="s">
        <v>687</v>
      </c>
      <c r="E13359" t="s">
        <v>688</v>
      </c>
      <c r="F13359" t="s">
        <v>187</v>
      </c>
      <c r="G13359" t="s">
        <v>243</v>
      </c>
      <c r="H13359" t="s">
        <v>253</v>
      </c>
      <c r="I13359" t="s">
        <v>254</v>
      </c>
      <c r="J13359" t="s">
        <v>255</v>
      </c>
      <c r="K13359" t="s">
        <v>191</v>
      </c>
      <c r="M13359" t="s">
        <v>392</v>
      </c>
      <c r="O13359" t="s">
        <v>264</v>
      </c>
      <c r="P13359">
        <v>2025</v>
      </c>
    </row>
    <row r="13360" spans="1:17" x14ac:dyDescent="0.25">
      <c r="A13360" t="s">
        <v>713</v>
      </c>
      <c r="B13360" t="s">
        <v>714</v>
      </c>
      <c r="C13360" t="s">
        <v>715</v>
      </c>
      <c r="D13360" t="s">
        <v>687</v>
      </c>
      <c r="E13360" t="s">
        <v>688</v>
      </c>
      <c r="F13360" t="s">
        <v>187</v>
      </c>
      <c r="G13360" t="s">
        <v>243</v>
      </c>
      <c r="H13360" t="s">
        <v>253</v>
      </c>
      <c r="I13360" t="s">
        <v>254</v>
      </c>
      <c r="J13360" t="s">
        <v>255</v>
      </c>
      <c r="K13360" t="s">
        <v>191</v>
      </c>
      <c r="M13360" t="s">
        <v>392</v>
      </c>
      <c r="O13360" t="s">
        <v>265</v>
      </c>
      <c r="P13360">
        <v>2025</v>
      </c>
    </row>
    <row r="13361" spans="1:17" x14ac:dyDescent="0.25">
      <c r="A13361" t="s">
        <v>713</v>
      </c>
      <c r="B13361" t="s">
        <v>714</v>
      </c>
      <c r="C13361" t="s">
        <v>715</v>
      </c>
      <c r="D13361" t="s">
        <v>687</v>
      </c>
      <c r="E13361" t="s">
        <v>688</v>
      </c>
      <c r="F13361" t="s">
        <v>187</v>
      </c>
      <c r="G13361" t="s">
        <v>243</v>
      </c>
      <c r="H13361" t="s">
        <v>253</v>
      </c>
      <c r="I13361" t="s">
        <v>254</v>
      </c>
      <c r="J13361" t="s">
        <v>255</v>
      </c>
      <c r="K13361" t="s">
        <v>191</v>
      </c>
      <c r="M13361" t="s">
        <v>392</v>
      </c>
      <c r="O13361" t="s">
        <v>194</v>
      </c>
      <c r="P13361">
        <v>2030</v>
      </c>
    </row>
    <row r="13362" spans="1:17" x14ac:dyDescent="0.25">
      <c r="A13362" t="s">
        <v>713</v>
      </c>
      <c r="B13362" t="s">
        <v>714</v>
      </c>
      <c r="C13362" t="s">
        <v>715</v>
      </c>
      <c r="D13362" t="s">
        <v>687</v>
      </c>
      <c r="E13362" t="s">
        <v>688</v>
      </c>
      <c r="F13362" t="s">
        <v>187</v>
      </c>
      <c r="G13362" t="s">
        <v>243</v>
      </c>
      <c r="H13362" t="s">
        <v>253</v>
      </c>
      <c r="I13362" t="s">
        <v>254</v>
      </c>
      <c r="J13362" t="s">
        <v>255</v>
      </c>
      <c r="K13362" t="s">
        <v>191</v>
      </c>
      <c r="M13362" t="s">
        <v>392</v>
      </c>
      <c r="O13362" t="s">
        <v>194</v>
      </c>
      <c r="P13362">
        <v>2040</v>
      </c>
    </row>
    <row r="13363" spans="1:17" x14ac:dyDescent="0.25">
      <c r="A13363" t="s">
        <v>713</v>
      </c>
      <c r="B13363" t="s">
        <v>714</v>
      </c>
      <c r="C13363" t="s">
        <v>715</v>
      </c>
      <c r="D13363" t="s">
        <v>687</v>
      </c>
      <c r="E13363" t="s">
        <v>688</v>
      </c>
      <c r="F13363" t="s">
        <v>187</v>
      </c>
      <c r="G13363" t="s">
        <v>243</v>
      </c>
      <c r="H13363" t="s">
        <v>253</v>
      </c>
      <c r="I13363" t="s">
        <v>254</v>
      </c>
      <c r="J13363" t="s">
        <v>255</v>
      </c>
      <c r="K13363" t="s">
        <v>191</v>
      </c>
      <c r="M13363" t="s">
        <v>392</v>
      </c>
      <c r="O13363" t="s">
        <v>194</v>
      </c>
      <c r="P13363">
        <v>2050</v>
      </c>
    </row>
    <row r="13364" spans="1:17" x14ac:dyDescent="0.25">
      <c r="A13364" t="s">
        <v>713</v>
      </c>
      <c r="B13364" t="s">
        <v>714</v>
      </c>
      <c r="C13364" t="s">
        <v>715</v>
      </c>
      <c r="D13364" t="s">
        <v>687</v>
      </c>
      <c r="E13364" t="s">
        <v>688</v>
      </c>
      <c r="F13364" t="s">
        <v>187</v>
      </c>
      <c r="G13364" t="s">
        <v>243</v>
      </c>
      <c r="H13364" t="s">
        <v>253</v>
      </c>
      <c r="I13364" t="s">
        <v>254</v>
      </c>
      <c r="J13364" t="s">
        <v>255</v>
      </c>
      <c r="K13364" t="s">
        <v>191</v>
      </c>
      <c r="M13364" t="s">
        <v>392</v>
      </c>
      <c r="O13364" t="s">
        <v>264</v>
      </c>
      <c r="P13364">
        <v>2050</v>
      </c>
    </row>
    <row r="13365" spans="1:17" x14ac:dyDescent="0.25">
      <c r="A13365" t="s">
        <v>713</v>
      </c>
      <c r="B13365" t="s">
        <v>714</v>
      </c>
      <c r="C13365" t="s">
        <v>715</v>
      </c>
      <c r="D13365" t="s">
        <v>687</v>
      </c>
      <c r="E13365" t="s">
        <v>688</v>
      </c>
      <c r="F13365" t="s">
        <v>187</v>
      </c>
      <c r="G13365" t="s">
        <v>243</v>
      </c>
      <c r="H13365" t="s">
        <v>253</v>
      </c>
      <c r="I13365" t="s">
        <v>254</v>
      </c>
      <c r="J13365" t="s">
        <v>255</v>
      </c>
      <c r="K13365" t="s">
        <v>191</v>
      </c>
      <c r="M13365" t="s">
        <v>392</v>
      </c>
      <c r="O13365" t="s">
        <v>265</v>
      </c>
      <c r="P13365">
        <v>2050</v>
      </c>
    </row>
    <row r="13366" spans="1:17" x14ac:dyDescent="0.25">
      <c r="A13366" t="s">
        <v>713</v>
      </c>
      <c r="B13366" t="s">
        <v>714</v>
      </c>
      <c r="C13366" t="s">
        <v>715</v>
      </c>
      <c r="D13366" t="s">
        <v>687</v>
      </c>
      <c r="E13366" t="s">
        <v>688</v>
      </c>
      <c r="F13366" t="s">
        <v>187</v>
      </c>
      <c r="G13366" t="s">
        <v>243</v>
      </c>
      <c r="H13366" t="s">
        <v>357</v>
      </c>
      <c r="I13366" t="s">
        <v>306</v>
      </c>
      <c r="K13366" t="s">
        <v>78</v>
      </c>
      <c r="O13366" t="s">
        <v>194</v>
      </c>
      <c r="P13366">
        <v>2020</v>
      </c>
    </row>
    <row r="13367" spans="1:17" x14ac:dyDescent="0.25">
      <c r="A13367" t="s">
        <v>713</v>
      </c>
      <c r="B13367" t="s">
        <v>714</v>
      </c>
      <c r="C13367" t="s">
        <v>715</v>
      </c>
      <c r="D13367" t="s">
        <v>687</v>
      </c>
      <c r="E13367" t="s">
        <v>688</v>
      </c>
      <c r="F13367" t="s">
        <v>187</v>
      </c>
      <c r="G13367" t="s">
        <v>243</v>
      </c>
      <c r="H13367" t="s">
        <v>357</v>
      </c>
      <c r="I13367" t="s">
        <v>306</v>
      </c>
      <c r="K13367" t="s">
        <v>78</v>
      </c>
      <c r="O13367" t="s">
        <v>194</v>
      </c>
      <c r="P13367">
        <v>2025</v>
      </c>
    </row>
    <row r="13368" spans="1:17" x14ac:dyDescent="0.25">
      <c r="A13368" t="s">
        <v>713</v>
      </c>
      <c r="B13368" t="s">
        <v>714</v>
      </c>
      <c r="C13368" t="s">
        <v>715</v>
      </c>
      <c r="D13368" t="s">
        <v>687</v>
      </c>
      <c r="E13368" t="s">
        <v>688</v>
      </c>
      <c r="F13368" t="s">
        <v>187</v>
      </c>
      <c r="G13368" t="s">
        <v>243</v>
      </c>
      <c r="H13368" t="s">
        <v>357</v>
      </c>
      <c r="I13368" t="s">
        <v>306</v>
      </c>
      <c r="K13368" t="s">
        <v>78</v>
      </c>
      <c r="O13368" t="s">
        <v>264</v>
      </c>
      <c r="P13368">
        <v>2025</v>
      </c>
    </row>
    <row r="13369" spans="1:17" x14ac:dyDescent="0.25">
      <c r="A13369" t="s">
        <v>713</v>
      </c>
      <c r="B13369" t="s">
        <v>714</v>
      </c>
      <c r="C13369" t="s">
        <v>715</v>
      </c>
      <c r="D13369" t="s">
        <v>687</v>
      </c>
      <c r="E13369" t="s">
        <v>688</v>
      </c>
      <c r="F13369" t="s">
        <v>187</v>
      </c>
      <c r="G13369" t="s">
        <v>243</v>
      </c>
      <c r="H13369" t="s">
        <v>357</v>
      </c>
      <c r="I13369" t="s">
        <v>306</v>
      </c>
      <c r="K13369" t="s">
        <v>78</v>
      </c>
      <c r="O13369" t="s">
        <v>265</v>
      </c>
      <c r="P13369">
        <v>2025</v>
      </c>
    </row>
    <row r="13370" spans="1:17" x14ac:dyDescent="0.25">
      <c r="A13370" t="s">
        <v>713</v>
      </c>
      <c r="B13370" t="s">
        <v>714</v>
      </c>
      <c r="C13370" t="s">
        <v>715</v>
      </c>
      <c r="D13370" t="s">
        <v>687</v>
      </c>
      <c r="E13370" t="s">
        <v>688</v>
      </c>
      <c r="F13370" t="s">
        <v>187</v>
      </c>
      <c r="G13370" t="s">
        <v>243</v>
      </c>
      <c r="H13370" t="s">
        <v>357</v>
      </c>
      <c r="I13370" t="s">
        <v>306</v>
      </c>
      <c r="K13370" t="s">
        <v>78</v>
      </c>
      <c r="O13370" t="s">
        <v>194</v>
      </c>
      <c r="P13370">
        <v>2030</v>
      </c>
    </row>
    <row r="13371" spans="1:17" x14ac:dyDescent="0.25">
      <c r="A13371" t="s">
        <v>713</v>
      </c>
      <c r="B13371" t="s">
        <v>714</v>
      </c>
      <c r="C13371" t="s">
        <v>715</v>
      </c>
      <c r="D13371" t="s">
        <v>687</v>
      </c>
      <c r="E13371" t="s">
        <v>688</v>
      </c>
      <c r="F13371" t="s">
        <v>187</v>
      </c>
      <c r="G13371" t="s">
        <v>243</v>
      </c>
      <c r="H13371" t="s">
        <v>357</v>
      </c>
      <c r="I13371" t="s">
        <v>306</v>
      </c>
      <c r="K13371" t="s">
        <v>78</v>
      </c>
      <c r="O13371" t="s">
        <v>194</v>
      </c>
      <c r="P13371">
        <v>2040</v>
      </c>
    </row>
    <row r="13372" spans="1:17" x14ac:dyDescent="0.25">
      <c r="A13372" t="s">
        <v>713</v>
      </c>
      <c r="B13372" t="s">
        <v>714</v>
      </c>
      <c r="C13372" t="s">
        <v>715</v>
      </c>
      <c r="D13372" t="s">
        <v>687</v>
      </c>
      <c r="E13372" t="s">
        <v>688</v>
      </c>
      <c r="F13372" t="s">
        <v>187</v>
      </c>
      <c r="G13372" t="s">
        <v>243</v>
      </c>
      <c r="H13372" t="s">
        <v>357</v>
      </c>
      <c r="I13372" t="s">
        <v>306</v>
      </c>
      <c r="K13372" t="s">
        <v>78</v>
      </c>
      <c r="O13372" t="s">
        <v>194</v>
      </c>
      <c r="P13372">
        <v>2050</v>
      </c>
    </row>
    <row r="13373" spans="1:17" x14ac:dyDescent="0.25">
      <c r="A13373" t="s">
        <v>713</v>
      </c>
      <c r="B13373" t="s">
        <v>714</v>
      </c>
      <c r="C13373" t="s">
        <v>715</v>
      </c>
      <c r="D13373" t="s">
        <v>687</v>
      </c>
      <c r="E13373" t="s">
        <v>688</v>
      </c>
      <c r="F13373" t="s">
        <v>187</v>
      </c>
      <c r="G13373" t="s">
        <v>243</v>
      </c>
      <c r="H13373" t="s">
        <v>357</v>
      </c>
      <c r="I13373" t="s">
        <v>306</v>
      </c>
      <c r="K13373" t="s">
        <v>78</v>
      </c>
      <c r="O13373" t="s">
        <v>264</v>
      </c>
      <c r="P13373">
        <v>2050</v>
      </c>
    </row>
    <row r="13374" spans="1:17" x14ac:dyDescent="0.25">
      <c r="A13374" t="s">
        <v>713</v>
      </c>
      <c r="B13374" t="s">
        <v>714</v>
      </c>
      <c r="C13374" t="s">
        <v>715</v>
      </c>
      <c r="D13374" t="s">
        <v>687</v>
      </c>
      <c r="E13374" t="s">
        <v>688</v>
      </c>
      <c r="F13374" t="s">
        <v>187</v>
      </c>
      <c r="G13374" t="s">
        <v>243</v>
      </c>
      <c r="H13374" t="s">
        <v>357</v>
      </c>
      <c r="I13374" t="s">
        <v>306</v>
      </c>
      <c r="K13374" t="s">
        <v>78</v>
      </c>
      <c r="O13374" t="s">
        <v>265</v>
      </c>
      <c r="P13374">
        <v>2050</v>
      </c>
    </row>
    <row r="13375" spans="1:17" x14ac:dyDescent="0.25">
      <c r="A13375" t="s">
        <v>713</v>
      </c>
      <c r="B13375" t="s">
        <v>714</v>
      </c>
      <c r="C13375" t="s">
        <v>715</v>
      </c>
      <c r="D13375" t="s">
        <v>687</v>
      </c>
      <c r="E13375" t="s">
        <v>688</v>
      </c>
      <c r="F13375" t="s">
        <v>187</v>
      </c>
      <c r="G13375" t="s">
        <v>188</v>
      </c>
      <c r="H13375" t="s">
        <v>700</v>
      </c>
      <c r="I13375" t="s">
        <v>701</v>
      </c>
      <c r="K13375" t="s">
        <v>612</v>
      </c>
      <c r="N13375" t="s">
        <v>206</v>
      </c>
      <c r="O13375" t="s">
        <v>194</v>
      </c>
      <c r="P13375">
        <v>2020</v>
      </c>
      <c r="Q13375">
        <v>2000</v>
      </c>
    </row>
    <row r="13376" spans="1:17" x14ac:dyDescent="0.25">
      <c r="A13376" t="s">
        <v>713</v>
      </c>
      <c r="B13376" t="s">
        <v>714</v>
      </c>
      <c r="C13376" t="s">
        <v>715</v>
      </c>
      <c r="D13376" t="s">
        <v>687</v>
      </c>
      <c r="E13376" t="s">
        <v>688</v>
      </c>
      <c r="F13376" t="s">
        <v>187</v>
      </c>
      <c r="G13376" t="s">
        <v>188</v>
      </c>
      <c r="H13376" t="s">
        <v>700</v>
      </c>
      <c r="I13376" t="s">
        <v>701</v>
      </c>
      <c r="K13376" t="s">
        <v>612</v>
      </c>
      <c r="N13376" t="s">
        <v>206</v>
      </c>
      <c r="O13376" t="s">
        <v>194</v>
      </c>
      <c r="P13376">
        <v>2025</v>
      </c>
      <c r="Q13376">
        <v>2000</v>
      </c>
    </row>
    <row r="13377" spans="1:17" x14ac:dyDescent="0.25">
      <c r="A13377" t="s">
        <v>713</v>
      </c>
      <c r="B13377" t="s">
        <v>714</v>
      </c>
      <c r="C13377" t="s">
        <v>715</v>
      </c>
      <c r="D13377" t="s">
        <v>687</v>
      </c>
      <c r="E13377" t="s">
        <v>688</v>
      </c>
      <c r="F13377" t="s">
        <v>187</v>
      </c>
      <c r="G13377" t="s">
        <v>188</v>
      </c>
      <c r="H13377" t="s">
        <v>700</v>
      </c>
      <c r="I13377" t="s">
        <v>701</v>
      </c>
      <c r="K13377" t="s">
        <v>612</v>
      </c>
      <c r="N13377" t="s">
        <v>206</v>
      </c>
      <c r="O13377" t="s">
        <v>264</v>
      </c>
      <c r="P13377">
        <v>2025</v>
      </c>
      <c r="Q13377">
        <v>2000</v>
      </c>
    </row>
    <row r="13378" spans="1:17" x14ac:dyDescent="0.25">
      <c r="A13378" t="s">
        <v>713</v>
      </c>
      <c r="B13378" t="s">
        <v>714</v>
      </c>
      <c r="C13378" t="s">
        <v>715</v>
      </c>
      <c r="D13378" t="s">
        <v>687</v>
      </c>
      <c r="E13378" t="s">
        <v>688</v>
      </c>
      <c r="F13378" t="s">
        <v>187</v>
      </c>
      <c r="G13378" t="s">
        <v>188</v>
      </c>
      <c r="H13378" t="s">
        <v>700</v>
      </c>
      <c r="I13378" t="s">
        <v>701</v>
      </c>
      <c r="K13378" t="s">
        <v>612</v>
      </c>
      <c r="N13378" t="s">
        <v>206</v>
      </c>
      <c r="O13378" t="s">
        <v>265</v>
      </c>
      <c r="P13378">
        <v>2025</v>
      </c>
      <c r="Q13378">
        <v>2000</v>
      </c>
    </row>
    <row r="13379" spans="1:17" x14ac:dyDescent="0.25">
      <c r="A13379" t="s">
        <v>713</v>
      </c>
      <c r="B13379" t="s">
        <v>714</v>
      </c>
      <c r="C13379" t="s">
        <v>715</v>
      </c>
      <c r="D13379" t="s">
        <v>687</v>
      </c>
      <c r="E13379" t="s">
        <v>688</v>
      </c>
      <c r="F13379" t="s">
        <v>187</v>
      </c>
      <c r="G13379" t="s">
        <v>188</v>
      </c>
      <c r="H13379" t="s">
        <v>700</v>
      </c>
      <c r="I13379" t="s">
        <v>701</v>
      </c>
      <c r="K13379" t="s">
        <v>612</v>
      </c>
      <c r="N13379" t="s">
        <v>206</v>
      </c>
      <c r="O13379" t="s">
        <v>194</v>
      </c>
      <c r="P13379">
        <v>2030</v>
      </c>
      <c r="Q13379">
        <v>2000</v>
      </c>
    </row>
    <row r="13380" spans="1:17" x14ac:dyDescent="0.25">
      <c r="A13380" t="s">
        <v>713</v>
      </c>
      <c r="B13380" t="s">
        <v>714</v>
      </c>
      <c r="C13380" t="s">
        <v>715</v>
      </c>
      <c r="D13380" t="s">
        <v>687</v>
      </c>
      <c r="E13380" t="s">
        <v>688</v>
      </c>
      <c r="F13380" t="s">
        <v>187</v>
      </c>
      <c r="G13380" t="s">
        <v>188</v>
      </c>
      <c r="H13380" t="s">
        <v>700</v>
      </c>
      <c r="I13380" t="s">
        <v>701</v>
      </c>
      <c r="K13380" t="s">
        <v>612</v>
      </c>
      <c r="N13380" t="s">
        <v>206</v>
      </c>
      <c r="O13380" t="s">
        <v>194</v>
      </c>
      <c r="P13380">
        <v>2040</v>
      </c>
      <c r="Q13380">
        <v>2000</v>
      </c>
    </row>
    <row r="13381" spans="1:17" x14ac:dyDescent="0.25">
      <c r="A13381" t="s">
        <v>713</v>
      </c>
      <c r="B13381" t="s">
        <v>714</v>
      </c>
      <c r="C13381" t="s">
        <v>715</v>
      </c>
      <c r="D13381" t="s">
        <v>687</v>
      </c>
      <c r="E13381" t="s">
        <v>688</v>
      </c>
      <c r="F13381" t="s">
        <v>187</v>
      </c>
      <c r="G13381" t="s">
        <v>188</v>
      </c>
      <c r="H13381" t="s">
        <v>700</v>
      </c>
      <c r="I13381" t="s">
        <v>701</v>
      </c>
      <c r="K13381" t="s">
        <v>612</v>
      </c>
      <c r="N13381" t="s">
        <v>206</v>
      </c>
      <c r="O13381" t="s">
        <v>194</v>
      </c>
      <c r="P13381">
        <v>2050</v>
      </c>
      <c r="Q13381">
        <v>2000</v>
      </c>
    </row>
    <row r="13382" spans="1:17" x14ac:dyDescent="0.25">
      <c r="A13382" t="s">
        <v>713</v>
      </c>
      <c r="B13382" t="s">
        <v>714</v>
      </c>
      <c r="C13382" t="s">
        <v>715</v>
      </c>
      <c r="D13382" t="s">
        <v>687</v>
      </c>
      <c r="E13382" t="s">
        <v>688</v>
      </c>
      <c r="F13382" t="s">
        <v>187</v>
      </c>
      <c r="G13382" t="s">
        <v>188</v>
      </c>
      <c r="H13382" t="s">
        <v>700</v>
      </c>
      <c r="I13382" t="s">
        <v>701</v>
      </c>
      <c r="K13382" t="s">
        <v>612</v>
      </c>
      <c r="N13382" t="s">
        <v>206</v>
      </c>
      <c r="O13382" t="s">
        <v>264</v>
      </c>
      <c r="P13382">
        <v>2050</v>
      </c>
      <c r="Q13382">
        <v>2000</v>
      </c>
    </row>
    <row r="13383" spans="1:17" x14ac:dyDescent="0.25">
      <c r="A13383" t="s">
        <v>713</v>
      </c>
      <c r="B13383" t="s">
        <v>714</v>
      </c>
      <c r="C13383" t="s">
        <v>715</v>
      </c>
      <c r="D13383" t="s">
        <v>687</v>
      </c>
      <c r="E13383" t="s">
        <v>688</v>
      </c>
      <c r="F13383" t="s">
        <v>187</v>
      </c>
      <c r="G13383" t="s">
        <v>188</v>
      </c>
      <c r="H13383" t="s">
        <v>700</v>
      </c>
      <c r="I13383" t="s">
        <v>701</v>
      </c>
      <c r="K13383" t="s">
        <v>612</v>
      </c>
      <c r="N13383" t="s">
        <v>206</v>
      </c>
      <c r="O13383" t="s">
        <v>265</v>
      </c>
      <c r="P13383">
        <v>2050</v>
      </c>
      <c r="Q13383">
        <v>2000</v>
      </c>
    </row>
    <row r="13384" spans="1:17" x14ac:dyDescent="0.25">
      <c r="A13384" t="s">
        <v>713</v>
      </c>
      <c r="B13384" t="s">
        <v>714</v>
      </c>
      <c r="C13384" t="s">
        <v>715</v>
      </c>
      <c r="D13384" t="s">
        <v>687</v>
      </c>
      <c r="E13384" t="s">
        <v>688</v>
      </c>
      <c r="F13384" t="s">
        <v>187</v>
      </c>
      <c r="G13384" t="s">
        <v>188</v>
      </c>
      <c r="H13384" t="s">
        <v>702</v>
      </c>
      <c r="I13384" t="s">
        <v>703</v>
      </c>
      <c r="K13384" t="s">
        <v>474</v>
      </c>
      <c r="M13384" t="s">
        <v>704</v>
      </c>
      <c r="N13384" t="s">
        <v>206</v>
      </c>
      <c r="O13384" t="s">
        <v>194</v>
      </c>
      <c r="P13384">
        <v>2020</v>
      </c>
      <c r="Q13384">
        <v>12.2</v>
      </c>
    </row>
    <row r="13385" spans="1:17" x14ac:dyDescent="0.25">
      <c r="A13385" t="s">
        <v>713</v>
      </c>
      <c r="B13385" t="s">
        <v>714</v>
      </c>
      <c r="C13385" t="s">
        <v>715</v>
      </c>
      <c r="D13385" t="s">
        <v>687</v>
      </c>
      <c r="E13385" t="s">
        <v>688</v>
      </c>
      <c r="F13385" t="s">
        <v>187</v>
      </c>
      <c r="G13385" t="s">
        <v>188</v>
      </c>
      <c r="H13385" t="s">
        <v>702</v>
      </c>
      <c r="I13385" t="s">
        <v>703</v>
      </c>
      <c r="K13385" t="s">
        <v>474</v>
      </c>
      <c r="M13385" t="s">
        <v>704</v>
      </c>
      <c r="N13385" t="s">
        <v>206</v>
      </c>
      <c r="O13385" t="s">
        <v>194</v>
      </c>
      <c r="P13385">
        <v>2025</v>
      </c>
      <c r="Q13385">
        <v>12.2</v>
      </c>
    </row>
    <row r="13386" spans="1:17" x14ac:dyDescent="0.25">
      <c r="A13386" t="s">
        <v>713</v>
      </c>
      <c r="B13386" t="s">
        <v>714</v>
      </c>
      <c r="C13386" t="s">
        <v>715</v>
      </c>
      <c r="D13386" t="s">
        <v>687</v>
      </c>
      <c r="E13386" t="s">
        <v>688</v>
      </c>
      <c r="F13386" t="s">
        <v>187</v>
      </c>
      <c r="G13386" t="s">
        <v>188</v>
      </c>
      <c r="H13386" t="s">
        <v>702</v>
      </c>
      <c r="I13386" t="s">
        <v>703</v>
      </c>
      <c r="K13386" t="s">
        <v>474</v>
      </c>
      <c r="M13386" t="s">
        <v>704</v>
      </c>
      <c r="N13386" t="s">
        <v>206</v>
      </c>
      <c r="O13386" t="s">
        <v>264</v>
      </c>
      <c r="P13386">
        <v>2025</v>
      </c>
      <c r="Q13386">
        <v>20.58</v>
      </c>
    </row>
    <row r="13387" spans="1:17" x14ac:dyDescent="0.25">
      <c r="A13387" t="s">
        <v>713</v>
      </c>
      <c r="B13387" t="s">
        <v>714</v>
      </c>
      <c r="C13387" t="s">
        <v>715</v>
      </c>
      <c r="D13387" t="s">
        <v>687</v>
      </c>
      <c r="E13387" t="s">
        <v>688</v>
      </c>
      <c r="F13387" t="s">
        <v>187</v>
      </c>
      <c r="G13387" t="s">
        <v>188</v>
      </c>
      <c r="H13387" t="s">
        <v>702</v>
      </c>
      <c r="I13387" t="s">
        <v>703</v>
      </c>
      <c r="K13387" t="s">
        <v>474</v>
      </c>
      <c r="M13387" t="s">
        <v>704</v>
      </c>
      <c r="N13387" t="s">
        <v>206</v>
      </c>
      <c r="O13387" t="s">
        <v>265</v>
      </c>
      <c r="P13387">
        <v>2025</v>
      </c>
      <c r="Q13387">
        <v>4.57</v>
      </c>
    </row>
    <row r="13388" spans="1:17" x14ac:dyDescent="0.25">
      <c r="A13388" t="s">
        <v>713</v>
      </c>
      <c r="B13388" t="s">
        <v>714</v>
      </c>
      <c r="C13388" t="s">
        <v>715</v>
      </c>
      <c r="D13388" t="s">
        <v>687</v>
      </c>
      <c r="E13388" t="s">
        <v>688</v>
      </c>
      <c r="F13388" t="s">
        <v>187</v>
      </c>
      <c r="G13388" t="s">
        <v>188</v>
      </c>
      <c r="H13388" t="s">
        <v>702</v>
      </c>
      <c r="I13388" t="s">
        <v>703</v>
      </c>
      <c r="K13388" t="s">
        <v>474</v>
      </c>
      <c r="M13388" t="s">
        <v>704</v>
      </c>
      <c r="N13388" t="s">
        <v>206</v>
      </c>
      <c r="O13388" t="s">
        <v>194</v>
      </c>
      <c r="P13388">
        <v>2030</v>
      </c>
      <c r="Q13388">
        <v>12.2</v>
      </c>
    </row>
    <row r="13389" spans="1:17" x14ac:dyDescent="0.25">
      <c r="A13389" t="s">
        <v>713</v>
      </c>
      <c r="B13389" t="s">
        <v>714</v>
      </c>
      <c r="C13389" t="s">
        <v>715</v>
      </c>
      <c r="D13389" t="s">
        <v>687</v>
      </c>
      <c r="E13389" t="s">
        <v>688</v>
      </c>
      <c r="F13389" t="s">
        <v>187</v>
      </c>
      <c r="G13389" t="s">
        <v>188</v>
      </c>
      <c r="H13389" t="s">
        <v>702</v>
      </c>
      <c r="I13389" t="s">
        <v>703</v>
      </c>
      <c r="K13389" t="s">
        <v>474</v>
      </c>
      <c r="M13389" t="s">
        <v>704</v>
      </c>
      <c r="N13389" t="s">
        <v>206</v>
      </c>
      <c r="O13389" t="s">
        <v>194</v>
      </c>
      <c r="P13389">
        <v>2040</v>
      </c>
      <c r="Q13389">
        <v>12.2</v>
      </c>
    </row>
    <row r="13390" spans="1:17" x14ac:dyDescent="0.25">
      <c r="A13390" t="s">
        <v>713</v>
      </c>
      <c r="B13390" t="s">
        <v>714</v>
      </c>
      <c r="C13390" t="s">
        <v>715</v>
      </c>
      <c r="D13390" t="s">
        <v>687</v>
      </c>
      <c r="E13390" t="s">
        <v>688</v>
      </c>
      <c r="F13390" t="s">
        <v>187</v>
      </c>
      <c r="G13390" t="s">
        <v>188</v>
      </c>
      <c r="H13390" t="s">
        <v>702</v>
      </c>
      <c r="I13390" t="s">
        <v>703</v>
      </c>
      <c r="K13390" t="s">
        <v>474</v>
      </c>
      <c r="M13390" t="s">
        <v>704</v>
      </c>
      <c r="N13390" t="s">
        <v>206</v>
      </c>
      <c r="O13390" t="s">
        <v>194</v>
      </c>
      <c r="P13390">
        <v>2050</v>
      </c>
      <c r="Q13390">
        <v>12.2</v>
      </c>
    </row>
    <row r="13391" spans="1:17" x14ac:dyDescent="0.25">
      <c r="A13391" t="s">
        <v>713</v>
      </c>
      <c r="B13391" t="s">
        <v>714</v>
      </c>
      <c r="C13391" t="s">
        <v>715</v>
      </c>
      <c r="D13391" t="s">
        <v>687</v>
      </c>
      <c r="E13391" t="s">
        <v>688</v>
      </c>
      <c r="F13391" t="s">
        <v>187</v>
      </c>
      <c r="G13391" t="s">
        <v>188</v>
      </c>
      <c r="H13391" t="s">
        <v>702</v>
      </c>
      <c r="I13391" t="s">
        <v>703</v>
      </c>
      <c r="K13391" t="s">
        <v>474</v>
      </c>
      <c r="M13391" t="s">
        <v>704</v>
      </c>
      <c r="N13391" t="s">
        <v>206</v>
      </c>
      <c r="O13391" t="s">
        <v>264</v>
      </c>
      <c r="P13391">
        <v>2050</v>
      </c>
      <c r="Q13391">
        <v>20.58</v>
      </c>
    </row>
    <row r="13392" spans="1:17" x14ac:dyDescent="0.25">
      <c r="A13392" t="s">
        <v>713</v>
      </c>
      <c r="B13392" t="s">
        <v>714</v>
      </c>
      <c r="C13392" t="s">
        <v>715</v>
      </c>
      <c r="D13392" t="s">
        <v>687</v>
      </c>
      <c r="E13392" t="s">
        <v>688</v>
      </c>
      <c r="F13392" t="s">
        <v>187</v>
      </c>
      <c r="G13392" t="s">
        <v>188</v>
      </c>
      <c r="H13392" t="s">
        <v>702</v>
      </c>
      <c r="I13392" t="s">
        <v>703</v>
      </c>
      <c r="K13392" t="s">
        <v>474</v>
      </c>
      <c r="M13392" t="s">
        <v>704</v>
      </c>
      <c r="N13392" t="s">
        <v>206</v>
      </c>
      <c r="O13392" t="s">
        <v>265</v>
      </c>
      <c r="P13392">
        <v>2050</v>
      </c>
      <c r="Q13392">
        <v>4.57</v>
      </c>
    </row>
    <row r="13393" spans="1:17" x14ac:dyDescent="0.25">
      <c r="A13393" t="s">
        <v>713</v>
      </c>
      <c r="B13393" t="s">
        <v>714</v>
      </c>
      <c r="C13393" t="s">
        <v>715</v>
      </c>
      <c r="D13393" t="s">
        <v>687</v>
      </c>
      <c r="E13393" t="s">
        <v>688</v>
      </c>
      <c r="F13393" t="s">
        <v>187</v>
      </c>
      <c r="G13393" t="s">
        <v>188</v>
      </c>
      <c r="H13393" t="s">
        <v>705</v>
      </c>
      <c r="I13393" t="s">
        <v>706</v>
      </c>
      <c r="K13393" t="s">
        <v>474</v>
      </c>
      <c r="M13393" t="s">
        <v>199</v>
      </c>
      <c r="N13393" t="s">
        <v>206</v>
      </c>
      <c r="O13393" t="s">
        <v>194</v>
      </c>
      <c r="P13393">
        <v>2020</v>
      </c>
      <c r="Q13393">
        <v>0.94567901200000004</v>
      </c>
    </row>
    <row r="13394" spans="1:17" x14ac:dyDescent="0.25">
      <c r="A13394" t="s">
        <v>713</v>
      </c>
      <c r="B13394" t="s">
        <v>714</v>
      </c>
      <c r="C13394" t="s">
        <v>715</v>
      </c>
      <c r="D13394" t="s">
        <v>687</v>
      </c>
      <c r="E13394" t="s">
        <v>688</v>
      </c>
      <c r="F13394" t="s">
        <v>187</v>
      </c>
      <c r="G13394" t="s">
        <v>188</v>
      </c>
      <c r="H13394" t="s">
        <v>705</v>
      </c>
      <c r="I13394" t="s">
        <v>706</v>
      </c>
      <c r="K13394" t="s">
        <v>474</v>
      </c>
      <c r="M13394" t="s">
        <v>199</v>
      </c>
      <c r="N13394" t="s">
        <v>206</v>
      </c>
      <c r="O13394" t="s">
        <v>194</v>
      </c>
      <c r="P13394">
        <v>2025</v>
      </c>
      <c r="Q13394">
        <v>0.92310964100000004</v>
      </c>
    </row>
    <row r="13395" spans="1:17" x14ac:dyDescent="0.25">
      <c r="A13395" t="s">
        <v>713</v>
      </c>
      <c r="B13395" t="s">
        <v>714</v>
      </c>
      <c r="C13395" t="s">
        <v>715</v>
      </c>
      <c r="D13395" t="s">
        <v>687</v>
      </c>
      <c r="E13395" t="s">
        <v>688</v>
      </c>
      <c r="F13395" t="s">
        <v>187</v>
      </c>
      <c r="G13395" t="s">
        <v>188</v>
      </c>
      <c r="H13395" t="s">
        <v>705</v>
      </c>
      <c r="I13395" t="s">
        <v>706</v>
      </c>
      <c r="K13395" t="s">
        <v>474</v>
      </c>
      <c r="M13395" t="s">
        <v>199</v>
      </c>
      <c r="N13395" t="s">
        <v>206</v>
      </c>
      <c r="O13395" t="s">
        <v>264</v>
      </c>
      <c r="P13395">
        <v>2025</v>
      </c>
      <c r="Q13395">
        <v>1.561245778</v>
      </c>
    </row>
    <row r="13396" spans="1:17" x14ac:dyDescent="0.25">
      <c r="A13396" t="s">
        <v>713</v>
      </c>
      <c r="B13396" t="s">
        <v>714</v>
      </c>
      <c r="C13396" t="s">
        <v>715</v>
      </c>
      <c r="D13396" t="s">
        <v>687</v>
      </c>
      <c r="E13396" t="s">
        <v>688</v>
      </c>
      <c r="F13396" t="s">
        <v>187</v>
      </c>
      <c r="G13396" t="s">
        <v>188</v>
      </c>
      <c r="H13396" t="s">
        <v>705</v>
      </c>
      <c r="I13396" t="s">
        <v>706</v>
      </c>
      <c r="K13396" t="s">
        <v>474</v>
      </c>
      <c r="M13396" t="s">
        <v>199</v>
      </c>
      <c r="N13396" t="s">
        <v>206</v>
      </c>
      <c r="O13396" t="s">
        <v>265</v>
      </c>
      <c r="P13396">
        <v>2025</v>
      </c>
      <c r="Q13396">
        <v>0.346690632</v>
      </c>
    </row>
    <row r="13397" spans="1:17" x14ac:dyDescent="0.25">
      <c r="A13397" t="s">
        <v>713</v>
      </c>
      <c r="B13397" t="s">
        <v>714</v>
      </c>
      <c r="C13397" t="s">
        <v>715</v>
      </c>
      <c r="D13397" t="s">
        <v>687</v>
      </c>
      <c r="E13397" t="s">
        <v>688</v>
      </c>
      <c r="F13397" t="s">
        <v>187</v>
      </c>
      <c r="G13397" t="s">
        <v>188</v>
      </c>
      <c r="H13397" t="s">
        <v>705</v>
      </c>
      <c r="I13397" t="s">
        <v>706</v>
      </c>
      <c r="K13397" t="s">
        <v>474</v>
      </c>
      <c r="M13397" t="s">
        <v>199</v>
      </c>
      <c r="N13397" t="s">
        <v>206</v>
      </c>
      <c r="O13397" t="s">
        <v>194</v>
      </c>
      <c r="P13397">
        <v>2030</v>
      </c>
      <c r="Q13397">
        <v>0.90159243</v>
      </c>
    </row>
    <row r="13398" spans="1:17" x14ac:dyDescent="0.25">
      <c r="A13398" t="s">
        <v>713</v>
      </c>
      <c r="B13398" t="s">
        <v>714</v>
      </c>
      <c r="C13398" t="s">
        <v>715</v>
      </c>
      <c r="D13398" t="s">
        <v>687</v>
      </c>
      <c r="E13398" t="s">
        <v>688</v>
      </c>
      <c r="F13398" t="s">
        <v>187</v>
      </c>
      <c r="G13398" t="s">
        <v>188</v>
      </c>
      <c r="H13398" t="s">
        <v>705</v>
      </c>
      <c r="I13398" t="s">
        <v>706</v>
      </c>
      <c r="K13398" t="s">
        <v>474</v>
      </c>
      <c r="M13398" t="s">
        <v>199</v>
      </c>
      <c r="N13398" t="s">
        <v>206</v>
      </c>
      <c r="O13398" t="s">
        <v>194</v>
      </c>
      <c r="P13398">
        <v>2040</v>
      </c>
      <c r="Q13398">
        <v>0.86143329700000004</v>
      </c>
    </row>
    <row r="13399" spans="1:17" x14ac:dyDescent="0.25">
      <c r="A13399" t="s">
        <v>713</v>
      </c>
      <c r="B13399" t="s">
        <v>714</v>
      </c>
      <c r="C13399" t="s">
        <v>715</v>
      </c>
      <c r="D13399" t="s">
        <v>687</v>
      </c>
      <c r="E13399" t="s">
        <v>688</v>
      </c>
      <c r="F13399" t="s">
        <v>187</v>
      </c>
      <c r="G13399" t="s">
        <v>188</v>
      </c>
      <c r="H13399" t="s">
        <v>705</v>
      </c>
      <c r="I13399" t="s">
        <v>706</v>
      </c>
      <c r="K13399" t="s">
        <v>474</v>
      </c>
      <c r="M13399" t="s">
        <v>199</v>
      </c>
      <c r="N13399" t="s">
        <v>206</v>
      </c>
      <c r="O13399" t="s">
        <v>194</v>
      </c>
      <c r="P13399">
        <v>2050</v>
      </c>
      <c r="Q13399">
        <v>0.84266609100000001</v>
      </c>
    </row>
    <row r="13400" spans="1:17" x14ac:dyDescent="0.25">
      <c r="A13400" t="s">
        <v>713</v>
      </c>
      <c r="B13400" t="s">
        <v>714</v>
      </c>
      <c r="C13400" t="s">
        <v>715</v>
      </c>
      <c r="D13400" t="s">
        <v>687</v>
      </c>
      <c r="E13400" t="s">
        <v>688</v>
      </c>
      <c r="F13400" t="s">
        <v>187</v>
      </c>
      <c r="G13400" t="s">
        <v>188</v>
      </c>
      <c r="H13400" t="s">
        <v>705</v>
      </c>
      <c r="I13400" t="s">
        <v>706</v>
      </c>
      <c r="K13400" t="s">
        <v>474</v>
      </c>
      <c r="M13400" t="s">
        <v>199</v>
      </c>
      <c r="N13400" t="s">
        <v>206</v>
      </c>
      <c r="O13400" t="s">
        <v>264</v>
      </c>
      <c r="P13400">
        <v>2050</v>
      </c>
      <c r="Q13400">
        <v>1.4251924359999999</v>
      </c>
    </row>
    <row r="13401" spans="1:17" x14ac:dyDescent="0.25">
      <c r="A13401" t="s">
        <v>713</v>
      </c>
      <c r="B13401" t="s">
        <v>714</v>
      </c>
      <c r="C13401" t="s">
        <v>715</v>
      </c>
      <c r="D13401" t="s">
        <v>687</v>
      </c>
      <c r="E13401" t="s">
        <v>688</v>
      </c>
      <c r="F13401" t="s">
        <v>187</v>
      </c>
      <c r="G13401" t="s">
        <v>188</v>
      </c>
      <c r="H13401" t="s">
        <v>705</v>
      </c>
      <c r="I13401" t="s">
        <v>706</v>
      </c>
      <c r="K13401" t="s">
        <v>474</v>
      </c>
      <c r="M13401" t="s">
        <v>199</v>
      </c>
      <c r="N13401" t="s">
        <v>206</v>
      </c>
      <c r="O13401" t="s">
        <v>265</v>
      </c>
      <c r="P13401">
        <v>2050</v>
      </c>
      <c r="Q13401">
        <v>0.316478592</v>
      </c>
    </row>
    <row r="13402" spans="1:17" x14ac:dyDescent="0.25">
      <c r="A13402" t="s">
        <v>713</v>
      </c>
      <c r="B13402" t="s">
        <v>714</v>
      </c>
      <c r="C13402" t="s">
        <v>715</v>
      </c>
      <c r="D13402" t="s">
        <v>687</v>
      </c>
      <c r="E13402" t="s">
        <v>688</v>
      </c>
      <c r="F13402" t="s">
        <v>187</v>
      </c>
      <c r="G13402" t="s">
        <v>188</v>
      </c>
      <c r="H13402" t="s">
        <v>707</v>
      </c>
      <c r="I13402" t="s">
        <v>707</v>
      </c>
      <c r="M13402" t="s">
        <v>379</v>
      </c>
      <c r="N13402" t="s">
        <v>206</v>
      </c>
      <c r="O13402" t="s">
        <v>194</v>
      </c>
      <c r="P13402">
        <v>2020</v>
      </c>
      <c r="Q13402">
        <v>4</v>
      </c>
    </row>
    <row r="13403" spans="1:17" x14ac:dyDescent="0.25">
      <c r="A13403" t="s">
        <v>713</v>
      </c>
      <c r="B13403" t="s">
        <v>714</v>
      </c>
      <c r="C13403" t="s">
        <v>715</v>
      </c>
      <c r="D13403" t="s">
        <v>687</v>
      </c>
      <c r="E13403" t="s">
        <v>688</v>
      </c>
      <c r="F13403" t="s">
        <v>187</v>
      </c>
      <c r="G13403" t="s">
        <v>188</v>
      </c>
      <c r="H13403" t="s">
        <v>707</v>
      </c>
      <c r="I13403" t="s">
        <v>707</v>
      </c>
      <c r="M13403" t="s">
        <v>379</v>
      </c>
      <c r="N13403" t="s">
        <v>206</v>
      </c>
      <c r="O13403" t="s">
        <v>194</v>
      </c>
      <c r="P13403">
        <v>2025</v>
      </c>
      <c r="Q13403">
        <v>4</v>
      </c>
    </row>
    <row r="13404" spans="1:17" x14ac:dyDescent="0.25">
      <c r="A13404" t="s">
        <v>713</v>
      </c>
      <c r="B13404" t="s">
        <v>714</v>
      </c>
      <c r="C13404" t="s">
        <v>715</v>
      </c>
      <c r="D13404" t="s">
        <v>687</v>
      </c>
      <c r="E13404" t="s">
        <v>688</v>
      </c>
      <c r="F13404" t="s">
        <v>187</v>
      </c>
      <c r="G13404" t="s">
        <v>188</v>
      </c>
      <c r="H13404" t="s">
        <v>707</v>
      </c>
      <c r="I13404" t="s">
        <v>707</v>
      </c>
      <c r="M13404" t="s">
        <v>379</v>
      </c>
      <c r="N13404" t="s">
        <v>206</v>
      </c>
      <c r="O13404" t="s">
        <v>264</v>
      </c>
      <c r="P13404">
        <v>2025</v>
      </c>
      <c r="Q13404">
        <v>3</v>
      </c>
    </row>
    <row r="13405" spans="1:17" x14ac:dyDescent="0.25">
      <c r="A13405" t="s">
        <v>713</v>
      </c>
      <c r="B13405" t="s">
        <v>714</v>
      </c>
      <c r="C13405" t="s">
        <v>715</v>
      </c>
      <c r="D13405" t="s">
        <v>687</v>
      </c>
      <c r="E13405" t="s">
        <v>688</v>
      </c>
      <c r="F13405" t="s">
        <v>187</v>
      </c>
      <c r="G13405" t="s">
        <v>188</v>
      </c>
      <c r="H13405" t="s">
        <v>707</v>
      </c>
      <c r="I13405" t="s">
        <v>707</v>
      </c>
      <c r="M13405" t="s">
        <v>379</v>
      </c>
      <c r="N13405" t="s">
        <v>206</v>
      </c>
      <c r="O13405" t="s">
        <v>265</v>
      </c>
      <c r="P13405">
        <v>2025</v>
      </c>
      <c r="Q13405">
        <v>2</v>
      </c>
    </row>
    <row r="13406" spans="1:17" x14ac:dyDescent="0.25">
      <c r="A13406" t="s">
        <v>713</v>
      </c>
      <c r="B13406" t="s">
        <v>714</v>
      </c>
      <c r="C13406" t="s">
        <v>715</v>
      </c>
      <c r="D13406" t="s">
        <v>687</v>
      </c>
      <c r="E13406" t="s">
        <v>688</v>
      </c>
      <c r="F13406" t="s">
        <v>187</v>
      </c>
      <c r="G13406" t="s">
        <v>188</v>
      </c>
      <c r="H13406" t="s">
        <v>707</v>
      </c>
      <c r="I13406" t="s">
        <v>707</v>
      </c>
      <c r="M13406" t="s">
        <v>379</v>
      </c>
      <c r="N13406" t="s">
        <v>206</v>
      </c>
      <c r="O13406" t="s">
        <v>194</v>
      </c>
      <c r="P13406">
        <v>2030</v>
      </c>
      <c r="Q13406">
        <v>4</v>
      </c>
    </row>
    <row r="13407" spans="1:17" x14ac:dyDescent="0.25">
      <c r="A13407" t="s">
        <v>713</v>
      </c>
      <c r="B13407" t="s">
        <v>714</v>
      </c>
      <c r="C13407" t="s">
        <v>715</v>
      </c>
      <c r="D13407" t="s">
        <v>687</v>
      </c>
      <c r="E13407" t="s">
        <v>688</v>
      </c>
      <c r="F13407" t="s">
        <v>187</v>
      </c>
      <c r="G13407" t="s">
        <v>188</v>
      </c>
      <c r="H13407" t="s">
        <v>707</v>
      </c>
      <c r="I13407" t="s">
        <v>707</v>
      </c>
      <c r="M13407" t="s">
        <v>379</v>
      </c>
      <c r="N13407" t="s">
        <v>206</v>
      </c>
      <c r="O13407" t="s">
        <v>194</v>
      </c>
      <c r="P13407">
        <v>2040</v>
      </c>
      <c r="Q13407">
        <v>4</v>
      </c>
    </row>
    <row r="13408" spans="1:17" x14ac:dyDescent="0.25">
      <c r="A13408" t="s">
        <v>713</v>
      </c>
      <c r="B13408" t="s">
        <v>714</v>
      </c>
      <c r="C13408" t="s">
        <v>715</v>
      </c>
      <c r="D13408" t="s">
        <v>687</v>
      </c>
      <c r="E13408" t="s">
        <v>688</v>
      </c>
      <c r="F13408" t="s">
        <v>187</v>
      </c>
      <c r="G13408" t="s">
        <v>188</v>
      </c>
      <c r="H13408" t="s">
        <v>707</v>
      </c>
      <c r="I13408" t="s">
        <v>707</v>
      </c>
      <c r="M13408" t="s">
        <v>379</v>
      </c>
      <c r="N13408" t="s">
        <v>206</v>
      </c>
      <c r="O13408" t="s">
        <v>194</v>
      </c>
      <c r="P13408">
        <v>2050</v>
      </c>
      <c r="Q13408">
        <v>4</v>
      </c>
    </row>
    <row r="13409" spans="1:17" x14ac:dyDescent="0.25">
      <c r="A13409" t="s">
        <v>713</v>
      </c>
      <c r="B13409" t="s">
        <v>714</v>
      </c>
      <c r="C13409" t="s">
        <v>715</v>
      </c>
      <c r="D13409" t="s">
        <v>687</v>
      </c>
      <c r="E13409" t="s">
        <v>688</v>
      </c>
      <c r="F13409" t="s">
        <v>187</v>
      </c>
      <c r="G13409" t="s">
        <v>188</v>
      </c>
      <c r="H13409" t="s">
        <v>707</v>
      </c>
      <c r="I13409" t="s">
        <v>707</v>
      </c>
      <c r="M13409" t="s">
        <v>379</v>
      </c>
      <c r="N13409" t="s">
        <v>206</v>
      </c>
      <c r="O13409" t="s">
        <v>264</v>
      </c>
      <c r="P13409">
        <v>2050</v>
      </c>
      <c r="Q13409">
        <v>3</v>
      </c>
    </row>
    <row r="13410" spans="1:17" x14ac:dyDescent="0.25">
      <c r="A13410" t="s">
        <v>713</v>
      </c>
      <c r="B13410" t="s">
        <v>714</v>
      </c>
      <c r="C13410" t="s">
        <v>715</v>
      </c>
      <c r="D13410" t="s">
        <v>687</v>
      </c>
      <c r="E13410" t="s">
        <v>688</v>
      </c>
      <c r="F13410" t="s">
        <v>187</v>
      </c>
      <c r="G13410" t="s">
        <v>188</v>
      </c>
      <c r="H13410" t="s">
        <v>707</v>
      </c>
      <c r="I13410" t="s">
        <v>707</v>
      </c>
      <c r="M13410" t="s">
        <v>379</v>
      </c>
      <c r="N13410" t="s">
        <v>206</v>
      </c>
      <c r="O13410" t="s">
        <v>265</v>
      </c>
      <c r="P13410">
        <v>2050</v>
      </c>
      <c r="Q13410">
        <v>2</v>
      </c>
    </row>
    <row r="13411" spans="1:17" x14ac:dyDescent="0.25">
      <c r="A13411" t="s">
        <v>713</v>
      </c>
      <c r="B13411" t="s">
        <v>714</v>
      </c>
      <c r="C13411" t="s">
        <v>715</v>
      </c>
      <c r="D13411" t="s">
        <v>687</v>
      </c>
      <c r="E13411" t="s">
        <v>688</v>
      </c>
      <c r="F13411" t="s">
        <v>187</v>
      </c>
      <c r="G13411" t="s">
        <v>188</v>
      </c>
      <c r="H13411" t="s">
        <v>708</v>
      </c>
      <c r="I13411" t="s">
        <v>708</v>
      </c>
      <c r="M13411" t="s">
        <v>709</v>
      </c>
      <c r="N13411" t="s">
        <v>206</v>
      </c>
      <c r="O13411" t="s">
        <v>194</v>
      </c>
      <c r="P13411">
        <v>2020</v>
      </c>
      <c r="Q13411">
        <v>2</v>
      </c>
    </row>
    <row r="13412" spans="1:17" x14ac:dyDescent="0.25">
      <c r="A13412" t="s">
        <v>713</v>
      </c>
      <c r="B13412" t="s">
        <v>714</v>
      </c>
      <c r="C13412" t="s">
        <v>715</v>
      </c>
      <c r="D13412" t="s">
        <v>687</v>
      </c>
      <c r="E13412" t="s">
        <v>688</v>
      </c>
      <c r="F13412" t="s">
        <v>187</v>
      </c>
      <c r="G13412" t="s">
        <v>188</v>
      </c>
      <c r="H13412" t="s">
        <v>708</v>
      </c>
      <c r="I13412" t="s">
        <v>708</v>
      </c>
      <c r="M13412" t="s">
        <v>709</v>
      </c>
      <c r="N13412" t="s">
        <v>206</v>
      </c>
      <c r="O13412" t="s">
        <v>194</v>
      </c>
      <c r="P13412">
        <v>2025</v>
      </c>
      <c r="Q13412">
        <v>2</v>
      </c>
    </row>
    <row r="13413" spans="1:17" x14ac:dyDescent="0.25">
      <c r="A13413" t="s">
        <v>713</v>
      </c>
      <c r="B13413" t="s">
        <v>714</v>
      </c>
      <c r="C13413" t="s">
        <v>715</v>
      </c>
      <c r="D13413" t="s">
        <v>687</v>
      </c>
      <c r="E13413" t="s">
        <v>688</v>
      </c>
      <c r="F13413" t="s">
        <v>187</v>
      </c>
      <c r="G13413" t="s">
        <v>188</v>
      </c>
      <c r="H13413" t="s">
        <v>708</v>
      </c>
      <c r="I13413" t="s">
        <v>708</v>
      </c>
      <c r="M13413" t="s">
        <v>709</v>
      </c>
      <c r="N13413" t="s">
        <v>206</v>
      </c>
      <c r="O13413" t="s">
        <v>264</v>
      </c>
      <c r="P13413">
        <v>2025</v>
      </c>
      <c r="Q13413">
        <v>3</v>
      </c>
    </row>
    <row r="13414" spans="1:17" x14ac:dyDescent="0.25">
      <c r="A13414" t="s">
        <v>713</v>
      </c>
      <c r="B13414" t="s">
        <v>714</v>
      </c>
      <c r="C13414" t="s">
        <v>715</v>
      </c>
      <c r="D13414" t="s">
        <v>687</v>
      </c>
      <c r="E13414" t="s">
        <v>688</v>
      </c>
      <c r="F13414" t="s">
        <v>187</v>
      </c>
      <c r="G13414" t="s">
        <v>188</v>
      </c>
      <c r="H13414" t="s">
        <v>708</v>
      </c>
      <c r="I13414" t="s">
        <v>708</v>
      </c>
      <c r="M13414" t="s">
        <v>709</v>
      </c>
      <c r="N13414" t="s">
        <v>206</v>
      </c>
      <c r="O13414" t="s">
        <v>265</v>
      </c>
      <c r="P13414">
        <v>2025</v>
      </c>
      <c r="Q13414">
        <v>1</v>
      </c>
    </row>
    <row r="13415" spans="1:17" x14ac:dyDescent="0.25">
      <c r="A13415" t="s">
        <v>713</v>
      </c>
      <c r="B13415" t="s">
        <v>714</v>
      </c>
      <c r="C13415" t="s">
        <v>715</v>
      </c>
      <c r="D13415" t="s">
        <v>687</v>
      </c>
      <c r="E13415" t="s">
        <v>688</v>
      </c>
      <c r="F13415" t="s">
        <v>187</v>
      </c>
      <c r="G13415" t="s">
        <v>188</v>
      </c>
      <c r="H13415" t="s">
        <v>708</v>
      </c>
      <c r="I13415" t="s">
        <v>708</v>
      </c>
      <c r="M13415" t="s">
        <v>709</v>
      </c>
      <c r="N13415" t="s">
        <v>206</v>
      </c>
      <c r="O13415" t="s">
        <v>194</v>
      </c>
      <c r="P13415">
        <v>2030</v>
      </c>
      <c r="Q13415">
        <v>2</v>
      </c>
    </row>
    <row r="13416" spans="1:17" x14ac:dyDescent="0.25">
      <c r="A13416" t="s">
        <v>713</v>
      </c>
      <c r="B13416" t="s">
        <v>714</v>
      </c>
      <c r="C13416" t="s">
        <v>715</v>
      </c>
      <c r="D13416" t="s">
        <v>687</v>
      </c>
      <c r="E13416" t="s">
        <v>688</v>
      </c>
      <c r="F13416" t="s">
        <v>187</v>
      </c>
      <c r="G13416" t="s">
        <v>188</v>
      </c>
      <c r="H13416" t="s">
        <v>708</v>
      </c>
      <c r="I13416" t="s">
        <v>708</v>
      </c>
      <c r="M13416" t="s">
        <v>709</v>
      </c>
      <c r="N13416" t="s">
        <v>206</v>
      </c>
      <c r="O13416" t="s">
        <v>194</v>
      </c>
      <c r="P13416">
        <v>2040</v>
      </c>
      <c r="Q13416">
        <v>2</v>
      </c>
    </row>
    <row r="13417" spans="1:17" x14ac:dyDescent="0.25">
      <c r="A13417" t="s">
        <v>713</v>
      </c>
      <c r="B13417" t="s">
        <v>714</v>
      </c>
      <c r="C13417" t="s">
        <v>715</v>
      </c>
      <c r="D13417" t="s">
        <v>687</v>
      </c>
      <c r="E13417" t="s">
        <v>688</v>
      </c>
      <c r="F13417" t="s">
        <v>187</v>
      </c>
      <c r="G13417" t="s">
        <v>188</v>
      </c>
      <c r="H13417" t="s">
        <v>708</v>
      </c>
      <c r="I13417" t="s">
        <v>708</v>
      </c>
      <c r="M13417" t="s">
        <v>709</v>
      </c>
      <c r="N13417" t="s">
        <v>206</v>
      </c>
      <c r="O13417" t="s">
        <v>194</v>
      </c>
      <c r="P13417">
        <v>2050</v>
      </c>
      <c r="Q13417">
        <v>2</v>
      </c>
    </row>
    <row r="13418" spans="1:17" x14ac:dyDescent="0.25">
      <c r="A13418" t="s">
        <v>713</v>
      </c>
      <c r="B13418" t="s">
        <v>714</v>
      </c>
      <c r="C13418" t="s">
        <v>715</v>
      </c>
      <c r="D13418" t="s">
        <v>687</v>
      </c>
      <c r="E13418" t="s">
        <v>688</v>
      </c>
      <c r="F13418" t="s">
        <v>187</v>
      </c>
      <c r="G13418" t="s">
        <v>188</v>
      </c>
      <c r="H13418" t="s">
        <v>708</v>
      </c>
      <c r="I13418" t="s">
        <v>708</v>
      </c>
      <c r="M13418" t="s">
        <v>709</v>
      </c>
      <c r="N13418" t="s">
        <v>206</v>
      </c>
      <c r="O13418" t="s">
        <v>264</v>
      </c>
      <c r="P13418">
        <v>2050</v>
      </c>
      <c r="Q13418">
        <v>3</v>
      </c>
    </row>
    <row r="13419" spans="1:17" x14ac:dyDescent="0.25">
      <c r="A13419" t="s">
        <v>713</v>
      </c>
      <c r="B13419" t="s">
        <v>714</v>
      </c>
      <c r="C13419" t="s">
        <v>715</v>
      </c>
      <c r="D13419" t="s">
        <v>687</v>
      </c>
      <c r="E13419" t="s">
        <v>688</v>
      </c>
      <c r="F13419" t="s">
        <v>187</v>
      </c>
      <c r="G13419" t="s">
        <v>188</v>
      </c>
      <c r="H13419" t="s">
        <v>708</v>
      </c>
      <c r="I13419" t="s">
        <v>708</v>
      </c>
      <c r="M13419" t="s">
        <v>709</v>
      </c>
      <c r="N13419" t="s">
        <v>206</v>
      </c>
      <c r="O13419" t="s">
        <v>265</v>
      </c>
      <c r="P13419">
        <v>2050</v>
      </c>
      <c r="Q13419">
        <v>1</v>
      </c>
    </row>
    <row r="13420" spans="1:17" x14ac:dyDescent="0.25">
      <c r="A13420" t="s">
        <v>713</v>
      </c>
      <c r="B13420" t="s">
        <v>714</v>
      </c>
      <c r="C13420" t="s">
        <v>715</v>
      </c>
      <c r="D13420" t="s">
        <v>687</v>
      </c>
      <c r="E13420" t="s">
        <v>688</v>
      </c>
      <c r="F13420" t="s">
        <v>187</v>
      </c>
      <c r="G13420" t="s">
        <v>188</v>
      </c>
      <c r="H13420" t="s">
        <v>710</v>
      </c>
      <c r="I13420" t="s">
        <v>711</v>
      </c>
      <c r="J13420" t="s">
        <v>351</v>
      </c>
      <c r="K13420" t="s">
        <v>191</v>
      </c>
      <c r="M13420" t="s">
        <v>712</v>
      </c>
      <c r="O13420" t="s">
        <v>194</v>
      </c>
      <c r="P13420">
        <v>2020</v>
      </c>
      <c r="Q13420">
        <v>5.05</v>
      </c>
    </row>
    <row r="13421" spans="1:17" x14ac:dyDescent="0.25">
      <c r="A13421" t="s">
        <v>713</v>
      </c>
      <c r="B13421" t="s">
        <v>714</v>
      </c>
      <c r="C13421" t="s">
        <v>715</v>
      </c>
      <c r="D13421" t="s">
        <v>687</v>
      </c>
      <c r="E13421" t="s">
        <v>688</v>
      </c>
      <c r="F13421" t="s">
        <v>187</v>
      </c>
      <c r="G13421" t="s">
        <v>188</v>
      </c>
      <c r="H13421" t="s">
        <v>710</v>
      </c>
      <c r="I13421" t="s">
        <v>711</v>
      </c>
      <c r="J13421" t="s">
        <v>351</v>
      </c>
      <c r="K13421" t="s">
        <v>191</v>
      </c>
      <c r="M13421" t="s">
        <v>712</v>
      </c>
      <c r="O13421" t="s">
        <v>194</v>
      </c>
      <c r="P13421">
        <v>2025</v>
      </c>
      <c r="Q13421">
        <v>5.1490196079999997</v>
      </c>
    </row>
    <row r="13422" spans="1:17" x14ac:dyDescent="0.25">
      <c r="A13422" t="s">
        <v>713</v>
      </c>
      <c r="B13422" t="s">
        <v>714</v>
      </c>
      <c r="C13422" t="s">
        <v>715</v>
      </c>
      <c r="D13422" t="s">
        <v>687</v>
      </c>
      <c r="E13422" t="s">
        <v>688</v>
      </c>
      <c r="F13422" t="s">
        <v>187</v>
      </c>
      <c r="G13422" t="s">
        <v>188</v>
      </c>
      <c r="H13422" t="s">
        <v>710</v>
      </c>
      <c r="I13422" t="s">
        <v>711</v>
      </c>
      <c r="J13422" t="s">
        <v>351</v>
      </c>
      <c r="K13422" t="s">
        <v>191</v>
      </c>
      <c r="M13422" t="s">
        <v>712</v>
      </c>
      <c r="O13422" t="s">
        <v>264</v>
      </c>
      <c r="P13422">
        <v>2025</v>
      </c>
      <c r="Q13422">
        <v>5.1490196079999997</v>
      </c>
    </row>
    <row r="13423" spans="1:17" x14ac:dyDescent="0.25">
      <c r="A13423" t="s">
        <v>713</v>
      </c>
      <c r="B13423" t="s">
        <v>714</v>
      </c>
      <c r="C13423" t="s">
        <v>715</v>
      </c>
      <c r="D13423" t="s">
        <v>687</v>
      </c>
      <c r="E13423" t="s">
        <v>688</v>
      </c>
      <c r="F13423" t="s">
        <v>187</v>
      </c>
      <c r="G13423" t="s">
        <v>188</v>
      </c>
      <c r="H13423" t="s">
        <v>710</v>
      </c>
      <c r="I13423" t="s">
        <v>711</v>
      </c>
      <c r="J13423" t="s">
        <v>351</v>
      </c>
      <c r="K13423" t="s">
        <v>191</v>
      </c>
      <c r="M13423" t="s">
        <v>712</v>
      </c>
      <c r="O13423" t="s">
        <v>265</v>
      </c>
      <c r="P13423">
        <v>2025</v>
      </c>
      <c r="Q13423">
        <v>5.1490196079999997</v>
      </c>
    </row>
    <row r="13424" spans="1:17" x14ac:dyDescent="0.25">
      <c r="A13424" t="s">
        <v>713</v>
      </c>
      <c r="B13424" t="s">
        <v>714</v>
      </c>
      <c r="C13424" t="s">
        <v>715</v>
      </c>
      <c r="D13424" t="s">
        <v>687</v>
      </c>
      <c r="E13424" t="s">
        <v>688</v>
      </c>
      <c r="F13424" t="s">
        <v>187</v>
      </c>
      <c r="G13424" t="s">
        <v>188</v>
      </c>
      <c r="H13424" t="s">
        <v>710</v>
      </c>
      <c r="I13424" t="s">
        <v>711</v>
      </c>
      <c r="J13424" t="s">
        <v>351</v>
      </c>
      <c r="K13424" t="s">
        <v>191</v>
      </c>
      <c r="M13424" t="s">
        <v>712</v>
      </c>
      <c r="O13424" t="s">
        <v>194</v>
      </c>
      <c r="P13424">
        <v>2030</v>
      </c>
      <c r="Q13424">
        <v>5.2480392159999996</v>
      </c>
    </row>
    <row r="13425" spans="1:17" x14ac:dyDescent="0.25">
      <c r="A13425" t="s">
        <v>713</v>
      </c>
      <c r="B13425" t="s">
        <v>714</v>
      </c>
      <c r="C13425" t="s">
        <v>715</v>
      </c>
      <c r="D13425" t="s">
        <v>687</v>
      </c>
      <c r="E13425" t="s">
        <v>688</v>
      </c>
      <c r="F13425" t="s">
        <v>187</v>
      </c>
      <c r="G13425" t="s">
        <v>188</v>
      </c>
      <c r="H13425" t="s">
        <v>710</v>
      </c>
      <c r="I13425" t="s">
        <v>711</v>
      </c>
      <c r="J13425" t="s">
        <v>351</v>
      </c>
      <c r="K13425" t="s">
        <v>191</v>
      </c>
      <c r="M13425" t="s">
        <v>712</v>
      </c>
      <c r="O13425" t="s">
        <v>194</v>
      </c>
      <c r="P13425">
        <v>2040</v>
      </c>
      <c r="Q13425">
        <v>5.4460784310000001</v>
      </c>
    </row>
    <row r="13426" spans="1:17" x14ac:dyDescent="0.25">
      <c r="A13426" t="s">
        <v>713</v>
      </c>
      <c r="B13426" t="s">
        <v>714</v>
      </c>
      <c r="C13426" t="s">
        <v>715</v>
      </c>
      <c r="D13426" t="s">
        <v>687</v>
      </c>
      <c r="E13426" t="s">
        <v>688</v>
      </c>
      <c r="F13426" t="s">
        <v>187</v>
      </c>
      <c r="G13426" t="s">
        <v>188</v>
      </c>
      <c r="H13426" t="s">
        <v>710</v>
      </c>
      <c r="I13426" t="s">
        <v>711</v>
      </c>
      <c r="J13426" t="s">
        <v>351</v>
      </c>
      <c r="K13426" t="s">
        <v>191</v>
      </c>
      <c r="M13426" t="s">
        <v>712</v>
      </c>
      <c r="O13426" t="s">
        <v>194</v>
      </c>
      <c r="P13426">
        <v>2050</v>
      </c>
      <c r="Q13426">
        <v>5.545098039</v>
      </c>
    </row>
    <row r="13427" spans="1:17" x14ac:dyDescent="0.25">
      <c r="A13427" t="s">
        <v>713</v>
      </c>
      <c r="B13427" t="s">
        <v>714</v>
      </c>
      <c r="C13427" t="s">
        <v>715</v>
      </c>
      <c r="D13427" t="s">
        <v>687</v>
      </c>
      <c r="E13427" t="s">
        <v>688</v>
      </c>
      <c r="F13427" t="s">
        <v>187</v>
      </c>
      <c r="G13427" t="s">
        <v>188</v>
      </c>
      <c r="H13427" t="s">
        <v>710</v>
      </c>
      <c r="I13427" t="s">
        <v>711</v>
      </c>
      <c r="J13427" t="s">
        <v>351</v>
      </c>
      <c r="K13427" t="s">
        <v>191</v>
      </c>
      <c r="M13427" t="s">
        <v>712</v>
      </c>
      <c r="O13427" t="s">
        <v>264</v>
      </c>
      <c r="P13427">
        <v>2050</v>
      </c>
      <c r="Q13427">
        <v>5.545098039</v>
      </c>
    </row>
    <row r="13428" spans="1:17" x14ac:dyDescent="0.25">
      <c r="A13428" t="s">
        <v>713</v>
      </c>
      <c r="B13428" t="s">
        <v>714</v>
      </c>
      <c r="C13428" t="s">
        <v>715</v>
      </c>
      <c r="D13428" t="s">
        <v>687</v>
      </c>
      <c r="E13428" t="s">
        <v>688</v>
      </c>
      <c r="F13428" t="s">
        <v>187</v>
      </c>
      <c r="G13428" t="s">
        <v>188</v>
      </c>
      <c r="H13428" t="s">
        <v>710</v>
      </c>
      <c r="I13428" t="s">
        <v>711</v>
      </c>
      <c r="J13428" t="s">
        <v>351</v>
      </c>
      <c r="K13428" t="s">
        <v>191</v>
      </c>
      <c r="M13428" t="s">
        <v>712</v>
      </c>
      <c r="O13428" t="s">
        <v>265</v>
      </c>
      <c r="P13428">
        <v>2050</v>
      </c>
      <c r="Q13428">
        <v>5.545098039</v>
      </c>
    </row>
    <row r="13429" spans="1:17" x14ac:dyDescent="0.25">
      <c r="A13429" t="s">
        <v>716</v>
      </c>
      <c r="B13429" t="s">
        <v>717</v>
      </c>
      <c r="C13429" t="s">
        <v>718</v>
      </c>
      <c r="D13429" t="s">
        <v>687</v>
      </c>
      <c r="E13429" t="s">
        <v>688</v>
      </c>
      <c r="F13429" t="s">
        <v>187</v>
      </c>
      <c r="G13429" t="s">
        <v>195</v>
      </c>
      <c r="H13429" t="s">
        <v>417</v>
      </c>
      <c r="I13429" t="s">
        <v>418</v>
      </c>
      <c r="J13429" t="s">
        <v>419</v>
      </c>
      <c r="K13429" t="s">
        <v>191</v>
      </c>
      <c r="M13429" t="s">
        <v>227</v>
      </c>
      <c r="N13429" t="s">
        <v>689</v>
      </c>
      <c r="O13429" t="s">
        <v>194</v>
      </c>
      <c r="P13429">
        <v>2020</v>
      </c>
      <c r="Q13429">
        <v>2.0764647000000001E-2</v>
      </c>
    </row>
    <row r="13430" spans="1:17" x14ac:dyDescent="0.25">
      <c r="A13430" t="s">
        <v>716</v>
      </c>
      <c r="B13430" t="s">
        <v>717</v>
      </c>
      <c r="C13430" t="s">
        <v>718</v>
      </c>
      <c r="D13430" t="s">
        <v>687</v>
      </c>
      <c r="E13430" t="s">
        <v>688</v>
      </c>
      <c r="F13430" t="s">
        <v>187</v>
      </c>
      <c r="G13430" t="s">
        <v>195</v>
      </c>
      <c r="H13430" t="s">
        <v>417</v>
      </c>
      <c r="I13430" t="s">
        <v>418</v>
      </c>
      <c r="J13430" t="s">
        <v>419</v>
      </c>
      <c r="K13430" t="s">
        <v>191</v>
      </c>
      <c r="M13430" t="s">
        <v>227</v>
      </c>
      <c r="N13430" t="s">
        <v>689</v>
      </c>
      <c r="O13430" t="s">
        <v>194</v>
      </c>
      <c r="P13430">
        <v>2025</v>
      </c>
      <c r="Q13430">
        <v>2.0934682E-2</v>
      </c>
    </row>
    <row r="13431" spans="1:17" x14ac:dyDescent="0.25">
      <c r="A13431" t="s">
        <v>716</v>
      </c>
      <c r="B13431" t="s">
        <v>717</v>
      </c>
      <c r="C13431" t="s">
        <v>718</v>
      </c>
      <c r="D13431" t="s">
        <v>687</v>
      </c>
      <c r="E13431" t="s">
        <v>688</v>
      </c>
      <c r="F13431" t="s">
        <v>187</v>
      </c>
      <c r="G13431" t="s">
        <v>195</v>
      </c>
      <c r="H13431" t="s">
        <v>417</v>
      </c>
      <c r="I13431" t="s">
        <v>418</v>
      </c>
      <c r="J13431" t="s">
        <v>419</v>
      </c>
      <c r="K13431" t="s">
        <v>191</v>
      </c>
      <c r="M13431" t="s">
        <v>227</v>
      </c>
      <c r="N13431" t="s">
        <v>689</v>
      </c>
      <c r="O13431" t="s">
        <v>264</v>
      </c>
      <c r="P13431">
        <v>2025</v>
      </c>
      <c r="Q13431">
        <v>8.2365149999999998E-3</v>
      </c>
    </row>
    <row r="13432" spans="1:17" x14ac:dyDescent="0.25">
      <c r="A13432" t="s">
        <v>716</v>
      </c>
      <c r="B13432" t="s">
        <v>717</v>
      </c>
      <c r="C13432" t="s">
        <v>718</v>
      </c>
      <c r="D13432" t="s">
        <v>687</v>
      </c>
      <c r="E13432" t="s">
        <v>688</v>
      </c>
      <c r="F13432" t="s">
        <v>187</v>
      </c>
      <c r="G13432" t="s">
        <v>195</v>
      </c>
      <c r="H13432" t="s">
        <v>417</v>
      </c>
      <c r="I13432" t="s">
        <v>418</v>
      </c>
      <c r="J13432" t="s">
        <v>419</v>
      </c>
      <c r="K13432" t="s">
        <v>191</v>
      </c>
      <c r="M13432" t="s">
        <v>227</v>
      </c>
      <c r="N13432" t="s">
        <v>689</v>
      </c>
      <c r="O13432" t="s">
        <v>265</v>
      </c>
      <c r="P13432">
        <v>2025</v>
      </c>
      <c r="Q13432">
        <v>3.7009345999999999E-2</v>
      </c>
    </row>
    <row r="13433" spans="1:17" x14ac:dyDescent="0.25">
      <c r="A13433" t="s">
        <v>716</v>
      </c>
      <c r="B13433" t="s">
        <v>717</v>
      </c>
      <c r="C13433" t="s">
        <v>718</v>
      </c>
      <c r="D13433" t="s">
        <v>687</v>
      </c>
      <c r="E13433" t="s">
        <v>688</v>
      </c>
      <c r="F13433" t="s">
        <v>187</v>
      </c>
      <c r="G13433" t="s">
        <v>195</v>
      </c>
      <c r="H13433" t="s">
        <v>417</v>
      </c>
      <c r="I13433" t="s">
        <v>418</v>
      </c>
      <c r="J13433" t="s">
        <v>419</v>
      </c>
      <c r="K13433" t="s">
        <v>191</v>
      </c>
      <c r="M13433" t="s">
        <v>227</v>
      </c>
      <c r="N13433" t="s">
        <v>689</v>
      </c>
      <c r="O13433" t="s">
        <v>194</v>
      </c>
      <c r="P13433">
        <v>2030</v>
      </c>
      <c r="Q13433">
        <v>2.1102750999999999E-2</v>
      </c>
    </row>
    <row r="13434" spans="1:17" x14ac:dyDescent="0.25">
      <c r="A13434" t="s">
        <v>716</v>
      </c>
      <c r="B13434" t="s">
        <v>717</v>
      </c>
      <c r="C13434" t="s">
        <v>718</v>
      </c>
      <c r="D13434" t="s">
        <v>687</v>
      </c>
      <c r="E13434" t="s">
        <v>688</v>
      </c>
      <c r="F13434" t="s">
        <v>187</v>
      </c>
      <c r="G13434" t="s">
        <v>195</v>
      </c>
      <c r="H13434" t="s">
        <v>417</v>
      </c>
      <c r="I13434" t="s">
        <v>418</v>
      </c>
      <c r="J13434" t="s">
        <v>419</v>
      </c>
      <c r="K13434" t="s">
        <v>191</v>
      </c>
      <c r="M13434" t="s">
        <v>227</v>
      </c>
      <c r="N13434" t="s">
        <v>689</v>
      </c>
      <c r="O13434" t="s">
        <v>194</v>
      </c>
      <c r="P13434">
        <v>2040</v>
      </c>
      <c r="Q13434">
        <v>2.1268888E-2</v>
      </c>
    </row>
    <row r="13435" spans="1:17" x14ac:dyDescent="0.25">
      <c r="A13435" t="s">
        <v>716</v>
      </c>
      <c r="B13435" t="s">
        <v>717</v>
      </c>
      <c r="C13435" t="s">
        <v>718</v>
      </c>
      <c r="D13435" t="s">
        <v>687</v>
      </c>
      <c r="E13435" t="s">
        <v>688</v>
      </c>
      <c r="F13435" t="s">
        <v>187</v>
      </c>
      <c r="G13435" t="s">
        <v>195</v>
      </c>
      <c r="H13435" t="s">
        <v>417</v>
      </c>
      <c r="I13435" t="s">
        <v>418</v>
      </c>
      <c r="J13435" t="s">
        <v>419</v>
      </c>
      <c r="K13435" t="s">
        <v>191</v>
      </c>
      <c r="M13435" t="s">
        <v>227</v>
      </c>
      <c r="N13435" t="s">
        <v>689</v>
      </c>
      <c r="O13435" t="s">
        <v>194</v>
      </c>
      <c r="P13435">
        <v>2050</v>
      </c>
      <c r="Q13435">
        <v>2.1433127E-2</v>
      </c>
    </row>
    <row r="13436" spans="1:17" x14ac:dyDescent="0.25">
      <c r="A13436" t="s">
        <v>716</v>
      </c>
      <c r="B13436" t="s">
        <v>717</v>
      </c>
      <c r="C13436" t="s">
        <v>718</v>
      </c>
      <c r="D13436" t="s">
        <v>687</v>
      </c>
      <c r="E13436" t="s">
        <v>688</v>
      </c>
      <c r="F13436" t="s">
        <v>187</v>
      </c>
      <c r="G13436" t="s">
        <v>195</v>
      </c>
      <c r="H13436" t="s">
        <v>417</v>
      </c>
      <c r="I13436" t="s">
        <v>418</v>
      </c>
      <c r="J13436" t="s">
        <v>419</v>
      </c>
      <c r="K13436" t="s">
        <v>191</v>
      </c>
      <c r="M13436" t="s">
        <v>227</v>
      </c>
      <c r="N13436" t="s">
        <v>689</v>
      </c>
      <c r="O13436" t="s">
        <v>264</v>
      </c>
      <c r="P13436">
        <v>2050</v>
      </c>
      <c r="Q13436">
        <v>8.2365149999999998E-3</v>
      </c>
    </row>
    <row r="13437" spans="1:17" x14ac:dyDescent="0.25">
      <c r="A13437" t="s">
        <v>716</v>
      </c>
      <c r="B13437" t="s">
        <v>717</v>
      </c>
      <c r="C13437" t="s">
        <v>718</v>
      </c>
      <c r="D13437" t="s">
        <v>687</v>
      </c>
      <c r="E13437" t="s">
        <v>688</v>
      </c>
      <c r="F13437" t="s">
        <v>187</v>
      </c>
      <c r="G13437" t="s">
        <v>195</v>
      </c>
      <c r="H13437" t="s">
        <v>417</v>
      </c>
      <c r="I13437" t="s">
        <v>418</v>
      </c>
      <c r="J13437" t="s">
        <v>419</v>
      </c>
      <c r="K13437" t="s">
        <v>191</v>
      </c>
      <c r="M13437" t="s">
        <v>227</v>
      </c>
      <c r="N13437" t="s">
        <v>689</v>
      </c>
      <c r="O13437" t="s">
        <v>265</v>
      </c>
      <c r="P13437">
        <v>2050</v>
      </c>
      <c r="Q13437">
        <v>3.7009345999999999E-2</v>
      </c>
    </row>
    <row r="13438" spans="1:17" x14ac:dyDescent="0.25">
      <c r="A13438" t="s">
        <v>716</v>
      </c>
      <c r="B13438" t="s">
        <v>717</v>
      </c>
      <c r="C13438" t="s">
        <v>718</v>
      </c>
      <c r="D13438" t="s">
        <v>687</v>
      </c>
      <c r="E13438" t="s">
        <v>688</v>
      </c>
      <c r="F13438" t="s">
        <v>187</v>
      </c>
      <c r="G13438" t="s">
        <v>195</v>
      </c>
      <c r="H13438" t="s">
        <v>200</v>
      </c>
      <c r="I13438" t="s">
        <v>201</v>
      </c>
      <c r="K13438" t="s">
        <v>202</v>
      </c>
      <c r="N13438" t="s">
        <v>232</v>
      </c>
      <c r="O13438" t="s">
        <v>194</v>
      </c>
      <c r="P13438">
        <v>2020</v>
      </c>
      <c r="Q13438">
        <v>4.5</v>
      </c>
    </row>
    <row r="13439" spans="1:17" x14ac:dyDescent="0.25">
      <c r="A13439" t="s">
        <v>716</v>
      </c>
      <c r="B13439" t="s">
        <v>717</v>
      </c>
      <c r="C13439" t="s">
        <v>718</v>
      </c>
      <c r="D13439" t="s">
        <v>687</v>
      </c>
      <c r="E13439" t="s">
        <v>688</v>
      </c>
      <c r="F13439" t="s">
        <v>187</v>
      </c>
      <c r="G13439" t="s">
        <v>195</v>
      </c>
      <c r="H13439" t="s">
        <v>200</v>
      </c>
      <c r="I13439" t="s">
        <v>201</v>
      </c>
      <c r="K13439" t="s">
        <v>202</v>
      </c>
      <c r="N13439" t="s">
        <v>232</v>
      </c>
      <c r="O13439" t="s">
        <v>194</v>
      </c>
      <c r="P13439">
        <v>2025</v>
      </c>
      <c r="Q13439">
        <v>4.5</v>
      </c>
    </row>
    <row r="13440" spans="1:17" x14ac:dyDescent="0.25">
      <c r="A13440" t="s">
        <v>716</v>
      </c>
      <c r="B13440" t="s">
        <v>717</v>
      </c>
      <c r="C13440" t="s">
        <v>718</v>
      </c>
      <c r="D13440" t="s">
        <v>687</v>
      </c>
      <c r="E13440" t="s">
        <v>688</v>
      </c>
      <c r="F13440" t="s">
        <v>187</v>
      </c>
      <c r="G13440" t="s">
        <v>195</v>
      </c>
      <c r="H13440" t="s">
        <v>200</v>
      </c>
      <c r="I13440" t="s">
        <v>201</v>
      </c>
      <c r="K13440" t="s">
        <v>202</v>
      </c>
      <c r="N13440" t="s">
        <v>232</v>
      </c>
      <c r="O13440" t="s">
        <v>264</v>
      </c>
      <c r="P13440">
        <v>2025</v>
      </c>
      <c r="Q13440">
        <v>4</v>
      </c>
    </row>
    <row r="13441" spans="1:17" x14ac:dyDescent="0.25">
      <c r="A13441" t="s">
        <v>716</v>
      </c>
      <c r="B13441" t="s">
        <v>717</v>
      </c>
      <c r="C13441" t="s">
        <v>718</v>
      </c>
      <c r="D13441" t="s">
        <v>687</v>
      </c>
      <c r="E13441" t="s">
        <v>688</v>
      </c>
      <c r="F13441" t="s">
        <v>187</v>
      </c>
      <c r="G13441" t="s">
        <v>195</v>
      </c>
      <c r="H13441" t="s">
        <v>200</v>
      </c>
      <c r="I13441" t="s">
        <v>201</v>
      </c>
      <c r="K13441" t="s">
        <v>202</v>
      </c>
      <c r="N13441" t="s">
        <v>232</v>
      </c>
      <c r="O13441" t="s">
        <v>265</v>
      </c>
      <c r="P13441">
        <v>2025</v>
      </c>
      <c r="Q13441">
        <v>5</v>
      </c>
    </row>
    <row r="13442" spans="1:17" x14ac:dyDescent="0.25">
      <c r="A13442" t="s">
        <v>716</v>
      </c>
      <c r="B13442" t="s">
        <v>717</v>
      </c>
      <c r="C13442" t="s">
        <v>718</v>
      </c>
      <c r="D13442" t="s">
        <v>687</v>
      </c>
      <c r="E13442" t="s">
        <v>688</v>
      </c>
      <c r="F13442" t="s">
        <v>187</v>
      </c>
      <c r="G13442" t="s">
        <v>195</v>
      </c>
      <c r="H13442" t="s">
        <v>200</v>
      </c>
      <c r="I13442" t="s">
        <v>201</v>
      </c>
      <c r="K13442" t="s">
        <v>202</v>
      </c>
      <c r="N13442" t="s">
        <v>232</v>
      </c>
      <c r="O13442" t="s">
        <v>194</v>
      </c>
      <c r="P13442">
        <v>2030</v>
      </c>
      <c r="Q13442">
        <v>4</v>
      </c>
    </row>
    <row r="13443" spans="1:17" x14ac:dyDescent="0.25">
      <c r="A13443" t="s">
        <v>716</v>
      </c>
      <c r="B13443" t="s">
        <v>717</v>
      </c>
      <c r="C13443" t="s">
        <v>718</v>
      </c>
      <c r="D13443" t="s">
        <v>687</v>
      </c>
      <c r="E13443" t="s">
        <v>688</v>
      </c>
      <c r="F13443" t="s">
        <v>187</v>
      </c>
      <c r="G13443" t="s">
        <v>195</v>
      </c>
      <c r="H13443" t="s">
        <v>200</v>
      </c>
      <c r="I13443" t="s">
        <v>201</v>
      </c>
      <c r="K13443" t="s">
        <v>202</v>
      </c>
      <c r="N13443" t="s">
        <v>232</v>
      </c>
      <c r="O13443" t="s">
        <v>194</v>
      </c>
      <c r="P13443">
        <v>2040</v>
      </c>
      <c r="Q13443">
        <v>4</v>
      </c>
    </row>
    <row r="13444" spans="1:17" x14ac:dyDescent="0.25">
      <c r="A13444" t="s">
        <v>716</v>
      </c>
      <c r="B13444" t="s">
        <v>717</v>
      </c>
      <c r="C13444" t="s">
        <v>718</v>
      </c>
      <c r="D13444" t="s">
        <v>687</v>
      </c>
      <c r="E13444" t="s">
        <v>688</v>
      </c>
      <c r="F13444" t="s">
        <v>187</v>
      </c>
      <c r="G13444" t="s">
        <v>195</v>
      </c>
      <c r="H13444" t="s">
        <v>200</v>
      </c>
      <c r="I13444" t="s">
        <v>201</v>
      </c>
      <c r="K13444" t="s">
        <v>202</v>
      </c>
      <c r="N13444" t="s">
        <v>232</v>
      </c>
      <c r="O13444" t="s">
        <v>194</v>
      </c>
      <c r="P13444">
        <v>2050</v>
      </c>
      <c r="Q13444">
        <v>4</v>
      </c>
    </row>
    <row r="13445" spans="1:17" x14ac:dyDescent="0.25">
      <c r="A13445" t="s">
        <v>716</v>
      </c>
      <c r="B13445" t="s">
        <v>717</v>
      </c>
      <c r="C13445" t="s">
        <v>718</v>
      </c>
      <c r="D13445" t="s">
        <v>687</v>
      </c>
      <c r="E13445" t="s">
        <v>688</v>
      </c>
      <c r="F13445" t="s">
        <v>187</v>
      </c>
      <c r="G13445" t="s">
        <v>195</v>
      </c>
      <c r="H13445" t="s">
        <v>200</v>
      </c>
      <c r="I13445" t="s">
        <v>201</v>
      </c>
      <c r="K13445" t="s">
        <v>202</v>
      </c>
      <c r="N13445" t="s">
        <v>232</v>
      </c>
      <c r="O13445" t="s">
        <v>264</v>
      </c>
      <c r="P13445">
        <v>2050</v>
      </c>
      <c r="Q13445">
        <v>3</v>
      </c>
    </row>
    <row r="13446" spans="1:17" x14ac:dyDescent="0.25">
      <c r="A13446" t="s">
        <v>716</v>
      </c>
      <c r="B13446" t="s">
        <v>717</v>
      </c>
      <c r="C13446" t="s">
        <v>718</v>
      </c>
      <c r="D13446" t="s">
        <v>687</v>
      </c>
      <c r="E13446" t="s">
        <v>688</v>
      </c>
      <c r="F13446" t="s">
        <v>187</v>
      </c>
      <c r="G13446" t="s">
        <v>195</v>
      </c>
      <c r="H13446" t="s">
        <v>200</v>
      </c>
      <c r="I13446" t="s">
        <v>201</v>
      </c>
      <c r="K13446" t="s">
        <v>202</v>
      </c>
      <c r="N13446" t="s">
        <v>232</v>
      </c>
      <c r="O13446" t="s">
        <v>265</v>
      </c>
      <c r="P13446">
        <v>2050</v>
      </c>
      <c r="Q13446">
        <v>5</v>
      </c>
    </row>
    <row r="13447" spans="1:17" x14ac:dyDescent="0.25">
      <c r="A13447" t="s">
        <v>716</v>
      </c>
      <c r="B13447" t="s">
        <v>717</v>
      </c>
      <c r="C13447" t="s">
        <v>718</v>
      </c>
      <c r="D13447" t="s">
        <v>687</v>
      </c>
      <c r="E13447" t="s">
        <v>688</v>
      </c>
      <c r="F13447" t="s">
        <v>187</v>
      </c>
      <c r="G13447" t="s">
        <v>195</v>
      </c>
      <c r="H13447" t="s">
        <v>352</v>
      </c>
      <c r="I13447" t="s">
        <v>135</v>
      </c>
      <c r="K13447" t="s">
        <v>191</v>
      </c>
      <c r="N13447" t="s">
        <v>232</v>
      </c>
      <c r="O13447" t="s">
        <v>194</v>
      </c>
      <c r="P13447">
        <v>2020</v>
      </c>
      <c r="Q13447">
        <v>0.02</v>
      </c>
    </row>
    <row r="13448" spans="1:17" x14ac:dyDescent="0.25">
      <c r="A13448" t="s">
        <v>716</v>
      </c>
      <c r="B13448" t="s">
        <v>717</v>
      </c>
      <c r="C13448" t="s">
        <v>718</v>
      </c>
      <c r="D13448" t="s">
        <v>687</v>
      </c>
      <c r="E13448" t="s">
        <v>688</v>
      </c>
      <c r="F13448" t="s">
        <v>187</v>
      </c>
      <c r="G13448" t="s">
        <v>195</v>
      </c>
      <c r="H13448" t="s">
        <v>352</v>
      </c>
      <c r="I13448" t="s">
        <v>135</v>
      </c>
      <c r="K13448" t="s">
        <v>191</v>
      </c>
      <c r="N13448" t="s">
        <v>232</v>
      </c>
      <c r="O13448" t="s">
        <v>194</v>
      </c>
      <c r="P13448">
        <v>2025</v>
      </c>
      <c r="Q13448">
        <v>0.02</v>
      </c>
    </row>
    <row r="13449" spans="1:17" x14ac:dyDescent="0.25">
      <c r="A13449" t="s">
        <v>716</v>
      </c>
      <c r="B13449" t="s">
        <v>717</v>
      </c>
      <c r="C13449" t="s">
        <v>718</v>
      </c>
      <c r="D13449" t="s">
        <v>687</v>
      </c>
      <c r="E13449" t="s">
        <v>688</v>
      </c>
      <c r="F13449" t="s">
        <v>187</v>
      </c>
      <c r="G13449" t="s">
        <v>195</v>
      </c>
      <c r="H13449" t="s">
        <v>352</v>
      </c>
      <c r="I13449" t="s">
        <v>135</v>
      </c>
      <c r="K13449" t="s">
        <v>191</v>
      </c>
      <c r="N13449" t="s">
        <v>232</v>
      </c>
      <c r="O13449" t="s">
        <v>264</v>
      </c>
      <c r="P13449">
        <v>2025</v>
      </c>
      <c r="Q13449">
        <v>0.01</v>
      </c>
    </row>
    <row r="13450" spans="1:17" x14ac:dyDescent="0.25">
      <c r="A13450" t="s">
        <v>716</v>
      </c>
      <c r="B13450" t="s">
        <v>717</v>
      </c>
      <c r="C13450" t="s">
        <v>718</v>
      </c>
      <c r="D13450" t="s">
        <v>687</v>
      </c>
      <c r="E13450" t="s">
        <v>688</v>
      </c>
      <c r="F13450" t="s">
        <v>187</v>
      </c>
      <c r="G13450" t="s">
        <v>195</v>
      </c>
      <c r="H13450" t="s">
        <v>352</v>
      </c>
      <c r="I13450" t="s">
        <v>135</v>
      </c>
      <c r="K13450" t="s">
        <v>191</v>
      </c>
      <c r="N13450" t="s">
        <v>232</v>
      </c>
      <c r="O13450" t="s">
        <v>265</v>
      </c>
      <c r="P13450">
        <v>2025</v>
      </c>
      <c r="Q13450">
        <v>0.03</v>
      </c>
    </row>
    <row r="13451" spans="1:17" x14ac:dyDescent="0.25">
      <c r="A13451" t="s">
        <v>716</v>
      </c>
      <c r="B13451" t="s">
        <v>717</v>
      </c>
      <c r="C13451" t="s">
        <v>718</v>
      </c>
      <c r="D13451" t="s">
        <v>687</v>
      </c>
      <c r="E13451" t="s">
        <v>688</v>
      </c>
      <c r="F13451" t="s">
        <v>187</v>
      </c>
      <c r="G13451" t="s">
        <v>195</v>
      </c>
      <c r="H13451" t="s">
        <v>352</v>
      </c>
      <c r="I13451" t="s">
        <v>135</v>
      </c>
      <c r="K13451" t="s">
        <v>191</v>
      </c>
      <c r="N13451" t="s">
        <v>232</v>
      </c>
      <c r="O13451" t="s">
        <v>194</v>
      </c>
      <c r="P13451">
        <v>2030</v>
      </c>
      <c r="Q13451">
        <v>0.02</v>
      </c>
    </row>
    <row r="13452" spans="1:17" x14ac:dyDescent="0.25">
      <c r="A13452" t="s">
        <v>716</v>
      </c>
      <c r="B13452" t="s">
        <v>717</v>
      </c>
      <c r="C13452" t="s">
        <v>718</v>
      </c>
      <c r="D13452" t="s">
        <v>687</v>
      </c>
      <c r="E13452" t="s">
        <v>688</v>
      </c>
      <c r="F13452" t="s">
        <v>187</v>
      </c>
      <c r="G13452" t="s">
        <v>195</v>
      </c>
      <c r="H13452" t="s">
        <v>352</v>
      </c>
      <c r="I13452" t="s">
        <v>135</v>
      </c>
      <c r="K13452" t="s">
        <v>191</v>
      </c>
      <c r="N13452" t="s">
        <v>232</v>
      </c>
      <c r="O13452" t="s">
        <v>194</v>
      </c>
      <c r="P13452">
        <v>2040</v>
      </c>
      <c r="Q13452">
        <v>0.02</v>
      </c>
    </row>
    <row r="13453" spans="1:17" x14ac:dyDescent="0.25">
      <c r="A13453" t="s">
        <v>716</v>
      </c>
      <c r="B13453" t="s">
        <v>717</v>
      </c>
      <c r="C13453" t="s">
        <v>718</v>
      </c>
      <c r="D13453" t="s">
        <v>687</v>
      </c>
      <c r="E13453" t="s">
        <v>688</v>
      </c>
      <c r="F13453" t="s">
        <v>187</v>
      </c>
      <c r="G13453" t="s">
        <v>195</v>
      </c>
      <c r="H13453" t="s">
        <v>352</v>
      </c>
      <c r="I13453" t="s">
        <v>135</v>
      </c>
      <c r="K13453" t="s">
        <v>191</v>
      </c>
      <c r="N13453" t="s">
        <v>232</v>
      </c>
      <c r="O13453" t="s">
        <v>194</v>
      </c>
      <c r="P13453">
        <v>2050</v>
      </c>
      <c r="Q13453">
        <v>0.02</v>
      </c>
    </row>
    <row r="13454" spans="1:17" x14ac:dyDescent="0.25">
      <c r="A13454" t="s">
        <v>716</v>
      </c>
      <c r="B13454" t="s">
        <v>717</v>
      </c>
      <c r="C13454" t="s">
        <v>718</v>
      </c>
      <c r="D13454" t="s">
        <v>687</v>
      </c>
      <c r="E13454" t="s">
        <v>688</v>
      </c>
      <c r="F13454" t="s">
        <v>187</v>
      </c>
      <c r="G13454" t="s">
        <v>195</v>
      </c>
      <c r="H13454" t="s">
        <v>352</v>
      </c>
      <c r="I13454" t="s">
        <v>135</v>
      </c>
      <c r="K13454" t="s">
        <v>191</v>
      </c>
      <c r="N13454" t="s">
        <v>232</v>
      </c>
      <c r="O13454" t="s">
        <v>264</v>
      </c>
      <c r="P13454">
        <v>2050</v>
      </c>
      <c r="Q13454">
        <v>0.01</v>
      </c>
    </row>
    <row r="13455" spans="1:17" x14ac:dyDescent="0.25">
      <c r="A13455" t="s">
        <v>716</v>
      </c>
      <c r="B13455" t="s">
        <v>717</v>
      </c>
      <c r="C13455" t="s">
        <v>718</v>
      </c>
      <c r="D13455" t="s">
        <v>687</v>
      </c>
      <c r="E13455" t="s">
        <v>688</v>
      </c>
      <c r="F13455" t="s">
        <v>187</v>
      </c>
      <c r="G13455" t="s">
        <v>195</v>
      </c>
      <c r="H13455" t="s">
        <v>352</v>
      </c>
      <c r="I13455" t="s">
        <v>135</v>
      </c>
      <c r="K13455" t="s">
        <v>191</v>
      </c>
      <c r="N13455" t="s">
        <v>232</v>
      </c>
      <c r="O13455" t="s">
        <v>265</v>
      </c>
      <c r="P13455">
        <v>2050</v>
      </c>
      <c r="Q13455">
        <v>0.03</v>
      </c>
    </row>
    <row r="13456" spans="1:17" x14ac:dyDescent="0.25">
      <c r="A13456" t="s">
        <v>716</v>
      </c>
      <c r="B13456" t="s">
        <v>717</v>
      </c>
      <c r="C13456" t="s">
        <v>718</v>
      </c>
      <c r="D13456" t="s">
        <v>687</v>
      </c>
      <c r="E13456" t="s">
        <v>688</v>
      </c>
      <c r="F13456" t="s">
        <v>187</v>
      </c>
      <c r="G13456" t="s">
        <v>195</v>
      </c>
      <c r="H13456" t="s">
        <v>473</v>
      </c>
      <c r="I13456" t="s">
        <v>213</v>
      </c>
      <c r="K13456" t="s">
        <v>474</v>
      </c>
      <c r="M13456" t="s">
        <v>690</v>
      </c>
      <c r="N13456" t="s">
        <v>513</v>
      </c>
      <c r="O13456" t="s">
        <v>194</v>
      </c>
      <c r="P13456">
        <v>2020</v>
      </c>
      <c r="Q13456">
        <v>22.658704230000001</v>
      </c>
    </row>
    <row r="13457" spans="1:17" x14ac:dyDescent="0.25">
      <c r="A13457" t="s">
        <v>716</v>
      </c>
      <c r="B13457" t="s">
        <v>717</v>
      </c>
      <c r="C13457" t="s">
        <v>718</v>
      </c>
      <c r="D13457" t="s">
        <v>687</v>
      </c>
      <c r="E13457" t="s">
        <v>688</v>
      </c>
      <c r="F13457" t="s">
        <v>187</v>
      </c>
      <c r="G13457" t="s">
        <v>195</v>
      </c>
      <c r="H13457" t="s">
        <v>473</v>
      </c>
      <c r="I13457" t="s">
        <v>213</v>
      </c>
      <c r="K13457" t="s">
        <v>474</v>
      </c>
      <c r="M13457" t="s">
        <v>690</v>
      </c>
      <c r="N13457" t="s">
        <v>513</v>
      </c>
      <c r="O13457" t="s">
        <v>194</v>
      </c>
      <c r="P13457">
        <v>2025</v>
      </c>
      <c r="Q13457">
        <v>22.474666670000001</v>
      </c>
    </row>
    <row r="13458" spans="1:17" x14ac:dyDescent="0.25">
      <c r="A13458" t="s">
        <v>716</v>
      </c>
      <c r="B13458" t="s">
        <v>717</v>
      </c>
      <c r="C13458" t="s">
        <v>718</v>
      </c>
      <c r="D13458" t="s">
        <v>687</v>
      </c>
      <c r="E13458" t="s">
        <v>688</v>
      </c>
      <c r="F13458" t="s">
        <v>187</v>
      </c>
      <c r="G13458" t="s">
        <v>195</v>
      </c>
      <c r="H13458" t="s">
        <v>473</v>
      </c>
      <c r="I13458" t="s">
        <v>213</v>
      </c>
      <c r="K13458" t="s">
        <v>474</v>
      </c>
      <c r="M13458" t="s">
        <v>690</v>
      </c>
      <c r="N13458" t="s">
        <v>513</v>
      </c>
      <c r="O13458" t="s">
        <v>264</v>
      </c>
      <c r="P13458">
        <v>2025</v>
      </c>
      <c r="Q13458">
        <v>38.56</v>
      </c>
    </row>
    <row r="13459" spans="1:17" x14ac:dyDescent="0.25">
      <c r="A13459" t="s">
        <v>716</v>
      </c>
      <c r="B13459" t="s">
        <v>717</v>
      </c>
      <c r="C13459" t="s">
        <v>718</v>
      </c>
      <c r="D13459" t="s">
        <v>687</v>
      </c>
      <c r="E13459" t="s">
        <v>688</v>
      </c>
      <c r="F13459" t="s">
        <v>187</v>
      </c>
      <c r="G13459" t="s">
        <v>195</v>
      </c>
      <c r="H13459" t="s">
        <v>473</v>
      </c>
      <c r="I13459" t="s">
        <v>213</v>
      </c>
      <c r="K13459" t="s">
        <v>474</v>
      </c>
      <c r="M13459" t="s">
        <v>690</v>
      </c>
      <c r="N13459" t="s">
        <v>513</v>
      </c>
      <c r="O13459" t="s">
        <v>265</v>
      </c>
      <c r="P13459">
        <v>2025</v>
      </c>
      <c r="Q13459">
        <v>8.56</v>
      </c>
    </row>
    <row r="13460" spans="1:17" x14ac:dyDescent="0.25">
      <c r="A13460" t="s">
        <v>716</v>
      </c>
      <c r="B13460" t="s">
        <v>717</v>
      </c>
      <c r="C13460" t="s">
        <v>718</v>
      </c>
      <c r="D13460" t="s">
        <v>687</v>
      </c>
      <c r="E13460" t="s">
        <v>688</v>
      </c>
      <c r="F13460" t="s">
        <v>187</v>
      </c>
      <c r="G13460" t="s">
        <v>195</v>
      </c>
      <c r="H13460" t="s">
        <v>473</v>
      </c>
      <c r="I13460" t="s">
        <v>213</v>
      </c>
      <c r="K13460" t="s">
        <v>474</v>
      </c>
      <c r="M13460" t="s">
        <v>690</v>
      </c>
      <c r="N13460" t="s">
        <v>513</v>
      </c>
      <c r="O13460" t="s">
        <v>194</v>
      </c>
      <c r="P13460">
        <v>2030</v>
      </c>
      <c r="Q13460">
        <v>22.29567123</v>
      </c>
    </row>
    <row r="13461" spans="1:17" x14ac:dyDescent="0.25">
      <c r="A13461" t="s">
        <v>716</v>
      </c>
      <c r="B13461" t="s">
        <v>717</v>
      </c>
      <c r="C13461" t="s">
        <v>718</v>
      </c>
      <c r="D13461" t="s">
        <v>687</v>
      </c>
      <c r="E13461" t="s">
        <v>688</v>
      </c>
      <c r="F13461" t="s">
        <v>187</v>
      </c>
      <c r="G13461" t="s">
        <v>195</v>
      </c>
      <c r="H13461" t="s">
        <v>473</v>
      </c>
      <c r="I13461" t="s">
        <v>213</v>
      </c>
      <c r="K13461" t="s">
        <v>474</v>
      </c>
      <c r="M13461" t="s">
        <v>690</v>
      </c>
      <c r="N13461" t="s">
        <v>513</v>
      </c>
      <c r="O13461" t="s">
        <v>194</v>
      </c>
      <c r="P13461">
        <v>2040</v>
      </c>
      <c r="Q13461">
        <v>22.12151351</v>
      </c>
    </row>
    <row r="13462" spans="1:17" x14ac:dyDescent="0.25">
      <c r="A13462" t="s">
        <v>716</v>
      </c>
      <c r="B13462" t="s">
        <v>717</v>
      </c>
      <c r="C13462" t="s">
        <v>718</v>
      </c>
      <c r="D13462" t="s">
        <v>687</v>
      </c>
      <c r="E13462" t="s">
        <v>688</v>
      </c>
      <c r="F13462" t="s">
        <v>187</v>
      </c>
      <c r="G13462" t="s">
        <v>195</v>
      </c>
      <c r="H13462" t="s">
        <v>473</v>
      </c>
      <c r="I13462" t="s">
        <v>213</v>
      </c>
      <c r="K13462" t="s">
        <v>474</v>
      </c>
      <c r="M13462" t="s">
        <v>690</v>
      </c>
      <c r="N13462" t="s">
        <v>513</v>
      </c>
      <c r="O13462" t="s">
        <v>194</v>
      </c>
      <c r="P13462">
        <v>2050</v>
      </c>
      <c r="Q13462">
        <v>21.952000000000002</v>
      </c>
    </row>
    <row r="13463" spans="1:17" x14ac:dyDescent="0.25">
      <c r="A13463" t="s">
        <v>716</v>
      </c>
      <c r="B13463" t="s">
        <v>717</v>
      </c>
      <c r="C13463" t="s">
        <v>718</v>
      </c>
      <c r="D13463" t="s">
        <v>687</v>
      </c>
      <c r="E13463" t="s">
        <v>688</v>
      </c>
      <c r="F13463" t="s">
        <v>187</v>
      </c>
      <c r="G13463" t="s">
        <v>195</v>
      </c>
      <c r="H13463" t="s">
        <v>473</v>
      </c>
      <c r="I13463" t="s">
        <v>213</v>
      </c>
      <c r="K13463" t="s">
        <v>474</v>
      </c>
      <c r="M13463" t="s">
        <v>690</v>
      </c>
      <c r="N13463" t="s">
        <v>513</v>
      </c>
      <c r="O13463" t="s">
        <v>264</v>
      </c>
      <c r="P13463">
        <v>2050</v>
      </c>
      <c r="Q13463">
        <v>38.56</v>
      </c>
    </row>
    <row r="13464" spans="1:17" x14ac:dyDescent="0.25">
      <c r="A13464" t="s">
        <v>716</v>
      </c>
      <c r="B13464" t="s">
        <v>717</v>
      </c>
      <c r="C13464" t="s">
        <v>718</v>
      </c>
      <c r="D13464" t="s">
        <v>687</v>
      </c>
      <c r="E13464" t="s">
        <v>688</v>
      </c>
      <c r="F13464" t="s">
        <v>187</v>
      </c>
      <c r="G13464" t="s">
        <v>195</v>
      </c>
      <c r="H13464" t="s">
        <v>473</v>
      </c>
      <c r="I13464" t="s">
        <v>213</v>
      </c>
      <c r="K13464" t="s">
        <v>474</v>
      </c>
      <c r="M13464" t="s">
        <v>690</v>
      </c>
      <c r="N13464" t="s">
        <v>513</v>
      </c>
      <c r="O13464" t="s">
        <v>265</v>
      </c>
      <c r="P13464">
        <v>2050</v>
      </c>
      <c r="Q13464">
        <v>8.56</v>
      </c>
    </row>
    <row r="13465" spans="1:17" x14ac:dyDescent="0.25">
      <c r="A13465" t="s">
        <v>716</v>
      </c>
      <c r="B13465" t="s">
        <v>717</v>
      </c>
      <c r="C13465" t="s">
        <v>718</v>
      </c>
      <c r="D13465" t="s">
        <v>687</v>
      </c>
      <c r="E13465" t="s">
        <v>688</v>
      </c>
      <c r="F13465" t="s">
        <v>187</v>
      </c>
      <c r="G13465" t="s">
        <v>195</v>
      </c>
      <c r="H13465" t="s">
        <v>354</v>
      </c>
      <c r="I13465" t="s">
        <v>136</v>
      </c>
      <c r="K13465" t="s">
        <v>275</v>
      </c>
      <c r="N13465" t="s">
        <v>232</v>
      </c>
      <c r="O13465" t="s">
        <v>194</v>
      </c>
      <c r="P13465">
        <v>2020</v>
      </c>
      <c r="Q13465">
        <v>2</v>
      </c>
    </row>
    <row r="13466" spans="1:17" x14ac:dyDescent="0.25">
      <c r="A13466" t="s">
        <v>716</v>
      </c>
      <c r="B13466" t="s">
        <v>717</v>
      </c>
      <c r="C13466" t="s">
        <v>718</v>
      </c>
      <c r="D13466" t="s">
        <v>687</v>
      </c>
      <c r="E13466" t="s">
        <v>688</v>
      </c>
      <c r="F13466" t="s">
        <v>187</v>
      </c>
      <c r="G13466" t="s">
        <v>195</v>
      </c>
      <c r="H13466" t="s">
        <v>354</v>
      </c>
      <c r="I13466" t="s">
        <v>136</v>
      </c>
      <c r="K13466" t="s">
        <v>275</v>
      </c>
      <c r="N13466" t="s">
        <v>232</v>
      </c>
      <c r="O13466" t="s">
        <v>194</v>
      </c>
      <c r="P13466">
        <v>2025</v>
      </c>
      <c r="Q13466">
        <v>2</v>
      </c>
    </row>
    <row r="13467" spans="1:17" x14ac:dyDescent="0.25">
      <c r="A13467" t="s">
        <v>716</v>
      </c>
      <c r="B13467" t="s">
        <v>717</v>
      </c>
      <c r="C13467" t="s">
        <v>718</v>
      </c>
      <c r="D13467" t="s">
        <v>687</v>
      </c>
      <c r="E13467" t="s">
        <v>688</v>
      </c>
      <c r="F13467" t="s">
        <v>187</v>
      </c>
      <c r="G13467" t="s">
        <v>195</v>
      </c>
      <c r="H13467" t="s">
        <v>354</v>
      </c>
      <c r="I13467" t="s">
        <v>136</v>
      </c>
      <c r="K13467" t="s">
        <v>275</v>
      </c>
      <c r="N13467" t="s">
        <v>232</v>
      </c>
      <c r="O13467" t="s">
        <v>264</v>
      </c>
      <c r="P13467">
        <v>2025</v>
      </c>
      <c r="Q13467">
        <v>1</v>
      </c>
    </row>
    <row r="13468" spans="1:17" x14ac:dyDescent="0.25">
      <c r="A13468" t="s">
        <v>716</v>
      </c>
      <c r="B13468" t="s">
        <v>717</v>
      </c>
      <c r="C13468" t="s">
        <v>718</v>
      </c>
      <c r="D13468" t="s">
        <v>687</v>
      </c>
      <c r="E13468" t="s">
        <v>688</v>
      </c>
      <c r="F13468" t="s">
        <v>187</v>
      </c>
      <c r="G13468" t="s">
        <v>195</v>
      </c>
      <c r="H13468" t="s">
        <v>354</v>
      </c>
      <c r="I13468" t="s">
        <v>136</v>
      </c>
      <c r="K13468" t="s">
        <v>275</v>
      </c>
      <c r="N13468" t="s">
        <v>232</v>
      </c>
      <c r="O13468" t="s">
        <v>265</v>
      </c>
      <c r="P13468">
        <v>2025</v>
      </c>
      <c r="Q13468">
        <v>4</v>
      </c>
    </row>
    <row r="13469" spans="1:17" x14ac:dyDescent="0.25">
      <c r="A13469" t="s">
        <v>716</v>
      </c>
      <c r="B13469" t="s">
        <v>717</v>
      </c>
      <c r="C13469" t="s">
        <v>718</v>
      </c>
      <c r="D13469" t="s">
        <v>687</v>
      </c>
      <c r="E13469" t="s">
        <v>688</v>
      </c>
      <c r="F13469" t="s">
        <v>187</v>
      </c>
      <c r="G13469" t="s">
        <v>195</v>
      </c>
      <c r="H13469" t="s">
        <v>354</v>
      </c>
      <c r="I13469" t="s">
        <v>136</v>
      </c>
      <c r="K13469" t="s">
        <v>275</v>
      </c>
      <c r="N13469" t="s">
        <v>232</v>
      </c>
      <c r="O13469" t="s">
        <v>194</v>
      </c>
      <c r="P13469">
        <v>2030</v>
      </c>
      <c r="Q13469">
        <v>2</v>
      </c>
    </row>
    <row r="13470" spans="1:17" x14ac:dyDescent="0.25">
      <c r="A13470" t="s">
        <v>716</v>
      </c>
      <c r="B13470" t="s">
        <v>717</v>
      </c>
      <c r="C13470" t="s">
        <v>718</v>
      </c>
      <c r="D13470" t="s">
        <v>687</v>
      </c>
      <c r="E13470" t="s">
        <v>688</v>
      </c>
      <c r="F13470" t="s">
        <v>187</v>
      </c>
      <c r="G13470" t="s">
        <v>195</v>
      </c>
      <c r="H13470" t="s">
        <v>354</v>
      </c>
      <c r="I13470" t="s">
        <v>136</v>
      </c>
      <c r="K13470" t="s">
        <v>275</v>
      </c>
      <c r="N13470" t="s">
        <v>232</v>
      </c>
      <c r="O13470" t="s">
        <v>194</v>
      </c>
      <c r="P13470">
        <v>2040</v>
      </c>
      <c r="Q13470">
        <v>2</v>
      </c>
    </row>
    <row r="13471" spans="1:17" x14ac:dyDescent="0.25">
      <c r="A13471" t="s">
        <v>716</v>
      </c>
      <c r="B13471" t="s">
        <v>717</v>
      </c>
      <c r="C13471" t="s">
        <v>718</v>
      </c>
      <c r="D13471" t="s">
        <v>687</v>
      </c>
      <c r="E13471" t="s">
        <v>688</v>
      </c>
      <c r="F13471" t="s">
        <v>187</v>
      </c>
      <c r="G13471" t="s">
        <v>195</v>
      </c>
      <c r="H13471" t="s">
        <v>354</v>
      </c>
      <c r="I13471" t="s">
        <v>136</v>
      </c>
      <c r="K13471" t="s">
        <v>275</v>
      </c>
      <c r="N13471" t="s">
        <v>232</v>
      </c>
      <c r="O13471" t="s">
        <v>194</v>
      </c>
      <c r="P13471">
        <v>2050</v>
      </c>
      <c r="Q13471">
        <v>2</v>
      </c>
    </row>
    <row r="13472" spans="1:17" x14ac:dyDescent="0.25">
      <c r="A13472" t="s">
        <v>716</v>
      </c>
      <c r="B13472" t="s">
        <v>717</v>
      </c>
      <c r="C13472" t="s">
        <v>718</v>
      </c>
      <c r="D13472" t="s">
        <v>687</v>
      </c>
      <c r="E13472" t="s">
        <v>688</v>
      </c>
      <c r="F13472" t="s">
        <v>187</v>
      </c>
      <c r="G13472" t="s">
        <v>195</v>
      </c>
      <c r="H13472" t="s">
        <v>354</v>
      </c>
      <c r="I13472" t="s">
        <v>136</v>
      </c>
      <c r="K13472" t="s">
        <v>275</v>
      </c>
      <c r="N13472" t="s">
        <v>232</v>
      </c>
      <c r="O13472" t="s">
        <v>264</v>
      </c>
      <c r="P13472">
        <v>2050</v>
      </c>
      <c r="Q13472">
        <v>1</v>
      </c>
    </row>
    <row r="13473" spans="1:17" x14ac:dyDescent="0.25">
      <c r="A13473" t="s">
        <v>716</v>
      </c>
      <c r="B13473" t="s">
        <v>717</v>
      </c>
      <c r="C13473" t="s">
        <v>718</v>
      </c>
      <c r="D13473" t="s">
        <v>687</v>
      </c>
      <c r="E13473" t="s">
        <v>688</v>
      </c>
      <c r="F13473" t="s">
        <v>187</v>
      </c>
      <c r="G13473" t="s">
        <v>195</v>
      </c>
      <c r="H13473" t="s">
        <v>354</v>
      </c>
      <c r="I13473" t="s">
        <v>136</v>
      </c>
      <c r="K13473" t="s">
        <v>275</v>
      </c>
      <c r="N13473" t="s">
        <v>232</v>
      </c>
      <c r="O13473" t="s">
        <v>265</v>
      </c>
      <c r="P13473">
        <v>2050</v>
      </c>
      <c r="Q13473">
        <v>4</v>
      </c>
    </row>
    <row r="13474" spans="1:17" x14ac:dyDescent="0.25">
      <c r="A13474" t="s">
        <v>716</v>
      </c>
      <c r="B13474" t="s">
        <v>717</v>
      </c>
      <c r="C13474" t="s">
        <v>718</v>
      </c>
      <c r="D13474" t="s">
        <v>687</v>
      </c>
      <c r="E13474" t="s">
        <v>688</v>
      </c>
      <c r="F13474" t="s">
        <v>187</v>
      </c>
      <c r="G13474" t="s">
        <v>195</v>
      </c>
      <c r="H13474" t="s">
        <v>475</v>
      </c>
      <c r="I13474" t="s">
        <v>277</v>
      </c>
      <c r="K13474" t="s">
        <v>476</v>
      </c>
      <c r="M13474" t="s">
        <v>251</v>
      </c>
      <c r="N13474" t="s">
        <v>232</v>
      </c>
      <c r="O13474" t="s">
        <v>194</v>
      </c>
      <c r="P13474">
        <v>2020</v>
      </c>
      <c r="Q13474">
        <v>5</v>
      </c>
    </row>
    <row r="13475" spans="1:17" x14ac:dyDescent="0.25">
      <c r="A13475" t="s">
        <v>716</v>
      </c>
      <c r="B13475" t="s">
        <v>717</v>
      </c>
      <c r="C13475" t="s">
        <v>718</v>
      </c>
      <c r="D13475" t="s">
        <v>687</v>
      </c>
      <c r="E13475" t="s">
        <v>688</v>
      </c>
      <c r="F13475" t="s">
        <v>187</v>
      </c>
      <c r="G13475" t="s">
        <v>195</v>
      </c>
      <c r="H13475" t="s">
        <v>475</v>
      </c>
      <c r="I13475" t="s">
        <v>277</v>
      </c>
      <c r="K13475" t="s">
        <v>476</v>
      </c>
      <c r="M13475" t="s">
        <v>251</v>
      </c>
      <c r="N13475" t="s">
        <v>232</v>
      </c>
      <c r="O13475" t="s">
        <v>194</v>
      </c>
      <c r="P13475">
        <v>2025</v>
      </c>
      <c r="Q13475">
        <v>5</v>
      </c>
    </row>
    <row r="13476" spans="1:17" x14ac:dyDescent="0.25">
      <c r="A13476" t="s">
        <v>716</v>
      </c>
      <c r="B13476" t="s">
        <v>717</v>
      </c>
      <c r="C13476" t="s">
        <v>718</v>
      </c>
      <c r="D13476" t="s">
        <v>687</v>
      </c>
      <c r="E13476" t="s">
        <v>688</v>
      </c>
      <c r="F13476" t="s">
        <v>187</v>
      </c>
      <c r="G13476" t="s">
        <v>195</v>
      </c>
      <c r="H13476" t="s">
        <v>475</v>
      </c>
      <c r="I13476" t="s">
        <v>277</v>
      </c>
      <c r="K13476" t="s">
        <v>476</v>
      </c>
      <c r="M13476" t="s">
        <v>251</v>
      </c>
      <c r="N13476" t="s">
        <v>232</v>
      </c>
      <c r="O13476" t="s">
        <v>264</v>
      </c>
      <c r="P13476">
        <v>2025</v>
      </c>
      <c r="Q13476">
        <v>3</v>
      </c>
    </row>
    <row r="13477" spans="1:17" x14ac:dyDescent="0.25">
      <c r="A13477" t="s">
        <v>716</v>
      </c>
      <c r="B13477" t="s">
        <v>717</v>
      </c>
      <c r="C13477" t="s">
        <v>718</v>
      </c>
      <c r="D13477" t="s">
        <v>687</v>
      </c>
      <c r="E13477" t="s">
        <v>688</v>
      </c>
      <c r="F13477" t="s">
        <v>187</v>
      </c>
      <c r="G13477" t="s">
        <v>195</v>
      </c>
      <c r="H13477" t="s">
        <v>475</v>
      </c>
      <c r="I13477" t="s">
        <v>277</v>
      </c>
      <c r="K13477" t="s">
        <v>476</v>
      </c>
      <c r="M13477" t="s">
        <v>251</v>
      </c>
      <c r="N13477" t="s">
        <v>232</v>
      </c>
      <c r="O13477" t="s">
        <v>265</v>
      </c>
      <c r="P13477">
        <v>2025</v>
      </c>
      <c r="Q13477">
        <v>7</v>
      </c>
    </row>
    <row r="13478" spans="1:17" x14ac:dyDescent="0.25">
      <c r="A13478" t="s">
        <v>716</v>
      </c>
      <c r="B13478" t="s">
        <v>717</v>
      </c>
      <c r="C13478" t="s">
        <v>718</v>
      </c>
      <c r="D13478" t="s">
        <v>687</v>
      </c>
      <c r="E13478" t="s">
        <v>688</v>
      </c>
      <c r="F13478" t="s">
        <v>187</v>
      </c>
      <c r="G13478" t="s">
        <v>195</v>
      </c>
      <c r="H13478" t="s">
        <v>475</v>
      </c>
      <c r="I13478" t="s">
        <v>277</v>
      </c>
      <c r="K13478" t="s">
        <v>476</v>
      </c>
      <c r="M13478" t="s">
        <v>251</v>
      </c>
      <c r="N13478" t="s">
        <v>232</v>
      </c>
      <c r="O13478" t="s">
        <v>194</v>
      </c>
      <c r="P13478">
        <v>2030</v>
      </c>
      <c r="Q13478">
        <v>5</v>
      </c>
    </row>
    <row r="13479" spans="1:17" x14ac:dyDescent="0.25">
      <c r="A13479" t="s">
        <v>716</v>
      </c>
      <c r="B13479" t="s">
        <v>717</v>
      </c>
      <c r="C13479" t="s">
        <v>718</v>
      </c>
      <c r="D13479" t="s">
        <v>687</v>
      </c>
      <c r="E13479" t="s">
        <v>688</v>
      </c>
      <c r="F13479" t="s">
        <v>187</v>
      </c>
      <c r="G13479" t="s">
        <v>195</v>
      </c>
      <c r="H13479" t="s">
        <v>475</v>
      </c>
      <c r="I13479" t="s">
        <v>277</v>
      </c>
      <c r="K13479" t="s">
        <v>476</v>
      </c>
      <c r="M13479" t="s">
        <v>251</v>
      </c>
      <c r="N13479" t="s">
        <v>232</v>
      </c>
      <c r="O13479" t="s">
        <v>194</v>
      </c>
      <c r="P13479">
        <v>2040</v>
      </c>
      <c r="Q13479">
        <v>5</v>
      </c>
    </row>
    <row r="13480" spans="1:17" x14ac:dyDescent="0.25">
      <c r="A13480" t="s">
        <v>716</v>
      </c>
      <c r="B13480" t="s">
        <v>717</v>
      </c>
      <c r="C13480" t="s">
        <v>718</v>
      </c>
      <c r="D13480" t="s">
        <v>687</v>
      </c>
      <c r="E13480" t="s">
        <v>688</v>
      </c>
      <c r="F13480" t="s">
        <v>187</v>
      </c>
      <c r="G13480" t="s">
        <v>195</v>
      </c>
      <c r="H13480" t="s">
        <v>475</v>
      </c>
      <c r="I13480" t="s">
        <v>277</v>
      </c>
      <c r="K13480" t="s">
        <v>476</v>
      </c>
      <c r="M13480" t="s">
        <v>251</v>
      </c>
      <c r="N13480" t="s">
        <v>232</v>
      </c>
      <c r="O13480" t="s">
        <v>194</v>
      </c>
      <c r="P13480">
        <v>2050</v>
      </c>
      <c r="Q13480">
        <v>5</v>
      </c>
    </row>
    <row r="13481" spans="1:17" x14ac:dyDescent="0.25">
      <c r="A13481" t="s">
        <v>716</v>
      </c>
      <c r="B13481" t="s">
        <v>717</v>
      </c>
      <c r="C13481" t="s">
        <v>718</v>
      </c>
      <c r="D13481" t="s">
        <v>687</v>
      </c>
      <c r="E13481" t="s">
        <v>688</v>
      </c>
      <c r="F13481" t="s">
        <v>187</v>
      </c>
      <c r="G13481" t="s">
        <v>195</v>
      </c>
      <c r="H13481" t="s">
        <v>475</v>
      </c>
      <c r="I13481" t="s">
        <v>277</v>
      </c>
      <c r="K13481" t="s">
        <v>476</v>
      </c>
      <c r="M13481" t="s">
        <v>251</v>
      </c>
      <c r="N13481" t="s">
        <v>232</v>
      </c>
      <c r="O13481" t="s">
        <v>264</v>
      </c>
      <c r="P13481">
        <v>2050</v>
      </c>
      <c r="Q13481">
        <v>3</v>
      </c>
    </row>
    <row r="13482" spans="1:17" x14ac:dyDescent="0.25">
      <c r="A13482" t="s">
        <v>716</v>
      </c>
      <c r="B13482" t="s">
        <v>717</v>
      </c>
      <c r="C13482" t="s">
        <v>718</v>
      </c>
      <c r="D13482" t="s">
        <v>687</v>
      </c>
      <c r="E13482" t="s">
        <v>688</v>
      </c>
      <c r="F13482" t="s">
        <v>187</v>
      </c>
      <c r="G13482" t="s">
        <v>195</v>
      </c>
      <c r="H13482" t="s">
        <v>475</v>
      </c>
      <c r="I13482" t="s">
        <v>277</v>
      </c>
      <c r="K13482" t="s">
        <v>476</v>
      </c>
      <c r="M13482" t="s">
        <v>251</v>
      </c>
      <c r="N13482" t="s">
        <v>232</v>
      </c>
      <c r="O13482" t="s">
        <v>265</v>
      </c>
      <c r="P13482">
        <v>2050</v>
      </c>
      <c r="Q13482">
        <v>7</v>
      </c>
    </row>
    <row r="13483" spans="1:17" x14ac:dyDescent="0.25">
      <c r="A13483" t="s">
        <v>716</v>
      </c>
      <c r="B13483" t="s">
        <v>717</v>
      </c>
      <c r="C13483" t="s">
        <v>718</v>
      </c>
      <c r="D13483" t="s">
        <v>687</v>
      </c>
      <c r="E13483" t="s">
        <v>688</v>
      </c>
      <c r="F13483" t="s">
        <v>187</v>
      </c>
      <c r="G13483" t="s">
        <v>195</v>
      </c>
      <c r="H13483" t="s">
        <v>215</v>
      </c>
      <c r="I13483" t="s">
        <v>216</v>
      </c>
      <c r="K13483" t="s">
        <v>202</v>
      </c>
      <c r="N13483" t="s">
        <v>232</v>
      </c>
      <c r="O13483" t="s">
        <v>194</v>
      </c>
      <c r="P13483">
        <v>2020</v>
      </c>
      <c r="Q13483">
        <v>25</v>
      </c>
    </row>
    <row r="13484" spans="1:17" x14ac:dyDescent="0.25">
      <c r="A13484" t="s">
        <v>716</v>
      </c>
      <c r="B13484" t="s">
        <v>717</v>
      </c>
      <c r="C13484" t="s">
        <v>718</v>
      </c>
      <c r="D13484" t="s">
        <v>687</v>
      </c>
      <c r="E13484" t="s">
        <v>688</v>
      </c>
      <c r="F13484" t="s">
        <v>187</v>
      </c>
      <c r="G13484" t="s">
        <v>195</v>
      </c>
      <c r="H13484" t="s">
        <v>215</v>
      </c>
      <c r="I13484" t="s">
        <v>216</v>
      </c>
      <c r="K13484" t="s">
        <v>202</v>
      </c>
      <c r="N13484" t="s">
        <v>232</v>
      </c>
      <c r="O13484" t="s">
        <v>194</v>
      </c>
      <c r="P13484">
        <v>2025</v>
      </c>
      <c r="Q13484">
        <v>25</v>
      </c>
    </row>
    <row r="13485" spans="1:17" x14ac:dyDescent="0.25">
      <c r="A13485" t="s">
        <v>716</v>
      </c>
      <c r="B13485" t="s">
        <v>717</v>
      </c>
      <c r="C13485" t="s">
        <v>718</v>
      </c>
      <c r="D13485" t="s">
        <v>687</v>
      </c>
      <c r="E13485" t="s">
        <v>688</v>
      </c>
      <c r="F13485" t="s">
        <v>187</v>
      </c>
      <c r="G13485" t="s">
        <v>195</v>
      </c>
      <c r="H13485" t="s">
        <v>215</v>
      </c>
      <c r="I13485" t="s">
        <v>216</v>
      </c>
      <c r="K13485" t="s">
        <v>202</v>
      </c>
      <c r="N13485" t="s">
        <v>232</v>
      </c>
      <c r="O13485" t="s">
        <v>264</v>
      </c>
      <c r="P13485">
        <v>2025</v>
      </c>
      <c r="Q13485">
        <v>25</v>
      </c>
    </row>
    <row r="13486" spans="1:17" x14ac:dyDescent="0.25">
      <c r="A13486" t="s">
        <v>716</v>
      </c>
      <c r="B13486" t="s">
        <v>717</v>
      </c>
      <c r="C13486" t="s">
        <v>718</v>
      </c>
      <c r="D13486" t="s">
        <v>687</v>
      </c>
      <c r="E13486" t="s">
        <v>688</v>
      </c>
      <c r="F13486" t="s">
        <v>187</v>
      </c>
      <c r="G13486" t="s">
        <v>195</v>
      </c>
      <c r="H13486" t="s">
        <v>215</v>
      </c>
      <c r="I13486" t="s">
        <v>216</v>
      </c>
      <c r="K13486" t="s">
        <v>202</v>
      </c>
      <c r="N13486" t="s">
        <v>232</v>
      </c>
      <c r="O13486" t="s">
        <v>265</v>
      </c>
      <c r="P13486">
        <v>2025</v>
      </c>
      <c r="Q13486">
        <v>30</v>
      </c>
    </row>
    <row r="13487" spans="1:17" x14ac:dyDescent="0.25">
      <c r="A13487" t="s">
        <v>716</v>
      </c>
      <c r="B13487" t="s">
        <v>717</v>
      </c>
      <c r="C13487" t="s">
        <v>718</v>
      </c>
      <c r="D13487" t="s">
        <v>687</v>
      </c>
      <c r="E13487" t="s">
        <v>688</v>
      </c>
      <c r="F13487" t="s">
        <v>187</v>
      </c>
      <c r="G13487" t="s">
        <v>195</v>
      </c>
      <c r="H13487" t="s">
        <v>215</v>
      </c>
      <c r="I13487" t="s">
        <v>216</v>
      </c>
      <c r="K13487" t="s">
        <v>202</v>
      </c>
      <c r="N13487" t="s">
        <v>232</v>
      </c>
      <c r="O13487" t="s">
        <v>194</v>
      </c>
      <c r="P13487">
        <v>2030</v>
      </c>
      <c r="Q13487">
        <v>30</v>
      </c>
    </row>
    <row r="13488" spans="1:17" x14ac:dyDescent="0.25">
      <c r="A13488" t="s">
        <v>716</v>
      </c>
      <c r="B13488" t="s">
        <v>717</v>
      </c>
      <c r="C13488" t="s">
        <v>718</v>
      </c>
      <c r="D13488" t="s">
        <v>687</v>
      </c>
      <c r="E13488" t="s">
        <v>688</v>
      </c>
      <c r="F13488" t="s">
        <v>187</v>
      </c>
      <c r="G13488" t="s">
        <v>195</v>
      </c>
      <c r="H13488" t="s">
        <v>215</v>
      </c>
      <c r="I13488" t="s">
        <v>216</v>
      </c>
      <c r="K13488" t="s">
        <v>202</v>
      </c>
      <c r="N13488" t="s">
        <v>232</v>
      </c>
      <c r="O13488" t="s">
        <v>194</v>
      </c>
      <c r="P13488">
        <v>2040</v>
      </c>
      <c r="Q13488">
        <v>30</v>
      </c>
    </row>
    <row r="13489" spans="1:17" x14ac:dyDescent="0.25">
      <c r="A13489" t="s">
        <v>716</v>
      </c>
      <c r="B13489" t="s">
        <v>717</v>
      </c>
      <c r="C13489" t="s">
        <v>718</v>
      </c>
      <c r="D13489" t="s">
        <v>687</v>
      </c>
      <c r="E13489" t="s">
        <v>688</v>
      </c>
      <c r="F13489" t="s">
        <v>187</v>
      </c>
      <c r="G13489" t="s">
        <v>195</v>
      </c>
      <c r="H13489" t="s">
        <v>215</v>
      </c>
      <c r="I13489" t="s">
        <v>216</v>
      </c>
      <c r="K13489" t="s">
        <v>202</v>
      </c>
      <c r="N13489" t="s">
        <v>232</v>
      </c>
      <c r="O13489" t="s">
        <v>194</v>
      </c>
      <c r="P13489">
        <v>2050</v>
      </c>
      <c r="Q13489">
        <v>30</v>
      </c>
    </row>
    <row r="13490" spans="1:17" x14ac:dyDescent="0.25">
      <c r="A13490" t="s">
        <v>716</v>
      </c>
      <c r="B13490" t="s">
        <v>717</v>
      </c>
      <c r="C13490" t="s">
        <v>718</v>
      </c>
      <c r="D13490" t="s">
        <v>687</v>
      </c>
      <c r="E13490" t="s">
        <v>688</v>
      </c>
      <c r="F13490" t="s">
        <v>187</v>
      </c>
      <c r="G13490" t="s">
        <v>195</v>
      </c>
      <c r="H13490" t="s">
        <v>215</v>
      </c>
      <c r="I13490" t="s">
        <v>216</v>
      </c>
      <c r="K13490" t="s">
        <v>202</v>
      </c>
      <c r="N13490" t="s">
        <v>232</v>
      </c>
      <c r="O13490" t="s">
        <v>264</v>
      </c>
      <c r="P13490">
        <v>2050</v>
      </c>
      <c r="Q13490">
        <v>25</v>
      </c>
    </row>
    <row r="13491" spans="1:17" x14ac:dyDescent="0.25">
      <c r="A13491" t="s">
        <v>716</v>
      </c>
      <c r="B13491" t="s">
        <v>717</v>
      </c>
      <c r="C13491" t="s">
        <v>718</v>
      </c>
      <c r="D13491" t="s">
        <v>687</v>
      </c>
      <c r="E13491" t="s">
        <v>688</v>
      </c>
      <c r="F13491" t="s">
        <v>187</v>
      </c>
      <c r="G13491" t="s">
        <v>195</v>
      </c>
      <c r="H13491" t="s">
        <v>215</v>
      </c>
      <c r="I13491" t="s">
        <v>216</v>
      </c>
      <c r="K13491" t="s">
        <v>202</v>
      </c>
      <c r="N13491" t="s">
        <v>232</v>
      </c>
      <c r="O13491" t="s">
        <v>265</v>
      </c>
      <c r="P13491">
        <v>2050</v>
      </c>
      <c r="Q13491">
        <v>35</v>
      </c>
    </row>
    <row r="13492" spans="1:17" x14ac:dyDescent="0.25">
      <c r="A13492" t="s">
        <v>716</v>
      </c>
      <c r="B13492" t="s">
        <v>717</v>
      </c>
      <c r="C13492" t="s">
        <v>718</v>
      </c>
      <c r="D13492" t="s">
        <v>687</v>
      </c>
      <c r="E13492" t="s">
        <v>688</v>
      </c>
      <c r="F13492" t="s">
        <v>187</v>
      </c>
      <c r="G13492" t="s">
        <v>195</v>
      </c>
      <c r="H13492" t="s">
        <v>442</v>
      </c>
      <c r="I13492" t="s">
        <v>443</v>
      </c>
      <c r="J13492" t="s">
        <v>351</v>
      </c>
      <c r="K13492" t="s">
        <v>191</v>
      </c>
      <c r="M13492" t="s">
        <v>691</v>
      </c>
      <c r="O13492" t="s">
        <v>194</v>
      </c>
      <c r="P13492">
        <v>2020</v>
      </c>
      <c r="Q13492">
        <v>1.651364112</v>
      </c>
    </row>
    <row r="13493" spans="1:17" x14ac:dyDescent="0.25">
      <c r="A13493" t="s">
        <v>716</v>
      </c>
      <c r="B13493" t="s">
        <v>717</v>
      </c>
      <c r="C13493" t="s">
        <v>718</v>
      </c>
      <c r="D13493" t="s">
        <v>687</v>
      </c>
      <c r="E13493" t="s">
        <v>688</v>
      </c>
      <c r="F13493" t="s">
        <v>187</v>
      </c>
      <c r="G13493" t="s">
        <v>195</v>
      </c>
      <c r="H13493" t="s">
        <v>442</v>
      </c>
      <c r="I13493" t="s">
        <v>443</v>
      </c>
      <c r="J13493" t="s">
        <v>351</v>
      </c>
      <c r="K13493" t="s">
        <v>191</v>
      </c>
      <c r="M13493" t="s">
        <v>691</v>
      </c>
      <c r="O13493" t="s">
        <v>194</v>
      </c>
      <c r="P13493">
        <v>2025</v>
      </c>
      <c r="Q13493">
        <v>1.660219396</v>
      </c>
    </row>
    <row r="13494" spans="1:17" x14ac:dyDescent="0.25">
      <c r="A13494" t="s">
        <v>716</v>
      </c>
      <c r="B13494" t="s">
        <v>717</v>
      </c>
      <c r="C13494" t="s">
        <v>718</v>
      </c>
      <c r="D13494" t="s">
        <v>687</v>
      </c>
      <c r="E13494" t="s">
        <v>688</v>
      </c>
      <c r="F13494" t="s">
        <v>187</v>
      </c>
      <c r="G13494" t="s">
        <v>195</v>
      </c>
      <c r="H13494" t="s">
        <v>442</v>
      </c>
      <c r="I13494" t="s">
        <v>443</v>
      </c>
      <c r="J13494" t="s">
        <v>351</v>
      </c>
      <c r="K13494" t="s">
        <v>191</v>
      </c>
      <c r="M13494" t="s">
        <v>691</v>
      </c>
      <c r="O13494" t="s">
        <v>264</v>
      </c>
      <c r="P13494">
        <v>2025</v>
      </c>
      <c r="Q13494">
        <v>1.723494029</v>
      </c>
    </row>
    <row r="13495" spans="1:17" x14ac:dyDescent="0.25">
      <c r="A13495" t="s">
        <v>716</v>
      </c>
      <c r="B13495" t="s">
        <v>717</v>
      </c>
      <c r="C13495" t="s">
        <v>718</v>
      </c>
      <c r="D13495" t="s">
        <v>687</v>
      </c>
      <c r="E13495" t="s">
        <v>688</v>
      </c>
      <c r="F13495" t="s">
        <v>187</v>
      </c>
      <c r="G13495" t="s">
        <v>195</v>
      </c>
      <c r="H13495" t="s">
        <v>442</v>
      </c>
      <c r="I13495" t="s">
        <v>443</v>
      </c>
      <c r="J13495" t="s">
        <v>351</v>
      </c>
      <c r="K13495" t="s">
        <v>191</v>
      </c>
      <c r="M13495" t="s">
        <v>691</v>
      </c>
      <c r="O13495" t="s">
        <v>265</v>
      </c>
      <c r="P13495">
        <v>2025</v>
      </c>
      <c r="Q13495">
        <v>1.6443548939999999</v>
      </c>
    </row>
    <row r="13496" spans="1:17" x14ac:dyDescent="0.25">
      <c r="A13496" t="s">
        <v>716</v>
      </c>
      <c r="B13496" t="s">
        <v>717</v>
      </c>
      <c r="C13496" t="s">
        <v>718</v>
      </c>
      <c r="D13496" t="s">
        <v>687</v>
      </c>
      <c r="E13496" t="s">
        <v>688</v>
      </c>
      <c r="F13496" t="s">
        <v>187</v>
      </c>
      <c r="G13496" t="s">
        <v>195</v>
      </c>
      <c r="H13496" t="s">
        <v>442</v>
      </c>
      <c r="I13496" t="s">
        <v>443</v>
      </c>
      <c r="J13496" t="s">
        <v>351</v>
      </c>
      <c r="K13496" t="s">
        <v>191</v>
      </c>
      <c r="M13496" t="s">
        <v>691</v>
      </c>
      <c r="O13496" t="s">
        <v>194</v>
      </c>
      <c r="P13496">
        <v>2030</v>
      </c>
      <c r="Q13496">
        <v>1.669066135</v>
      </c>
    </row>
    <row r="13497" spans="1:17" x14ac:dyDescent="0.25">
      <c r="A13497" t="s">
        <v>716</v>
      </c>
      <c r="B13497" t="s">
        <v>717</v>
      </c>
      <c r="C13497" t="s">
        <v>718</v>
      </c>
      <c r="D13497" t="s">
        <v>687</v>
      </c>
      <c r="E13497" t="s">
        <v>688</v>
      </c>
      <c r="F13497" t="s">
        <v>187</v>
      </c>
      <c r="G13497" t="s">
        <v>195</v>
      </c>
      <c r="H13497" t="s">
        <v>442</v>
      </c>
      <c r="I13497" t="s">
        <v>443</v>
      </c>
      <c r="J13497" t="s">
        <v>351</v>
      </c>
      <c r="K13497" t="s">
        <v>191</v>
      </c>
      <c r="M13497" t="s">
        <v>691</v>
      </c>
      <c r="O13497" t="s">
        <v>194</v>
      </c>
      <c r="P13497">
        <v>2040</v>
      </c>
      <c r="Q13497">
        <v>1.6779043419999999</v>
      </c>
    </row>
    <row r="13498" spans="1:17" x14ac:dyDescent="0.25">
      <c r="A13498" t="s">
        <v>716</v>
      </c>
      <c r="B13498" t="s">
        <v>717</v>
      </c>
      <c r="C13498" t="s">
        <v>718</v>
      </c>
      <c r="D13498" t="s">
        <v>687</v>
      </c>
      <c r="E13498" t="s">
        <v>688</v>
      </c>
      <c r="F13498" t="s">
        <v>187</v>
      </c>
      <c r="G13498" t="s">
        <v>195</v>
      </c>
      <c r="H13498" t="s">
        <v>442</v>
      </c>
      <c r="I13498" t="s">
        <v>443</v>
      </c>
      <c r="J13498" t="s">
        <v>351</v>
      </c>
      <c r="K13498" t="s">
        <v>191</v>
      </c>
      <c r="M13498" t="s">
        <v>691</v>
      </c>
      <c r="O13498" t="s">
        <v>194</v>
      </c>
      <c r="P13498">
        <v>2050</v>
      </c>
      <c r="Q13498">
        <v>1.686734027</v>
      </c>
    </row>
    <row r="13499" spans="1:17" x14ac:dyDescent="0.25">
      <c r="A13499" t="s">
        <v>716</v>
      </c>
      <c r="B13499" t="s">
        <v>717</v>
      </c>
      <c r="C13499" t="s">
        <v>718</v>
      </c>
      <c r="D13499" t="s">
        <v>687</v>
      </c>
      <c r="E13499" t="s">
        <v>688</v>
      </c>
      <c r="F13499" t="s">
        <v>187</v>
      </c>
      <c r="G13499" t="s">
        <v>195</v>
      </c>
      <c r="H13499" t="s">
        <v>442</v>
      </c>
      <c r="I13499" t="s">
        <v>443</v>
      </c>
      <c r="J13499" t="s">
        <v>351</v>
      </c>
      <c r="K13499" t="s">
        <v>191</v>
      </c>
      <c r="M13499" t="s">
        <v>691</v>
      </c>
      <c r="O13499" t="s">
        <v>264</v>
      </c>
      <c r="P13499">
        <v>2050</v>
      </c>
      <c r="Q13499">
        <v>1.794245015</v>
      </c>
    </row>
    <row r="13500" spans="1:17" x14ac:dyDescent="0.25">
      <c r="A13500" t="s">
        <v>716</v>
      </c>
      <c r="B13500" t="s">
        <v>717</v>
      </c>
      <c r="C13500" t="s">
        <v>718</v>
      </c>
      <c r="D13500" t="s">
        <v>687</v>
      </c>
      <c r="E13500" t="s">
        <v>688</v>
      </c>
      <c r="F13500" t="s">
        <v>187</v>
      </c>
      <c r="G13500" t="s">
        <v>195</v>
      </c>
      <c r="H13500" t="s">
        <v>442</v>
      </c>
      <c r="I13500" t="s">
        <v>443</v>
      </c>
      <c r="J13500" t="s">
        <v>351</v>
      </c>
      <c r="K13500" t="s">
        <v>191</v>
      </c>
      <c r="M13500" t="s">
        <v>691</v>
      </c>
      <c r="O13500" t="s">
        <v>265</v>
      </c>
      <c r="P13500">
        <v>2050</v>
      </c>
      <c r="Q13500">
        <v>1.7085373639999999</v>
      </c>
    </row>
    <row r="13501" spans="1:17" x14ac:dyDescent="0.25">
      <c r="A13501" t="s">
        <v>716</v>
      </c>
      <c r="B13501" t="s">
        <v>717</v>
      </c>
      <c r="C13501" t="s">
        <v>718</v>
      </c>
      <c r="D13501" t="s">
        <v>687</v>
      </c>
      <c r="E13501" t="s">
        <v>688</v>
      </c>
      <c r="F13501" t="s">
        <v>187</v>
      </c>
      <c r="G13501" t="s">
        <v>218</v>
      </c>
      <c r="H13501" t="s">
        <v>219</v>
      </c>
      <c r="I13501" t="s">
        <v>220</v>
      </c>
      <c r="K13501" t="s">
        <v>221</v>
      </c>
      <c r="O13501" t="s">
        <v>194</v>
      </c>
      <c r="P13501">
        <v>2020</v>
      </c>
    </row>
    <row r="13502" spans="1:17" x14ac:dyDescent="0.25">
      <c r="A13502" t="s">
        <v>716</v>
      </c>
      <c r="B13502" t="s">
        <v>717</v>
      </c>
      <c r="C13502" t="s">
        <v>718</v>
      </c>
      <c r="D13502" t="s">
        <v>687</v>
      </c>
      <c r="E13502" t="s">
        <v>688</v>
      </c>
      <c r="F13502" t="s">
        <v>187</v>
      </c>
      <c r="G13502" t="s">
        <v>218</v>
      </c>
      <c r="H13502" t="s">
        <v>219</v>
      </c>
      <c r="I13502" t="s">
        <v>220</v>
      </c>
      <c r="K13502" t="s">
        <v>221</v>
      </c>
      <c r="O13502" t="s">
        <v>194</v>
      </c>
      <c r="P13502">
        <v>2025</v>
      </c>
    </row>
    <row r="13503" spans="1:17" x14ac:dyDescent="0.25">
      <c r="A13503" t="s">
        <v>716</v>
      </c>
      <c r="B13503" t="s">
        <v>717</v>
      </c>
      <c r="C13503" t="s">
        <v>718</v>
      </c>
      <c r="D13503" t="s">
        <v>687</v>
      </c>
      <c r="E13503" t="s">
        <v>688</v>
      </c>
      <c r="F13503" t="s">
        <v>187</v>
      </c>
      <c r="G13503" t="s">
        <v>218</v>
      </c>
      <c r="H13503" t="s">
        <v>219</v>
      </c>
      <c r="I13503" t="s">
        <v>220</v>
      </c>
      <c r="K13503" t="s">
        <v>221</v>
      </c>
      <c r="O13503" t="s">
        <v>264</v>
      </c>
      <c r="P13503">
        <v>2025</v>
      </c>
    </row>
    <row r="13504" spans="1:17" x14ac:dyDescent="0.25">
      <c r="A13504" t="s">
        <v>716</v>
      </c>
      <c r="B13504" t="s">
        <v>717</v>
      </c>
      <c r="C13504" t="s">
        <v>718</v>
      </c>
      <c r="D13504" t="s">
        <v>687</v>
      </c>
      <c r="E13504" t="s">
        <v>688</v>
      </c>
      <c r="F13504" t="s">
        <v>187</v>
      </c>
      <c r="G13504" t="s">
        <v>218</v>
      </c>
      <c r="H13504" t="s">
        <v>219</v>
      </c>
      <c r="I13504" t="s">
        <v>220</v>
      </c>
      <c r="K13504" t="s">
        <v>221</v>
      </c>
      <c r="O13504" t="s">
        <v>265</v>
      </c>
      <c r="P13504">
        <v>2025</v>
      </c>
    </row>
    <row r="13505" spans="1:16" x14ac:dyDescent="0.25">
      <c r="A13505" t="s">
        <v>716</v>
      </c>
      <c r="B13505" t="s">
        <v>717</v>
      </c>
      <c r="C13505" t="s">
        <v>718</v>
      </c>
      <c r="D13505" t="s">
        <v>687</v>
      </c>
      <c r="E13505" t="s">
        <v>688</v>
      </c>
      <c r="F13505" t="s">
        <v>187</v>
      </c>
      <c r="G13505" t="s">
        <v>218</v>
      </c>
      <c r="H13505" t="s">
        <v>219</v>
      </c>
      <c r="I13505" t="s">
        <v>220</v>
      </c>
      <c r="K13505" t="s">
        <v>221</v>
      </c>
      <c r="O13505" t="s">
        <v>194</v>
      </c>
      <c r="P13505">
        <v>2030</v>
      </c>
    </row>
    <row r="13506" spans="1:16" x14ac:dyDescent="0.25">
      <c r="A13506" t="s">
        <v>716</v>
      </c>
      <c r="B13506" t="s">
        <v>717</v>
      </c>
      <c r="C13506" t="s">
        <v>718</v>
      </c>
      <c r="D13506" t="s">
        <v>687</v>
      </c>
      <c r="E13506" t="s">
        <v>688</v>
      </c>
      <c r="F13506" t="s">
        <v>187</v>
      </c>
      <c r="G13506" t="s">
        <v>218</v>
      </c>
      <c r="H13506" t="s">
        <v>219</v>
      </c>
      <c r="I13506" t="s">
        <v>220</v>
      </c>
      <c r="K13506" t="s">
        <v>221</v>
      </c>
      <c r="O13506" t="s">
        <v>194</v>
      </c>
      <c r="P13506">
        <v>2040</v>
      </c>
    </row>
    <row r="13507" spans="1:16" x14ac:dyDescent="0.25">
      <c r="A13507" t="s">
        <v>716</v>
      </c>
      <c r="B13507" t="s">
        <v>717</v>
      </c>
      <c r="C13507" t="s">
        <v>718</v>
      </c>
      <c r="D13507" t="s">
        <v>687</v>
      </c>
      <c r="E13507" t="s">
        <v>688</v>
      </c>
      <c r="F13507" t="s">
        <v>187</v>
      </c>
      <c r="G13507" t="s">
        <v>218</v>
      </c>
      <c r="H13507" t="s">
        <v>219</v>
      </c>
      <c r="I13507" t="s">
        <v>220</v>
      </c>
      <c r="K13507" t="s">
        <v>221</v>
      </c>
      <c r="O13507" t="s">
        <v>194</v>
      </c>
      <c r="P13507">
        <v>2050</v>
      </c>
    </row>
    <row r="13508" spans="1:16" x14ac:dyDescent="0.25">
      <c r="A13508" t="s">
        <v>716</v>
      </c>
      <c r="B13508" t="s">
        <v>717</v>
      </c>
      <c r="C13508" t="s">
        <v>718</v>
      </c>
      <c r="D13508" t="s">
        <v>687</v>
      </c>
      <c r="E13508" t="s">
        <v>688</v>
      </c>
      <c r="F13508" t="s">
        <v>187</v>
      </c>
      <c r="G13508" t="s">
        <v>218</v>
      </c>
      <c r="H13508" t="s">
        <v>219</v>
      </c>
      <c r="I13508" t="s">
        <v>220</v>
      </c>
      <c r="K13508" t="s">
        <v>221</v>
      </c>
      <c r="O13508" t="s">
        <v>264</v>
      </c>
      <c r="P13508">
        <v>2050</v>
      </c>
    </row>
    <row r="13509" spans="1:16" x14ac:dyDescent="0.25">
      <c r="A13509" t="s">
        <v>716</v>
      </c>
      <c r="B13509" t="s">
        <v>717</v>
      </c>
      <c r="C13509" t="s">
        <v>718</v>
      </c>
      <c r="D13509" t="s">
        <v>687</v>
      </c>
      <c r="E13509" t="s">
        <v>688</v>
      </c>
      <c r="F13509" t="s">
        <v>187</v>
      </c>
      <c r="G13509" t="s">
        <v>218</v>
      </c>
      <c r="H13509" t="s">
        <v>219</v>
      </c>
      <c r="I13509" t="s">
        <v>220</v>
      </c>
      <c r="K13509" t="s">
        <v>221</v>
      </c>
      <c r="O13509" t="s">
        <v>265</v>
      </c>
      <c r="P13509">
        <v>2050</v>
      </c>
    </row>
    <row r="13510" spans="1:16" x14ac:dyDescent="0.25">
      <c r="A13510" t="s">
        <v>716</v>
      </c>
      <c r="B13510" t="s">
        <v>717</v>
      </c>
      <c r="C13510" t="s">
        <v>718</v>
      </c>
      <c r="D13510" t="s">
        <v>687</v>
      </c>
      <c r="E13510" t="s">
        <v>688</v>
      </c>
      <c r="F13510" t="s">
        <v>187</v>
      </c>
      <c r="G13510" t="s">
        <v>218</v>
      </c>
      <c r="H13510" t="s">
        <v>223</v>
      </c>
      <c r="I13510" t="s">
        <v>224</v>
      </c>
      <c r="K13510" t="s">
        <v>221</v>
      </c>
      <c r="O13510" t="s">
        <v>194</v>
      </c>
      <c r="P13510">
        <v>2020</v>
      </c>
    </row>
    <row r="13511" spans="1:16" x14ac:dyDescent="0.25">
      <c r="A13511" t="s">
        <v>716</v>
      </c>
      <c r="B13511" t="s">
        <v>717</v>
      </c>
      <c r="C13511" t="s">
        <v>718</v>
      </c>
      <c r="D13511" t="s">
        <v>687</v>
      </c>
      <c r="E13511" t="s">
        <v>688</v>
      </c>
      <c r="F13511" t="s">
        <v>187</v>
      </c>
      <c r="G13511" t="s">
        <v>218</v>
      </c>
      <c r="H13511" t="s">
        <v>223</v>
      </c>
      <c r="I13511" t="s">
        <v>224</v>
      </c>
      <c r="K13511" t="s">
        <v>221</v>
      </c>
      <c r="O13511" t="s">
        <v>194</v>
      </c>
      <c r="P13511">
        <v>2025</v>
      </c>
    </row>
    <row r="13512" spans="1:16" x14ac:dyDescent="0.25">
      <c r="A13512" t="s">
        <v>716</v>
      </c>
      <c r="B13512" t="s">
        <v>717</v>
      </c>
      <c r="C13512" t="s">
        <v>718</v>
      </c>
      <c r="D13512" t="s">
        <v>687</v>
      </c>
      <c r="E13512" t="s">
        <v>688</v>
      </c>
      <c r="F13512" t="s">
        <v>187</v>
      </c>
      <c r="G13512" t="s">
        <v>218</v>
      </c>
      <c r="H13512" t="s">
        <v>223</v>
      </c>
      <c r="I13512" t="s">
        <v>224</v>
      </c>
      <c r="K13512" t="s">
        <v>221</v>
      </c>
      <c r="O13512" t="s">
        <v>264</v>
      </c>
      <c r="P13512">
        <v>2025</v>
      </c>
    </row>
    <row r="13513" spans="1:16" x14ac:dyDescent="0.25">
      <c r="A13513" t="s">
        <v>716</v>
      </c>
      <c r="B13513" t="s">
        <v>717</v>
      </c>
      <c r="C13513" t="s">
        <v>718</v>
      </c>
      <c r="D13513" t="s">
        <v>687</v>
      </c>
      <c r="E13513" t="s">
        <v>688</v>
      </c>
      <c r="F13513" t="s">
        <v>187</v>
      </c>
      <c r="G13513" t="s">
        <v>218</v>
      </c>
      <c r="H13513" t="s">
        <v>223</v>
      </c>
      <c r="I13513" t="s">
        <v>224</v>
      </c>
      <c r="K13513" t="s">
        <v>221</v>
      </c>
      <c r="O13513" t="s">
        <v>265</v>
      </c>
      <c r="P13513">
        <v>2025</v>
      </c>
    </row>
    <row r="13514" spans="1:16" x14ac:dyDescent="0.25">
      <c r="A13514" t="s">
        <v>716</v>
      </c>
      <c r="B13514" t="s">
        <v>717</v>
      </c>
      <c r="C13514" t="s">
        <v>718</v>
      </c>
      <c r="D13514" t="s">
        <v>687</v>
      </c>
      <c r="E13514" t="s">
        <v>688</v>
      </c>
      <c r="F13514" t="s">
        <v>187</v>
      </c>
      <c r="G13514" t="s">
        <v>218</v>
      </c>
      <c r="H13514" t="s">
        <v>223</v>
      </c>
      <c r="I13514" t="s">
        <v>224</v>
      </c>
      <c r="K13514" t="s">
        <v>221</v>
      </c>
      <c r="O13514" t="s">
        <v>194</v>
      </c>
      <c r="P13514">
        <v>2030</v>
      </c>
    </row>
    <row r="13515" spans="1:16" x14ac:dyDescent="0.25">
      <c r="A13515" t="s">
        <v>716</v>
      </c>
      <c r="B13515" t="s">
        <v>717</v>
      </c>
      <c r="C13515" t="s">
        <v>718</v>
      </c>
      <c r="D13515" t="s">
        <v>687</v>
      </c>
      <c r="E13515" t="s">
        <v>688</v>
      </c>
      <c r="F13515" t="s">
        <v>187</v>
      </c>
      <c r="G13515" t="s">
        <v>218</v>
      </c>
      <c r="H13515" t="s">
        <v>223</v>
      </c>
      <c r="I13515" t="s">
        <v>224</v>
      </c>
      <c r="K13515" t="s">
        <v>221</v>
      </c>
      <c r="O13515" t="s">
        <v>194</v>
      </c>
      <c r="P13515">
        <v>2040</v>
      </c>
    </row>
    <row r="13516" spans="1:16" x14ac:dyDescent="0.25">
      <c r="A13516" t="s">
        <v>716</v>
      </c>
      <c r="B13516" t="s">
        <v>717</v>
      </c>
      <c r="C13516" t="s">
        <v>718</v>
      </c>
      <c r="D13516" t="s">
        <v>687</v>
      </c>
      <c r="E13516" t="s">
        <v>688</v>
      </c>
      <c r="F13516" t="s">
        <v>187</v>
      </c>
      <c r="G13516" t="s">
        <v>218</v>
      </c>
      <c r="H13516" t="s">
        <v>223</v>
      </c>
      <c r="I13516" t="s">
        <v>224</v>
      </c>
      <c r="K13516" t="s">
        <v>221</v>
      </c>
      <c r="O13516" t="s">
        <v>194</v>
      </c>
      <c r="P13516">
        <v>2050</v>
      </c>
    </row>
    <row r="13517" spans="1:16" x14ac:dyDescent="0.25">
      <c r="A13517" t="s">
        <v>716</v>
      </c>
      <c r="B13517" t="s">
        <v>717</v>
      </c>
      <c r="C13517" t="s">
        <v>718</v>
      </c>
      <c r="D13517" t="s">
        <v>687</v>
      </c>
      <c r="E13517" t="s">
        <v>688</v>
      </c>
      <c r="F13517" t="s">
        <v>187</v>
      </c>
      <c r="G13517" t="s">
        <v>218</v>
      </c>
      <c r="H13517" t="s">
        <v>223</v>
      </c>
      <c r="I13517" t="s">
        <v>224</v>
      </c>
      <c r="K13517" t="s">
        <v>221</v>
      </c>
      <c r="O13517" t="s">
        <v>264</v>
      </c>
      <c r="P13517">
        <v>2050</v>
      </c>
    </row>
    <row r="13518" spans="1:16" x14ac:dyDescent="0.25">
      <c r="A13518" t="s">
        <v>716</v>
      </c>
      <c r="B13518" t="s">
        <v>717</v>
      </c>
      <c r="C13518" t="s">
        <v>718</v>
      </c>
      <c r="D13518" t="s">
        <v>687</v>
      </c>
      <c r="E13518" t="s">
        <v>688</v>
      </c>
      <c r="F13518" t="s">
        <v>187</v>
      </c>
      <c r="G13518" t="s">
        <v>218</v>
      </c>
      <c r="H13518" t="s">
        <v>223</v>
      </c>
      <c r="I13518" t="s">
        <v>224</v>
      </c>
      <c r="K13518" t="s">
        <v>221</v>
      </c>
      <c r="O13518" t="s">
        <v>265</v>
      </c>
      <c r="P13518">
        <v>2050</v>
      </c>
    </row>
    <row r="13519" spans="1:16" x14ac:dyDescent="0.25">
      <c r="A13519" t="s">
        <v>716</v>
      </c>
      <c r="B13519" t="s">
        <v>717</v>
      </c>
      <c r="C13519" t="s">
        <v>718</v>
      </c>
      <c r="D13519" t="s">
        <v>687</v>
      </c>
      <c r="E13519" t="s">
        <v>688</v>
      </c>
      <c r="F13519" t="s">
        <v>187</v>
      </c>
      <c r="G13519" t="s">
        <v>218</v>
      </c>
      <c r="H13519" t="s">
        <v>225</v>
      </c>
      <c r="I13519" t="s">
        <v>226</v>
      </c>
      <c r="K13519" t="s">
        <v>221</v>
      </c>
      <c r="O13519" t="s">
        <v>194</v>
      </c>
      <c r="P13519">
        <v>2020</v>
      </c>
    </row>
    <row r="13520" spans="1:16" x14ac:dyDescent="0.25">
      <c r="A13520" t="s">
        <v>716</v>
      </c>
      <c r="B13520" t="s">
        <v>717</v>
      </c>
      <c r="C13520" t="s">
        <v>718</v>
      </c>
      <c r="D13520" t="s">
        <v>687</v>
      </c>
      <c r="E13520" t="s">
        <v>688</v>
      </c>
      <c r="F13520" t="s">
        <v>187</v>
      </c>
      <c r="G13520" t="s">
        <v>218</v>
      </c>
      <c r="H13520" t="s">
        <v>225</v>
      </c>
      <c r="I13520" t="s">
        <v>226</v>
      </c>
      <c r="K13520" t="s">
        <v>221</v>
      </c>
      <c r="O13520" t="s">
        <v>194</v>
      </c>
      <c r="P13520">
        <v>2025</v>
      </c>
    </row>
    <row r="13521" spans="1:16" x14ac:dyDescent="0.25">
      <c r="A13521" t="s">
        <v>716</v>
      </c>
      <c r="B13521" t="s">
        <v>717</v>
      </c>
      <c r="C13521" t="s">
        <v>718</v>
      </c>
      <c r="D13521" t="s">
        <v>687</v>
      </c>
      <c r="E13521" t="s">
        <v>688</v>
      </c>
      <c r="F13521" t="s">
        <v>187</v>
      </c>
      <c r="G13521" t="s">
        <v>218</v>
      </c>
      <c r="H13521" t="s">
        <v>225</v>
      </c>
      <c r="I13521" t="s">
        <v>226</v>
      </c>
      <c r="K13521" t="s">
        <v>221</v>
      </c>
      <c r="O13521" t="s">
        <v>264</v>
      </c>
      <c r="P13521">
        <v>2025</v>
      </c>
    </row>
    <row r="13522" spans="1:16" x14ac:dyDescent="0.25">
      <c r="A13522" t="s">
        <v>716</v>
      </c>
      <c r="B13522" t="s">
        <v>717</v>
      </c>
      <c r="C13522" t="s">
        <v>718</v>
      </c>
      <c r="D13522" t="s">
        <v>687</v>
      </c>
      <c r="E13522" t="s">
        <v>688</v>
      </c>
      <c r="F13522" t="s">
        <v>187</v>
      </c>
      <c r="G13522" t="s">
        <v>218</v>
      </c>
      <c r="H13522" t="s">
        <v>225</v>
      </c>
      <c r="I13522" t="s">
        <v>226</v>
      </c>
      <c r="K13522" t="s">
        <v>221</v>
      </c>
      <c r="O13522" t="s">
        <v>265</v>
      </c>
      <c r="P13522">
        <v>2025</v>
      </c>
    </row>
    <row r="13523" spans="1:16" x14ac:dyDescent="0.25">
      <c r="A13523" t="s">
        <v>716</v>
      </c>
      <c r="B13523" t="s">
        <v>717</v>
      </c>
      <c r="C13523" t="s">
        <v>718</v>
      </c>
      <c r="D13523" t="s">
        <v>687</v>
      </c>
      <c r="E13523" t="s">
        <v>688</v>
      </c>
      <c r="F13523" t="s">
        <v>187</v>
      </c>
      <c r="G13523" t="s">
        <v>218</v>
      </c>
      <c r="H13523" t="s">
        <v>225</v>
      </c>
      <c r="I13523" t="s">
        <v>226</v>
      </c>
      <c r="K13523" t="s">
        <v>221</v>
      </c>
      <c r="O13523" t="s">
        <v>194</v>
      </c>
      <c r="P13523">
        <v>2030</v>
      </c>
    </row>
    <row r="13524" spans="1:16" x14ac:dyDescent="0.25">
      <c r="A13524" t="s">
        <v>716</v>
      </c>
      <c r="B13524" t="s">
        <v>717</v>
      </c>
      <c r="C13524" t="s">
        <v>718</v>
      </c>
      <c r="D13524" t="s">
        <v>687</v>
      </c>
      <c r="E13524" t="s">
        <v>688</v>
      </c>
      <c r="F13524" t="s">
        <v>187</v>
      </c>
      <c r="G13524" t="s">
        <v>218</v>
      </c>
      <c r="H13524" t="s">
        <v>225</v>
      </c>
      <c r="I13524" t="s">
        <v>226</v>
      </c>
      <c r="K13524" t="s">
        <v>221</v>
      </c>
      <c r="O13524" t="s">
        <v>194</v>
      </c>
      <c r="P13524">
        <v>2040</v>
      </c>
    </row>
    <row r="13525" spans="1:16" x14ac:dyDescent="0.25">
      <c r="A13525" t="s">
        <v>716</v>
      </c>
      <c r="B13525" t="s">
        <v>717</v>
      </c>
      <c r="C13525" t="s">
        <v>718</v>
      </c>
      <c r="D13525" t="s">
        <v>687</v>
      </c>
      <c r="E13525" t="s">
        <v>688</v>
      </c>
      <c r="F13525" t="s">
        <v>187</v>
      </c>
      <c r="G13525" t="s">
        <v>218</v>
      </c>
      <c r="H13525" t="s">
        <v>225</v>
      </c>
      <c r="I13525" t="s">
        <v>226</v>
      </c>
      <c r="K13525" t="s">
        <v>221</v>
      </c>
      <c r="O13525" t="s">
        <v>194</v>
      </c>
      <c r="P13525">
        <v>2050</v>
      </c>
    </row>
    <row r="13526" spans="1:16" x14ac:dyDescent="0.25">
      <c r="A13526" t="s">
        <v>716</v>
      </c>
      <c r="B13526" t="s">
        <v>717</v>
      </c>
      <c r="C13526" t="s">
        <v>718</v>
      </c>
      <c r="D13526" t="s">
        <v>687</v>
      </c>
      <c r="E13526" t="s">
        <v>688</v>
      </c>
      <c r="F13526" t="s">
        <v>187</v>
      </c>
      <c r="G13526" t="s">
        <v>218</v>
      </c>
      <c r="H13526" t="s">
        <v>225</v>
      </c>
      <c r="I13526" t="s">
        <v>226</v>
      </c>
      <c r="K13526" t="s">
        <v>221</v>
      </c>
      <c r="O13526" t="s">
        <v>264</v>
      </c>
      <c r="P13526">
        <v>2050</v>
      </c>
    </row>
    <row r="13527" spans="1:16" x14ac:dyDescent="0.25">
      <c r="A13527" t="s">
        <v>716</v>
      </c>
      <c r="B13527" t="s">
        <v>717</v>
      </c>
      <c r="C13527" t="s">
        <v>718</v>
      </c>
      <c r="D13527" t="s">
        <v>687</v>
      </c>
      <c r="E13527" t="s">
        <v>688</v>
      </c>
      <c r="F13527" t="s">
        <v>187</v>
      </c>
      <c r="G13527" t="s">
        <v>218</v>
      </c>
      <c r="H13527" t="s">
        <v>225</v>
      </c>
      <c r="I13527" t="s">
        <v>226</v>
      </c>
      <c r="K13527" t="s">
        <v>221</v>
      </c>
      <c r="O13527" t="s">
        <v>265</v>
      </c>
      <c r="P13527">
        <v>2050</v>
      </c>
    </row>
    <row r="13528" spans="1:16" x14ac:dyDescent="0.25">
      <c r="A13528" t="s">
        <v>716</v>
      </c>
      <c r="B13528" t="s">
        <v>717</v>
      </c>
      <c r="C13528" t="s">
        <v>718</v>
      </c>
      <c r="D13528" t="s">
        <v>687</v>
      </c>
      <c r="E13528" t="s">
        <v>688</v>
      </c>
      <c r="F13528" t="s">
        <v>187</v>
      </c>
      <c r="G13528" t="s">
        <v>218</v>
      </c>
      <c r="H13528" t="s">
        <v>317</v>
      </c>
      <c r="I13528" t="s">
        <v>318</v>
      </c>
      <c r="K13528" t="s">
        <v>221</v>
      </c>
      <c r="O13528" t="s">
        <v>194</v>
      </c>
      <c r="P13528">
        <v>2020</v>
      </c>
    </row>
    <row r="13529" spans="1:16" x14ac:dyDescent="0.25">
      <c r="A13529" t="s">
        <v>716</v>
      </c>
      <c r="B13529" t="s">
        <v>717</v>
      </c>
      <c r="C13529" t="s">
        <v>718</v>
      </c>
      <c r="D13529" t="s">
        <v>687</v>
      </c>
      <c r="E13529" t="s">
        <v>688</v>
      </c>
      <c r="F13529" t="s">
        <v>187</v>
      </c>
      <c r="G13529" t="s">
        <v>218</v>
      </c>
      <c r="H13529" t="s">
        <v>317</v>
      </c>
      <c r="I13529" t="s">
        <v>318</v>
      </c>
      <c r="K13529" t="s">
        <v>221</v>
      </c>
      <c r="O13529" t="s">
        <v>194</v>
      </c>
      <c r="P13529">
        <v>2025</v>
      </c>
    </row>
    <row r="13530" spans="1:16" x14ac:dyDescent="0.25">
      <c r="A13530" t="s">
        <v>716</v>
      </c>
      <c r="B13530" t="s">
        <v>717</v>
      </c>
      <c r="C13530" t="s">
        <v>718</v>
      </c>
      <c r="D13530" t="s">
        <v>687</v>
      </c>
      <c r="E13530" t="s">
        <v>688</v>
      </c>
      <c r="F13530" t="s">
        <v>187</v>
      </c>
      <c r="G13530" t="s">
        <v>218</v>
      </c>
      <c r="H13530" t="s">
        <v>317</v>
      </c>
      <c r="I13530" t="s">
        <v>318</v>
      </c>
      <c r="K13530" t="s">
        <v>221</v>
      </c>
      <c r="O13530" t="s">
        <v>264</v>
      </c>
      <c r="P13530">
        <v>2025</v>
      </c>
    </row>
    <row r="13531" spans="1:16" x14ac:dyDescent="0.25">
      <c r="A13531" t="s">
        <v>716</v>
      </c>
      <c r="B13531" t="s">
        <v>717</v>
      </c>
      <c r="C13531" t="s">
        <v>718</v>
      </c>
      <c r="D13531" t="s">
        <v>687</v>
      </c>
      <c r="E13531" t="s">
        <v>688</v>
      </c>
      <c r="F13531" t="s">
        <v>187</v>
      </c>
      <c r="G13531" t="s">
        <v>218</v>
      </c>
      <c r="H13531" t="s">
        <v>317</v>
      </c>
      <c r="I13531" t="s">
        <v>318</v>
      </c>
      <c r="K13531" t="s">
        <v>221</v>
      </c>
      <c r="O13531" t="s">
        <v>265</v>
      </c>
      <c r="P13531">
        <v>2025</v>
      </c>
    </row>
    <row r="13532" spans="1:16" x14ac:dyDescent="0.25">
      <c r="A13532" t="s">
        <v>716</v>
      </c>
      <c r="B13532" t="s">
        <v>717</v>
      </c>
      <c r="C13532" t="s">
        <v>718</v>
      </c>
      <c r="D13532" t="s">
        <v>687</v>
      </c>
      <c r="E13532" t="s">
        <v>688</v>
      </c>
      <c r="F13532" t="s">
        <v>187</v>
      </c>
      <c r="G13532" t="s">
        <v>218</v>
      </c>
      <c r="H13532" t="s">
        <v>317</v>
      </c>
      <c r="I13532" t="s">
        <v>318</v>
      </c>
      <c r="K13532" t="s">
        <v>221</v>
      </c>
      <c r="O13532" t="s">
        <v>194</v>
      </c>
      <c r="P13532">
        <v>2030</v>
      </c>
    </row>
    <row r="13533" spans="1:16" x14ac:dyDescent="0.25">
      <c r="A13533" t="s">
        <v>716</v>
      </c>
      <c r="B13533" t="s">
        <v>717</v>
      </c>
      <c r="C13533" t="s">
        <v>718</v>
      </c>
      <c r="D13533" t="s">
        <v>687</v>
      </c>
      <c r="E13533" t="s">
        <v>688</v>
      </c>
      <c r="F13533" t="s">
        <v>187</v>
      </c>
      <c r="G13533" t="s">
        <v>218</v>
      </c>
      <c r="H13533" t="s">
        <v>317</v>
      </c>
      <c r="I13533" t="s">
        <v>318</v>
      </c>
      <c r="K13533" t="s">
        <v>221</v>
      </c>
      <c r="O13533" t="s">
        <v>194</v>
      </c>
      <c r="P13533">
        <v>2040</v>
      </c>
    </row>
    <row r="13534" spans="1:16" x14ac:dyDescent="0.25">
      <c r="A13534" t="s">
        <v>716</v>
      </c>
      <c r="B13534" t="s">
        <v>717</v>
      </c>
      <c r="C13534" t="s">
        <v>718</v>
      </c>
      <c r="D13534" t="s">
        <v>687</v>
      </c>
      <c r="E13534" t="s">
        <v>688</v>
      </c>
      <c r="F13534" t="s">
        <v>187</v>
      </c>
      <c r="G13534" t="s">
        <v>218</v>
      </c>
      <c r="H13534" t="s">
        <v>317</v>
      </c>
      <c r="I13534" t="s">
        <v>318</v>
      </c>
      <c r="K13534" t="s">
        <v>221</v>
      </c>
      <c r="O13534" t="s">
        <v>194</v>
      </c>
      <c r="P13534">
        <v>2050</v>
      </c>
    </row>
    <row r="13535" spans="1:16" x14ac:dyDescent="0.25">
      <c r="A13535" t="s">
        <v>716</v>
      </c>
      <c r="B13535" t="s">
        <v>717</v>
      </c>
      <c r="C13535" t="s">
        <v>718</v>
      </c>
      <c r="D13535" t="s">
        <v>687</v>
      </c>
      <c r="E13535" t="s">
        <v>688</v>
      </c>
      <c r="F13535" t="s">
        <v>187</v>
      </c>
      <c r="G13535" t="s">
        <v>218</v>
      </c>
      <c r="H13535" t="s">
        <v>317</v>
      </c>
      <c r="I13535" t="s">
        <v>318</v>
      </c>
      <c r="K13535" t="s">
        <v>221</v>
      </c>
      <c r="O13535" t="s">
        <v>264</v>
      </c>
      <c r="P13535">
        <v>2050</v>
      </c>
    </row>
    <row r="13536" spans="1:16" x14ac:dyDescent="0.25">
      <c r="A13536" t="s">
        <v>716</v>
      </c>
      <c r="B13536" t="s">
        <v>717</v>
      </c>
      <c r="C13536" t="s">
        <v>718</v>
      </c>
      <c r="D13536" t="s">
        <v>687</v>
      </c>
      <c r="E13536" t="s">
        <v>688</v>
      </c>
      <c r="F13536" t="s">
        <v>187</v>
      </c>
      <c r="G13536" t="s">
        <v>218</v>
      </c>
      <c r="H13536" t="s">
        <v>317</v>
      </c>
      <c r="I13536" t="s">
        <v>318</v>
      </c>
      <c r="K13536" t="s">
        <v>221</v>
      </c>
      <c r="O13536" t="s">
        <v>265</v>
      </c>
      <c r="P13536">
        <v>2050</v>
      </c>
    </row>
    <row r="13537" spans="1:17" x14ac:dyDescent="0.25">
      <c r="A13537" t="s">
        <v>716</v>
      </c>
      <c r="B13537" t="s">
        <v>717</v>
      </c>
      <c r="C13537" t="s">
        <v>718</v>
      </c>
      <c r="D13537" t="s">
        <v>687</v>
      </c>
      <c r="E13537" t="s">
        <v>688</v>
      </c>
      <c r="F13537" t="s">
        <v>187</v>
      </c>
      <c r="G13537" t="s">
        <v>218</v>
      </c>
      <c r="H13537" t="s">
        <v>229</v>
      </c>
      <c r="I13537" t="s">
        <v>230</v>
      </c>
      <c r="J13537" t="s">
        <v>231</v>
      </c>
      <c r="K13537" t="s">
        <v>191</v>
      </c>
      <c r="O13537" t="s">
        <v>194</v>
      </c>
      <c r="P13537">
        <v>2020</v>
      </c>
    </row>
    <row r="13538" spans="1:17" x14ac:dyDescent="0.25">
      <c r="A13538" t="s">
        <v>716</v>
      </c>
      <c r="B13538" t="s">
        <v>717</v>
      </c>
      <c r="C13538" t="s">
        <v>718</v>
      </c>
      <c r="D13538" t="s">
        <v>687</v>
      </c>
      <c r="E13538" t="s">
        <v>688</v>
      </c>
      <c r="F13538" t="s">
        <v>187</v>
      </c>
      <c r="G13538" t="s">
        <v>218</v>
      </c>
      <c r="H13538" t="s">
        <v>229</v>
      </c>
      <c r="I13538" t="s">
        <v>230</v>
      </c>
      <c r="J13538" t="s">
        <v>231</v>
      </c>
      <c r="K13538" t="s">
        <v>191</v>
      </c>
      <c r="O13538" t="s">
        <v>194</v>
      </c>
      <c r="P13538">
        <v>2025</v>
      </c>
    </row>
    <row r="13539" spans="1:17" x14ac:dyDescent="0.25">
      <c r="A13539" t="s">
        <v>716</v>
      </c>
      <c r="B13539" t="s">
        <v>717</v>
      </c>
      <c r="C13539" t="s">
        <v>718</v>
      </c>
      <c r="D13539" t="s">
        <v>687</v>
      </c>
      <c r="E13539" t="s">
        <v>688</v>
      </c>
      <c r="F13539" t="s">
        <v>187</v>
      </c>
      <c r="G13539" t="s">
        <v>218</v>
      </c>
      <c r="H13539" t="s">
        <v>229</v>
      </c>
      <c r="I13539" t="s">
        <v>230</v>
      </c>
      <c r="J13539" t="s">
        <v>231</v>
      </c>
      <c r="K13539" t="s">
        <v>191</v>
      </c>
      <c r="O13539" t="s">
        <v>264</v>
      </c>
      <c r="P13539">
        <v>2025</v>
      </c>
    </row>
    <row r="13540" spans="1:17" x14ac:dyDescent="0.25">
      <c r="A13540" t="s">
        <v>716</v>
      </c>
      <c r="B13540" t="s">
        <v>717</v>
      </c>
      <c r="C13540" t="s">
        <v>718</v>
      </c>
      <c r="D13540" t="s">
        <v>687</v>
      </c>
      <c r="E13540" t="s">
        <v>688</v>
      </c>
      <c r="F13540" t="s">
        <v>187</v>
      </c>
      <c r="G13540" t="s">
        <v>218</v>
      </c>
      <c r="H13540" t="s">
        <v>229</v>
      </c>
      <c r="I13540" t="s">
        <v>230</v>
      </c>
      <c r="J13540" t="s">
        <v>231</v>
      </c>
      <c r="K13540" t="s">
        <v>191</v>
      </c>
      <c r="O13540" t="s">
        <v>265</v>
      </c>
      <c r="P13540">
        <v>2025</v>
      </c>
    </row>
    <row r="13541" spans="1:17" x14ac:dyDescent="0.25">
      <c r="A13541" t="s">
        <v>716</v>
      </c>
      <c r="B13541" t="s">
        <v>717</v>
      </c>
      <c r="C13541" t="s">
        <v>718</v>
      </c>
      <c r="D13541" t="s">
        <v>687</v>
      </c>
      <c r="E13541" t="s">
        <v>688</v>
      </c>
      <c r="F13541" t="s">
        <v>187</v>
      </c>
      <c r="G13541" t="s">
        <v>218</v>
      </c>
      <c r="H13541" t="s">
        <v>229</v>
      </c>
      <c r="I13541" t="s">
        <v>230</v>
      </c>
      <c r="J13541" t="s">
        <v>231</v>
      </c>
      <c r="K13541" t="s">
        <v>191</v>
      </c>
      <c r="O13541" t="s">
        <v>194</v>
      </c>
      <c r="P13541">
        <v>2030</v>
      </c>
    </row>
    <row r="13542" spans="1:17" x14ac:dyDescent="0.25">
      <c r="A13542" t="s">
        <v>716</v>
      </c>
      <c r="B13542" t="s">
        <v>717</v>
      </c>
      <c r="C13542" t="s">
        <v>718</v>
      </c>
      <c r="D13542" t="s">
        <v>687</v>
      </c>
      <c r="E13542" t="s">
        <v>688</v>
      </c>
      <c r="F13542" t="s">
        <v>187</v>
      </c>
      <c r="G13542" t="s">
        <v>218</v>
      </c>
      <c r="H13542" t="s">
        <v>229</v>
      </c>
      <c r="I13542" t="s">
        <v>230</v>
      </c>
      <c r="J13542" t="s">
        <v>231</v>
      </c>
      <c r="K13542" t="s">
        <v>191</v>
      </c>
      <c r="O13542" t="s">
        <v>194</v>
      </c>
      <c r="P13542">
        <v>2040</v>
      </c>
    </row>
    <row r="13543" spans="1:17" x14ac:dyDescent="0.25">
      <c r="A13543" t="s">
        <v>716</v>
      </c>
      <c r="B13543" t="s">
        <v>717</v>
      </c>
      <c r="C13543" t="s">
        <v>718</v>
      </c>
      <c r="D13543" t="s">
        <v>687</v>
      </c>
      <c r="E13543" t="s">
        <v>688</v>
      </c>
      <c r="F13543" t="s">
        <v>187</v>
      </c>
      <c r="G13543" t="s">
        <v>218</v>
      </c>
      <c r="H13543" t="s">
        <v>229</v>
      </c>
      <c r="I13543" t="s">
        <v>230</v>
      </c>
      <c r="J13543" t="s">
        <v>231</v>
      </c>
      <c r="K13543" t="s">
        <v>191</v>
      </c>
      <c r="O13543" t="s">
        <v>194</v>
      </c>
      <c r="P13543">
        <v>2050</v>
      </c>
    </row>
    <row r="13544" spans="1:17" x14ac:dyDescent="0.25">
      <c r="A13544" t="s">
        <v>716</v>
      </c>
      <c r="B13544" t="s">
        <v>717</v>
      </c>
      <c r="C13544" t="s">
        <v>718</v>
      </c>
      <c r="D13544" t="s">
        <v>687</v>
      </c>
      <c r="E13544" t="s">
        <v>688</v>
      </c>
      <c r="F13544" t="s">
        <v>187</v>
      </c>
      <c r="G13544" t="s">
        <v>218</v>
      </c>
      <c r="H13544" t="s">
        <v>229</v>
      </c>
      <c r="I13544" t="s">
        <v>230</v>
      </c>
      <c r="J13544" t="s">
        <v>231</v>
      </c>
      <c r="K13544" t="s">
        <v>191</v>
      </c>
      <c r="O13544" t="s">
        <v>264</v>
      </c>
      <c r="P13544">
        <v>2050</v>
      </c>
    </row>
    <row r="13545" spans="1:17" x14ac:dyDescent="0.25">
      <c r="A13545" t="s">
        <v>716</v>
      </c>
      <c r="B13545" t="s">
        <v>717</v>
      </c>
      <c r="C13545" t="s">
        <v>718</v>
      </c>
      <c r="D13545" t="s">
        <v>687</v>
      </c>
      <c r="E13545" t="s">
        <v>688</v>
      </c>
      <c r="F13545" t="s">
        <v>187</v>
      </c>
      <c r="G13545" t="s">
        <v>218</v>
      </c>
      <c r="H13545" t="s">
        <v>229</v>
      </c>
      <c r="I13545" t="s">
        <v>230</v>
      </c>
      <c r="J13545" t="s">
        <v>231</v>
      </c>
      <c r="K13545" t="s">
        <v>191</v>
      </c>
      <c r="O13545" t="s">
        <v>265</v>
      </c>
      <c r="P13545">
        <v>2050</v>
      </c>
    </row>
    <row r="13546" spans="1:17" x14ac:dyDescent="0.25">
      <c r="A13546" t="s">
        <v>716</v>
      </c>
      <c r="B13546" t="s">
        <v>717</v>
      </c>
      <c r="C13546" t="s">
        <v>718</v>
      </c>
      <c r="D13546" t="s">
        <v>687</v>
      </c>
      <c r="E13546" t="s">
        <v>688</v>
      </c>
      <c r="F13546" t="s">
        <v>187</v>
      </c>
      <c r="G13546" t="s">
        <v>233</v>
      </c>
      <c r="H13546" t="s">
        <v>477</v>
      </c>
      <c r="I13546" t="s">
        <v>240</v>
      </c>
      <c r="J13546" t="s">
        <v>288</v>
      </c>
      <c r="K13546" t="s">
        <v>478</v>
      </c>
      <c r="L13546" t="s">
        <v>237</v>
      </c>
      <c r="N13546" t="s">
        <v>692</v>
      </c>
      <c r="O13546" t="s">
        <v>194</v>
      </c>
      <c r="P13546">
        <v>2020</v>
      </c>
      <c r="Q13546">
        <v>0.77396113899999996</v>
      </c>
    </row>
    <row r="13547" spans="1:17" x14ac:dyDescent="0.25">
      <c r="A13547" t="s">
        <v>716</v>
      </c>
      <c r="B13547" t="s">
        <v>717</v>
      </c>
      <c r="C13547" t="s">
        <v>718</v>
      </c>
      <c r="D13547" t="s">
        <v>687</v>
      </c>
      <c r="E13547" t="s">
        <v>688</v>
      </c>
      <c r="F13547" t="s">
        <v>187</v>
      </c>
      <c r="G13547" t="s">
        <v>233</v>
      </c>
      <c r="H13547" t="s">
        <v>477</v>
      </c>
      <c r="I13547" t="s">
        <v>240</v>
      </c>
      <c r="J13547" t="s">
        <v>288</v>
      </c>
      <c r="K13547" t="s">
        <v>478</v>
      </c>
      <c r="L13547" t="s">
        <v>237</v>
      </c>
      <c r="N13547" t="s">
        <v>692</v>
      </c>
      <c r="O13547" t="s">
        <v>194</v>
      </c>
      <c r="P13547">
        <v>2025</v>
      </c>
      <c r="Q13547">
        <v>0.75119757600000003</v>
      </c>
    </row>
    <row r="13548" spans="1:17" x14ac:dyDescent="0.25">
      <c r="A13548" t="s">
        <v>716</v>
      </c>
      <c r="B13548" t="s">
        <v>717</v>
      </c>
      <c r="C13548" t="s">
        <v>718</v>
      </c>
      <c r="D13548" t="s">
        <v>687</v>
      </c>
      <c r="E13548" t="s">
        <v>688</v>
      </c>
      <c r="F13548" t="s">
        <v>187</v>
      </c>
      <c r="G13548" t="s">
        <v>233</v>
      </c>
      <c r="H13548" t="s">
        <v>477</v>
      </c>
      <c r="I13548" t="s">
        <v>240</v>
      </c>
      <c r="J13548" t="s">
        <v>288</v>
      </c>
      <c r="K13548" t="s">
        <v>478</v>
      </c>
      <c r="L13548" t="s">
        <v>237</v>
      </c>
      <c r="N13548" t="s">
        <v>692</v>
      </c>
      <c r="O13548" t="s">
        <v>264</v>
      </c>
      <c r="P13548">
        <v>2025</v>
      </c>
      <c r="Q13548">
        <v>0.42664602099999999</v>
      </c>
    </row>
    <row r="13549" spans="1:17" x14ac:dyDescent="0.25">
      <c r="A13549" t="s">
        <v>716</v>
      </c>
      <c r="B13549" t="s">
        <v>717</v>
      </c>
      <c r="C13549" t="s">
        <v>718</v>
      </c>
      <c r="D13549" t="s">
        <v>687</v>
      </c>
      <c r="E13549" t="s">
        <v>688</v>
      </c>
      <c r="F13549" t="s">
        <v>187</v>
      </c>
      <c r="G13549" t="s">
        <v>233</v>
      </c>
      <c r="H13549" t="s">
        <v>477</v>
      </c>
      <c r="I13549" t="s">
        <v>240</v>
      </c>
      <c r="J13549" t="s">
        <v>288</v>
      </c>
      <c r="K13549" t="s">
        <v>478</v>
      </c>
      <c r="L13549" t="s">
        <v>237</v>
      </c>
      <c r="N13549" t="s">
        <v>692</v>
      </c>
      <c r="O13549" t="s">
        <v>265</v>
      </c>
      <c r="P13549">
        <v>2025</v>
      </c>
      <c r="Q13549">
        <v>1.1565420559999999</v>
      </c>
    </row>
    <row r="13550" spans="1:17" x14ac:dyDescent="0.25">
      <c r="A13550" t="s">
        <v>716</v>
      </c>
      <c r="B13550" t="s">
        <v>717</v>
      </c>
      <c r="C13550" t="s">
        <v>718</v>
      </c>
      <c r="D13550" t="s">
        <v>687</v>
      </c>
      <c r="E13550" t="s">
        <v>688</v>
      </c>
      <c r="F13550" t="s">
        <v>187</v>
      </c>
      <c r="G13550" t="s">
        <v>233</v>
      </c>
      <c r="H13550" t="s">
        <v>477</v>
      </c>
      <c r="I13550" t="s">
        <v>240</v>
      </c>
      <c r="J13550" t="s">
        <v>288</v>
      </c>
      <c r="K13550" t="s">
        <v>478</v>
      </c>
      <c r="L13550" t="s">
        <v>237</v>
      </c>
      <c r="N13550" t="s">
        <v>692</v>
      </c>
      <c r="O13550" t="s">
        <v>194</v>
      </c>
      <c r="P13550">
        <v>2030</v>
      </c>
      <c r="Q13550">
        <v>0.72843401299999999</v>
      </c>
    </row>
    <row r="13551" spans="1:17" x14ac:dyDescent="0.25">
      <c r="A13551" t="s">
        <v>716</v>
      </c>
      <c r="B13551" t="s">
        <v>717</v>
      </c>
      <c r="C13551" t="s">
        <v>718</v>
      </c>
      <c r="D13551" t="s">
        <v>687</v>
      </c>
      <c r="E13551" t="s">
        <v>688</v>
      </c>
      <c r="F13551" t="s">
        <v>187</v>
      </c>
      <c r="G13551" t="s">
        <v>233</v>
      </c>
      <c r="H13551" t="s">
        <v>477</v>
      </c>
      <c r="I13551" t="s">
        <v>240</v>
      </c>
      <c r="J13551" t="s">
        <v>288</v>
      </c>
      <c r="K13551" t="s">
        <v>478</v>
      </c>
      <c r="L13551" t="s">
        <v>237</v>
      </c>
      <c r="N13551" t="s">
        <v>692</v>
      </c>
      <c r="O13551" t="s">
        <v>194</v>
      </c>
      <c r="P13551">
        <v>2040</v>
      </c>
      <c r="Q13551">
        <v>0.70567044999999995</v>
      </c>
    </row>
    <row r="13552" spans="1:17" x14ac:dyDescent="0.25">
      <c r="A13552" t="s">
        <v>716</v>
      </c>
      <c r="B13552" t="s">
        <v>717</v>
      </c>
      <c r="C13552" t="s">
        <v>718</v>
      </c>
      <c r="D13552" t="s">
        <v>687</v>
      </c>
      <c r="E13552" t="s">
        <v>688</v>
      </c>
      <c r="F13552" t="s">
        <v>187</v>
      </c>
      <c r="G13552" t="s">
        <v>233</v>
      </c>
      <c r="H13552" t="s">
        <v>477</v>
      </c>
      <c r="I13552" t="s">
        <v>240</v>
      </c>
      <c r="J13552" t="s">
        <v>288</v>
      </c>
      <c r="K13552" t="s">
        <v>478</v>
      </c>
      <c r="L13552" t="s">
        <v>237</v>
      </c>
      <c r="N13552" t="s">
        <v>692</v>
      </c>
      <c r="O13552" t="s">
        <v>194</v>
      </c>
      <c r="P13552">
        <v>2050</v>
      </c>
      <c r="Q13552">
        <v>0.68290688700000002</v>
      </c>
    </row>
    <row r="13553" spans="1:17" x14ac:dyDescent="0.25">
      <c r="A13553" t="s">
        <v>716</v>
      </c>
      <c r="B13553" t="s">
        <v>717</v>
      </c>
      <c r="C13553" t="s">
        <v>718</v>
      </c>
      <c r="D13553" t="s">
        <v>687</v>
      </c>
      <c r="E13553" t="s">
        <v>688</v>
      </c>
      <c r="F13553" t="s">
        <v>187</v>
      </c>
      <c r="G13553" t="s">
        <v>233</v>
      </c>
      <c r="H13553" t="s">
        <v>477</v>
      </c>
      <c r="I13553" t="s">
        <v>240</v>
      </c>
      <c r="J13553" t="s">
        <v>288</v>
      </c>
      <c r="K13553" t="s">
        <v>478</v>
      </c>
      <c r="L13553" t="s">
        <v>237</v>
      </c>
      <c r="N13553" t="s">
        <v>692</v>
      </c>
      <c r="O13553" t="s">
        <v>264</v>
      </c>
      <c r="P13553">
        <v>2050</v>
      </c>
      <c r="Q13553">
        <v>0.38786002000000003</v>
      </c>
    </row>
    <row r="13554" spans="1:17" x14ac:dyDescent="0.25">
      <c r="A13554" t="s">
        <v>716</v>
      </c>
      <c r="B13554" t="s">
        <v>717</v>
      </c>
      <c r="C13554" t="s">
        <v>718</v>
      </c>
      <c r="D13554" t="s">
        <v>687</v>
      </c>
      <c r="E13554" t="s">
        <v>688</v>
      </c>
      <c r="F13554" t="s">
        <v>187</v>
      </c>
      <c r="G13554" t="s">
        <v>233</v>
      </c>
      <c r="H13554" t="s">
        <v>477</v>
      </c>
      <c r="I13554" t="s">
        <v>240</v>
      </c>
      <c r="J13554" t="s">
        <v>288</v>
      </c>
      <c r="K13554" t="s">
        <v>478</v>
      </c>
      <c r="L13554" t="s">
        <v>237</v>
      </c>
      <c r="N13554" t="s">
        <v>692</v>
      </c>
      <c r="O13554" t="s">
        <v>265</v>
      </c>
      <c r="P13554">
        <v>2050</v>
      </c>
      <c r="Q13554">
        <v>1.051401869</v>
      </c>
    </row>
    <row r="13555" spans="1:17" x14ac:dyDescent="0.25">
      <c r="A13555" t="s">
        <v>716</v>
      </c>
      <c r="B13555" t="s">
        <v>717</v>
      </c>
      <c r="C13555" t="s">
        <v>718</v>
      </c>
      <c r="D13555" t="s">
        <v>687</v>
      </c>
      <c r="E13555" t="s">
        <v>688</v>
      </c>
      <c r="F13555" t="s">
        <v>187</v>
      </c>
      <c r="G13555" t="s">
        <v>233</v>
      </c>
      <c r="H13555" t="s">
        <v>693</v>
      </c>
      <c r="I13555" t="s">
        <v>240</v>
      </c>
      <c r="J13555" t="s">
        <v>694</v>
      </c>
      <c r="K13555" t="s">
        <v>478</v>
      </c>
      <c r="L13555" t="s">
        <v>237</v>
      </c>
      <c r="M13555" t="s">
        <v>497</v>
      </c>
      <c r="O13555" t="s">
        <v>194</v>
      </c>
      <c r="P13555">
        <v>2020</v>
      </c>
      <c r="Q13555">
        <v>0.23251462000000001</v>
      </c>
    </row>
    <row r="13556" spans="1:17" x14ac:dyDescent="0.25">
      <c r="A13556" t="s">
        <v>716</v>
      </c>
      <c r="B13556" t="s">
        <v>717</v>
      </c>
      <c r="C13556" t="s">
        <v>718</v>
      </c>
      <c r="D13556" t="s">
        <v>687</v>
      </c>
      <c r="E13556" t="s">
        <v>688</v>
      </c>
      <c r="F13556" t="s">
        <v>187</v>
      </c>
      <c r="G13556" t="s">
        <v>233</v>
      </c>
      <c r="H13556" t="s">
        <v>693</v>
      </c>
      <c r="I13556" t="s">
        <v>240</v>
      </c>
      <c r="J13556" t="s">
        <v>694</v>
      </c>
      <c r="K13556" t="s">
        <v>478</v>
      </c>
      <c r="L13556" t="s">
        <v>237</v>
      </c>
      <c r="M13556" t="s">
        <v>497</v>
      </c>
      <c r="O13556" t="s">
        <v>194</v>
      </c>
      <c r="P13556">
        <v>2025</v>
      </c>
      <c r="Q13556">
        <v>0.22395348800000001</v>
      </c>
    </row>
    <row r="13557" spans="1:17" x14ac:dyDescent="0.25">
      <c r="A13557" t="s">
        <v>716</v>
      </c>
      <c r="B13557" t="s">
        <v>717</v>
      </c>
      <c r="C13557" t="s">
        <v>718</v>
      </c>
      <c r="D13557" t="s">
        <v>687</v>
      </c>
      <c r="E13557" t="s">
        <v>688</v>
      </c>
      <c r="F13557" t="s">
        <v>187</v>
      </c>
      <c r="G13557" t="s">
        <v>233</v>
      </c>
      <c r="H13557" t="s">
        <v>693</v>
      </c>
      <c r="I13557" t="s">
        <v>240</v>
      </c>
      <c r="J13557" t="s">
        <v>694</v>
      </c>
      <c r="K13557" t="s">
        <v>478</v>
      </c>
      <c r="L13557" t="s">
        <v>237</v>
      </c>
      <c r="M13557" t="s">
        <v>497</v>
      </c>
      <c r="O13557" t="s">
        <v>264</v>
      </c>
      <c r="P13557">
        <v>2025</v>
      </c>
      <c r="Q13557">
        <v>0.16473029</v>
      </c>
    </row>
    <row r="13558" spans="1:17" x14ac:dyDescent="0.25">
      <c r="A13558" t="s">
        <v>716</v>
      </c>
      <c r="B13558" t="s">
        <v>717</v>
      </c>
      <c r="C13558" t="s">
        <v>718</v>
      </c>
      <c r="D13558" t="s">
        <v>687</v>
      </c>
      <c r="E13558" t="s">
        <v>688</v>
      </c>
      <c r="F13558" t="s">
        <v>187</v>
      </c>
      <c r="G13558" t="s">
        <v>233</v>
      </c>
      <c r="H13558" t="s">
        <v>693</v>
      </c>
      <c r="I13558" t="s">
        <v>240</v>
      </c>
      <c r="J13558" t="s">
        <v>694</v>
      </c>
      <c r="K13558" t="s">
        <v>478</v>
      </c>
      <c r="L13558" t="s">
        <v>237</v>
      </c>
      <c r="M13558" t="s">
        <v>497</v>
      </c>
      <c r="O13558" t="s">
        <v>265</v>
      </c>
      <c r="P13558">
        <v>2025</v>
      </c>
      <c r="Q13558">
        <v>0.32897196299999998</v>
      </c>
    </row>
    <row r="13559" spans="1:17" x14ac:dyDescent="0.25">
      <c r="A13559" t="s">
        <v>716</v>
      </c>
      <c r="B13559" t="s">
        <v>717</v>
      </c>
      <c r="C13559" t="s">
        <v>718</v>
      </c>
      <c r="D13559" t="s">
        <v>687</v>
      </c>
      <c r="E13559" t="s">
        <v>688</v>
      </c>
      <c r="F13559" t="s">
        <v>187</v>
      </c>
      <c r="G13559" t="s">
        <v>233</v>
      </c>
      <c r="H13559" t="s">
        <v>693</v>
      </c>
      <c r="I13559" t="s">
        <v>240</v>
      </c>
      <c r="J13559" t="s">
        <v>694</v>
      </c>
      <c r="K13559" t="s">
        <v>478</v>
      </c>
      <c r="L13559" t="s">
        <v>237</v>
      </c>
      <c r="M13559" t="s">
        <v>497</v>
      </c>
      <c r="O13559" t="s">
        <v>194</v>
      </c>
      <c r="P13559">
        <v>2030</v>
      </c>
      <c r="Q13559">
        <v>0.21520231200000001</v>
      </c>
    </row>
    <row r="13560" spans="1:17" x14ac:dyDescent="0.25">
      <c r="A13560" t="s">
        <v>716</v>
      </c>
      <c r="B13560" t="s">
        <v>717</v>
      </c>
      <c r="C13560" t="s">
        <v>718</v>
      </c>
      <c r="D13560" t="s">
        <v>687</v>
      </c>
      <c r="E13560" t="s">
        <v>688</v>
      </c>
      <c r="F13560" t="s">
        <v>187</v>
      </c>
      <c r="G13560" t="s">
        <v>233</v>
      </c>
      <c r="H13560" t="s">
        <v>693</v>
      </c>
      <c r="I13560" t="s">
        <v>240</v>
      </c>
      <c r="J13560" t="s">
        <v>694</v>
      </c>
      <c r="K13560" t="s">
        <v>478</v>
      </c>
      <c r="L13560" t="s">
        <v>237</v>
      </c>
      <c r="M13560" t="s">
        <v>497</v>
      </c>
      <c r="O13560" t="s">
        <v>194</v>
      </c>
      <c r="P13560">
        <v>2040</v>
      </c>
      <c r="Q13560">
        <v>0.206264368</v>
      </c>
    </row>
    <row r="13561" spans="1:17" x14ac:dyDescent="0.25">
      <c r="A13561" t="s">
        <v>716</v>
      </c>
      <c r="B13561" t="s">
        <v>717</v>
      </c>
      <c r="C13561" t="s">
        <v>718</v>
      </c>
      <c r="D13561" t="s">
        <v>687</v>
      </c>
      <c r="E13561" t="s">
        <v>688</v>
      </c>
      <c r="F13561" t="s">
        <v>187</v>
      </c>
      <c r="G13561" t="s">
        <v>233</v>
      </c>
      <c r="H13561" t="s">
        <v>693</v>
      </c>
      <c r="I13561" t="s">
        <v>240</v>
      </c>
      <c r="J13561" t="s">
        <v>694</v>
      </c>
      <c r="K13561" t="s">
        <v>478</v>
      </c>
      <c r="L13561" t="s">
        <v>237</v>
      </c>
      <c r="M13561" t="s">
        <v>497</v>
      </c>
      <c r="O13561" t="s">
        <v>194</v>
      </c>
      <c r="P13561">
        <v>2050</v>
      </c>
      <c r="Q13561">
        <v>0.197142857</v>
      </c>
    </row>
    <row r="13562" spans="1:17" x14ac:dyDescent="0.25">
      <c r="A13562" t="s">
        <v>716</v>
      </c>
      <c r="B13562" t="s">
        <v>717</v>
      </c>
      <c r="C13562" t="s">
        <v>718</v>
      </c>
      <c r="D13562" t="s">
        <v>687</v>
      </c>
      <c r="E13562" t="s">
        <v>688</v>
      </c>
      <c r="F13562" t="s">
        <v>187</v>
      </c>
      <c r="G13562" t="s">
        <v>233</v>
      </c>
      <c r="H13562" t="s">
        <v>693</v>
      </c>
      <c r="I13562" t="s">
        <v>240</v>
      </c>
      <c r="J13562" t="s">
        <v>694</v>
      </c>
      <c r="K13562" t="s">
        <v>478</v>
      </c>
      <c r="L13562" t="s">
        <v>237</v>
      </c>
      <c r="M13562" t="s">
        <v>497</v>
      </c>
      <c r="O13562" t="s">
        <v>264</v>
      </c>
      <c r="P13562">
        <v>2050</v>
      </c>
      <c r="Q13562">
        <v>0.16473029</v>
      </c>
    </row>
    <row r="13563" spans="1:17" x14ac:dyDescent="0.25">
      <c r="A13563" t="s">
        <v>716</v>
      </c>
      <c r="B13563" t="s">
        <v>717</v>
      </c>
      <c r="C13563" t="s">
        <v>718</v>
      </c>
      <c r="D13563" t="s">
        <v>687</v>
      </c>
      <c r="E13563" t="s">
        <v>688</v>
      </c>
      <c r="F13563" t="s">
        <v>187</v>
      </c>
      <c r="G13563" t="s">
        <v>233</v>
      </c>
      <c r="H13563" t="s">
        <v>693</v>
      </c>
      <c r="I13563" t="s">
        <v>240</v>
      </c>
      <c r="J13563" t="s">
        <v>694</v>
      </c>
      <c r="K13563" t="s">
        <v>478</v>
      </c>
      <c r="L13563" t="s">
        <v>237</v>
      </c>
      <c r="M13563" t="s">
        <v>497</v>
      </c>
      <c r="O13563" t="s">
        <v>265</v>
      </c>
      <c r="P13563">
        <v>2050</v>
      </c>
      <c r="Q13563">
        <v>0.32897196299999998</v>
      </c>
    </row>
    <row r="13564" spans="1:17" x14ac:dyDescent="0.25">
      <c r="A13564" t="s">
        <v>716</v>
      </c>
      <c r="B13564" t="s">
        <v>717</v>
      </c>
      <c r="C13564" t="s">
        <v>718</v>
      </c>
      <c r="D13564" t="s">
        <v>687</v>
      </c>
      <c r="E13564" t="s">
        <v>688</v>
      </c>
      <c r="F13564" t="s">
        <v>187</v>
      </c>
      <c r="G13564" t="s">
        <v>233</v>
      </c>
      <c r="H13564" t="s">
        <v>479</v>
      </c>
      <c r="I13564" t="s">
        <v>240</v>
      </c>
      <c r="J13564" t="s">
        <v>290</v>
      </c>
      <c r="K13564" t="s">
        <v>478</v>
      </c>
      <c r="L13564" t="s">
        <v>237</v>
      </c>
      <c r="N13564" t="s">
        <v>692</v>
      </c>
      <c r="O13564" t="s">
        <v>194</v>
      </c>
      <c r="P13564">
        <v>2020</v>
      </c>
      <c r="Q13564">
        <v>0.257987046</v>
      </c>
    </row>
    <row r="13565" spans="1:17" x14ac:dyDescent="0.25">
      <c r="A13565" t="s">
        <v>716</v>
      </c>
      <c r="B13565" t="s">
        <v>717</v>
      </c>
      <c r="C13565" t="s">
        <v>718</v>
      </c>
      <c r="D13565" t="s">
        <v>687</v>
      </c>
      <c r="E13565" t="s">
        <v>688</v>
      </c>
      <c r="F13565" t="s">
        <v>187</v>
      </c>
      <c r="G13565" t="s">
        <v>233</v>
      </c>
      <c r="H13565" t="s">
        <v>479</v>
      </c>
      <c r="I13565" t="s">
        <v>240</v>
      </c>
      <c r="J13565" t="s">
        <v>290</v>
      </c>
      <c r="K13565" t="s">
        <v>478</v>
      </c>
      <c r="L13565" t="s">
        <v>237</v>
      </c>
      <c r="N13565" t="s">
        <v>692</v>
      </c>
      <c r="O13565" t="s">
        <v>194</v>
      </c>
      <c r="P13565">
        <v>2025</v>
      </c>
      <c r="Q13565">
        <v>0.25039919199999999</v>
      </c>
    </row>
    <row r="13566" spans="1:17" x14ac:dyDescent="0.25">
      <c r="A13566" t="s">
        <v>716</v>
      </c>
      <c r="B13566" t="s">
        <v>717</v>
      </c>
      <c r="C13566" t="s">
        <v>718</v>
      </c>
      <c r="D13566" t="s">
        <v>687</v>
      </c>
      <c r="E13566" t="s">
        <v>688</v>
      </c>
      <c r="F13566" t="s">
        <v>187</v>
      </c>
      <c r="G13566" t="s">
        <v>233</v>
      </c>
      <c r="H13566" t="s">
        <v>479</v>
      </c>
      <c r="I13566" t="s">
        <v>240</v>
      </c>
      <c r="J13566" t="s">
        <v>290</v>
      </c>
      <c r="K13566" t="s">
        <v>478</v>
      </c>
      <c r="L13566" t="s">
        <v>237</v>
      </c>
      <c r="N13566" t="s">
        <v>692</v>
      </c>
      <c r="O13566" t="s">
        <v>264</v>
      </c>
      <c r="P13566">
        <v>2025</v>
      </c>
      <c r="Q13566">
        <v>0.14652489599999999</v>
      </c>
    </row>
    <row r="13567" spans="1:17" x14ac:dyDescent="0.25">
      <c r="A13567" t="s">
        <v>716</v>
      </c>
      <c r="B13567" t="s">
        <v>717</v>
      </c>
      <c r="C13567" t="s">
        <v>718</v>
      </c>
      <c r="D13567" t="s">
        <v>687</v>
      </c>
      <c r="E13567" t="s">
        <v>688</v>
      </c>
      <c r="F13567" t="s">
        <v>187</v>
      </c>
      <c r="G13567" t="s">
        <v>233</v>
      </c>
      <c r="H13567" t="s">
        <v>479</v>
      </c>
      <c r="I13567" t="s">
        <v>240</v>
      </c>
      <c r="J13567" t="s">
        <v>290</v>
      </c>
      <c r="K13567" t="s">
        <v>478</v>
      </c>
      <c r="L13567" t="s">
        <v>237</v>
      </c>
      <c r="N13567" t="s">
        <v>692</v>
      </c>
      <c r="O13567" t="s">
        <v>265</v>
      </c>
      <c r="P13567">
        <v>2025</v>
      </c>
      <c r="Q13567">
        <v>0.39719626200000002</v>
      </c>
    </row>
    <row r="13568" spans="1:17" x14ac:dyDescent="0.25">
      <c r="A13568" t="s">
        <v>716</v>
      </c>
      <c r="B13568" t="s">
        <v>717</v>
      </c>
      <c r="C13568" t="s">
        <v>718</v>
      </c>
      <c r="D13568" t="s">
        <v>687</v>
      </c>
      <c r="E13568" t="s">
        <v>688</v>
      </c>
      <c r="F13568" t="s">
        <v>187</v>
      </c>
      <c r="G13568" t="s">
        <v>233</v>
      </c>
      <c r="H13568" t="s">
        <v>479</v>
      </c>
      <c r="I13568" t="s">
        <v>240</v>
      </c>
      <c r="J13568" t="s">
        <v>290</v>
      </c>
      <c r="K13568" t="s">
        <v>478</v>
      </c>
      <c r="L13568" t="s">
        <v>237</v>
      </c>
      <c r="N13568" t="s">
        <v>692</v>
      </c>
      <c r="O13568" t="s">
        <v>194</v>
      </c>
      <c r="P13568">
        <v>2030</v>
      </c>
      <c r="Q13568">
        <v>0.24281133799999999</v>
      </c>
    </row>
    <row r="13569" spans="1:17" x14ac:dyDescent="0.25">
      <c r="A13569" t="s">
        <v>716</v>
      </c>
      <c r="B13569" t="s">
        <v>717</v>
      </c>
      <c r="C13569" t="s">
        <v>718</v>
      </c>
      <c r="D13569" t="s">
        <v>687</v>
      </c>
      <c r="E13569" t="s">
        <v>688</v>
      </c>
      <c r="F13569" t="s">
        <v>187</v>
      </c>
      <c r="G13569" t="s">
        <v>233</v>
      </c>
      <c r="H13569" t="s">
        <v>479</v>
      </c>
      <c r="I13569" t="s">
        <v>240</v>
      </c>
      <c r="J13569" t="s">
        <v>290</v>
      </c>
      <c r="K13569" t="s">
        <v>478</v>
      </c>
      <c r="L13569" t="s">
        <v>237</v>
      </c>
      <c r="N13569" t="s">
        <v>692</v>
      </c>
      <c r="O13569" t="s">
        <v>194</v>
      </c>
      <c r="P13569">
        <v>2040</v>
      </c>
      <c r="Q13569">
        <v>0.23522348300000001</v>
      </c>
    </row>
    <row r="13570" spans="1:17" x14ac:dyDescent="0.25">
      <c r="A13570" t="s">
        <v>716</v>
      </c>
      <c r="B13570" t="s">
        <v>717</v>
      </c>
      <c r="C13570" t="s">
        <v>718</v>
      </c>
      <c r="D13570" t="s">
        <v>687</v>
      </c>
      <c r="E13570" t="s">
        <v>688</v>
      </c>
      <c r="F13570" t="s">
        <v>187</v>
      </c>
      <c r="G13570" t="s">
        <v>233</v>
      </c>
      <c r="H13570" t="s">
        <v>479</v>
      </c>
      <c r="I13570" t="s">
        <v>240</v>
      </c>
      <c r="J13570" t="s">
        <v>290</v>
      </c>
      <c r="K13570" t="s">
        <v>478</v>
      </c>
      <c r="L13570" t="s">
        <v>237</v>
      </c>
      <c r="N13570" t="s">
        <v>692</v>
      </c>
      <c r="O13570" t="s">
        <v>194</v>
      </c>
      <c r="P13570">
        <v>2050</v>
      </c>
      <c r="Q13570">
        <v>0.22763562900000001</v>
      </c>
    </row>
    <row r="13571" spans="1:17" x14ac:dyDescent="0.25">
      <c r="A13571" t="s">
        <v>716</v>
      </c>
      <c r="B13571" t="s">
        <v>717</v>
      </c>
      <c r="C13571" t="s">
        <v>718</v>
      </c>
      <c r="D13571" t="s">
        <v>687</v>
      </c>
      <c r="E13571" t="s">
        <v>688</v>
      </c>
      <c r="F13571" t="s">
        <v>187</v>
      </c>
      <c r="G13571" t="s">
        <v>233</v>
      </c>
      <c r="H13571" t="s">
        <v>479</v>
      </c>
      <c r="I13571" t="s">
        <v>240</v>
      </c>
      <c r="J13571" t="s">
        <v>290</v>
      </c>
      <c r="K13571" t="s">
        <v>478</v>
      </c>
      <c r="L13571" t="s">
        <v>237</v>
      </c>
      <c r="N13571" t="s">
        <v>692</v>
      </c>
      <c r="O13571" t="s">
        <v>264</v>
      </c>
      <c r="P13571">
        <v>2050</v>
      </c>
      <c r="Q13571">
        <v>0.133204451</v>
      </c>
    </row>
    <row r="13572" spans="1:17" x14ac:dyDescent="0.25">
      <c r="A13572" t="s">
        <v>716</v>
      </c>
      <c r="B13572" t="s">
        <v>717</v>
      </c>
      <c r="C13572" t="s">
        <v>718</v>
      </c>
      <c r="D13572" t="s">
        <v>687</v>
      </c>
      <c r="E13572" t="s">
        <v>688</v>
      </c>
      <c r="F13572" t="s">
        <v>187</v>
      </c>
      <c r="G13572" t="s">
        <v>233</v>
      </c>
      <c r="H13572" t="s">
        <v>479</v>
      </c>
      <c r="I13572" t="s">
        <v>240</v>
      </c>
      <c r="J13572" t="s">
        <v>290</v>
      </c>
      <c r="K13572" t="s">
        <v>478</v>
      </c>
      <c r="L13572" t="s">
        <v>237</v>
      </c>
      <c r="N13572" t="s">
        <v>692</v>
      </c>
      <c r="O13572" t="s">
        <v>265</v>
      </c>
      <c r="P13572">
        <v>2050</v>
      </c>
      <c r="Q13572">
        <v>0.36108751100000003</v>
      </c>
    </row>
    <row r="13573" spans="1:17" x14ac:dyDescent="0.25">
      <c r="A13573" t="s">
        <v>716</v>
      </c>
      <c r="B13573" t="s">
        <v>717</v>
      </c>
      <c r="C13573" t="s">
        <v>718</v>
      </c>
      <c r="D13573" t="s">
        <v>687</v>
      </c>
      <c r="E13573" t="s">
        <v>688</v>
      </c>
      <c r="F13573" t="s">
        <v>187</v>
      </c>
      <c r="G13573" t="s">
        <v>233</v>
      </c>
      <c r="H13573" t="s">
        <v>480</v>
      </c>
      <c r="I13573" t="s">
        <v>4</v>
      </c>
      <c r="J13573" t="s">
        <v>481</v>
      </c>
      <c r="K13573" t="s">
        <v>482</v>
      </c>
      <c r="L13573" t="s">
        <v>237</v>
      </c>
      <c r="M13573" t="s">
        <v>380</v>
      </c>
      <c r="O13573" t="s">
        <v>194</v>
      </c>
      <c r="P13573">
        <v>2020</v>
      </c>
      <c r="Q13573">
        <v>0</v>
      </c>
    </row>
    <row r="13574" spans="1:17" x14ac:dyDescent="0.25">
      <c r="A13574" t="s">
        <v>716</v>
      </c>
      <c r="B13574" t="s">
        <v>717</v>
      </c>
      <c r="C13574" t="s">
        <v>718</v>
      </c>
      <c r="D13574" t="s">
        <v>687</v>
      </c>
      <c r="E13574" t="s">
        <v>688</v>
      </c>
      <c r="F13574" t="s">
        <v>187</v>
      </c>
      <c r="G13574" t="s">
        <v>233</v>
      </c>
      <c r="H13574" t="s">
        <v>480</v>
      </c>
      <c r="I13574" t="s">
        <v>4</v>
      </c>
      <c r="J13574" t="s">
        <v>481</v>
      </c>
      <c r="K13574" t="s">
        <v>482</v>
      </c>
      <c r="L13574" t="s">
        <v>237</v>
      </c>
      <c r="M13574" t="s">
        <v>380</v>
      </c>
      <c r="O13574" t="s">
        <v>194</v>
      </c>
      <c r="P13574">
        <v>2025</v>
      </c>
      <c r="Q13574">
        <v>0</v>
      </c>
    </row>
    <row r="13575" spans="1:17" x14ac:dyDescent="0.25">
      <c r="A13575" t="s">
        <v>716</v>
      </c>
      <c r="B13575" t="s">
        <v>717</v>
      </c>
      <c r="C13575" t="s">
        <v>718</v>
      </c>
      <c r="D13575" t="s">
        <v>687</v>
      </c>
      <c r="E13575" t="s">
        <v>688</v>
      </c>
      <c r="F13575" t="s">
        <v>187</v>
      </c>
      <c r="G13575" t="s">
        <v>233</v>
      </c>
      <c r="H13575" t="s">
        <v>480</v>
      </c>
      <c r="I13575" t="s">
        <v>4</v>
      </c>
      <c r="J13575" t="s">
        <v>481</v>
      </c>
      <c r="K13575" t="s">
        <v>482</v>
      </c>
      <c r="L13575" t="s">
        <v>237</v>
      </c>
      <c r="M13575" t="s">
        <v>380</v>
      </c>
      <c r="O13575" t="s">
        <v>264</v>
      </c>
      <c r="P13575">
        <v>2025</v>
      </c>
      <c r="Q13575">
        <v>0</v>
      </c>
    </row>
    <row r="13576" spans="1:17" x14ac:dyDescent="0.25">
      <c r="A13576" t="s">
        <v>716</v>
      </c>
      <c r="B13576" t="s">
        <v>717</v>
      </c>
      <c r="C13576" t="s">
        <v>718</v>
      </c>
      <c r="D13576" t="s">
        <v>687</v>
      </c>
      <c r="E13576" t="s">
        <v>688</v>
      </c>
      <c r="F13576" t="s">
        <v>187</v>
      </c>
      <c r="G13576" t="s">
        <v>233</v>
      </c>
      <c r="H13576" t="s">
        <v>480</v>
      </c>
      <c r="I13576" t="s">
        <v>4</v>
      </c>
      <c r="J13576" t="s">
        <v>481</v>
      </c>
      <c r="K13576" t="s">
        <v>482</v>
      </c>
      <c r="L13576" t="s">
        <v>237</v>
      </c>
      <c r="M13576" t="s">
        <v>380</v>
      </c>
      <c r="O13576" t="s">
        <v>265</v>
      </c>
      <c r="P13576">
        <v>2025</v>
      </c>
      <c r="Q13576">
        <v>0</v>
      </c>
    </row>
    <row r="13577" spans="1:17" x14ac:dyDescent="0.25">
      <c r="A13577" t="s">
        <v>716</v>
      </c>
      <c r="B13577" t="s">
        <v>717</v>
      </c>
      <c r="C13577" t="s">
        <v>718</v>
      </c>
      <c r="D13577" t="s">
        <v>687</v>
      </c>
      <c r="E13577" t="s">
        <v>688</v>
      </c>
      <c r="F13577" t="s">
        <v>187</v>
      </c>
      <c r="G13577" t="s">
        <v>233</v>
      </c>
      <c r="H13577" t="s">
        <v>480</v>
      </c>
      <c r="I13577" t="s">
        <v>4</v>
      </c>
      <c r="J13577" t="s">
        <v>481</v>
      </c>
      <c r="K13577" t="s">
        <v>482</v>
      </c>
      <c r="L13577" t="s">
        <v>237</v>
      </c>
      <c r="M13577" t="s">
        <v>380</v>
      </c>
      <c r="O13577" t="s">
        <v>194</v>
      </c>
      <c r="P13577">
        <v>2030</v>
      </c>
      <c r="Q13577">
        <v>0</v>
      </c>
    </row>
    <row r="13578" spans="1:17" x14ac:dyDescent="0.25">
      <c r="A13578" t="s">
        <v>716</v>
      </c>
      <c r="B13578" t="s">
        <v>717</v>
      </c>
      <c r="C13578" t="s">
        <v>718</v>
      </c>
      <c r="D13578" t="s">
        <v>687</v>
      </c>
      <c r="E13578" t="s">
        <v>688</v>
      </c>
      <c r="F13578" t="s">
        <v>187</v>
      </c>
      <c r="G13578" t="s">
        <v>233</v>
      </c>
      <c r="H13578" t="s">
        <v>480</v>
      </c>
      <c r="I13578" t="s">
        <v>4</v>
      </c>
      <c r="J13578" t="s">
        <v>481</v>
      </c>
      <c r="K13578" t="s">
        <v>482</v>
      </c>
      <c r="L13578" t="s">
        <v>237</v>
      </c>
      <c r="M13578" t="s">
        <v>380</v>
      </c>
      <c r="O13578" t="s">
        <v>194</v>
      </c>
      <c r="P13578">
        <v>2040</v>
      </c>
      <c r="Q13578">
        <v>0</v>
      </c>
    </row>
    <row r="13579" spans="1:17" x14ac:dyDescent="0.25">
      <c r="A13579" t="s">
        <v>716</v>
      </c>
      <c r="B13579" t="s">
        <v>717</v>
      </c>
      <c r="C13579" t="s">
        <v>718</v>
      </c>
      <c r="D13579" t="s">
        <v>687</v>
      </c>
      <c r="E13579" t="s">
        <v>688</v>
      </c>
      <c r="F13579" t="s">
        <v>187</v>
      </c>
      <c r="G13579" t="s">
        <v>233</v>
      </c>
      <c r="H13579" t="s">
        <v>480</v>
      </c>
      <c r="I13579" t="s">
        <v>4</v>
      </c>
      <c r="J13579" t="s">
        <v>481</v>
      </c>
      <c r="K13579" t="s">
        <v>482</v>
      </c>
      <c r="L13579" t="s">
        <v>237</v>
      </c>
      <c r="M13579" t="s">
        <v>380</v>
      </c>
      <c r="O13579" t="s">
        <v>194</v>
      </c>
      <c r="P13579">
        <v>2050</v>
      </c>
      <c r="Q13579">
        <v>0</v>
      </c>
    </row>
    <row r="13580" spans="1:17" x14ac:dyDescent="0.25">
      <c r="A13580" t="s">
        <v>716</v>
      </c>
      <c r="B13580" t="s">
        <v>717</v>
      </c>
      <c r="C13580" t="s">
        <v>718</v>
      </c>
      <c r="D13580" t="s">
        <v>687</v>
      </c>
      <c r="E13580" t="s">
        <v>688</v>
      </c>
      <c r="F13580" t="s">
        <v>187</v>
      </c>
      <c r="G13580" t="s">
        <v>233</v>
      </c>
      <c r="H13580" t="s">
        <v>480</v>
      </c>
      <c r="I13580" t="s">
        <v>4</v>
      </c>
      <c r="J13580" t="s">
        <v>481</v>
      </c>
      <c r="K13580" t="s">
        <v>482</v>
      </c>
      <c r="L13580" t="s">
        <v>237</v>
      </c>
      <c r="M13580" t="s">
        <v>380</v>
      </c>
      <c r="O13580" t="s">
        <v>264</v>
      </c>
      <c r="P13580">
        <v>2050</v>
      </c>
      <c r="Q13580">
        <v>0</v>
      </c>
    </row>
    <row r="13581" spans="1:17" x14ac:dyDescent="0.25">
      <c r="A13581" t="s">
        <v>716</v>
      </c>
      <c r="B13581" t="s">
        <v>717</v>
      </c>
      <c r="C13581" t="s">
        <v>718</v>
      </c>
      <c r="D13581" t="s">
        <v>687</v>
      </c>
      <c r="E13581" t="s">
        <v>688</v>
      </c>
      <c r="F13581" t="s">
        <v>187</v>
      </c>
      <c r="G13581" t="s">
        <v>233</v>
      </c>
      <c r="H13581" t="s">
        <v>480</v>
      </c>
      <c r="I13581" t="s">
        <v>4</v>
      </c>
      <c r="J13581" t="s">
        <v>481</v>
      </c>
      <c r="K13581" t="s">
        <v>482</v>
      </c>
      <c r="L13581" t="s">
        <v>237</v>
      </c>
      <c r="M13581" t="s">
        <v>380</v>
      </c>
      <c r="O13581" t="s">
        <v>265</v>
      </c>
      <c r="P13581">
        <v>2050</v>
      </c>
      <c r="Q13581">
        <v>0</v>
      </c>
    </row>
    <row r="13582" spans="1:17" x14ac:dyDescent="0.25">
      <c r="A13582" t="s">
        <v>716</v>
      </c>
      <c r="B13582" t="s">
        <v>717</v>
      </c>
      <c r="C13582" t="s">
        <v>718</v>
      </c>
      <c r="D13582" t="s">
        <v>687</v>
      </c>
      <c r="E13582" t="s">
        <v>688</v>
      </c>
      <c r="F13582" t="s">
        <v>187</v>
      </c>
      <c r="G13582" t="s">
        <v>233</v>
      </c>
      <c r="H13582" t="s">
        <v>484</v>
      </c>
      <c r="I13582" t="s">
        <v>4</v>
      </c>
      <c r="J13582" t="s">
        <v>485</v>
      </c>
      <c r="K13582" t="s">
        <v>482</v>
      </c>
      <c r="L13582" t="s">
        <v>237</v>
      </c>
      <c r="M13582" t="s">
        <v>344</v>
      </c>
      <c r="O13582" t="s">
        <v>194</v>
      </c>
      <c r="P13582">
        <v>2020</v>
      </c>
      <c r="Q13582">
        <v>2.0763764569999998</v>
      </c>
    </row>
    <row r="13583" spans="1:17" x14ac:dyDescent="0.25">
      <c r="A13583" t="s">
        <v>716</v>
      </c>
      <c r="B13583" t="s">
        <v>717</v>
      </c>
      <c r="C13583" t="s">
        <v>718</v>
      </c>
      <c r="D13583" t="s">
        <v>687</v>
      </c>
      <c r="E13583" t="s">
        <v>688</v>
      </c>
      <c r="F13583" t="s">
        <v>187</v>
      </c>
      <c r="G13583" t="s">
        <v>233</v>
      </c>
      <c r="H13583" t="s">
        <v>484</v>
      </c>
      <c r="I13583" t="s">
        <v>4</v>
      </c>
      <c r="J13583" t="s">
        <v>485</v>
      </c>
      <c r="K13583" t="s">
        <v>482</v>
      </c>
      <c r="L13583" t="s">
        <v>237</v>
      </c>
      <c r="M13583" t="s">
        <v>344</v>
      </c>
      <c r="O13583" t="s">
        <v>194</v>
      </c>
      <c r="P13583">
        <v>2025</v>
      </c>
      <c r="Q13583">
        <v>2.106911835</v>
      </c>
    </row>
    <row r="13584" spans="1:17" x14ac:dyDescent="0.25">
      <c r="A13584" t="s">
        <v>716</v>
      </c>
      <c r="B13584" t="s">
        <v>717</v>
      </c>
      <c r="C13584" t="s">
        <v>718</v>
      </c>
      <c r="D13584" t="s">
        <v>687</v>
      </c>
      <c r="E13584" t="s">
        <v>688</v>
      </c>
      <c r="F13584" t="s">
        <v>187</v>
      </c>
      <c r="G13584" t="s">
        <v>233</v>
      </c>
      <c r="H13584" t="s">
        <v>484</v>
      </c>
      <c r="I13584" t="s">
        <v>4</v>
      </c>
      <c r="J13584" t="s">
        <v>485</v>
      </c>
      <c r="K13584" t="s">
        <v>482</v>
      </c>
      <c r="L13584" t="s">
        <v>237</v>
      </c>
      <c r="M13584" t="s">
        <v>344</v>
      </c>
      <c r="O13584" t="s">
        <v>264</v>
      </c>
      <c r="P13584">
        <v>2025</v>
      </c>
      <c r="Q13584">
        <v>2.0724524039999999</v>
      </c>
    </row>
    <row r="13585" spans="1:17" x14ac:dyDescent="0.25">
      <c r="A13585" t="s">
        <v>716</v>
      </c>
      <c r="B13585" t="s">
        <v>717</v>
      </c>
      <c r="C13585" t="s">
        <v>718</v>
      </c>
      <c r="D13585" t="s">
        <v>687</v>
      </c>
      <c r="E13585" t="s">
        <v>688</v>
      </c>
      <c r="F13585" t="s">
        <v>187</v>
      </c>
      <c r="G13585" t="s">
        <v>233</v>
      </c>
      <c r="H13585" t="s">
        <v>484</v>
      </c>
      <c r="I13585" t="s">
        <v>4</v>
      </c>
      <c r="J13585" t="s">
        <v>485</v>
      </c>
      <c r="K13585" t="s">
        <v>482</v>
      </c>
      <c r="L13585" t="s">
        <v>237</v>
      </c>
      <c r="M13585" t="s">
        <v>344</v>
      </c>
      <c r="O13585" t="s">
        <v>265</v>
      </c>
      <c r="P13585">
        <v>2025</v>
      </c>
      <c r="Q13585">
        <v>2.0693787800000001</v>
      </c>
    </row>
    <row r="13586" spans="1:17" x14ac:dyDescent="0.25">
      <c r="A13586" t="s">
        <v>716</v>
      </c>
      <c r="B13586" t="s">
        <v>717</v>
      </c>
      <c r="C13586" t="s">
        <v>718</v>
      </c>
      <c r="D13586" t="s">
        <v>687</v>
      </c>
      <c r="E13586" t="s">
        <v>688</v>
      </c>
      <c r="F13586" t="s">
        <v>187</v>
      </c>
      <c r="G13586" t="s">
        <v>233</v>
      </c>
      <c r="H13586" t="s">
        <v>484</v>
      </c>
      <c r="I13586" t="s">
        <v>4</v>
      </c>
      <c r="J13586" t="s">
        <v>485</v>
      </c>
      <c r="K13586" t="s">
        <v>482</v>
      </c>
      <c r="L13586" t="s">
        <v>237</v>
      </c>
      <c r="M13586" t="s">
        <v>344</v>
      </c>
      <c r="O13586" t="s">
        <v>194</v>
      </c>
      <c r="P13586">
        <v>2030</v>
      </c>
      <c r="Q13586">
        <v>2.1374679350000001</v>
      </c>
    </row>
    <row r="13587" spans="1:17" x14ac:dyDescent="0.25">
      <c r="A13587" t="s">
        <v>716</v>
      </c>
      <c r="B13587" t="s">
        <v>717</v>
      </c>
      <c r="C13587" t="s">
        <v>718</v>
      </c>
      <c r="D13587" t="s">
        <v>687</v>
      </c>
      <c r="E13587" t="s">
        <v>688</v>
      </c>
      <c r="F13587" t="s">
        <v>187</v>
      </c>
      <c r="G13587" t="s">
        <v>233</v>
      </c>
      <c r="H13587" t="s">
        <v>484</v>
      </c>
      <c r="I13587" t="s">
        <v>4</v>
      </c>
      <c r="J13587" t="s">
        <v>485</v>
      </c>
      <c r="K13587" t="s">
        <v>482</v>
      </c>
      <c r="L13587" t="s">
        <v>237</v>
      </c>
      <c r="M13587" t="s">
        <v>344</v>
      </c>
      <c r="O13587" t="s">
        <v>194</v>
      </c>
      <c r="P13587">
        <v>2040</v>
      </c>
      <c r="Q13587">
        <v>2.1255156660000001</v>
      </c>
    </row>
    <row r="13588" spans="1:17" x14ac:dyDescent="0.25">
      <c r="A13588" t="s">
        <v>716</v>
      </c>
      <c r="B13588" t="s">
        <v>717</v>
      </c>
      <c r="C13588" t="s">
        <v>718</v>
      </c>
      <c r="D13588" t="s">
        <v>687</v>
      </c>
      <c r="E13588" t="s">
        <v>688</v>
      </c>
      <c r="F13588" t="s">
        <v>187</v>
      </c>
      <c r="G13588" t="s">
        <v>233</v>
      </c>
      <c r="H13588" t="s">
        <v>484</v>
      </c>
      <c r="I13588" t="s">
        <v>4</v>
      </c>
      <c r="J13588" t="s">
        <v>485</v>
      </c>
      <c r="K13588" t="s">
        <v>482</v>
      </c>
      <c r="L13588" t="s">
        <v>237</v>
      </c>
      <c r="M13588" t="s">
        <v>344</v>
      </c>
      <c r="O13588" t="s">
        <v>194</v>
      </c>
      <c r="P13588">
        <v>2050</v>
      </c>
      <c r="Q13588">
        <v>2.1129265990000001</v>
      </c>
    </row>
    <row r="13589" spans="1:17" x14ac:dyDescent="0.25">
      <c r="A13589" t="s">
        <v>716</v>
      </c>
      <c r="B13589" t="s">
        <v>717</v>
      </c>
      <c r="C13589" t="s">
        <v>718</v>
      </c>
      <c r="D13589" t="s">
        <v>687</v>
      </c>
      <c r="E13589" t="s">
        <v>688</v>
      </c>
      <c r="F13589" t="s">
        <v>187</v>
      </c>
      <c r="G13589" t="s">
        <v>233</v>
      </c>
      <c r="H13589" t="s">
        <v>484</v>
      </c>
      <c r="I13589" t="s">
        <v>4</v>
      </c>
      <c r="J13589" t="s">
        <v>485</v>
      </c>
      <c r="K13589" t="s">
        <v>482</v>
      </c>
      <c r="L13589" t="s">
        <v>237</v>
      </c>
      <c r="M13589" t="s">
        <v>344</v>
      </c>
      <c r="O13589" t="s">
        <v>264</v>
      </c>
      <c r="P13589">
        <v>2050</v>
      </c>
      <c r="Q13589">
        <v>2.0300585789999999</v>
      </c>
    </row>
    <row r="13590" spans="1:17" x14ac:dyDescent="0.25">
      <c r="A13590" t="s">
        <v>716</v>
      </c>
      <c r="B13590" t="s">
        <v>717</v>
      </c>
      <c r="C13590" t="s">
        <v>718</v>
      </c>
      <c r="D13590" t="s">
        <v>687</v>
      </c>
      <c r="E13590" t="s">
        <v>688</v>
      </c>
      <c r="F13590" t="s">
        <v>187</v>
      </c>
      <c r="G13590" t="s">
        <v>233</v>
      </c>
      <c r="H13590" t="s">
        <v>484</v>
      </c>
      <c r="I13590" t="s">
        <v>4</v>
      </c>
      <c r="J13590" t="s">
        <v>485</v>
      </c>
      <c r="K13590" t="s">
        <v>482</v>
      </c>
      <c r="L13590" t="s">
        <v>237</v>
      </c>
      <c r="M13590" t="s">
        <v>344</v>
      </c>
      <c r="O13590" t="s">
        <v>265</v>
      </c>
      <c r="P13590">
        <v>2050</v>
      </c>
      <c r="Q13590">
        <v>2.0270478280000002</v>
      </c>
    </row>
    <row r="13591" spans="1:17" x14ac:dyDescent="0.25">
      <c r="A13591" t="s">
        <v>716</v>
      </c>
      <c r="B13591" t="s">
        <v>717</v>
      </c>
      <c r="C13591" t="s">
        <v>718</v>
      </c>
      <c r="D13591" t="s">
        <v>687</v>
      </c>
      <c r="E13591" t="s">
        <v>688</v>
      </c>
      <c r="F13591" t="s">
        <v>187</v>
      </c>
      <c r="G13591" t="s">
        <v>233</v>
      </c>
      <c r="H13591" t="s">
        <v>486</v>
      </c>
      <c r="I13591" t="s">
        <v>234</v>
      </c>
      <c r="J13591" t="s">
        <v>235</v>
      </c>
      <c r="K13591" t="s">
        <v>487</v>
      </c>
      <c r="L13591" t="s">
        <v>237</v>
      </c>
      <c r="M13591" t="s">
        <v>695</v>
      </c>
      <c r="N13591" t="s">
        <v>696</v>
      </c>
      <c r="O13591" t="s">
        <v>194</v>
      </c>
      <c r="P13591">
        <v>2020</v>
      </c>
      <c r="Q13591">
        <v>11100</v>
      </c>
    </row>
    <row r="13592" spans="1:17" x14ac:dyDescent="0.25">
      <c r="A13592" t="s">
        <v>716</v>
      </c>
      <c r="B13592" t="s">
        <v>717</v>
      </c>
      <c r="C13592" t="s">
        <v>718</v>
      </c>
      <c r="D13592" t="s">
        <v>687</v>
      </c>
      <c r="E13592" t="s">
        <v>688</v>
      </c>
      <c r="F13592" t="s">
        <v>187</v>
      </c>
      <c r="G13592" t="s">
        <v>233</v>
      </c>
      <c r="H13592" t="s">
        <v>486</v>
      </c>
      <c r="I13592" t="s">
        <v>234</v>
      </c>
      <c r="J13592" t="s">
        <v>235</v>
      </c>
      <c r="K13592" t="s">
        <v>487</v>
      </c>
      <c r="L13592" t="s">
        <v>237</v>
      </c>
      <c r="M13592" t="s">
        <v>695</v>
      </c>
      <c r="N13592" t="s">
        <v>696</v>
      </c>
      <c r="O13592" t="s">
        <v>194</v>
      </c>
      <c r="P13592">
        <v>2025</v>
      </c>
      <c r="Q13592">
        <v>10800</v>
      </c>
    </row>
    <row r="13593" spans="1:17" x14ac:dyDescent="0.25">
      <c r="A13593" t="s">
        <v>716</v>
      </c>
      <c r="B13593" t="s">
        <v>717</v>
      </c>
      <c r="C13593" t="s">
        <v>718</v>
      </c>
      <c r="D13593" t="s">
        <v>687</v>
      </c>
      <c r="E13593" t="s">
        <v>688</v>
      </c>
      <c r="F13593" t="s">
        <v>187</v>
      </c>
      <c r="G13593" t="s">
        <v>233</v>
      </c>
      <c r="H13593" t="s">
        <v>486</v>
      </c>
      <c r="I13593" t="s">
        <v>234</v>
      </c>
      <c r="J13593" t="s">
        <v>235</v>
      </c>
      <c r="K13593" t="s">
        <v>487</v>
      </c>
      <c r="L13593" t="s">
        <v>237</v>
      </c>
      <c r="M13593" t="s">
        <v>695</v>
      </c>
      <c r="N13593" t="s">
        <v>696</v>
      </c>
      <c r="O13593" t="s">
        <v>264</v>
      </c>
      <c r="P13593">
        <v>2025</v>
      </c>
      <c r="Q13593">
        <v>10800</v>
      </c>
    </row>
    <row r="13594" spans="1:17" x14ac:dyDescent="0.25">
      <c r="A13594" t="s">
        <v>716</v>
      </c>
      <c r="B13594" t="s">
        <v>717</v>
      </c>
      <c r="C13594" t="s">
        <v>718</v>
      </c>
      <c r="D13594" t="s">
        <v>687</v>
      </c>
      <c r="E13594" t="s">
        <v>688</v>
      </c>
      <c r="F13594" t="s">
        <v>187</v>
      </c>
      <c r="G13594" t="s">
        <v>233</v>
      </c>
      <c r="H13594" t="s">
        <v>486</v>
      </c>
      <c r="I13594" t="s">
        <v>234</v>
      </c>
      <c r="J13594" t="s">
        <v>235</v>
      </c>
      <c r="K13594" t="s">
        <v>487</v>
      </c>
      <c r="L13594" t="s">
        <v>237</v>
      </c>
      <c r="M13594" t="s">
        <v>695</v>
      </c>
      <c r="N13594" t="s">
        <v>696</v>
      </c>
      <c r="O13594" t="s">
        <v>265</v>
      </c>
      <c r="P13594">
        <v>2025</v>
      </c>
      <c r="Q13594">
        <v>10800</v>
      </c>
    </row>
    <row r="13595" spans="1:17" x14ac:dyDescent="0.25">
      <c r="A13595" t="s">
        <v>716</v>
      </c>
      <c r="B13595" t="s">
        <v>717</v>
      </c>
      <c r="C13595" t="s">
        <v>718</v>
      </c>
      <c r="D13595" t="s">
        <v>687</v>
      </c>
      <c r="E13595" t="s">
        <v>688</v>
      </c>
      <c r="F13595" t="s">
        <v>187</v>
      </c>
      <c r="G13595" t="s">
        <v>233</v>
      </c>
      <c r="H13595" t="s">
        <v>486</v>
      </c>
      <c r="I13595" t="s">
        <v>234</v>
      </c>
      <c r="J13595" t="s">
        <v>235</v>
      </c>
      <c r="K13595" t="s">
        <v>487</v>
      </c>
      <c r="L13595" t="s">
        <v>237</v>
      </c>
      <c r="M13595" t="s">
        <v>695</v>
      </c>
      <c r="N13595" t="s">
        <v>696</v>
      </c>
      <c r="O13595" t="s">
        <v>194</v>
      </c>
      <c r="P13595">
        <v>2030</v>
      </c>
      <c r="Q13595">
        <v>10500</v>
      </c>
    </row>
    <row r="13596" spans="1:17" x14ac:dyDescent="0.25">
      <c r="A13596" t="s">
        <v>716</v>
      </c>
      <c r="B13596" t="s">
        <v>717</v>
      </c>
      <c r="C13596" t="s">
        <v>718</v>
      </c>
      <c r="D13596" t="s">
        <v>687</v>
      </c>
      <c r="E13596" t="s">
        <v>688</v>
      </c>
      <c r="F13596" t="s">
        <v>187</v>
      </c>
      <c r="G13596" t="s">
        <v>233</v>
      </c>
      <c r="H13596" t="s">
        <v>486</v>
      </c>
      <c r="I13596" t="s">
        <v>234</v>
      </c>
      <c r="J13596" t="s">
        <v>235</v>
      </c>
      <c r="K13596" t="s">
        <v>487</v>
      </c>
      <c r="L13596" t="s">
        <v>237</v>
      </c>
      <c r="M13596" t="s">
        <v>695</v>
      </c>
      <c r="N13596" t="s">
        <v>696</v>
      </c>
      <c r="O13596" t="s">
        <v>194</v>
      </c>
      <c r="P13596">
        <v>2040</v>
      </c>
      <c r="Q13596">
        <v>10100</v>
      </c>
    </row>
    <row r="13597" spans="1:17" x14ac:dyDescent="0.25">
      <c r="A13597" t="s">
        <v>716</v>
      </c>
      <c r="B13597" t="s">
        <v>717</v>
      </c>
      <c r="C13597" t="s">
        <v>718</v>
      </c>
      <c r="D13597" t="s">
        <v>687</v>
      </c>
      <c r="E13597" t="s">
        <v>688</v>
      </c>
      <c r="F13597" t="s">
        <v>187</v>
      </c>
      <c r="G13597" t="s">
        <v>233</v>
      </c>
      <c r="H13597" t="s">
        <v>486</v>
      </c>
      <c r="I13597" t="s">
        <v>234</v>
      </c>
      <c r="J13597" t="s">
        <v>235</v>
      </c>
      <c r="K13597" t="s">
        <v>487</v>
      </c>
      <c r="L13597" t="s">
        <v>237</v>
      </c>
      <c r="M13597" t="s">
        <v>695</v>
      </c>
      <c r="N13597" t="s">
        <v>696</v>
      </c>
      <c r="O13597" t="s">
        <v>194</v>
      </c>
      <c r="P13597">
        <v>2050</v>
      </c>
      <c r="Q13597">
        <v>9800</v>
      </c>
    </row>
    <row r="13598" spans="1:17" x14ac:dyDescent="0.25">
      <c r="A13598" t="s">
        <v>716</v>
      </c>
      <c r="B13598" t="s">
        <v>717</v>
      </c>
      <c r="C13598" t="s">
        <v>718</v>
      </c>
      <c r="D13598" t="s">
        <v>687</v>
      </c>
      <c r="E13598" t="s">
        <v>688</v>
      </c>
      <c r="F13598" t="s">
        <v>187</v>
      </c>
      <c r="G13598" t="s">
        <v>233</v>
      </c>
      <c r="H13598" t="s">
        <v>486</v>
      </c>
      <c r="I13598" t="s">
        <v>234</v>
      </c>
      <c r="J13598" t="s">
        <v>235</v>
      </c>
      <c r="K13598" t="s">
        <v>487</v>
      </c>
      <c r="L13598" t="s">
        <v>237</v>
      </c>
      <c r="M13598" t="s">
        <v>695</v>
      </c>
      <c r="N13598" t="s">
        <v>696</v>
      </c>
      <c r="O13598" t="s">
        <v>264</v>
      </c>
      <c r="P13598">
        <v>2050</v>
      </c>
      <c r="Q13598">
        <v>9800</v>
      </c>
    </row>
    <row r="13599" spans="1:17" x14ac:dyDescent="0.25">
      <c r="A13599" t="s">
        <v>716</v>
      </c>
      <c r="B13599" t="s">
        <v>717</v>
      </c>
      <c r="C13599" t="s">
        <v>718</v>
      </c>
      <c r="D13599" t="s">
        <v>687</v>
      </c>
      <c r="E13599" t="s">
        <v>688</v>
      </c>
      <c r="F13599" t="s">
        <v>187</v>
      </c>
      <c r="G13599" t="s">
        <v>233</v>
      </c>
      <c r="H13599" t="s">
        <v>486</v>
      </c>
      <c r="I13599" t="s">
        <v>234</v>
      </c>
      <c r="J13599" t="s">
        <v>235</v>
      </c>
      <c r="K13599" t="s">
        <v>487</v>
      </c>
      <c r="L13599" t="s">
        <v>237</v>
      </c>
      <c r="M13599" t="s">
        <v>695</v>
      </c>
      <c r="N13599" t="s">
        <v>696</v>
      </c>
      <c r="O13599" t="s">
        <v>265</v>
      </c>
      <c r="P13599">
        <v>2050</v>
      </c>
      <c r="Q13599">
        <v>9800</v>
      </c>
    </row>
    <row r="13600" spans="1:17" x14ac:dyDescent="0.25">
      <c r="A13600" t="s">
        <v>716</v>
      </c>
      <c r="B13600" t="s">
        <v>717</v>
      </c>
      <c r="C13600" t="s">
        <v>718</v>
      </c>
      <c r="D13600" t="s">
        <v>687</v>
      </c>
      <c r="E13600" t="s">
        <v>688</v>
      </c>
      <c r="F13600" t="s">
        <v>187</v>
      </c>
      <c r="G13600" t="s">
        <v>233</v>
      </c>
      <c r="H13600" t="s">
        <v>488</v>
      </c>
      <c r="I13600" t="s">
        <v>240</v>
      </c>
      <c r="J13600" t="s">
        <v>235</v>
      </c>
      <c r="K13600" t="s">
        <v>478</v>
      </c>
      <c r="L13600" t="s">
        <v>237</v>
      </c>
      <c r="M13600" t="s">
        <v>535</v>
      </c>
      <c r="N13600" t="s">
        <v>697</v>
      </c>
      <c r="O13600" t="s">
        <v>194</v>
      </c>
      <c r="P13600">
        <v>2020</v>
      </c>
      <c r="Q13600">
        <v>1.264462805</v>
      </c>
    </row>
    <row r="13601" spans="1:17" x14ac:dyDescent="0.25">
      <c r="A13601" t="s">
        <v>716</v>
      </c>
      <c r="B13601" t="s">
        <v>717</v>
      </c>
      <c r="C13601" t="s">
        <v>718</v>
      </c>
      <c r="D13601" t="s">
        <v>687</v>
      </c>
      <c r="E13601" t="s">
        <v>688</v>
      </c>
      <c r="F13601" t="s">
        <v>187</v>
      </c>
      <c r="G13601" t="s">
        <v>233</v>
      </c>
      <c r="H13601" t="s">
        <v>488</v>
      </c>
      <c r="I13601" t="s">
        <v>240</v>
      </c>
      <c r="J13601" t="s">
        <v>235</v>
      </c>
      <c r="K13601" t="s">
        <v>478</v>
      </c>
      <c r="L13601" t="s">
        <v>237</v>
      </c>
      <c r="M13601" t="s">
        <v>535</v>
      </c>
      <c r="N13601" t="s">
        <v>697</v>
      </c>
      <c r="O13601" t="s">
        <v>194</v>
      </c>
      <c r="P13601">
        <v>2025</v>
      </c>
      <c r="Q13601">
        <v>1.2272727219999999</v>
      </c>
    </row>
    <row r="13602" spans="1:17" x14ac:dyDescent="0.25">
      <c r="A13602" t="s">
        <v>716</v>
      </c>
      <c r="B13602" t="s">
        <v>717</v>
      </c>
      <c r="C13602" t="s">
        <v>718</v>
      </c>
      <c r="D13602" t="s">
        <v>687</v>
      </c>
      <c r="E13602" t="s">
        <v>688</v>
      </c>
      <c r="F13602" t="s">
        <v>187</v>
      </c>
      <c r="G13602" t="s">
        <v>233</v>
      </c>
      <c r="H13602" t="s">
        <v>488</v>
      </c>
      <c r="I13602" t="s">
        <v>240</v>
      </c>
      <c r="J13602" t="s">
        <v>235</v>
      </c>
      <c r="K13602" t="s">
        <v>478</v>
      </c>
      <c r="L13602" t="s">
        <v>237</v>
      </c>
      <c r="M13602" t="s">
        <v>535</v>
      </c>
      <c r="N13602" t="s">
        <v>697</v>
      </c>
      <c r="O13602" t="s">
        <v>264</v>
      </c>
      <c r="P13602">
        <v>2025</v>
      </c>
      <c r="Q13602">
        <v>0.73790120800000003</v>
      </c>
    </row>
    <row r="13603" spans="1:17" x14ac:dyDescent="0.25">
      <c r="A13603" t="s">
        <v>716</v>
      </c>
      <c r="B13603" t="s">
        <v>717</v>
      </c>
      <c r="C13603" t="s">
        <v>718</v>
      </c>
      <c r="D13603" t="s">
        <v>687</v>
      </c>
      <c r="E13603" t="s">
        <v>688</v>
      </c>
      <c r="F13603" t="s">
        <v>187</v>
      </c>
      <c r="G13603" t="s">
        <v>233</v>
      </c>
      <c r="H13603" t="s">
        <v>488</v>
      </c>
      <c r="I13603" t="s">
        <v>240</v>
      </c>
      <c r="J13603" t="s">
        <v>235</v>
      </c>
      <c r="K13603" t="s">
        <v>478</v>
      </c>
      <c r="L13603" t="s">
        <v>237</v>
      </c>
      <c r="M13603" t="s">
        <v>535</v>
      </c>
      <c r="N13603" t="s">
        <v>697</v>
      </c>
      <c r="O13603" t="s">
        <v>265</v>
      </c>
      <c r="P13603">
        <v>2025</v>
      </c>
      <c r="Q13603">
        <v>1.88271028</v>
      </c>
    </row>
    <row r="13604" spans="1:17" x14ac:dyDescent="0.25">
      <c r="A13604" t="s">
        <v>716</v>
      </c>
      <c r="B13604" t="s">
        <v>717</v>
      </c>
      <c r="C13604" t="s">
        <v>718</v>
      </c>
      <c r="D13604" t="s">
        <v>687</v>
      </c>
      <c r="E13604" t="s">
        <v>688</v>
      </c>
      <c r="F13604" t="s">
        <v>187</v>
      </c>
      <c r="G13604" t="s">
        <v>233</v>
      </c>
      <c r="H13604" t="s">
        <v>488</v>
      </c>
      <c r="I13604" t="s">
        <v>240</v>
      </c>
      <c r="J13604" t="s">
        <v>235</v>
      </c>
      <c r="K13604" t="s">
        <v>478</v>
      </c>
      <c r="L13604" t="s">
        <v>237</v>
      </c>
      <c r="M13604" t="s">
        <v>535</v>
      </c>
      <c r="N13604" t="s">
        <v>697</v>
      </c>
      <c r="O13604" t="s">
        <v>194</v>
      </c>
      <c r="P13604">
        <v>2030</v>
      </c>
      <c r="Q13604">
        <v>1.19008264</v>
      </c>
    </row>
    <row r="13605" spans="1:17" x14ac:dyDescent="0.25">
      <c r="A13605" t="s">
        <v>716</v>
      </c>
      <c r="B13605" t="s">
        <v>717</v>
      </c>
      <c r="C13605" t="s">
        <v>718</v>
      </c>
      <c r="D13605" t="s">
        <v>687</v>
      </c>
      <c r="E13605" t="s">
        <v>688</v>
      </c>
      <c r="F13605" t="s">
        <v>187</v>
      </c>
      <c r="G13605" t="s">
        <v>233</v>
      </c>
      <c r="H13605" t="s">
        <v>488</v>
      </c>
      <c r="I13605" t="s">
        <v>240</v>
      </c>
      <c r="J13605" t="s">
        <v>235</v>
      </c>
      <c r="K13605" t="s">
        <v>478</v>
      </c>
      <c r="L13605" t="s">
        <v>237</v>
      </c>
      <c r="M13605" t="s">
        <v>535</v>
      </c>
      <c r="N13605" t="s">
        <v>697</v>
      </c>
      <c r="O13605" t="s">
        <v>194</v>
      </c>
      <c r="P13605">
        <v>2040</v>
      </c>
      <c r="Q13605">
        <v>1.1528925569999999</v>
      </c>
    </row>
    <row r="13606" spans="1:17" x14ac:dyDescent="0.25">
      <c r="A13606" t="s">
        <v>716</v>
      </c>
      <c r="B13606" t="s">
        <v>717</v>
      </c>
      <c r="C13606" t="s">
        <v>718</v>
      </c>
      <c r="D13606" t="s">
        <v>687</v>
      </c>
      <c r="E13606" t="s">
        <v>688</v>
      </c>
      <c r="F13606" t="s">
        <v>187</v>
      </c>
      <c r="G13606" t="s">
        <v>233</v>
      </c>
      <c r="H13606" t="s">
        <v>488</v>
      </c>
      <c r="I13606" t="s">
        <v>240</v>
      </c>
      <c r="J13606" t="s">
        <v>235</v>
      </c>
      <c r="K13606" t="s">
        <v>478</v>
      </c>
      <c r="L13606" t="s">
        <v>237</v>
      </c>
      <c r="M13606" t="s">
        <v>535</v>
      </c>
      <c r="N13606" t="s">
        <v>697</v>
      </c>
      <c r="O13606" t="s">
        <v>194</v>
      </c>
      <c r="P13606">
        <v>2050</v>
      </c>
      <c r="Q13606">
        <v>1.115702475</v>
      </c>
    </row>
    <row r="13607" spans="1:17" x14ac:dyDescent="0.25">
      <c r="A13607" t="s">
        <v>716</v>
      </c>
      <c r="B13607" t="s">
        <v>717</v>
      </c>
      <c r="C13607" t="s">
        <v>718</v>
      </c>
      <c r="D13607" t="s">
        <v>687</v>
      </c>
      <c r="E13607" t="s">
        <v>688</v>
      </c>
      <c r="F13607" t="s">
        <v>187</v>
      </c>
      <c r="G13607" t="s">
        <v>233</v>
      </c>
      <c r="H13607" t="s">
        <v>488</v>
      </c>
      <c r="I13607" t="s">
        <v>240</v>
      </c>
      <c r="J13607" t="s">
        <v>235</v>
      </c>
      <c r="K13607" t="s">
        <v>478</v>
      </c>
      <c r="L13607" t="s">
        <v>237</v>
      </c>
      <c r="M13607" t="s">
        <v>535</v>
      </c>
      <c r="N13607" t="s">
        <v>697</v>
      </c>
      <c r="O13607" t="s">
        <v>264</v>
      </c>
      <c r="P13607">
        <v>2050</v>
      </c>
      <c r="Q13607">
        <v>0.68579476100000003</v>
      </c>
    </row>
    <row r="13608" spans="1:17" x14ac:dyDescent="0.25">
      <c r="A13608" t="s">
        <v>716</v>
      </c>
      <c r="B13608" t="s">
        <v>717</v>
      </c>
      <c r="C13608" t="s">
        <v>718</v>
      </c>
      <c r="D13608" t="s">
        <v>687</v>
      </c>
      <c r="E13608" t="s">
        <v>688</v>
      </c>
      <c r="F13608" t="s">
        <v>187</v>
      </c>
      <c r="G13608" t="s">
        <v>233</v>
      </c>
      <c r="H13608" t="s">
        <v>488</v>
      </c>
      <c r="I13608" t="s">
        <v>240</v>
      </c>
      <c r="J13608" t="s">
        <v>235</v>
      </c>
      <c r="K13608" t="s">
        <v>478</v>
      </c>
      <c r="L13608" t="s">
        <v>237</v>
      </c>
      <c r="M13608" t="s">
        <v>535</v>
      </c>
      <c r="N13608" t="s">
        <v>697</v>
      </c>
      <c r="O13608" t="s">
        <v>265</v>
      </c>
      <c r="P13608">
        <v>2050</v>
      </c>
      <c r="Q13608">
        <v>1.741461342</v>
      </c>
    </row>
    <row r="13609" spans="1:17" x14ac:dyDescent="0.25">
      <c r="A13609" t="s">
        <v>716</v>
      </c>
      <c r="B13609" t="s">
        <v>717</v>
      </c>
      <c r="C13609" t="s">
        <v>718</v>
      </c>
      <c r="D13609" t="s">
        <v>687</v>
      </c>
      <c r="E13609" t="s">
        <v>688</v>
      </c>
      <c r="F13609" t="s">
        <v>187</v>
      </c>
      <c r="G13609" t="s">
        <v>233</v>
      </c>
      <c r="H13609" t="s">
        <v>489</v>
      </c>
      <c r="I13609" t="s">
        <v>4</v>
      </c>
      <c r="J13609" t="s">
        <v>235</v>
      </c>
      <c r="K13609" t="s">
        <v>482</v>
      </c>
      <c r="L13609" t="s">
        <v>237</v>
      </c>
      <c r="M13609" t="s">
        <v>698</v>
      </c>
      <c r="N13609" t="s">
        <v>425</v>
      </c>
      <c r="O13609" t="s">
        <v>194</v>
      </c>
      <c r="P13609">
        <v>2020</v>
      </c>
      <c r="Q13609">
        <v>2.0763764569999998</v>
      </c>
    </row>
    <row r="13610" spans="1:17" x14ac:dyDescent="0.25">
      <c r="A13610" t="s">
        <v>716</v>
      </c>
      <c r="B13610" t="s">
        <v>717</v>
      </c>
      <c r="C13610" t="s">
        <v>718</v>
      </c>
      <c r="D13610" t="s">
        <v>687</v>
      </c>
      <c r="E13610" t="s">
        <v>688</v>
      </c>
      <c r="F13610" t="s">
        <v>187</v>
      </c>
      <c r="G13610" t="s">
        <v>233</v>
      </c>
      <c r="H13610" t="s">
        <v>489</v>
      </c>
      <c r="I13610" t="s">
        <v>4</v>
      </c>
      <c r="J13610" t="s">
        <v>235</v>
      </c>
      <c r="K13610" t="s">
        <v>482</v>
      </c>
      <c r="L13610" t="s">
        <v>237</v>
      </c>
      <c r="M13610" t="s">
        <v>698</v>
      </c>
      <c r="N13610" t="s">
        <v>425</v>
      </c>
      <c r="O13610" t="s">
        <v>194</v>
      </c>
      <c r="P13610">
        <v>2025</v>
      </c>
      <c r="Q13610">
        <v>2.106911835</v>
      </c>
    </row>
    <row r="13611" spans="1:17" x14ac:dyDescent="0.25">
      <c r="A13611" t="s">
        <v>716</v>
      </c>
      <c r="B13611" t="s">
        <v>717</v>
      </c>
      <c r="C13611" t="s">
        <v>718</v>
      </c>
      <c r="D13611" t="s">
        <v>687</v>
      </c>
      <c r="E13611" t="s">
        <v>688</v>
      </c>
      <c r="F13611" t="s">
        <v>187</v>
      </c>
      <c r="G13611" t="s">
        <v>233</v>
      </c>
      <c r="H13611" t="s">
        <v>489</v>
      </c>
      <c r="I13611" t="s">
        <v>4</v>
      </c>
      <c r="J13611" t="s">
        <v>235</v>
      </c>
      <c r="K13611" t="s">
        <v>482</v>
      </c>
      <c r="L13611" t="s">
        <v>237</v>
      </c>
      <c r="M13611" t="s">
        <v>698</v>
      </c>
      <c r="N13611" t="s">
        <v>425</v>
      </c>
      <c r="O13611" t="s">
        <v>264</v>
      </c>
      <c r="P13611">
        <v>2025</v>
      </c>
      <c r="Q13611">
        <v>2.0724524039999999</v>
      </c>
    </row>
    <row r="13612" spans="1:17" x14ac:dyDescent="0.25">
      <c r="A13612" t="s">
        <v>716</v>
      </c>
      <c r="B13612" t="s">
        <v>717</v>
      </c>
      <c r="C13612" t="s">
        <v>718</v>
      </c>
      <c r="D13612" t="s">
        <v>687</v>
      </c>
      <c r="E13612" t="s">
        <v>688</v>
      </c>
      <c r="F13612" t="s">
        <v>187</v>
      </c>
      <c r="G13612" t="s">
        <v>233</v>
      </c>
      <c r="H13612" t="s">
        <v>489</v>
      </c>
      <c r="I13612" t="s">
        <v>4</v>
      </c>
      <c r="J13612" t="s">
        <v>235</v>
      </c>
      <c r="K13612" t="s">
        <v>482</v>
      </c>
      <c r="L13612" t="s">
        <v>237</v>
      </c>
      <c r="M13612" t="s">
        <v>698</v>
      </c>
      <c r="N13612" t="s">
        <v>425</v>
      </c>
      <c r="O13612" t="s">
        <v>265</v>
      </c>
      <c r="P13612">
        <v>2025</v>
      </c>
      <c r="Q13612">
        <v>2.0693787800000001</v>
      </c>
    </row>
    <row r="13613" spans="1:17" x14ac:dyDescent="0.25">
      <c r="A13613" t="s">
        <v>716</v>
      </c>
      <c r="B13613" t="s">
        <v>717</v>
      </c>
      <c r="C13613" t="s">
        <v>718</v>
      </c>
      <c r="D13613" t="s">
        <v>687</v>
      </c>
      <c r="E13613" t="s">
        <v>688</v>
      </c>
      <c r="F13613" t="s">
        <v>187</v>
      </c>
      <c r="G13613" t="s">
        <v>233</v>
      </c>
      <c r="H13613" t="s">
        <v>489</v>
      </c>
      <c r="I13613" t="s">
        <v>4</v>
      </c>
      <c r="J13613" t="s">
        <v>235</v>
      </c>
      <c r="K13613" t="s">
        <v>482</v>
      </c>
      <c r="L13613" t="s">
        <v>237</v>
      </c>
      <c r="M13613" t="s">
        <v>698</v>
      </c>
      <c r="N13613" t="s">
        <v>425</v>
      </c>
      <c r="O13613" t="s">
        <v>194</v>
      </c>
      <c r="P13613">
        <v>2030</v>
      </c>
      <c r="Q13613">
        <v>2.1374679350000001</v>
      </c>
    </row>
    <row r="13614" spans="1:17" x14ac:dyDescent="0.25">
      <c r="A13614" t="s">
        <v>716</v>
      </c>
      <c r="B13614" t="s">
        <v>717</v>
      </c>
      <c r="C13614" t="s">
        <v>718</v>
      </c>
      <c r="D13614" t="s">
        <v>687</v>
      </c>
      <c r="E13614" t="s">
        <v>688</v>
      </c>
      <c r="F13614" t="s">
        <v>187</v>
      </c>
      <c r="G13614" t="s">
        <v>233</v>
      </c>
      <c r="H13614" t="s">
        <v>489</v>
      </c>
      <c r="I13614" t="s">
        <v>4</v>
      </c>
      <c r="J13614" t="s">
        <v>235</v>
      </c>
      <c r="K13614" t="s">
        <v>482</v>
      </c>
      <c r="L13614" t="s">
        <v>237</v>
      </c>
      <c r="M13614" t="s">
        <v>698</v>
      </c>
      <c r="N13614" t="s">
        <v>425</v>
      </c>
      <c r="O13614" t="s">
        <v>194</v>
      </c>
      <c r="P13614">
        <v>2040</v>
      </c>
      <c r="Q13614">
        <v>2.1255156660000001</v>
      </c>
    </row>
    <row r="13615" spans="1:17" x14ac:dyDescent="0.25">
      <c r="A13615" t="s">
        <v>716</v>
      </c>
      <c r="B13615" t="s">
        <v>717</v>
      </c>
      <c r="C13615" t="s">
        <v>718</v>
      </c>
      <c r="D13615" t="s">
        <v>687</v>
      </c>
      <c r="E13615" t="s">
        <v>688</v>
      </c>
      <c r="F13615" t="s">
        <v>187</v>
      </c>
      <c r="G13615" t="s">
        <v>233</v>
      </c>
      <c r="H13615" t="s">
        <v>489</v>
      </c>
      <c r="I13615" t="s">
        <v>4</v>
      </c>
      <c r="J13615" t="s">
        <v>235</v>
      </c>
      <c r="K13615" t="s">
        <v>482</v>
      </c>
      <c r="L13615" t="s">
        <v>237</v>
      </c>
      <c r="M13615" t="s">
        <v>698</v>
      </c>
      <c r="N13615" t="s">
        <v>425</v>
      </c>
      <c r="O13615" t="s">
        <v>194</v>
      </c>
      <c r="P13615">
        <v>2050</v>
      </c>
      <c r="Q13615">
        <v>2.1129265990000001</v>
      </c>
    </row>
    <row r="13616" spans="1:17" x14ac:dyDescent="0.25">
      <c r="A13616" t="s">
        <v>716</v>
      </c>
      <c r="B13616" t="s">
        <v>717</v>
      </c>
      <c r="C13616" t="s">
        <v>718</v>
      </c>
      <c r="D13616" t="s">
        <v>687</v>
      </c>
      <c r="E13616" t="s">
        <v>688</v>
      </c>
      <c r="F13616" t="s">
        <v>187</v>
      </c>
      <c r="G13616" t="s">
        <v>233</v>
      </c>
      <c r="H13616" t="s">
        <v>489</v>
      </c>
      <c r="I13616" t="s">
        <v>4</v>
      </c>
      <c r="J13616" t="s">
        <v>235</v>
      </c>
      <c r="K13616" t="s">
        <v>482</v>
      </c>
      <c r="L13616" t="s">
        <v>237</v>
      </c>
      <c r="M13616" t="s">
        <v>698</v>
      </c>
      <c r="N13616" t="s">
        <v>425</v>
      </c>
      <c r="O13616" t="s">
        <v>264</v>
      </c>
      <c r="P13616">
        <v>2050</v>
      </c>
      <c r="Q13616">
        <v>2.0300585789999999</v>
      </c>
    </row>
    <row r="13617" spans="1:17" x14ac:dyDescent="0.25">
      <c r="A13617" t="s">
        <v>716</v>
      </c>
      <c r="B13617" t="s">
        <v>717</v>
      </c>
      <c r="C13617" t="s">
        <v>718</v>
      </c>
      <c r="D13617" t="s">
        <v>687</v>
      </c>
      <c r="E13617" t="s">
        <v>688</v>
      </c>
      <c r="F13617" t="s">
        <v>187</v>
      </c>
      <c r="G13617" t="s">
        <v>233</v>
      </c>
      <c r="H13617" t="s">
        <v>489</v>
      </c>
      <c r="I13617" t="s">
        <v>4</v>
      </c>
      <c r="J13617" t="s">
        <v>235</v>
      </c>
      <c r="K13617" t="s">
        <v>482</v>
      </c>
      <c r="L13617" t="s">
        <v>237</v>
      </c>
      <c r="M13617" t="s">
        <v>698</v>
      </c>
      <c r="N13617" t="s">
        <v>425</v>
      </c>
      <c r="O13617" t="s">
        <v>265</v>
      </c>
      <c r="P13617">
        <v>2050</v>
      </c>
      <c r="Q13617">
        <v>2.0270478280000002</v>
      </c>
    </row>
    <row r="13618" spans="1:17" x14ac:dyDescent="0.25">
      <c r="A13618" t="s">
        <v>716</v>
      </c>
      <c r="B13618" t="s">
        <v>717</v>
      </c>
      <c r="C13618" t="s">
        <v>718</v>
      </c>
      <c r="D13618" t="s">
        <v>687</v>
      </c>
      <c r="E13618" t="s">
        <v>688</v>
      </c>
      <c r="F13618" t="s">
        <v>187</v>
      </c>
      <c r="G13618" t="s">
        <v>243</v>
      </c>
      <c r="H13618" t="s">
        <v>356</v>
      </c>
      <c r="I13618" t="s">
        <v>298</v>
      </c>
      <c r="K13618" t="s">
        <v>78</v>
      </c>
      <c r="N13618" t="s">
        <v>386</v>
      </c>
      <c r="O13618" t="s">
        <v>194</v>
      </c>
      <c r="P13618">
        <v>2020</v>
      </c>
      <c r="Q13618">
        <v>2</v>
      </c>
    </row>
    <row r="13619" spans="1:17" x14ac:dyDescent="0.25">
      <c r="A13619" t="s">
        <v>716</v>
      </c>
      <c r="B13619" t="s">
        <v>717</v>
      </c>
      <c r="C13619" t="s">
        <v>718</v>
      </c>
      <c r="D13619" t="s">
        <v>687</v>
      </c>
      <c r="E13619" t="s">
        <v>688</v>
      </c>
      <c r="F13619" t="s">
        <v>187</v>
      </c>
      <c r="G13619" t="s">
        <v>243</v>
      </c>
      <c r="H13619" t="s">
        <v>356</v>
      </c>
      <c r="I13619" t="s">
        <v>298</v>
      </c>
      <c r="K13619" t="s">
        <v>78</v>
      </c>
      <c r="N13619" t="s">
        <v>386</v>
      </c>
      <c r="O13619" t="s">
        <v>194</v>
      </c>
      <c r="P13619">
        <v>2025</v>
      </c>
      <c r="Q13619">
        <v>2</v>
      </c>
    </row>
    <row r="13620" spans="1:17" x14ac:dyDescent="0.25">
      <c r="A13620" t="s">
        <v>716</v>
      </c>
      <c r="B13620" t="s">
        <v>717</v>
      </c>
      <c r="C13620" t="s">
        <v>718</v>
      </c>
      <c r="D13620" t="s">
        <v>687</v>
      </c>
      <c r="E13620" t="s">
        <v>688</v>
      </c>
      <c r="F13620" t="s">
        <v>187</v>
      </c>
      <c r="G13620" t="s">
        <v>243</v>
      </c>
      <c r="H13620" t="s">
        <v>356</v>
      </c>
      <c r="I13620" t="s">
        <v>298</v>
      </c>
      <c r="K13620" t="s">
        <v>78</v>
      </c>
      <c r="N13620" t="s">
        <v>386</v>
      </c>
      <c r="O13620" t="s">
        <v>264</v>
      </c>
      <c r="P13620">
        <v>2025</v>
      </c>
      <c r="Q13620">
        <v>2</v>
      </c>
    </row>
    <row r="13621" spans="1:17" x14ac:dyDescent="0.25">
      <c r="A13621" t="s">
        <v>716</v>
      </c>
      <c r="B13621" t="s">
        <v>717</v>
      </c>
      <c r="C13621" t="s">
        <v>718</v>
      </c>
      <c r="D13621" t="s">
        <v>687</v>
      </c>
      <c r="E13621" t="s">
        <v>688</v>
      </c>
      <c r="F13621" t="s">
        <v>187</v>
      </c>
      <c r="G13621" t="s">
        <v>243</v>
      </c>
      <c r="H13621" t="s">
        <v>356</v>
      </c>
      <c r="I13621" t="s">
        <v>298</v>
      </c>
      <c r="K13621" t="s">
        <v>78</v>
      </c>
      <c r="N13621" t="s">
        <v>386</v>
      </c>
      <c r="O13621" t="s">
        <v>265</v>
      </c>
      <c r="P13621">
        <v>2025</v>
      </c>
      <c r="Q13621">
        <v>2</v>
      </c>
    </row>
    <row r="13622" spans="1:17" x14ac:dyDescent="0.25">
      <c r="A13622" t="s">
        <v>716</v>
      </c>
      <c r="B13622" t="s">
        <v>717</v>
      </c>
      <c r="C13622" t="s">
        <v>718</v>
      </c>
      <c r="D13622" t="s">
        <v>687</v>
      </c>
      <c r="E13622" t="s">
        <v>688</v>
      </c>
      <c r="F13622" t="s">
        <v>187</v>
      </c>
      <c r="G13622" t="s">
        <v>243</v>
      </c>
      <c r="H13622" t="s">
        <v>356</v>
      </c>
      <c r="I13622" t="s">
        <v>298</v>
      </c>
      <c r="K13622" t="s">
        <v>78</v>
      </c>
      <c r="N13622" t="s">
        <v>386</v>
      </c>
      <c r="O13622" t="s">
        <v>194</v>
      </c>
      <c r="P13622">
        <v>2030</v>
      </c>
      <c r="Q13622">
        <v>2</v>
      </c>
    </row>
    <row r="13623" spans="1:17" x14ac:dyDescent="0.25">
      <c r="A13623" t="s">
        <v>716</v>
      </c>
      <c r="B13623" t="s">
        <v>717</v>
      </c>
      <c r="C13623" t="s">
        <v>718</v>
      </c>
      <c r="D13623" t="s">
        <v>687</v>
      </c>
      <c r="E13623" t="s">
        <v>688</v>
      </c>
      <c r="F13623" t="s">
        <v>187</v>
      </c>
      <c r="G13623" t="s">
        <v>243</v>
      </c>
      <c r="H13623" t="s">
        <v>356</v>
      </c>
      <c r="I13623" t="s">
        <v>298</v>
      </c>
      <c r="K13623" t="s">
        <v>78</v>
      </c>
      <c r="N13623" t="s">
        <v>386</v>
      </c>
      <c r="O13623" t="s">
        <v>194</v>
      </c>
      <c r="P13623">
        <v>2040</v>
      </c>
      <c r="Q13623">
        <v>2</v>
      </c>
    </row>
    <row r="13624" spans="1:17" x14ac:dyDescent="0.25">
      <c r="A13624" t="s">
        <v>716</v>
      </c>
      <c r="B13624" t="s">
        <v>717</v>
      </c>
      <c r="C13624" t="s">
        <v>718</v>
      </c>
      <c r="D13624" t="s">
        <v>687</v>
      </c>
      <c r="E13624" t="s">
        <v>688</v>
      </c>
      <c r="F13624" t="s">
        <v>187</v>
      </c>
      <c r="G13624" t="s">
        <v>243</v>
      </c>
      <c r="H13624" t="s">
        <v>356</v>
      </c>
      <c r="I13624" t="s">
        <v>298</v>
      </c>
      <c r="K13624" t="s">
        <v>78</v>
      </c>
      <c r="N13624" t="s">
        <v>386</v>
      </c>
      <c r="O13624" t="s">
        <v>194</v>
      </c>
      <c r="P13624">
        <v>2050</v>
      </c>
      <c r="Q13624">
        <v>2</v>
      </c>
    </row>
    <row r="13625" spans="1:17" x14ac:dyDescent="0.25">
      <c r="A13625" t="s">
        <v>716</v>
      </c>
      <c r="B13625" t="s">
        <v>717</v>
      </c>
      <c r="C13625" t="s">
        <v>718</v>
      </c>
      <c r="D13625" t="s">
        <v>687</v>
      </c>
      <c r="E13625" t="s">
        <v>688</v>
      </c>
      <c r="F13625" t="s">
        <v>187</v>
      </c>
      <c r="G13625" t="s">
        <v>243</v>
      </c>
      <c r="H13625" t="s">
        <v>356</v>
      </c>
      <c r="I13625" t="s">
        <v>298</v>
      </c>
      <c r="K13625" t="s">
        <v>78</v>
      </c>
      <c r="N13625" t="s">
        <v>386</v>
      </c>
      <c r="O13625" t="s">
        <v>264</v>
      </c>
      <c r="P13625">
        <v>2050</v>
      </c>
      <c r="Q13625">
        <v>2</v>
      </c>
    </row>
    <row r="13626" spans="1:17" x14ac:dyDescent="0.25">
      <c r="A13626" t="s">
        <v>716</v>
      </c>
      <c r="B13626" t="s">
        <v>717</v>
      </c>
      <c r="C13626" t="s">
        <v>718</v>
      </c>
      <c r="D13626" t="s">
        <v>687</v>
      </c>
      <c r="E13626" t="s">
        <v>688</v>
      </c>
      <c r="F13626" t="s">
        <v>187</v>
      </c>
      <c r="G13626" t="s">
        <v>243</v>
      </c>
      <c r="H13626" t="s">
        <v>356</v>
      </c>
      <c r="I13626" t="s">
        <v>298</v>
      </c>
      <c r="K13626" t="s">
        <v>78</v>
      </c>
      <c r="N13626" t="s">
        <v>386</v>
      </c>
      <c r="O13626" t="s">
        <v>265</v>
      </c>
      <c r="P13626">
        <v>2050</v>
      </c>
      <c r="Q13626">
        <v>2</v>
      </c>
    </row>
    <row r="13627" spans="1:17" x14ac:dyDescent="0.25">
      <c r="A13627" t="s">
        <v>716</v>
      </c>
      <c r="B13627" t="s">
        <v>717</v>
      </c>
      <c r="C13627" t="s">
        <v>718</v>
      </c>
      <c r="D13627" t="s">
        <v>687</v>
      </c>
      <c r="E13627" t="s">
        <v>688</v>
      </c>
      <c r="F13627" t="s">
        <v>187</v>
      </c>
      <c r="G13627" t="s">
        <v>243</v>
      </c>
      <c r="H13627" t="s">
        <v>244</v>
      </c>
      <c r="I13627" t="s">
        <v>245</v>
      </c>
      <c r="J13627" t="s">
        <v>246</v>
      </c>
      <c r="K13627" t="s">
        <v>191</v>
      </c>
      <c r="M13627" t="s">
        <v>392</v>
      </c>
      <c r="N13627" t="s">
        <v>699</v>
      </c>
      <c r="O13627" t="s">
        <v>194</v>
      </c>
      <c r="P13627">
        <v>2020</v>
      </c>
      <c r="Q13627">
        <v>0.2</v>
      </c>
    </row>
    <row r="13628" spans="1:17" x14ac:dyDescent="0.25">
      <c r="A13628" t="s">
        <v>716</v>
      </c>
      <c r="B13628" t="s">
        <v>717</v>
      </c>
      <c r="C13628" t="s">
        <v>718</v>
      </c>
      <c r="D13628" t="s">
        <v>687</v>
      </c>
      <c r="E13628" t="s">
        <v>688</v>
      </c>
      <c r="F13628" t="s">
        <v>187</v>
      </c>
      <c r="G13628" t="s">
        <v>243</v>
      </c>
      <c r="H13628" t="s">
        <v>244</v>
      </c>
      <c r="I13628" t="s">
        <v>245</v>
      </c>
      <c r="J13628" t="s">
        <v>246</v>
      </c>
      <c r="K13628" t="s">
        <v>191</v>
      </c>
      <c r="M13628" t="s">
        <v>392</v>
      </c>
      <c r="N13628" t="s">
        <v>699</v>
      </c>
      <c r="O13628" t="s">
        <v>194</v>
      </c>
      <c r="P13628">
        <v>2025</v>
      </c>
      <c r="Q13628">
        <v>0.2</v>
      </c>
    </row>
    <row r="13629" spans="1:17" x14ac:dyDescent="0.25">
      <c r="A13629" t="s">
        <v>716</v>
      </c>
      <c r="B13629" t="s">
        <v>717</v>
      </c>
      <c r="C13629" t="s">
        <v>718</v>
      </c>
      <c r="D13629" t="s">
        <v>687</v>
      </c>
      <c r="E13629" t="s">
        <v>688</v>
      </c>
      <c r="F13629" t="s">
        <v>187</v>
      </c>
      <c r="G13629" t="s">
        <v>243</v>
      </c>
      <c r="H13629" t="s">
        <v>244</v>
      </c>
      <c r="I13629" t="s">
        <v>245</v>
      </c>
      <c r="J13629" t="s">
        <v>246</v>
      </c>
      <c r="K13629" t="s">
        <v>191</v>
      </c>
      <c r="M13629" t="s">
        <v>392</v>
      </c>
      <c r="N13629" t="s">
        <v>699</v>
      </c>
      <c r="O13629" t="s">
        <v>264</v>
      </c>
      <c r="P13629">
        <v>2025</v>
      </c>
      <c r="Q13629">
        <v>0.2</v>
      </c>
    </row>
    <row r="13630" spans="1:17" x14ac:dyDescent="0.25">
      <c r="A13630" t="s">
        <v>716</v>
      </c>
      <c r="B13630" t="s">
        <v>717</v>
      </c>
      <c r="C13630" t="s">
        <v>718</v>
      </c>
      <c r="D13630" t="s">
        <v>687</v>
      </c>
      <c r="E13630" t="s">
        <v>688</v>
      </c>
      <c r="F13630" t="s">
        <v>187</v>
      </c>
      <c r="G13630" t="s">
        <v>243</v>
      </c>
      <c r="H13630" t="s">
        <v>244</v>
      </c>
      <c r="I13630" t="s">
        <v>245</v>
      </c>
      <c r="J13630" t="s">
        <v>246</v>
      </c>
      <c r="K13630" t="s">
        <v>191</v>
      </c>
      <c r="M13630" t="s">
        <v>392</v>
      </c>
      <c r="N13630" t="s">
        <v>699</v>
      </c>
      <c r="O13630" t="s">
        <v>265</v>
      </c>
      <c r="P13630">
        <v>2025</v>
      </c>
      <c r="Q13630">
        <v>0.2</v>
      </c>
    </row>
    <row r="13631" spans="1:17" x14ac:dyDescent="0.25">
      <c r="A13631" t="s">
        <v>716</v>
      </c>
      <c r="B13631" t="s">
        <v>717</v>
      </c>
      <c r="C13631" t="s">
        <v>718</v>
      </c>
      <c r="D13631" t="s">
        <v>687</v>
      </c>
      <c r="E13631" t="s">
        <v>688</v>
      </c>
      <c r="F13631" t="s">
        <v>187</v>
      </c>
      <c r="G13631" t="s">
        <v>243</v>
      </c>
      <c r="H13631" t="s">
        <v>244</v>
      </c>
      <c r="I13631" t="s">
        <v>245</v>
      </c>
      <c r="J13631" t="s">
        <v>246</v>
      </c>
      <c r="K13631" t="s">
        <v>191</v>
      </c>
      <c r="M13631" t="s">
        <v>392</v>
      </c>
      <c r="N13631" t="s">
        <v>699</v>
      </c>
      <c r="O13631" t="s">
        <v>194</v>
      </c>
      <c r="P13631">
        <v>2030</v>
      </c>
      <c r="Q13631">
        <v>0.2</v>
      </c>
    </row>
    <row r="13632" spans="1:17" x14ac:dyDescent="0.25">
      <c r="A13632" t="s">
        <v>716</v>
      </c>
      <c r="B13632" t="s">
        <v>717</v>
      </c>
      <c r="C13632" t="s">
        <v>718</v>
      </c>
      <c r="D13632" t="s">
        <v>687</v>
      </c>
      <c r="E13632" t="s">
        <v>688</v>
      </c>
      <c r="F13632" t="s">
        <v>187</v>
      </c>
      <c r="G13632" t="s">
        <v>243</v>
      </c>
      <c r="H13632" t="s">
        <v>244</v>
      </c>
      <c r="I13632" t="s">
        <v>245</v>
      </c>
      <c r="J13632" t="s">
        <v>246</v>
      </c>
      <c r="K13632" t="s">
        <v>191</v>
      </c>
      <c r="M13632" t="s">
        <v>392</v>
      </c>
      <c r="N13632" t="s">
        <v>699</v>
      </c>
      <c r="O13632" t="s">
        <v>194</v>
      </c>
      <c r="P13632">
        <v>2040</v>
      </c>
      <c r="Q13632">
        <v>0.2</v>
      </c>
    </row>
    <row r="13633" spans="1:17" x14ac:dyDescent="0.25">
      <c r="A13633" t="s">
        <v>716</v>
      </c>
      <c r="B13633" t="s">
        <v>717</v>
      </c>
      <c r="C13633" t="s">
        <v>718</v>
      </c>
      <c r="D13633" t="s">
        <v>687</v>
      </c>
      <c r="E13633" t="s">
        <v>688</v>
      </c>
      <c r="F13633" t="s">
        <v>187</v>
      </c>
      <c r="G13633" t="s">
        <v>243</v>
      </c>
      <c r="H13633" t="s">
        <v>244</v>
      </c>
      <c r="I13633" t="s">
        <v>245</v>
      </c>
      <c r="J13633" t="s">
        <v>246</v>
      </c>
      <c r="K13633" t="s">
        <v>191</v>
      </c>
      <c r="M13633" t="s">
        <v>392</v>
      </c>
      <c r="N13633" t="s">
        <v>699</v>
      </c>
      <c r="O13633" t="s">
        <v>194</v>
      </c>
      <c r="P13633">
        <v>2050</v>
      </c>
      <c r="Q13633">
        <v>0.2</v>
      </c>
    </row>
    <row r="13634" spans="1:17" x14ac:dyDescent="0.25">
      <c r="A13634" t="s">
        <v>716</v>
      </c>
      <c r="B13634" t="s">
        <v>717</v>
      </c>
      <c r="C13634" t="s">
        <v>718</v>
      </c>
      <c r="D13634" t="s">
        <v>687</v>
      </c>
      <c r="E13634" t="s">
        <v>688</v>
      </c>
      <c r="F13634" t="s">
        <v>187</v>
      </c>
      <c r="G13634" t="s">
        <v>243</v>
      </c>
      <c r="H13634" t="s">
        <v>244</v>
      </c>
      <c r="I13634" t="s">
        <v>245</v>
      </c>
      <c r="J13634" t="s">
        <v>246</v>
      </c>
      <c r="K13634" t="s">
        <v>191</v>
      </c>
      <c r="M13634" t="s">
        <v>392</v>
      </c>
      <c r="N13634" t="s">
        <v>699</v>
      </c>
      <c r="O13634" t="s">
        <v>264</v>
      </c>
      <c r="P13634">
        <v>2050</v>
      </c>
      <c r="Q13634">
        <v>0.2</v>
      </c>
    </row>
    <row r="13635" spans="1:17" x14ac:dyDescent="0.25">
      <c r="A13635" t="s">
        <v>716</v>
      </c>
      <c r="B13635" t="s">
        <v>717</v>
      </c>
      <c r="C13635" t="s">
        <v>718</v>
      </c>
      <c r="D13635" t="s">
        <v>687</v>
      </c>
      <c r="E13635" t="s">
        <v>688</v>
      </c>
      <c r="F13635" t="s">
        <v>187</v>
      </c>
      <c r="G13635" t="s">
        <v>243</v>
      </c>
      <c r="H13635" t="s">
        <v>244</v>
      </c>
      <c r="I13635" t="s">
        <v>245</v>
      </c>
      <c r="J13635" t="s">
        <v>246</v>
      </c>
      <c r="K13635" t="s">
        <v>191</v>
      </c>
      <c r="M13635" t="s">
        <v>392</v>
      </c>
      <c r="N13635" t="s">
        <v>699</v>
      </c>
      <c r="O13635" t="s">
        <v>265</v>
      </c>
      <c r="P13635">
        <v>2050</v>
      </c>
      <c r="Q13635">
        <v>0.2</v>
      </c>
    </row>
    <row r="13636" spans="1:17" x14ac:dyDescent="0.25">
      <c r="A13636" t="s">
        <v>716</v>
      </c>
      <c r="B13636" t="s">
        <v>717</v>
      </c>
      <c r="C13636" t="s">
        <v>718</v>
      </c>
      <c r="D13636" t="s">
        <v>687</v>
      </c>
      <c r="E13636" t="s">
        <v>688</v>
      </c>
      <c r="F13636" t="s">
        <v>187</v>
      </c>
      <c r="G13636" t="s">
        <v>243</v>
      </c>
      <c r="H13636" t="s">
        <v>248</v>
      </c>
      <c r="I13636" t="s">
        <v>249</v>
      </c>
      <c r="J13636" t="s">
        <v>250</v>
      </c>
      <c r="K13636" t="s">
        <v>191</v>
      </c>
      <c r="M13636" t="s">
        <v>392</v>
      </c>
      <c r="O13636" t="s">
        <v>194</v>
      </c>
      <c r="P13636">
        <v>2020</v>
      </c>
    </row>
    <row r="13637" spans="1:17" x14ac:dyDescent="0.25">
      <c r="A13637" t="s">
        <v>716</v>
      </c>
      <c r="B13637" t="s">
        <v>717</v>
      </c>
      <c r="C13637" t="s">
        <v>718</v>
      </c>
      <c r="D13637" t="s">
        <v>687</v>
      </c>
      <c r="E13637" t="s">
        <v>688</v>
      </c>
      <c r="F13637" t="s">
        <v>187</v>
      </c>
      <c r="G13637" t="s">
        <v>243</v>
      </c>
      <c r="H13637" t="s">
        <v>248</v>
      </c>
      <c r="I13637" t="s">
        <v>249</v>
      </c>
      <c r="J13637" t="s">
        <v>250</v>
      </c>
      <c r="K13637" t="s">
        <v>191</v>
      </c>
      <c r="M13637" t="s">
        <v>392</v>
      </c>
      <c r="O13637" t="s">
        <v>194</v>
      </c>
      <c r="P13637">
        <v>2025</v>
      </c>
    </row>
    <row r="13638" spans="1:17" x14ac:dyDescent="0.25">
      <c r="A13638" t="s">
        <v>716</v>
      </c>
      <c r="B13638" t="s">
        <v>717</v>
      </c>
      <c r="C13638" t="s">
        <v>718</v>
      </c>
      <c r="D13638" t="s">
        <v>687</v>
      </c>
      <c r="E13638" t="s">
        <v>688</v>
      </c>
      <c r="F13638" t="s">
        <v>187</v>
      </c>
      <c r="G13638" t="s">
        <v>243</v>
      </c>
      <c r="H13638" t="s">
        <v>248</v>
      </c>
      <c r="I13638" t="s">
        <v>249</v>
      </c>
      <c r="J13638" t="s">
        <v>250</v>
      </c>
      <c r="K13638" t="s">
        <v>191</v>
      </c>
      <c r="M13638" t="s">
        <v>392</v>
      </c>
      <c r="O13638" t="s">
        <v>264</v>
      </c>
      <c r="P13638">
        <v>2025</v>
      </c>
    </row>
    <row r="13639" spans="1:17" x14ac:dyDescent="0.25">
      <c r="A13639" t="s">
        <v>716</v>
      </c>
      <c r="B13639" t="s">
        <v>717</v>
      </c>
      <c r="C13639" t="s">
        <v>718</v>
      </c>
      <c r="D13639" t="s">
        <v>687</v>
      </c>
      <c r="E13639" t="s">
        <v>688</v>
      </c>
      <c r="F13639" t="s">
        <v>187</v>
      </c>
      <c r="G13639" t="s">
        <v>243</v>
      </c>
      <c r="H13639" t="s">
        <v>248</v>
      </c>
      <c r="I13639" t="s">
        <v>249</v>
      </c>
      <c r="J13639" t="s">
        <v>250</v>
      </c>
      <c r="K13639" t="s">
        <v>191</v>
      </c>
      <c r="M13639" t="s">
        <v>392</v>
      </c>
      <c r="O13639" t="s">
        <v>265</v>
      </c>
      <c r="P13639">
        <v>2025</v>
      </c>
    </row>
    <row r="13640" spans="1:17" x14ac:dyDescent="0.25">
      <c r="A13640" t="s">
        <v>716</v>
      </c>
      <c r="B13640" t="s">
        <v>717</v>
      </c>
      <c r="C13640" t="s">
        <v>718</v>
      </c>
      <c r="D13640" t="s">
        <v>687</v>
      </c>
      <c r="E13640" t="s">
        <v>688</v>
      </c>
      <c r="F13640" t="s">
        <v>187</v>
      </c>
      <c r="G13640" t="s">
        <v>243</v>
      </c>
      <c r="H13640" t="s">
        <v>248</v>
      </c>
      <c r="I13640" t="s">
        <v>249</v>
      </c>
      <c r="J13640" t="s">
        <v>250</v>
      </c>
      <c r="K13640" t="s">
        <v>191</v>
      </c>
      <c r="M13640" t="s">
        <v>392</v>
      </c>
      <c r="O13640" t="s">
        <v>194</v>
      </c>
      <c r="P13640">
        <v>2030</v>
      </c>
    </row>
    <row r="13641" spans="1:17" x14ac:dyDescent="0.25">
      <c r="A13641" t="s">
        <v>716</v>
      </c>
      <c r="B13641" t="s">
        <v>717</v>
      </c>
      <c r="C13641" t="s">
        <v>718</v>
      </c>
      <c r="D13641" t="s">
        <v>687</v>
      </c>
      <c r="E13641" t="s">
        <v>688</v>
      </c>
      <c r="F13641" t="s">
        <v>187</v>
      </c>
      <c r="G13641" t="s">
        <v>243</v>
      </c>
      <c r="H13641" t="s">
        <v>248</v>
      </c>
      <c r="I13641" t="s">
        <v>249</v>
      </c>
      <c r="J13641" t="s">
        <v>250</v>
      </c>
      <c r="K13641" t="s">
        <v>191</v>
      </c>
      <c r="M13641" t="s">
        <v>392</v>
      </c>
      <c r="O13641" t="s">
        <v>194</v>
      </c>
      <c r="P13641">
        <v>2040</v>
      </c>
    </row>
    <row r="13642" spans="1:17" x14ac:dyDescent="0.25">
      <c r="A13642" t="s">
        <v>716</v>
      </c>
      <c r="B13642" t="s">
        <v>717</v>
      </c>
      <c r="C13642" t="s">
        <v>718</v>
      </c>
      <c r="D13642" t="s">
        <v>687</v>
      </c>
      <c r="E13642" t="s">
        <v>688</v>
      </c>
      <c r="F13642" t="s">
        <v>187</v>
      </c>
      <c r="G13642" t="s">
        <v>243</v>
      </c>
      <c r="H13642" t="s">
        <v>248</v>
      </c>
      <c r="I13642" t="s">
        <v>249</v>
      </c>
      <c r="J13642" t="s">
        <v>250</v>
      </c>
      <c r="K13642" t="s">
        <v>191</v>
      </c>
      <c r="M13642" t="s">
        <v>392</v>
      </c>
      <c r="O13642" t="s">
        <v>194</v>
      </c>
      <c r="P13642">
        <v>2050</v>
      </c>
    </row>
    <row r="13643" spans="1:17" x14ac:dyDescent="0.25">
      <c r="A13643" t="s">
        <v>716</v>
      </c>
      <c r="B13643" t="s">
        <v>717</v>
      </c>
      <c r="C13643" t="s">
        <v>718</v>
      </c>
      <c r="D13643" t="s">
        <v>687</v>
      </c>
      <c r="E13643" t="s">
        <v>688</v>
      </c>
      <c r="F13643" t="s">
        <v>187</v>
      </c>
      <c r="G13643" t="s">
        <v>243</v>
      </c>
      <c r="H13643" t="s">
        <v>248</v>
      </c>
      <c r="I13643" t="s">
        <v>249</v>
      </c>
      <c r="J13643" t="s">
        <v>250</v>
      </c>
      <c r="K13643" t="s">
        <v>191</v>
      </c>
      <c r="M13643" t="s">
        <v>392</v>
      </c>
      <c r="O13643" t="s">
        <v>264</v>
      </c>
      <c r="P13643">
        <v>2050</v>
      </c>
    </row>
    <row r="13644" spans="1:17" x14ac:dyDescent="0.25">
      <c r="A13644" t="s">
        <v>716</v>
      </c>
      <c r="B13644" t="s">
        <v>717</v>
      </c>
      <c r="C13644" t="s">
        <v>718</v>
      </c>
      <c r="D13644" t="s">
        <v>687</v>
      </c>
      <c r="E13644" t="s">
        <v>688</v>
      </c>
      <c r="F13644" t="s">
        <v>187</v>
      </c>
      <c r="G13644" t="s">
        <v>243</v>
      </c>
      <c r="H13644" t="s">
        <v>248</v>
      </c>
      <c r="I13644" t="s">
        <v>249</v>
      </c>
      <c r="J13644" t="s">
        <v>250</v>
      </c>
      <c r="K13644" t="s">
        <v>191</v>
      </c>
      <c r="M13644" t="s">
        <v>392</v>
      </c>
      <c r="O13644" t="s">
        <v>265</v>
      </c>
      <c r="P13644">
        <v>2050</v>
      </c>
    </row>
    <row r="13645" spans="1:17" x14ac:dyDescent="0.25">
      <c r="A13645" t="s">
        <v>716</v>
      </c>
      <c r="B13645" t="s">
        <v>717</v>
      </c>
      <c r="C13645" t="s">
        <v>718</v>
      </c>
      <c r="D13645" t="s">
        <v>687</v>
      </c>
      <c r="E13645" t="s">
        <v>688</v>
      </c>
      <c r="F13645" t="s">
        <v>187</v>
      </c>
      <c r="G13645" t="s">
        <v>243</v>
      </c>
      <c r="H13645" t="s">
        <v>253</v>
      </c>
      <c r="I13645" t="s">
        <v>254</v>
      </c>
      <c r="J13645" t="s">
        <v>255</v>
      </c>
      <c r="K13645" t="s">
        <v>191</v>
      </c>
      <c r="M13645" t="s">
        <v>392</v>
      </c>
      <c r="O13645" t="s">
        <v>194</v>
      </c>
      <c r="P13645">
        <v>2020</v>
      </c>
    </row>
    <row r="13646" spans="1:17" x14ac:dyDescent="0.25">
      <c r="A13646" t="s">
        <v>716</v>
      </c>
      <c r="B13646" t="s">
        <v>717</v>
      </c>
      <c r="C13646" t="s">
        <v>718</v>
      </c>
      <c r="D13646" t="s">
        <v>687</v>
      </c>
      <c r="E13646" t="s">
        <v>688</v>
      </c>
      <c r="F13646" t="s">
        <v>187</v>
      </c>
      <c r="G13646" t="s">
        <v>243</v>
      </c>
      <c r="H13646" t="s">
        <v>253</v>
      </c>
      <c r="I13646" t="s">
        <v>254</v>
      </c>
      <c r="J13646" t="s">
        <v>255</v>
      </c>
      <c r="K13646" t="s">
        <v>191</v>
      </c>
      <c r="M13646" t="s">
        <v>392</v>
      </c>
      <c r="O13646" t="s">
        <v>194</v>
      </c>
      <c r="P13646">
        <v>2025</v>
      </c>
    </row>
    <row r="13647" spans="1:17" x14ac:dyDescent="0.25">
      <c r="A13647" t="s">
        <v>716</v>
      </c>
      <c r="B13647" t="s">
        <v>717</v>
      </c>
      <c r="C13647" t="s">
        <v>718</v>
      </c>
      <c r="D13647" t="s">
        <v>687</v>
      </c>
      <c r="E13647" t="s">
        <v>688</v>
      </c>
      <c r="F13647" t="s">
        <v>187</v>
      </c>
      <c r="G13647" t="s">
        <v>243</v>
      </c>
      <c r="H13647" t="s">
        <v>253</v>
      </c>
      <c r="I13647" t="s">
        <v>254</v>
      </c>
      <c r="J13647" t="s">
        <v>255</v>
      </c>
      <c r="K13647" t="s">
        <v>191</v>
      </c>
      <c r="M13647" t="s">
        <v>392</v>
      </c>
      <c r="O13647" t="s">
        <v>264</v>
      </c>
      <c r="P13647">
        <v>2025</v>
      </c>
    </row>
    <row r="13648" spans="1:17" x14ac:dyDescent="0.25">
      <c r="A13648" t="s">
        <v>716</v>
      </c>
      <c r="B13648" t="s">
        <v>717</v>
      </c>
      <c r="C13648" t="s">
        <v>718</v>
      </c>
      <c r="D13648" t="s">
        <v>687</v>
      </c>
      <c r="E13648" t="s">
        <v>688</v>
      </c>
      <c r="F13648" t="s">
        <v>187</v>
      </c>
      <c r="G13648" t="s">
        <v>243</v>
      </c>
      <c r="H13648" t="s">
        <v>253</v>
      </c>
      <c r="I13648" t="s">
        <v>254</v>
      </c>
      <c r="J13648" t="s">
        <v>255</v>
      </c>
      <c r="K13648" t="s">
        <v>191</v>
      </c>
      <c r="M13648" t="s">
        <v>392</v>
      </c>
      <c r="O13648" t="s">
        <v>265</v>
      </c>
      <c r="P13648">
        <v>2025</v>
      </c>
    </row>
    <row r="13649" spans="1:17" x14ac:dyDescent="0.25">
      <c r="A13649" t="s">
        <v>716</v>
      </c>
      <c r="B13649" t="s">
        <v>717</v>
      </c>
      <c r="C13649" t="s">
        <v>718</v>
      </c>
      <c r="D13649" t="s">
        <v>687</v>
      </c>
      <c r="E13649" t="s">
        <v>688</v>
      </c>
      <c r="F13649" t="s">
        <v>187</v>
      </c>
      <c r="G13649" t="s">
        <v>243</v>
      </c>
      <c r="H13649" t="s">
        <v>253</v>
      </c>
      <c r="I13649" t="s">
        <v>254</v>
      </c>
      <c r="J13649" t="s">
        <v>255</v>
      </c>
      <c r="K13649" t="s">
        <v>191</v>
      </c>
      <c r="M13649" t="s">
        <v>392</v>
      </c>
      <c r="O13649" t="s">
        <v>194</v>
      </c>
      <c r="P13649">
        <v>2030</v>
      </c>
    </row>
    <row r="13650" spans="1:17" x14ac:dyDescent="0.25">
      <c r="A13650" t="s">
        <v>716</v>
      </c>
      <c r="B13650" t="s">
        <v>717</v>
      </c>
      <c r="C13650" t="s">
        <v>718</v>
      </c>
      <c r="D13650" t="s">
        <v>687</v>
      </c>
      <c r="E13650" t="s">
        <v>688</v>
      </c>
      <c r="F13650" t="s">
        <v>187</v>
      </c>
      <c r="G13650" t="s">
        <v>243</v>
      </c>
      <c r="H13650" t="s">
        <v>253</v>
      </c>
      <c r="I13650" t="s">
        <v>254</v>
      </c>
      <c r="J13650" t="s">
        <v>255</v>
      </c>
      <c r="K13650" t="s">
        <v>191</v>
      </c>
      <c r="M13650" t="s">
        <v>392</v>
      </c>
      <c r="O13650" t="s">
        <v>194</v>
      </c>
      <c r="P13650">
        <v>2040</v>
      </c>
    </row>
    <row r="13651" spans="1:17" x14ac:dyDescent="0.25">
      <c r="A13651" t="s">
        <v>716</v>
      </c>
      <c r="B13651" t="s">
        <v>717</v>
      </c>
      <c r="C13651" t="s">
        <v>718</v>
      </c>
      <c r="D13651" t="s">
        <v>687</v>
      </c>
      <c r="E13651" t="s">
        <v>688</v>
      </c>
      <c r="F13651" t="s">
        <v>187</v>
      </c>
      <c r="G13651" t="s">
        <v>243</v>
      </c>
      <c r="H13651" t="s">
        <v>253</v>
      </c>
      <c r="I13651" t="s">
        <v>254</v>
      </c>
      <c r="J13651" t="s">
        <v>255</v>
      </c>
      <c r="K13651" t="s">
        <v>191</v>
      </c>
      <c r="M13651" t="s">
        <v>392</v>
      </c>
      <c r="O13651" t="s">
        <v>194</v>
      </c>
      <c r="P13651">
        <v>2050</v>
      </c>
    </row>
    <row r="13652" spans="1:17" x14ac:dyDescent="0.25">
      <c r="A13652" t="s">
        <v>716</v>
      </c>
      <c r="B13652" t="s">
        <v>717</v>
      </c>
      <c r="C13652" t="s">
        <v>718</v>
      </c>
      <c r="D13652" t="s">
        <v>687</v>
      </c>
      <c r="E13652" t="s">
        <v>688</v>
      </c>
      <c r="F13652" t="s">
        <v>187</v>
      </c>
      <c r="G13652" t="s">
        <v>243</v>
      </c>
      <c r="H13652" t="s">
        <v>253</v>
      </c>
      <c r="I13652" t="s">
        <v>254</v>
      </c>
      <c r="J13652" t="s">
        <v>255</v>
      </c>
      <c r="K13652" t="s">
        <v>191</v>
      </c>
      <c r="M13652" t="s">
        <v>392</v>
      </c>
      <c r="O13652" t="s">
        <v>264</v>
      </c>
      <c r="P13652">
        <v>2050</v>
      </c>
    </row>
    <row r="13653" spans="1:17" x14ac:dyDescent="0.25">
      <c r="A13653" t="s">
        <v>716</v>
      </c>
      <c r="B13653" t="s">
        <v>717</v>
      </c>
      <c r="C13653" t="s">
        <v>718</v>
      </c>
      <c r="D13653" t="s">
        <v>687</v>
      </c>
      <c r="E13653" t="s">
        <v>688</v>
      </c>
      <c r="F13653" t="s">
        <v>187</v>
      </c>
      <c r="G13653" t="s">
        <v>243</v>
      </c>
      <c r="H13653" t="s">
        <v>253</v>
      </c>
      <c r="I13653" t="s">
        <v>254</v>
      </c>
      <c r="J13653" t="s">
        <v>255</v>
      </c>
      <c r="K13653" t="s">
        <v>191</v>
      </c>
      <c r="M13653" t="s">
        <v>392</v>
      </c>
      <c r="O13653" t="s">
        <v>265</v>
      </c>
      <c r="P13653">
        <v>2050</v>
      </c>
    </row>
    <row r="13654" spans="1:17" x14ac:dyDescent="0.25">
      <c r="A13654" t="s">
        <v>716</v>
      </c>
      <c r="B13654" t="s">
        <v>717</v>
      </c>
      <c r="C13654" t="s">
        <v>718</v>
      </c>
      <c r="D13654" t="s">
        <v>687</v>
      </c>
      <c r="E13654" t="s">
        <v>688</v>
      </c>
      <c r="F13654" t="s">
        <v>187</v>
      </c>
      <c r="G13654" t="s">
        <v>243</v>
      </c>
      <c r="H13654" t="s">
        <v>357</v>
      </c>
      <c r="I13654" t="s">
        <v>306</v>
      </c>
      <c r="K13654" t="s">
        <v>78</v>
      </c>
      <c r="O13654" t="s">
        <v>194</v>
      </c>
      <c r="P13654">
        <v>2020</v>
      </c>
    </row>
    <row r="13655" spans="1:17" x14ac:dyDescent="0.25">
      <c r="A13655" t="s">
        <v>716</v>
      </c>
      <c r="B13655" t="s">
        <v>717</v>
      </c>
      <c r="C13655" t="s">
        <v>718</v>
      </c>
      <c r="D13655" t="s">
        <v>687</v>
      </c>
      <c r="E13655" t="s">
        <v>688</v>
      </c>
      <c r="F13655" t="s">
        <v>187</v>
      </c>
      <c r="G13655" t="s">
        <v>243</v>
      </c>
      <c r="H13655" t="s">
        <v>357</v>
      </c>
      <c r="I13655" t="s">
        <v>306</v>
      </c>
      <c r="K13655" t="s">
        <v>78</v>
      </c>
      <c r="O13655" t="s">
        <v>194</v>
      </c>
      <c r="P13655">
        <v>2025</v>
      </c>
    </row>
    <row r="13656" spans="1:17" x14ac:dyDescent="0.25">
      <c r="A13656" t="s">
        <v>716</v>
      </c>
      <c r="B13656" t="s">
        <v>717</v>
      </c>
      <c r="C13656" t="s">
        <v>718</v>
      </c>
      <c r="D13656" t="s">
        <v>687</v>
      </c>
      <c r="E13656" t="s">
        <v>688</v>
      </c>
      <c r="F13656" t="s">
        <v>187</v>
      </c>
      <c r="G13656" t="s">
        <v>243</v>
      </c>
      <c r="H13656" t="s">
        <v>357</v>
      </c>
      <c r="I13656" t="s">
        <v>306</v>
      </c>
      <c r="K13656" t="s">
        <v>78</v>
      </c>
      <c r="O13656" t="s">
        <v>264</v>
      </c>
      <c r="P13656">
        <v>2025</v>
      </c>
    </row>
    <row r="13657" spans="1:17" x14ac:dyDescent="0.25">
      <c r="A13657" t="s">
        <v>716</v>
      </c>
      <c r="B13657" t="s">
        <v>717</v>
      </c>
      <c r="C13657" t="s">
        <v>718</v>
      </c>
      <c r="D13657" t="s">
        <v>687</v>
      </c>
      <c r="E13657" t="s">
        <v>688</v>
      </c>
      <c r="F13657" t="s">
        <v>187</v>
      </c>
      <c r="G13657" t="s">
        <v>243</v>
      </c>
      <c r="H13657" t="s">
        <v>357</v>
      </c>
      <c r="I13657" t="s">
        <v>306</v>
      </c>
      <c r="K13657" t="s">
        <v>78</v>
      </c>
      <c r="O13657" t="s">
        <v>265</v>
      </c>
      <c r="P13657">
        <v>2025</v>
      </c>
    </row>
    <row r="13658" spans="1:17" x14ac:dyDescent="0.25">
      <c r="A13658" t="s">
        <v>716</v>
      </c>
      <c r="B13658" t="s">
        <v>717</v>
      </c>
      <c r="C13658" t="s">
        <v>718</v>
      </c>
      <c r="D13658" t="s">
        <v>687</v>
      </c>
      <c r="E13658" t="s">
        <v>688</v>
      </c>
      <c r="F13658" t="s">
        <v>187</v>
      </c>
      <c r="G13658" t="s">
        <v>243</v>
      </c>
      <c r="H13658" t="s">
        <v>357</v>
      </c>
      <c r="I13658" t="s">
        <v>306</v>
      </c>
      <c r="K13658" t="s">
        <v>78</v>
      </c>
      <c r="O13658" t="s">
        <v>194</v>
      </c>
      <c r="P13658">
        <v>2030</v>
      </c>
    </row>
    <row r="13659" spans="1:17" x14ac:dyDescent="0.25">
      <c r="A13659" t="s">
        <v>716</v>
      </c>
      <c r="B13659" t="s">
        <v>717</v>
      </c>
      <c r="C13659" t="s">
        <v>718</v>
      </c>
      <c r="D13659" t="s">
        <v>687</v>
      </c>
      <c r="E13659" t="s">
        <v>688</v>
      </c>
      <c r="F13659" t="s">
        <v>187</v>
      </c>
      <c r="G13659" t="s">
        <v>243</v>
      </c>
      <c r="H13659" t="s">
        <v>357</v>
      </c>
      <c r="I13659" t="s">
        <v>306</v>
      </c>
      <c r="K13659" t="s">
        <v>78</v>
      </c>
      <c r="O13659" t="s">
        <v>194</v>
      </c>
      <c r="P13659">
        <v>2040</v>
      </c>
    </row>
    <row r="13660" spans="1:17" x14ac:dyDescent="0.25">
      <c r="A13660" t="s">
        <v>716</v>
      </c>
      <c r="B13660" t="s">
        <v>717</v>
      </c>
      <c r="C13660" t="s">
        <v>718</v>
      </c>
      <c r="D13660" t="s">
        <v>687</v>
      </c>
      <c r="E13660" t="s">
        <v>688</v>
      </c>
      <c r="F13660" t="s">
        <v>187</v>
      </c>
      <c r="G13660" t="s">
        <v>243</v>
      </c>
      <c r="H13660" t="s">
        <v>357</v>
      </c>
      <c r="I13660" t="s">
        <v>306</v>
      </c>
      <c r="K13660" t="s">
        <v>78</v>
      </c>
      <c r="O13660" t="s">
        <v>194</v>
      </c>
      <c r="P13660">
        <v>2050</v>
      </c>
    </row>
    <row r="13661" spans="1:17" x14ac:dyDescent="0.25">
      <c r="A13661" t="s">
        <v>716</v>
      </c>
      <c r="B13661" t="s">
        <v>717</v>
      </c>
      <c r="C13661" t="s">
        <v>718</v>
      </c>
      <c r="D13661" t="s">
        <v>687</v>
      </c>
      <c r="E13661" t="s">
        <v>688</v>
      </c>
      <c r="F13661" t="s">
        <v>187</v>
      </c>
      <c r="G13661" t="s">
        <v>243</v>
      </c>
      <c r="H13661" t="s">
        <v>357</v>
      </c>
      <c r="I13661" t="s">
        <v>306</v>
      </c>
      <c r="K13661" t="s">
        <v>78</v>
      </c>
      <c r="O13661" t="s">
        <v>264</v>
      </c>
      <c r="P13661">
        <v>2050</v>
      </c>
    </row>
    <row r="13662" spans="1:17" x14ac:dyDescent="0.25">
      <c r="A13662" t="s">
        <v>716</v>
      </c>
      <c r="B13662" t="s">
        <v>717</v>
      </c>
      <c r="C13662" t="s">
        <v>718</v>
      </c>
      <c r="D13662" t="s">
        <v>687</v>
      </c>
      <c r="E13662" t="s">
        <v>688</v>
      </c>
      <c r="F13662" t="s">
        <v>187</v>
      </c>
      <c r="G13662" t="s">
        <v>243</v>
      </c>
      <c r="H13662" t="s">
        <v>357</v>
      </c>
      <c r="I13662" t="s">
        <v>306</v>
      </c>
      <c r="K13662" t="s">
        <v>78</v>
      </c>
      <c r="O13662" t="s">
        <v>265</v>
      </c>
      <c r="P13662">
        <v>2050</v>
      </c>
    </row>
    <row r="13663" spans="1:17" x14ac:dyDescent="0.25">
      <c r="A13663" t="s">
        <v>716</v>
      </c>
      <c r="B13663" t="s">
        <v>717</v>
      </c>
      <c r="C13663" t="s">
        <v>718</v>
      </c>
      <c r="D13663" t="s">
        <v>687</v>
      </c>
      <c r="E13663" t="s">
        <v>688</v>
      </c>
      <c r="F13663" t="s">
        <v>187</v>
      </c>
      <c r="G13663" t="s">
        <v>188</v>
      </c>
      <c r="H13663" t="s">
        <v>700</v>
      </c>
      <c r="I13663" t="s">
        <v>701</v>
      </c>
      <c r="K13663" t="s">
        <v>612</v>
      </c>
      <c r="N13663" t="s">
        <v>206</v>
      </c>
      <c r="O13663" t="s">
        <v>194</v>
      </c>
      <c r="P13663">
        <v>2020</v>
      </c>
      <c r="Q13663">
        <v>1200</v>
      </c>
    </row>
    <row r="13664" spans="1:17" x14ac:dyDescent="0.25">
      <c r="A13664" t="s">
        <v>716</v>
      </c>
      <c r="B13664" t="s">
        <v>717</v>
      </c>
      <c r="C13664" t="s">
        <v>718</v>
      </c>
      <c r="D13664" t="s">
        <v>687</v>
      </c>
      <c r="E13664" t="s">
        <v>688</v>
      </c>
      <c r="F13664" t="s">
        <v>187</v>
      </c>
      <c r="G13664" t="s">
        <v>188</v>
      </c>
      <c r="H13664" t="s">
        <v>700</v>
      </c>
      <c r="I13664" t="s">
        <v>701</v>
      </c>
      <c r="K13664" t="s">
        <v>612</v>
      </c>
      <c r="N13664" t="s">
        <v>206</v>
      </c>
      <c r="O13664" t="s">
        <v>194</v>
      </c>
      <c r="P13664">
        <v>2025</v>
      </c>
      <c r="Q13664">
        <v>1200</v>
      </c>
    </row>
    <row r="13665" spans="1:17" x14ac:dyDescent="0.25">
      <c r="A13665" t="s">
        <v>716</v>
      </c>
      <c r="B13665" t="s">
        <v>717</v>
      </c>
      <c r="C13665" t="s">
        <v>718</v>
      </c>
      <c r="D13665" t="s">
        <v>687</v>
      </c>
      <c r="E13665" t="s">
        <v>688</v>
      </c>
      <c r="F13665" t="s">
        <v>187</v>
      </c>
      <c r="G13665" t="s">
        <v>188</v>
      </c>
      <c r="H13665" t="s">
        <v>700</v>
      </c>
      <c r="I13665" t="s">
        <v>701</v>
      </c>
      <c r="K13665" t="s">
        <v>612</v>
      </c>
      <c r="N13665" t="s">
        <v>206</v>
      </c>
      <c r="O13665" t="s">
        <v>264</v>
      </c>
      <c r="P13665">
        <v>2025</v>
      </c>
      <c r="Q13665">
        <v>1200</v>
      </c>
    </row>
    <row r="13666" spans="1:17" x14ac:dyDescent="0.25">
      <c r="A13666" t="s">
        <v>716</v>
      </c>
      <c r="B13666" t="s">
        <v>717</v>
      </c>
      <c r="C13666" t="s">
        <v>718</v>
      </c>
      <c r="D13666" t="s">
        <v>687</v>
      </c>
      <c r="E13666" t="s">
        <v>688</v>
      </c>
      <c r="F13666" t="s">
        <v>187</v>
      </c>
      <c r="G13666" t="s">
        <v>188</v>
      </c>
      <c r="H13666" t="s">
        <v>700</v>
      </c>
      <c r="I13666" t="s">
        <v>701</v>
      </c>
      <c r="K13666" t="s">
        <v>612</v>
      </c>
      <c r="N13666" t="s">
        <v>206</v>
      </c>
      <c r="O13666" t="s">
        <v>265</v>
      </c>
      <c r="P13666">
        <v>2025</v>
      </c>
      <c r="Q13666">
        <v>1200</v>
      </c>
    </row>
    <row r="13667" spans="1:17" x14ac:dyDescent="0.25">
      <c r="A13667" t="s">
        <v>716</v>
      </c>
      <c r="B13667" t="s">
        <v>717</v>
      </c>
      <c r="C13667" t="s">
        <v>718</v>
      </c>
      <c r="D13667" t="s">
        <v>687</v>
      </c>
      <c r="E13667" t="s">
        <v>688</v>
      </c>
      <c r="F13667" t="s">
        <v>187</v>
      </c>
      <c r="G13667" t="s">
        <v>188</v>
      </c>
      <c r="H13667" t="s">
        <v>700</v>
      </c>
      <c r="I13667" t="s">
        <v>701</v>
      </c>
      <c r="K13667" t="s">
        <v>612</v>
      </c>
      <c r="N13667" t="s">
        <v>206</v>
      </c>
      <c r="O13667" t="s">
        <v>194</v>
      </c>
      <c r="P13667">
        <v>2030</v>
      </c>
      <c r="Q13667">
        <v>1200</v>
      </c>
    </row>
    <row r="13668" spans="1:17" x14ac:dyDescent="0.25">
      <c r="A13668" t="s">
        <v>716</v>
      </c>
      <c r="B13668" t="s">
        <v>717</v>
      </c>
      <c r="C13668" t="s">
        <v>718</v>
      </c>
      <c r="D13668" t="s">
        <v>687</v>
      </c>
      <c r="E13668" t="s">
        <v>688</v>
      </c>
      <c r="F13668" t="s">
        <v>187</v>
      </c>
      <c r="G13668" t="s">
        <v>188</v>
      </c>
      <c r="H13668" t="s">
        <v>700</v>
      </c>
      <c r="I13668" t="s">
        <v>701</v>
      </c>
      <c r="K13668" t="s">
        <v>612</v>
      </c>
      <c r="N13668" t="s">
        <v>206</v>
      </c>
      <c r="O13668" t="s">
        <v>194</v>
      </c>
      <c r="P13668">
        <v>2040</v>
      </c>
      <c r="Q13668">
        <v>1200</v>
      </c>
    </row>
    <row r="13669" spans="1:17" x14ac:dyDescent="0.25">
      <c r="A13669" t="s">
        <v>716</v>
      </c>
      <c r="B13669" t="s">
        <v>717</v>
      </c>
      <c r="C13669" t="s">
        <v>718</v>
      </c>
      <c r="D13669" t="s">
        <v>687</v>
      </c>
      <c r="E13669" t="s">
        <v>688</v>
      </c>
      <c r="F13669" t="s">
        <v>187</v>
      </c>
      <c r="G13669" t="s">
        <v>188</v>
      </c>
      <c r="H13669" t="s">
        <v>700</v>
      </c>
      <c r="I13669" t="s">
        <v>701</v>
      </c>
      <c r="K13669" t="s">
        <v>612</v>
      </c>
      <c r="N13669" t="s">
        <v>206</v>
      </c>
      <c r="O13669" t="s">
        <v>194</v>
      </c>
      <c r="P13669">
        <v>2050</v>
      </c>
      <c r="Q13669">
        <v>1200</v>
      </c>
    </row>
    <row r="13670" spans="1:17" x14ac:dyDescent="0.25">
      <c r="A13670" t="s">
        <v>716</v>
      </c>
      <c r="B13670" t="s">
        <v>717</v>
      </c>
      <c r="C13670" t="s">
        <v>718</v>
      </c>
      <c r="D13670" t="s">
        <v>687</v>
      </c>
      <c r="E13670" t="s">
        <v>688</v>
      </c>
      <c r="F13670" t="s">
        <v>187</v>
      </c>
      <c r="G13670" t="s">
        <v>188</v>
      </c>
      <c r="H13670" t="s">
        <v>700</v>
      </c>
      <c r="I13670" t="s">
        <v>701</v>
      </c>
      <c r="K13670" t="s">
        <v>612</v>
      </c>
      <c r="N13670" t="s">
        <v>206</v>
      </c>
      <c r="O13670" t="s">
        <v>264</v>
      </c>
      <c r="P13670">
        <v>2050</v>
      </c>
      <c r="Q13670">
        <v>1200</v>
      </c>
    </row>
    <row r="13671" spans="1:17" x14ac:dyDescent="0.25">
      <c r="A13671" t="s">
        <v>716</v>
      </c>
      <c r="B13671" t="s">
        <v>717</v>
      </c>
      <c r="C13671" t="s">
        <v>718</v>
      </c>
      <c r="D13671" t="s">
        <v>687</v>
      </c>
      <c r="E13671" t="s">
        <v>688</v>
      </c>
      <c r="F13671" t="s">
        <v>187</v>
      </c>
      <c r="G13671" t="s">
        <v>188</v>
      </c>
      <c r="H13671" t="s">
        <v>700</v>
      </c>
      <c r="I13671" t="s">
        <v>701</v>
      </c>
      <c r="K13671" t="s">
        <v>612</v>
      </c>
      <c r="N13671" t="s">
        <v>206</v>
      </c>
      <c r="O13671" t="s">
        <v>265</v>
      </c>
      <c r="P13671">
        <v>2050</v>
      </c>
      <c r="Q13671">
        <v>1200</v>
      </c>
    </row>
    <row r="13672" spans="1:17" x14ac:dyDescent="0.25">
      <c r="A13672" t="s">
        <v>716</v>
      </c>
      <c r="B13672" t="s">
        <v>717</v>
      </c>
      <c r="C13672" t="s">
        <v>718</v>
      </c>
      <c r="D13672" t="s">
        <v>687</v>
      </c>
      <c r="E13672" t="s">
        <v>688</v>
      </c>
      <c r="F13672" t="s">
        <v>187</v>
      </c>
      <c r="G13672" t="s">
        <v>188</v>
      </c>
      <c r="H13672" t="s">
        <v>702</v>
      </c>
      <c r="I13672" t="s">
        <v>703</v>
      </c>
      <c r="K13672" t="s">
        <v>474</v>
      </c>
      <c r="M13672" t="s">
        <v>704</v>
      </c>
      <c r="N13672" t="s">
        <v>206</v>
      </c>
      <c r="O13672" t="s">
        <v>194</v>
      </c>
      <c r="P13672">
        <v>2020</v>
      </c>
      <c r="Q13672">
        <v>9.41</v>
      </c>
    </row>
    <row r="13673" spans="1:17" x14ac:dyDescent="0.25">
      <c r="A13673" t="s">
        <v>716</v>
      </c>
      <c r="B13673" t="s">
        <v>717</v>
      </c>
      <c r="C13673" t="s">
        <v>718</v>
      </c>
      <c r="D13673" t="s">
        <v>687</v>
      </c>
      <c r="E13673" t="s">
        <v>688</v>
      </c>
      <c r="F13673" t="s">
        <v>187</v>
      </c>
      <c r="G13673" t="s">
        <v>188</v>
      </c>
      <c r="H13673" t="s">
        <v>702</v>
      </c>
      <c r="I13673" t="s">
        <v>703</v>
      </c>
      <c r="K13673" t="s">
        <v>474</v>
      </c>
      <c r="M13673" t="s">
        <v>704</v>
      </c>
      <c r="N13673" t="s">
        <v>206</v>
      </c>
      <c r="O13673" t="s">
        <v>194</v>
      </c>
      <c r="P13673">
        <v>2025</v>
      </c>
      <c r="Q13673">
        <v>9.41</v>
      </c>
    </row>
    <row r="13674" spans="1:17" x14ac:dyDescent="0.25">
      <c r="A13674" t="s">
        <v>716</v>
      </c>
      <c r="B13674" t="s">
        <v>717</v>
      </c>
      <c r="C13674" t="s">
        <v>718</v>
      </c>
      <c r="D13674" t="s">
        <v>687</v>
      </c>
      <c r="E13674" t="s">
        <v>688</v>
      </c>
      <c r="F13674" t="s">
        <v>187</v>
      </c>
      <c r="G13674" t="s">
        <v>188</v>
      </c>
      <c r="H13674" t="s">
        <v>702</v>
      </c>
      <c r="I13674" t="s">
        <v>703</v>
      </c>
      <c r="K13674" t="s">
        <v>474</v>
      </c>
      <c r="M13674" t="s">
        <v>704</v>
      </c>
      <c r="N13674" t="s">
        <v>206</v>
      </c>
      <c r="O13674" t="s">
        <v>264</v>
      </c>
      <c r="P13674">
        <v>2025</v>
      </c>
      <c r="Q13674">
        <v>15.88</v>
      </c>
    </row>
    <row r="13675" spans="1:17" x14ac:dyDescent="0.25">
      <c r="A13675" t="s">
        <v>716</v>
      </c>
      <c r="B13675" t="s">
        <v>717</v>
      </c>
      <c r="C13675" t="s">
        <v>718</v>
      </c>
      <c r="D13675" t="s">
        <v>687</v>
      </c>
      <c r="E13675" t="s">
        <v>688</v>
      </c>
      <c r="F13675" t="s">
        <v>187</v>
      </c>
      <c r="G13675" t="s">
        <v>188</v>
      </c>
      <c r="H13675" t="s">
        <v>702</v>
      </c>
      <c r="I13675" t="s">
        <v>703</v>
      </c>
      <c r="K13675" t="s">
        <v>474</v>
      </c>
      <c r="M13675" t="s">
        <v>704</v>
      </c>
      <c r="N13675" t="s">
        <v>206</v>
      </c>
      <c r="O13675" t="s">
        <v>265</v>
      </c>
      <c r="P13675">
        <v>2025</v>
      </c>
      <c r="Q13675">
        <v>3.52</v>
      </c>
    </row>
    <row r="13676" spans="1:17" x14ac:dyDescent="0.25">
      <c r="A13676" t="s">
        <v>716</v>
      </c>
      <c r="B13676" t="s">
        <v>717</v>
      </c>
      <c r="C13676" t="s">
        <v>718</v>
      </c>
      <c r="D13676" t="s">
        <v>687</v>
      </c>
      <c r="E13676" t="s">
        <v>688</v>
      </c>
      <c r="F13676" t="s">
        <v>187</v>
      </c>
      <c r="G13676" t="s">
        <v>188</v>
      </c>
      <c r="H13676" t="s">
        <v>702</v>
      </c>
      <c r="I13676" t="s">
        <v>703</v>
      </c>
      <c r="K13676" t="s">
        <v>474</v>
      </c>
      <c r="M13676" t="s">
        <v>704</v>
      </c>
      <c r="N13676" t="s">
        <v>206</v>
      </c>
      <c r="O13676" t="s">
        <v>194</v>
      </c>
      <c r="P13676">
        <v>2030</v>
      </c>
      <c r="Q13676">
        <v>9.41</v>
      </c>
    </row>
    <row r="13677" spans="1:17" x14ac:dyDescent="0.25">
      <c r="A13677" t="s">
        <v>716</v>
      </c>
      <c r="B13677" t="s">
        <v>717</v>
      </c>
      <c r="C13677" t="s">
        <v>718</v>
      </c>
      <c r="D13677" t="s">
        <v>687</v>
      </c>
      <c r="E13677" t="s">
        <v>688</v>
      </c>
      <c r="F13677" t="s">
        <v>187</v>
      </c>
      <c r="G13677" t="s">
        <v>188</v>
      </c>
      <c r="H13677" t="s">
        <v>702</v>
      </c>
      <c r="I13677" t="s">
        <v>703</v>
      </c>
      <c r="K13677" t="s">
        <v>474</v>
      </c>
      <c r="M13677" t="s">
        <v>704</v>
      </c>
      <c r="N13677" t="s">
        <v>206</v>
      </c>
      <c r="O13677" t="s">
        <v>194</v>
      </c>
      <c r="P13677">
        <v>2040</v>
      </c>
      <c r="Q13677">
        <v>9.41</v>
      </c>
    </row>
    <row r="13678" spans="1:17" x14ac:dyDescent="0.25">
      <c r="A13678" t="s">
        <v>716</v>
      </c>
      <c r="B13678" t="s">
        <v>717</v>
      </c>
      <c r="C13678" t="s">
        <v>718</v>
      </c>
      <c r="D13678" t="s">
        <v>687</v>
      </c>
      <c r="E13678" t="s">
        <v>688</v>
      </c>
      <c r="F13678" t="s">
        <v>187</v>
      </c>
      <c r="G13678" t="s">
        <v>188</v>
      </c>
      <c r="H13678" t="s">
        <v>702</v>
      </c>
      <c r="I13678" t="s">
        <v>703</v>
      </c>
      <c r="K13678" t="s">
        <v>474</v>
      </c>
      <c r="M13678" t="s">
        <v>704</v>
      </c>
      <c r="N13678" t="s">
        <v>206</v>
      </c>
      <c r="O13678" t="s">
        <v>194</v>
      </c>
      <c r="P13678">
        <v>2050</v>
      </c>
      <c r="Q13678">
        <v>9.41</v>
      </c>
    </row>
    <row r="13679" spans="1:17" x14ac:dyDescent="0.25">
      <c r="A13679" t="s">
        <v>716</v>
      </c>
      <c r="B13679" t="s">
        <v>717</v>
      </c>
      <c r="C13679" t="s">
        <v>718</v>
      </c>
      <c r="D13679" t="s">
        <v>687</v>
      </c>
      <c r="E13679" t="s">
        <v>688</v>
      </c>
      <c r="F13679" t="s">
        <v>187</v>
      </c>
      <c r="G13679" t="s">
        <v>188</v>
      </c>
      <c r="H13679" t="s">
        <v>702</v>
      </c>
      <c r="I13679" t="s">
        <v>703</v>
      </c>
      <c r="K13679" t="s">
        <v>474</v>
      </c>
      <c r="M13679" t="s">
        <v>704</v>
      </c>
      <c r="N13679" t="s">
        <v>206</v>
      </c>
      <c r="O13679" t="s">
        <v>264</v>
      </c>
      <c r="P13679">
        <v>2050</v>
      </c>
      <c r="Q13679">
        <v>15.88</v>
      </c>
    </row>
    <row r="13680" spans="1:17" x14ac:dyDescent="0.25">
      <c r="A13680" t="s">
        <v>716</v>
      </c>
      <c r="B13680" t="s">
        <v>717</v>
      </c>
      <c r="C13680" t="s">
        <v>718</v>
      </c>
      <c r="D13680" t="s">
        <v>687</v>
      </c>
      <c r="E13680" t="s">
        <v>688</v>
      </c>
      <c r="F13680" t="s">
        <v>187</v>
      </c>
      <c r="G13680" t="s">
        <v>188</v>
      </c>
      <c r="H13680" t="s">
        <v>702</v>
      </c>
      <c r="I13680" t="s">
        <v>703</v>
      </c>
      <c r="K13680" t="s">
        <v>474</v>
      </c>
      <c r="M13680" t="s">
        <v>704</v>
      </c>
      <c r="N13680" t="s">
        <v>206</v>
      </c>
      <c r="O13680" t="s">
        <v>265</v>
      </c>
      <c r="P13680">
        <v>2050</v>
      </c>
      <c r="Q13680">
        <v>3.52</v>
      </c>
    </row>
    <row r="13681" spans="1:17" x14ac:dyDescent="0.25">
      <c r="A13681" t="s">
        <v>716</v>
      </c>
      <c r="B13681" t="s">
        <v>717</v>
      </c>
      <c r="C13681" t="s">
        <v>718</v>
      </c>
      <c r="D13681" t="s">
        <v>687</v>
      </c>
      <c r="E13681" t="s">
        <v>688</v>
      </c>
      <c r="F13681" t="s">
        <v>187</v>
      </c>
      <c r="G13681" t="s">
        <v>188</v>
      </c>
      <c r="H13681" t="s">
        <v>705</v>
      </c>
      <c r="I13681" t="s">
        <v>706</v>
      </c>
      <c r="K13681" t="s">
        <v>474</v>
      </c>
      <c r="M13681" t="s">
        <v>199</v>
      </c>
      <c r="N13681" t="s">
        <v>206</v>
      </c>
      <c r="O13681" t="s">
        <v>194</v>
      </c>
      <c r="P13681">
        <v>2020</v>
      </c>
      <c r="Q13681">
        <v>13.25070423</v>
      </c>
    </row>
    <row r="13682" spans="1:17" x14ac:dyDescent="0.25">
      <c r="A13682" t="s">
        <v>716</v>
      </c>
      <c r="B13682" t="s">
        <v>717</v>
      </c>
      <c r="C13682" t="s">
        <v>718</v>
      </c>
      <c r="D13682" t="s">
        <v>687</v>
      </c>
      <c r="E13682" t="s">
        <v>688</v>
      </c>
      <c r="F13682" t="s">
        <v>187</v>
      </c>
      <c r="G13682" t="s">
        <v>188</v>
      </c>
      <c r="H13682" t="s">
        <v>705</v>
      </c>
      <c r="I13682" t="s">
        <v>706</v>
      </c>
      <c r="K13682" t="s">
        <v>474</v>
      </c>
      <c r="M13682" t="s">
        <v>199</v>
      </c>
      <c r="N13682" t="s">
        <v>206</v>
      </c>
      <c r="O13682" t="s">
        <v>194</v>
      </c>
      <c r="P13682">
        <v>2025</v>
      </c>
      <c r="Q13682">
        <v>13.06666667</v>
      </c>
    </row>
    <row r="13683" spans="1:17" x14ac:dyDescent="0.25">
      <c r="A13683" t="s">
        <v>716</v>
      </c>
      <c r="B13683" t="s">
        <v>717</v>
      </c>
      <c r="C13683" t="s">
        <v>718</v>
      </c>
      <c r="D13683" t="s">
        <v>687</v>
      </c>
      <c r="E13683" t="s">
        <v>688</v>
      </c>
      <c r="F13683" t="s">
        <v>187</v>
      </c>
      <c r="G13683" t="s">
        <v>188</v>
      </c>
      <c r="H13683" t="s">
        <v>705</v>
      </c>
      <c r="I13683" t="s">
        <v>706</v>
      </c>
      <c r="K13683" t="s">
        <v>474</v>
      </c>
      <c r="M13683" t="s">
        <v>199</v>
      </c>
      <c r="N13683" t="s">
        <v>206</v>
      </c>
      <c r="O13683" t="s">
        <v>264</v>
      </c>
      <c r="P13683">
        <v>2025</v>
      </c>
      <c r="Q13683">
        <v>22.055555559999998</v>
      </c>
    </row>
    <row r="13684" spans="1:17" x14ac:dyDescent="0.25">
      <c r="A13684" t="s">
        <v>716</v>
      </c>
      <c r="B13684" t="s">
        <v>717</v>
      </c>
      <c r="C13684" t="s">
        <v>718</v>
      </c>
      <c r="D13684" t="s">
        <v>687</v>
      </c>
      <c r="E13684" t="s">
        <v>688</v>
      </c>
      <c r="F13684" t="s">
        <v>187</v>
      </c>
      <c r="G13684" t="s">
        <v>188</v>
      </c>
      <c r="H13684" t="s">
        <v>705</v>
      </c>
      <c r="I13684" t="s">
        <v>706</v>
      </c>
      <c r="K13684" t="s">
        <v>474</v>
      </c>
      <c r="M13684" t="s">
        <v>199</v>
      </c>
      <c r="N13684" t="s">
        <v>206</v>
      </c>
      <c r="O13684" t="s">
        <v>265</v>
      </c>
      <c r="P13684">
        <v>2025</v>
      </c>
      <c r="Q13684">
        <v>4.8888888890000004</v>
      </c>
    </row>
    <row r="13685" spans="1:17" x14ac:dyDescent="0.25">
      <c r="A13685" t="s">
        <v>716</v>
      </c>
      <c r="B13685" t="s">
        <v>717</v>
      </c>
      <c r="C13685" t="s">
        <v>718</v>
      </c>
      <c r="D13685" t="s">
        <v>687</v>
      </c>
      <c r="E13685" t="s">
        <v>688</v>
      </c>
      <c r="F13685" t="s">
        <v>187</v>
      </c>
      <c r="G13685" t="s">
        <v>188</v>
      </c>
      <c r="H13685" t="s">
        <v>705</v>
      </c>
      <c r="I13685" t="s">
        <v>706</v>
      </c>
      <c r="K13685" t="s">
        <v>474</v>
      </c>
      <c r="M13685" t="s">
        <v>199</v>
      </c>
      <c r="N13685" t="s">
        <v>206</v>
      </c>
      <c r="O13685" t="s">
        <v>194</v>
      </c>
      <c r="P13685">
        <v>2030</v>
      </c>
      <c r="Q13685">
        <v>12.88767123</v>
      </c>
    </row>
    <row r="13686" spans="1:17" x14ac:dyDescent="0.25">
      <c r="A13686" t="s">
        <v>716</v>
      </c>
      <c r="B13686" t="s">
        <v>717</v>
      </c>
      <c r="C13686" t="s">
        <v>718</v>
      </c>
      <c r="D13686" t="s">
        <v>687</v>
      </c>
      <c r="E13686" t="s">
        <v>688</v>
      </c>
      <c r="F13686" t="s">
        <v>187</v>
      </c>
      <c r="G13686" t="s">
        <v>188</v>
      </c>
      <c r="H13686" t="s">
        <v>705</v>
      </c>
      <c r="I13686" t="s">
        <v>706</v>
      </c>
      <c r="K13686" t="s">
        <v>474</v>
      </c>
      <c r="M13686" t="s">
        <v>199</v>
      </c>
      <c r="N13686" t="s">
        <v>206</v>
      </c>
      <c r="O13686" t="s">
        <v>194</v>
      </c>
      <c r="P13686">
        <v>2040</v>
      </c>
      <c r="Q13686">
        <v>12.71351351</v>
      </c>
    </row>
    <row r="13687" spans="1:17" x14ac:dyDescent="0.25">
      <c r="A13687" t="s">
        <v>716</v>
      </c>
      <c r="B13687" t="s">
        <v>717</v>
      </c>
      <c r="C13687" t="s">
        <v>718</v>
      </c>
      <c r="D13687" t="s">
        <v>687</v>
      </c>
      <c r="E13687" t="s">
        <v>688</v>
      </c>
      <c r="F13687" t="s">
        <v>187</v>
      </c>
      <c r="G13687" t="s">
        <v>188</v>
      </c>
      <c r="H13687" t="s">
        <v>705</v>
      </c>
      <c r="I13687" t="s">
        <v>706</v>
      </c>
      <c r="K13687" t="s">
        <v>474</v>
      </c>
      <c r="M13687" t="s">
        <v>199</v>
      </c>
      <c r="N13687" t="s">
        <v>206</v>
      </c>
      <c r="O13687" t="s">
        <v>194</v>
      </c>
      <c r="P13687">
        <v>2050</v>
      </c>
      <c r="Q13687">
        <v>12.544</v>
      </c>
    </row>
    <row r="13688" spans="1:17" x14ac:dyDescent="0.25">
      <c r="A13688" t="s">
        <v>716</v>
      </c>
      <c r="B13688" t="s">
        <v>717</v>
      </c>
      <c r="C13688" t="s">
        <v>718</v>
      </c>
      <c r="D13688" t="s">
        <v>687</v>
      </c>
      <c r="E13688" t="s">
        <v>688</v>
      </c>
      <c r="F13688" t="s">
        <v>187</v>
      </c>
      <c r="G13688" t="s">
        <v>188</v>
      </c>
      <c r="H13688" t="s">
        <v>705</v>
      </c>
      <c r="I13688" t="s">
        <v>706</v>
      </c>
      <c r="K13688" t="s">
        <v>474</v>
      </c>
      <c r="M13688" t="s">
        <v>199</v>
      </c>
      <c r="N13688" t="s">
        <v>206</v>
      </c>
      <c r="O13688" t="s">
        <v>264</v>
      </c>
      <c r="P13688">
        <v>2050</v>
      </c>
      <c r="Q13688">
        <v>21.173333329999998</v>
      </c>
    </row>
    <row r="13689" spans="1:17" x14ac:dyDescent="0.25">
      <c r="A13689" t="s">
        <v>716</v>
      </c>
      <c r="B13689" t="s">
        <v>717</v>
      </c>
      <c r="C13689" t="s">
        <v>718</v>
      </c>
      <c r="D13689" t="s">
        <v>687</v>
      </c>
      <c r="E13689" t="s">
        <v>688</v>
      </c>
      <c r="F13689" t="s">
        <v>187</v>
      </c>
      <c r="G13689" t="s">
        <v>188</v>
      </c>
      <c r="H13689" t="s">
        <v>705</v>
      </c>
      <c r="I13689" t="s">
        <v>706</v>
      </c>
      <c r="K13689" t="s">
        <v>474</v>
      </c>
      <c r="M13689" t="s">
        <v>199</v>
      </c>
      <c r="N13689" t="s">
        <v>206</v>
      </c>
      <c r="O13689" t="s">
        <v>265</v>
      </c>
      <c r="P13689">
        <v>2050</v>
      </c>
      <c r="Q13689">
        <v>4.693333333</v>
      </c>
    </row>
    <row r="13690" spans="1:17" x14ac:dyDescent="0.25">
      <c r="A13690" t="s">
        <v>716</v>
      </c>
      <c r="B13690" t="s">
        <v>717</v>
      </c>
      <c r="C13690" t="s">
        <v>718</v>
      </c>
      <c r="D13690" t="s">
        <v>687</v>
      </c>
      <c r="E13690" t="s">
        <v>688</v>
      </c>
      <c r="F13690" t="s">
        <v>187</v>
      </c>
      <c r="G13690" t="s">
        <v>188</v>
      </c>
      <c r="H13690" t="s">
        <v>707</v>
      </c>
      <c r="I13690" t="s">
        <v>707</v>
      </c>
      <c r="M13690" t="s">
        <v>709</v>
      </c>
      <c r="N13690" t="s">
        <v>206</v>
      </c>
      <c r="O13690" t="s">
        <v>194</v>
      </c>
      <c r="P13690">
        <v>2020</v>
      </c>
      <c r="Q13690">
        <v>4</v>
      </c>
    </row>
    <row r="13691" spans="1:17" x14ac:dyDescent="0.25">
      <c r="A13691" t="s">
        <v>716</v>
      </c>
      <c r="B13691" t="s">
        <v>717</v>
      </c>
      <c r="C13691" t="s">
        <v>718</v>
      </c>
      <c r="D13691" t="s">
        <v>687</v>
      </c>
      <c r="E13691" t="s">
        <v>688</v>
      </c>
      <c r="F13691" t="s">
        <v>187</v>
      </c>
      <c r="G13691" t="s">
        <v>188</v>
      </c>
      <c r="H13691" t="s">
        <v>707</v>
      </c>
      <c r="I13691" t="s">
        <v>707</v>
      </c>
      <c r="M13691" t="s">
        <v>709</v>
      </c>
      <c r="N13691" t="s">
        <v>206</v>
      </c>
      <c r="O13691" t="s">
        <v>194</v>
      </c>
      <c r="P13691">
        <v>2025</v>
      </c>
      <c r="Q13691">
        <v>4</v>
      </c>
    </row>
    <row r="13692" spans="1:17" x14ac:dyDescent="0.25">
      <c r="A13692" t="s">
        <v>716</v>
      </c>
      <c r="B13692" t="s">
        <v>717</v>
      </c>
      <c r="C13692" t="s">
        <v>718</v>
      </c>
      <c r="D13692" t="s">
        <v>687</v>
      </c>
      <c r="E13692" t="s">
        <v>688</v>
      </c>
      <c r="F13692" t="s">
        <v>187</v>
      </c>
      <c r="G13692" t="s">
        <v>188</v>
      </c>
      <c r="H13692" t="s">
        <v>707</v>
      </c>
      <c r="I13692" t="s">
        <v>707</v>
      </c>
      <c r="M13692" t="s">
        <v>709</v>
      </c>
      <c r="N13692" t="s">
        <v>206</v>
      </c>
      <c r="O13692" t="s">
        <v>264</v>
      </c>
      <c r="P13692">
        <v>2025</v>
      </c>
      <c r="Q13692">
        <v>3</v>
      </c>
    </row>
    <row r="13693" spans="1:17" x14ac:dyDescent="0.25">
      <c r="A13693" t="s">
        <v>716</v>
      </c>
      <c r="B13693" t="s">
        <v>717</v>
      </c>
      <c r="C13693" t="s">
        <v>718</v>
      </c>
      <c r="D13693" t="s">
        <v>687</v>
      </c>
      <c r="E13693" t="s">
        <v>688</v>
      </c>
      <c r="F13693" t="s">
        <v>187</v>
      </c>
      <c r="G13693" t="s">
        <v>188</v>
      </c>
      <c r="H13693" t="s">
        <v>707</v>
      </c>
      <c r="I13693" t="s">
        <v>707</v>
      </c>
      <c r="M13693" t="s">
        <v>709</v>
      </c>
      <c r="N13693" t="s">
        <v>206</v>
      </c>
      <c r="O13693" t="s">
        <v>265</v>
      </c>
      <c r="P13693">
        <v>2025</v>
      </c>
      <c r="Q13693">
        <v>2</v>
      </c>
    </row>
    <row r="13694" spans="1:17" x14ac:dyDescent="0.25">
      <c r="A13694" t="s">
        <v>716</v>
      </c>
      <c r="B13694" t="s">
        <v>717</v>
      </c>
      <c r="C13694" t="s">
        <v>718</v>
      </c>
      <c r="D13694" t="s">
        <v>687</v>
      </c>
      <c r="E13694" t="s">
        <v>688</v>
      </c>
      <c r="F13694" t="s">
        <v>187</v>
      </c>
      <c r="G13694" t="s">
        <v>188</v>
      </c>
      <c r="H13694" t="s">
        <v>707</v>
      </c>
      <c r="I13694" t="s">
        <v>707</v>
      </c>
      <c r="M13694" t="s">
        <v>709</v>
      </c>
      <c r="N13694" t="s">
        <v>206</v>
      </c>
      <c r="O13694" t="s">
        <v>194</v>
      </c>
      <c r="P13694">
        <v>2030</v>
      </c>
      <c r="Q13694">
        <v>4</v>
      </c>
    </row>
    <row r="13695" spans="1:17" x14ac:dyDescent="0.25">
      <c r="A13695" t="s">
        <v>716</v>
      </c>
      <c r="B13695" t="s">
        <v>717</v>
      </c>
      <c r="C13695" t="s">
        <v>718</v>
      </c>
      <c r="D13695" t="s">
        <v>687</v>
      </c>
      <c r="E13695" t="s">
        <v>688</v>
      </c>
      <c r="F13695" t="s">
        <v>187</v>
      </c>
      <c r="G13695" t="s">
        <v>188</v>
      </c>
      <c r="H13695" t="s">
        <v>707</v>
      </c>
      <c r="I13695" t="s">
        <v>707</v>
      </c>
      <c r="M13695" t="s">
        <v>709</v>
      </c>
      <c r="N13695" t="s">
        <v>206</v>
      </c>
      <c r="O13695" t="s">
        <v>194</v>
      </c>
      <c r="P13695">
        <v>2040</v>
      </c>
      <c r="Q13695">
        <v>4</v>
      </c>
    </row>
    <row r="13696" spans="1:17" x14ac:dyDescent="0.25">
      <c r="A13696" t="s">
        <v>716</v>
      </c>
      <c r="B13696" t="s">
        <v>717</v>
      </c>
      <c r="C13696" t="s">
        <v>718</v>
      </c>
      <c r="D13696" t="s">
        <v>687</v>
      </c>
      <c r="E13696" t="s">
        <v>688</v>
      </c>
      <c r="F13696" t="s">
        <v>187</v>
      </c>
      <c r="G13696" t="s">
        <v>188</v>
      </c>
      <c r="H13696" t="s">
        <v>707</v>
      </c>
      <c r="I13696" t="s">
        <v>707</v>
      </c>
      <c r="M13696" t="s">
        <v>709</v>
      </c>
      <c r="N13696" t="s">
        <v>206</v>
      </c>
      <c r="O13696" t="s">
        <v>194</v>
      </c>
      <c r="P13696">
        <v>2050</v>
      </c>
      <c r="Q13696">
        <v>4</v>
      </c>
    </row>
    <row r="13697" spans="1:17" x14ac:dyDescent="0.25">
      <c r="A13697" t="s">
        <v>716</v>
      </c>
      <c r="B13697" t="s">
        <v>717</v>
      </c>
      <c r="C13697" t="s">
        <v>718</v>
      </c>
      <c r="D13697" t="s">
        <v>687</v>
      </c>
      <c r="E13697" t="s">
        <v>688</v>
      </c>
      <c r="F13697" t="s">
        <v>187</v>
      </c>
      <c r="G13697" t="s">
        <v>188</v>
      </c>
      <c r="H13697" t="s">
        <v>707</v>
      </c>
      <c r="I13697" t="s">
        <v>707</v>
      </c>
      <c r="M13697" t="s">
        <v>709</v>
      </c>
      <c r="N13697" t="s">
        <v>206</v>
      </c>
      <c r="O13697" t="s">
        <v>264</v>
      </c>
      <c r="P13697">
        <v>2050</v>
      </c>
      <c r="Q13697">
        <v>3</v>
      </c>
    </row>
    <row r="13698" spans="1:17" x14ac:dyDescent="0.25">
      <c r="A13698" t="s">
        <v>716</v>
      </c>
      <c r="B13698" t="s">
        <v>717</v>
      </c>
      <c r="C13698" t="s">
        <v>718</v>
      </c>
      <c r="D13698" t="s">
        <v>687</v>
      </c>
      <c r="E13698" t="s">
        <v>688</v>
      </c>
      <c r="F13698" t="s">
        <v>187</v>
      </c>
      <c r="G13698" t="s">
        <v>188</v>
      </c>
      <c r="H13698" t="s">
        <v>707</v>
      </c>
      <c r="I13698" t="s">
        <v>707</v>
      </c>
      <c r="M13698" t="s">
        <v>709</v>
      </c>
      <c r="N13698" t="s">
        <v>206</v>
      </c>
      <c r="O13698" t="s">
        <v>265</v>
      </c>
      <c r="P13698">
        <v>2050</v>
      </c>
      <c r="Q13698">
        <v>2</v>
      </c>
    </row>
    <row r="13699" spans="1:17" x14ac:dyDescent="0.25">
      <c r="A13699" t="s">
        <v>716</v>
      </c>
      <c r="B13699" t="s">
        <v>717</v>
      </c>
      <c r="C13699" t="s">
        <v>718</v>
      </c>
      <c r="D13699" t="s">
        <v>687</v>
      </c>
      <c r="E13699" t="s">
        <v>688</v>
      </c>
      <c r="F13699" t="s">
        <v>187</v>
      </c>
      <c r="G13699" t="s">
        <v>188</v>
      </c>
      <c r="H13699" t="s">
        <v>708</v>
      </c>
      <c r="I13699" t="s">
        <v>708</v>
      </c>
      <c r="M13699" t="s">
        <v>709</v>
      </c>
      <c r="N13699" t="s">
        <v>206</v>
      </c>
      <c r="O13699" t="s">
        <v>194</v>
      </c>
      <c r="P13699">
        <v>2020</v>
      </c>
      <c r="Q13699">
        <v>2</v>
      </c>
    </row>
    <row r="13700" spans="1:17" x14ac:dyDescent="0.25">
      <c r="A13700" t="s">
        <v>716</v>
      </c>
      <c r="B13700" t="s">
        <v>717</v>
      </c>
      <c r="C13700" t="s">
        <v>718</v>
      </c>
      <c r="D13700" t="s">
        <v>687</v>
      </c>
      <c r="E13700" t="s">
        <v>688</v>
      </c>
      <c r="F13700" t="s">
        <v>187</v>
      </c>
      <c r="G13700" t="s">
        <v>188</v>
      </c>
      <c r="H13700" t="s">
        <v>708</v>
      </c>
      <c r="I13700" t="s">
        <v>708</v>
      </c>
      <c r="M13700" t="s">
        <v>709</v>
      </c>
      <c r="N13700" t="s">
        <v>206</v>
      </c>
      <c r="O13700" t="s">
        <v>194</v>
      </c>
      <c r="P13700">
        <v>2025</v>
      </c>
      <c r="Q13700">
        <v>2</v>
      </c>
    </row>
    <row r="13701" spans="1:17" x14ac:dyDescent="0.25">
      <c r="A13701" t="s">
        <v>716</v>
      </c>
      <c r="B13701" t="s">
        <v>717</v>
      </c>
      <c r="C13701" t="s">
        <v>718</v>
      </c>
      <c r="D13701" t="s">
        <v>687</v>
      </c>
      <c r="E13701" t="s">
        <v>688</v>
      </c>
      <c r="F13701" t="s">
        <v>187</v>
      </c>
      <c r="G13701" t="s">
        <v>188</v>
      </c>
      <c r="H13701" t="s">
        <v>708</v>
      </c>
      <c r="I13701" t="s">
        <v>708</v>
      </c>
      <c r="M13701" t="s">
        <v>709</v>
      </c>
      <c r="N13701" t="s">
        <v>206</v>
      </c>
      <c r="O13701" t="s">
        <v>264</v>
      </c>
      <c r="P13701">
        <v>2025</v>
      </c>
      <c r="Q13701">
        <v>3</v>
      </c>
    </row>
    <row r="13702" spans="1:17" x14ac:dyDescent="0.25">
      <c r="A13702" t="s">
        <v>716</v>
      </c>
      <c r="B13702" t="s">
        <v>717</v>
      </c>
      <c r="C13702" t="s">
        <v>718</v>
      </c>
      <c r="D13702" t="s">
        <v>687</v>
      </c>
      <c r="E13702" t="s">
        <v>688</v>
      </c>
      <c r="F13702" t="s">
        <v>187</v>
      </c>
      <c r="G13702" t="s">
        <v>188</v>
      </c>
      <c r="H13702" t="s">
        <v>708</v>
      </c>
      <c r="I13702" t="s">
        <v>708</v>
      </c>
      <c r="M13702" t="s">
        <v>709</v>
      </c>
      <c r="N13702" t="s">
        <v>206</v>
      </c>
      <c r="O13702" t="s">
        <v>265</v>
      </c>
      <c r="P13702">
        <v>2025</v>
      </c>
      <c r="Q13702">
        <v>1</v>
      </c>
    </row>
    <row r="13703" spans="1:17" x14ac:dyDescent="0.25">
      <c r="A13703" t="s">
        <v>716</v>
      </c>
      <c r="B13703" t="s">
        <v>717</v>
      </c>
      <c r="C13703" t="s">
        <v>718</v>
      </c>
      <c r="D13703" t="s">
        <v>687</v>
      </c>
      <c r="E13703" t="s">
        <v>688</v>
      </c>
      <c r="F13703" t="s">
        <v>187</v>
      </c>
      <c r="G13703" t="s">
        <v>188</v>
      </c>
      <c r="H13703" t="s">
        <v>708</v>
      </c>
      <c r="I13703" t="s">
        <v>708</v>
      </c>
      <c r="M13703" t="s">
        <v>709</v>
      </c>
      <c r="N13703" t="s">
        <v>206</v>
      </c>
      <c r="O13703" t="s">
        <v>194</v>
      </c>
      <c r="P13703">
        <v>2030</v>
      </c>
      <c r="Q13703">
        <v>2</v>
      </c>
    </row>
    <row r="13704" spans="1:17" x14ac:dyDescent="0.25">
      <c r="A13704" t="s">
        <v>716</v>
      </c>
      <c r="B13704" t="s">
        <v>717</v>
      </c>
      <c r="C13704" t="s">
        <v>718</v>
      </c>
      <c r="D13704" t="s">
        <v>687</v>
      </c>
      <c r="E13704" t="s">
        <v>688</v>
      </c>
      <c r="F13704" t="s">
        <v>187</v>
      </c>
      <c r="G13704" t="s">
        <v>188</v>
      </c>
      <c r="H13704" t="s">
        <v>708</v>
      </c>
      <c r="I13704" t="s">
        <v>708</v>
      </c>
      <c r="M13704" t="s">
        <v>709</v>
      </c>
      <c r="N13704" t="s">
        <v>206</v>
      </c>
      <c r="O13704" t="s">
        <v>194</v>
      </c>
      <c r="P13704">
        <v>2040</v>
      </c>
      <c r="Q13704">
        <v>2</v>
      </c>
    </row>
    <row r="13705" spans="1:17" x14ac:dyDescent="0.25">
      <c r="A13705" t="s">
        <v>716</v>
      </c>
      <c r="B13705" t="s">
        <v>717</v>
      </c>
      <c r="C13705" t="s">
        <v>718</v>
      </c>
      <c r="D13705" t="s">
        <v>687</v>
      </c>
      <c r="E13705" t="s">
        <v>688</v>
      </c>
      <c r="F13705" t="s">
        <v>187</v>
      </c>
      <c r="G13705" t="s">
        <v>188</v>
      </c>
      <c r="H13705" t="s">
        <v>708</v>
      </c>
      <c r="I13705" t="s">
        <v>708</v>
      </c>
      <c r="M13705" t="s">
        <v>709</v>
      </c>
      <c r="N13705" t="s">
        <v>206</v>
      </c>
      <c r="O13705" t="s">
        <v>194</v>
      </c>
      <c r="P13705">
        <v>2050</v>
      </c>
      <c r="Q13705">
        <v>2</v>
      </c>
    </row>
    <row r="13706" spans="1:17" x14ac:dyDescent="0.25">
      <c r="A13706" t="s">
        <v>716</v>
      </c>
      <c r="B13706" t="s">
        <v>717</v>
      </c>
      <c r="C13706" t="s">
        <v>718</v>
      </c>
      <c r="D13706" t="s">
        <v>687</v>
      </c>
      <c r="E13706" t="s">
        <v>688</v>
      </c>
      <c r="F13706" t="s">
        <v>187</v>
      </c>
      <c r="G13706" t="s">
        <v>188</v>
      </c>
      <c r="H13706" t="s">
        <v>708</v>
      </c>
      <c r="I13706" t="s">
        <v>708</v>
      </c>
      <c r="M13706" t="s">
        <v>709</v>
      </c>
      <c r="N13706" t="s">
        <v>206</v>
      </c>
      <c r="O13706" t="s">
        <v>264</v>
      </c>
      <c r="P13706">
        <v>2050</v>
      </c>
      <c r="Q13706">
        <v>3</v>
      </c>
    </row>
    <row r="13707" spans="1:17" x14ac:dyDescent="0.25">
      <c r="A13707" t="s">
        <v>716</v>
      </c>
      <c r="B13707" t="s">
        <v>717</v>
      </c>
      <c r="C13707" t="s">
        <v>718</v>
      </c>
      <c r="D13707" t="s">
        <v>687</v>
      </c>
      <c r="E13707" t="s">
        <v>688</v>
      </c>
      <c r="F13707" t="s">
        <v>187</v>
      </c>
      <c r="G13707" t="s">
        <v>188</v>
      </c>
      <c r="H13707" t="s">
        <v>708</v>
      </c>
      <c r="I13707" t="s">
        <v>708</v>
      </c>
      <c r="M13707" t="s">
        <v>709</v>
      </c>
      <c r="N13707" t="s">
        <v>206</v>
      </c>
      <c r="O13707" t="s">
        <v>265</v>
      </c>
      <c r="P13707">
        <v>2050</v>
      </c>
      <c r="Q13707">
        <v>1</v>
      </c>
    </row>
    <row r="13708" spans="1:17" x14ac:dyDescent="0.25">
      <c r="A13708" t="s">
        <v>716</v>
      </c>
      <c r="B13708" t="s">
        <v>717</v>
      </c>
      <c r="C13708" t="s">
        <v>718</v>
      </c>
      <c r="D13708" t="s">
        <v>687</v>
      </c>
      <c r="E13708" t="s">
        <v>688</v>
      </c>
      <c r="F13708" t="s">
        <v>187</v>
      </c>
      <c r="G13708" t="s">
        <v>188</v>
      </c>
      <c r="H13708" t="s">
        <v>710</v>
      </c>
      <c r="I13708" t="s">
        <v>711</v>
      </c>
      <c r="J13708" t="s">
        <v>351</v>
      </c>
      <c r="K13708" t="s">
        <v>191</v>
      </c>
      <c r="M13708" t="s">
        <v>712</v>
      </c>
      <c r="O13708" t="s">
        <v>194</v>
      </c>
      <c r="P13708">
        <v>2020</v>
      </c>
      <c r="Q13708">
        <v>1.71</v>
      </c>
    </row>
    <row r="13709" spans="1:17" x14ac:dyDescent="0.25">
      <c r="A13709" t="s">
        <v>716</v>
      </c>
      <c r="B13709" t="s">
        <v>717</v>
      </c>
      <c r="C13709" t="s">
        <v>718</v>
      </c>
      <c r="D13709" t="s">
        <v>687</v>
      </c>
      <c r="E13709" t="s">
        <v>688</v>
      </c>
      <c r="F13709" t="s">
        <v>187</v>
      </c>
      <c r="G13709" t="s">
        <v>188</v>
      </c>
      <c r="H13709" t="s">
        <v>710</v>
      </c>
      <c r="I13709" t="s">
        <v>711</v>
      </c>
      <c r="J13709" t="s">
        <v>351</v>
      </c>
      <c r="K13709" t="s">
        <v>191</v>
      </c>
      <c r="M13709" t="s">
        <v>712</v>
      </c>
      <c r="O13709" t="s">
        <v>194</v>
      </c>
      <c r="P13709">
        <v>2025</v>
      </c>
      <c r="Q13709">
        <v>1.72</v>
      </c>
    </row>
    <row r="13710" spans="1:17" x14ac:dyDescent="0.25">
      <c r="A13710" t="s">
        <v>716</v>
      </c>
      <c r="B13710" t="s">
        <v>717</v>
      </c>
      <c r="C13710" t="s">
        <v>718</v>
      </c>
      <c r="D13710" t="s">
        <v>687</v>
      </c>
      <c r="E13710" t="s">
        <v>688</v>
      </c>
      <c r="F13710" t="s">
        <v>187</v>
      </c>
      <c r="G13710" t="s">
        <v>188</v>
      </c>
      <c r="H13710" t="s">
        <v>710</v>
      </c>
      <c r="I13710" t="s">
        <v>711</v>
      </c>
      <c r="J13710" t="s">
        <v>351</v>
      </c>
      <c r="K13710" t="s">
        <v>191</v>
      </c>
      <c r="M13710" t="s">
        <v>712</v>
      </c>
      <c r="O13710" t="s">
        <v>264</v>
      </c>
      <c r="P13710">
        <v>2025</v>
      </c>
      <c r="Q13710">
        <v>1.72</v>
      </c>
    </row>
    <row r="13711" spans="1:17" x14ac:dyDescent="0.25">
      <c r="A13711" t="s">
        <v>716</v>
      </c>
      <c r="B13711" t="s">
        <v>717</v>
      </c>
      <c r="C13711" t="s">
        <v>718</v>
      </c>
      <c r="D13711" t="s">
        <v>687</v>
      </c>
      <c r="E13711" t="s">
        <v>688</v>
      </c>
      <c r="F13711" t="s">
        <v>187</v>
      </c>
      <c r="G13711" t="s">
        <v>188</v>
      </c>
      <c r="H13711" t="s">
        <v>710</v>
      </c>
      <c r="I13711" t="s">
        <v>711</v>
      </c>
      <c r="J13711" t="s">
        <v>351</v>
      </c>
      <c r="K13711" t="s">
        <v>191</v>
      </c>
      <c r="M13711" t="s">
        <v>712</v>
      </c>
      <c r="O13711" t="s">
        <v>265</v>
      </c>
      <c r="P13711">
        <v>2025</v>
      </c>
      <c r="Q13711">
        <v>1.72</v>
      </c>
    </row>
    <row r="13712" spans="1:17" x14ac:dyDescent="0.25">
      <c r="A13712" t="s">
        <v>716</v>
      </c>
      <c r="B13712" t="s">
        <v>717</v>
      </c>
      <c r="C13712" t="s">
        <v>718</v>
      </c>
      <c r="D13712" t="s">
        <v>687</v>
      </c>
      <c r="E13712" t="s">
        <v>688</v>
      </c>
      <c r="F13712" t="s">
        <v>187</v>
      </c>
      <c r="G13712" t="s">
        <v>188</v>
      </c>
      <c r="H13712" t="s">
        <v>710</v>
      </c>
      <c r="I13712" t="s">
        <v>711</v>
      </c>
      <c r="J13712" t="s">
        <v>351</v>
      </c>
      <c r="K13712" t="s">
        <v>191</v>
      </c>
      <c r="M13712" t="s">
        <v>712</v>
      </c>
      <c r="O13712" t="s">
        <v>194</v>
      </c>
      <c r="P13712">
        <v>2030</v>
      </c>
      <c r="Q13712">
        <v>1.73</v>
      </c>
    </row>
    <row r="13713" spans="1:17" x14ac:dyDescent="0.25">
      <c r="A13713" t="s">
        <v>716</v>
      </c>
      <c r="B13713" t="s">
        <v>717</v>
      </c>
      <c r="C13713" t="s">
        <v>718</v>
      </c>
      <c r="D13713" t="s">
        <v>687</v>
      </c>
      <c r="E13713" t="s">
        <v>688</v>
      </c>
      <c r="F13713" t="s">
        <v>187</v>
      </c>
      <c r="G13713" t="s">
        <v>188</v>
      </c>
      <c r="H13713" t="s">
        <v>710</v>
      </c>
      <c r="I13713" t="s">
        <v>711</v>
      </c>
      <c r="J13713" t="s">
        <v>351</v>
      </c>
      <c r="K13713" t="s">
        <v>191</v>
      </c>
      <c r="M13713" t="s">
        <v>712</v>
      </c>
      <c r="O13713" t="s">
        <v>194</v>
      </c>
      <c r="P13713">
        <v>2040</v>
      </c>
      <c r="Q13713">
        <v>1.74</v>
      </c>
    </row>
    <row r="13714" spans="1:17" x14ac:dyDescent="0.25">
      <c r="A13714" t="s">
        <v>716</v>
      </c>
      <c r="B13714" t="s">
        <v>717</v>
      </c>
      <c r="C13714" t="s">
        <v>718</v>
      </c>
      <c r="D13714" t="s">
        <v>687</v>
      </c>
      <c r="E13714" t="s">
        <v>688</v>
      </c>
      <c r="F13714" t="s">
        <v>187</v>
      </c>
      <c r="G13714" t="s">
        <v>188</v>
      </c>
      <c r="H13714" t="s">
        <v>710</v>
      </c>
      <c r="I13714" t="s">
        <v>711</v>
      </c>
      <c r="J13714" t="s">
        <v>351</v>
      </c>
      <c r="K13714" t="s">
        <v>191</v>
      </c>
      <c r="M13714" t="s">
        <v>712</v>
      </c>
      <c r="O13714" t="s">
        <v>194</v>
      </c>
      <c r="P13714">
        <v>2050</v>
      </c>
      <c r="Q13714">
        <v>1.75</v>
      </c>
    </row>
    <row r="13715" spans="1:17" x14ac:dyDescent="0.25">
      <c r="A13715" t="s">
        <v>716</v>
      </c>
      <c r="B13715" t="s">
        <v>717</v>
      </c>
      <c r="C13715" t="s">
        <v>718</v>
      </c>
      <c r="D13715" t="s">
        <v>687</v>
      </c>
      <c r="E13715" t="s">
        <v>688</v>
      </c>
      <c r="F13715" t="s">
        <v>187</v>
      </c>
      <c r="G13715" t="s">
        <v>188</v>
      </c>
      <c r="H13715" t="s">
        <v>710</v>
      </c>
      <c r="I13715" t="s">
        <v>711</v>
      </c>
      <c r="J13715" t="s">
        <v>351</v>
      </c>
      <c r="K13715" t="s">
        <v>191</v>
      </c>
      <c r="M13715" t="s">
        <v>712</v>
      </c>
      <c r="O13715" t="s">
        <v>264</v>
      </c>
      <c r="P13715">
        <v>2050</v>
      </c>
      <c r="Q13715">
        <v>1.75</v>
      </c>
    </row>
    <row r="13716" spans="1:17" x14ac:dyDescent="0.25">
      <c r="A13716" t="s">
        <v>716</v>
      </c>
      <c r="B13716" t="s">
        <v>717</v>
      </c>
      <c r="C13716" t="s">
        <v>718</v>
      </c>
      <c r="D13716" t="s">
        <v>687</v>
      </c>
      <c r="E13716" t="s">
        <v>688</v>
      </c>
      <c r="F13716" t="s">
        <v>187</v>
      </c>
      <c r="G13716" t="s">
        <v>188</v>
      </c>
      <c r="H13716" t="s">
        <v>710</v>
      </c>
      <c r="I13716" t="s">
        <v>711</v>
      </c>
      <c r="J13716" t="s">
        <v>351</v>
      </c>
      <c r="K13716" t="s">
        <v>191</v>
      </c>
      <c r="M13716" t="s">
        <v>712</v>
      </c>
      <c r="O13716" t="s">
        <v>265</v>
      </c>
      <c r="P13716">
        <v>2050</v>
      </c>
      <c r="Q13716">
        <v>1.75</v>
      </c>
    </row>
    <row r="13717" spans="1:17" x14ac:dyDescent="0.25">
      <c r="A13717" t="s">
        <v>719</v>
      </c>
      <c r="B13717" t="s">
        <v>720</v>
      </c>
      <c r="C13717" t="s">
        <v>721</v>
      </c>
      <c r="D13717" t="s">
        <v>687</v>
      </c>
      <c r="E13717" t="s">
        <v>688</v>
      </c>
      <c r="F13717" t="s">
        <v>187</v>
      </c>
      <c r="G13717" t="s">
        <v>195</v>
      </c>
      <c r="H13717" t="s">
        <v>417</v>
      </c>
      <c r="I13717" t="s">
        <v>418</v>
      </c>
      <c r="J13717" t="s">
        <v>419</v>
      </c>
      <c r="K13717" t="s">
        <v>191</v>
      </c>
      <c r="M13717" t="s">
        <v>227</v>
      </c>
      <c r="N13717" t="s">
        <v>689</v>
      </c>
      <c r="O13717" t="s">
        <v>194</v>
      </c>
      <c r="P13717">
        <v>2020</v>
      </c>
      <c r="Q13717">
        <v>4.8565867999999998E-2</v>
      </c>
    </row>
    <row r="13718" spans="1:17" x14ac:dyDescent="0.25">
      <c r="A13718" t="s">
        <v>719</v>
      </c>
      <c r="B13718" t="s">
        <v>720</v>
      </c>
      <c r="C13718" t="s">
        <v>721</v>
      </c>
      <c r="D13718" t="s">
        <v>687</v>
      </c>
      <c r="E13718" t="s">
        <v>688</v>
      </c>
      <c r="F13718" t="s">
        <v>187</v>
      </c>
      <c r="G13718" t="s">
        <v>195</v>
      </c>
      <c r="H13718" t="s">
        <v>417</v>
      </c>
      <c r="I13718" t="s">
        <v>418</v>
      </c>
      <c r="J13718" t="s">
        <v>419</v>
      </c>
      <c r="K13718" t="s">
        <v>191</v>
      </c>
      <c r="M13718" t="s">
        <v>227</v>
      </c>
      <c r="N13718" t="s">
        <v>689</v>
      </c>
      <c r="O13718" t="s">
        <v>194</v>
      </c>
      <c r="P13718">
        <v>2025</v>
      </c>
      <c r="Q13718">
        <v>4.8773678000000001E-2</v>
      </c>
    </row>
    <row r="13719" spans="1:17" x14ac:dyDescent="0.25">
      <c r="A13719" t="s">
        <v>719</v>
      </c>
      <c r="B13719" t="s">
        <v>720</v>
      </c>
      <c r="C13719" t="s">
        <v>721</v>
      </c>
      <c r="D13719" t="s">
        <v>687</v>
      </c>
      <c r="E13719" t="s">
        <v>688</v>
      </c>
      <c r="F13719" t="s">
        <v>187</v>
      </c>
      <c r="G13719" t="s">
        <v>195</v>
      </c>
      <c r="H13719" t="s">
        <v>417</v>
      </c>
      <c r="I13719" t="s">
        <v>418</v>
      </c>
      <c r="J13719" t="s">
        <v>419</v>
      </c>
      <c r="K13719" t="s">
        <v>191</v>
      </c>
      <c r="M13719" t="s">
        <v>227</v>
      </c>
      <c r="N13719" t="s">
        <v>689</v>
      </c>
      <c r="O13719" t="s">
        <v>264</v>
      </c>
      <c r="P13719">
        <v>2025</v>
      </c>
      <c r="Q13719">
        <v>2.7613940999999999E-2</v>
      </c>
    </row>
    <row r="13720" spans="1:17" x14ac:dyDescent="0.25">
      <c r="A13720" t="s">
        <v>719</v>
      </c>
      <c r="B13720" t="s">
        <v>720</v>
      </c>
      <c r="C13720" t="s">
        <v>721</v>
      </c>
      <c r="D13720" t="s">
        <v>687</v>
      </c>
      <c r="E13720" t="s">
        <v>688</v>
      </c>
      <c r="F13720" t="s">
        <v>187</v>
      </c>
      <c r="G13720" t="s">
        <v>195</v>
      </c>
      <c r="H13720" t="s">
        <v>417</v>
      </c>
      <c r="I13720" t="s">
        <v>418</v>
      </c>
      <c r="J13720" t="s">
        <v>419</v>
      </c>
      <c r="K13720" t="s">
        <v>191</v>
      </c>
      <c r="M13720" t="s">
        <v>227</v>
      </c>
      <c r="N13720" t="s">
        <v>689</v>
      </c>
      <c r="O13720" t="s">
        <v>265</v>
      </c>
      <c r="P13720">
        <v>2025</v>
      </c>
      <c r="Q13720">
        <v>6.9033232999999999E-2</v>
      </c>
    </row>
    <row r="13721" spans="1:17" x14ac:dyDescent="0.25">
      <c r="A13721" t="s">
        <v>719</v>
      </c>
      <c r="B13721" t="s">
        <v>720</v>
      </c>
      <c r="C13721" t="s">
        <v>721</v>
      </c>
      <c r="D13721" t="s">
        <v>687</v>
      </c>
      <c r="E13721" t="s">
        <v>688</v>
      </c>
      <c r="F13721" t="s">
        <v>187</v>
      </c>
      <c r="G13721" t="s">
        <v>195</v>
      </c>
      <c r="H13721" t="s">
        <v>417</v>
      </c>
      <c r="I13721" t="s">
        <v>418</v>
      </c>
      <c r="J13721" t="s">
        <v>419</v>
      </c>
      <c r="K13721" t="s">
        <v>191</v>
      </c>
      <c r="M13721" t="s">
        <v>227</v>
      </c>
      <c r="N13721" t="s">
        <v>689</v>
      </c>
      <c r="O13721" t="s">
        <v>194</v>
      </c>
      <c r="P13721">
        <v>2030</v>
      </c>
      <c r="Q13721">
        <v>4.8977508000000003E-2</v>
      </c>
    </row>
    <row r="13722" spans="1:17" x14ac:dyDescent="0.25">
      <c r="A13722" t="s">
        <v>719</v>
      </c>
      <c r="B13722" t="s">
        <v>720</v>
      </c>
      <c r="C13722" t="s">
        <v>721</v>
      </c>
      <c r="D13722" t="s">
        <v>687</v>
      </c>
      <c r="E13722" t="s">
        <v>688</v>
      </c>
      <c r="F13722" t="s">
        <v>187</v>
      </c>
      <c r="G13722" t="s">
        <v>195</v>
      </c>
      <c r="H13722" t="s">
        <v>417</v>
      </c>
      <c r="I13722" t="s">
        <v>418</v>
      </c>
      <c r="J13722" t="s">
        <v>419</v>
      </c>
      <c r="K13722" t="s">
        <v>191</v>
      </c>
      <c r="M13722" t="s">
        <v>227</v>
      </c>
      <c r="N13722" t="s">
        <v>689</v>
      </c>
      <c r="O13722" t="s">
        <v>194</v>
      </c>
      <c r="P13722">
        <v>2040</v>
      </c>
      <c r="Q13722">
        <v>4.9177470000000001E-2</v>
      </c>
    </row>
    <row r="13723" spans="1:17" x14ac:dyDescent="0.25">
      <c r="A13723" t="s">
        <v>719</v>
      </c>
      <c r="B13723" t="s">
        <v>720</v>
      </c>
      <c r="C13723" t="s">
        <v>721</v>
      </c>
      <c r="D13723" t="s">
        <v>687</v>
      </c>
      <c r="E13723" t="s">
        <v>688</v>
      </c>
      <c r="F13723" t="s">
        <v>187</v>
      </c>
      <c r="G13723" t="s">
        <v>195</v>
      </c>
      <c r="H13723" t="s">
        <v>417</v>
      </c>
      <c r="I13723" t="s">
        <v>418</v>
      </c>
      <c r="J13723" t="s">
        <v>419</v>
      </c>
      <c r="K13723" t="s">
        <v>191</v>
      </c>
      <c r="M13723" t="s">
        <v>227</v>
      </c>
      <c r="N13723" t="s">
        <v>689</v>
      </c>
      <c r="O13723" t="s">
        <v>194</v>
      </c>
      <c r="P13723">
        <v>2050</v>
      </c>
      <c r="Q13723">
        <v>4.9373674999999999E-2</v>
      </c>
    </row>
    <row r="13724" spans="1:17" x14ac:dyDescent="0.25">
      <c r="A13724" t="s">
        <v>719</v>
      </c>
      <c r="B13724" t="s">
        <v>720</v>
      </c>
      <c r="C13724" t="s">
        <v>721</v>
      </c>
      <c r="D13724" t="s">
        <v>687</v>
      </c>
      <c r="E13724" t="s">
        <v>688</v>
      </c>
      <c r="F13724" t="s">
        <v>187</v>
      </c>
      <c r="G13724" t="s">
        <v>195</v>
      </c>
      <c r="H13724" t="s">
        <v>417</v>
      </c>
      <c r="I13724" t="s">
        <v>418</v>
      </c>
      <c r="J13724" t="s">
        <v>419</v>
      </c>
      <c r="K13724" t="s">
        <v>191</v>
      </c>
      <c r="M13724" t="s">
        <v>227</v>
      </c>
      <c r="N13724" t="s">
        <v>689</v>
      </c>
      <c r="O13724" t="s">
        <v>264</v>
      </c>
      <c r="P13724">
        <v>2050</v>
      </c>
      <c r="Q13724">
        <v>2.7613940999999999E-2</v>
      </c>
    </row>
    <row r="13725" spans="1:17" x14ac:dyDescent="0.25">
      <c r="A13725" t="s">
        <v>719</v>
      </c>
      <c r="B13725" t="s">
        <v>720</v>
      </c>
      <c r="C13725" t="s">
        <v>721</v>
      </c>
      <c r="D13725" t="s">
        <v>687</v>
      </c>
      <c r="E13725" t="s">
        <v>688</v>
      </c>
      <c r="F13725" t="s">
        <v>187</v>
      </c>
      <c r="G13725" t="s">
        <v>195</v>
      </c>
      <c r="H13725" t="s">
        <v>417</v>
      </c>
      <c r="I13725" t="s">
        <v>418</v>
      </c>
      <c r="J13725" t="s">
        <v>419</v>
      </c>
      <c r="K13725" t="s">
        <v>191</v>
      </c>
      <c r="M13725" t="s">
        <v>227</v>
      </c>
      <c r="N13725" t="s">
        <v>689</v>
      </c>
      <c r="O13725" t="s">
        <v>265</v>
      </c>
      <c r="P13725">
        <v>2050</v>
      </c>
      <c r="Q13725">
        <v>6.9033232999999999E-2</v>
      </c>
    </row>
    <row r="13726" spans="1:17" x14ac:dyDescent="0.25">
      <c r="A13726" t="s">
        <v>719</v>
      </c>
      <c r="B13726" t="s">
        <v>720</v>
      </c>
      <c r="C13726" t="s">
        <v>721</v>
      </c>
      <c r="D13726" t="s">
        <v>687</v>
      </c>
      <c r="E13726" t="s">
        <v>688</v>
      </c>
      <c r="F13726" t="s">
        <v>187</v>
      </c>
      <c r="G13726" t="s">
        <v>195</v>
      </c>
      <c r="H13726" t="s">
        <v>200</v>
      </c>
      <c r="I13726" t="s">
        <v>201</v>
      </c>
      <c r="K13726" t="s">
        <v>202</v>
      </c>
      <c r="N13726" t="s">
        <v>232</v>
      </c>
      <c r="O13726" t="s">
        <v>194</v>
      </c>
      <c r="P13726">
        <v>2020</v>
      </c>
      <c r="Q13726">
        <v>4.5</v>
      </c>
    </row>
    <row r="13727" spans="1:17" x14ac:dyDescent="0.25">
      <c r="A13727" t="s">
        <v>719</v>
      </c>
      <c r="B13727" t="s">
        <v>720</v>
      </c>
      <c r="C13727" t="s">
        <v>721</v>
      </c>
      <c r="D13727" t="s">
        <v>687</v>
      </c>
      <c r="E13727" t="s">
        <v>688</v>
      </c>
      <c r="F13727" t="s">
        <v>187</v>
      </c>
      <c r="G13727" t="s">
        <v>195</v>
      </c>
      <c r="H13727" t="s">
        <v>200</v>
      </c>
      <c r="I13727" t="s">
        <v>201</v>
      </c>
      <c r="K13727" t="s">
        <v>202</v>
      </c>
      <c r="N13727" t="s">
        <v>232</v>
      </c>
      <c r="O13727" t="s">
        <v>194</v>
      </c>
      <c r="P13727">
        <v>2025</v>
      </c>
      <c r="Q13727">
        <v>4.5</v>
      </c>
    </row>
    <row r="13728" spans="1:17" x14ac:dyDescent="0.25">
      <c r="A13728" t="s">
        <v>719</v>
      </c>
      <c r="B13728" t="s">
        <v>720</v>
      </c>
      <c r="C13728" t="s">
        <v>721</v>
      </c>
      <c r="D13728" t="s">
        <v>687</v>
      </c>
      <c r="E13728" t="s">
        <v>688</v>
      </c>
      <c r="F13728" t="s">
        <v>187</v>
      </c>
      <c r="G13728" t="s">
        <v>195</v>
      </c>
      <c r="H13728" t="s">
        <v>200</v>
      </c>
      <c r="I13728" t="s">
        <v>201</v>
      </c>
      <c r="K13728" t="s">
        <v>202</v>
      </c>
      <c r="N13728" t="s">
        <v>232</v>
      </c>
      <c r="O13728" t="s">
        <v>264</v>
      </c>
      <c r="P13728">
        <v>2025</v>
      </c>
      <c r="Q13728">
        <v>4</v>
      </c>
    </row>
    <row r="13729" spans="1:17" x14ac:dyDescent="0.25">
      <c r="A13729" t="s">
        <v>719</v>
      </c>
      <c r="B13729" t="s">
        <v>720</v>
      </c>
      <c r="C13729" t="s">
        <v>721</v>
      </c>
      <c r="D13729" t="s">
        <v>687</v>
      </c>
      <c r="E13729" t="s">
        <v>688</v>
      </c>
      <c r="F13729" t="s">
        <v>187</v>
      </c>
      <c r="G13729" t="s">
        <v>195</v>
      </c>
      <c r="H13729" t="s">
        <v>200</v>
      </c>
      <c r="I13729" t="s">
        <v>201</v>
      </c>
      <c r="K13729" t="s">
        <v>202</v>
      </c>
      <c r="N13729" t="s">
        <v>232</v>
      </c>
      <c r="O13729" t="s">
        <v>265</v>
      </c>
      <c r="P13729">
        <v>2025</v>
      </c>
      <c r="Q13729">
        <v>5</v>
      </c>
    </row>
    <row r="13730" spans="1:17" x14ac:dyDescent="0.25">
      <c r="A13730" t="s">
        <v>719</v>
      </c>
      <c r="B13730" t="s">
        <v>720</v>
      </c>
      <c r="C13730" t="s">
        <v>721</v>
      </c>
      <c r="D13730" t="s">
        <v>687</v>
      </c>
      <c r="E13730" t="s">
        <v>688</v>
      </c>
      <c r="F13730" t="s">
        <v>187</v>
      </c>
      <c r="G13730" t="s">
        <v>195</v>
      </c>
      <c r="H13730" t="s">
        <v>200</v>
      </c>
      <c r="I13730" t="s">
        <v>201</v>
      </c>
      <c r="K13730" t="s">
        <v>202</v>
      </c>
      <c r="N13730" t="s">
        <v>232</v>
      </c>
      <c r="O13730" t="s">
        <v>194</v>
      </c>
      <c r="P13730">
        <v>2030</v>
      </c>
      <c r="Q13730">
        <v>4</v>
      </c>
    </row>
    <row r="13731" spans="1:17" x14ac:dyDescent="0.25">
      <c r="A13731" t="s">
        <v>719</v>
      </c>
      <c r="B13731" t="s">
        <v>720</v>
      </c>
      <c r="C13731" t="s">
        <v>721</v>
      </c>
      <c r="D13731" t="s">
        <v>687</v>
      </c>
      <c r="E13731" t="s">
        <v>688</v>
      </c>
      <c r="F13731" t="s">
        <v>187</v>
      </c>
      <c r="G13731" t="s">
        <v>195</v>
      </c>
      <c r="H13731" t="s">
        <v>200</v>
      </c>
      <c r="I13731" t="s">
        <v>201</v>
      </c>
      <c r="K13731" t="s">
        <v>202</v>
      </c>
      <c r="N13731" t="s">
        <v>232</v>
      </c>
      <c r="O13731" t="s">
        <v>194</v>
      </c>
      <c r="P13731">
        <v>2040</v>
      </c>
      <c r="Q13731">
        <v>4</v>
      </c>
    </row>
    <row r="13732" spans="1:17" x14ac:dyDescent="0.25">
      <c r="A13732" t="s">
        <v>719</v>
      </c>
      <c r="B13732" t="s">
        <v>720</v>
      </c>
      <c r="C13732" t="s">
        <v>721</v>
      </c>
      <c r="D13732" t="s">
        <v>687</v>
      </c>
      <c r="E13732" t="s">
        <v>688</v>
      </c>
      <c r="F13732" t="s">
        <v>187</v>
      </c>
      <c r="G13732" t="s">
        <v>195</v>
      </c>
      <c r="H13732" t="s">
        <v>200</v>
      </c>
      <c r="I13732" t="s">
        <v>201</v>
      </c>
      <c r="K13732" t="s">
        <v>202</v>
      </c>
      <c r="N13732" t="s">
        <v>232</v>
      </c>
      <c r="O13732" t="s">
        <v>194</v>
      </c>
      <c r="P13732">
        <v>2050</v>
      </c>
      <c r="Q13732">
        <v>4</v>
      </c>
    </row>
    <row r="13733" spans="1:17" x14ac:dyDescent="0.25">
      <c r="A13733" t="s">
        <v>719</v>
      </c>
      <c r="B13733" t="s">
        <v>720</v>
      </c>
      <c r="C13733" t="s">
        <v>721</v>
      </c>
      <c r="D13733" t="s">
        <v>687</v>
      </c>
      <c r="E13733" t="s">
        <v>688</v>
      </c>
      <c r="F13733" t="s">
        <v>187</v>
      </c>
      <c r="G13733" t="s">
        <v>195</v>
      </c>
      <c r="H13733" t="s">
        <v>200</v>
      </c>
      <c r="I13733" t="s">
        <v>201</v>
      </c>
      <c r="K13733" t="s">
        <v>202</v>
      </c>
      <c r="N13733" t="s">
        <v>232</v>
      </c>
      <c r="O13733" t="s">
        <v>264</v>
      </c>
      <c r="P13733">
        <v>2050</v>
      </c>
      <c r="Q13733">
        <v>3</v>
      </c>
    </row>
    <row r="13734" spans="1:17" x14ac:dyDescent="0.25">
      <c r="A13734" t="s">
        <v>719</v>
      </c>
      <c r="B13734" t="s">
        <v>720</v>
      </c>
      <c r="C13734" t="s">
        <v>721</v>
      </c>
      <c r="D13734" t="s">
        <v>687</v>
      </c>
      <c r="E13734" t="s">
        <v>688</v>
      </c>
      <c r="F13734" t="s">
        <v>187</v>
      </c>
      <c r="G13734" t="s">
        <v>195</v>
      </c>
      <c r="H13734" t="s">
        <v>200</v>
      </c>
      <c r="I13734" t="s">
        <v>201</v>
      </c>
      <c r="K13734" t="s">
        <v>202</v>
      </c>
      <c r="N13734" t="s">
        <v>232</v>
      </c>
      <c r="O13734" t="s">
        <v>265</v>
      </c>
      <c r="P13734">
        <v>2050</v>
      </c>
      <c r="Q13734">
        <v>5</v>
      </c>
    </row>
    <row r="13735" spans="1:17" x14ac:dyDescent="0.25">
      <c r="A13735" t="s">
        <v>719</v>
      </c>
      <c r="B13735" t="s">
        <v>720</v>
      </c>
      <c r="C13735" t="s">
        <v>721</v>
      </c>
      <c r="D13735" t="s">
        <v>687</v>
      </c>
      <c r="E13735" t="s">
        <v>688</v>
      </c>
      <c r="F13735" t="s">
        <v>187</v>
      </c>
      <c r="G13735" t="s">
        <v>195</v>
      </c>
      <c r="H13735" t="s">
        <v>352</v>
      </c>
      <c r="I13735" t="s">
        <v>135</v>
      </c>
      <c r="K13735" t="s">
        <v>191</v>
      </c>
      <c r="N13735" t="s">
        <v>232</v>
      </c>
      <c r="O13735" t="s">
        <v>194</v>
      </c>
      <c r="P13735">
        <v>2020</v>
      </c>
      <c r="Q13735">
        <v>0.02</v>
      </c>
    </row>
    <row r="13736" spans="1:17" x14ac:dyDescent="0.25">
      <c r="A13736" t="s">
        <v>719</v>
      </c>
      <c r="B13736" t="s">
        <v>720</v>
      </c>
      <c r="C13736" t="s">
        <v>721</v>
      </c>
      <c r="D13736" t="s">
        <v>687</v>
      </c>
      <c r="E13736" t="s">
        <v>688</v>
      </c>
      <c r="F13736" t="s">
        <v>187</v>
      </c>
      <c r="G13736" t="s">
        <v>195</v>
      </c>
      <c r="H13736" t="s">
        <v>352</v>
      </c>
      <c r="I13736" t="s">
        <v>135</v>
      </c>
      <c r="K13736" t="s">
        <v>191</v>
      </c>
      <c r="N13736" t="s">
        <v>232</v>
      </c>
      <c r="O13736" t="s">
        <v>194</v>
      </c>
      <c r="P13736">
        <v>2025</v>
      </c>
      <c r="Q13736">
        <v>0.02</v>
      </c>
    </row>
    <row r="13737" spans="1:17" x14ac:dyDescent="0.25">
      <c r="A13737" t="s">
        <v>719</v>
      </c>
      <c r="B13737" t="s">
        <v>720</v>
      </c>
      <c r="C13737" t="s">
        <v>721</v>
      </c>
      <c r="D13737" t="s">
        <v>687</v>
      </c>
      <c r="E13737" t="s">
        <v>688</v>
      </c>
      <c r="F13737" t="s">
        <v>187</v>
      </c>
      <c r="G13737" t="s">
        <v>195</v>
      </c>
      <c r="H13737" t="s">
        <v>352</v>
      </c>
      <c r="I13737" t="s">
        <v>135</v>
      </c>
      <c r="K13737" t="s">
        <v>191</v>
      </c>
      <c r="N13737" t="s">
        <v>232</v>
      </c>
      <c r="O13737" t="s">
        <v>264</v>
      </c>
      <c r="P13737">
        <v>2025</v>
      </c>
      <c r="Q13737">
        <v>0.01</v>
      </c>
    </row>
    <row r="13738" spans="1:17" x14ac:dyDescent="0.25">
      <c r="A13738" t="s">
        <v>719</v>
      </c>
      <c r="B13738" t="s">
        <v>720</v>
      </c>
      <c r="C13738" t="s">
        <v>721</v>
      </c>
      <c r="D13738" t="s">
        <v>687</v>
      </c>
      <c r="E13738" t="s">
        <v>688</v>
      </c>
      <c r="F13738" t="s">
        <v>187</v>
      </c>
      <c r="G13738" t="s">
        <v>195</v>
      </c>
      <c r="H13738" t="s">
        <v>352</v>
      </c>
      <c r="I13738" t="s">
        <v>135</v>
      </c>
      <c r="K13738" t="s">
        <v>191</v>
      </c>
      <c r="N13738" t="s">
        <v>232</v>
      </c>
      <c r="O13738" t="s">
        <v>265</v>
      </c>
      <c r="P13738">
        <v>2025</v>
      </c>
      <c r="Q13738">
        <v>0.03</v>
      </c>
    </row>
    <row r="13739" spans="1:17" x14ac:dyDescent="0.25">
      <c r="A13739" t="s">
        <v>719</v>
      </c>
      <c r="B13739" t="s">
        <v>720</v>
      </c>
      <c r="C13739" t="s">
        <v>721</v>
      </c>
      <c r="D13739" t="s">
        <v>687</v>
      </c>
      <c r="E13739" t="s">
        <v>688</v>
      </c>
      <c r="F13739" t="s">
        <v>187</v>
      </c>
      <c r="G13739" t="s">
        <v>195</v>
      </c>
      <c r="H13739" t="s">
        <v>352</v>
      </c>
      <c r="I13739" t="s">
        <v>135</v>
      </c>
      <c r="K13739" t="s">
        <v>191</v>
      </c>
      <c r="N13739" t="s">
        <v>232</v>
      </c>
      <c r="O13739" t="s">
        <v>194</v>
      </c>
      <c r="P13739">
        <v>2030</v>
      </c>
      <c r="Q13739">
        <v>0.02</v>
      </c>
    </row>
    <row r="13740" spans="1:17" x14ac:dyDescent="0.25">
      <c r="A13740" t="s">
        <v>719</v>
      </c>
      <c r="B13740" t="s">
        <v>720</v>
      </c>
      <c r="C13740" t="s">
        <v>721</v>
      </c>
      <c r="D13740" t="s">
        <v>687</v>
      </c>
      <c r="E13740" t="s">
        <v>688</v>
      </c>
      <c r="F13740" t="s">
        <v>187</v>
      </c>
      <c r="G13740" t="s">
        <v>195</v>
      </c>
      <c r="H13740" t="s">
        <v>352</v>
      </c>
      <c r="I13740" t="s">
        <v>135</v>
      </c>
      <c r="K13740" t="s">
        <v>191</v>
      </c>
      <c r="N13740" t="s">
        <v>232</v>
      </c>
      <c r="O13740" t="s">
        <v>194</v>
      </c>
      <c r="P13740">
        <v>2040</v>
      </c>
      <c r="Q13740">
        <v>0.02</v>
      </c>
    </row>
    <row r="13741" spans="1:17" x14ac:dyDescent="0.25">
      <c r="A13741" t="s">
        <v>719</v>
      </c>
      <c r="B13741" t="s">
        <v>720</v>
      </c>
      <c r="C13741" t="s">
        <v>721</v>
      </c>
      <c r="D13741" t="s">
        <v>687</v>
      </c>
      <c r="E13741" t="s">
        <v>688</v>
      </c>
      <c r="F13741" t="s">
        <v>187</v>
      </c>
      <c r="G13741" t="s">
        <v>195</v>
      </c>
      <c r="H13741" t="s">
        <v>352</v>
      </c>
      <c r="I13741" t="s">
        <v>135</v>
      </c>
      <c r="K13741" t="s">
        <v>191</v>
      </c>
      <c r="N13741" t="s">
        <v>232</v>
      </c>
      <c r="O13741" t="s">
        <v>194</v>
      </c>
      <c r="P13741">
        <v>2050</v>
      </c>
      <c r="Q13741">
        <v>0.02</v>
      </c>
    </row>
    <row r="13742" spans="1:17" x14ac:dyDescent="0.25">
      <c r="A13742" t="s">
        <v>719</v>
      </c>
      <c r="B13742" t="s">
        <v>720</v>
      </c>
      <c r="C13742" t="s">
        <v>721</v>
      </c>
      <c r="D13742" t="s">
        <v>687</v>
      </c>
      <c r="E13742" t="s">
        <v>688</v>
      </c>
      <c r="F13742" t="s">
        <v>187</v>
      </c>
      <c r="G13742" t="s">
        <v>195</v>
      </c>
      <c r="H13742" t="s">
        <v>352</v>
      </c>
      <c r="I13742" t="s">
        <v>135</v>
      </c>
      <c r="K13742" t="s">
        <v>191</v>
      </c>
      <c r="N13742" t="s">
        <v>232</v>
      </c>
      <c r="O13742" t="s">
        <v>264</v>
      </c>
      <c r="P13742">
        <v>2050</v>
      </c>
      <c r="Q13742">
        <v>0.01</v>
      </c>
    </row>
    <row r="13743" spans="1:17" x14ac:dyDescent="0.25">
      <c r="A13743" t="s">
        <v>719</v>
      </c>
      <c r="B13743" t="s">
        <v>720</v>
      </c>
      <c r="C13743" t="s">
        <v>721</v>
      </c>
      <c r="D13743" t="s">
        <v>687</v>
      </c>
      <c r="E13743" t="s">
        <v>688</v>
      </c>
      <c r="F13743" t="s">
        <v>187</v>
      </c>
      <c r="G13743" t="s">
        <v>195</v>
      </c>
      <c r="H13743" t="s">
        <v>352</v>
      </c>
      <c r="I13743" t="s">
        <v>135</v>
      </c>
      <c r="K13743" t="s">
        <v>191</v>
      </c>
      <c r="N13743" t="s">
        <v>232</v>
      </c>
      <c r="O13743" t="s">
        <v>265</v>
      </c>
      <c r="P13743">
        <v>2050</v>
      </c>
      <c r="Q13743">
        <v>0.03</v>
      </c>
    </row>
    <row r="13744" spans="1:17" x14ac:dyDescent="0.25">
      <c r="A13744" t="s">
        <v>719</v>
      </c>
      <c r="B13744" t="s">
        <v>720</v>
      </c>
      <c r="C13744" t="s">
        <v>721</v>
      </c>
      <c r="D13744" t="s">
        <v>687</v>
      </c>
      <c r="E13744" t="s">
        <v>688</v>
      </c>
      <c r="F13744" t="s">
        <v>187</v>
      </c>
      <c r="G13744" t="s">
        <v>195</v>
      </c>
      <c r="H13744" t="s">
        <v>473</v>
      </c>
      <c r="I13744" t="s">
        <v>213</v>
      </c>
      <c r="K13744" t="s">
        <v>474</v>
      </c>
      <c r="M13744" t="s">
        <v>690</v>
      </c>
      <c r="N13744" t="s">
        <v>513</v>
      </c>
      <c r="O13744" t="s">
        <v>194</v>
      </c>
      <c r="P13744">
        <v>2020</v>
      </c>
      <c r="Q13744">
        <v>17.584366200000002</v>
      </c>
    </row>
    <row r="13745" spans="1:17" x14ac:dyDescent="0.25">
      <c r="A13745" t="s">
        <v>719</v>
      </c>
      <c r="B13745" t="s">
        <v>720</v>
      </c>
      <c r="C13745" t="s">
        <v>721</v>
      </c>
      <c r="D13745" t="s">
        <v>687</v>
      </c>
      <c r="E13745" t="s">
        <v>688</v>
      </c>
      <c r="F13745" t="s">
        <v>187</v>
      </c>
      <c r="G13745" t="s">
        <v>195</v>
      </c>
      <c r="H13745" t="s">
        <v>473</v>
      </c>
      <c r="I13745" t="s">
        <v>213</v>
      </c>
      <c r="K13745" t="s">
        <v>474</v>
      </c>
      <c r="M13745" t="s">
        <v>690</v>
      </c>
      <c r="N13745" t="s">
        <v>513</v>
      </c>
      <c r="O13745" t="s">
        <v>194</v>
      </c>
      <c r="P13745">
        <v>2025</v>
      </c>
      <c r="Q13745">
        <v>17.509444439999999</v>
      </c>
    </row>
    <row r="13746" spans="1:17" x14ac:dyDescent="0.25">
      <c r="A13746" t="s">
        <v>719</v>
      </c>
      <c r="B13746" t="s">
        <v>720</v>
      </c>
      <c r="C13746" t="s">
        <v>721</v>
      </c>
      <c r="D13746" t="s">
        <v>687</v>
      </c>
      <c r="E13746" t="s">
        <v>688</v>
      </c>
      <c r="F13746" t="s">
        <v>187</v>
      </c>
      <c r="G13746" t="s">
        <v>195</v>
      </c>
      <c r="H13746" t="s">
        <v>473</v>
      </c>
      <c r="I13746" t="s">
        <v>213</v>
      </c>
      <c r="K13746" t="s">
        <v>474</v>
      </c>
      <c r="M13746" t="s">
        <v>690</v>
      </c>
      <c r="N13746" t="s">
        <v>513</v>
      </c>
      <c r="O13746" t="s">
        <v>264</v>
      </c>
      <c r="P13746">
        <v>2025</v>
      </c>
      <c r="Q13746">
        <v>29.84</v>
      </c>
    </row>
    <row r="13747" spans="1:17" x14ac:dyDescent="0.25">
      <c r="A13747" t="s">
        <v>719</v>
      </c>
      <c r="B13747" t="s">
        <v>720</v>
      </c>
      <c r="C13747" t="s">
        <v>721</v>
      </c>
      <c r="D13747" t="s">
        <v>687</v>
      </c>
      <c r="E13747" t="s">
        <v>688</v>
      </c>
      <c r="F13747" t="s">
        <v>187</v>
      </c>
      <c r="G13747" t="s">
        <v>195</v>
      </c>
      <c r="H13747" t="s">
        <v>473</v>
      </c>
      <c r="I13747" t="s">
        <v>213</v>
      </c>
      <c r="K13747" t="s">
        <v>474</v>
      </c>
      <c r="M13747" t="s">
        <v>690</v>
      </c>
      <c r="N13747" t="s">
        <v>513</v>
      </c>
      <c r="O13747" t="s">
        <v>265</v>
      </c>
      <c r="P13747">
        <v>2025</v>
      </c>
      <c r="Q13747">
        <v>6.62</v>
      </c>
    </row>
    <row r="13748" spans="1:17" x14ac:dyDescent="0.25">
      <c r="A13748" t="s">
        <v>719</v>
      </c>
      <c r="B13748" t="s">
        <v>720</v>
      </c>
      <c r="C13748" t="s">
        <v>721</v>
      </c>
      <c r="D13748" t="s">
        <v>687</v>
      </c>
      <c r="E13748" t="s">
        <v>688</v>
      </c>
      <c r="F13748" t="s">
        <v>187</v>
      </c>
      <c r="G13748" t="s">
        <v>195</v>
      </c>
      <c r="H13748" t="s">
        <v>473</v>
      </c>
      <c r="I13748" t="s">
        <v>213</v>
      </c>
      <c r="K13748" t="s">
        <v>474</v>
      </c>
      <c r="M13748" t="s">
        <v>690</v>
      </c>
      <c r="N13748" t="s">
        <v>513</v>
      </c>
      <c r="O13748" t="s">
        <v>194</v>
      </c>
      <c r="P13748">
        <v>2030</v>
      </c>
      <c r="Q13748">
        <v>17.436575340000001</v>
      </c>
    </row>
    <row r="13749" spans="1:17" x14ac:dyDescent="0.25">
      <c r="A13749" t="s">
        <v>719</v>
      </c>
      <c r="B13749" t="s">
        <v>720</v>
      </c>
      <c r="C13749" t="s">
        <v>721</v>
      </c>
      <c r="D13749" t="s">
        <v>687</v>
      </c>
      <c r="E13749" t="s">
        <v>688</v>
      </c>
      <c r="F13749" t="s">
        <v>187</v>
      </c>
      <c r="G13749" t="s">
        <v>195</v>
      </c>
      <c r="H13749" t="s">
        <v>473</v>
      </c>
      <c r="I13749" t="s">
        <v>213</v>
      </c>
      <c r="K13749" t="s">
        <v>474</v>
      </c>
      <c r="M13749" t="s">
        <v>690</v>
      </c>
      <c r="N13749" t="s">
        <v>513</v>
      </c>
      <c r="O13749" t="s">
        <v>194</v>
      </c>
      <c r="P13749">
        <v>2040</v>
      </c>
      <c r="Q13749">
        <v>17.365675679999999</v>
      </c>
    </row>
    <row r="13750" spans="1:17" x14ac:dyDescent="0.25">
      <c r="A13750" t="s">
        <v>719</v>
      </c>
      <c r="B13750" t="s">
        <v>720</v>
      </c>
      <c r="C13750" t="s">
        <v>721</v>
      </c>
      <c r="D13750" t="s">
        <v>687</v>
      </c>
      <c r="E13750" t="s">
        <v>688</v>
      </c>
      <c r="F13750" t="s">
        <v>187</v>
      </c>
      <c r="G13750" t="s">
        <v>195</v>
      </c>
      <c r="H13750" t="s">
        <v>473</v>
      </c>
      <c r="I13750" t="s">
        <v>213</v>
      </c>
      <c r="K13750" t="s">
        <v>474</v>
      </c>
      <c r="M13750" t="s">
        <v>690</v>
      </c>
      <c r="N13750" t="s">
        <v>513</v>
      </c>
      <c r="O13750" t="s">
        <v>194</v>
      </c>
      <c r="P13750">
        <v>2050</v>
      </c>
      <c r="Q13750">
        <v>17.29666667</v>
      </c>
    </row>
    <row r="13751" spans="1:17" x14ac:dyDescent="0.25">
      <c r="A13751" t="s">
        <v>719</v>
      </c>
      <c r="B13751" t="s">
        <v>720</v>
      </c>
      <c r="C13751" t="s">
        <v>721</v>
      </c>
      <c r="D13751" t="s">
        <v>687</v>
      </c>
      <c r="E13751" t="s">
        <v>688</v>
      </c>
      <c r="F13751" t="s">
        <v>187</v>
      </c>
      <c r="G13751" t="s">
        <v>195</v>
      </c>
      <c r="H13751" t="s">
        <v>473</v>
      </c>
      <c r="I13751" t="s">
        <v>213</v>
      </c>
      <c r="K13751" t="s">
        <v>474</v>
      </c>
      <c r="M13751" t="s">
        <v>690</v>
      </c>
      <c r="N13751" t="s">
        <v>513</v>
      </c>
      <c r="O13751" t="s">
        <v>264</v>
      </c>
      <c r="P13751">
        <v>2050</v>
      </c>
      <c r="Q13751">
        <v>29.84</v>
      </c>
    </row>
    <row r="13752" spans="1:17" x14ac:dyDescent="0.25">
      <c r="A13752" t="s">
        <v>719</v>
      </c>
      <c r="B13752" t="s">
        <v>720</v>
      </c>
      <c r="C13752" t="s">
        <v>721</v>
      </c>
      <c r="D13752" t="s">
        <v>687</v>
      </c>
      <c r="E13752" t="s">
        <v>688</v>
      </c>
      <c r="F13752" t="s">
        <v>187</v>
      </c>
      <c r="G13752" t="s">
        <v>195</v>
      </c>
      <c r="H13752" t="s">
        <v>473</v>
      </c>
      <c r="I13752" t="s">
        <v>213</v>
      </c>
      <c r="K13752" t="s">
        <v>474</v>
      </c>
      <c r="M13752" t="s">
        <v>690</v>
      </c>
      <c r="N13752" t="s">
        <v>513</v>
      </c>
      <c r="O13752" t="s">
        <v>265</v>
      </c>
      <c r="P13752">
        <v>2050</v>
      </c>
      <c r="Q13752">
        <v>6.62</v>
      </c>
    </row>
    <row r="13753" spans="1:17" x14ac:dyDescent="0.25">
      <c r="A13753" t="s">
        <v>719</v>
      </c>
      <c r="B13753" t="s">
        <v>720</v>
      </c>
      <c r="C13753" t="s">
        <v>721</v>
      </c>
      <c r="D13753" t="s">
        <v>687</v>
      </c>
      <c r="E13753" t="s">
        <v>688</v>
      </c>
      <c r="F13753" t="s">
        <v>187</v>
      </c>
      <c r="G13753" t="s">
        <v>195</v>
      </c>
      <c r="H13753" t="s">
        <v>354</v>
      </c>
      <c r="I13753" t="s">
        <v>136</v>
      </c>
      <c r="K13753" t="s">
        <v>275</v>
      </c>
      <c r="N13753" t="s">
        <v>232</v>
      </c>
      <c r="O13753" t="s">
        <v>194</v>
      </c>
      <c r="P13753">
        <v>2020</v>
      </c>
      <c r="Q13753">
        <v>2</v>
      </c>
    </row>
    <row r="13754" spans="1:17" x14ac:dyDescent="0.25">
      <c r="A13754" t="s">
        <v>719</v>
      </c>
      <c r="B13754" t="s">
        <v>720</v>
      </c>
      <c r="C13754" t="s">
        <v>721</v>
      </c>
      <c r="D13754" t="s">
        <v>687</v>
      </c>
      <c r="E13754" t="s">
        <v>688</v>
      </c>
      <c r="F13754" t="s">
        <v>187</v>
      </c>
      <c r="G13754" t="s">
        <v>195</v>
      </c>
      <c r="H13754" t="s">
        <v>354</v>
      </c>
      <c r="I13754" t="s">
        <v>136</v>
      </c>
      <c r="K13754" t="s">
        <v>275</v>
      </c>
      <c r="N13754" t="s">
        <v>232</v>
      </c>
      <c r="O13754" t="s">
        <v>194</v>
      </c>
      <c r="P13754">
        <v>2025</v>
      </c>
      <c r="Q13754">
        <v>2</v>
      </c>
    </row>
    <row r="13755" spans="1:17" x14ac:dyDescent="0.25">
      <c r="A13755" t="s">
        <v>719</v>
      </c>
      <c r="B13755" t="s">
        <v>720</v>
      </c>
      <c r="C13755" t="s">
        <v>721</v>
      </c>
      <c r="D13755" t="s">
        <v>687</v>
      </c>
      <c r="E13755" t="s">
        <v>688</v>
      </c>
      <c r="F13755" t="s">
        <v>187</v>
      </c>
      <c r="G13755" t="s">
        <v>195</v>
      </c>
      <c r="H13755" t="s">
        <v>354</v>
      </c>
      <c r="I13755" t="s">
        <v>136</v>
      </c>
      <c r="K13755" t="s">
        <v>275</v>
      </c>
      <c r="N13755" t="s">
        <v>232</v>
      </c>
      <c r="O13755" t="s">
        <v>264</v>
      </c>
      <c r="P13755">
        <v>2025</v>
      </c>
      <c r="Q13755">
        <v>1</v>
      </c>
    </row>
    <row r="13756" spans="1:17" x14ac:dyDescent="0.25">
      <c r="A13756" t="s">
        <v>719</v>
      </c>
      <c r="B13756" t="s">
        <v>720</v>
      </c>
      <c r="C13756" t="s">
        <v>721</v>
      </c>
      <c r="D13756" t="s">
        <v>687</v>
      </c>
      <c r="E13756" t="s">
        <v>688</v>
      </c>
      <c r="F13756" t="s">
        <v>187</v>
      </c>
      <c r="G13756" t="s">
        <v>195</v>
      </c>
      <c r="H13756" t="s">
        <v>354</v>
      </c>
      <c r="I13756" t="s">
        <v>136</v>
      </c>
      <c r="K13756" t="s">
        <v>275</v>
      </c>
      <c r="N13756" t="s">
        <v>232</v>
      </c>
      <c r="O13756" t="s">
        <v>265</v>
      </c>
      <c r="P13756">
        <v>2025</v>
      </c>
      <c r="Q13756">
        <v>4</v>
      </c>
    </row>
    <row r="13757" spans="1:17" x14ac:dyDescent="0.25">
      <c r="A13757" t="s">
        <v>719</v>
      </c>
      <c r="B13757" t="s">
        <v>720</v>
      </c>
      <c r="C13757" t="s">
        <v>721</v>
      </c>
      <c r="D13757" t="s">
        <v>687</v>
      </c>
      <c r="E13757" t="s">
        <v>688</v>
      </c>
      <c r="F13757" t="s">
        <v>187</v>
      </c>
      <c r="G13757" t="s">
        <v>195</v>
      </c>
      <c r="H13757" t="s">
        <v>354</v>
      </c>
      <c r="I13757" t="s">
        <v>136</v>
      </c>
      <c r="K13757" t="s">
        <v>275</v>
      </c>
      <c r="N13757" t="s">
        <v>232</v>
      </c>
      <c r="O13757" t="s">
        <v>194</v>
      </c>
      <c r="P13757">
        <v>2030</v>
      </c>
      <c r="Q13757">
        <v>2</v>
      </c>
    </row>
    <row r="13758" spans="1:17" x14ac:dyDescent="0.25">
      <c r="A13758" t="s">
        <v>719</v>
      </c>
      <c r="B13758" t="s">
        <v>720</v>
      </c>
      <c r="C13758" t="s">
        <v>721</v>
      </c>
      <c r="D13758" t="s">
        <v>687</v>
      </c>
      <c r="E13758" t="s">
        <v>688</v>
      </c>
      <c r="F13758" t="s">
        <v>187</v>
      </c>
      <c r="G13758" t="s">
        <v>195</v>
      </c>
      <c r="H13758" t="s">
        <v>354</v>
      </c>
      <c r="I13758" t="s">
        <v>136</v>
      </c>
      <c r="K13758" t="s">
        <v>275</v>
      </c>
      <c r="N13758" t="s">
        <v>232</v>
      </c>
      <c r="O13758" t="s">
        <v>194</v>
      </c>
      <c r="P13758">
        <v>2040</v>
      </c>
      <c r="Q13758">
        <v>2</v>
      </c>
    </row>
    <row r="13759" spans="1:17" x14ac:dyDescent="0.25">
      <c r="A13759" t="s">
        <v>719</v>
      </c>
      <c r="B13759" t="s">
        <v>720</v>
      </c>
      <c r="C13759" t="s">
        <v>721</v>
      </c>
      <c r="D13759" t="s">
        <v>687</v>
      </c>
      <c r="E13759" t="s">
        <v>688</v>
      </c>
      <c r="F13759" t="s">
        <v>187</v>
      </c>
      <c r="G13759" t="s">
        <v>195</v>
      </c>
      <c r="H13759" t="s">
        <v>354</v>
      </c>
      <c r="I13759" t="s">
        <v>136</v>
      </c>
      <c r="K13759" t="s">
        <v>275</v>
      </c>
      <c r="N13759" t="s">
        <v>232</v>
      </c>
      <c r="O13759" t="s">
        <v>194</v>
      </c>
      <c r="P13759">
        <v>2050</v>
      </c>
      <c r="Q13759">
        <v>2</v>
      </c>
    </row>
    <row r="13760" spans="1:17" x14ac:dyDescent="0.25">
      <c r="A13760" t="s">
        <v>719</v>
      </c>
      <c r="B13760" t="s">
        <v>720</v>
      </c>
      <c r="C13760" t="s">
        <v>721</v>
      </c>
      <c r="D13760" t="s">
        <v>687</v>
      </c>
      <c r="E13760" t="s">
        <v>688</v>
      </c>
      <c r="F13760" t="s">
        <v>187</v>
      </c>
      <c r="G13760" t="s">
        <v>195</v>
      </c>
      <c r="H13760" t="s">
        <v>354</v>
      </c>
      <c r="I13760" t="s">
        <v>136</v>
      </c>
      <c r="K13760" t="s">
        <v>275</v>
      </c>
      <c r="N13760" t="s">
        <v>232</v>
      </c>
      <c r="O13760" t="s">
        <v>264</v>
      </c>
      <c r="P13760">
        <v>2050</v>
      </c>
      <c r="Q13760">
        <v>1</v>
      </c>
    </row>
    <row r="13761" spans="1:17" x14ac:dyDescent="0.25">
      <c r="A13761" t="s">
        <v>719</v>
      </c>
      <c r="B13761" t="s">
        <v>720</v>
      </c>
      <c r="C13761" t="s">
        <v>721</v>
      </c>
      <c r="D13761" t="s">
        <v>687</v>
      </c>
      <c r="E13761" t="s">
        <v>688</v>
      </c>
      <c r="F13761" t="s">
        <v>187</v>
      </c>
      <c r="G13761" t="s">
        <v>195</v>
      </c>
      <c r="H13761" t="s">
        <v>354</v>
      </c>
      <c r="I13761" t="s">
        <v>136</v>
      </c>
      <c r="K13761" t="s">
        <v>275</v>
      </c>
      <c r="N13761" t="s">
        <v>232</v>
      </c>
      <c r="O13761" t="s">
        <v>265</v>
      </c>
      <c r="P13761">
        <v>2050</v>
      </c>
      <c r="Q13761">
        <v>4</v>
      </c>
    </row>
    <row r="13762" spans="1:17" x14ac:dyDescent="0.25">
      <c r="A13762" t="s">
        <v>719</v>
      </c>
      <c r="B13762" t="s">
        <v>720</v>
      </c>
      <c r="C13762" t="s">
        <v>721</v>
      </c>
      <c r="D13762" t="s">
        <v>687</v>
      </c>
      <c r="E13762" t="s">
        <v>688</v>
      </c>
      <c r="F13762" t="s">
        <v>187</v>
      </c>
      <c r="G13762" t="s">
        <v>195</v>
      </c>
      <c r="H13762" t="s">
        <v>475</v>
      </c>
      <c r="I13762" t="s">
        <v>277</v>
      </c>
      <c r="K13762" t="s">
        <v>476</v>
      </c>
      <c r="M13762" t="s">
        <v>251</v>
      </c>
      <c r="N13762" t="s">
        <v>232</v>
      </c>
      <c r="O13762" t="s">
        <v>194</v>
      </c>
      <c r="P13762">
        <v>2020</v>
      </c>
      <c r="Q13762">
        <v>5</v>
      </c>
    </row>
    <row r="13763" spans="1:17" x14ac:dyDescent="0.25">
      <c r="A13763" t="s">
        <v>719</v>
      </c>
      <c r="B13763" t="s">
        <v>720</v>
      </c>
      <c r="C13763" t="s">
        <v>721</v>
      </c>
      <c r="D13763" t="s">
        <v>687</v>
      </c>
      <c r="E13763" t="s">
        <v>688</v>
      </c>
      <c r="F13763" t="s">
        <v>187</v>
      </c>
      <c r="G13763" t="s">
        <v>195</v>
      </c>
      <c r="H13763" t="s">
        <v>475</v>
      </c>
      <c r="I13763" t="s">
        <v>277</v>
      </c>
      <c r="K13763" t="s">
        <v>476</v>
      </c>
      <c r="M13763" t="s">
        <v>251</v>
      </c>
      <c r="N13763" t="s">
        <v>232</v>
      </c>
      <c r="O13763" t="s">
        <v>194</v>
      </c>
      <c r="P13763">
        <v>2025</v>
      </c>
      <c r="Q13763">
        <v>5</v>
      </c>
    </row>
    <row r="13764" spans="1:17" x14ac:dyDescent="0.25">
      <c r="A13764" t="s">
        <v>719</v>
      </c>
      <c r="B13764" t="s">
        <v>720</v>
      </c>
      <c r="C13764" t="s">
        <v>721</v>
      </c>
      <c r="D13764" t="s">
        <v>687</v>
      </c>
      <c r="E13764" t="s">
        <v>688</v>
      </c>
      <c r="F13764" t="s">
        <v>187</v>
      </c>
      <c r="G13764" t="s">
        <v>195</v>
      </c>
      <c r="H13764" t="s">
        <v>475</v>
      </c>
      <c r="I13764" t="s">
        <v>277</v>
      </c>
      <c r="K13764" t="s">
        <v>476</v>
      </c>
      <c r="M13764" t="s">
        <v>251</v>
      </c>
      <c r="N13764" t="s">
        <v>232</v>
      </c>
      <c r="O13764" t="s">
        <v>264</v>
      </c>
      <c r="P13764">
        <v>2025</v>
      </c>
      <c r="Q13764">
        <v>3</v>
      </c>
    </row>
    <row r="13765" spans="1:17" x14ac:dyDescent="0.25">
      <c r="A13765" t="s">
        <v>719</v>
      </c>
      <c r="B13765" t="s">
        <v>720</v>
      </c>
      <c r="C13765" t="s">
        <v>721</v>
      </c>
      <c r="D13765" t="s">
        <v>687</v>
      </c>
      <c r="E13765" t="s">
        <v>688</v>
      </c>
      <c r="F13765" t="s">
        <v>187</v>
      </c>
      <c r="G13765" t="s">
        <v>195</v>
      </c>
      <c r="H13765" t="s">
        <v>475</v>
      </c>
      <c r="I13765" t="s">
        <v>277</v>
      </c>
      <c r="K13765" t="s">
        <v>476</v>
      </c>
      <c r="M13765" t="s">
        <v>251</v>
      </c>
      <c r="N13765" t="s">
        <v>232</v>
      </c>
      <c r="O13765" t="s">
        <v>265</v>
      </c>
      <c r="P13765">
        <v>2025</v>
      </c>
      <c r="Q13765">
        <v>7</v>
      </c>
    </row>
    <row r="13766" spans="1:17" x14ac:dyDescent="0.25">
      <c r="A13766" t="s">
        <v>719</v>
      </c>
      <c r="B13766" t="s">
        <v>720</v>
      </c>
      <c r="C13766" t="s">
        <v>721</v>
      </c>
      <c r="D13766" t="s">
        <v>687</v>
      </c>
      <c r="E13766" t="s">
        <v>688</v>
      </c>
      <c r="F13766" t="s">
        <v>187</v>
      </c>
      <c r="G13766" t="s">
        <v>195</v>
      </c>
      <c r="H13766" t="s">
        <v>475</v>
      </c>
      <c r="I13766" t="s">
        <v>277</v>
      </c>
      <c r="K13766" t="s">
        <v>476</v>
      </c>
      <c r="M13766" t="s">
        <v>251</v>
      </c>
      <c r="N13766" t="s">
        <v>232</v>
      </c>
      <c r="O13766" t="s">
        <v>194</v>
      </c>
      <c r="P13766">
        <v>2030</v>
      </c>
      <c r="Q13766">
        <v>5</v>
      </c>
    </row>
    <row r="13767" spans="1:17" x14ac:dyDescent="0.25">
      <c r="A13767" t="s">
        <v>719</v>
      </c>
      <c r="B13767" t="s">
        <v>720</v>
      </c>
      <c r="C13767" t="s">
        <v>721</v>
      </c>
      <c r="D13767" t="s">
        <v>687</v>
      </c>
      <c r="E13767" t="s">
        <v>688</v>
      </c>
      <c r="F13767" t="s">
        <v>187</v>
      </c>
      <c r="G13767" t="s">
        <v>195</v>
      </c>
      <c r="H13767" t="s">
        <v>475</v>
      </c>
      <c r="I13767" t="s">
        <v>277</v>
      </c>
      <c r="K13767" t="s">
        <v>476</v>
      </c>
      <c r="M13767" t="s">
        <v>251</v>
      </c>
      <c r="N13767" t="s">
        <v>232</v>
      </c>
      <c r="O13767" t="s">
        <v>194</v>
      </c>
      <c r="P13767">
        <v>2040</v>
      </c>
      <c r="Q13767">
        <v>5</v>
      </c>
    </row>
    <row r="13768" spans="1:17" x14ac:dyDescent="0.25">
      <c r="A13768" t="s">
        <v>719</v>
      </c>
      <c r="B13768" t="s">
        <v>720</v>
      </c>
      <c r="C13768" t="s">
        <v>721</v>
      </c>
      <c r="D13768" t="s">
        <v>687</v>
      </c>
      <c r="E13768" t="s">
        <v>688</v>
      </c>
      <c r="F13768" t="s">
        <v>187</v>
      </c>
      <c r="G13768" t="s">
        <v>195</v>
      </c>
      <c r="H13768" t="s">
        <v>475</v>
      </c>
      <c r="I13768" t="s">
        <v>277</v>
      </c>
      <c r="K13768" t="s">
        <v>476</v>
      </c>
      <c r="M13768" t="s">
        <v>251</v>
      </c>
      <c r="N13768" t="s">
        <v>232</v>
      </c>
      <c r="O13768" t="s">
        <v>194</v>
      </c>
      <c r="P13768">
        <v>2050</v>
      </c>
      <c r="Q13768">
        <v>5</v>
      </c>
    </row>
    <row r="13769" spans="1:17" x14ac:dyDescent="0.25">
      <c r="A13769" t="s">
        <v>719</v>
      </c>
      <c r="B13769" t="s">
        <v>720</v>
      </c>
      <c r="C13769" t="s">
        <v>721</v>
      </c>
      <c r="D13769" t="s">
        <v>687</v>
      </c>
      <c r="E13769" t="s">
        <v>688</v>
      </c>
      <c r="F13769" t="s">
        <v>187</v>
      </c>
      <c r="G13769" t="s">
        <v>195</v>
      </c>
      <c r="H13769" t="s">
        <v>475</v>
      </c>
      <c r="I13769" t="s">
        <v>277</v>
      </c>
      <c r="K13769" t="s">
        <v>476</v>
      </c>
      <c r="M13769" t="s">
        <v>251</v>
      </c>
      <c r="N13769" t="s">
        <v>232</v>
      </c>
      <c r="O13769" t="s">
        <v>264</v>
      </c>
      <c r="P13769">
        <v>2050</v>
      </c>
      <c r="Q13769">
        <v>3</v>
      </c>
    </row>
    <row r="13770" spans="1:17" x14ac:dyDescent="0.25">
      <c r="A13770" t="s">
        <v>719</v>
      </c>
      <c r="B13770" t="s">
        <v>720</v>
      </c>
      <c r="C13770" t="s">
        <v>721</v>
      </c>
      <c r="D13770" t="s">
        <v>687</v>
      </c>
      <c r="E13770" t="s">
        <v>688</v>
      </c>
      <c r="F13770" t="s">
        <v>187</v>
      </c>
      <c r="G13770" t="s">
        <v>195</v>
      </c>
      <c r="H13770" t="s">
        <v>475</v>
      </c>
      <c r="I13770" t="s">
        <v>277</v>
      </c>
      <c r="K13770" t="s">
        <v>476</v>
      </c>
      <c r="M13770" t="s">
        <v>251</v>
      </c>
      <c r="N13770" t="s">
        <v>232</v>
      </c>
      <c r="O13770" t="s">
        <v>265</v>
      </c>
      <c r="P13770">
        <v>2050</v>
      </c>
      <c r="Q13770">
        <v>7</v>
      </c>
    </row>
    <row r="13771" spans="1:17" x14ac:dyDescent="0.25">
      <c r="A13771" t="s">
        <v>719</v>
      </c>
      <c r="B13771" t="s">
        <v>720</v>
      </c>
      <c r="C13771" t="s">
        <v>721</v>
      </c>
      <c r="D13771" t="s">
        <v>687</v>
      </c>
      <c r="E13771" t="s">
        <v>688</v>
      </c>
      <c r="F13771" t="s">
        <v>187</v>
      </c>
      <c r="G13771" t="s">
        <v>195</v>
      </c>
      <c r="H13771" t="s">
        <v>215</v>
      </c>
      <c r="I13771" t="s">
        <v>216</v>
      </c>
      <c r="K13771" t="s">
        <v>202</v>
      </c>
      <c r="N13771" t="s">
        <v>232</v>
      </c>
      <c r="O13771" t="s">
        <v>194</v>
      </c>
      <c r="P13771">
        <v>2020</v>
      </c>
      <c r="Q13771">
        <v>25</v>
      </c>
    </row>
    <row r="13772" spans="1:17" x14ac:dyDescent="0.25">
      <c r="A13772" t="s">
        <v>719</v>
      </c>
      <c r="B13772" t="s">
        <v>720</v>
      </c>
      <c r="C13772" t="s">
        <v>721</v>
      </c>
      <c r="D13772" t="s">
        <v>687</v>
      </c>
      <c r="E13772" t="s">
        <v>688</v>
      </c>
      <c r="F13772" t="s">
        <v>187</v>
      </c>
      <c r="G13772" t="s">
        <v>195</v>
      </c>
      <c r="H13772" t="s">
        <v>215</v>
      </c>
      <c r="I13772" t="s">
        <v>216</v>
      </c>
      <c r="K13772" t="s">
        <v>202</v>
      </c>
      <c r="N13772" t="s">
        <v>232</v>
      </c>
      <c r="O13772" t="s">
        <v>194</v>
      </c>
      <c r="P13772">
        <v>2025</v>
      </c>
      <c r="Q13772">
        <v>25</v>
      </c>
    </row>
    <row r="13773" spans="1:17" x14ac:dyDescent="0.25">
      <c r="A13773" t="s">
        <v>719</v>
      </c>
      <c r="B13773" t="s">
        <v>720</v>
      </c>
      <c r="C13773" t="s">
        <v>721</v>
      </c>
      <c r="D13773" t="s">
        <v>687</v>
      </c>
      <c r="E13773" t="s">
        <v>688</v>
      </c>
      <c r="F13773" t="s">
        <v>187</v>
      </c>
      <c r="G13773" t="s">
        <v>195</v>
      </c>
      <c r="H13773" t="s">
        <v>215</v>
      </c>
      <c r="I13773" t="s">
        <v>216</v>
      </c>
      <c r="K13773" t="s">
        <v>202</v>
      </c>
      <c r="N13773" t="s">
        <v>232</v>
      </c>
      <c r="O13773" t="s">
        <v>264</v>
      </c>
      <c r="P13773">
        <v>2025</v>
      </c>
      <c r="Q13773">
        <v>25</v>
      </c>
    </row>
    <row r="13774" spans="1:17" x14ac:dyDescent="0.25">
      <c r="A13774" t="s">
        <v>719</v>
      </c>
      <c r="B13774" t="s">
        <v>720</v>
      </c>
      <c r="C13774" t="s">
        <v>721</v>
      </c>
      <c r="D13774" t="s">
        <v>687</v>
      </c>
      <c r="E13774" t="s">
        <v>688</v>
      </c>
      <c r="F13774" t="s">
        <v>187</v>
      </c>
      <c r="G13774" t="s">
        <v>195</v>
      </c>
      <c r="H13774" t="s">
        <v>215</v>
      </c>
      <c r="I13774" t="s">
        <v>216</v>
      </c>
      <c r="K13774" t="s">
        <v>202</v>
      </c>
      <c r="N13774" t="s">
        <v>232</v>
      </c>
      <c r="O13774" t="s">
        <v>265</v>
      </c>
      <c r="P13774">
        <v>2025</v>
      </c>
      <c r="Q13774">
        <v>30</v>
      </c>
    </row>
    <row r="13775" spans="1:17" x14ac:dyDescent="0.25">
      <c r="A13775" t="s">
        <v>719</v>
      </c>
      <c r="B13775" t="s">
        <v>720</v>
      </c>
      <c r="C13775" t="s">
        <v>721</v>
      </c>
      <c r="D13775" t="s">
        <v>687</v>
      </c>
      <c r="E13775" t="s">
        <v>688</v>
      </c>
      <c r="F13775" t="s">
        <v>187</v>
      </c>
      <c r="G13775" t="s">
        <v>195</v>
      </c>
      <c r="H13775" t="s">
        <v>215</v>
      </c>
      <c r="I13775" t="s">
        <v>216</v>
      </c>
      <c r="K13775" t="s">
        <v>202</v>
      </c>
      <c r="N13775" t="s">
        <v>232</v>
      </c>
      <c r="O13775" t="s">
        <v>194</v>
      </c>
      <c r="P13775">
        <v>2030</v>
      </c>
      <c r="Q13775">
        <v>30</v>
      </c>
    </row>
    <row r="13776" spans="1:17" x14ac:dyDescent="0.25">
      <c r="A13776" t="s">
        <v>719</v>
      </c>
      <c r="B13776" t="s">
        <v>720</v>
      </c>
      <c r="C13776" t="s">
        <v>721</v>
      </c>
      <c r="D13776" t="s">
        <v>687</v>
      </c>
      <c r="E13776" t="s">
        <v>688</v>
      </c>
      <c r="F13776" t="s">
        <v>187</v>
      </c>
      <c r="G13776" t="s">
        <v>195</v>
      </c>
      <c r="H13776" t="s">
        <v>215</v>
      </c>
      <c r="I13776" t="s">
        <v>216</v>
      </c>
      <c r="K13776" t="s">
        <v>202</v>
      </c>
      <c r="N13776" t="s">
        <v>232</v>
      </c>
      <c r="O13776" t="s">
        <v>194</v>
      </c>
      <c r="P13776">
        <v>2040</v>
      </c>
      <c r="Q13776">
        <v>30</v>
      </c>
    </row>
    <row r="13777" spans="1:17" x14ac:dyDescent="0.25">
      <c r="A13777" t="s">
        <v>719</v>
      </c>
      <c r="B13777" t="s">
        <v>720</v>
      </c>
      <c r="C13777" t="s">
        <v>721</v>
      </c>
      <c r="D13777" t="s">
        <v>687</v>
      </c>
      <c r="E13777" t="s">
        <v>688</v>
      </c>
      <c r="F13777" t="s">
        <v>187</v>
      </c>
      <c r="G13777" t="s">
        <v>195</v>
      </c>
      <c r="H13777" t="s">
        <v>215</v>
      </c>
      <c r="I13777" t="s">
        <v>216</v>
      </c>
      <c r="K13777" t="s">
        <v>202</v>
      </c>
      <c r="N13777" t="s">
        <v>232</v>
      </c>
      <c r="O13777" t="s">
        <v>194</v>
      </c>
      <c r="P13777">
        <v>2050</v>
      </c>
      <c r="Q13777">
        <v>30</v>
      </c>
    </row>
    <row r="13778" spans="1:17" x14ac:dyDescent="0.25">
      <c r="A13778" t="s">
        <v>719</v>
      </c>
      <c r="B13778" t="s">
        <v>720</v>
      </c>
      <c r="C13778" t="s">
        <v>721</v>
      </c>
      <c r="D13778" t="s">
        <v>687</v>
      </c>
      <c r="E13778" t="s">
        <v>688</v>
      </c>
      <c r="F13778" t="s">
        <v>187</v>
      </c>
      <c r="G13778" t="s">
        <v>195</v>
      </c>
      <c r="H13778" t="s">
        <v>215</v>
      </c>
      <c r="I13778" t="s">
        <v>216</v>
      </c>
      <c r="K13778" t="s">
        <v>202</v>
      </c>
      <c r="N13778" t="s">
        <v>232</v>
      </c>
      <c r="O13778" t="s">
        <v>264</v>
      </c>
      <c r="P13778">
        <v>2050</v>
      </c>
      <c r="Q13778">
        <v>25</v>
      </c>
    </row>
    <row r="13779" spans="1:17" x14ac:dyDescent="0.25">
      <c r="A13779" t="s">
        <v>719</v>
      </c>
      <c r="B13779" t="s">
        <v>720</v>
      </c>
      <c r="C13779" t="s">
        <v>721</v>
      </c>
      <c r="D13779" t="s">
        <v>687</v>
      </c>
      <c r="E13779" t="s">
        <v>688</v>
      </c>
      <c r="F13779" t="s">
        <v>187</v>
      </c>
      <c r="G13779" t="s">
        <v>195</v>
      </c>
      <c r="H13779" t="s">
        <v>215</v>
      </c>
      <c r="I13779" t="s">
        <v>216</v>
      </c>
      <c r="K13779" t="s">
        <v>202</v>
      </c>
      <c r="N13779" t="s">
        <v>232</v>
      </c>
      <c r="O13779" t="s">
        <v>265</v>
      </c>
      <c r="P13779">
        <v>2050</v>
      </c>
      <c r="Q13779">
        <v>35</v>
      </c>
    </row>
    <row r="13780" spans="1:17" x14ac:dyDescent="0.25">
      <c r="A13780" t="s">
        <v>719</v>
      </c>
      <c r="B13780" t="s">
        <v>720</v>
      </c>
      <c r="C13780" t="s">
        <v>721</v>
      </c>
      <c r="D13780" t="s">
        <v>687</v>
      </c>
      <c r="E13780" t="s">
        <v>688</v>
      </c>
      <c r="F13780" t="s">
        <v>187</v>
      </c>
      <c r="G13780" t="s">
        <v>195</v>
      </c>
      <c r="H13780" t="s">
        <v>442</v>
      </c>
      <c r="I13780" t="s">
        <v>443</v>
      </c>
      <c r="J13780" t="s">
        <v>351</v>
      </c>
      <c r="K13780" t="s">
        <v>191</v>
      </c>
      <c r="M13780" t="s">
        <v>691</v>
      </c>
      <c r="O13780" t="s">
        <v>194</v>
      </c>
      <c r="P13780">
        <v>2020</v>
      </c>
      <c r="Q13780">
        <v>2.928596561</v>
      </c>
    </row>
    <row r="13781" spans="1:17" x14ac:dyDescent="0.25">
      <c r="A13781" t="s">
        <v>719</v>
      </c>
      <c r="B13781" t="s">
        <v>720</v>
      </c>
      <c r="C13781" t="s">
        <v>721</v>
      </c>
      <c r="D13781" t="s">
        <v>687</v>
      </c>
      <c r="E13781" t="s">
        <v>688</v>
      </c>
      <c r="F13781" t="s">
        <v>187</v>
      </c>
      <c r="G13781" t="s">
        <v>195</v>
      </c>
      <c r="H13781" t="s">
        <v>442</v>
      </c>
      <c r="I13781" t="s">
        <v>443</v>
      </c>
      <c r="J13781" t="s">
        <v>351</v>
      </c>
      <c r="K13781" t="s">
        <v>191</v>
      </c>
      <c r="M13781" t="s">
        <v>691</v>
      </c>
      <c r="O13781" t="s">
        <v>194</v>
      </c>
      <c r="P13781">
        <v>2025</v>
      </c>
      <c r="Q13781">
        <v>2.9529654270000001</v>
      </c>
    </row>
    <row r="13782" spans="1:17" x14ac:dyDescent="0.25">
      <c r="A13782" t="s">
        <v>719</v>
      </c>
      <c r="B13782" t="s">
        <v>720</v>
      </c>
      <c r="C13782" t="s">
        <v>721</v>
      </c>
      <c r="D13782" t="s">
        <v>687</v>
      </c>
      <c r="E13782" t="s">
        <v>688</v>
      </c>
      <c r="F13782" t="s">
        <v>187</v>
      </c>
      <c r="G13782" t="s">
        <v>195</v>
      </c>
      <c r="H13782" t="s">
        <v>442</v>
      </c>
      <c r="I13782" t="s">
        <v>443</v>
      </c>
      <c r="J13782" t="s">
        <v>351</v>
      </c>
      <c r="K13782" t="s">
        <v>191</v>
      </c>
      <c r="M13782" t="s">
        <v>691</v>
      </c>
      <c r="O13782" t="s">
        <v>264</v>
      </c>
      <c r="P13782">
        <v>2025</v>
      </c>
      <c r="Q13782">
        <v>3.1685811039999998</v>
      </c>
    </row>
    <row r="13783" spans="1:17" x14ac:dyDescent="0.25">
      <c r="A13783" t="s">
        <v>719</v>
      </c>
      <c r="B13783" t="s">
        <v>720</v>
      </c>
      <c r="C13783" t="s">
        <v>721</v>
      </c>
      <c r="D13783" t="s">
        <v>687</v>
      </c>
      <c r="E13783" t="s">
        <v>688</v>
      </c>
      <c r="F13783" t="s">
        <v>187</v>
      </c>
      <c r="G13783" t="s">
        <v>195</v>
      </c>
      <c r="H13783" t="s">
        <v>442</v>
      </c>
      <c r="I13783" t="s">
        <v>443</v>
      </c>
      <c r="J13783" t="s">
        <v>351</v>
      </c>
      <c r="K13783" t="s">
        <v>191</v>
      </c>
      <c r="M13783" t="s">
        <v>691</v>
      </c>
      <c r="O13783" t="s">
        <v>265</v>
      </c>
      <c r="P13783">
        <v>2025</v>
      </c>
      <c r="Q13783">
        <v>2.7478979529999998</v>
      </c>
    </row>
    <row r="13784" spans="1:17" x14ac:dyDescent="0.25">
      <c r="A13784" t="s">
        <v>719</v>
      </c>
      <c r="B13784" t="s">
        <v>720</v>
      </c>
      <c r="C13784" t="s">
        <v>721</v>
      </c>
      <c r="D13784" t="s">
        <v>687</v>
      </c>
      <c r="E13784" t="s">
        <v>688</v>
      </c>
      <c r="F13784" t="s">
        <v>187</v>
      </c>
      <c r="G13784" t="s">
        <v>195</v>
      </c>
      <c r="H13784" t="s">
        <v>442</v>
      </c>
      <c r="I13784" t="s">
        <v>443</v>
      </c>
      <c r="J13784" t="s">
        <v>351</v>
      </c>
      <c r="K13784" t="s">
        <v>191</v>
      </c>
      <c r="M13784" t="s">
        <v>691</v>
      </c>
      <c r="O13784" t="s">
        <v>194</v>
      </c>
      <c r="P13784">
        <v>2030</v>
      </c>
      <c r="Q13784">
        <v>2.977264753</v>
      </c>
    </row>
    <row r="13785" spans="1:17" x14ac:dyDescent="0.25">
      <c r="A13785" t="s">
        <v>719</v>
      </c>
      <c r="B13785" t="s">
        <v>720</v>
      </c>
      <c r="C13785" t="s">
        <v>721</v>
      </c>
      <c r="D13785" t="s">
        <v>687</v>
      </c>
      <c r="E13785" t="s">
        <v>688</v>
      </c>
      <c r="F13785" t="s">
        <v>187</v>
      </c>
      <c r="G13785" t="s">
        <v>195</v>
      </c>
      <c r="H13785" t="s">
        <v>442</v>
      </c>
      <c r="I13785" t="s">
        <v>443</v>
      </c>
      <c r="J13785" t="s">
        <v>351</v>
      </c>
      <c r="K13785" t="s">
        <v>191</v>
      </c>
      <c r="M13785" t="s">
        <v>691</v>
      </c>
      <c r="O13785" t="s">
        <v>194</v>
      </c>
      <c r="P13785">
        <v>2040</v>
      </c>
      <c r="Q13785">
        <v>3.0014948380000002</v>
      </c>
    </row>
    <row r="13786" spans="1:17" x14ac:dyDescent="0.25">
      <c r="A13786" t="s">
        <v>719</v>
      </c>
      <c r="B13786" t="s">
        <v>720</v>
      </c>
      <c r="C13786" t="s">
        <v>721</v>
      </c>
      <c r="D13786" t="s">
        <v>687</v>
      </c>
      <c r="E13786" t="s">
        <v>688</v>
      </c>
      <c r="F13786" t="s">
        <v>187</v>
      </c>
      <c r="G13786" t="s">
        <v>195</v>
      </c>
      <c r="H13786" t="s">
        <v>442</v>
      </c>
      <c r="I13786" t="s">
        <v>443</v>
      </c>
      <c r="J13786" t="s">
        <v>351</v>
      </c>
      <c r="K13786" t="s">
        <v>191</v>
      </c>
      <c r="M13786" t="s">
        <v>691</v>
      </c>
      <c r="O13786" t="s">
        <v>194</v>
      </c>
      <c r="P13786">
        <v>2050</v>
      </c>
      <c r="Q13786">
        <v>3.025655977</v>
      </c>
    </row>
    <row r="13787" spans="1:17" x14ac:dyDescent="0.25">
      <c r="A13787" t="s">
        <v>719</v>
      </c>
      <c r="B13787" t="s">
        <v>720</v>
      </c>
      <c r="C13787" t="s">
        <v>721</v>
      </c>
      <c r="D13787" t="s">
        <v>687</v>
      </c>
      <c r="E13787" t="s">
        <v>688</v>
      </c>
      <c r="F13787" t="s">
        <v>187</v>
      </c>
      <c r="G13787" t="s">
        <v>195</v>
      </c>
      <c r="H13787" t="s">
        <v>442</v>
      </c>
      <c r="I13787" t="s">
        <v>443</v>
      </c>
      <c r="J13787" t="s">
        <v>351</v>
      </c>
      <c r="K13787" t="s">
        <v>191</v>
      </c>
      <c r="M13787" t="s">
        <v>691</v>
      </c>
      <c r="O13787" t="s">
        <v>264</v>
      </c>
      <c r="P13787">
        <v>2050</v>
      </c>
      <c r="Q13787">
        <v>3.2945997409999999</v>
      </c>
    </row>
    <row r="13788" spans="1:17" x14ac:dyDescent="0.25">
      <c r="A13788" t="s">
        <v>719</v>
      </c>
      <c r="B13788" t="s">
        <v>720</v>
      </c>
      <c r="C13788" t="s">
        <v>721</v>
      </c>
      <c r="D13788" t="s">
        <v>687</v>
      </c>
      <c r="E13788" t="s">
        <v>688</v>
      </c>
      <c r="F13788" t="s">
        <v>187</v>
      </c>
      <c r="G13788" t="s">
        <v>195</v>
      </c>
      <c r="H13788" t="s">
        <v>442</v>
      </c>
      <c r="I13788" t="s">
        <v>443</v>
      </c>
      <c r="J13788" t="s">
        <v>351</v>
      </c>
      <c r="K13788" t="s">
        <v>191</v>
      </c>
      <c r="M13788" t="s">
        <v>691</v>
      </c>
      <c r="O13788" t="s">
        <v>265</v>
      </c>
      <c r="P13788">
        <v>2050</v>
      </c>
      <c r="Q13788">
        <v>2.8421755709999998</v>
      </c>
    </row>
    <row r="13789" spans="1:17" x14ac:dyDescent="0.25">
      <c r="A13789" t="s">
        <v>719</v>
      </c>
      <c r="B13789" t="s">
        <v>720</v>
      </c>
      <c r="C13789" t="s">
        <v>721</v>
      </c>
      <c r="D13789" t="s">
        <v>687</v>
      </c>
      <c r="E13789" t="s">
        <v>688</v>
      </c>
      <c r="F13789" t="s">
        <v>187</v>
      </c>
      <c r="G13789" t="s">
        <v>218</v>
      </c>
      <c r="H13789" t="s">
        <v>219</v>
      </c>
      <c r="I13789" t="s">
        <v>220</v>
      </c>
      <c r="K13789" t="s">
        <v>221</v>
      </c>
      <c r="O13789" t="s">
        <v>194</v>
      </c>
      <c r="P13789">
        <v>2020</v>
      </c>
    </row>
    <row r="13790" spans="1:17" x14ac:dyDescent="0.25">
      <c r="A13790" t="s">
        <v>719</v>
      </c>
      <c r="B13790" t="s">
        <v>720</v>
      </c>
      <c r="C13790" t="s">
        <v>721</v>
      </c>
      <c r="D13790" t="s">
        <v>687</v>
      </c>
      <c r="E13790" t="s">
        <v>688</v>
      </c>
      <c r="F13790" t="s">
        <v>187</v>
      </c>
      <c r="G13790" t="s">
        <v>218</v>
      </c>
      <c r="H13790" t="s">
        <v>219</v>
      </c>
      <c r="I13790" t="s">
        <v>220</v>
      </c>
      <c r="K13790" t="s">
        <v>221</v>
      </c>
      <c r="O13790" t="s">
        <v>194</v>
      </c>
      <c r="P13790">
        <v>2025</v>
      </c>
    </row>
    <row r="13791" spans="1:17" x14ac:dyDescent="0.25">
      <c r="A13791" t="s">
        <v>719</v>
      </c>
      <c r="B13791" t="s">
        <v>720</v>
      </c>
      <c r="C13791" t="s">
        <v>721</v>
      </c>
      <c r="D13791" t="s">
        <v>687</v>
      </c>
      <c r="E13791" t="s">
        <v>688</v>
      </c>
      <c r="F13791" t="s">
        <v>187</v>
      </c>
      <c r="G13791" t="s">
        <v>218</v>
      </c>
      <c r="H13791" t="s">
        <v>219</v>
      </c>
      <c r="I13791" t="s">
        <v>220</v>
      </c>
      <c r="K13791" t="s">
        <v>221</v>
      </c>
      <c r="O13791" t="s">
        <v>264</v>
      </c>
      <c r="P13791">
        <v>2025</v>
      </c>
    </row>
    <row r="13792" spans="1:17" x14ac:dyDescent="0.25">
      <c r="A13792" t="s">
        <v>719</v>
      </c>
      <c r="B13792" t="s">
        <v>720</v>
      </c>
      <c r="C13792" t="s">
        <v>721</v>
      </c>
      <c r="D13792" t="s">
        <v>687</v>
      </c>
      <c r="E13792" t="s">
        <v>688</v>
      </c>
      <c r="F13792" t="s">
        <v>187</v>
      </c>
      <c r="G13792" t="s">
        <v>218</v>
      </c>
      <c r="H13792" t="s">
        <v>219</v>
      </c>
      <c r="I13792" t="s">
        <v>220</v>
      </c>
      <c r="K13792" t="s">
        <v>221</v>
      </c>
      <c r="O13792" t="s">
        <v>265</v>
      </c>
      <c r="P13792">
        <v>2025</v>
      </c>
    </row>
    <row r="13793" spans="1:16" x14ac:dyDescent="0.25">
      <c r="A13793" t="s">
        <v>719</v>
      </c>
      <c r="B13793" t="s">
        <v>720</v>
      </c>
      <c r="C13793" t="s">
        <v>721</v>
      </c>
      <c r="D13793" t="s">
        <v>687</v>
      </c>
      <c r="E13793" t="s">
        <v>688</v>
      </c>
      <c r="F13793" t="s">
        <v>187</v>
      </c>
      <c r="G13793" t="s">
        <v>218</v>
      </c>
      <c r="H13793" t="s">
        <v>219</v>
      </c>
      <c r="I13793" t="s">
        <v>220</v>
      </c>
      <c r="K13793" t="s">
        <v>221</v>
      </c>
      <c r="O13793" t="s">
        <v>194</v>
      </c>
      <c r="P13793">
        <v>2030</v>
      </c>
    </row>
    <row r="13794" spans="1:16" x14ac:dyDescent="0.25">
      <c r="A13794" t="s">
        <v>719</v>
      </c>
      <c r="B13794" t="s">
        <v>720</v>
      </c>
      <c r="C13794" t="s">
        <v>721</v>
      </c>
      <c r="D13794" t="s">
        <v>687</v>
      </c>
      <c r="E13794" t="s">
        <v>688</v>
      </c>
      <c r="F13794" t="s">
        <v>187</v>
      </c>
      <c r="G13794" t="s">
        <v>218</v>
      </c>
      <c r="H13794" t="s">
        <v>219</v>
      </c>
      <c r="I13794" t="s">
        <v>220</v>
      </c>
      <c r="K13794" t="s">
        <v>221</v>
      </c>
      <c r="O13794" t="s">
        <v>194</v>
      </c>
      <c r="P13794">
        <v>2040</v>
      </c>
    </row>
    <row r="13795" spans="1:16" x14ac:dyDescent="0.25">
      <c r="A13795" t="s">
        <v>719</v>
      </c>
      <c r="B13795" t="s">
        <v>720</v>
      </c>
      <c r="C13795" t="s">
        <v>721</v>
      </c>
      <c r="D13795" t="s">
        <v>687</v>
      </c>
      <c r="E13795" t="s">
        <v>688</v>
      </c>
      <c r="F13795" t="s">
        <v>187</v>
      </c>
      <c r="G13795" t="s">
        <v>218</v>
      </c>
      <c r="H13795" t="s">
        <v>219</v>
      </c>
      <c r="I13795" t="s">
        <v>220</v>
      </c>
      <c r="K13795" t="s">
        <v>221</v>
      </c>
      <c r="O13795" t="s">
        <v>194</v>
      </c>
      <c r="P13795">
        <v>2050</v>
      </c>
    </row>
    <row r="13796" spans="1:16" x14ac:dyDescent="0.25">
      <c r="A13796" t="s">
        <v>719</v>
      </c>
      <c r="B13796" t="s">
        <v>720</v>
      </c>
      <c r="C13796" t="s">
        <v>721</v>
      </c>
      <c r="D13796" t="s">
        <v>687</v>
      </c>
      <c r="E13796" t="s">
        <v>688</v>
      </c>
      <c r="F13796" t="s">
        <v>187</v>
      </c>
      <c r="G13796" t="s">
        <v>218</v>
      </c>
      <c r="H13796" t="s">
        <v>219</v>
      </c>
      <c r="I13796" t="s">
        <v>220</v>
      </c>
      <c r="K13796" t="s">
        <v>221</v>
      </c>
      <c r="O13796" t="s">
        <v>264</v>
      </c>
      <c r="P13796">
        <v>2050</v>
      </c>
    </row>
    <row r="13797" spans="1:16" x14ac:dyDescent="0.25">
      <c r="A13797" t="s">
        <v>719</v>
      </c>
      <c r="B13797" t="s">
        <v>720</v>
      </c>
      <c r="C13797" t="s">
        <v>721</v>
      </c>
      <c r="D13797" t="s">
        <v>687</v>
      </c>
      <c r="E13797" t="s">
        <v>688</v>
      </c>
      <c r="F13797" t="s">
        <v>187</v>
      </c>
      <c r="G13797" t="s">
        <v>218</v>
      </c>
      <c r="H13797" t="s">
        <v>219</v>
      </c>
      <c r="I13797" t="s">
        <v>220</v>
      </c>
      <c r="K13797" t="s">
        <v>221</v>
      </c>
      <c r="O13797" t="s">
        <v>265</v>
      </c>
      <c r="P13797">
        <v>2050</v>
      </c>
    </row>
    <row r="13798" spans="1:16" x14ac:dyDescent="0.25">
      <c r="A13798" t="s">
        <v>719</v>
      </c>
      <c r="B13798" t="s">
        <v>720</v>
      </c>
      <c r="C13798" t="s">
        <v>721</v>
      </c>
      <c r="D13798" t="s">
        <v>687</v>
      </c>
      <c r="E13798" t="s">
        <v>688</v>
      </c>
      <c r="F13798" t="s">
        <v>187</v>
      </c>
      <c r="G13798" t="s">
        <v>218</v>
      </c>
      <c r="H13798" t="s">
        <v>223</v>
      </c>
      <c r="I13798" t="s">
        <v>224</v>
      </c>
      <c r="K13798" t="s">
        <v>221</v>
      </c>
      <c r="O13798" t="s">
        <v>194</v>
      </c>
      <c r="P13798">
        <v>2020</v>
      </c>
    </row>
    <row r="13799" spans="1:16" x14ac:dyDescent="0.25">
      <c r="A13799" t="s">
        <v>719</v>
      </c>
      <c r="B13799" t="s">
        <v>720</v>
      </c>
      <c r="C13799" t="s">
        <v>721</v>
      </c>
      <c r="D13799" t="s">
        <v>687</v>
      </c>
      <c r="E13799" t="s">
        <v>688</v>
      </c>
      <c r="F13799" t="s">
        <v>187</v>
      </c>
      <c r="G13799" t="s">
        <v>218</v>
      </c>
      <c r="H13799" t="s">
        <v>223</v>
      </c>
      <c r="I13799" t="s">
        <v>224</v>
      </c>
      <c r="K13799" t="s">
        <v>221</v>
      </c>
      <c r="O13799" t="s">
        <v>194</v>
      </c>
      <c r="P13799">
        <v>2025</v>
      </c>
    </row>
    <row r="13800" spans="1:16" x14ac:dyDescent="0.25">
      <c r="A13800" t="s">
        <v>719</v>
      </c>
      <c r="B13800" t="s">
        <v>720</v>
      </c>
      <c r="C13800" t="s">
        <v>721</v>
      </c>
      <c r="D13800" t="s">
        <v>687</v>
      </c>
      <c r="E13800" t="s">
        <v>688</v>
      </c>
      <c r="F13800" t="s">
        <v>187</v>
      </c>
      <c r="G13800" t="s">
        <v>218</v>
      </c>
      <c r="H13800" t="s">
        <v>223</v>
      </c>
      <c r="I13800" t="s">
        <v>224</v>
      </c>
      <c r="K13800" t="s">
        <v>221</v>
      </c>
      <c r="O13800" t="s">
        <v>264</v>
      </c>
      <c r="P13800">
        <v>2025</v>
      </c>
    </row>
    <row r="13801" spans="1:16" x14ac:dyDescent="0.25">
      <c r="A13801" t="s">
        <v>719</v>
      </c>
      <c r="B13801" t="s">
        <v>720</v>
      </c>
      <c r="C13801" t="s">
        <v>721</v>
      </c>
      <c r="D13801" t="s">
        <v>687</v>
      </c>
      <c r="E13801" t="s">
        <v>688</v>
      </c>
      <c r="F13801" t="s">
        <v>187</v>
      </c>
      <c r="G13801" t="s">
        <v>218</v>
      </c>
      <c r="H13801" t="s">
        <v>223</v>
      </c>
      <c r="I13801" t="s">
        <v>224</v>
      </c>
      <c r="K13801" t="s">
        <v>221</v>
      </c>
      <c r="O13801" t="s">
        <v>265</v>
      </c>
      <c r="P13801">
        <v>2025</v>
      </c>
    </row>
    <row r="13802" spans="1:16" x14ac:dyDescent="0.25">
      <c r="A13802" t="s">
        <v>719</v>
      </c>
      <c r="B13802" t="s">
        <v>720</v>
      </c>
      <c r="C13802" t="s">
        <v>721</v>
      </c>
      <c r="D13802" t="s">
        <v>687</v>
      </c>
      <c r="E13802" t="s">
        <v>688</v>
      </c>
      <c r="F13802" t="s">
        <v>187</v>
      </c>
      <c r="G13802" t="s">
        <v>218</v>
      </c>
      <c r="H13802" t="s">
        <v>223</v>
      </c>
      <c r="I13802" t="s">
        <v>224</v>
      </c>
      <c r="K13802" t="s">
        <v>221</v>
      </c>
      <c r="O13802" t="s">
        <v>194</v>
      </c>
      <c r="P13802">
        <v>2030</v>
      </c>
    </row>
    <row r="13803" spans="1:16" x14ac:dyDescent="0.25">
      <c r="A13803" t="s">
        <v>719</v>
      </c>
      <c r="B13803" t="s">
        <v>720</v>
      </c>
      <c r="C13803" t="s">
        <v>721</v>
      </c>
      <c r="D13803" t="s">
        <v>687</v>
      </c>
      <c r="E13803" t="s">
        <v>688</v>
      </c>
      <c r="F13803" t="s">
        <v>187</v>
      </c>
      <c r="G13803" t="s">
        <v>218</v>
      </c>
      <c r="H13803" t="s">
        <v>223</v>
      </c>
      <c r="I13803" t="s">
        <v>224</v>
      </c>
      <c r="K13803" t="s">
        <v>221</v>
      </c>
      <c r="O13803" t="s">
        <v>194</v>
      </c>
      <c r="P13803">
        <v>2040</v>
      </c>
    </row>
    <row r="13804" spans="1:16" x14ac:dyDescent="0.25">
      <c r="A13804" t="s">
        <v>719</v>
      </c>
      <c r="B13804" t="s">
        <v>720</v>
      </c>
      <c r="C13804" t="s">
        <v>721</v>
      </c>
      <c r="D13804" t="s">
        <v>687</v>
      </c>
      <c r="E13804" t="s">
        <v>688</v>
      </c>
      <c r="F13804" t="s">
        <v>187</v>
      </c>
      <c r="G13804" t="s">
        <v>218</v>
      </c>
      <c r="H13804" t="s">
        <v>223</v>
      </c>
      <c r="I13804" t="s">
        <v>224</v>
      </c>
      <c r="K13804" t="s">
        <v>221</v>
      </c>
      <c r="O13804" t="s">
        <v>194</v>
      </c>
      <c r="P13804">
        <v>2050</v>
      </c>
    </row>
    <row r="13805" spans="1:16" x14ac:dyDescent="0.25">
      <c r="A13805" t="s">
        <v>719</v>
      </c>
      <c r="B13805" t="s">
        <v>720</v>
      </c>
      <c r="C13805" t="s">
        <v>721</v>
      </c>
      <c r="D13805" t="s">
        <v>687</v>
      </c>
      <c r="E13805" t="s">
        <v>688</v>
      </c>
      <c r="F13805" t="s">
        <v>187</v>
      </c>
      <c r="G13805" t="s">
        <v>218</v>
      </c>
      <c r="H13805" t="s">
        <v>223</v>
      </c>
      <c r="I13805" t="s">
        <v>224</v>
      </c>
      <c r="K13805" t="s">
        <v>221</v>
      </c>
      <c r="O13805" t="s">
        <v>264</v>
      </c>
      <c r="P13805">
        <v>2050</v>
      </c>
    </row>
    <row r="13806" spans="1:16" x14ac:dyDescent="0.25">
      <c r="A13806" t="s">
        <v>719</v>
      </c>
      <c r="B13806" t="s">
        <v>720</v>
      </c>
      <c r="C13806" t="s">
        <v>721</v>
      </c>
      <c r="D13806" t="s">
        <v>687</v>
      </c>
      <c r="E13806" t="s">
        <v>688</v>
      </c>
      <c r="F13806" t="s">
        <v>187</v>
      </c>
      <c r="G13806" t="s">
        <v>218</v>
      </c>
      <c r="H13806" t="s">
        <v>223</v>
      </c>
      <c r="I13806" t="s">
        <v>224</v>
      </c>
      <c r="K13806" t="s">
        <v>221</v>
      </c>
      <c r="O13806" t="s">
        <v>265</v>
      </c>
      <c r="P13806">
        <v>2050</v>
      </c>
    </row>
    <row r="13807" spans="1:16" x14ac:dyDescent="0.25">
      <c r="A13807" t="s">
        <v>719</v>
      </c>
      <c r="B13807" t="s">
        <v>720</v>
      </c>
      <c r="C13807" t="s">
        <v>721</v>
      </c>
      <c r="D13807" t="s">
        <v>687</v>
      </c>
      <c r="E13807" t="s">
        <v>688</v>
      </c>
      <c r="F13807" t="s">
        <v>187</v>
      </c>
      <c r="G13807" t="s">
        <v>218</v>
      </c>
      <c r="H13807" t="s">
        <v>225</v>
      </c>
      <c r="I13807" t="s">
        <v>226</v>
      </c>
      <c r="K13807" t="s">
        <v>221</v>
      </c>
      <c r="O13807" t="s">
        <v>194</v>
      </c>
      <c r="P13807">
        <v>2020</v>
      </c>
    </row>
    <row r="13808" spans="1:16" x14ac:dyDescent="0.25">
      <c r="A13808" t="s">
        <v>719</v>
      </c>
      <c r="B13808" t="s">
        <v>720</v>
      </c>
      <c r="C13808" t="s">
        <v>721</v>
      </c>
      <c r="D13808" t="s">
        <v>687</v>
      </c>
      <c r="E13808" t="s">
        <v>688</v>
      </c>
      <c r="F13808" t="s">
        <v>187</v>
      </c>
      <c r="G13808" t="s">
        <v>218</v>
      </c>
      <c r="H13808" t="s">
        <v>225</v>
      </c>
      <c r="I13808" t="s">
        <v>226</v>
      </c>
      <c r="K13808" t="s">
        <v>221</v>
      </c>
      <c r="O13808" t="s">
        <v>194</v>
      </c>
      <c r="P13808">
        <v>2025</v>
      </c>
    </row>
    <row r="13809" spans="1:16" x14ac:dyDescent="0.25">
      <c r="A13809" t="s">
        <v>719</v>
      </c>
      <c r="B13809" t="s">
        <v>720</v>
      </c>
      <c r="C13809" t="s">
        <v>721</v>
      </c>
      <c r="D13809" t="s">
        <v>687</v>
      </c>
      <c r="E13809" t="s">
        <v>688</v>
      </c>
      <c r="F13809" t="s">
        <v>187</v>
      </c>
      <c r="G13809" t="s">
        <v>218</v>
      </c>
      <c r="H13809" t="s">
        <v>225</v>
      </c>
      <c r="I13809" t="s">
        <v>226</v>
      </c>
      <c r="K13809" t="s">
        <v>221</v>
      </c>
      <c r="O13809" t="s">
        <v>264</v>
      </c>
      <c r="P13809">
        <v>2025</v>
      </c>
    </row>
    <row r="13810" spans="1:16" x14ac:dyDescent="0.25">
      <c r="A13810" t="s">
        <v>719</v>
      </c>
      <c r="B13810" t="s">
        <v>720</v>
      </c>
      <c r="C13810" t="s">
        <v>721</v>
      </c>
      <c r="D13810" t="s">
        <v>687</v>
      </c>
      <c r="E13810" t="s">
        <v>688</v>
      </c>
      <c r="F13810" t="s">
        <v>187</v>
      </c>
      <c r="G13810" t="s">
        <v>218</v>
      </c>
      <c r="H13810" t="s">
        <v>225</v>
      </c>
      <c r="I13810" t="s">
        <v>226</v>
      </c>
      <c r="K13810" t="s">
        <v>221</v>
      </c>
      <c r="O13810" t="s">
        <v>265</v>
      </c>
      <c r="P13810">
        <v>2025</v>
      </c>
    </row>
    <row r="13811" spans="1:16" x14ac:dyDescent="0.25">
      <c r="A13811" t="s">
        <v>719</v>
      </c>
      <c r="B13811" t="s">
        <v>720</v>
      </c>
      <c r="C13811" t="s">
        <v>721</v>
      </c>
      <c r="D13811" t="s">
        <v>687</v>
      </c>
      <c r="E13811" t="s">
        <v>688</v>
      </c>
      <c r="F13811" t="s">
        <v>187</v>
      </c>
      <c r="G13811" t="s">
        <v>218</v>
      </c>
      <c r="H13811" t="s">
        <v>225</v>
      </c>
      <c r="I13811" t="s">
        <v>226</v>
      </c>
      <c r="K13811" t="s">
        <v>221</v>
      </c>
      <c r="O13811" t="s">
        <v>194</v>
      </c>
      <c r="P13811">
        <v>2030</v>
      </c>
    </row>
    <row r="13812" spans="1:16" x14ac:dyDescent="0.25">
      <c r="A13812" t="s">
        <v>719</v>
      </c>
      <c r="B13812" t="s">
        <v>720</v>
      </c>
      <c r="C13812" t="s">
        <v>721</v>
      </c>
      <c r="D13812" t="s">
        <v>687</v>
      </c>
      <c r="E13812" t="s">
        <v>688</v>
      </c>
      <c r="F13812" t="s">
        <v>187</v>
      </c>
      <c r="G13812" t="s">
        <v>218</v>
      </c>
      <c r="H13812" t="s">
        <v>225</v>
      </c>
      <c r="I13812" t="s">
        <v>226</v>
      </c>
      <c r="K13812" t="s">
        <v>221</v>
      </c>
      <c r="O13812" t="s">
        <v>194</v>
      </c>
      <c r="P13812">
        <v>2040</v>
      </c>
    </row>
    <row r="13813" spans="1:16" x14ac:dyDescent="0.25">
      <c r="A13813" t="s">
        <v>719</v>
      </c>
      <c r="B13813" t="s">
        <v>720</v>
      </c>
      <c r="C13813" t="s">
        <v>721</v>
      </c>
      <c r="D13813" t="s">
        <v>687</v>
      </c>
      <c r="E13813" t="s">
        <v>688</v>
      </c>
      <c r="F13813" t="s">
        <v>187</v>
      </c>
      <c r="G13813" t="s">
        <v>218</v>
      </c>
      <c r="H13813" t="s">
        <v>225</v>
      </c>
      <c r="I13813" t="s">
        <v>226</v>
      </c>
      <c r="K13813" t="s">
        <v>221</v>
      </c>
      <c r="O13813" t="s">
        <v>194</v>
      </c>
      <c r="P13813">
        <v>2050</v>
      </c>
    </row>
    <row r="13814" spans="1:16" x14ac:dyDescent="0.25">
      <c r="A13814" t="s">
        <v>719</v>
      </c>
      <c r="B13814" t="s">
        <v>720</v>
      </c>
      <c r="C13814" t="s">
        <v>721</v>
      </c>
      <c r="D13814" t="s">
        <v>687</v>
      </c>
      <c r="E13814" t="s">
        <v>688</v>
      </c>
      <c r="F13814" t="s">
        <v>187</v>
      </c>
      <c r="G13814" t="s">
        <v>218</v>
      </c>
      <c r="H13814" t="s">
        <v>225</v>
      </c>
      <c r="I13814" t="s">
        <v>226</v>
      </c>
      <c r="K13814" t="s">
        <v>221</v>
      </c>
      <c r="O13814" t="s">
        <v>264</v>
      </c>
      <c r="P13814">
        <v>2050</v>
      </c>
    </row>
    <row r="13815" spans="1:16" x14ac:dyDescent="0.25">
      <c r="A13815" t="s">
        <v>719</v>
      </c>
      <c r="B13815" t="s">
        <v>720</v>
      </c>
      <c r="C13815" t="s">
        <v>721</v>
      </c>
      <c r="D13815" t="s">
        <v>687</v>
      </c>
      <c r="E13815" t="s">
        <v>688</v>
      </c>
      <c r="F13815" t="s">
        <v>187</v>
      </c>
      <c r="G13815" t="s">
        <v>218</v>
      </c>
      <c r="H13815" t="s">
        <v>225</v>
      </c>
      <c r="I13815" t="s">
        <v>226</v>
      </c>
      <c r="K13815" t="s">
        <v>221</v>
      </c>
      <c r="O13815" t="s">
        <v>265</v>
      </c>
      <c r="P13815">
        <v>2050</v>
      </c>
    </row>
    <row r="13816" spans="1:16" x14ac:dyDescent="0.25">
      <c r="A13816" t="s">
        <v>719</v>
      </c>
      <c r="B13816" t="s">
        <v>720</v>
      </c>
      <c r="C13816" t="s">
        <v>721</v>
      </c>
      <c r="D13816" t="s">
        <v>687</v>
      </c>
      <c r="E13816" t="s">
        <v>688</v>
      </c>
      <c r="F13816" t="s">
        <v>187</v>
      </c>
      <c r="G13816" t="s">
        <v>218</v>
      </c>
      <c r="H13816" t="s">
        <v>317</v>
      </c>
      <c r="I13816" t="s">
        <v>318</v>
      </c>
      <c r="K13816" t="s">
        <v>221</v>
      </c>
      <c r="O13816" t="s">
        <v>194</v>
      </c>
      <c r="P13816">
        <v>2020</v>
      </c>
    </row>
    <row r="13817" spans="1:16" x14ac:dyDescent="0.25">
      <c r="A13817" t="s">
        <v>719</v>
      </c>
      <c r="B13817" t="s">
        <v>720</v>
      </c>
      <c r="C13817" t="s">
        <v>721</v>
      </c>
      <c r="D13817" t="s">
        <v>687</v>
      </c>
      <c r="E13817" t="s">
        <v>688</v>
      </c>
      <c r="F13817" t="s">
        <v>187</v>
      </c>
      <c r="G13817" t="s">
        <v>218</v>
      </c>
      <c r="H13817" t="s">
        <v>317</v>
      </c>
      <c r="I13817" t="s">
        <v>318</v>
      </c>
      <c r="K13817" t="s">
        <v>221</v>
      </c>
      <c r="O13817" t="s">
        <v>194</v>
      </c>
      <c r="P13817">
        <v>2025</v>
      </c>
    </row>
    <row r="13818" spans="1:16" x14ac:dyDescent="0.25">
      <c r="A13818" t="s">
        <v>719</v>
      </c>
      <c r="B13818" t="s">
        <v>720</v>
      </c>
      <c r="C13818" t="s">
        <v>721</v>
      </c>
      <c r="D13818" t="s">
        <v>687</v>
      </c>
      <c r="E13818" t="s">
        <v>688</v>
      </c>
      <c r="F13818" t="s">
        <v>187</v>
      </c>
      <c r="G13818" t="s">
        <v>218</v>
      </c>
      <c r="H13818" t="s">
        <v>317</v>
      </c>
      <c r="I13818" t="s">
        <v>318</v>
      </c>
      <c r="K13818" t="s">
        <v>221</v>
      </c>
      <c r="O13818" t="s">
        <v>264</v>
      </c>
      <c r="P13818">
        <v>2025</v>
      </c>
    </row>
    <row r="13819" spans="1:16" x14ac:dyDescent="0.25">
      <c r="A13819" t="s">
        <v>719</v>
      </c>
      <c r="B13819" t="s">
        <v>720</v>
      </c>
      <c r="C13819" t="s">
        <v>721</v>
      </c>
      <c r="D13819" t="s">
        <v>687</v>
      </c>
      <c r="E13819" t="s">
        <v>688</v>
      </c>
      <c r="F13819" t="s">
        <v>187</v>
      </c>
      <c r="G13819" t="s">
        <v>218</v>
      </c>
      <c r="H13819" t="s">
        <v>317</v>
      </c>
      <c r="I13819" t="s">
        <v>318</v>
      </c>
      <c r="K13819" t="s">
        <v>221</v>
      </c>
      <c r="O13819" t="s">
        <v>265</v>
      </c>
      <c r="P13819">
        <v>2025</v>
      </c>
    </row>
    <row r="13820" spans="1:16" x14ac:dyDescent="0.25">
      <c r="A13820" t="s">
        <v>719</v>
      </c>
      <c r="B13820" t="s">
        <v>720</v>
      </c>
      <c r="C13820" t="s">
        <v>721</v>
      </c>
      <c r="D13820" t="s">
        <v>687</v>
      </c>
      <c r="E13820" t="s">
        <v>688</v>
      </c>
      <c r="F13820" t="s">
        <v>187</v>
      </c>
      <c r="G13820" t="s">
        <v>218</v>
      </c>
      <c r="H13820" t="s">
        <v>317</v>
      </c>
      <c r="I13820" t="s">
        <v>318</v>
      </c>
      <c r="K13820" t="s">
        <v>221</v>
      </c>
      <c r="O13820" t="s">
        <v>194</v>
      </c>
      <c r="P13820">
        <v>2030</v>
      </c>
    </row>
    <row r="13821" spans="1:16" x14ac:dyDescent="0.25">
      <c r="A13821" t="s">
        <v>719</v>
      </c>
      <c r="B13821" t="s">
        <v>720</v>
      </c>
      <c r="C13821" t="s">
        <v>721</v>
      </c>
      <c r="D13821" t="s">
        <v>687</v>
      </c>
      <c r="E13821" t="s">
        <v>688</v>
      </c>
      <c r="F13821" t="s">
        <v>187</v>
      </c>
      <c r="G13821" t="s">
        <v>218</v>
      </c>
      <c r="H13821" t="s">
        <v>317</v>
      </c>
      <c r="I13821" t="s">
        <v>318</v>
      </c>
      <c r="K13821" t="s">
        <v>221</v>
      </c>
      <c r="O13821" t="s">
        <v>194</v>
      </c>
      <c r="P13821">
        <v>2040</v>
      </c>
    </row>
    <row r="13822" spans="1:16" x14ac:dyDescent="0.25">
      <c r="A13822" t="s">
        <v>719</v>
      </c>
      <c r="B13822" t="s">
        <v>720</v>
      </c>
      <c r="C13822" t="s">
        <v>721</v>
      </c>
      <c r="D13822" t="s">
        <v>687</v>
      </c>
      <c r="E13822" t="s">
        <v>688</v>
      </c>
      <c r="F13822" t="s">
        <v>187</v>
      </c>
      <c r="G13822" t="s">
        <v>218</v>
      </c>
      <c r="H13822" t="s">
        <v>317</v>
      </c>
      <c r="I13822" t="s">
        <v>318</v>
      </c>
      <c r="K13822" t="s">
        <v>221</v>
      </c>
      <c r="O13822" t="s">
        <v>194</v>
      </c>
      <c r="P13822">
        <v>2050</v>
      </c>
    </row>
    <row r="13823" spans="1:16" x14ac:dyDescent="0.25">
      <c r="A13823" t="s">
        <v>719</v>
      </c>
      <c r="B13823" t="s">
        <v>720</v>
      </c>
      <c r="C13823" t="s">
        <v>721</v>
      </c>
      <c r="D13823" t="s">
        <v>687</v>
      </c>
      <c r="E13823" t="s">
        <v>688</v>
      </c>
      <c r="F13823" t="s">
        <v>187</v>
      </c>
      <c r="G13823" t="s">
        <v>218</v>
      </c>
      <c r="H13823" t="s">
        <v>317</v>
      </c>
      <c r="I13823" t="s">
        <v>318</v>
      </c>
      <c r="K13823" t="s">
        <v>221</v>
      </c>
      <c r="O13823" t="s">
        <v>264</v>
      </c>
      <c r="P13823">
        <v>2050</v>
      </c>
    </row>
    <row r="13824" spans="1:16" x14ac:dyDescent="0.25">
      <c r="A13824" t="s">
        <v>719</v>
      </c>
      <c r="B13824" t="s">
        <v>720</v>
      </c>
      <c r="C13824" t="s">
        <v>721</v>
      </c>
      <c r="D13824" t="s">
        <v>687</v>
      </c>
      <c r="E13824" t="s">
        <v>688</v>
      </c>
      <c r="F13824" t="s">
        <v>187</v>
      </c>
      <c r="G13824" t="s">
        <v>218</v>
      </c>
      <c r="H13824" t="s">
        <v>317</v>
      </c>
      <c r="I13824" t="s">
        <v>318</v>
      </c>
      <c r="K13824" t="s">
        <v>221</v>
      </c>
      <c r="O13824" t="s">
        <v>265</v>
      </c>
      <c r="P13824">
        <v>2050</v>
      </c>
    </row>
    <row r="13825" spans="1:17" x14ac:dyDescent="0.25">
      <c r="A13825" t="s">
        <v>719</v>
      </c>
      <c r="B13825" t="s">
        <v>720</v>
      </c>
      <c r="C13825" t="s">
        <v>721</v>
      </c>
      <c r="D13825" t="s">
        <v>687</v>
      </c>
      <c r="E13825" t="s">
        <v>688</v>
      </c>
      <c r="F13825" t="s">
        <v>187</v>
      </c>
      <c r="G13825" t="s">
        <v>218</v>
      </c>
      <c r="H13825" t="s">
        <v>229</v>
      </c>
      <c r="I13825" t="s">
        <v>230</v>
      </c>
      <c r="J13825" t="s">
        <v>231</v>
      </c>
      <c r="K13825" t="s">
        <v>191</v>
      </c>
      <c r="O13825" t="s">
        <v>194</v>
      </c>
      <c r="P13825">
        <v>2020</v>
      </c>
    </row>
    <row r="13826" spans="1:17" x14ac:dyDescent="0.25">
      <c r="A13826" t="s">
        <v>719</v>
      </c>
      <c r="B13826" t="s">
        <v>720</v>
      </c>
      <c r="C13826" t="s">
        <v>721</v>
      </c>
      <c r="D13826" t="s">
        <v>687</v>
      </c>
      <c r="E13826" t="s">
        <v>688</v>
      </c>
      <c r="F13826" t="s">
        <v>187</v>
      </c>
      <c r="G13826" t="s">
        <v>218</v>
      </c>
      <c r="H13826" t="s">
        <v>229</v>
      </c>
      <c r="I13826" t="s">
        <v>230</v>
      </c>
      <c r="J13826" t="s">
        <v>231</v>
      </c>
      <c r="K13826" t="s">
        <v>191</v>
      </c>
      <c r="O13826" t="s">
        <v>194</v>
      </c>
      <c r="P13826">
        <v>2025</v>
      </c>
    </row>
    <row r="13827" spans="1:17" x14ac:dyDescent="0.25">
      <c r="A13827" t="s">
        <v>719</v>
      </c>
      <c r="B13827" t="s">
        <v>720</v>
      </c>
      <c r="C13827" t="s">
        <v>721</v>
      </c>
      <c r="D13827" t="s">
        <v>687</v>
      </c>
      <c r="E13827" t="s">
        <v>688</v>
      </c>
      <c r="F13827" t="s">
        <v>187</v>
      </c>
      <c r="G13827" t="s">
        <v>218</v>
      </c>
      <c r="H13827" t="s">
        <v>229</v>
      </c>
      <c r="I13827" t="s">
        <v>230</v>
      </c>
      <c r="J13827" t="s">
        <v>231</v>
      </c>
      <c r="K13827" t="s">
        <v>191</v>
      </c>
      <c r="O13827" t="s">
        <v>264</v>
      </c>
      <c r="P13827">
        <v>2025</v>
      </c>
    </row>
    <row r="13828" spans="1:17" x14ac:dyDescent="0.25">
      <c r="A13828" t="s">
        <v>719</v>
      </c>
      <c r="B13828" t="s">
        <v>720</v>
      </c>
      <c r="C13828" t="s">
        <v>721</v>
      </c>
      <c r="D13828" t="s">
        <v>687</v>
      </c>
      <c r="E13828" t="s">
        <v>688</v>
      </c>
      <c r="F13828" t="s">
        <v>187</v>
      </c>
      <c r="G13828" t="s">
        <v>218</v>
      </c>
      <c r="H13828" t="s">
        <v>229</v>
      </c>
      <c r="I13828" t="s">
        <v>230</v>
      </c>
      <c r="J13828" t="s">
        <v>231</v>
      </c>
      <c r="K13828" t="s">
        <v>191</v>
      </c>
      <c r="O13828" t="s">
        <v>265</v>
      </c>
      <c r="P13828">
        <v>2025</v>
      </c>
    </row>
    <row r="13829" spans="1:17" x14ac:dyDescent="0.25">
      <c r="A13829" t="s">
        <v>719</v>
      </c>
      <c r="B13829" t="s">
        <v>720</v>
      </c>
      <c r="C13829" t="s">
        <v>721</v>
      </c>
      <c r="D13829" t="s">
        <v>687</v>
      </c>
      <c r="E13829" t="s">
        <v>688</v>
      </c>
      <c r="F13829" t="s">
        <v>187</v>
      </c>
      <c r="G13829" t="s">
        <v>218</v>
      </c>
      <c r="H13829" t="s">
        <v>229</v>
      </c>
      <c r="I13829" t="s">
        <v>230</v>
      </c>
      <c r="J13829" t="s">
        <v>231</v>
      </c>
      <c r="K13829" t="s">
        <v>191</v>
      </c>
      <c r="O13829" t="s">
        <v>194</v>
      </c>
      <c r="P13829">
        <v>2030</v>
      </c>
    </row>
    <row r="13830" spans="1:17" x14ac:dyDescent="0.25">
      <c r="A13830" t="s">
        <v>719</v>
      </c>
      <c r="B13830" t="s">
        <v>720</v>
      </c>
      <c r="C13830" t="s">
        <v>721</v>
      </c>
      <c r="D13830" t="s">
        <v>687</v>
      </c>
      <c r="E13830" t="s">
        <v>688</v>
      </c>
      <c r="F13830" t="s">
        <v>187</v>
      </c>
      <c r="G13830" t="s">
        <v>218</v>
      </c>
      <c r="H13830" t="s">
        <v>229</v>
      </c>
      <c r="I13830" t="s">
        <v>230</v>
      </c>
      <c r="J13830" t="s">
        <v>231</v>
      </c>
      <c r="K13830" t="s">
        <v>191</v>
      </c>
      <c r="O13830" t="s">
        <v>194</v>
      </c>
      <c r="P13830">
        <v>2040</v>
      </c>
    </row>
    <row r="13831" spans="1:17" x14ac:dyDescent="0.25">
      <c r="A13831" t="s">
        <v>719</v>
      </c>
      <c r="B13831" t="s">
        <v>720</v>
      </c>
      <c r="C13831" t="s">
        <v>721</v>
      </c>
      <c r="D13831" t="s">
        <v>687</v>
      </c>
      <c r="E13831" t="s">
        <v>688</v>
      </c>
      <c r="F13831" t="s">
        <v>187</v>
      </c>
      <c r="G13831" t="s">
        <v>218</v>
      </c>
      <c r="H13831" t="s">
        <v>229</v>
      </c>
      <c r="I13831" t="s">
        <v>230</v>
      </c>
      <c r="J13831" t="s">
        <v>231</v>
      </c>
      <c r="K13831" t="s">
        <v>191</v>
      </c>
      <c r="O13831" t="s">
        <v>194</v>
      </c>
      <c r="P13831">
        <v>2050</v>
      </c>
    </row>
    <row r="13832" spans="1:17" x14ac:dyDescent="0.25">
      <c r="A13832" t="s">
        <v>719</v>
      </c>
      <c r="B13832" t="s">
        <v>720</v>
      </c>
      <c r="C13832" t="s">
        <v>721</v>
      </c>
      <c r="D13832" t="s">
        <v>687</v>
      </c>
      <c r="E13832" t="s">
        <v>688</v>
      </c>
      <c r="F13832" t="s">
        <v>187</v>
      </c>
      <c r="G13832" t="s">
        <v>218</v>
      </c>
      <c r="H13832" t="s">
        <v>229</v>
      </c>
      <c r="I13832" t="s">
        <v>230</v>
      </c>
      <c r="J13832" t="s">
        <v>231</v>
      </c>
      <c r="K13832" t="s">
        <v>191</v>
      </c>
      <c r="O13832" t="s">
        <v>264</v>
      </c>
      <c r="P13832">
        <v>2050</v>
      </c>
    </row>
    <row r="13833" spans="1:17" x14ac:dyDescent="0.25">
      <c r="A13833" t="s">
        <v>719</v>
      </c>
      <c r="B13833" t="s">
        <v>720</v>
      </c>
      <c r="C13833" t="s">
        <v>721</v>
      </c>
      <c r="D13833" t="s">
        <v>687</v>
      </c>
      <c r="E13833" t="s">
        <v>688</v>
      </c>
      <c r="F13833" t="s">
        <v>187</v>
      </c>
      <c r="G13833" t="s">
        <v>218</v>
      </c>
      <c r="H13833" t="s">
        <v>229</v>
      </c>
      <c r="I13833" t="s">
        <v>230</v>
      </c>
      <c r="J13833" t="s">
        <v>231</v>
      </c>
      <c r="K13833" t="s">
        <v>191</v>
      </c>
      <c r="O13833" t="s">
        <v>265</v>
      </c>
      <c r="P13833">
        <v>2050</v>
      </c>
    </row>
    <row r="13834" spans="1:17" x14ac:dyDescent="0.25">
      <c r="A13834" t="s">
        <v>719</v>
      </c>
      <c r="B13834" t="s">
        <v>720</v>
      </c>
      <c r="C13834" t="s">
        <v>721</v>
      </c>
      <c r="D13834" t="s">
        <v>687</v>
      </c>
      <c r="E13834" t="s">
        <v>688</v>
      </c>
      <c r="F13834" t="s">
        <v>187</v>
      </c>
      <c r="G13834" t="s">
        <v>233</v>
      </c>
      <c r="H13834" t="s">
        <v>477</v>
      </c>
      <c r="I13834" t="s">
        <v>240</v>
      </c>
      <c r="J13834" t="s">
        <v>288</v>
      </c>
      <c r="K13834" t="s">
        <v>478</v>
      </c>
      <c r="L13834" t="s">
        <v>237</v>
      </c>
      <c r="N13834" t="s">
        <v>692</v>
      </c>
      <c r="O13834" t="s">
        <v>194</v>
      </c>
      <c r="P13834">
        <v>2020</v>
      </c>
      <c r="Q13834">
        <v>1.479451525</v>
      </c>
    </row>
    <row r="13835" spans="1:17" x14ac:dyDescent="0.25">
      <c r="A13835" t="s">
        <v>719</v>
      </c>
      <c r="B13835" t="s">
        <v>720</v>
      </c>
      <c r="C13835" t="s">
        <v>721</v>
      </c>
      <c r="D13835" t="s">
        <v>687</v>
      </c>
      <c r="E13835" t="s">
        <v>688</v>
      </c>
      <c r="F13835" t="s">
        <v>187</v>
      </c>
      <c r="G13835" t="s">
        <v>233</v>
      </c>
      <c r="H13835" t="s">
        <v>477</v>
      </c>
      <c r="I13835" t="s">
        <v>240</v>
      </c>
      <c r="J13835" t="s">
        <v>288</v>
      </c>
      <c r="K13835" t="s">
        <v>478</v>
      </c>
      <c r="L13835" t="s">
        <v>237</v>
      </c>
      <c r="N13835" t="s">
        <v>692</v>
      </c>
      <c r="O13835" t="s">
        <v>194</v>
      </c>
      <c r="P13835">
        <v>2025</v>
      </c>
      <c r="Q13835">
        <v>1.435938245</v>
      </c>
    </row>
    <row r="13836" spans="1:17" x14ac:dyDescent="0.25">
      <c r="A13836" t="s">
        <v>719</v>
      </c>
      <c r="B13836" t="s">
        <v>720</v>
      </c>
      <c r="C13836" t="s">
        <v>721</v>
      </c>
      <c r="D13836" t="s">
        <v>687</v>
      </c>
      <c r="E13836" t="s">
        <v>688</v>
      </c>
      <c r="F13836" t="s">
        <v>187</v>
      </c>
      <c r="G13836" t="s">
        <v>233</v>
      </c>
      <c r="H13836" t="s">
        <v>477</v>
      </c>
      <c r="I13836" t="s">
        <v>240</v>
      </c>
      <c r="J13836" t="s">
        <v>288</v>
      </c>
      <c r="K13836" t="s">
        <v>478</v>
      </c>
      <c r="L13836" t="s">
        <v>237</v>
      </c>
      <c r="N13836" t="s">
        <v>692</v>
      </c>
      <c r="O13836" t="s">
        <v>264</v>
      </c>
      <c r="P13836">
        <v>2025</v>
      </c>
      <c r="Q13836">
        <v>0.81838173000000003</v>
      </c>
    </row>
    <row r="13837" spans="1:17" x14ac:dyDescent="0.25">
      <c r="A13837" t="s">
        <v>719</v>
      </c>
      <c r="B13837" t="s">
        <v>720</v>
      </c>
      <c r="C13837" t="s">
        <v>721</v>
      </c>
      <c r="D13837" t="s">
        <v>687</v>
      </c>
      <c r="E13837" t="s">
        <v>688</v>
      </c>
      <c r="F13837" t="s">
        <v>187</v>
      </c>
      <c r="G13837" t="s">
        <v>233</v>
      </c>
      <c r="H13837" t="s">
        <v>477</v>
      </c>
      <c r="I13837" t="s">
        <v>240</v>
      </c>
      <c r="J13837" t="s">
        <v>288</v>
      </c>
      <c r="K13837" t="s">
        <v>478</v>
      </c>
      <c r="L13837" t="s">
        <v>237</v>
      </c>
      <c r="N13837" t="s">
        <v>692</v>
      </c>
      <c r="O13837" t="s">
        <v>265</v>
      </c>
      <c r="P13837">
        <v>2025</v>
      </c>
      <c r="Q13837">
        <v>2.1063621819999998</v>
      </c>
    </row>
    <row r="13838" spans="1:17" x14ac:dyDescent="0.25">
      <c r="A13838" t="s">
        <v>719</v>
      </c>
      <c r="B13838" t="s">
        <v>720</v>
      </c>
      <c r="C13838" t="s">
        <v>721</v>
      </c>
      <c r="D13838" t="s">
        <v>687</v>
      </c>
      <c r="E13838" t="s">
        <v>688</v>
      </c>
      <c r="F13838" t="s">
        <v>187</v>
      </c>
      <c r="G13838" t="s">
        <v>233</v>
      </c>
      <c r="H13838" t="s">
        <v>477</v>
      </c>
      <c r="I13838" t="s">
        <v>240</v>
      </c>
      <c r="J13838" t="s">
        <v>288</v>
      </c>
      <c r="K13838" t="s">
        <v>478</v>
      </c>
      <c r="L13838" t="s">
        <v>237</v>
      </c>
      <c r="N13838" t="s">
        <v>692</v>
      </c>
      <c r="O13838" t="s">
        <v>194</v>
      </c>
      <c r="P13838">
        <v>2030</v>
      </c>
      <c r="Q13838">
        <v>1.392424965</v>
      </c>
    </row>
    <row r="13839" spans="1:17" x14ac:dyDescent="0.25">
      <c r="A13839" t="s">
        <v>719</v>
      </c>
      <c r="B13839" t="s">
        <v>720</v>
      </c>
      <c r="C13839" t="s">
        <v>721</v>
      </c>
      <c r="D13839" t="s">
        <v>687</v>
      </c>
      <c r="E13839" t="s">
        <v>688</v>
      </c>
      <c r="F13839" t="s">
        <v>187</v>
      </c>
      <c r="G13839" t="s">
        <v>233</v>
      </c>
      <c r="H13839" t="s">
        <v>477</v>
      </c>
      <c r="I13839" t="s">
        <v>240</v>
      </c>
      <c r="J13839" t="s">
        <v>288</v>
      </c>
      <c r="K13839" t="s">
        <v>478</v>
      </c>
      <c r="L13839" t="s">
        <v>237</v>
      </c>
      <c r="N13839" t="s">
        <v>692</v>
      </c>
      <c r="O13839" t="s">
        <v>194</v>
      </c>
      <c r="P13839">
        <v>2040</v>
      </c>
      <c r="Q13839">
        <v>1.348911685</v>
      </c>
    </row>
    <row r="13840" spans="1:17" x14ac:dyDescent="0.25">
      <c r="A13840" t="s">
        <v>719</v>
      </c>
      <c r="B13840" t="s">
        <v>720</v>
      </c>
      <c r="C13840" t="s">
        <v>721</v>
      </c>
      <c r="D13840" t="s">
        <v>687</v>
      </c>
      <c r="E13840" t="s">
        <v>688</v>
      </c>
      <c r="F13840" t="s">
        <v>187</v>
      </c>
      <c r="G13840" t="s">
        <v>233</v>
      </c>
      <c r="H13840" t="s">
        <v>477</v>
      </c>
      <c r="I13840" t="s">
        <v>240</v>
      </c>
      <c r="J13840" t="s">
        <v>288</v>
      </c>
      <c r="K13840" t="s">
        <v>478</v>
      </c>
      <c r="L13840" t="s">
        <v>237</v>
      </c>
      <c r="N13840" t="s">
        <v>692</v>
      </c>
      <c r="O13840" t="s">
        <v>194</v>
      </c>
      <c r="P13840">
        <v>2050</v>
      </c>
      <c r="Q13840">
        <v>1.305398405</v>
      </c>
    </row>
    <row r="13841" spans="1:17" x14ac:dyDescent="0.25">
      <c r="A13841" t="s">
        <v>719</v>
      </c>
      <c r="B13841" t="s">
        <v>720</v>
      </c>
      <c r="C13841" t="s">
        <v>721</v>
      </c>
      <c r="D13841" t="s">
        <v>687</v>
      </c>
      <c r="E13841" t="s">
        <v>688</v>
      </c>
      <c r="F13841" t="s">
        <v>187</v>
      </c>
      <c r="G13841" t="s">
        <v>233</v>
      </c>
      <c r="H13841" t="s">
        <v>477</v>
      </c>
      <c r="I13841" t="s">
        <v>240</v>
      </c>
      <c r="J13841" t="s">
        <v>288</v>
      </c>
      <c r="K13841" t="s">
        <v>478</v>
      </c>
      <c r="L13841" t="s">
        <v>237</v>
      </c>
      <c r="N13841" t="s">
        <v>692</v>
      </c>
      <c r="O13841" t="s">
        <v>264</v>
      </c>
      <c r="P13841">
        <v>2050</v>
      </c>
      <c r="Q13841">
        <v>0.74398339099999999</v>
      </c>
    </row>
    <row r="13842" spans="1:17" x14ac:dyDescent="0.25">
      <c r="A13842" t="s">
        <v>719</v>
      </c>
      <c r="B13842" t="s">
        <v>720</v>
      </c>
      <c r="C13842" t="s">
        <v>721</v>
      </c>
      <c r="D13842" t="s">
        <v>687</v>
      </c>
      <c r="E13842" t="s">
        <v>688</v>
      </c>
      <c r="F13842" t="s">
        <v>187</v>
      </c>
      <c r="G13842" t="s">
        <v>233</v>
      </c>
      <c r="H13842" t="s">
        <v>477</v>
      </c>
      <c r="I13842" t="s">
        <v>240</v>
      </c>
      <c r="J13842" t="s">
        <v>288</v>
      </c>
      <c r="K13842" t="s">
        <v>478</v>
      </c>
      <c r="L13842" t="s">
        <v>237</v>
      </c>
      <c r="N13842" t="s">
        <v>692</v>
      </c>
      <c r="O13842" t="s">
        <v>265</v>
      </c>
      <c r="P13842">
        <v>2050</v>
      </c>
      <c r="Q13842">
        <v>1.914874711</v>
      </c>
    </row>
    <row r="13843" spans="1:17" x14ac:dyDescent="0.25">
      <c r="A13843" t="s">
        <v>719</v>
      </c>
      <c r="B13843" t="s">
        <v>720</v>
      </c>
      <c r="C13843" t="s">
        <v>721</v>
      </c>
      <c r="D13843" t="s">
        <v>687</v>
      </c>
      <c r="E13843" t="s">
        <v>688</v>
      </c>
      <c r="F13843" t="s">
        <v>187</v>
      </c>
      <c r="G13843" t="s">
        <v>233</v>
      </c>
      <c r="H13843" t="s">
        <v>693</v>
      </c>
      <c r="I13843" t="s">
        <v>240</v>
      </c>
      <c r="J13843" t="s">
        <v>694</v>
      </c>
      <c r="K13843" t="s">
        <v>478</v>
      </c>
      <c r="L13843" t="s">
        <v>237</v>
      </c>
      <c r="M13843" t="s">
        <v>497</v>
      </c>
      <c r="O13843" t="s">
        <v>194</v>
      </c>
      <c r="P13843">
        <v>2020</v>
      </c>
      <c r="Q13843">
        <v>0.12197198200000001</v>
      </c>
    </row>
    <row r="13844" spans="1:17" x14ac:dyDescent="0.25">
      <c r="A13844" t="s">
        <v>719</v>
      </c>
      <c r="B13844" t="s">
        <v>720</v>
      </c>
      <c r="C13844" t="s">
        <v>721</v>
      </c>
      <c r="D13844" t="s">
        <v>687</v>
      </c>
      <c r="E13844" t="s">
        <v>688</v>
      </c>
      <c r="F13844" t="s">
        <v>187</v>
      </c>
      <c r="G13844" t="s">
        <v>233</v>
      </c>
      <c r="H13844" t="s">
        <v>693</v>
      </c>
      <c r="I13844" t="s">
        <v>240</v>
      </c>
      <c r="J13844" t="s">
        <v>694</v>
      </c>
      <c r="K13844" t="s">
        <v>478</v>
      </c>
      <c r="L13844" t="s">
        <v>237</v>
      </c>
      <c r="M13844" t="s">
        <v>497</v>
      </c>
      <c r="O13844" t="s">
        <v>194</v>
      </c>
      <c r="P13844">
        <v>2025</v>
      </c>
      <c r="Q13844">
        <v>0.11838457099999999</v>
      </c>
    </row>
    <row r="13845" spans="1:17" x14ac:dyDescent="0.25">
      <c r="A13845" t="s">
        <v>719</v>
      </c>
      <c r="B13845" t="s">
        <v>720</v>
      </c>
      <c r="C13845" t="s">
        <v>721</v>
      </c>
      <c r="D13845" t="s">
        <v>687</v>
      </c>
      <c r="E13845" t="s">
        <v>688</v>
      </c>
      <c r="F13845" t="s">
        <v>187</v>
      </c>
      <c r="G13845" t="s">
        <v>233</v>
      </c>
      <c r="H13845" t="s">
        <v>693</v>
      </c>
      <c r="I13845" t="s">
        <v>240</v>
      </c>
      <c r="J13845" t="s">
        <v>694</v>
      </c>
      <c r="K13845" t="s">
        <v>478</v>
      </c>
      <c r="L13845" t="s">
        <v>237</v>
      </c>
      <c r="M13845" t="s">
        <v>497</v>
      </c>
      <c r="O13845" t="s">
        <v>264</v>
      </c>
      <c r="P13845">
        <v>2025</v>
      </c>
      <c r="Q13845">
        <v>0.158547348</v>
      </c>
    </row>
    <row r="13846" spans="1:17" x14ac:dyDescent="0.25">
      <c r="A13846" t="s">
        <v>719</v>
      </c>
      <c r="B13846" t="s">
        <v>720</v>
      </c>
      <c r="C13846" t="s">
        <v>721</v>
      </c>
      <c r="D13846" t="s">
        <v>687</v>
      </c>
      <c r="E13846" t="s">
        <v>688</v>
      </c>
      <c r="F13846" t="s">
        <v>187</v>
      </c>
      <c r="G13846" t="s">
        <v>233</v>
      </c>
      <c r="H13846" t="s">
        <v>693</v>
      </c>
      <c r="I13846" t="s">
        <v>240</v>
      </c>
      <c r="J13846" t="s">
        <v>694</v>
      </c>
      <c r="K13846" t="s">
        <v>478</v>
      </c>
      <c r="L13846" t="s">
        <v>237</v>
      </c>
      <c r="M13846" t="s">
        <v>497</v>
      </c>
      <c r="O13846" t="s">
        <v>265</v>
      </c>
      <c r="P13846">
        <v>2025</v>
      </c>
      <c r="Q13846">
        <v>3.5733028E-2</v>
      </c>
    </row>
    <row r="13847" spans="1:17" x14ac:dyDescent="0.25">
      <c r="A13847" t="s">
        <v>719</v>
      </c>
      <c r="B13847" t="s">
        <v>720</v>
      </c>
      <c r="C13847" t="s">
        <v>721</v>
      </c>
      <c r="D13847" t="s">
        <v>687</v>
      </c>
      <c r="E13847" t="s">
        <v>688</v>
      </c>
      <c r="F13847" t="s">
        <v>187</v>
      </c>
      <c r="G13847" t="s">
        <v>233</v>
      </c>
      <c r="H13847" t="s">
        <v>693</v>
      </c>
      <c r="I13847" t="s">
        <v>240</v>
      </c>
      <c r="J13847" t="s">
        <v>694</v>
      </c>
      <c r="K13847" t="s">
        <v>478</v>
      </c>
      <c r="L13847" t="s">
        <v>237</v>
      </c>
      <c r="M13847" t="s">
        <v>497</v>
      </c>
      <c r="O13847" t="s">
        <v>194</v>
      </c>
      <c r="P13847">
        <v>2030</v>
      </c>
      <c r="Q13847">
        <v>0.11479716</v>
      </c>
    </row>
    <row r="13848" spans="1:17" x14ac:dyDescent="0.25">
      <c r="A13848" t="s">
        <v>719</v>
      </c>
      <c r="B13848" t="s">
        <v>720</v>
      </c>
      <c r="C13848" t="s">
        <v>721</v>
      </c>
      <c r="D13848" t="s">
        <v>687</v>
      </c>
      <c r="E13848" t="s">
        <v>688</v>
      </c>
      <c r="F13848" t="s">
        <v>187</v>
      </c>
      <c r="G13848" t="s">
        <v>233</v>
      </c>
      <c r="H13848" t="s">
        <v>693</v>
      </c>
      <c r="I13848" t="s">
        <v>240</v>
      </c>
      <c r="J13848" t="s">
        <v>694</v>
      </c>
      <c r="K13848" t="s">
        <v>478</v>
      </c>
      <c r="L13848" t="s">
        <v>237</v>
      </c>
      <c r="M13848" t="s">
        <v>497</v>
      </c>
      <c r="O13848" t="s">
        <v>194</v>
      </c>
      <c r="P13848">
        <v>2040</v>
      </c>
      <c r="Q13848">
        <v>0.111209748</v>
      </c>
    </row>
    <row r="13849" spans="1:17" x14ac:dyDescent="0.25">
      <c r="A13849" t="s">
        <v>719</v>
      </c>
      <c r="B13849" t="s">
        <v>720</v>
      </c>
      <c r="C13849" t="s">
        <v>721</v>
      </c>
      <c r="D13849" t="s">
        <v>687</v>
      </c>
      <c r="E13849" t="s">
        <v>688</v>
      </c>
      <c r="F13849" t="s">
        <v>187</v>
      </c>
      <c r="G13849" t="s">
        <v>233</v>
      </c>
      <c r="H13849" t="s">
        <v>693</v>
      </c>
      <c r="I13849" t="s">
        <v>240</v>
      </c>
      <c r="J13849" t="s">
        <v>694</v>
      </c>
      <c r="K13849" t="s">
        <v>478</v>
      </c>
      <c r="L13849" t="s">
        <v>237</v>
      </c>
      <c r="M13849" t="s">
        <v>497</v>
      </c>
      <c r="O13849" t="s">
        <v>194</v>
      </c>
      <c r="P13849">
        <v>2050</v>
      </c>
      <c r="Q13849">
        <v>0.107622337</v>
      </c>
    </row>
    <row r="13850" spans="1:17" x14ac:dyDescent="0.25">
      <c r="A13850" t="s">
        <v>719</v>
      </c>
      <c r="B13850" t="s">
        <v>720</v>
      </c>
      <c r="C13850" t="s">
        <v>721</v>
      </c>
      <c r="D13850" t="s">
        <v>687</v>
      </c>
      <c r="E13850" t="s">
        <v>688</v>
      </c>
      <c r="F13850" t="s">
        <v>187</v>
      </c>
      <c r="G13850" t="s">
        <v>233</v>
      </c>
      <c r="H13850" t="s">
        <v>693</v>
      </c>
      <c r="I13850" t="s">
        <v>240</v>
      </c>
      <c r="J13850" t="s">
        <v>694</v>
      </c>
      <c r="K13850" t="s">
        <v>478</v>
      </c>
      <c r="L13850" t="s">
        <v>237</v>
      </c>
      <c r="M13850" t="s">
        <v>497</v>
      </c>
      <c r="O13850" t="s">
        <v>264</v>
      </c>
      <c r="P13850">
        <v>2050</v>
      </c>
      <c r="Q13850">
        <v>0.14413395300000001</v>
      </c>
    </row>
    <row r="13851" spans="1:17" x14ac:dyDescent="0.25">
      <c r="A13851" t="s">
        <v>719</v>
      </c>
      <c r="B13851" t="s">
        <v>720</v>
      </c>
      <c r="C13851" t="s">
        <v>721</v>
      </c>
      <c r="D13851" t="s">
        <v>687</v>
      </c>
      <c r="E13851" t="s">
        <v>688</v>
      </c>
      <c r="F13851" t="s">
        <v>187</v>
      </c>
      <c r="G13851" t="s">
        <v>233</v>
      </c>
      <c r="H13851" t="s">
        <v>693</v>
      </c>
      <c r="I13851" t="s">
        <v>240</v>
      </c>
      <c r="J13851" t="s">
        <v>694</v>
      </c>
      <c r="K13851" t="s">
        <v>478</v>
      </c>
      <c r="L13851" t="s">
        <v>237</v>
      </c>
      <c r="M13851" t="s">
        <v>497</v>
      </c>
      <c r="O13851" t="s">
        <v>265</v>
      </c>
      <c r="P13851">
        <v>2050</v>
      </c>
      <c r="Q13851">
        <v>3.2484570999999997E-2</v>
      </c>
    </row>
    <row r="13852" spans="1:17" x14ac:dyDescent="0.25">
      <c r="A13852" t="s">
        <v>719</v>
      </c>
      <c r="B13852" t="s">
        <v>720</v>
      </c>
      <c r="C13852" t="s">
        <v>721</v>
      </c>
      <c r="D13852" t="s">
        <v>687</v>
      </c>
      <c r="E13852" t="s">
        <v>688</v>
      </c>
      <c r="F13852" t="s">
        <v>187</v>
      </c>
      <c r="G13852" t="s">
        <v>233</v>
      </c>
      <c r="H13852" t="s">
        <v>479</v>
      </c>
      <c r="I13852" t="s">
        <v>240</v>
      </c>
      <c r="J13852" t="s">
        <v>290</v>
      </c>
      <c r="K13852" t="s">
        <v>478</v>
      </c>
      <c r="L13852" t="s">
        <v>237</v>
      </c>
      <c r="N13852" t="s">
        <v>692</v>
      </c>
      <c r="O13852" t="s">
        <v>194</v>
      </c>
      <c r="P13852">
        <v>2020</v>
      </c>
      <c r="Q13852">
        <v>0.49315050799999999</v>
      </c>
    </row>
    <row r="13853" spans="1:17" x14ac:dyDescent="0.25">
      <c r="A13853" t="s">
        <v>719</v>
      </c>
      <c r="B13853" t="s">
        <v>720</v>
      </c>
      <c r="C13853" t="s">
        <v>721</v>
      </c>
      <c r="D13853" t="s">
        <v>687</v>
      </c>
      <c r="E13853" t="s">
        <v>688</v>
      </c>
      <c r="F13853" t="s">
        <v>187</v>
      </c>
      <c r="G13853" t="s">
        <v>233</v>
      </c>
      <c r="H13853" t="s">
        <v>479</v>
      </c>
      <c r="I13853" t="s">
        <v>240</v>
      </c>
      <c r="J13853" t="s">
        <v>290</v>
      </c>
      <c r="K13853" t="s">
        <v>478</v>
      </c>
      <c r="L13853" t="s">
        <v>237</v>
      </c>
      <c r="N13853" t="s">
        <v>692</v>
      </c>
      <c r="O13853" t="s">
        <v>194</v>
      </c>
      <c r="P13853">
        <v>2025</v>
      </c>
      <c r="Q13853">
        <v>0.47864608199999997</v>
      </c>
    </row>
    <row r="13854" spans="1:17" x14ac:dyDescent="0.25">
      <c r="A13854" t="s">
        <v>719</v>
      </c>
      <c r="B13854" t="s">
        <v>720</v>
      </c>
      <c r="C13854" t="s">
        <v>721</v>
      </c>
      <c r="D13854" t="s">
        <v>687</v>
      </c>
      <c r="E13854" t="s">
        <v>688</v>
      </c>
      <c r="F13854" t="s">
        <v>187</v>
      </c>
      <c r="G13854" t="s">
        <v>233</v>
      </c>
      <c r="H13854" t="s">
        <v>479</v>
      </c>
      <c r="I13854" t="s">
        <v>240</v>
      </c>
      <c r="J13854" t="s">
        <v>290</v>
      </c>
      <c r="K13854" t="s">
        <v>478</v>
      </c>
      <c r="L13854" t="s">
        <v>237</v>
      </c>
      <c r="N13854" t="s">
        <v>692</v>
      </c>
      <c r="O13854" t="s">
        <v>264</v>
      </c>
      <c r="P13854">
        <v>2025</v>
      </c>
      <c r="Q13854">
        <v>0.28106039199999999</v>
      </c>
    </row>
    <row r="13855" spans="1:17" x14ac:dyDescent="0.25">
      <c r="A13855" t="s">
        <v>719</v>
      </c>
      <c r="B13855" t="s">
        <v>720</v>
      </c>
      <c r="C13855" t="s">
        <v>721</v>
      </c>
      <c r="D13855" t="s">
        <v>687</v>
      </c>
      <c r="E13855" t="s">
        <v>688</v>
      </c>
      <c r="F13855" t="s">
        <v>187</v>
      </c>
      <c r="G13855" t="s">
        <v>233</v>
      </c>
      <c r="H13855" t="s">
        <v>479</v>
      </c>
      <c r="I13855" t="s">
        <v>240</v>
      </c>
      <c r="J13855" t="s">
        <v>290</v>
      </c>
      <c r="K13855" t="s">
        <v>478</v>
      </c>
      <c r="L13855" t="s">
        <v>237</v>
      </c>
      <c r="N13855" t="s">
        <v>692</v>
      </c>
      <c r="O13855" t="s">
        <v>265</v>
      </c>
      <c r="P13855">
        <v>2025</v>
      </c>
      <c r="Q13855">
        <v>0.72339711299999998</v>
      </c>
    </row>
    <row r="13856" spans="1:17" x14ac:dyDescent="0.25">
      <c r="A13856" t="s">
        <v>719</v>
      </c>
      <c r="B13856" t="s">
        <v>720</v>
      </c>
      <c r="C13856" t="s">
        <v>721</v>
      </c>
      <c r="D13856" t="s">
        <v>687</v>
      </c>
      <c r="E13856" t="s">
        <v>688</v>
      </c>
      <c r="F13856" t="s">
        <v>187</v>
      </c>
      <c r="G13856" t="s">
        <v>233</v>
      </c>
      <c r="H13856" t="s">
        <v>479</v>
      </c>
      <c r="I13856" t="s">
        <v>240</v>
      </c>
      <c r="J13856" t="s">
        <v>290</v>
      </c>
      <c r="K13856" t="s">
        <v>478</v>
      </c>
      <c r="L13856" t="s">
        <v>237</v>
      </c>
      <c r="N13856" t="s">
        <v>692</v>
      </c>
      <c r="O13856" t="s">
        <v>194</v>
      </c>
      <c r="P13856">
        <v>2030</v>
      </c>
      <c r="Q13856">
        <v>0.46414165499999999</v>
      </c>
    </row>
    <row r="13857" spans="1:17" x14ac:dyDescent="0.25">
      <c r="A13857" t="s">
        <v>719</v>
      </c>
      <c r="B13857" t="s">
        <v>720</v>
      </c>
      <c r="C13857" t="s">
        <v>721</v>
      </c>
      <c r="D13857" t="s">
        <v>687</v>
      </c>
      <c r="E13857" t="s">
        <v>688</v>
      </c>
      <c r="F13857" t="s">
        <v>187</v>
      </c>
      <c r="G13857" t="s">
        <v>233</v>
      </c>
      <c r="H13857" t="s">
        <v>479</v>
      </c>
      <c r="I13857" t="s">
        <v>240</v>
      </c>
      <c r="J13857" t="s">
        <v>290</v>
      </c>
      <c r="K13857" t="s">
        <v>478</v>
      </c>
      <c r="L13857" t="s">
        <v>237</v>
      </c>
      <c r="N13857" t="s">
        <v>692</v>
      </c>
      <c r="O13857" t="s">
        <v>194</v>
      </c>
      <c r="P13857">
        <v>2040</v>
      </c>
      <c r="Q13857">
        <v>0.449637228</v>
      </c>
    </row>
    <row r="13858" spans="1:17" x14ac:dyDescent="0.25">
      <c r="A13858" t="s">
        <v>719</v>
      </c>
      <c r="B13858" t="s">
        <v>720</v>
      </c>
      <c r="C13858" t="s">
        <v>721</v>
      </c>
      <c r="D13858" t="s">
        <v>687</v>
      </c>
      <c r="E13858" t="s">
        <v>688</v>
      </c>
      <c r="F13858" t="s">
        <v>187</v>
      </c>
      <c r="G13858" t="s">
        <v>233</v>
      </c>
      <c r="H13858" t="s">
        <v>479</v>
      </c>
      <c r="I13858" t="s">
        <v>240</v>
      </c>
      <c r="J13858" t="s">
        <v>290</v>
      </c>
      <c r="K13858" t="s">
        <v>478</v>
      </c>
      <c r="L13858" t="s">
        <v>237</v>
      </c>
      <c r="N13858" t="s">
        <v>692</v>
      </c>
      <c r="O13858" t="s">
        <v>194</v>
      </c>
      <c r="P13858">
        <v>2050</v>
      </c>
      <c r="Q13858">
        <v>0.43513280199999999</v>
      </c>
    </row>
    <row r="13859" spans="1:17" x14ac:dyDescent="0.25">
      <c r="A13859" t="s">
        <v>719</v>
      </c>
      <c r="B13859" t="s">
        <v>720</v>
      </c>
      <c r="C13859" t="s">
        <v>721</v>
      </c>
      <c r="D13859" t="s">
        <v>687</v>
      </c>
      <c r="E13859" t="s">
        <v>688</v>
      </c>
      <c r="F13859" t="s">
        <v>187</v>
      </c>
      <c r="G13859" t="s">
        <v>233</v>
      </c>
      <c r="H13859" t="s">
        <v>479</v>
      </c>
      <c r="I13859" t="s">
        <v>240</v>
      </c>
      <c r="J13859" t="s">
        <v>290</v>
      </c>
      <c r="K13859" t="s">
        <v>478</v>
      </c>
      <c r="L13859" t="s">
        <v>237</v>
      </c>
      <c r="N13859" t="s">
        <v>692</v>
      </c>
      <c r="O13859" t="s">
        <v>264</v>
      </c>
      <c r="P13859">
        <v>2050</v>
      </c>
      <c r="Q13859">
        <v>0.25550944799999997</v>
      </c>
    </row>
    <row r="13860" spans="1:17" x14ac:dyDescent="0.25">
      <c r="A13860" t="s">
        <v>719</v>
      </c>
      <c r="B13860" t="s">
        <v>720</v>
      </c>
      <c r="C13860" t="s">
        <v>721</v>
      </c>
      <c r="D13860" t="s">
        <v>687</v>
      </c>
      <c r="E13860" t="s">
        <v>688</v>
      </c>
      <c r="F13860" t="s">
        <v>187</v>
      </c>
      <c r="G13860" t="s">
        <v>233</v>
      </c>
      <c r="H13860" t="s">
        <v>479</v>
      </c>
      <c r="I13860" t="s">
        <v>240</v>
      </c>
      <c r="J13860" t="s">
        <v>290</v>
      </c>
      <c r="K13860" t="s">
        <v>478</v>
      </c>
      <c r="L13860" t="s">
        <v>237</v>
      </c>
      <c r="N13860" t="s">
        <v>692</v>
      </c>
      <c r="O13860" t="s">
        <v>265</v>
      </c>
      <c r="P13860">
        <v>2050</v>
      </c>
      <c r="Q13860">
        <v>0.65763373899999999</v>
      </c>
    </row>
    <row r="13861" spans="1:17" x14ac:dyDescent="0.25">
      <c r="A13861" t="s">
        <v>719</v>
      </c>
      <c r="B13861" t="s">
        <v>720</v>
      </c>
      <c r="C13861" t="s">
        <v>721</v>
      </c>
      <c r="D13861" t="s">
        <v>687</v>
      </c>
      <c r="E13861" t="s">
        <v>688</v>
      </c>
      <c r="F13861" t="s">
        <v>187</v>
      </c>
      <c r="G13861" t="s">
        <v>233</v>
      </c>
      <c r="H13861" t="s">
        <v>480</v>
      </c>
      <c r="I13861" t="s">
        <v>4</v>
      </c>
      <c r="J13861" t="s">
        <v>481</v>
      </c>
      <c r="K13861" t="s">
        <v>482</v>
      </c>
      <c r="L13861" t="s">
        <v>237</v>
      </c>
      <c r="M13861" t="s">
        <v>380</v>
      </c>
      <c r="O13861" t="s">
        <v>194</v>
      </c>
      <c r="P13861">
        <v>2020</v>
      </c>
      <c r="Q13861">
        <v>0</v>
      </c>
    </row>
    <row r="13862" spans="1:17" x14ac:dyDescent="0.25">
      <c r="A13862" t="s">
        <v>719</v>
      </c>
      <c r="B13862" t="s">
        <v>720</v>
      </c>
      <c r="C13862" t="s">
        <v>721</v>
      </c>
      <c r="D13862" t="s">
        <v>687</v>
      </c>
      <c r="E13862" t="s">
        <v>688</v>
      </c>
      <c r="F13862" t="s">
        <v>187</v>
      </c>
      <c r="G13862" t="s">
        <v>233</v>
      </c>
      <c r="H13862" t="s">
        <v>480</v>
      </c>
      <c r="I13862" t="s">
        <v>4</v>
      </c>
      <c r="J13862" t="s">
        <v>481</v>
      </c>
      <c r="K13862" t="s">
        <v>482</v>
      </c>
      <c r="L13862" t="s">
        <v>237</v>
      </c>
      <c r="M13862" t="s">
        <v>380</v>
      </c>
      <c r="O13862" t="s">
        <v>194</v>
      </c>
      <c r="P13862">
        <v>2025</v>
      </c>
      <c r="Q13862">
        <v>0</v>
      </c>
    </row>
    <row r="13863" spans="1:17" x14ac:dyDescent="0.25">
      <c r="A13863" t="s">
        <v>719</v>
      </c>
      <c r="B13863" t="s">
        <v>720</v>
      </c>
      <c r="C13863" t="s">
        <v>721</v>
      </c>
      <c r="D13863" t="s">
        <v>687</v>
      </c>
      <c r="E13863" t="s">
        <v>688</v>
      </c>
      <c r="F13863" t="s">
        <v>187</v>
      </c>
      <c r="G13863" t="s">
        <v>233</v>
      </c>
      <c r="H13863" t="s">
        <v>480</v>
      </c>
      <c r="I13863" t="s">
        <v>4</v>
      </c>
      <c r="J13863" t="s">
        <v>481</v>
      </c>
      <c r="K13863" t="s">
        <v>482</v>
      </c>
      <c r="L13863" t="s">
        <v>237</v>
      </c>
      <c r="M13863" t="s">
        <v>380</v>
      </c>
      <c r="O13863" t="s">
        <v>264</v>
      </c>
      <c r="P13863">
        <v>2025</v>
      </c>
      <c r="Q13863">
        <v>0</v>
      </c>
    </row>
    <row r="13864" spans="1:17" x14ac:dyDescent="0.25">
      <c r="A13864" t="s">
        <v>719</v>
      </c>
      <c r="B13864" t="s">
        <v>720</v>
      </c>
      <c r="C13864" t="s">
        <v>721</v>
      </c>
      <c r="D13864" t="s">
        <v>687</v>
      </c>
      <c r="E13864" t="s">
        <v>688</v>
      </c>
      <c r="F13864" t="s">
        <v>187</v>
      </c>
      <c r="G13864" t="s">
        <v>233</v>
      </c>
      <c r="H13864" t="s">
        <v>480</v>
      </c>
      <c r="I13864" t="s">
        <v>4</v>
      </c>
      <c r="J13864" t="s">
        <v>481</v>
      </c>
      <c r="K13864" t="s">
        <v>482</v>
      </c>
      <c r="L13864" t="s">
        <v>237</v>
      </c>
      <c r="M13864" t="s">
        <v>380</v>
      </c>
      <c r="O13864" t="s">
        <v>265</v>
      </c>
      <c r="P13864">
        <v>2025</v>
      </c>
      <c r="Q13864">
        <v>0</v>
      </c>
    </row>
    <row r="13865" spans="1:17" x14ac:dyDescent="0.25">
      <c r="A13865" t="s">
        <v>719</v>
      </c>
      <c r="B13865" t="s">
        <v>720</v>
      </c>
      <c r="C13865" t="s">
        <v>721</v>
      </c>
      <c r="D13865" t="s">
        <v>687</v>
      </c>
      <c r="E13865" t="s">
        <v>688</v>
      </c>
      <c r="F13865" t="s">
        <v>187</v>
      </c>
      <c r="G13865" t="s">
        <v>233</v>
      </c>
      <c r="H13865" t="s">
        <v>480</v>
      </c>
      <c r="I13865" t="s">
        <v>4</v>
      </c>
      <c r="J13865" t="s">
        <v>481</v>
      </c>
      <c r="K13865" t="s">
        <v>482</v>
      </c>
      <c r="L13865" t="s">
        <v>237</v>
      </c>
      <c r="M13865" t="s">
        <v>380</v>
      </c>
      <c r="O13865" t="s">
        <v>194</v>
      </c>
      <c r="P13865">
        <v>2030</v>
      </c>
      <c r="Q13865">
        <v>0</v>
      </c>
    </row>
    <row r="13866" spans="1:17" x14ac:dyDescent="0.25">
      <c r="A13866" t="s">
        <v>719</v>
      </c>
      <c r="B13866" t="s">
        <v>720</v>
      </c>
      <c r="C13866" t="s">
        <v>721</v>
      </c>
      <c r="D13866" t="s">
        <v>687</v>
      </c>
      <c r="E13866" t="s">
        <v>688</v>
      </c>
      <c r="F13866" t="s">
        <v>187</v>
      </c>
      <c r="G13866" t="s">
        <v>233</v>
      </c>
      <c r="H13866" t="s">
        <v>480</v>
      </c>
      <c r="I13866" t="s">
        <v>4</v>
      </c>
      <c r="J13866" t="s">
        <v>481</v>
      </c>
      <c r="K13866" t="s">
        <v>482</v>
      </c>
      <c r="L13866" t="s">
        <v>237</v>
      </c>
      <c r="M13866" t="s">
        <v>380</v>
      </c>
      <c r="O13866" t="s">
        <v>194</v>
      </c>
      <c r="P13866">
        <v>2040</v>
      </c>
      <c r="Q13866">
        <v>0</v>
      </c>
    </row>
    <row r="13867" spans="1:17" x14ac:dyDescent="0.25">
      <c r="A13867" t="s">
        <v>719</v>
      </c>
      <c r="B13867" t="s">
        <v>720</v>
      </c>
      <c r="C13867" t="s">
        <v>721</v>
      </c>
      <c r="D13867" t="s">
        <v>687</v>
      </c>
      <c r="E13867" t="s">
        <v>688</v>
      </c>
      <c r="F13867" t="s">
        <v>187</v>
      </c>
      <c r="G13867" t="s">
        <v>233</v>
      </c>
      <c r="H13867" t="s">
        <v>480</v>
      </c>
      <c r="I13867" t="s">
        <v>4</v>
      </c>
      <c r="J13867" t="s">
        <v>481</v>
      </c>
      <c r="K13867" t="s">
        <v>482</v>
      </c>
      <c r="L13867" t="s">
        <v>237</v>
      </c>
      <c r="M13867" t="s">
        <v>380</v>
      </c>
      <c r="O13867" t="s">
        <v>194</v>
      </c>
      <c r="P13867">
        <v>2050</v>
      </c>
      <c r="Q13867">
        <v>0</v>
      </c>
    </row>
    <row r="13868" spans="1:17" x14ac:dyDescent="0.25">
      <c r="A13868" t="s">
        <v>719</v>
      </c>
      <c r="B13868" t="s">
        <v>720</v>
      </c>
      <c r="C13868" t="s">
        <v>721</v>
      </c>
      <c r="D13868" t="s">
        <v>687</v>
      </c>
      <c r="E13868" t="s">
        <v>688</v>
      </c>
      <c r="F13868" t="s">
        <v>187</v>
      </c>
      <c r="G13868" t="s">
        <v>233</v>
      </c>
      <c r="H13868" t="s">
        <v>480</v>
      </c>
      <c r="I13868" t="s">
        <v>4</v>
      </c>
      <c r="J13868" t="s">
        <v>481</v>
      </c>
      <c r="K13868" t="s">
        <v>482</v>
      </c>
      <c r="L13868" t="s">
        <v>237</v>
      </c>
      <c r="M13868" t="s">
        <v>380</v>
      </c>
      <c r="O13868" t="s">
        <v>264</v>
      </c>
      <c r="P13868">
        <v>2050</v>
      </c>
      <c r="Q13868">
        <v>0</v>
      </c>
    </row>
    <row r="13869" spans="1:17" x14ac:dyDescent="0.25">
      <c r="A13869" t="s">
        <v>719</v>
      </c>
      <c r="B13869" t="s">
        <v>720</v>
      </c>
      <c r="C13869" t="s">
        <v>721</v>
      </c>
      <c r="D13869" t="s">
        <v>687</v>
      </c>
      <c r="E13869" t="s">
        <v>688</v>
      </c>
      <c r="F13869" t="s">
        <v>187</v>
      </c>
      <c r="G13869" t="s">
        <v>233</v>
      </c>
      <c r="H13869" t="s">
        <v>480</v>
      </c>
      <c r="I13869" t="s">
        <v>4</v>
      </c>
      <c r="J13869" t="s">
        <v>481</v>
      </c>
      <c r="K13869" t="s">
        <v>482</v>
      </c>
      <c r="L13869" t="s">
        <v>237</v>
      </c>
      <c r="M13869" t="s">
        <v>380</v>
      </c>
      <c r="O13869" t="s">
        <v>265</v>
      </c>
      <c r="P13869">
        <v>2050</v>
      </c>
      <c r="Q13869">
        <v>0</v>
      </c>
    </row>
    <row r="13870" spans="1:17" x14ac:dyDescent="0.25">
      <c r="A13870" t="s">
        <v>719</v>
      </c>
      <c r="B13870" t="s">
        <v>720</v>
      </c>
      <c r="C13870" t="s">
        <v>721</v>
      </c>
      <c r="D13870" t="s">
        <v>687</v>
      </c>
      <c r="E13870" t="s">
        <v>688</v>
      </c>
      <c r="F13870" t="s">
        <v>187</v>
      </c>
      <c r="G13870" t="s">
        <v>233</v>
      </c>
      <c r="H13870" t="s">
        <v>484</v>
      </c>
      <c r="I13870" t="s">
        <v>4</v>
      </c>
      <c r="J13870" t="s">
        <v>485</v>
      </c>
      <c r="K13870" t="s">
        <v>482</v>
      </c>
      <c r="L13870" t="s">
        <v>237</v>
      </c>
      <c r="M13870" t="s">
        <v>344</v>
      </c>
      <c r="O13870" t="s">
        <v>194</v>
      </c>
      <c r="P13870">
        <v>2020</v>
      </c>
      <c r="Q13870">
        <v>2.9929995429999998</v>
      </c>
    </row>
    <row r="13871" spans="1:17" x14ac:dyDescent="0.25">
      <c r="A13871" t="s">
        <v>719</v>
      </c>
      <c r="B13871" t="s">
        <v>720</v>
      </c>
      <c r="C13871" t="s">
        <v>721</v>
      </c>
      <c r="D13871" t="s">
        <v>687</v>
      </c>
      <c r="E13871" t="s">
        <v>688</v>
      </c>
      <c r="F13871" t="s">
        <v>187</v>
      </c>
      <c r="G13871" t="s">
        <v>233</v>
      </c>
      <c r="H13871" t="s">
        <v>484</v>
      </c>
      <c r="I13871" t="s">
        <v>4</v>
      </c>
      <c r="J13871" t="s">
        <v>485</v>
      </c>
      <c r="K13871" t="s">
        <v>482</v>
      </c>
      <c r="L13871" t="s">
        <v>237</v>
      </c>
      <c r="M13871" t="s">
        <v>344</v>
      </c>
      <c r="O13871" t="s">
        <v>194</v>
      </c>
      <c r="P13871">
        <v>2025</v>
      </c>
      <c r="Q13871">
        <v>2.9566446869999998</v>
      </c>
    </row>
    <row r="13872" spans="1:17" x14ac:dyDescent="0.25">
      <c r="A13872" t="s">
        <v>719</v>
      </c>
      <c r="B13872" t="s">
        <v>720</v>
      </c>
      <c r="C13872" t="s">
        <v>721</v>
      </c>
      <c r="D13872" t="s">
        <v>687</v>
      </c>
      <c r="E13872" t="s">
        <v>688</v>
      </c>
      <c r="F13872" t="s">
        <v>187</v>
      </c>
      <c r="G13872" t="s">
        <v>233</v>
      </c>
      <c r="H13872" t="s">
        <v>484</v>
      </c>
      <c r="I13872" t="s">
        <v>4</v>
      </c>
      <c r="J13872" t="s">
        <v>485</v>
      </c>
      <c r="K13872" t="s">
        <v>482</v>
      </c>
      <c r="L13872" t="s">
        <v>237</v>
      </c>
      <c r="M13872" t="s">
        <v>344</v>
      </c>
      <c r="O13872" t="s">
        <v>264</v>
      </c>
      <c r="P13872">
        <v>2025</v>
      </c>
      <c r="Q13872">
        <v>2.93006016</v>
      </c>
    </row>
    <row r="13873" spans="1:17" x14ac:dyDescent="0.25">
      <c r="A13873" t="s">
        <v>719</v>
      </c>
      <c r="B13873" t="s">
        <v>720</v>
      </c>
      <c r="C13873" t="s">
        <v>721</v>
      </c>
      <c r="D13873" t="s">
        <v>687</v>
      </c>
      <c r="E13873" t="s">
        <v>688</v>
      </c>
      <c r="F13873" t="s">
        <v>187</v>
      </c>
      <c r="G13873" t="s">
        <v>233</v>
      </c>
      <c r="H13873" t="s">
        <v>484</v>
      </c>
      <c r="I13873" t="s">
        <v>4</v>
      </c>
      <c r="J13873" t="s">
        <v>485</v>
      </c>
      <c r="K13873" t="s">
        <v>482</v>
      </c>
      <c r="L13873" t="s">
        <v>237</v>
      </c>
      <c r="M13873" t="s">
        <v>344</v>
      </c>
      <c r="O13873" t="s">
        <v>265</v>
      </c>
      <c r="P13873">
        <v>2025</v>
      </c>
      <c r="Q13873">
        <v>2.9299914060000001</v>
      </c>
    </row>
    <row r="13874" spans="1:17" x14ac:dyDescent="0.25">
      <c r="A13874" t="s">
        <v>719</v>
      </c>
      <c r="B13874" t="s">
        <v>720</v>
      </c>
      <c r="C13874" t="s">
        <v>721</v>
      </c>
      <c r="D13874" t="s">
        <v>687</v>
      </c>
      <c r="E13874" t="s">
        <v>688</v>
      </c>
      <c r="F13874" t="s">
        <v>187</v>
      </c>
      <c r="G13874" t="s">
        <v>233</v>
      </c>
      <c r="H13874" t="s">
        <v>484</v>
      </c>
      <c r="I13874" t="s">
        <v>4</v>
      </c>
      <c r="J13874" t="s">
        <v>485</v>
      </c>
      <c r="K13874" t="s">
        <v>482</v>
      </c>
      <c r="L13874" t="s">
        <v>237</v>
      </c>
      <c r="M13874" t="s">
        <v>344</v>
      </c>
      <c r="O13874" t="s">
        <v>194</v>
      </c>
      <c r="P13874">
        <v>2030</v>
      </c>
      <c r="Q13874">
        <v>2.9196336299999999</v>
      </c>
    </row>
    <row r="13875" spans="1:17" x14ac:dyDescent="0.25">
      <c r="A13875" t="s">
        <v>719</v>
      </c>
      <c r="B13875" t="s">
        <v>720</v>
      </c>
      <c r="C13875" t="s">
        <v>721</v>
      </c>
      <c r="D13875" t="s">
        <v>687</v>
      </c>
      <c r="E13875" t="s">
        <v>688</v>
      </c>
      <c r="F13875" t="s">
        <v>187</v>
      </c>
      <c r="G13875" t="s">
        <v>233</v>
      </c>
      <c r="H13875" t="s">
        <v>484</v>
      </c>
      <c r="I13875" t="s">
        <v>4</v>
      </c>
      <c r="J13875" t="s">
        <v>485</v>
      </c>
      <c r="K13875" t="s">
        <v>482</v>
      </c>
      <c r="L13875" t="s">
        <v>237</v>
      </c>
      <c r="M13875" t="s">
        <v>344</v>
      </c>
      <c r="O13875" t="s">
        <v>194</v>
      </c>
      <c r="P13875">
        <v>2040</v>
      </c>
      <c r="Q13875">
        <v>2.8599300470000002</v>
      </c>
    </row>
    <row r="13876" spans="1:17" x14ac:dyDescent="0.25">
      <c r="A13876" t="s">
        <v>719</v>
      </c>
      <c r="B13876" t="s">
        <v>720</v>
      </c>
      <c r="C13876" t="s">
        <v>721</v>
      </c>
      <c r="D13876" t="s">
        <v>687</v>
      </c>
      <c r="E13876" t="s">
        <v>688</v>
      </c>
      <c r="F13876" t="s">
        <v>187</v>
      </c>
      <c r="G13876" t="s">
        <v>233</v>
      </c>
      <c r="H13876" t="s">
        <v>484</v>
      </c>
      <c r="I13876" t="s">
        <v>4</v>
      </c>
      <c r="J13876" t="s">
        <v>485</v>
      </c>
      <c r="K13876" t="s">
        <v>482</v>
      </c>
      <c r="L13876" t="s">
        <v>237</v>
      </c>
      <c r="M13876" t="s">
        <v>344</v>
      </c>
      <c r="O13876" t="s">
        <v>194</v>
      </c>
      <c r="P13876">
        <v>2050</v>
      </c>
      <c r="Q13876">
        <v>2.7994309230000001</v>
      </c>
    </row>
    <row r="13877" spans="1:17" x14ac:dyDescent="0.25">
      <c r="A13877" t="s">
        <v>719</v>
      </c>
      <c r="B13877" t="s">
        <v>720</v>
      </c>
      <c r="C13877" t="s">
        <v>721</v>
      </c>
      <c r="D13877" t="s">
        <v>687</v>
      </c>
      <c r="E13877" t="s">
        <v>688</v>
      </c>
      <c r="F13877" t="s">
        <v>187</v>
      </c>
      <c r="G13877" t="s">
        <v>233</v>
      </c>
      <c r="H13877" t="s">
        <v>484</v>
      </c>
      <c r="I13877" t="s">
        <v>4</v>
      </c>
      <c r="J13877" t="s">
        <v>485</v>
      </c>
      <c r="K13877" t="s">
        <v>482</v>
      </c>
      <c r="L13877" t="s">
        <v>237</v>
      </c>
      <c r="M13877" t="s">
        <v>344</v>
      </c>
      <c r="O13877" t="s">
        <v>264</v>
      </c>
      <c r="P13877">
        <v>2050</v>
      </c>
      <c r="Q13877">
        <v>2.740730246</v>
      </c>
    </row>
    <row r="13878" spans="1:17" x14ac:dyDescent="0.25">
      <c r="A13878" t="s">
        <v>719</v>
      </c>
      <c r="B13878" t="s">
        <v>720</v>
      </c>
      <c r="C13878" t="s">
        <v>721</v>
      </c>
      <c r="D13878" t="s">
        <v>687</v>
      </c>
      <c r="E13878" t="s">
        <v>688</v>
      </c>
      <c r="F13878" t="s">
        <v>187</v>
      </c>
      <c r="G13878" t="s">
        <v>233</v>
      </c>
      <c r="H13878" t="s">
        <v>484</v>
      </c>
      <c r="I13878" t="s">
        <v>4</v>
      </c>
      <c r="J13878" t="s">
        <v>485</v>
      </c>
      <c r="K13878" t="s">
        <v>482</v>
      </c>
      <c r="L13878" t="s">
        <v>237</v>
      </c>
      <c r="M13878" t="s">
        <v>344</v>
      </c>
      <c r="O13878" t="s">
        <v>265</v>
      </c>
      <c r="P13878">
        <v>2050</v>
      </c>
      <c r="Q13878">
        <v>2.7406659339999999</v>
      </c>
    </row>
    <row r="13879" spans="1:17" x14ac:dyDescent="0.25">
      <c r="A13879" t="s">
        <v>719</v>
      </c>
      <c r="B13879" t="s">
        <v>720</v>
      </c>
      <c r="C13879" t="s">
        <v>721</v>
      </c>
      <c r="D13879" t="s">
        <v>687</v>
      </c>
      <c r="E13879" t="s">
        <v>688</v>
      </c>
      <c r="F13879" t="s">
        <v>187</v>
      </c>
      <c r="G13879" t="s">
        <v>233</v>
      </c>
      <c r="H13879" t="s">
        <v>486</v>
      </c>
      <c r="I13879" t="s">
        <v>234</v>
      </c>
      <c r="J13879" t="s">
        <v>235</v>
      </c>
      <c r="K13879" t="s">
        <v>487</v>
      </c>
      <c r="L13879" t="s">
        <v>237</v>
      </c>
      <c r="M13879" t="s">
        <v>695</v>
      </c>
      <c r="N13879" t="s">
        <v>696</v>
      </c>
      <c r="O13879" t="s">
        <v>194</v>
      </c>
      <c r="P13879">
        <v>2020</v>
      </c>
      <c r="Q13879">
        <v>17300</v>
      </c>
    </row>
    <row r="13880" spans="1:17" x14ac:dyDescent="0.25">
      <c r="A13880" t="s">
        <v>719</v>
      </c>
      <c r="B13880" t="s">
        <v>720</v>
      </c>
      <c r="C13880" t="s">
        <v>721</v>
      </c>
      <c r="D13880" t="s">
        <v>687</v>
      </c>
      <c r="E13880" t="s">
        <v>688</v>
      </c>
      <c r="F13880" t="s">
        <v>187</v>
      </c>
      <c r="G13880" t="s">
        <v>233</v>
      </c>
      <c r="H13880" t="s">
        <v>486</v>
      </c>
      <c r="I13880" t="s">
        <v>234</v>
      </c>
      <c r="J13880" t="s">
        <v>235</v>
      </c>
      <c r="K13880" t="s">
        <v>487</v>
      </c>
      <c r="L13880" t="s">
        <v>237</v>
      </c>
      <c r="M13880" t="s">
        <v>695</v>
      </c>
      <c r="N13880" t="s">
        <v>696</v>
      </c>
      <c r="O13880" t="s">
        <v>194</v>
      </c>
      <c r="P13880">
        <v>2025</v>
      </c>
      <c r="Q13880">
        <v>16800</v>
      </c>
    </row>
    <row r="13881" spans="1:17" x14ac:dyDescent="0.25">
      <c r="A13881" t="s">
        <v>719</v>
      </c>
      <c r="B13881" t="s">
        <v>720</v>
      </c>
      <c r="C13881" t="s">
        <v>721</v>
      </c>
      <c r="D13881" t="s">
        <v>687</v>
      </c>
      <c r="E13881" t="s">
        <v>688</v>
      </c>
      <c r="F13881" t="s">
        <v>187</v>
      </c>
      <c r="G13881" t="s">
        <v>233</v>
      </c>
      <c r="H13881" t="s">
        <v>486</v>
      </c>
      <c r="I13881" t="s">
        <v>234</v>
      </c>
      <c r="J13881" t="s">
        <v>235</v>
      </c>
      <c r="K13881" t="s">
        <v>487</v>
      </c>
      <c r="L13881" t="s">
        <v>237</v>
      </c>
      <c r="M13881" t="s">
        <v>695</v>
      </c>
      <c r="N13881" t="s">
        <v>696</v>
      </c>
      <c r="O13881" t="s">
        <v>264</v>
      </c>
      <c r="P13881">
        <v>2025</v>
      </c>
      <c r="Q13881">
        <v>16800</v>
      </c>
    </row>
    <row r="13882" spans="1:17" x14ac:dyDescent="0.25">
      <c r="A13882" t="s">
        <v>719</v>
      </c>
      <c r="B13882" t="s">
        <v>720</v>
      </c>
      <c r="C13882" t="s">
        <v>721</v>
      </c>
      <c r="D13882" t="s">
        <v>687</v>
      </c>
      <c r="E13882" t="s">
        <v>688</v>
      </c>
      <c r="F13882" t="s">
        <v>187</v>
      </c>
      <c r="G13882" t="s">
        <v>233</v>
      </c>
      <c r="H13882" t="s">
        <v>486</v>
      </c>
      <c r="I13882" t="s">
        <v>234</v>
      </c>
      <c r="J13882" t="s">
        <v>235</v>
      </c>
      <c r="K13882" t="s">
        <v>487</v>
      </c>
      <c r="L13882" t="s">
        <v>237</v>
      </c>
      <c r="M13882" t="s">
        <v>695</v>
      </c>
      <c r="N13882" t="s">
        <v>696</v>
      </c>
      <c r="O13882" t="s">
        <v>265</v>
      </c>
      <c r="P13882">
        <v>2025</v>
      </c>
      <c r="Q13882">
        <v>16800</v>
      </c>
    </row>
    <row r="13883" spans="1:17" x14ac:dyDescent="0.25">
      <c r="A13883" t="s">
        <v>719</v>
      </c>
      <c r="B13883" t="s">
        <v>720</v>
      </c>
      <c r="C13883" t="s">
        <v>721</v>
      </c>
      <c r="D13883" t="s">
        <v>687</v>
      </c>
      <c r="E13883" t="s">
        <v>688</v>
      </c>
      <c r="F13883" t="s">
        <v>187</v>
      </c>
      <c r="G13883" t="s">
        <v>233</v>
      </c>
      <c r="H13883" t="s">
        <v>486</v>
      </c>
      <c r="I13883" t="s">
        <v>234</v>
      </c>
      <c r="J13883" t="s">
        <v>235</v>
      </c>
      <c r="K13883" t="s">
        <v>487</v>
      </c>
      <c r="L13883" t="s">
        <v>237</v>
      </c>
      <c r="M13883" t="s">
        <v>695</v>
      </c>
      <c r="N13883" t="s">
        <v>696</v>
      </c>
      <c r="O13883" t="s">
        <v>194</v>
      </c>
      <c r="P13883">
        <v>2030</v>
      </c>
      <c r="Q13883">
        <v>16300</v>
      </c>
    </row>
    <row r="13884" spans="1:17" x14ac:dyDescent="0.25">
      <c r="A13884" t="s">
        <v>719</v>
      </c>
      <c r="B13884" t="s">
        <v>720</v>
      </c>
      <c r="C13884" t="s">
        <v>721</v>
      </c>
      <c r="D13884" t="s">
        <v>687</v>
      </c>
      <c r="E13884" t="s">
        <v>688</v>
      </c>
      <c r="F13884" t="s">
        <v>187</v>
      </c>
      <c r="G13884" t="s">
        <v>233</v>
      </c>
      <c r="H13884" t="s">
        <v>486</v>
      </c>
      <c r="I13884" t="s">
        <v>234</v>
      </c>
      <c r="J13884" t="s">
        <v>235</v>
      </c>
      <c r="K13884" t="s">
        <v>487</v>
      </c>
      <c r="L13884" t="s">
        <v>237</v>
      </c>
      <c r="M13884" t="s">
        <v>695</v>
      </c>
      <c r="N13884" t="s">
        <v>696</v>
      </c>
      <c r="O13884" t="s">
        <v>194</v>
      </c>
      <c r="P13884">
        <v>2040</v>
      </c>
      <c r="Q13884">
        <v>15800</v>
      </c>
    </row>
    <row r="13885" spans="1:17" x14ac:dyDescent="0.25">
      <c r="A13885" t="s">
        <v>719</v>
      </c>
      <c r="B13885" t="s">
        <v>720</v>
      </c>
      <c r="C13885" t="s">
        <v>721</v>
      </c>
      <c r="D13885" t="s">
        <v>687</v>
      </c>
      <c r="E13885" t="s">
        <v>688</v>
      </c>
      <c r="F13885" t="s">
        <v>187</v>
      </c>
      <c r="G13885" t="s">
        <v>233</v>
      </c>
      <c r="H13885" t="s">
        <v>486</v>
      </c>
      <c r="I13885" t="s">
        <v>234</v>
      </c>
      <c r="J13885" t="s">
        <v>235</v>
      </c>
      <c r="K13885" t="s">
        <v>487</v>
      </c>
      <c r="L13885" t="s">
        <v>237</v>
      </c>
      <c r="M13885" t="s">
        <v>695</v>
      </c>
      <c r="N13885" t="s">
        <v>696</v>
      </c>
      <c r="O13885" t="s">
        <v>194</v>
      </c>
      <c r="P13885">
        <v>2050</v>
      </c>
      <c r="Q13885">
        <v>15300</v>
      </c>
    </row>
    <row r="13886" spans="1:17" x14ac:dyDescent="0.25">
      <c r="A13886" t="s">
        <v>719</v>
      </c>
      <c r="B13886" t="s">
        <v>720</v>
      </c>
      <c r="C13886" t="s">
        <v>721</v>
      </c>
      <c r="D13886" t="s">
        <v>687</v>
      </c>
      <c r="E13886" t="s">
        <v>688</v>
      </c>
      <c r="F13886" t="s">
        <v>187</v>
      </c>
      <c r="G13886" t="s">
        <v>233</v>
      </c>
      <c r="H13886" t="s">
        <v>486</v>
      </c>
      <c r="I13886" t="s">
        <v>234</v>
      </c>
      <c r="J13886" t="s">
        <v>235</v>
      </c>
      <c r="K13886" t="s">
        <v>487</v>
      </c>
      <c r="L13886" t="s">
        <v>237</v>
      </c>
      <c r="M13886" t="s">
        <v>695</v>
      </c>
      <c r="N13886" t="s">
        <v>696</v>
      </c>
      <c r="O13886" t="s">
        <v>264</v>
      </c>
      <c r="P13886">
        <v>2050</v>
      </c>
      <c r="Q13886">
        <v>15300</v>
      </c>
    </row>
    <row r="13887" spans="1:17" x14ac:dyDescent="0.25">
      <c r="A13887" t="s">
        <v>719</v>
      </c>
      <c r="B13887" t="s">
        <v>720</v>
      </c>
      <c r="C13887" t="s">
        <v>721</v>
      </c>
      <c r="D13887" t="s">
        <v>687</v>
      </c>
      <c r="E13887" t="s">
        <v>688</v>
      </c>
      <c r="F13887" t="s">
        <v>187</v>
      </c>
      <c r="G13887" t="s">
        <v>233</v>
      </c>
      <c r="H13887" t="s">
        <v>486</v>
      </c>
      <c r="I13887" t="s">
        <v>234</v>
      </c>
      <c r="J13887" t="s">
        <v>235</v>
      </c>
      <c r="K13887" t="s">
        <v>487</v>
      </c>
      <c r="L13887" t="s">
        <v>237</v>
      </c>
      <c r="M13887" t="s">
        <v>695</v>
      </c>
      <c r="N13887" t="s">
        <v>696</v>
      </c>
      <c r="O13887" t="s">
        <v>265</v>
      </c>
      <c r="P13887">
        <v>2050</v>
      </c>
      <c r="Q13887">
        <v>15300</v>
      </c>
    </row>
    <row r="13888" spans="1:17" x14ac:dyDescent="0.25">
      <c r="A13888" t="s">
        <v>719</v>
      </c>
      <c r="B13888" t="s">
        <v>720</v>
      </c>
      <c r="C13888" t="s">
        <v>721</v>
      </c>
      <c r="D13888" t="s">
        <v>687</v>
      </c>
      <c r="E13888" t="s">
        <v>688</v>
      </c>
      <c r="F13888" t="s">
        <v>187</v>
      </c>
      <c r="G13888" t="s">
        <v>233</v>
      </c>
      <c r="H13888" t="s">
        <v>488</v>
      </c>
      <c r="I13888" t="s">
        <v>240</v>
      </c>
      <c r="J13888" t="s">
        <v>235</v>
      </c>
      <c r="K13888" t="s">
        <v>478</v>
      </c>
      <c r="L13888" t="s">
        <v>237</v>
      </c>
      <c r="M13888" t="s">
        <v>535</v>
      </c>
      <c r="N13888" t="s">
        <v>697</v>
      </c>
      <c r="O13888" t="s">
        <v>194</v>
      </c>
      <c r="P13888">
        <v>2020</v>
      </c>
      <c r="Q13888">
        <v>2.0945740160000001</v>
      </c>
    </row>
    <row r="13889" spans="1:17" x14ac:dyDescent="0.25">
      <c r="A13889" t="s">
        <v>719</v>
      </c>
      <c r="B13889" t="s">
        <v>720</v>
      </c>
      <c r="C13889" t="s">
        <v>721</v>
      </c>
      <c r="D13889" t="s">
        <v>687</v>
      </c>
      <c r="E13889" t="s">
        <v>688</v>
      </c>
      <c r="F13889" t="s">
        <v>187</v>
      </c>
      <c r="G13889" t="s">
        <v>233</v>
      </c>
      <c r="H13889" t="s">
        <v>488</v>
      </c>
      <c r="I13889" t="s">
        <v>240</v>
      </c>
      <c r="J13889" t="s">
        <v>235</v>
      </c>
      <c r="K13889" t="s">
        <v>478</v>
      </c>
      <c r="L13889" t="s">
        <v>237</v>
      </c>
      <c r="M13889" t="s">
        <v>535</v>
      </c>
      <c r="N13889" t="s">
        <v>697</v>
      </c>
      <c r="O13889" t="s">
        <v>194</v>
      </c>
      <c r="P13889">
        <v>2025</v>
      </c>
      <c r="Q13889">
        <v>2.032968898</v>
      </c>
    </row>
    <row r="13890" spans="1:17" x14ac:dyDescent="0.25">
      <c r="A13890" t="s">
        <v>719</v>
      </c>
      <c r="B13890" t="s">
        <v>720</v>
      </c>
      <c r="C13890" t="s">
        <v>721</v>
      </c>
      <c r="D13890" t="s">
        <v>687</v>
      </c>
      <c r="E13890" t="s">
        <v>688</v>
      </c>
      <c r="F13890" t="s">
        <v>187</v>
      </c>
      <c r="G13890" t="s">
        <v>233</v>
      </c>
      <c r="H13890" t="s">
        <v>488</v>
      </c>
      <c r="I13890" t="s">
        <v>240</v>
      </c>
      <c r="J13890" t="s">
        <v>235</v>
      </c>
      <c r="K13890" t="s">
        <v>478</v>
      </c>
      <c r="L13890" t="s">
        <v>237</v>
      </c>
      <c r="M13890" t="s">
        <v>535</v>
      </c>
      <c r="N13890" t="s">
        <v>697</v>
      </c>
      <c r="O13890" t="s">
        <v>264</v>
      </c>
      <c r="P13890">
        <v>2025</v>
      </c>
      <c r="Q13890">
        <v>1.2579894709999999</v>
      </c>
    </row>
    <row r="13891" spans="1:17" x14ac:dyDescent="0.25">
      <c r="A13891" t="s">
        <v>719</v>
      </c>
      <c r="B13891" t="s">
        <v>720</v>
      </c>
      <c r="C13891" t="s">
        <v>721</v>
      </c>
      <c r="D13891" t="s">
        <v>687</v>
      </c>
      <c r="E13891" t="s">
        <v>688</v>
      </c>
      <c r="F13891" t="s">
        <v>187</v>
      </c>
      <c r="G13891" t="s">
        <v>233</v>
      </c>
      <c r="H13891" t="s">
        <v>488</v>
      </c>
      <c r="I13891" t="s">
        <v>240</v>
      </c>
      <c r="J13891" t="s">
        <v>235</v>
      </c>
      <c r="K13891" t="s">
        <v>478</v>
      </c>
      <c r="L13891" t="s">
        <v>237</v>
      </c>
      <c r="M13891" t="s">
        <v>535</v>
      </c>
      <c r="N13891" t="s">
        <v>697</v>
      </c>
      <c r="O13891" t="s">
        <v>265</v>
      </c>
      <c r="P13891">
        <v>2025</v>
      </c>
      <c r="Q13891">
        <v>2.8654923229999998</v>
      </c>
    </row>
    <row r="13892" spans="1:17" x14ac:dyDescent="0.25">
      <c r="A13892" t="s">
        <v>719</v>
      </c>
      <c r="B13892" t="s">
        <v>720</v>
      </c>
      <c r="C13892" t="s">
        <v>721</v>
      </c>
      <c r="D13892" t="s">
        <v>687</v>
      </c>
      <c r="E13892" t="s">
        <v>688</v>
      </c>
      <c r="F13892" t="s">
        <v>187</v>
      </c>
      <c r="G13892" t="s">
        <v>233</v>
      </c>
      <c r="H13892" t="s">
        <v>488</v>
      </c>
      <c r="I13892" t="s">
        <v>240</v>
      </c>
      <c r="J13892" t="s">
        <v>235</v>
      </c>
      <c r="K13892" t="s">
        <v>478</v>
      </c>
      <c r="L13892" t="s">
        <v>237</v>
      </c>
      <c r="M13892" t="s">
        <v>535</v>
      </c>
      <c r="N13892" t="s">
        <v>697</v>
      </c>
      <c r="O13892" t="s">
        <v>194</v>
      </c>
      <c r="P13892">
        <v>2030</v>
      </c>
      <c r="Q13892">
        <v>1.9713637799999999</v>
      </c>
    </row>
    <row r="13893" spans="1:17" x14ac:dyDescent="0.25">
      <c r="A13893" t="s">
        <v>719</v>
      </c>
      <c r="B13893" t="s">
        <v>720</v>
      </c>
      <c r="C13893" t="s">
        <v>721</v>
      </c>
      <c r="D13893" t="s">
        <v>687</v>
      </c>
      <c r="E13893" t="s">
        <v>688</v>
      </c>
      <c r="F13893" t="s">
        <v>187</v>
      </c>
      <c r="G13893" t="s">
        <v>233</v>
      </c>
      <c r="H13893" t="s">
        <v>488</v>
      </c>
      <c r="I13893" t="s">
        <v>240</v>
      </c>
      <c r="J13893" t="s">
        <v>235</v>
      </c>
      <c r="K13893" t="s">
        <v>478</v>
      </c>
      <c r="L13893" t="s">
        <v>237</v>
      </c>
      <c r="M13893" t="s">
        <v>535</v>
      </c>
      <c r="N13893" t="s">
        <v>697</v>
      </c>
      <c r="O13893" t="s">
        <v>194</v>
      </c>
      <c r="P13893">
        <v>2040</v>
      </c>
      <c r="Q13893">
        <v>1.909758662</v>
      </c>
    </row>
    <row r="13894" spans="1:17" x14ac:dyDescent="0.25">
      <c r="A13894" t="s">
        <v>719</v>
      </c>
      <c r="B13894" t="s">
        <v>720</v>
      </c>
      <c r="C13894" t="s">
        <v>721</v>
      </c>
      <c r="D13894" t="s">
        <v>687</v>
      </c>
      <c r="E13894" t="s">
        <v>688</v>
      </c>
      <c r="F13894" t="s">
        <v>187</v>
      </c>
      <c r="G13894" t="s">
        <v>233</v>
      </c>
      <c r="H13894" t="s">
        <v>488</v>
      </c>
      <c r="I13894" t="s">
        <v>240</v>
      </c>
      <c r="J13894" t="s">
        <v>235</v>
      </c>
      <c r="K13894" t="s">
        <v>478</v>
      </c>
      <c r="L13894" t="s">
        <v>237</v>
      </c>
      <c r="M13894" t="s">
        <v>535</v>
      </c>
      <c r="N13894" t="s">
        <v>697</v>
      </c>
      <c r="O13894" t="s">
        <v>194</v>
      </c>
      <c r="P13894">
        <v>2050</v>
      </c>
      <c r="Q13894">
        <v>1.848153543</v>
      </c>
    </row>
    <row r="13895" spans="1:17" x14ac:dyDescent="0.25">
      <c r="A13895" t="s">
        <v>719</v>
      </c>
      <c r="B13895" t="s">
        <v>720</v>
      </c>
      <c r="C13895" t="s">
        <v>721</v>
      </c>
      <c r="D13895" t="s">
        <v>687</v>
      </c>
      <c r="E13895" t="s">
        <v>688</v>
      </c>
      <c r="F13895" t="s">
        <v>187</v>
      </c>
      <c r="G13895" t="s">
        <v>233</v>
      </c>
      <c r="H13895" t="s">
        <v>488</v>
      </c>
      <c r="I13895" t="s">
        <v>240</v>
      </c>
      <c r="J13895" t="s">
        <v>235</v>
      </c>
      <c r="K13895" t="s">
        <v>478</v>
      </c>
      <c r="L13895" t="s">
        <v>237</v>
      </c>
      <c r="M13895" t="s">
        <v>535</v>
      </c>
      <c r="N13895" t="s">
        <v>697</v>
      </c>
      <c r="O13895" t="s">
        <v>264</v>
      </c>
      <c r="P13895">
        <v>2050</v>
      </c>
      <c r="Q13895">
        <v>1.1436267920000001</v>
      </c>
    </row>
    <row r="13896" spans="1:17" x14ac:dyDescent="0.25">
      <c r="A13896" t="s">
        <v>719</v>
      </c>
      <c r="B13896" t="s">
        <v>720</v>
      </c>
      <c r="C13896" t="s">
        <v>721</v>
      </c>
      <c r="D13896" t="s">
        <v>687</v>
      </c>
      <c r="E13896" t="s">
        <v>688</v>
      </c>
      <c r="F13896" t="s">
        <v>187</v>
      </c>
      <c r="G13896" t="s">
        <v>233</v>
      </c>
      <c r="H13896" t="s">
        <v>488</v>
      </c>
      <c r="I13896" t="s">
        <v>240</v>
      </c>
      <c r="J13896" t="s">
        <v>235</v>
      </c>
      <c r="K13896" t="s">
        <v>478</v>
      </c>
      <c r="L13896" t="s">
        <v>237</v>
      </c>
      <c r="M13896" t="s">
        <v>535</v>
      </c>
      <c r="N13896" t="s">
        <v>697</v>
      </c>
      <c r="O13896" t="s">
        <v>265</v>
      </c>
      <c r="P13896">
        <v>2050</v>
      </c>
      <c r="Q13896">
        <v>2.6049930209999999</v>
      </c>
    </row>
    <row r="13897" spans="1:17" x14ac:dyDescent="0.25">
      <c r="A13897" t="s">
        <v>719</v>
      </c>
      <c r="B13897" t="s">
        <v>720</v>
      </c>
      <c r="C13897" t="s">
        <v>721</v>
      </c>
      <c r="D13897" t="s">
        <v>687</v>
      </c>
      <c r="E13897" t="s">
        <v>688</v>
      </c>
      <c r="F13897" t="s">
        <v>187</v>
      </c>
      <c r="G13897" t="s">
        <v>233</v>
      </c>
      <c r="H13897" t="s">
        <v>489</v>
      </c>
      <c r="I13897" t="s">
        <v>4</v>
      </c>
      <c r="J13897" t="s">
        <v>235</v>
      </c>
      <c r="K13897" t="s">
        <v>482</v>
      </c>
      <c r="L13897" t="s">
        <v>237</v>
      </c>
      <c r="M13897" t="s">
        <v>698</v>
      </c>
      <c r="N13897" t="s">
        <v>425</v>
      </c>
      <c r="O13897" t="s">
        <v>194</v>
      </c>
      <c r="P13897">
        <v>2020</v>
      </c>
      <c r="Q13897">
        <v>2.9929995429999998</v>
      </c>
    </row>
    <row r="13898" spans="1:17" x14ac:dyDescent="0.25">
      <c r="A13898" t="s">
        <v>719</v>
      </c>
      <c r="B13898" t="s">
        <v>720</v>
      </c>
      <c r="C13898" t="s">
        <v>721</v>
      </c>
      <c r="D13898" t="s">
        <v>687</v>
      </c>
      <c r="E13898" t="s">
        <v>688</v>
      </c>
      <c r="F13898" t="s">
        <v>187</v>
      </c>
      <c r="G13898" t="s">
        <v>233</v>
      </c>
      <c r="H13898" t="s">
        <v>489</v>
      </c>
      <c r="I13898" t="s">
        <v>4</v>
      </c>
      <c r="J13898" t="s">
        <v>235</v>
      </c>
      <c r="K13898" t="s">
        <v>482</v>
      </c>
      <c r="L13898" t="s">
        <v>237</v>
      </c>
      <c r="M13898" t="s">
        <v>698</v>
      </c>
      <c r="N13898" t="s">
        <v>425</v>
      </c>
      <c r="O13898" t="s">
        <v>194</v>
      </c>
      <c r="P13898">
        <v>2025</v>
      </c>
      <c r="Q13898">
        <v>2.9566446869999998</v>
      </c>
    </row>
    <row r="13899" spans="1:17" x14ac:dyDescent="0.25">
      <c r="A13899" t="s">
        <v>719</v>
      </c>
      <c r="B13899" t="s">
        <v>720</v>
      </c>
      <c r="C13899" t="s">
        <v>721</v>
      </c>
      <c r="D13899" t="s">
        <v>687</v>
      </c>
      <c r="E13899" t="s">
        <v>688</v>
      </c>
      <c r="F13899" t="s">
        <v>187</v>
      </c>
      <c r="G13899" t="s">
        <v>233</v>
      </c>
      <c r="H13899" t="s">
        <v>489</v>
      </c>
      <c r="I13899" t="s">
        <v>4</v>
      </c>
      <c r="J13899" t="s">
        <v>235</v>
      </c>
      <c r="K13899" t="s">
        <v>482</v>
      </c>
      <c r="L13899" t="s">
        <v>237</v>
      </c>
      <c r="M13899" t="s">
        <v>698</v>
      </c>
      <c r="N13899" t="s">
        <v>425</v>
      </c>
      <c r="O13899" t="s">
        <v>264</v>
      </c>
      <c r="P13899">
        <v>2025</v>
      </c>
      <c r="Q13899">
        <v>2.93006016</v>
      </c>
    </row>
    <row r="13900" spans="1:17" x14ac:dyDescent="0.25">
      <c r="A13900" t="s">
        <v>719</v>
      </c>
      <c r="B13900" t="s">
        <v>720</v>
      </c>
      <c r="C13900" t="s">
        <v>721</v>
      </c>
      <c r="D13900" t="s">
        <v>687</v>
      </c>
      <c r="E13900" t="s">
        <v>688</v>
      </c>
      <c r="F13900" t="s">
        <v>187</v>
      </c>
      <c r="G13900" t="s">
        <v>233</v>
      </c>
      <c r="H13900" t="s">
        <v>489</v>
      </c>
      <c r="I13900" t="s">
        <v>4</v>
      </c>
      <c r="J13900" t="s">
        <v>235</v>
      </c>
      <c r="K13900" t="s">
        <v>482</v>
      </c>
      <c r="L13900" t="s">
        <v>237</v>
      </c>
      <c r="M13900" t="s">
        <v>698</v>
      </c>
      <c r="N13900" t="s">
        <v>425</v>
      </c>
      <c r="O13900" t="s">
        <v>265</v>
      </c>
      <c r="P13900">
        <v>2025</v>
      </c>
      <c r="Q13900">
        <v>2.9299914060000001</v>
      </c>
    </row>
    <row r="13901" spans="1:17" x14ac:dyDescent="0.25">
      <c r="A13901" t="s">
        <v>719</v>
      </c>
      <c r="B13901" t="s">
        <v>720</v>
      </c>
      <c r="C13901" t="s">
        <v>721</v>
      </c>
      <c r="D13901" t="s">
        <v>687</v>
      </c>
      <c r="E13901" t="s">
        <v>688</v>
      </c>
      <c r="F13901" t="s">
        <v>187</v>
      </c>
      <c r="G13901" t="s">
        <v>233</v>
      </c>
      <c r="H13901" t="s">
        <v>489</v>
      </c>
      <c r="I13901" t="s">
        <v>4</v>
      </c>
      <c r="J13901" t="s">
        <v>235</v>
      </c>
      <c r="K13901" t="s">
        <v>482</v>
      </c>
      <c r="L13901" t="s">
        <v>237</v>
      </c>
      <c r="M13901" t="s">
        <v>698</v>
      </c>
      <c r="N13901" t="s">
        <v>425</v>
      </c>
      <c r="O13901" t="s">
        <v>194</v>
      </c>
      <c r="P13901">
        <v>2030</v>
      </c>
      <c r="Q13901">
        <v>2.9196336299999999</v>
      </c>
    </row>
    <row r="13902" spans="1:17" x14ac:dyDescent="0.25">
      <c r="A13902" t="s">
        <v>719</v>
      </c>
      <c r="B13902" t="s">
        <v>720</v>
      </c>
      <c r="C13902" t="s">
        <v>721</v>
      </c>
      <c r="D13902" t="s">
        <v>687</v>
      </c>
      <c r="E13902" t="s">
        <v>688</v>
      </c>
      <c r="F13902" t="s">
        <v>187</v>
      </c>
      <c r="G13902" t="s">
        <v>233</v>
      </c>
      <c r="H13902" t="s">
        <v>489</v>
      </c>
      <c r="I13902" t="s">
        <v>4</v>
      </c>
      <c r="J13902" t="s">
        <v>235</v>
      </c>
      <c r="K13902" t="s">
        <v>482</v>
      </c>
      <c r="L13902" t="s">
        <v>237</v>
      </c>
      <c r="M13902" t="s">
        <v>698</v>
      </c>
      <c r="N13902" t="s">
        <v>425</v>
      </c>
      <c r="O13902" t="s">
        <v>194</v>
      </c>
      <c r="P13902">
        <v>2040</v>
      </c>
      <c r="Q13902">
        <v>2.8599300470000002</v>
      </c>
    </row>
    <row r="13903" spans="1:17" x14ac:dyDescent="0.25">
      <c r="A13903" t="s">
        <v>719</v>
      </c>
      <c r="B13903" t="s">
        <v>720</v>
      </c>
      <c r="C13903" t="s">
        <v>721</v>
      </c>
      <c r="D13903" t="s">
        <v>687</v>
      </c>
      <c r="E13903" t="s">
        <v>688</v>
      </c>
      <c r="F13903" t="s">
        <v>187</v>
      </c>
      <c r="G13903" t="s">
        <v>233</v>
      </c>
      <c r="H13903" t="s">
        <v>489</v>
      </c>
      <c r="I13903" t="s">
        <v>4</v>
      </c>
      <c r="J13903" t="s">
        <v>235</v>
      </c>
      <c r="K13903" t="s">
        <v>482</v>
      </c>
      <c r="L13903" t="s">
        <v>237</v>
      </c>
      <c r="M13903" t="s">
        <v>698</v>
      </c>
      <c r="N13903" t="s">
        <v>425</v>
      </c>
      <c r="O13903" t="s">
        <v>194</v>
      </c>
      <c r="P13903">
        <v>2050</v>
      </c>
      <c r="Q13903">
        <v>2.7994309230000001</v>
      </c>
    </row>
    <row r="13904" spans="1:17" x14ac:dyDescent="0.25">
      <c r="A13904" t="s">
        <v>719</v>
      </c>
      <c r="B13904" t="s">
        <v>720</v>
      </c>
      <c r="C13904" t="s">
        <v>721</v>
      </c>
      <c r="D13904" t="s">
        <v>687</v>
      </c>
      <c r="E13904" t="s">
        <v>688</v>
      </c>
      <c r="F13904" t="s">
        <v>187</v>
      </c>
      <c r="G13904" t="s">
        <v>233</v>
      </c>
      <c r="H13904" t="s">
        <v>489</v>
      </c>
      <c r="I13904" t="s">
        <v>4</v>
      </c>
      <c r="J13904" t="s">
        <v>235</v>
      </c>
      <c r="K13904" t="s">
        <v>482</v>
      </c>
      <c r="L13904" t="s">
        <v>237</v>
      </c>
      <c r="M13904" t="s">
        <v>698</v>
      </c>
      <c r="N13904" t="s">
        <v>425</v>
      </c>
      <c r="O13904" t="s">
        <v>264</v>
      </c>
      <c r="P13904">
        <v>2050</v>
      </c>
      <c r="Q13904">
        <v>2.740730246</v>
      </c>
    </row>
    <row r="13905" spans="1:17" x14ac:dyDescent="0.25">
      <c r="A13905" t="s">
        <v>719</v>
      </c>
      <c r="B13905" t="s">
        <v>720</v>
      </c>
      <c r="C13905" t="s">
        <v>721</v>
      </c>
      <c r="D13905" t="s">
        <v>687</v>
      </c>
      <c r="E13905" t="s">
        <v>688</v>
      </c>
      <c r="F13905" t="s">
        <v>187</v>
      </c>
      <c r="G13905" t="s">
        <v>233</v>
      </c>
      <c r="H13905" t="s">
        <v>489</v>
      </c>
      <c r="I13905" t="s">
        <v>4</v>
      </c>
      <c r="J13905" t="s">
        <v>235</v>
      </c>
      <c r="K13905" t="s">
        <v>482</v>
      </c>
      <c r="L13905" t="s">
        <v>237</v>
      </c>
      <c r="M13905" t="s">
        <v>698</v>
      </c>
      <c r="N13905" t="s">
        <v>425</v>
      </c>
      <c r="O13905" t="s">
        <v>265</v>
      </c>
      <c r="P13905">
        <v>2050</v>
      </c>
      <c r="Q13905">
        <v>2.7406659339999999</v>
      </c>
    </row>
    <row r="13906" spans="1:17" x14ac:dyDescent="0.25">
      <c r="A13906" t="s">
        <v>719</v>
      </c>
      <c r="B13906" t="s">
        <v>720</v>
      </c>
      <c r="C13906" t="s">
        <v>721</v>
      </c>
      <c r="D13906" t="s">
        <v>687</v>
      </c>
      <c r="E13906" t="s">
        <v>688</v>
      </c>
      <c r="F13906" t="s">
        <v>187</v>
      </c>
      <c r="G13906" t="s">
        <v>243</v>
      </c>
      <c r="H13906" t="s">
        <v>356</v>
      </c>
      <c r="I13906" t="s">
        <v>298</v>
      </c>
      <c r="K13906" t="s">
        <v>78</v>
      </c>
      <c r="N13906" t="s">
        <v>386</v>
      </c>
      <c r="O13906" t="s">
        <v>194</v>
      </c>
      <c r="P13906">
        <v>2020</v>
      </c>
      <c r="Q13906">
        <v>2</v>
      </c>
    </row>
    <row r="13907" spans="1:17" x14ac:dyDescent="0.25">
      <c r="A13907" t="s">
        <v>719</v>
      </c>
      <c r="B13907" t="s">
        <v>720</v>
      </c>
      <c r="C13907" t="s">
        <v>721</v>
      </c>
      <c r="D13907" t="s">
        <v>687</v>
      </c>
      <c r="E13907" t="s">
        <v>688</v>
      </c>
      <c r="F13907" t="s">
        <v>187</v>
      </c>
      <c r="G13907" t="s">
        <v>243</v>
      </c>
      <c r="H13907" t="s">
        <v>356</v>
      </c>
      <c r="I13907" t="s">
        <v>298</v>
      </c>
      <c r="K13907" t="s">
        <v>78</v>
      </c>
      <c r="N13907" t="s">
        <v>386</v>
      </c>
      <c r="O13907" t="s">
        <v>194</v>
      </c>
      <c r="P13907">
        <v>2025</v>
      </c>
      <c r="Q13907">
        <v>2</v>
      </c>
    </row>
    <row r="13908" spans="1:17" x14ac:dyDescent="0.25">
      <c r="A13908" t="s">
        <v>719</v>
      </c>
      <c r="B13908" t="s">
        <v>720</v>
      </c>
      <c r="C13908" t="s">
        <v>721</v>
      </c>
      <c r="D13908" t="s">
        <v>687</v>
      </c>
      <c r="E13908" t="s">
        <v>688</v>
      </c>
      <c r="F13908" t="s">
        <v>187</v>
      </c>
      <c r="G13908" t="s">
        <v>243</v>
      </c>
      <c r="H13908" t="s">
        <v>356</v>
      </c>
      <c r="I13908" t="s">
        <v>298</v>
      </c>
      <c r="K13908" t="s">
        <v>78</v>
      </c>
      <c r="N13908" t="s">
        <v>386</v>
      </c>
      <c r="O13908" t="s">
        <v>264</v>
      </c>
      <c r="P13908">
        <v>2025</v>
      </c>
      <c r="Q13908">
        <v>2</v>
      </c>
    </row>
    <row r="13909" spans="1:17" x14ac:dyDescent="0.25">
      <c r="A13909" t="s">
        <v>719</v>
      </c>
      <c r="B13909" t="s">
        <v>720</v>
      </c>
      <c r="C13909" t="s">
        <v>721</v>
      </c>
      <c r="D13909" t="s">
        <v>687</v>
      </c>
      <c r="E13909" t="s">
        <v>688</v>
      </c>
      <c r="F13909" t="s">
        <v>187</v>
      </c>
      <c r="G13909" t="s">
        <v>243</v>
      </c>
      <c r="H13909" t="s">
        <v>356</v>
      </c>
      <c r="I13909" t="s">
        <v>298</v>
      </c>
      <c r="K13909" t="s">
        <v>78</v>
      </c>
      <c r="N13909" t="s">
        <v>386</v>
      </c>
      <c r="O13909" t="s">
        <v>265</v>
      </c>
      <c r="P13909">
        <v>2025</v>
      </c>
      <c r="Q13909">
        <v>2</v>
      </c>
    </row>
    <row r="13910" spans="1:17" x14ac:dyDescent="0.25">
      <c r="A13910" t="s">
        <v>719</v>
      </c>
      <c r="B13910" t="s">
        <v>720</v>
      </c>
      <c r="C13910" t="s">
        <v>721</v>
      </c>
      <c r="D13910" t="s">
        <v>687</v>
      </c>
      <c r="E13910" t="s">
        <v>688</v>
      </c>
      <c r="F13910" t="s">
        <v>187</v>
      </c>
      <c r="G13910" t="s">
        <v>243</v>
      </c>
      <c r="H13910" t="s">
        <v>356</v>
      </c>
      <c r="I13910" t="s">
        <v>298</v>
      </c>
      <c r="K13910" t="s">
        <v>78</v>
      </c>
      <c r="N13910" t="s">
        <v>386</v>
      </c>
      <c r="O13910" t="s">
        <v>194</v>
      </c>
      <c r="P13910">
        <v>2030</v>
      </c>
      <c r="Q13910">
        <v>2</v>
      </c>
    </row>
    <row r="13911" spans="1:17" x14ac:dyDescent="0.25">
      <c r="A13911" t="s">
        <v>719</v>
      </c>
      <c r="B13911" t="s">
        <v>720</v>
      </c>
      <c r="C13911" t="s">
        <v>721</v>
      </c>
      <c r="D13911" t="s">
        <v>687</v>
      </c>
      <c r="E13911" t="s">
        <v>688</v>
      </c>
      <c r="F13911" t="s">
        <v>187</v>
      </c>
      <c r="G13911" t="s">
        <v>243</v>
      </c>
      <c r="H13911" t="s">
        <v>356</v>
      </c>
      <c r="I13911" t="s">
        <v>298</v>
      </c>
      <c r="K13911" t="s">
        <v>78</v>
      </c>
      <c r="N13911" t="s">
        <v>386</v>
      </c>
      <c r="O13911" t="s">
        <v>194</v>
      </c>
      <c r="P13911">
        <v>2040</v>
      </c>
      <c r="Q13911">
        <v>2</v>
      </c>
    </row>
    <row r="13912" spans="1:17" x14ac:dyDescent="0.25">
      <c r="A13912" t="s">
        <v>719</v>
      </c>
      <c r="B13912" t="s">
        <v>720</v>
      </c>
      <c r="C13912" t="s">
        <v>721</v>
      </c>
      <c r="D13912" t="s">
        <v>687</v>
      </c>
      <c r="E13912" t="s">
        <v>688</v>
      </c>
      <c r="F13912" t="s">
        <v>187</v>
      </c>
      <c r="G13912" t="s">
        <v>243</v>
      </c>
      <c r="H13912" t="s">
        <v>356</v>
      </c>
      <c r="I13912" t="s">
        <v>298</v>
      </c>
      <c r="K13912" t="s">
        <v>78</v>
      </c>
      <c r="N13912" t="s">
        <v>386</v>
      </c>
      <c r="O13912" t="s">
        <v>194</v>
      </c>
      <c r="P13912">
        <v>2050</v>
      </c>
      <c r="Q13912">
        <v>2</v>
      </c>
    </row>
    <row r="13913" spans="1:17" x14ac:dyDescent="0.25">
      <c r="A13913" t="s">
        <v>719</v>
      </c>
      <c r="B13913" t="s">
        <v>720</v>
      </c>
      <c r="C13913" t="s">
        <v>721</v>
      </c>
      <c r="D13913" t="s">
        <v>687</v>
      </c>
      <c r="E13913" t="s">
        <v>688</v>
      </c>
      <c r="F13913" t="s">
        <v>187</v>
      </c>
      <c r="G13913" t="s">
        <v>243</v>
      </c>
      <c r="H13913" t="s">
        <v>356</v>
      </c>
      <c r="I13913" t="s">
        <v>298</v>
      </c>
      <c r="K13913" t="s">
        <v>78</v>
      </c>
      <c r="N13913" t="s">
        <v>386</v>
      </c>
      <c r="O13913" t="s">
        <v>264</v>
      </c>
      <c r="P13913">
        <v>2050</v>
      </c>
      <c r="Q13913">
        <v>2</v>
      </c>
    </row>
    <row r="13914" spans="1:17" x14ac:dyDescent="0.25">
      <c r="A13914" t="s">
        <v>719</v>
      </c>
      <c r="B13914" t="s">
        <v>720</v>
      </c>
      <c r="C13914" t="s">
        <v>721</v>
      </c>
      <c r="D13914" t="s">
        <v>687</v>
      </c>
      <c r="E13914" t="s">
        <v>688</v>
      </c>
      <c r="F13914" t="s">
        <v>187</v>
      </c>
      <c r="G13914" t="s">
        <v>243</v>
      </c>
      <c r="H13914" t="s">
        <v>356</v>
      </c>
      <c r="I13914" t="s">
        <v>298</v>
      </c>
      <c r="K13914" t="s">
        <v>78</v>
      </c>
      <c r="N13914" t="s">
        <v>386</v>
      </c>
      <c r="O13914" t="s">
        <v>265</v>
      </c>
      <c r="P13914">
        <v>2050</v>
      </c>
      <c r="Q13914">
        <v>2</v>
      </c>
    </row>
    <row r="13915" spans="1:17" x14ac:dyDescent="0.25">
      <c r="A13915" t="s">
        <v>719</v>
      </c>
      <c r="B13915" t="s">
        <v>720</v>
      </c>
      <c r="C13915" t="s">
        <v>721</v>
      </c>
      <c r="D13915" t="s">
        <v>687</v>
      </c>
      <c r="E13915" t="s">
        <v>688</v>
      </c>
      <c r="F13915" t="s">
        <v>187</v>
      </c>
      <c r="G13915" t="s">
        <v>243</v>
      </c>
      <c r="H13915" t="s">
        <v>244</v>
      </c>
      <c r="I13915" t="s">
        <v>245</v>
      </c>
      <c r="J13915" t="s">
        <v>246</v>
      </c>
      <c r="K13915" t="s">
        <v>191</v>
      </c>
      <c r="M13915" t="s">
        <v>392</v>
      </c>
      <c r="N13915" t="s">
        <v>699</v>
      </c>
      <c r="O13915" t="s">
        <v>194</v>
      </c>
      <c r="P13915">
        <v>2020</v>
      </c>
      <c r="Q13915">
        <v>0.2</v>
      </c>
    </row>
    <row r="13916" spans="1:17" x14ac:dyDescent="0.25">
      <c r="A13916" t="s">
        <v>719</v>
      </c>
      <c r="B13916" t="s">
        <v>720</v>
      </c>
      <c r="C13916" t="s">
        <v>721</v>
      </c>
      <c r="D13916" t="s">
        <v>687</v>
      </c>
      <c r="E13916" t="s">
        <v>688</v>
      </c>
      <c r="F13916" t="s">
        <v>187</v>
      </c>
      <c r="G13916" t="s">
        <v>243</v>
      </c>
      <c r="H13916" t="s">
        <v>244</v>
      </c>
      <c r="I13916" t="s">
        <v>245</v>
      </c>
      <c r="J13916" t="s">
        <v>246</v>
      </c>
      <c r="K13916" t="s">
        <v>191</v>
      </c>
      <c r="M13916" t="s">
        <v>392</v>
      </c>
      <c r="N13916" t="s">
        <v>699</v>
      </c>
      <c r="O13916" t="s">
        <v>194</v>
      </c>
      <c r="P13916">
        <v>2025</v>
      </c>
      <c r="Q13916">
        <v>0.2</v>
      </c>
    </row>
    <row r="13917" spans="1:17" x14ac:dyDescent="0.25">
      <c r="A13917" t="s">
        <v>719</v>
      </c>
      <c r="B13917" t="s">
        <v>720</v>
      </c>
      <c r="C13917" t="s">
        <v>721</v>
      </c>
      <c r="D13917" t="s">
        <v>687</v>
      </c>
      <c r="E13917" t="s">
        <v>688</v>
      </c>
      <c r="F13917" t="s">
        <v>187</v>
      </c>
      <c r="G13917" t="s">
        <v>243</v>
      </c>
      <c r="H13917" t="s">
        <v>244</v>
      </c>
      <c r="I13917" t="s">
        <v>245</v>
      </c>
      <c r="J13917" t="s">
        <v>246</v>
      </c>
      <c r="K13917" t="s">
        <v>191</v>
      </c>
      <c r="M13917" t="s">
        <v>392</v>
      </c>
      <c r="N13917" t="s">
        <v>699</v>
      </c>
      <c r="O13917" t="s">
        <v>264</v>
      </c>
      <c r="P13917">
        <v>2025</v>
      </c>
      <c r="Q13917">
        <v>0.2</v>
      </c>
    </row>
    <row r="13918" spans="1:17" x14ac:dyDescent="0.25">
      <c r="A13918" t="s">
        <v>719</v>
      </c>
      <c r="B13918" t="s">
        <v>720</v>
      </c>
      <c r="C13918" t="s">
        <v>721</v>
      </c>
      <c r="D13918" t="s">
        <v>687</v>
      </c>
      <c r="E13918" t="s">
        <v>688</v>
      </c>
      <c r="F13918" t="s">
        <v>187</v>
      </c>
      <c r="G13918" t="s">
        <v>243</v>
      </c>
      <c r="H13918" t="s">
        <v>244</v>
      </c>
      <c r="I13918" t="s">
        <v>245</v>
      </c>
      <c r="J13918" t="s">
        <v>246</v>
      </c>
      <c r="K13918" t="s">
        <v>191</v>
      </c>
      <c r="M13918" t="s">
        <v>392</v>
      </c>
      <c r="N13918" t="s">
        <v>699</v>
      </c>
      <c r="O13918" t="s">
        <v>265</v>
      </c>
      <c r="P13918">
        <v>2025</v>
      </c>
      <c r="Q13918">
        <v>0.2</v>
      </c>
    </row>
    <row r="13919" spans="1:17" x14ac:dyDescent="0.25">
      <c r="A13919" t="s">
        <v>719</v>
      </c>
      <c r="B13919" t="s">
        <v>720</v>
      </c>
      <c r="C13919" t="s">
        <v>721</v>
      </c>
      <c r="D13919" t="s">
        <v>687</v>
      </c>
      <c r="E13919" t="s">
        <v>688</v>
      </c>
      <c r="F13919" t="s">
        <v>187</v>
      </c>
      <c r="G13919" t="s">
        <v>243</v>
      </c>
      <c r="H13919" t="s">
        <v>244</v>
      </c>
      <c r="I13919" t="s">
        <v>245</v>
      </c>
      <c r="J13919" t="s">
        <v>246</v>
      </c>
      <c r="K13919" t="s">
        <v>191</v>
      </c>
      <c r="M13919" t="s">
        <v>392</v>
      </c>
      <c r="N13919" t="s">
        <v>699</v>
      </c>
      <c r="O13919" t="s">
        <v>194</v>
      </c>
      <c r="P13919">
        <v>2030</v>
      </c>
      <c r="Q13919">
        <v>0.2</v>
      </c>
    </row>
    <row r="13920" spans="1:17" x14ac:dyDescent="0.25">
      <c r="A13920" t="s">
        <v>719</v>
      </c>
      <c r="B13920" t="s">
        <v>720</v>
      </c>
      <c r="C13920" t="s">
        <v>721</v>
      </c>
      <c r="D13920" t="s">
        <v>687</v>
      </c>
      <c r="E13920" t="s">
        <v>688</v>
      </c>
      <c r="F13920" t="s">
        <v>187</v>
      </c>
      <c r="G13920" t="s">
        <v>243</v>
      </c>
      <c r="H13920" t="s">
        <v>244</v>
      </c>
      <c r="I13920" t="s">
        <v>245</v>
      </c>
      <c r="J13920" t="s">
        <v>246</v>
      </c>
      <c r="K13920" t="s">
        <v>191</v>
      </c>
      <c r="M13920" t="s">
        <v>392</v>
      </c>
      <c r="N13920" t="s">
        <v>699</v>
      </c>
      <c r="O13920" t="s">
        <v>194</v>
      </c>
      <c r="P13920">
        <v>2040</v>
      </c>
      <c r="Q13920">
        <v>0.2</v>
      </c>
    </row>
    <row r="13921" spans="1:17" x14ac:dyDescent="0.25">
      <c r="A13921" t="s">
        <v>719</v>
      </c>
      <c r="B13921" t="s">
        <v>720</v>
      </c>
      <c r="C13921" t="s">
        <v>721</v>
      </c>
      <c r="D13921" t="s">
        <v>687</v>
      </c>
      <c r="E13921" t="s">
        <v>688</v>
      </c>
      <c r="F13921" t="s">
        <v>187</v>
      </c>
      <c r="G13921" t="s">
        <v>243</v>
      </c>
      <c r="H13921" t="s">
        <v>244</v>
      </c>
      <c r="I13921" t="s">
        <v>245</v>
      </c>
      <c r="J13921" t="s">
        <v>246</v>
      </c>
      <c r="K13921" t="s">
        <v>191</v>
      </c>
      <c r="M13921" t="s">
        <v>392</v>
      </c>
      <c r="N13921" t="s">
        <v>699</v>
      </c>
      <c r="O13921" t="s">
        <v>194</v>
      </c>
      <c r="P13921">
        <v>2050</v>
      </c>
      <c r="Q13921">
        <v>0.2</v>
      </c>
    </row>
    <row r="13922" spans="1:17" x14ac:dyDescent="0.25">
      <c r="A13922" t="s">
        <v>719</v>
      </c>
      <c r="B13922" t="s">
        <v>720</v>
      </c>
      <c r="C13922" t="s">
        <v>721</v>
      </c>
      <c r="D13922" t="s">
        <v>687</v>
      </c>
      <c r="E13922" t="s">
        <v>688</v>
      </c>
      <c r="F13922" t="s">
        <v>187</v>
      </c>
      <c r="G13922" t="s">
        <v>243</v>
      </c>
      <c r="H13922" t="s">
        <v>244</v>
      </c>
      <c r="I13922" t="s">
        <v>245</v>
      </c>
      <c r="J13922" t="s">
        <v>246</v>
      </c>
      <c r="K13922" t="s">
        <v>191</v>
      </c>
      <c r="M13922" t="s">
        <v>392</v>
      </c>
      <c r="N13922" t="s">
        <v>699</v>
      </c>
      <c r="O13922" t="s">
        <v>264</v>
      </c>
      <c r="P13922">
        <v>2050</v>
      </c>
      <c r="Q13922">
        <v>0.2</v>
      </c>
    </row>
    <row r="13923" spans="1:17" x14ac:dyDescent="0.25">
      <c r="A13923" t="s">
        <v>719</v>
      </c>
      <c r="B13923" t="s">
        <v>720</v>
      </c>
      <c r="C13923" t="s">
        <v>721</v>
      </c>
      <c r="D13923" t="s">
        <v>687</v>
      </c>
      <c r="E13923" t="s">
        <v>688</v>
      </c>
      <c r="F13923" t="s">
        <v>187</v>
      </c>
      <c r="G13923" t="s">
        <v>243</v>
      </c>
      <c r="H13923" t="s">
        <v>244</v>
      </c>
      <c r="I13923" t="s">
        <v>245</v>
      </c>
      <c r="J13923" t="s">
        <v>246</v>
      </c>
      <c r="K13923" t="s">
        <v>191</v>
      </c>
      <c r="M13923" t="s">
        <v>392</v>
      </c>
      <c r="N13923" t="s">
        <v>699</v>
      </c>
      <c r="O13923" t="s">
        <v>265</v>
      </c>
      <c r="P13923">
        <v>2050</v>
      </c>
      <c r="Q13923">
        <v>0.2</v>
      </c>
    </row>
    <row r="13924" spans="1:17" x14ac:dyDescent="0.25">
      <c r="A13924" t="s">
        <v>719</v>
      </c>
      <c r="B13924" t="s">
        <v>720</v>
      </c>
      <c r="C13924" t="s">
        <v>721</v>
      </c>
      <c r="D13924" t="s">
        <v>687</v>
      </c>
      <c r="E13924" t="s">
        <v>688</v>
      </c>
      <c r="F13924" t="s">
        <v>187</v>
      </c>
      <c r="G13924" t="s">
        <v>243</v>
      </c>
      <c r="H13924" t="s">
        <v>248</v>
      </c>
      <c r="I13924" t="s">
        <v>249</v>
      </c>
      <c r="J13924" t="s">
        <v>250</v>
      </c>
      <c r="K13924" t="s">
        <v>191</v>
      </c>
      <c r="M13924" t="s">
        <v>392</v>
      </c>
      <c r="O13924" t="s">
        <v>194</v>
      </c>
      <c r="P13924">
        <v>2020</v>
      </c>
    </row>
    <row r="13925" spans="1:17" x14ac:dyDescent="0.25">
      <c r="A13925" t="s">
        <v>719</v>
      </c>
      <c r="B13925" t="s">
        <v>720</v>
      </c>
      <c r="C13925" t="s">
        <v>721</v>
      </c>
      <c r="D13925" t="s">
        <v>687</v>
      </c>
      <c r="E13925" t="s">
        <v>688</v>
      </c>
      <c r="F13925" t="s">
        <v>187</v>
      </c>
      <c r="G13925" t="s">
        <v>243</v>
      </c>
      <c r="H13925" t="s">
        <v>248</v>
      </c>
      <c r="I13925" t="s">
        <v>249</v>
      </c>
      <c r="J13925" t="s">
        <v>250</v>
      </c>
      <c r="K13925" t="s">
        <v>191</v>
      </c>
      <c r="M13925" t="s">
        <v>392</v>
      </c>
      <c r="O13925" t="s">
        <v>194</v>
      </c>
      <c r="P13925">
        <v>2025</v>
      </c>
    </row>
    <row r="13926" spans="1:17" x14ac:dyDescent="0.25">
      <c r="A13926" t="s">
        <v>719</v>
      </c>
      <c r="B13926" t="s">
        <v>720</v>
      </c>
      <c r="C13926" t="s">
        <v>721</v>
      </c>
      <c r="D13926" t="s">
        <v>687</v>
      </c>
      <c r="E13926" t="s">
        <v>688</v>
      </c>
      <c r="F13926" t="s">
        <v>187</v>
      </c>
      <c r="G13926" t="s">
        <v>243</v>
      </c>
      <c r="H13926" t="s">
        <v>248</v>
      </c>
      <c r="I13926" t="s">
        <v>249</v>
      </c>
      <c r="J13926" t="s">
        <v>250</v>
      </c>
      <c r="K13926" t="s">
        <v>191</v>
      </c>
      <c r="M13926" t="s">
        <v>392</v>
      </c>
      <c r="O13926" t="s">
        <v>264</v>
      </c>
      <c r="P13926">
        <v>2025</v>
      </c>
    </row>
    <row r="13927" spans="1:17" x14ac:dyDescent="0.25">
      <c r="A13927" t="s">
        <v>719</v>
      </c>
      <c r="B13927" t="s">
        <v>720</v>
      </c>
      <c r="C13927" t="s">
        <v>721</v>
      </c>
      <c r="D13927" t="s">
        <v>687</v>
      </c>
      <c r="E13927" t="s">
        <v>688</v>
      </c>
      <c r="F13927" t="s">
        <v>187</v>
      </c>
      <c r="G13927" t="s">
        <v>243</v>
      </c>
      <c r="H13927" t="s">
        <v>248</v>
      </c>
      <c r="I13927" t="s">
        <v>249</v>
      </c>
      <c r="J13927" t="s">
        <v>250</v>
      </c>
      <c r="K13927" t="s">
        <v>191</v>
      </c>
      <c r="M13927" t="s">
        <v>392</v>
      </c>
      <c r="O13927" t="s">
        <v>265</v>
      </c>
      <c r="P13927">
        <v>2025</v>
      </c>
    </row>
    <row r="13928" spans="1:17" x14ac:dyDescent="0.25">
      <c r="A13928" t="s">
        <v>719</v>
      </c>
      <c r="B13928" t="s">
        <v>720</v>
      </c>
      <c r="C13928" t="s">
        <v>721</v>
      </c>
      <c r="D13928" t="s">
        <v>687</v>
      </c>
      <c r="E13928" t="s">
        <v>688</v>
      </c>
      <c r="F13928" t="s">
        <v>187</v>
      </c>
      <c r="G13928" t="s">
        <v>243</v>
      </c>
      <c r="H13928" t="s">
        <v>248</v>
      </c>
      <c r="I13928" t="s">
        <v>249</v>
      </c>
      <c r="J13928" t="s">
        <v>250</v>
      </c>
      <c r="K13928" t="s">
        <v>191</v>
      </c>
      <c r="M13928" t="s">
        <v>392</v>
      </c>
      <c r="O13928" t="s">
        <v>194</v>
      </c>
      <c r="P13928">
        <v>2030</v>
      </c>
    </row>
    <row r="13929" spans="1:17" x14ac:dyDescent="0.25">
      <c r="A13929" t="s">
        <v>719</v>
      </c>
      <c r="B13929" t="s">
        <v>720</v>
      </c>
      <c r="C13929" t="s">
        <v>721</v>
      </c>
      <c r="D13929" t="s">
        <v>687</v>
      </c>
      <c r="E13929" t="s">
        <v>688</v>
      </c>
      <c r="F13929" t="s">
        <v>187</v>
      </c>
      <c r="G13929" t="s">
        <v>243</v>
      </c>
      <c r="H13929" t="s">
        <v>248</v>
      </c>
      <c r="I13929" t="s">
        <v>249</v>
      </c>
      <c r="J13929" t="s">
        <v>250</v>
      </c>
      <c r="K13929" t="s">
        <v>191</v>
      </c>
      <c r="M13929" t="s">
        <v>392</v>
      </c>
      <c r="O13929" t="s">
        <v>194</v>
      </c>
      <c r="P13929">
        <v>2040</v>
      </c>
    </row>
    <row r="13930" spans="1:17" x14ac:dyDescent="0.25">
      <c r="A13930" t="s">
        <v>719</v>
      </c>
      <c r="B13930" t="s">
        <v>720</v>
      </c>
      <c r="C13930" t="s">
        <v>721</v>
      </c>
      <c r="D13930" t="s">
        <v>687</v>
      </c>
      <c r="E13930" t="s">
        <v>688</v>
      </c>
      <c r="F13930" t="s">
        <v>187</v>
      </c>
      <c r="G13930" t="s">
        <v>243</v>
      </c>
      <c r="H13930" t="s">
        <v>248</v>
      </c>
      <c r="I13930" t="s">
        <v>249</v>
      </c>
      <c r="J13930" t="s">
        <v>250</v>
      </c>
      <c r="K13930" t="s">
        <v>191</v>
      </c>
      <c r="M13930" t="s">
        <v>392</v>
      </c>
      <c r="O13930" t="s">
        <v>194</v>
      </c>
      <c r="P13930">
        <v>2050</v>
      </c>
    </row>
    <row r="13931" spans="1:17" x14ac:dyDescent="0.25">
      <c r="A13931" t="s">
        <v>719</v>
      </c>
      <c r="B13931" t="s">
        <v>720</v>
      </c>
      <c r="C13931" t="s">
        <v>721</v>
      </c>
      <c r="D13931" t="s">
        <v>687</v>
      </c>
      <c r="E13931" t="s">
        <v>688</v>
      </c>
      <c r="F13931" t="s">
        <v>187</v>
      </c>
      <c r="G13931" t="s">
        <v>243</v>
      </c>
      <c r="H13931" t="s">
        <v>248</v>
      </c>
      <c r="I13931" t="s">
        <v>249</v>
      </c>
      <c r="J13931" t="s">
        <v>250</v>
      </c>
      <c r="K13931" t="s">
        <v>191</v>
      </c>
      <c r="M13931" t="s">
        <v>392</v>
      </c>
      <c r="O13931" t="s">
        <v>264</v>
      </c>
      <c r="P13931">
        <v>2050</v>
      </c>
    </row>
    <row r="13932" spans="1:17" x14ac:dyDescent="0.25">
      <c r="A13932" t="s">
        <v>719</v>
      </c>
      <c r="B13932" t="s">
        <v>720</v>
      </c>
      <c r="C13932" t="s">
        <v>721</v>
      </c>
      <c r="D13932" t="s">
        <v>687</v>
      </c>
      <c r="E13932" t="s">
        <v>688</v>
      </c>
      <c r="F13932" t="s">
        <v>187</v>
      </c>
      <c r="G13932" t="s">
        <v>243</v>
      </c>
      <c r="H13932" t="s">
        <v>248</v>
      </c>
      <c r="I13932" t="s">
        <v>249</v>
      </c>
      <c r="J13932" t="s">
        <v>250</v>
      </c>
      <c r="K13932" t="s">
        <v>191</v>
      </c>
      <c r="M13932" t="s">
        <v>392</v>
      </c>
      <c r="O13932" t="s">
        <v>265</v>
      </c>
      <c r="P13932">
        <v>2050</v>
      </c>
    </row>
    <row r="13933" spans="1:17" x14ac:dyDescent="0.25">
      <c r="A13933" t="s">
        <v>719</v>
      </c>
      <c r="B13933" t="s">
        <v>720</v>
      </c>
      <c r="C13933" t="s">
        <v>721</v>
      </c>
      <c r="D13933" t="s">
        <v>687</v>
      </c>
      <c r="E13933" t="s">
        <v>688</v>
      </c>
      <c r="F13933" t="s">
        <v>187</v>
      </c>
      <c r="G13933" t="s">
        <v>243</v>
      </c>
      <c r="H13933" t="s">
        <v>253</v>
      </c>
      <c r="I13933" t="s">
        <v>254</v>
      </c>
      <c r="J13933" t="s">
        <v>255</v>
      </c>
      <c r="K13933" t="s">
        <v>191</v>
      </c>
      <c r="M13933" t="s">
        <v>392</v>
      </c>
      <c r="O13933" t="s">
        <v>194</v>
      </c>
      <c r="P13933">
        <v>2020</v>
      </c>
    </row>
    <row r="13934" spans="1:17" x14ac:dyDescent="0.25">
      <c r="A13934" t="s">
        <v>719</v>
      </c>
      <c r="B13934" t="s">
        <v>720</v>
      </c>
      <c r="C13934" t="s">
        <v>721</v>
      </c>
      <c r="D13934" t="s">
        <v>687</v>
      </c>
      <c r="E13934" t="s">
        <v>688</v>
      </c>
      <c r="F13934" t="s">
        <v>187</v>
      </c>
      <c r="G13934" t="s">
        <v>243</v>
      </c>
      <c r="H13934" t="s">
        <v>253</v>
      </c>
      <c r="I13934" t="s">
        <v>254</v>
      </c>
      <c r="J13934" t="s">
        <v>255</v>
      </c>
      <c r="K13934" t="s">
        <v>191</v>
      </c>
      <c r="M13934" t="s">
        <v>392</v>
      </c>
      <c r="O13934" t="s">
        <v>194</v>
      </c>
      <c r="P13934">
        <v>2025</v>
      </c>
    </row>
    <row r="13935" spans="1:17" x14ac:dyDescent="0.25">
      <c r="A13935" t="s">
        <v>719</v>
      </c>
      <c r="B13935" t="s">
        <v>720</v>
      </c>
      <c r="C13935" t="s">
        <v>721</v>
      </c>
      <c r="D13935" t="s">
        <v>687</v>
      </c>
      <c r="E13935" t="s">
        <v>688</v>
      </c>
      <c r="F13935" t="s">
        <v>187</v>
      </c>
      <c r="G13935" t="s">
        <v>243</v>
      </c>
      <c r="H13935" t="s">
        <v>253</v>
      </c>
      <c r="I13935" t="s">
        <v>254</v>
      </c>
      <c r="J13935" t="s">
        <v>255</v>
      </c>
      <c r="K13935" t="s">
        <v>191</v>
      </c>
      <c r="M13935" t="s">
        <v>392</v>
      </c>
      <c r="O13935" t="s">
        <v>264</v>
      </c>
      <c r="P13935">
        <v>2025</v>
      </c>
    </row>
    <row r="13936" spans="1:17" x14ac:dyDescent="0.25">
      <c r="A13936" t="s">
        <v>719</v>
      </c>
      <c r="B13936" t="s">
        <v>720</v>
      </c>
      <c r="C13936" t="s">
        <v>721</v>
      </c>
      <c r="D13936" t="s">
        <v>687</v>
      </c>
      <c r="E13936" t="s">
        <v>688</v>
      </c>
      <c r="F13936" t="s">
        <v>187</v>
      </c>
      <c r="G13936" t="s">
        <v>243</v>
      </c>
      <c r="H13936" t="s">
        <v>253</v>
      </c>
      <c r="I13936" t="s">
        <v>254</v>
      </c>
      <c r="J13936" t="s">
        <v>255</v>
      </c>
      <c r="K13936" t="s">
        <v>191</v>
      </c>
      <c r="M13936" t="s">
        <v>392</v>
      </c>
      <c r="O13936" t="s">
        <v>265</v>
      </c>
      <c r="P13936">
        <v>2025</v>
      </c>
    </row>
    <row r="13937" spans="1:17" x14ac:dyDescent="0.25">
      <c r="A13937" t="s">
        <v>719</v>
      </c>
      <c r="B13937" t="s">
        <v>720</v>
      </c>
      <c r="C13937" t="s">
        <v>721</v>
      </c>
      <c r="D13937" t="s">
        <v>687</v>
      </c>
      <c r="E13937" t="s">
        <v>688</v>
      </c>
      <c r="F13937" t="s">
        <v>187</v>
      </c>
      <c r="G13937" t="s">
        <v>243</v>
      </c>
      <c r="H13937" t="s">
        <v>253</v>
      </c>
      <c r="I13937" t="s">
        <v>254</v>
      </c>
      <c r="J13937" t="s">
        <v>255</v>
      </c>
      <c r="K13937" t="s">
        <v>191</v>
      </c>
      <c r="M13937" t="s">
        <v>392</v>
      </c>
      <c r="O13937" t="s">
        <v>194</v>
      </c>
      <c r="P13937">
        <v>2030</v>
      </c>
    </row>
    <row r="13938" spans="1:17" x14ac:dyDescent="0.25">
      <c r="A13938" t="s">
        <v>719</v>
      </c>
      <c r="B13938" t="s">
        <v>720</v>
      </c>
      <c r="C13938" t="s">
        <v>721</v>
      </c>
      <c r="D13938" t="s">
        <v>687</v>
      </c>
      <c r="E13938" t="s">
        <v>688</v>
      </c>
      <c r="F13938" t="s">
        <v>187</v>
      </c>
      <c r="G13938" t="s">
        <v>243</v>
      </c>
      <c r="H13938" t="s">
        <v>253</v>
      </c>
      <c r="I13938" t="s">
        <v>254</v>
      </c>
      <c r="J13938" t="s">
        <v>255</v>
      </c>
      <c r="K13938" t="s">
        <v>191</v>
      </c>
      <c r="M13938" t="s">
        <v>392</v>
      </c>
      <c r="O13938" t="s">
        <v>194</v>
      </c>
      <c r="P13938">
        <v>2040</v>
      </c>
    </row>
    <row r="13939" spans="1:17" x14ac:dyDescent="0.25">
      <c r="A13939" t="s">
        <v>719</v>
      </c>
      <c r="B13939" t="s">
        <v>720</v>
      </c>
      <c r="C13939" t="s">
        <v>721</v>
      </c>
      <c r="D13939" t="s">
        <v>687</v>
      </c>
      <c r="E13939" t="s">
        <v>688</v>
      </c>
      <c r="F13939" t="s">
        <v>187</v>
      </c>
      <c r="G13939" t="s">
        <v>243</v>
      </c>
      <c r="H13939" t="s">
        <v>253</v>
      </c>
      <c r="I13939" t="s">
        <v>254</v>
      </c>
      <c r="J13939" t="s">
        <v>255</v>
      </c>
      <c r="K13939" t="s">
        <v>191</v>
      </c>
      <c r="M13939" t="s">
        <v>392</v>
      </c>
      <c r="O13939" t="s">
        <v>194</v>
      </c>
      <c r="P13939">
        <v>2050</v>
      </c>
    </row>
    <row r="13940" spans="1:17" x14ac:dyDescent="0.25">
      <c r="A13940" t="s">
        <v>719</v>
      </c>
      <c r="B13940" t="s">
        <v>720</v>
      </c>
      <c r="C13940" t="s">
        <v>721</v>
      </c>
      <c r="D13940" t="s">
        <v>687</v>
      </c>
      <c r="E13940" t="s">
        <v>688</v>
      </c>
      <c r="F13940" t="s">
        <v>187</v>
      </c>
      <c r="G13940" t="s">
        <v>243</v>
      </c>
      <c r="H13940" t="s">
        <v>253</v>
      </c>
      <c r="I13940" t="s">
        <v>254</v>
      </c>
      <c r="J13940" t="s">
        <v>255</v>
      </c>
      <c r="K13940" t="s">
        <v>191</v>
      </c>
      <c r="M13940" t="s">
        <v>392</v>
      </c>
      <c r="O13940" t="s">
        <v>264</v>
      </c>
      <c r="P13940">
        <v>2050</v>
      </c>
    </row>
    <row r="13941" spans="1:17" x14ac:dyDescent="0.25">
      <c r="A13941" t="s">
        <v>719</v>
      </c>
      <c r="B13941" t="s">
        <v>720</v>
      </c>
      <c r="C13941" t="s">
        <v>721</v>
      </c>
      <c r="D13941" t="s">
        <v>687</v>
      </c>
      <c r="E13941" t="s">
        <v>688</v>
      </c>
      <c r="F13941" t="s">
        <v>187</v>
      </c>
      <c r="G13941" t="s">
        <v>243</v>
      </c>
      <c r="H13941" t="s">
        <v>253</v>
      </c>
      <c r="I13941" t="s">
        <v>254</v>
      </c>
      <c r="J13941" t="s">
        <v>255</v>
      </c>
      <c r="K13941" t="s">
        <v>191</v>
      </c>
      <c r="M13941" t="s">
        <v>392</v>
      </c>
      <c r="O13941" t="s">
        <v>265</v>
      </c>
      <c r="P13941">
        <v>2050</v>
      </c>
    </row>
    <row r="13942" spans="1:17" x14ac:dyDescent="0.25">
      <c r="A13942" t="s">
        <v>719</v>
      </c>
      <c r="B13942" t="s">
        <v>720</v>
      </c>
      <c r="C13942" t="s">
        <v>721</v>
      </c>
      <c r="D13942" t="s">
        <v>687</v>
      </c>
      <c r="E13942" t="s">
        <v>688</v>
      </c>
      <c r="F13942" t="s">
        <v>187</v>
      </c>
      <c r="G13942" t="s">
        <v>243</v>
      </c>
      <c r="H13942" t="s">
        <v>357</v>
      </c>
      <c r="I13942" t="s">
        <v>306</v>
      </c>
      <c r="K13942" t="s">
        <v>78</v>
      </c>
      <c r="O13942" t="s">
        <v>194</v>
      </c>
      <c r="P13942">
        <v>2020</v>
      </c>
    </row>
    <row r="13943" spans="1:17" x14ac:dyDescent="0.25">
      <c r="A13943" t="s">
        <v>719</v>
      </c>
      <c r="B13943" t="s">
        <v>720</v>
      </c>
      <c r="C13943" t="s">
        <v>721</v>
      </c>
      <c r="D13943" t="s">
        <v>687</v>
      </c>
      <c r="E13943" t="s">
        <v>688</v>
      </c>
      <c r="F13943" t="s">
        <v>187</v>
      </c>
      <c r="G13943" t="s">
        <v>243</v>
      </c>
      <c r="H13943" t="s">
        <v>357</v>
      </c>
      <c r="I13943" t="s">
        <v>306</v>
      </c>
      <c r="K13943" t="s">
        <v>78</v>
      </c>
      <c r="O13943" t="s">
        <v>194</v>
      </c>
      <c r="P13943">
        <v>2025</v>
      </c>
    </row>
    <row r="13944" spans="1:17" x14ac:dyDescent="0.25">
      <c r="A13944" t="s">
        <v>719</v>
      </c>
      <c r="B13944" t="s">
        <v>720</v>
      </c>
      <c r="C13944" t="s">
        <v>721</v>
      </c>
      <c r="D13944" t="s">
        <v>687</v>
      </c>
      <c r="E13944" t="s">
        <v>688</v>
      </c>
      <c r="F13944" t="s">
        <v>187</v>
      </c>
      <c r="G13944" t="s">
        <v>243</v>
      </c>
      <c r="H13944" t="s">
        <v>357</v>
      </c>
      <c r="I13944" t="s">
        <v>306</v>
      </c>
      <c r="K13944" t="s">
        <v>78</v>
      </c>
      <c r="O13944" t="s">
        <v>264</v>
      </c>
      <c r="P13944">
        <v>2025</v>
      </c>
    </row>
    <row r="13945" spans="1:17" x14ac:dyDescent="0.25">
      <c r="A13945" t="s">
        <v>719</v>
      </c>
      <c r="B13945" t="s">
        <v>720</v>
      </c>
      <c r="C13945" t="s">
        <v>721</v>
      </c>
      <c r="D13945" t="s">
        <v>687</v>
      </c>
      <c r="E13945" t="s">
        <v>688</v>
      </c>
      <c r="F13945" t="s">
        <v>187</v>
      </c>
      <c r="G13945" t="s">
        <v>243</v>
      </c>
      <c r="H13945" t="s">
        <v>357</v>
      </c>
      <c r="I13945" t="s">
        <v>306</v>
      </c>
      <c r="K13945" t="s">
        <v>78</v>
      </c>
      <c r="O13945" t="s">
        <v>265</v>
      </c>
      <c r="P13945">
        <v>2025</v>
      </c>
    </row>
    <row r="13946" spans="1:17" x14ac:dyDescent="0.25">
      <c r="A13946" t="s">
        <v>719</v>
      </c>
      <c r="B13946" t="s">
        <v>720</v>
      </c>
      <c r="C13946" t="s">
        <v>721</v>
      </c>
      <c r="D13946" t="s">
        <v>687</v>
      </c>
      <c r="E13946" t="s">
        <v>688</v>
      </c>
      <c r="F13946" t="s">
        <v>187</v>
      </c>
      <c r="G13946" t="s">
        <v>243</v>
      </c>
      <c r="H13946" t="s">
        <v>357</v>
      </c>
      <c r="I13946" t="s">
        <v>306</v>
      </c>
      <c r="K13946" t="s">
        <v>78</v>
      </c>
      <c r="O13946" t="s">
        <v>194</v>
      </c>
      <c r="P13946">
        <v>2030</v>
      </c>
    </row>
    <row r="13947" spans="1:17" x14ac:dyDescent="0.25">
      <c r="A13947" t="s">
        <v>719</v>
      </c>
      <c r="B13947" t="s">
        <v>720</v>
      </c>
      <c r="C13947" t="s">
        <v>721</v>
      </c>
      <c r="D13947" t="s">
        <v>687</v>
      </c>
      <c r="E13947" t="s">
        <v>688</v>
      </c>
      <c r="F13947" t="s">
        <v>187</v>
      </c>
      <c r="G13947" t="s">
        <v>243</v>
      </c>
      <c r="H13947" t="s">
        <v>357</v>
      </c>
      <c r="I13947" t="s">
        <v>306</v>
      </c>
      <c r="K13947" t="s">
        <v>78</v>
      </c>
      <c r="O13947" t="s">
        <v>194</v>
      </c>
      <c r="P13947">
        <v>2040</v>
      </c>
    </row>
    <row r="13948" spans="1:17" x14ac:dyDescent="0.25">
      <c r="A13948" t="s">
        <v>719</v>
      </c>
      <c r="B13948" t="s">
        <v>720</v>
      </c>
      <c r="C13948" t="s">
        <v>721</v>
      </c>
      <c r="D13948" t="s">
        <v>687</v>
      </c>
      <c r="E13948" t="s">
        <v>688</v>
      </c>
      <c r="F13948" t="s">
        <v>187</v>
      </c>
      <c r="G13948" t="s">
        <v>243</v>
      </c>
      <c r="H13948" t="s">
        <v>357</v>
      </c>
      <c r="I13948" t="s">
        <v>306</v>
      </c>
      <c r="K13948" t="s">
        <v>78</v>
      </c>
      <c r="O13948" t="s">
        <v>194</v>
      </c>
      <c r="P13948">
        <v>2050</v>
      </c>
    </row>
    <row r="13949" spans="1:17" x14ac:dyDescent="0.25">
      <c r="A13949" t="s">
        <v>719</v>
      </c>
      <c r="B13949" t="s">
        <v>720</v>
      </c>
      <c r="C13949" t="s">
        <v>721</v>
      </c>
      <c r="D13949" t="s">
        <v>687</v>
      </c>
      <c r="E13949" t="s">
        <v>688</v>
      </c>
      <c r="F13949" t="s">
        <v>187</v>
      </c>
      <c r="G13949" t="s">
        <v>243</v>
      </c>
      <c r="H13949" t="s">
        <v>357</v>
      </c>
      <c r="I13949" t="s">
        <v>306</v>
      </c>
      <c r="K13949" t="s">
        <v>78</v>
      </c>
      <c r="O13949" t="s">
        <v>264</v>
      </c>
      <c r="P13949">
        <v>2050</v>
      </c>
    </row>
    <row r="13950" spans="1:17" x14ac:dyDescent="0.25">
      <c r="A13950" t="s">
        <v>719</v>
      </c>
      <c r="B13950" t="s">
        <v>720</v>
      </c>
      <c r="C13950" t="s">
        <v>721</v>
      </c>
      <c r="D13950" t="s">
        <v>687</v>
      </c>
      <c r="E13950" t="s">
        <v>688</v>
      </c>
      <c r="F13950" t="s">
        <v>187</v>
      </c>
      <c r="G13950" t="s">
        <v>243</v>
      </c>
      <c r="H13950" t="s">
        <v>357</v>
      </c>
      <c r="I13950" t="s">
        <v>306</v>
      </c>
      <c r="K13950" t="s">
        <v>78</v>
      </c>
      <c r="O13950" t="s">
        <v>265</v>
      </c>
      <c r="P13950">
        <v>2050</v>
      </c>
    </row>
    <row r="13951" spans="1:17" x14ac:dyDescent="0.25">
      <c r="A13951" t="s">
        <v>719</v>
      </c>
      <c r="B13951" t="s">
        <v>720</v>
      </c>
      <c r="C13951" t="s">
        <v>721</v>
      </c>
      <c r="D13951" t="s">
        <v>687</v>
      </c>
      <c r="E13951" t="s">
        <v>688</v>
      </c>
      <c r="F13951" t="s">
        <v>187</v>
      </c>
      <c r="G13951" t="s">
        <v>188</v>
      </c>
      <c r="H13951" t="s">
        <v>700</v>
      </c>
      <c r="I13951" t="s">
        <v>701</v>
      </c>
      <c r="K13951" t="s">
        <v>612</v>
      </c>
      <c r="N13951" t="s">
        <v>206</v>
      </c>
      <c r="O13951" t="s">
        <v>194</v>
      </c>
      <c r="P13951">
        <v>2020</v>
      </c>
      <c r="Q13951">
        <v>2000</v>
      </c>
    </row>
    <row r="13952" spans="1:17" x14ac:dyDescent="0.25">
      <c r="A13952" t="s">
        <v>719</v>
      </c>
      <c r="B13952" t="s">
        <v>720</v>
      </c>
      <c r="C13952" t="s">
        <v>721</v>
      </c>
      <c r="D13952" t="s">
        <v>687</v>
      </c>
      <c r="E13952" t="s">
        <v>688</v>
      </c>
      <c r="F13952" t="s">
        <v>187</v>
      </c>
      <c r="G13952" t="s">
        <v>188</v>
      </c>
      <c r="H13952" t="s">
        <v>700</v>
      </c>
      <c r="I13952" t="s">
        <v>701</v>
      </c>
      <c r="K13952" t="s">
        <v>612</v>
      </c>
      <c r="N13952" t="s">
        <v>206</v>
      </c>
      <c r="O13952" t="s">
        <v>194</v>
      </c>
      <c r="P13952">
        <v>2025</v>
      </c>
      <c r="Q13952">
        <v>2000</v>
      </c>
    </row>
    <row r="13953" spans="1:17" x14ac:dyDescent="0.25">
      <c r="A13953" t="s">
        <v>719</v>
      </c>
      <c r="B13953" t="s">
        <v>720</v>
      </c>
      <c r="C13953" t="s">
        <v>721</v>
      </c>
      <c r="D13953" t="s">
        <v>687</v>
      </c>
      <c r="E13953" t="s">
        <v>688</v>
      </c>
      <c r="F13953" t="s">
        <v>187</v>
      </c>
      <c r="G13953" t="s">
        <v>188</v>
      </c>
      <c r="H13953" t="s">
        <v>700</v>
      </c>
      <c r="I13953" t="s">
        <v>701</v>
      </c>
      <c r="K13953" t="s">
        <v>612</v>
      </c>
      <c r="N13953" t="s">
        <v>206</v>
      </c>
      <c r="O13953" t="s">
        <v>264</v>
      </c>
      <c r="P13953">
        <v>2025</v>
      </c>
      <c r="Q13953">
        <v>2000</v>
      </c>
    </row>
    <row r="13954" spans="1:17" x14ac:dyDescent="0.25">
      <c r="A13954" t="s">
        <v>719</v>
      </c>
      <c r="B13954" t="s">
        <v>720</v>
      </c>
      <c r="C13954" t="s">
        <v>721</v>
      </c>
      <c r="D13954" t="s">
        <v>687</v>
      </c>
      <c r="E13954" t="s">
        <v>688</v>
      </c>
      <c r="F13954" t="s">
        <v>187</v>
      </c>
      <c r="G13954" t="s">
        <v>188</v>
      </c>
      <c r="H13954" t="s">
        <v>700</v>
      </c>
      <c r="I13954" t="s">
        <v>701</v>
      </c>
      <c r="K13954" t="s">
        <v>612</v>
      </c>
      <c r="N13954" t="s">
        <v>206</v>
      </c>
      <c r="O13954" t="s">
        <v>265</v>
      </c>
      <c r="P13954">
        <v>2025</v>
      </c>
      <c r="Q13954">
        <v>2000</v>
      </c>
    </row>
    <row r="13955" spans="1:17" x14ac:dyDescent="0.25">
      <c r="A13955" t="s">
        <v>719</v>
      </c>
      <c r="B13955" t="s">
        <v>720</v>
      </c>
      <c r="C13955" t="s">
        <v>721</v>
      </c>
      <c r="D13955" t="s">
        <v>687</v>
      </c>
      <c r="E13955" t="s">
        <v>688</v>
      </c>
      <c r="F13955" t="s">
        <v>187</v>
      </c>
      <c r="G13955" t="s">
        <v>188</v>
      </c>
      <c r="H13955" t="s">
        <v>700</v>
      </c>
      <c r="I13955" t="s">
        <v>701</v>
      </c>
      <c r="K13955" t="s">
        <v>612</v>
      </c>
      <c r="N13955" t="s">
        <v>206</v>
      </c>
      <c r="O13955" t="s">
        <v>194</v>
      </c>
      <c r="P13955">
        <v>2030</v>
      </c>
      <c r="Q13955">
        <v>2000</v>
      </c>
    </row>
    <row r="13956" spans="1:17" x14ac:dyDescent="0.25">
      <c r="A13956" t="s">
        <v>719</v>
      </c>
      <c r="B13956" t="s">
        <v>720</v>
      </c>
      <c r="C13956" t="s">
        <v>721</v>
      </c>
      <c r="D13956" t="s">
        <v>687</v>
      </c>
      <c r="E13956" t="s">
        <v>688</v>
      </c>
      <c r="F13956" t="s">
        <v>187</v>
      </c>
      <c r="G13956" t="s">
        <v>188</v>
      </c>
      <c r="H13956" t="s">
        <v>700</v>
      </c>
      <c r="I13956" t="s">
        <v>701</v>
      </c>
      <c r="K13956" t="s">
        <v>612</v>
      </c>
      <c r="N13956" t="s">
        <v>206</v>
      </c>
      <c r="O13956" t="s">
        <v>194</v>
      </c>
      <c r="P13956">
        <v>2040</v>
      </c>
      <c r="Q13956">
        <v>2000</v>
      </c>
    </row>
    <row r="13957" spans="1:17" x14ac:dyDescent="0.25">
      <c r="A13957" t="s">
        <v>719</v>
      </c>
      <c r="B13957" t="s">
        <v>720</v>
      </c>
      <c r="C13957" t="s">
        <v>721</v>
      </c>
      <c r="D13957" t="s">
        <v>687</v>
      </c>
      <c r="E13957" t="s">
        <v>688</v>
      </c>
      <c r="F13957" t="s">
        <v>187</v>
      </c>
      <c r="G13957" t="s">
        <v>188</v>
      </c>
      <c r="H13957" t="s">
        <v>700</v>
      </c>
      <c r="I13957" t="s">
        <v>701</v>
      </c>
      <c r="K13957" t="s">
        <v>612</v>
      </c>
      <c r="N13957" t="s">
        <v>206</v>
      </c>
      <c r="O13957" t="s">
        <v>194</v>
      </c>
      <c r="P13957">
        <v>2050</v>
      </c>
      <c r="Q13957">
        <v>2000</v>
      </c>
    </row>
    <row r="13958" spans="1:17" x14ac:dyDescent="0.25">
      <c r="A13958" t="s">
        <v>719</v>
      </c>
      <c r="B13958" t="s">
        <v>720</v>
      </c>
      <c r="C13958" t="s">
        <v>721</v>
      </c>
      <c r="D13958" t="s">
        <v>687</v>
      </c>
      <c r="E13958" t="s">
        <v>688</v>
      </c>
      <c r="F13958" t="s">
        <v>187</v>
      </c>
      <c r="G13958" t="s">
        <v>188</v>
      </c>
      <c r="H13958" t="s">
        <v>700</v>
      </c>
      <c r="I13958" t="s">
        <v>701</v>
      </c>
      <c r="K13958" t="s">
        <v>612</v>
      </c>
      <c r="N13958" t="s">
        <v>206</v>
      </c>
      <c r="O13958" t="s">
        <v>264</v>
      </c>
      <c r="P13958">
        <v>2050</v>
      </c>
      <c r="Q13958">
        <v>2000</v>
      </c>
    </row>
    <row r="13959" spans="1:17" x14ac:dyDescent="0.25">
      <c r="A13959" t="s">
        <v>719</v>
      </c>
      <c r="B13959" t="s">
        <v>720</v>
      </c>
      <c r="C13959" t="s">
        <v>721</v>
      </c>
      <c r="D13959" t="s">
        <v>687</v>
      </c>
      <c r="E13959" t="s">
        <v>688</v>
      </c>
      <c r="F13959" t="s">
        <v>187</v>
      </c>
      <c r="G13959" t="s">
        <v>188</v>
      </c>
      <c r="H13959" t="s">
        <v>700</v>
      </c>
      <c r="I13959" t="s">
        <v>701</v>
      </c>
      <c r="K13959" t="s">
        <v>612</v>
      </c>
      <c r="N13959" t="s">
        <v>206</v>
      </c>
      <c r="O13959" t="s">
        <v>265</v>
      </c>
      <c r="P13959">
        <v>2050</v>
      </c>
      <c r="Q13959">
        <v>2000</v>
      </c>
    </row>
    <row r="13960" spans="1:17" x14ac:dyDescent="0.25">
      <c r="A13960" t="s">
        <v>719</v>
      </c>
      <c r="B13960" t="s">
        <v>720</v>
      </c>
      <c r="C13960" t="s">
        <v>721</v>
      </c>
      <c r="D13960" t="s">
        <v>687</v>
      </c>
      <c r="E13960" t="s">
        <v>688</v>
      </c>
      <c r="F13960" t="s">
        <v>187</v>
      </c>
      <c r="G13960" t="s">
        <v>188</v>
      </c>
      <c r="H13960" t="s">
        <v>702</v>
      </c>
      <c r="I13960" t="s">
        <v>703</v>
      </c>
      <c r="K13960" t="s">
        <v>474</v>
      </c>
      <c r="M13960" t="s">
        <v>704</v>
      </c>
      <c r="N13960" t="s">
        <v>206</v>
      </c>
      <c r="O13960" t="s">
        <v>194</v>
      </c>
      <c r="P13960">
        <v>2020</v>
      </c>
      <c r="Q13960">
        <v>12.2</v>
      </c>
    </row>
    <row r="13961" spans="1:17" x14ac:dyDescent="0.25">
      <c r="A13961" t="s">
        <v>719</v>
      </c>
      <c r="B13961" t="s">
        <v>720</v>
      </c>
      <c r="C13961" t="s">
        <v>721</v>
      </c>
      <c r="D13961" t="s">
        <v>687</v>
      </c>
      <c r="E13961" t="s">
        <v>688</v>
      </c>
      <c r="F13961" t="s">
        <v>187</v>
      </c>
      <c r="G13961" t="s">
        <v>188</v>
      </c>
      <c r="H13961" t="s">
        <v>702</v>
      </c>
      <c r="I13961" t="s">
        <v>703</v>
      </c>
      <c r="K13961" t="s">
        <v>474</v>
      </c>
      <c r="M13961" t="s">
        <v>704</v>
      </c>
      <c r="N13961" t="s">
        <v>206</v>
      </c>
      <c r="O13961" t="s">
        <v>194</v>
      </c>
      <c r="P13961">
        <v>2025</v>
      </c>
      <c r="Q13961">
        <v>12.2</v>
      </c>
    </row>
    <row r="13962" spans="1:17" x14ac:dyDescent="0.25">
      <c r="A13962" t="s">
        <v>719</v>
      </c>
      <c r="B13962" t="s">
        <v>720</v>
      </c>
      <c r="C13962" t="s">
        <v>721</v>
      </c>
      <c r="D13962" t="s">
        <v>687</v>
      </c>
      <c r="E13962" t="s">
        <v>688</v>
      </c>
      <c r="F13962" t="s">
        <v>187</v>
      </c>
      <c r="G13962" t="s">
        <v>188</v>
      </c>
      <c r="H13962" t="s">
        <v>702</v>
      </c>
      <c r="I13962" t="s">
        <v>703</v>
      </c>
      <c r="K13962" t="s">
        <v>474</v>
      </c>
      <c r="M13962" t="s">
        <v>704</v>
      </c>
      <c r="N13962" t="s">
        <v>206</v>
      </c>
      <c r="O13962" t="s">
        <v>264</v>
      </c>
      <c r="P13962">
        <v>2025</v>
      </c>
      <c r="Q13962">
        <v>20.6</v>
      </c>
    </row>
    <row r="13963" spans="1:17" x14ac:dyDescent="0.25">
      <c r="A13963" t="s">
        <v>719</v>
      </c>
      <c r="B13963" t="s">
        <v>720</v>
      </c>
      <c r="C13963" t="s">
        <v>721</v>
      </c>
      <c r="D13963" t="s">
        <v>687</v>
      </c>
      <c r="E13963" t="s">
        <v>688</v>
      </c>
      <c r="F13963" t="s">
        <v>187</v>
      </c>
      <c r="G13963" t="s">
        <v>188</v>
      </c>
      <c r="H13963" t="s">
        <v>702</v>
      </c>
      <c r="I13963" t="s">
        <v>703</v>
      </c>
      <c r="K13963" t="s">
        <v>474</v>
      </c>
      <c r="M13963" t="s">
        <v>704</v>
      </c>
      <c r="N13963" t="s">
        <v>206</v>
      </c>
      <c r="O13963" t="s">
        <v>265</v>
      </c>
      <c r="P13963">
        <v>2025</v>
      </c>
      <c r="Q13963">
        <v>4.57</v>
      </c>
    </row>
    <row r="13964" spans="1:17" x14ac:dyDescent="0.25">
      <c r="A13964" t="s">
        <v>719</v>
      </c>
      <c r="B13964" t="s">
        <v>720</v>
      </c>
      <c r="C13964" t="s">
        <v>721</v>
      </c>
      <c r="D13964" t="s">
        <v>687</v>
      </c>
      <c r="E13964" t="s">
        <v>688</v>
      </c>
      <c r="F13964" t="s">
        <v>187</v>
      </c>
      <c r="G13964" t="s">
        <v>188</v>
      </c>
      <c r="H13964" t="s">
        <v>702</v>
      </c>
      <c r="I13964" t="s">
        <v>703</v>
      </c>
      <c r="K13964" t="s">
        <v>474</v>
      </c>
      <c r="M13964" t="s">
        <v>704</v>
      </c>
      <c r="N13964" t="s">
        <v>206</v>
      </c>
      <c r="O13964" t="s">
        <v>194</v>
      </c>
      <c r="P13964">
        <v>2030</v>
      </c>
      <c r="Q13964">
        <v>12.2</v>
      </c>
    </row>
    <row r="13965" spans="1:17" x14ac:dyDescent="0.25">
      <c r="A13965" t="s">
        <v>719</v>
      </c>
      <c r="B13965" t="s">
        <v>720</v>
      </c>
      <c r="C13965" t="s">
        <v>721</v>
      </c>
      <c r="D13965" t="s">
        <v>687</v>
      </c>
      <c r="E13965" t="s">
        <v>688</v>
      </c>
      <c r="F13965" t="s">
        <v>187</v>
      </c>
      <c r="G13965" t="s">
        <v>188</v>
      </c>
      <c r="H13965" t="s">
        <v>702</v>
      </c>
      <c r="I13965" t="s">
        <v>703</v>
      </c>
      <c r="K13965" t="s">
        <v>474</v>
      </c>
      <c r="M13965" t="s">
        <v>704</v>
      </c>
      <c r="N13965" t="s">
        <v>206</v>
      </c>
      <c r="O13965" t="s">
        <v>194</v>
      </c>
      <c r="P13965">
        <v>2040</v>
      </c>
      <c r="Q13965">
        <v>12.2</v>
      </c>
    </row>
    <row r="13966" spans="1:17" x14ac:dyDescent="0.25">
      <c r="A13966" t="s">
        <v>719</v>
      </c>
      <c r="B13966" t="s">
        <v>720</v>
      </c>
      <c r="C13966" t="s">
        <v>721</v>
      </c>
      <c r="D13966" t="s">
        <v>687</v>
      </c>
      <c r="E13966" t="s">
        <v>688</v>
      </c>
      <c r="F13966" t="s">
        <v>187</v>
      </c>
      <c r="G13966" t="s">
        <v>188</v>
      </c>
      <c r="H13966" t="s">
        <v>702</v>
      </c>
      <c r="I13966" t="s">
        <v>703</v>
      </c>
      <c r="K13966" t="s">
        <v>474</v>
      </c>
      <c r="M13966" t="s">
        <v>704</v>
      </c>
      <c r="N13966" t="s">
        <v>206</v>
      </c>
      <c r="O13966" t="s">
        <v>194</v>
      </c>
      <c r="P13966">
        <v>2050</v>
      </c>
      <c r="Q13966">
        <v>12.2</v>
      </c>
    </row>
    <row r="13967" spans="1:17" x14ac:dyDescent="0.25">
      <c r="A13967" t="s">
        <v>719</v>
      </c>
      <c r="B13967" t="s">
        <v>720</v>
      </c>
      <c r="C13967" t="s">
        <v>721</v>
      </c>
      <c r="D13967" t="s">
        <v>687</v>
      </c>
      <c r="E13967" t="s">
        <v>688</v>
      </c>
      <c r="F13967" t="s">
        <v>187</v>
      </c>
      <c r="G13967" t="s">
        <v>188</v>
      </c>
      <c r="H13967" t="s">
        <v>702</v>
      </c>
      <c r="I13967" t="s">
        <v>703</v>
      </c>
      <c r="K13967" t="s">
        <v>474</v>
      </c>
      <c r="M13967" t="s">
        <v>704</v>
      </c>
      <c r="N13967" t="s">
        <v>206</v>
      </c>
      <c r="O13967" t="s">
        <v>264</v>
      </c>
      <c r="P13967">
        <v>2050</v>
      </c>
      <c r="Q13967">
        <v>20.6</v>
      </c>
    </row>
    <row r="13968" spans="1:17" x14ac:dyDescent="0.25">
      <c r="A13968" t="s">
        <v>719</v>
      </c>
      <c r="B13968" t="s">
        <v>720</v>
      </c>
      <c r="C13968" t="s">
        <v>721</v>
      </c>
      <c r="D13968" t="s">
        <v>687</v>
      </c>
      <c r="E13968" t="s">
        <v>688</v>
      </c>
      <c r="F13968" t="s">
        <v>187</v>
      </c>
      <c r="G13968" t="s">
        <v>188</v>
      </c>
      <c r="H13968" t="s">
        <v>702</v>
      </c>
      <c r="I13968" t="s">
        <v>703</v>
      </c>
      <c r="K13968" t="s">
        <v>474</v>
      </c>
      <c r="M13968" t="s">
        <v>704</v>
      </c>
      <c r="N13968" t="s">
        <v>206</v>
      </c>
      <c r="O13968" t="s">
        <v>265</v>
      </c>
      <c r="P13968">
        <v>2050</v>
      </c>
      <c r="Q13968">
        <v>4.57</v>
      </c>
    </row>
    <row r="13969" spans="1:17" x14ac:dyDescent="0.25">
      <c r="A13969" t="s">
        <v>719</v>
      </c>
      <c r="B13969" t="s">
        <v>720</v>
      </c>
      <c r="C13969" t="s">
        <v>721</v>
      </c>
      <c r="D13969" t="s">
        <v>687</v>
      </c>
      <c r="E13969" t="s">
        <v>688</v>
      </c>
      <c r="F13969" t="s">
        <v>187</v>
      </c>
      <c r="G13969" t="s">
        <v>188</v>
      </c>
      <c r="H13969" t="s">
        <v>705</v>
      </c>
      <c r="I13969" t="s">
        <v>706</v>
      </c>
      <c r="K13969" t="s">
        <v>474</v>
      </c>
      <c r="M13969" t="s">
        <v>199</v>
      </c>
      <c r="N13969" t="s">
        <v>206</v>
      </c>
      <c r="O13969" t="s">
        <v>194</v>
      </c>
      <c r="P13969">
        <v>2020</v>
      </c>
      <c r="Q13969">
        <v>5.3943661970000001</v>
      </c>
    </row>
    <row r="13970" spans="1:17" x14ac:dyDescent="0.25">
      <c r="A13970" t="s">
        <v>719</v>
      </c>
      <c r="B13970" t="s">
        <v>720</v>
      </c>
      <c r="C13970" t="s">
        <v>721</v>
      </c>
      <c r="D13970" t="s">
        <v>687</v>
      </c>
      <c r="E13970" t="s">
        <v>688</v>
      </c>
      <c r="F13970" t="s">
        <v>187</v>
      </c>
      <c r="G13970" t="s">
        <v>188</v>
      </c>
      <c r="H13970" t="s">
        <v>705</v>
      </c>
      <c r="I13970" t="s">
        <v>706</v>
      </c>
      <c r="K13970" t="s">
        <v>474</v>
      </c>
      <c r="M13970" t="s">
        <v>199</v>
      </c>
      <c r="N13970" t="s">
        <v>206</v>
      </c>
      <c r="O13970" t="s">
        <v>194</v>
      </c>
      <c r="P13970">
        <v>2025</v>
      </c>
      <c r="Q13970">
        <v>5.3194444440000002</v>
      </c>
    </row>
    <row r="13971" spans="1:17" x14ac:dyDescent="0.25">
      <c r="A13971" t="s">
        <v>719</v>
      </c>
      <c r="B13971" t="s">
        <v>720</v>
      </c>
      <c r="C13971" t="s">
        <v>721</v>
      </c>
      <c r="D13971" t="s">
        <v>687</v>
      </c>
      <c r="E13971" t="s">
        <v>688</v>
      </c>
      <c r="F13971" t="s">
        <v>187</v>
      </c>
      <c r="G13971" t="s">
        <v>188</v>
      </c>
      <c r="H13971" t="s">
        <v>705</v>
      </c>
      <c r="I13971" t="s">
        <v>706</v>
      </c>
      <c r="K13971" t="s">
        <v>474</v>
      </c>
      <c r="M13971" t="s">
        <v>199</v>
      </c>
      <c r="N13971" t="s">
        <v>206</v>
      </c>
      <c r="O13971" t="s">
        <v>264</v>
      </c>
      <c r="P13971">
        <v>2025</v>
      </c>
      <c r="Q13971">
        <v>9.0054644810000006</v>
      </c>
    </row>
    <row r="13972" spans="1:17" x14ac:dyDescent="0.25">
      <c r="A13972" t="s">
        <v>719</v>
      </c>
      <c r="B13972" t="s">
        <v>720</v>
      </c>
      <c r="C13972" t="s">
        <v>721</v>
      </c>
      <c r="D13972" t="s">
        <v>687</v>
      </c>
      <c r="E13972" t="s">
        <v>688</v>
      </c>
      <c r="F13972" t="s">
        <v>187</v>
      </c>
      <c r="G13972" t="s">
        <v>188</v>
      </c>
      <c r="H13972" t="s">
        <v>705</v>
      </c>
      <c r="I13972" t="s">
        <v>706</v>
      </c>
      <c r="K13972" t="s">
        <v>474</v>
      </c>
      <c r="M13972" t="s">
        <v>199</v>
      </c>
      <c r="N13972" t="s">
        <v>206</v>
      </c>
      <c r="O13972" t="s">
        <v>265</v>
      </c>
      <c r="P13972">
        <v>2025</v>
      </c>
      <c r="Q13972">
        <v>1.9978142080000001</v>
      </c>
    </row>
    <row r="13973" spans="1:17" x14ac:dyDescent="0.25">
      <c r="A13973" t="s">
        <v>719</v>
      </c>
      <c r="B13973" t="s">
        <v>720</v>
      </c>
      <c r="C13973" t="s">
        <v>721</v>
      </c>
      <c r="D13973" t="s">
        <v>687</v>
      </c>
      <c r="E13973" t="s">
        <v>688</v>
      </c>
      <c r="F13973" t="s">
        <v>187</v>
      </c>
      <c r="G13973" t="s">
        <v>188</v>
      </c>
      <c r="H13973" t="s">
        <v>705</v>
      </c>
      <c r="I13973" t="s">
        <v>706</v>
      </c>
      <c r="K13973" t="s">
        <v>474</v>
      </c>
      <c r="M13973" t="s">
        <v>199</v>
      </c>
      <c r="N13973" t="s">
        <v>206</v>
      </c>
      <c r="O13973" t="s">
        <v>194</v>
      </c>
      <c r="P13973">
        <v>2030</v>
      </c>
      <c r="Q13973">
        <v>5.2465753419999999</v>
      </c>
    </row>
    <row r="13974" spans="1:17" x14ac:dyDescent="0.25">
      <c r="A13974" t="s">
        <v>719</v>
      </c>
      <c r="B13974" t="s">
        <v>720</v>
      </c>
      <c r="C13974" t="s">
        <v>721</v>
      </c>
      <c r="D13974" t="s">
        <v>687</v>
      </c>
      <c r="E13974" t="s">
        <v>688</v>
      </c>
      <c r="F13974" t="s">
        <v>187</v>
      </c>
      <c r="G13974" t="s">
        <v>188</v>
      </c>
      <c r="H13974" t="s">
        <v>705</v>
      </c>
      <c r="I13974" t="s">
        <v>706</v>
      </c>
      <c r="K13974" t="s">
        <v>474</v>
      </c>
      <c r="M13974" t="s">
        <v>199</v>
      </c>
      <c r="N13974" t="s">
        <v>206</v>
      </c>
      <c r="O13974" t="s">
        <v>194</v>
      </c>
      <c r="P13974">
        <v>2040</v>
      </c>
      <c r="Q13974">
        <v>5.175675676</v>
      </c>
    </row>
    <row r="13975" spans="1:17" x14ac:dyDescent="0.25">
      <c r="A13975" t="s">
        <v>719</v>
      </c>
      <c r="B13975" t="s">
        <v>720</v>
      </c>
      <c r="C13975" t="s">
        <v>721</v>
      </c>
      <c r="D13975" t="s">
        <v>687</v>
      </c>
      <c r="E13975" t="s">
        <v>688</v>
      </c>
      <c r="F13975" t="s">
        <v>187</v>
      </c>
      <c r="G13975" t="s">
        <v>188</v>
      </c>
      <c r="H13975" t="s">
        <v>705</v>
      </c>
      <c r="I13975" t="s">
        <v>706</v>
      </c>
      <c r="K13975" t="s">
        <v>474</v>
      </c>
      <c r="M13975" t="s">
        <v>199</v>
      </c>
      <c r="N13975" t="s">
        <v>206</v>
      </c>
      <c r="O13975" t="s">
        <v>194</v>
      </c>
      <c r="P13975">
        <v>2050</v>
      </c>
      <c r="Q13975">
        <v>5.1066666669999998</v>
      </c>
    </row>
    <row r="13976" spans="1:17" x14ac:dyDescent="0.25">
      <c r="A13976" t="s">
        <v>719</v>
      </c>
      <c r="B13976" t="s">
        <v>720</v>
      </c>
      <c r="C13976" t="s">
        <v>721</v>
      </c>
      <c r="D13976" t="s">
        <v>687</v>
      </c>
      <c r="E13976" t="s">
        <v>688</v>
      </c>
      <c r="F13976" t="s">
        <v>187</v>
      </c>
      <c r="G13976" t="s">
        <v>188</v>
      </c>
      <c r="H13976" t="s">
        <v>705</v>
      </c>
      <c r="I13976" t="s">
        <v>706</v>
      </c>
      <c r="K13976" t="s">
        <v>474</v>
      </c>
      <c r="M13976" t="s">
        <v>199</v>
      </c>
      <c r="N13976" t="s">
        <v>206</v>
      </c>
      <c r="O13976" t="s">
        <v>264</v>
      </c>
      <c r="P13976">
        <v>2050</v>
      </c>
      <c r="Q13976">
        <v>8.6452459019999992</v>
      </c>
    </row>
    <row r="13977" spans="1:17" x14ac:dyDescent="0.25">
      <c r="A13977" t="s">
        <v>719</v>
      </c>
      <c r="B13977" t="s">
        <v>720</v>
      </c>
      <c r="C13977" t="s">
        <v>721</v>
      </c>
      <c r="D13977" t="s">
        <v>687</v>
      </c>
      <c r="E13977" t="s">
        <v>688</v>
      </c>
      <c r="F13977" t="s">
        <v>187</v>
      </c>
      <c r="G13977" t="s">
        <v>188</v>
      </c>
      <c r="H13977" t="s">
        <v>705</v>
      </c>
      <c r="I13977" t="s">
        <v>706</v>
      </c>
      <c r="K13977" t="s">
        <v>474</v>
      </c>
      <c r="M13977" t="s">
        <v>199</v>
      </c>
      <c r="N13977" t="s">
        <v>206</v>
      </c>
      <c r="O13977" t="s">
        <v>265</v>
      </c>
      <c r="P13977">
        <v>2050</v>
      </c>
      <c r="Q13977">
        <v>1.9179016390000001</v>
      </c>
    </row>
    <row r="13978" spans="1:17" x14ac:dyDescent="0.25">
      <c r="A13978" t="s">
        <v>719</v>
      </c>
      <c r="B13978" t="s">
        <v>720</v>
      </c>
      <c r="C13978" t="s">
        <v>721</v>
      </c>
      <c r="D13978" t="s">
        <v>687</v>
      </c>
      <c r="E13978" t="s">
        <v>688</v>
      </c>
      <c r="F13978" t="s">
        <v>187</v>
      </c>
      <c r="G13978" t="s">
        <v>188</v>
      </c>
      <c r="H13978" t="s">
        <v>707</v>
      </c>
      <c r="I13978" t="s">
        <v>707</v>
      </c>
      <c r="M13978" t="s">
        <v>709</v>
      </c>
      <c r="N13978" t="s">
        <v>206</v>
      </c>
      <c r="O13978" t="s">
        <v>194</v>
      </c>
      <c r="P13978">
        <v>2020</v>
      </c>
      <c r="Q13978">
        <v>4</v>
      </c>
    </row>
    <row r="13979" spans="1:17" x14ac:dyDescent="0.25">
      <c r="A13979" t="s">
        <v>719</v>
      </c>
      <c r="B13979" t="s">
        <v>720</v>
      </c>
      <c r="C13979" t="s">
        <v>721</v>
      </c>
      <c r="D13979" t="s">
        <v>687</v>
      </c>
      <c r="E13979" t="s">
        <v>688</v>
      </c>
      <c r="F13979" t="s">
        <v>187</v>
      </c>
      <c r="G13979" t="s">
        <v>188</v>
      </c>
      <c r="H13979" t="s">
        <v>707</v>
      </c>
      <c r="I13979" t="s">
        <v>707</v>
      </c>
      <c r="M13979" t="s">
        <v>709</v>
      </c>
      <c r="N13979" t="s">
        <v>206</v>
      </c>
      <c r="O13979" t="s">
        <v>194</v>
      </c>
      <c r="P13979">
        <v>2025</v>
      </c>
      <c r="Q13979">
        <v>4</v>
      </c>
    </row>
    <row r="13980" spans="1:17" x14ac:dyDescent="0.25">
      <c r="A13980" t="s">
        <v>719</v>
      </c>
      <c r="B13980" t="s">
        <v>720</v>
      </c>
      <c r="C13980" t="s">
        <v>721</v>
      </c>
      <c r="D13980" t="s">
        <v>687</v>
      </c>
      <c r="E13980" t="s">
        <v>688</v>
      </c>
      <c r="F13980" t="s">
        <v>187</v>
      </c>
      <c r="G13980" t="s">
        <v>188</v>
      </c>
      <c r="H13980" t="s">
        <v>707</v>
      </c>
      <c r="I13980" t="s">
        <v>707</v>
      </c>
      <c r="M13980" t="s">
        <v>709</v>
      </c>
      <c r="N13980" t="s">
        <v>206</v>
      </c>
      <c r="O13980" t="s">
        <v>264</v>
      </c>
      <c r="P13980">
        <v>2025</v>
      </c>
      <c r="Q13980">
        <v>3</v>
      </c>
    </row>
    <row r="13981" spans="1:17" x14ac:dyDescent="0.25">
      <c r="A13981" t="s">
        <v>719</v>
      </c>
      <c r="B13981" t="s">
        <v>720</v>
      </c>
      <c r="C13981" t="s">
        <v>721</v>
      </c>
      <c r="D13981" t="s">
        <v>687</v>
      </c>
      <c r="E13981" t="s">
        <v>688</v>
      </c>
      <c r="F13981" t="s">
        <v>187</v>
      </c>
      <c r="G13981" t="s">
        <v>188</v>
      </c>
      <c r="H13981" t="s">
        <v>707</v>
      </c>
      <c r="I13981" t="s">
        <v>707</v>
      </c>
      <c r="M13981" t="s">
        <v>709</v>
      </c>
      <c r="N13981" t="s">
        <v>206</v>
      </c>
      <c r="O13981" t="s">
        <v>265</v>
      </c>
      <c r="P13981">
        <v>2025</v>
      </c>
      <c r="Q13981">
        <v>2</v>
      </c>
    </row>
    <row r="13982" spans="1:17" x14ac:dyDescent="0.25">
      <c r="A13982" t="s">
        <v>719</v>
      </c>
      <c r="B13982" t="s">
        <v>720</v>
      </c>
      <c r="C13982" t="s">
        <v>721</v>
      </c>
      <c r="D13982" t="s">
        <v>687</v>
      </c>
      <c r="E13982" t="s">
        <v>688</v>
      </c>
      <c r="F13982" t="s">
        <v>187</v>
      </c>
      <c r="G13982" t="s">
        <v>188</v>
      </c>
      <c r="H13982" t="s">
        <v>707</v>
      </c>
      <c r="I13982" t="s">
        <v>707</v>
      </c>
      <c r="M13982" t="s">
        <v>709</v>
      </c>
      <c r="N13982" t="s">
        <v>206</v>
      </c>
      <c r="O13982" t="s">
        <v>194</v>
      </c>
      <c r="P13982">
        <v>2030</v>
      </c>
      <c r="Q13982">
        <v>4</v>
      </c>
    </row>
    <row r="13983" spans="1:17" x14ac:dyDescent="0.25">
      <c r="A13983" t="s">
        <v>719</v>
      </c>
      <c r="B13983" t="s">
        <v>720</v>
      </c>
      <c r="C13983" t="s">
        <v>721</v>
      </c>
      <c r="D13983" t="s">
        <v>687</v>
      </c>
      <c r="E13983" t="s">
        <v>688</v>
      </c>
      <c r="F13983" t="s">
        <v>187</v>
      </c>
      <c r="G13983" t="s">
        <v>188</v>
      </c>
      <c r="H13983" t="s">
        <v>707</v>
      </c>
      <c r="I13983" t="s">
        <v>707</v>
      </c>
      <c r="M13983" t="s">
        <v>709</v>
      </c>
      <c r="N13983" t="s">
        <v>206</v>
      </c>
      <c r="O13983" t="s">
        <v>194</v>
      </c>
      <c r="P13983">
        <v>2040</v>
      </c>
      <c r="Q13983">
        <v>4</v>
      </c>
    </row>
    <row r="13984" spans="1:17" x14ac:dyDescent="0.25">
      <c r="A13984" t="s">
        <v>719</v>
      </c>
      <c r="B13984" t="s">
        <v>720</v>
      </c>
      <c r="C13984" t="s">
        <v>721</v>
      </c>
      <c r="D13984" t="s">
        <v>687</v>
      </c>
      <c r="E13984" t="s">
        <v>688</v>
      </c>
      <c r="F13984" t="s">
        <v>187</v>
      </c>
      <c r="G13984" t="s">
        <v>188</v>
      </c>
      <c r="H13984" t="s">
        <v>707</v>
      </c>
      <c r="I13984" t="s">
        <v>707</v>
      </c>
      <c r="M13984" t="s">
        <v>709</v>
      </c>
      <c r="N13984" t="s">
        <v>206</v>
      </c>
      <c r="O13984" t="s">
        <v>194</v>
      </c>
      <c r="P13984">
        <v>2050</v>
      </c>
      <c r="Q13984">
        <v>4</v>
      </c>
    </row>
    <row r="13985" spans="1:17" x14ac:dyDescent="0.25">
      <c r="A13985" t="s">
        <v>719</v>
      </c>
      <c r="B13985" t="s">
        <v>720</v>
      </c>
      <c r="C13985" t="s">
        <v>721</v>
      </c>
      <c r="D13985" t="s">
        <v>687</v>
      </c>
      <c r="E13985" t="s">
        <v>688</v>
      </c>
      <c r="F13985" t="s">
        <v>187</v>
      </c>
      <c r="G13985" t="s">
        <v>188</v>
      </c>
      <c r="H13985" t="s">
        <v>707</v>
      </c>
      <c r="I13985" t="s">
        <v>707</v>
      </c>
      <c r="M13985" t="s">
        <v>709</v>
      </c>
      <c r="N13985" t="s">
        <v>206</v>
      </c>
      <c r="O13985" t="s">
        <v>264</v>
      </c>
      <c r="P13985">
        <v>2050</v>
      </c>
      <c r="Q13985">
        <v>3</v>
      </c>
    </row>
    <row r="13986" spans="1:17" x14ac:dyDescent="0.25">
      <c r="A13986" t="s">
        <v>719</v>
      </c>
      <c r="B13986" t="s">
        <v>720</v>
      </c>
      <c r="C13986" t="s">
        <v>721</v>
      </c>
      <c r="D13986" t="s">
        <v>687</v>
      </c>
      <c r="E13986" t="s">
        <v>688</v>
      </c>
      <c r="F13986" t="s">
        <v>187</v>
      </c>
      <c r="G13986" t="s">
        <v>188</v>
      </c>
      <c r="H13986" t="s">
        <v>707</v>
      </c>
      <c r="I13986" t="s">
        <v>707</v>
      </c>
      <c r="M13986" t="s">
        <v>709</v>
      </c>
      <c r="N13986" t="s">
        <v>206</v>
      </c>
      <c r="O13986" t="s">
        <v>265</v>
      </c>
      <c r="P13986">
        <v>2050</v>
      </c>
      <c r="Q13986">
        <v>2</v>
      </c>
    </row>
    <row r="13987" spans="1:17" x14ac:dyDescent="0.25">
      <c r="A13987" t="s">
        <v>719</v>
      </c>
      <c r="B13987" t="s">
        <v>720</v>
      </c>
      <c r="C13987" t="s">
        <v>721</v>
      </c>
      <c r="D13987" t="s">
        <v>687</v>
      </c>
      <c r="E13987" t="s">
        <v>688</v>
      </c>
      <c r="F13987" t="s">
        <v>187</v>
      </c>
      <c r="G13987" t="s">
        <v>188</v>
      </c>
      <c r="H13987" t="s">
        <v>708</v>
      </c>
      <c r="I13987" t="s">
        <v>708</v>
      </c>
      <c r="M13987" t="s">
        <v>709</v>
      </c>
      <c r="N13987" t="s">
        <v>206</v>
      </c>
      <c r="O13987" t="s">
        <v>194</v>
      </c>
      <c r="P13987">
        <v>2020</v>
      </c>
      <c r="Q13987">
        <v>2</v>
      </c>
    </row>
    <row r="13988" spans="1:17" x14ac:dyDescent="0.25">
      <c r="A13988" t="s">
        <v>719</v>
      </c>
      <c r="B13988" t="s">
        <v>720</v>
      </c>
      <c r="C13988" t="s">
        <v>721</v>
      </c>
      <c r="D13988" t="s">
        <v>687</v>
      </c>
      <c r="E13988" t="s">
        <v>688</v>
      </c>
      <c r="F13988" t="s">
        <v>187</v>
      </c>
      <c r="G13988" t="s">
        <v>188</v>
      </c>
      <c r="H13988" t="s">
        <v>708</v>
      </c>
      <c r="I13988" t="s">
        <v>708</v>
      </c>
      <c r="M13988" t="s">
        <v>709</v>
      </c>
      <c r="N13988" t="s">
        <v>206</v>
      </c>
      <c r="O13988" t="s">
        <v>194</v>
      </c>
      <c r="P13988">
        <v>2025</v>
      </c>
      <c r="Q13988">
        <v>2</v>
      </c>
    </row>
    <row r="13989" spans="1:17" x14ac:dyDescent="0.25">
      <c r="A13989" t="s">
        <v>719</v>
      </c>
      <c r="B13989" t="s">
        <v>720</v>
      </c>
      <c r="C13989" t="s">
        <v>721</v>
      </c>
      <c r="D13989" t="s">
        <v>687</v>
      </c>
      <c r="E13989" t="s">
        <v>688</v>
      </c>
      <c r="F13989" t="s">
        <v>187</v>
      </c>
      <c r="G13989" t="s">
        <v>188</v>
      </c>
      <c r="H13989" t="s">
        <v>708</v>
      </c>
      <c r="I13989" t="s">
        <v>708</v>
      </c>
      <c r="M13989" t="s">
        <v>709</v>
      </c>
      <c r="N13989" t="s">
        <v>206</v>
      </c>
      <c r="O13989" t="s">
        <v>264</v>
      </c>
      <c r="P13989">
        <v>2025</v>
      </c>
      <c r="Q13989">
        <v>3</v>
      </c>
    </row>
    <row r="13990" spans="1:17" x14ac:dyDescent="0.25">
      <c r="A13990" t="s">
        <v>719</v>
      </c>
      <c r="B13990" t="s">
        <v>720</v>
      </c>
      <c r="C13990" t="s">
        <v>721</v>
      </c>
      <c r="D13990" t="s">
        <v>687</v>
      </c>
      <c r="E13990" t="s">
        <v>688</v>
      </c>
      <c r="F13990" t="s">
        <v>187</v>
      </c>
      <c r="G13990" t="s">
        <v>188</v>
      </c>
      <c r="H13990" t="s">
        <v>708</v>
      </c>
      <c r="I13990" t="s">
        <v>708</v>
      </c>
      <c r="M13990" t="s">
        <v>709</v>
      </c>
      <c r="N13990" t="s">
        <v>206</v>
      </c>
      <c r="O13990" t="s">
        <v>265</v>
      </c>
      <c r="P13990">
        <v>2025</v>
      </c>
      <c r="Q13990">
        <v>1</v>
      </c>
    </row>
    <row r="13991" spans="1:17" x14ac:dyDescent="0.25">
      <c r="A13991" t="s">
        <v>719</v>
      </c>
      <c r="B13991" t="s">
        <v>720</v>
      </c>
      <c r="C13991" t="s">
        <v>721</v>
      </c>
      <c r="D13991" t="s">
        <v>687</v>
      </c>
      <c r="E13991" t="s">
        <v>688</v>
      </c>
      <c r="F13991" t="s">
        <v>187</v>
      </c>
      <c r="G13991" t="s">
        <v>188</v>
      </c>
      <c r="H13991" t="s">
        <v>708</v>
      </c>
      <c r="I13991" t="s">
        <v>708</v>
      </c>
      <c r="M13991" t="s">
        <v>709</v>
      </c>
      <c r="N13991" t="s">
        <v>206</v>
      </c>
      <c r="O13991" t="s">
        <v>194</v>
      </c>
      <c r="P13991">
        <v>2030</v>
      </c>
      <c r="Q13991">
        <v>2</v>
      </c>
    </row>
    <row r="13992" spans="1:17" x14ac:dyDescent="0.25">
      <c r="A13992" t="s">
        <v>719</v>
      </c>
      <c r="B13992" t="s">
        <v>720</v>
      </c>
      <c r="C13992" t="s">
        <v>721</v>
      </c>
      <c r="D13992" t="s">
        <v>687</v>
      </c>
      <c r="E13992" t="s">
        <v>688</v>
      </c>
      <c r="F13992" t="s">
        <v>187</v>
      </c>
      <c r="G13992" t="s">
        <v>188</v>
      </c>
      <c r="H13992" t="s">
        <v>708</v>
      </c>
      <c r="I13992" t="s">
        <v>708</v>
      </c>
      <c r="M13992" t="s">
        <v>709</v>
      </c>
      <c r="N13992" t="s">
        <v>206</v>
      </c>
      <c r="O13992" t="s">
        <v>194</v>
      </c>
      <c r="P13992">
        <v>2040</v>
      </c>
      <c r="Q13992">
        <v>2</v>
      </c>
    </row>
    <row r="13993" spans="1:17" x14ac:dyDescent="0.25">
      <c r="A13993" t="s">
        <v>719</v>
      </c>
      <c r="B13993" t="s">
        <v>720</v>
      </c>
      <c r="C13993" t="s">
        <v>721</v>
      </c>
      <c r="D13993" t="s">
        <v>687</v>
      </c>
      <c r="E13993" t="s">
        <v>688</v>
      </c>
      <c r="F13993" t="s">
        <v>187</v>
      </c>
      <c r="G13993" t="s">
        <v>188</v>
      </c>
      <c r="H13993" t="s">
        <v>708</v>
      </c>
      <c r="I13993" t="s">
        <v>708</v>
      </c>
      <c r="M13993" t="s">
        <v>709</v>
      </c>
      <c r="N13993" t="s">
        <v>206</v>
      </c>
      <c r="O13993" t="s">
        <v>194</v>
      </c>
      <c r="P13993">
        <v>2050</v>
      </c>
      <c r="Q13993">
        <v>2</v>
      </c>
    </row>
    <row r="13994" spans="1:17" x14ac:dyDescent="0.25">
      <c r="A13994" t="s">
        <v>719</v>
      </c>
      <c r="B13994" t="s">
        <v>720</v>
      </c>
      <c r="C13994" t="s">
        <v>721</v>
      </c>
      <c r="D13994" t="s">
        <v>687</v>
      </c>
      <c r="E13994" t="s">
        <v>688</v>
      </c>
      <c r="F13994" t="s">
        <v>187</v>
      </c>
      <c r="G13994" t="s">
        <v>188</v>
      </c>
      <c r="H13994" t="s">
        <v>708</v>
      </c>
      <c r="I13994" t="s">
        <v>708</v>
      </c>
      <c r="M13994" t="s">
        <v>709</v>
      </c>
      <c r="N13994" t="s">
        <v>206</v>
      </c>
      <c r="O13994" t="s">
        <v>264</v>
      </c>
      <c r="P13994">
        <v>2050</v>
      </c>
      <c r="Q13994">
        <v>3</v>
      </c>
    </row>
    <row r="13995" spans="1:17" x14ac:dyDescent="0.25">
      <c r="A13995" t="s">
        <v>719</v>
      </c>
      <c r="B13995" t="s">
        <v>720</v>
      </c>
      <c r="C13995" t="s">
        <v>721</v>
      </c>
      <c r="D13995" t="s">
        <v>687</v>
      </c>
      <c r="E13995" t="s">
        <v>688</v>
      </c>
      <c r="F13995" t="s">
        <v>187</v>
      </c>
      <c r="G13995" t="s">
        <v>188</v>
      </c>
      <c r="H13995" t="s">
        <v>708</v>
      </c>
      <c r="I13995" t="s">
        <v>708</v>
      </c>
      <c r="M13995" t="s">
        <v>709</v>
      </c>
      <c r="N13995" t="s">
        <v>206</v>
      </c>
      <c r="O13995" t="s">
        <v>265</v>
      </c>
      <c r="P13995">
        <v>2050</v>
      </c>
      <c r="Q13995">
        <v>1</v>
      </c>
    </row>
    <row r="13996" spans="1:17" x14ac:dyDescent="0.25">
      <c r="A13996" t="s">
        <v>719</v>
      </c>
      <c r="B13996" t="s">
        <v>720</v>
      </c>
      <c r="C13996" t="s">
        <v>721</v>
      </c>
      <c r="D13996" t="s">
        <v>687</v>
      </c>
      <c r="E13996" t="s">
        <v>688</v>
      </c>
      <c r="F13996" t="s">
        <v>187</v>
      </c>
      <c r="G13996" t="s">
        <v>188</v>
      </c>
      <c r="H13996" t="s">
        <v>710</v>
      </c>
      <c r="I13996" t="s">
        <v>711</v>
      </c>
      <c r="J13996" t="s">
        <v>351</v>
      </c>
      <c r="K13996" t="s">
        <v>191</v>
      </c>
      <c r="M13996" t="s">
        <v>712</v>
      </c>
      <c r="O13996" t="s">
        <v>194</v>
      </c>
      <c r="P13996">
        <v>2020</v>
      </c>
      <c r="Q13996">
        <v>1.71</v>
      </c>
    </row>
    <row r="13997" spans="1:17" x14ac:dyDescent="0.25">
      <c r="A13997" t="s">
        <v>719</v>
      </c>
      <c r="B13997" t="s">
        <v>720</v>
      </c>
      <c r="C13997" t="s">
        <v>721</v>
      </c>
      <c r="D13997" t="s">
        <v>687</v>
      </c>
      <c r="E13997" t="s">
        <v>688</v>
      </c>
      <c r="F13997" t="s">
        <v>187</v>
      </c>
      <c r="G13997" t="s">
        <v>188</v>
      </c>
      <c r="H13997" t="s">
        <v>710</v>
      </c>
      <c r="I13997" t="s">
        <v>711</v>
      </c>
      <c r="J13997" t="s">
        <v>351</v>
      </c>
      <c r="K13997" t="s">
        <v>191</v>
      </c>
      <c r="M13997" t="s">
        <v>712</v>
      </c>
      <c r="O13997" t="s">
        <v>194</v>
      </c>
      <c r="P13997">
        <v>2025</v>
      </c>
      <c r="Q13997">
        <v>1.72</v>
      </c>
    </row>
    <row r="13998" spans="1:17" x14ac:dyDescent="0.25">
      <c r="A13998" t="s">
        <v>719</v>
      </c>
      <c r="B13998" t="s">
        <v>720</v>
      </c>
      <c r="C13998" t="s">
        <v>721</v>
      </c>
      <c r="D13998" t="s">
        <v>687</v>
      </c>
      <c r="E13998" t="s">
        <v>688</v>
      </c>
      <c r="F13998" t="s">
        <v>187</v>
      </c>
      <c r="G13998" t="s">
        <v>188</v>
      </c>
      <c r="H13998" t="s">
        <v>710</v>
      </c>
      <c r="I13998" t="s">
        <v>711</v>
      </c>
      <c r="J13998" t="s">
        <v>351</v>
      </c>
      <c r="K13998" t="s">
        <v>191</v>
      </c>
      <c r="M13998" t="s">
        <v>712</v>
      </c>
      <c r="O13998" t="s">
        <v>264</v>
      </c>
      <c r="P13998">
        <v>2025</v>
      </c>
      <c r="Q13998">
        <v>1.72</v>
      </c>
    </row>
    <row r="13999" spans="1:17" x14ac:dyDescent="0.25">
      <c r="A13999" t="s">
        <v>719</v>
      </c>
      <c r="B13999" t="s">
        <v>720</v>
      </c>
      <c r="C13999" t="s">
        <v>721</v>
      </c>
      <c r="D13999" t="s">
        <v>687</v>
      </c>
      <c r="E13999" t="s">
        <v>688</v>
      </c>
      <c r="F13999" t="s">
        <v>187</v>
      </c>
      <c r="G13999" t="s">
        <v>188</v>
      </c>
      <c r="H13999" t="s">
        <v>710</v>
      </c>
      <c r="I13999" t="s">
        <v>711</v>
      </c>
      <c r="J13999" t="s">
        <v>351</v>
      </c>
      <c r="K13999" t="s">
        <v>191</v>
      </c>
      <c r="M13999" t="s">
        <v>712</v>
      </c>
      <c r="O13999" t="s">
        <v>265</v>
      </c>
      <c r="P13999">
        <v>2025</v>
      </c>
      <c r="Q13999">
        <v>1.72</v>
      </c>
    </row>
    <row r="14000" spans="1:17" x14ac:dyDescent="0.25">
      <c r="A14000" t="s">
        <v>719</v>
      </c>
      <c r="B14000" t="s">
        <v>720</v>
      </c>
      <c r="C14000" t="s">
        <v>721</v>
      </c>
      <c r="D14000" t="s">
        <v>687</v>
      </c>
      <c r="E14000" t="s">
        <v>688</v>
      </c>
      <c r="F14000" t="s">
        <v>187</v>
      </c>
      <c r="G14000" t="s">
        <v>188</v>
      </c>
      <c r="H14000" t="s">
        <v>710</v>
      </c>
      <c r="I14000" t="s">
        <v>711</v>
      </c>
      <c r="J14000" t="s">
        <v>351</v>
      </c>
      <c r="K14000" t="s">
        <v>191</v>
      </c>
      <c r="M14000" t="s">
        <v>712</v>
      </c>
      <c r="O14000" t="s">
        <v>194</v>
      </c>
      <c r="P14000">
        <v>2030</v>
      </c>
      <c r="Q14000">
        <v>1.73</v>
      </c>
    </row>
    <row r="14001" spans="1:17" x14ac:dyDescent="0.25">
      <c r="A14001" t="s">
        <v>719</v>
      </c>
      <c r="B14001" t="s">
        <v>720</v>
      </c>
      <c r="C14001" t="s">
        <v>721</v>
      </c>
      <c r="D14001" t="s">
        <v>687</v>
      </c>
      <c r="E14001" t="s">
        <v>688</v>
      </c>
      <c r="F14001" t="s">
        <v>187</v>
      </c>
      <c r="G14001" t="s">
        <v>188</v>
      </c>
      <c r="H14001" t="s">
        <v>710</v>
      </c>
      <c r="I14001" t="s">
        <v>711</v>
      </c>
      <c r="J14001" t="s">
        <v>351</v>
      </c>
      <c r="K14001" t="s">
        <v>191</v>
      </c>
      <c r="M14001" t="s">
        <v>712</v>
      </c>
      <c r="O14001" t="s">
        <v>194</v>
      </c>
      <c r="P14001">
        <v>2040</v>
      </c>
      <c r="Q14001">
        <v>1.74</v>
      </c>
    </row>
    <row r="14002" spans="1:17" x14ac:dyDescent="0.25">
      <c r="A14002" t="s">
        <v>719</v>
      </c>
      <c r="B14002" t="s">
        <v>720</v>
      </c>
      <c r="C14002" t="s">
        <v>721</v>
      </c>
      <c r="D14002" t="s">
        <v>687</v>
      </c>
      <c r="E14002" t="s">
        <v>688</v>
      </c>
      <c r="F14002" t="s">
        <v>187</v>
      </c>
      <c r="G14002" t="s">
        <v>188</v>
      </c>
      <c r="H14002" t="s">
        <v>710</v>
      </c>
      <c r="I14002" t="s">
        <v>711</v>
      </c>
      <c r="J14002" t="s">
        <v>351</v>
      </c>
      <c r="K14002" t="s">
        <v>191</v>
      </c>
      <c r="M14002" t="s">
        <v>712</v>
      </c>
      <c r="O14002" t="s">
        <v>194</v>
      </c>
      <c r="P14002">
        <v>2050</v>
      </c>
      <c r="Q14002">
        <v>1.75</v>
      </c>
    </row>
    <row r="14003" spans="1:17" x14ac:dyDescent="0.25">
      <c r="A14003" t="s">
        <v>719</v>
      </c>
      <c r="B14003" t="s">
        <v>720</v>
      </c>
      <c r="C14003" t="s">
        <v>721</v>
      </c>
      <c r="D14003" t="s">
        <v>687</v>
      </c>
      <c r="E14003" t="s">
        <v>688</v>
      </c>
      <c r="F14003" t="s">
        <v>187</v>
      </c>
      <c r="G14003" t="s">
        <v>188</v>
      </c>
      <c r="H14003" t="s">
        <v>710</v>
      </c>
      <c r="I14003" t="s">
        <v>711</v>
      </c>
      <c r="J14003" t="s">
        <v>351</v>
      </c>
      <c r="K14003" t="s">
        <v>191</v>
      </c>
      <c r="M14003" t="s">
        <v>712</v>
      </c>
      <c r="O14003" t="s">
        <v>264</v>
      </c>
      <c r="P14003">
        <v>2050</v>
      </c>
      <c r="Q14003">
        <v>1.75</v>
      </c>
    </row>
    <row r="14004" spans="1:17" x14ac:dyDescent="0.25">
      <c r="A14004" t="s">
        <v>719</v>
      </c>
      <c r="B14004" t="s">
        <v>720</v>
      </c>
      <c r="C14004" t="s">
        <v>721</v>
      </c>
      <c r="D14004" t="s">
        <v>687</v>
      </c>
      <c r="E14004" t="s">
        <v>688</v>
      </c>
      <c r="F14004" t="s">
        <v>187</v>
      </c>
      <c r="G14004" t="s">
        <v>188</v>
      </c>
      <c r="H14004" t="s">
        <v>710</v>
      </c>
      <c r="I14004" t="s">
        <v>711</v>
      </c>
      <c r="J14004" t="s">
        <v>351</v>
      </c>
      <c r="K14004" t="s">
        <v>191</v>
      </c>
      <c r="M14004" t="s">
        <v>712</v>
      </c>
      <c r="O14004" t="s">
        <v>265</v>
      </c>
      <c r="P14004">
        <v>2050</v>
      </c>
      <c r="Q14004">
        <v>1.75</v>
      </c>
    </row>
    <row r="14005" spans="1:17" x14ac:dyDescent="0.25">
      <c r="A14005" t="s">
        <v>722</v>
      </c>
      <c r="B14005" t="s">
        <v>723</v>
      </c>
      <c r="C14005" t="s">
        <v>724</v>
      </c>
      <c r="D14005" t="s">
        <v>687</v>
      </c>
      <c r="E14005" t="s">
        <v>688</v>
      </c>
      <c r="F14005" t="s">
        <v>187</v>
      </c>
      <c r="G14005" t="s">
        <v>195</v>
      </c>
      <c r="H14005" t="s">
        <v>417</v>
      </c>
      <c r="I14005" t="s">
        <v>418</v>
      </c>
      <c r="J14005" t="s">
        <v>419</v>
      </c>
      <c r="K14005" t="s">
        <v>191</v>
      </c>
      <c r="M14005" t="s">
        <v>227</v>
      </c>
      <c r="N14005" t="s">
        <v>689</v>
      </c>
      <c r="O14005" t="s">
        <v>194</v>
      </c>
      <c r="P14005">
        <v>2020</v>
      </c>
      <c r="Q14005">
        <v>4.3038566E-2</v>
      </c>
    </row>
    <row r="14006" spans="1:17" x14ac:dyDescent="0.25">
      <c r="A14006" t="s">
        <v>722</v>
      </c>
      <c r="B14006" t="s">
        <v>723</v>
      </c>
      <c r="C14006" t="s">
        <v>724</v>
      </c>
      <c r="D14006" t="s">
        <v>687</v>
      </c>
      <c r="E14006" t="s">
        <v>688</v>
      </c>
      <c r="F14006" t="s">
        <v>187</v>
      </c>
      <c r="G14006" t="s">
        <v>195</v>
      </c>
      <c r="H14006" t="s">
        <v>417</v>
      </c>
      <c r="I14006" t="s">
        <v>418</v>
      </c>
      <c r="J14006" t="s">
        <v>419</v>
      </c>
      <c r="K14006" t="s">
        <v>191</v>
      </c>
      <c r="M14006" t="s">
        <v>227</v>
      </c>
      <c r="N14006" t="s">
        <v>689</v>
      </c>
      <c r="O14006" t="s">
        <v>194</v>
      </c>
      <c r="P14006">
        <v>2025</v>
      </c>
      <c r="Q14006">
        <v>4.3176807999999997E-2</v>
      </c>
    </row>
    <row r="14007" spans="1:17" x14ac:dyDescent="0.25">
      <c r="A14007" t="s">
        <v>722</v>
      </c>
      <c r="B14007" t="s">
        <v>723</v>
      </c>
      <c r="C14007" t="s">
        <v>724</v>
      </c>
      <c r="D14007" t="s">
        <v>687</v>
      </c>
      <c r="E14007" t="s">
        <v>688</v>
      </c>
      <c r="F14007" t="s">
        <v>187</v>
      </c>
      <c r="G14007" t="s">
        <v>195</v>
      </c>
      <c r="H14007" t="s">
        <v>417</v>
      </c>
      <c r="I14007" t="s">
        <v>418</v>
      </c>
      <c r="J14007" t="s">
        <v>419</v>
      </c>
      <c r="K14007" t="s">
        <v>191</v>
      </c>
      <c r="M14007" t="s">
        <v>227</v>
      </c>
      <c r="N14007" t="s">
        <v>689</v>
      </c>
      <c r="O14007" t="s">
        <v>264</v>
      </c>
      <c r="P14007">
        <v>2025</v>
      </c>
      <c r="Q14007">
        <v>1.7214092E-2</v>
      </c>
    </row>
    <row r="14008" spans="1:17" x14ac:dyDescent="0.25">
      <c r="A14008" t="s">
        <v>722</v>
      </c>
      <c r="B14008" t="s">
        <v>723</v>
      </c>
      <c r="C14008" t="s">
        <v>724</v>
      </c>
      <c r="D14008" t="s">
        <v>687</v>
      </c>
      <c r="E14008" t="s">
        <v>688</v>
      </c>
      <c r="F14008" t="s">
        <v>187</v>
      </c>
      <c r="G14008" t="s">
        <v>195</v>
      </c>
      <c r="H14008" t="s">
        <v>417</v>
      </c>
      <c r="I14008" t="s">
        <v>418</v>
      </c>
      <c r="J14008" t="s">
        <v>419</v>
      </c>
      <c r="K14008" t="s">
        <v>191</v>
      </c>
      <c r="M14008" t="s">
        <v>227</v>
      </c>
      <c r="N14008" t="s">
        <v>689</v>
      </c>
      <c r="O14008" t="s">
        <v>265</v>
      </c>
      <c r="P14008">
        <v>2025</v>
      </c>
      <c r="Q14008">
        <v>7.7487805000000007E-2</v>
      </c>
    </row>
    <row r="14009" spans="1:17" x14ac:dyDescent="0.25">
      <c r="A14009" t="s">
        <v>722</v>
      </c>
      <c r="B14009" t="s">
        <v>723</v>
      </c>
      <c r="C14009" t="s">
        <v>724</v>
      </c>
      <c r="D14009" t="s">
        <v>687</v>
      </c>
      <c r="E14009" t="s">
        <v>688</v>
      </c>
      <c r="F14009" t="s">
        <v>187</v>
      </c>
      <c r="G14009" t="s">
        <v>195</v>
      </c>
      <c r="H14009" t="s">
        <v>417</v>
      </c>
      <c r="I14009" t="s">
        <v>418</v>
      </c>
      <c r="J14009" t="s">
        <v>419</v>
      </c>
      <c r="K14009" t="s">
        <v>191</v>
      </c>
      <c r="M14009" t="s">
        <v>227</v>
      </c>
      <c r="N14009" t="s">
        <v>689</v>
      </c>
      <c r="O14009" t="s">
        <v>194</v>
      </c>
      <c r="P14009">
        <v>2030</v>
      </c>
      <c r="Q14009">
        <v>4.3309673E-2</v>
      </c>
    </row>
    <row r="14010" spans="1:17" x14ac:dyDescent="0.25">
      <c r="A14010" t="s">
        <v>722</v>
      </c>
      <c r="B14010" t="s">
        <v>723</v>
      </c>
      <c r="C14010" t="s">
        <v>724</v>
      </c>
      <c r="D14010" t="s">
        <v>687</v>
      </c>
      <c r="E14010" t="s">
        <v>688</v>
      </c>
      <c r="F14010" t="s">
        <v>187</v>
      </c>
      <c r="G14010" t="s">
        <v>195</v>
      </c>
      <c r="H14010" t="s">
        <v>417</v>
      </c>
      <c r="I14010" t="s">
        <v>418</v>
      </c>
      <c r="J14010" t="s">
        <v>419</v>
      </c>
      <c r="K14010" t="s">
        <v>191</v>
      </c>
      <c r="M14010" t="s">
        <v>227</v>
      </c>
      <c r="N14010" t="s">
        <v>689</v>
      </c>
      <c r="O14010" t="s">
        <v>194</v>
      </c>
      <c r="P14010">
        <v>2040</v>
      </c>
      <c r="Q14010">
        <v>4.3560486000000002E-2</v>
      </c>
    </row>
    <row r="14011" spans="1:17" x14ac:dyDescent="0.25">
      <c r="A14011" t="s">
        <v>722</v>
      </c>
      <c r="B14011" t="s">
        <v>723</v>
      </c>
      <c r="C14011" t="s">
        <v>724</v>
      </c>
      <c r="D14011" t="s">
        <v>687</v>
      </c>
      <c r="E14011" t="s">
        <v>688</v>
      </c>
      <c r="F14011" t="s">
        <v>187</v>
      </c>
      <c r="G14011" t="s">
        <v>195</v>
      </c>
      <c r="H14011" t="s">
        <v>417</v>
      </c>
      <c r="I14011" t="s">
        <v>418</v>
      </c>
      <c r="J14011" t="s">
        <v>419</v>
      </c>
      <c r="K14011" t="s">
        <v>191</v>
      </c>
      <c r="M14011" t="s">
        <v>227</v>
      </c>
      <c r="N14011" t="s">
        <v>689</v>
      </c>
      <c r="O14011" t="s">
        <v>194</v>
      </c>
      <c r="P14011">
        <v>2050</v>
      </c>
      <c r="Q14011">
        <v>4.3678980999999999E-2</v>
      </c>
    </row>
    <row r="14012" spans="1:17" x14ac:dyDescent="0.25">
      <c r="A14012" t="s">
        <v>722</v>
      </c>
      <c r="B14012" t="s">
        <v>723</v>
      </c>
      <c r="C14012" t="s">
        <v>724</v>
      </c>
      <c r="D14012" t="s">
        <v>687</v>
      </c>
      <c r="E14012" t="s">
        <v>688</v>
      </c>
      <c r="F14012" t="s">
        <v>187</v>
      </c>
      <c r="G14012" t="s">
        <v>195</v>
      </c>
      <c r="H14012" t="s">
        <v>417</v>
      </c>
      <c r="I14012" t="s">
        <v>418</v>
      </c>
      <c r="J14012" t="s">
        <v>419</v>
      </c>
      <c r="K14012" t="s">
        <v>191</v>
      </c>
      <c r="M14012" t="s">
        <v>227</v>
      </c>
      <c r="N14012" t="s">
        <v>689</v>
      </c>
      <c r="O14012" t="s">
        <v>264</v>
      </c>
      <c r="P14012">
        <v>2050</v>
      </c>
      <c r="Q14012">
        <v>1.7214092E-2</v>
      </c>
    </row>
    <row r="14013" spans="1:17" x14ac:dyDescent="0.25">
      <c r="A14013" t="s">
        <v>722</v>
      </c>
      <c r="B14013" t="s">
        <v>723</v>
      </c>
      <c r="C14013" t="s">
        <v>724</v>
      </c>
      <c r="D14013" t="s">
        <v>687</v>
      </c>
      <c r="E14013" t="s">
        <v>688</v>
      </c>
      <c r="F14013" t="s">
        <v>187</v>
      </c>
      <c r="G14013" t="s">
        <v>195</v>
      </c>
      <c r="H14013" t="s">
        <v>417</v>
      </c>
      <c r="I14013" t="s">
        <v>418</v>
      </c>
      <c r="J14013" t="s">
        <v>419</v>
      </c>
      <c r="K14013" t="s">
        <v>191</v>
      </c>
      <c r="M14013" t="s">
        <v>227</v>
      </c>
      <c r="N14013" t="s">
        <v>689</v>
      </c>
      <c r="O14013" t="s">
        <v>265</v>
      </c>
      <c r="P14013">
        <v>2050</v>
      </c>
      <c r="Q14013">
        <v>7.7487805000000007E-2</v>
      </c>
    </row>
    <row r="14014" spans="1:17" x14ac:dyDescent="0.25">
      <c r="A14014" t="s">
        <v>722</v>
      </c>
      <c r="B14014" t="s">
        <v>723</v>
      </c>
      <c r="C14014" t="s">
        <v>724</v>
      </c>
      <c r="D14014" t="s">
        <v>687</v>
      </c>
      <c r="E14014" t="s">
        <v>688</v>
      </c>
      <c r="F14014" t="s">
        <v>187</v>
      </c>
      <c r="G14014" t="s">
        <v>195</v>
      </c>
      <c r="H14014" t="s">
        <v>200</v>
      </c>
      <c r="I14014" t="s">
        <v>201</v>
      </c>
      <c r="K14014" t="s">
        <v>202</v>
      </c>
      <c r="N14014" t="s">
        <v>232</v>
      </c>
      <c r="O14014" t="s">
        <v>194</v>
      </c>
      <c r="P14014">
        <v>2020</v>
      </c>
      <c r="Q14014">
        <v>4.5</v>
      </c>
    </row>
    <row r="14015" spans="1:17" x14ac:dyDescent="0.25">
      <c r="A14015" t="s">
        <v>722</v>
      </c>
      <c r="B14015" t="s">
        <v>723</v>
      </c>
      <c r="C14015" t="s">
        <v>724</v>
      </c>
      <c r="D14015" t="s">
        <v>687</v>
      </c>
      <c r="E14015" t="s">
        <v>688</v>
      </c>
      <c r="F14015" t="s">
        <v>187</v>
      </c>
      <c r="G14015" t="s">
        <v>195</v>
      </c>
      <c r="H14015" t="s">
        <v>200</v>
      </c>
      <c r="I14015" t="s">
        <v>201</v>
      </c>
      <c r="K14015" t="s">
        <v>202</v>
      </c>
      <c r="N14015" t="s">
        <v>232</v>
      </c>
      <c r="O14015" t="s">
        <v>194</v>
      </c>
      <c r="P14015">
        <v>2025</v>
      </c>
      <c r="Q14015">
        <v>4.5</v>
      </c>
    </row>
    <row r="14016" spans="1:17" x14ac:dyDescent="0.25">
      <c r="A14016" t="s">
        <v>722</v>
      </c>
      <c r="B14016" t="s">
        <v>723</v>
      </c>
      <c r="C14016" t="s">
        <v>724</v>
      </c>
      <c r="D14016" t="s">
        <v>687</v>
      </c>
      <c r="E14016" t="s">
        <v>688</v>
      </c>
      <c r="F14016" t="s">
        <v>187</v>
      </c>
      <c r="G14016" t="s">
        <v>195</v>
      </c>
      <c r="H14016" t="s">
        <v>200</v>
      </c>
      <c r="I14016" t="s">
        <v>201</v>
      </c>
      <c r="K14016" t="s">
        <v>202</v>
      </c>
      <c r="N14016" t="s">
        <v>232</v>
      </c>
      <c r="O14016" t="s">
        <v>264</v>
      </c>
      <c r="P14016">
        <v>2025</v>
      </c>
      <c r="Q14016">
        <v>4</v>
      </c>
    </row>
    <row r="14017" spans="1:17" x14ac:dyDescent="0.25">
      <c r="A14017" t="s">
        <v>722</v>
      </c>
      <c r="B14017" t="s">
        <v>723</v>
      </c>
      <c r="C14017" t="s">
        <v>724</v>
      </c>
      <c r="D14017" t="s">
        <v>687</v>
      </c>
      <c r="E14017" t="s">
        <v>688</v>
      </c>
      <c r="F14017" t="s">
        <v>187</v>
      </c>
      <c r="G14017" t="s">
        <v>195</v>
      </c>
      <c r="H14017" t="s">
        <v>200</v>
      </c>
      <c r="I14017" t="s">
        <v>201</v>
      </c>
      <c r="K14017" t="s">
        <v>202</v>
      </c>
      <c r="N14017" t="s">
        <v>232</v>
      </c>
      <c r="O14017" t="s">
        <v>265</v>
      </c>
      <c r="P14017">
        <v>2025</v>
      </c>
      <c r="Q14017">
        <v>5</v>
      </c>
    </row>
    <row r="14018" spans="1:17" x14ac:dyDescent="0.25">
      <c r="A14018" t="s">
        <v>722</v>
      </c>
      <c r="B14018" t="s">
        <v>723</v>
      </c>
      <c r="C14018" t="s">
        <v>724</v>
      </c>
      <c r="D14018" t="s">
        <v>687</v>
      </c>
      <c r="E14018" t="s">
        <v>688</v>
      </c>
      <c r="F14018" t="s">
        <v>187</v>
      </c>
      <c r="G14018" t="s">
        <v>195</v>
      </c>
      <c r="H14018" t="s">
        <v>200</v>
      </c>
      <c r="I14018" t="s">
        <v>201</v>
      </c>
      <c r="K14018" t="s">
        <v>202</v>
      </c>
      <c r="N14018" t="s">
        <v>232</v>
      </c>
      <c r="O14018" t="s">
        <v>194</v>
      </c>
      <c r="P14018">
        <v>2030</v>
      </c>
      <c r="Q14018">
        <v>4</v>
      </c>
    </row>
    <row r="14019" spans="1:17" x14ac:dyDescent="0.25">
      <c r="A14019" t="s">
        <v>722</v>
      </c>
      <c r="B14019" t="s">
        <v>723</v>
      </c>
      <c r="C14019" t="s">
        <v>724</v>
      </c>
      <c r="D14019" t="s">
        <v>687</v>
      </c>
      <c r="E14019" t="s">
        <v>688</v>
      </c>
      <c r="F14019" t="s">
        <v>187</v>
      </c>
      <c r="G14019" t="s">
        <v>195</v>
      </c>
      <c r="H14019" t="s">
        <v>200</v>
      </c>
      <c r="I14019" t="s">
        <v>201</v>
      </c>
      <c r="K14019" t="s">
        <v>202</v>
      </c>
      <c r="N14019" t="s">
        <v>232</v>
      </c>
      <c r="O14019" t="s">
        <v>194</v>
      </c>
      <c r="P14019">
        <v>2040</v>
      </c>
      <c r="Q14019">
        <v>4</v>
      </c>
    </row>
    <row r="14020" spans="1:17" x14ac:dyDescent="0.25">
      <c r="A14020" t="s">
        <v>722</v>
      </c>
      <c r="B14020" t="s">
        <v>723</v>
      </c>
      <c r="C14020" t="s">
        <v>724</v>
      </c>
      <c r="D14020" t="s">
        <v>687</v>
      </c>
      <c r="E14020" t="s">
        <v>688</v>
      </c>
      <c r="F14020" t="s">
        <v>187</v>
      </c>
      <c r="G14020" t="s">
        <v>195</v>
      </c>
      <c r="H14020" t="s">
        <v>200</v>
      </c>
      <c r="I14020" t="s">
        <v>201</v>
      </c>
      <c r="K14020" t="s">
        <v>202</v>
      </c>
      <c r="N14020" t="s">
        <v>232</v>
      </c>
      <c r="O14020" t="s">
        <v>194</v>
      </c>
      <c r="P14020">
        <v>2050</v>
      </c>
      <c r="Q14020">
        <v>4</v>
      </c>
    </row>
    <row r="14021" spans="1:17" x14ac:dyDescent="0.25">
      <c r="A14021" t="s">
        <v>722</v>
      </c>
      <c r="B14021" t="s">
        <v>723</v>
      </c>
      <c r="C14021" t="s">
        <v>724</v>
      </c>
      <c r="D14021" t="s">
        <v>687</v>
      </c>
      <c r="E14021" t="s">
        <v>688</v>
      </c>
      <c r="F14021" t="s">
        <v>187</v>
      </c>
      <c r="G14021" t="s">
        <v>195</v>
      </c>
      <c r="H14021" t="s">
        <v>200</v>
      </c>
      <c r="I14021" t="s">
        <v>201</v>
      </c>
      <c r="K14021" t="s">
        <v>202</v>
      </c>
      <c r="N14021" t="s">
        <v>232</v>
      </c>
      <c r="O14021" t="s">
        <v>264</v>
      </c>
      <c r="P14021">
        <v>2050</v>
      </c>
      <c r="Q14021">
        <v>3</v>
      </c>
    </row>
    <row r="14022" spans="1:17" x14ac:dyDescent="0.25">
      <c r="A14022" t="s">
        <v>722</v>
      </c>
      <c r="B14022" t="s">
        <v>723</v>
      </c>
      <c r="C14022" t="s">
        <v>724</v>
      </c>
      <c r="D14022" t="s">
        <v>687</v>
      </c>
      <c r="E14022" t="s">
        <v>688</v>
      </c>
      <c r="F14022" t="s">
        <v>187</v>
      </c>
      <c r="G14022" t="s">
        <v>195</v>
      </c>
      <c r="H14022" t="s">
        <v>200</v>
      </c>
      <c r="I14022" t="s">
        <v>201</v>
      </c>
      <c r="K14022" t="s">
        <v>202</v>
      </c>
      <c r="N14022" t="s">
        <v>232</v>
      </c>
      <c r="O14022" t="s">
        <v>265</v>
      </c>
      <c r="P14022">
        <v>2050</v>
      </c>
      <c r="Q14022">
        <v>5</v>
      </c>
    </row>
    <row r="14023" spans="1:17" x14ac:dyDescent="0.25">
      <c r="A14023" t="s">
        <v>722</v>
      </c>
      <c r="B14023" t="s">
        <v>723</v>
      </c>
      <c r="C14023" t="s">
        <v>724</v>
      </c>
      <c r="D14023" t="s">
        <v>687</v>
      </c>
      <c r="E14023" t="s">
        <v>688</v>
      </c>
      <c r="F14023" t="s">
        <v>187</v>
      </c>
      <c r="G14023" t="s">
        <v>195</v>
      </c>
      <c r="H14023" t="s">
        <v>352</v>
      </c>
      <c r="I14023" t="s">
        <v>135</v>
      </c>
      <c r="K14023" t="s">
        <v>191</v>
      </c>
      <c r="N14023" t="s">
        <v>232</v>
      </c>
      <c r="O14023" t="s">
        <v>194</v>
      </c>
      <c r="P14023">
        <v>2020</v>
      </c>
      <c r="Q14023">
        <v>0.02</v>
      </c>
    </row>
    <row r="14024" spans="1:17" x14ac:dyDescent="0.25">
      <c r="A14024" t="s">
        <v>722</v>
      </c>
      <c r="B14024" t="s">
        <v>723</v>
      </c>
      <c r="C14024" t="s">
        <v>724</v>
      </c>
      <c r="D14024" t="s">
        <v>687</v>
      </c>
      <c r="E14024" t="s">
        <v>688</v>
      </c>
      <c r="F14024" t="s">
        <v>187</v>
      </c>
      <c r="G14024" t="s">
        <v>195</v>
      </c>
      <c r="H14024" t="s">
        <v>352</v>
      </c>
      <c r="I14024" t="s">
        <v>135</v>
      </c>
      <c r="K14024" t="s">
        <v>191</v>
      </c>
      <c r="N14024" t="s">
        <v>232</v>
      </c>
      <c r="O14024" t="s">
        <v>194</v>
      </c>
      <c r="P14024">
        <v>2025</v>
      </c>
      <c r="Q14024">
        <v>0.02</v>
      </c>
    </row>
    <row r="14025" spans="1:17" x14ac:dyDescent="0.25">
      <c r="A14025" t="s">
        <v>722</v>
      </c>
      <c r="B14025" t="s">
        <v>723</v>
      </c>
      <c r="C14025" t="s">
        <v>724</v>
      </c>
      <c r="D14025" t="s">
        <v>687</v>
      </c>
      <c r="E14025" t="s">
        <v>688</v>
      </c>
      <c r="F14025" t="s">
        <v>187</v>
      </c>
      <c r="G14025" t="s">
        <v>195</v>
      </c>
      <c r="H14025" t="s">
        <v>352</v>
      </c>
      <c r="I14025" t="s">
        <v>135</v>
      </c>
      <c r="K14025" t="s">
        <v>191</v>
      </c>
      <c r="N14025" t="s">
        <v>232</v>
      </c>
      <c r="O14025" t="s">
        <v>264</v>
      </c>
      <c r="P14025">
        <v>2025</v>
      </c>
      <c r="Q14025">
        <v>0.01</v>
      </c>
    </row>
    <row r="14026" spans="1:17" x14ac:dyDescent="0.25">
      <c r="A14026" t="s">
        <v>722</v>
      </c>
      <c r="B14026" t="s">
        <v>723</v>
      </c>
      <c r="C14026" t="s">
        <v>724</v>
      </c>
      <c r="D14026" t="s">
        <v>687</v>
      </c>
      <c r="E14026" t="s">
        <v>688</v>
      </c>
      <c r="F14026" t="s">
        <v>187</v>
      </c>
      <c r="G14026" t="s">
        <v>195</v>
      </c>
      <c r="H14026" t="s">
        <v>352</v>
      </c>
      <c r="I14026" t="s">
        <v>135</v>
      </c>
      <c r="K14026" t="s">
        <v>191</v>
      </c>
      <c r="N14026" t="s">
        <v>232</v>
      </c>
      <c r="O14026" t="s">
        <v>265</v>
      </c>
      <c r="P14026">
        <v>2025</v>
      </c>
      <c r="Q14026">
        <v>0.03</v>
      </c>
    </row>
    <row r="14027" spans="1:17" x14ac:dyDescent="0.25">
      <c r="A14027" t="s">
        <v>722</v>
      </c>
      <c r="B14027" t="s">
        <v>723</v>
      </c>
      <c r="C14027" t="s">
        <v>724</v>
      </c>
      <c r="D14027" t="s">
        <v>687</v>
      </c>
      <c r="E14027" t="s">
        <v>688</v>
      </c>
      <c r="F14027" t="s">
        <v>187</v>
      </c>
      <c r="G14027" t="s">
        <v>195</v>
      </c>
      <c r="H14027" t="s">
        <v>352</v>
      </c>
      <c r="I14027" t="s">
        <v>135</v>
      </c>
      <c r="K14027" t="s">
        <v>191</v>
      </c>
      <c r="N14027" t="s">
        <v>232</v>
      </c>
      <c r="O14027" t="s">
        <v>194</v>
      </c>
      <c r="P14027">
        <v>2030</v>
      </c>
      <c r="Q14027">
        <v>0.02</v>
      </c>
    </row>
    <row r="14028" spans="1:17" x14ac:dyDescent="0.25">
      <c r="A14028" t="s">
        <v>722</v>
      </c>
      <c r="B14028" t="s">
        <v>723</v>
      </c>
      <c r="C14028" t="s">
        <v>724</v>
      </c>
      <c r="D14028" t="s">
        <v>687</v>
      </c>
      <c r="E14028" t="s">
        <v>688</v>
      </c>
      <c r="F14028" t="s">
        <v>187</v>
      </c>
      <c r="G14028" t="s">
        <v>195</v>
      </c>
      <c r="H14028" t="s">
        <v>352</v>
      </c>
      <c r="I14028" t="s">
        <v>135</v>
      </c>
      <c r="K14028" t="s">
        <v>191</v>
      </c>
      <c r="N14028" t="s">
        <v>232</v>
      </c>
      <c r="O14028" t="s">
        <v>194</v>
      </c>
      <c r="P14028">
        <v>2040</v>
      </c>
      <c r="Q14028">
        <v>0.02</v>
      </c>
    </row>
    <row r="14029" spans="1:17" x14ac:dyDescent="0.25">
      <c r="A14029" t="s">
        <v>722</v>
      </c>
      <c r="B14029" t="s">
        <v>723</v>
      </c>
      <c r="C14029" t="s">
        <v>724</v>
      </c>
      <c r="D14029" t="s">
        <v>687</v>
      </c>
      <c r="E14029" t="s">
        <v>688</v>
      </c>
      <c r="F14029" t="s">
        <v>187</v>
      </c>
      <c r="G14029" t="s">
        <v>195</v>
      </c>
      <c r="H14029" t="s">
        <v>352</v>
      </c>
      <c r="I14029" t="s">
        <v>135</v>
      </c>
      <c r="K14029" t="s">
        <v>191</v>
      </c>
      <c r="N14029" t="s">
        <v>232</v>
      </c>
      <c r="O14029" t="s">
        <v>194</v>
      </c>
      <c r="P14029">
        <v>2050</v>
      </c>
      <c r="Q14029">
        <v>0.02</v>
      </c>
    </row>
    <row r="14030" spans="1:17" x14ac:dyDescent="0.25">
      <c r="A14030" t="s">
        <v>722</v>
      </c>
      <c r="B14030" t="s">
        <v>723</v>
      </c>
      <c r="C14030" t="s">
        <v>724</v>
      </c>
      <c r="D14030" t="s">
        <v>687</v>
      </c>
      <c r="E14030" t="s">
        <v>688</v>
      </c>
      <c r="F14030" t="s">
        <v>187</v>
      </c>
      <c r="G14030" t="s">
        <v>195</v>
      </c>
      <c r="H14030" t="s">
        <v>352</v>
      </c>
      <c r="I14030" t="s">
        <v>135</v>
      </c>
      <c r="K14030" t="s">
        <v>191</v>
      </c>
      <c r="N14030" t="s">
        <v>232</v>
      </c>
      <c r="O14030" t="s">
        <v>264</v>
      </c>
      <c r="P14030">
        <v>2050</v>
      </c>
      <c r="Q14030">
        <v>0.01</v>
      </c>
    </row>
    <row r="14031" spans="1:17" x14ac:dyDescent="0.25">
      <c r="A14031" t="s">
        <v>722</v>
      </c>
      <c r="B14031" t="s">
        <v>723</v>
      </c>
      <c r="C14031" t="s">
        <v>724</v>
      </c>
      <c r="D14031" t="s">
        <v>687</v>
      </c>
      <c r="E14031" t="s">
        <v>688</v>
      </c>
      <c r="F14031" t="s">
        <v>187</v>
      </c>
      <c r="G14031" t="s">
        <v>195</v>
      </c>
      <c r="H14031" t="s">
        <v>352</v>
      </c>
      <c r="I14031" t="s">
        <v>135</v>
      </c>
      <c r="K14031" t="s">
        <v>191</v>
      </c>
      <c r="N14031" t="s">
        <v>232</v>
      </c>
      <c r="O14031" t="s">
        <v>265</v>
      </c>
      <c r="P14031">
        <v>2050</v>
      </c>
      <c r="Q14031">
        <v>0.03</v>
      </c>
    </row>
    <row r="14032" spans="1:17" x14ac:dyDescent="0.25">
      <c r="A14032" t="s">
        <v>722</v>
      </c>
      <c r="B14032" t="s">
        <v>723</v>
      </c>
      <c r="C14032" t="s">
        <v>724</v>
      </c>
      <c r="D14032" t="s">
        <v>687</v>
      </c>
      <c r="E14032" t="s">
        <v>688</v>
      </c>
      <c r="F14032" t="s">
        <v>187</v>
      </c>
      <c r="G14032" t="s">
        <v>195</v>
      </c>
      <c r="H14032" t="s">
        <v>473</v>
      </c>
      <c r="I14032" t="s">
        <v>213</v>
      </c>
      <c r="K14032" t="s">
        <v>474</v>
      </c>
      <c r="M14032" t="s">
        <v>690</v>
      </c>
      <c r="N14032" t="s">
        <v>513</v>
      </c>
      <c r="O14032" t="s">
        <v>194</v>
      </c>
      <c r="P14032">
        <v>2020</v>
      </c>
      <c r="Q14032">
        <v>10.93205567</v>
      </c>
    </row>
    <row r="14033" spans="1:17" x14ac:dyDescent="0.25">
      <c r="A14033" t="s">
        <v>722</v>
      </c>
      <c r="B14033" t="s">
        <v>723</v>
      </c>
      <c r="C14033" t="s">
        <v>724</v>
      </c>
      <c r="D14033" t="s">
        <v>687</v>
      </c>
      <c r="E14033" t="s">
        <v>688</v>
      </c>
      <c r="F14033" t="s">
        <v>187</v>
      </c>
      <c r="G14033" t="s">
        <v>195</v>
      </c>
      <c r="H14033" t="s">
        <v>473</v>
      </c>
      <c r="I14033" t="s">
        <v>213</v>
      </c>
      <c r="K14033" t="s">
        <v>474</v>
      </c>
      <c r="M14033" t="s">
        <v>690</v>
      </c>
      <c r="N14033" t="s">
        <v>513</v>
      </c>
      <c r="O14033" t="s">
        <v>194</v>
      </c>
      <c r="P14033">
        <v>2025</v>
      </c>
      <c r="Q14033">
        <v>10.89705393</v>
      </c>
    </row>
    <row r="14034" spans="1:17" x14ac:dyDescent="0.25">
      <c r="A14034" t="s">
        <v>722</v>
      </c>
      <c r="B14034" t="s">
        <v>723</v>
      </c>
      <c r="C14034" t="s">
        <v>724</v>
      </c>
      <c r="D14034" t="s">
        <v>687</v>
      </c>
      <c r="E14034" t="s">
        <v>688</v>
      </c>
      <c r="F14034" t="s">
        <v>187</v>
      </c>
      <c r="G14034" t="s">
        <v>195</v>
      </c>
      <c r="H14034" t="s">
        <v>473</v>
      </c>
      <c r="I14034" t="s">
        <v>213</v>
      </c>
      <c r="K14034" t="s">
        <v>474</v>
      </c>
      <c r="M14034" t="s">
        <v>690</v>
      </c>
      <c r="N14034" t="s">
        <v>513</v>
      </c>
      <c r="O14034" t="s">
        <v>264</v>
      </c>
      <c r="P14034">
        <v>2025</v>
      </c>
      <c r="Q14034">
        <v>18.45</v>
      </c>
    </row>
    <row r="14035" spans="1:17" x14ac:dyDescent="0.25">
      <c r="A14035" t="s">
        <v>722</v>
      </c>
      <c r="B14035" t="s">
        <v>723</v>
      </c>
      <c r="C14035" t="s">
        <v>724</v>
      </c>
      <c r="D14035" t="s">
        <v>687</v>
      </c>
      <c r="E14035" t="s">
        <v>688</v>
      </c>
      <c r="F14035" t="s">
        <v>187</v>
      </c>
      <c r="G14035" t="s">
        <v>195</v>
      </c>
      <c r="H14035" t="s">
        <v>473</v>
      </c>
      <c r="I14035" t="s">
        <v>213</v>
      </c>
      <c r="K14035" t="s">
        <v>474</v>
      </c>
      <c r="M14035" t="s">
        <v>690</v>
      </c>
      <c r="N14035" t="s">
        <v>513</v>
      </c>
      <c r="O14035" t="s">
        <v>265</v>
      </c>
      <c r="P14035">
        <v>2025</v>
      </c>
      <c r="Q14035">
        <v>4.0999999999999996</v>
      </c>
    </row>
    <row r="14036" spans="1:17" x14ac:dyDescent="0.25">
      <c r="A14036" t="s">
        <v>722</v>
      </c>
      <c r="B14036" t="s">
        <v>723</v>
      </c>
      <c r="C14036" t="s">
        <v>724</v>
      </c>
      <c r="D14036" t="s">
        <v>687</v>
      </c>
      <c r="E14036" t="s">
        <v>688</v>
      </c>
      <c r="F14036" t="s">
        <v>187</v>
      </c>
      <c r="G14036" t="s">
        <v>195</v>
      </c>
      <c r="H14036" t="s">
        <v>473</v>
      </c>
      <c r="I14036" t="s">
        <v>213</v>
      </c>
      <c r="K14036" t="s">
        <v>474</v>
      </c>
      <c r="M14036" t="s">
        <v>690</v>
      </c>
      <c r="N14036" t="s">
        <v>513</v>
      </c>
      <c r="O14036" t="s">
        <v>194</v>
      </c>
      <c r="P14036">
        <v>2030</v>
      </c>
      <c r="Q14036">
        <v>10.86362381</v>
      </c>
    </row>
    <row r="14037" spans="1:17" x14ac:dyDescent="0.25">
      <c r="A14037" t="s">
        <v>722</v>
      </c>
      <c r="B14037" t="s">
        <v>723</v>
      </c>
      <c r="C14037" t="s">
        <v>724</v>
      </c>
      <c r="D14037" t="s">
        <v>687</v>
      </c>
      <c r="E14037" t="s">
        <v>688</v>
      </c>
      <c r="F14037" t="s">
        <v>187</v>
      </c>
      <c r="G14037" t="s">
        <v>195</v>
      </c>
      <c r="H14037" t="s">
        <v>473</v>
      </c>
      <c r="I14037" t="s">
        <v>213</v>
      </c>
      <c r="K14037" t="s">
        <v>474</v>
      </c>
      <c r="M14037" t="s">
        <v>690</v>
      </c>
      <c r="N14037" t="s">
        <v>513</v>
      </c>
      <c r="O14037" t="s">
        <v>194</v>
      </c>
      <c r="P14037">
        <v>2040</v>
      </c>
      <c r="Q14037">
        <v>10.801073219999999</v>
      </c>
    </row>
    <row r="14038" spans="1:17" x14ac:dyDescent="0.25">
      <c r="A14038" t="s">
        <v>722</v>
      </c>
      <c r="B14038" t="s">
        <v>723</v>
      </c>
      <c r="C14038" t="s">
        <v>724</v>
      </c>
      <c r="D14038" t="s">
        <v>687</v>
      </c>
      <c r="E14038" t="s">
        <v>688</v>
      </c>
      <c r="F14038" t="s">
        <v>187</v>
      </c>
      <c r="G14038" t="s">
        <v>195</v>
      </c>
      <c r="H14038" t="s">
        <v>473</v>
      </c>
      <c r="I14038" t="s">
        <v>213</v>
      </c>
      <c r="K14038" t="s">
        <v>474</v>
      </c>
      <c r="M14038" t="s">
        <v>690</v>
      </c>
      <c r="N14038" t="s">
        <v>513</v>
      </c>
      <c r="O14038" t="s">
        <v>194</v>
      </c>
      <c r="P14038">
        <v>2050</v>
      </c>
      <c r="Q14038">
        <v>10.771771449999999</v>
      </c>
    </row>
    <row r="14039" spans="1:17" x14ac:dyDescent="0.25">
      <c r="A14039" t="s">
        <v>722</v>
      </c>
      <c r="B14039" t="s">
        <v>723</v>
      </c>
      <c r="C14039" t="s">
        <v>724</v>
      </c>
      <c r="D14039" t="s">
        <v>687</v>
      </c>
      <c r="E14039" t="s">
        <v>688</v>
      </c>
      <c r="F14039" t="s">
        <v>187</v>
      </c>
      <c r="G14039" t="s">
        <v>195</v>
      </c>
      <c r="H14039" t="s">
        <v>473</v>
      </c>
      <c r="I14039" t="s">
        <v>213</v>
      </c>
      <c r="K14039" t="s">
        <v>474</v>
      </c>
      <c r="M14039" t="s">
        <v>690</v>
      </c>
      <c r="N14039" t="s">
        <v>513</v>
      </c>
      <c r="O14039" t="s">
        <v>264</v>
      </c>
      <c r="P14039">
        <v>2050</v>
      </c>
      <c r="Q14039">
        <v>18.45</v>
      </c>
    </row>
    <row r="14040" spans="1:17" x14ac:dyDescent="0.25">
      <c r="A14040" t="s">
        <v>722</v>
      </c>
      <c r="B14040" t="s">
        <v>723</v>
      </c>
      <c r="C14040" t="s">
        <v>724</v>
      </c>
      <c r="D14040" t="s">
        <v>687</v>
      </c>
      <c r="E14040" t="s">
        <v>688</v>
      </c>
      <c r="F14040" t="s">
        <v>187</v>
      </c>
      <c r="G14040" t="s">
        <v>195</v>
      </c>
      <c r="H14040" t="s">
        <v>473</v>
      </c>
      <c r="I14040" t="s">
        <v>213</v>
      </c>
      <c r="K14040" t="s">
        <v>474</v>
      </c>
      <c r="M14040" t="s">
        <v>690</v>
      </c>
      <c r="N14040" t="s">
        <v>513</v>
      </c>
      <c r="O14040" t="s">
        <v>265</v>
      </c>
      <c r="P14040">
        <v>2050</v>
      </c>
      <c r="Q14040">
        <v>4.0999999999999996</v>
      </c>
    </row>
    <row r="14041" spans="1:17" x14ac:dyDescent="0.25">
      <c r="A14041" t="s">
        <v>722</v>
      </c>
      <c r="B14041" t="s">
        <v>723</v>
      </c>
      <c r="C14041" t="s">
        <v>724</v>
      </c>
      <c r="D14041" t="s">
        <v>687</v>
      </c>
      <c r="E14041" t="s">
        <v>688</v>
      </c>
      <c r="F14041" t="s">
        <v>187</v>
      </c>
      <c r="G14041" t="s">
        <v>195</v>
      </c>
      <c r="H14041" t="s">
        <v>354</v>
      </c>
      <c r="I14041" t="s">
        <v>136</v>
      </c>
      <c r="K14041" t="s">
        <v>275</v>
      </c>
      <c r="N14041" t="s">
        <v>232</v>
      </c>
      <c r="O14041" t="s">
        <v>194</v>
      </c>
      <c r="P14041">
        <v>2020</v>
      </c>
      <c r="Q14041">
        <v>2</v>
      </c>
    </row>
    <row r="14042" spans="1:17" x14ac:dyDescent="0.25">
      <c r="A14042" t="s">
        <v>722</v>
      </c>
      <c r="B14042" t="s">
        <v>723</v>
      </c>
      <c r="C14042" t="s">
        <v>724</v>
      </c>
      <c r="D14042" t="s">
        <v>687</v>
      </c>
      <c r="E14042" t="s">
        <v>688</v>
      </c>
      <c r="F14042" t="s">
        <v>187</v>
      </c>
      <c r="G14042" t="s">
        <v>195</v>
      </c>
      <c r="H14042" t="s">
        <v>354</v>
      </c>
      <c r="I14042" t="s">
        <v>136</v>
      </c>
      <c r="K14042" t="s">
        <v>275</v>
      </c>
      <c r="N14042" t="s">
        <v>232</v>
      </c>
      <c r="O14042" t="s">
        <v>194</v>
      </c>
      <c r="P14042">
        <v>2025</v>
      </c>
      <c r="Q14042">
        <v>2</v>
      </c>
    </row>
    <row r="14043" spans="1:17" x14ac:dyDescent="0.25">
      <c r="A14043" t="s">
        <v>722</v>
      </c>
      <c r="B14043" t="s">
        <v>723</v>
      </c>
      <c r="C14043" t="s">
        <v>724</v>
      </c>
      <c r="D14043" t="s">
        <v>687</v>
      </c>
      <c r="E14043" t="s">
        <v>688</v>
      </c>
      <c r="F14043" t="s">
        <v>187</v>
      </c>
      <c r="G14043" t="s">
        <v>195</v>
      </c>
      <c r="H14043" t="s">
        <v>354</v>
      </c>
      <c r="I14043" t="s">
        <v>136</v>
      </c>
      <c r="K14043" t="s">
        <v>275</v>
      </c>
      <c r="N14043" t="s">
        <v>232</v>
      </c>
      <c r="O14043" t="s">
        <v>264</v>
      </c>
      <c r="P14043">
        <v>2025</v>
      </c>
      <c r="Q14043">
        <v>1</v>
      </c>
    </row>
    <row r="14044" spans="1:17" x14ac:dyDescent="0.25">
      <c r="A14044" t="s">
        <v>722</v>
      </c>
      <c r="B14044" t="s">
        <v>723</v>
      </c>
      <c r="C14044" t="s">
        <v>724</v>
      </c>
      <c r="D14044" t="s">
        <v>687</v>
      </c>
      <c r="E14044" t="s">
        <v>688</v>
      </c>
      <c r="F14044" t="s">
        <v>187</v>
      </c>
      <c r="G14044" t="s">
        <v>195</v>
      </c>
      <c r="H14044" t="s">
        <v>354</v>
      </c>
      <c r="I14044" t="s">
        <v>136</v>
      </c>
      <c r="K14044" t="s">
        <v>275</v>
      </c>
      <c r="N14044" t="s">
        <v>232</v>
      </c>
      <c r="O14044" t="s">
        <v>265</v>
      </c>
      <c r="P14044">
        <v>2025</v>
      </c>
      <c r="Q14044">
        <v>4</v>
      </c>
    </row>
    <row r="14045" spans="1:17" x14ac:dyDescent="0.25">
      <c r="A14045" t="s">
        <v>722</v>
      </c>
      <c r="B14045" t="s">
        <v>723</v>
      </c>
      <c r="C14045" t="s">
        <v>724</v>
      </c>
      <c r="D14045" t="s">
        <v>687</v>
      </c>
      <c r="E14045" t="s">
        <v>688</v>
      </c>
      <c r="F14045" t="s">
        <v>187</v>
      </c>
      <c r="G14045" t="s">
        <v>195</v>
      </c>
      <c r="H14045" t="s">
        <v>354</v>
      </c>
      <c r="I14045" t="s">
        <v>136</v>
      </c>
      <c r="K14045" t="s">
        <v>275</v>
      </c>
      <c r="N14045" t="s">
        <v>232</v>
      </c>
      <c r="O14045" t="s">
        <v>194</v>
      </c>
      <c r="P14045">
        <v>2030</v>
      </c>
      <c r="Q14045">
        <v>2</v>
      </c>
    </row>
    <row r="14046" spans="1:17" x14ac:dyDescent="0.25">
      <c r="A14046" t="s">
        <v>722</v>
      </c>
      <c r="B14046" t="s">
        <v>723</v>
      </c>
      <c r="C14046" t="s">
        <v>724</v>
      </c>
      <c r="D14046" t="s">
        <v>687</v>
      </c>
      <c r="E14046" t="s">
        <v>688</v>
      </c>
      <c r="F14046" t="s">
        <v>187</v>
      </c>
      <c r="G14046" t="s">
        <v>195</v>
      </c>
      <c r="H14046" t="s">
        <v>354</v>
      </c>
      <c r="I14046" t="s">
        <v>136</v>
      </c>
      <c r="K14046" t="s">
        <v>275</v>
      </c>
      <c r="N14046" t="s">
        <v>232</v>
      </c>
      <c r="O14046" t="s">
        <v>194</v>
      </c>
      <c r="P14046">
        <v>2040</v>
      </c>
      <c r="Q14046">
        <v>2</v>
      </c>
    </row>
    <row r="14047" spans="1:17" x14ac:dyDescent="0.25">
      <c r="A14047" t="s">
        <v>722</v>
      </c>
      <c r="B14047" t="s">
        <v>723</v>
      </c>
      <c r="C14047" t="s">
        <v>724</v>
      </c>
      <c r="D14047" t="s">
        <v>687</v>
      </c>
      <c r="E14047" t="s">
        <v>688</v>
      </c>
      <c r="F14047" t="s">
        <v>187</v>
      </c>
      <c r="G14047" t="s">
        <v>195</v>
      </c>
      <c r="H14047" t="s">
        <v>354</v>
      </c>
      <c r="I14047" t="s">
        <v>136</v>
      </c>
      <c r="K14047" t="s">
        <v>275</v>
      </c>
      <c r="N14047" t="s">
        <v>232</v>
      </c>
      <c r="O14047" t="s">
        <v>194</v>
      </c>
      <c r="P14047">
        <v>2050</v>
      </c>
      <c r="Q14047">
        <v>2</v>
      </c>
    </row>
    <row r="14048" spans="1:17" x14ac:dyDescent="0.25">
      <c r="A14048" t="s">
        <v>722</v>
      </c>
      <c r="B14048" t="s">
        <v>723</v>
      </c>
      <c r="C14048" t="s">
        <v>724</v>
      </c>
      <c r="D14048" t="s">
        <v>687</v>
      </c>
      <c r="E14048" t="s">
        <v>688</v>
      </c>
      <c r="F14048" t="s">
        <v>187</v>
      </c>
      <c r="G14048" t="s">
        <v>195</v>
      </c>
      <c r="H14048" t="s">
        <v>354</v>
      </c>
      <c r="I14048" t="s">
        <v>136</v>
      </c>
      <c r="K14048" t="s">
        <v>275</v>
      </c>
      <c r="N14048" t="s">
        <v>232</v>
      </c>
      <c r="O14048" t="s">
        <v>264</v>
      </c>
      <c r="P14048">
        <v>2050</v>
      </c>
      <c r="Q14048">
        <v>1</v>
      </c>
    </row>
    <row r="14049" spans="1:17" x14ac:dyDescent="0.25">
      <c r="A14049" t="s">
        <v>722</v>
      </c>
      <c r="B14049" t="s">
        <v>723</v>
      </c>
      <c r="C14049" t="s">
        <v>724</v>
      </c>
      <c r="D14049" t="s">
        <v>687</v>
      </c>
      <c r="E14049" t="s">
        <v>688</v>
      </c>
      <c r="F14049" t="s">
        <v>187</v>
      </c>
      <c r="G14049" t="s">
        <v>195</v>
      </c>
      <c r="H14049" t="s">
        <v>354</v>
      </c>
      <c r="I14049" t="s">
        <v>136</v>
      </c>
      <c r="K14049" t="s">
        <v>275</v>
      </c>
      <c r="N14049" t="s">
        <v>232</v>
      </c>
      <c r="O14049" t="s">
        <v>265</v>
      </c>
      <c r="P14049">
        <v>2050</v>
      </c>
      <c r="Q14049">
        <v>4</v>
      </c>
    </row>
    <row r="14050" spans="1:17" x14ac:dyDescent="0.25">
      <c r="A14050" t="s">
        <v>722</v>
      </c>
      <c r="B14050" t="s">
        <v>723</v>
      </c>
      <c r="C14050" t="s">
        <v>724</v>
      </c>
      <c r="D14050" t="s">
        <v>687</v>
      </c>
      <c r="E14050" t="s">
        <v>688</v>
      </c>
      <c r="F14050" t="s">
        <v>187</v>
      </c>
      <c r="G14050" t="s">
        <v>195</v>
      </c>
      <c r="H14050" t="s">
        <v>475</v>
      </c>
      <c r="I14050" t="s">
        <v>277</v>
      </c>
      <c r="K14050" t="s">
        <v>476</v>
      </c>
      <c r="M14050" t="s">
        <v>251</v>
      </c>
      <c r="N14050" t="s">
        <v>232</v>
      </c>
      <c r="O14050" t="s">
        <v>194</v>
      </c>
      <c r="P14050">
        <v>2020</v>
      </c>
      <c r="Q14050">
        <v>5</v>
      </c>
    </row>
    <row r="14051" spans="1:17" x14ac:dyDescent="0.25">
      <c r="A14051" t="s">
        <v>722</v>
      </c>
      <c r="B14051" t="s">
        <v>723</v>
      </c>
      <c r="C14051" t="s">
        <v>724</v>
      </c>
      <c r="D14051" t="s">
        <v>687</v>
      </c>
      <c r="E14051" t="s">
        <v>688</v>
      </c>
      <c r="F14051" t="s">
        <v>187</v>
      </c>
      <c r="G14051" t="s">
        <v>195</v>
      </c>
      <c r="H14051" t="s">
        <v>475</v>
      </c>
      <c r="I14051" t="s">
        <v>277</v>
      </c>
      <c r="K14051" t="s">
        <v>476</v>
      </c>
      <c r="M14051" t="s">
        <v>251</v>
      </c>
      <c r="N14051" t="s">
        <v>232</v>
      </c>
      <c r="O14051" t="s">
        <v>194</v>
      </c>
      <c r="P14051">
        <v>2025</v>
      </c>
      <c r="Q14051">
        <v>5</v>
      </c>
    </row>
    <row r="14052" spans="1:17" x14ac:dyDescent="0.25">
      <c r="A14052" t="s">
        <v>722</v>
      </c>
      <c r="B14052" t="s">
        <v>723</v>
      </c>
      <c r="C14052" t="s">
        <v>724</v>
      </c>
      <c r="D14052" t="s">
        <v>687</v>
      </c>
      <c r="E14052" t="s">
        <v>688</v>
      </c>
      <c r="F14052" t="s">
        <v>187</v>
      </c>
      <c r="G14052" t="s">
        <v>195</v>
      </c>
      <c r="H14052" t="s">
        <v>475</v>
      </c>
      <c r="I14052" t="s">
        <v>277</v>
      </c>
      <c r="K14052" t="s">
        <v>476</v>
      </c>
      <c r="M14052" t="s">
        <v>251</v>
      </c>
      <c r="N14052" t="s">
        <v>232</v>
      </c>
      <c r="O14052" t="s">
        <v>264</v>
      </c>
      <c r="P14052">
        <v>2025</v>
      </c>
      <c r="Q14052">
        <v>3</v>
      </c>
    </row>
    <row r="14053" spans="1:17" x14ac:dyDescent="0.25">
      <c r="A14053" t="s">
        <v>722</v>
      </c>
      <c r="B14053" t="s">
        <v>723</v>
      </c>
      <c r="C14053" t="s">
        <v>724</v>
      </c>
      <c r="D14053" t="s">
        <v>687</v>
      </c>
      <c r="E14053" t="s">
        <v>688</v>
      </c>
      <c r="F14053" t="s">
        <v>187</v>
      </c>
      <c r="G14053" t="s">
        <v>195</v>
      </c>
      <c r="H14053" t="s">
        <v>475</v>
      </c>
      <c r="I14053" t="s">
        <v>277</v>
      </c>
      <c r="K14053" t="s">
        <v>476</v>
      </c>
      <c r="M14053" t="s">
        <v>251</v>
      </c>
      <c r="N14053" t="s">
        <v>232</v>
      </c>
      <c r="O14053" t="s">
        <v>265</v>
      </c>
      <c r="P14053">
        <v>2025</v>
      </c>
      <c r="Q14053">
        <v>7</v>
      </c>
    </row>
    <row r="14054" spans="1:17" x14ac:dyDescent="0.25">
      <c r="A14054" t="s">
        <v>722</v>
      </c>
      <c r="B14054" t="s">
        <v>723</v>
      </c>
      <c r="C14054" t="s">
        <v>724</v>
      </c>
      <c r="D14054" t="s">
        <v>687</v>
      </c>
      <c r="E14054" t="s">
        <v>688</v>
      </c>
      <c r="F14054" t="s">
        <v>187</v>
      </c>
      <c r="G14054" t="s">
        <v>195</v>
      </c>
      <c r="H14054" t="s">
        <v>475</v>
      </c>
      <c r="I14054" t="s">
        <v>277</v>
      </c>
      <c r="K14054" t="s">
        <v>476</v>
      </c>
      <c r="M14054" t="s">
        <v>251</v>
      </c>
      <c r="N14054" t="s">
        <v>232</v>
      </c>
      <c r="O14054" t="s">
        <v>194</v>
      </c>
      <c r="P14054">
        <v>2030</v>
      </c>
      <c r="Q14054">
        <v>5</v>
      </c>
    </row>
    <row r="14055" spans="1:17" x14ac:dyDescent="0.25">
      <c r="A14055" t="s">
        <v>722</v>
      </c>
      <c r="B14055" t="s">
        <v>723</v>
      </c>
      <c r="C14055" t="s">
        <v>724</v>
      </c>
      <c r="D14055" t="s">
        <v>687</v>
      </c>
      <c r="E14055" t="s">
        <v>688</v>
      </c>
      <c r="F14055" t="s">
        <v>187</v>
      </c>
      <c r="G14055" t="s">
        <v>195</v>
      </c>
      <c r="H14055" t="s">
        <v>475</v>
      </c>
      <c r="I14055" t="s">
        <v>277</v>
      </c>
      <c r="K14055" t="s">
        <v>476</v>
      </c>
      <c r="M14055" t="s">
        <v>251</v>
      </c>
      <c r="N14055" t="s">
        <v>232</v>
      </c>
      <c r="O14055" t="s">
        <v>194</v>
      </c>
      <c r="P14055">
        <v>2040</v>
      </c>
      <c r="Q14055">
        <v>5</v>
      </c>
    </row>
    <row r="14056" spans="1:17" x14ac:dyDescent="0.25">
      <c r="A14056" t="s">
        <v>722</v>
      </c>
      <c r="B14056" t="s">
        <v>723</v>
      </c>
      <c r="C14056" t="s">
        <v>724</v>
      </c>
      <c r="D14056" t="s">
        <v>687</v>
      </c>
      <c r="E14056" t="s">
        <v>688</v>
      </c>
      <c r="F14056" t="s">
        <v>187</v>
      </c>
      <c r="G14056" t="s">
        <v>195</v>
      </c>
      <c r="H14056" t="s">
        <v>475</v>
      </c>
      <c r="I14056" t="s">
        <v>277</v>
      </c>
      <c r="K14056" t="s">
        <v>476</v>
      </c>
      <c r="M14056" t="s">
        <v>251</v>
      </c>
      <c r="N14056" t="s">
        <v>232</v>
      </c>
      <c r="O14056" t="s">
        <v>194</v>
      </c>
      <c r="P14056">
        <v>2050</v>
      </c>
      <c r="Q14056">
        <v>5</v>
      </c>
    </row>
    <row r="14057" spans="1:17" x14ac:dyDescent="0.25">
      <c r="A14057" t="s">
        <v>722</v>
      </c>
      <c r="B14057" t="s">
        <v>723</v>
      </c>
      <c r="C14057" t="s">
        <v>724</v>
      </c>
      <c r="D14057" t="s">
        <v>687</v>
      </c>
      <c r="E14057" t="s">
        <v>688</v>
      </c>
      <c r="F14057" t="s">
        <v>187</v>
      </c>
      <c r="G14057" t="s">
        <v>195</v>
      </c>
      <c r="H14057" t="s">
        <v>475</v>
      </c>
      <c r="I14057" t="s">
        <v>277</v>
      </c>
      <c r="K14057" t="s">
        <v>476</v>
      </c>
      <c r="M14057" t="s">
        <v>251</v>
      </c>
      <c r="N14057" t="s">
        <v>232</v>
      </c>
      <c r="O14057" t="s">
        <v>264</v>
      </c>
      <c r="P14057">
        <v>2050</v>
      </c>
      <c r="Q14057">
        <v>3</v>
      </c>
    </row>
    <row r="14058" spans="1:17" x14ac:dyDescent="0.25">
      <c r="A14058" t="s">
        <v>722</v>
      </c>
      <c r="B14058" t="s">
        <v>723</v>
      </c>
      <c r="C14058" t="s">
        <v>724</v>
      </c>
      <c r="D14058" t="s">
        <v>687</v>
      </c>
      <c r="E14058" t="s">
        <v>688</v>
      </c>
      <c r="F14058" t="s">
        <v>187</v>
      </c>
      <c r="G14058" t="s">
        <v>195</v>
      </c>
      <c r="H14058" t="s">
        <v>475</v>
      </c>
      <c r="I14058" t="s">
        <v>277</v>
      </c>
      <c r="K14058" t="s">
        <v>476</v>
      </c>
      <c r="M14058" t="s">
        <v>251</v>
      </c>
      <c r="N14058" t="s">
        <v>232</v>
      </c>
      <c r="O14058" t="s">
        <v>265</v>
      </c>
      <c r="P14058">
        <v>2050</v>
      </c>
      <c r="Q14058">
        <v>7</v>
      </c>
    </row>
    <row r="14059" spans="1:17" x14ac:dyDescent="0.25">
      <c r="A14059" t="s">
        <v>722</v>
      </c>
      <c r="B14059" t="s">
        <v>723</v>
      </c>
      <c r="C14059" t="s">
        <v>724</v>
      </c>
      <c r="D14059" t="s">
        <v>687</v>
      </c>
      <c r="E14059" t="s">
        <v>688</v>
      </c>
      <c r="F14059" t="s">
        <v>187</v>
      </c>
      <c r="G14059" t="s">
        <v>195</v>
      </c>
      <c r="H14059" t="s">
        <v>215</v>
      </c>
      <c r="I14059" t="s">
        <v>216</v>
      </c>
      <c r="K14059" t="s">
        <v>202</v>
      </c>
      <c r="N14059" t="s">
        <v>232</v>
      </c>
      <c r="O14059" t="s">
        <v>194</v>
      </c>
      <c r="P14059">
        <v>2020</v>
      </c>
      <c r="Q14059">
        <v>25</v>
      </c>
    </row>
    <row r="14060" spans="1:17" x14ac:dyDescent="0.25">
      <c r="A14060" t="s">
        <v>722</v>
      </c>
      <c r="B14060" t="s">
        <v>723</v>
      </c>
      <c r="C14060" t="s">
        <v>724</v>
      </c>
      <c r="D14060" t="s">
        <v>687</v>
      </c>
      <c r="E14060" t="s">
        <v>688</v>
      </c>
      <c r="F14060" t="s">
        <v>187</v>
      </c>
      <c r="G14060" t="s">
        <v>195</v>
      </c>
      <c r="H14060" t="s">
        <v>215</v>
      </c>
      <c r="I14060" t="s">
        <v>216</v>
      </c>
      <c r="K14060" t="s">
        <v>202</v>
      </c>
      <c r="N14060" t="s">
        <v>232</v>
      </c>
      <c r="O14060" t="s">
        <v>194</v>
      </c>
      <c r="P14060">
        <v>2025</v>
      </c>
      <c r="Q14060">
        <v>25</v>
      </c>
    </row>
    <row r="14061" spans="1:17" x14ac:dyDescent="0.25">
      <c r="A14061" t="s">
        <v>722</v>
      </c>
      <c r="B14061" t="s">
        <v>723</v>
      </c>
      <c r="C14061" t="s">
        <v>724</v>
      </c>
      <c r="D14061" t="s">
        <v>687</v>
      </c>
      <c r="E14061" t="s">
        <v>688</v>
      </c>
      <c r="F14061" t="s">
        <v>187</v>
      </c>
      <c r="G14061" t="s">
        <v>195</v>
      </c>
      <c r="H14061" t="s">
        <v>215</v>
      </c>
      <c r="I14061" t="s">
        <v>216</v>
      </c>
      <c r="K14061" t="s">
        <v>202</v>
      </c>
      <c r="N14061" t="s">
        <v>232</v>
      </c>
      <c r="O14061" t="s">
        <v>264</v>
      </c>
      <c r="P14061">
        <v>2025</v>
      </c>
      <c r="Q14061">
        <v>25</v>
      </c>
    </row>
    <row r="14062" spans="1:17" x14ac:dyDescent="0.25">
      <c r="A14062" t="s">
        <v>722</v>
      </c>
      <c r="B14062" t="s">
        <v>723</v>
      </c>
      <c r="C14062" t="s">
        <v>724</v>
      </c>
      <c r="D14062" t="s">
        <v>687</v>
      </c>
      <c r="E14062" t="s">
        <v>688</v>
      </c>
      <c r="F14062" t="s">
        <v>187</v>
      </c>
      <c r="G14062" t="s">
        <v>195</v>
      </c>
      <c r="H14062" t="s">
        <v>215</v>
      </c>
      <c r="I14062" t="s">
        <v>216</v>
      </c>
      <c r="K14062" t="s">
        <v>202</v>
      </c>
      <c r="N14062" t="s">
        <v>232</v>
      </c>
      <c r="O14062" t="s">
        <v>265</v>
      </c>
      <c r="P14062">
        <v>2025</v>
      </c>
      <c r="Q14062">
        <v>30</v>
      </c>
    </row>
    <row r="14063" spans="1:17" x14ac:dyDescent="0.25">
      <c r="A14063" t="s">
        <v>722</v>
      </c>
      <c r="B14063" t="s">
        <v>723</v>
      </c>
      <c r="C14063" t="s">
        <v>724</v>
      </c>
      <c r="D14063" t="s">
        <v>687</v>
      </c>
      <c r="E14063" t="s">
        <v>688</v>
      </c>
      <c r="F14063" t="s">
        <v>187</v>
      </c>
      <c r="G14063" t="s">
        <v>195</v>
      </c>
      <c r="H14063" t="s">
        <v>215</v>
      </c>
      <c r="I14063" t="s">
        <v>216</v>
      </c>
      <c r="K14063" t="s">
        <v>202</v>
      </c>
      <c r="N14063" t="s">
        <v>232</v>
      </c>
      <c r="O14063" t="s">
        <v>194</v>
      </c>
      <c r="P14063">
        <v>2030</v>
      </c>
      <c r="Q14063">
        <v>30</v>
      </c>
    </row>
    <row r="14064" spans="1:17" x14ac:dyDescent="0.25">
      <c r="A14064" t="s">
        <v>722</v>
      </c>
      <c r="B14064" t="s">
        <v>723</v>
      </c>
      <c r="C14064" t="s">
        <v>724</v>
      </c>
      <c r="D14064" t="s">
        <v>687</v>
      </c>
      <c r="E14064" t="s">
        <v>688</v>
      </c>
      <c r="F14064" t="s">
        <v>187</v>
      </c>
      <c r="G14064" t="s">
        <v>195</v>
      </c>
      <c r="H14064" t="s">
        <v>215</v>
      </c>
      <c r="I14064" t="s">
        <v>216</v>
      </c>
      <c r="K14064" t="s">
        <v>202</v>
      </c>
      <c r="N14064" t="s">
        <v>232</v>
      </c>
      <c r="O14064" t="s">
        <v>194</v>
      </c>
      <c r="P14064">
        <v>2040</v>
      </c>
      <c r="Q14064">
        <v>30</v>
      </c>
    </row>
    <row r="14065" spans="1:17" x14ac:dyDescent="0.25">
      <c r="A14065" t="s">
        <v>722</v>
      </c>
      <c r="B14065" t="s">
        <v>723</v>
      </c>
      <c r="C14065" t="s">
        <v>724</v>
      </c>
      <c r="D14065" t="s">
        <v>687</v>
      </c>
      <c r="E14065" t="s">
        <v>688</v>
      </c>
      <c r="F14065" t="s">
        <v>187</v>
      </c>
      <c r="G14065" t="s">
        <v>195</v>
      </c>
      <c r="H14065" t="s">
        <v>215</v>
      </c>
      <c r="I14065" t="s">
        <v>216</v>
      </c>
      <c r="K14065" t="s">
        <v>202</v>
      </c>
      <c r="N14065" t="s">
        <v>232</v>
      </c>
      <c r="O14065" t="s">
        <v>194</v>
      </c>
      <c r="P14065">
        <v>2050</v>
      </c>
      <c r="Q14065">
        <v>30</v>
      </c>
    </row>
    <row r="14066" spans="1:17" x14ac:dyDescent="0.25">
      <c r="A14066" t="s">
        <v>722</v>
      </c>
      <c r="B14066" t="s">
        <v>723</v>
      </c>
      <c r="C14066" t="s">
        <v>724</v>
      </c>
      <c r="D14066" t="s">
        <v>687</v>
      </c>
      <c r="E14066" t="s">
        <v>688</v>
      </c>
      <c r="F14066" t="s">
        <v>187</v>
      </c>
      <c r="G14066" t="s">
        <v>195</v>
      </c>
      <c r="H14066" t="s">
        <v>215</v>
      </c>
      <c r="I14066" t="s">
        <v>216</v>
      </c>
      <c r="K14066" t="s">
        <v>202</v>
      </c>
      <c r="N14066" t="s">
        <v>232</v>
      </c>
      <c r="O14066" t="s">
        <v>264</v>
      </c>
      <c r="P14066">
        <v>2050</v>
      </c>
      <c r="Q14066">
        <v>25</v>
      </c>
    </row>
    <row r="14067" spans="1:17" x14ac:dyDescent="0.25">
      <c r="A14067" t="s">
        <v>722</v>
      </c>
      <c r="B14067" t="s">
        <v>723</v>
      </c>
      <c r="C14067" t="s">
        <v>724</v>
      </c>
      <c r="D14067" t="s">
        <v>687</v>
      </c>
      <c r="E14067" t="s">
        <v>688</v>
      </c>
      <c r="F14067" t="s">
        <v>187</v>
      </c>
      <c r="G14067" t="s">
        <v>195</v>
      </c>
      <c r="H14067" t="s">
        <v>215</v>
      </c>
      <c r="I14067" t="s">
        <v>216</v>
      </c>
      <c r="K14067" t="s">
        <v>202</v>
      </c>
      <c r="N14067" t="s">
        <v>232</v>
      </c>
      <c r="O14067" t="s">
        <v>265</v>
      </c>
      <c r="P14067">
        <v>2050</v>
      </c>
      <c r="Q14067">
        <v>35</v>
      </c>
    </row>
    <row r="14068" spans="1:17" x14ac:dyDescent="0.25">
      <c r="A14068" t="s">
        <v>722</v>
      </c>
      <c r="B14068" t="s">
        <v>723</v>
      </c>
      <c r="C14068" t="s">
        <v>724</v>
      </c>
      <c r="D14068" t="s">
        <v>687</v>
      </c>
      <c r="E14068" t="s">
        <v>688</v>
      </c>
      <c r="F14068" t="s">
        <v>187</v>
      </c>
      <c r="G14068" t="s">
        <v>195</v>
      </c>
      <c r="H14068" t="s">
        <v>442</v>
      </c>
      <c r="I14068" t="s">
        <v>443</v>
      </c>
      <c r="J14068" t="s">
        <v>351</v>
      </c>
      <c r="K14068" t="s">
        <v>191</v>
      </c>
      <c r="M14068" t="s">
        <v>691</v>
      </c>
      <c r="O14068" t="s">
        <v>194</v>
      </c>
      <c r="P14068">
        <v>2020</v>
      </c>
      <c r="Q14068">
        <v>5.4809478880000002</v>
      </c>
    </row>
    <row r="14069" spans="1:17" x14ac:dyDescent="0.25">
      <c r="A14069" t="s">
        <v>722</v>
      </c>
      <c r="B14069" t="s">
        <v>723</v>
      </c>
      <c r="C14069" t="s">
        <v>724</v>
      </c>
      <c r="D14069" t="s">
        <v>687</v>
      </c>
      <c r="E14069" t="s">
        <v>688</v>
      </c>
      <c r="F14069" t="s">
        <v>187</v>
      </c>
      <c r="G14069" t="s">
        <v>195</v>
      </c>
      <c r="H14069" t="s">
        <v>442</v>
      </c>
      <c r="I14069" t="s">
        <v>443</v>
      </c>
      <c r="J14069" t="s">
        <v>351</v>
      </c>
      <c r="K14069" t="s">
        <v>191</v>
      </c>
      <c r="M14069" t="s">
        <v>691</v>
      </c>
      <c r="O14069" t="s">
        <v>194</v>
      </c>
      <c r="P14069">
        <v>2025</v>
      </c>
      <c r="Q14069">
        <v>5.5609869979999997</v>
      </c>
    </row>
    <row r="14070" spans="1:17" x14ac:dyDescent="0.25">
      <c r="A14070" t="s">
        <v>722</v>
      </c>
      <c r="B14070" t="s">
        <v>723</v>
      </c>
      <c r="C14070" t="s">
        <v>724</v>
      </c>
      <c r="D14070" t="s">
        <v>687</v>
      </c>
      <c r="E14070" t="s">
        <v>688</v>
      </c>
      <c r="F14070" t="s">
        <v>187</v>
      </c>
      <c r="G14070" t="s">
        <v>195</v>
      </c>
      <c r="H14070" t="s">
        <v>442</v>
      </c>
      <c r="I14070" t="s">
        <v>443</v>
      </c>
      <c r="J14070" t="s">
        <v>351</v>
      </c>
      <c r="K14070" t="s">
        <v>191</v>
      </c>
      <c r="M14070" t="s">
        <v>691</v>
      </c>
      <c r="O14070" t="s">
        <v>264</v>
      </c>
      <c r="P14070">
        <v>2025</v>
      </c>
      <c r="Q14070">
        <v>6.5168255979999996</v>
      </c>
    </row>
    <row r="14071" spans="1:17" x14ac:dyDescent="0.25">
      <c r="A14071" t="s">
        <v>722</v>
      </c>
      <c r="B14071" t="s">
        <v>723</v>
      </c>
      <c r="C14071" t="s">
        <v>724</v>
      </c>
      <c r="D14071" t="s">
        <v>687</v>
      </c>
      <c r="E14071" t="s">
        <v>688</v>
      </c>
      <c r="F14071" t="s">
        <v>187</v>
      </c>
      <c r="G14071" t="s">
        <v>195</v>
      </c>
      <c r="H14071" t="s">
        <v>442</v>
      </c>
      <c r="I14071" t="s">
        <v>443</v>
      </c>
      <c r="J14071" t="s">
        <v>351</v>
      </c>
      <c r="K14071" t="s">
        <v>191</v>
      </c>
      <c r="M14071" t="s">
        <v>691</v>
      </c>
      <c r="O14071" t="s">
        <v>265</v>
      </c>
      <c r="P14071">
        <v>2025</v>
      </c>
      <c r="Q14071">
        <v>4.6780222350000003</v>
      </c>
    </row>
    <row r="14072" spans="1:17" x14ac:dyDescent="0.25">
      <c r="A14072" t="s">
        <v>722</v>
      </c>
      <c r="B14072" t="s">
        <v>723</v>
      </c>
      <c r="C14072" t="s">
        <v>724</v>
      </c>
      <c r="D14072" t="s">
        <v>687</v>
      </c>
      <c r="E14072" t="s">
        <v>688</v>
      </c>
      <c r="F14072" t="s">
        <v>187</v>
      </c>
      <c r="G14072" t="s">
        <v>195</v>
      </c>
      <c r="H14072" t="s">
        <v>442</v>
      </c>
      <c r="I14072" t="s">
        <v>443</v>
      </c>
      <c r="J14072" t="s">
        <v>351</v>
      </c>
      <c r="K14072" t="s">
        <v>191</v>
      </c>
      <c r="M14072" t="s">
        <v>691</v>
      </c>
      <c r="O14072" t="s">
        <v>194</v>
      </c>
      <c r="P14072">
        <v>2030</v>
      </c>
      <c r="Q14072">
        <v>5.6401482290000002</v>
      </c>
    </row>
    <row r="14073" spans="1:17" x14ac:dyDescent="0.25">
      <c r="A14073" t="s">
        <v>722</v>
      </c>
      <c r="B14073" t="s">
        <v>723</v>
      </c>
      <c r="C14073" t="s">
        <v>724</v>
      </c>
      <c r="D14073" t="s">
        <v>687</v>
      </c>
      <c r="E14073" t="s">
        <v>688</v>
      </c>
      <c r="F14073" t="s">
        <v>187</v>
      </c>
      <c r="G14073" t="s">
        <v>195</v>
      </c>
      <c r="H14073" t="s">
        <v>442</v>
      </c>
      <c r="I14073" t="s">
        <v>443</v>
      </c>
      <c r="J14073" t="s">
        <v>351</v>
      </c>
      <c r="K14073" t="s">
        <v>191</v>
      </c>
      <c r="M14073" t="s">
        <v>691</v>
      </c>
      <c r="O14073" t="s">
        <v>194</v>
      </c>
      <c r="P14073">
        <v>2040</v>
      </c>
      <c r="Q14073">
        <v>5.7958941939999997</v>
      </c>
    </row>
    <row r="14074" spans="1:17" x14ac:dyDescent="0.25">
      <c r="A14074" t="s">
        <v>722</v>
      </c>
      <c r="B14074" t="s">
        <v>723</v>
      </c>
      <c r="C14074" t="s">
        <v>724</v>
      </c>
      <c r="D14074" t="s">
        <v>687</v>
      </c>
      <c r="E14074" t="s">
        <v>688</v>
      </c>
      <c r="F14074" t="s">
        <v>187</v>
      </c>
      <c r="G14074" t="s">
        <v>195</v>
      </c>
      <c r="H14074" t="s">
        <v>442</v>
      </c>
      <c r="I14074" t="s">
        <v>443</v>
      </c>
      <c r="J14074" t="s">
        <v>351</v>
      </c>
      <c r="K14074" t="s">
        <v>191</v>
      </c>
      <c r="M14074" t="s">
        <v>691</v>
      </c>
      <c r="O14074" t="s">
        <v>194</v>
      </c>
      <c r="P14074">
        <v>2050</v>
      </c>
      <c r="Q14074">
        <v>5.8725067319999997</v>
      </c>
    </row>
    <row r="14075" spans="1:17" x14ac:dyDescent="0.25">
      <c r="A14075" t="s">
        <v>722</v>
      </c>
      <c r="B14075" t="s">
        <v>723</v>
      </c>
      <c r="C14075" t="s">
        <v>724</v>
      </c>
      <c r="D14075" t="s">
        <v>687</v>
      </c>
      <c r="E14075" t="s">
        <v>688</v>
      </c>
      <c r="F14075" t="s">
        <v>187</v>
      </c>
      <c r="G14075" t="s">
        <v>195</v>
      </c>
      <c r="H14075" t="s">
        <v>442</v>
      </c>
      <c r="I14075" t="s">
        <v>443</v>
      </c>
      <c r="J14075" t="s">
        <v>351</v>
      </c>
      <c r="K14075" t="s">
        <v>191</v>
      </c>
      <c r="M14075" t="s">
        <v>691</v>
      </c>
      <c r="O14075" t="s">
        <v>264</v>
      </c>
      <c r="P14075">
        <v>2050</v>
      </c>
      <c r="Q14075">
        <v>7.0429112309999997</v>
      </c>
    </row>
    <row r="14076" spans="1:17" x14ac:dyDescent="0.25">
      <c r="A14076" t="s">
        <v>722</v>
      </c>
      <c r="B14076" t="s">
        <v>723</v>
      </c>
      <c r="C14076" t="s">
        <v>724</v>
      </c>
      <c r="D14076" t="s">
        <v>687</v>
      </c>
      <c r="E14076" t="s">
        <v>688</v>
      </c>
      <c r="F14076" t="s">
        <v>187</v>
      </c>
      <c r="G14076" t="s">
        <v>195</v>
      </c>
      <c r="H14076" t="s">
        <v>442</v>
      </c>
      <c r="I14076" t="s">
        <v>443</v>
      </c>
      <c r="J14076" t="s">
        <v>351</v>
      </c>
      <c r="K14076" t="s">
        <v>191</v>
      </c>
      <c r="M14076" t="s">
        <v>691</v>
      </c>
      <c r="O14076" t="s">
        <v>265</v>
      </c>
      <c r="P14076">
        <v>2050</v>
      </c>
      <c r="Q14076">
        <v>4.9431601340000002</v>
      </c>
    </row>
    <row r="14077" spans="1:17" x14ac:dyDescent="0.25">
      <c r="A14077" t="s">
        <v>722</v>
      </c>
      <c r="B14077" t="s">
        <v>723</v>
      </c>
      <c r="C14077" t="s">
        <v>724</v>
      </c>
      <c r="D14077" t="s">
        <v>687</v>
      </c>
      <c r="E14077" t="s">
        <v>688</v>
      </c>
      <c r="F14077" t="s">
        <v>187</v>
      </c>
      <c r="G14077" t="s">
        <v>218</v>
      </c>
      <c r="H14077" t="s">
        <v>219</v>
      </c>
      <c r="I14077" t="s">
        <v>220</v>
      </c>
      <c r="K14077" t="s">
        <v>221</v>
      </c>
      <c r="O14077" t="s">
        <v>194</v>
      </c>
      <c r="P14077">
        <v>2020</v>
      </c>
    </row>
    <row r="14078" spans="1:17" x14ac:dyDescent="0.25">
      <c r="A14078" t="s">
        <v>722</v>
      </c>
      <c r="B14078" t="s">
        <v>723</v>
      </c>
      <c r="C14078" t="s">
        <v>724</v>
      </c>
      <c r="D14078" t="s">
        <v>687</v>
      </c>
      <c r="E14078" t="s">
        <v>688</v>
      </c>
      <c r="F14078" t="s">
        <v>187</v>
      </c>
      <c r="G14078" t="s">
        <v>218</v>
      </c>
      <c r="H14078" t="s">
        <v>219</v>
      </c>
      <c r="I14078" t="s">
        <v>220</v>
      </c>
      <c r="K14078" t="s">
        <v>221</v>
      </c>
      <c r="O14078" t="s">
        <v>194</v>
      </c>
      <c r="P14078">
        <v>2025</v>
      </c>
    </row>
    <row r="14079" spans="1:17" x14ac:dyDescent="0.25">
      <c r="A14079" t="s">
        <v>722</v>
      </c>
      <c r="B14079" t="s">
        <v>723</v>
      </c>
      <c r="C14079" t="s">
        <v>724</v>
      </c>
      <c r="D14079" t="s">
        <v>687</v>
      </c>
      <c r="E14079" t="s">
        <v>688</v>
      </c>
      <c r="F14079" t="s">
        <v>187</v>
      </c>
      <c r="G14079" t="s">
        <v>218</v>
      </c>
      <c r="H14079" t="s">
        <v>219</v>
      </c>
      <c r="I14079" t="s">
        <v>220</v>
      </c>
      <c r="K14079" t="s">
        <v>221</v>
      </c>
      <c r="O14079" t="s">
        <v>264</v>
      </c>
      <c r="P14079">
        <v>2025</v>
      </c>
    </row>
    <row r="14080" spans="1:17" x14ac:dyDescent="0.25">
      <c r="A14080" t="s">
        <v>722</v>
      </c>
      <c r="B14080" t="s">
        <v>723</v>
      </c>
      <c r="C14080" t="s">
        <v>724</v>
      </c>
      <c r="D14080" t="s">
        <v>687</v>
      </c>
      <c r="E14080" t="s">
        <v>688</v>
      </c>
      <c r="F14080" t="s">
        <v>187</v>
      </c>
      <c r="G14080" t="s">
        <v>218</v>
      </c>
      <c r="H14080" t="s">
        <v>219</v>
      </c>
      <c r="I14080" t="s">
        <v>220</v>
      </c>
      <c r="K14080" t="s">
        <v>221</v>
      </c>
      <c r="O14080" t="s">
        <v>265</v>
      </c>
      <c r="P14080">
        <v>2025</v>
      </c>
    </row>
    <row r="14081" spans="1:16" x14ac:dyDescent="0.25">
      <c r="A14081" t="s">
        <v>722</v>
      </c>
      <c r="B14081" t="s">
        <v>723</v>
      </c>
      <c r="C14081" t="s">
        <v>724</v>
      </c>
      <c r="D14081" t="s">
        <v>687</v>
      </c>
      <c r="E14081" t="s">
        <v>688</v>
      </c>
      <c r="F14081" t="s">
        <v>187</v>
      </c>
      <c r="G14081" t="s">
        <v>218</v>
      </c>
      <c r="H14081" t="s">
        <v>219</v>
      </c>
      <c r="I14081" t="s">
        <v>220</v>
      </c>
      <c r="K14081" t="s">
        <v>221</v>
      </c>
      <c r="O14081" t="s">
        <v>194</v>
      </c>
      <c r="P14081">
        <v>2030</v>
      </c>
    </row>
    <row r="14082" spans="1:16" x14ac:dyDescent="0.25">
      <c r="A14082" t="s">
        <v>722</v>
      </c>
      <c r="B14082" t="s">
        <v>723</v>
      </c>
      <c r="C14082" t="s">
        <v>724</v>
      </c>
      <c r="D14082" t="s">
        <v>687</v>
      </c>
      <c r="E14082" t="s">
        <v>688</v>
      </c>
      <c r="F14082" t="s">
        <v>187</v>
      </c>
      <c r="G14082" t="s">
        <v>218</v>
      </c>
      <c r="H14082" t="s">
        <v>219</v>
      </c>
      <c r="I14082" t="s">
        <v>220</v>
      </c>
      <c r="K14082" t="s">
        <v>221</v>
      </c>
      <c r="O14082" t="s">
        <v>194</v>
      </c>
      <c r="P14082">
        <v>2040</v>
      </c>
    </row>
    <row r="14083" spans="1:16" x14ac:dyDescent="0.25">
      <c r="A14083" t="s">
        <v>722</v>
      </c>
      <c r="B14083" t="s">
        <v>723</v>
      </c>
      <c r="C14083" t="s">
        <v>724</v>
      </c>
      <c r="D14083" t="s">
        <v>687</v>
      </c>
      <c r="E14083" t="s">
        <v>688</v>
      </c>
      <c r="F14083" t="s">
        <v>187</v>
      </c>
      <c r="G14083" t="s">
        <v>218</v>
      </c>
      <c r="H14083" t="s">
        <v>219</v>
      </c>
      <c r="I14083" t="s">
        <v>220</v>
      </c>
      <c r="K14083" t="s">
        <v>221</v>
      </c>
      <c r="O14083" t="s">
        <v>194</v>
      </c>
      <c r="P14083">
        <v>2050</v>
      </c>
    </row>
    <row r="14084" spans="1:16" x14ac:dyDescent="0.25">
      <c r="A14084" t="s">
        <v>722</v>
      </c>
      <c r="B14084" t="s">
        <v>723</v>
      </c>
      <c r="C14084" t="s">
        <v>724</v>
      </c>
      <c r="D14084" t="s">
        <v>687</v>
      </c>
      <c r="E14084" t="s">
        <v>688</v>
      </c>
      <c r="F14084" t="s">
        <v>187</v>
      </c>
      <c r="G14084" t="s">
        <v>218</v>
      </c>
      <c r="H14084" t="s">
        <v>219</v>
      </c>
      <c r="I14084" t="s">
        <v>220</v>
      </c>
      <c r="K14084" t="s">
        <v>221</v>
      </c>
      <c r="O14084" t="s">
        <v>264</v>
      </c>
      <c r="P14084">
        <v>2050</v>
      </c>
    </row>
    <row r="14085" spans="1:16" x14ac:dyDescent="0.25">
      <c r="A14085" t="s">
        <v>722</v>
      </c>
      <c r="B14085" t="s">
        <v>723</v>
      </c>
      <c r="C14085" t="s">
        <v>724</v>
      </c>
      <c r="D14085" t="s">
        <v>687</v>
      </c>
      <c r="E14085" t="s">
        <v>688</v>
      </c>
      <c r="F14085" t="s">
        <v>187</v>
      </c>
      <c r="G14085" t="s">
        <v>218</v>
      </c>
      <c r="H14085" t="s">
        <v>219</v>
      </c>
      <c r="I14085" t="s">
        <v>220</v>
      </c>
      <c r="K14085" t="s">
        <v>221</v>
      </c>
      <c r="O14085" t="s">
        <v>265</v>
      </c>
      <c r="P14085">
        <v>2050</v>
      </c>
    </row>
    <row r="14086" spans="1:16" x14ac:dyDescent="0.25">
      <c r="A14086" t="s">
        <v>722</v>
      </c>
      <c r="B14086" t="s">
        <v>723</v>
      </c>
      <c r="C14086" t="s">
        <v>724</v>
      </c>
      <c r="D14086" t="s">
        <v>687</v>
      </c>
      <c r="E14086" t="s">
        <v>688</v>
      </c>
      <c r="F14086" t="s">
        <v>187</v>
      </c>
      <c r="G14086" t="s">
        <v>218</v>
      </c>
      <c r="H14086" t="s">
        <v>223</v>
      </c>
      <c r="I14086" t="s">
        <v>224</v>
      </c>
      <c r="K14086" t="s">
        <v>221</v>
      </c>
      <c r="O14086" t="s">
        <v>194</v>
      </c>
      <c r="P14086">
        <v>2020</v>
      </c>
    </row>
    <row r="14087" spans="1:16" x14ac:dyDescent="0.25">
      <c r="A14087" t="s">
        <v>722</v>
      </c>
      <c r="B14087" t="s">
        <v>723</v>
      </c>
      <c r="C14087" t="s">
        <v>724</v>
      </c>
      <c r="D14087" t="s">
        <v>687</v>
      </c>
      <c r="E14087" t="s">
        <v>688</v>
      </c>
      <c r="F14087" t="s">
        <v>187</v>
      </c>
      <c r="G14087" t="s">
        <v>218</v>
      </c>
      <c r="H14087" t="s">
        <v>223</v>
      </c>
      <c r="I14087" t="s">
        <v>224</v>
      </c>
      <c r="K14087" t="s">
        <v>221</v>
      </c>
      <c r="O14087" t="s">
        <v>194</v>
      </c>
      <c r="P14087">
        <v>2025</v>
      </c>
    </row>
    <row r="14088" spans="1:16" x14ac:dyDescent="0.25">
      <c r="A14088" t="s">
        <v>722</v>
      </c>
      <c r="B14088" t="s">
        <v>723</v>
      </c>
      <c r="C14088" t="s">
        <v>724</v>
      </c>
      <c r="D14088" t="s">
        <v>687</v>
      </c>
      <c r="E14088" t="s">
        <v>688</v>
      </c>
      <c r="F14088" t="s">
        <v>187</v>
      </c>
      <c r="G14088" t="s">
        <v>218</v>
      </c>
      <c r="H14088" t="s">
        <v>223</v>
      </c>
      <c r="I14088" t="s">
        <v>224</v>
      </c>
      <c r="K14088" t="s">
        <v>221</v>
      </c>
      <c r="O14088" t="s">
        <v>264</v>
      </c>
      <c r="P14088">
        <v>2025</v>
      </c>
    </row>
    <row r="14089" spans="1:16" x14ac:dyDescent="0.25">
      <c r="A14089" t="s">
        <v>722</v>
      </c>
      <c r="B14089" t="s">
        <v>723</v>
      </c>
      <c r="C14089" t="s">
        <v>724</v>
      </c>
      <c r="D14089" t="s">
        <v>687</v>
      </c>
      <c r="E14089" t="s">
        <v>688</v>
      </c>
      <c r="F14089" t="s">
        <v>187</v>
      </c>
      <c r="G14089" t="s">
        <v>218</v>
      </c>
      <c r="H14089" t="s">
        <v>223</v>
      </c>
      <c r="I14089" t="s">
        <v>224</v>
      </c>
      <c r="K14089" t="s">
        <v>221</v>
      </c>
      <c r="O14089" t="s">
        <v>265</v>
      </c>
      <c r="P14089">
        <v>2025</v>
      </c>
    </row>
    <row r="14090" spans="1:16" x14ac:dyDescent="0.25">
      <c r="A14090" t="s">
        <v>722</v>
      </c>
      <c r="B14090" t="s">
        <v>723</v>
      </c>
      <c r="C14090" t="s">
        <v>724</v>
      </c>
      <c r="D14090" t="s">
        <v>687</v>
      </c>
      <c r="E14090" t="s">
        <v>688</v>
      </c>
      <c r="F14090" t="s">
        <v>187</v>
      </c>
      <c r="G14090" t="s">
        <v>218</v>
      </c>
      <c r="H14090" t="s">
        <v>223</v>
      </c>
      <c r="I14090" t="s">
        <v>224</v>
      </c>
      <c r="K14090" t="s">
        <v>221</v>
      </c>
      <c r="O14090" t="s">
        <v>194</v>
      </c>
      <c r="P14090">
        <v>2030</v>
      </c>
    </row>
    <row r="14091" spans="1:16" x14ac:dyDescent="0.25">
      <c r="A14091" t="s">
        <v>722</v>
      </c>
      <c r="B14091" t="s">
        <v>723</v>
      </c>
      <c r="C14091" t="s">
        <v>724</v>
      </c>
      <c r="D14091" t="s">
        <v>687</v>
      </c>
      <c r="E14091" t="s">
        <v>688</v>
      </c>
      <c r="F14091" t="s">
        <v>187</v>
      </c>
      <c r="G14091" t="s">
        <v>218</v>
      </c>
      <c r="H14091" t="s">
        <v>223</v>
      </c>
      <c r="I14091" t="s">
        <v>224</v>
      </c>
      <c r="K14091" t="s">
        <v>221</v>
      </c>
      <c r="O14091" t="s">
        <v>194</v>
      </c>
      <c r="P14091">
        <v>2040</v>
      </c>
    </row>
    <row r="14092" spans="1:16" x14ac:dyDescent="0.25">
      <c r="A14092" t="s">
        <v>722</v>
      </c>
      <c r="B14092" t="s">
        <v>723</v>
      </c>
      <c r="C14092" t="s">
        <v>724</v>
      </c>
      <c r="D14092" t="s">
        <v>687</v>
      </c>
      <c r="E14092" t="s">
        <v>688</v>
      </c>
      <c r="F14092" t="s">
        <v>187</v>
      </c>
      <c r="G14092" t="s">
        <v>218</v>
      </c>
      <c r="H14092" t="s">
        <v>223</v>
      </c>
      <c r="I14092" t="s">
        <v>224</v>
      </c>
      <c r="K14092" t="s">
        <v>221</v>
      </c>
      <c r="O14092" t="s">
        <v>194</v>
      </c>
      <c r="P14092">
        <v>2050</v>
      </c>
    </row>
    <row r="14093" spans="1:16" x14ac:dyDescent="0.25">
      <c r="A14093" t="s">
        <v>722</v>
      </c>
      <c r="B14093" t="s">
        <v>723</v>
      </c>
      <c r="C14093" t="s">
        <v>724</v>
      </c>
      <c r="D14093" t="s">
        <v>687</v>
      </c>
      <c r="E14093" t="s">
        <v>688</v>
      </c>
      <c r="F14093" t="s">
        <v>187</v>
      </c>
      <c r="G14093" t="s">
        <v>218</v>
      </c>
      <c r="H14093" t="s">
        <v>223</v>
      </c>
      <c r="I14093" t="s">
        <v>224</v>
      </c>
      <c r="K14093" t="s">
        <v>221</v>
      </c>
      <c r="O14093" t="s">
        <v>264</v>
      </c>
      <c r="P14093">
        <v>2050</v>
      </c>
    </row>
    <row r="14094" spans="1:16" x14ac:dyDescent="0.25">
      <c r="A14094" t="s">
        <v>722</v>
      </c>
      <c r="B14094" t="s">
        <v>723</v>
      </c>
      <c r="C14094" t="s">
        <v>724</v>
      </c>
      <c r="D14094" t="s">
        <v>687</v>
      </c>
      <c r="E14094" t="s">
        <v>688</v>
      </c>
      <c r="F14094" t="s">
        <v>187</v>
      </c>
      <c r="G14094" t="s">
        <v>218</v>
      </c>
      <c r="H14094" t="s">
        <v>223</v>
      </c>
      <c r="I14094" t="s">
        <v>224</v>
      </c>
      <c r="K14094" t="s">
        <v>221</v>
      </c>
      <c r="O14094" t="s">
        <v>265</v>
      </c>
      <c r="P14094">
        <v>2050</v>
      </c>
    </row>
    <row r="14095" spans="1:16" x14ac:dyDescent="0.25">
      <c r="A14095" t="s">
        <v>722</v>
      </c>
      <c r="B14095" t="s">
        <v>723</v>
      </c>
      <c r="C14095" t="s">
        <v>724</v>
      </c>
      <c r="D14095" t="s">
        <v>687</v>
      </c>
      <c r="E14095" t="s">
        <v>688</v>
      </c>
      <c r="F14095" t="s">
        <v>187</v>
      </c>
      <c r="G14095" t="s">
        <v>218</v>
      </c>
      <c r="H14095" t="s">
        <v>225</v>
      </c>
      <c r="I14095" t="s">
        <v>226</v>
      </c>
      <c r="K14095" t="s">
        <v>221</v>
      </c>
      <c r="O14095" t="s">
        <v>194</v>
      </c>
      <c r="P14095">
        <v>2020</v>
      </c>
    </row>
    <row r="14096" spans="1:16" x14ac:dyDescent="0.25">
      <c r="A14096" t="s">
        <v>722</v>
      </c>
      <c r="B14096" t="s">
        <v>723</v>
      </c>
      <c r="C14096" t="s">
        <v>724</v>
      </c>
      <c r="D14096" t="s">
        <v>687</v>
      </c>
      <c r="E14096" t="s">
        <v>688</v>
      </c>
      <c r="F14096" t="s">
        <v>187</v>
      </c>
      <c r="G14096" t="s">
        <v>218</v>
      </c>
      <c r="H14096" t="s">
        <v>225</v>
      </c>
      <c r="I14096" t="s">
        <v>226</v>
      </c>
      <c r="K14096" t="s">
        <v>221</v>
      </c>
      <c r="O14096" t="s">
        <v>194</v>
      </c>
      <c r="P14096">
        <v>2025</v>
      </c>
    </row>
    <row r="14097" spans="1:16" x14ac:dyDescent="0.25">
      <c r="A14097" t="s">
        <v>722</v>
      </c>
      <c r="B14097" t="s">
        <v>723</v>
      </c>
      <c r="C14097" t="s">
        <v>724</v>
      </c>
      <c r="D14097" t="s">
        <v>687</v>
      </c>
      <c r="E14097" t="s">
        <v>688</v>
      </c>
      <c r="F14097" t="s">
        <v>187</v>
      </c>
      <c r="G14097" t="s">
        <v>218</v>
      </c>
      <c r="H14097" t="s">
        <v>225</v>
      </c>
      <c r="I14097" t="s">
        <v>226</v>
      </c>
      <c r="K14097" t="s">
        <v>221</v>
      </c>
      <c r="O14097" t="s">
        <v>264</v>
      </c>
      <c r="P14097">
        <v>2025</v>
      </c>
    </row>
    <row r="14098" spans="1:16" x14ac:dyDescent="0.25">
      <c r="A14098" t="s">
        <v>722</v>
      </c>
      <c r="B14098" t="s">
        <v>723</v>
      </c>
      <c r="C14098" t="s">
        <v>724</v>
      </c>
      <c r="D14098" t="s">
        <v>687</v>
      </c>
      <c r="E14098" t="s">
        <v>688</v>
      </c>
      <c r="F14098" t="s">
        <v>187</v>
      </c>
      <c r="G14098" t="s">
        <v>218</v>
      </c>
      <c r="H14098" t="s">
        <v>225</v>
      </c>
      <c r="I14098" t="s">
        <v>226</v>
      </c>
      <c r="K14098" t="s">
        <v>221</v>
      </c>
      <c r="O14098" t="s">
        <v>265</v>
      </c>
      <c r="P14098">
        <v>2025</v>
      </c>
    </row>
    <row r="14099" spans="1:16" x14ac:dyDescent="0.25">
      <c r="A14099" t="s">
        <v>722</v>
      </c>
      <c r="B14099" t="s">
        <v>723</v>
      </c>
      <c r="C14099" t="s">
        <v>724</v>
      </c>
      <c r="D14099" t="s">
        <v>687</v>
      </c>
      <c r="E14099" t="s">
        <v>688</v>
      </c>
      <c r="F14099" t="s">
        <v>187</v>
      </c>
      <c r="G14099" t="s">
        <v>218</v>
      </c>
      <c r="H14099" t="s">
        <v>225</v>
      </c>
      <c r="I14099" t="s">
        <v>226</v>
      </c>
      <c r="K14099" t="s">
        <v>221</v>
      </c>
      <c r="O14099" t="s">
        <v>194</v>
      </c>
      <c r="P14099">
        <v>2030</v>
      </c>
    </row>
    <row r="14100" spans="1:16" x14ac:dyDescent="0.25">
      <c r="A14100" t="s">
        <v>722</v>
      </c>
      <c r="B14100" t="s">
        <v>723</v>
      </c>
      <c r="C14100" t="s">
        <v>724</v>
      </c>
      <c r="D14100" t="s">
        <v>687</v>
      </c>
      <c r="E14100" t="s">
        <v>688</v>
      </c>
      <c r="F14100" t="s">
        <v>187</v>
      </c>
      <c r="G14100" t="s">
        <v>218</v>
      </c>
      <c r="H14100" t="s">
        <v>225</v>
      </c>
      <c r="I14100" t="s">
        <v>226</v>
      </c>
      <c r="K14100" t="s">
        <v>221</v>
      </c>
      <c r="O14100" t="s">
        <v>194</v>
      </c>
      <c r="P14100">
        <v>2040</v>
      </c>
    </row>
    <row r="14101" spans="1:16" x14ac:dyDescent="0.25">
      <c r="A14101" t="s">
        <v>722</v>
      </c>
      <c r="B14101" t="s">
        <v>723</v>
      </c>
      <c r="C14101" t="s">
        <v>724</v>
      </c>
      <c r="D14101" t="s">
        <v>687</v>
      </c>
      <c r="E14101" t="s">
        <v>688</v>
      </c>
      <c r="F14101" t="s">
        <v>187</v>
      </c>
      <c r="G14101" t="s">
        <v>218</v>
      </c>
      <c r="H14101" t="s">
        <v>225</v>
      </c>
      <c r="I14101" t="s">
        <v>226</v>
      </c>
      <c r="K14101" t="s">
        <v>221</v>
      </c>
      <c r="O14101" t="s">
        <v>194</v>
      </c>
      <c r="P14101">
        <v>2050</v>
      </c>
    </row>
    <row r="14102" spans="1:16" x14ac:dyDescent="0.25">
      <c r="A14102" t="s">
        <v>722</v>
      </c>
      <c r="B14102" t="s">
        <v>723</v>
      </c>
      <c r="C14102" t="s">
        <v>724</v>
      </c>
      <c r="D14102" t="s">
        <v>687</v>
      </c>
      <c r="E14102" t="s">
        <v>688</v>
      </c>
      <c r="F14102" t="s">
        <v>187</v>
      </c>
      <c r="G14102" t="s">
        <v>218</v>
      </c>
      <c r="H14102" t="s">
        <v>225</v>
      </c>
      <c r="I14102" t="s">
        <v>226</v>
      </c>
      <c r="K14102" t="s">
        <v>221</v>
      </c>
      <c r="O14102" t="s">
        <v>264</v>
      </c>
      <c r="P14102">
        <v>2050</v>
      </c>
    </row>
    <row r="14103" spans="1:16" x14ac:dyDescent="0.25">
      <c r="A14103" t="s">
        <v>722</v>
      </c>
      <c r="B14103" t="s">
        <v>723</v>
      </c>
      <c r="C14103" t="s">
        <v>724</v>
      </c>
      <c r="D14103" t="s">
        <v>687</v>
      </c>
      <c r="E14103" t="s">
        <v>688</v>
      </c>
      <c r="F14103" t="s">
        <v>187</v>
      </c>
      <c r="G14103" t="s">
        <v>218</v>
      </c>
      <c r="H14103" t="s">
        <v>225</v>
      </c>
      <c r="I14103" t="s">
        <v>226</v>
      </c>
      <c r="K14103" t="s">
        <v>221</v>
      </c>
      <c r="O14103" t="s">
        <v>265</v>
      </c>
      <c r="P14103">
        <v>2050</v>
      </c>
    </row>
    <row r="14104" spans="1:16" x14ac:dyDescent="0.25">
      <c r="A14104" t="s">
        <v>722</v>
      </c>
      <c r="B14104" t="s">
        <v>723</v>
      </c>
      <c r="C14104" t="s">
        <v>724</v>
      </c>
      <c r="D14104" t="s">
        <v>687</v>
      </c>
      <c r="E14104" t="s">
        <v>688</v>
      </c>
      <c r="F14104" t="s">
        <v>187</v>
      </c>
      <c r="G14104" t="s">
        <v>218</v>
      </c>
      <c r="H14104" t="s">
        <v>317</v>
      </c>
      <c r="I14104" t="s">
        <v>318</v>
      </c>
      <c r="K14104" t="s">
        <v>221</v>
      </c>
      <c r="O14104" t="s">
        <v>194</v>
      </c>
      <c r="P14104">
        <v>2020</v>
      </c>
    </row>
    <row r="14105" spans="1:16" x14ac:dyDescent="0.25">
      <c r="A14105" t="s">
        <v>722</v>
      </c>
      <c r="B14105" t="s">
        <v>723</v>
      </c>
      <c r="C14105" t="s">
        <v>724</v>
      </c>
      <c r="D14105" t="s">
        <v>687</v>
      </c>
      <c r="E14105" t="s">
        <v>688</v>
      </c>
      <c r="F14105" t="s">
        <v>187</v>
      </c>
      <c r="G14105" t="s">
        <v>218</v>
      </c>
      <c r="H14105" t="s">
        <v>317</v>
      </c>
      <c r="I14105" t="s">
        <v>318</v>
      </c>
      <c r="K14105" t="s">
        <v>221</v>
      </c>
      <c r="O14105" t="s">
        <v>194</v>
      </c>
      <c r="P14105">
        <v>2025</v>
      </c>
    </row>
    <row r="14106" spans="1:16" x14ac:dyDescent="0.25">
      <c r="A14106" t="s">
        <v>722</v>
      </c>
      <c r="B14106" t="s">
        <v>723</v>
      </c>
      <c r="C14106" t="s">
        <v>724</v>
      </c>
      <c r="D14106" t="s">
        <v>687</v>
      </c>
      <c r="E14106" t="s">
        <v>688</v>
      </c>
      <c r="F14106" t="s">
        <v>187</v>
      </c>
      <c r="G14106" t="s">
        <v>218</v>
      </c>
      <c r="H14106" t="s">
        <v>317</v>
      </c>
      <c r="I14106" t="s">
        <v>318</v>
      </c>
      <c r="K14106" t="s">
        <v>221</v>
      </c>
      <c r="O14106" t="s">
        <v>264</v>
      </c>
      <c r="P14106">
        <v>2025</v>
      </c>
    </row>
    <row r="14107" spans="1:16" x14ac:dyDescent="0.25">
      <c r="A14107" t="s">
        <v>722</v>
      </c>
      <c r="B14107" t="s">
        <v>723</v>
      </c>
      <c r="C14107" t="s">
        <v>724</v>
      </c>
      <c r="D14107" t="s">
        <v>687</v>
      </c>
      <c r="E14107" t="s">
        <v>688</v>
      </c>
      <c r="F14107" t="s">
        <v>187</v>
      </c>
      <c r="G14107" t="s">
        <v>218</v>
      </c>
      <c r="H14107" t="s">
        <v>317</v>
      </c>
      <c r="I14107" t="s">
        <v>318</v>
      </c>
      <c r="K14107" t="s">
        <v>221</v>
      </c>
      <c r="O14107" t="s">
        <v>265</v>
      </c>
      <c r="P14107">
        <v>2025</v>
      </c>
    </row>
    <row r="14108" spans="1:16" x14ac:dyDescent="0.25">
      <c r="A14108" t="s">
        <v>722</v>
      </c>
      <c r="B14108" t="s">
        <v>723</v>
      </c>
      <c r="C14108" t="s">
        <v>724</v>
      </c>
      <c r="D14108" t="s">
        <v>687</v>
      </c>
      <c r="E14108" t="s">
        <v>688</v>
      </c>
      <c r="F14108" t="s">
        <v>187</v>
      </c>
      <c r="G14108" t="s">
        <v>218</v>
      </c>
      <c r="H14108" t="s">
        <v>317</v>
      </c>
      <c r="I14108" t="s">
        <v>318</v>
      </c>
      <c r="K14108" t="s">
        <v>221</v>
      </c>
      <c r="O14108" t="s">
        <v>194</v>
      </c>
      <c r="P14108">
        <v>2030</v>
      </c>
    </row>
    <row r="14109" spans="1:16" x14ac:dyDescent="0.25">
      <c r="A14109" t="s">
        <v>722</v>
      </c>
      <c r="B14109" t="s">
        <v>723</v>
      </c>
      <c r="C14109" t="s">
        <v>724</v>
      </c>
      <c r="D14109" t="s">
        <v>687</v>
      </c>
      <c r="E14109" t="s">
        <v>688</v>
      </c>
      <c r="F14109" t="s">
        <v>187</v>
      </c>
      <c r="G14109" t="s">
        <v>218</v>
      </c>
      <c r="H14109" t="s">
        <v>317</v>
      </c>
      <c r="I14109" t="s">
        <v>318</v>
      </c>
      <c r="K14109" t="s">
        <v>221</v>
      </c>
      <c r="O14109" t="s">
        <v>194</v>
      </c>
      <c r="P14109">
        <v>2040</v>
      </c>
    </row>
    <row r="14110" spans="1:16" x14ac:dyDescent="0.25">
      <c r="A14110" t="s">
        <v>722</v>
      </c>
      <c r="B14110" t="s">
        <v>723</v>
      </c>
      <c r="C14110" t="s">
        <v>724</v>
      </c>
      <c r="D14110" t="s">
        <v>687</v>
      </c>
      <c r="E14110" t="s">
        <v>688</v>
      </c>
      <c r="F14110" t="s">
        <v>187</v>
      </c>
      <c r="G14110" t="s">
        <v>218</v>
      </c>
      <c r="H14110" t="s">
        <v>317</v>
      </c>
      <c r="I14110" t="s">
        <v>318</v>
      </c>
      <c r="K14110" t="s">
        <v>221</v>
      </c>
      <c r="O14110" t="s">
        <v>194</v>
      </c>
      <c r="P14110">
        <v>2050</v>
      </c>
    </row>
    <row r="14111" spans="1:16" x14ac:dyDescent="0.25">
      <c r="A14111" t="s">
        <v>722</v>
      </c>
      <c r="B14111" t="s">
        <v>723</v>
      </c>
      <c r="C14111" t="s">
        <v>724</v>
      </c>
      <c r="D14111" t="s">
        <v>687</v>
      </c>
      <c r="E14111" t="s">
        <v>688</v>
      </c>
      <c r="F14111" t="s">
        <v>187</v>
      </c>
      <c r="G14111" t="s">
        <v>218</v>
      </c>
      <c r="H14111" t="s">
        <v>317</v>
      </c>
      <c r="I14111" t="s">
        <v>318</v>
      </c>
      <c r="K14111" t="s">
        <v>221</v>
      </c>
      <c r="O14111" t="s">
        <v>264</v>
      </c>
      <c r="P14111">
        <v>2050</v>
      </c>
    </row>
    <row r="14112" spans="1:16" x14ac:dyDescent="0.25">
      <c r="A14112" t="s">
        <v>722</v>
      </c>
      <c r="B14112" t="s">
        <v>723</v>
      </c>
      <c r="C14112" t="s">
        <v>724</v>
      </c>
      <c r="D14112" t="s">
        <v>687</v>
      </c>
      <c r="E14112" t="s">
        <v>688</v>
      </c>
      <c r="F14112" t="s">
        <v>187</v>
      </c>
      <c r="G14112" t="s">
        <v>218</v>
      </c>
      <c r="H14112" t="s">
        <v>317</v>
      </c>
      <c r="I14112" t="s">
        <v>318</v>
      </c>
      <c r="K14112" t="s">
        <v>221</v>
      </c>
      <c r="O14112" t="s">
        <v>265</v>
      </c>
      <c r="P14112">
        <v>2050</v>
      </c>
    </row>
    <row r="14113" spans="1:17" x14ac:dyDescent="0.25">
      <c r="A14113" t="s">
        <v>722</v>
      </c>
      <c r="B14113" t="s">
        <v>723</v>
      </c>
      <c r="C14113" t="s">
        <v>724</v>
      </c>
      <c r="D14113" t="s">
        <v>687</v>
      </c>
      <c r="E14113" t="s">
        <v>688</v>
      </c>
      <c r="F14113" t="s">
        <v>187</v>
      </c>
      <c r="G14113" t="s">
        <v>218</v>
      </c>
      <c r="H14113" t="s">
        <v>229</v>
      </c>
      <c r="I14113" t="s">
        <v>230</v>
      </c>
      <c r="J14113" t="s">
        <v>231</v>
      </c>
      <c r="K14113" t="s">
        <v>191</v>
      </c>
      <c r="O14113" t="s">
        <v>194</v>
      </c>
      <c r="P14113">
        <v>2020</v>
      </c>
    </row>
    <row r="14114" spans="1:17" x14ac:dyDescent="0.25">
      <c r="A14114" t="s">
        <v>722</v>
      </c>
      <c r="B14114" t="s">
        <v>723</v>
      </c>
      <c r="C14114" t="s">
        <v>724</v>
      </c>
      <c r="D14114" t="s">
        <v>687</v>
      </c>
      <c r="E14114" t="s">
        <v>688</v>
      </c>
      <c r="F14114" t="s">
        <v>187</v>
      </c>
      <c r="G14114" t="s">
        <v>218</v>
      </c>
      <c r="H14114" t="s">
        <v>229</v>
      </c>
      <c r="I14114" t="s">
        <v>230</v>
      </c>
      <c r="J14114" t="s">
        <v>231</v>
      </c>
      <c r="K14114" t="s">
        <v>191</v>
      </c>
      <c r="O14114" t="s">
        <v>194</v>
      </c>
      <c r="P14114">
        <v>2025</v>
      </c>
    </row>
    <row r="14115" spans="1:17" x14ac:dyDescent="0.25">
      <c r="A14115" t="s">
        <v>722</v>
      </c>
      <c r="B14115" t="s">
        <v>723</v>
      </c>
      <c r="C14115" t="s">
        <v>724</v>
      </c>
      <c r="D14115" t="s">
        <v>687</v>
      </c>
      <c r="E14115" t="s">
        <v>688</v>
      </c>
      <c r="F14115" t="s">
        <v>187</v>
      </c>
      <c r="G14115" t="s">
        <v>218</v>
      </c>
      <c r="H14115" t="s">
        <v>229</v>
      </c>
      <c r="I14115" t="s">
        <v>230</v>
      </c>
      <c r="J14115" t="s">
        <v>231</v>
      </c>
      <c r="K14115" t="s">
        <v>191</v>
      </c>
      <c r="O14115" t="s">
        <v>264</v>
      </c>
      <c r="P14115">
        <v>2025</v>
      </c>
    </row>
    <row r="14116" spans="1:17" x14ac:dyDescent="0.25">
      <c r="A14116" t="s">
        <v>722</v>
      </c>
      <c r="B14116" t="s">
        <v>723</v>
      </c>
      <c r="C14116" t="s">
        <v>724</v>
      </c>
      <c r="D14116" t="s">
        <v>687</v>
      </c>
      <c r="E14116" t="s">
        <v>688</v>
      </c>
      <c r="F14116" t="s">
        <v>187</v>
      </c>
      <c r="G14116" t="s">
        <v>218</v>
      </c>
      <c r="H14116" t="s">
        <v>229</v>
      </c>
      <c r="I14116" t="s">
        <v>230</v>
      </c>
      <c r="J14116" t="s">
        <v>231</v>
      </c>
      <c r="K14116" t="s">
        <v>191</v>
      </c>
      <c r="O14116" t="s">
        <v>265</v>
      </c>
      <c r="P14116">
        <v>2025</v>
      </c>
    </row>
    <row r="14117" spans="1:17" x14ac:dyDescent="0.25">
      <c r="A14117" t="s">
        <v>722</v>
      </c>
      <c r="B14117" t="s">
        <v>723</v>
      </c>
      <c r="C14117" t="s">
        <v>724</v>
      </c>
      <c r="D14117" t="s">
        <v>687</v>
      </c>
      <c r="E14117" t="s">
        <v>688</v>
      </c>
      <c r="F14117" t="s">
        <v>187</v>
      </c>
      <c r="G14117" t="s">
        <v>218</v>
      </c>
      <c r="H14117" t="s">
        <v>229</v>
      </c>
      <c r="I14117" t="s">
        <v>230</v>
      </c>
      <c r="J14117" t="s">
        <v>231</v>
      </c>
      <c r="K14117" t="s">
        <v>191</v>
      </c>
      <c r="O14117" t="s">
        <v>194</v>
      </c>
      <c r="P14117">
        <v>2030</v>
      </c>
    </row>
    <row r="14118" spans="1:17" x14ac:dyDescent="0.25">
      <c r="A14118" t="s">
        <v>722</v>
      </c>
      <c r="B14118" t="s">
        <v>723</v>
      </c>
      <c r="C14118" t="s">
        <v>724</v>
      </c>
      <c r="D14118" t="s">
        <v>687</v>
      </c>
      <c r="E14118" t="s">
        <v>688</v>
      </c>
      <c r="F14118" t="s">
        <v>187</v>
      </c>
      <c r="G14118" t="s">
        <v>218</v>
      </c>
      <c r="H14118" t="s">
        <v>229</v>
      </c>
      <c r="I14118" t="s">
        <v>230</v>
      </c>
      <c r="J14118" t="s">
        <v>231</v>
      </c>
      <c r="K14118" t="s">
        <v>191</v>
      </c>
      <c r="O14118" t="s">
        <v>194</v>
      </c>
      <c r="P14118">
        <v>2040</v>
      </c>
    </row>
    <row r="14119" spans="1:17" x14ac:dyDescent="0.25">
      <c r="A14119" t="s">
        <v>722</v>
      </c>
      <c r="B14119" t="s">
        <v>723</v>
      </c>
      <c r="C14119" t="s">
        <v>724</v>
      </c>
      <c r="D14119" t="s">
        <v>687</v>
      </c>
      <c r="E14119" t="s">
        <v>688</v>
      </c>
      <c r="F14119" t="s">
        <v>187</v>
      </c>
      <c r="G14119" t="s">
        <v>218</v>
      </c>
      <c r="H14119" t="s">
        <v>229</v>
      </c>
      <c r="I14119" t="s">
        <v>230</v>
      </c>
      <c r="J14119" t="s">
        <v>231</v>
      </c>
      <c r="K14119" t="s">
        <v>191</v>
      </c>
      <c r="O14119" t="s">
        <v>194</v>
      </c>
      <c r="P14119">
        <v>2050</v>
      </c>
    </row>
    <row r="14120" spans="1:17" x14ac:dyDescent="0.25">
      <c r="A14120" t="s">
        <v>722</v>
      </c>
      <c r="B14120" t="s">
        <v>723</v>
      </c>
      <c r="C14120" t="s">
        <v>724</v>
      </c>
      <c r="D14120" t="s">
        <v>687</v>
      </c>
      <c r="E14120" t="s">
        <v>688</v>
      </c>
      <c r="F14120" t="s">
        <v>187</v>
      </c>
      <c r="G14120" t="s">
        <v>218</v>
      </c>
      <c r="H14120" t="s">
        <v>229</v>
      </c>
      <c r="I14120" t="s">
        <v>230</v>
      </c>
      <c r="J14120" t="s">
        <v>231</v>
      </c>
      <c r="K14120" t="s">
        <v>191</v>
      </c>
      <c r="O14120" t="s">
        <v>264</v>
      </c>
      <c r="P14120">
        <v>2050</v>
      </c>
    </row>
    <row r="14121" spans="1:17" x14ac:dyDescent="0.25">
      <c r="A14121" t="s">
        <v>722</v>
      </c>
      <c r="B14121" t="s">
        <v>723</v>
      </c>
      <c r="C14121" t="s">
        <v>724</v>
      </c>
      <c r="D14121" t="s">
        <v>687</v>
      </c>
      <c r="E14121" t="s">
        <v>688</v>
      </c>
      <c r="F14121" t="s">
        <v>187</v>
      </c>
      <c r="G14121" t="s">
        <v>218</v>
      </c>
      <c r="H14121" t="s">
        <v>229</v>
      </c>
      <c r="I14121" t="s">
        <v>230</v>
      </c>
      <c r="J14121" t="s">
        <v>231</v>
      </c>
      <c r="K14121" t="s">
        <v>191</v>
      </c>
      <c r="O14121" t="s">
        <v>265</v>
      </c>
      <c r="P14121">
        <v>2050</v>
      </c>
    </row>
    <row r="14122" spans="1:17" x14ac:dyDescent="0.25">
      <c r="A14122" t="s">
        <v>722</v>
      </c>
      <c r="B14122" t="s">
        <v>723</v>
      </c>
      <c r="C14122" t="s">
        <v>724</v>
      </c>
      <c r="D14122" t="s">
        <v>687</v>
      </c>
      <c r="E14122" t="s">
        <v>688</v>
      </c>
      <c r="F14122" t="s">
        <v>187</v>
      </c>
      <c r="G14122" t="s">
        <v>233</v>
      </c>
      <c r="H14122" t="s">
        <v>477</v>
      </c>
      <c r="I14122" t="s">
        <v>240</v>
      </c>
      <c r="J14122" t="s">
        <v>288</v>
      </c>
      <c r="K14122" t="s">
        <v>478</v>
      </c>
      <c r="L14122" t="s">
        <v>237</v>
      </c>
      <c r="N14122" t="s">
        <v>692</v>
      </c>
      <c r="O14122" t="s">
        <v>194</v>
      </c>
      <c r="P14122">
        <v>2020</v>
      </c>
      <c r="Q14122">
        <v>1.60417739</v>
      </c>
    </row>
    <row r="14123" spans="1:17" x14ac:dyDescent="0.25">
      <c r="A14123" t="s">
        <v>722</v>
      </c>
      <c r="B14123" t="s">
        <v>723</v>
      </c>
      <c r="C14123" t="s">
        <v>724</v>
      </c>
      <c r="D14123" t="s">
        <v>687</v>
      </c>
      <c r="E14123" t="s">
        <v>688</v>
      </c>
      <c r="F14123" t="s">
        <v>187</v>
      </c>
      <c r="G14123" t="s">
        <v>233</v>
      </c>
      <c r="H14123" t="s">
        <v>477</v>
      </c>
      <c r="I14123" t="s">
        <v>240</v>
      </c>
      <c r="J14123" t="s">
        <v>288</v>
      </c>
      <c r="K14123" t="s">
        <v>478</v>
      </c>
      <c r="L14123" t="s">
        <v>237</v>
      </c>
      <c r="N14123" t="s">
        <v>692</v>
      </c>
      <c r="O14123" t="s">
        <v>194</v>
      </c>
      <c r="P14123">
        <v>2025</v>
      </c>
      <c r="Q14123">
        <v>1.556995702</v>
      </c>
    </row>
    <row r="14124" spans="1:17" x14ac:dyDescent="0.25">
      <c r="A14124" t="s">
        <v>722</v>
      </c>
      <c r="B14124" t="s">
        <v>723</v>
      </c>
      <c r="C14124" t="s">
        <v>724</v>
      </c>
      <c r="D14124" t="s">
        <v>687</v>
      </c>
      <c r="E14124" t="s">
        <v>688</v>
      </c>
      <c r="F14124" t="s">
        <v>187</v>
      </c>
      <c r="G14124" t="s">
        <v>233</v>
      </c>
      <c r="H14124" t="s">
        <v>477</v>
      </c>
      <c r="I14124" t="s">
        <v>240</v>
      </c>
      <c r="J14124" t="s">
        <v>288</v>
      </c>
      <c r="K14124" t="s">
        <v>478</v>
      </c>
      <c r="L14124" t="s">
        <v>237</v>
      </c>
      <c r="N14124" t="s">
        <v>692</v>
      </c>
      <c r="O14124" t="s">
        <v>264</v>
      </c>
      <c r="P14124">
        <v>2025</v>
      </c>
      <c r="Q14124">
        <v>0.891678623</v>
      </c>
    </row>
    <row r="14125" spans="1:17" x14ac:dyDescent="0.25">
      <c r="A14125" t="s">
        <v>722</v>
      </c>
      <c r="B14125" t="s">
        <v>723</v>
      </c>
      <c r="C14125" t="s">
        <v>724</v>
      </c>
      <c r="D14125" t="s">
        <v>687</v>
      </c>
      <c r="E14125" t="s">
        <v>688</v>
      </c>
      <c r="F14125" t="s">
        <v>187</v>
      </c>
      <c r="G14125" t="s">
        <v>233</v>
      </c>
      <c r="H14125" t="s">
        <v>477</v>
      </c>
      <c r="I14125" t="s">
        <v>240</v>
      </c>
      <c r="J14125" t="s">
        <v>288</v>
      </c>
      <c r="K14125" t="s">
        <v>478</v>
      </c>
      <c r="L14125" t="s">
        <v>237</v>
      </c>
      <c r="N14125" t="s">
        <v>692</v>
      </c>
      <c r="O14125" t="s">
        <v>265</v>
      </c>
      <c r="P14125">
        <v>2025</v>
      </c>
      <c r="Q14125">
        <v>2.414634146</v>
      </c>
    </row>
    <row r="14126" spans="1:17" x14ac:dyDescent="0.25">
      <c r="A14126" t="s">
        <v>722</v>
      </c>
      <c r="B14126" t="s">
        <v>723</v>
      </c>
      <c r="C14126" t="s">
        <v>724</v>
      </c>
      <c r="D14126" t="s">
        <v>687</v>
      </c>
      <c r="E14126" t="s">
        <v>688</v>
      </c>
      <c r="F14126" t="s">
        <v>187</v>
      </c>
      <c r="G14126" t="s">
        <v>233</v>
      </c>
      <c r="H14126" t="s">
        <v>477</v>
      </c>
      <c r="I14126" t="s">
        <v>240</v>
      </c>
      <c r="J14126" t="s">
        <v>288</v>
      </c>
      <c r="K14126" t="s">
        <v>478</v>
      </c>
      <c r="L14126" t="s">
        <v>237</v>
      </c>
      <c r="N14126" t="s">
        <v>692</v>
      </c>
      <c r="O14126" t="s">
        <v>194</v>
      </c>
      <c r="P14126">
        <v>2030</v>
      </c>
      <c r="Q14126">
        <v>1.509814014</v>
      </c>
    </row>
    <row r="14127" spans="1:17" x14ac:dyDescent="0.25">
      <c r="A14127" t="s">
        <v>722</v>
      </c>
      <c r="B14127" t="s">
        <v>723</v>
      </c>
      <c r="C14127" t="s">
        <v>724</v>
      </c>
      <c r="D14127" t="s">
        <v>687</v>
      </c>
      <c r="E14127" t="s">
        <v>688</v>
      </c>
      <c r="F14127" t="s">
        <v>187</v>
      </c>
      <c r="G14127" t="s">
        <v>233</v>
      </c>
      <c r="H14127" t="s">
        <v>477</v>
      </c>
      <c r="I14127" t="s">
        <v>240</v>
      </c>
      <c r="J14127" t="s">
        <v>288</v>
      </c>
      <c r="K14127" t="s">
        <v>478</v>
      </c>
      <c r="L14127" t="s">
        <v>237</v>
      </c>
      <c r="N14127" t="s">
        <v>692</v>
      </c>
      <c r="O14127" t="s">
        <v>194</v>
      </c>
      <c r="P14127">
        <v>2040</v>
      </c>
      <c r="Q14127">
        <v>1.462632326</v>
      </c>
    </row>
    <row r="14128" spans="1:17" x14ac:dyDescent="0.25">
      <c r="A14128" t="s">
        <v>722</v>
      </c>
      <c r="B14128" t="s">
        <v>723</v>
      </c>
      <c r="C14128" t="s">
        <v>724</v>
      </c>
      <c r="D14128" t="s">
        <v>687</v>
      </c>
      <c r="E14128" t="s">
        <v>688</v>
      </c>
      <c r="F14128" t="s">
        <v>187</v>
      </c>
      <c r="G14128" t="s">
        <v>233</v>
      </c>
      <c r="H14128" t="s">
        <v>477</v>
      </c>
      <c r="I14128" t="s">
        <v>240</v>
      </c>
      <c r="J14128" t="s">
        <v>288</v>
      </c>
      <c r="K14128" t="s">
        <v>478</v>
      </c>
      <c r="L14128" t="s">
        <v>237</v>
      </c>
      <c r="N14128" t="s">
        <v>692</v>
      </c>
      <c r="O14128" t="s">
        <v>194</v>
      </c>
      <c r="P14128">
        <v>2050</v>
      </c>
      <c r="Q14128">
        <v>1.415450638</v>
      </c>
    </row>
    <row r="14129" spans="1:17" x14ac:dyDescent="0.25">
      <c r="A14129" t="s">
        <v>722</v>
      </c>
      <c r="B14129" t="s">
        <v>723</v>
      </c>
      <c r="C14129" t="s">
        <v>724</v>
      </c>
      <c r="D14129" t="s">
        <v>687</v>
      </c>
      <c r="E14129" t="s">
        <v>688</v>
      </c>
      <c r="F14129" t="s">
        <v>187</v>
      </c>
      <c r="G14129" t="s">
        <v>233</v>
      </c>
      <c r="H14129" t="s">
        <v>477</v>
      </c>
      <c r="I14129" t="s">
        <v>240</v>
      </c>
      <c r="J14129" t="s">
        <v>288</v>
      </c>
      <c r="K14129" t="s">
        <v>478</v>
      </c>
      <c r="L14129" t="s">
        <v>237</v>
      </c>
      <c r="N14129" t="s">
        <v>692</v>
      </c>
      <c r="O14129" t="s">
        <v>264</v>
      </c>
      <c r="P14129">
        <v>2050</v>
      </c>
      <c r="Q14129">
        <v>0.81061693000000001</v>
      </c>
    </row>
    <row r="14130" spans="1:17" x14ac:dyDescent="0.25">
      <c r="A14130" t="s">
        <v>722</v>
      </c>
      <c r="B14130" t="s">
        <v>723</v>
      </c>
      <c r="C14130" t="s">
        <v>724</v>
      </c>
      <c r="D14130" t="s">
        <v>687</v>
      </c>
      <c r="E14130" t="s">
        <v>688</v>
      </c>
      <c r="F14130" t="s">
        <v>187</v>
      </c>
      <c r="G14130" t="s">
        <v>233</v>
      </c>
      <c r="H14130" t="s">
        <v>477</v>
      </c>
      <c r="I14130" t="s">
        <v>240</v>
      </c>
      <c r="J14130" t="s">
        <v>288</v>
      </c>
      <c r="K14130" t="s">
        <v>478</v>
      </c>
      <c r="L14130" t="s">
        <v>237</v>
      </c>
      <c r="N14130" t="s">
        <v>692</v>
      </c>
      <c r="O14130" t="s">
        <v>265</v>
      </c>
      <c r="P14130">
        <v>2050</v>
      </c>
      <c r="Q14130">
        <v>2.195121951</v>
      </c>
    </row>
    <row r="14131" spans="1:17" x14ac:dyDescent="0.25">
      <c r="A14131" t="s">
        <v>722</v>
      </c>
      <c r="B14131" t="s">
        <v>723</v>
      </c>
      <c r="C14131" t="s">
        <v>724</v>
      </c>
      <c r="D14131" t="s">
        <v>687</v>
      </c>
      <c r="E14131" t="s">
        <v>688</v>
      </c>
      <c r="F14131" t="s">
        <v>187</v>
      </c>
      <c r="G14131" t="s">
        <v>233</v>
      </c>
      <c r="H14131" t="s">
        <v>693</v>
      </c>
      <c r="I14131" t="s">
        <v>240</v>
      </c>
      <c r="J14131" t="s">
        <v>694</v>
      </c>
      <c r="K14131" t="s">
        <v>478</v>
      </c>
      <c r="L14131" t="s">
        <v>237</v>
      </c>
      <c r="M14131" t="s">
        <v>497</v>
      </c>
      <c r="O14131" t="s">
        <v>194</v>
      </c>
      <c r="P14131">
        <v>2020</v>
      </c>
      <c r="Q14131">
        <v>0.55984882300000005</v>
      </c>
    </row>
    <row r="14132" spans="1:17" x14ac:dyDescent="0.25">
      <c r="A14132" t="s">
        <v>722</v>
      </c>
      <c r="B14132" t="s">
        <v>723</v>
      </c>
      <c r="C14132" t="s">
        <v>724</v>
      </c>
      <c r="D14132" t="s">
        <v>687</v>
      </c>
      <c r="E14132" t="s">
        <v>688</v>
      </c>
      <c r="F14132" t="s">
        <v>187</v>
      </c>
      <c r="G14132" t="s">
        <v>233</v>
      </c>
      <c r="H14132" t="s">
        <v>693</v>
      </c>
      <c r="I14132" t="s">
        <v>240</v>
      </c>
      <c r="J14132" t="s">
        <v>694</v>
      </c>
      <c r="K14132" t="s">
        <v>478</v>
      </c>
      <c r="L14132" t="s">
        <v>237</v>
      </c>
      <c r="M14132" t="s">
        <v>497</v>
      </c>
      <c r="O14132" t="s">
        <v>194</v>
      </c>
      <c r="P14132">
        <v>2025</v>
      </c>
      <c r="Q14132">
        <v>0.55950795900000005</v>
      </c>
    </row>
    <row r="14133" spans="1:17" x14ac:dyDescent="0.25">
      <c r="A14133" t="s">
        <v>722</v>
      </c>
      <c r="B14133" t="s">
        <v>723</v>
      </c>
      <c r="C14133" t="s">
        <v>724</v>
      </c>
      <c r="D14133" t="s">
        <v>687</v>
      </c>
      <c r="E14133" t="s">
        <v>688</v>
      </c>
      <c r="F14133" t="s">
        <v>187</v>
      </c>
      <c r="G14133" t="s">
        <v>233</v>
      </c>
      <c r="H14133" t="s">
        <v>693</v>
      </c>
      <c r="I14133" t="s">
        <v>240</v>
      </c>
      <c r="J14133" t="s">
        <v>694</v>
      </c>
      <c r="K14133" t="s">
        <v>478</v>
      </c>
      <c r="L14133" t="s">
        <v>237</v>
      </c>
      <c r="M14133" t="s">
        <v>497</v>
      </c>
      <c r="O14133" t="s">
        <v>264</v>
      </c>
      <c r="P14133">
        <v>2025</v>
      </c>
      <c r="Q14133">
        <v>0.39844201400000001</v>
      </c>
    </row>
    <row r="14134" spans="1:17" x14ac:dyDescent="0.25">
      <c r="A14134" t="s">
        <v>722</v>
      </c>
      <c r="B14134" t="s">
        <v>723</v>
      </c>
      <c r="C14134" t="s">
        <v>724</v>
      </c>
      <c r="D14134" t="s">
        <v>687</v>
      </c>
      <c r="E14134" t="s">
        <v>688</v>
      </c>
      <c r="F14134" t="s">
        <v>187</v>
      </c>
      <c r="G14134" t="s">
        <v>233</v>
      </c>
      <c r="H14134" t="s">
        <v>693</v>
      </c>
      <c r="I14134" t="s">
        <v>240</v>
      </c>
      <c r="J14134" t="s">
        <v>694</v>
      </c>
      <c r="K14134" t="s">
        <v>478</v>
      </c>
      <c r="L14134" t="s">
        <v>237</v>
      </c>
      <c r="M14134" t="s">
        <v>497</v>
      </c>
      <c r="O14134" t="s">
        <v>265</v>
      </c>
      <c r="P14134">
        <v>2025</v>
      </c>
      <c r="Q14134">
        <v>0.79713493599999996</v>
      </c>
    </row>
    <row r="14135" spans="1:17" x14ac:dyDescent="0.25">
      <c r="A14135" t="s">
        <v>722</v>
      </c>
      <c r="B14135" t="s">
        <v>723</v>
      </c>
      <c r="C14135" t="s">
        <v>724</v>
      </c>
      <c r="D14135" t="s">
        <v>687</v>
      </c>
      <c r="E14135" t="s">
        <v>688</v>
      </c>
      <c r="F14135" t="s">
        <v>187</v>
      </c>
      <c r="G14135" t="s">
        <v>233</v>
      </c>
      <c r="H14135" t="s">
        <v>693</v>
      </c>
      <c r="I14135" t="s">
        <v>240</v>
      </c>
      <c r="J14135" t="s">
        <v>694</v>
      </c>
      <c r="K14135" t="s">
        <v>478</v>
      </c>
      <c r="L14135" t="s">
        <v>237</v>
      </c>
      <c r="M14135" t="s">
        <v>497</v>
      </c>
      <c r="O14135" t="s">
        <v>194</v>
      </c>
      <c r="P14135">
        <v>2030</v>
      </c>
      <c r="Q14135">
        <v>0.47929744200000002</v>
      </c>
    </row>
    <row r="14136" spans="1:17" x14ac:dyDescent="0.25">
      <c r="A14136" t="s">
        <v>722</v>
      </c>
      <c r="B14136" t="s">
        <v>723</v>
      </c>
      <c r="C14136" t="s">
        <v>724</v>
      </c>
      <c r="D14136" t="s">
        <v>687</v>
      </c>
      <c r="E14136" t="s">
        <v>688</v>
      </c>
      <c r="F14136" t="s">
        <v>187</v>
      </c>
      <c r="G14136" t="s">
        <v>233</v>
      </c>
      <c r="H14136" t="s">
        <v>693</v>
      </c>
      <c r="I14136" t="s">
        <v>240</v>
      </c>
      <c r="J14136" t="s">
        <v>694</v>
      </c>
      <c r="K14136" t="s">
        <v>478</v>
      </c>
      <c r="L14136" t="s">
        <v>237</v>
      </c>
      <c r="M14136" t="s">
        <v>497</v>
      </c>
      <c r="O14136" t="s">
        <v>194</v>
      </c>
      <c r="P14136">
        <v>2040</v>
      </c>
      <c r="Q14136">
        <v>0.478767357</v>
      </c>
    </row>
    <row r="14137" spans="1:17" x14ac:dyDescent="0.25">
      <c r="A14137" t="s">
        <v>722</v>
      </c>
      <c r="B14137" t="s">
        <v>723</v>
      </c>
      <c r="C14137" t="s">
        <v>724</v>
      </c>
      <c r="D14137" t="s">
        <v>687</v>
      </c>
      <c r="E14137" t="s">
        <v>688</v>
      </c>
      <c r="F14137" t="s">
        <v>187</v>
      </c>
      <c r="G14137" t="s">
        <v>233</v>
      </c>
      <c r="H14137" t="s">
        <v>693</v>
      </c>
      <c r="I14137" t="s">
        <v>240</v>
      </c>
      <c r="J14137" t="s">
        <v>694</v>
      </c>
      <c r="K14137" t="s">
        <v>478</v>
      </c>
      <c r="L14137" t="s">
        <v>237</v>
      </c>
      <c r="M14137" t="s">
        <v>497</v>
      </c>
      <c r="O14137" t="s">
        <v>194</v>
      </c>
      <c r="P14137">
        <v>2050</v>
      </c>
      <c r="Q14137">
        <v>0.47851692200000001</v>
      </c>
    </row>
    <row r="14138" spans="1:17" x14ac:dyDescent="0.25">
      <c r="A14138" t="s">
        <v>722</v>
      </c>
      <c r="B14138" t="s">
        <v>723</v>
      </c>
      <c r="C14138" t="s">
        <v>724</v>
      </c>
      <c r="D14138" t="s">
        <v>687</v>
      </c>
      <c r="E14138" t="s">
        <v>688</v>
      </c>
      <c r="F14138" t="s">
        <v>187</v>
      </c>
      <c r="G14138" t="s">
        <v>233</v>
      </c>
      <c r="H14138" t="s">
        <v>693</v>
      </c>
      <c r="I14138" t="s">
        <v>240</v>
      </c>
      <c r="J14138" t="s">
        <v>694</v>
      </c>
      <c r="K14138" t="s">
        <v>478</v>
      </c>
      <c r="L14138" t="s">
        <v>237</v>
      </c>
      <c r="M14138" t="s">
        <v>497</v>
      </c>
      <c r="O14138" t="s">
        <v>264</v>
      </c>
      <c r="P14138">
        <v>2050</v>
      </c>
      <c r="Q14138">
        <v>0.39298952799999998</v>
      </c>
    </row>
    <row r="14139" spans="1:17" x14ac:dyDescent="0.25">
      <c r="A14139" t="s">
        <v>722</v>
      </c>
      <c r="B14139" t="s">
        <v>723</v>
      </c>
      <c r="C14139" t="s">
        <v>724</v>
      </c>
      <c r="D14139" t="s">
        <v>687</v>
      </c>
      <c r="E14139" t="s">
        <v>688</v>
      </c>
      <c r="F14139" t="s">
        <v>187</v>
      </c>
      <c r="G14139" t="s">
        <v>233</v>
      </c>
      <c r="H14139" t="s">
        <v>693</v>
      </c>
      <c r="I14139" t="s">
        <v>240</v>
      </c>
      <c r="J14139" t="s">
        <v>694</v>
      </c>
      <c r="K14139" t="s">
        <v>478</v>
      </c>
      <c r="L14139" t="s">
        <v>237</v>
      </c>
      <c r="M14139" t="s">
        <v>497</v>
      </c>
      <c r="O14139" t="s">
        <v>265</v>
      </c>
      <c r="P14139">
        <v>2050</v>
      </c>
      <c r="Q14139">
        <v>0.78622653099999995</v>
      </c>
    </row>
    <row r="14140" spans="1:17" x14ac:dyDescent="0.25">
      <c r="A14140" t="s">
        <v>722</v>
      </c>
      <c r="B14140" t="s">
        <v>723</v>
      </c>
      <c r="C14140" t="s">
        <v>724</v>
      </c>
      <c r="D14140" t="s">
        <v>687</v>
      </c>
      <c r="E14140" t="s">
        <v>688</v>
      </c>
      <c r="F14140" t="s">
        <v>187</v>
      </c>
      <c r="G14140" t="s">
        <v>233</v>
      </c>
      <c r="H14140" t="s">
        <v>479</v>
      </c>
      <c r="I14140" t="s">
        <v>240</v>
      </c>
      <c r="J14140" t="s">
        <v>290</v>
      </c>
      <c r="K14140" t="s">
        <v>478</v>
      </c>
      <c r="L14140" t="s">
        <v>237</v>
      </c>
      <c r="N14140" t="s">
        <v>692</v>
      </c>
      <c r="O14140" t="s">
        <v>194</v>
      </c>
      <c r="P14140">
        <v>2020</v>
      </c>
      <c r="Q14140">
        <v>0.534725797</v>
      </c>
    </row>
    <row r="14141" spans="1:17" x14ac:dyDescent="0.25">
      <c r="A14141" t="s">
        <v>722</v>
      </c>
      <c r="B14141" t="s">
        <v>723</v>
      </c>
      <c r="C14141" t="s">
        <v>724</v>
      </c>
      <c r="D14141" t="s">
        <v>687</v>
      </c>
      <c r="E14141" t="s">
        <v>688</v>
      </c>
      <c r="F14141" t="s">
        <v>187</v>
      </c>
      <c r="G14141" t="s">
        <v>233</v>
      </c>
      <c r="H14141" t="s">
        <v>479</v>
      </c>
      <c r="I14141" t="s">
        <v>240</v>
      </c>
      <c r="J14141" t="s">
        <v>290</v>
      </c>
      <c r="K14141" t="s">
        <v>478</v>
      </c>
      <c r="L14141" t="s">
        <v>237</v>
      </c>
      <c r="N14141" t="s">
        <v>692</v>
      </c>
      <c r="O14141" t="s">
        <v>194</v>
      </c>
      <c r="P14141">
        <v>2025</v>
      </c>
      <c r="Q14141">
        <v>0.51899856700000002</v>
      </c>
    </row>
    <row r="14142" spans="1:17" x14ac:dyDescent="0.25">
      <c r="A14142" t="s">
        <v>722</v>
      </c>
      <c r="B14142" t="s">
        <v>723</v>
      </c>
      <c r="C14142" t="s">
        <v>724</v>
      </c>
      <c r="D14142" t="s">
        <v>687</v>
      </c>
      <c r="E14142" t="s">
        <v>688</v>
      </c>
      <c r="F14142" t="s">
        <v>187</v>
      </c>
      <c r="G14142" t="s">
        <v>233</v>
      </c>
      <c r="H14142" t="s">
        <v>479</v>
      </c>
      <c r="I14142" t="s">
        <v>240</v>
      </c>
      <c r="J14142" t="s">
        <v>290</v>
      </c>
      <c r="K14142" t="s">
        <v>478</v>
      </c>
      <c r="L14142" t="s">
        <v>237</v>
      </c>
      <c r="N14142" t="s">
        <v>692</v>
      </c>
      <c r="O14142" t="s">
        <v>264</v>
      </c>
      <c r="P14142">
        <v>2025</v>
      </c>
      <c r="Q14142">
        <v>0.306233062</v>
      </c>
    </row>
    <row r="14143" spans="1:17" x14ac:dyDescent="0.25">
      <c r="A14143" t="s">
        <v>722</v>
      </c>
      <c r="B14143" t="s">
        <v>723</v>
      </c>
      <c r="C14143" t="s">
        <v>724</v>
      </c>
      <c r="D14143" t="s">
        <v>687</v>
      </c>
      <c r="E14143" t="s">
        <v>688</v>
      </c>
      <c r="F14143" t="s">
        <v>187</v>
      </c>
      <c r="G14143" t="s">
        <v>233</v>
      </c>
      <c r="H14143" t="s">
        <v>479</v>
      </c>
      <c r="I14143" t="s">
        <v>240</v>
      </c>
      <c r="J14143" t="s">
        <v>290</v>
      </c>
      <c r="K14143" t="s">
        <v>478</v>
      </c>
      <c r="L14143" t="s">
        <v>237</v>
      </c>
      <c r="N14143" t="s">
        <v>692</v>
      </c>
      <c r="O14143" t="s">
        <v>265</v>
      </c>
      <c r="P14143">
        <v>2025</v>
      </c>
      <c r="Q14143">
        <v>0.82926829300000005</v>
      </c>
    </row>
    <row r="14144" spans="1:17" x14ac:dyDescent="0.25">
      <c r="A14144" t="s">
        <v>722</v>
      </c>
      <c r="B14144" t="s">
        <v>723</v>
      </c>
      <c r="C14144" t="s">
        <v>724</v>
      </c>
      <c r="D14144" t="s">
        <v>687</v>
      </c>
      <c r="E14144" t="s">
        <v>688</v>
      </c>
      <c r="F14144" t="s">
        <v>187</v>
      </c>
      <c r="G14144" t="s">
        <v>233</v>
      </c>
      <c r="H14144" t="s">
        <v>479</v>
      </c>
      <c r="I14144" t="s">
        <v>240</v>
      </c>
      <c r="J14144" t="s">
        <v>290</v>
      </c>
      <c r="K14144" t="s">
        <v>478</v>
      </c>
      <c r="L14144" t="s">
        <v>237</v>
      </c>
      <c r="N14144" t="s">
        <v>692</v>
      </c>
      <c r="O14144" t="s">
        <v>194</v>
      </c>
      <c r="P14144">
        <v>2030</v>
      </c>
      <c r="Q14144">
        <v>0.50327133800000001</v>
      </c>
    </row>
    <row r="14145" spans="1:17" x14ac:dyDescent="0.25">
      <c r="A14145" t="s">
        <v>722</v>
      </c>
      <c r="B14145" t="s">
        <v>723</v>
      </c>
      <c r="C14145" t="s">
        <v>724</v>
      </c>
      <c r="D14145" t="s">
        <v>687</v>
      </c>
      <c r="E14145" t="s">
        <v>688</v>
      </c>
      <c r="F14145" t="s">
        <v>187</v>
      </c>
      <c r="G14145" t="s">
        <v>233</v>
      </c>
      <c r="H14145" t="s">
        <v>479</v>
      </c>
      <c r="I14145" t="s">
        <v>240</v>
      </c>
      <c r="J14145" t="s">
        <v>290</v>
      </c>
      <c r="K14145" t="s">
        <v>478</v>
      </c>
      <c r="L14145" t="s">
        <v>237</v>
      </c>
      <c r="N14145" t="s">
        <v>692</v>
      </c>
      <c r="O14145" t="s">
        <v>194</v>
      </c>
      <c r="P14145">
        <v>2040</v>
      </c>
      <c r="Q14145">
        <v>0.487544109</v>
      </c>
    </row>
    <row r="14146" spans="1:17" x14ac:dyDescent="0.25">
      <c r="A14146" t="s">
        <v>722</v>
      </c>
      <c r="B14146" t="s">
        <v>723</v>
      </c>
      <c r="C14146" t="s">
        <v>724</v>
      </c>
      <c r="D14146" t="s">
        <v>687</v>
      </c>
      <c r="E14146" t="s">
        <v>688</v>
      </c>
      <c r="F14146" t="s">
        <v>187</v>
      </c>
      <c r="G14146" t="s">
        <v>233</v>
      </c>
      <c r="H14146" t="s">
        <v>479</v>
      </c>
      <c r="I14146" t="s">
        <v>240</v>
      </c>
      <c r="J14146" t="s">
        <v>290</v>
      </c>
      <c r="K14146" t="s">
        <v>478</v>
      </c>
      <c r="L14146" t="s">
        <v>237</v>
      </c>
      <c r="N14146" t="s">
        <v>692</v>
      </c>
      <c r="O14146" t="s">
        <v>194</v>
      </c>
      <c r="P14146">
        <v>2050</v>
      </c>
      <c r="Q14146">
        <v>0.47181687900000002</v>
      </c>
    </row>
    <row r="14147" spans="1:17" x14ac:dyDescent="0.25">
      <c r="A14147" t="s">
        <v>722</v>
      </c>
      <c r="B14147" t="s">
        <v>723</v>
      </c>
      <c r="C14147" t="s">
        <v>724</v>
      </c>
      <c r="D14147" t="s">
        <v>687</v>
      </c>
      <c r="E14147" t="s">
        <v>688</v>
      </c>
      <c r="F14147" t="s">
        <v>187</v>
      </c>
      <c r="G14147" t="s">
        <v>233</v>
      </c>
      <c r="H14147" t="s">
        <v>479</v>
      </c>
      <c r="I14147" t="s">
        <v>240</v>
      </c>
      <c r="J14147" t="s">
        <v>290</v>
      </c>
      <c r="K14147" t="s">
        <v>478</v>
      </c>
      <c r="L14147" t="s">
        <v>237</v>
      </c>
      <c r="N14147" t="s">
        <v>692</v>
      </c>
      <c r="O14147" t="s">
        <v>264</v>
      </c>
      <c r="P14147">
        <v>2050</v>
      </c>
      <c r="Q14147">
        <v>0.278393693</v>
      </c>
    </row>
    <row r="14148" spans="1:17" x14ac:dyDescent="0.25">
      <c r="A14148" t="s">
        <v>722</v>
      </c>
      <c r="B14148" t="s">
        <v>723</v>
      </c>
      <c r="C14148" t="s">
        <v>724</v>
      </c>
      <c r="D14148" t="s">
        <v>687</v>
      </c>
      <c r="E14148" t="s">
        <v>688</v>
      </c>
      <c r="F14148" t="s">
        <v>187</v>
      </c>
      <c r="G14148" t="s">
        <v>233</v>
      </c>
      <c r="H14148" t="s">
        <v>479</v>
      </c>
      <c r="I14148" t="s">
        <v>240</v>
      </c>
      <c r="J14148" t="s">
        <v>290</v>
      </c>
      <c r="K14148" t="s">
        <v>478</v>
      </c>
      <c r="L14148" t="s">
        <v>237</v>
      </c>
      <c r="N14148" t="s">
        <v>692</v>
      </c>
      <c r="O14148" t="s">
        <v>265</v>
      </c>
      <c r="P14148">
        <v>2050</v>
      </c>
      <c r="Q14148">
        <v>0.75388026600000002</v>
      </c>
    </row>
    <row r="14149" spans="1:17" x14ac:dyDescent="0.25">
      <c r="A14149" t="s">
        <v>722</v>
      </c>
      <c r="B14149" t="s">
        <v>723</v>
      </c>
      <c r="C14149" t="s">
        <v>724</v>
      </c>
      <c r="D14149" t="s">
        <v>687</v>
      </c>
      <c r="E14149" t="s">
        <v>688</v>
      </c>
      <c r="F14149" t="s">
        <v>187</v>
      </c>
      <c r="G14149" t="s">
        <v>233</v>
      </c>
      <c r="H14149" t="s">
        <v>480</v>
      </c>
      <c r="I14149" t="s">
        <v>4</v>
      </c>
      <c r="J14149" t="s">
        <v>481</v>
      </c>
      <c r="K14149" t="s">
        <v>482</v>
      </c>
      <c r="L14149" t="s">
        <v>237</v>
      </c>
      <c r="M14149" t="s">
        <v>380</v>
      </c>
      <c r="O14149" t="s">
        <v>194</v>
      </c>
      <c r="P14149">
        <v>2020</v>
      </c>
      <c r="Q14149">
        <v>0</v>
      </c>
    </row>
    <row r="14150" spans="1:17" x14ac:dyDescent="0.25">
      <c r="A14150" t="s">
        <v>722</v>
      </c>
      <c r="B14150" t="s">
        <v>723</v>
      </c>
      <c r="C14150" t="s">
        <v>724</v>
      </c>
      <c r="D14150" t="s">
        <v>687</v>
      </c>
      <c r="E14150" t="s">
        <v>688</v>
      </c>
      <c r="F14150" t="s">
        <v>187</v>
      </c>
      <c r="G14150" t="s">
        <v>233</v>
      </c>
      <c r="H14150" t="s">
        <v>480</v>
      </c>
      <c r="I14150" t="s">
        <v>4</v>
      </c>
      <c r="J14150" t="s">
        <v>481</v>
      </c>
      <c r="K14150" t="s">
        <v>482</v>
      </c>
      <c r="L14150" t="s">
        <v>237</v>
      </c>
      <c r="M14150" t="s">
        <v>380</v>
      </c>
      <c r="O14150" t="s">
        <v>194</v>
      </c>
      <c r="P14150">
        <v>2025</v>
      </c>
      <c r="Q14150">
        <v>0</v>
      </c>
    </row>
    <row r="14151" spans="1:17" x14ac:dyDescent="0.25">
      <c r="A14151" t="s">
        <v>722</v>
      </c>
      <c r="B14151" t="s">
        <v>723</v>
      </c>
      <c r="C14151" t="s">
        <v>724</v>
      </c>
      <c r="D14151" t="s">
        <v>687</v>
      </c>
      <c r="E14151" t="s">
        <v>688</v>
      </c>
      <c r="F14151" t="s">
        <v>187</v>
      </c>
      <c r="G14151" t="s">
        <v>233</v>
      </c>
      <c r="H14151" t="s">
        <v>480</v>
      </c>
      <c r="I14151" t="s">
        <v>4</v>
      </c>
      <c r="J14151" t="s">
        <v>481</v>
      </c>
      <c r="K14151" t="s">
        <v>482</v>
      </c>
      <c r="L14151" t="s">
        <v>237</v>
      </c>
      <c r="M14151" t="s">
        <v>380</v>
      </c>
      <c r="O14151" t="s">
        <v>264</v>
      </c>
      <c r="P14151">
        <v>2025</v>
      </c>
      <c r="Q14151">
        <v>0</v>
      </c>
    </row>
    <row r="14152" spans="1:17" x14ac:dyDescent="0.25">
      <c r="A14152" t="s">
        <v>722</v>
      </c>
      <c r="B14152" t="s">
        <v>723</v>
      </c>
      <c r="C14152" t="s">
        <v>724</v>
      </c>
      <c r="D14152" t="s">
        <v>687</v>
      </c>
      <c r="E14152" t="s">
        <v>688</v>
      </c>
      <c r="F14152" t="s">
        <v>187</v>
      </c>
      <c r="G14152" t="s">
        <v>233</v>
      </c>
      <c r="H14152" t="s">
        <v>480</v>
      </c>
      <c r="I14152" t="s">
        <v>4</v>
      </c>
      <c r="J14152" t="s">
        <v>481</v>
      </c>
      <c r="K14152" t="s">
        <v>482</v>
      </c>
      <c r="L14152" t="s">
        <v>237</v>
      </c>
      <c r="M14152" t="s">
        <v>380</v>
      </c>
      <c r="O14152" t="s">
        <v>265</v>
      </c>
      <c r="P14152">
        <v>2025</v>
      </c>
      <c r="Q14152">
        <v>0</v>
      </c>
    </row>
    <row r="14153" spans="1:17" x14ac:dyDescent="0.25">
      <c r="A14153" t="s">
        <v>722</v>
      </c>
      <c r="B14153" t="s">
        <v>723</v>
      </c>
      <c r="C14153" t="s">
        <v>724</v>
      </c>
      <c r="D14153" t="s">
        <v>687</v>
      </c>
      <c r="E14153" t="s">
        <v>688</v>
      </c>
      <c r="F14153" t="s">
        <v>187</v>
      </c>
      <c r="G14153" t="s">
        <v>233</v>
      </c>
      <c r="H14153" t="s">
        <v>480</v>
      </c>
      <c r="I14153" t="s">
        <v>4</v>
      </c>
      <c r="J14153" t="s">
        <v>481</v>
      </c>
      <c r="K14153" t="s">
        <v>482</v>
      </c>
      <c r="L14153" t="s">
        <v>237</v>
      </c>
      <c r="M14153" t="s">
        <v>380</v>
      </c>
      <c r="O14153" t="s">
        <v>194</v>
      </c>
      <c r="P14153">
        <v>2030</v>
      </c>
      <c r="Q14153">
        <v>0</v>
      </c>
    </row>
    <row r="14154" spans="1:17" x14ac:dyDescent="0.25">
      <c r="A14154" t="s">
        <v>722</v>
      </c>
      <c r="B14154" t="s">
        <v>723</v>
      </c>
      <c r="C14154" t="s">
        <v>724</v>
      </c>
      <c r="D14154" t="s">
        <v>687</v>
      </c>
      <c r="E14154" t="s">
        <v>688</v>
      </c>
      <c r="F14154" t="s">
        <v>187</v>
      </c>
      <c r="G14154" t="s">
        <v>233</v>
      </c>
      <c r="H14154" t="s">
        <v>480</v>
      </c>
      <c r="I14154" t="s">
        <v>4</v>
      </c>
      <c r="J14154" t="s">
        <v>481</v>
      </c>
      <c r="K14154" t="s">
        <v>482</v>
      </c>
      <c r="L14154" t="s">
        <v>237</v>
      </c>
      <c r="M14154" t="s">
        <v>380</v>
      </c>
      <c r="O14154" t="s">
        <v>194</v>
      </c>
      <c r="P14154">
        <v>2040</v>
      </c>
      <c r="Q14154">
        <v>0</v>
      </c>
    </row>
    <row r="14155" spans="1:17" x14ac:dyDescent="0.25">
      <c r="A14155" t="s">
        <v>722</v>
      </c>
      <c r="B14155" t="s">
        <v>723</v>
      </c>
      <c r="C14155" t="s">
        <v>724</v>
      </c>
      <c r="D14155" t="s">
        <v>687</v>
      </c>
      <c r="E14155" t="s">
        <v>688</v>
      </c>
      <c r="F14155" t="s">
        <v>187</v>
      </c>
      <c r="G14155" t="s">
        <v>233</v>
      </c>
      <c r="H14155" t="s">
        <v>480</v>
      </c>
      <c r="I14155" t="s">
        <v>4</v>
      </c>
      <c r="J14155" t="s">
        <v>481</v>
      </c>
      <c r="K14155" t="s">
        <v>482</v>
      </c>
      <c r="L14155" t="s">
        <v>237</v>
      </c>
      <c r="M14155" t="s">
        <v>380</v>
      </c>
      <c r="O14155" t="s">
        <v>194</v>
      </c>
      <c r="P14155">
        <v>2050</v>
      </c>
      <c r="Q14155">
        <v>0</v>
      </c>
    </row>
    <row r="14156" spans="1:17" x14ac:dyDescent="0.25">
      <c r="A14156" t="s">
        <v>722</v>
      </c>
      <c r="B14156" t="s">
        <v>723</v>
      </c>
      <c r="C14156" t="s">
        <v>724</v>
      </c>
      <c r="D14156" t="s">
        <v>687</v>
      </c>
      <c r="E14156" t="s">
        <v>688</v>
      </c>
      <c r="F14156" t="s">
        <v>187</v>
      </c>
      <c r="G14156" t="s">
        <v>233</v>
      </c>
      <c r="H14156" t="s">
        <v>480</v>
      </c>
      <c r="I14156" t="s">
        <v>4</v>
      </c>
      <c r="J14156" t="s">
        <v>481</v>
      </c>
      <c r="K14156" t="s">
        <v>482</v>
      </c>
      <c r="L14156" t="s">
        <v>237</v>
      </c>
      <c r="M14156" t="s">
        <v>380</v>
      </c>
      <c r="O14156" t="s">
        <v>264</v>
      </c>
      <c r="P14156">
        <v>2050</v>
      </c>
      <c r="Q14156">
        <v>0</v>
      </c>
    </row>
    <row r="14157" spans="1:17" x14ac:dyDescent="0.25">
      <c r="A14157" t="s">
        <v>722</v>
      </c>
      <c r="B14157" t="s">
        <v>723</v>
      </c>
      <c r="C14157" t="s">
        <v>724</v>
      </c>
      <c r="D14157" t="s">
        <v>687</v>
      </c>
      <c r="E14157" t="s">
        <v>688</v>
      </c>
      <c r="F14157" t="s">
        <v>187</v>
      </c>
      <c r="G14157" t="s">
        <v>233</v>
      </c>
      <c r="H14157" t="s">
        <v>480</v>
      </c>
      <c r="I14157" t="s">
        <v>4</v>
      </c>
      <c r="J14157" t="s">
        <v>481</v>
      </c>
      <c r="K14157" t="s">
        <v>482</v>
      </c>
      <c r="L14157" t="s">
        <v>237</v>
      </c>
      <c r="M14157" t="s">
        <v>380</v>
      </c>
      <c r="O14157" t="s">
        <v>265</v>
      </c>
      <c r="P14157">
        <v>2050</v>
      </c>
      <c r="Q14157">
        <v>0</v>
      </c>
    </row>
    <row r="14158" spans="1:17" x14ac:dyDescent="0.25">
      <c r="A14158" t="s">
        <v>722</v>
      </c>
      <c r="B14158" t="s">
        <v>723</v>
      </c>
      <c r="C14158" t="s">
        <v>724</v>
      </c>
      <c r="D14158" t="s">
        <v>687</v>
      </c>
      <c r="E14158" t="s">
        <v>688</v>
      </c>
      <c r="F14158" t="s">
        <v>187</v>
      </c>
      <c r="G14158" t="s">
        <v>233</v>
      </c>
      <c r="H14158" t="s">
        <v>484</v>
      </c>
      <c r="I14158" t="s">
        <v>4</v>
      </c>
      <c r="J14158" t="s">
        <v>485</v>
      </c>
      <c r="K14158" t="s">
        <v>482</v>
      </c>
      <c r="L14158" t="s">
        <v>237</v>
      </c>
      <c r="M14158" t="s">
        <v>344</v>
      </c>
      <c r="O14158" t="s">
        <v>194</v>
      </c>
      <c r="P14158">
        <v>2020</v>
      </c>
      <c r="Q14158">
        <v>5.4606503499999999</v>
      </c>
    </row>
    <row r="14159" spans="1:17" x14ac:dyDescent="0.25">
      <c r="A14159" t="s">
        <v>722</v>
      </c>
      <c r="B14159" t="s">
        <v>723</v>
      </c>
      <c r="C14159" t="s">
        <v>724</v>
      </c>
      <c r="D14159" t="s">
        <v>687</v>
      </c>
      <c r="E14159" t="s">
        <v>688</v>
      </c>
      <c r="F14159" t="s">
        <v>187</v>
      </c>
      <c r="G14159" t="s">
        <v>233</v>
      </c>
      <c r="H14159" t="s">
        <v>484</v>
      </c>
      <c r="I14159" t="s">
        <v>4</v>
      </c>
      <c r="J14159" t="s">
        <v>485</v>
      </c>
      <c r="K14159" t="s">
        <v>482</v>
      </c>
      <c r="L14159" t="s">
        <v>237</v>
      </c>
      <c r="M14159" t="s">
        <v>344</v>
      </c>
      <c r="O14159" t="s">
        <v>194</v>
      </c>
      <c r="P14159">
        <v>2025</v>
      </c>
      <c r="Q14159">
        <v>5.4529028100000003</v>
      </c>
    </row>
    <row r="14160" spans="1:17" x14ac:dyDescent="0.25">
      <c r="A14160" t="s">
        <v>722</v>
      </c>
      <c r="B14160" t="s">
        <v>723</v>
      </c>
      <c r="C14160" t="s">
        <v>724</v>
      </c>
      <c r="D14160" t="s">
        <v>687</v>
      </c>
      <c r="E14160" t="s">
        <v>688</v>
      </c>
      <c r="F14160" t="s">
        <v>187</v>
      </c>
      <c r="G14160" t="s">
        <v>233</v>
      </c>
      <c r="H14160" t="s">
        <v>484</v>
      </c>
      <c r="I14160" t="s">
        <v>4</v>
      </c>
      <c r="J14160" t="s">
        <v>485</v>
      </c>
      <c r="K14160" t="s">
        <v>482</v>
      </c>
      <c r="L14160" t="s">
        <v>237</v>
      </c>
      <c r="M14160" t="s">
        <v>344</v>
      </c>
      <c r="O14160" t="s">
        <v>264</v>
      </c>
      <c r="P14160">
        <v>2025</v>
      </c>
      <c r="Q14160">
        <v>4.9330065080000001</v>
      </c>
    </row>
    <row r="14161" spans="1:17" x14ac:dyDescent="0.25">
      <c r="A14161" t="s">
        <v>722</v>
      </c>
      <c r="B14161" t="s">
        <v>723</v>
      </c>
      <c r="C14161" t="s">
        <v>724</v>
      </c>
      <c r="D14161" t="s">
        <v>687</v>
      </c>
      <c r="E14161" t="s">
        <v>688</v>
      </c>
      <c r="F14161" t="s">
        <v>187</v>
      </c>
      <c r="G14161" t="s">
        <v>233</v>
      </c>
      <c r="H14161" t="s">
        <v>484</v>
      </c>
      <c r="I14161" t="s">
        <v>4</v>
      </c>
      <c r="J14161" t="s">
        <v>485</v>
      </c>
      <c r="K14161" t="s">
        <v>482</v>
      </c>
      <c r="L14161" t="s">
        <v>237</v>
      </c>
      <c r="M14161" t="s">
        <v>344</v>
      </c>
      <c r="O14161" t="s">
        <v>265</v>
      </c>
      <c r="P14161">
        <v>2025</v>
      </c>
      <c r="Q14161">
        <v>5.7724273689999999</v>
      </c>
    </row>
    <row r="14162" spans="1:17" x14ac:dyDescent="0.25">
      <c r="A14162" t="s">
        <v>722</v>
      </c>
      <c r="B14162" t="s">
        <v>723</v>
      </c>
      <c r="C14162" t="s">
        <v>724</v>
      </c>
      <c r="D14162" t="s">
        <v>687</v>
      </c>
      <c r="E14162" t="s">
        <v>688</v>
      </c>
      <c r="F14162" t="s">
        <v>187</v>
      </c>
      <c r="G14162" t="s">
        <v>233</v>
      </c>
      <c r="H14162" t="s">
        <v>484</v>
      </c>
      <c r="I14162" t="s">
        <v>4</v>
      </c>
      <c r="J14162" t="s">
        <v>485</v>
      </c>
      <c r="K14162" t="s">
        <v>482</v>
      </c>
      <c r="L14162" t="s">
        <v>237</v>
      </c>
      <c r="M14162" t="s">
        <v>344</v>
      </c>
      <c r="O14162" t="s">
        <v>194</v>
      </c>
      <c r="P14162">
        <v>2030</v>
      </c>
      <c r="Q14162">
        <v>5.7799087</v>
      </c>
    </row>
    <row r="14163" spans="1:17" x14ac:dyDescent="0.25">
      <c r="A14163" t="s">
        <v>722</v>
      </c>
      <c r="B14163" t="s">
        <v>723</v>
      </c>
      <c r="C14163" t="s">
        <v>724</v>
      </c>
      <c r="D14163" t="s">
        <v>687</v>
      </c>
      <c r="E14163" t="s">
        <v>688</v>
      </c>
      <c r="F14163" t="s">
        <v>187</v>
      </c>
      <c r="G14163" t="s">
        <v>233</v>
      </c>
      <c r="H14163" t="s">
        <v>484</v>
      </c>
      <c r="I14163" t="s">
        <v>4</v>
      </c>
      <c r="J14163" t="s">
        <v>485</v>
      </c>
      <c r="K14163" t="s">
        <v>482</v>
      </c>
      <c r="L14163" t="s">
        <v>237</v>
      </c>
      <c r="M14163" t="s">
        <v>344</v>
      </c>
      <c r="O14163" t="s">
        <v>194</v>
      </c>
      <c r="P14163">
        <v>2040</v>
      </c>
      <c r="Q14163">
        <v>5.8612562419999996</v>
      </c>
    </row>
    <row r="14164" spans="1:17" x14ac:dyDescent="0.25">
      <c r="A14164" t="s">
        <v>722</v>
      </c>
      <c r="B14164" t="s">
        <v>723</v>
      </c>
      <c r="C14164" t="s">
        <v>724</v>
      </c>
      <c r="D14164" t="s">
        <v>687</v>
      </c>
      <c r="E14164" t="s">
        <v>688</v>
      </c>
      <c r="F14164" t="s">
        <v>187</v>
      </c>
      <c r="G14164" t="s">
        <v>233</v>
      </c>
      <c r="H14164" t="s">
        <v>484</v>
      </c>
      <c r="I14164" t="s">
        <v>4</v>
      </c>
      <c r="J14164" t="s">
        <v>485</v>
      </c>
      <c r="K14164" t="s">
        <v>482</v>
      </c>
      <c r="L14164" t="s">
        <v>237</v>
      </c>
      <c r="M14164" t="s">
        <v>344</v>
      </c>
      <c r="O14164" t="s">
        <v>194</v>
      </c>
      <c r="P14164">
        <v>2050</v>
      </c>
      <c r="Q14164">
        <v>5.5142371130000001</v>
      </c>
    </row>
    <row r="14165" spans="1:17" x14ac:dyDescent="0.25">
      <c r="A14165" t="s">
        <v>722</v>
      </c>
      <c r="B14165" t="s">
        <v>723</v>
      </c>
      <c r="C14165" t="s">
        <v>724</v>
      </c>
      <c r="D14165" t="s">
        <v>687</v>
      </c>
      <c r="E14165" t="s">
        <v>688</v>
      </c>
      <c r="F14165" t="s">
        <v>187</v>
      </c>
      <c r="G14165" t="s">
        <v>233</v>
      </c>
      <c r="H14165" t="s">
        <v>484</v>
      </c>
      <c r="I14165" t="s">
        <v>4</v>
      </c>
      <c r="J14165" t="s">
        <v>485</v>
      </c>
      <c r="K14165" t="s">
        <v>482</v>
      </c>
      <c r="L14165" t="s">
        <v>237</v>
      </c>
      <c r="M14165" t="s">
        <v>344</v>
      </c>
      <c r="O14165" t="s">
        <v>264</v>
      </c>
      <c r="P14165">
        <v>2050</v>
      </c>
      <c r="Q14165">
        <v>5.4335919390000003</v>
      </c>
    </row>
    <row r="14166" spans="1:17" x14ac:dyDescent="0.25">
      <c r="A14166" t="s">
        <v>722</v>
      </c>
      <c r="B14166" t="s">
        <v>723</v>
      </c>
      <c r="C14166" t="s">
        <v>724</v>
      </c>
      <c r="D14166" t="s">
        <v>687</v>
      </c>
      <c r="E14166" t="s">
        <v>688</v>
      </c>
      <c r="F14166" t="s">
        <v>187</v>
      </c>
      <c r="G14166" t="s">
        <v>233</v>
      </c>
      <c r="H14166" t="s">
        <v>484</v>
      </c>
      <c r="I14166" t="s">
        <v>4</v>
      </c>
      <c r="J14166" t="s">
        <v>485</v>
      </c>
      <c r="K14166" t="s">
        <v>482</v>
      </c>
      <c r="L14166" t="s">
        <v>237</v>
      </c>
      <c r="M14166" t="s">
        <v>344</v>
      </c>
      <c r="O14166" t="s">
        <v>265</v>
      </c>
      <c r="P14166">
        <v>2050</v>
      </c>
      <c r="Q14166">
        <v>6.1790644190000004</v>
      </c>
    </row>
    <row r="14167" spans="1:17" x14ac:dyDescent="0.25">
      <c r="A14167" t="s">
        <v>722</v>
      </c>
      <c r="B14167" t="s">
        <v>723</v>
      </c>
      <c r="C14167" t="s">
        <v>724</v>
      </c>
      <c r="D14167" t="s">
        <v>687</v>
      </c>
      <c r="E14167" t="s">
        <v>688</v>
      </c>
      <c r="F14167" t="s">
        <v>187</v>
      </c>
      <c r="G14167" t="s">
        <v>233</v>
      </c>
      <c r="H14167" t="s">
        <v>486</v>
      </c>
      <c r="I14167" t="s">
        <v>234</v>
      </c>
      <c r="J14167" t="s">
        <v>235</v>
      </c>
      <c r="K14167" t="s">
        <v>487</v>
      </c>
      <c r="L14167" t="s">
        <v>237</v>
      </c>
      <c r="M14167" t="s">
        <v>695</v>
      </c>
      <c r="N14167" t="s">
        <v>696</v>
      </c>
      <c r="O14167" t="s">
        <v>194</v>
      </c>
      <c r="P14167">
        <v>2020</v>
      </c>
      <c r="Q14167">
        <v>23200</v>
      </c>
    </row>
    <row r="14168" spans="1:17" x14ac:dyDescent="0.25">
      <c r="A14168" t="s">
        <v>722</v>
      </c>
      <c r="B14168" t="s">
        <v>723</v>
      </c>
      <c r="C14168" t="s">
        <v>724</v>
      </c>
      <c r="D14168" t="s">
        <v>687</v>
      </c>
      <c r="E14168" t="s">
        <v>688</v>
      </c>
      <c r="F14168" t="s">
        <v>187</v>
      </c>
      <c r="G14168" t="s">
        <v>233</v>
      </c>
      <c r="H14168" t="s">
        <v>486</v>
      </c>
      <c r="I14168" t="s">
        <v>234</v>
      </c>
      <c r="J14168" t="s">
        <v>235</v>
      </c>
      <c r="K14168" t="s">
        <v>487</v>
      </c>
      <c r="L14168" t="s">
        <v>237</v>
      </c>
      <c r="M14168" t="s">
        <v>695</v>
      </c>
      <c r="N14168" t="s">
        <v>696</v>
      </c>
      <c r="O14168" t="s">
        <v>194</v>
      </c>
      <c r="P14168">
        <v>2025</v>
      </c>
      <c r="Q14168">
        <v>22500</v>
      </c>
    </row>
    <row r="14169" spans="1:17" x14ac:dyDescent="0.25">
      <c r="A14169" t="s">
        <v>722</v>
      </c>
      <c r="B14169" t="s">
        <v>723</v>
      </c>
      <c r="C14169" t="s">
        <v>724</v>
      </c>
      <c r="D14169" t="s">
        <v>687</v>
      </c>
      <c r="E14169" t="s">
        <v>688</v>
      </c>
      <c r="F14169" t="s">
        <v>187</v>
      </c>
      <c r="G14169" t="s">
        <v>233</v>
      </c>
      <c r="H14169" t="s">
        <v>486</v>
      </c>
      <c r="I14169" t="s">
        <v>234</v>
      </c>
      <c r="J14169" t="s">
        <v>235</v>
      </c>
      <c r="K14169" t="s">
        <v>487</v>
      </c>
      <c r="L14169" t="s">
        <v>237</v>
      </c>
      <c r="M14169" t="s">
        <v>695</v>
      </c>
      <c r="N14169" t="s">
        <v>696</v>
      </c>
      <c r="O14169" t="s">
        <v>264</v>
      </c>
      <c r="P14169">
        <v>2025</v>
      </c>
      <c r="Q14169">
        <v>22500</v>
      </c>
    </row>
    <row r="14170" spans="1:17" x14ac:dyDescent="0.25">
      <c r="A14170" t="s">
        <v>722</v>
      </c>
      <c r="B14170" t="s">
        <v>723</v>
      </c>
      <c r="C14170" t="s">
        <v>724</v>
      </c>
      <c r="D14170" t="s">
        <v>687</v>
      </c>
      <c r="E14170" t="s">
        <v>688</v>
      </c>
      <c r="F14170" t="s">
        <v>187</v>
      </c>
      <c r="G14170" t="s">
        <v>233</v>
      </c>
      <c r="H14170" t="s">
        <v>486</v>
      </c>
      <c r="I14170" t="s">
        <v>234</v>
      </c>
      <c r="J14170" t="s">
        <v>235</v>
      </c>
      <c r="K14170" t="s">
        <v>487</v>
      </c>
      <c r="L14170" t="s">
        <v>237</v>
      </c>
      <c r="M14170" t="s">
        <v>695</v>
      </c>
      <c r="N14170" t="s">
        <v>696</v>
      </c>
      <c r="O14170" t="s">
        <v>265</v>
      </c>
      <c r="P14170">
        <v>2025</v>
      </c>
      <c r="Q14170">
        <v>22500</v>
      </c>
    </row>
    <row r="14171" spans="1:17" x14ac:dyDescent="0.25">
      <c r="A14171" t="s">
        <v>722</v>
      </c>
      <c r="B14171" t="s">
        <v>723</v>
      </c>
      <c r="C14171" t="s">
        <v>724</v>
      </c>
      <c r="D14171" t="s">
        <v>687</v>
      </c>
      <c r="E14171" t="s">
        <v>688</v>
      </c>
      <c r="F14171" t="s">
        <v>187</v>
      </c>
      <c r="G14171" t="s">
        <v>233</v>
      </c>
      <c r="H14171" t="s">
        <v>486</v>
      </c>
      <c r="I14171" t="s">
        <v>234</v>
      </c>
      <c r="J14171" t="s">
        <v>235</v>
      </c>
      <c r="K14171" t="s">
        <v>487</v>
      </c>
      <c r="L14171" t="s">
        <v>237</v>
      </c>
      <c r="M14171" t="s">
        <v>695</v>
      </c>
      <c r="N14171" t="s">
        <v>696</v>
      </c>
      <c r="O14171" t="s">
        <v>194</v>
      </c>
      <c r="P14171">
        <v>2030</v>
      </c>
      <c r="Q14171">
        <v>21800</v>
      </c>
    </row>
    <row r="14172" spans="1:17" x14ac:dyDescent="0.25">
      <c r="A14172" t="s">
        <v>722</v>
      </c>
      <c r="B14172" t="s">
        <v>723</v>
      </c>
      <c r="C14172" t="s">
        <v>724</v>
      </c>
      <c r="D14172" t="s">
        <v>687</v>
      </c>
      <c r="E14172" t="s">
        <v>688</v>
      </c>
      <c r="F14172" t="s">
        <v>187</v>
      </c>
      <c r="G14172" t="s">
        <v>233</v>
      </c>
      <c r="H14172" t="s">
        <v>486</v>
      </c>
      <c r="I14172" t="s">
        <v>234</v>
      </c>
      <c r="J14172" t="s">
        <v>235</v>
      </c>
      <c r="K14172" t="s">
        <v>487</v>
      </c>
      <c r="L14172" t="s">
        <v>237</v>
      </c>
      <c r="M14172" t="s">
        <v>695</v>
      </c>
      <c r="N14172" t="s">
        <v>696</v>
      </c>
      <c r="O14172" t="s">
        <v>194</v>
      </c>
      <c r="P14172">
        <v>2040</v>
      </c>
      <c r="Q14172">
        <v>21100</v>
      </c>
    </row>
    <row r="14173" spans="1:17" x14ac:dyDescent="0.25">
      <c r="A14173" t="s">
        <v>722</v>
      </c>
      <c r="B14173" t="s">
        <v>723</v>
      </c>
      <c r="C14173" t="s">
        <v>724</v>
      </c>
      <c r="D14173" t="s">
        <v>687</v>
      </c>
      <c r="E14173" t="s">
        <v>688</v>
      </c>
      <c r="F14173" t="s">
        <v>187</v>
      </c>
      <c r="G14173" t="s">
        <v>233</v>
      </c>
      <c r="H14173" t="s">
        <v>486</v>
      </c>
      <c r="I14173" t="s">
        <v>234</v>
      </c>
      <c r="J14173" t="s">
        <v>235</v>
      </c>
      <c r="K14173" t="s">
        <v>487</v>
      </c>
      <c r="L14173" t="s">
        <v>237</v>
      </c>
      <c r="M14173" t="s">
        <v>695</v>
      </c>
      <c r="N14173" t="s">
        <v>696</v>
      </c>
      <c r="O14173" t="s">
        <v>194</v>
      </c>
      <c r="P14173">
        <v>2050</v>
      </c>
      <c r="Q14173">
        <v>20500</v>
      </c>
    </row>
    <row r="14174" spans="1:17" x14ac:dyDescent="0.25">
      <c r="A14174" t="s">
        <v>722</v>
      </c>
      <c r="B14174" t="s">
        <v>723</v>
      </c>
      <c r="C14174" t="s">
        <v>724</v>
      </c>
      <c r="D14174" t="s">
        <v>687</v>
      </c>
      <c r="E14174" t="s">
        <v>688</v>
      </c>
      <c r="F14174" t="s">
        <v>187</v>
      </c>
      <c r="G14174" t="s">
        <v>233</v>
      </c>
      <c r="H14174" t="s">
        <v>486</v>
      </c>
      <c r="I14174" t="s">
        <v>234</v>
      </c>
      <c r="J14174" t="s">
        <v>235</v>
      </c>
      <c r="K14174" t="s">
        <v>487</v>
      </c>
      <c r="L14174" t="s">
        <v>237</v>
      </c>
      <c r="M14174" t="s">
        <v>695</v>
      </c>
      <c r="N14174" t="s">
        <v>696</v>
      </c>
      <c r="O14174" t="s">
        <v>264</v>
      </c>
      <c r="P14174">
        <v>2050</v>
      </c>
      <c r="Q14174">
        <v>20500</v>
      </c>
    </row>
    <row r="14175" spans="1:17" x14ac:dyDescent="0.25">
      <c r="A14175" t="s">
        <v>722</v>
      </c>
      <c r="B14175" t="s">
        <v>723</v>
      </c>
      <c r="C14175" t="s">
        <v>724</v>
      </c>
      <c r="D14175" t="s">
        <v>687</v>
      </c>
      <c r="E14175" t="s">
        <v>688</v>
      </c>
      <c r="F14175" t="s">
        <v>187</v>
      </c>
      <c r="G14175" t="s">
        <v>233</v>
      </c>
      <c r="H14175" t="s">
        <v>486</v>
      </c>
      <c r="I14175" t="s">
        <v>234</v>
      </c>
      <c r="J14175" t="s">
        <v>235</v>
      </c>
      <c r="K14175" t="s">
        <v>487</v>
      </c>
      <c r="L14175" t="s">
        <v>237</v>
      </c>
      <c r="M14175" t="s">
        <v>695</v>
      </c>
      <c r="N14175" t="s">
        <v>696</v>
      </c>
      <c r="O14175" t="s">
        <v>265</v>
      </c>
      <c r="P14175">
        <v>2050</v>
      </c>
      <c r="Q14175">
        <v>20500</v>
      </c>
    </row>
    <row r="14176" spans="1:17" x14ac:dyDescent="0.25">
      <c r="A14176" t="s">
        <v>722</v>
      </c>
      <c r="B14176" t="s">
        <v>723</v>
      </c>
      <c r="C14176" t="s">
        <v>724</v>
      </c>
      <c r="D14176" t="s">
        <v>687</v>
      </c>
      <c r="E14176" t="s">
        <v>688</v>
      </c>
      <c r="F14176" t="s">
        <v>187</v>
      </c>
      <c r="G14176" t="s">
        <v>233</v>
      </c>
      <c r="H14176" t="s">
        <v>488</v>
      </c>
      <c r="I14176" t="s">
        <v>240</v>
      </c>
      <c r="J14176" t="s">
        <v>235</v>
      </c>
      <c r="K14176" t="s">
        <v>478</v>
      </c>
      <c r="L14176" t="s">
        <v>237</v>
      </c>
      <c r="M14176" t="s">
        <v>535</v>
      </c>
      <c r="N14176" t="s">
        <v>697</v>
      </c>
      <c r="O14176" t="s">
        <v>194</v>
      </c>
      <c r="P14176">
        <v>2020</v>
      </c>
      <c r="Q14176">
        <v>2.6987520090000001</v>
      </c>
    </row>
    <row r="14177" spans="1:17" x14ac:dyDescent="0.25">
      <c r="A14177" t="s">
        <v>722</v>
      </c>
      <c r="B14177" t="s">
        <v>723</v>
      </c>
      <c r="C14177" t="s">
        <v>724</v>
      </c>
      <c r="D14177" t="s">
        <v>687</v>
      </c>
      <c r="E14177" t="s">
        <v>688</v>
      </c>
      <c r="F14177" t="s">
        <v>187</v>
      </c>
      <c r="G14177" t="s">
        <v>233</v>
      </c>
      <c r="H14177" t="s">
        <v>488</v>
      </c>
      <c r="I14177" t="s">
        <v>240</v>
      </c>
      <c r="J14177" t="s">
        <v>235</v>
      </c>
      <c r="K14177" t="s">
        <v>478</v>
      </c>
      <c r="L14177" t="s">
        <v>237</v>
      </c>
      <c r="M14177" t="s">
        <v>535</v>
      </c>
      <c r="N14177" t="s">
        <v>697</v>
      </c>
      <c r="O14177" t="s">
        <v>194</v>
      </c>
      <c r="P14177">
        <v>2025</v>
      </c>
      <c r="Q14177">
        <v>2.635502228</v>
      </c>
    </row>
    <row r="14178" spans="1:17" x14ac:dyDescent="0.25">
      <c r="A14178" t="s">
        <v>722</v>
      </c>
      <c r="B14178" t="s">
        <v>723</v>
      </c>
      <c r="C14178" t="s">
        <v>724</v>
      </c>
      <c r="D14178" t="s">
        <v>687</v>
      </c>
      <c r="E14178" t="s">
        <v>688</v>
      </c>
      <c r="F14178" t="s">
        <v>187</v>
      </c>
      <c r="G14178" t="s">
        <v>233</v>
      </c>
      <c r="H14178" t="s">
        <v>488</v>
      </c>
      <c r="I14178" t="s">
        <v>240</v>
      </c>
      <c r="J14178" t="s">
        <v>235</v>
      </c>
      <c r="K14178" t="s">
        <v>478</v>
      </c>
      <c r="L14178" t="s">
        <v>237</v>
      </c>
      <c r="M14178" t="s">
        <v>535</v>
      </c>
      <c r="N14178" t="s">
        <v>697</v>
      </c>
      <c r="O14178" t="s">
        <v>264</v>
      </c>
      <c r="P14178">
        <v>2025</v>
      </c>
      <c r="Q14178">
        <v>1.596353699</v>
      </c>
    </row>
    <row r="14179" spans="1:17" x14ac:dyDescent="0.25">
      <c r="A14179" t="s">
        <v>722</v>
      </c>
      <c r="B14179" t="s">
        <v>723</v>
      </c>
      <c r="C14179" t="s">
        <v>724</v>
      </c>
      <c r="D14179" t="s">
        <v>687</v>
      </c>
      <c r="E14179" t="s">
        <v>688</v>
      </c>
      <c r="F14179" t="s">
        <v>187</v>
      </c>
      <c r="G14179" t="s">
        <v>233</v>
      </c>
      <c r="H14179" t="s">
        <v>488</v>
      </c>
      <c r="I14179" t="s">
        <v>240</v>
      </c>
      <c r="J14179" t="s">
        <v>235</v>
      </c>
      <c r="K14179" t="s">
        <v>478</v>
      </c>
      <c r="L14179" t="s">
        <v>237</v>
      </c>
      <c r="M14179" t="s">
        <v>535</v>
      </c>
      <c r="N14179" t="s">
        <v>697</v>
      </c>
      <c r="O14179" t="s">
        <v>265</v>
      </c>
      <c r="P14179">
        <v>2025</v>
      </c>
      <c r="Q14179">
        <v>4.0410373750000002</v>
      </c>
    </row>
    <row r="14180" spans="1:17" x14ac:dyDescent="0.25">
      <c r="A14180" t="s">
        <v>722</v>
      </c>
      <c r="B14180" t="s">
        <v>723</v>
      </c>
      <c r="C14180" t="s">
        <v>724</v>
      </c>
      <c r="D14180" t="s">
        <v>687</v>
      </c>
      <c r="E14180" t="s">
        <v>688</v>
      </c>
      <c r="F14180" t="s">
        <v>187</v>
      </c>
      <c r="G14180" t="s">
        <v>233</v>
      </c>
      <c r="H14180" t="s">
        <v>488</v>
      </c>
      <c r="I14180" t="s">
        <v>240</v>
      </c>
      <c r="J14180" t="s">
        <v>235</v>
      </c>
      <c r="K14180" t="s">
        <v>478</v>
      </c>
      <c r="L14180" t="s">
        <v>237</v>
      </c>
      <c r="M14180" t="s">
        <v>535</v>
      </c>
      <c r="N14180" t="s">
        <v>697</v>
      </c>
      <c r="O14180" t="s">
        <v>194</v>
      </c>
      <c r="P14180">
        <v>2030</v>
      </c>
      <c r="Q14180">
        <v>2.4923827940000001</v>
      </c>
    </row>
    <row r="14181" spans="1:17" x14ac:dyDescent="0.25">
      <c r="A14181" t="s">
        <v>722</v>
      </c>
      <c r="B14181" t="s">
        <v>723</v>
      </c>
      <c r="C14181" t="s">
        <v>724</v>
      </c>
      <c r="D14181" t="s">
        <v>687</v>
      </c>
      <c r="E14181" t="s">
        <v>688</v>
      </c>
      <c r="F14181" t="s">
        <v>187</v>
      </c>
      <c r="G14181" t="s">
        <v>233</v>
      </c>
      <c r="H14181" t="s">
        <v>488</v>
      </c>
      <c r="I14181" t="s">
        <v>240</v>
      </c>
      <c r="J14181" t="s">
        <v>235</v>
      </c>
      <c r="K14181" t="s">
        <v>478</v>
      </c>
      <c r="L14181" t="s">
        <v>237</v>
      </c>
      <c r="M14181" t="s">
        <v>535</v>
      </c>
      <c r="N14181" t="s">
        <v>697</v>
      </c>
      <c r="O14181" t="s">
        <v>194</v>
      </c>
      <c r="P14181">
        <v>2040</v>
      </c>
      <c r="Q14181">
        <v>2.4289437920000001</v>
      </c>
    </row>
    <row r="14182" spans="1:17" x14ac:dyDescent="0.25">
      <c r="A14182" t="s">
        <v>722</v>
      </c>
      <c r="B14182" t="s">
        <v>723</v>
      </c>
      <c r="C14182" t="s">
        <v>724</v>
      </c>
      <c r="D14182" t="s">
        <v>687</v>
      </c>
      <c r="E14182" t="s">
        <v>688</v>
      </c>
      <c r="F14182" t="s">
        <v>187</v>
      </c>
      <c r="G14182" t="s">
        <v>233</v>
      </c>
      <c r="H14182" t="s">
        <v>488</v>
      </c>
      <c r="I14182" t="s">
        <v>240</v>
      </c>
      <c r="J14182" t="s">
        <v>235</v>
      </c>
      <c r="K14182" t="s">
        <v>478</v>
      </c>
      <c r="L14182" t="s">
        <v>237</v>
      </c>
      <c r="M14182" t="s">
        <v>535</v>
      </c>
      <c r="N14182" t="s">
        <v>697</v>
      </c>
      <c r="O14182" t="s">
        <v>194</v>
      </c>
      <c r="P14182">
        <v>2050</v>
      </c>
      <c r="Q14182">
        <v>2.365784439</v>
      </c>
    </row>
    <row r="14183" spans="1:17" x14ac:dyDescent="0.25">
      <c r="A14183" t="s">
        <v>722</v>
      </c>
      <c r="B14183" t="s">
        <v>723</v>
      </c>
      <c r="C14183" t="s">
        <v>724</v>
      </c>
      <c r="D14183" t="s">
        <v>687</v>
      </c>
      <c r="E14183" t="s">
        <v>688</v>
      </c>
      <c r="F14183" t="s">
        <v>187</v>
      </c>
      <c r="G14183" t="s">
        <v>233</v>
      </c>
      <c r="H14183" t="s">
        <v>488</v>
      </c>
      <c r="I14183" t="s">
        <v>240</v>
      </c>
      <c r="J14183" t="s">
        <v>235</v>
      </c>
      <c r="K14183" t="s">
        <v>478</v>
      </c>
      <c r="L14183" t="s">
        <v>237</v>
      </c>
      <c r="M14183" t="s">
        <v>535</v>
      </c>
      <c r="N14183" t="s">
        <v>697</v>
      </c>
      <c r="O14183" t="s">
        <v>264</v>
      </c>
      <c r="P14183">
        <v>2050</v>
      </c>
      <c r="Q14183">
        <v>1.482000151</v>
      </c>
    </row>
    <row r="14184" spans="1:17" x14ac:dyDescent="0.25">
      <c r="A14184" t="s">
        <v>722</v>
      </c>
      <c r="B14184" t="s">
        <v>723</v>
      </c>
      <c r="C14184" t="s">
        <v>724</v>
      </c>
      <c r="D14184" t="s">
        <v>687</v>
      </c>
      <c r="E14184" t="s">
        <v>688</v>
      </c>
      <c r="F14184" t="s">
        <v>187</v>
      </c>
      <c r="G14184" t="s">
        <v>233</v>
      </c>
      <c r="H14184" t="s">
        <v>488</v>
      </c>
      <c r="I14184" t="s">
        <v>240</v>
      </c>
      <c r="J14184" t="s">
        <v>235</v>
      </c>
      <c r="K14184" t="s">
        <v>478</v>
      </c>
      <c r="L14184" t="s">
        <v>237</v>
      </c>
      <c r="M14184" t="s">
        <v>535</v>
      </c>
      <c r="N14184" t="s">
        <v>697</v>
      </c>
      <c r="O14184" t="s">
        <v>265</v>
      </c>
      <c r="P14184">
        <v>2050</v>
      </c>
      <c r="Q14184">
        <v>3.7352287479999999</v>
      </c>
    </row>
    <row r="14185" spans="1:17" x14ac:dyDescent="0.25">
      <c r="A14185" t="s">
        <v>722</v>
      </c>
      <c r="B14185" t="s">
        <v>723</v>
      </c>
      <c r="C14185" t="s">
        <v>724</v>
      </c>
      <c r="D14185" t="s">
        <v>687</v>
      </c>
      <c r="E14185" t="s">
        <v>688</v>
      </c>
      <c r="F14185" t="s">
        <v>187</v>
      </c>
      <c r="G14185" t="s">
        <v>233</v>
      </c>
      <c r="H14185" t="s">
        <v>489</v>
      </c>
      <c r="I14185" t="s">
        <v>4</v>
      </c>
      <c r="J14185" t="s">
        <v>235</v>
      </c>
      <c r="K14185" t="s">
        <v>482</v>
      </c>
      <c r="L14185" t="s">
        <v>237</v>
      </c>
      <c r="M14185" t="s">
        <v>698</v>
      </c>
      <c r="N14185" t="s">
        <v>425</v>
      </c>
      <c r="O14185" t="s">
        <v>194</v>
      </c>
      <c r="P14185">
        <v>2020</v>
      </c>
      <c r="Q14185">
        <v>5.4606503499999999</v>
      </c>
    </row>
    <row r="14186" spans="1:17" x14ac:dyDescent="0.25">
      <c r="A14186" t="s">
        <v>722</v>
      </c>
      <c r="B14186" t="s">
        <v>723</v>
      </c>
      <c r="C14186" t="s">
        <v>724</v>
      </c>
      <c r="D14186" t="s">
        <v>687</v>
      </c>
      <c r="E14186" t="s">
        <v>688</v>
      </c>
      <c r="F14186" t="s">
        <v>187</v>
      </c>
      <c r="G14186" t="s">
        <v>233</v>
      </c>
      <c r="H14186" t="s">
        <v>489</v>
      </c>
      <c r="I14186" t="s">
        <v>4</v>
      </c>
      <c r="J14186" t="s">
        <v>235</v>
      </c>
      <c r="K14186" t="s">
        <v>482</v>
      </c>
      <c r="L14186" t="s">
        <v>237</v>
      </c>
      <c r="M14186" t="s">
        <v>698</v>
      </c>
      <c r="N14186" t="s">
        <v>425</v>
      </c>
      <c r="O14186" t="s">
        <v>194</v>
      </c>
      <c r="P14186">
        <v>2025</v>
      </c>
      <c r="Q14186">
        <v>5.4529028100000003</v>
      </c>
    </row>
    <row r="14187" spans="1:17" x14ac:dyDescent="0.25">
      <c r="A14187" t="s">
        <v>722</v>
      </c>
      <c r="B14187" t="s">
        <v>723</v>
      </c>
      <c r="C14187" t="s">
        <v>724</v>
      </c>
      <c r="D14187" t="s">
        <v>687</v>
      </c>
      <c r="E14187" t="s">
        <v>688</v>
      </c>
      <c r="F14187" t="s">
        <v>187</v>
      </c>
      <c r="G14187" t="s">
        <v>233</v>
      </c>
      <c r="H14187" t="s">
        <v>489</v>
      </c>
      <c r="I14187" t="s">
        <v>4</v>
      </c>
      <c r="J14187" t="s">
        <v>235</v>
      </c>
      <c r="K14187" t="s">
        <v>482</v>
      </c>
      <c r="L14187" t="s">
        <v>237</v>
      </c>
      <c r="M14187" t="s">
        <v>698</v>
      </c>
      <c r="N14187" t="s">
        <v>425</v>
      </c>
      <c r="O14187" t="s">
        <v>264</v>
      </c>
      <c r="P14187">
        <v>2025</v>
      </c>
      <c r="Q14187">
        <v>4.9330065080000001</v>
      </c>
    </row>
    <row r="14188" spans="1:17" x14ac:dyDescent="0.25">
      <c r="A14188" t="s">
        <v>722</v>
      </c>
      <c r="B14188" t="s">
        <v>723</v>
      </c>
      <c r="C14188" t="s">
        <v>724</v>
      </c>
      <c r="D14188" t="s">
        <v>687</v>
      </c>
      <c r="E14188" t="s">
        <v>688</v>
      </c>
      <c r="F14188" t="s">
        <v>187</v>
      </c>
      <c r="G14188" t="s">
        <v>233</v>
      </c>
      <c r="H14188" t="s">
        <v>489</v>
      </c>
      <c r="I14188" t="s">
        <v>4</v>
      </c>
      <c r="J14188" t="s">
        <v>235</v>
      </c>
      <c r="K14188" t="s">
        <v>482</v>
      </c>
      <c r="L14188" t="s">
        <v>237</v>
      </c>
      <c r="M14188" t="s">
        <v>698</v>
      </c>
      <c r="N14188" t="s">
        <v>425</v>
      </c>
      <c r="O14188" t="s">
        <v>265</v>
      </c>
      <c r="P14188">
        <v>2025</v>
      </c>
      <c r="Q14188">
        <v>5.7724273689999999</v>
      </c>
    </row>
    <row r="14189" spans="1:17" x14ac:dyDescent="0.25">
      <c r="A14189" t="s">
        <v>722</v>
      </c>
      <c r="B14189" t="s">
        <v>723</v>
      </c>
      <c r="C14189" t="s">
        <v>724</v>
      </c>
      <c r="D14189" t="s">
        <v>687</v>
      </c>
      <c r="E14189" t="s">
        <v>688</v>
      </c>
      <c r="F14189" t="s">
        <v>187</v>
      </c>
      <c r="G14189" t="s">
        <v>233</v>
      </c>
      <c r="H14189" t="s">
        <v>489</v>
      </c>
      <c r="I14189" t="s">
        <v>4</v>
      </c>
      <c r="J14189" t="s">
        <v>235</v>
      </c>
      <c r="K14189" t="s">
        <v>482</v>
      </c>
      <c r="L14189" t="s">
        <v>237</v>
      </c>
      <c r="M14189" t="s">
        <v>698</v>
      </c>
      <c r="N14189" t="s">
        <v>425</v>
      </c>
      <c r="O14189" t="s">
        <v>194</v>
      </c>
      <c r="P14189">
        <v>2030</v>
      </c>
      <c r="Q14189">
        <v>5.7799087</v>
      </c>
    </row>
    <row r="14190" spans="1:17" x14ac:dyDescent="0.25">
      <c r="A14190" t="s">
        <v>722</v>
      </c>
      <c r="B14190" t="s">
        <v>723</v>
      </c>
      <c r="C14190" t="s">
        <v>724</v>
      </c>
      <c r="D14190" t="s">
        <v>687</v>
      </c>
      <c r="E14190" t="s">
        <v>688</v>
      </c>
      <c r="F14190" t="s">
        <v>187</v>
      </c>
      <c r="G14190" t="s">
        <v>233</v>
      </c>
      <c r="H14190" t="s">
        <v>489</v>
      </c>
      <c r="I14190" t="s">
        <v>4</v>
      </c>
      <c r="J14190" t="s">
        <v>235</v>
      </c>
      <c r="K14190" t="s">
        <v>482</v>
      </c>
      <c r="L14190" t="s">
        <v>237</v>
      </c>
      <c r="M14190" t="s">
        <v>698</v>
      </c>
      <c r="N14190" t="s">
        <v>425</v>
      </c>
      <c r="O14190" t="s">
        <v>194</v>
      </c>
      <c r="P14190">
        <v>2040</v>
      </c>
      <c r="Q14190">
        <v>5.8612562419999996</v>
      </c>
    </row>
    <row r="14191" spans="1:17" x14ac:dyDescent="0.25">
      <c r="A14191" t="s">
        <v>722</v>
      </c>
      <c r="B14191" t="s">
        <v>723</v>
      </c>
      <c r="C14191" t="s">
        <v>724</v>
      </c>
      <c r="D14191" t="s">
        <v>687</v>
      </c>
      <c r="E14191" t="s">
        <v>688</v>
      </c>
      <c r="F14191" t="s">
        <v>187</v>
      </c>
      <c r="G14191" t="s">
        <v>233</v>
      </c>
      <c r="H14191" t="s">
        <v>489</v>
      </c>
      <c r="I14191" t="s">
        <v>4</v>
      </c>
      <c r="J14191" t="s">
        <v>235</v>
      </c>
      <c r="K14191" t="s">
        <v>482</v>
      </c>
      <c r="L14191" t="s">
        <v>237</v>
      </c>
      <c r="M14191" t="s">
        <v>698</v>
      </c>
      <c r="N14191" t="s">
        <v>425</v>
      </c>
      <c r="O14191" t="s">
        <v>194</v>
      </c>
      <c r="P14191">
        <v>2050</v>
      </c>
      <c r="Q14191">
        <v>5.5142371130000001</v>
      </c>
    </row>
    <row r="14192" spans="1:17" x14ac:dyDescent="0.25">
      <c r="A14192" t="s">
        <v>722</v>
      </c>
      <c r="B14192" t="s">
        <v>723</v>
      </c>
      <c r="C14192" t="s">
        <v>724</v>
      </c>
      <c r="D14192" t="s">
        <v>687</v>
      </c>
      <c r="E14192" t="s">
        <v>688</v>
      </c>
      <c r="F14192" t="s">
        <v>187</v>
      </c>
      <c r="G14192" t="s">
        <v>233</v>
      </c>
      <c r="H14192" t="s">
        <v>489</v>
      </c>
      <c r="I14192" t="s">
        <v>4</v>
      </c>
      <c r="J14192" t="s">
        <v>235</v>
      </c>
      <c r="K14192" t="s">
        <v>482</v>
      </c>
      <c r="L14192" t="s">
        <v>237</v>
      </c>
      <c r="M14192" t="s">
        <v>698</v>
      </c>
      <c r="N14192" t="s">
        <v>425</v>
      </c>
      <c r="O14192" t="s">
        <v>264</v>
      </c>
      <c r="P14192">
        <v>2050</v>
      </c>
      <c r="Q14192">
        <v>5.4335919390000003</v>
      </c>
    </row>
    <row r="14193" spans="1:17" x14ac:dyDescent="0.25">
      <c r="A14193" t="s">
        <v>722</v>
      </c>
      <c r="B14193" t="s">
        <v>723</v>
      </c>
      <c r="C14193" t="s">
        <v>724</v>
      </c>
      <c r="D14193" t="s">
        <v>687</v>
      </c>
      <c r="E14193" t="s">
        <v>688</v>
      </c>
      <c r="F14193" t="s">
        <v>187</v>
      </c>
      <c r="G14193" t="s">
        <v>233</v>
      </c>
      <c r="H14193" t="s">
        <v>489</v>
      </c>
      <c r="I14193" t="s">
        <v>4</v>
      </c>
      <c r="J14193" t="s">
        <v>235</v>
      </c>
      <c r="K14193" t="s">
        <v>482</v>
      </c>
      <c r="L14193" t="s">
        <v>237</v>
      </c>
      <c r="M14193" t="s">
        <v>698</v>
      </c>
      <c r="N14193" t="s">
        <v>425</v>
      </c>
      <c r="O14193" t="s">
        <v>265</v>
      </c>
      <c r="P14193">
        <v>2050</v>
      </c>
      <c r="Q14193">
        <v>6.1790644190000004</v>
      </c>
    </row>
    <row r="14194" spans="1:17" x14ac:dyDescent="0.25">
      <c r="A14194" t="s">
        <v>722</v>
      </c>
      <c r="B14194" t="s">
        <v>723</v>
      </c>
      <c r="C14194" t="s">
        <v>724</v>
      </c>
      <c r="D14194" t="s">
        <v>687</v>
      </c>
      <c r="E14194" t="s">
        <v>688</v>
      </c>
      <c r="F14194" t="s">
        <v>187</v>
      </c>
      <c r="G14194" t="s">
        <v>243</v>
      </c>
      <c r="H14194" t="s">
        <v>356</v>
      </c>
      <c r="I14194" t="s">
        <v>298</v>
      </c>
      <c r="K14194" t="s">
        <v>78</v>
      </c>
      <c r="N14194" t="s">
        <v>386</v>
      </c>
      <c r="O14194" t="s">
        <v>194</v>
      </c>
      <c r="P14194">
        <v>2020</v>
      </c>
      <c r="Q14194">
        <v>2</v>
      </c>
    </row>
    <row r="14195" spans="1:17" x14ac:dyDescent="0.25">
      <c r="A14195" t="s">
        <v>722</v>
      </c>
      <c r="B14195" t="s">
        <v>723</v>
      </c>
      <c r="C14195" t="s">
        <v>724</v>
      </c>
      <c r="D14195" t="s">
        <v>687</v>
      </c>
      <c r="E14195" t="s">
        <v>688</v>
      </c>
      <c r="F14195" t="s">
        <v>187</v>
      </c>
      <c r="G14195" t="s">
        <v>243</v>
      </c>
      <c r="H14195" t="s">
        <v>356</v>
      </c>
      <c r="I14195" t="s">
        <v>298</v>
      </c>
      <c r="K14195" t="s">
        <v>78</v>
      </c>
      <c r="N14195" t="s">
        <v>386</v>
      </c>
      <c r="O14195" t="s">
        <v>194</v>
      </c>
      <c r="P14195">
        <v>2025</v>
      </c>
      <c r="Q14195">
        <v>2</v>
      </c>
    </row>
    <row r="14196" spans="1:17" x14ac:dyDescent="0.25">
      <c r="A14196" t="s">
        <v>722</v>
      </c>
      <c r="B14196" t="s">
        <v>723</v>
      </c>
      <c r="C14196" t="s">
        <v>724</v>
      </c>
      <c r="D14196" t="s">
        <v>687</v>
      </c>
      <c r="E14196" t="s">
        <v>688</v>
      </c>
      <c r="F14196" t="s">
        <v>187</v>
      </c>
      <c r="G14196" t="s">
        <v>243</v>
      </c>
      <c r="H14196" t="s">
        <v>356</v>
      </c>
      <c r="I14196" t="s">
        <v>298</v>
      </c>
      <c r="K14196" t="s">
        <v>78</v>
      </c>
      <c r="N14196" t="s">
        <v>386</v>
      </c>
      <c r="O14196" t="s">
        <v>264</v>
      </c>
      <c r="P14196">
        <v>2025</v>
      </c>
      <c r="Q14196">
        <v>2</v>
      </c>
    </row>
    <row r="14197" spans="1:17" x14ac:dyDescent="0.25">
      <c r="A14197" t="s">
        <v>722</v>
      </c>
      <c r="B14197" t="s">
        <v>723</v>
      </c>
      <c r="C14197" t="s">
        <v>724</v>
      </c>
      <c r="D14197" t="s">
        <v>687</v>
      </c>
      <c r="E14197" t="s">
        <v>688</v>
      </c>
      <c r="F14197" t="s">
        <v>187</v>
      </c>
      <c r="G14197" t="s">
        <v>243</v>
      </c>
      <c r="H14197" t="s">
        <v>356</v>
      </c>
      <c r="I14197" t="s">
        <v>298</v>
      </c>
      <c r="K14197" t="s">
        <v>78</v>
      </c>
      <c r="N14197" t="s">
        <v>386</v>
      </c>
      <c r="O14197" t="s">
        <v>265</v>
      </c>
      <c r="P14197">
        <v>2025</v>
      </c>
      <c r="Q14197">
        <v>2</v>
      </c>
    </row>
    <row r="14198" spans="1:17" x14ac:dyDescent="0.25">
      <c r="A14198" t="s">
        <v>722</v>
      </c>
      <c r="B14198" t="s">
        <v>723</v>
      </c>
      <c r="C14198" t="s">
        <v>724</v>
      </c>
      <c r="D14198" t="s">
        <v>687</v>
      </c>
      <c r="E14198" t="s">
        <v>688</v>
      </c>
      <c r="F14198" t="s">
        <v>187</v>
      </c>
      <c r="G14198" t="s">
        <v>243</v>
      </c>
      <c r="H14198" t="s">
        <v>356</v>
      </c>
      <c r="I14198" t="s">
        <v>298</v>
      </c>
      <c r="K14198" t="s">
        <v>78</v>
      </c>
      <c r="N14198" t="s">
        <v>386</v>
      </c>
      <c r="O14198" t="s">
        <v>194</v>
      </c>
      <c r="P14198">
        <v>2030</v>
      </c>
      <c r="Q14198">
        <v>2</v>
      </c>
    </row>
    <row r="14199" spans="1:17" x14ac:dyDescent="0.25">
      <c r="A14199" t="s">
        <v>722</v>
      </c>
      <c r="B14199" t="s">
        <v>723</v>
      </c>
      <c r="C14199" t="s">
        <v>724</v>
      </c>
      <c r="D14199" t="s">
        <v>687</v>
      </c>
      <c r="E14199" t="s">
        <v>688</v>
      </c>
      <c r="F14199" t="s">
        <v>187</v>
      </c>
      <c r="G14199" t="s">
        <v>243</v>
      </c>
      <c r="H14199" t="s">
        <v>356</v>
      </c>
      <c r="I14199" t="s">
        <v>298</v>
      </c>
      <c r="K14199" t="s">
        <v>78</v>
      </c>
      <c r="N14199" t="s">
        <v>386</v>
      </c>
      <c r="O14199" t="s">
        <v>194</v>
      </c>
      <c r="P14199">
        <v>2040</v>
      </c>
      <c r="Q14199">
        <v>2</v>
      </c>
    </row>
    <row r="14200" spans="1:17" x14ac:dyDescent="0.25">
      <c r="A14200" t="s">
        <v>722</v>
      </c>
      <c r="B14200" t="s">
        <v>723</v>
      </c>
      <c r="C14200" t="s">
        <v>724</v>
      </c>
      <c r="D14200" t="s">
        <v>687</v>
      </c>
      <c r="E14200" t="s">
        <v>688</v>
      </c>
      <c r="F14200" t="s">
        <v>187</v>
      </c>
      <c r="G14200" t="s">
        <v>243</v>
      </c>
      <c r="H14200" t="s">
        <v>356</v>
      </c>
      <c r="I14200" t="s">
        <v>298</v>
      </c>
      <c r="K14200" t="s">
        <v>78</v>
      </c>
      <c r="N14200" t="s">
        <v>386</v>
      </c>
      <c r="O14200" t="s">
        <v>194</v>
      </c>
      <c r="P14200">
        <v>2050</v>
      </c>
      <c r="Q14200">
        <v>2</v>
      </c>
    </row>
    <row r="14201" spans="1:17" x14ac:dyDescent="0.25">
      <c r="A14201" t="s">
        <v>722</v>
      </c>
      <c r="B14201" t="s">
        <v>723</v>
      </c>
      <c r="C14201" t="s">
        <v>724</v>
      </c>
      <c r="D14201" t="s">
        <v>687</v>
      </c>
      <c r="E14201" t="s">
        <v>688</v>
      </c>
      <c r="F14201" t="s">
        <v>187</v>
      </c>
      <c r="G14201" t="s">
        <v>243</v>
      </c>
      <c r="H14201" t="s">
        <v>356</v>
      </c>
      <c r="I14201" t="s">
        <v>298</v>
      </c>
      <c r="K14201" t="s">
        <v>78</v>
      </c>
      <c r="N14201" t="s">
        <v>386</v>
      </c>
      <c r="O14201" t="s">
        <v>264</v>
      </c>
      <c r="P14201">
        <v>2050</v>
      </c>
      <c r="Q14201">
        <v>2</v>
      </c>
    </row>
    <row r="14202" spans="1:17" x14ac:dyDescent="0.25">
      <c r="A14202" t="s">
        <v>722</v>
      </c>
      <c r="B14202" t="s">
        <v>723</v>
      </c>
      <c r="C14202" t="s">
        <v>724</v>
      </c>
      <c r="D14202" t="s">
        <v>687</v>
      </c>
      <c r="E14202" t="s">
        <v>688</v>
      </c>
      <c r="F14202" t="s">
        <v>187</v>
      </c>
      <c r="G14202" t="s">
        <v>243</v>
      </c>
      <c r="H14202" t="s">
        <v>356</v>
      </c>
      <c r="I14202" t="s">
        <v>298</v>
      </c>
      <c r="K14202" t="s">
        <v>78</v>
      </c>
      <c r="N14202" t="s">
        <v>386</v>
      </c>
      <c r="O14202" t="s">
        <v>265</v>
      </c>
      <c r="P14202">
        <v>2050</v>
      </c>
      <c r="Q14202">
        <v>2</v>
      </c>
    </row>
    <row r="14203" spans="1:17" x14ac:dyDescent="0.25">
      <c r="A14203" t="s">
        <v>722</v>
      </c>
      <c r="B14203" t="s">
        <v>723</v>
      </c>
      <c r="C14203" t="s">
        <v>724</v>
      </c>
      <c r="D14203" t="s">
        <v>687</v>
      </c>
      <c r="E14203" t="s">
        <v>688</v>
      </c>
      <c r="F14203" t="s">
        <v>187</v>
      </c>
      <c r="G14203" t="s">
        <v>243</v>
      </c>
      <c r="H14203" t="s">
        <v>244</v>
      </c>
      <c r="I14203" t="s">
        <v>245</v>
      </c>
      <c r="J14203" t="s">
        <v>246</v>
      </c>
      <c r="K14203" t="s">
        <v>191</v>
      </c>
      <c r="M14203" t="s">
        <v>392</v>
      </c>
      <c r="N14203" t="s">
        <v>699</v>
      </c>
      <c r="O14203" t="s">
        <v>194</v>
      </c>
      <c r="P14203">
        <v>2020</v>
      </c>
      <c r="Q14203">
        <v>0.2</v>
      </c>
    </row>
    <row r="14204" spans="1:17" x14ac:dyDescent="0.25">
      <c r="A14204" t="s">
        <v>722</v>
      </c>
      <c r="B14204" t="s">
        <v>723</v>
      </c>
      <c r="C14204" t="s">
        <v>724</v>
      </c>
      <c r="D14204" t="s">
        <v>687</v>
      </c>
      <c r="E14204" t="s">
        <v>688</v>
      </c>
      <c r="F14204" t="s">
        <v>187</v>
      </c>
      <c r="G14204" t="s">
        <v>243</v>
      </c>
      <c r="H14204" t="s">
        <v>244</v>
      </c>
      <c r="I14204" t="s">
        <v>245</v>
      </c>
      <c r="J14204" t="s">
        <v>246</v>
      </c>
      <c r="K14204" t="s">
        <v>191</v>
      </c>
      <c r="M14204" t="s">
        <v>392</v>
      </c>
      <c r="N14204" t="s">
        <v>699</v>
      </c>
      <c r="O14204" t="s">
        <v>194</v>
      </c>
      <c r="P14204">
        <v>2025</v>
      </c>
      <c r="Q14204">
        <v>0.2</v>
      </c>
    </row>
    <row r="14205" spans="1:17" x14ac:dyDescent="0.25">
      <c r="A14205" t="s">
        <v>722</v>
      </c>
      <c r="B14205" t="s">
        <v>723</v>
      </c>
      <c r="C14205" t="s">
        <v>724</v>
      </c>
      <c r="D14205" t="s">
        <v>687</v>
      </c>
      <c r="E14205" t="s">
        <v>688</v>
      </c>
      <c r="F14205" t="s">
        <v>187</v>
      </c>
      <c r="G14205" t="s">
        <v>243</v>
      </c>
      <c r="H14205" t="s">
        <v>244</v>
      </c>
      <c r="I14205" t="s">
        <v>245</v>
      </c>
      <c r="J14205" t="s">
        <v>246</v>
      </c>
      <c r="K14205" t="s">
        <v>191</v>
      </c>
      <c r="M14205" t="s">
        <v>392</v>
      </c>
      <c r="N14205" t="s">
        <v>699</v>
      </c>
      <c r="O14205" t="s">
        <v>264</v>
      </c>
      <c r="P14205">
        <v>2025</v>
      </c>
      <c r="Q14205">
        <v>0.2</v>
      </c>
    </row>
    <row r="14206" spans="1:17" x14ac:dyDescent="0.25">
      <c r="A14206" t="s">
        <v>722</v>
      </c>
      <c r="B14206" t="s">
        <v>723</v>
      </c>
      <c r="C14206" t="s">
        <v>724</v>
      </c>
      <c r="D14206" t="s">
        <v>687</v>
      </c>
      <c r="E14206" t="s">
        <v>688</v>
      </c>
      <c r="F14206" t="s">
        <v>187</v>
      </c>
      <c r="G14206" t="s">
        <v>243</v>
      </c>
      <c r="H14206" t="s">
        <v>244</v>
      </c>
      <c r="I14206" t="s">
        <v>245</v>
      </c>
      <c r="J14206" t="s">
        <v>246</v>
      </c>
      <c r="K14206" t="s">
        <v>191</v>
      </c>
      <c r="M14206" t="s">
        <v>392</v>
      </c>
      <c r="N14206" t="s">
        <v>699</v>
      </c>
      <c r="O14206" t="s">
        <v>265</v>
      </c>
      <c r="P14206">
        <v>2025</v>
      </c>
      <c r="Q14206">
        <v>0.2</v>
      </c>
    </row>
    <row r="14207" spans="1:17" x14ac:dyDescent="0.25">
      <c r="A14207" t="s">
        <v>722</v>
      </c>
      <c r="B14207" t="s">
        <v>723</v>
      </c>
      <c r="C14207" t="s">
        <v>724</v>
      </c>
      <c r="D14207" t="s">
        <v>687</v>
      </c>
      <c r="E14207" t="s">
        <v>688</v>
      </c>
      <c r="F14207" t="s">
        <v>187</v>
      </c>
      <c r="G14207" t="s">
        <v>243</v>
      </c>
      <c r="H14207" t="s">
        <v>244</v>
      </c>
      <c r="I14207" t="s">
        <v>245</v>
      </c>
      <c r="J14207" t="s">
        <v>246</v>
      </c>
      <c r="K14207" t="s">
        <v>191</v>
      </c>
      <c r="M14207" t="s">
        <v>392</v>
      </c>
      <c r="N14207" t="s">
        <v>699</v>
      </c>
      <c r="O14207" t="s">
        <v>194</v>
      </c>
      <c r="P14207">
        <v>2030</v>
      </c>
      <c r="Q14207">
        <v>0.2</v>
      </c>
    </row>
    <row r="14208" spans="1:17" x14ac:dyDescent="0.25">
      <c r="A14208" t="s">
        <v>722</v>
      </c>
      <c r="B14208" t="s">
        <v>723</v>
      </c>
      <c r="C14208" t="s">
        <v>724</v>
      </c>
      <c r="D14208" t="s">
        <v>687</v>
      </c>
      <c r="E14208" t="s">
        <v>688</v>
      </c>
      <c r="F14208" t="s">
        <v>187</v>
      </c>
      <c r="G14208" t="s">
        <v>243</v>
      </c>
      <c r="H14208" t="s">
        <v>244</v>
      </c>
      <c r="I14208" t="s">
        <v>245</v>
      </c>
      <c r="J14208" t="s">
        <v>246</v>
      </c>
      <c r="K14208" t="s">
        <v>191</v>
      </c>
      <c r="M14208" t="s">
        <v>392</v>
      </c>
      <c r="N14208" t="s">
        <v>699</v>
      </c>
      <c r="O14208" t="s">
        <v>194</v>
      </c>
      <c r="P14208">
        <v>2040</v>
      </c>
      <c r="Q14208">
        <v>0.2</v>
      </c>
    </row>
    <row r="14209" spans="1:17" x14ac:dyDescent="0.25">
      <c r="A14209" t="s">
        <v>722</v>
      </c>
      <c r="B14209" t="s">
        <v>723</v>
      </c>
      <c r="C14209" t="s">
        <v>724</v>
      </c>
      <c r="D14209" t="s">
        <v>687</v>
      </c>
      <c r="E14209" t="s">
        <v>688</v>
      </c>
      <c r="F14209" t="s">
        <v>187</v>
      </c>
      <c r="G14209" t="s">
        <v>243</v>
      </c>
      <c r="H14209" t="s">
        <v>244</v>
      </c>
      <c r="I14209" t="s">
        <v>245</v>
      </c>
      <c r="J14209" t="s">
        <v>246</v>
      </c>
      <c r="K14209" t="s">
        <v>191</v>
      </c>
      <c r="M14209" t="s">
        <v>392</v>
      </c>
      <c r="N14209" t="s">
        <v>699</v>
      </c>
      <c r="O14209" t="s">
        <v>194</v>
      </c>
      <c r="P14209">
        <v>2050</v>
      </c>
      <c r="Q14209">
        <v>0.2</v>
      </c>
    </row>
    <row r="14210" spans="1:17" x14ac:dyDescent="0.25">
      <c r="A14210" t="s">
        <v>722</v>
      </c>
      <c r="B14210" t="s">
        <v>723</v>
      </c>
      <c r="C14210" t="s">
        <v>724</v>
      </c>
      <c r="D14210" t="s">
        <v>687</v>
      </c>
      <c r="E14210" t="s">
        <v>688</v>
      </c>
      <c r="F14210" t="s">
        <v>187</v>
      </c>
      <c r="G14210" t="s">
        <v>243</v>
      </c>
      <c r="H14210" t="s">
        <v>244</v>
      </c>
      <c r="I14210" t="s">
        <v>245</v>
      </c>
      <c r="J14210" t="s">
        <v>246</v>
      </c>
      <c r="K14210" t="s">
        <v>191</v>
      </c>
      <c r="M14210" t="s">
        <v>392</v>
      </c>
      <c r="N14210" t="s">
        <v>699</v>
      </c>
      <c r="O14210" t="s">
        <v>264</v>
      </c>
      <c r="P14210">
        <v>2050</v>
      </c>
      <c r="Q14210">
        <v>0.2</v>
      </c>
    </row>
    <row r="14211" spans="1:17" x14ac:dyDescent="0.25">
      <c r="A14211" t="s">
        <v>722</v>
      </c>
      <c r="B14211" t="s">
        <v>723</v>
      </c>
      <c r="C14211" t="s">
        <v>724</v>
      </c>
      <c r="D14211" t="s">
        <v>687</v>
      </c>
      <c r="E14211" t="s">
        <v>688</v>
      </c>
      <c r="F14211" t="s">
        <v>187</v>
      </c>
      <c r="G14211" t="s">
        <v>243</v>
      </c>
      <c r="H14211" t="s">
        <v>244</v>
      </c>
      <c r="I14211" t="s">
        <v>245</v>
      </c>
      <c r="J14211" t="s">
        <v>246</v>
      </c>
      <c r="K14211" t="s">
        <v>191</v>
      </c>
      <c r="M14211" t="s">
        <v>392</v>
      </c>
      <c r="N14211" t="s">
        <v>699</v>
      </c>
      <c r="O14211" t="s">
        <v>265</v>
      </c>
      <c r="P14211">
        <v>2050</v>
      </c>
      <c r="Q14211">
        <v>0.2</v>
      </c>
    </row>
    <row r="14212" spans="1:17" x14ac:dyDescent="0.25">
      <c r="A14212" t="s">
        <v>722</v>
      </c>
      <c r="B14212" t="s">
        <v>723</v>
      </c>
      <c r="C14212" t="s">
        <v>724</v>
      </c>
      <c r="D14212" t="s">
        <v>687</v>
      </c>
      <c r="E14212" t="s">
        <v>688</v>
      </c>
      <c r="F14212" t="s">
        <v>187</v>
      </c>
      <c r="G14212" t="s">
        <v>243</v>
      </c>
      <c r="H14212" t="s">
        <v>248</v>
      </c>
      <c r="I14212" t="s">
        <v>249</v>
      </c>
      <c r="J14212" t="s">
        <v>250</v>
      </c>
      <c r="K14212" t="s">
        <v>191</v>
      </c>
      <c r="M14212" t="s">
        <v>392</v>
      </c>
      <c r="O14212" t="s">
        <v>194</v>
      </c>
      <c r="P14212">
        <v>2020</v>
      </c>
    </row>
    <row r="14213" spans="1:17" x14ac:dyDescent="0.25">
      <c r="A14213" t="s">
        <v>722</v>
      </c>
      <c r="B14213" t="s">
        <v>723</v>
      </c>
      <c r="C14213" t="s">
        <v>724</v>
      </c>
      <c r="D14213" t="s">
        <v>687</v>
      </c>
      <c r="E14213" t="s">
        <v>688</v>
      </c>
      <c r="F14213" t="s">
        <v>187</v>
      </c>
      <c r="G14213" t="s">
        <v>243</v>
      </c>
      <c r="H14213" t="s">
        <v>248</v>
      </c>
      <c r="I14213" t="s">
        <v>249</v>
      </c>
      <c r="J14213" t="s">
        <v>250</v>
      </c>
      <c r="K14213" t="s">
        <v>191</v>
      </c>
      <c r="M14213" t="s">
        <v>392</v>
      </c>
      <c r="O14213" t="s">
        <v>194</v>
      </c>
      <c r="P14213">
        <v>2025</v>
      </c>
    </row>
    <row r="14214" spans="1:17" x14ac:dyDescent="0.25">
      <c r="A14214" t="s">
        <v>722</v>
      </c>
      <c r="B14214" t="s">
        <v>723</v>
      </c>
      <c r="C14214" t="s">
        <v>724</v>
      </c>
      <c r="D14214" t="s">
        <v>687</v>
      </c>
      <c r="E14214" t="s">
        <v>688</v>
      </c>
      <c r="F14214" t="s">
        <v>187</v>
      </c>
      <c r="G14214" t="s">
        <v>243</v>
      </c>
      <c r="H14214" t="s">
        <v>248</v>
      </c>
      <c r="I14214" t="s">
        <v>249</v>
      </c>
      <c r="J14214" t="s">
        <v>250</v>
      </c>
      <c r="K14214" t="s">
        <v>191</v>
      </c>
      <c r="M14214" t="s">
        <v>392</v>
      </c>
      <c r="O14214" t="s">
        <v>264</v>
      </c>
      <c r="P14214">
        <v>2025</v>
      </c>
    </row>
    <row r="14215" spans="1:17" x14ac:dyDescent="0.25">
      <c r="A14215" t="s">
        <v>722</v>
      </c>
      <c r="B14215" t="s">
        <v>723</v>
      </c>
      <c r="C14215" t="s">
        <v>724</v>
      </c>
      <c r="D14215" t="s">
        <v>687</v>
      </c>
      <c r="E14215" t="s">
        <v>688</v>
      </c>
      <c r="F14215" t="s">
        <v>187</v>
      </c>
      <c r="G14215" t="s">
        <v>243</v>
      </c>
      <c r="H14215" t="s">
        <v>248</v>
      </c>
      <c r="I14215" t="s">
        <v>249</v>
      </c>
      <c r="J14215" t="s">
        <v>250</v>
      </c>
      <c r="K14215" t="s">
        <v>191</v>
      </c>
      <c r="M14215" t="s">
        <v>392</v>
      </c>
      <c r="O14215" t="s">
        <v>265</v>
      </c>
      <c r="P14215">
        <v>2025</v>
      </c>
    </row>
    <row r="14216" spans="1:17" x14ac:dyDescent="0.25">
      <c r="A14216" t="s">
        <v>722</v>
      </c>
      <c r="B14216" t="s">
        <v>723</v>
      </c>
      <c r="C14216" t="s">
        <v>724</v>
      </c>
      <c r="D14216" t="s">
        <v>687</v>
      </c>
      <c r="E14216" t="s">
        <v>688</v>
      </c>
      <c r="F14216" t="s">
        <v>187</v>
      </c>
      <c r="G14216" t="s">
        <v>243</v>
      </c>
      <c r="H14216" t="s">
        <v>248</v>
      </c>
      <c r="I14216" t="s">
        <v>249</v>
      </c>
      <c r="J14216" t="s">
        <v>250</v>
      </c>
      <c r="K14216" t="s">
        <v>191</v>
      </c>
      <c r="M14216" t="s">
        <v>392</v>
      </c>
      <c r="O14216" t="s">
        <v>194</v>
      </c>
      <c r="P14216">
        <v>2030</v>
      </c>
    </row>
    <row r="14217" spans="1:17" x14ac:dyDescent="0.25">
      <c r="A14217" t="s">
        <v>722</v>
      </c>
      <c r="B14217" t="s">
        <v>723</v>
      </c>
      <c r="C14217" t="s">
        <v>724</v>
      </c>
      <c r="D14217" t="s">
        <v>687</v>
      </c>
      <c r="E14217" t="s">
        <v>688</v>
      </c>
      <c r="F14217" t="s">
        <v>187</v>
      </c>
      <c r="G14217" t="s">
        <v>243</v>
      </c>
      <c r="H14217" t="s">
        <v>248</v>
      </c>
      <c r="I14217" t="s">
        <v>249</v>
      </c>
      <c r="J14217" t="s">
        <v>250</v>
      </c>
      <c r="K14217" t="s">
        <v>191</v>
      </c>
      <c r="M14217" t="s">
        <v>392</v>
      </c>
      <c r="O14217" t="s">
        <v>194</v>
      </c>
      <c r="P14217">
        <v>2040</v>
      </c>
    </row>
    <row r="14218" spans="1:17" x14ac:dyDescent="0.25">
      <c r="A14218" t="s">
        <v>722</v>
      </c>
      <c r="B14218" t="s">
        <v>723</v>
      </c>
      <c r="C14218" t="s">
        <v>724</v>
      </c>
      <c r="D14218" t="s">
        <v>687</v>
      </c>
      <c r="E14218" t="s">
        <v>688</v>
      </c>
      <c r="F14218" t="s">
        <v>187</v>
      </c>
      <c r="G14218" t="s">
        <v>243</v>
      </c>
      <c r="H14218" t="s">
        <v>248</v>
      </c>
      <c r="I14218" t="s">
        <v>249</v>
      </c>
      <c r="J14218" t="s">
        <v>250</v>
      </c>
      <c r="K14218" t="s">
        <v>191</v>
      </c>
      <c r="M14218" t="s">
        <v>392</v>
      </c>
      <c r="O14218" t="s">
        <v>194</v>
      </c>
      <c r="P14218">
        <v>2050</v>
      </c>
    </row>
    <row r="14219" spans="1:17" x14ac:dyDescent="0.25">
      <c r="A14219" t="s">
        <v>722</v>
      </c>
      <c r="B14219" t="s">
        <v>723</v>
      </c>
      <c r="C14219" t="s">
        <v>724</v>
      </c>
      <c r="D14219" t="s">
        <v>687</v>
      </c>
      <c r="E14219" t="s">
        <v>688</v>
      </c>
      <c r="F14219" t="s">
        <v>187</v>
      </c>
      <c r="G14219" t="s">
        <v>243</v>
      </c>
      <c r="H14219" t="s">
        <v>248</v>
      </c>
      <c r="I14219" t="s">
        <v>249</v>
      </c>
      <c r="J14219" t="s">
        <v>250</v>
      </c>
      <c r="K14219" t="s">
        <v>191</v>
      </c>
      <c r="M14219" t="s">
        <v>392</v>
      </c>
      <c r="O14219" t="s">
        <v>264</v>
      </c>
      <c r="P14219">
        <v>2050</v>
      </c>
    </row>
    <row r="14220" spans="1:17" x14ac:dyDescent="0.25">
      <c r="A14220" t="s">
        <v>722</v>
      </c>
      <c r="B14220" t="s">
        <v>723</v>
      </c>
      <c r="C14220" t="s">
        <v>724</v>
      </c>
      <c r="D14220" t="s">
        <v>687</v>
      </c>
      <c r="E14220" t="s">
        <v>688</v>
      </c>
      <c r="F14220" t="s">
        <v>187</v>
      </c>
      <c r="G14220" t="s">
        <v>243</v>
      </c>
      <c r="H14220" t="s">
        <v>248</v>
      </c>
      <c r="I14220" t="s">
        <v>249</v>
      </c>
      <c r="J14220" t="s">
        <v>250</v>
      </c>
      <c r="K14220" t="s">
        <v>191</v>
      </c>
      <c r="M14220" t="s">
        <v>392</v>
      </c>
      <c r="O14220" t="s">
        <v>265</v>
      </c>
      <c r="P14220">
        <v>2050</v>
      </c>
    </row>
    <row r="14221" spans="1:17" x14ac:dyDescent="0.25">
      <c r="A14221" t="s">
        <v>722</v>
      </c>
      <c r="B14221" t="s">
        <v>723</v>
      </c>
      <c r="C14221" t="s">
        <v>724</v>
      </c>
      <c r="D14221" t="s">
        <v>687</v>
      </c>
      <c r="E14221" t="s">
        <v>688</v>
      </c>
      <c r="F14221" t="s">
        <v>187</v>
      </c>
      <c r="G14221" t="s">
        <v>243</v>
      </c>
      <c r="H14221" t="s">
        <v>253</v>
      </c>
      <c r="I14221" t="s">
        <v>254</v>
      </c>
      <c r="J14221" t="s">
        <v>255</v>
      </c>
      <c r="K14221" t="s">
        <v>191</v>
      </c>
      <c r="M14221" t="s">
        <v>392</v>
      </c>
      <c r="O14221" t="s">
        <v>194</v>
      </c>
      <c r="P14221">
        <v>2020</v>
      </c>
    </row>
    <row r="14222" spans="1:17" x14ac:dyDescent="0.25">
      <c r="A14222" t="s">
        <v>722</v>
      </c>
      <c r="B14222" t="s">
        <v>723</v>
      </c>
      <c r="C14222" t="s">
        <v>724</v>
      </c>
      <c r="D14222" t="s">
        <v>687</v>
      </c>
      <c r="E14222" t="s">
        <v>688</v>
      </c>
      <c r="F14222" t="s">
        <v>187</v>
      </c>
      <c r="G14222" t="s">
        <v>243</v>
      </c>
      <c r="H14222" t="s">
        <v>253</v>
      </c>
      <c r="I14222" t="s">
        <v>254</v>
      </c>
      <c r="J14222" t="s">
        <v>255</v>
      </c>
      <c r="K14222" t="s">
        <v>191</v>
      </c>
      <c r="M14222" t="s">
        <v>392</v>
      </c>
      <c r="O14222" t="s">
        <v>194</v>
      </c>
      <c r="P14222">
        <v>2025</v>
      </c>
    </row>
    <row r="14223" spans="1:17" x14ac:dyDescent="0.25">
      <c r="A14223" t="s">
        <v>722</v>
      </c>
      <c r="B14223" t="s">
        <v>723</v>
      </c>
      <c r="C14223" t="s">
        <v>724</v>
      </c>
      <c r="D14223" t="s">
        <v>687</v>
      </c>
      <c r="E14223" t="s">
        <v>688</v>
      </c>
      <c r="F14223" t="s">
        <v>187</v>
      </c>
      <c r="G14223" t="s">
        <v>243</v>
      </c>
      <c r="H14223" t="s">
        <v>253</v>
      </c>
      <c r="I14223" t="s">
        <v>254</v>
      </c>
      <c r="J14223" t="s">
        <v>255</v>
      </c>
      <c r="K14223" t="s">
        <v>191</v>
      </c>
      <c r="M14223" t="s">
        <v>392</v>
      </c>
      <c r="O14223" t="s">
        <v>264</v>
      </c>
      <c r="P14223">
        <v>2025</v>
      </c>
    </row>
    <row r="14224" spans="1:17" x14ac:dyDescent="0.25">
      <c r="A14224" t="s">
        <v>722</v>
      </c>
      <c r="B14224" t="s">
        <v>723</v>
      </c>
      <c r="C14224" t="s">
        <v>724</v>
      </c>
      <c r="D14224" t="s">
        <v>687</v>
      </c>
      <c r="E14224" t="s">
        <v>688</v>
      </c>
      <c r="F14224" t="s">
        <v>187</v>
      </c>
      <c r="G14224" t="s">
        <v>243</v>
      </c>
      <c r="H14224" t="s">
        <v>253</v>
      </c>
      <c r="I14224" t="s">
        <v>254</v>
      </c>
      <c r="J14224" t="s">
        <v>255</v>
      </c>
      <c r="K14224" t="s">
        <v>191</v>
      </c>
      <c r="M14224" t="s">
        <v>392</v>
      </c>
      <c r="O14224" t="s">
        <v>265</v>
      </c>
      <c r="P14224">
        <v>2025</v>
      </c>
    </row>
    <row r="14225" spans="1:17" x14ac:dyDescent="0.25">
      <c r="A14225" t="s">
        <v>722</v>
      </c>
      <c r="B14225" t="s">
        <v>723</v>
      </c>
      <c r="C14225" t="s">
        <v>724</v>
      </c>
      <c r="D14225" t="s">
        <v>687</v>
      </c>
      <c r="E14225" t="s">
        <v>688</v>
      </c>
      <c r="F14225" t="s">
        <v>187</v>
      </c>
      <c r="G14225" t="s">
        <v>243</v>
      </c>
      <c r="H14225" t="s">
        <v>253</v>
      </c>
      <c r="I14225" t="s">
        <v>254</v>
      </c>
      <c r="J14225" t="s">
        <v>255</v>
      </c>
      <c r="K14225" t="s">
        <v>191</v>
      </c>
      <c r="M14225" t="s">
        <v>392</v>
      </c>
      <c r="O14225" t="s">
        <v>194</v>
      </c>
      <c r="P14225">
        <v>2030</v>
      </c>
    </row>
    <row r="14226" spans="1:17" x14ac:dyDescent="0.25">
      <c r="A14226" t="s">
        <v>722</v>
      </c>
      <c r="B14226" t="s">
        <v>723</v>
      </c>
      <c r="C14226" t="s">
        <v>724</v>
      </c>
      <c r="D14226" t="s">
        <v>687</v>
      </c>
      <c r="E14226" t="s">
        <v>688</v>
      </c>
      <c r="F14226" t="s">
        <v>187</v>
      </c>
      <c r="G14226" t="s">
        <v>243</v>
      </c>
      <c r="H14226" t="s">
        <v>253</v>
      </c>
      <c r="I14226" t="s">
        <v>254</v>
      </c>
      <c r="J14226" t="s">
        <v>255</v>
      </c>
      <c r="K14226" t="s">
        <v>191</v>
      </c>
      <c r="M14226" t="s">
        <v>392</v>
      </c>
      <c r="O14226" t="s">
        <v>194</v>
      </c>
      <c r="P14226">
        <v>2040</v>
      </c>
    </row>
    <row r="14227" spans="1:17" x14ac:dyDescent="0.25">
      <c r="A14227" t="s">
        <v>722</v>
      </c>
      <c r="B14227" t="s">
        <v>723</v>
      </c>
      <c r="C14227" t="s">
        <v>724</v>
      </c>
      <c r="D14227" t="s">
        <v>687</v>
      </c>
      <c r="E14227" t="s">
        <v>688</v>
      </c>
      <c r="F14227" t="s">
        <v>187</v>
      </c>
      <c r="G14227" t="s">
        <v>243</v>
      </c>
      <c r="H14227" t="s">
        <v>253</v>
      </c>
      <c r="I14227" t="s">
        <v>254</v>
      </c>
      <c r="J14227" t="s">
        <v>255</v>
      </c>
      <c r="K14227" t="s">
        <v>191</v>
      </c>
      <c r="M14227" t="s">
        <v>392</v>
      </c>
      <c r="O14227" t="s">
        <v>194</v>
      </c>
      <c r="P14227">
        <v>2050</v>
      </c>
    </row>
    <row r="14228" spans="1:17" x14ac:dyDescent="0.25">
      <c r="A14228" t="s">
        <v>722</v>
      </c>
      <c r="B14228" t="s">
        <v>723</v>
      </c>
      <c r="C14228" t="s">
        <v>724</v>
      </c>
      <c r="D14228" t="s">
        <v>687</v>
      </c>
      <c r="E14228" t="s">
        <v>688</v>
      </c>
      <c r="F14228" t="s">
        <v>187</v>
      </c>
      <c r="G14228" t="s">
        <v>243</v>
      </c>
      <c r="H14228" t="s">
        <v>253</v>
      </c>
      <c r="I14228" t="s">
        <v>254</v>
      </c>
      <c r="J14228" t="s">
        <v>255</v>
      </c>
      <c r="K14228" t="s">
        <v>191</v>
      </c>
      <c r="M14228" t="s">
        <v>392</v>
      </c>
      <c r="O14228" t="s">
        <v>264</v>
      </c>
      <c r="P14228">
        <v>2050</v>
      </c>
    </row>
    <row r="14229" spans="1:17" x14ac:dyDescent="0.25">
      <c r="A14229" t="s">
        <v>722</v>
      </c>
      <c r="B14229" t="s">
        <v>723</v>
      </c>
      <c r="C14229" t="s">
        <v>724</v>
      </c>
      <c r="D14229" t="s">
        <v>687</v>
      </c>
      <c r="E14229" t="s">
        <v>688</v>
      </c>
      <c r="F14229" t="s">
        <v>187</v>
      </c>
      <c r="G14229" t="s">
        <v>243</v>
      </c>
      <c r="H14229" t="s">
        <v>253</v>
      </c>
      <c r="I14229" t="s">
        <v>254</v>
      </c>
      <c r="J14229" t="s">
        <v>255</v>
      </c>
      <c r="K14229" t="s">
        <v>191</v>
      </c>
      <c r="M14229" t="s">
        <v>392</v>
      </c>
      <c r="O14229" t="s">
        <v>265</v>
      </c>
      <c r="P14229">
        <v>2050</v>
      </c>
    </row>
    <row r="14230" spans="1:17" x14ac:dyDescent="0.25">
      <c r="A14230" t="s">
        <v>722</v>
      </c>
      <c r="B14230" t="s">
        <v>723</v>
      </c>
      <c r="C14230" t="s">
        <v>724</v>
      </c>
      <c r="D14230" t="s">
        <v>687</v>
      </c>
      <c r="E14230" t="s">
        <v>688</v>
      </c>
      <c r="F14230" t="s">
        <v>187</v>
      </c>
      <c r="G14230" t="s">
        <v>243</v>
      </c>
      <c r="H14230" t="s">
        <v>357</v>
      </c>
      <c r="I14230" t="s">
        <v>306</v>
      </c>
      <c r="K14230" t="s">
        <v>78</v>
      </c>
      <c r="O14230" t="s">
        <v>194</v>
      </c>
      <c r="P14230">
        <v>2020</v>
      </c>
    </row>
    <row r="14231" spans="1:17" x14ac:dyDescent="0.25">
      <c r="A14231" t="s">
        <v>722</v>
      </c>
      <c r="B14231" t="s">
        <v>723</v>
      </c>
      <c r="C14231" t="s">
        <v>724</v>
      </c>
      <c r="D14231" t="s">
        <v>687</v>
      </c>
      <c r="E14231" t="s">
        <v>688</v>
      </c>
      <c r="F14231" t="s">
        <v>187</v>
      </c>
      <c r="G14231" t="s">
        <v>243</v>
      </c>
      <c r="H14231" t="s">
        <v>357</v>
      </c>
      <c r="I14231" t="s">
        <v>306</v>
      </c>
      <c r="K14231" t="s">
        <v>78</v>
      </c>
      <c r="O14231" t="s">
        <v>194</v>
      </c>
      <c r="P14231">
        <v>2025</v>
      </c>
    </row>
    <row r="14232" spans="1:17" x14ac:dyDescent="0.25">
      <c r="A14232" t="s">
        <v>722</v>
      </c>
      <c r="B14232" t="s">
        <v>723</v>
      </c>
      <c r="C14232" t="s">
        <v>724</v>
      </c>
      <c r="D14232" t="s">
        <v>687</v>
      </c>
      <c r="E14232" t="s">
        <v>688</v>
      </c>
      <c r="F14232" t="s">
        <v>187</v>
      </c>
      <c r="G14232" t="s">
        <v>243</v>
      </c>
      <c r="H14232" t="s">
        <v>357</v>
      </c>
      <c r="I14232" t="s">
        <v>306</v>
      </c>
      <c r="K14232" t="s">
        <v>78</v>
      </c>
      <c r="O14232" t="s">
        <v>264</v>
      </c>
      <c r="P14232">
        <v>2025</v>
      </c>
    </row>
    <row r="14233" spans="1:17" x14ac:dyDescent="0.25">
      <c r="A14233" t="s">
        <v>722</v>
      </c>
      <c r="B14233" t="s">
        <v>723</v>
      </c>
      <c r="C14233" t="s">
        <v>724</v>
      </c>
      <c r="D14233" t="s">
        <v>687</v>
      </c>
      <c r="E14233" t="s">
        <v>688</v>
      </c>
      <c r="F14233" t="s">
        <v>187</v>
      </c>
      <c r="G14233" t="s">
        <v>243</v>
      </c>
      <c r="H14233" t="s">
        <v>357</v>
      </c>
      <c r="I14233" t="s">
        <v>306</v>
      </c>
      <c r="K14233" t="s">
        <v>78</v>
      </c>
      <c r="O14233" t="s">
        <v>265</v>
      </c>
      <c r="P14233">
        <v>2025</v>
      </c>
    </row>
    <row r="14234" spans="1:17" x14ac:dyDescent="0.25">
      <c r="A14234" t="s">
        <v>722</v>
      </c>
      <c r="B14234" t="s">
        <v>723</v>
      </c>
      <c r="C14234" t="s">
        <v>724</v>
      </c>
      <c r="D14234" t="s">
        <v>687</v>
      </c>
      <c r="E14234" t="s">
        <v>688</v>
      </c>
      <c r="F14234" t="s">
        <v>187</v>
      </c>
      <c r="G14234" t="s">
        <v>243</v>
      </c>
      <c r="H14234" t="s">
        <v>357</v>
      </c>
      <c r="I14234" t="s">
        <v>306</v>
      </c>
      <c r="K14234" t="s">
        <v>78</v>
      </c>
      <c r="O14234" t="s">
        <v>194</v>
      </c>
      <c r="P14234">
        <v>2030</v>
      </c>
    </row>
    <row r="14235" spans="1:17" x14ac:dyDescent="0.25">
      <c r="A14235" t="s">
        <v>722</v>
      </c>
      <c r="B14235" t="s">
        <v>723</v>
      </c>
      <c r="C14235" t="s">
        <v>724</v>
      </c>
      <c r="D14235" t="s">
        <v>687</v>
      </c>
      <c r="E14235" t="s">
        <v>688</v>
      </c>
      <c r="F14235" t="s">
        <v>187</v>
      </c>
      <c r="G14235" t="s">
        <v>243</v>
      </c>
      <c r="H14235" t="s">
        <v>357</v>
      </c>
      <c r="I14235" t="s">
        <v>306</v>
      </c>
      <c r="K14235" t="s">
        <v>78</v>
      </c>
      <c r="O14235" t="s">
        <v>194</v>
      </c>
      <c r="P14235">
        <v>2040</v>
      </c>
    </row>
    <row r="14236" spans="1:17" x14ac:dyDescent="0.25">
      <c r="A14236" t="s">
        <v>722</v>
      </c>
      <c r="B14236" t="s">
        <v>723</v>
      </c>
      <c r="C14236" t="s">
        <v>724</v>
      </c>
      <c r="D14236" t="s">
        <v>687</v>
      </c>
      <c r="E14236" t="s">
        <v>688</v>
      </c>
      <c r="F14236" t="s">
        <v>187</v>
      </c>
      <c r="G14236" t="s">
        <v>243</v>
      </c>
      <c r="H14236" t="s">
        <v>357</v>
      </c>
      <c r="I14236" t="s">
        <v>306</v>
      </c>
      <c r="K14236" t="s">
        <v>78</v>
      </c>
      <c r="O14236" t="s">
        <v>194</v>
      </c>
      <c r="P14236">
        <v>2050</v>
      </c>
    </row>
    <row r="14237" spans="1:17" x14ac:dyDescent="0.25">
      <c r="A14237" t="s">
        <v>722</v>
      </c>
      <c r="B14237" t="s">
        <v>723</v>
      </c>
      <c r="C14237" t="s">
        <v>724</v>
      </c>
      <c r="D14237" t="s">
        <v>687</v>
      </c>
      <c r="E14237" t="s">
        <v>688</v>
      </c>
      <c r="F14237" t="s">
        <v>187</v>
      </c>
      <c r="G14237" t="s">
        <v>243</v>
      </c>
      <c r="H14237" t="s">
        <v>357</v>
      </c>
      <c r="I14237" t="s">
        <v>306</v>
      </c>
      <c r="K14237" t="s">
        <v>78</v>
      </c>
      <c r="O14237" t="s">
        <v>264</v>
      </c>
      <c r="P14237">
        <v>2050</v>
      </c>
    </row>
    <row r="14238" spans="1:17" x14ac:dyDescent="0.25">
      <c r="A14238" t="s">
        <v>722</v>
      </c>
      <c r="B14238" t="s">
        <v>723</v>
      </c>
      <c r="C14238" t="s">
        <v>724</v>
      </c>
      <c r="D14238" t="s">
        <v>687</v>
      </c>
      <c r="E14238" t="s">
        <v>688</v>
      </c>
      <c r="F14238" t="s">
        <v>187</v>
      </c>
      <c r="G14238" t="s">
        <v>243</v>
      </c>
      <c r="H14238" t="s">
        <v>357</v>
      </c>
      <c r="I14238" t="s">
        <v>306</v>
      </c>
      <c r="K14238" t="s">
        <v>78</v>
      </c>
      <c r="O14238" t="s">
        <v>265</v>
      </c>
      <c r="P14238">
        <v>2050</v>
      </c>
    </row>
    <row r="14239" spans="1:17" x14ac:dyDescent="0.25">
      <c r="A14239" t="s">
        <v>722</v>
      </c>
      <c r="B14239" t="s">
        <v>723</v>
      </c>
      <c r="C14239" t="s">
        <v>724</v>
      </c>
      <c r="D14239" t="s">
        <v>687</v>
      </c>
      <c r="E14239" t="s">
        <v>688</v>
      </c>
      <c r="F14239" t="s">
        <v>187</v>
      </c>
      <c r="G14239" t="s">
        <v>188</v>
      </c>
      <c r="H14239" t="s">
        <v>700</v>
      </c>
      <c r="I14239" t="s">
        <v>701</v>
      </c>
      <c r="K14239" t="s">
        <v>612</v>
      </c>
      <c r="N14239" t="s">
        <v>206</v>
      </c>
      <c r="O14239" t="s">
        <v>194</v>
      </c>
      <c r="P14239">
        <v>2020</v>
      </c>
      <c r="Q14239">
        <v>1200</v>
      </c>
    </row>
    <row r="14240" spans="1:17" x14ac:dyDescent="0.25">
      <c r="A14240" t="s">
        <v>722</v>
      </c>
      <c r="B14240" t="s">
        <v>723</v>
      </c>
      <c r="C14240" t="s">
        <v>724</v>
      </c>
      <c r="D14240" t="s">
        <v>687</v>
      </c>
      <c r="E14240" t="s">
        <v>688</v>
      </c>
      <c r="F14240" t="s">
        <v>187</v>
      </c>
      <c r="G14240" t="s">
        <v>188</v>
      </c>
      <c r="H14240" t="s">
        <v>700</v>
      </c>
      <c r="I14240" t="s">
        <v>701</v>
      </c>
      <c r="K14240" t="s">
        <v>612</v>
      </c>
      <c r="N14240" t="s">
        <v>206</v>
      </c>
      <c r="O14240" t="s">
        <v>194</v>
      </c>
      <c r="P14240">
        <v>2025</v>
      </c>
      <c r="Q14240">
        <v>1200</v>
      </c>
    </row>
    <row r="14241" spans="1:17" x14ac:dyDescent="0.25">
      <c r="A14241" t="s">
        <v>722</v>
      </c>
      <c r="B14241" t="s">
        <v>723</v>
      </c>
      <c r="C14241" t="s">
        <v>724</v>
      </c>
      <c r="D14241" t="s">
        <v>687</v>
      </c>
      <c r="E14241" t="s">
        <v>688</v>
      </c>
      <c r="F14241" t="s">
        <v>187</v>
      </c>
      <c r="G14241" t="s">
        <v>188</v>
      </c>
      <c r="H14241" t="s">
        <v>700</v>
      </c>
      <c r="I14241" t="s">
        <v>701</v>
      </c>
      <c r="K14241" t="s">
        <v>612</v>
      </c>
      <c r="N14241" t="s">
        <v>206</v>
      </c>
      <c r="O14241" t="s">
        <v>264</v>
      </c>
      <c r="P14241">
        <v>2025</v>
      </c>
      <c r="Q14241">
        <v>1200</v>
      </c>
    </row>
    <row r="14242" spans="1:17" x14ac:dyDescent="0.25">
      <c r="A14242" t="s">
        <v>722</v>
      </c>
      <c r="B14242" t="s">
        <v>723</v>
      </c>
      <c r="C14242" t="s">
        <v>724</v>
      </c>
      <c r="D14242" t="s">
        <v>687</v>
      </c>
      <c r="E14242" t="s">
        <v>688</v>
      </c>
      <c r="F14242" t="s">
        <v>187</v>
      </c>
      <c r="G14242" t="s">
        <v>188</v>
      </c>
      <c r="H14242" t="s">
        <v>700</v>
      </c>
      <c r="I14242" t="s">
        <v>701</v>
      </c>
      <c r="K14242" t="s">
        <v>612</v>
      </c>
      <c r="N14242" t="s">
        <v>206</v>
      </c>
      <c r="O14242" t="s">
        <v>265</v>
      </c>
      <c r="P14242">
        <v>2025</v>
      </c>
      <c r="Q14242">
        <v>1200</v>
      </c>
    </row>
    <row r="14243" spans="1:17" x14ac:dyDescent="0.25">
      <c r="A14243" t="s">
        <v>722</v>
      </c>
      <c r="B14243" t="s">
        <v>723</v>
      </c>
      <c r="C14243" t="s">
        <v>724</v>
      </c>
      <c r="D14243" t="s">
        <v>687</v>
      </c>
      <c r="E14243" t="s">
        <v>688</v>
      </c>
      <c r="F14243" t="s">
        <v>187</v>
      </c>
      <c r="G14243" t="s">
        <v>188</v>
      </c>
      <c r="H14243" t="s">
        <v>700</v>
      </c>
      <c r="I14243" t="s">
        <v>701</v>
      </c>
      <c r="K14243" t="s">
        <v>612</v>
      </c>
      <c r="N14243" t="s">
        <v>206</v>
      </c>
      <c r="O14243" t="s">
        <v>194</v>
      </c>
      <c r="P14243">
        <v>2030</v>
      </c>
      <c r="Q14243">
        <v>1200</v>
      </c>
    </row>
    <row r="14244" spans="1:17" x14ac:dyDescent="0.25">
      <c r="A14244" t="s">
        <v>722</v>
      </c>
      <c r="B14244" t="s">
        <v>723</v>
      </c>
      <c r="C14244" t="s">
        <v>724</v>
      </c>
      <c r="D14244" t="s">
        <v>687</v>
      </c>
      <c r="E14244" t="s">
        <v>688</v>
      </c>
      <c r="F14244" t="s">
        <v>187</v>
      </c>
      <c r="G14244" t="s">
        <v>188</v>
      </c>
      <c r="H14244" t="s">
        <v>700</v>
      </c>
      <c r="I14244" t="s">
        <v>701</v>
      </c>
      <c r="K14244" t="s">
        <v>612</v>
      </c>
      <c r="N14244" t="s">
        <v>206</v>
      </c>
      <c r="O14244" t="s">
        <v>194</v>
      </c>
      <c r="P14244">
        <v>2040</v>
      </c>
      <c r="Q14244">
        <v>1200</v>
      </c>
    </row>
    <row r="14245" spans="1:17" x14ac:dyDescent="0.25">
      <c r="A14245" t="s">
        <v>722</v>
      </c>
      <c r="B14245" t="s">
        <v>723</v>
      </c>
      <c r="C14245" t="s">
        <v>724</v>
      </c>
      <c r="D14245" t="s">
        <v>687</v>
      </c>
      <c r="E14245" t="s">
        <v>688</v>
      </c>
      <c r="F14245" t="s">
        <v>187</v>
      </c>
      <c r="G14245" t="s">
        <v>188</v>
      </c>
      <c r="H14245" t="s">
        <v>700</v>
      </c>
      <c r="I14245" t="s">
        <v>701</v>
      </c>
      <c r="K14245" t="s">
        <v>612</v>
      </c>
      <c r="N14245" t="s">
        <v>206</v>
      </c>
      <c r="O14245" t="s">
        <v>194</v>
      </c>
      <c r="P14245">
        <v>2050</v>
      </c>
      <c r="Q14245">
        <v>1200</v>
      </c>
    </row>
    <row r="14246" spans="1:17" x14ac:dyDescent="0.25">
      <c r="A14246" t="s">
        <v>722</v>
      </c>
      <c r="B14246" t="s">
        <v>723</v>
      </c>
      <c r="C14246" t="s">
        <v>724</v>
      </c>
      <c r="D14246" t="s">
        <v>687</v>
      </c>
      <c r="E14246" t="s">
        <v>688</v>
      </c>
      <c r="F14246" t="s">
        <v>187</v>
      </c>
      <c r="G14246" t="s">
        <v>188</v>
      </c>
      <c r="H14246" t="s">
        <v>700</v>
      </c>
      <c r="I14246" t="s">
        <v>701</v>
      </c>
      <c r="K14246" t="s">
        <v>612</v>
      </c>
      <c r="N14246" t="s">
        <v>206</v>
      </c>
      <c r="O14246" t="s">
        <v>264</v>
      </c>
      <c r="P14246">
        <v>2050</v>
      </c>
      <c r="Q14246">
        <v>1200</v>
      </c>
    </row>
    <row r="14247" spans="1:17" x14ac:dyDescent="0.25">
      <c r="A14247" t="s">
        <v>722</v>
      </c>
      <c r="B14247" t="s">
        <v>723</v>
      </c>
      <c r="C14247" t="s">
        <v>724</v>
      </c>
      <c r="D14247" t="s">
        <v>687</v>
      </c>
      <c r="E14247" t="s">
        <v>688</v>
      </c>
      <c r="F14247" t="s">
        <v>187</v>
      </c>
      <c r="G14247" t="s">
        <v>188</v>
      </c>
      <c r="H14247" t="s">
        <v>700</v>
      </c>
      <c r="I14247" t="s">
        <v>701</v>
      </c>
      <c r="K14247" t="s">
        <v>612</v>
      </c>
      <c r="N14247" t="s">
        <v>206</v>
      </c>
      <c r="O14247" t="s">
        <v>265</v>
      </c>
      <c r="P14247">
        <v>2050</v>
      </c>
      <c r="Q14247">
        <v>1200</v>
      </c>
    </row>
    <row r="14248" spans="1:17" x14ac:dyDescent="0.25">
      <c r="A14248" t="s">
        <v>722</v>
      </c>
      <c r="B14248" t="s">
        <v>723</v>
      </c>
      <c r="C14248" t="s">
        <v>724</v>
      </c>
      <c r="D14248" t="s">
        <v>687</v>
      </c>
      <c r="E14248" t="s">
        <v>688</v>
      </c>
      <c r="F14248" t="s">
        <v>187</v>
      </c>
      <c r="G14248" t="s">
        <v>188</v>
      </c>
      <c r="H14248" t="s">
        <v>702</v>
      </c>
      <c r="I14248" t="s">
        <v>703</v>
      </c>
      <c r="K14248" t="s">
        <v>474</v>
      </c>
      <c r="M14248" t="s">
        <v>704</v>
      </c>
      <c r="N14248" t="s">
        <v>206</v>
      </c>
      <c r="O14248" t="s">
        <v>194</v>
      </c>
      <c r="P14248">
        <v>2020</v>
      </c>
      <c r="Q14248">
        <v>9.41</v>
      </c>
    </row>
    <row r="14249" spans="1:17" x14ac:dyDescent="0.25">
      <c r="A14249" t="s">
        <v>722</v>
      </c>
      <c r="B14249" t="s">
        <v>723</v>
      </c>
      <c r="C14249" t="s">
        <v>724</v>
      </c>
      <c r="D14249" t="s">
        <v>687</v>
      </c>
      <c r="E14249" t="s">
        <v>688</v>
      </c>
      <c r="F14249" t="s">
        <v>187</v>
      </c>
      <c r="G14249" t="s">
        <v>188</v>
      </c>
      <c r="H14249" t="s">
        <v>702</v>
      </c>
      <c r="I14249" t="s">
        <v>703</v>
      </c>
      <c r="K14249" t="s">
        <v>474</v>
      </c>
      <c r="M14249" t="s">
        <v>704</v>
      </c>
      <c r="N14249" t="s">
        <v>206</v>
      </c>
      <c r="O14249" t="s">
        <v>194</v>
      </c>
      <c r="P14249">
        <v>2025</v>
      </c>
      <c r="Q14249">
        <v>9.41</v>
      </c>
    </row>
    <row r="14250" spans="1:17" x14ac:dyDescent="0.25">
      <c r="A14250" t="s">
        <v>722</v>
      </c>
      <c r="B14250" t="s">
        <v>723</v>
      </c>
      <c r="C14250" t="s">
        <v>724</v>
      </c>
      <c r="D14250" t="s">
        <v>687</v>
      </c>
      <c r="E14250" t="s">
        <v>688</v>
      </c>
      <c r="F14250" t="s">
        <v>187</v>
      </c>
      <c r="G14250" t="s">
        <v>188</v>
      </c>
      <c r="H14250" t="s">
        <v>702</v>
      </c>
      <c r="I14250" t="s">
        <v>703</v>
      </c>
      <c r="K14250" t="s">
        <v>474</v>
      </c>
      <c r="M14250" t="s">
        <v>704</v>
      </c>
      <c r="N14250" t="s">
        <v>206</v>
      </c>
      <c r="O14250" t="s">
        <v>264</v>
      </c>
      <c r="P14250">
        <v>2025</v>
      </c>
      <c r="Q14250">
        <v>15.88</v>
      </c>
    </row>
    <row r="14251" spans="1:17" x14ac:dyDescent="0.25">
      <c r="A14251" t="s">
        <v>722</v>
      </c>
      <c r="B14251" t="s">
        <v>723</v>
      </c>
      <c r="C14251" t="s">
        <v>724</v>
      </c>
      <c r="D14251" t="s">
        <v>687</v>
      </c>
      <c r="E14251" t="s">
        <v>688</v>
      </c>
      <c r="F14251" t="s">
        <v>187</v>
      </c>
      <c r="G14251" t="s">
        <v>188</v>
      </c>
      <c r="H14251" t="s">
        <v>702</v>
      </c>
      <c r="I14251" t="s">
        <v>703</v>
      </c>
      <c r="K14251" t="s">
        <v>474</v>
      </c>
      <c r="M14251" t="s">
        <v>704</v>
      </c>
      <c r="N14251" t="s">
        <v>206</v>
      </c>
      <c r="O14251" t="s">
        <v>265</v>
      </c>
      <c r="P14251">
        <v>2025</v>
      </c>
      <c r="Q14251">
        <v>3.53</v>
      </c>
    </row>
    <row r="14252" spans="1:17" x14ac:dyDescent="0.25">
      <c r="A14252" t="s">
        <v>722</v>
      </c>
      <c r="B14252" t="s">
        <v>723</v>
      </c>
      <c r="C14252" t="s">
        <v>724</v>
      </c>
      <c r="D14252" t="s">
        <v>687</v>
      </c>
      <c r="E14252" t="s">
        <v>688</v>
      </c>
      <c r="F14252" t="s">
        <v>187</v>
      </c>
      <c r="G14252" t="s">
        <v>188</v>
      </c>
      <c r="H14252" t="s">
        <v>702</v>
      </c>
      <c r="I14252" t="s">
        <v>703</v>
      </c>
      <c r="K14252" t="s">
        <v>474</v>
      </c>
      <c r="M14252" t="s">
        <v>704</v>
      </c>
      <c r="N14252" t="s">
        <v>206</v>
      </c>
      <c r="O14252" t="s">
        <v>194</v>
      </c>
      <c r="P14252">
        <v>2030</v>
      </c>
      <c r="Q14252">
        <v>9.41</v>
      </c>
    </row>
    <row r="14253" spans="1:17" x14ac:dyDescent="0.25">
      <c r="A14253" t="s">
        <v>722</v>
      </c>
      <c r="B14253" t="s">
        <v>723</v>
      </c>
      <c r="C14253" t="s">
        <v>724</v>
      </c>
      <c r="D14253" t="s">
        <v>687</v>
      </c>
      <c r="E14253" t="s">
        <v>688</v>
      </c>
      <c r="F14253" t="s">
        <v>187</v>
      </c>
      <c r="G14253" t="s">
        <v>188</v>
      </c>
      <c r="H14253" t="s">
        <v>702</v>
      </c>
      <c r="I14253" t="s">
        <v>703</v>
      </c>
      <c r="K14253" t="s">
        <v>474</v>
      </c>
      <c r="M14253" t="s">
        <v>704</v>
      </c>
      <c r="N14253" t="s">
        <v>206</v>
      </c>
      <c r="O14253" t="s">
        <v>194</v>
      </c>
      <c r="P14253">
        <v>2040</v>
      </c>
      <c r="Q14253">
        <v>9.41</v>
      </c>
    </row>
    <row r="14254" spans="1:17" x14ac:dyDescent="0.25">
      <c r="A14254" t="s">
        <v>722</v>
      </c>
      <c r="B14254" t="s">
        <v>723</v>
      </c>
      <c r="C14254" t="s">
        <v>724</v>
      </c>
      <c r="D14254" t="s">
        <v>687</v>
      </c>
      <c r="E14254" t="s">
        <v>688</v>
      </c>
      <c r="F14254" t="s">
        <v>187</v>
      </c>
      <c r="G14254" t="s">
        <v>188</v>
      </c>
      <c r="H14254" t="s">
        <v>702</v>
      </c>
      <c r="I14254" t="s">
        <v>703</v>
      </c>
      <c r="K14254" t="s">
        <v>474</v>
      </c>
      <c r="M14254" t="s">
        <v>704</v>
      </c>
      <c r="N14254" t="s">
        <v>206</v>
      </c>
      <c r="O14254" t="s">
        <v>194</v>
      </c>
      <c r="P14254">
        <v>2050</v>
      </c>
      <c r="Q14254">
        <v>9.41</v>
      </c>
    </row>
    <row r="14255" spans="1:17" x14ac:dyDescent="0.25">
      <c r="A14255" t="s">
        <v>722</v>
      </c>
      <c r="B14255" t="s">
        <v>723</v>
      </c>
      <c r="C14255" t="s">
        <v>724</v>
      </c>
      <c r="D14255" t="s">
        <v>687</v>
      </c>
      <c r="E14255" t="s">
        <v>688</v>
      </c>
      <c r="F14255" t="s">
        <v>187</v>
      </c>
      <c r="G14255" t="s">
        <v>188</v>
      </c>
      <c r="H14255" t="s">
        <v>702</v>
      </c>
      <c r="I14255" t="s">
        <v>703</v>
      </c>
      <c r="K14255" t="s">
        <v>474</v>
      </c>
      <c r="M14255" t="s">
        <v>704</v>
      </c>
      <c r="N14255" t="s">
        <v>206</v>
      </c>
      <c r="O14255" t="s">
        <v>264</v>
      </c>
      <c r="P14255">
        <v>2050</v>
      </c>
      <c r="Q14255">
        <v>15.88</v>
      </c>
    </row>
    <row r="14256" spans="1:17" x14ac:dyDescent="0.25">
      <c r="A14256" t="s">
        <v>722</v>
      </c>
      <c r="B14256" t="s">
        <v>723</v>
      </c>
      <c r="C14256" t="s">
        <v>724</v>
      </c>
      <c r="D14256" t="s">
        <v>687</v>
      </c>
      <c r="E14256" t="s">
        <v>688</v>
      </c>
      <c r="F14256" t="s">
        <v>187</v>
      </c>
      <c r="G14256" t="s">
        <v>188</v>
      </c>
      <c r="H14256" t="s">
        <v>702</v>
      </c>
      <c r="I14256" t="s">
        <v>703</v>
      </c>
      <c r="K14256" t="s">
        <v>474</v>
      </c>
      <c r="M14256" t="s">
        <v>704</v>
      </c>
      <c r="N14256" t="s">
        <v>206</v>
      </c>
      <c r="O14256" t="s">
        <v>265</v>
      </c>
      <c r="P14256">
        <v>2050</v>
      </c>
      <c r="Q14256">
        <v>3.53</v>
      </c>
    </row>
    <row r="14257" spans="1:17" x14ac:dyDescent="0.25">
      <c r="A14257" t="s">
        <v>722</v>
      </c>
      <c r="B14257" t="s">
        <v>723</v>
      </c>
      <c r="C14257" t="s">
        <v>724</v>
      </c>
      <c r="D14257" t="s">
        <v>687</v>
      </c>
      <c r="E14257" t="s">
        <v>688</v>
      </c>
      <c r="F14257" t="s">
        <v>187</v>
      </c>
      <c r="G14257" t="s">
        <v>188</v>
      </c>
      <c r="H14257" t="s">
        <v>705</v>
      </c>
      <c r="I14257" t="s">
        <v>706</v>
      </c>
      <c r="K14257" t="s">
        <v>474</v>
      </c>
      <c r="M14257" t="s">
        <v>199</v>
      </c>
      <c r="N14257" t="s">
        <v>206</v>
      </c>
      <c r="O14257" t="s">
        <v>194</v>
      </c>
      <c r="P14257">
        <v>2020</v>
      </c>
      <c r="Q14257">
        <v>1.524055666</v>
      </c>
    </row>
    <row r="14258" spans="1:17" x14ac:dyDescent="0.25">
      <c r="A14258" t="s">
        <v>722</v>
      </c>
      <c r="B14258" t="s">
        <v>723</v>
      </c>
      <c r="C14258" t="s">
        <v>724</v>
      </c>
      <c r="D14258" t="s">
        <v>687</v>
      </c>
      <c r="E14258" t="s">
        <v>688</v>
      </c>
      <c r="F14258" t="s">
        <v>187</v>
      </c>
      <c r="G14258" t="s">
        <v>188</v>
      </c>
      <c r="H14258" t="s">
        <v>705</v>
      </c>
      <c r="I14258" t="s">
        <v>706</v>
      </c>
      <c r="K14258" t="s">
        <v>474</v>
      </c>
      <c r="M14258" t="s">
        <v>199</v>
      </c>
      <c r="N14258" t="s">
        <v>206</v>
      </c>
      <c r="O14258" t="s">
        <v>194</v>
      </c>
      <c r="P14258">
        <v>2025</v>
      </c>
      <c r="Q14258">
        <v>1.4890539309999999</v>
      </c>
    </row>
    <row r="14259" spans="1:17" x14ac:dyDescent="0.25">
      <c r="A14259" t="s">
        <v>722</v>
      </c>
      <c r="B14259" t="s">
        <v>723</v>
      </c>
      <c r="C14259" t="s">
        <v>724</v>
      </c>
      <c r="D14259" t="s">
        <v>687</v>
      </c>
      <c r="E14259" t="s">
        <v>688</v>
      </c>
      <c r="F14259" t="s">
        <v>187</v>
      </c>
      <c r="G14259" t="s">
        <v>188</v>
      </c>
      <c r="H14259" t="s">
        <v>705</v>
      </c>
      <c r="I14259" t="s">
        <v>706</v>
      </c>
      <c r="K14259" t="s">
        <v>474</v>
      </c>
      <c r="M14259" t="s">
        <v>199</v>
      </c>
      <c r="N14259" t="s">
        <v>206</v>
      </c>
      <c r="O14259" t="s">
        <v>264</v>
      </c>
      <c r="P14259">
        <v>2025</v>
      </c>
      <c r="Q14259">
        <v>2.5135329990000002</v>
      </c>
    </row>
    <row r="14260" spans="1:17" x14ac:dyDescent="0.25">
      <c r="A14260" t="s">
        <v>722</v>
      </c>
      <c r="B14260" t="s">
        <v>723</v>
      </c>
      <c r="C14260" t="s">
        <v>724</v>
      </c>
      <c r="D14260" t="s">
        <v>687</v>
      </c>
      <c r="E14260" t="s">
        <v>688</v>
      </c>
      <c r="F14260" t="s">
        <v>187</v>
      </c>
      <c r="G14260" t="s">
        <v>188</v>
      </c>
      <c r="H14260" t="s">
        <v>705</v>
      </c>
      <c r="I14260" t="s">
        <v>706</v>
      </c>
      <c r="K14260" t="s">
        <v>474</v>
      </c>
      <c r="M14260" t="s">
        <v>199</v>
      </c>
      <c r="N14260" t="s">
        <v>206</v>
      </c>
      <c r="O14260" t="s">
        <v>265</v>
      </c>
      <c r="P14260">
        <v>2025</v>
      </c>
      <c r="Q14260">
        <v>0.55873875900000003</v>
      </c>
    </row>
    <row r="14261" spans="1:17" x14ac:dyDescent="0.25">
      <c r="A14261" t="s">
        <v>722</v>
      </c>
      <c r="B14261" t="s">
        <v>723</v>
      </c>
      <c r="C14261" t="s">
        <v>724</v>
      </c>
      <c r="D14261" t="s">
        <v>687</v>
      </c>
      <c r="E14261" t="s">
        <v>688</v>
      </c>
      <c r="F14261" t="s">
        <v>187</v>
      </c>
      <c r="G14261" t="s">
        <v>188</v>
      </c>
      <c r="H14261" t="s">
        <v>705</v>
      </c>
      <c r="I14261" t="s">
        <v>706</v>
      </c>
      <c r="K14261" t="s">
        <v>474</v>
      </c>
      <c r="M14261" t="s">
        <v>199</v>
      </c>
      <c r="N14261" t="s">
        <v>206</v>
      </c>
      <c r="O14261" t="s">
        <v>194</v>
      </c>
      <c r="P14261">
        <v>2030</v>
      </c>
      <c r="Q14261">
        <v>1.4556238130000001</v>
      </c>
    </row>
    <row r="14262" spans="1:17" x14ac:dyDescent="0.25">
      <c r="A14262" t="s">
        <v>722</v>
      </c>
      <c r="B14262" t="s">
        <v>723</v>
      </c>
      <c r="C14262" t="s">
        <v>724</v>
      </c>
      <c r="D14262" t="s">
        <v>687</v>
      </c>
      <c r="E14262" t="s">
        <v>688</v>
      </c>
      <c r="F14262" t="s">
        <v>187</v>
      </c>
      <c r="G14262" t="s">
        <v>188</v>
      </c>
      <c r="H14262" t="s">
        <v>705</v>
      </c>
      <c r="I14262" t="s">
        <v>706</v>
      </c>
      <c r="K14262" t="s">
        <v>474</v>
      </c>
      <c r="M14262" t="s">
        <v>199</v>
      </c>
      <c r="N14262" t="s">
        <v>206</v>
      </c>
      <c r="O14262" t="s">
        <v>194</v>
      </c>
      <c r="P14262">
        <v>2040</v>
      </c>
      <c r="Q14262">
        <v>1.393073223</v>
      </c>
    </row>
    <row r="14263" spans="1:17" x14ac:dyDescent="0.25">
      <c r="A14263" t="s">
        <v>722</v>
      </c>
      <c r="B14263" t="s">
        <v>723</v>
      </c>
      <c r="C14263" t="s">
        <v>724</v>
      </c>
      <c r="D14263" t="s">
        <v>687</v>
      </c>
      <c r="E14263" t="s">
        <v>688</v>
      </c>
      <c r="F14263" t="s">
        <v>187</v>
      </c>
      <c r="G14263" t="s">
        <v>188</v>
      </c>
      <c r="H14263" t="s">
        <v>705</v>
      </c>
      <c r="I14263" t="s">
        <v>706</v>
      </c>
      <c r="K14263" t="s">
        <v>474</v>
      </c>
      <c r="M14263" t="s">
        <v>199</v>
      </c>
      <c r="N14263" t="s">
        <v>206</v>
      </c>
      <c r="O14263" t="s">
        <v>194</v>
      </c>
      <c r="P14263">
        <v>2050</v>
      </c>
      <c r="Q14263">
        <v>1.3637714519999999</v>
      </c>
    </row>
    <row r="14264" spans="1:17" x14ac:dyDescent="0.25">
      <c r="A14264" t="s">
        <v>722</v>
      </c>
      <c r="B14264" t="s">
        <v>723</v>
      </c>
      <c r="C14264" t="s">
        <v>724</v>
      </c>
      <c r="D14264" t="s">
        <v>687</v>
      </c>
      <c r="E14264" t="s">
        <v>688</v>
      </c>
      <c r="F14264" t="s">
        <v>187</v>
      </c>
      <c r="G14264" t="s">
        <v>188</v>
      </c>
      <c r="H14264" t="s">
        <v>705</v>
      </c>
      <c r="I14264" t="s">
        <v>706</v>
      </c>
      <c r="K14264" t="s">
        <v>474</v>
      </c>
      <c r="M14264" t="s">
        <v>199</v>
      </c>
      <c r="N14264" t="s">
        <v>206</v>
      </c>
      <c r="O14264" t="s">
        <v>264</v>
      </c>
      <c r="P14264">
        <v>2050</v>
      </c>
      <c r="Q14264">
        <v>2.3020553380000002</v>
      </c>
    </row>
    <row r="14265" spans="1:17" x14ac:dyDescent="0.25">
      <c r="A14265" t="s">
        <v>722</v>
      </c>
      <c r="B14265" t="s">
        <v>723</v>
      </c>
      <c r="C14265" t="s">
        <v>724</v>
      </c>
      <c r="D14265" t="s">
        <v>687</v>
      </c>
      <c r="E14265" t="s">
        <v>688</v>
      </c>
      <c r="F14265" t="s">
        <v>187</v>
      </c>
      <c r="G14265" t="s">
        <v>188</v>
      </c>
      <c r="H14265" t="s">
        <v>705</v>
      </c>
      <c r="I14265" t="s">
        <v>706</v>
      </c>
      <c r="K14265" t="s">
        <v>474</v>
      </c>
      <c r="M14265" t="s">
        <v>199</v>
      </c>
      <c r="N14265" t="s">
        <v>206</v>
      </c>
      <c r="O14265" t="s">
        <v>265</v>
      </c>
      <c r="P14265">
        <v>2050</v>
      </c>
      <c r="Q14265">
        <v>0.51172892599999997</v>
      </c>
    </row>
    <row r="14266" spans="1:17" x14ac:dyDescent="0.25">
      <c r="A14266" t="s">
        <v>722</v>
      </c>
      <c r="B14266" t="s">
        <v>723</v>
      </c>
      <c r="C14266" t="s">
        <v>724</v>
      </c>
      <c r="D14266" t="s">
        <v>687</v>
      </c>
      <c r="E14266" t="s">
        <v>688</v>
      </c>
      <c r="F14266" t="s">
        <v>187</v>
      </c>
      <c r="G14266" t="s">
        <v>188</v>
      </c>
      <c r="H14266" t="s">
        <v>707</v>
      </c>
      <c r="I14266" t="s">
        <v>707</v>
      </c>
      <c r="M14266" t="s">
        <v>709</v>
      </c>
      <c r="N14266" t="s">
        <v>206</v>
      </c>
      <c r="O14266" t="s">
        <v>194</v>
      </c>
      <c r="P14266">
        <v>2020</v>
      </c>
      <c r="Q14266">
        <v>4</v>
      </c>
    </row>
    <row r="14267" spans="1:17" x14ac:dyDescent="0.25">
      <c r="A14267" t="s">
        <v>722</v>
      </c>
      <c r="B14267" t="s">
        <v>723</v>
      </c>
      <c r="C14267" t="s">
        <v>724</v>
      </c>
      <c r="D14267" t="s">
        <v>687</v>
      </c>
      <c r="E14267" t="s">
        <v>688</v>
      </c>
      <c r="F14267" t="s">
        <v>187</v>
      </c>
      <c r="G14267" t="s">
        <v>188</v>
      </c>
      <c r="H14267" t="s">
        <v>707</v>
      </c>
      <c r="I14267" t="s">
        <v>707</v>
      </c>
      <c r="M14267" t="s">
        <v>709</v>
      </c>
      <c r="N14267" t="s">
        <v>206</v>
      </c>
      <c r="O14267" t="s">
        <v>194</v>
      </c>
      <c r="P14267">
        <v>2025</v>
      </c>
      <c r="Q14267">
        <v>4</v>
      </c>
    </row>
    <row r="14268" spans="1:17" x14ac:dyDescent="0.25">
      <c r="A14268" t="s">
        <v>722</v>
      </c>
      <c r="B14268" t="s">
        <v>723</v>
      </c>
      <c r="C14268" t="s">
        <v>724</v>
      </c>
      <c r="D14268" t="s">
        <v>687</v>
      </c>
      <c r="E14268" t="s">
        <v>688</v>
      </c>
      <c r="F14268" t="s">
        <v>187</v>
      </c>
      <c r="G14268" t="s">
        <v>188</v>
      </c>
      <c r="H14268" t="s">
        <v>707</v>
      </c>
      <c r="I14268" t="s">
        <v>707</v>
      </c>
      <c r="M14268" t="s">
        <v>709</v>
      </c>
      <c r="N14268" t="s">
        <v>206</v>
      </c>
      <c r="O14268" t="s">
        <v>264</v>
      </c>
      <c r="P14268">
        <v>2025</v>
      </c>
      <c r="Q14268">
        <v>3</v>
      </c>
    </row>
    <row r="14269" spans="1:17" x14ac:dyDescent="0.25">
      <c r="A14269" t="s">
        <v>722</v>
      </c>
      <c r="B14269" t="s">
        <v>723</v>
      </c>
      <c r="C14269" t="s">
        <v>724</v>
      </c>
      <c r="D14269" t="s">
        <v>687</v>
      </c>
      <c r="E14269" t="s">
        <v>688</v>
      </c>
      <c r="F14269" t="s">
        <v>187</v>
      </c>
      <c r="G14269" t="s">
        <v>188</v>
      </c>
      <c r="H14269" t="s">
        <v>707</v>
      </c>
      <c r="I14269" t="s">
        <v>707</v>
      </c>
      <c r="M14269" t="s">
        <v>709</v>
      </c>
      <c r="N14269" t="s">
        <v>206</v>
      </c>
      <c r="O14269" t="s">
        <v>265</v>
      </c>
      <c r="P14269">
        <v>2025</v>
      </c>
      <c r="Q14269">
        <v>2</v>
      </c>
    </row>
    <row r="14270" spans="1:17" x14ac:dyDescent="0.25">
      <c r="A14270" t="s">
        <v>722</v>
      </c>
      <c r="B14270" t="s">
        <v>723</v>
      </c>
      <c r="C14270" t="s">
        <v>724</v>
      </c>
      <c r="D14270" t="s">
        <v>687</v>
      </c>
      <c r="E14270" t="s">
        <v>688</v>
      </c>
      <c r="F14270" t="s">
        <v>187</v>
      </c>
      <c r="G14270" t="s">
        <v>188</v>
      </c>
      <c r="H14270" t="s">
        <v>707</v>
      </c>
      <c r="I14270" t="s">
        <v>707</v>
      </c>
      <c r="M14270" t="s">
        <v>709</v>
      </c>
      <c r="N14270" t="s">
        <v>206</v>
      </c>
      <c r="O14270" t="s">
        <v>194</v>
      </c>
      <c r="P14270">
        <v>2030</v>
      </c>
      <c r="Q14270">
        <v>4</v>
      </c>
    </row>
    <row r="14271" spans="1:17" x14ac:dyDescent="0.25">
      <c r="A14271" t="s">
        <v>722</v>
      </c>
      <c r="B14271" t="s">
        <v>723</v>
      </c>
      <c r="C14271" t="s">
        <v>724</v>
      </c>
      <c r="D14271" t="s">
        <v>687</v>
      </c>
      <c r="E14271" t="s">
        <v>688</v>
      </c>
      <c r="F14271" t="s">
        <v>187</v>
      </c>
      <c r="G14271" t="s">
        <v>188</v>
      </c>
      <c r="H14271" t="s">
        <v>707</v>
      </c>
      <c r="I14271" t="s">
        <v>707</v>
      </c>
      <c r="M14271" t="s">
        <v>709</v>
      </c>
      <c r="N14271" t="s">
        <v>206</v>
      </c>
      <c r="O14271" t="s">
        <v>194</v>
      </c>
      <c r="P14271">
        <v>2040</v>
      </c>
      <c r="Q14271">
        <v>4</v>
      </c>
    </row>
    <row r="14272" spans="1:17" x14ac:dyDescent="0.25">
      <c r="A14272" t="s">
        <v>722</v>
      </c>
      <c r="B14272" t="s">
        <v>723</v>
      </c>
      <c r="C14272" t="s">
        <v>724</v>
      </c>
      <c r="D14272" t="s">
        <v>687</v>
      </c>
      <c r="E14272" t="s">
        <v>688</v>
      </c>
      <c r="F14272" t="s">
        <v>187</v>
      </c>
      <c r="G14272" t="s">
        <v>188</v>
      </c>
      <c r="H14272" t="s">
        <v>707</v>
      </c>
      <c r="I14272" t="s">
        <v>707</v>
      </c>
      <c r="M14272" t="s">
        <v>709</v>
      </c>
      <c r="N14272" t="s">
        <v>206</v>
      </c>
      <c r="O14272" t="s">
        <v>194</v>
      </c>
      <c r="P14272">
        <v>2050</v>
      </c>
      <c r="Q14272">
        <v>4</v>
      </c>
    </row>
    <row r="14273" spans="1:17" x14ac:dyDescent="0.25">
      <c r="A14273" t="s">
        <v>722</v>
      </c>
      <c r="B14273" t="s">
        <v>723</v>
      </c>
      <c r="C14273" t="s">
        <v>724</v>
      </c>
      <c r="D14273" t="s">
        <v>687</v>
      </c>
      <c r="E14273" t="s">
        <v>688</v>
      </c>
      <c r="F14273" t="s">
        <v>187</v>
      </c>
      <c r="G14273" t="s">
        <v>188</v>
      </c>
      <c r="H14273" t="s">
        <v>707</v>
      </c>
      <c r="I14273" t="s">
        <v>707</v>
      </c>
      <c r="M14273" t="s">
        <v>709</v>
      </c>
      <c r="N14273" t="s">
        <v>206</v>
      </c>
      <c r="O14273" t="s">
        <v>264</v>
      </c>
      <c r="P14273">
        <v>2050</v>
      </c>
      <c r="Q14273">
        <v>3</v>
      </c>
    </row>
    <row r="14274" spans="1:17" x14ac:dyDescent="0.25">
      <c r="A14274" t="s">
        <v>722</v>
      </c>
      <c r="B14274" t="s">
        <v>723</v>
      </c>
      <c r="C14274" t="s">
        <v>724</v>
      </c>
      <c r="D14274" t="s">
        <v>687</v>
      </c>
      <c r="E14274" t="s">
        <v>688</v>
      </c>
      <c r="F14274" t="s">
        <v>187</v>
      </c>
      <c r="G14274" t="s">
        <v>188</v>
      </c>
      <c r="H14274" t="s">
        <v>707</v>
      </c>
      <c r="I14274" t="s">
        <v>707</v>
      </c>
      <c r="M14274" t="s">
        <v>709</v>
      </c>
      <c r="N14274" t="s">
        <v>206</v>
      </c>
      <c r="O14274" t="s">
        <v>265</v>
      </c>
      <c r="P14274">
        <v>2050</v>
      </c>
      <c r="Q14274">
        <v>2</v>
      </c>
    </row>
    <row r="14275" spans="1:17" x14ac:dyDescent="0.25">
      <c r="A14275" t="s">
        <v>722</v>
      </c>
      <c r="B14275" t="s">
        <v>723</v>
      </c>
      <c r="C14275" t="s">
        <v>724</v>
      </c>
      <c r="D14275" t="s">
        <v>687</v>
      </c>
      <c r="E14275" t="s">
        <v>688</v>
      </c>
      <c r="F14275" t="s">
        <v>187</v>
      </c>
      <c r="G14275" t="s">
        <v>188</v>
      </c>
      <c r="H14275" t="s">
        <v>708</v>
      </c>
      <c r="I14275" t="s">
        <v>708</v>
      </c>
      <c r="M14275" t="s">
        <v>709</v>
      </c>
      <c r="N14275" t="s">
        <v>206</v>
      </c>
      <c r="O14275" t="s">
        <v>194</v>
      </c>
      <c r="P14275">
        <v>2020</v>
      </c>
      <c r="Q14275">
        <v>2</v>
      </c>
    </row>
    <row r="14276" spans="1:17" x14ac:dyDescent="0.25">
      <c r="A14276" t="s">
        <v>722</v>
      </c>
      <c r="B14276" t="s">
        <v>723</v>
      </c>
      <c r="C14276" t="s">
        <v>724</v>
      </c>
      <c r="D14276" t="s">
        <v>687</v>
      </c>
      <c r="E14276" t="s">
        <v>688</v>
      </c>
      <c r="F14276" t="s">
        <v>187</v>
      </c>
      <c r="G14276" t="s">
        <v>188</v>
      </c>
      <c r="H14276" t="s">
        <v>708</v>
      </c>
      <c r="I14276" t="s">
        <v>708</v>
      </c>
      <c r="M14276" t="s">
        <v>709</v>
      </c>
      <c r="N14276" t="s">
        <v>206</v>
      </c>
      <c r="O14276" t="s">
        <v>194</v>
      </c>
      <c r="P14276">
        <v>2025</v>
      </c>
      <c r="Q14276">
        <v>2</v>
      </c>
    </row>
    <row r="14277" spans="1:17" x14ac:dyDescent="0.25">
      <c r="A14277" t="s">
        <v>722</v>
      </c>
      <c r="B14277" t="s">
        <v>723</v>
      </c>
      <c r="C14277" t="s">
        <v>724</v>
      </c>
      <c r="D14277" t="s">
        <v>687</v>
      </c>
      <c r="E14277" t="s">
        <v>688</v>
      </c>
      <c r="F14277" t="s">
        <v>187</v>
      </c>
      <c r="G14277" t="s">
        <v>188</v>
      </c>
      <c r="H14277" t="s">
        <v>708</v>
      </c>
      <c r="I14277" t="s">
        <v>708</v>
      </c>
      <c r="M14277" t="s">
        <v>709</v>
      </c>
      <c r="N14277" t="s">
        <v>206</v>
      </c>
      <c r="O14277" t="s">
        <v>264</v>
      </c>
      <c r="P14277">
        <v>2025</v>
      </c>
      <c r="Q14277">
        <v>3</v>
      </c>
    </row>
    <row r="14278" spans="1:17" x14ac:dyDescent="0.25">
      <c r="A14278" t="s">
        <v>722</v>
      </c>
      <c r="B14278" t="s">
        <v>723</v>
      </c>
      <c r="C14278" t="s">
        <v>724</v>
      </c>
      <c r="D14278" t="s">
        <v>687</v>
      </c>
      <c r="E14278" t="s">
        <v>688</v>
      </c>
      <c r="F14278" t="s">
        <v>187</v>
      </c>
      <c r="G14278" t="s">
        <v>188</v>
      </c>
      <c r="H14278" t="s">
        <v>708</v>
      </c>
      <c r="I14278" t="s">
        <v>708</v>
      </c>
      <c r="M14278" t="s">
        <v>709</v>
      </c>
      <c r="N14278" t="s">
        <v>206</v>
      </c>
      <c r="O14278" t="s">
        <v>265</v>
      </c>
      <c r="P14278">
        <v>2025</v>
      </c>
      <c r="Q14278">
        <v>1</v>
      </c>
    </row>
    <row r="14279" spans="1:17" x14ac:dyDescent="0.25">
      <c r="A14279" t="s">
        <v>722</v>
      </c>
      <c r="B14279" t="s">
        <v>723</v>
      </c>
      <c r="C14279" t="s">
        <v>724</v>
      </c>
      <c r="D14279" t="s">
        <v>687</v>
      </c>
      <c r="E14279" t="s">
        <v>688</v>
      </c>
      <c r="F14279" t="s">
        <v>187</v>
      </c>
      <c r="G14279" t="s">
        <v>188</v>
      </c>
      <c r="H14279" t="s">
        <v>708</v>
      </c>
      <c r="I14279" t="s">
        <v>708</v>
      </c>
      <c r="M14279" t="s">
        <v>709</v>
      </c>
      <c r="N14279" t="s">
        <v>206</v>
      </c>
      <c r="O14279" t="s">
        <v>194</v>
      </c>
      <c r="P14279">
        <v>2030</v>
      </c>
      <c r="Q14279">
        <v>2</v>
      </c>
    </row>
    <row r="14280" spans="1:17" x14ac:dyDescent="0.25">
      <c r="A14280" t="s">
        <v>722</v>
      </c>
      <c r="B14280" t="s">
        <v>723</v>
      </c>
      <c r="C14280" t="s">
        <v>724</v>
      </c>
      <c r="D14280" t="s">
        <v>687</v>
      </c>
      <c r="E14280" t="s">
        <v>688</v>
      </c>
      <c r="F14280" t="s">
        <v>187</v>
      </c>
      <c r="G14280" t="s">
        <v>188</v>
      </c>
      <c r="H14280" t="s">
        <v>708</v>
      </c>
      <c r="I14280" t="s">
        <v>708</v>
      </c>
      <c r="M14280" t="s">
        <v>709</v>
      </c>
      <c r="N14280" t="s">
        <v>206</v>
      </c>
      <c r="O14280" t="s">
        <v>194</v>
      </c>
      <c r="P14280">
        <v>2040</v>
      </c>
      <c r="Q14280">
        <v>2</v>
      </c>
    </row>
    <row r="14281" spans="1:17" x14ac:dyDescent="0.25">
      <c r="A14281" t="s">
        <v>722</v>
      </c>
      <c r="B14281" t="s">
        <v>723</v>
      </c>
      <c r="C14281" t="s">
        <v>724</v>
      </c>
      <c r="D14281" t="s">
        <v>687</v>
      </c>
      <c r="E14281" t="s">
        <v>688</v>
      </c>
      <c r="F14281" t="s">
        <v>187</v>
      </c>
      <c r="G14281" t="s">
        <v>188</v>
      </c>
      <c r="H14281" t="s">
        <v>708</v>
      </c>
      <c r="I14281" t="s">
        <v>708</v>
      </c>
      <c r="M14281" t="s">
        <v>709</v>
      </c>
      <c r="N14281" t="s">
        <v>206</v>
      </c>
      <c r="O14281" t="s">
        <v>194</v>
      </c>
      <c r="P14281">
        <v>2050</v>
      </c>
      <c r="Q14281">
        <v>2</v>
      </c>
    </row>
    <row r="14282" spans="1:17" x14ac:dyDescent="0.25">
      <c r="A14282" t="s">
        <v>722</v>
      </c>
      <c r="B14282" t="s">
        <v>723</v>
      </c>
      <c r="C14282" t="s">
        <v>724</v>
      </c>
      <c r="D14282" t="s">
        <v>687</v>
      </c>
      <c r="E14282" t="s">
        <v>688</v>
      </c>
      <c r="F14282" t="s">
        <v>187</v>
      </c>
      <c r="G14282" t="s">
        <v>188</v>
      </c>
      <c r="H14282" t="s">
        <v>708</v>
      </c>
      <c r="I14282" t="s">
        <v>708</v>
      </c>
      <c r="M14282" t="s">
        <v>709</v>
      </c>
      <c r="N14282" t="s">
        <v>206</v>
      </c>
      <c r="O14282" t="s">
        <v>264</v>
      </c>
      <c r="P14282">
        <v>2050</v>
      </c>
      <c r="Q14282">
        <v>3</v>
      </c>
    </row>
    <row r="14283" spans="1:17" x14ac:dyDescent="0.25">
      <c r="A14283" t="s">
        <v>722</v>
      </c>
      <c r="B14283" t="s">
        <v>723</v>
      </c>
      <c r="C14283" t="s">
        <v>724</v>
      </c>
      <c r="D14283" t="s">
        <v>687</v>
      </c>
      <c r="E14283" t="s">
        <v>688</v>
      </c>
      <c r="F14283" t="s">
        <v>187</v>
      </c>
      <c r="G14283" t="s">
        <v>188</v>
      </c>
      <c r="H14283" t="s">
        <v>708</v>
      </c>
      <c r="I14283" t="s">
        <v>708</v>
      </c>
      <c r="M14283" t="s">
        <v>709</v>
      </c>
      <c r="N14283" t="s">
        <v>206</v>
      </c>
      <c r="O14283" t="s">
        <v>265</v>
      </c>
      <c r="P14283">
        <v>2050</v>
      </c>
      <c r="Q14283">
        <v>1</v>
      </c>
    </row>
    <row r="14284" spans="1:17" x14ac:dyDescent="0.25">
      <c r="A14284" t="s">
        <v>722</v>
      </c>
      <c r="B14284" t="s">
        <v>723</v>
      </c>
      <c r="C14284" t="s">
        <v>724</v>
      </c>
      <c r="D14284" t="s">
        <v>687</v>
      </c>
      <c r="E14284" t="s">
        <v>688</v>
      </c>
      <c r="F14284" t="s">
        <v>187</v>
      </c>
      <c r="G14284" t="s">
        <v>188</v>
      </c>
      <c r="H14284" t="s">
        <v>710</v>
      </c>
      <c r="I14284" t="s">
        <v>711</v>
      </c>
      <c r="J14284" t="s">
        <v>351</v>
      </c>
      <c r="K14284" t="s">
        <v>191</v>
      </c>
      <c r="M14284" t="s">
        <v>712</v>
      </c>
      <c r="O14284" t="s">
        <v>194</v>
      </c>
      <c r="P14284">
        <v>2020</v>
      </c>
      <c r="Q14284">
        <v>6.03</v>
      </c>
    </row>
    <row r="14285" spans="1:17" x14ac:dyDescent="0.25">
      <c r="A14285" t="s">
        <v>722</v>
      </c>
      <c r="B14285" t="s">
        <v>723</v>
      </c>
      <c r="C14285" t="s">
        <v>724</v>
      </c>
      <c r="D14285" t="s">
        <v>687</v>
      </c>
      <c r="E14285" t="s">
        <v>688</v>
      </c>
      <c r="F14285" t="s">
        <v>187</v>
      </c>
      <c r="G14285" t="s">
        <v>188</v>
      </c>
      <c r="H14285" t="s">
        <v>710</v>
      </c>
      <c r="I14285" t="s">
        <v>711</v>
      </c>
      <c r="J14285" t="s">
        <v>351</v>
      </c>
      <c r="K14285" t="s">
        <v>191</v>
      </c>
      <c r="M14285" t="s">
        <v>712</v>
      </c>
      <c r="O14285" t="s">
        <v>194</v>
      </c>
      <c r="P14285">
        <v>2025</v>
      </c>
      <c r="Q14285">
        <v>6.148235294</v>
      </c>
    </row>
    <row r="14286" spans="1:17" x14ac:dyDescent="0.25">
      <c r="A14286" t="s">
        <v>722</v>
      </c>
      <c r="B14286" t="s">
        <v>723</v>
      </c>
      <c r="C14286" t="s">
        <v>724</v>
      </c>
      <c r="D14286" t="s">
        <v>687</v>
      </c>
      <c r="E14286" t="s">
        <v>688</v>
      </c>
      <c r="F14286" t="s">
        <v>187</v>
      </c>
      <c r="G14286" t="s">
        <v>188</v>
      </c>
      <c r="H14286" t="s">
        <v>710</v>
      </c>
      <c r="I14286" t="s">
        <v>711</v>
      </c>
      <c r="J14286" t="s">
        <v>351</v>
      </c>
      <c r="K14286" t="s">
        <v>191</v>
      </c>
      <c r="M14286" t="s">
        <v>712</v>
      </c>
      <c r="O14286" t="s">
        <v>264</v>
      </c>
      <c r="P14286">
        <v>2025</v>
      </c>
      <c r="Q14286">
        <v>6.148235294</v>
      </c>
    </row>
    <row r="14287" spans="1:17" x14ac:dyDescent="0.25">
      <c r="A14287" t="s">
        <v>722</v>
      </c>
      <c r="B14287" t="s">
        <v>723</v>
      </c>
      <c r="C14287" t="s">
        <v>724</v>
      </c>
      <c r="D14287" t="s">
        <v>687</v>
      </c>
      <c r="E14287" t="s">
        <v>688</v>
      </c>
      <c r="F14287" t="s">
        <v>187</v>
      </c>
      <c r="G14287" t="s">
        <v>188</v>
      </c>
      <c r="H14287" t="s">
        <v>710</v>
      </c>
      <c r="I14287" t="s">
        <v>711</v>
      </c>
      <c r="J14287" t="s">
        <v>351</v>
      </c>
      <c r="K14287" t="s">
        <v>191</v>
      </c>
      <c r="M14287" t="s">
        <v>712</v>
      </c>
      <c r="O14287" t="s">
        <v>265</v>
      </c>
      <c r="P14287">
        <v>2025</v>
      </c>
      <c r="Q14287">
        <v>6.148235294</v>
      </c>
    </row>
    <row r="14288" spans="1:17" x14ac:dyDescent="0.25">
      <c r="A14288" t="s">
        <v>722</v>
      </c>
      <c r="B14288" t="s">
        <v>723</v>
      </c>
      <c r="C14288" t="s">
        <v>724</v>
      </c>
      <c r="D14288" t="s">
        <v>687</v>
      </c>
      <c r="E14288" t="s">
        <v>688</v>
      </c>
      <c r="F14288" t="s">
        <v>187</v>
      </c>
      <c r="G14288" t="s">
        <v>188</v>
      </c>
      <c r="H14288" t="s">
        <v>710</v>
      </c>
      <c r="I14288" t="s">
        <v>711</v>
      </c>
      <c r="J14288" t="s">
        <v>351</v>
      </c>
      <c r="K14288" t="s">
        <v>191</v>
      </c>
      <c r="M14288" t="s">
        <v>712</v>
      </c>
      <c r="O14288" t="s">
        <v>194</v>
      </c>
      <c r="P14288">
        <v>2030</v>
      </c>
      <c r="Q14288">
        <v>6.2664705879999998</v>
      </c>
    </row>
    <row r="14289" spans="1:17" x14ac:dyDescent="0.25">
      <c r="A14289" t="s">
        <v>722</v>
      </c>
      <c r="B14289" t="s">
        <v>723</v>
      </c>
      <c r="C14289" t="s">
        <v>724</v>
      </c>
      <c r="D14289" t="s">
        <v>687</v>
      </c>
      <c r="E14289" t="s">
        <v>688</v>
      </c>
      <c r="F14289" t="s">
        <v>187</v>
      </c>
      <c r="G14289" t="s">
        <v>188</v>
      </c>
      <c r="H14289" t="s">
        <v>710</v>
      </c>
      <c r="I14289" t="s">
        <v>711</v>
      </c>
      <c r="J14289" t="s">
        <v>351</v>
      </c>
      <c r="K14289" t="s">
        <v>191</v>
      </c>
      <c r="M14289" t="s">
        <v>712</v>
      </c>
      <c r="O14289" t="s">
        <v>194</v>
      </c>
      <c r="P14289">
        <v>2040</v>
      </c>
      <c r="Q14289">
        <v>6.5029411760000002</v>
      </c>
    </row>
    <row r="14290" spans="1:17" x14ac:dyDescent="0.25">
      <c r="A14290" t="s">
        <v>722</v>
      </c>
      <c r="B14290" t="s">
        <v>723</v>
      </c>
      <c r="C14290" t="s">
        <v>724</v>
      </c>
      <c r="D14290" t="s">
        <v>687</v>
      </c>
      <c r="E14290" t="s">
        <v>688</v>
      </c>
      <c r="F14290" t="s">
        <v>187</v>
      </c>
      <c r="G14290" t="s">
        <v>188</v>
      </c>
      <c r="H14290" t="s">
        <v>710</v>
      </c>
      <c r="I14290" t="s">
        <v>711</v>
      </c>
      <c r="J14290" t="s">
        <v>351</v>
      </c>
      <c r="K14290" t="s">
        <v>191</v>
      </c>
      <c r="M14290" t="s">
        <v>712</v>
      </c>
      <c r="O14290" t="s">
        <v>194</v>
      </c>
      <c r="P14290">
        <v>2050</v>
      </c>
      <c r="Q14290">
        <v>6.6211764710000001</v>
      </c>
    </row>
    <row r="14291" spans="1:17" x14ac:dyDescent="0.25">
      <c r="A14291" t="s">
        <v>722</v>
      </c>
      <c r="B14291" t="s">
        <v>723</v>
      </c>
      <c r="C14291" t="s">
        <v>724</v>
      </c>
      <c r="D14291" t="s">
        <v>687</v>
      </c>
      <c r="E14291" t="s">
        <v>688</v>
      </c>
      <c r="F14291" t="s">
        <v>187</v>
      </c>
      <c r="G14291" t="s">
        <v>188</v>
      </c>
      <c r="H14291" t="s">
        <v>710</v>
      </c>
      <c r="I14291" t="s">
        <v>711</v>
      </c>
      <c r="J14291" t="s">
        <v>351</v>
      </c>
      <c r="K14291" t="s">
        <v>191</v>
      </c>
      <c r="M14291" t="s">
        <v>712</v>
      </c>
      <c r="O14291" t="s">
        <v>264</v>
      </c>
      <c r="P14291">
        <v>2050</v>
      </c>
      <c r="Q14291">
        <v>6.6211764710000001</v>
      </c>
    </row>
    <row r="14292" spans="1:17" x14ac:dyDescent="0.25">
      <c r="A14292" t="s">
        <v>722</v>
      </c>
      <c r="B14292" t="s">
        <v>723</v>
      </c>
      <c r="C14292" t="s">
        <v>724</v>
      </c>
      <c r="D14292" t="s">
        <v>687</v>
      </c>
      <c r="E14292" t="s">
        <v>688</v>
      </c>
      <c r="F14292" t="s">
        <v>187</v>
      </c>
      <c r="G14292" t="s">
        <v>188</v>
      </c>
      <c r="H14292" t="s">
        <v>710</v>
      </c>
      <c r="I14292" t="s">
        <v>711</v>
      </c>
      <c r="J14292" t="s">
        <v>351</v>
      </c>
      <c r="K14292" t="s">
        <v>191</v>
      </c>
      <c r="M14292" t="s">
        <v>712</v>
      </c>
      <c r="O14292" t="s">
        <v>265</v>
      </c>
      <c r="P14292">
        <v>2050</v>
      </c>
      <c r="Q14292">
        <v>6.6211764710000001</v>
      </c>
    </row>
    <row r="14293" spans="1:17" x14ac:dyDescent="0.25">
      <c r="A14293" t="s">
        <v>725</v>
      </c>
      <c r="B14293" t="s">
        <v>726</v>
      </c>
      <c r="C14293" t="s">
        <v>727</v>
      </c>
      <c r="D14293" t="s">
        <v>687</v>
      </c>
      <c r="E14293" t="s">
        <v>688</v>
      </c>
      <c r="F14293" t="s">
        <v>187</v>
      </c>
      <c r="G14293" t="s">
        <v>195</v>
      </c>
      <c r="H14293" t="s">
        <v>417</v>
      </c>
      <c r="I14293" t="s">
        <v>418</v>
      </c>
      <c r="J14293" t="s">
        <v>419</v>
      </c>
      <c r="K14293" t="s">
        <v>191</v>
      </c>
      <c r="M14293" t="s">
        <v>227</v>
      </c>
      <c r="N14293" t="s">
        <v>689</v>
      </c>
      <c r="O14293" t="s">
        <v>194</v>
      </c>
      <c r="P14293">
        <v>2020</v>
      </c>
      <c r="Q14293">
        <v>6.7497447000000002E-2</v>
      </c>
    </row>
    <row r="14294" spans="1:17" x14ac:dyDescent="0.25">
      <c r="A14294" t="s">
        <v>725</v>
      </c>
      <c r="B14294" t="s">
        <v>726</v>
      </c>
      <c r="C14294" t="s">
        <v>727</v>
      </c>
      <c r="D14294" t="s">
        <v>687</v>
      </c>
      <c r="E14294" t="s">
        <v>688</v>
      </c>
      <c r="F14294" t="s">
        <v>187</v>
      </c>
      <c r="G14294" t="s">
        <v>195</v>
      </c>
      <c r="H14294" t="s">
        <v>417</v>
      </c>
      <c r="I14294" t="s">
        <v>418</v>
      </c>
      <c r="J14294" t="s">
        <v>419</v>
      </c>
      <c r="K14294" t="s">
        <v>191</v>
      </c>
      <c r="M14294" t="s">
        <v>227</v>
      </c>
      <c r="N14294" t="s">
        <v>689</v>
      </c>
      <c r="O14294" t="s">
        <v>194</v>
      </c>
      <c r="P14294">
        <v>2025</v>
      </c>
      <c r="Q14294">
        <v>6.7554439999999993E-2</v>
      </c>
    </row>
    <row r="14295" spans="1:17" x14ac:dyDescent="0.25">
      <c r="A14295" t="s">
        <v>725</v>
      </c>
      <c r="B14295" t="s">
        <v>726</v>
      </c>
      <c r="C14295" t="s">
        <v>727</v>
      </c>
      <c r="D14295" t="s">
        <v>687</v>
      </c>
      <c r="E14295" t="s">
        <v>688</v>
      </c>
      <c r="F14295" t="s">
        <v>187</v>
      </c>
      <c r="G14295" t="s">
        <v>195</v>
      </c>
      <c r="H14295" t="s">
        <v>417</v>
      </c>
      <c r="I14295" t="s">
        <v>418</v>
      </c>
      <c r="J14295" t="s">
        <v>419</v>
      </c>
      <c r="K14295" t="s">
        <v>191</v>
      </c>
      <c r="M14295" t="s">
        <v>227</v>
      </c>
      <c r="N14295" t="s">
        <v>689</v>
      </c>
      <c r="O14295" t="s">
        <v>264</v>
      </c>
      <c r="P14295">
        <v>2025</v>
      </c>
      <c r="Q14295">
        <v>3.8557376999999997E-2</v>
      </c>
    </row>
    <row r="14296" spans="1:17" x14ac:dyDescent="0.25">
      <c r="A14296" t="s">
        <v>725</v>
      </c>
      <c r="B14296" t="s">
        <v>726</v>
      </c>
      <c r="C14296" t="s">
        <v>727</v>
      </c>
      <c r="D14296" t="s">
        <v>687</v>
      </c>
      <c r="E14296" t="s">
        <v>688</v>
      </c>
      <c r="F14296" t="s">
        <v>187</v>
      </c>
      <c r="G14296" t="s">
        <v>195</v>
      </c>
      <c r="H14296" t="s">
        <v>417</v>
      </c>
      <c r="I14296" t="s">
        <v>418</v>
      </c>
      <c r="J14296" t="s">
        <v>419</v>
      </c>
      <c r="K14296" t="s">
        <v>191</v>
      </c>
      <c r="M14296" t="s">
        <v>227</v>
      </c>
      <c r="N14296" t="s">
        <v>689</v>
      </c>
      <c r="O14296" t="s">
        <v>265</v>
      </c>
      <c r="P14296">
        <v>2025</v>
      </c>
      <c r="Q14296">
        <v>9.6617335999999998E-2</v>
      </c>
    </row>
    <row r="14297" spans="1:17" x14ac:dyDescent="0.25">
      <c r="A14297" t="s">
        <v>725</v>
      </c>
      <c r="B14297" t="s">
        <v>726</v>
      </c>
      <c r="C14297" t="s">
        <v>727</v>
      </c>
      <c r="D14297" t="s">
        <v>687</v>
      </c>
      <c r="E14297" t="s">
        <v>688</v>
      </c>
      <c r="F14297" t="s">
        <v>187</v>
      </c>
      <c r="G14297" t="s">
        <v>195</v>
      </c>
      <c r="H14297" t="s">
        <v>417</v>
      </c>
      <c r="I14297" t="s">
        <v>418</v>
      </c>
      <c r="J14297" t="s">
        <v>419</v>
      </c>
      <c r="K14297" t="s">
        <v>191</v>
      </c>
      <c r="M14297" t="s">
        <v>227</v>
      </c>
      <c r="N14297" t="s">
        <v>689</v>
      </c>
      <c r="O14297" t="s">
        <v>194</v>
      </c>
      <c r="P14297">
        <v>2030</v>
      </c>
      <c r="Q14297">
        <v>6.7608924000000001E-2</v>
      </c>
    </row>
    <row r="14298" spans="1:17" x14ac:dyDescent="0.25">
      <c r="A14298" t="s">
        <v>725</v>
      </c>
      <c r="B14298" t="s">
        <v>726</v>
      </c>
      <c r="C14298" t="s">
        <v>727</v>
      </c>
      <c r="D14298" t="s">
        <v>687</v>
      </c>
      <c r="E14298" t="s">
        <v>688</v>
      </c>
      <c r="F14298" t="s">
        <v>187</v>
      </c>
      <c r="G14298" t="s">
        <v>195</v>
      </c>
      <c r="H14298" t="s">
        <v>417</v>
      </c>
      <c r="I14298" t="s">
        <v>418</v>
      </c>
      <c r="J14298" t="s">
        <v>419</v>
      </c>
      <c r="K14298" t="s">
        <v>191</v>
      </c>
      <c r="M14298" t="s">
        <v>227</v>
      </c>
      <c r="N14298" t="s">
        <v>689</v>
      </c>
      <c r="O14298" t="s">
        <v>194</v>
      </c>
      <c r="P14298">
        <v>2040</v>
      </c>
      <c r="Q14298">
        <v>6.7710995999999996E-2</v>
      </c>
    </row>
    <row r="14299" spans="1:17" x14ac:dyDescent="0.25">
      <c r="A14299" t="s">
        <v>725</v>
      </c>
      <c r="B14299" t="s">
        <v>726</v>
      </c>
      <c r="C14299" t="s">
        <v>727</v>
      </c>
      <c r="D14299" t="s">
        <v>687</v>
      </c>
      <c r="E14299" t="s">
        <v>688</v>
      </c>
      <c r="F14299" t="s">
        <v>187</v>
      </c>
      <c r="G14299" t="s">
        <v>195</v>
      </c>
      <c r="H14299" t="s">
        <v>417</v>
      </c>
      <c r="I14299" t="s">
        <v>418</v>
      </c>
      <c r="J14299" t="s">
        <v>419</v>
      </c>
      <c r="K14299" t="s">
        <v>191</v>
      </c>
      <c r="M14299" t="s">
        <v>227</v>
      </c>
      <c r="N14299" t="s">
        <v>689</v>
      </c>
      <c r="O14299" t="s">
        <v>194</v>
      </c>
      <c r="P14299">
        <v>2050</v>
      </c>
      <c r="Q14299">
        <v>6.7758869999999999E-2</v>
      </c>
    </row>
    <row r="14300" spans="1:17" x14ac:dyDescent="0.25">
      <c r="A14300" t="s">
        <v>725</v>
      </c>
      <c r="B14300" t="s">
        <v>726</v>
      </c>
      <c r="C14300" t="s">
        <v>727</v>
      </c>
      <c r="D14300" t="s">
        <v>687</v>
      </c>
      <c r="E14300" t="s">
        <v>688</v>
      </c>
      <c r="F14300" t="s">
        <v>187</v>
      </c>
      <c r="G14300" t="s">
        <v>195</v>
      </c>
      <c r="H14300" t="s">
        <v>417</v>
      </c>
      <c r="I14300" t="s">
        <v>418</v>
      </c>
      <c r="J14300" t="s">
        <v>419</v>
      </c>
      <c r="K14300" t="s">
        <v>191</v>
      </c>
      <c r="M14300" t="s">
        <v>227</v>
      </c>
      <c r="N14300" t="s">
        <v>689</v>
      </c>
      <c r="O14300" t="s">
        <v>264</v>
      </c>
      <c r="P14300">
        <v>2050</v>
      </c>
      <c r="Q14300">
        <v>3.8557376999999997E-2</v>
      </c>
    </row>
    <row r="14301" spans="1:17" x14ac:dyDescent="0.25">
      <c r="A14301" t="s">
        <v>725</v>
      </c>
      <c r="B14301" t="s">
        <v>726</v>
      </c>
      <c r="C14301" t="s">
        <v>727</v>
      </c>
      <c r="D14301" t="s">
        <v>687</v>
      </c>
      <c r="E14301" t="s">
        <v>688</v>
      </c>
      <c r="F14301" t="s">
        <v>187</v>
      </c>
      <c r="G14301" t="s">
        <v>195</v>
      </c>
      <c r="H14301" t="s">
        <v>417</v>
      </c>
      <c r="I14301" t="s">
        <v>418</v>
      </c>
      <c r="J14301" t="s">
        <v>419</v>
      </c>
      <c r="K14301" t="s">
        <v>191</v>
      </c>
      <c r="M14301" t="s">
        <v>227</v>
      </c>
      <c r="N14301" t="s">
        <v>689</v>
      </c>
      <c r="O14301" t="s">
        <v>265</v>
      </c>
      <c r="P14301">
        <v>2050</v>
      </c>
      <c r="Q14301">
        <v>9.6617335999999998E-2</v>
      </c>
    </row>
    <row r="14302" spans="1:17" x14ac:dyDescent="0.25">
      <c r="A14302" t="s">
        <v>725</v>
      </c>
      <c r="B14302" t="s">
        <v>726</v>
      </c>
      <c r="C14302" t="s">
        <v>727</v>
      </c>
      <c r="D14302" t="s">
        <v>687</v>
      </c>
      <c r="E14302" t="s">
        <v>688</v>
      </c>
      <c r="F14302" t="s">
        <v>187</v>
      </c>
      <c r="G14302" t="s">
        <v>195</v>
      </c>
      <c r="H14302" t="s">
        <v>200</v>
      </c>
      <c r="I14302" t="s">
        <v>201</v>
      </c>
      <c r="K14302" t="s">
        <v>202</v>
      </c>
      <c r="N14302" t="s">
        <v>232</v>
      </c>
      <c r="O14302" t="s">
        <v>194</v>
      </c>
      <c r="P14302">
        <v>2020</v>
      </c>
      <c r="Q14302">
        <v>4.5</v>
      </c>
    </row>
    <row r="14303" spans="1:17" x14ac:dyDescent="0.25">
      <c r="A14303" t="s">
        <v>725</v>
      </c>
      <c r="B14303" t="s">
        <v>726</v>
      </c>
      <c r="C14303" t="s">
        <v>727</v>
      </c>
      <c r="D14303" t="s">
        <v>687</v>
      </c>
      <c r="E14303" t="s">
        <v>688</v>
      </c>
      <c r="F14303" t="s">
        <v>187</v>
      </c>
      <c r="G14303" t="s">
        <v>195</v>
      </c>
      <c r="H14303" t="s">
        <v>200</v>
      </c>
      <c r="I14303" t="s">
        <v>201</v>
      </c>
      <c r="K14303" t="s">
        <v>202</v>
      </c>
      <c r="N14303" t="s">
        <v>232</v>
      </c>
      <c r="O14303" t="s">
        <v>194</v>
      </c>
      <c r="P14303">
        <v>2025</v>
      </c>
      <c r="Q14303">
        <v>4.5</v>
      </c>
    </row>
    <row r="14304" spans="1:17" x14ac:dyDescent="0.25">
      <c r="A14304" t="s">
        <v>725</v>
      </c>
      <c r="B14304" t="s">
        <v>726</v>
      </c>
      <c r="C14304" t="s">
        <v>727</v>
      </c>
      <c r="D14304" t="s">
        <v>687</v>
      </c>
      <c r="E14304" t="s">
        <v>688</v>
      </c>
      <c r="F14304" t="s">
        <v>187</v>
      </c>
      <c r="G14304" t="s">
        <v>195</v>
      </c>
      <c r="H14304" t="s">
        <v>200</v>
      </c>
      <c r="I14304" t="s">
        <v>201</v>
      </c>
      <c r="K14304" t="s">
        <v>202</v>
      </c>
      <c r="N14304" t="s">
        <v>232</v>
      </c>
      <c r="O14304" t="s">
        <v>264</v>
      </c>
      <c r="P14304">
        <v>2025</v>
      </c>
      <c r="Q14304">
        <v>4</v>
      </c>
    </row>
    <row r="14305" spans="1:17" x14ac:dyDescent="0.25">
      <c r="A14305" t="s">
        <v>725</v>
      </c>
      <c r="B14305" t="s">
        <v>726</v>
      </c>
      <c r="C14305" t="s">
        <v>727</v>
      </c>
      <c r="D14305" t="s">
        <v>687</v>
      </c>
      <c r="E14305" t="s">
        <v>688</v>
      </c>
      <c r="F14305" t="s">
        <v>187</v>
      </c>
      <c r="G14305" t="s">
        <v>195</v>
      </c>
      <c r="H14305" t="s">
        <v>200</v>
      </c>
      <c r="I14305" t="s">
        <v>201</v>
      </c>
      <c r="K14305" t="s">
        <v>202</v>
      </c>
      <c r="N14305" t="s">
        <v>232</v>
      </c>
      <c r="O14305" t="s">
        <v>265</v>
      </c>
      <c r="P14305">
        <v>2025</v>
      </c>
      <c r="Q14305">
        <v>5</v>
      </c>
    </row>
    <row r="14306" spans="1:17" x14ac:dyDescent="0.25">
      <c r="A14306" t="s">
        <v>725</v>
      </c>
      <c r="B14306" t="s">
        <v>726</v>
      </c>
      <c r="C14306" t="s">
        <v>727</v>
      </c>
      <c r="D14306" t="s">
        <v>687</v>
      </c>
      <c r="E14306" t="s">
        <v>688</v>
      </c>
      <c r="F14306" t="s">
        <v>187</v>
      </c>
      <c r="G14306" t="s">
        <v>195</v>
      </c>
      <c r="H14306" t="s">
        <v>200</v>
      </c>
      <c r="I14306" t="s">
        <v>201</v>
      </c>
      <c r="K14306" t="s">
        <v>202</v>
      </c>
      <c r="N14306" t="s">
        <v>232</v>
      </c>
      <c r="O14306" t="s">
        <v>194</v>
      </c>
      <c r="P14306">
        <v>2030</v>
      </c>
      <c r="Q14306">
        <v>4</v>
      </c>
    </row>
    <row r="14307" spans="1:17" x14ac:dyDescent="0.25">
      <c r="A14307" t="s">
        <v>725</v>
      </c>
      <c r="B14307" t="s">
        <v>726</v>
      </c>
      <c r="C14307" t="s">
        <v>727</v>
      </c>
      <c r="D14307" t="s">
        <v>687</v>
      </c>
      <c r="E14307" t="s">
        <v>688</v>
      </c>
      <c r="F14307" t="s">
        <v>187</v>
      </c>
      <c r="G14307" t="s">
        <v>195</v>
      </c>
      <c r="H14307" t="s">
        <v>200</v>
      </c>
      <c r="I14307" t="s">
        <v>201</v>
      </c>
      <c r="K14307" t="s">
        <v>202</v>
      </c>
      <c r="N14307" t="s">
        <v>232</v>
      </c>
      <c r="O14307" t="s">
        <v>194</v>
      </c>
      <c r="P14307">
        <v>2040</v>
      </c>
      <c r="Q14307">
        <v>4</v>
      </c>
    </row>
    <row r="14308" spans="1:17" x14ac:dyDescent="0.25">
      <c r="A14308" t="s">
        <v>725</v>
      </c>
      <c r="B14308" t="s">
        <v>726</v>
      </c>
      <c r="C14308" t="s">
        <v>727</v>
      </c>
      <c r="D14308" t="s">
        <v>687</v>
      </c>
      <c r="E14308" t="s">
        <v>688</v>
      </c>
      <c r="F14308" t="s">
        <v>187</v>
      </c>
      <c r="G14308" t="s">
        <v>195</v>
      </c>
      <c r="H14308" t="s">
        <v>200</v>
      </c>
      <c r="I14308" t="s">
        <v>201</v>
      </c>
      <c r="K14308" t="s">
        <v>202</v>
      </c>
      <c r="N14308" t="s">
        <v>232</v>
      </c>
      <c r="O14308" t="s">
        <v>194</v>
      </c>
      <c r="P14308">
        <v>2050</v>
      </c>
      <c r="Q14308">
        <v>4</v>
      </c>
    </row>
    <row r="14309" spans="1:17" x14ac:dyDescent="0.25">
      <c r="A14309" t="s">
        <v>725</v>
      </c>
      <c r="B14309" t="s">
        <v>726</v>
      </c>
      <c r="C14309" t="s">
        <v>727</v>
      </c>
      <c r="D14309" t="s">
        <v>687</v>
      </c>
      <c r="E14309" t="s">
        <v>688</v>
      </c>
      <c r="F14309" t="s">
        <v>187</v>
      </c>
      <c r="G14309" t="s">
        <v>195</v>
      </c>
      <c r="H14309" t="s">
        <v>200</v>
      </c>
      <c r="I14309" t="s">
        <v>201</v>
      </c>
      <c r="K14309" t="s">
        <v>202</v>
      </c>
      <c r="N14309" t="s">
        <v>232</v>
      </c>
      <c r="O14309" t="s">
        <v>264</v>
      </c>
      <c r="P14309">
        <v>2050</v>
      </c>
      <c r="Q14309">
        <v>3</v>
      </c>
    </row>
    <row r="14310" spans="1:17" x14ac:dyDescent="0.25">
      <c r="A14310" t="s">
        <v>725</v>
      </c>
      <c r="B14310" t="s">
        <v>726</v>
      </c>
      <c r="C14310" t="s">
        <v>727</v>
      </c>
      <c r="D14310" t="s">
        <v>687</v>
      </c>
      <c r="E14310" t="s">
        <v>688</v>
      </c>
      <c r="F14310" t="s">
        <v>187</v>
      </c>
      <c r="G14310" t="s">
        <v>195</v>
      </c>
      <c r="H14310" t="s">
        <v>200</v>
      </c>
      <c r="I14310" t="s">
        <v>201</v>
      </c>
      <c r="K14310" t="s">
        <v>202</v>
      </c>
      <c r="N14310" t="s">
        <v>232</v>
      </c>
      <c r="O14310" t="s">
        <v>265</v>
      </c>
      <c r="P14310">
        <v>2050</v>
      </c>
      <c r="Q14310">
        <v>5</v>
      </c>
    </row>
    <row r="14311" spans="1:17" x14ac:dyDescent="0.25">
      <c r="A14311" t="s">
        <v>725</v>
      </c>
      <c r="B14311" t="s">
        <v>726</v>
      </c>
      <c r="C14311" t="s">
        <v>727</v>
      </c>
      <c r="D14311" t="s">
        <v>687</v>
      </c>
      <c r="E14311" t="s">
        <v>688</v>
      </c>
      <c r="F14311" t="s">
        <v>187</v>
      </c>
      <c r="G14311" t="s">
        <v>195</v>
      </c>
      <c r="H14311" t="s">
        <v>352</v>
      </c>
      <c r="I14311" t="s">
        <v>135</v>
      </c>
      <c r="K14311" t="s">
        <v>191</v>
      </c>
      <c r="N14311" t="s">
        <v>232</v>
      </c>
      <c r="O14311" t="s">
        <v>194</v>
      </c>
      <c r="P14311">
        <v>2020</v>
      </c>
      <c r="Q14311">
        <v>0.02</v>
      </c>
    </row>
    <row r="14312" spans="1:17" x14ac:dyDescent="0.25">
      <c r="A14312" t="s">
        <v>725</v>
      </c>
      <c r="B14312" t="s">
        <v>726</v>
      </c>
      <c r="C14312" t="s">
        <v>727</v>
      </c>
      <c r="D14312" t="s">
        <v>687</v>
      </c>
      <c r="E14312" t="s">
        <v>688</v>
      </c>
      <c r="F14312" t="s">
        <v>187</v>
      </c>
      <c r="G14312" t="s">
        <v>195</v>
      </c>
      <c r="H14312" t="s">
        <v>352</v>
      </c>
      <c r="I14312" t="s">
        <v>135</v>
      </c>
      <c r="K14312" t="s">
        <v>191</v>
      </c>
      <c r="N14312" t="s">
        <v>232</v>
      </c>
      <c r="O14312" t="s">
        <v>194</v>
      </c>
      <c r="P14312">
        <v>2025</v>
      </c>
      <c r="Q14312">
        <v>0.02</v>
      </c>
    </row>
    <row r="14313" spans="1:17" x14ac:dyDescent="0.25">
      <c r="A14313" t="s">
        <v>725</v>
      </c>
      <c r="B14313" t="s">
        <v>726</v>
      </c>
      <c r="C14313" t="s">
        <v>727</v>
      </c>
      <c r="D14313" t="s">
        <v>687</v>
      </c>
      <c r="E14313" t="s">
        <v>688</v>
      </c>
      <c r="F14313" t="s">
        <v>187</v>
      </c>
      <c r="G14313" t="s">
        <v>195</v>
      </c>
      <c r="H14313" t="s">
        <v>352</v>
      </c>
      <c r="I14313" t="s">
        <v>135</v>
      </c>
      <c r="K14313" t="s">
        <v>191</v>
      </c>
      <c r="N14313" t="s">
        <v>232</v>
      </c>
      <c r="O14313" t="s">
        <v>264</v>
      </c>
      <c r="P14313">
        <v>2025</v>
      </c>
      <c r="Q14313">
        <v>0.01</v>
      </c>
    </row>
    <row r="14314" spans="1:17" x14ac:dyDescent="0.25">
      <c r="A14314" t="s">
        <v>725</v>
      </c>
      <c r="B14314" t="s">
        <v>726</v>
      </c>
      <c r="C14314" t="s">
        <v>727</v>
      </c>
      <c r="D14314" t="s">
        <v>687</v>
      </c>
      <c r="E14314" t="s">
        <v>688</v>
      </c>
      <c r="F14314" t="s">
        <v>187</v>
      </c>
      <c r="G14314" t="s">
        <v>195</v>
      </c>
      <c r="H14314" t="s">
        <v>352</v>
      </c>
      <c r="I14314" t="s">
        <v>135</v>
      </c>
      <c r="K14314" t="s">
        <v>191</v>
      </c>
      <c r="N14314" t="s">
        <v>232</v>
      </c>
      <c r="O14314" t="s">
        <v>265</v>
      </c>
      <c r="P14314">
        <v>2025</v>
      </c>
      <c r="Q14314">
        <v>0.03</v>
      </c>
    </row>
    <row r="14315" spans="1:17" x14ac:dyDescent="0.25">
      <c r="A14315" t="s">
        <v>725</v>
      </c>
      <c r="B14315" t="s">
        <v>726</v>
      </c>
      <c r="C14315" t="s">
        <v>727</v>
      </c>
      <c r="D14315" t="s">
        <v>687</v>
      </c>
      <c r="E14315" t="s">
        <v>688</v>
      </c>
      <c r="F14315" t="s">
        <v>187</v>
      </c>
      <c r="G14315" t="s">
        <v>195</v>
      </c>
      <c r="H14315" t="s">
        <v>352</v>
      </c>
      <c r="I14315" t="s">
        <v>135</v>
      </c>
      <c r="K14315" t="s">
        <v>191</v>
      </c>
      <c r="N14315" t="s">
        <v>232</v>
      </c>
      <c r="O14315" t="s">
        <v>194</v>
      </c>
      <c r="P14315">
        <v>2030</v>
      </c>
      <c r="Q14315">
        <v>0.02</v>
      </c>
    </row>
    <row r="14316" spans="1:17" x14ac:dyDescent="0.25">
      <c r="A14316" t="s">
        <v>725</v>
      </c>
      <c r="B14316" t="s">
        <v>726</v>
      </c>
      <c r="C14316" t="s">
        <v>727</v>
      </c>
      <c r="D14316" t="s">
        <v>687</v>
      </c>
      <c r="E14316" t="s">
        <v>688</v>
      </c>
      <c r="F14316" t="s">
        <v>187</v>
      </c>
      <c r="G14316" t="s">
        <v>195</v>
      </c>
      <c r="H14316" t="s">
        <v>352</v>
      </c>
      <c r="I14316" t="s">
        <v>135</v>
      </c>
      <c r="K14316" t="s">
        <v>191</v>
      </c>
      <c r="N14316" t="s">
        <v>232</v>
      </c>
      <c r="O14316" t="s">
        <v>194</v>
      </c>
      <c r="P14316">
        <v>2040</v>
      </c>
      <c r="Q14316">
        <v>0.02</v>
      </c>
    </row>
    <row r="14317" spans="1:17" x14ac:dyDescent="0.25">
      <c r="A14317" t="s">
        <v>725</v>
      </c>
      <c r="B14317" t="s">
        <v>726</v>
      </c>
      <c r="C14317" t="s">
        <v>727</v>
      </c>
      <c r="D14317" t="s">
        <v>687</v>
      </c>
      <c r="E14317" t="s">
        <v>688</v>
      </c>
      <c r="F14317" t="s">
        <v>187</v>
      </c>
      <c r="G14317" t="s">
        <v>195</v>
      </c>
      <c r="H14317" t="s">
        <v>352</v>
      </c>
      <c r="I14317" t="s">
        <v>135</v>
      </c>
      <c r="K14317" t="s">
        <v>191</v>
      </c>
      <c r="N14317" t="s">
        <v>232</v>
      </c>
      <c r="O14317" t="s">
        <v>194</v>
      </c>
      <c r="P14317">
        <v>2050</v>
      </c>
      <c r="Q14317">
        <v>0.02</v>
      </c>
    </row>
    <row r="14318" spans="1:17" x14ac:dyDescent="0.25">
      <c r="A14318" t="s">
        <v>725</v>
      </c>
      <c r="B14318" t="s">
        <v>726</v>
      </c>
      <c r="C14318" t="s">
        <v>727</v>
      </c>
      <c r="D14318" t="s">
        <v>687</v>
      </c>
      <c r="E14318" t="s">
        <v>688</v>
      </c>
      <c r="F14318" t="s">
        <v>187</v>
      </c>
      <c r="G14318" t="s">
        <v>195</v>
      </c>
      <c r="H14318" t="s">
        <v>352</v>
      </c>
      <c r="I14318" t="s">
        <v>135</v>
      </c>
      <c r="K14318" t="s">
        <v>191</v>
      </c>
      <c r="N14318" t="s">
        <v>232</v>
      </c>
      <c r="O14318" t="s">
        <v>264</v>
      </c>
      <c r="P14318">
        <v>2050</v>
      </c>
      <c r="Q14318">
        <v>0.01</v>
      </c>
    </row>
    <row r="14319" spans="1:17" x14ac:dyDescent="0.25">
      <c r="A14319" t="s">
        <v>725</v>
      </c>
      <c r="B14319" t="s">
        <v>726</v>
      </c>
      <c r="C14319" t="s">
        <v>727</v>
      </c>
      <c r="D14319" t="s">
        <v>687</v>
      </c>
      <c r="E14319" t="s">
        <v>688</v>
      </c>
      <c r="F14319" t="s">
        <v>187</v>
      </c>
      <c r="G14319" t="s">
        <v>195</v>
      </c>
      <c r="H14319" t="s">
        <v>352</v>
      </c>
      <c r="I14319" t="s">
        <v>135</v>
      </c>
      <c r="K14319" t="s">
        <v>191</v>
      </c>
      <c r="N14319" t="s">
        <v>232</v>
      </c>
      <c r="O14319" t="s">
        <v>265</v>
      </c>
      <c r="P14319">
        <v>2050</v>
      </c>
      <c r="Q14319">
        <v>0.03</v>
      </c>
    </row>
    <row r="14320" spans="1:17" x14ac:dyDescent="0.25">
      <c r="A14320" t="s">
        <v>725</v>
      </c>
      <c r="B14320" t="s">
        <v>726</v>
      </c>
      <c r="C14320" t="s">
        <v>727</v>
      </c>
      <c r="D14320" t="s">
        <v>687</v>
      </c>
      <c r="E14320" t="s">
        <v>688</v>
      </c>
      <c r="F14320" t="s">
        <v>187</v>
      </c>
      <c r="G14320" t="s">
        <v>195</v>
      </c>
      <c r="H14320" t="s">
        <v>473</v>
      </c>
      <c r="I14320" t="s">
        <v>213</v>
      </c>
      <c r="K14320" t="s">
        <v>474</v>
      </c>
      <c r="M14320" t="s">
        <v>690</v>
      </c>
      <c r="N14320" t="s">
        <v>513</v>
      </c>
      <c r="O14320" t="s">
        <v>194</v>
      </c>
      <c r="P14320">
        <v>2020</v>
      </c>
      <c r="Q14320">
        <v>12.65233042</v>
      </c>
    </row>
    <row r="14321" spans="1:17" x14ac:dyDescent="0.25">
      <c r="A14321" t="s">
        <v>725</v>
      </c>
      <c r="B14321" t="s">
        <v>726</v>
      </c>
      <c r="C14321" t="s">
        <v>727</v>
      </c>
      <c r="D14321" t="s">
        <v>687</v>
      </c>
      <c r="E14321" t="s">
        <v>688</v>
      </c>
      <c r="F14321" t="s">
        <v>187</v>
      </c>
      <c r="G14321" t="s">
        <v>195</v>
      </c>
      <c r="H14321" t="s">
        <v>473</v>
      </c>
      <c r="I14321" t="s">
        <v>213</v>
      </c>
      <c r="K14321" t="s">
        <v>474</v>
      </c>
      <c r="M14321" t="s">
        <v>690</v>
      </c>
      <c r="N14321" t="s">
        <v>513</v>
      </c>
      <c r="O14321" t="s">
        <v>194</v>
      </c>
      <c r="P14321">
        <v>2025</v>
      </c>
      <c r="Q14321">
        <v>12.64165605</v>
      </c>
    </row>
    <row r="14322" spans="1:17" x14ac:dyDescent="0.25">
      <c r="A14322" t="s">
        <v>725</v>
      </c>
      <c r="B14322" t="s">
        <v>726</v>
      </c>
      <c r="C14322" t="s">
        <v>727</v>
      </c>
      <c r="D14322" t="s">
        <v>687</v>
      </c>
      <c r="E14322" t="s">
        <v>688</v>
      </c>
      <c r="F14322" t="s">
        <v>187</v>
      </c>
      <c r="G14322" t="s">
        <v>195</v>
      </c>
      <c r="H14322" t="s">
        <v>473</v>
      </c>
      <c r="I14322" t="s">
        <v>213</v>
      </c>
      <c r="K14322" t="s">
        <v>474</v>
      </c>
      <c r="M14322" t="s">
        <v>690</v>
      </c>
      <c r="N14322" t="s">
        <v>513</v>
      </c>
      <c r="O14322" t="s">
        <v>264</v>
      </c>
      <c r="P14322">
        <v>2025</v>
      </c>
      <c r="Q14322">
        <v>21.35</v>
      </c>
    </row>
    <row r="14323" spans="1:17" x14ac:dyDescent="0.25">
      <c r="A14323" t="s">
        <v>725</v>
      </c>
      <c r="B14323" t="s">
        <v>726</v>
      </c>
      <c r="C14323" t="s">
        <v>727</v>
      </c>
      <c r="D14323" t="s">
        <v>687</v>
      </c>
      <c r="E14323" t="s">
        <v>688</v>
      </c>
      <c r="F14323" t="s">
        <v>187</v>
      </c>
      <c r="G14323" t="s">
        <v>195</v>
      </c>
      <c r="H14323" t="s">
        <v>473</v>
      </c>
      <c r="I14323" t="s">
        <v>213</v>
      </c>
      <c r="K14323" t="s">
        <v>474</v>
      </c>
      <c r="M14323" t="s">
        <v>690</v>
      </c>
      <c r="N14323" t="s">
        <v>513</v>
      </c>
      <c r="O14323" t="s">
        <v>265</v>
      </c>
      <c r="P14323">
        <v>2025</v>
      </c>
      <c r="Q14323">
        <v>4.7300000000000004</v>
      </c>
    </row>
    <row r="14324" spans="1:17" x14ac:dyDescent="0.25">
      <c r="A14324" t="s">
        <v>725</v>
      </c>
      <c r="B14324" t="s">
        <v>726</v>
      </c>
      <c r="C14324" t="s">
        <v>727</v>
      </c>
      <c r="D14324" t="s">
        <v>687</v>
      </c>
      <c r="E14324" t="s">
        <v>688</v>
      </c>
      <c r="F14324" t="s">
        <v>187</v>
      </c>
      <c r="G14324" t="s">
        <v>195</v>
      </c>
      <c r="H14324" t="s">
        <v>473</v>
      </c>
      <c r="I14324" t="s">
        <v>213</v>
      </c>
      <c r="K14324" t="s">
        <v>474</v>
      </c>
      <c r="M14324" t="s">
        <v>690</v>
      </c>
      <c r="N14324" t="s">
        <v>513</v>
      </c>
      <c r="O14324" t="s">
        <v>194</v>
      </c>
      <c r="P14324">
        <v>2030</v>
      </c>
      <c r="Q14324">
        <v>12.631468610000001</v>
      </c>
    </row>
    <row r="14325" spans="1:17" x14ac:dyDescent="0.25">
      <c r="A14325" t="s">
        <v>725</v>
      </c>
      <c r="B14325" t="s">
        <v>726</v>
      </c>
      <c r="C14325" t="s">
        <v>727</v>
      </c>
      <c r="D14325" t="s">
        <v>687</v>
      </c>
      <c r="E14325" t="s">
        <v>688</v>
      </c>
      <c r="F14325" t="s">
        <v>187</v>
      </c>
      <c r="G14325" t="s">
        <v>195</v>
      </c>
      <c r="H14325" t="s">
        <v>473</v>
      </c>
      <c r="I14325" t="s">
        <v>213</v>
      </c>
      <c r="K14325" t="s">
        <v>474</v>
      </c>
      <c r="M14325" t="s">
        <v>690</v>
      </c>
      <c r="N14325" t="s">
        <v>513</v>
      </c>
      <c r="O14325" t="s">
        <v>194</v>
      </c>
      <c r="P14325">
        <v>2040</v>
      </c>
      <c r="Q14325">
        <v>12.61242706</v>
      </c>
    </row>
    <row r="14326" spans="1:17" x14ac:dyDescent="0.25">
      <c r="A14326" t="s">
        <v>725</v>
      </c>
      <c r="B14326" t="s">
        <v>726</v>
      </c>
      <c r="C14326" t="s">
        <v>727</v>
      </c>
      <c r="D14326" t="s">
        <v>687</v>
      </c>
      <c r="E14326" t="s">
        <v>688</v>
      </c>
      <c r="F14326" t="s">
        <v>187</v>
      </c>
      <c r="G14326" t="s">
        <v>195</v>
      </c>
      <c r="H14326" t="s">
        <v>473</v>
      </c>
      <c r="I14326" t="s">
        <v>213</v>
      </c>
      <c r="K14326" t="s">
        <v>474</v>
      </c>
      <c r="M14326" t="s">
        <v>690</v>
      </c>
      <c r="N14326" t="s">
        <v>513</v>
      </c>
      <c r="O14326" t="s">
        <v>194</v>
      </c>
      <c r="P14326">
        <v>2050</v>
      </c>
      <c r="Q14326">
        <v>12.603516020000001</v>
      </c>
    </row>
    <row r="14327" spans="1:17" x14ac:dyDescent="0.25">
      <c r="A14327" t="s">
        <v>725</v>
      </c>
      <c r="B14327" t="s">
        <v>726</v>
      </c>
      <c r="C14327" t="s">
        <v>727</v>
      </c>
      <c r="D14327" t="s">
        <v>687</v>
      </c>
      <c r="E14327" t="s">
        <v>688</v>
      </c>
      <c r="F14327" t="s">
        <v>187</v>
      </c>
      <c r="G14327" t="s">
        <v>195</v>
      </c>
      <c r="H14327" t="s">
        <v>473</v>
      </c>
      <c r="I14327" t="s">
        <v>213</v>
      </c>
      <c r="K14327" t="s">
        <v>474</v>
      </c>
      <c r="M14327" t="s">
        <v>690</v>
      </c>
      <c r="N14327" t="s">
        <v>513</v>
      </c>
      <c r="O14327" t="s">
        <v>264</v>
      </c>
      <c r="P14327">
        <v>2050</v>
      </c>
      <c r="Q14327">
        <v>21.35</v>
      </c>
    </row>
    <row r="14328" spans="1:17" x14ac:dyDescent="0.25">
      <c r="A14328" t="s">
        <v>725</v>
      </c>
      <c r="B14328" t="s">
        <v>726</v>
      </c>
      <c r="C14328" t="s">
        <v>727</v>
      </c>
      <c r="D14328" t="s">
        <v>687</v>
      </c>
      <c r="E14328" t="s">
        <v>688</v>
      </c>
      <c r="F14328" t="s">
        <v>187</v>
      </c>
      <c r="G14328" t="s">
        <v>195</v>
      </c>
      <c r="H14328" t="s">
        <v>473</v>
      </c>
      <c r="I14328" t="s">
        <v>213</v>
      </c>
      <c r="K14328" t="s">
        <v>474</v>
      </c>
      <c r="M14328" t="s">
        <v>690</v>
      </c>
      <c r="N14328" t="s">
        <v>513</v>
      </c>
      <c r="O14328" t="s">
        <v>265</v>
      </c>
      <c r="P14328">
        <v>2050</v>
      </c>
      <c r="Q14328">
        <v>4.7300000000000004</v>
      </c>
    </row>
    <row r="14329" spans="1:17" x14ac:dyDescent="0.25">
      <c r="A14329" t="s">
        <v>725</v>
      </c>
      <c r="B14329" t="s">
        <v>726</v>
      </c>
      <c r="C14329" t="s">
        <v>727</v>
      </c>
      <c r="D14329" t="s">
        <v>687</v>
      </c>
      <c r="E14329" t="s">
        <v>688</v>
      </c>
      <c r="F14329" t="s">
        <v>187</v>
      </c>
      <c r="G14329" t="s">
        <v>195</v>
      </c>
      <c r="H14329" t="s">
        <v>354</v>
      </c>
      <c r="I14329" t="s">
        <v>136</v>
      </c>
      <c r="K14329" t="s">
        <v>275</v>
      </c>
      <c r="N14329" t="s">
        <v>232</v>
      </c>
      <c r="O14329" t="s">
        <v>194</v>
      </c>
      <c r="P14329">
        <v>2020</v>
      </c>
      <c r="Q14329">
        <v>2</v>
      </c>
    </row>
    <row r="14330" spans="1:17" x14ac:dyDescent="0.25">
      <c r="A14330" t="s">
        <v>725</v>
      </c>
      <c r="B14330" t="s">
        <v>726</v>
      </c>
      <c r="C14330" t="s">
        <v>727</v>
      </c>
      <c r="D14330" t="s">
        <v>687</v>
      </c>
      <c r="E14330" t="s">
        <v>688</v>
      </c>
      <c r="F14330" t="s">
        <v>187</v>
      </c>
      <c r="G14330" t="s">
        <v>195</v>
      </c>
      <c r="H14330" t="s">
        <v>354</v>
      </c>
      <c r="I14330" t="s">
        <v>136</v>
      </c>
      <c r="K14330" t="s">
        <v>275</v>
      </c>
      <c r="N14330" t="s">
        <v>232</v>
      </c>
      <c r="O14330" t="s">
        <v>194</v>
      </c>
      <c r="P14330">
        <v>2025</v>
      </c>
      <c r="Q14330">
        <v>2</v>
      </c>
    </row>
    <row r="14331" spans="1:17" x14ac:dyDescent="0.25">
      <c r="A14331" t="s">
        <v>725</v>
      </c>
      <c r="B14331" t="s">
        <v>726</v>
      </c>
      <c r="C14331" t="s">
        <v>727</v>
      </c>
      <c r="D14331" t="s">
        <v>687</v>
      </c>
      <c r="E14331" t="s">
        <v>688</v>
      </c>
      <c r="F14331" t="s">
        <v>187</v>
      </c>
      <c r="G14331" t="s">
        <v>195</v>
      </c>
      <c r="H14331" t="s">
        <v>354</v>
      </c>
      <c r="I14331" t="s">
        <v>136</v>
      </c>
      <c r="K14331" t="s">
        <v>275</v>
      </c>
      <c r="N14331" t="s">
        <v>232</v>
      </c>
      <c r="O14331" t="s">
        <v>264</v>
      </c>
      <c r="P14331">
        <v>2025</v>
      </c>
      <c r="Q14331">
        <v>1</v>
      </c>
    </row>
    <row r="14332" spans="1:17" x14ac:dyDescent="0.25">
      <c r="A14332" t="s">
        <v>725</v>
      </c>
      <c r="B14332" t="s">
        <v>726</v>
      </c>
      <c r="C14332" t="s">
        <v>727</v>
      </c>
      <c r="D14332" t="s">
        <v>687</v>
      </c>
      <c r="E14332" t="s">
        <v>688</v>
      </c>
      <c r="F14332" t="s">
        <v>187</v>
      </c>
      <c r="G14332" t="s">
        <v>195</v>
      </c>
      <c r="H14332" t="s">
        <v>354</v>
      </c>
      <c r="I14332" t="s">
        <v>136</v>
      </c>
      <c r="K14332" t="s">
        <v>275</v>
      </c>
      <c r="N14332" t="s">
        <v>232</v>
      </c>
      <c r="O14332" t="s">
        <v>265</v>
      </c>
      <c r="P14332">
        <v>2025</v>
      </c>
      <c r="Q14332">
        <v>4</v>
      </c>
    </row>
    <row r="14333" spans="1:17" x14ac:dyDescent="0.25">
      <c r="A14333" t="s">
        <v>725</v>
      </c>
      <c r="B14333" t="s">
        <v>726</v>
      </c>
      <c r="C14333" t="s">
        <v>727</v>
      </c>
      <c r="D14333" t="s">
        <v>687</v>
      </c>
      <c r="E14333" t="s">
        <v>688</v>
      </c>
      <c r="F14333" t="s">
        <v>187</v>
      </c>
      <c r="G14333" t="s">
        <v>195</v>
      </c>
      <c r="H14333" t="s">
        <v>354</v>
      </c>
      <c r="I14333" t="s">
        <v>136</v>
      </c>
      <c r="K14333" t="s">
        <v>275</v>
      </c>
      <c r="N14333" t="s">
        <v>232</v>
      </c>
      <c r="O14333" t="s">
        <v>194</v>
      </c>
      <c r="P14333">
        <v>2030</v>
      </c>
      <c r="Q14333">
        <v>2</v>
      </c>
    </row>
    <row r="14334" spans="1:17" x14ac:dyDescent="0.25">
      <c r="A14334" t="s">
        <v>725</v>
      </c>
      <c r="B14334" t="s">
        <v>726</v>
      </c>
      <c r="C14334" t="s">
        <v>727</v>
      </c>
      <c r="D14334" t="s">
        <v>687</v>
      </c>
      <c r="E14334" t="s">
        <v>688</v>
      </c>
      <c r="F14334" t="s">
        <v>187</v>
      </c>
      <c r="G14334" t="s">
        <v>195</v>
      </c>
      <c r="H14334" t="s">
        <v>354</v>
      </c>
      <c r="I14334" t="s">
        <v>136</v>
      </c>
      <c r="K14334" t="s">
        <v>275</v>
      </c>
      <c r="N14334" t="s">
        <v>232</v>
      </c>
      <c r="O14334" t="s">
        <v>194</v>
      </c>
      <c r="P14334">
        <v>2040</v>
      </c>
      <c r="Q14334">
        <v>2</v>
      </c>
    </row>
    <row r="14335" spans="1:17" x14ac:dyDescent="0.25">
      <c r="A14335" t="s">
        <v>725</v>
      </c>
      <c r="B14335" t="s">
        <v>726</v>
      </c>
      <c r="C14335" t="s">
        <v>727</v>
      </c>
      <c r="D14335" t="s">
        <v>687</v>
      </c>
      <c r="E14335" t="s">
        <v>688</v>
      </c>
      <c r="F14335" t="s">
        <v>187</v>
      </c>
      <c r="G14335" t="s">
        <v>195</v>
      </c>
      <c r="H14335" t="s">
        <v>354</v>
      </c>
      <c r="I14335" t="s">
        <v>136</v>
      </c>
      <c r="K14335" t="s">
        <v>275</v>
      </c>
      <c r="N14335" t="s">
        <v>232</v>
      </c>
      <c r="O14335" t="s">
        <v>194</v>
      </c>
      <c r="P14335">
        <v>2050</v>
      </c>
      <c r="Q14335">
        <v>2</v>
      </c>
    </row>
    <row r="14336" spans="1:17" x14ac:dyDescent="0.25">
      <c r="A14336" t="s">
        <v>725</v>
      </c>
      <c r="B14336" t="s">
        <v>726</v>
      </c>
      <c r="C14336" t="s">
        <v>727</v>
      </c>
      <c r="D14336" t="s">
        <v>687</v>
      </c>
      <c r="E14336" t="s">
        <v>688</v>
      </c>
      <c r="F14336" t="s">
        <v>187</v>
      </c>
      <c r="G14336" t="s">
        <v>195</v>
      </c>
      <c r="H14336" t="s">
        <v>354</v>
      </c>
      <c r="I14336" t="s">
        <v>136</v>
      </c>
      <c r="K14336" t="s">
        <v>275</v>
      </c>
      <c r="N14336" t="s">
        <v>232</v>
      </c>
      <c r="O14336" t="s">
        <v>264</v>
      </c>
      <c r="P14336">
        <v>2050</v>
      </c>
      <c r="Q14336">
        <v>1</v>
      </c>
    </row>
    <row r="14337" spans="1:17" x14ac:dyDescent="0.25">
      <c r="A14337" t="s">
        <v>725</v>
      </c>
      <c r="B14337" t="s">
        <v>726</v>
      </c>
      <c r="C14337" t="s">
        <v>727</v>
      </c>
      <c r="D14337" t="s">
        <v>687</v>
      </c>
      <c r="E14337" t="s">
        <v>688</v>
      </c>
      <c r="F14337" t="s">
        <v>187</v>
      </c>
      <c r="G14337" t="s">
        <v>195</v>
      </c>
      <c r="H14337" t="s">
        <v>354</v>
      </c>
      <c r="I14337" t="s">
        <v>136</v>
      </c>
      <c r="K14337" t="s">
        <v>275</v>
      </c>
      <c r="N14337" t="s">
        <v>232</v>
      </c>
      <c r="O14337" t="s">
        <v>265</v>
      </c>
      <c r="P14337">
        <v>2050</v>
      </c>
      <c r="Q14337">
        <v>4</v>
      </c>
    </row>
    <row r="14338" spans="1:17" x14ac:dyDescent="0.25">
      <c r="A14338" t="s">
        <v>725</v>
      </c>
      <c r="B14338" t="s">
        <v>726</v>
      </c>
      <c r="C14338" t="s">
        <v>727</v>
      </c>
      <c r="D14338" t="s">
        <v>687</v>
      </c>
      <c r="E14338" t="s">
        <v>688</v>
      </c>
      <c r="F14338" t="s">
        <v>187</v>
      </c>
      <c r="G14338" t="s">
        <v>195</v>
      </c>
      <c r="H14338" t="s">
        <v>475</v>
      </c>
      <c r="I14338" t="s">
        <v>277</v>
      </c>
      <c r="K14338" t="s">
        <v>476</v>
      </c>
      <c r="M14338" t="s">
        <v>251</v>
      </c>
      <c r="N14338" t="s">
        <v>232</v>
      </c>
      <c r="O14338" t="s">
        <v>194</v>
      </c>
      <c r="P14338">
        <v>2020</v>
      </c>
      <c r="Q14338">
        <v>5</v>
      </c>
    </row>
    <row r="14339" spans="1:17" x14ac:dyDescent="0.25">
      <c r="A14339" t="s">
        <v>725</v>
      </c>
      <c r="B14339" t="s">
        <v>726</v>
      </c>
      <c r="C14339" t="s">
        <v>727</v>
      </c>
      <c r="D14339" t="s">
        <v>687</v>
      </c>
      <c r="E14339" t="s">
        <v>688</v>
      </c>
      <c r="F14339" t="s">
        <v>187</v>
      </c>
      <c r="G14339" t="s">
        <v>195</v>
      </c>
      <c r="H14339" t="s">
        <v>475</v>
      </c>
      <c r="I14339" t="s">
        <v>277</v>
      </c>
      <c r="K14339" t="s">
        <v>476</v>
      </c>
      <c r="M14339" t="s">
        <v>251</v>
      </c>
      <c r="N14339" t="s">
        <v>232</v>
      </c>
      <c r="O14339" t="s">
        <v>194</v>
      </c>
      <c r="P14339">
        <v>2025</v>
      </c>
      <c r="Q14339">
        <v>5</v>
      </c>
    </row>
    <row r="14340" spans="1:17" x14ac:dyDescent="0.25">
      <c r="A14340" t="s">
        <v>725</v>
      </c>
      <c r="B14340" t="s">
        <v>726</v>
      </c>
      <c r="C14340" t="s">
        <v>727</v>
      </c>
      <c r="D14340" t="s">
        <v>687</v>
      </c>
      <c r="E14340" t="s">
        <v>688</v>
      </c>
      <c r="F14340" t="s">
        <v>187</v>
      </c>
      <c r="G14340" t="s">
        <v>195</v>
      </c>
      <c r="H14340" t="s">
        <v>475</v>
      </c>
      <c r="I14340" t="s">
        <v>277</v>
      </c>
      <c r="K14340" t="s">
        <v>476</v>
      </c>
      <c r="M14340" t="s">
        <v>251</v>
      </c>
      <c r="N14340" t="s">
        <v>232</v>
      </c>
      <c r="O14340" t="s">
        <v>264</v>
      </c>
      <c r="P14340">
        <v>2025</v>
      </c>
      <c r="Q14340">
        <v>3</v>
      </c>
    </row>
    <row r="14341" spans="1:17" x14ac:dyDescent="0.25">
      <c r="A14341" t="s">
        <v>725</v>
      </c>
      <c r="B14341" t="s">
        <v>726</v>
      </c>
      <c r="C14341" t="s">
        <v>727</v>
      </c>
      <c r="D14341" t="s">
        <v>687</v>
      </c>
      <c r="E14341" t="s">
        <v>688</v>
      </c>
      <c r="F14341" t="s">
        <v>187</v>
      </c>
      <c r="G14341" t="s">
        <v>195</v>
      </c>
      <c r="H14341" t="s">
        <v>475</v>
      </c>
      <c r="I14341" t="s">
        <v>277</v>
      </c>
      <c r="K14341" t="s">
        <v>476</v>
      </c>
      <c r="M14341" t="s">
        <v>251</v>
      </c>
      <c r="N14341" t="s">
        <v>232</v>
      </c>
      <c r="O14341" t="s">
        <v>265</v>
      </c>
      <c r="P14341">
        <v>2025</v>
      </c>
      <c r="Q14341">
        <v>7</v>
      </c>
    </row>
    <row r="14342" spans="1:17" x14ac:dyDescent="0.25">
      <c r="A14342" t="s">
        <v>725</v>
      </c>
      <c r="B14342" t="s">
        <v>726</v>
      </c>
      <c r="C14342" t="s">
        <v>727</v>
      </c>
      <c r="D14342" t="s">
        <v>687</v>
      </c>
      <c r="E14342" t="s">
        <v>688</v>
      </c>
      <c r="F14342" t="s">
        <v>187</v>
      </c>
      <c r="G14342" t="s">
        <v>195</v>
      </c>
      <c r="H14342" t="s">
        <v>475</v>
      </c>
      <c r="I14342" t="s">
        <v>277</v>
      </c>
      <c r="K14342" t="s">
        <v>476</v>
      </c>
      <c r="M14342" t="s">
        <v>251</v>
      </c>
      <c r="N14342" t="s">
        <v>232</v>
      </c>
      <c r="O14342" t="s">
        <v>194</v>
      </c>
      <c r="P14342">
        <v>2030</v>
      </c>
      <c r="Q14342">
        <v>5</v>
      </c>
    </row>
    <row r="14343" spans="1:17" x14ac:dyDescent="0.25">
      <c r="A14343" t="s">
        <v>725</v>
      </c>
      <c r="B14343" t="s">
        <v>726</v>
      </c>
      <c r="C14343" t="s">
        <v>727</v>
      </c>
      <c r="D14343" t="s">
        <v>687</v>
      </c>
      <c r="E14343" t="s">
        <v>688</v>
      </c>
      <c r="F14343" t="s">
        <v>187</v>
      </c>
      <c r="G14343" t="s">
        <v>195</v>
      </c>
      <c r="H14343" t="s">
        <v>475</v>
      </c>
      <c r="I14343" t="s">
        <v>277</v>
      </c>
      <c r="K14343" t="s">
        <v>476</v>
      </c>
      <c r="M14343" t="s">
        <v>251</v>
      </c>
      <c r="N14343" t="s">
        <v>232</v>
      </c>
      <c r="O14343" t="s">
        <v>194</v>
      </c>
      <c r="P14343">
        <v>2040</v>
      </c>
      <c r="Q14343">
        <v>5</v>
      </c>
    </row>
    <row r="14344" spans="1:17" x14ac:dyDescent="0.25">
      <c r="A14344" t="s">
        <v>725</v>
      </c>
      <c r="B14344" t="s">
        <v>726</v>
      </c>
      <c r="C14344" t="s">
        <v>727</v>
      </c>
      <c r="D14344" t="s">
        <v>687</v>
      </c>
      <c r="E14344" t="s">
        <v>688</v>
      </c>
      <c r="F14344" t="s">
        <v>187</v>
      </c>
      <c r="G14344" t="s">
        <v>195</v>
      </c>
      <c r="H14344" t="s">
        <v>475</v>
      </c>
      <c r="I14344" t="s">
        <v>277</v>
      </c>
      <c r="K14344" t="s">
        <v>476</v>
      </c>
      <c r="M14344" t="s">
        <v>251</v>
      </c>
      <c r="N14344" t="s">
        <v>232</v>
      </c>
      <c r="O14344" t="s">
        <v>194</v>
      </c>
      <c r="P14344">
        <v>2050</v>
      </c>
      <c r="Q14344">
        <v>5</v>
      </c>
    </row>
    <row r="14345" spans="1:17" x14ac:dyDescent="0.25">
      <c r="A14345" t="s">
        <v>725</v>
      </c>
      <c r="B14345" t="s">
        <v>726</v>
      </c>
      <c r="C14345" t="s">
        <v>727</v>
      </c>
      <c r="D14345" t="s">
        <v>687</v>
      </c>
      <c r="E14345" t="s">
        <v>688</v>
      </c>
      <c r="F14345" t="s">
        <v>187</v>
      </c>
      <c r="G14345" t="s">
        <v>195</v>
      </c>
      <c r="H14345" t="s">
        <v>475</v>
      </c>
      <c r="I14345" t="s">
        <v>277</v>
      </c>
      <c r="K14345" t="s">
        <v>476</v>
      </c>
      <c r="M14345" t="s">
        <v>251</v>
      </c>
      <c r="N14345" t="s">
        <v>232</v>
      </c>
      <c r="O14345" t="s">
        <v>264</v>
      </c>
      <c r="P14345">
        <v>2050</v>
      </c>
      <c r="Q14345">
        <v>3</v>
      </c>
    </row>
    <row r="14346" spans="1:17" x14ac:dyDescent="0.25">
      <c r="A14346" t="s">
        <v>725</v>
      </c>
      <c r="B14346" t="s">
        <v>726</v>
      </c>
      <c r="C14346" t="s">
        <v>727</v>
      </c>
      <c r="D14346" t="s">
        <v>687</v>
      </c>
      <c r="E14346" t="s">
        <v>688</v>
      </c>
      <c r="F14346" t="s">
        <v>187</v>
      </c>
      <c r="G14346" t="s">
        <v>195</v>
      </c>
      <c r="H14346" t="s">
        <v>475</v>
      </c>
      <c r="I14346" t="s">
        <v>277</v>
      </c>
      <c r="K14346" t="s">
        <v>476</v>
      </c>
      <c r="M14346" t="s">
        <v>251</v>
      </c>
      <c r="N14346" t="s">
        <v>232</v>
      </c>
      <c r="O14346" t="s">
        <v>265</v>
      </c>
      <c r="P14346">
        <v>2050</v>
      </c>
      <c r="Q14346">
        <v>7</v>
      </c>
    </row>
    <row r="14347" spans="1:17" x14ac:dyDescent="0.25">
      <c r="A14347" t="s">
        <v>725</v>
      </c>
      <c r="B14347" t="s">
        <v>726</v>
      </c>
      <c r="C14347" t="s">
        <v>727</v>
      </c>
      <c r="D14347" t="s">
        <v>687</v>
      </c>
      <c r="E14347" t="s">
        <v>688</v>
      </c>
      <c r="F14347" t="s">
        <v>187</v>
      </c>
      <c r="G14347" t="s">
        <v>195</v>
      </c>
      <c r="H14347" t="s">
        <v>215</v>
      </c>
      <c r="I14347" t="s">
        <v>216</v>
      </c>
      <c r="K14347" t="s">
        <v>202</v>
      </c>
      <c r="N14347" t="s">
        <v>232</v>
      </c>
      <c r="O14347" t="s">
        <v>194</v>
      </c>
      <c r="P14347">
        <v>2020</v>
      </c>
      <c r="Q14347">
        <v>25</v>
      </c>
    </row>
    <row r="14348" spans="1:17" x14ac:dyDescent="0.25">
      <c r="A14348" t="s">
        <v>725</v>
      </c>
      <c r="B14348" t="s">
        <v>726</v>
      </c>
      <c r="C14348" t="s">
        <v>727</v>
      </c>
      <c r="D14348" t="s">
        <v>687</v>
      </c>
      <c r="E14348" t="s">
        <v>688</v>
      </c>
      <c r="F14348" t="s">
        <v>187</v>
      </c>
      <c r="G14348" t="s">
        <v>195</v>
      </c>
      <c r="H14348" t="s">
        <v>215</v>
      </c>
      <c r="I14348" t="s">
        <v>216</v>
      </c>
      <c r="K14348" t="s">
        <v>202</v>
      </c>
      <c r="N14348" t="s">
        <v>232</v>
      </c>
      <c r="O14348" t="s">
        <v>194</v>
      </c>
      <c r="P14348">
        <v>2025</v>
      </c>
      <c r="Q14348">
        <v>25</v>
      </c>
    </row>
    <row r="14349" spans="1:17" x14ac:dyDescent="0.25">
      <c r="A14349" t="s">
        <v>725</v>
      </c>
      <c r="B14349" t="s">
        <v>726</v>
      </c>
      <c r="C14349" t="s">
        <v>727</v>
      </c>
      <c r="D14349" t="s">
        <v>687</v>
      </c>
      <c r="E14349" t="s">
        <v>688</v>
      </c>
      <c r="F14349" t="s">
        <v>187</v>
      </c>
      <c r="G14349" t="s">
        <v>195</v>
      </c>
      <c r="H14349" t="s">
        <v>215</v>
      </c>
      <c r="I14349" t="s">
        <v>216</v>
      </c>
      <c r="K14349" t="s">
        <v>202</v>
      </c>
      <c r="N14349" t="s">
        <v>232</v>
      </c>
      <c r="O14349" t="s">
        <v>264</v>
      </c>
      <c r="P14349">
        <v>2025</v>
      </c>
      <c r="Q14349">
        <v>25</v>
      </c>
    </row>
    <row r="14350" spans="1:17" x14ac:dyDescent="0.25">
      <c r="A14350" t="s">
        <v>725</v>
      </c>
      <c r="B14350" t="s">
        <v>726</v>
      </c>
      <c r="C14350" t="s">
        <v>727</v>
      </c>
      <c r="D14350" t="s">
        <v>687</v>
      </c>
      <c r="E14350" t="s">
        <v>688</v>
      </c>
      <c r="F14350" t="s">
        <v>187</v>
      </c>
      <c r="G14350" t="s">
        <v>195</v>
      </c>
      <c r="H14350" t="s">
        <v>215</v>
      </c>
      <c r="I14350" t="s">
        <v>216</v>
      </c>
      <c r="K14350" t="s">
        <v>202</v>
      </c>
      <c r="N14350" t="s">
        <v>232</v>
      </c>
      <c r="O14350" t="s">
        <v>265</v>
      </c>
      <c r="P14350">
        <v>2025</v>
      </c>
      <c r="Q14350">
        <v>30</v>
      </c>
    </row>
    <row r="14351" spans="1:17" x14ac:dyDescent="0.25">
      <c r="A14351" t="s">
        <v>725</v>
      </c>
      <c r="B14351" t="s">
        <v>726</v>
      </c>
      <c r="C14351" t="s">
        <v>727</v>
      </c>
      <c r="D14351" t="s">
        <v>687</v>
      </c>
      <c r="E14351" t="s">
        <v>688</v>
      </c>
      <c r="F14351" t="s">
        <v>187</v>
      </c>
      <c r="G14351" t="s">
        <v>195</v>
      </c>
      <c r="H14351" t="s">
        <v>215</v>
      </c>
      <c r="I14351" t="s">
        <v>216</v>
      </c>
      <c r="K14351" t="s">
        <v>202</v>
      </c>
      <c r="N14351" t="s">
        <v>232</v>
      </c>
      <c r="O14351" t="s">
        <v>194</v>
      </c>
      <c r="P14351">
        <v>2030</v>
      </c>
      <c r="Q14351">
        <v>30</v>
      </c>
    </row>
    <row r="14352" spans="1:17" x14ac:dyDescent="0.25">
      <c r="A14352" t="s">
        <v>725</v>
      </c>
      <c r="B14352" t="s">
        <v>726</v>
      </c>
      <c r="C14352" t="s">
        <v>727</v>
      </c>
      <c r="D14352" t="s">
        <v>687</v>
      </c>
      <c r="E14352" t="s">
        <v>688</v>
      </c>
      <c r="F14352" t="s">
        <v>187</v>
      </c>
      <c r="G14352" t="s">
        <v>195</v>
      </c>
      <c r="H14352" t="s">
        <v>215</v>
      </c>
      <c r="I14352" t="s">
        <v>216</v>
      </c>
      <c r="K14352" t="s">
        <v>202</v>
      </c>
      <c r="N14352" t="s">
        <v>232</v>
      </c>
      <c r="O14352" t="s">
        <v>194</v>
      </c>
      <c r="P14352">
        <v>2040</v>
      </c>
      <c r="Q14352">
        <v>30</v>
      </c>
    </row>
    <row r="14353" spans="1:17" x14ac:dyDescent="0.25">
      <c r="A14353" t="s">
        <v>725</v>
      </c>
      <c r="B14353" t="s">
        <v>726</v>
      </c>
      <c r="C14353" t="s">
        <v>727</v>
      </c>
      <c r="D14353" t="s">
        <v>687</v>
      </c>
      <c r="E14353" t="s">
        <v>688</v>
      </c>
      <c r="F14353" t="s">
        <v>187</v>
      </c>
      <c r="G14353" t="s">
        <v>195</v>
      </c>
      <c r="H14353" t="s">
        <v>215</v>
      </c>
      <c r="I14353" t="s">
        <v>216</v>
      </c>
      <c r="K14353" t="s">
        <v>202</v>
      </c>
      <c r="N14353" t="s">
        <v>232</v>
      </c>
      <c r="O14353" t="s">
        <v>194</v>
      </c>
      <c r="P14353">
        <v>2050</v>
      </c>
      <c r="Q14353">
        <v>30</v>
      </c>
    </row>
    <row r="14354" spans="1:17" x14ac:dyDescent="0.25">
      <c r="A14354" t="s">
        <v>725</v>
      </c>
      <c r="B14354" t="s">
        <v>726</v>
      </c>
      <c r="C14354" t="s">
        <v>727</v>
      </c>
      <c r="D14354" t="s">
        <v>687</v>
      </c>
      <c r="E14354" t="s">
        <v>688</v>
      </c>
      <c r="F14354" t="s">
        <v>187</v>
      </c>
      <c r="G14354" t="s">
        <v>195</v>
      </c>
      <c r="H14354" t="s">
        <v>215</v>
      </c>
      <c r="I14354" t="s">
        <v>216</v>
      </c>
      <c r="K14354" t="s">
        <v>202</v>
      </c>
      <c r="N14354" t="s">
        <v>232</v>
      </c>
      <c r="O14354" t="s">
        <v>264</v>
      </c>
      <c r="P14354">
        <v>2050</v>
      </c>
      <c r="Q14354">
        <v>25</v>
      </c>
    </row>
    <row r="14355" spans="1:17" x14ac:dyDescent="0.25">
      <c r="A14355" t="s">
        <v>725</v>
      </c>
      <c r="B14355" t="s">
        <v>726</v>
      </c>
      <c r="C14355" t="s">
        <v>727</v>
      </c>
      <c r="D14355" t="s">
        <v>687</v>
      </c>
      <c r="E14355" t="s">
        <v>688</v>
      </c>
      <c r="F14355" t="s">
        <v>187</v>
      </c>
      <c r="G14355" t="s">
        <v>195</v>
      </c>
      <c r="H14355" t="s">
        <v>215</v>
      </c>
      <c r="I14355" t="s">
        <v>216</v>
      </c>
      <c r="K14355" t="s">
        <v>202</v>
      </c>
      <c r="N14355" t="s">
        <v>232</v>
      </c>
      <c r="O14355" t="s">
        <v>265</v>
      </c>
      <c r="P14355">
        <v>2050</v>
      </c>
      <c r="Q14355">
        <v>35</v>
      </c>
    </row>
    <row r="14356" spans="1:17" x14ac:dyDescent="0.25">
      <c r="A14356" t="s">
        <v>725</v>
      </c>
      <c r="B14356" t="s">
        <v>726</v>
      </c>
      <c r="C14356" t="s">
        <v>727</v>
      </c>
      <c r="D14356" t="s">
        <v>687</v>
      </c>
      <c r="E14356" t="s">
        <v>688</v>
      </c>
      <c r="F14356" t="s">
        <v>187</v>
      </c>
      <c r="G14356" t="s">
        <v>195</v>
      </c>
      <c r="H14356" t="s">
        <v>442</v>
      </c>
      <c r="I14356" t="s">
        <v>443</v>
      </c>
      <c r="J14356" t="s">
        <v>351</v>
      </c>
      <c r="K14356" t="s">
        <v>191</v>
      </c>
      <c r="M14356" t="s">
        <v>691</v>
      </c>
      <c r="O14356" t="s">
        <v>194</v>
      </c>
      <c r="P14356">
        <v>2020</v>
      </c>
      <c r="Q14356">
        <v>11.854183320000001</v>
      </c>
    </row>
    <row r="14357" spans="1:17" x14ac:dyDescent="0.25">
      <c r="A14357" t="s">
        <v>725</v>
      </c>
      <c r="B14357" t="s">
        <v>726</v>
      </c>
      <c r="C14357" t="s">
        <v>727</v>
      </c>
      <c r="D14357" t="s">
        <v>687</v>
      </c>
      <c r="E14357" t="s">
        <v>688</v>
      </c>
      <c r="F14357" t="s">
        <v>187</v>
      </c>
      <c r="G14357" t="s">
        <v>195</v>
      </c>
      <c r="H14357" t="s">
        <v>442</v>
      </c>
      <c r="I14357" t="s">
        <v>443</v>
      </c>
      <c r="J14357" t="s">
        <v>351</v>
      </c>
      <c r="K14357" t="s">
        <v>191</v>
      </c>
      <c r="M14357" t="s">
        <v>691</v>
      </c>
      <c r="O14357" t="s">
        <v>194</v>
      </c>
      <c r="P14357">
        <v>2025</v>
      </c>
      <c r="Q14357">
        <v>11.96383254</v>
      </c>
    </row>
    <row r="14358" spans="1:17" x14ac:dyDescent="0.25">
      <c r="A14358" t="s">
        <v>725</v>
      </c>
      <c r="B14358" t="s">
        <v>726</v>
      </c>
      <c r="C14358" t="s">
        <v>727</v>
      </c>
      <c r="D14358" t="s">
        <v>687</v>
      </c>
      <c r="E14358" t="s">
        <v>688</v>
      </c>
      <c r="F14358" t="s">
        <v>187</v>
      </c>
      <c r="G14358" t="s">
        <v>195</v>
      </c>
      <c r="H14358" t="s">
        <v>442</v>
      </c>
      <c r="I14358" t="s">
        <v>443</v>
      </c>
      <c r="J14358" t="s">
        <v>351</v>
      </c>
      <c r="K14358" t="s">
        <v>191</v>
      </c>
      <c r="M14358" t="s">
        <v>691</v>
      </c>
      <c r="O14358" t="s">
        <v>264</v>
      </c>
      <c r="P14358">
        <v>2025</v>
      </c>
      <c r="Q14358">
        <v>18.296967429999999</v>
      </c>
    </row>
    <row r="14359" spans="1:17" x14ac:dyDescent="0.25">
      <c r="A14359" t="s">
        <v>725</v>
      </c>
      <c r="B14359" t="s">
        <v>726</v>
      </c>
      <c r="C14359" t="s">
        <v>727</v>
      </c>
      <c r="D14359" t="s">
        <v>687</v>
      </c>
      <c r="E14359" t="s">
        <v>688</v>
      </c>
      <c r="F14359" t="s">
        <v>187</v>
      </c>
      <c r="G14359" t="s">
        <v>195</v>
      </c>
      <c r="H14359" t="s">
        <v>442</v>
      </c>
      <c r="I14359" t="s">
        <v>443</v>
      </c>
      <c r="J14359" t="s">
        <v>351</v>
      </c>
      <c r="K14359" t="s">
        <v>191</v>
      </c>
      <c r="M14359" t="s">
        <v>691</v>
      </c>
      <c r="O14359" t="s">
        <v>265</v>
      </c>
      <c r="P14359">
        <v>2025</v>
      </c>
      <c r="Q14359">
        <v>8.1690706280000001</v>
      </c>
    </row>
    <row r="14360" spans="1:17" x14ac:dyDescent="0.25">
      <c r="A14360" t="s">
        <v>725</v>
      </c>
      <c r="B14360" t="s">
        <v>726</v>
      </c>
      <c r="C14360" t="s">
        <v>727</v>
      </c>
      <c r="D14360" t="s">
        <v>687</v>
      </c>
      <c r="E14360" t="s">
        <v>688</v>
      </c>
      <c r="F14360" t="s">
        <v>187</v>
      </c>
      <c r="G14360" t="s">
        <v>195</v>
      </c>
      <c r="H14360" t="s">
        <v>442</v>
      </c>
      <c r="I14360" t="s">
        <v>443</v>
      </c>
      <c r="J14360" t="s">
        <v>351</v>
      </c>
      <c r="K14360" t="s">
        <v>191</v>
      </c>
      <c r="M14360" t="s">
        <v>691</v>
      </c>
      <c r="O14360" t="s">
        <v>194</v>
      </c>
      <c r="P14360">
        <v>2030</v>
      </c>
      <c r="Q14360">
        <v>12.070566149999999</v>
      </c>
    </row>
    <row r="14361" spans="1:17" x14ac:dyDescent="0.25">
      <c r="A14361" t="s">
        <v>725</v>
      </c>
      <c r="B14361" t="s">
        <v>726</v>
      </c>
      <c r="C14361" t="s">
        <v>727</v>
      </c>
      <c r="D14361" t="s">
        <v>687</v>
      </c>
      <c r="E14361" t="s">
        <v>688</v>
      </c>
      <c r="F14361" t="s">
        <v>187</v>
      </c>
      <c r="G14361" t="s">
        <v>195</v>
      </c>
      <c r="H14361" t="s">
        <v>442</v>
      </c>
      <c r="I14361" t="s">
        <v>443</v>
      </c>
      <c r="J14361" t="s">
        <v>351</v>
      </c>
      <c r="K14361" t="s">
        <v>191</v>
      </c>
      <c r="M14361" t="s">
        <v>691</v>
      </c>
      <c r="O14361" t="s">
        <v>194</v>
      </c>
      <c r="P14361">
        <v>2040</v>
      </c>
      <c r="Q14361">
        <v>12.2757396</v>
      </c>
    </row>
    <row r="14362" spans="1:17" x14ac:dyDescent="0.25">
      <c r="A14362" t="s">
        <v>725</v>
      </c>
      <c r="B14362" t="s">
        <v>726</v>
      </c>
      <c r="C14362" t="s">
        <v>727</v>
      </c>
      <c r="D14362" t="s">
        <v>687</v>
      </c>
      <c r="E14362" t="s">
        <v>688</v>
      </c>
      <c r="F14362" t="s">
        <v>187</v>
      </c>
      <c r="G14362" t="s">
        <v>195</v>
      </c>
      <c r="H14362" t="s">
        <v>442</v>
      </c>
      <c r="I14362" t="s">
        <v>443</v>
      </c>
      <c r="J14362" t="s">
        <v>351</v>
      </c>
      <c r="K14362" t="s">
        <v>191</v>
      </c>
      <c r="M14362" t="s">
        <v>691</v>
      </c>
      <c r="O14362" t="s">
        <v>194</v>
      </c>
      <c r="P14362">
        <v>2050</v>
      </c>
      <c r="Q14362">
        <v>12.37439154</v>
      </c>
    </row>
    <row r="14363" spans="1:17" x14ac:dyDescent="0.25">
      <c r="A14363" t="s">
        <v>725</v>
      </c>
      <c r="B14363" t="s">
        <v>726</v>
      </c>
      <c r="C14363" t="s">
        <v>727</v>
      </c>
      <c r="D14363" t="s">
        <v>687</v>
      </c>
      <c r="E14363" t="s">
        <v>688</v>
      </c>
      <c r="F14363" t="s">
        <v>187</v>
      </c>
      <c r="G14363" t="s">
        <v>195</v>
      </c>
      <c r="H14363" t="s">
        <v>442</v>
      </c>
      <c r="I14363" t="s">
        <v>443</v>
      </c>
      <c r="J14363" t="s">
        <v>351</v>
      </c>
      <c r="K14363" t="s">
        <v>191</v>
      </c>
      <c r="M14363" t="s">
        <v>691</v>
      </c>
      <c r="O14363" t="s">
        <v>264</v>
      </c>
      <c r="P14363">
        <v>2050</v>
      </c>
      <c r="Q14363">
        <v>19.36739364</v>
      </c>
    </row>
    <row r="14364" spans="1:17" x14ac:dyDescent="0.25">
      <c r="A14364" t="s">
        <v>725</v>
      </c>
      <c r="B14364" t="s">
        <v>726</v>
      </c>
      <c r="C14364" t="s">
        <v>727</v>
      </c>
      <c r="D14364" t="s">
        <v>687</v>
      </c>
      <c r="E14364" t="s">
        <v>688</v>
      </c>
      <c r="F14364" t="s">
        <v>187</v>
      </c>
      <c r="G14364" t="s">
        <v>195</v>
      </c>
      <c r="H14364" t="s">
        <v>442</v>
      </c>
      <c r="I14364" t="s">
        <v>443</v>
      </c>
      <c r="J14364" t="s">
        <v>351</v>
      </c>
      <c r="K14364" t="s">
        <v>191</v>
      </c>
      <c r="M14364" t="s">
        <v>691</v>
      </c>
      <c r="O14364" t="s">
        <v>265</v>
      </c>
      <c r="P14364">
        <v>2050</v>
      </c>
      <c r="Q14364">
        <v>8.3762450000000008</v>
      </c>
    </row>
    <row r="14365" spans="1:17" x14ac:dyDescent="0.25">
      <c r="A14365" t="s">
        <v>725</v>
      </c>
      <c r="B14365" t="s">
        <v>726</v>
      </c>
      <c r="C14365" t="s">
        <v>727</v>
      </c>
      <c r="D14365" t="s">
        <v>687</v>
      </c>
      <c r="E14365" t="s">
        <v>688</v>
      </c>
      <c r="F14365" t="s">
        <v>187</v>
      </c>
      <c r="G14365" t="s">
        <v>218</v>
      </c>
      <c r="H14365" t="s">
        <v>219</v>
      </c>
      <c r="I14365" t="s">
        <v>220</v>
      </c>
      <c r="K14365" t="s">
        <v>221</v>
      </c>
      <c r="O14365" t="s">
        <v>194</v>
      </c>
      <c r="P14365">
        <v>2020</v>
      </c>
    </row>
    <row r="14366" spans="1:17" x14ac:dyDescent="0.25">
      <c r="A14366" t="s">
        <v>725</v>
      </c>
      <c r="B14366" t="s">
        <v>726</v>
      </c>
      <c r="C14366" t="s">
        <v>727</v>
      </c>
      <c r="D14366" t="s">
        <v>687</v>
      </c>
      <c r="E14366" t="s">
        <v>688</v>
      </c>
      <c r="F14366" t="s">
        <v>187</v>
      </c>
      <c r="G14366" t="s">
        <v>218</v>
      </c>
      <c r="H14366" t="s">
        <v>219</v>
      </c>
      <c r="I14366" t="s">
        <v>220</v>
      </c>
      <c r="K14366" t="s">
        <v>221</v>
      </c>
      <c r="O14366" t="s">
        <v>194</v>
      </c>
      <c r="P14366">
        <v>2025</v>
      </c>
    </row>
    <row r="14367" spans="1:17" x14ac:dyDescent="0.25">
      <c r="A14367" t="s">
        <v>725</v>
      </c>
      <c r="B14367" t="s">
        <v>726</v>
      </c>
      <c r="C14367" t="s">
        <v>727</v>
      </c>
      <c r="D14367" t="s">
        <v>687</v>
      </c>
      <c r="E14367" t="s">
        <v>688</v>
      </c>
      <c r="F14367" t="s">
        <v>187</v>
      </c>
      <c r="G14367" t="s">
        <v>218</v>
      </c>
      <c r="H14367" t="s">
        <v>219</v>
      </c>
      <c r="I14367" t="s">
        <v>220</v>
      </c>
      <c r="K14367" t="s">
        <v>221</v>
      </c>
      <c r="O14367" t="s">
        <v>264</v>
      </c>
      <c r="P14367">
        <v>2025</v>
      </c>
    </row>
    <row r="14368" spans="1:17" x14ac:dyDescent="0.25">
      <c r="A14368" t="s">
        <v>725</v>
      </c>
      <c r="B14368" t="s">
        <v>726</v>
      </c>
      <c r="C14368" t="s">
        <v>727</v>
      </c>
      <c r="D14368" t="s">
        <v>687</v>
      </c>
      <c r="E14368" t="s">
        <v>688</v>
      </c>
      <c r="F14368" t="s">
        <v>187</v>
      </c>
      <c r="G14368" t="s">
        <v>218</v>
      </c>
      <c r="H14368" t="s">
        <v>219</v>
      </c>
      <c r="I14368" t="s">
        <v>220</v>
      </c>
      <c r="K14368" t="s">
        <v>221</v>
      </c>
      <c r="O14368" t="s">
        <v>265</v>
      </c>
      <c r="P14368">
        <v>2025</v>
      </c>
    </row>
    <row r="14369" spans="1:16" x14ac:dyDescent="0.25">
      <c r="A14369" t="s">
        <v>725</v>
      </c>
      <c r="B14369" t="s">
        <v>726</v>
      </c>
      <c r="C14369" t="s">
        <v>727</v>
      </c>
      <c r="D14369" t="s">
        <v>687</v>
      </c>
      <c r="E14369" t="s">
        <v>688</v>
      </c>
      <c r="F14369" t="s">
        <v>187</v>
      </c>
      <c r="G14369" t="s">
        <v>218</v>
      </c>
      <c r="H14369" t="s">
        <v>219</v>
      </c>
      <c r="I14369" t="s">
        <v>220</v>
      </c>
      <c r="K14369" t="s">
        <v>221</v>
      </c>
      <c r="O14369" t="s">
        <v>194</v>
      </c>
      <c r="P14369">
        <v>2030</v>
      </c>
    </row>
    <row r="14370" spans="1:16" x14ac:dyDescent="0.25">
      <c r="A14370" t="s">
        <v>725</v>
      </c>
      <c r="B14370" t="s">
        <v>726</v>
      </c>
      <c r="C14370" t="s">
        <v>727</v>
      </c>
      <c r="D14370" t="s">
        <v>687</v>
      </c>
      <c r="E14370" t="s">
        <v>688</v>
      </c>
      <c r="F14370" t="s">
        <v>187</v>
      </c>
      <c r="G14370" t="s">
        <v>218</v>
      </c>
      <c r="H14370" t="s">
        <v>219</v>
      </c>
      <c r="I14370" t="s">
        <v>220</v>
      </c>
      <c r="K14370" t="s">
        <v>221</v>
      </c>
      <c r="O14370" t="s">
        <v>194</v>
      </c>
      <c r="P14370">
        <v>2040</v>
      </c>
    </row>
    <row r="14371" spans="1:16" x14ac:dyDescent="0.25">
      <c r="A14371" t="s">
        <v>725</v>
      </c>
      <c r="B14371" t="s">
        <v>726</v>
      </c>
      <c r="C14371" t="s">
        <v>727</v>
      </c>
      <c r="D14371" t="s">
        <v>687</v>
      </c>
      <c r="E14371" t="s">
        <v>688</v>
      </c>
      <c r="F14371" t="s">
        <v>187</v>
      </c>
      <c r="G14371" t="s">
        <v>218</v>
      </c>
      <c r="H14371" t="s">
        <v>219</v>
      </c>
      <c r="I14371" t="s">
        <v>220</v>
      </c>
      <c r="K14371" t="s">
        <v>221</v>
      </c>
      <c r="O14371" t="s">
        <v>194</v>
      </c>
      <c r="P14371">
        <v>2050</v>
      </c>
    </row>
    <row r="14372" spans="1:16" x14ac:dyDescent="0.25">
      <c r="A14372" t="s">
        <v>725</v>
      </c>
      <c r="B14372" t="s">
        <v>726</v>
      </c>
      <c r="C14372" t="s">
        <v>727</v>
      </c>
      <c r="D14372" t="s">
        <v>687</v>
      </c>
      <c r="E14372" t="s">
        <v>688</v>
      </c>
      <c r="F14372" t="s">
        <v>187</v>
      </c>
      <c r="G14372" t="s">
        <v>218</v>
      </c>
      <c r="H14372" t="s">
        <v>219</v>
      </c>
      <c r="I14372" t="s">
        <v>220</v>
      </c>
      <c r="K14372" t="s">
        <v>221</v>
      </c>
      <c r="O14372" t="s">
        <v>264</v>
      </c>
      <c r="P14372">
        <v>2050</v>
      </c>
    </row>
    <row r="14373" spans="1:16" x14ac:dyDescent="0.25">
      <c r="A14373" t="s">
        <v>725</v>
      </c>
      <c r="B14373" t="s">
        <v>726</v>
      </c>
      <c r="C14373" t="s">
        <v>727</v>
      </c>
      <c r="D14373" t="s">
        <v>687</v>
      </c>
      <c r="E14373" t="s">
        <v>688</v>
      </c>
      <c r="F14373" t="s">
        <v>187</v>
      </c>
      <c r="G14373" t="s">
        <v>218</v>
      </c>
      <c r="H14373" t="s">
        <v>219</v>
      </c>
      <c r="I14373" t="s">
        <v>220</v>
      </c>
      <c r="K14373" t="s">
        <v>221</v>
      </c>
      <c r="O14373" t="s">
        <v>265</v>
      </c>
      <c r="P14373">
        <v>2050</v>
      </c>
    </row>
    <row r="14374" spans="1:16" x14ac:dyDescent="0.25">
      <c r="A14374" t="s">
        <v>725</v>
      </c>
      <c r="B14374" t="s">
        <v>726</v>
      </c>
      <c r="C14374" t="s">
        <v>727</v>
      </c>
      <c r="D14374" t="s">
        <v>687</v>
      </c>
      <c r="E14374" t="s">
        <v>688</v>
      </c>
      <c r="F14374" t="s">
        <v>187</v>
      </c>
      <c r="G14374" t="s">
        <v>218</v>
      </c>
      <c r="H14374" t="s">
        <v>223</v>
      </c>
      <c r="I14374" t="s">
        <v>224</v>
      </c>
      <c r="K14374" t="s">
        <v>221</v>
      </c>
      <c r="O14374" t="s">
        <v>194</v>
      </c>
      <c r="P14374">
        <v>2020</v>
      </c>
    </row>
    <row r="14375" spans="1:16" x14ac:dyDescent="0.25">
      <c r="A14375" t="s">
        <v>725</v>
      </c>
      <c r="B14375" t="s">
        <v>726</v>
      </c>
      <c r="C14375" t="s">
        <v>727</v>
      </c>
      <c r="D14375" t="s">
        <v>687</v>
      </c>
      <c r="E14375" t="s">
        <v>688</v>
      </c>
      <c r="F14375" t="s">
        <v>187</v>
      </c>
      <c r="G14375" t="s">
        <v>218</v>
      </c>
      <c r="H14375" t="s">
        <v>223</v>
      </c>
      <c r="I14375" t="s">
        <v>224</v>
      </c>
      <c r="K14375" t="s">
        <v>221</v>
      </c>
      <c r="O14375" t="s">
        <v>194</v>
      </c>
      <c r="P14375">
        <v>2025</v>
      </c>
    </row>
    <row r="14376" spans="1:16" x14ac:dyDescent="0.25">
      <c r="A14376" t="s">
        <v>725</v>
      </c>
      <c r="B14376" t="s">
        <v>726</v>
      </c>
      <c r="C14376" t="s">
        <v>727</v>
      </c>
      <c r="D14376" t="s">
        <v>687</v>
      </c>
      <c r="E14376" t="s">
        <v>688</v>
      </c>
      <c r="F14376" t="s">
        <v>187</v>
      </c>
      <c r="G14376" t="s">
        <v>218</v>
      </c>
      <c r="H14376" t="s">
        <v>223</v>
      </c>
      <c r="I14376" t="s">
        <v>224</v>
      </c>
      <c r="K14376" t="s">
        <v>221</v>
      </c>
      <c r="O14376" t="s">
        <v>264</v>
      </c>
      <c r="P14376">
        <v>2025</v>
      </c>
    </row>
    <row r="14377" spans="1:16" x14ac:dyDescent="0.25">
      <c r="A14377" t="s">
        <v>725</v>
      </c>
      <c r="B14377" t="s">
        <v>726</v>
      </c>
      <c r="C14377" t="s">
        <v>727</v>
      </c>
      <c r="D14377" t="s">
        <v>687</v>
      </c>
      <c r="E14377" t="s">
        <v>688</v>
      </c>
      <c r="F14377" t="s">
        <v>187</v>
      </c>
      <c r="G14377" t="s">
        <v>218</v>
      </c>
      <c r="H14377" t="s">
        <v>223</v>
      </c>
      <c r="I14377" t="s">
        <v>224</v>
      </c>
      <c r="K14377" t="s">
        <v>221</v>
      </c>
      <c r="O14377" t="s">
        <v>265</v>
      </c>
      <c r="P14377">
        <v>2025</v>
      </c>
    </row>
    <row r="14378" spans="1:16" x14ac:dyDescent="0.25">
      <c r="A14378" t="s">
        <v>725</v>
      </c>
      <c r="B14378" t="s">
        <v>726</v>
      </c>
      <c r="C14378" t="s">
        <v>727</v>
      </c>
      <c r="D14378" t="s">
        <v>687</v>
      </c>
      <c r="E14378" t="s">
        <v>688</v>
      </c>
      <c r="F14378" t="s">
        <v>187</v>
      </c>
      <c r="G14378" t="s">
        <v>218</v>
      </c>
      <c r="H14378" t="s">
        <v>223</v>
      </c>
      <c r="I14378" t="s">
        <v>224</v>
      </c>
      <c r="K14378" t="s">
        <v>221</v>
      </c>
      <c r="O14378" t="s">
        <v>194</v>
      </c>
      <c r="P14378">
        <v>2030</v>
      </c>
    </row>
    <row r="14379" spans="1:16" x14ac:dyDescent="0.25">
      <c r="A14379" t="s">
        <v>725</v>
      </c>
      <c r="B14379" t="s">
        <v>726</v>
      </c>
      <c r="C14379" t="s">
        <v>727</v>
      </c>
      <c r="D14379" t="s">
        <v>687</v>
      </c>
      <c r="E14379" t="s">
        <v>688</v>
      </c>
      <c r="F14379" t="s">
        <v>187</v>
      </c>
      <c r="G14379" t="s">
        <v>218</v>
      </c>
      <c r="H14379" t="s">
        <v>223</v>
      </c>
      <c r="I14379" t="s">
        <v>224</v>
      </c>
      <c r="K14379" t="s">
        <v>221</v>
      </c>
      <c r="O14379" t="s">
        <v>194</v>
      </c>
      <c r="P14379">
        <v>2040</v>
      </c>
    </row>
    <row r="14380" spans="1:16" x14ac:dyDescent="0.25">
      <c r="A14380" t="s">
        <v>725</v>
      </c>
      <c r="B14380" t="s">
        <v>726</v>
      </c>
      <c r="C14380" t="s">
        <v>727</v>
      </c>
      <c r="D14380" t="s">
        <v>687</v>
      </c>
      <c r="E14380" t="s">
        <v>688</v>
      </c>
      <c r="F14380" t="s">
        <v>187</v>
      </c>
      <c r="G14380" t="s">
        <v>218</v>
      </c>
      <c r="H14380" t="s">
        <v>223</v>
      </c>
      <c r="I14380" t="s">
        <v>224</v>
      </c>
      <c r="K14380" t="s">
        <v>221</v>
      </c>
      <c r="O14380" t="s">
        <v>194</v>
      </c>
      <c r="P14380">
        <v>2050</v>
      </c>
    </row>
    <row r="14381" spans="1:16" x14ac:dyDescent="0.25">
      <c r="A14381" t="s">
        <v>725</v>
      </c>
      <c r="B14381" t="s">
        <v>726</v>
      </c>
      <c r="C14381" t="s">
        <v>727</v>
      </c>
      <c r="D14381" t="s">
        <v>687</v>
      </c>
      <c r="E14381" t="s">
        <v>688</v>
      </c>
      <c r="F14381" t="s">
        <v>187</v>
      </c>
      <c r="G14381" t="s">
        <v>218</v>
      </c>
      <c r="H14381" t="s">
        <v>223</v>
      </c>
      <c r="I14381" t="s">
        <v>224</v>
      </c>
      <c r="K14381" t="s">
        <v>221</v>
      </c>
      <c r="O14381" t="s">
        <v>264</v>
      </c>
      <c r="P14381">
        <v>2050</v>
      </c>
    </row>
    <row r="14382" spans="1:16" x14ac:dyDescent="0.25">
      <c r="A14382" t="s">
        <v>725</v>
      </c>
      <c r="B14382" t="s">
        <v>726</v>
      </c>
      <c r="C14382" t="s">
        <v>727</v>
      </c>
      <c r="D14382" t="s">
        <v>687</v>
      </c>
      <c r="E14382" t="s">
        <v>688</v>
      </c>
      <c r="F14382" t="s">
        <v>187</v>
      </c>
      <c r="G14382" t="s">
        <v>218</v>
      </c>
      <c r="H14382" t="s">
        <v>223</v>
      </c>
      <c r="I14382" t="s">
        <v>224</v>
      </c>
      <c r="K14382" t="s">
        <v>221</v>
      </c>
      <c r="O14382" t="s">
        <v>265</v>
      </c>
      <c r="P14382">
        <v>2050</v>
      </c>
    </row>
    <row r="14383" spans="1:16" x14ac:dyDescent="0.25">
      <c r="A14383" t="s">
        <v>725</v>
      </c>
      <c r="B14383" t="s">
        <v>726</v>
      </c>
      <c r="C14383" t="s">
        <v>727</v>
      </c>
      <c r="D14383" t="s">
        <v>687</v>
      </c>
      <c r="E14383" t="s">
        <v>688</v>
      </c>
      <c r="F14383" t="s">
        <v>187</v>
      </c>
      <c r="G14383" t="s">
        <v>218</v>
      </c>
      <c r="H14383" t="s">
        <v>225</v>
      </c>
      <c r="I14383" t="s">
        <v>226</v>
      </c>
      <c r="K14383" t="s">
        <v>221</v>
      </c>
      <c r="O14383" t="s">
        <v>194</v>
      </c>
      <c r="P14383">
        <v>2020</v>
      </c>
    </row>
    <row r="14384" spans="1:16" x14ac:dyDescent="0.25">
      <c r="A14384" t="s">
        <v>725</v>
      </c>
      <c r="B14384" t="s">
        <v>726</v>
      </c>
      <c r="C14384" t="s">
        <v>727</v>
      </c>
      <c r="D14384" t="s">
        <v>687</v>
      </c>
      <c r="E14384" t="s">
        <v>688</v>
      </c>
      <c r="F14384" t="s">
        <v>187</v>
      </c>
      <c r="G14384" t="s">
        <v>218</v>
      </c>
      <c r="H14384" t="s">
        <v>225</v>
      </c>
      <c r="I14384" t="s">
        <v>226</v>
      </c>
      <c r="K14384" t="s">
        <v>221</v>
      </c>
      <c r="O14384" t="s">
        <v>194</v>
      </c>
      <c r="P14384">
        <v>2025</v>
      </c>
    </row>
    <row r="14385" spans="1:16" x14ac:dyDescent="0.25">
      <c r="A14385" t="s">
        <v>725</v>
      </c>
      <c r="B14385" t="s">
        <v>726</v>
      </c>
      <c r="C14385" t="s">
        <v>727</v>
      </c>
      <c r="D14385" t="s">
        <v>687</v>
      </c>
      <c r="E14385" t="s">
        <v>688</v>
      </c>
      <c r="F14385" t="s">
        <v>187</v>
      </c>
      <c r="G14385" t="s">
        <v>218</v>
      </c>
      <c r="H14385" t="s">
        <v>225</v>
      </c>
      <c r="I14385" t="s">
        <v>226</v>
      </c>
      <c r="K14385" t="s">
        <v>221</v>
      </c>
      <c r="O14385" t="s">
        <v>264</v>
      </c>
      <c r="P14385">
        <v>2025</v>
      </c>
    </row>
    <row r="14386" spans="1:16" x14ac:dyDescent="0.25">
      <c r="A14386" t="s">
        <v>725</v>
      </c>
      <c r="B14386" t="s">
        <v>726</v>
      </c>
      <c r="C14386" t="s">
        <v>727</v>
      </c>
      <c r="D14386" t="s">
        <v>687</v>
      </c>
      <c r="E14386" t="s">
        <v>688</v>
      </c>
      <c r="F14386" t="s">
        <v>187</v>
      </c>
      <c r="G14386" t="s">
        <v>218</v>
      </c>
      <c r="H14386" t="s">
        <v>225</v>
      </c>
      <c r="I14386" t="s">
        <v>226</v>
      </c>
      <c r="K14386" t="s">
        <v>221</v>
      </c>
      <c r="O14386" t="s">
        <v>265</v>
      </c>
      <c r="P14386">
        <v>2025</v>
      </c>
    </row>
    <row r="14387" spans="1:16" x14ac:dyDescent="0.25">
      <c r="A14387" t="s">
        <v>725</v>
      </c>
      <c r="B14387" t="s">
        <v>726</v>
      </c>
      <c r="C14387" t="s">
        <v>727</v>
      </c>
      <c r="D14387" t="s">
        <v>687</v>
      </c>
      <c r="E14387" t="s">
        <v>688</v>
      </c>
      <c r="F14387" t="s">
        <v>187</v>
      </c>
      <c r="G14387" t="s">
        <v>218</v>
      </c>
      <c r="H14387" t="s">
        <v>225</v>
      </c>
      <c r="I14387" t="s">
        <v>226</v>
      </c>
      <c r="K14387" t="s">
        <v>221</v>
      </c>
      <c r="O14387" t="s">
        <v>194</v>
      </c>
      <c r="P14387">
        <v>2030</v>
      </c>
    </row>
    <row r="14388" spans="1:16" x14ac:dyDescent="0.25">
      <c r="A14388" t="s">
        <v>725</v>
      </c>
      <c r="B14388" t="s">
        <v>726</v>
      </c>
      <c r="C14388" t="s">
        <v>727</v>
      </c>
      <c r="D14388" t="s">
        <v>687</v>
      </c>
      <c r="E14388" t="s">
        <v>688</v>
      </c>
      <c r="F14388" t="s">
        <v>187</v>
      </c>
      <c r="G14388" t="s">
        <v>218</v>
      </c>
      <c r="H14388" t="s">
        <v>225</v>
      </c>
      <c r="I14388" t="s">
        <v>226</v>
      </c>
      <c r="K14388" t="s">
        <v>221</v>
      </c>
      <c r="O14388" t="s">
        <v>194</v>
      </c>
      <c r="P14388">
        <v>2040</v>
      </c>
    </row>
    <row r="14389" spans="1:16" x14ac:dyDescent="0.25">
      <c r="A14389" t="s">
        <v>725</v>
      </c>
      <c r="B14389" t="s">
        <v>726</v>
      </c>
      <c r="C14389" t="s">
        <v>727</v>
      </c>
      <c r="D14389" t="s">
        <v>687</v>
      </c>
      <c r="E14389" t="s">
        <v>688</v>
      </c>
      <c r="F14389" t="s">
        <v>187</v>
      </c>
      <c r="G14389" t="s">
        <v>218</v>
      </c>
      <c r="H14389" t="s">
        <v>225</v>
      </c>
      <c r="I14389" t="s">
        <v>226</v>
      </c>
      <c r="K14389" t="s">
        <v>221</v>
      </c>
      <c r="O14389" t="s">
        <v>194</v>
      </c>
      <c r="P14389">
        <v>2050</v>
      </c>
    </row>
    <row r="14390" spans="1:16" x14ac:dyDescent="0.25">
      <c r="A14390" t="s">
        <v>725</v>
      </c>
      <c r="B14390" t="s">
        <v>726</v>
      </c>
      <c r="C14390" t="s">
        <v>727</v>
      </c>
      <c r="D14390" t="s">
        <v>687</v>
      </c>
      <c r="E14390" t="s">
        <v>688</v>
      </c>
      <c r="F14390" t="s">
        <v>187</v>
      </c>
      <c r="G14390" t="s">
        <v>218</v>
      </c>
      <c r="H14390" t="s">
        <v>225</v>
      </c>
      <c r="I14390" t="s">
        <v>226</v>
      </c>
      <c r="K14390" t="s">
        <v>221</v>
      </c>
      <c r="O14390" t="s">
        <v>264</v>
      </c>
      <c r="P14390">
        <v>2050</v>
      </c>
    </row>
    <row r="14391" spans="1:16" x14ac:dyDescent="0.25">
      <c r="A14391" t="s">
        <v>725</v>
      </c>
      <c r="B14391" t="s">
        <v>726</v>
      </c>
      <c r="C14391" t="s">
        <v>727</v>
      </c>
      <c r="D14391" t="s">
        <v>687</v>
      </c>
      <c r="E14391" t="s">
        <v>688</v>
      </c>
      <c r="F14391" t="s">
        <v>187</v>
      </c>
      <c r="G14391" t="s">
        <v>218</v>
      </c>
      <c r="H14391" t="s">
        <v>225</v>
      </c>
      <c r="I14391" t="s">
        <v>226</v>
      </c>
      <c r="K14391" t="s">
        <v>221</v>
      </c>
      <c r="O14391" t="s">
        <v>265</v>
      </c>
      <c r="P14391">
        <v>2050</v>
      </c>
    </row>
    <row r="14392" spans="1:16" x14ac:dyDescent="0.25">
      <c r="A14392" t="s">
        <v>725</v>
      </c>
      <c r="B14392" t="s">
        <v>726</v>
      </c>
      <c r="C14392" t="s">
        <v>727</v>
      </c>
      <c r="D14392" t="s">
        <v>687</v>
      </c>
      <c r="E14392" t="s">
        <v>688</v>
      </c>
      <c r="F14392" t="s">
        <v>187</v>
      </c>
      <c r="G14392" t="s">
        <v>218</v>
      </c>
      <c r="H14392" t="s">
        <v>317</v>
      </c>
      <c r="I14392" t="s">
        <v>318</v>
      </c>
      <c r="K14392" t="s">
        <v>221</v>
      </c>
      <c r="O14392" t="s">
        <v>194</v>
      </c>
      <c r="P14392">
        <v>2020</v>
      </c>
    </row>
    <row r="14393" spans="1:16" x14ac:dyDescent="0.25">
      <c r="A14393" t="s">
        <v>725</v>
      </c>
      <c r="B14393" t="s">
        <v>726</v>
      </c>
      <c r="C14393" t="s">
        <v>727</v>
      </c>
      <c r="D14393" t="s">
        <v>687</v>
      </c>
      <c r="E14393" t="s">
        <v>688</v>
      </c>
      <c r="F14393" t="s">
        <v>187</v>
      </c>
      <c r="G14393" t="s">
        <v>218</v>
      </c>
      <c r="H14393" t="s">
        <v>317</v>
      </c>
      <c r="I14393" t="s">
        <v>318</v>
      </c>
      <c r="K14393" t="s">
        <v>221</v>
      </c>
      <c r="O14393" t="s">
        <v>194</v>
      </c>
      <c r="P14393">
        <v>2025</v>
      </c>
    </row>
    <row r="14394" spans="1:16" x14ac:dyDescent="0.25">
      <c r="A14394" t="s">
        <v>725</v>
      </c>
      <c r="B14394" t="s">
        <v>726</v>
      </c>
      <c r="C14394" t="s">
        <v>727</v>
      </c>
      <c r="D14394" t="s">
        <v>687</v>
      </c>
      <c r="E14394" t="s">
        <v>688</v>
      </c>
      <c r="F14394" t="s">
        <v>187</v>
      </c>
      <c r="G14394" t="s">
        <v>218</v>
      </c>
      <c r="H14394" t="s">
        <v>317</v>
      </c>
      <c r="I14394" t="s">
        <v>318</v>
      </c>
      <c r="K14394" t="s">
        <v>221</v>
      </c>
      <c r="O14394" t="s">
        <v>264</v>
      </c>
      <c r="P14394">
        <v>2025</v>
      </c>
    </row>
    <row r="14395" spans="1:16" x14ac:dyDescent="0.25">
      <c r="A14395" t="s">
        <v>725</v>
      </c>
      <c r="B14395" t="s">
        <v>726</v>
      </c>
      <c r="C14395" t="s">
        <v>727</v>
      </c>
      <c r="D14395" t="s">
        <v>687</v>
      </c>
      <c r="E14395" t="s">
        <v>688</v>
      </c>
      <c r="F14395" t="s">
        <v>187</v>
      </c>
      <c r="G14395" t="s">
        <v>218</v>
      </c>
      <c r="H14395" t="s">
        <v>317</v>
      </c>
      <c r="I14395" t="s">
        <v>318</v>
      </c>
      <c r="K14395" t="s">
        <v>221</v>
      </c>
      <c r="O14395" t="s">
        <v>265</v>
      </c>
      <c r="P14395">
        <v>2025</v>
      </c>
    </row>
    <row r="14396" spans="1:16" x14ac:dyDescent="0.25">
      <c r="A14396" t="s">
        <v>725</v>
      </c>
      <c r="B14396" t="s">
        <v>726</v>
      </c>
      <c r="C14396" t="s">
        <v>727</v>
      </c>
      <c r="D14396" t="s">
        <v>687</v>
      </c>
      <c r="E14396" t="s">
        <v>688</v>
      </c>
      <c r="F14396" t="s">
        <v>187</v>
      </c>
      <c r="G14396" t="s">
        <v>218</v>
      </c>
      <c r="H14396" t="s">
        <v>317</v>
      </c>
      <c r="I14396" t="s">
        <v>318</v>
      </c>
      <c r="K14396" t="s">
        <v>221</v>
      </c>
      <c r="O14396" t="s">
        <v>194</v>
      </c>
      <c r="P14396">
        <v>2030</v>
      </c>
    </row>
    <row r="14397" spans="1:16" x14ac:dyDescent="0.25">
      <c r="A14397" t="s">
        <v>725</v>
      </c>
      <c r="B14397" t="s">
        <v>726</v>
      </c>
      <c r="C14397" t="s">
        <v>727</v>
      </c>
      <c r="D14397" t="s">
        <v>687</v>
      </c>
      <c r="E14397" t="s">
        <v>688</v>
      </c>
      <c r="F14397" t="s">
        <v>187</v>
      </c>
      <c r="G14397" t="s">
        <v>218</v>
      </c>
      <c r="H14397" t="s">
        <v>317</v>
      </c>
      <c r="I14397" t="s">
        <v>318</v>
      </c>
      <c r="K14397" t="s">
        <v>221</v>
      </c>
      <c r="O14397" t="s">
        <v>194</v>
      </c>
      <c r="P14397">
        <v>2040</v>
      </c>
    </row>
    <row r="14398" spans="1:16" x14ac:dyDescent="0.25">
      <c r="A14398" t="s">
        <v>725</v>
      </c>
      <c r="B14398" t="s">
        <v>726</v>
      </c>
      <c r="C14398" t="s">
        <v>727</v>
      </c>
      <c r="D14398" t="s">
        <v>687</v>
      </c>
      <c r="E14398" t="s">
        <v>688</v>
      </c>
      <c r="F14398" t="s">
        <v>187</v>
      </c>
      <c r="G14398" t="s">
        <v>218</v>
      </c>
      <c r="H14398" t="s">
        <v>317</v>
      </c>
      <c r="I14398" t="s">
        <v>318</v>
      </c>
      <c r="K14398" t="s">
        <v>221</v>
      </c>
      <c r="O14398" t="s">
        <v>194</v>
      </c>
      <c r="P14398">
        <v>2050</v>
      </c>
    </row>
    <row r="14399" spans="1:16" x14ac:dyDescent="0.25">
      <c r="A14399" t="s">
        <v>725</v>
      </c>
      <c r="B14399" t="s">
        <v>726</v>
      </c>
      <c r="C14399" t="s">
        <v>727</v>
      </c>
      <c r="D14399" t="s">
        <v>687</v>
      </c>
      <c r="E14399" t="s">
        <v>688</v>
      </c>
      <c r="F14399" t="s">
        <v>187</v>
      </c>
      <c r="G14399" t="s">
        <v>218</v>
      </c>
      <c r="H14399" t="s">
        <v>317</v>
      </c>
      <c r="I14399" t="s">
        <v>318</v>
      </c>
      <c r="K14399" t="s">
        <v>221</v>
      </c>
      <c r="O14399" t="s">
        <v>264</v>
      </c>
      <c r="P14399">
        <v>2050</v>
      </c>
    </row>
    <row r="14400" spans="1:16" x14ac:dyDescent="0.25">
      <c r="A14400" t="s">
        <v>725</v>
      </c>
      <c r="B14400" t="s">
        <v>726</v>
      </c>
      <c r="C14400" t="s">
        <v>727</v>
      </c>
      <c r="D14400" t="s">
        <v>687</v>
      </c>
      <c r="E14400" t="s">
        <v>688</v>
      </c>
      <c r="F14400" t="s">
        <v>187</v>
      </c>
      <c r="G14400" t="s">
        <v>218</v>
      </c>
      <c r="H14400" t="s">
        <v>317</v>
      </c>
      <c r="I14400" t="s">
        <v>318</v>
      </c>
      <c r="K14400" t="s">
        <v>221</v>
      </c>
      <c r="O14400" t="s">
        <v>265</v>
      </c>
      <c r="P14400">
        <v>2050</v>
      </c>
    </row>
    <row r="14401" spans="1:17" x14ac:dyDescent="0.25">
      <c r="A14401" t="s">
        <v>725</v>
      </c>
      <c r="B14401" t="s">
        <v>726</v>
      </c>
      <c r="C14401" t="s">
        <v>727</v>
      </c>
      <c r="D14401" t="s">
        <v>687</v>
      </c>
      <c r="E14401" t="s">
        <v>688</v>
      </c>
      <c r="F14401" t="s">
        <v>187</v>
      </c>
      <c r="G14401" t="s">
        <v>218</v>
      </c>
      <c r="H14401" t="s">
        <v>229</v>
      </c>
      <c r="I14401" t="s">
        <v>230</v>
      </c>
      <c r="J14401" t="s">
        <v>231</v>
      </c>
      <c r="K14401" t="s">
        <v>191</v>
      </c>
      <c r="O14401" t="s">
        <v>194</v>
      </c>
      <c r="P14401">
        <v>2020</v>
      </c>
    </row>
    <row r="14402" spans="1:17" x14ac:dyDescent="0.25">
      <c r="A14402" t="s">
        <v>725</v>
      </c>
      <c r="B14402" t="s">
        <v>726</v>
      </c>
      <c r="C14402" t="s">
        <v>727</v>
      </c>
      <c r="D14402" t="s">
        <v>687</v>
      </c>
      <c r="E14402" t="s">
        <v>688</v>
      </c>
      <c r="F14402" t="s">
        <v>187</v>
      </c>
      <c r="G14402" t="s">
        <v>218</v>
      </c>
      <c r="H14402" t="s">
        <v>229</v>
      </c>
      <c r="I14402" t="s">
        <v>230</v>
      </c>
      <c r="J14402" t="s">
        <v>231</v>
      </c>
      <c r="K14402" t="s">
        <v>191</v>
      </c>
      <c r="O14402" t="s">
        <v>194</v>
      </c>
      <c r="P14402">
        <v>2025</v>
      </c>
    </row>
    <row r="14403" spans="1:17" x14ac:dyDescent="0.25">
      <c r="A14403" t="s">
        <v>725</v>
      </c>
      <c r="B14403" t="s">
        <v>726</v>
      </c>
      <c r="C14403" t="s">
        <v>727</v>
      </c>
      <c r="D14403" t="s">
        <v>687</v>
      </c>
      <c r="E14403" t="s">
        <v>688</v>
      </c>
      <c r="F14403" t="s">
        <v>187</v>
      </c>
      <c r="G14403" t="s">
        <v>218</v>
      </c>
      <c r="H14403" t="s">
        <v>229</v>
      </c>
      <c r="I14403" t="s">
        <v>230</v>
      </c>
      <c r="J14403" t="s">
        <v>231</v>
      </c>
      <c r="K14403" t="s">
        <v>191</v>
      </c>
      <c r="O14403" t="s">
        <v>264</v>
      </c>
      <c r="P14403">
        <v>2025</v>
      </c>
    </row>
    <row r="14404" spans="1:17" x14ac:dyDescent="0.25">
      <c r="A14404" t="s">
        <v>725</v>
      </c>
      <c r="B14404" t="s">
        <v>726</v>
      </c>
      <c r="C14404" t="s">
        <v>727</v>
      </c>
      <c r="D14404" t="s">
        <v>687</v>
      </c>
      <c r="E14404" t="s">
        <v>688</v>
      </c>
      <c r="F14404" t="s">
        <v>187</v>
      </c>
      <c r="G14404" t="s">
        <v>218</v>
      </c>
      <c r="H14404" t="s">
        <v>229</v>
      </c>
      <c r="I14404" t="s">
        <v>230</v>
      </c>
      <c r="J14404" t="s">
        <v>231</v>
      </c>
      <c r="K14404" t="s">
        <v>191</v>
      </c>
      <c r="O14404" t="s">
        <v>265</v>
      </c>
      <c r="P14404">
        <v>2025</v>
      </c>
    </row>
    <row r="14405" spans="1:17" x14ac:dyDescent="0.25">
      <c r="A14405" t="s">
        <v>725</v>
      </c>
      <c r="B14405" t="s">
        <v>726</v>
      </c>
      <c r="C14405" t="s">
        <v>727</v>
      </c>
      <c r="D14405" t="s">
        <v>687</v>
      </c>
      <c r="E14405" t="s">
        <v>688</v>
      </c>
      <c r="F14405" t="s">
        <v>187</v>
      </c>
      <c r="G14405" t="s">
        <v>218</v>
      </c>
      <c r="H14405" t="s">
        <v>229</v>
      </c>
      <c r="I14405" t="s">
        <v>230</v>
      </c>
      <c r="J14405" t="s">
        <v>231</v>
      </c>
      <c r="K14405" t="s">
        <v>191</v>
      </c>
      <c r="O14405" t="s">
        <v>194</v>
      </c>
      <c r="P14405">
        <v>2030</v>
      </c>
    </row>
    <row r="14406" spans="1:17" x14ac:dyDescent="0.25">
      <c r="A14406" t="s">
        <v>725</v>
      </c>
      <c r="B14406" t="s">
        <v>726</v>
      </c>
      <c r="C14406" t="s">
        <v>727</v>
      </c>
      <c r="D14406" t="s">
        <v>687</v>
      </c>
      <c r="E14406" t="s">
        <v>688</v>
      </c>
      <c r="F14406" t="s">
        <v>187</v>
      </c>
      <c r="G14406" t="s">
        <v>218</v>
      </c>
      <c r="H14406" t="s">
        <v>229</v>
      </c>
      <c r="I14406" t="s">
        <v>230</v>
      </c>
      <c r="J14406" t="s">
        <v>231</v>
      </c>
      <c r="K14406" t="s">
        <v>191</v>
      </c>
      <c r="O14406" t="s">
        <v>194</v>
      </c>
      <c r="P14406">
        <v>2040</v>
      </c>
    </row>
    <row r="14407" spans="1:17" x14ac:dyDescent="0.25">
      <c r="A14407" t="s">
        <v>725</v>
      </c>
      <c r="B14407" t="s">
        <v>726</v>
      </c>
      <c r="C14407" t="s">
        <v>727</v>
      </c>
      <c r="D14407" t="s">
        <v>687</v>
      </c>
      <c r="E14407" t="s">
        <v>688</v>
      </c>
      <c r="F14407" t="s">
        <v>187</v>
      </c>
      <c r="G14407" t="s">
        <v>218</v>
      </c>
      <c r="H14407" t="s">
        <v>229</v>
      </c>
      <c r="I14407" t="s">
        <v>230</v>
      </c>
      <c r="J14407" t="s">
        <v>231</v>
      </c>
      <c r="K14407" t="s">
        <v>191</v>
      </c>
      <c r="O14407" t="s">
        <v>194</v>
      </c>
      <c r="P14407">
        <v>2050</v>
      </c>
    </row>
    <row r="14408" spans="1:17" x14ac:dyDescent="0.25">
      <c r="A14408" t="s">
        <v>725</v>
      </c>
      <c r="B14408" t="s">
        <v>726</v>
      </c>
      <c r="C14408" t="s">
        <v>727</v>
      </c>
      <c r="D14408" t="s">
        <v>687</v>
      </c>
      <c r="E14408" t="s">
        <v>688</v>
      </c>
      <c r="F14408" t="s">
        <v>187</v>
      </c>
      <c r="G14408" t="s">
        <v>218</v>
      </c>
      <c r="H14408" t="s">
        <v>229</v>
      </c>
      <c r="I14408" t="s">
        <v>230</v>
      </c>
      <c r="J14408" t="s">
        <v>231</v>
      </c>
      <c r="K14408" t="s">
        <v>191</v>
      </c>
      <c r="O14408" t="s">
        <v>264</v>
      </c>
      <c r="P14408">
        <v>2050</v>
      </c>
    </row>
    <row r="14409" spans="1:17" x14ac:dyDescent="0.25">
      <c r="A14409" t="s">
        <v>725</v>
      </c>
      <c r="B14409" t="s">
        <v>726</v>
      </c>
      <c r="C14409" t="s">
        <v>727</v>
      </c>
      <c r="D14409" t="s">
        <v>687</v>
      </c>
      <c r="E14409" t="s">
        <v>688</v>
      </c>
      <c r="F14409" t="s">
        <v>187</v>
      </c>
      <c r="G14409" t="s">
        <v>218</v>
      </c>
      <c r="H14409" t="s">
        <v>229</v>
      </c>
      <c r="I14409" t="s">
        <v>230</v>
      </c>
      <c r="J14409" t="s">
        <v>231</v>
      </c>
      <c r="K14409" t="s">
        <v>191</v>
      </c>
      <c r="O14409" t="s">
        <v>265</v>
      </c>
      <c r="P14409">
        <v>2050</v>
      </c>
    </row>
    <row r="14410" spans="1:17" x14ac:dyDescent="0.25">
      <c r="A14410" t="s">
        <v>725</v>
      </c>
      <c r="B14410" t="s">
        <v>726</v>
      </c>
      <c r="C14410" t="s">
        <v>727</v>
      </c>
      <c r="D14410" t="s">
        <v>687</v>
      </c>
      <c r="E14410" t="s">
        <v>688</v>
      </c>
      <c r="F14410" t="s">
        <v>187</v>
      </c>
      <c r="G14410" t="s">
        <v>233</v>
      </c>
      <c r="H14410" t="s">
        <v>477</v>
      </c>
      <c r="I14410" t="s">
        <v>240</v>
      </c>
      <c r="J14410" t="s">
        <v>288</v>
      </c>
      <c r="K14410" t="s">
        <v>478</v>
      </c>
      <c r="L14410" t="s">
        <v>237</v>
      </c>
      <c r="N14410" t="s">
        <v>692</v>
      </c>
      <c r="O14410" t="s">
        <v>194</v>
      </c>
      <c r="P14410">
        <v>2020</v>
      </c>
      <c r="Q14410">
        <v>2.0561601330000001</v>
      </c>
    </row>
    <row r="14411" spans="1:17" x14ac:dyDescent="0.25">
      <c r="A14411" t="s">
        <v>725</v>
      </c>
      <c r="B14411" t="s">
        <v>726</v>
      </c>
      <c r="C14411" t="s">
        <v>727</v>
      </c>
      <c r="D14411" t="s">
        <v>687</v>
      </c>
      <c r="E14411" t="s">
        <v>688</v>
      </c>
      <c r="F14411" t="s">
        <v>187</v>
      </c>
      <c r="G14411" t="s">
        <v>233</v>
      </c>
      <c r="H14411" t="s">
        <v>477</v>
      </c>
      <c r="I14411" t="s">
        <v>240</v>
      </c>
      <c r="J14411" t="s">
        <v>288</v>
      </c>
      <c r="K14411" t="s">
        <v>478</v>
      </c>
      <c r="L14411" t="s">
        <v>237</v>
      </c>
      <c r="N14411" t="s">
        <v>692</v>
      </c>
      <c r="O14411" t="s">
        <v>194</v>
      </c>
      <c r="P14411">
        <v>2025</v>
      </c>
      <c r="Q14411">
        <v>1.995684835</v>
      </c>
    </row>
    <row r="14412" spans="1:17" x14ac:dyDescent="0.25">
      <c r="A14412" t="s">
        <v>725</v>
      </c>
      <c r="B14412" t="s">
        <v>726</v>
      </c>
      <c r="C14412" t="s">
        <v>727</v>
      </c>
      <c r="D14412" t="s">
        <v>687</v>
      </c>
      <c r="E14412" t="s">
        <v>688</v>
      </c>
      <c r="F14412" t="s">
        <v>187</v>
      </c>
      <c r="G14412" t="s">
        <v>233</v>
      </c>
      <c r="H14412" t="s">
        <v>477</v>
      </c>
      <c r="I14412" t="s">
        <v>240</v>
      </c>
      <c r="J14412" t="s">
        <v>288</v>
      </c>
      <c r="K14412" t="s">
        <v>478</v>
      </c>
      <c r="L14412" t="s">
        <v>237</v>
      </c>
      <c r="N14412" t="s">
        <v>692</v>
      </c>
      <c r="O14412" t="s">
        <v>264</v>
      </c>
      <c r="P14412">
        <v>2025</v>
      </c>
      <c r="Q14412">
        <v>1.1438178379999999</v>
      </c>
    </row>
    <row r="14413" spans="1:17" x14ac:dyDescent="0.25">
      <c r="A14413" t="s">
        <v>725</v>
      </c>
      <c r="B14413" t="s">
        <v>726</v>
      </c>
      <c r="C14413" t="s">
        <v>727</v>
      </c>
      <c r="D14413" t="s">
        <v>687</v>
      </c>
      <c r="E14413" t="s">
        <v>688</v>
      </c>
      <c r="F14413" t="s">
        <v>187</v>
      </c>
      <c r="G14413" t="s">
        <v>233</v>
      </c>
      <c r="H14413" t="s">
        <v>477</v>
      </c>
      <c r="I14413" t="s">
        <v>240</v>
      </c>
      <c r="J14413" t="s">
        <v>288</v>
      </c>
      <c r="K14413" t="s">
        <v>478</v>
      </c>
      <c r="L14413" t="s">
        <v>237</v>
      </c>
      <c r="N14413" t="s">
        <v>692</v>
      </c>
      <c r="O14413" t="s">
        <v>265</v>
      </c>
      <c r="P14413">
        <v>2025</v>
      </c>
      <c r="Q14413">
        <v>2.9480164160000002</v>
      </c>
    </row>
    <row r="14414" spans="1:17" x14ac:dyDescent="0.25">
      <c r="A14414" t="s">
        <v>725</v>
      </c>
      <c r="B14414" t="s">
        <v>726</v>
      </c>
      <c r="C14414" t="s">
        <v>727</v>
      </c>
      <c r="D14414" t="s">
        <v>687</v>
      </c>
      <c r="E14414" t="s">
        <v>688</v>
      </c>
      <c r="F14414" t="s">
        <v>187</v>
      </c>
      <c r="G14414" t="s">
        <v>233</v>
      </c>
      <c r="H14414" t="s">
        <v>477</v>
      </c>
      <c r="I14414" t="s">
        <v>240</v>
      </c>
      <c r="J14414" t="s">
        <v>288</v>
      </c>
      <c r="K14414" t="s">
        <v>478</v>
      </c>
      <c r="L14414" t="s">
        <v>237</v>
      </c>
      <c r="N14414" t="s">
        <v>692</v>
      </c>
      <c r="O14414" t="s">
        <v>194</v>
      </c>
      <c r="P14414">
        <v>2030</v>
      </c>
      <c r="Q14414">
        <v>1.935209537</v>
      </c>
    </row>
    <row r="14415" spans="1:17" x14ac:dyDescent="0.25">
      <c r="A14415" t="s">
        <v>725</v>
      </c>
      <c r="B14415" t="s">
        <v>726</v>
      </c>
      <c r="C14415" t="s">
        <v>727</v>
      </c>
      <c r="D14415" t="s">
        <v>687</v>
      </c>
      <c r="E14415" t="s">
        <v>688</v>
      </c>
      <c r="F14415" t="s">
        <v>187</v>
      </c>
      <c r="G14415" t="s">
        <v>233</v>
      </c>
      <c r="H14415" t="s">
        <v>477</v>
      </c>
      <c r="I14415" t="s">
        <v>240</v>
      </c>
      <c r="J14415" t="s">
        <v>288</v>
      </c>
      <c r="K14415" t="s">
        <v>478</v>
      </c>
      <c r="L14415" t="s">
        <v>237</v>
      </c>
      <c r="N14415" t="s">
        <v>692</v>
      </c>
      <c r="O14415" t="s">
        <v>194</v>
      </c>
      <c r="P14415">
        <v>2040</v>
      </c>
      <c r="Q14415">
        <v>1.8747342389999999</v>
      </c>
    </row>
    <row r="14416" spans="1:17" x14ac:dyDescent="0.25">
      <c r="A14416" t="s">
        <v>725</v>
      </c>
      <c r="B14416" t="s">
        <v>726</v>
      </c>
      <c r="C14416" t="s">
        <v>727</v>
      </c>
      <c r="D14416" t="s">
        <v>687</v>
      </c>
      <c r="E14416" t="s">
        <v>688</v>
      </c>
      <c r="F14416" t="s">
        <v>187</v>
      </c>
      <c r="G14416" t="s">
        <v>233</v>
      </c>
      <c r="H14416" t="s">
        <v>477</v>
      </c>
      <c r="I14416" t="s">
        <v>240</v>
      </c>
      <c r="J14416" t="s">
        <v>288</v>
      </c>
      <c r="K14416" t="s">
        <v>478</v>
      </c>
      <c r="L14416" t="s">
        <v>237</v>
      </c>
      <c r="N14416" t="s">
        <v>692</v>
      </c>
      <c r="O14416" t="s">
        <v>194</v>
      </c>
      <c r="P14416">
        <v>2050</v>
      </c>
      <c r="Q14416">
        <v>1.8142589410000001</v>
      </c>
    </row>
    <row r="14417" spans="1:17" x14ac:dyDescent="0.25">
      <c r="A14417" t="s">
        <v>725</v>
      </c>
      <c r="B14417" t="s">
        <v>726</v>
      </c>
      <c r="C14417" t="s">
        <v>727</v>
      </c>
      <c r="D14417" t="s">
        <v>687</v>
      </c>
      <c r="E14417" t="s">
        <v>688</v>
      </c>
      <c r="F14417" t="s">
        <v>187</v>
      </c>
      <c r="G14417" t="s">
        <v>233</v>
      </c>
      <c r="H14417" t="s">
        <v>477</v>
      </c>
      <c r="I14417" t="s">
        <v>240</v>
      </c>
      <c r="J14417" t="s">
        <v>288</v>
      </c>
      <c r="K14417" t="s">
        <v>478</v>
      </c>
      <c r="L14417" t="s">
        <v>237</v>
      </c>
      <c r="N14417" t="s">
        <v>692</v>
      </c>
      <c r="O14417" t="s">
        <v>264</v>
      </c>
      <c r="P14417">
        <v>2050</v>
      </c>
      <c r="Q14417">
        <v>1.039834398</v>
      </c>
    </row>
    <row r="14418" spans="1:17" x14ac:dyDescent="0.25">
      <c r="A14418" t="s">
        <v>725</v>
      </c>
      <c r="B14418" t="s">
        <v>726</v>
      </c>
      <c r="C14418" t="s">
        <v>727</v>
      </c>
      <c r="D14418" t="s">
        <v>687</v>
      </c>
      <c r="E14418" t="s">
        <v>688</v>
      </c>
      <c r="F14418" t="s">
        <v>187</v>
      </c>
      <c r="G14418" t="s">
        <v>233</v>
      </c>
      <c r="H14418" t="s">
        <v>477</v>
      </c>
      <c r="I14418" t="s">
        <v>240</v>
      </c>
      <c r="J14418" t="s">
        <v>288</v>
      </c>
      <c r="K14418" t="s">
        <v>478</v>
      </c>
      <c r="L14418" t="s">
        <v>237</v>
      </c>
      <c r="N14418" t="s">
        <v>692</v>
      </c>
      <c r="O14418" t="s">
        <v>265</v>
      </c>
      <c r="P14418">
        <v>2050</v>
      </c>
      <c r="Q14418">
        <v>2.680014924</v>
      </c>
    </row>
    <row r="14419" spans="1:17" x14ac:dyDescent="0.25">
      <c r="A14419" t="s">
        <v>725</v>
      </c>
      <c r="B14419" t="s">
        <v>726</v>
      </c>
      <c r="C14419" t="s">
        <v>727</v>
      </c>
      <c r="D14419" t="s">
        <v>687</v>
      </c>
      <c r="E14419" t="s">
        <v>688</v>
      </c>
      <c r="F14419" t="s">
        <v>187</v>
      </c>
      <c r="G14419" t="s">
        <v>233</v>
      </c>
      <c r="H14419" t="s">
        <v>693</v>
      </c>
      <c r="I14419" t="s">
        <v>240</v>
      </c>
      <c r="J14419" t="s">
        <v>694</v>
      </c>
      <c r="K14419" t="s">
        <v>478</v>
      </c>
      <c r="L14419" t="s">
        <v>237</v>
      </c>
      <c r="M14419" t="s">
        <v>497</v>
      </c>
      <c r="O14419" t="s">
        <v>194</v>
      </c>
      <c r="P14419">
        <v>2020</v>
      </c>
      <c r="Q14419">
        <v>0.13408161099999999</v>
      </c>
    </row>
    <row r="14420" spans="1:17" x14ac:dyDescent="0.25">
      <c r="A14420" t="s">
        <v>725</v>
      </c>
      <c r="B14420" t="s">
        <v>726</v>
      </c>
      <c r="C14420" t="s">
        <v>727</v>
      </c>
      <c r="D14420" t="s">
        <v>687</v>
      </c>
      <c r="E14420" t="s">
        <v>688</v>
      </c>
      <c r="F14420" t="s">
        <v>187</v>
      </c>
      <c r="G14420" t="s">
        <v>233</v>
      </c>
      <c r="H14420" t="s">
        <v>693</v>
      </c>
      <c r="I14420" t="s">
        <v>240</v>
      </c>
      <c r="J14420" t="s">
        <v>694</v>
      </c>
      <c r="K14420" t="s">
        <v>478</v>
      </c>
      <c r="L14420" t="s">
        <v>237</v>
      </c>
      <c r="M14420" t="s">
        <v>497</v>
      </c>
      <c r="O14420" t="s">
        <v>194</v>
      </c>
      <c r="P14420">
        <v>2025</v>
      </c>
      <c r="Q14420">
        <v>0.13363249499999999</v>
      </c>
    </row>
    <row r="14421" spans="1:17" x14ac:dyDescent="0.25">
      <c r="A14421" t="s">
        <v>725</v>
      </c>
      <c r="B14421" t="s">
        <v>726</v>
      </c>
      <c r="C14421" t="s">
        <v>727</v>
      </c>
      <c r="D14421" t="s">
        <v>687</v>
      </c>
      <c r="E14421" t="s">
        <v>688</v>
      </c>
      <c r="F14421" t="s">
        <v>187</v>
      </c>
      <c r="G14421" t="s">
        <v>233</v>
      </c>
      <c r="H14421" t="s">
        <v>693</v>
      </c>
      <c r="I14421" t="s">
        <v>240</v>
      </c>
      <c r="J14421" t="s">
        <v>694</v>
      </c>
      <c r="K14421" t="s">
        <v>478</v>
      </c>
      <c r="L14421" t="s">
        <v>237</v>
      </c>
      <c r="M14421" t="s">
        <v>497</v>
      </c>
      <c r="O14421" t="s">
        <v>264</v>
      </c>
      <c r="P14421">
        <v>2025</v>
      </c>
      <c r="Q14421">
        <v>9.5568201000000005E-2</v>
      </c>
    </row>
    <row r="14422" spans="1:17" x14ac:dyDescent="0.25">
      <c r="A14422" t="s">
        <v>725</v>
      </c>
      <c r="B14422" t="s">
        <v>726</v>
      </c>
      <c r="C14422" t="s">
        <v>727</v>
      </c>
      <c r="D14422" t="s">
        <v>687</v>
      </c>
      <c r="E14422" t="s">
        <v>688</v>
      </c>
      <c r="F14422" t="s">
        <v>187</v>
      </c>
      <c r="G14422" t="s">
        <v>233</v>
      </c>
      <c r="H14422" t="s">
        <v>693</v>
      </c>
      <c r="I14422" t="s">
        <v>240</v>
      </c>
      <c r="J14422" t="s">
        <v>694</v>
      </c>
      <c r="K14422" t="s">
        <v>478</v>
      </c>
      <c r="L14422" t="s">
        <v>237</v>
      </c>
      <c r="M14422" t="s">
        <v>497</v>
      </c>
      <c r="O14422" t="s">
        <v>265</v>
      </c>
      <c r="P14422">
        <v>2025</v>
      </c>
      <c r="Q14422">
        <v>0.19158035600000001</v>
      </c>
    </row>
    <row r="14423" spans="1:17" x14ac:dyDescent="0.25">
      <c r="A14423" t="s">
        <v>725</v>
      </c>
      <c r="B14423" t="s">
        <v>726</v>
      </c>
      <c r="C14423" t="s">
        <v>727</v>
      </c>
      <c r="D14423" t="s">
        <v>687</v>
      </c>
      <c r="E14423" t="s">
        <v>688</v>
      </c>
      <c r="F14423" t="s">
        <v>187</v>
      </c>
      <c r="G14423" t="s">
        <v>233</v>
      </c>
      <c r="H14423" t="s">
        <v>693</v>
      </c>
      <c r="I14423" t="s">
        <v>240</v>
      </c>
      <c r="J14423" t="s">
        <v>694</v>
      </c>
      <c r="K14423" t="s">
        <v>478</v>
      </c>
      <c r="L14423" t="s">
        <v>237</v>
      </c>
      <c r="M14423" t="s">
        <v>497</v>
      </c>
      <c r="O14423" t="s">
        <v>194</v>
      </c>
      <c r="P14423">
        <v>2030</v>
      </c>
      <c r="Q14423">
        <v>0.114174136</v>
      </c>
    </row>
    <row r="14424" spans="1:17" x14ac:dyDescent="0.25">
      <c r="A14424" t="s">
        <v>725</v>
      </c>
      <c r="B14424" t="s">
        <v>726</v>
      </c>
      <c r="C14424" t="s">
        <v>727</v>
      </c>
      <c r="D14424" t="s">
        <v>687</v>
      </c>
      <c r="E14424" t="s">
        <v>688</v>
      </c>
      <c r="F14424" t="s">
        <v>187</v>
      </c>
      <c r="G14424" t="s">
        <v>233</v>
      </c>
      <c r="H14424" t="s">
        <v>693</v>
      </c>
      <c r="I14424" t="s">
        <v>240</v>
      </c>
      <c r="J14424" t="s">
        <v>694</v>
      </c>
      <c r="K14424" t="s">
        <v>478</v>
      </c>
      <c r="L14424" t="s">
        <v>237</v>
      </c>
      <c r="M14424" t="s">
        <v>497</v>
      </c>
      <c r="O14424" t="s">
        <v>194</v>
      </c>
      <c r="P14424">
        <v>2040</v>
      </c>
      <c r="Q14424">
        <v>0.11348469999999999</v>
      </c>
    </row>
    <row r="14425" spans="1:17" x14ac:dyDescent="0.25">
      <c r="A14425" t="s">
        <v>725</v>
      </c>
      <c r="B14425" t="s">
        <v>726</v>
      </c>
      <c r="C14425" t="s">
        <v>727</v>
      </c>
      <c r="D14425" t="s">
        <v>687</v>
      </c>
      <c r="E14425" t="s">
        <v>688</v>
      </c>
      <c r="F14425" t="s">
        <v>187</v>
      </c>
      <c r="G14425" t="s">
        <v>233</v>
      </c>
      <c r="H14425" t="s">
        <v>693</v>
      </c>
      <c r="I14425" t="s">
        <v>240</v>
      </c>
      <c r="J14425" t="s">
        <v>694</v>
      </c>
      <c r="K14425" t="s">
        <v>478</v>
      </c>
      <c r="L14425" t="s">
        <v>237</v>
      </c>
      <c r="M14425" t="s">
        <v>497</v>
      </c>
      <c r="O14425" t="s">
        <v>194</v>
      </c>
      <c r="P14425">
        <v>2050</v>
      </c>
      <c r="Q14425">
        <v>0.113161343</v>
      </c>
    </row>
    <row r="14426" spans="1:17" x14ac:dyDescent="0.25">
      <c r="A14426" t="s">
        <v>725</v>
      </c>
      <c r="B14426" t="s">
        <v>726</v>
      </c>
      <c r="C14426" t="s">
        <v>727</v>
      </c>
      <c r="D14426" t="s">
        <v>687</v>
      </c>
      <c r="E14426" t="s">
        <v>688</v>
      </c>
      <c r="F14426" t="s">
        <v>187</v>
      </c>
      <c r="G14426" t="s">
        <v>233</v>
      </c>
      <c r="H14426" t="s">
        <v>693</v>
      </c>
      <c r="I14426" t="s">
        <v>240</v>
      </c>
      <c r="J14426" t="s">
        <v>694</v>
      </c>
      <c r="K14426" t="s">
        <v>478</v>
      </c>
      <c r="L14426" t="s">
        <v>237</v>
      </c>
      <c r="M14426" t="s">
        <v>497</v>
      </c>
      <c r="O14426" t="s">
        <v>264</v>
      </c>
      <c r="P14426">
        <v>2050</v>
      </c>
      <c r="Q14426">
        <v>9.4131279999999998E-2</v>
      </c>
    </row>
    <row r="14427" spans="1:17" x14ac:dyDescent="0.25">
      <c r="A14427" t="s">
        <v>725</v>
      </c>
      <c r="B14427" t="s">
        <v>726</v>
      </c>
      <c r="C14427" t="s">
        <v>727</v>
      </c>
      <c r="D14427" t="s">
        <v>687</v>
      </c>
      <c r="E14427" t="s">
        <v>688</v>
      </c>
      <c r="F14427" t="s">
        <v>187</v>
      </c>
      <c r="G14427" t="s">
        <v>233</v>
      </c>
      <c r="H14427" t="s">
        <v>693</v>
      </c>
      <c r="I14427" t="s">
        <v>240</v>
      </c>
      <c r="J14427" t="s">
        <v>694</v>
      </c>
      <c r="K14427" t="s">
        <v>478</v>
      </c>
      <c r="L14427" t="s">
        <v>237</v>
      </c>
      <c r="M14427" t="s">
        <v>497</v>
      </c>
      <c r="O14427" t="s">
        <v>265</v>
      </c>
      <c r="P14427">
        <v>2050</v>
      </c>
      <c r="Q14427">
        <v>0.18869983900000001</v>
      </c>
    </row>
    <row r="14428" spans="1:17" x14ac:dyDescent="0.25">
      <c r="A14428" t="s">
        <v>725</v>
      </c>
      <c r="B14428" t="s">
        <v>726</v>
      </c>
      <c r="C14428" t="s">
        <v>727</v>
      </c>
      <c r="D14428" t="s">
        <v>687</v>
      </c>
      <c r="E14428" t="s">
        <v>688</v>
      </c>
      <c r="F14428" t="s">
        <v>187</v>
      </c>
      <c r="G14428" t="s">
        <v>233</v>
      </c>
      <c r="H14428" t="s">
        <v>479</v>
      </c>
      <c r="I14428" t="s">
        <v>240</v>
      </c>
      <c r="J14428" t="s">
        <v>290</v>
      </c>
      <c r="K14428" t="s">
        <v>478</v>
      </c>
      <c r="L14428" t="s">
        <v>237</v>
      </c>
      <c r="N14428" t="s">
        <v>692</v>
      </c>
      <c r="O14428" t="s">
        <v>194</v>
      </c>
      <c r="P14428">
        <v>2020</v>
      </c>
      <c r="Q14428">
        <v>0.68538671100000004</v>
      </c>
    </row>
    <row r="14429" spans="1:17" x14ac:dyDescent="0.25">
      <c r="A14429" t="s">
        <v>725</v>
      </c>
      <c r="B14429" t="s">
        <v>726</v>
      </c>
      <c r="C14429" t="s">
        <v>727</v>
      </c>
      <c r="D14429" t="s">
        <v>687</v>
      </c>
      <c r="E14429" t="s">
        <v>688</v>
      </c>
      <c r="F14429" t="s">
        <v>187</v>
      </c>
      <c r="G14429" t="s">
        <v>233</v>
      </c>
      <c r="H14429" t="s">
        <v>479</v>
      </c>
      <c r="I14429" t="s">
        <v>240</v>
      </c>
      <c r="J14429" t="s">
        <v>290</v>
      </c>
      <c r="K14429" t="s">
        <v>478</v>
      </c>
      <c r="L14429" t="s">
        <v>237</v>
      </c>
      <c r="N14429" t="s">
        <v>692</v>
      </c>
      <c r="O14429" t="s">
        <v>194</v>
      </c>
      <c r="P14429">
        <v>2025</v>
      </c>
      <c r="Q14429">
        <v>0.66522827799999995</v>
      </c>
    </row>
    <row r="14430" spans="1:17" x14ac:dyDescent="0.25">
      <c r="A14430" t="s">
        <v>725</v>
      </c>
      <c r="B14430" t="s">
        <v>726</v>
      </c>
      <c r="C14430" t="s">
        <v>727</v>
      </c>
      <c r="D14430" t="s">
        <v>687</v>
      </c>
      <c r="E14430" t="s">
        <v>688</v>
      </c>
      <c r="F14430" t="s">
        <v>187</v>
      </c>
      <c r="G14430" t="s">
        <v>233</v>
      </c>
      <c r="H14430" t="s">
        <v>479</v>
      </c>
      <c r="I14430" t="s">
        <v>240</v>
      </c>
      <c r="J14430" t="s">
        <v>290</v>
      </c>
      <c r="K14430" t="s">
        <v>478</v>
      </c>
      <c r="L14430" t="s">
        <v>237</v>
      </c>
      <c r="N14430" t="s">
        <v>692</v>
      </c>
      <c r="O14430" t="s">
        <v>264</v>
      </c>
      <c r="P14430">
        <v>2025</v>
      </c>
      <c r="Q14430">
        <v>0.392826328</v>
      </c>
    </row>
    <row r="14431" spans="1:17" x14ac:dyDescent="0.25">
      <c r="A14431" t="s">
        <v>725</v>
      </c>
      <c r="B14431" t="s">
        <v>726</v>
      </c>
      <c r="C14431" t="s">
        <v>727</v>
      </c>
      <c r="D14431" t="s">
        <v>687</v>
      </c>
      <c r="E14431" t="s">
        <v>688</v>
      </c>
      <c r="F14431" t="s">
        <v>187</v>
      </c>
      <c r="G14431" t="s">
        <v>233</v>
      </c>
      <c r="H14431" t="s">
        <v>479</v>
      </c>
      <c r="I14431" t="s">
        <v>240</v>
      </c>
      <c r="J14431" t="s">
        <v>290</v>
      </c>
      <c r="K14431" t="s">
        <v>478</v>
      </c>
      <c r="L14431" t="s">
        <v>237</v>
      </c>
      <c r="N14431" t="s">
        <v>692</v>
      </c>
      <c r="O14431" t="s">
        <v>265</v>
      </c>
      <c r="P14431">
        <v>2025</v>
      </c>
      <c r="Q14431">
        <v>1.012450082</v>
      </c>
    </row>
    <row r="14432" spans="1:17" x14ac:dyDescent="0.25">
      <c r="A14432" t="s">
        <v>725</v>
      </c>
      <c r="B14432" t="s">
        <v>726</v>
      </c>
      <c r="C14432" t="s">
        <v>727</v>
      </c>
      <c r="D14432" t="s">
        <v>687</v>
      </c>
      <c r="E14432" t="s">
        <v>688</v>
      </c>
      <c r="F14432" t="s">
        <v>187</v>
      </c>
      <c r="G14432" t="s">
        <v>233</v>
      </c>
      <c r="H14432" t="s">
        <v>479</v>
      </c>
      <c r="I14432" t="s">
        <v>240</v>
      </c>
      <c r="J14432" t="s">
        <v>290</v>
      </c>
      <c r="K14432" t="s">
        <v>478</v>
      </c>
      <c r="L14432" t="s">
        <v>237</v>
      </c>
      <c r="N14432" t="s">
        <v>692</v>
      </c>
      <c r="O14432" t="s">
        <v>194</v>
      </c>
      <c r="P14432">
        <v>2030</v>
      </c>
      <c r="Q14432">
        <v>0.64506984599999995</v>
      </c>
    </row>
    <row r="14433" spans="1:17" x14ac:dyDescent="0.25">
      <c r="A14433" t="s">
        <v>725</v>
      </c>
      <c r="B14433" t="s">
        <v>726</v>
      </c>
      <c r="C14433" t="s">
        <v>727</v>
      </c>
      <c r="D14433" t="s">
        <v>687</v>
      </c>
      <c r="E14433" t="s">
        <v>688</v>
      </c>
      <c r="F14433" t="s">
        <v>187</v>
      </c>
      <c r="G14433" t="s">
        <v>233</v>
      </c>
      <c r="H14433" t="s">
        <v>479</v>
      </c>
      <c r="I14433" t="s">
        <v>240</v>
      </c>
      <c r="J14433" t="s">
        <v>290</v>
      </c>
      <c r="K14433" t="s">
        <v>478</v>
      </c>
      <c r="L14433" t="s">
        <v>237</v>
      </c>
      <c r="N14433" t="s">
        <v>692</v>
      </c>
      <c r="O14433" t="s">
        <v>194</v>
      </c>
      <c r="P14433">
        <v>2040</v>
      </c>
      <c r="Q14433">
        <v>0.62491141299999997</v>
      </c>
    </row>
    <row r="14434" spans="1:17" x14ac:dyDescent="0.25">
      <c r="A14434" t="s">
        <v>725</v>
      </c>
      <c r="B14434" t="s">
        <v>726</v>
      </c>
      <c r="C14434" t="s">
        <v>727</v>
      </c>
      <c r="D14434" t="s">
        <v>687</v>
      </c>
      <c r="E14434" t="s">
        <v>688</v>
      </c>
      <c r="F14434" t="s">
        <v>187</v>
      </c>
      <c r="G14434" t="s">
        <v>233</v>
      </c>
      <c r="H14434" t="s">
        <v>479</v>
      </c>
      <c r="I14434" t="s">
        <v>240</v>
      </c>
      <c r="J14434" t="s">
        <v>290</v>
      </c>
      <c r="K14434" t="s">
        <v>478</v>
      </c>
      <c r="L14434" t="s">
        <v>237</v>
      </c>
      <c r="N14434" t="s">
        <v>692</v>
      </c>
      <c r="O14434" t="s">
        <v>194</v>
      </c>
      <c r="P14434">
        <v>2050</v>
      </c>
      <c r="Q14434">
        <v>0.60475298</v>
      </c>
    </row>
    <row r="14435" spans="1:17" x14ac:dyDescent="0.25">
      <c r="A14435" t="s">
        <v>725</v>
      </c>
      <c r="B14435" t="s">
        <v>726</v>
      </c>
      <c r="C14435" t="s">
        <v>727</v>
      </c>
      <c r="D14435" t="s">
        <v>687</v>
      </c>
      <c r="E14435" t="s">
        <v>688</v>
      </c>
      <c r="F14435" t="s">
        <v>187</v>
      </c>
      <c r="G14435" t="s">
        <v>233</v>
      </c>
      <c r="H14435" t="s">
        <v>479</v>
      </c>
      <c r="I14435" t="s">
        <v>240</v>
      </c>
      <c r="J14435" t="s">
        <v>290</v>
      </c>
      <c r="K14435" t="s">
        <v>478</v>
      </c>
      <c r="L14435" t="s">
        <v>237</v>
      </c>
      <c r="N14435" t="s">
        <v>692</v>
      </c>
      <c r="O14435" t="s">
        <v>264</v>
      </c>
      <c r="P14435">
        <v>2050</v>
      </c>
      <c r="Q14435">
        <v>0.35711484399999999</v>
      </c>
    </row>
    <row r="14436" spans="1:17" x14ac:dyDescent="0.25">
      <c r="A14436" t="s">
        <v>725</v>
      </c>
      <c r="B14436" t="s">
        <v>726</v>
      </c>
      <c r="C14436" t="s">
        <v>727</v>
      </c>
      <c r="D14436" t="s">
        <v>687</v>
      </c>
      <c r="E14436" t="s">
        <v>688</v>
      </c>
      <c r="F14436" t="s">
        <v>187</v>
      </c>
      <c r="G14436" t="s">
        <v>233</v>
      </c>
      <c r="H14436" t="s">
        <v>479</v>
      </c>
      <c r="I14436" t="s">
        <v>240</v>
      </c>
      <c r="J14436" t="s">
        <v>290</v>
      </c>
      <c r="K14436" t="s">
        <v>478</v>
      </c>
      <c r="L14436" t="s">
        <v>237</v>
      </c>
      <c r="N14436" t="s">
        <v>692</v>
      </c>
      <c r="O14436" t="s">
        <v>265</v>
      </c>
      <c r="P14436">
        <v>2050</v>
      </c>
      <c r="Q14436">
        <v>0.920409166</v>
      </c>
    </row>
    <row r="14437" spans="1:17" x14ac:dyDescent="0.25">
      <c r="A14437" t="s">
        <v>725</v>
      </c>
      <c r="B14437" t="s">
        <v>726</v>
      </c>
      <c r="C14437" t="s">
        <v>727</v>
      </c>
      <c r="D14437" t="s">
        <v>687</v>
      </c>
      <c r="E14437" t="s">
        <v>688</v>
      </c>
      <c r="F14437" t="s">
        <v>187</v>
      </c>
      <c r="G14437" t="s">
        <v>233</v>
      </c>
      <c r="H14437" t="s">
        <v>480</v>
      </c>
      <c r="I14437" t="s">
        <v>4</v>
      </c>
      <c r="J14437" t="s">
        <v>481</v>
      </c>
      <c r="K14437" t="s">
        <v>482</v>
      </c>
      <c r="L14437" t="s">
        <v>237</v>
      </c>
      <c r="M14437" t="s">
        <v>380</v>
      </c>
      <c r="O14437" t="s">
        <v>194</v>
      </c>
      <c r="P14437">
        <v>2020</v>
      </c>
      <c r="Q14437">
        <v>0</v>
      </c>
    </row>
    <row r="14438" spans="1:17" x14ac:dyDescent="0.25">
      <c r="A14438" t="s">
        <v>725</v>
      </c>
      <c r="B14438" t="s">
        <v>726</v>
      </c>
      <c r="C14438" t="s">
        <v>727</v>
      </c>
      <c r="D14438" t="s">
        <v>687</v>
      </c>
      <c r="E14438" t="s">
        <v>688</v>
      </c>
      <c r="F14438" t="s">
        <v>187</v>
      </c>
      <c r="G14438" t="s">
        <v>233</v>
      </c>
      <c r="H14438" t="s">
        <v>480</v>
      </c>
      <c r="I14438" t="s">
        <v>4</v>
      </c>
      <c r="J14438" t="s">
        <v>481</v>
      </c>
      <c r="K14438" t="s">
        <v>482</v>
      </c>
      <c r="L14438" t="s">
        <v>237</v>
      </c>
      <c r="M14438" t="s">
        <v>380</v>
      </c>
      <c r="O14438" t="s">
        <v>194</v>
      </c>
      <c r="P14438">
        <v>2025</v>
      </c>
      <c r="Q14438">
        <v>0</v>
      </c>
    </row>
    <row r="14439" spans="1:17" x14ac:dyDescent="0.25">
      <c r="A14439" t="s">
        <v>725</v>
      </c>
      <c r="B14439" t="s">
        <v>726</v>
      </c>
      <c r="C14439" t="s">
        <v>727</v>
      </c>
      <c r="D14439" t="s">
        <v>687</v>
      </c>
      <c r="E14439" t="s">
        <v>688</v>
      </c>
      <c r="F14439" t="s">
        <v>187</v>
      </c>
      <c r="G14439" t="s">
        <v>233</v>
      </c>
      <c r="H14439" t="s">
        <v>480</v>
      </c>
      <c r="I14439" t="s">
        <v>4</v>
      </c>
      <c r="J14439" t="s">
        <v>481</v>
      </c>
      <c r="K14439" t="s">
        <v>482</v>
      </c>
      <c r="L14439" t="s">
        <v>237</v>
      </c>
      <c r="M14439" t="s">
        <v>380</v>
      </c>
      <c r="O14439" t="s">
        <v>264</v>
      </c>
      <c r="P14439">
        <v>2025</v>
      </c>
      <c r="Q14439">
        <v>0</v>
      </c>
    </row>
    <row r="14440" spans="1:17" x14ac:dyDescent="0.25">
      <c r="A14440" t="s">
        <v>725</v>
      </c>
      <c r="B14440" t="s">
        <v>726</v>
      </c>
      <c r="C14440" t="s">
        <v>727</v>
      </c>
      <c r="D14440" t="s">
        <v>687</v>
      </c>
      <c r="E14440" t="s">
        <v>688</v>
      </c>
      <c r="F14440" t="s">
        <v>187</v>
      </c>
      <c r="G14440" t="s">
        <v>233</v>
      </c>
      <c r="H14440" t="s">
        <v>480</v>
      </c>
      <c r="I14440" t="s">
        <v>4</v>
      </c>
      <c r="J14440" t="s">
        <v>481</v>
      </c>
      <c r="K14440" t="s">
        <v>482</v>
      </c>
      <c r="L14440" t="s">
        <v>237</v>
      </c>
      <c r="M14440" t="s">
        <v>380</v>
      </c>
      <c r="O14440" t="s">
        <v>265</v>
      </c>
      <c r="P14440">
        <v>2025</v>
      </c>
      <c r="Q14440">
        <v>0</v>
      </c>
    </row>
    <row r="14441" spans="1:17" x14ac:dyDescent="0.25">
      <c r="A14441" t="s">
        <v>725</v>
      </c>
      <c r="B14441" t="s">
        <v>726</v>
      </c>
      <c r="C14441" t="s">
        <v>727</v>
      </c>
      <c r="D14441" t="s">
        <v>687</v>
      </c>
      <c r="E14441" t="s">
        <v>688</v>
      </c>
      <c r="F14441" t="s">
        <v>187</v>
      </c>
      <c r="G14441" t="s">
        <v>233</v>
      </c>
      <c r="H14441" t="s">
        <v>480</v>
      </c>
      <c r="I14441" t="s">
        <v>4</v>
      </c>
      <c r="J14441" t="s">
        <v>481</v>
      </c>
      <c r="K14441" t="s">
        <v>482</v>
      </c>
      <c r="L14441" t="s">
        <v>237</v>
      </c>
      <c r="M14441" t="s">
        <v>380</v>
      </c>
      <c r="O14441" t="s">
        <v>194</v>
      </c>
      <c r="P14441">
        <v>2030</v>
      </c>
      <c r="Q14441">
        <v>0</v>
      </c>
    </row>
    <row r="14442" spans="1:17" x14ac:dyDescent="0.25">
      <c r="A14442" t="s">
        <v>725</v>
      </c>
      <c r="B14442" t="s">
        <v>726</v>
      </c>
      <c r="C14442" t="s">
        <v>727</v>
      </c>
      <c r="D14442" t="s">
        <v>687</v>
      </c>
      <c r="E14442" t="s">
        <v>688</v>
      </c>
      <c r="F14442" t="s">
        <v>187</v>
      </c>
      <c r="G14442" t="s">
        <v>233</v>
      </c>
      <c r="H14442" t="s">
        <v>480</v>
      </c>
      <c r="I14442" t="s">
        <v>4</v>
      </c>
      <c r="J14442" t="s">
        <v>481</v>
      </c>
      <c r="K14442" t="s">
        <v>482</v>
      </c>
      <c r="L14442" t="s">
        <v>237</v>
      </c>
      <c r="M14442" t="s">
        <v>380</v>
      </c>
      <c r="O14442" t="s">
        <v>194</v>
      </c>
      <c r="P14442">
        <v>2040</v>
      </c>
      <c r="Q14442">
        <v>0</v>
      </c>
    </row>
    <row r="14443" spans="1:17" x14ac:dyDescent="0.25">
      <c r="A14443" t="s">
        <v>725</v>
      </c>
      <c r="B14443" t="s">
        <v>726</v>
      </c>
      <c r="C14443" t="s">
        <v>727</v>
      </c>
      <c r="D14443" t="s">
        <v>687</v>
      </c>
      <c r="E14443" t="s">
        <v>688</v>
      </c>
      <c r="F14443" t="s">
        <v>187</v>
      </c>
      <c r="G14443" t="s">
        <v>233</v>
      </c>
      <c r="H14443" t="s">
        <v>480</v>
      </c>
      <c r="I14443" t="s">
        <v>4</v>
      </c>
      <c r="J14443" t="s">
        <v>481</v>
      </c>
      <c r="K14443" t="s">
        <v>482</v>
      </c>
      <c r="L14443" t="s">
        <v>237</v>
      </c>
      <c r="M14443" t="s">
        <v>380</v>
      </c>
      <c r="O14443" t="s">
        <v>194</v>
      </c>
      <c r="P14443">
        <v>2050</v>
      </c>
      <c r="Q14443">
        <v>0</v>
      </c>
    </row>
    <row r="14444" spans="1:17" x14ac:dyDescent="0.25">
      <c r="A14444" t="s">
        <v>725</v>
      </c>
      <c r="B14444" t="s">
        <v>726</v>
      </c>
      <c r="C14444" t="s">
        <v>727</v>
      </c>
      <c r="D14444" t="s">
        <v>687</v>
      </c>
      <c r="E14444" t="s">
        <v>688</v>
      </c>
      <c r="F14444" t="s">
        <v>187</v>
      </c>
      <c r="G14444" t="s">
        <v>233</v>
      </c>
      <c r="H14444" t="s">
        <v>480</v>
      </c>
      <c r="I14444" t="s">
        <v>4</v>
      </c>
      <c r="J14444" t="s">
        <v>481</v>
      </c>
      <c r="K14444" t="s">
        <v>482</v>
      </c>
      <c r="L14444" t="s">
        <v>237</v>
      </c>
      <c r="M14444" t="s">
        <v>380</v>
      </c>
      <c r="O14444" t="s">
        <v>264</v>
      </c>
      <c r="P14444">
        <v>2050</v>
      </c>
      <c r="Q14444">
        <v>0</v>
      </c>
    </row>
    <row r="14445" spans="1:17" x14ac:dyDescent="0.25">
      <c r="A14445" t="s">
        <v>725</v>
      </c>
      <c r="B14445" t="s">
        <v>726</v>
      </c>
      <c r="C14445" t="s">
        <v>727</v>
      </c>
      <c r="D14445" t="s">
        <v>687</v>
      </c>
      <c r="E14445" t="s">
        <v>688</v>
      </c>
      <c r="F14445" t="s">
        <v>187</v>
      </c>
      <c r="G14445" t="s">
        <v>233</v>
      </c>
      <c r="H14445" t="s">
        <v>480</v>
      </c>
      <c r="I14445" t="s">
        <v>4</v>
      </c>
      <c r="J14445" t="s">
        <v>481</v>
      </c>
      <c r="K14445" t="s">
        <v>482</v>
      </c>
      <c r="L14445" t="s">
        <v>237</v>
      </c>
      <c r="M14445" t="s">
        <v>380</v>
      </c>
      <c r="O14445" t="s">
        <v>265</v>
      </c>
      <c r="P14445">
        <v>2050</v>
      </c>
      <c r="Q14445">
        <v>0</v>
      </c>
    </row>
    <row r="14446" spans="1:17" x14ac:dyDescent="0.25">
      <c r="A14446" t="s">
        <v>725</v>
      </c>
      <c r="B14446" t="s">
        <v>726</v>
      </c>
      <c r="C14446" t="s">
        <v>727</v>
      </c>
      <c r="D14446" t="s">
        <v>687</v>
      </c>
      <c r="E14446" t="s">
        <v>688</v>
      </c>
      <c r="F14446" t="s">
        <v>187</v>
      </c>
      <c r="G14446" t="s">
        <v>233</v>
      </c>
      <c r="H14446" t="s">
        <v>484</v>
      </c>
      <c r="I14446" t="s">
        <v>4</v>
      </c>
      <c r="J14446" t="s">
        <v>485</v>
      </c>
      <c r="K14446" t="s">
        <v>482</v>
      </c>
      <c r="L14446" t="s">
        <v>237</v>
      </c>
      <c r="M14446" t="s">
        <v>344</v>
      </c>
      <c r="O14446" t="s">
        <v>194</v>
      </c>
      <c r="P14446">
        <v>2020</v>
      </c>
      <c r="Q14446">
        <v>4.3401959320000003</v>
      </c>
    </row>
    <row r="14447" spans="1:17" x14ac:dyDescent="0.25">
      <c r="A14447" t="s">
        <v>725</v>
      </c>
      <c r="B14447" t="s">
        <v>726</v>
      </c>
      <c r="C14447" t="s">
        <v>727</v>
      </c>
      <c r="D14447" t="s">
        <v>687</v>
      </c>
      <c r="E14447" t="s">
        <v>688</v>
      </c>
      <c r="F14447" t="s">
        <v>187</v>
      </c>
      <c r="G14447" t="s">
        <v>233</v>
      </c>
      <c r="H14447" t="s">
        <v>484</v>
      </c>
      <c r="I14447" t="s">
        <v>4</v>
      </c>
      <c r="J14447" t="s">
        <v>485</v>
      </c>
      <c r="K14447" t="s">
        <v>482</v>
      </c>
      <c r="L14447" t="s">
        <v>237</v>
      </c>
      <c r="M14447" t="s">
        <v>344</v>
      </c>
      <c r="O14447" t="s">
        <v>194</v>
      </c>
      <c r="P14447">
        <v>2025</v>
      </c>
      <c r="Q14447">
        <v>4.2483631730000004</v>
      </c>
    </row>
    <row r="14448" spans="1:17" x14ac:dyDescent="0.25">
      <c r="A14448" t="s">
        <v>725</v>
      </c>
      <c r="B14448" t="s">
        <v>726</v>
      </c>
      <c r="C14448" t="s">
        <v>727</v>
      </c>
      <c r="D14448" t="s">
        <v>687</v>
      </c>
      <c r="E14448" t="s">
        <v>688</v>
      </c>
      <c r="F14448" t="s">
        <v>187</v>
      </c>
      <c r="G14448" t="s">
        <v>233</v>
      </c>
      <c r="H14448" t="s">
        <v>484</v>
      </c>
      <c r="I14448" t="s">
        <v>4</v>
      </c>
      <c r="J14448" t="s">
        <v>485</v>
      </c>
      <c r="K14448" t="s">
        <v>482</v>
      </c>
      <c r="L14448" t="s">
        <v>237</v>
      </c>
      <c r="M14448" t="s">
        <v>344</v>
      </c>
      <c r="O14448" t="s">
        <v>264</v>
      </c>
      <c r="P14448">
        <v>2025</v>
      </c>
      <c r="Q14448">
        <v>4.1240498509999997</v>
      </c>
    </row>
    <row r="14449" spans="1:17" x14ac:dyDescent="0.25">
      <c r="A14449" t="s">
        <v>725</v>
      </c>
      <c r="B14449" t="s">
        <v>726</v>
      </c>
      <c r="C14449" t="s">
        <v>727</v>
      </c>
      <c r="D14449" t="s">
        <v>687</v>
      </c>
      <c r="E14449" t="s">
        <v>688</v>
      </c>
      <c r="F14449" t="s">
        <v>187</v>
      </c>
      <c r="G14449" t="s">
        <v>233</v>
      </c>
      <c r="H14449" t="s">
        <v>484</v>
      </c>
      <c r="I14449" t="s">
        <v>4</v>
      </c>
      <c r="J14449" t="s">
        <v>485</v>
      </c>
      <c r="K14449" t="s">
        <v>482</v>
      </c>
      <c r="L14449" t="s">
        <v>237</v>
      </c>
      <c r="M14449" t="s">
        <v>344</v>
      </c>
      <c r="O14449" t="s">
        <v>265</v>
      </c>
      <c r="P14449">
        <v>2025</v>
      </c>
      <c r="Q14449">
        <v>4.334998702</v>
      </c>
    </row>
    <row r="14450" spans="1:17" x14ac:dyDescent="0.25">
      <c r="A14450" t="s">
        <v>725</v>
      </c>
      <c r="B14450" t="s">
        <v>726</v>
      </c>
      <c r="C14450" t="s">
        <v>727</v>
      </c>
      <c r="D14450" t="s">
        <v>687</v>
      </c>
      <c r="E14450" t="s">
        <v>688</v>
      </c>
      <c r="F14450" t="s">
        <v>187</v>
      </c>
      <c r="G14450" t="s">
        <v>233</v>
      </c>
      <c r="H14450" t="s">
        <v>484</v>
      </c>
      <c r="I14450" t="s">
        <v>4</v>
      </c>
      <c r="J14450" t="s">
        <v>485</v>
      </c>
      <c r="K14450" t="s">
        <v>482</v>
      </c>
      <c r="L14450" t="s">
        <v>237</v>
      </c>
      <c r="M14450" t="s">
        <v>344</v>
      </c>
      <c r="O14450" t="s">
        <v>194</v>
      </c>
      <c r="P14450">
        <v>2030</v>
      </c>
      <c r="Q14450">
        <v>4.2361517290000004</v>
      </c>
    </row>
    <row r="14451" spans="1:17" x14ac:dyDescent="0.25">
      <c r="A14451" t="s">
        <v>725</v>
      </c>
      <c r="B14451" t="s">
        <v>726</v>
      </c>
      <c r="C14451" t="s">
        <v>727</v>
      </c>
      <c r="D14451" t="s">
        <v>687</v>
      </c>
      <c r="E14451" t="s">
        <v>688</v>
      </c>
      <c r="F14451" t="s">
        <v>187</v>
      </c>
      <c r="G14451" t="s">
        <v>233</v>
      </c>
      <c r="H14451" t="s">
        <v>484</v>
      </c>
      <c r="I14451" t="s">
        <v>4</v>
      </c>
      <c r="J14451" t="s">
        <v>485</v>
      </c>
      <c r="K14451" t="s">
        <v>482</v>
      </c>
      <c r="L14451" t="s">
        <v>237</v>
      </c>
      <c r="M14451" t="s">
        <v>344</v>
      </c>
      <c r="O14451" t="s">
        <v>194</v>
      </c>
      <c r="P14451">
        <v>2040</v>
      </c>
      <c r="Q14451">
        <v>4.1639792240000002</v>
      </c>
    </row>
    <row r="14452" spans="1:17" x14ac:dyDescent="0.25">
      <c r="A14452" t="s">
        <v>725</v>
      </c>
      <c r="B14452" t="s">
        <v>726</v>
      </c>
      <c r="C14452" t="s">
        <v>727</v>
      </c>
      <c r="D14452" t="s">
        <v>687</v>
      </c>
      <c r="E14452" t="s">
        <v>688</v>
      </c>
      <c r="F14452" t="s">
        <v>187</v>
      </c>
      <c r="G14452" t="s">
        <v>233</v>
      </c>
      <c r="H14452" t="s">
        <v>484</v>
      </c>
      <c r="I14452" t="s">
        <v>4</v>
      </c>
      <c r="J14452" t="s">
        <v>485</v>
      </c>
      <c r="K14452" t="s">
        <v>482</v>
      </c>
      <c r="L14452" t="s">
        <v>237</v>
      </c>
      <c r="M14452" t="s">
        <v>344</v>
      </c>
      <c r="O14452" t="s">
        <v>194</v>
      </c>
      <c r="P14452">
        <v>2050</v>
      </c>
      <c r="Q14452">
        <v>3.99130845</v>
      </c>
    </row>
    <row r="14453" spans="1:17" x14ac:dyDescent="0.25">
      <c r="A14453" t="s">
        <v>725</v>
      </c>
      <c r="B14453" t="s">
        <v>726</v>
      </c>
      <c r="C14453" t="s">
        <v>727</v>
      </c>
      <c r="D14453" t="s">
        <v>687</v>
      </c>
      <c r="E14453" t="s">
        <v>688</v>
      </c>
      <c r="F14453" t="s">
        <v>187</v>
      </c>
      <c r="G14453" t="s">
        <v>233</v>
      </c>
      <c r="H14453" t="s">
        <v>484</v>
      </c>
      <c r="I14453" t="s">
        <v>4</v>
      </c>
      <c r="J14453" t="s">
        <v>485</v>
      </c>
      <c r="K14453" t="s">
        <v>482</v>
      </c>
      <c r="L14453" t="s">
        <v>237</v>
      </c>
      <c r="M14453" t="s">
        <v>344</v>
      </c>
      <c r="O14453" t="s">
        <v>264</v>
      </c>
      <c r="P14453">
        <v>2050</v>
      </c>
      <c r="Q14453">
        <v>3.9759809549999998</v>
      </c>
    </row>
    <row r="14454" spans="1:17" x14ac:dyDescent="0.25">
      <c r="A14454" t="s">
        <v>725</v>
      </c>
      <c r="B14454" t="s">
        <v>726</v>
      </c>
      <c r="C14454" t="s">
        <v>727</v>
      </c>
      <c r="D14454" t="s">
        <v>687</v>
      </c>
      <c r="E14454" t="s">
        <v>688</v>
      </c>
      <c r="F14454" t="s">
        <v>187</v>
      </c>
      <c r="G14454" t="s">
        <v>233</v>
      </c>
      <c r="H14454" t="s">
        <v>484</v>
      </c>
      <c r="I14454" t="s">
        <v>4</v>
      </c>
      <c r="J14454" t="s">
        <v>485</v>
      </c>
      <c r="K14454" t="s">
        <v>482</v>
      </c>
      <c r="L14454" t="s">
        <v>237</v>
      </c>
      <c r="M14454" t="s">
        <v>344</v>
      </c>
      <c r="O14454" t="s">
        <v>265</v>
      </c>
      <c r="P14454">
        <v>2050</v>
      </c>
      <c r="Q14454">
        <v>4.1637239580000003</v>
      </c>
    </row>
    <row r="14455" spans="1:17" x14ac:dyDescent="0.25">
      <c r="A14455" t="s">
        <v>725</v>
      </c>
      <c r="B14455" t="s">
        <v>726</v>
      </c>
      <c r="C14455" t="s">
        <v>727</v>
      </c>
      <c r="D14455" t="s">
        <v>687</v>
      </c>
      <c r="E14455" t="s">
        <v>688</v>
      </c>
      <c r="F14455" t="s">
        <v>187</v>
      </c>
      <c r="G14455" t="s">
        <v>233</v>
      </c>
      <c r="H14455" t="s">
        <v>486</v>
      </c>
      <c r="I14455" t="s">
        <v>234</v>
      </c>
      <c r="J14455" t="s">
        <v>235</v>
      </c>
      <c r="K14455" t="s">
        <v>487</v>
      </c>
      <c r="L14455" t="s">
        <v>237</v>
      </c>
      <c r="M14455" t="s">
        <v>695</v>
      </c>
      <c r="N14455" t="s">
        <v>696</v>
      </c>
      <c r="O14455" t="s">
        <v>194</v>
      </c>
      <c r="P14455">
        <v>2020</v>
      </c>
      <c r="Q14455">
        <v>24500</v>
      </c>
    </row>
    <row r="14456" spans="1:17" x14ac:dyDescent="0.25">
      <c r="A14456" t="s">
        <v>725</v>
      </c>
      <c r="B14456" t="s">
        <v>726</v>
      </c>
      <c r="C14456" t="s">
        <v>727</v>
      </c>
      <c r="D14456" t="s">
        <v>687</v>
      </c>
      <c r="E14456" t="s">
        <v>688</v>
      </c>
      <c r="F14456" t="s">
        <v>187</v>
      </c>
      <c r="G14456" t="s">
        <v>233</v>
      </c>
      <c r="H14456" t="s">
        <v>486</v>
      </c>
      <c r="I14456" t="s">
        <v>234</v>
      </c>
      <c r="J14456" t="s">
        <v>235</v>
      </c>
      <c r="K14456" t="s">
        <v>487</v>
      </c>
      <c r="L14456" t="s">
        <v>237</v>
      </c>
      <c r="M14456" t="s">
        <v>695</v>
      </c>
      <c r="N14456" t="s">
        <v>696</v>
      </c>
      <c r="O14456" t="s">
        <v>194</v>
      </c>
      <c r="P14456">
        <v>2025</v>
      </c>
      <c r="Q14456">
        <v>23800</v>
      </c>
    </row>
    <row r="14457" spans="1:17" x14ac:dyDescent="0.25">
      <c r="A14457" t="s">
        <v>725</v>
      </c>
      <c r="B14457" t="s">
        <v>726</v>
      </c>
      <c r="C14457" t="s">
        <v>727</v>
      </c>
      <c r="D14457" t="s">
        <v>687</v>
      </c>
      <c r="E14457" t="s">
        <v>688</v>
      </c>
      <c r="F14457" t="s">
        <v>187</v>
      </c>
      <c r="G14457" t="s">
        <v>233</v>
      </c>
      <c r="H14457" t="s">
        <v>486</v>
      </c>
      <c r="I14457" t="s">
        <v>234</v>
      </c>
      <c r="J14457" t="s">
        <v>235</v>
      </c>
      <c r="K14457" t="s">
        <v>487</v>
      </c>
      <c r="L14457" t="s">
        <v>237</v>
      </c>
      <c r="M14457" t="s">
        <v>695</v>
      </c>
      <c r="N14457" t="s">
        <v>696</v>
      </c>
      <c r="O14457" t="s">
        <v>264</v>
      </c>
      <c r="P14457">
        <v>2025</v>
      </c>
      <c r="Q14457">
        <v>23800</v>
      </c>
    </row>
    <row r="14458" spans="1:17" x14ac:dyDescent="0.25">
      <c r="A14458" t="s">
        <v>725</v>
      </c>
      <c r="B14458" t="s">
        <v>726</v>
      </c>
      <c r="C14458" t="s">
        <v>727</v>
      </c>
      <c r="D14458" t="s">
        <v>687</v>
      </c>
      <c r="E14458" t="s">
        <v>688</v>
      </c>
      <c r="F14458" t="s">
        <v>187</v>
      </c>
      <c r="G14458" t="s">
        <v>233</v>
      </c>
      <c r="H14458" t="s">
        <v>486</v>
      </c>
      <c r="I14458" t="s">
        <v>234</v>
      </c>
      <c r="J14458" t="s">
        <v>235</v>
      </c>
      <c r="K14458" t="s">
        <v>487</v>
      </c>
      <c r="L14458" t="s">
        <v>237</v>
      </c>
      <c r="M14458" t="s">
        <v>695</v>
      </c>
      <c r="N14458" t="s">
        <v>696</v>
      </c>
      <c r="O14458" t="s">
        <v>265</v>
      </c>
      <c r="P14458">
        <v>2025</v>
      </c>
      <c r="Q14458">
        <v>23800</v>
      </c>
    </row>
    <row r="14459" spans="1:17" x14ac:dyDescent="0.25">
      <c r="A14459" t="s">
        <v>725</v>
      </c>
      <c r="B14459" t="s">
        <v>726</v>
      </c>
      <c r="C14459" t="s">
        <v>727</v>
      </c>
      <c r="D14459" t="s">
        <v>687</v>
      </c>
      <c r="E14459" t="s">
        <v>688</v>
      </c>
      <c r="F14459" t="s">
        <v>187</v>
      </c>
      <c r="G14459" t="s">
        <v>233</v>
      </c>
      <c r="H14459" t="s">
        <v>486</v>
      </c>
      <c r="I14459" t="s">
        <v>234</v>
      </c>
      <c r="J14459" t="s">
        <v>235</v>
      </c>
      <c r="K14459" t="s">
        <v>487</v>
      </c>
      <c r="L14459" t="s">
        <v>237</v>
      </c>
      <c r="M14459" t="s">
        <v>695</v>
      </c>
      <c r="N14459" t="s">
        <v>696</v>
      </c>
      <c r="O14459" t="s">
        <v>194</v>
      </c>
      <c r="P14459">
        <v>2030</v>
      </c>
      <c r="Q14459">
        <v>23100</v>
      </c>
    </row>
    <row r="14460" spans="1:17" x14ac:dyDescent="0.25">
      <c r="A14460" t="s">
        <v>725</v>
      </c>
      <c r="B14460" t="s">
        <v>726</v>
      </c>
      <c r="C14460" t="s">
        <v>727</v>
      </c>
      <c r="D14460" t="s">
        <v>687</v>
      </c>
      <c r="E14460" t="s">
        <v>688</v>
      </c>
      <c r="F14460" t="s">
        <v>187</v>
      </c>
      <c r="G14460" t="s">
        <v>233</v>
      </c>
      <c r="H14460" t="s">
        <v>486</v>
      </c>
      <c r="I14460" t="s">
        <v>234</v>
      </c>
      <c r="J14460" t="s">
        <v>235</v>
      </c>
      <c r="K14460" t="s">
        <v>487</v>
      </c>
      <c r="L14460" t="s">
        <v>237</v>
      </c>
      <c r="M14460" t="s">
        <v>695</v>
      </c>
      <c r="N14460" t="s">
        <v>696</v>
      </c>
      <c r="O14460" t="s">
        <v>194</v>
      </c>
      <c r="P14460">
        <v>2040</v>
      </c>
      <c r="Q14460">
        <v>22300</v>
      </c>
    </row>
    <row r="14461" spans="1:17" x14ac:dyDescent="0.25">
      <c r="A14461" t="s">
        <v>725</v>
      </c>
      <c r="B14461" t="s">
        <v>726</v>
      </c>
      <c r="C14461" t="s">
        <v>727</v>
      </c>
      <c r="D14461" t="s">
        <v>687</v>
      </c>
      <c r="E14461" t="s">
        <v>688</v>
      </c>
      <c r="F14461" t="s">
        <v>187</v>
      </c>
      <c r="G14461" t="s">
        <v>233</v>
      </c>
      <c r="H14461" t="s">
        <v>486</v>
      </c>
      <c r="I14461" t="s">
        <v>234</v>
      </c>
      <c r="J14461" t="s">
        <v>235</v>
      </c>
      <c r="K14461" t="s">
        <v>487</v>
      </c>
      <c r="L14461" t="s">
        <v>237</v>
      </c>
      <c r="M14461" t="s">
        <v>695</v>
      </c>
      <c r="N14461" t="s">
        <v>696</v>
      </c>
      <c r="O14461" t="s">
        <v>194</v>
      </c>
      <c r="P14461">
        <v>2050</v>
      </c>
      <c r="Q14461">
        <v>21600</v>
      </c>
    </row>
    <row r="14462" spans="1:17" x14ac:dyDescent="0.25">
      <c r="A14462" t="s">
        <v>725</v>
      </c>
      <c r="B14462" t="s">
        <v>726</v>
      </c>
      <c r="C14462" t="s">
        <v>727</v>
      </c>
      <c r="D14462" t="s">
        <v>687</v>
      </c>
      <c r="E14462" t="s">
        <v>688</v>
      </c>
      <c r="F14462" t="s">
        <v>187</v>
      </c>
      <c r="G14462" t="s">
        <v>233</v>
      </c>
      <c r="H14462" t="s">
        <v>486</v>
      </c>
      <c r="I14462" t="s">
        <v>234</v>
      </c>
      <c r="J14462" t="s">
        <v>235</v>
      </c>
      <c r="K14462" t="s">
        <v>487</v>
      </c>
      <c r="L14462" t="s">
        <v>237</v>
      </c>
      <c r="M14462" t="s">
        <v>695</v>
      </c>
      <c r="N14462" t="s">
        <v>696</v>
      </c>
      <c r="O14462" t="s">
        <v>264</v>
      </c>
      <c r="P14462">
        <v>2050</v>
      </c>
      <c r="Q14462">
        <v>21600</v>
      </c>
    </row>
    <row r="14463" spans="1:17" x14ac:dyDescent="0.25">
      <c r="A14463" t="s">
        <v>725</v>
      </c>
      <c r="B14463" t="s">
        <v>726</v>
      </c>
      <c r="C14463" t="s">
        <v>727</v>
      </c>
      <c r="D14463" t="s">
        <v>687</v>
      </c>
      <c r="E14463" t="s">
        <v>688</v>
      </c>
      <c r="F14463" t="s">
        <v>187</v>
      </c>
      <c r="G14463" t="s">
        <v>233</v>
      </c>
      <c r="H14463" t="s">
        <v>486</v>
      </c>
      <c r="I14463" t="s">
        <v>234</v>
      </c>
      <c r="J14463" t="s">
        <v>235</v>
      </c>
      <c r="K14463" t="s">
        <v>487</v>
      </c>
      <c r="L14463" t="s">
        <v>237</v>
      </c>
      <c r="M14463" t="s">
        <v>695</v>
      </c>
      <c r="N14463" t="s">
        <v>696</v>
      </c>
      <c r="O14463" t="s">
        <v>265</v>
      </c>
      <c r="P14463">
        <v>2050</v>
      </c>
      <c r="Q14463">
        <v>21600</v>
      </c>
    </row>
    <row r="14464" spans="1:17" x14ac:dyDescent="0.25">
      <c r="A14464" t="s">
        <v>725</v>
      </c>
      <c r="B14464" t="s">
        <v>726</v>
      </c>
      <c r="C14464" t="s">
        <v>727</v>
      </c>
      <c r="D14464" t="s">
        <v>687</v>
      </c>
      <c r="E14464" t="s">
        <v>688</v>
      </c>
      <c r="F14464" t="s">
        <v>187</v>
      </c>
      <c r="G14464" t="s">
        <v>233</v>
      </c>
      <c r="H14464" t="s">
        <v>488</v>
      </c>
      <c r="I14464" t="s">
        <v>240</v>
      </c>
      <c r="J14464" t="s">
        <v>235</v>
      </c>
      <c r="K14464" t="s">
        <v>478</v>
      </c>
      <c r="L14464" t="s">
        <v>237</v>
      </c>
      <c r="M14464" t="s">
        <v>535</v>
      </c>
      <c r="N14464" t="s">
        <v>697</v>
      </c>
      <c r="O14464" t="s">
        <v>194</v>
      </c>
      <c r="P14464">
        <v>2020</v>
      </c>
      <c r="Q14464">
        <v>2.8756284550000002</v>
      </c>
    </row>
    <row r="14465" spans="1:17" x14ac:dyDescent="0.25">
      <c r="A14465" t="s">
        <v>725</v>
      </c>
      <c r="B14465" t="s">
        <v>726</v>
      </c>
      <c r="C14465" t="s">
        <v>727</v>
      </c>
      <c r="D14465" t="s">
        <v>687</v>
      </c>
      <c r="E14465" t="s">
        <v>688</v>
      </c>
      <c r="F14465" t="s">
        <v>187</v>
      </c>
      <c r="G14465" t="s">
        <v>233</v>
      </c>
      <c r="H14465" t="s">
        <v>488</v>
      </c>
      <c r="I14465" t="s">
        <v>240</v>
      </c>
      <c r="J14465" t="s">
        <v>235</v>
      </c>
      <c r="K14465" t="s">
        <v>478</v>
      </c>
      <c r="L14465" t="s">
        <v>237</v>
      </c>
      <c r="M14465" t="s">
        <v>535</v>
      </c>
      <c r="N14465" t="s">
        <v>697</v>
      </c>
      <c r="O14465" t="s">
        <v>194</v>
      </c>
      <c r="P14465">
        <v>2025</v>
      </c>
      <c r="Q14465">
        <v>2.794545608</v>
      </c>
    </row>
    <row r="14466" spans="1:17" x14ac:dyDescent="0.25">
      <c r="A14466" t="s">
        <v>725</v>
      </c>
      <c r="B14466" t="s">
        <v>726</v>
      </c>
      <c r="C14466" t="s">
        <v>727</v>
      </c>
      <c r="D14466" t="s">
        <v>687</v>
      </c>
      <c r="E14466" t="s">
        <v>688</v>
      </c>
      <c r="F14466" t="s">
        <v>187</v>
      </c>
      <c r="G14466" t="s">
        <v>233</v>
      </c>
      <c r="H14466" t="s">
        <v>488</v>
      </c>
      <c r="I14466" t="s">
        <v>240</v>
      </c>
      <c r="J14466" t="s">
        <v>235</v>
      </c>
      <c r="K14466" t="s">
        <v>478</v>
      </c>
      <c r="L14466" t="s">
        <v>237</v>
      </c>
      <c r="M14466" t="s">
        <v>535</v>
      </c>
      <c r="N14466" t="s">
        <v>697</v>
      </c>
      <c r="O14466" t="s">
        <v>264</v>
      </c>
      <c r="P14466">
        <v>2025</v>
      </c>
      <c r="Q14466">
        <v>1.6322123669999999</v>
      </c>
    </row>
    <row r="14467" spans="1:17" x14ac:dyDescent="0.25">
      <c r="A14467" t="s">
        <v>725</v>
      </c>
      <c r="B14467" t="s">
        <v>726</v>
      </c>
      <c r="C14467" t="s">
        <v>727</v>
      </c>
      <c r="D14467" t="s">
        <v>687</v>
      </c>
      <c r="E14467" t="s">
        <v>688</v>
      </c>
      <c r="F14467" t="s">
        <v>187</v>
      </c>
      <c r="G14467" t="s">
        <v>233</v>
      </c>
      <c r="H14467" t="s">
        <v>488</v>
      </c>
      <c r="I14467" t="s">
        <v>240</v>
      </c>
      <c r="J14467" t="s">
        <v>235</v>
      </c>
      <c r="K14467" t="s">
        <v>478</v>
      </c>
      <c r="L14467" t="s">
        <v>237</v>
      </c>
      <c r="M14467" t="s">
        <v>535</v>
      </c>
      <c r="N14467" t="s">
        <v>697</v>
      </c>
      <c r="O14467" t="s">
        <v>265</v>
      </c>
      <c r="P14467">
        <v>2025</v>
      </c>
      <c r="Q14467">
        <v>4.152046854</v>
      </c>
    </row>
    <row r="14468" spans="1:17" x14ac:dyDescent="0.25">
      <c r="A14468" t="s">
        <v>725</v>
      </c>
      <c r="B14468" t="s">
        <v>726</v>
      </c>
      <c r="C14468" t="s">
        <v>727</v>
      </c>
      <c r="D14468" t="s">
        <v>687</v>
      </c>
      <c r="E14468" t="s">
        <v>688</v>
      </c>
      <c r="F14468" t="s">
        <v>187</v>
      </c>
      <c r="G14468" t="s">
        <v>233</v>
      </c>
      <c r="H14468" t="s">
        <v>488</v>
      </c>
      <c r="I14468" t="s">
        <v>240</v>
      </c>
      <c r="J14468" t="s">
        <v>235</v>
      </c>
      <c r="K14468" t="s">
        <v>478</v>
      </c>
      <c r="L14468" t="s">
        <v>237</v>
      </c>
      <c r="M14468" t="s">
        <v>535</v>
      </c>
      <c r="N14468" t="s">
        <v>697</v>
      </c>
      <c r="O14468" t="s">
        <v>194</v>
      </c>
      <c r="P14468">
        <v>2030</v>
      </c>
      <c r="Q14468">
        <v>2.694453518</v>
      </c>
    </row>
    <row r="14469" spans="1:17" x14ac:dyDescent="0.25">
      <c r="A14469" t="s">
        <v>725</v>
      </c>
      <c r="B14469" t="s">
        <v>726</v>
      </c>
      <c r="C14469" t="s">
        <v>727</v>
      </c>
      <c r="D14469" t="s">
        <v>687</v>
      </c>
      <c r="E14469" t="s">
        <v>688</v>
      </c>
      <c r="F14469" t="s">
        <v>187</v>
      </c>
      <c r="G14469" t="s">
        <v>233</v>
      </c>
      <c r="H14469" t="s">
        <v>488</v>
      </c>
      <c r="I14469" t="s">
        <v>240</v>
      </c>
      <c r="J14469" t="s">
        <v>235</v>
      </c>
      <c r="K14469" t="s">
        <v>478</v>
      </c>
      <c r="L14469" t="s">
        <v>237</v>
      </c>
      <c r="M14469" t="s">
        <v>535</v>
      </c>
      <c r="N14469" t="s">
        <v>697</v>
      </c>
      <c r="O14469" t="s">
        <v>194</v>
      </c>
      <c r="P14469">
        <v>2040</v>
      </c>
      <c r="Q14469">
        <v>2.6131303520000002</v>
      </c>
    </row>
    <row r="14470" spans="1:17" x14ac:dyDescent="0.25">
      <c r="A14470" t="s">
        <v>725</v>
      </c>
      <c r="B14470" t="s">
        <v>726</v>
      </c>
      <c r="C14470" t="s">
        <v>727</v>
      </c>
      <c r="D14470" t="s">
        <v>687</v>
      </c>
      <c r="E14470" t="s">
        <v>688</v>
      </c>
      <c r="F14470" t="s">
        <v>187</v>
      </c>
      <c r="G14470" t="s">
        <v>233</v>
      </c>
      <c r="H14470" t="s">
        <v>488</v>
      </c>
      <c r="I14470" t="s">
        <v>240</v>
      </c>
      <c r="J14470" t="s">
        <v>235</v>
      </c>
      <c r="K14470" t="s">
        <v>478</v>
      </c>
      <c r="L14470" t="s">
        <v>237</v>
      </c>
      <c r="M14470" t="s">
        <v>535</v>
      </c>
      <c r="N14470" t="s">
        <v>697</v>
      </c>
      <c r="O14470" t="s">
        <v>194</v>
      </c>
      <c r="P14470">
        <v>2050</v>
      </c>
      <c r="Q14470">
        <v>2.5321732639999999</v>
      </c>
    </row>
    <row r="14471" spans="1:17" x14ac:dyDescent="0.25">
      <c r="A14471" t="s">
        <v>725</v>
      </c>
      <c r="B14471" t="s">
        <v>726</v>
      </c>
      <c r="C14471" t="s">
        <v>727</v>
      </c>
      <c r="D14471" t="s">
        <v>687</v>
      </c>
      <c r="E14471" t="s">
        <v>688</v>
      </c>
      <c r="F14471" t="s">
        <v>187</v>
      </c>
      <c r="G14471" t="s">
        <v>233</v>
      </c>
      <c r="H14471" t="s">
        <v>488</v>
      </c>
      <c r="I14471" t="s">
        <v>240</v>
      </c>
      <c r="J14471" t="s">
        <v>235</v>
      </c>
      <c r="K14471" t="s">
        <v>478</v>
      </c>
      <c r="L14471" t="s">
        <v>237</v>
      </c>
      <c r="M14471" t="s">
        <v>535</v>
      </c>
      <c r="N14471" t="s">
        <v>697</v>
      </c>
      <c r="O14471" t="s">
        <v>264</v>
      </c>
      <c r="P14471">
        <v>2050</v>
      </c>
      <c r="Q14471">
        <v>1.4910805220000001</v>
      </c>
    </row>
    <row r="14472" spans="1:17" x14ac:dyDescent="0.25">
      <c r="A14472" t="s">
        <v>725</v>
      </c>
      <c r="B14472" t="s">
        <v>726</v>
      </c>
      <c r="C14472" t="s">
        <v>727</v>
      </c>
      <c r="D14472" t="s">
        <v>687</v>
      </c>
      <c r="E14472" t="s">
        <v>688</v>
      </c>
      <c r="F14472" t="s">
        <v>187</v>
      </c>
      <c r="G14472" t="s">
        <v>233</v>
      </c>
      <c r="H14472" t="s">
        <v>488</v>
      </c>
      <c r="I14472" t="s">
        <v>240</v>
      </c>
      <c r="J14472" t="s">
        <v>235</v>
      </c>
      <c r="K14472" t="s">
        <v>478</v>
      </c>
      <c r="L14472" t="s">
        <v>237</v>
      </c>
      <c r="M14472" t="s">
        <v>535</v>
      </c>
      <c r="N14472" t="s">
        <v>697</v>
      </c>
      <c r="O14472" t="s">
        <v>265</v>
      </c>
      <c r="P14472">
        <v>2050</v>
      </c>
      <c r="Q14472">
        <v>3.789123928</v>
      </c>
    </row>
    <row r="14473" spans="1:17" x14ac:dyDescent="0.25">
      <c r="A14473" t="s">
        <v>725</v>
      </c>
      <c r="B14473" t="s">
        <v>726</v>
      </c>
      <c r="C14473" t="s">
        <v>727</v>
      </c>
      <c r="D14473" t="s">
        <v>687</v>
      </c>
      <c r="E14473" t="s">
        <v>688</v>
      </c>
      <c r="F14473" t="s">
        <v>187</v>
      </c>
      <c r="G14473" t="s">
        <v>233</v>
      </c>
      <c r="H14473" t="s">
        <v>489</v>
      </c>
      <c r="I14473" t="s">
        <v>4</v>
      </c>
      <c r="J14473" t="s">
        <v>235</v>
      </c>
      <c r="K14473" t="s">
        <v>482</v>
      </c>
      <c r="L14473" t="s">
        <v>237</v>
      </c>
      <c r="M14473" t="s">
        <v>698</v>
      </c>
      <c r="N14473" t="s">
        <v>425</v>
      </c>
      <c r="O14473" t="s">
        <v>194</v>
      </c>
      <c r="P14473">
        <v>2020</v>
      </c>
      <c r="Q14473">
        <v>4.3401959320000003</v>
      </c>
    </row>
    <row r="14474" spans="1:17" x14ac:dyDescent="0.25">
      <c r="A14474" t="s">
        <v>725</v>
      </c>
      <c r="B14474" t="s">
        <v>726</v>
      </c>
      <c r="C14474" t="s">
        <v>727</v>
      </c>
      <c r="D14474" t="s">
        <v>687</v>
      </c>
      <c r="E14474" t="s">
        <v>688</v>
      </c>
      <c r="F14474" t="s">
        <v>187</v>
      </c>
      <c r="G14474" t="s">
        <v>233</v>
      </c>
      <c r="H14474" t="s">
        <v>489</v>
      </c>
      <c r="I14474" t="s">
        <v>4</v>
      </c>
      <c r="J14474" t="s">
        <v>235</v>
      </c>
      <c r="K14474" t="s">
        <v>482</v>
      </c>
      <c r="L14474" t="s">
        <v>237</v>
      </c>
      <c r="M14474" t="s">
        <v>698</v>
      </c>
      <c r="N14474" t="s">
        <v>425</v>
      </c>
      <c r="O14474" t="s">
        <v>194</v>
      </c>
      <c r="P14474">
        <v>2025</v>
      </c>
      <c r="Q14474">
        <v>4.2483631730000004</v>
      </c>
    </row>
    <row r="14475" spans="1:17" x14ac:dyDescent="0.25">
      <c r="A14475" t="s">
        <v>725</v>
      </c>
      <c r="B14475" t="s">
        <v>726</v>
      </c>
      <c r="C14475" t="s">
        <v>727</v>
      </c>
      <c r="D14475" t="s">
        <v>687</v>
      </c>
      <c r="E14475" t="s">
        <v>688</v>
      </c>
      <c r="F14475" t="s">
        <v>187</v>
      </c>
      <c r="G14475" t="s">
        <v>233</v>
      </c>
      <c r="H14475" t="s">
        <v>489</v>
      </c>
      <c r="I14475" t="s">
        <v>4</v>
      </c>
      <c r="J14475" t="s">
        <v>235</v>
      </c>
      <c r="K14475" t="s">
        <v>482</v>
      </c>
      <c r="L14475" t="s">
        <v>237</v>
      </c>
      <c r="M14475" t="s">
        <v>698</v>
      </c>
      <c r="N14475" t="s">
        <v>425</v>
      </c>
      <c r="O14475" t="s">
        <v>264</v>
      </c>
      <c r="P14475">
        <v>2025</v>
      </c>
      <c r="Q14475">
        <v>4.1240498509999997</v>
      </c>
    </row>
    <row r="14476" spans="1:17" x14ac:dyDescent="0.25">
      <c r="A14476" t="s">
        <v>725</v>
      </c>
      <c r="B14476" t="s">
        <v>726</v>
      </c>
      <c r="C14476" t="s">
        <v>727</v>
      </c>
      <c r="D14476" t="s">
        <v>687</v>
      </c>
      <c r="E14476" t="s">
        <v>688</v>
      </c>
      <c r="F14476" t="s">
        <v>187</v>
      </c>
      <c r="G14476" t="s">
        <v>233</v>
      </c>
      <c r="H14476" t="s">
        <v>489</v>
      </c>
      <c r="I14476" t="s">
        <v>4</v>
      </c>
      <c r="J14476" t="s">
        <v>235</v>
      </c>
      <c r="K14476" t="s">
        <v>482</v>
      </c>
      <c r="L14476" t="s">
        <v>237</v>
      </c>
      <c r="M14476" t="s">
        <v>698</v>
      </c>
      <c r="N14476" t="s">
        <v>425</v>
      </c>
      <c r="O14476" t="s">
        <v>265</v>
      </c>
      <c r="P14476">
        <v>2025</v>
      </c>
      <c r="Q14476">
        <v>4.334998702</v>
      </c>
    </row>
    <row r="14477" spans="1:17" x14ac:dyDescent="0.25">
      <c r="A14477" t="s">
        <v>725</v>
      </c>
      <c r="B14477" t="s">
        <v>726</v>
      </c>
      <c r="C14477" t="s">
        <v>727</v>
      </c>
      <c r="D14477" t="s">
        <v>687</v>
      </c>
      <c r="E14477" t="s">
        <v>688</v>
      </c>
      <c r="F14477" t="s">
        <v>187</v>
      </c>
      <c r="G14477" t="s">
        <v>233</v>
      </c>
      <c r="H14477" t="s">
        <v>489</v>
      </c>
      <c r="I14477" t="s">
        <v>4</v>
      </c>
      <c r="J14477" t="s">
        <v>235</v>
      </c>
      <c r="K14477" t="s">
        <v>482</v>
      </c>
      <c r="L14477" t="s">
        <v>237</v>
      </c>
      <c r="M14477" t="s">
        <v>698</v>
      </c>
      <c r="N14477" t="s">
        <v>425</v>
      </c>
      <c r="O14477" t="s">
        <v>194</v>
      </c>
      <c r="P14477">
        <v>2030</v>
      </c>
      <c r="Q14477">
        <v>4.2361517290000004</v>
      </c>
    </row>
    <row r="14478" spans="1:17" x14ac:dyDescent="0.25">
      <c r="A14478" t="s">
        <v>725</v>
      </c>
      <c r="B14478" t="s">
        <v>726</v>
      </c>
      <c r="C14478" t="s">
        <v>727</v>
      </c>
      <c r="D14478" t="s">
        <v>687</v>
      </c>
      <c r="E14478" t="s">
        <v>688</v>
      </c>
      <c r="F14478" t="s">
        <v>187</v>
      </c>
      <c r="G14478" t="s">
        <v>233</v>
      </c>
      <c r="H14478" t="s">
        <v>489</v>
      </c>
      <c r="I14478" t="s">
        <v>4</v>
      </c>
      <c r="J14478" t="s">
        <v>235</v>
      </c>
      <c r="K14478" t="s">
        <v>482</v>
      </c>
      <c r="L14478" t="s">
        <v>237</v>
      </c>
      <c r="M14478" t="s">
        <v>698</v>
      </c>
      <c r="N14478" t="s">
        <v>425</v>
      </c>
      <c r="O14478" t="s">
        <v>194</v>
      </c>
      <c r="P14478">
        <v>2040</v>
      </c>
      <c r="Q14478">
        <v>4.1639792240000002</v>
      </c>
    </row>
    <row r="14479" spans="1:17" x14ac:dyDescent="0.25">
      <c r="A14479" t="s">
        <v>725</v>
      </c>
      <c r="B14479" t="s">
        <v>726</v>
      </c>
      <c r="C14479" t="s">
        <v>727</v>
      </c>
      <c r="D14479" t="s">
        <v>687</v>
      </c>
      <c r="E14479" t="s">
        <v>688</v>
      </c>
      <c r="F14479" t="s">
        <v>187</v>
      </c>
      <c r="G14479" t="s">
        <v>233</v>
      </c>
      <c r="H14479" t="s">
        <v>489</v>
      </c>
      <c r="I14479" t="s">
        <v>4</v>
      </c>
      <c r="J14479" t="s">
        <v>235</v>
      </c>
      <c r="K14479" t="s">
        <v>482</v>
      </c>
      <c r="L14479" t="s">
        <v>237</v>
      </c>
      <c r="M14479" t="s">
        <v>698</v>
      </c>
      <c r="N14479" t="s">
        <v>425</v>
      </c>
      <c r="O14479" t="s">
        <v>194</v>
      </c>
      <c r="P14479">
        <v>2050</v>
      </c>
      <c r="Q14479">
        <v>3.99130845</v>
      </c>
    </row>
    <row r="14480" spans="1:17" x14ac:dyDescent="0.25">
      <c r="A14480" t="s">
        <v>725</v>
      </c>
      <c r="B14480" t="s">
        <v>726</v>
      </c>
      <c r="C14480" t="s">
        <v>727</v>
      </c>
      <c r="D14480" t="s">
        <v>687</v>
      </c>
      <c r="E14480" t="s">
        <v>688</v>
      </c>
      <c r="F14480" t="s">
        <v>187</v>
      </c>
      <c r="G14480" t="s">
        <v>233</v>
      </c>
      <c r="H14480" t="s">
        <v>489</v>
      </c>
      <c r="I14480" t="s">
        <v>4</v>
      </c>
      <c r="J14480" t="s">
        <v>235</v>
      </c>
      <c r="K14480" t="s">
        <v>482</v>
      </c>
      <c r="L14480" t="s">
        <v>237</v>
      </c>
      <c r="M14480" t="s">
        <v>698</v>
      </c>
      <c r="N14480" t="s">
        <v>425</v>
      </c>
      <c r="O14480" t="s">
        <v>264</v>
      </c>
      <c r="P14480">
        <v>2050</v>
      </c>
      <c r="Q14480">
        <v>3.9759809549999998</v>
      </c>
    </row>
    <row r="14481" spans="1:17" x14ac:dyDescent="0.25">
      <c r="A14481" t="s">
        <v>725</v>
      </c>
      <c r="B14481" t="s">
        <v>726</v>
      </c>
      <c r="C14481" t="s">
        <v>727</v>
      </c>
      <c r="D14481" t="s">
        <v>687</v>
      </c>
      <c r="E14481" t="s">
        <v>688</v>
      </c>
      <c r="F14481" t="s">
        <v>187</v>
      </c>
      <c r="G14481" t="s">
        <v>233</v>
      </c>
      <c r="H14481" t="s">
        <v>489</v>
      </c>
      <c r="I14481" t="s">
        <v>4</v>
      </c>
      <c r="J14481" t="s">
        <v>235</v>
      </c>
      <c r="K14481" t="s">
        <v>482</v>
      </c>
      <c r="L14481" t="s">
        <v>237</v>
      </c>
      <c r="M14481" t="s">
        <v>698</v>
      </c>
      <c r="N14481" t="s">
        <v>425</v>
      </c>
      <c r="O14481" t="s">
        <v>265</v>
      </c>
      <c r="P14481">
        <v>2050</v>
      </c>
      <c r="Q14481">
        <v>4.1637239580000003</v>
      </c>
    </row>
    <row r="14482" spans="1:17" x14ac:dyDescent="0.25">
      <c r="A14482" t="s">
        <v>725</v>
      </c>
      <c r="B14482" t="s">
        <v>726</v>
      </c>
      <c r="C14482" t="s">
        <v>727</v>
      </c>
      <c r="D14482" t="s">
        <v>687</v>
      </c>
      <c r="E14482" t="s">
        <v>688</v>
      </c>
      <c r="F14482" t="s">
        <v>187</v>
      </c>
      <c r="G14482" t="s">
        <v>243</v>
      </c>
      <c r="H14482" t="s">
        <v>356</v>
      </c>
      <c r="I14482" t="s">
        <v>298</v>
      </c>
      <c r="K14482" t="s">
        <v>78</v>
      </c>
      <c r="N14482" t="s">
        <v>386</v>
      </c>
      <c r="O14482" t="s">
        <v>194</v>
      </c>
      <c r="P14482">
        <v>2020</v>
      </c>
      <c r="Q14482">
        <v>2</v>
      </c>
    </row>
    <row r="14483" spans="1:17" x14ac:dyDescent="0.25">
      <c r="A14483" t="s">
        <v>725</v>
      </c>
      <c r="B14483" t="s">
        <v>726</v>
      </c>
      <c r="C14483" t="s">
        <v>727</v>
      </c>
      <c r="D14483" t="s">
        <v>687</v>
      </c>
      <c r="E14483" t="s">
        <v>688</v>
      </c>
      <c r="F14483" t="s">
        <v>187</v>
      </c>
      <c r="G14483" t="s">
        <v>243</v>
      </c>
      <c r="H14483" t="s">
        <v>356</v>
      </c>
      <c r="I14483" t="s">
        <v>298</v>
      </c>
      <c r="K14483" t="s">
        <v>78</v>
      </c>
      <c r="N14483" t="s">
        <v>386</v>
      </c>
      <c r="O14483" t="s">
        <v>194</v>
      </c>
      <c r="P14483">
        <v>2025</v>
      </c>
      <c r="Q14483">
        <v>2</v>
      </c>
    </row>
    <row r="14484" spans="1:17" x14ac:dyDescent="0.25">
      <c r="A14484" t="s">
        <v>725</v>
      </c>
      <c r="B14484" t="s">
        <v>726</v>
      </c>
      <c r="C14484" t="s">
        <v>727</v>
      </c>
      <c r="D14484" t="s">
        <v>687</v>
      </c>
      <c r="E14484" t="s">
        <v>688</v>
      </c>
      <c r="F14484" t="s">
        <v>187</v>
      </c>
      <c r="G14484" t="s">
        <v>243</v>
      </c>
      <c r="H14484" t="s">
        <v>356</v>
      </c>
      <c r="I14484" t="s">
        <v>298</v>
      </c>
      <c r="K14484" t="s">
        <v>78</v>
      </c>
      <c r="N14484" t="s">
        <v>386</v>
      </c>
      <c r="O14484" t="s">
        <v>264</v>
      </c>
      <c r="P14484">
        <v>2025</v>
      </c>
      <c r="Q14484">
        <v>2</v>
      </c>
    </row>
    <row r="14485" spans="1:17" x14ac:dyDescent="0.25">
      <c r="A14485" t="s">
        <v>725</v>
      </c>
      <c r="B14485" t="s">
        <v>726</v>
      </c>
      <c r="C14485" t="s">
        <v>727</v>
      </c>
      <c r="D14485" t="s">
        <v>687</v>
      </c>
      <c r="E14485" t="s">
        <v>688</v>
      </c>
      <c r="F14485" t="s">
        <v>187</v>
      </c>
      <c r="G14485" t="s">
        <v>243</v>
      </c>
      <c r="H14485" t="s">
        <v>356</v>
      </c>
      <c r="I14485" t="s">
        <v>298</v>
      </c>
      <c r="K14485" t="s">
        <v>78</v>
      </c>
      <c r="N14485" t="s">
        <v>386</v>
      </c>
      <c r="O14485" t="s">
        <v>265</v>
      </c>
      <c r="P14485">
        <v>2025</v>
      </c>
      <c r="Q14485">
        <v>2</v>
      </c>
    </row>
    <row r="14486" spans="1:17" x14ac:dyDescent="0.25">
      <c r="A14486" t="s">
        <v>725</v>
      </c>
      <c r="B14486" t="s">
        <v>726</v>
      </c>
      <c r="C14486" t="s">
        <v>727</v>
      </c>
      <c r="D14486" t="s">
        <v>687</v>
      </c>
      <c r="E14486" t="s">
        <v>688</v>
      </c>
      <c r="F14486" t="s">
        <v>187</v>
      </c>
      <c r="G14486" t="s">
        <v>243</v>
      </c>
      <c r="H14486" t="s">
        <v>356</v>
      </c>
      <c r="I14486" t="s">
        <v>298</v>
      </c>
      <c r="K14486" t="s">
        <v>78</v>
      </c>
      <c r="N14486" t="s">
        <v>386</v>
      </c>
      <c r="O14486" t="s">
        <v>194</v>
      </c>
      <c r="P14486">
        <v>2030</v>
      </c>
      <c r="Q14486">
        <v>2</v>
      </c>
    </row>
    <row r="14487" spans="1:17" x14ac:dyDescent="0.25">
      <c r="A14487" t="s">
        <v>725</v>
      </c>
      <c r="B14487" t="s">
        <v>726</v>
      </c>
      <c r="C14487" t="s">
        <v>727</v>
      </c>
      <c r="D14487" t="s">
        <v>687</v>
      </c>
      <c r="E14487" t="s">
        <v>688</v>
      </c>
      <c r="F14487" t="s">
        <v>187</v>
      </c>
      <c r="G14487" t="s">
        <v>243</v>
      </c>
      <c r="H14487" t="s">
        <v>356</v>
      </c>
      <c r="I14487" t="s">
        <v>298</v>
      </c>
      <c r="K14487" t="s">
        <v>78</v>
      </c>
      <c r="N14487" t="s">
        <v>386</v>
      </c>
      <c r="O14487" t="s">
        <v>194</v>
      </c>
      <c r="P14487">
        <v>2040</v>
      </c>
      <c r="Q14487">
        <v>2</v>
      </c>
    </row>
    <row r="14488" spans="1:17" x14ac:dyDescent="0.25">
      <c r="A14488" t="s">
        <v>725</v>
      </c>
      <c r="B14488" t="s">
        <v>726</v>
      </c>
      <c r="C14488" t="s">
        <v>727</v>
      </c>
      <c r="D14488" t="s">
        <v>687</v>
      </c>
      <c r="E14488" t="s">
        <v>688</v>
      </c>
      <c r="F14488" t="s">
        <v>187</v>
      </c>
      <c r="G14488" t="s">
        <v>243</v>
      </c>
      <c r="H14488" t="s">
        <v>356</v>
      </c>
      <c r="I14488" t="s">
        <v>298</v>
      </c>
      <c r="K14488" t="s">
        <v>78</v>
      </c>
      <c r="N14488" t="s">
        <v>386</v>
      </c>
      <c r="O14488" t="s">
        <v>194</v>
      </c>
      <c r="P14488">
        <v>2050</v>
      </c>
      <c r="Q14488">
        <v>2</v>
      </c>
    </row>
    <row r="14489" spans="1:17" x14ac:dyDescent="0.25">
      <c r="A14489" t="s">
        <v>725</v>
      </c>
      <c r="B14489" t="s">
        <v>726</v>
      </c>
      <c r="C14489" t="s">
        <v>727</v>
      </c>
      <c r="D14489" t="s">
        <v>687</v>
      </c>
      <c r="E14489" t="s">
        <v>688</v>
      </c>
      <c r="F14489" t="s">
        <v>187</v>
      </c>
      <c r="G14489" t="s">
        <v>243</v>
      </c>
      <c r="H14489" t="s">
        <v>356</v>
      </c>
      <c r="I14489" t="s">
        <v>298</v>
      </c>
      <c r="K14489" t="s">
        <v>78</v>
      </c>
      <c r="N14489" t="s">
        <v>386</v>
      </c>
      <c r="O14489" t="s">
        <v>264</v>
      </c>
      <c r="P14489">
        <v>2050</v>
      </c>
      <c r="Q14489">
        <v>2</v>
      </c>
    </row>
    <row r="14490" spans="1:17" x14ac:dyDescent="0.25">
      <c r="A14490" t="s">
        <v>725</v>
      </c>
      <c r="B14490" t="s">
        <v>726</v>
      </c>
      <c r="C14490" t="s">
        <v>727</v>
      </c>
      <c r="D14490" t="s">
        <v>687</v>
      </c>
      <c r="E14490" t="s">
        <v>688</v>
      </c>
      <c r="F14490" t="s">
        <v>187</v>
      </c>
      <c r="G14490" t="s">
        <v>243</v>
      </c>
      <c r="H14490" t="s">
        <v>356</v>
      </c>
      <c r="I14490" t="s">
        <v>298</v>
      </c>
      <c r="K14490" t="s">
        <v>78</v>
      </c>
      <c r="N14490" t="s">
        <v>386</v>
      </c>
      <c r="O14490" t="s">
        <v>265</v>
      </c>
      <c r="P14490">
        <v>2050</v>
      </c>
      <c r="Q14490">
        <v>2</v>
      </c>
    </row>
    <row r="14491" spans="1:17" x14ac:dyDescent="0.25">
      <c r="A14491" t="s">
        <v>725</v>
      </c>
      <c r="B14491" t="s">
        <v>726</v>
      </c>
      <c r="C14491" t="s">
        <v>727</v>
      </c>
      <c r="D14491" t="s">
        <v>687</v>
      </c>
      <c r="E14491" t="s">
        <v>688</v>
      </c>
      <c r="F14491" t="s">
        <v>187</v>
      </c>
      <c r="G14491" t="s">
        <v>243</v>
      </c>
      <c r="H14491" t="s">
        <v>244</v>
      </c>
      <c r="I14491" t="s">
        <v>245</v>
      </c>
      <c r="J14491" t="s">
        <v>246</v>
      </c>
      <c r="K14491" t="s">
        <v>191</v>
      </c>
      <c r="M14491" t="s">
        <v>392</v>
      </c>
      <c r="N14491" t="s">
        <v>699</v>
      </c>
      <c r="O14491" t="s">
        <v>194</v>
      </c>
      <c r="P14491">
        <v>2020</v>
      </c>
      <c r="Q14491">
        <v>0.2</v>
      </c>
    </row>
    <row r="14492" spans="1:17" x14ac:dyDescent="0.25">
      <c r="A14492" t="s">
        <v>725</v>
      </c>
      <c r="B14492" t="s">
        <v>726</v>
      </c>
      <c r="C14492" t="s">
        <v>727</v>
      </c>
      <c r="D14492" t="s">
        <v>687</v>
      </c>
      <c r="E14492" t="s">
        <v>688</v>
      </c>
      <c r="F14492" t="s">
        <v>187</v>
      </c>
      <c r="G14492" t="s">
        <v>243</v>
      </c>
      <c r="H14492" t="s">
        <v>244</v>
      </c>
      <c r="I14492" t="s">
        <v>245</v>
      </c>
      <c r="J14492" t="s">
        <v>246</v>
      </c>
      <c r="K14492" t="s">
        <v>191</v>
      </c>
      <c r="M14492" t="s">
        <v>392</v>
      </c>
      <c r="N14492" t="s">
        <v>699</v>
      </c>
      <c r="O14492" t="s">
        <v>194</v>
      </c>
      <c r="P14492">
        <v>2025</v>
      </c>
      <c r="Q14492">
        <v>0.2</v>
      </c>
    </row>
    <row r="14493" spans="1:17" x14ac:dyDescent="0.25">
      <c r="A14493" t="s">
        <v>725</v>
      </c>
      <c r="B14493" t="s">
        <v>726</v>
      </c>
      <c r="C14493" t="s">
        <v>727</v>
      </c>
      <c r="D14493" t="s">
        <v>687</v>
      </c>
      <c r="E14493" t="s">
        <v>688</v>
      </c>
      <c r="F14493" t="s">
        <v>187</v>
      </c>
      <c r="G14493" t="s">
        <v>243</v>
      </c>
      <c r="H14493" t="s">
        <v>244</v>
      </c>
      <c r="I14493" t="s">
        <v>245</v>
      </c>
      <c r="J14493" t="s">
        <v>246</v>
      </c>
      <c r="K14493" t="s">
        <v>191</v>
      </c>
      <c r="M14493" t="s">
        <v>392</v>
      </c>
      <c r="N14493" t="s">
        <v>699</v>
      </c>
      <c r="O14493" t="s">
        <v>264</v>
      </c>
      <c r="P14493">
        <v>2025</v>
      </c>
      <c r="Q14493">
        <v>0.2</v>
      </c>
    </row>
    <row r="14494" spans="1:17" x14ac:dyDescent="0.25">
      <c r="A14494" t="s">
        <v>725</v>
      </c>
      <c r="B14494" t="s">
        <v>726</v>
      </c>
      <c r="C14494" t="s">
        <v>727</v>
      </c>
      <c r="D14494" t="s">
        <v>687</v>
      </c>
      <c r="E14494" t="s">
        <v>688</v>
      </c>
      <c r="F14494" t="s">
        <v>187</v>
      </c>
      <c r="G14494" t="s">
        <v>243</v>
      </c>
      <c r="H14494" t="s">
        <v>244</v>
      </c>
      <c r="I14494" t="s">
        <v>245</v>
      </c>
      <c r="J14494" t="s">
        <v>246</v>
      </c>
      <c r="K14494" t="s">
        <v>191</v>
      </c>
      <c r="M14494" t="s">
        <v>392</v>
      </c>
      <c r="N14494" t="s">
        <v>699</v>
      </c>
      <c r="O14494" t="s">
        <v>265</v>
      </c>
      <c r="P14494">
        <v>2025</v>
      </c>
      <c r="Q14494">
        <v>0.2</v>
      </c>
    </row>
    <row r="14495" spans="1:17" x14ac:dyDescent="0.25">
      <c r="A14495" t="s">
        <v>725</v>
      </c>
      <c r="B14495" t="s">
        <v>726</v>
      </c>
      <c r="C14495" t="s">
        <v>727</v>
      </c>
      <c r="D14495" t="s">
        <v>687</v>
      </c>
      <c r="E14495" t="s">
        <v>688</v>
      </c>
      <c r="F14495" t="s">
        <v>187</v>
      </c>
      <c r="G14495" t="s">
        <v>243</v>
      </c>
      <c r="H14495" t="s">
        <v>244</v>
      </c>
      <c r="I14495" t="s">
        <v>245</v>
      </c>
      <c r="J14495" t="s">
        <v>246</v>
      </c>
      <c r="K14495" t="s">
        <v>191</v>
      </c>
      <c r="M14495" t="s">
        <v>392</v>
      </c>
      <c r="N14495" t="s">
        <v>699</v>
      </c>
      <c r="O14495" t="s">
        <v>194</v>
      </c>
      <c r="P14495">
        <v>2030</v>
      </c>
      <c r="Q14495">
        <v>0.2</v>
      </c>
    </row>
    <row r="14496" spans="1:17" x14ac:dyDescent="0.25">
      <c r="A14496" t="s">
        <v>725</v>
      </c>
      <c r="B14496" t="s">
        <v>726</v>
      </c>
      <c r="C14496" t="s">
        <v>727</v>
      </c>
      <c r="D14496" t="s">
        <v>687</v>
      </c>
      <c r="E14496" t="s">
        <v>688</v>
      </c>
      <c r="F14496" t="s">
        <v>187</v>
      </c>
      <c r="G14496" t="s">
        <v>243</v>
      </c>
      <c r="H14496" t="s">
        <v>244</v>
      </c>
      <c r="I14496" t="s">
        <v>245</v>
      </c>
      <c r="J14496" t="s">
        <v>246</v>
      </c>
      <c r="K14496" t="s">
        <v>191</v>
      </c>
      <c r="M14496" t="s">
        <v>392</v>
      </c>
      <c r="N14496" t="s">
        <v>699</v>
      </c>
      <c r="O14496" t="s">
        <v>194</v>
      </c>
      <c r="P14496">
        <v>2040</v>
      </c>
      <c r="Q14496">
        <v>0.2</v>
      </c>
    </row>
    <row r="14497" spans="1:17" x14ac:dyDescent="0.25">
      <c r="A14497" t="s">
        <v>725</v>
      </c>
      <c r="B14497" t="s">
        <v>726</v>
      </c>
      <c r="C14497" t="s">
        <v>727</v>
      </c>
      <c r="D14497" t="s">
        <v>687</v>
      </c>
      <c r="E14497" t="s">
        <v>688</v>
      </c>
      <c r="F14497" t="s">
        <v>187</v>
      </c>
      <c r="G14497" t="s">
        <v>243</v>
      </c>
      <c r="H14497" t="s">
        <v>244</v>
      </c>
      <c r="I14497" t="s">
        <v>245</v>
      </c>
      <c r="J14497" t="s">
        <v>246</v>
      </c>
      <c r="K14497" t="s">
        <v>191</v>
      </c>
      <c r="M14497" t="s">
        <v>392</v>
      </c>
      <c r="N14497" t="s">
        <v>699</v>
      </c>
      <c r="O14497" t="s">
        <v>194</v>
      </c>
      <c r="P14497">
        <v>2050</v>
      </c>
      <c r="Q14497">
        <v>0.2</v>
      </c>
    </row>
    <row r="14498" spans="1:17" x14ac:dyDescent="0.25">
      <c r="A14498" t="s">
        <v>725</v>
      </c>
      <c r="B14498" t="s">
        <v>726</v>
      </c>
      <c r="C14498" t="s">
        <v>727</v>
      </c>
      <c r="D14498" t="s">
        <v>687</v>
      </c>
      <c r="E14498" t="s">
        <v>688</v>
      </c>
      <c r="F14498" t="s">
        <v>187</v>
      </c>
      <c r="G14498" t="s">
        <v>243</v>
      </c>
      <c r="H14498" t="s">
        <v>244</v>
      </c>
      <c r="I14498" t="s">
        <v>245</v>
      </c>
      <c r="J14498" t="s">
        <v>246</v>
      </c>
      <c r="K14498" t="s">
        <v>191</v>
      </c>
      <c r="M14498" t="s">
        <v>392</v>
      </c>
      <c r="N14498" t="s">
        <v>699</v>
      </c>
      <c r="O14498" t="s">
        <v>264</v>
      </c>
      <c r="P14498">
        <v>2050</v>
      </c>
      <c r="Q14498">
        <v>0.2</v>
      </c>
    </row>
    <row r="14499" spans="1:17" x14ac:dyDescent="0.25">
      <c r="A14499" t="s">
        <v>725</v>
      </c>
      <c r="B14499" t="s">
        <v>726</v>
      </c>
      <c r="C14499" t="s">
        <v>727</v>
      </c>
      <c r="D14499" t="s">
        <v>687</v>
      </c>
      <c r="E14499" t="s">
        <v>688</v>
      </c>
      <c r="F14499" t="s">
        <v>187</v>
      </c>
      <c r="G14499" t="s">
        <v>243</v>
      </c>
      <c r="H14499" t="s">
        <v>244</v>
      </c>
      <c r="I14499" t="s">
        <v>245</v>
      </c>
      <c r="J14499" t="s">
        <v>246</v>
      </c>
      <c r="K14499" t="s">
        <v>191</v>
      </c>
      <c r="M14499" t="s">
        <v>392</v>
      </c>
      <c r="N14499" t="s">
        <v>699</v>
      </c>
      <c r="O14499" t="s">
        <v>265</v>
      </c>
      <c r="P14499">
        <v>2050</v>
      </c>
      <c r="Q14499">
        <v>0.2</v>
      </c>
    </row>
    <row r="14500" spans="1:17" x14ac:dyDescent="0.25">
      <c r="A14500" t="s">
        <v>725</v>
      </c>
      <c r="B14500" t="s">
        <v>726</v>
      </c>
      <c r="C14500" t="s">
        <v>727</v>
      </c>
      <c r="D14500" t="s">
        <v>687</v>
      </c>
      <c r="E14500" t="s">
        <v>688</v>
      </c>
      <c r="F14500" t="s">
        <v>187</v>
      </c>
      <c r="G14500" t="s">
        <v>243</v>
      </c>
      <c r="H14500" t="s">
        <v>248</v>
      </c>
      <c r="I14500" t="s">
        <v>249</v>
      </c>
      <c r="J14500" t="s">
        <v>250</v>
      </c>
      <c r="K14500" t="s">
        <v>191</v>
      </c>
      <c r="M14500" t="s">
        <v>392</v>
      </c>
      <c r="O14500" t="s">
        <v>194</v>
      </c>
      <c r="P14500">
        <v>2020</v>
      </c>
    </row>
    <row r="14501" spans="1:17" x14ac:dyDescent="0.25">
      <c r="A14501" t="s">
        <v>725</v>
      </c>
      <c r="B14501" t="s">
        <v>726</v>
      </c>
      <c r="C14501" t="s">
        <v>727</v>
      </c>
      <c r="D14501" t="s">
        <v>687</v>
      </c>
      <c r="E14501" t="s">
        <v>688</v>
      </c>
      <c r="F14501" t="s">
        <v>187</v>
      </c>
      <c r="G14501" t="s">
        <v>243</v>
      </c>
      <c r="H14501" t="s">
        <v>248</v>
      </c>
      <c r="I14501" t="s">
        <v>249</v>
      </c>
      <c r="J14501" t="s">
        <v>250</v>
      </c>
      <c r="K14501" t="s">
        <v>191</v>
      </c>
      <c r="M14501" t="s">
        <v>392</v>
      </c>
      <c r="O14501" t="s">
        <v>194</v>
      </c>
      <c r="P14501">
        <v>2025</v>
      </c>
    </row>
    <row r="14502" spans="1:17" x14ac:dyDescent="0.25">
      <c r="A14502" t="s">
        <v>725</v>
      </c>
      <c r="B14502" t="s">
        <v>726</v>
      </c>
      <c r="C14502" t="s">
        <v>727</v>
      </c>
      <c r="D14502" t="s">
        <v>687</v>
      </c>
      <c r="E14502" t="s">
        <v>688</v>
      </c>
      <c r="F14502" t="s">
        <v>187</v>
      </c>
      <c r="G14502" t="s">
        <v>243</v>
      </c>
      <c r="H14502" t="s">
        <v>248</v>
      </c>
      <c r="I14502" t="s">
        <v>249</v>
      </c>
      <c r="J14502" t="s">
        <v>250</v>
      </c>
      <c r="K14502" t="s">
        <v>191</v>
      </c>
      <c r="M14502" t="s">
        <v>392</v>
      </c>
      <c r="O14502" t="s">
        <v>264</v>
      </c>
      <c r="P14502">
        <v>2025</v>
      </c>
    </row>
    <row r="14503" spans="1:17" x14ac:dyDescent="0.25">
      <c r="A14503" t="s">
        <v>725</v>
      </c>
      <c r="B14503" t="s">
        <v>726</v>
      </c>
      <c r="C14503" t="s">
        <v>727</v>
      </c>
      <c r="D14503" t="s">
        <v>687</v>
      </c>
      <c r="E14503" t="s">
        <v>688</v>
      </c>
      <c r="F14503" t="s">
        <v>187</v>
      </c>
      <c r="G14503" t="s">
        <v>243</v>
      </c>
      <c r="H14503" t="s">
        <v>248</v>
      </c>
      <c r="I14503" t="s">
        <v>249</v>
      </c>
      <c r="J14503" t="s">
        <v>250</v>
      </c>
      <c r="K14503" t="s">
        <v>191</v>
      </c>
      <c r="M14503" t="s">
        <v>392</v>
      </c>
      <c r="O14503" t="s">
        <v>265</v>
      </c>
      <c r="P14503">
        <v>2025</v>
      </c>
    </row>
    <row r="14504" spans="1:17" x14ac:dyDescent="0.25">
      <c r="A14504" t="s">
        <v>725</v>
      </c>
      <c r="B14504" t="s">
        <v>726</v>
      </c>
      <c r="C14504" t="s">
        <v>727</v>
      </c>
      <c r="D14504" t="s">
        <v>687</v>
      </c>
      <c r="E14504" t="s">
        <v>688</v>
      </c>
      <c r="F14504" t="s">
        <v>187</v>
      </c>
      <c r="G14504" t="s">
        <v>243</v>
      </c>
      <c r="H14504" t="s">
        <v>248</v>
      </c>
      <c r="I14504" t="s">
        <v>249</v>
      </c>
      <c r="J14504" t="s">
        <v>250</v>
      </c>
      <c r="K14504" t="s">
        <v>191</v>
      </c>
      <c r="M14504" t="s">
        <v>392</v>
      </c>
      <c r="O14504" t="s">
        <v>194</v>
      </c>
      <c r="P14504">
        <v>2030</v>
      </c>
    </row>
    <row r="14505" spans="1:17" x14ac:dyDescent="0.25">
      <c r="A14505" t="s">
        <v>725</v>
      </c>
      <c r="B14505" t="s">
        <v>726</v>
      </c>
      <c r="C14505" t="s">
        <v>727</v>
      </c>
      <c r="D14505" t="s">
        <v>687</v>
      </c>
      <c r="E14505" t="s">
        <v>688</v>
      </c>
      <c r="F14505" t="s">
        <v>187</v>
      </c>
      <c r="G14505" t="s">
        <v>243</v>
      </c>
      <c r="H14505" t="s">
        <v>248</v>
      </c>
      <c r="I14505" t="s">
        <v>249</v>
      </c>
      <c r="J14505" t="s">
        <v>250</v>
      </c>
      <c r="K14505" t="s">
        <v>191</v>
      </c>
      <c r="M14505" t="s">
        <v>392</v>
      </c>
      <c r="O14505" t="s">
        <v>194</v>
      </c>
      <c r="P14505">
        <v>2040</v>
      </c>
    </row>
    <row r="14506" spans="1:17" x14ac:dyDescent="0.25">
      <c r="A14506" t="s">
        <v>725</v>
      </c>
      <c r="B14506" t="s">
        <v>726</v>
      </c>
      <c r="C14506" t="s">
        <v>727</v>
      </c>
      <c r="D14506" t="s">
        <v>687</v>
      </c>
      <c r="E14506" t="s">
        <v>688</v>
      </c>
      <c r="F14506" t="s">
        <v>187</v>
      </c>
      <c r="G14506" t="s">
        <v>243</v>
      </c>
      <c r="H14506" t="s">
        <v>248</v>
      </c>
      <c r="I14506" t="s">
        <v>249</v>
      </c>
      <c r="J14506" t="s">
        <v>250</v>
      </c>
      <c r="K14506" t="s">
        <v>191</v>
      </c>
      <c r="M14506" t="s">
        <v>392</v>
      </c>
      <c r="O14506" t="s">
        <v>194</v>
      </c>
      <c r="P14506">
        <v>2050</v>
      </c>
    </row>
    <row r="14507" spans="1:17" x14ac:dyDescent="0.25">
      <c r="A14507" t="s">
        <v>725</v>
      </c>
      <c r="B14507" t="s">
        <v>726</v>
      </c>
      <c r="C14507" t="s">
        <v>727</v>
      </c>
      <c r="D14507" t="s">
        <v>687</v>
      </c>
      <c r="E14507" t="s">
        <v>688</v>
      </c>
      <c r="F14507" t="s">
        <v>187</v>
      </c>
      <c r="G14507" t="s">
        <v>243</v>
      </c>
      <c r="H14507" t="s">
        <v>248</v>
      </c>
      <c r="I14507" t="s">
        <v>249</v>
      </c>
      <c r="J14507" t="s">
        <v>250</v>
      </c>
      <c r="K14507" t="s">
        <v>191</v>
      </c>
      <c r="M14507" t="s">
        <v>392</v>
      </c>
      <c r="O14507" t="s">
        <v>264</v>
      </c>
      <c r="P14507">
        <v>2050</v>
      </c>
    </row>
    <row r="14508" spans="1:17" x14ac:dyDescent="0.25">
      <c r="A14508" t="s">
        <v>725</v>
      </c>
      <c r="B14508" t="s">
        <v>726</v>
      </c>
      <c r="C14508" t="s">
        <v>727</v>
      </c>
      <c r="D14508" t="s">
        <v>687</v>
      </c>
      <c r="E14508" t="s">
        <v>688</v>
      </c>
      <c r="F14508" t="s">
        <v>187</v>
      </c>
      <c r="G14508" t="s">
        <v>243</v>
      </c>
      <c r="H14508" t="s">
        <v>248</v>
      </c>
      <c r="I14508" t="s">
        <v>249</v>
      </c>
      <c r="J14508" t="s">
        <v>250</v>
      </c>
      <c r="K14508" t="s">
        <v>191</v>
      </c>
      <c r="M14508" t="s">
        <v>392</v>
      </c>
      <c r="O14508" t="s">
        <v>265</v>
      </c>
      <c r="P14508">
        <v>2050</v>
      </c>
    </row>
    <row r="14509" spans="1:17" x14ac:dyDescent="0.25">
      <c r="A14509" t="s">
        <v>725</v>
      </c>
      <c r="B14509" t="s">
        <v>726</v>
      </c>
      <c r="C14509" t="s">
        <v>727</v>
      </c>
      <c r="D14509" t="s">
        <v>687</v>
      </c>
      <c r="E14509" t="s">
        <v>688</v>
      </c>
      <c r="F14509" t="s">
        <v>187</v>
      </c>
      <c r="G14509" t="s">
        <v>243</v>
      </c>
      <c r="H14509" t="s">
        <v>253</v>
      </c>
      <c r="I14509" t="s">
        <v>254</v>
      </c>
      <c r="J14509" t="s">
        <v>255</v>
      </c>
      <c r="K14509" t="s">
        <v>191</v>
      </c>
      <c r="M14509" t="s">
        <v>392</v>
      </c>
      <c r="O14509" t="s">
        <v>194</v>
      </c>
      <c r="P14509">
        <v>2020</v>
      </c>
    </row>
    <row r="14510" spans="1:17" x14ac:dyDescent="0.25">
      <c r="A14510" t="s">
        <v>725</v>
      </c>
      <c r="B14510" t="s">
        <v>726</v>
      </c>
      <c r="C14510" t="s">
        <v>727</v>
      </c>
      <c r="D14510" t="s">
        <v>687</v>
      </c>
      <c r="E14510" t="s">
        <v>688</v>
      </c>
      <c r="F14510" t="s">
        <v>187</v>
      </c>
      <c r="G14510" t="s">
        <v>243</v>
      </c>
      <c r="H14510" t="s">
        <v>253</v>
      </c>
      <c r="I14510" t="s">
        <v>254</v>
      </c>
      <c r="J14510" t="s">
        <v>255</v>
      </c>
      <c r="K14510" t="s">
        <v>191</v>
      </c>
      <c r="M14510" t="s">
        <v>392</v>
      </c>
      <c r="O14510" t="s">
        <v>194</v>
      </c>
      <c r="P14510">
        <v>2025</v>
      </c>
    </row>
    <row r="14511" spans="1:17" x14ac:dyDescent="0.25">
      <c r="A14511" t="s">
        <v>725</v>
      </c>
      <c r="B14511" t="s">
        <v>726</v>
      </c>
      <c r="C14511" t="s">
        <v>727</v>
      </c>
      <c r="D14511" t="s">
        <v>687</v>
      </c>
      <c r="E14511" t="s">
        <v>688</v>
      </c>
      <c r="F14511" t="s">
        <v>187</v>
      </c>
      <c r="G14511" t="s">
        <v>243</v>
      </c>
      <c r="H14511" t="s">
        <v>253</v>
      </c>
      <c r="I14511" t="s">
        <v>254</v>
      </c>
      <c r="J14511" t="s">
        <v>255</v>
      </c>
      <c r="K14511" t="s">
        <v>191</v>
      </c>
      <c r="M14511" t="s">
        <v>392</v>
      </c>
      <c r="O14511" t="s">
        <v>264</v>
      </c>
      <c r="P14511">
        <v>2025</v>
      </c>
    </row>
    <row r="14512" spans="1:17" x14ac:dyDescent="0.25">
      <c r="A14512" t="s">
        <v>725</v>
      </c>
      <c r="B14512" t="s">
        <v>726</v>
      </c>
      <c r="C14512" t="s">
        <v>727</v>
      </c>
      <c r="D14512" t="s">
        <v>687</v>
      </c>
      <c r="E14512" t="s">
        <v>688</v>
      </c>
      <c r="F14512" t="s">
        <v>187</v>
      </c>
      <c r="G14512" t="s">
        <v>243</v>
      </c>
      <c r="H14512" t="s">
        <v>253</v>
      </c>
      <c r="I14512" t="s">
        <v>254</v>
      </c>
      <c r="J14512" t="s">
        <v>255</v>
      </c>
      <c r="K14512" t="s">
        <v>191</v>
      </c>
      <c r="M14512" t="s">
        <v>392</v>
      </c>
      <c r="O14512" t="s">
        <v>265</v>
      </c>
      <c r="P14512">
        <v>2025</v>
      </c>
    </row>
    <row r="14513" spans="1:17" x14ac:dyDescent="0.25">
      <c r="A14513" t="s">
        <v>725</v>
      </c>
      <c r="B14513" t="s">
        <v>726</v>
      </c>
      <c r="C14513" t="s">
        <v>727</v>
      </c>
      <c r="D14513" t="s">
        <v>687</v>
      </c>
      <c r="E14513" t="s">
        <v>688</v>
      </c>
      <c r="F14513" t="s">
        <v>187</v>
      </c>
      <c r="G14513" t="s">
        <v>243</v>
      </c>
      <c r="H14513" t="s">
        <v>253</v>
      </c>
      <c r="I14513" t="s">
        <v>254</v>
      </c>
      <c r="J14513" t="s">
        <v>255</v>
      </c>
      <c r="K14513" t="s">
        <v>191</v>
      </c>
      <c r="M14513" t="s">
        <v>392</v>
      </c>
      <c r="O14513" t="s">
        <v>194</v>
      </c>
      <c r="P14513">
        <v>2030</v>
      </c>
    </row>
    <row r="14514" spans="1:17" x14ac:dyDescent="0.25">
      <c r="A14514" t="s">
        <v>725</v>
      </c>
      <c r="B14514" t="s">
        <v>726</v>
      </c>
      <c r="C14514" t="s">
        <v>727</v>
      </c>
      <c r="D14514" t="s">
        <v>687</v>
      </c>
      <c r="E14514" t="s">
        <v>688</v>
      </c>
      <c r="F14514" t="s">
        <v>187</v>
      </c>
      <c r="G14514" t="s">
        <v>243</v>
      </c>
      <c r="H14514" t="s">
        <v>253</v>
      </c>
      <c r="I14514" t="s">
        <v>254</v>
      </c>
      <c r="J14514" t="s">
        <v>255</v>
      </c>
      <c r="K14514" t="s">
        <v>191</v>
      </c>
      <c r="M14514" t="s">
        <v>392</v>
      </c>
      <c r="O14514" t="s">
        <v>194</v>
      </c>
      <c r="P14514">
        <v>2040</v>
      </c>
    </row>
    <row r="14515" spans="1:17" x14ac:dyDescent="0.25">
      <c r="A14515" t="s">
        <v>725</v>
      </c>
      <c r="B14515" t="s">
        <v>726</v>
      </c>
      <c r="C14515" t="s">
        <v>727</v>
      </c>
      <c r="D14515" t="s">
        <v>687</v>
      </c>
      <c r="E14515" t="s">
        <v>688</v>
      </c>
      <c r="F14515" t="s">
        <v>187</v>
      </c>
      <c r="G14515" t="s">
        <v>243</v>
      </c>
      <c r="H14515" t="s">
        <v>253</v>
      </c>
      <c r="I14515" t="s">
        <v>254</v>
      </c>
      <c r="J14515" t="s">
        <v>255</v>
      </c>
      <c r="K14515" t="s">
        <v>191</v>
      </c>
      <c r="M14515" t="s">
        <v>392</v>
      </c>
      <c r="O14515" t="s">
        <v>194</v>
      </c>
      <c r="P14515">
        <v>2050</v>
      </c>
    </row>
    <row r="14516" spans="1:17" x14ac:dyDescent="0.25">
      <c r="A14516" t="s">
        <v>725</v>
      </c>
      <c r="B14516" t="s">
        <v>726</v>
      </c>
      <c r="C14516" t="s">
        <v>727</v>
      </c>
      <c r="D14516" t="s">
        <v>687</v>
      </c>
      <c r="E14516" t="s">
        <v>688</v>
      </c>
      <c r="F14516" t="s">
        <v>187</v>
      </c>
      <c r="G14516" t="s">
        <v>243</v>
      </c>
      <c r="H14516" t="s">
        <v>253</v>
      </c>
      <c r="I14516" t="s">
        <v>254</v>
      </c>
      <c r="J14516" t="s">
        <v>255</v>
      </c>
      <c r="K14516" t="s">
        <v>191</v>
      </c>
      <c r="M14516" t="s">
        <v>392</v>
      </c>
      <c r="O14516" t="s">
        <v>264</v>
      </c>
      <c r="P14516">
        <v>2050</v>
      </c>
    </row>
    <row r="14517" spans="1:17" x14ac:dyDescent="0.25">
      <c r="A14517" t="s">
        <v>725</v>
      </c>
      <c r="B14517" t="s">
        <v>726</v>
      </c>
      <c r="C14517" t="s">
        <v>727</v>
      </c>
      <c r="D14517" t="s">
        <v>687</v>
      </c>
      <c r="E14517" t="s">
        <v>688</v>
      </c>
      <c r="F14517" t="s">
        <v>187</v>
      </c>
      <c r="G14517" t="s">
        <v>243</v>
      </c>
      <c r="H14517" t="s">
        <v>253</v>
      </c>
      <c r="I14517" t="s">
        <v>254</v>
      </c>
      <c r="J14517" t="s">
        <v>255</v>
      </c>
      <c r="K14517" t="s">
        <v>191</v>
      </c>
      <c r="M14517" t="s">
        <v>392</v>
      </c>
      <c r="O14517" t="s">
        <v>265</v>
      </c>
      <c r="P14517">
        <v>2050</v>
      </c>
    </row>
    <row r="14518" spans="1:17" x14ac:dyDescent="0.25">
      <c r="A14518" t="s">
        <v>725</v>
      </c>
      <c r="B14518" t="s">
        <v>726</v>
      </c>
      <c r="C14518" t="s">
        <v>727</v>
      </c>
      <c r="D14518" t="s">
        <v>687</v>
      </c>
      <c r="E14518" t="s">
        <v>688</v>
      </c>
      <c r="F14518" t="s">
        <v>187</v>
      </c>
      <c r="G14518" t="s">
        <v>243</v>
      </c>
      <c r="H14518" t="s">
        <v>357</v>
      </c>
      <c r="I14518" t="s">
        <v>306</v>
      </c>
      <c r="K14518" t="s">
        <v>78</v>
      </c>
      <c r="O14518" t="s">
        <v>194</v>
      </c>
      <c r="P14518">
        <v>2020</v>
      </c>
    </row>
    <row r="14519" spans="1:17" x14ac:dyDescent="0.25">
      <c r="A14519" t="s">
        <v>725</v>
      </c>
      <c r="B14519" t="s">
        <v>726</v>
      </c>
      <c r="C14519" t="s">
        <v>727</v>
      </c>
      <c r="D14519" t="s">
        <v>687</v>
      </c>
      <c r="E14519" t="s">
        <v>688</v>
      </c>
      <c r="F14519" t="s">
        <v>187</v>
      </c>
      <c r="G14519" t="s">
        <v>243</v>
      </c>
      <c r="H14519" t="s">
        <v>357</v>
      </c>
      <c r="I14519" t="s">
        <v>306</v>
      </c>
      <c r="K14519" t="s">
        <v>78</v>
      </c>
      <c r="O14519" t="s">
        <v>194</v>
      </c>
      <c r="P14519">
        <v>2025</v>
      </c>
    </row>
    <row r="14520" spans="1:17" x14ac:dyDescent="0.25">
      <c r="A14520" t="s">
        <v>725</v>
      </c>
      <c r="B14520" t="s">
        <v>726</v>
      </c>
      <c r="C14520" t="s">
        <v>727</v>
      </c>
      <c r="D14520" t="s">
        <v>687</v>
      </c>
      <c r="E14520" t="s">
        <v>688</v>
      </c>
      <c r="F14520" t="s">
        <v>187</v>
      </c>
      <c r="G14520" t="s">
        <v>243</v>
      </c>
      <c r="H14520" t="s">
        <v>357</v>
      </c>
      <c r="I14520" t="s">
        <v>306</v>
      </c>
      <c r="K14520" t="s">
        <v>78</v>
      </c>
      <c r="O14520" t="s">
        <v>264</v>
      </c>
      <c r="P14520">
        <v>2025</v>
      </c>
    </row>
    <row r="14521" spans="1:17" x14ac:dyDescent="0.25">
      <c r="A14521" t="s">
        <v>725</v>
      </c>
      <c r="B14521" t="s">
        <v>726</v>
      </c>
      <c r="C14521" t="s">
        <v>727</v>
      </c>
      <c r="D14521" t="s">
        <v>687</v>
      </c>
      <c r="E14521" t="s">
        <v>688</v>
      </c>
      <c r="F14521" t="s">
        <v>187</v>
      </c>
      <c r="G14521" t="s">
        <v>243</v>
      </c>
      <c r="H14521" t="s">
        <v>357</v>
      </c>
      <c r="I14521" t="s">
        <v>306</v>
      </c>
      <c r="K14521" t="s">
        <v>78</v>
      </c>
      <c r="O14521" t="s">
        <v>265</v>
      </c>
      <c r="P14521">
        <v>2025</v>
      </c>
    </row>
    <row r="14522" spans="1:17" x14ac:dyDescent="0.25">
      <c r="A14522" t="s">
        <v>725</v>
      </c>
      <c r="B14522" t="s">
        <v>726</v>
      </c>
      <c r="C14522" t="s">
        <v>727</v>
      </c>
      <c r="D14522" t="s">
        <v>687</v>
      </c>
      <c r="E14522" t="s">
        <v>688</v>
      </c>
      <c r="F14522" t="s">
        <v>187</v>
      </c>
      <c r="G14522" t="s">
        <v>243</v>
      </c>
      <c r="H14522" t="s">
        <v>357</v>
      </c>
      <c r="I14522" t="s">
        <v>306</v>
      </c>
      <c r="K14522" t="s">
        <v>78</v>
      </c>
      <c r="O14522" t="s">
        <v>194</v>
      </c>
      <c r="P14522">
        <v>2030</v>
      </c>
    </row>
    <row r="14523" spans="1:17" x14ac:dyDescent="0.25">
      <c r="A14523" t="s">
        <v>725</v>
      </c>
      <c r="B14523" t="s">
        <v>726</v>
      </c>
      <c r="C14523" t="s">
        <v>727</v>
      </c>
      <c r="D14523" t="s">
        <v>687</v>
      </c>
      <c r="E14523" t="s">
        <v>688</v>
      </c>
      <c r="F14523" t="s">
        <v>187</v>
      </c>
      <c r="G14523" t="s">
        <v>243</v>
      </c>
      <c r="H14523" t="s">
        <v>357</v>
      </c>
      <c r="I14523" t="s">
        <v>306</v>
      </c>
      <c r="K14523" t="s">
        <v>78</v>
      </c>
      <c r="O14523" t="s">
        <v>194</v>
      </c>
      <c r="P14523">
        <v>2040</v>
      </c>
    </row>
    <row r="14524" spans="1:17" x14ac:dyDescent="0.25">
      <c r="A14524" t="s">
        <v>725</v>
      </c>
      <c r="B14524" t="s">
        <v>726</v>
      </c>
      <c r="C14524" t="s">
        <v>727</v>
      </c>
      <c r="D14524" t="s">
        <v>687</v>
      </c>
      <c r="E14524" t="s">
        <v>688</v>
      </c>
      <c r="F14524" t="s">
        <v>187</v>
      </c>
      <c r="G14524" t="s">
        <v>243</v>
      </c>
      <c r="H14524" t="s">
        <v>357</v>
      </c>
      <c r="I14524" t="s">
        <v>306</v>
      </c>
      <c r="K14524" t="s">
        <v>78</v>
      </c>
      <c r="O14524" t="s">
        <v>194</v>
      </c>
      <c r="P14524">
        <v>2050</v>
      </c>
    </row>
    <row r="14525" spans="1:17" x14ac:dyDescent="0.25">
      <c r="A14525" t="s">
        <v>725</v>
      </c>
      <c r="B14525" t="s">
        <v>726</v>
      </c>
      <c r="C14525" t="s">
        <v>727</v>
      </c>
      <c r="D14525" t="s">
        <v>687</v>
      </c>
      <c r="E14525" t="s">
        <v>688</v>
      </c>
      <c r="F14525" t="s">
        <v>187</v>
      </c>
      <c r="G14525" t="s">
        <v>243</v>
      </c>
      <c r="H14525" t="s">
        <v>357</v>
      </c>
      <c r="I14525" t="s">
        <v>306</v>
      </c>
      <c r="K14525" t="s">
        <v>78</v>
      </c>
      <c r="O14525" t="s">
        <v>264</v>
      </c>
      <c r="P14525">
        <v>2050</v>
      </c>
    </row>
    <row r="14526" spans="1:17" x14ac:dyDescent="0.25">
      <c r="A14526" t="s">
        <v>725</v>
      </c>
      <c r="B14526" t="s">
        <v>726</v>
      </c>
      <c r="C14526" t="s">
        <v>727</v>
      </c>
      <c r="D14526" t="s">
        <v>687</v>
      </c>
      <c r="E14526" t="s">
        <v>688</v>
      </c>
      <c r="F14526" t="s">
        <v>187</v>
      </c>
      <c r="G14526" t="s">
        <v>243</v>
      </c>
      <c r="H14526" t="s">
        <v>357</v>
      </c>
      <c r="I14526" t="s">
        <v>306</v>
      </c>
      <c r="K14526" t="s">
        <v>78</v>
      </c>
      <c r="O14526" t="s">
        <v>265</v>
      </c>
      <c r="P14526">
        <v>2050</v>
      </c>
    </row>
    <row r="14527" spans="1:17" x14ac:dyDescent="0.25">
      <c r="A14527" t="s">
        <v>725</v>
      </c>
      <c r="B14527" t="s">
        <v>726</v>
      </c>
      <c r="C14527" t="s">
        <v>727</v>
      </c>
      <c r="D14527" t="s">
        <v>687</v>
      </c>
      <c r="E14527" t="s">
        <v>688</v>
      </c>
      <c r="F14527" t="s">
        <v>187</v>
      </c>
      <c r="G14527" t="s">
        <v>188</v>
      </c>
      <c r="H14527" t="s">
        <v>700</v>
      </c>
      <c r="I14527" t="s">
        <v>701</v>
      </c>
      <c r="K14527" t="s">
        <v>612</v>
      </c>
      <c r="N14527" t="s">
        <v>206</v>
      </c>
      <c r="O14527" t="s">
        <v>194</v>
      </c>
      <c r="P14527">
        <v>2020</v>
      </c>
      <c r="Q14527">
        <v>2000</v>
      </c>
    </row>
    <row r="14528" spans="1:17" x14ac:dyDescent="0.25">
      <c r="A14528" t="s">
        <v>725</v>
      </c>
      <c r="B14528" t="s">
        <v>726</v>
      </c>
      <c r="C14528" t="s">
        <v>727</v>
      </c>
      <c r="D14528" t="s">
        <v>687</v>
      </c>
      <c r="E14528" t="s">
        <v>688</v>
      </c>
      <c r="F14528" t="s">
        <v>187</v>
      </c>
      <c r="G14528" t="s">
        <v>188</v>
      </c>
      <c r="H14528" t="s">
        <v>700</v>
      </c>
      <c r="I14528" t="s">
        <v>701</v>
      </c>
      <c r="K14528" t="s">
        <v>612</v>
      </c>
      <c r="N14528" t="s">
        <v>206</v>
      </c>
      <c r="O14528" t="s">
        <v>194</v>
      </c>
      <c r="P14528">
        <v>2025</v>
      </c>
      <c r="Q14528">
        <v>2000</v>
      </c>
    </row>
    <row r="14529" spans="1:17" x14ac:dyDescent="0.25">
      <c r="A14529" t="s">
        <v>725</v>
      </c>
      <c r="B14529" t="s">
        <v>726</v>
      </c>
      <c r="C14529" t="s">
        <v>727</v>
      </c>
      <c r="D14529" t="s">
        <v>687</v>
      </c>
      <c r="E14529" t="s">
        <v>688</v>
      </c>
      <c r="F14529" t="s">
        <v>187</v>
      </c>
      <c r="G14529" t="s">
        <v>188</v>
      </c>
      <c r="H14529" t="s">
        <v>700</v>
      </c>
      <c r="I14529" t="s">
        <v>701</v>
      </c>
      <c r="K14529" t="s">
        <v>612</v>
      </c>
      <c r="N14529" t="s">
        <v>206</v>
      </c>
      <c r="O14529" t="s">
        <v>264</v>
      </c>
      <c r="P14529">
        <v>2025</v>
      </c>
      <c r="Q14529">
        <v>2000</v>
      </c>
    </row>
    <row r="14530" spans="1:17" x14ac:dyDescent="0.25">
      <c r="A14530" t="s">
        <v>725</v>
      </c>
      <c r="B14530" t="s">
        <v>726</v>
      </c>
      <c r="C14530" t="s">
        <v>727</v>
      </c>
      <c r="D14530" t="s">
        <v>687</v>
      </c>
      <c r="E14530" t="s">
        <v>688</v>
      </c>
      <c r="F14530" t="s">
        <v>187</v>
      </c>
      <c r="G14530" t="s">
        <v>188</v>
      </c>
      <c r="H14530" t="s">
        <v>700</v>
      </c>
      <c r="I14530" t="s">
        <v>701</v>
      </c>
      <c r="K14530" t="s">
        <v>612</v>
      </c>
      <c r="N14530" t="s">
        <v>206</v>
      </c>
      <c r="O14530" t="s">
        <v>265</v>
      </c>
      <c r="P14530">
        <v>2025</v>
      </c>
      <c r="Q14530">
        <v>2000</v>
      </c>
    </row>
    <row r="14531" spans="1:17" x14ac:dyDescent="0.25">
      <c r="A14531" t="s">
        <v>725</v>
      </c>
      <c r="B14531" t="s">
        <v>726</v>
      </c>
      <c r="C14531" t="s">
        <v>727</v>
      </c>
      <c r="D14531" t="s">
        <v>687</v>
      </c>
      <c r="E14531" t="s">
        <v>688</v>
      </c>
      <c r="F14531" t="s">
        <v>187</v>
      </c>
      <c r="G14531" t="s">
        <v>188</v>
      </c>
      <c r="H14531" t="s">
        <v>700</v>
      </c>
      <c r="I14531" t="s">
        <v>701</v>
      </c>
      <c r="K14531" t="s">
        <v>612</v>
      </c>
      <c r="N14531" t="s">
        <v>206</v>
      </c>
      <c r="O14531" t="s">
        <v>194</v>
      </c>
      <c r="P14531">
        <v>2030</v>
      </c>
      <c r="Q14531">
        <v>2000</v>
      </c>
    </row>
    <row r="14532" spans="1:17" x14ac:dyDescent="0.25">
      <c r="A14532" t="s">
        <v>725</v>
      </c>
      <c r="B14532" t="s">
        <v>726</v>
      </c>
      <c r="C14532" t="s">
        <v>727</v>
      </c>
      <c r="D14532" t="s">
        <v>687</v>
      </c>
      <c r="E14532" t="s">
        <v>688</v>
      </c>
      <c r="F14532" t="s">
        <v>187</v>
      </c>
      <c r="G14532" t="s">
        <v>188</v>
      </c>
      <c r="H14532" t="s">
        <v>700</v>
      </c>
      <c r="I14532" t="s">
        <v>701</v>
      </c>
      <c r="K14532" t="s">
        <v>612</v>
      </c>
      <c r="N14532" t="s">
        <v>206</v>
      </c>
      <c r="O14532" t="s">
        <v>194</v>
      </c>
      <c r="P14532">
        <v>2040</v>
      </c>
      <c r="Q14532">
        <v>2000</v>
      </c>
    </row>
    <row r="14533" spans="1:17" x14ac:dyDescent="0.25">
      <c r="A14533" t="s">
        <v>725</v>
      </c>
      <c r="B14533" t="s">
        <v>726</v>
      </c>
      <c r="C14533" t="s">
        <v>727</v>
      </c>
      <c r="D14533" t="s">
        <v>687</v>
      </c>
      <c r="E14533" t="s">
        <v>688</v>
      </c>
      <c r="F14533" t="s">
        <v>187</v>
      </c>
      <c r="G14533" t="s">
        <v>188</v>
      </c>
      <c r="H14533" t="s">
        <v>700</v>
      </c>
      <c r="I14533" t="s">
        <v>701</v>
      </c>
      <c r="K14533" t="s">
        <v>612</v>
      </c>
      <c r="N14533" t="s">
        <v>206</v>
      </c>
      <c r="O14533" t="s">
        <v>194</v>
      </c>
      <c r="P14533">
        <v>2050</v>
      </c>
      <c r="Q14533">
        <v>2000</v>
      </c>
    </row>
    <row r="14534" spans="1:17" x14ac:dyDescent="0.25">
      <c r="A14534" t="s">
        <v>725</v>
      </c>
      <c r="B14534" t="s">
        <v>726</v>
      </c>
      <c r="C14534" t="s">
        <v>727</v>
      </c>
      <c r="D14534" t="s">
        <v>687</v>
      </c>
      <c r="E14534" t="s">
        <v>688</v>
      </c>
      <c r="F14534" t="s">
        <v>187</v>
      </c>
      <c r="G14534" t="s">
        <v>188</v>
      </c>
      <c r="H14534" t="s">
        <v>700</v>
      </c>
      <c r="I14534" t="s">
        <v>701</v>
      </c>
      <c r="K14534" t="s">
        <v>612</v>
      </c>
      <c r="N14534" t="s">
        <v>206</v>
      </c>
      <c r="O14534" t="s">
        <v>264</v>
      </c>
      <c r="P14534">
        <v>2050</v>
      </c>
      <c r="Q14534">
        <v>2000</v>
      </c>
    </row>
    <row r="14535" spans="1:17" x14ac:dyDescent="0.25">
      <c r="A14535" t="s">
        <v>725</v>
      </c>
      <c r="B14535" t="s">
        <v>726</v>
      </c>
      <c r="C14535" t="s">
        <v>727</v>
      </c>
      <c r="D14535" t="s">
        <v>687</v>
      </c>
      <c r="E14535" t="s">
        <v>688</v>
      </c>
      <c r="F14535" t="s">
        <v>187</v>
      </c>
      <c r="G14535" t="s">
        <v>188</v>
      </c>
      <c r="H14535" t="s">
        <v>700</v>
      </c>
      <c r="I14535" t="s">
        <v>701</v>
      </c>
      <c r="K14535" t="s">
        <v>612</v>
      </c>
      <c r="N14535" t="s">
        <v>206</v>
      </c>
      <c r="O14535" t="s">
        <v>265</v>
      </c>
      <c r="P14535">
        <v>2050</v>
      </c>
      <c r="Q14535">
        <v>2000</v>
      </c>
    </row>
    <row r="14536" spans="1:17" x14ac:dyDescent="0.25">
      <c r="A14536" t="s">
        <v>725</v>
      </c>
      <c r="B14536" t="s">
        <v>726</v>
      </c>
      <c r="C14536" t="s">
        <v>727</v>
      </c>
      <c r="D14536" t="s">
        <v>687</v>
      </c>
      <c r="E14536" t="s">
        <v>688</v>
      </c>
      <c r="F14536" t="s">
        <v>187</v>
      </c>
      <c r="G14536" t="s">
        <v>188</v>
      </c>
      <c r="H14536" t="s">
        <v>702</v>
      </c>
      <c r="I14536" t="s">
        <v>703</v>
      </c>
      <c r="K14536" t="s">
        <v>474</v>
      </c>
      <c r="M14536" t="s">
        <v>704</v>
      </c>
      <c r="N14536" t="s">
        <v>206</v>
      </c>
      <c r="O14536" t="s">
        <v>194</v>
      </c>
      <c r="P14536">
        <v>2020</v>
      </c>
      <c r="Q14536">
        <v>12.2</v>
      </c>
    </row>
    <row r="14537" spans="1:17" x14ac:dyDescent="0.25">
      <c r="A14537" t="s">
        <v>725</v>
      </c>
      <c r="B14537" t="s">
        <v>726</v>
      </c>
      <c r="C14537" t="s">
        <v>727</v>
      </c>
      <c r="D14537" t="s">
        <v>687</v>
      </c>
      <c r="E14537" t="s">
        <v>688</v>
      </c>
      <c r="F14537" t="s">
        <v>187</v>
      </c>
      <c r="G14537" t="s">
        <v>188</v>
      </c>
      <c r="H14537" t="s">
        <v>702</v>
      </c>
      <c r="I14537" t="s">
        <v>703</v>
      </c>
      <c r="K14537" t="s">
        <v>474</v>
      </c>
      <c r="M14537" t="s">
        <v>704</v>
      </c>
      <c r="N14537" t="s">
        <v>206</v>
      </c>
      <c r="O14537" t="s">
        <v>194</v>
      </c>
      <c r="P14537">
        <v>2025</v>
      </c>
      <c r="Q14537">
        <v>12.2</v>
      </c>
    </row>
    <row r="14538" spans="1:17" x14ac:dyDescent="0.25">
      <c r="A14538" t="s">
        <v>725</v>
      </c>
      <c r="B14538" t="s">
        <v>726</v>
      </c>
      <c r="C14538" t="s">
        <v>727</v>
      </c>
      <c r="D14538" t="s">
        <v>687</v>
      </c>
      <c r="E14538" t="s">
        <v>688</v>
      </c>
      <c r="F14538" t="s">
        <v>187</v>
      </c>
      <c r="G14538" t="s">
        <v>188</v>
      </c>
      <c r="H14538" t="s">
        <v>702</v>
      </c>
      <c r="I14538" t="s">
        <v>703</v>
      </c>
      <c r="K14538" t="s">
        <v>474</v>
      </c>
      <c r="M14538" t="s">
        <v>704</v>
      </c>
      <c r="N14538" t="s">
        <v>206</v>
      </c>
      <c r="O14538" t="s">
        <v>264</v>
      </c>
      <c r="P14538">
        <v>2025</v>
      </c>
      <c r="Q14538">
        <v>20.58</v>
      </c>
    </row>
    <row r="14539" spans="1:17" x14ac:dyDescent="0.25">
      <c r="A14539" t="s">
        <v>725</v>
      </c>
      <c r="B14539" t="s">
        <v>726</v>
      </c>
      <c r="C14539" t="s">
        <v>727</v>
      </c>
      <c r="D14539" t="s">
        <v>687</v>
      </c>
      <c r="E14539" t="s">
        <v>688</v>
      </c>
      <c r="F14539" t="s">
        <v>187</v>
      </c>
      <c r="G14539" t="s">
        <v>188</v>
      </c>
      <c r="H14539" t="s">
        <v>702</v>
      </c>
      <c r="I14539" t="s">
        <v>703</v>
      </c>
      <c r="K14539" t="s">
        <v>474</v>
      </c>
      <c r="M14539" t="s">
        <v>704</v>
      </c>
      <c r="N14539" t="s">
        <v>206</v>
      </c>
      <c r="O14539" t="s">
        <v>265</v>
      </c>
      <c r="P14539">
        <v>2025</v>
      </c>
      <c r="Q14539">
        <v>4.57</v>
      </c>
    </row>
    <row r="14540" spans="1:17" x14ac:dyDescent="0.25">
      <c r="A14540" t="s">
        <v>725</v>
      </c>
      <c r="B14540" t="s">
        <v>726</v>
      </c>
      <c r="C14540" t="s">
        <v>727</v>
      </c>
      <c r="D14540" t="s">
        <v>687</v>
      </c>
      <c r="E14540" t="s">
        <v>688</v>
      </c>
      <c r="F14540" t="s">
        <v>187</v>
      </c>
      <c r="G14540" t="s">
        <v>188</v>
      </c>
      <c r="H14540" t="s">
        <v>702</v>
      </c>
      <c r="I14540" t="s">
        <v>703</v>
      </c>
      <c r="K14540" t="s">
        <v>474</v>
      </c>
      <c r="M14540" t="s">
        <v>704</v>
      </c>
      <c r="N14540" t="s">
        <v>206</v>
      </c>
      <c r="O14540" t="s">
        <v>194</v>
      </c>
      <c r="P14540">
        <v>2030</v>
      </c>
      <c r="Q14540">
        <v>12.2</v>
      </c>
    </row>
    <row r="14541" spans="1:17" x14ac:dyDescent="0.25">
      <c r="A14541" t="s">
        <v>725</v>
      </c>
      <c r="B14541" t="s">
        <v>726</v>
      </c>
      <c r="C14541" t="s">
        <v>727</v>
      </c>
      <c r="D14541" t="s">
        <v>687</v>
      </c>
      <c r="E14541" t="s">
        <v>688</v>
      </c>
      <c r="F14541" t="s">
        <v>187</v>
      </c>
      <c r="G14541" t="s">
        <v>188</v>
      </c>
      <c r="H14541" t="s">
        <v>702</v>
      </c>
      <c r="I14541" t="s">
        <v>703</v>
      </c>
      <c r="K14541" t="s">
        <v>474</v>
      </c>
      <c r="M14541" t="s">
        <v>704</v>
      </c>
      <c r="N14541" t="s">
        <v>206</v>
      </c>
      <c r="O14541" t="s">
        <v>194</v>
      </c>
      <c r="P14541">
        <v>2040</v>
      </c>
      <c r="Q14541">
        <v>12.2</v>
      </c>
    </row>
    <row r="14542" spans="1:17" x14ac:dyDescent="0.25">
      <c r="A14542" t="s">
        <v>725</v>
      </c>
      <c r="B14542" t="s">
        <v>726</v>
      </c>
      <c r="C14542" t="s">
        <v>727</v>
      </c>
      <c r="D14542" t="s">
        <v>687</v>
      </c>
      <c r="E14542" t="s">
        <v>688</v>
      </c>
      <c r="F14542" t="s">
        <v>187</v>
      </c>
      <c r="G14542" t="s">
        <v>188</v>
      </c>
      <c r="H14542" t="s">
        <v>702</v>
      </c>
      <c r="I14542" t="s">
        <v>703</v>
      </c>
      <c r="K14542" t="s">
        <v>474</v>
      </c>
      <c r="M14542" t="s">
        <v>704</v>
      </c>
      <c r="N14542" t="s">
        <v>206</v>
      </c>
      <c r="O14542" t="s">
        <v>194</v>
      </c>
      <c r="P14542">
        <v>2050</v>
      </c>
      <c r="Q14542">
        <v>12.2</v>
      </c>
    </row>
    <row r="14543" spans="1:17" x14ac:dyDescent="0.25">
      <c r="A14543" t="s">
        <v>725</v>
      </c>
      <c r="B14543" t="s">
        <v>726</v>
      </c>
      <c r="C14543" t="s">
        <v>727</v>
      </c>
      <c r="D14543" t="s">
        <v>687</v>
      </c>
      <c r="E14543" t="s">
        <v>688</v>
      </c>
      <c r="F14543" t="s">
        <v>187</v>
      </c>
      <c r="G14543" t="s">
        <v>188</v>
      </c>
      <c r="H14543" t="s">
        <v>702</v>
      </c>
      <c r="I14543" t="s">
        <v>703</v>
      </c>
      <c r="K14543" t="s">
        <v>474</v>
      </c>
      <c r="M14543" t="s">
        <v>704</v>
      </c>
      <c r="N14543" t="s">
        <v>206</v>
      </c>
      <c r="O14543" t="s">
        <v>264</v>
      </c>
      <c r="P14543">
        <v>2050</v>
      </c>
      <c r="Q14543">
        <v>20.58</v>
      </c>
    </row>
    <row r="14544" spans="1:17" x14ac:dyDescent="0.25">
      <c r="A14544" t="s">
        <v>725</v>
      </c>
      <c r="B14544" t="s">
        <v>726</v>
      </c>
      <c r="C14544" t="s">
        <v>727</v>
      </c>
      <c r="D14544" t="s">
        <v>687</v>
      </c>
      <c r="E14544" t="s">
        <v>688</v>
      </c>
      <c r="F14544" t="s">
        <v>187</v>
      </c>
      <c r="G14544" t="s">
        <v>188</v>
      </c>
      <c r="H14544" t="s">
        <v>702</v>
      </c>
      <c r="I14544" t="s">
        <v>703</v>
      </c>
      <c r="K14544" t="s">
        <v>474</v>
      </c>
      <c r="M14544" t="s">
        <v>704</v>
      </c>
      <c r="N14544" t="s">
        <v>206</v>
      </c>
      <c r="O14544" t="s">
        <v>265</v>
      </c>
      <c r="P14544">
        <v>2050</v>
      </c>
      <c r="Q14544">
        <v>4.57</v>
      </c>
    </row>
    <row r="14545" spans="1:17" x14ac:dyDescent="0.25">
      <c r="A14545" t="s">
        <v>725</v>
      </c>
      <c r="B14545" t="s">
        <v>726</v>
      </c>
      <c r="C14545" t="s">
        <v>727</v>
      </c>
      <c r="D14545" t="s">
        <v>687</v>
      </c>
      <c r="E14545" t="s">
        <v>688</v>
      </c>
      <c r="F14545" t="s">
        <v>187</v>
      </c>
      <c r="G14545" t="s">
        <v>188</v>
      </c>
      <c r="H14545" t="s">
        <v>705</v>
      </c>
      <c r="I14545" t="s">
        <v>706</v>
      </c>
      <c r="K14545" t="s">
        <v>474</v>
      </c>
      <c r="M14545" t="s">
        <v>199</v>
      </c>
      <c r="N14545" t="s">
        <v>206</v>
      </c>
      <c r="O14545" t="s">
        <v>194</v>
      </c>
      <c r="P14545">
        <v>2020</v>
      </c>
      <c r="Q14545">
        <v>0.45733041600000002</v>
      </c>
    </row>
    <row r="14546" spans="1:17" x14ac:dyDescent="0.25">
      <c r="A14546" t="s">
        <v>725</v>
      </c>
      <c r="B14546" t="s">
        <v>726</v>
      </c>
      <c r="C14546" t="s">
        <v>727</v>
      </c>
      <c r="D14546" t="s">
        <v>687</v>
      </c>
      <c r="E14546" t="s">
        <v>688</v>
      </c>
      <c r="F14546" t="s">
        <v>187</v>
      </c>
      <c r="G14546" t="s">
        <v>188</v>
      </c>
      <c r="H14546" t="s">
        <v>705</v>
      </c>
      <c r="I14546" t="s">
        <v>706</v>
      </c>
      <c r="K14546" t="s">
        <v>474</v>
      </c>
      <c r="M14546" t="s">
        <v>199</v>
      </c>
      <c r="N14546" t="s">
        <v>206</v>
      </c>
      <c r="O14546" t="s">
        <v>194</v>
      </c>
      <c r="P14546">
        <v>2025</v>
      </c>
      <c r="Q14546">
        <v>0.446656051</v>
      </c>
    </row>
    <row r="14547" spans="1:17" x14ac:dyDescent="0.25">
      <c r="A14547" t="s">
        <v>725</v>
      </c>
      <c r="B14547" t="s">
        <v>726</v>
      </c>
      <c r="C14547" t="s">
        <v>727</v>
      </c>
      <c r="D14547" t="s">
        <v>687</v>
      </c>
      <c r="E14547" t="s">
        <v>688</v>
      </c>
      <c r="F14547" t="s">
        <v>187</v>
      </c>
      <c r="G14547" t="s">
        <v>188</v>
      </c>
      <c r="H14547" t="s">
        <v>705</v>
      </c>
      <c r="I14547" t="s">
        <v>706</v>
      </c>
      <c r="K14547" t="s">
        <v>474</v>
      </c>
      <c r="M14547" t="s">
        <v>199</v>
      </c>
      <c r="N14547" t="s">
        <v>206</v>
      </c>
      <c r="O14547" t="s">
        <v>264</v>
      </c>
      <c r="P14547">
        <v>2025</v>
      </c>
      <c r="Q14547">
        <v>0.75526003200000003</v>
      </c>
    </row>
    <row r="14548" spans="1:17" x14ac:dyDescent="0.25">
      <c r="A14548" t="s">
        <v>725</v>
      </c>
      <c r="B14548" t="s">
        <v>726</v>
      </c>
      <c r="C14548" t="s">
        <v>727</v>
      </c>
      <c r="D14548" t="s">
        <v>687</v>
      </c>
      <c r="E14548" t="s">
        <v>688</v>
      </c>
      <c r="F14548" t="s">
        <v>187</v>
      </c>
      <c r="G14548" t="s">
        <v>188</v>
      </c>
      <c r="H14548" t="s">
        <v>705</v>
      </c>
      <c r="I14548" t="s">
        <v>706</v>
      </c>
      <c r="K14548" t="s">
        <v>474</v>
      </c>
      <c r="M14548" t="s">
        <v>199</v>
      </c>
      <c r="N14548" t="s">
        <v>206</v>
      </c>
      <c r="O14548" t="s">
        <v>265</v>
      </c>
      <c r="P14548">
        <v>2025</v>
      </c>
      <c r="Q14548">
        <v>0.16771323399999999</v>
      </c>
    </row>
    <row r="14549" spans="1:17" x14ac:dyDescent="0.25">
      <c r="A14549" t="s">
        <v>725</v>
      </c>
      <c r="B14549" t="s">
        <v>726</v>
      </c>
      <c r="C14549" t="s">
        <v>727</v>
      </c>
      <c r="D14549" t="s">
        <v>687</v>
      </c>
      <c r="E14549" t="s">
        <v>688</v>
      </c>
      <c r="F14549" t="s">
        <v>187</v>
      </c>
      <c r="G14549" t="s">
        <v>188</v>
      </c>
      <c r="H14549" t="s">
        <v>705</v>
      </c>
      <c r="I14549" t="s">
        <v>706</v>
      </c>
      <c r="K14549" t="s">
        <v>474</v>
      </c>
      <c r="M14549" t="s">
        <v>199</v>
      </c>
      <c r="N14549" t="s">
        <v>206</v>
      </c>
      <c r="O14549" t="s">
        <v>194</v>
      </c>
      <c r="P14549">
        <v>2030</v>
      </c>
      <c r="Q14549">
        <v>0.43646861300000001</v>
      </c>
    </row>
    <row r="14550" spans="1:17" x14ac:dyDescent="0.25">
      <c r="A14550" t="s">
        <v>725</v>
      </c>
      <c r="B14550" t="s">
        <v>726</v>
      </c>
      <c r="C14550" t="s">
        <v>727</v>
      </c>
      <c r="D14550" t="s">
        <v>687</v>
      </c>
      <c r="E14550" t="s">
        <v>688</v>
      </c>
      <c r="F14550" t="s">
        <v>187</v>
      </c>
      <c r="G14550" t="s">
        <v>188</v>
      </c>
      <c r="H14550" t="s">
        <v>705</v>
      </c>
      <c r="I14550" t="s">
        <v>706</v>
      </c>
      <c r="K14550" t="s">
        <v>474</v>
      </c>
      <c r="M14550" t="s">
        <v>199</v>
      </c>
      <c r="N14550" t="s">
        <v>206</v>
      </c>
      <c r="O14550" t="s">
        <v>194</v>
      </c>
      <c r="P14550">
        <v>2040</v>
      </c>
      <c r="Q14550">
        <v>0.41742706099999999</v>
      </c>
    </row>
    <row r="14551" spans="1:17" x14ac:dyDescent="0.25">
      <c r="A14551" t="s">
        <v>725</v>
      </c>
      <c r="B14551" t="s">
        <v>726</v>
      </c>
      <c r="C14551" t="s">
        <v>727</v>
      </c>
      <c r="D14551" t="s">
        <v>687</v>
      </c>
      <c r="E14551" t="s">
        <v>688</v>
      </c>
      <c r="F14551" t="s">
        <v>187</v>
      </c>
      <c r="G14551" t="s">
        <v>188</v>
      </c>
      <c r="H14551" t="s">
        <v>705</v>
      </c>
      <c r="I14551" t="s">
        <v>706</v>
      </c>
      <c r="K14551" t="s">
        <v>474</v>
      </c>
      <c r="M14551" t="s">
        <v>199</v>
      </c>
      <c r="N14551" t="s">
        <v>206</v>
      </c>
      <c r="O14551" t="s">
        <v>194</v>
      </c>
      <c r="P14551">
        <v>2050</v>
      </c>
      <c r="Q14551">
        <v>0.40851601999999998</v>
      </c>
    </row>
    <row r="14552" spans="1:17" x14ac:dyDescent="0.25">
      <c r="A14552" t="s">
        <v>725</v>
      </c>
      <c r="B14552" t="s">
        <v>726</v>
      </c>
      <c r="C14552" t="s">
        <v>727</v>
      </c>
      <c r="D14552" t="s">
        <v>687</v>
      </c>
      <c r="E14552" t="s">
        <v>688</v>
      </c>
      <c r="F14552" t="s">
        <v>187</v>
      </c>
      <c r="G14552" t="s">
        <v>188</v>
      </c>
      <c r="H14552" t="s">
        <v>705</v>
      </c>
      <c r="I14552" t="s">
        <v>706</v>
      </c>
      <c r="K14552" t="s">
        <v>474</v>
      </c>
      <c r="M14552" t="s">
        <v>199</v>
      </c>
      <c r="N14552" t="s">
        <v>206</v>
      </c>
      <c r="O14552" t="s">
        <v>264</v>
      </c>
      <c r="P14552">
        <v>2050</v>
      </c>
      <c r="Q14552">
        <v>0.69076825900000005</v>
      </c>
    </row>
    <row r="14553" spans="1:17" x14ac:dyDescent="0.25">
      <c r="A14553" t="s">
        <v>725</v>
      </c>
      <c r="B14553" t="s">
        <v>726</v>
      </c>
      <c r="C14553" t="s">
        <v>727</v>
      </c>
      <c r="D14553" t="s">
        <v>687</v>
      </c>
      <c r="E14553" t="s">
        <v>688</v>
      </c>
      <c r="F14553" t="s">
        <v>187</v>
      </c>
      <c r="G14553" t="s">
        <v>188</v>
      </c>
      <c r="H14553" t="s">
        <v>705</v>
      </c>
      <c r="I14553" t="s">
        <v>706</v>
      </c>
      <c r="K14553" t="s">
        <v>474</v>
      </c>
      <c r="M14553" t="s">
        <v>199</v>
      </c>
      <c r="N14553" t="s">
        <v>206</v>
      </c>
      <c r="O14553" t="s">
        <v>265</v>
      </c>
      <c r="P14553">
        <v>2050</v>
      </c>
      <c r="Q14553">
        <v>0.15339217399999999</v>
      </c>
    </row>
    <row r="14554" spans="1:17" x14ac:dyDescent="0.25">
      <c r="A14554" t="s">
        <v>725</v>
      </c>
      <c r="B14554" t="s">
        <v>726</v>
      </c>
      <c r="C14554" t="s">
        <v>727</v>
      </c>
      <c r="D14554" t="s">
        <v>687</v>
      </c>
      <c r="E14554" t="s">
        <v>688</v>
      </c>
      <c r="F14554" t="s">
        <v>187</v>
      </c>
      <c r="G14554" t="s">
        <v>188</v>
      </c>
      <c r="H14554" t="s">
        <v>707</v>
      </c>
      <c r="I14554" t="s">
        <v>707</v>
      </c>
      <c r="M14554" t="s">
        <v>709</v>
      </c>
      <c r="N14554" t="s">
        <v>206</v>
      </c>
      <c r="O14554" t="s">
        <v>194</v>
      </c>
      <c r="P14554">
        <v>2020</v>
      </c>
      <c r="Q14554">
        <v>4</v>
      </c>
    </row>
    <row r="14555" spans="1:17" x14ac:dyDescent="0.25">
      <c r="A14555" t="s">
        <v>725</v>
      </c>
      <c r="B14555" t="s">
        <v>726</v>
      </c>
      <c r="C14555" t="s">
        <v>727</v>
      </c>
      <c r="D14555" t="s">
        <v>687</v>
      </c>
      <c r="E14555" t="s">
        <v>688</v>
      </c>
      <c r="F14555" t="s">
        <v>187</v>
      </c>
      <c r="G14555" t="s">
        <v>188</v>
      </c>
      <c r="H14555" t="s">
        <v>707</v>
      </c>
      <c r="I14555" t="s">
        <v>707</v>
      </c>
      <c r="M14555" t="s">
        <v>709</v>
      </c>
      <c r="N14555" t="s">
        <v>206</v>
      </c>
      <c r="O14555" t="s">
        <v>194</v>
      </c>
      <c r="P14555">
        <v>2025</v>
      </c>
      <c r="Q14555">
        <v>4</v>
      </c>
    </row>
    <row r="14556" spans="1:17" x14ac:dyDescent="0.25">
      <c r="A14556" t="s">
        <v>725</v>
      </c>
      <c r="B14556" t="s">
        <v>726</v>
      </c>
      <c r="C14556" t="s">
        <v>727</v>
      </c>
      <c r="D14556" t="s">
        <v>687</v>
      </c>
      <c r="E14556" t="s">
        <v>688</v>
      </c>
      <c r="F14556" t="s">
        <v>187</v>
      </c>
      <c r="G14556" t="s">
        <v>188</v>
      </c>
      <c r="H14556" t="s">
        <v>707</v>
      </c>
      <c r="I14556" t="s">
        <v>707</v>
      </c>
      <c r="M14556" t="s">
        <v>709</v>
      </c>
      <c r="N14556" t="s">
        <v>206</v>
      </c>
      <c r="O14556" t="s">
        <v>264</v>
      </c>
      <c r="P14556">
        <v>2025</v>
      </c>
      <c r="Q14556">
        <v>3</v>
      </c>
    </row>
    <row r="14557" spans="1:17" x14ac:dyDescent="0.25">
      <c r="A14557" t="s">
        <v>725</v>
      </c>
      <c r="B14557" t="s">
        <v>726</v>
      </c>
      <c r="C14557" t="s">
        <v>727</v>
      </c>
      <c r="D14557" t="s">
        <v>687</v>
      </c>
      <c r="E14557" t="s">
        <v>688</v>
      </c>
      <c r="F14557" t="s">
        <v>187</v>
      </c>
      <c r="G14557" t="s">
        <v>188</v>
      </c>
      <c r="H14557" t="s">
        <v>707</v>
      </c>
      <c r="I14557" t="s">
        <v>707</v>
      </c>
      <c r="M14557" t="s">
        <v>709</v>
      </c>
      <c r="N14557" t="s">
        <v>206</v>
      </c>
      <c r="O14557" t="s">
        <v>265</v>
      </c>
      <c r="P14557">
        <v>2025</v>
      </c>
      <c r="Q14557">
        <v>2</v>
      </c>
    </row>
    <row r="14558" spans="1:17" x14ac:dyDescent="0.25">
      <c r="A14558" t="s">
        <v>725</v>
      </c>
      <c r="B14558" t="s">
        <v>726</v>
      </c>
      <c r="C14558" t="s">
        <v>727</v>
      </c>
      <c r="D14558" t="s">
        <v>687</v>
      </c>
      <c r="E14558" t="s">
        <v>688</v>
      </c>
      <c r="F14558" t="s">
        <v>187</v>
      </c>
      <c r="G14558" t="s">
        <v>188</v>
      </c>
      <c r="H14558" t="s">
        <v>707</v>
      </c>
      <c r="I14558" t="s">
        <v>707</v>
      </c>
      <c r="M14558" t="s">
        <v>709</v>
      </c>
      <c r="N14558" t="s">
        <v>206</v>
      </c>
      <c r="O14558" t="s">
        <v>194</v>
      </c>
      <c r="P14558">
        <v>2030</v>
      </c>
      <c r="Q14558">
        <v>4</v>
      </c>
    </row>
    <row r="14559" spans="1:17" x14ac:dyDescent="0.25">
      <c r="A14559" t="s">
        <v>725</v>
      </c>
      <c r="B14559" t="s">
        <v>726</v>
      </c>
      <c r="C14559" t="s">
        <v>727</v>
      </c>
      <c r="D14559" t="s">
        <v>687</v>
      </c>
      <c r="E14559" t="s">
        <v>688</v>
      </c>
      <c r="F14559" t="s">
        <v>187</v>
      </c>
      <c r="G14559" t="s">
        <v>188</v>
      </c>
      <c r="H14559" t="s">
        <v>707</v>
      </c>
      <c r="I14559" t="s">
        <v>707</v>
      </c>
      <c r="M14559" t="s">
        <v>709</v>
      </c>
      <c r="N14559" t="s">
        <v>206</v>
      </c>
      <c r="O14559" t="s">
        <v>194</v>
      </c>
      <c r="P14559">
        <v>2040</v>
      </c>
      <c r="Q14559">
        <v>4</v>
      </c>
    </row>
    <row r="14560" spans="1:17" x14ac:dyDescent="0.25">
      <c r="A14560" t="s">
        <v>725</v>
      </c>
      <c r="B14560" t="s">
        <v>726</v>
      </c>
      <c r="C14560" t="s">
        <v>727</v>
      </c>
      <c r="D14560" t="s">
        <v>687</v>
      </c>
      <c r="E14560" t="s">
        <v>688</v>
      </c>
      <c r="F14560" t="s">
        <v>187</v>
      </c>
      <c r="G14560" t="s">
        <v>188</v>
      </c>
      <c r="H14560" t="s">
        <v>707</v>
      </c>
      <c r="I14560" t="s">
        <v>707</v>
      </c>
      <c r="M14560" t="s">
        <v>709</v>
      </c>
      <c r="N14560" t="s">
        <v>206</v>
      </c>
      <c r="O14560" t="s">
        <v>194</v>
      </c>
      <c r="P14560">
        <v>2050</v>
      </c>
      <c r="Q14560">
        <v>4</v>
      </c>
    </row>
    <row r="14561" spans="1:17" x14ac:dyDescent="0.25">
      <c r="A14561" t="s">
        <v>725</v>
      </c>
      <c r="B14561" t="s">
        <v>726</v>
      </c>
      <c r="C14561" t="s">
        <v>727</v>
      </c>
      <c r="D14561" t="s">
        <v>687</v>
      </c>
      <c r="E14561" t="s">
        <v>688</v>
      </c>
      <c r="F14561" t="s">
        <v>187</v>
      </c>
      <c r="G14561" t="s">
        <v>188</v>
      </c>
      <c r="H14561" t="s">
        <v>707</v>
      </c>
      <c r="I14561" t="s">
        <v>707</v>
      </c>
      <c r="M14561" t="s">
        <v>709</v>
      </c>
      <c r="N14561" t="s">
        <v>206</v>
      </c>
      <c r="O14561" t="s">
        <v>264</v>
      </c>
      <c r="P14561">
        <v>2050</v>
      </c>
      <c r="Q14561">
        <v>3</v>
      </c>
    </row>
    <row r="14562" spans="1:17" x14ac:dyDescent="0.25">
      <c r="A14562" t="s">
        <v>725</v>
      </c>
      <c r="B14562" t="s">
        <v>726</v>
      </c>
      <c r="C14562" t="s">
        <v>727</v>
      </c>
      <c r="D14562" t="s">
        <v>687</v>
      </c>
      <c r="E14562" t="s">
        <v>688</v>
      </c>
      <c r="F14562" t="s">
        <v>187</v>
      </c>
      <c r="G14562" t="s">
        <v>188</v>
      </c>
      <c r="H14562" t="s">
        <v>707</v>
      </c>
      <c r="I14562" t="s">
        <v>707</v>
      </c>
      <c r="M14562" t="s">
        <v>709</v>
      </c>
      <c r="N14562" t="s">
        <v>206</v>
      </c>
      <c r="O14562" t="s">
        <v>265</v>
      </c>
      <c r="P14562">
        <v>2050</v>
      </c>
      <c r="Q14562">
        <v>2</v>
      </c>
    </row>
    <row r="14563" spans="1:17" x14ac:dyDescent="0.25">
      <c r="A14563" t="s">
        <v>725</v>
      </c>
      <c r="B14563" t="s">
        <v>726</v>
      </c>
      <c r="C14563" t="s">
        <v>727</v>
      </c>
      <c r="D14563" t="s">
        <v>687</v>
      </c>
      <c r="E14563" t="s">
        <v>688</v>
      </c>
      <c r="F14563" t="s">
        <v>187</v>
      </c>
      <c r="G14563" t="s">
        <v>188</v>
      </c>
      <c r="H14563" t="s">
        <v>708</v>
      </c>
      <c r="I14563" t="s">
        <v>708</v>
      </c>
      <c r="M14563" t="s">
        <v>709</v>
      </c>
      <c r="N14563" t="s">
        <v>206</v>
      </c>
      <c r="O14563" t="s">
        <v>194</v>
      </c>
      <c r="P14563">
        <v>2020</v>
      </c>
      <c r="Q14563">
        <v>2</v>
      </c>
    </row>
    <row r="14564" spans="1:17" x14ac:dyDescent="0.25">
      <c r="A14564" t="s">
        <v>725</v>
      </c>
      <c r="B14564" t="s">
        <v>726</v>
      </c>
      <c r="C14564" t="s">
        <v>727</v>
      </c>
      <c r="D14564" t="s">
        <v>687</v>
      </c>
      <c r="E14564" t="s">
        <v>688</v>
      </c>
      <c r="F14564" t="s">
        <v>187</v>
      </c>
      <c r="G14564" t="s">
        <v>188</v>
      </c>
      <c r="H14564" t="s">
        <v>708</v>
      </c>
      <c r="I14564" t="s">
        <v>708</v>
      </c>
      <c r="M14564" t="s">
        <v>709</v>
      </c>
      <c r="N14564" t="s">
        <v>206</v>
      </c>
      <c r="O14564" t="s">
        <v>194</v>
      </c>
      <c r="P14564">
        <v>2025</v>
      </c>
      <c r="Q14564">
        <v>2</v>
      </c>
    </row>
    <row r="14565" spans="1:17" x14ac:dyDescent="0.25">
      <c r="A14565" t="s">
        <v>725</v>
      </c>
      <c r="B14565" t="s">
        <v>726</v>
      </c>
      <c r="C14565" t="s">
        <v>727</v>
      </c>
      <c r="D14565" t="s">
        <v>687</v>
      </c>
      <c r="E14565" t="s">
        <v>688</v>
      </c>
      <c r="F14565" t="s">
        <v>187</v>
      </c>
      <c r="G14565" t="s">
        <v>188</v>
      </c>
      <c r="H14565" t="s">
        <v>708</v>
      </c>
      <c r="I14565" t="s">
        <v>708</v>
      </c>
      <c r="M14565" t="s">
        <v>709</v>
      </c>
      <c r="N14565" t="s">
        <v>206</v>
      </c>
      <c r="O14565" t="s">
        <v>264</v>
      </c>
      <c r="P14565">
        <v>2025</v>
      </c>
      <c r="Q14565">
        <v>3</v>
      </c>
    </row>
    <row r="14566" spans="1:17" x14ac:dyDescent="0.25">
      <c r="A14566" t="s">
        <v>725</v>
      </c>
      <c r="B14566" t="s">
        <v>726</v>
      </c>
      <c r="C14566" t="s">
        <v>727</v>
      </c>
      <c r="D14566" t="s">
        <v>687</v>
      </c>
      <c r="E14566" t="s">
        <v>688</v>
      </c>
      <c r="F14566" t="s">
        <v>187</v>
      </c>
      <c r="G14566" t="s">
        <v>188</v>
      </c>
      <c r="H14566" t="s">
        <v>708</v>
      </c>
      <c r="I14566" t="s">
        <v>708</v>
      </c>
      <c r="M14566" t="s">
        <v>709</v>
      </c>
      <c r="N14566" t="s">
        <v>206</v>
      </c>
      <c r="O14566" t="s">
        <v>265</v>
      </c>
      <c r="P14566">
        <v>2025</v>
      </c>
      <c r="Q14566">
        <v>1</v>
      </c>
    </row>
    <row r="14567" spans="1:17" x14ac:dyDescent="0.25">
      <c r="A14567" t="s">
        <v>725</v>
      </c>
      <c r="B14567" t="s">
        <v>726</v>
      </c>
      <c r="C14567" t="s">
        <v>727</v>
      </c>
      <c r="D14567" t="s">
        <v>687</v>
      </c>
      <c r="E14567" t="s">
        <v>688</v>
      </c>
      <c r="F14567" t="s">
        <v>187</v>
      </c>
      <c r="G14567" t="s">
        <v>188</v>
      </c>
      <c r="H14567" t="s">
        <v>708</v>
      </c>
      <c r="I14567" t="s">
        <v>708</v>
      </c>
      <c r="M14567" t="s">
        <v>709</v>
      </c>
      <c r="N14567" t="s">
        <v>206</v>
      </c>
      <c r="O14567" t="s">
        <v>194</v>
      </c>
      <c r="P14567">
        <v>2030</v>
      </c>
      <c r="Q14567">
        <v>2</v>
      </c>
    </row>
    <row r="14568" spans="1:17" x14ac:dyDescent="0.25">
      <c r="A14568" t="s">
        <v>725</v>
      </c>
      <c r="B14568" t="s">
        <v>726</v>
      </c>
      <c r="C14568" t="s">
        <v>727</v>
      </c>
      <c r="D14568" t="s">
        <v>687</v>
      </c>
      <c r="E14568" t="s">
        <v>688</v>
      </c>
      <c r="F14568" t="s">
        <v>187</v>
      </c>
      <c r="G14568" t="s">
        <v>188</v>
      </c>
      <c r="H14568" t="s">
        <v>708</v>
      </c>
      <c r="I14568" t="s">
        <v>708</v>
      </c>
      <c r="M14568" t="s">
        <v>709</v>
      </c>
      <c r="N14568" t="s">
        <v>206</v>
      </c>
      <c r="O14568" t="s">
        <v>194</v>
      </c>
      <c r="P14568">
        <v>2040</v>
      </c>
      <c r="Q14568">
        <v>2</v>
      </c>
    </row>
    <row r="14569" spans="1:17" x14ac:dyDescent="0.25">
      <c r="A14569" t="s">
        <v>725</v>
      </c>
      <c r="B14569" t="s">
        <v>726</v>
      </c>
      <c r="C14569" t="s">
        <v>727</v>
      </c>
      <c r="D14569" t="s">
        <v>687</v>
      </c>
      <c r="E14569" t="s">
        <v>688</v>
      </c>
      <c r="F14569" t="s">
        <v>187</v>
      </c>
      <c r="G14569" t="s">
        <v>188</v>
      </c>
      <c r="H14569" t="s">
        <v>708</v>
      </c>
      <c r="I14569" t="s">
        <v>708</v>
      </c>
      <c r="M14569" t="s">
        <v>709</v>
      </c>
      <c r="N14569" t="s">
        <v>206</v>
      </c>
      <c r="O14569" t="s">
        <v>194</v>
      </c>
      <c r="P14569">
        <v>2050</v>
      </c>
      <c r="Q14569">
        <v>2</v>
      </c>
    </row>
    <row r="14570" spans="1:17" x14ac:dyDescent="0.25">
      <c r="A14570" t="s">
        <v>725</v>
      </c>
      <c r="B14570" t="s">
        <v>726</v>
      </c>
      <c r="C14570" t="s">
        <v>727</v>
      </c>
      <c r="D14570" t="s">
        <v>687</v>
      </c>
      <c r="E14570" t="s">
        <v>688</v>
      </c>
      <c r="F14570" t="s">
        <v>187</v>
      </c>
      <c r="G14570" t="s">
        <v>188</v>
      </c>
      <c r="H14570" t="s">
        <v>708</v>
      </c>
      <c r="I14570" t="s">
        <v>708</v>
      </c>
      <c r="M14570" t="s">
        <v>709</v>
      </c>
      <c r="N14570" t="s">
        <v>206</v>
      </c>
      <c r="O14570" t="s">
        <v>264</v>
      </c>
      <c r="P14570">
        <v>2050</v>
      </c>
      <c r="Q14570">
        <v>3</v>
      </c>
    </row>
    <row r="14571" spans="1:17" x14ac:dyDescent="0.25">
      <c r="A14571" t="s">
        <v>725</v>
      </c>
      <c r="B14571" t="s">
        <v>726</v>
      </c>
      <c r="C14571" t="s">
        <v>727</v>
      </c>
      <c r="D14571" t="s">
        <v>687</v>
      </c>
      <c r="E14571" t="s">
        <v>688</v>
      </c>
      <c r="F14571" t="s">
        <v>187</v>
      </c>
      <c r="G14571" t="s">
        <v>188</v>
      </c>
      <c r="H14571" t="s">
        <v>708</v>
      </c>
      <c r="I14571" t="s">
        <v>708</v>
      </c>
      <c r="M14571" t="s">
        <v>709</v>
      </c>
      <c r="N14571" t="s">
        <v>206</v>
      </c>
      <c r="O14571" t="s">
        <v>265</v>
      </c>
      <c r="P14571">
        <v>2050</v>
      </c>
      <c r="Q14571">
        <v>1</v>
      </c>
    </row>
    <row r="14572" spans="1:17" x14ac:dyDescent="0.25">
      <c r="A14572" t="s">
        <v>725</v>
      </c>
      <c r="B14572" t="s">
        <v>726</v>
      </c>
      <c r="C14572" t="s">
        <v>727</v>
      </c>
      <c r="D14572" t="s">
        <v>687</v>
      </c>
      <c r="E14572" t="s">
        <v>688</v>
      </c>
      <c r="F14572" t="s">
        <v>187</v>
      </c>
      <c r="G14572" t="s">
        <v>188</v>
      </c>
      <c r="H14572" t="s">
        <v>710</v>
      </c>
      <c r="I14572" t="s">
        <v>711</v>
      </c>
      <c r="J14572" t="s">
        <v>351</v>
      </c>
      <c r="K14572" t="s">
        <v>191</v>
      </c>
      <c r="M14572" t="s">
        <v>712</v>
      </c>
      <c r="O14572" t="s">
        <v>194</v>
      </c>
      <c r="P14572">
        <v>2020</v>
      </c>
      <c r="Q14572">
        <v>5.57</v>
      </c>
    </row>
    <row r="14573" spans="1:17" x14ac:dyDescent="0.25">
      <c r="A14573" t="s">
        <v>725</v>
      </c>
      <c r="B14573" t="s">
        <v>726</v>
      </c>
      <c r="C14573" t="s">
        <v>727</v>
      </c>
      <c r="D14573" t="s">
        <v>687</v>
      </c>
      <c r="E14573" t="s">
        <v>688</v>
      </c>
      <c r="F14573" t="s">
        <v>187</v>
      </c>
      <c r="G14573" t="s">
        <v>188</v>
      </c>
      <c r="H14573" t="s">
        <v>710</v>
      </c>
      <c r="I14573" t="s">
        <v>711</v>
      </c>
      <c r="J14573" t="s">
        <v>351</v>
      </c>
      <c r="K14573" t="s">
        <v>191</v>
      </c>
      <c r="M14573" t="s">
        <v>712</v>
      </c>
      <c r="O14573" t="s">
        <v>194</v>
      </c>
      <c r="P14573">
        <v>2025</v>
      </c>
      <c r="Q14573">
        <v>5.679215686</v>
      </c>
    </row>
    <row r="14574" spans="1:17" x14ac:dyDescent="0.25">
      <c r="A14574" t="s">
        <v>725</v>
      </c>
      <c r="B14574" t="s">
        <v>726</v>
      </c>
      <c r="C14574" t="s">
        <v>727</v>
      </c>
      <c r="D14574" t="s">
        <v>687</v>
      </c>
      <c r="E14574" t="s">
        <v>688</v>
      </c>
      <c r="F14574" t="s">
        <v>187</v>
      </c>
      <c r="G14574" t="s">
        <v>188</v>
      </c>
      <c r="H14574" t="s">
        <v>710</v>
      </c>
      <c r="I14574" t="s">
        <v>711</v>
      </c>
      <c r="J14574" t="s">
        <v>351</v>
      </c>
      <c r="K14574" t="s">
        <v>191</v>
      </c>
      <c r="M14574" t="s">
        <v>712</v>
      </c>
      <c r="O14574" t="s">
        <v>264</v>
      </c>
      <c r="P14574">
        <v>2025</v>
      </c>
      <c r="Q14574">
        <v>5.679215686</v>
      </c>
    </row>
    <row r="14575" spans="1:17" x14ac:dyDescent="0.25">
      <c r="A14575" t="s">
        <v>725</v>
      </c>
      <c r="B14575" t="s">
        <v>726</v>
      </c>
      <c r="C14575" t="s">
        <v>727</v>
      </c>
      <c r="D14575" t="s">
        <v>687</v>
      </c>
      <c r="E14575" t="s">
        <v>688</v>
      </c>
      <c r="F14575" t="s">
        <v>187</v>
      </c>
      <c r="G14575" t="s">
        <v>188</v>
      </c>
      <c r="H14575" t="s">
        <v>710</v>
      </c>
      <c r="I14575" t="s">
        <v>711</v>
      </c>
      <c r="J14575" t="s">
        <v>351</v>
      </c>
      <c r="K14575" t="s">
        <v>191</v>
      </c>
      <c r="M14575" t="s">
        <v>712</v>
      </c>
      <c r="O14575" t="s">
        <v>265</v>
      </c>
      <c r="P14575">
        <v>2025</v>
      </c>
      <c r="Q14575">
        <v>5.679215686</v>
      </c>
    </row>
    <row r="14576" spans="1:17" x14ac:dyDescent="0.25">
      <c r="A14576" t="s">
        <v>725</v>
      </c>
      <c r="B14576" t="s">
        <v>726</v>
      </c>
      <c r="C14576" t="s">
        <v>727</v>
      </c>
      <c r="D14576" t="s">
        <v>687</v>
      </c>
      <c r="E14576" t="s">
        <v>688</v>
      </c>
      <c r="F14576" t="s">
        <v>187</v>
      </c>
      <c r="G14576" t="s">
        <v>188</v>
      </c>
      <c r="H14576" t="s">
        <v>710</v>
      </c>
      <c r="I14576" t="s">
        <v>711</v>
      </c>
      <c r="J14576" t="s">
        <v>351</v>
      </c>
      <c r="K14576" t="s">
        <v>191</v>
      </c>
      <c r="M14576" t="s">
        <v>712</v>
      </c>
      <c r="O14576" t="s">
        <v>194</v>
      </c>
      <c r="P14576">
        <v>2030</v>
      </c>
      <c r="Q14576">
        <v>5.7884313729999999</v>
      </c>
    </row>
    <row r="14577" spans="1:17" x14ac:dyDescent="0.25">
      <c r="A14577" t="s">
        <v>725</v>
      </c>
      <c r="B14577" t="s">
        <v>726</v>
      </c>
      <c r="C14577" t="s">
        <v>727</v>
      </c>
      <c r="D14577" t="s">
        <v>687</v>
      </c>
      <c r="E14577" t="s">
        <v>688</v>
      </c>
      <c r="F14577" t="s">
        <v>187</v>
      </c>
      <c r="G14577" t="s">
        <v>188</v>
      </c>
      <c r="H14577" t="s">
        <v>710</v>
      </c>
      <c r="I14577" t="s">
        <v>711</v>
      </c>
      <c r="J14577" t="s">
        <v>351</v>
      </c>
      <c r="K14577" t="s">
        <v>191</v>
      </c>
      <c r="M14577" t="s">
        <v>712</v>
      </c>
      <c r="O14577" t="s">
        <v>194</v>
      </c>
      <c r="P14577">
        <v>2040</v>
      </c>
      <c r="Q14577">
        <v>6.0068627450000003</v>
      </c>
    </row>
    <row r="14578" spans="1:17" x14ac:dyDescent="0.25">
      <c r="A14578" t="s">
        <v>725</v>
      </c>
      <c r="B14578" t="s">
        <v>726</v>
      </c>
      <c r="C14578" t="s">
        <v>727</v>
      </c>
      <c r="D14578" t="s">
        <v>687</v>
      </c>
      <c r="E14578" t="s">
        <v>688</v>
      </c>
      <c r="F14578" t="s">
        <v>187</v>
      </c>
      <c r="G14578" t="s">
        <v>188</v>
      </c>
      <c r="H14578" t="s">
        <v>710</v>
      </c>
      <c r="I14578" t="s">
        <v>711</v>
      </c>
      <c r="J14578" t="s">
        <v>351</v>
      </c>
      <c r="K14578" t="s">
        <v>191</v>
      </c>
      <c r="M14578" t="s">
        <v>712</v>
      </c>
      <c r="O14578" t="s">
        <v>194</v>
      </c>
      <c r="P14578">
        <v>2050</v>
      </c>
      <c r="Q14578">
        <v>6.116078431</v>
      </c>
    </row>
    <row r="14579" spans="1:17" x14ac:dyDescent="0.25">
      <c r="A14579" t="s">
        <v>725</v>
      </c>
      <c r="B14579" t="s">
        <v>726</v>
      </c>
      <c r="C14579" t="s">
        <v>727</v>
      </c>
      <c r="D14579" t="s">
        <v>687</v>
      </c>
      <c r="E14579" t="s">
        <v>688</v>
      </c>
      <c r="F14579" t="s">
        <v>187</v>
      </c>
      <c r="G14579" t="s">
        <v>188</v>
      </c>
      <c r="H14579" t="s">
        <v>710</v>
      </c>
      <c r="I14579" t="s">
        <v>711</v>
      </c>
      <c r="J14579" t="s">
        <v>351</v>
      </c>
      <c r="K14579" t="s">
        <v>191</v>
      </c>
      <c r="M14579" t="s">
        <v>712</v>
      </c>
      <c r="O14579" t="s">
        <v>264</v>
      </c>
      <c r="P14579">
        <v>2050</v>
      </c>
      <c r="Q14579">
        <v>6.116078431</v>
      </c>
    </row>
    <row r="14580" spans="1:17" x14ac:dyDescent="0.25">
      <c r="A14580" t="s">
        <v>725</v>
      </c>
      <c r="B14580" t="s">
        <v>726</v>
      </c>
      <c r="C14580" t="s">
        <v>727</v>
      </c>
      <c r="D14580" t="s">
        <v>687</v>
      </c>
      <c r="E14580" t="s">
        <v>688</v>
      </c>
      <c r="F14580" t="s">
        <v>187</v>
      </c>
      <c r="G14580" t="s">
        <v>188</v>
      </c>
      <c r="H14580" t="s">
        <v>710</v>
      </c>
      <c r="I14580" t="s">
        <v>711</v>
      </c>
      <c r="J14580" t="s">
        <v>351</v>
      </c>
      <c r="K14580" t="s">
        <v>191</v>
      </c>
      <c r="M14580" t="s">
        <v>712</v>
      </c>
      <c r="O14580" t="s">
        <v>265</v>
      </c>
      <c r="P14580">
        <v>2050</v>
      </c>
      <c r="Q14580">
        <v>6.116078431</v>
      </c>
    </row>
    <row r="14581" spans="1:17" x14ac:dyDescent="0.25">
      <c r="A14581" t="s">
        <v>728</v>
      </c>
      <c r="B14581" t="s">
        <v>729</v>
      </c>
      <c r="C14581" t="s">
        <v>730</v>
      </c>
      <c r="D14581" t="s">
        <v>687</v>
      </c>
      <c r="E14581" t="s">
        <v>731</v>
      </c>
      <c r="F14581" t="s">
        <v>187</v>
      </c>
      <c r="G14581" t="s">
        <v>195</v>
      </c>
      <c r="H14581" t="s">
        <v>417</v>
      </c>
      <c r="I14581" t="s">
        <v>418</v>
      </c>
      <c r="J14581" t="s">
        <v>419</v>
      </c>
      <c r="K14581" t="s">
        <v>191</v>
      </c>
      <c r="O14581" t="s">
        <v>194</v>
      </c>
      <c r="P14581">
        <v>2015</v>
      </c>
      <c r="Q14581">
        <v>3.0000000000000001E-3</v>
      </c>
    </row>
    <row r="14582" spans="1:17" x14ac:dyDescent="0.25">
      <c r="A14582" t="s">
        <v>728</v>
      </c>
      <c r="B14582" t="s">
        <v>729</v>
      </c>
      <c r="C14582" t="s">
        <v>730</v>
      </c>
      <c r="D14582" t="s">
        <v>687</v>
      </c>
      <c r="E14582" t="s">
        <v>731</v>
      </c>
      <c r="F14582" t="s">
        <v>187</v>
      </c>
      <c r="G14582" t="s">
        <v>195</v>
      </c>
      <c r="H14582" t="s">
        <v>417</v>
      </c>
      <c r="I14582" t="s">
        <v>418</v>
      </c>
      <c r="J14582" t="s">
        <v>419</v>
      </c>
      <c r="K14582" t="s">
        <v>191</v>
      </c>
      <c r="O14582" t="s">
        <v>194</v>
      </c>
      <c r="P14582">
        <v>2020</v>
      </c>
      <c r="Q14582">
        <v>3.0000000000000001E-3</v>
      </c>
    </row>
    <row r="14583" spans="1:17" x14ac:dyDescent="0.25">
      <c r="A14583" t="s">
        <v>728</v>
      </c>
      <c r="B14583" t="s">
        <v>729</v>
      </c>
      <c r="C14583" t="s">
        <v>730</v>
      </c>
      <c r="D14583" t="s">
        <v>687</v>
      </c>
      <c r="E14583" t="s">
        <v>731</v>
      </c>
      <c r="F14583" t="s">
        <v>187</v>
      </c>
      <c r="G14583" t="s">
        <v>195</v>
      </c>
      <c r="H14583" t="s">
        <v>417</v>
      </c>
      <c r="I14583" t="s">
        <v>418</v>
      </c>
      <c r="J14583" t="s">
        <v>419</v>
      </c>
      <c r="K14583" t="s">
        <v>191</v>
      </c>
      <c r="O14583" t="s">
        <v>264</v>
      </c>
      <c r="P14583">
        <v>2020</v>
      </c>
      <c r="Q14583">
        <v>2E-3</v>
      </c>
    </row>
    <row r="14584" spans="1:17" x14ac:dyDescent="0.25">
      <c r="A14584" t="s">
        <v>728</v>
      </c>
      <c r="B14584" t="s">
        <v>729</v>
      </c>
      <c r="C14584" t="s">
        <v>730</v>
      </c>
      <c r="D14584" t="s">
        <v>687</v>
      </c>
      <c r="E14584" t="s">
        <v>731</v>
      </c>
      <c r="F14584" t="s">
        <v>187</v>
      </c>
      <c r="G14584" t="s">
        <v>195</v>
      </c>
      <c r="H14584" t="s">
        <v>417</v>
      </c>
      <c r="I14584" t="s">
        <v>418</v>
      </c>
      <c r="J14584" t="s">
        <v>419</v>
      </c>
      <c r="K14584" t="s">
        <v>191</v>
      </c>
      <c r="O14584" t="s">
        <v>265</v>
      </c>
      <c r="P14584">
        <v>2020</v>
      </c>
      <c r="Q14584">
        <v>4.0000000000000001E-3</v>
      </c>
    </row>
    <row r="14585" spans="1:17" x14ac:dyDescent="0.25">
      <c r="A14585" t="s">
        <v>728</v>
      </c>
      <c r="B14585" t="s">
        <v>729</v>
      </c>
      <c r="C14585" t="s">
        <v>730</v>
      </c>
      <c r="D14585" t="s">
        <v>687</v>
      </c>
      <c r="E14585" t="s">
        <v>731</v>
      </c>
      <c r="F14585" t="s">
        <v>187</v>
      </c>
      <c r="G14585" t="s">
        <v>195</v>
      </c>
      <c r="H14585" t="s">
        <v>417</v>
      </c>
      <c r="I14585" t="s">
        <v>418</v>
      </c>
      <c r="J14585" t="s">
        <v>419</v>
      </c>
      <c r="K14585" t="s">
        <v>191</v>
      </c>
      <c r="O14585" t="s">
        <v>194</v>
      </c>
      <c r="P14585">
        <v>2030</v>
      </c>
      <c r="Q14585">
        <v>3.0000000000000001E-3</v>
      </c>
    </row>
    <row r="14586" spans="1:17" x14ac:dyDescent="0.25">
      <c r="A14586" t="s">
        <v>728</v>
      </c>
      <c r="B14586" t="s">
        <v>729</v>
      </c>
      <c r="C14586" t="s">
        <v>730</v>
      </c>
      <c r="D14586" t="s">
        <v>687</v>
      </c>
      <c r="E14586" t="s">
        <v>731</v>
      </c>
      <c r="F14586" t="s">
        <v>187</v>
      </c>
      <c r="G14586" t="s">
        <v>195</v>
      </c>
      <c r="H14586" t="s">
        <v>417</v>
      </c>
      <c r="I14586" t="s">
        <v>418</v>
      </c>
      <c r="J14586" t="s">
        <v>419</v>
      </c>
      <c r="K14586" t="s">
        <v>191</v>
      </c>
      <c r="O14586" t="s">
        <v>194</v>
      </c>
      <c r="P14586">
        <v>2050</v>
      </c>
      <c r="Q14586">
        <v>3.0000000000000001E-3</v>
      </c>
    </row>
    <row r="14587" spans="1:17" x14ac:dyDescent="0.25">
      <c r="A14587" t="s">
        <v>728</v>
      </c>
      <c r="B14587" t="s">
        <v>729</v>
      </c>
      <c r="C14587" t="s">
        <v>730</v>
      </c>
      <c r="D14587" t="s">
        <v>687</v>
      </c>
      <c r="E14587" t="s">
        <v>731</v>
      </c>
      <c r="F14587" t="s">
        <v>187</v>
      </c>
      <c r="G14587" t="s">
        <v>195</v>
      </c>
      <c r="H14587" t="s">
        <v>417</v>
      </c>
      <c r="I14587" t="s">
        <v>418</v>
      </c>
      <c r="J14587" t="s">
        <v>419</v>
      </c>
      <c r="K14587" t="s">
        <v>191</v>
      </c>
      <c r="O14587" t="s">
        <v>264</v>
      </c>
      <c r="P14587">
        <v>2050</v>
      </c>
      <c r="Q14587">
        <v>2E-3</v>
      </c>
    </row>
    <row r="14588" spans="1:17" x14ac:dyDescent="0.25">
      <c r="A14588" t="s">
        <v>728</v>
      </c>
      <c r="B14588" t="s">
        <v>729</v>
      </c>
      <c r="C14588" t="s">
        <v>730</v>
      </c>
      <c r="D14588" t="s">
        <v>687</v>
      </c>
      <c r="E14588" t="s">
        <v>731</v>
      </c>
      <c r="F14588" t="s">
        <v>187</v>
      </c>
      <c r="G14588" t="s">
        <v>195</v>
      </c>
      <c r="H14588" t="s">
        <v>417</v>
      </c>
      <c r="I14588" t="s">
        <v>418</v>
      </c>
      <c r="J14588" t="s">
        <v>419</v>
      </c>
      <c r="K14588" t="s">
        <v>191</v>
      </c>
      <c r="O14588" t="s">
        <v>265</v>
      </c>
      <c r="P14588">
        <v>2050</v>
      </c>
      <c r="Q14588">
        <v>4.0000000000000001E-3</v>
      </c>
    </row>
    <row r="14589" spans="1:17" x14ac:dyDescent="0.25">
      <c r="A14589" t="s">
        <v>728</v>
      </c>
      <c r="B14589" t="s">
        <v>729</v>
      </c>
      <c r="C14589" t="s">
        <v>730</v>
      </c>
      <c r="D14589" t="s">
        <v>687</v>
      </c>
      <c r="E14589" t="s">
        <v>731</v>
      </c>
      <c r="F14589" t="s">
        <v>187</v>
      </c>
      <c r="G14589" t="s">
        <v>195</v>
      </c>
      <c r="H14589" t="s">
        <v>200</v>
      </c>
      <c r="I14589" t="s">
        <v>201</v>
      </c>
      <c r="K14589" t="s">
        <v>202</v>
      </c>
      <c r="O14589" t="s">
        <v>194</v>
      </c>
      <c r="P14589">
        <v>2015</v>
      </c>
      <c r="Q14589">
        <v>0.25</v>
      </c>
    </row>
    <row r="14590" spans="1:17" x14ac:dyDescent="0.25">
      <c r="A14590" t="s">
        <v>728</v>
      </c>
      <c r="B14590" t="s">
        <v>729</v>
      </c>
      <c r="C14590" t="s">
        <v>730</v>
      </c>
      <c r="D14590" t="s">
        <v>687</v>
      </c>
      <c r="E14590" t="s">
        <v>731</v>
      </c>
      <c r="F14590" t="s">
        <v>187</v>
      </c>
      <c r="G14590" t="s">
        <v>195</v>
      </c>
      <c r="H14590" t="s">
        <v>200</v>
      </c>
      <c r="I14590" t="s">
        <v>201</v>
      </c>
      <c r="K14590" t="s">
        <v>202</v>
      </c>
      <c r="O14590" t="s">
        <v>194</v>
      </c>
      <c r="P14590">
        <v>2020</v>
      </c>
      <c r="Q14590">
        <v>0.25</v>
      </c>
    </row>
    <row r="14591" spans="1:17" x14ac:dyDescent="0.25">
      <c r="A14591" t="s">
        <v>728</v>
      </c>
      <c r="B14591" t="s">
        <v>729</v>
      </c>
      <c r="C14591" t="s">
        <v>730</v>
      </c>
      <c r="D14591" t="s">
        <v>687</v>
      </c>
      <c r="E14591" t="s">
        <v>731</v>
      </c>
      <c r="F14591" t="s">
        <v>187</v>
      </c>
      <c r="G14591" t="s">
        <v>195</v>
      </c>
      <c r="H14591" t="s">
        <v>200</v>
      </c>
      <c r="I14591" t="s">
        <v>201</v>
      </c>
      <c r="K14591" t="s">
        <v>202</v>
      </c>
      <c r="O14591" t="s">
        <v>264</v>
      </c>
      <c r="P14591">
        <v>2020</v>
      </c>
      <c r="Q14591">
        <v>0.25</v>
      </c>
    </row>
    <row r="14592" spans="1:17" x14ac:dyDescent="0.25">
      <c r="A14592" t="s">
        <v>728</v>
      </c>
      <c r="B14592" t="s">
        <v>729</v>
      </c>
      <c r="C14592" t="s">
        <v>730</v>
      </c>
      <c r="D14592" t="s">
        <v>687</v>
      </c>
      <c r="E14592" t="s">
        <v>731</v>
      </c>
      <c r="F14592" t="s">
        <v>187</v>
      </c>
      <c r="G14592" t="s">
        <v>195</v>
      </c>
      <c r="H14592" t="s">
        <v>200</v>
      </c>
      <c r="I14592" t="s">
        <v>201</v>
      </c>
      <c r="K14592" t="s">
        <v>202</v>
      </c>
      <c r="O14592" t="s">
        <v>265</v>
      </c>
      <c r="P14592">
        <v>2020</v>
      </c>
      <c r="Q14592">
        <v>0.25</v>
      </c>
    </row>
    <row r="14593" spans="1:17" x14ac:dyDescent="0.25">
      <c r="A14593" t="s">
        <v>728</v>
      </c>
      <c r="B14593" t="s">
        <v>729</v>
      </c>
      <c r="C14593" t="s">
        <v>730</v>
      </c>
      <c r="D14593" t="s">
        <v>687</v>
      </c>
      <c r="E14593" t="s">
        <v>731</v>
      </c>
      <c r="F14593" t="s">
        <v>187</v>
      </c>
      <c r="G14593" t="s">
        <v>195</v>
      </c>
      <c r="H14593" t="s">
        <v>200</v>
      </c>
      <c r="I14593" t="s">
        <v>201</v>
      </c>
      <c r="K14593" t="s">
        <v>202</v>
      </c>
      <c r="O14593" t="s">
        <v>194</v>
      </c>
      <c r="P14593">
        <v>2030</v>
      </c>
      <c r="Q14593">
        <v>0.25</v>
      </c>
    </row>
    <row r="14594" spans="1:17" x14ac:dyDescent="0.25">
      <c r="A14594" t="s">
        <v>728</v>
      </c>
      <c r="B14594" t="s">
        <v>729</v>
      </c>
      <c r="C14594" t="s">
        <v>730</v>
      </c>
      <c r="D14594" t="s">
        <v>687</v>
      </c>
      <c r="E14594" t="s">
        <v>731</v>
      </c>
      <c r="F14594" t="s">
        <v>187</v>
      </c>
      <c r="G14594" t="s">
        <v>195</v>
      </c>
      <c r="H14594" t="s">
        <v>200</v>
      </c>
      <c r="I14594" t="s">
        <v>201</v>
      </c>
      <c r="K14594" t="s">
        <v>202</v>
      </c>
      <c r="O14594" t="s">
        <v>194</v>
      </c>
      <c r="P14594">
        <v>2050</v>
      </c>
      <c r="Q14594">
        <v>0.25</v>
      </c>
    </row>
    <row r="14595" spans="1:17" x14ac:dyDescent="0.25">
      <c r="A14595" t="s">
        <v>728</v>
      </c>
      <c r="B14595" t="s">
        <v>729</v>
      </c>
      <c r="C14595" t="s">
        <v>730</v>
      </c>
      <c r="D14595" t="s">
        <v>687</v>
      </c>
      <c r="E14595" t="s">
        <v>731</v>
      </c>
      <c r="F14595" t="s">
        <v>187</v>
      </c>
      <c r="G14595" t="s">
        <v>195</v>
      </c>
      <c r="H14595" t="s">
        <v>200</v>
      </c>
      <c r="I14595" t="s">
        <v>201</v>
      </c>
      <c r="K14595" t="s">
        <v>202</v>
      </c>
      <c r="O14595" t="s">
        <v>264</v>
      </c>
      <c r="P14595">
        <v>2050</v>
      </c>
      <c r="Q14595">
        <v>0.25</v>
      </c>
    </row>
    <row r="14596" spans="1:17" x14ac:dyDescent="0.25">
      <c r="A14596" t="s">
        <v>728</v>
      </c>
      <c r="B14596" t="s">
        <v>729</v>
      </c>
      <c r="C14596" t="s">
        <v>730</v>
      </c>
      <c r="D14596" t="s">
        <v>687</v>
      </c>
      <c r="E14596" t="s">
        <v>731</v>
      </c>
      <c r="F14596" t="s">
        <v>187</v>
      </c>
      <c r="G14596" t="s">
        <v>195</v>
      </c>
      <c r="H14596" t="s">
        <v>200</v>
      </c>
      <c r="I14596" t="s">
        <v>201</v>
      </c>
      <c r="K14596" t="s">
        <v>202</v>
      </c>
      <c r="O14596" t="s">
        <v>265</v>
      </c>
      <c r="P14596">
        <v>2050</v>
      </c>
      <c r="Q14596">
        <v>0.25</v>
      </c>
    </row>
    <row r="14597" spans="1:17" x14ac:dyDescent="0.25">
      <c r="A14597" t="s">
        <v>728</v>
      </c>
      <c r="B14597" t="s">
        <v>729</v>
      </c>
      <c r="C14597" t="s">
        <v>730</v>
      </c>
      <c r="D14597" t="s">
        <v>687</v>
      </c>
      <c r="E14597" t="s">
        <v>731</v>
      </c>
      <c r="F14597" t="s">
        <v>187</v>
      </c>
      <c r="G14597" t="s">
        <v>195</v>
      </c>
      <c r="H14597" t="s">
        <v>352</v>
      </c>
      <c r="I14597" t="s">
        <v>135</v>
      </c>
      <c r="K14597" t="s">
        <v>191</v>
      </c>
      <c r="M14597" t="s">
        <v>368</v>
      </c>
      <c r="O14597" t="s">
        <v>194</v>
      </c>
      <c r="P14597">
        <v>2015</v>
      </c>
      <c r="Q14597">
        <v>5.0000000000000001E-3</v>
      </c>
    </row>
    <row r="14598" spans="1:17" x14ac:dyDescent="0.25">
      <c r="A14598" t="s">
        <v>728</v>
      </c>
      <c r="B14598" t="s">
        <v>729</v>
      </c>
      <c r="C14598" t="s">
        <v>730</v>
      </c>
      <c r="D14598" t="s">
        <v>687</v>
      </c>
      <c r="E14598" t="s">
        <v>731</v>
      </c>
      <c r="F14598" t="s">
        <v>187</v>
      </c>
      <c r="G14598" t="s">
        <v>195</v>
      </c>
      <c r="H14598" t="s">
        <v>352</v>
      </c>
      <c r="I14598" t="s">
        <v>135</v>
      </c>
      <c r="K14598" t="s">
        <v>191</v>
      </c>
      <c r="M14598" t="s">
        <v>368</v>
      </c>
      <c r="O14598" t="s">
        <v>194</v>
      </c>
      <c r="P14598">
        <v>2020</v>
      </c>
      <c r="Q14598">
        <v>5.0000000000000001E-3</v>
      </c>
    </row>
    <row r="14599" spans="1:17" x14ac:dyDescent="0.25">
      <c r="A14599" t="s">
        <v>728</v>
      </c>
      <c r="B14599" t="s">
        <v>729</v>
      </c>
      <c r="C14599" t="s">
        <v>730</v>
      </c>
      <c r="D14599" t="s">
        <v>687</v>
      </c>
      <c r="E14599" t="s">
        <v>731</v>
      </c>
      <c r="F14599" t="s">
        <v>187</v>
      </c>
      <c r="G14599" t="s">
        <v>195</v>
      </c>
      <c r="H14599" t="s">
        <v>352</v>
      </c>
      <c r="I14599" t="s">
        <v>135</v>
      </c>
      <c r="K14599" t="s">
        <v>191</v>
      </c>
      <c r="M14599" t="s">
        <v>368</v>
      </c>
      <c r="O14599" t="s">
        <v>264</v>
      </c>
      <c r="P14599">
        <v>2020</v>
      </c>
      <c r="Q14599">
        <v>0</v>
      </c>
    </row>
    <row r="14600" spans="1:17" x14ac:dyDescent="0.25">
      <c r="A14600" t="s">
        <v>728</v>
      </c>
      <c r="B14600" t="s">
        <v>729</v>
      </c>
      <c r="C14600" t="s">
        <v>730</v>
      </c>
      <c r="D14600" t="s">
        <v>687</v>
      </c>
      <c r="E14600" t="s">
        <v>731</v>
      </c>
      <c r="F14600" t="s">
        <v>187</v>
      </c>
      <c r="G14600" t="s">
        <v>195</v>
      </c>
      <c r="H14600" t="s">
        <v>352</v>
      </c>
      <c r="I14600" t="s">
        <v>135</v>
      </c>
      <c r="K14600" t="s">
        <v>191</v>
      </c>
      <c r="M14600" t="s">
        <v>368</v>
      </c>
      <c r="O14600" t="s">
        <v>265</v>
      </c>
      <c r="P14600">
        <v>2020</v>
      </c>
      <c r="Q14600">
        <v>0.01</v>
      </c>
    </row>
    <row r="14601" spans="1:17" x14ac:dyDescent="0.25">
      <c r="A14601" t="s">
        <v>728</v>
      </c>
      <c r="B14601" t="s">
        <v>729</v>
      </c>
      <c r="C14601" t="s">
        <v>730</v>
      </c>
      <c r="D14601" t="s">
        <v>687</v>
      </c>
      <c r="E14601" t="s">
        <v>731</v>
      </c>
      <c r="F14601" t="s">
        <v>187</v>
      </c>
      <c r="G14601" t="s">
        <v>195</v>
      </c>
      <c r="H14601" t="s">
        <v>352</v>
      </c>
      <c r="I14601" t="s">
        <v>135</v>
      </c>
      <c r="K14601" t="s">
        <v>191</v>
      </c>
      <c r="M14601" t="s">
        <v>368</v>
      </c>
      <c r="O14601" t="s">
        <v>194</v>
      </c>
      <c r="P14601">
        <v>2030</v>
      </c>
      <c r="Q14601">
        <v>5.0000000000000001E-3</v>
      </c>
    </row>
    <row r="14602" spans="1:17" x14ac:dyDescent="0.25">
      <c r="A14602" t="s">
        <v>728</v>
      </c>
      <c r="B14602" t="s">
        <v>729</v>
      </c>
      <c r="C14602" t="s">
        <v>730</v>
      </c>
      <c r="D14602" t="s">
        <v>687</v>
      </c>
      <c r="E14602" t="s">
        <v>731</v>
      </c>
      <c r="F14602" t="s">
        <v>187</v>
      </c>
      <c r="G14602" t="s">
        <v>195</v>
      </c>
      <c r="H14602" t="s">
        <v>352</v>
      </c>
      <c r="I14602" t="s">
        <v>135</v>
      </c>
      <c r="K14602" t="s">
        <v>191</v>
      </c>
      <c r="M14602" t="s">
        <v>368</v>
      </c>
      <c r="O14602" t="s">
        <v>194</v>
      </c>
      <c r="P14602">
        <v>2050</v>
      </c>
      <c r="Q14602">
        <v>5.0000000000000001E-3</v>
      </c>
    </row>
    <row r="14603" spans="1:17" x14ac:dyDescent="0.25">
      <c r="A14603" t="s">
        <v>728</v>
      </c>
      <c r="B14603" t="s">
        <v>729</v>
      </c>
      <c r="C14603" t="s">
        <v>730</v>
      </c>
      <c r="D14603" t="s">
        <v>687</v>
      </c>
      <c r="E14603" t="s">
        <v>731</v>
      </c>
      <c r="F14603" t="s">
        <v>187</v>
      </c>
      <c r="G14603" t="s">
        <v>195</v>
      </c>
      <c r="H14603" t="s">
        <v>352</v>
      </c>
      <c r="I14603" t="s">
        <v>135</v>
      </c>
      <c r="K14603" t="s">
        <v>191</v>
      </c>
      <c r="M14603" t="s">
        <v>368</v>
      </c>
      <c r="O14603" t="s">
        <v>264</v>
      </c>
      <c r="P14603">
        <v>2050</v>
      </c>
      <c r="Q14603">
        <v>0</v>
      </c>
    </row>
    <row r="14604" spans="1:17" x14ac:dyDescent="0.25">
      <c r="A14604" t="s">
        <v>728</v>
      </c>
      <c r="B14604" t="s">
        <v>729</v>
      </c>
      <c r="C14604" t="s">
        <v>730</v>
      </c>
      <c r="D14604" t="s">
        <v>687</v>
      </c>
      <c r="E14604" t="s">
        <v>731</v>
      </c>
      <c r="F14604" t="s">
        <v>187</v>
      </c>
      <c r="G14604" t="s">
        <v>195</v>
      </c>
      <c r="H14604" t="s">
        <v>352</v>
      </c>
      <c r="I14604" t="s">
        <v>135</v>
      </c>
      <c r="K14604" t="s">
        <v>191</v>
      </c>
      <c r="M14604" t="s">
        <v>368</v>
      </c>
      <c r="O14604" t="s">
        <v>265</v>
      </c>
      <c r="P14604">
        <v>2050</v>
      </c>
      <c r="Q14604">
        <v>0.01</v>
      </c>
    </row>
    <row r="14605" spans="1:17" x14ac:dyDescent="0.25">
      <c r="A14605" t="s">
        <v>728</v>
      </c>
      <c r="B14605" t="s">
        <v>729</v>
      </c>
      <c r="C14605" t="s">
        <v>730</v>
      </c>
      <c r="D14605" t="s">
        <v>687</v>
      </c>
      <c r="E14605" t="s">
        <v>731</v>
      </c>
      <c r="F14605" t="s">
        <v>187</v>
      </c>
      <c r="G14605" t="s">
        <v>195</v>
      </c>
      <c r="H14605" t="s">
        <v>732</v>
      </c>
      <c r="I14605" t="s">
        <v>277</v>
      </c>
      <c r="K14605" t="s">
        <v>733</v>
      </c>
      <c r="M14605" t="s">
        <v>238</v>
      </c>
      <c r="O14605" t="s">
        <v>194</v>
      </c>
      <c r="P14605">
        <v>2015</v>
      </c>
      <c r="Q14605">
        <v>6.7</v>
      </c>
    </row>
    <row r="14606" spans="1:17" x14ac:dyDescent="0.25">
      <c r="A14606" t="s">
        <v>728</v>
      </c>
      <c r="B14606" t="s">
        <v>729</v>
      </c>
      <c r="C14606" t="s">
        <v>730</v>
      </c>
      <c r="D14606" t="s">
        <v>687</v>
      </c>
      <c r="E14606" t="s">
        <v>731</v>
      </c>
      <c r="F14606" t="s">
        <v>187</v>
      </c>
      <c r="G14606" t="s">
        <v>195</v>
      </c>
      <c r="H14606" t="s">
        <v>732</v>
      </c>
      <c r="I14606" t="s">
        <v>277</v>
      </c>
      <c r="K14606" t="s">
        <v>733</v>
      </c>
      <c r="M14606" t="s">
        <v>238</v>
      </c>
      <c r="O14606" t="s">
        <v>194</v>
      </c>
      <c r="P14606">
        <v>2020</v>
      </c>
      <c r="Q14606">
        <v>6.3</v>
      </c>
    </row>
    <row r="14607" spans="1:17" x14ac:dyDescent="0.25">
      <c r="A14607" t="s">
        <v>728</v>
      </c>
      <c r="B14607" t="s">
        <v>729</v>
      </c>
      <c r="C14607" t="s">
        <v>730</v>
      </c>
      <c r="D14607" t="s">
        <v>687</v>
      </c>
      <c r="E14607" t="s">
        <v>731</v>
      </c>
      <c r="F14607" t="s">
        <v>187</v>
      </c>
      <c r="G14607" t="s">
        <v>195</v>
      </c>
      <c r="H14607" t="s">
        <v>732</v>
      </c>
      <c r="I14607" t="s">
        <v>277</v>
      </c>
      <c r="K14607" t="s">
        <v>733</v>
      </c>
      <c r="M14607" t="s">
        <v>238</v>
      </c>
      <c r="O14607" t="s">
        <v>264</v>
      </c>
      <c r="P14607">
        <v>2020</v>
      </c>
      <c r="Q14607">
        <v>6</v>
      </c>
    </row>
    <row r="14608" spans="1:17" x14ac:dyDescent="0.25">
      <c r="A14608" t="s">
        <v>728</v>
      </c>
      <c r="B14608" t="s">
        <v>729</v>
      </c>
      <c r="C14608" t="s">
        <v>730</v>
      </c>
      <c r="D14608" t="s">
        <v>687</v>
      </c>
      <c r="E14608" t="s">
        <v>731</v>
      </c>
      <c r="F14608" t="s">
        <v>187</v>
      </c>
      <c r="G14608" t="s">
        <v>195</v>
      </c>
      <c r="H14608" t="s">
        <v>732</v>
      </c>
      <c r="I14608" t="s">
        <v>277</v>
      </c>
      <c r="K14608" t="s">
        <v>733</v>
      </c>
      <c r="M14608" t="s">
        <v>238</v>
      </c>
      <c r="O14608" t="s">
        <v>265</v>
      </c>
      <c r="P14608">
        <v>2020</v>
      </c>
      <c r="Q14608">
        <v>6.7</v>
      </c>
    </row>
    <row r="14609" spans="1:17" x14ac:dyDescent="0.25">
      <c r="A14609" t="s">
        <v>728</v>
      </c>
      <c r="B14609" t="s">
        <v>729</v>
      </c>
      <c r="C14609" t="s">
        <v>730</v>
      </c>
      <c r="D14609" t="s">
        <v>687</v>
      </c>
      <c r="E14609" t="s">
        <v>731</v>
      </c>
      <c r="F14609" t="s">
        <v>187</v>
      </c>
      <c r="G14609" t="s">
        <v>195</v>
      </c>
      <c r="H14609" t="s">
        <v>732</v>
      </c>
      <c r="I14609" t="s">
        <v>277</v>
      </c>
      <c r="K14609" t="s">
        <v>733</v>
      </c>
      <c r="M14609" t="s">
        <v>238</v>
      </c>
      <c r="O14609" t="s">
        <v>194</v>
      </c>
      <c r="P14609">
        <v>2030</v>
      </c>
      <c r="Q14609">
        <v>6</v>
      </c>
    </row>
    <row r="14610" spans="1:17" x14ac:dyDescent="0.25">
      <c r="A14610" t="s">
        <v>728</v>
      </c>
      <c r="B14610" t="s">
        <v>729</v>
      </c>
      <c r="C14610" t="s">
        <v>730</v>
      </c>
      <c r="D14610" t="s">
        <v>687</v>
      </c>
      <c r="E14610" t="s">
        <v>731</v>
      </c>
      <c r="F14610" t="s">
        <v>187</v>
      </c>
      <c r="G14610" t="s">
        <v>195</v>
      </c>
      <c r="H14610" t="s">
        <v>732</v>
      </c>
      <c r="I14610" t="s">
        <v>277</v>
      </c>
      <c r="K14610" t="s">
        <v>733</v>
      </c>
      <c r="M14610" t="s">
        <v>238</v>
      </c>
      <c r="O14610" t="s">
        <v>194</v>
      </c>
      <c r="P14610">
        <v>2050</v>
      </c>
      <c r="Q14610">
        <v>5.7</v>
      </c>
    </row>
    <row r="14611" spans="1:17" x14ac:dyDescent="0.25">
      <c r="A14611" t="s">
        <v>728</v>
      </c>
      <c r="B14611" t="s">
        <v>729</v>
      </c>
      <c r="C14611" t="s">
        <v>730</v>
      </c>
      <c r="D14611" t="s">
        <v>687</v>
      </c>
      <c r="E14611" t="s">
        <v>731</v>
      </c>
      <c r="F14611" t="s">
        <v>187</v>
      </c>
      <c r="G14611" t="s">
        <v>195</v>
      </c>
      <c r="H14611" t="s">
        <v>732</v>
      </c>
      <c r="I14611" t="s">
        <v>277</v>
      </c>
      <c r="K14611" t="s">
        <v>733</v>
      </c>
      <c r="M14611" t="s">
        <v>238</v>
      </c>
      <c r="O14611" t="s">
        <v>264</v>
      </c>
      <c r="P14611">
        <v>2050</v>
      </c>
      <c r="Q14611">
        <v>5.5</v>
      </c>
    </row>
    <row r="14612" spans="1:17" x14ac:dyDescent="0.25">
      <c r="A14612" t="s">
        <v>728</v>
      </c>
      <c r="B14612" t="s">
        <v>729</v>
      </c>
      <c r="C14612" t="s">
        <v>730</v>
      </c>
      <c r="D14612" t="s">
        <v>687</v>
      </c>
      <c r="E14612" t="s">
        <v>731</v>
      </c>
      <c r="F14612" t="s">
        <v>187</v>
      </c>
      <c r="G14612" t="s">
        <v>195</v>
      </c>
      <c r="H14612" t="s">
        <v>732</v>
      </c>
      <c r="I14612" t="s">
        <v>277</v>
      </c>
      <c r="K14612" t="s">
        <v>733</v>
      </c>
      <c r="M14612" t="s">
        <v>238</v>
      </c>
      <c r="O14612" t="s">
        <v>265</v>
      </c>
      <c r="P14612">
        <v>2050</v>
      </c>
      <c r="Q14612">
        <v>6</v>
      </c>
    </row>
    <row r="14613" spans="1:17" x14ac:dyDescent="0.25">
      <c r="A14613" t="s">
        <v>728</v>
      </c>
      <c r="B14613" t="s">
        <v>729</v>
      </c>
      <c r="C14613" t="s">
        <v>730</v>
      </c>
      <c r="D14613" t="s">
        <v>687</v>
      </c>
      <c r="E14613" t="s">
        <v>731</v>
      </c>
      <c r="F14613" t="s">
        <v>187</v>
      </c>
      <c r="G14613" t="s">
        <v>195</v>
      </c>
      <c r="H14613" t="s">
        <v>215</v>
      </c>
      <c r="I14613" t="s">
        <v>216</v>
      </c>
      <c r="K14613" t="s">
        <v>202</v>
      </c>
      <c r="M14613" t="s">
        <v>371</v>
      </c>
      <c r="N14613" t="s">
        <v>734</v>
      </c>
      <c r="O14613" t="s">
        <v>194</v>
      </c>
      <c r="P14613">
        <v>2015</v>
      </c>
      <c r="Q14613">
        <v>30</v>
      </c>
    </row>
    <row r="14614" spans="1:17" x14ac:dyDescent="0.25">
      <c r="A14614" t="s">
        <v>728</v>
      </c>
      <c r="B14614" t="s">
        <v>729</v>
      </c>
      <c r="C14614" t="s">
        <v>730</v>
      </c>
      <c r="D14614" t="s">
        <v>687</v>
      </c>
      <c r="E14614" t="s">
        <v>731</v>
      </c>
      <c r="F14614" t="s">
        <v>187</v>
      </c>
      <c r="G14614" t="s">
        <v>195</v>
      </c>
      <c r="H14614" t="s">
        <v>215</v>
      </c>
      <c r="I14614" t="s">
        <v>216</v>
      </c>
      <c r="K14614" t="s">
        <v>202</v>
      </c>
      <c r="M14614" t="s">
        <v>371</v>
      </c>
      <c r="N14614" t="s">
        <v>734</v>
      </c>
      <c r="O14614" t="s">
        <v>194</v>
      </c>
      <c r="P14614">
        <v>2020</v>
      </c>
      <c r="Q14614">
        <v>30</v>
      </c>
    </row>
    <row r="14615" spans="1:17" x14ac:dyDescent="0.25">
      <c r="A14615" t="s">
        <v>728</v>
      </c>
      <c r="B14615" t="s">
        <v>729</v>
      </c>
      <c r="C14615" t="s">
        <v>730</v>
      </c>
      <c r="D14615" t="s">
        <v>687</v>
      </c>
      <c r="E14615" t="s">
        <v>731</v>
      </c>
      <c r="F14615" t="s">
        <v>187</v>
      </c>
      <c r="G14615" t="s">
        <v>195</v>
      </c>
      <c r="H14615" t="s">
        <v>215</v>
      </c>
      <c r="I14615" t="s">
        <v>216</v>
      </c>
      <c r="K14615" t="s">
        <v>202</v>
      </c>
      <c r="M14615" t="s">
        <v>371</v>
      </c>
      <c r="N14615" t="s">
        <v>734</v>
      </c>
      <c r="O14615" t="s">
        <v>264</v>
      </c>
      <c r="P14615">
        <v>2020</v>
      </c>
      <c r="Q14615">
        <v>30</v>
      </c>
    </row>
    <row r="14616" spans="1:17" x14ac:dyDescent="0.25">
      <c r="A14616" t="s">
        <v>728</v>
      </c>
      <c r="B14616" t="s">
        <v>729</v>
      </c>
      <c r="C14616" t="s">
        <v>730</v>
      </c>
      <c r="D14616" t="s">
        <v>687</v>
      </c>
      <c r="E14616" t="s">
        <v>731</v>
      </c>
      <c r="F14616" t="s">
        <v>187</v>
      </c>
      <c r="G14616" t="s">
        <v>195</v>
      </c>
      <c r="H14616" t="s">
        <v>215</v>
      </c>
      <c r="I14616" t="s">
        <v>216</v>
      </c>
      <c r="K14616" t="s">
        <v>202</v>
      </c>
      <c r="M14616" t="s">
        <v>371</v>
      </c>
      <c r="N14616" t="s">
        <v>734</v>
      </c>
      <c r="O14616" t="s">
        <v>265</v>
      </c>
      <c r="P14616">
        <v>2020</v>
      </c>
      <c r="Q14616">
        <v>30</v>
      </c>
    </row>
    <row r="14617" spans="1:17" x14ac:dyDescent="0.25">
      <c r="A14617" t="s">
        <v>728</v>
      </c>
      <c r="B14617" t="s">
        <v>729</v>
      </c>
      <c r="C14617" t="s">
        <v>730</v>
      </c>
      <c r="D14617" t="s">
        <v>687</v>
      </c>
      <c r="E14617" t="s">
        <v>731</v>
      </c>
      <c r="F14617" t="s">
        <v>187</v>
      </c>
      <c r="G14617" t="s">
        <v>195</v>
      </c>
      <c r="H14617" t="s">
        <v>215</v>
      </c>
      <c r="I14617" t="s">
        <v>216</v>
      </c>
      <c r="K14617" t="s">
        <v>202</v>
      </c>
      <c r="M14617" t="s">
        <v>371</v>
      </c>
      <c r="N14617" t="s">
        <v>734</v>
      </c>
      <c r="O14617" t="s">
        <v>194</v>
      </c>
      <c r="P14617">
        <v>2030</v>
      </c>
      <c r="Q14617">
        <v>30</v>
      </c>
    </row>
    <row r="14618" spans="1:17" x14ac:dyDescent="0.25">
      <c r="A14618" t="s">
        <v>728</v>
      </c>
      <c r="B14618" t="s">
        <v>729</v>
      </c>
      <c r="C14618" t="s">
        <v>730</v>
      </c>
      <c r="D14618" t="s">
        <v>687</v>
      </c>
      <c r="E14618" t="s">
        <v>731</v>
      </c>
      <c r="F14618" t="s">
        <v>187</v>
      </c>
      <c r="G14618" t="s">
        <v>195</v>
      </c>
      <c r="H14618" t="s">
        <v>215</v>
      </c>
      <c r="I14618" t="s">
        <v>216</v>
      </c>
      <c r="K14618" t="s">
        <v>202</v>
      </c>
      <c r="M14618" t="s">
        <v>371</v>
      </c>
      <c r="N14618" t="s">
        <v>734</v>
      </c>
      <c r="O14618" t="s">
        <v>194</v>
      </c>
      <c r="P14618">
        <v>2050</v>
      </c>
      <c r="Q14618">
        <v>30</v>
      </c>
    </row>
    <row r="14619" spans="1:17" x14ac:dyDescent="0.25">
      <c r="A14619" t="s">
        <v>728</v>
      </c>
      <c r="B14619" t="s">
        <v>729</v>
      </c>
      <c r="C14619" t="s">
        <v>730</v>
      </c>
      <c r="D14619" t="s">
        <v>687</v>
      </c>
      <c r="E14619" t="s">
        <v>731</v>
      </c>
      <c r="F14619" t="s">
        <v>187</v>
      </c>
      <c r="G14619" t="s">
        <v>195</v>
      </c>
      <c r="H14619" t="s">
        <v>215</v>
      </c>
      <c r="I14619" t="s">
        <v>216</v>
      </c>
      <c r="K14619" t="s">
        <v>202</v>
      </c>
      <c r="M14619" t="s">
        <v>371</v>
      </c>
      <c r="N14619" t="s">
        <v>734</v>
      </c>
      <c r="O14619" t="s">
        <v>264</v>
      </c>
      <c r="P14619">
        <v>2050</v>
      </c>
      <c r="Q14619">
        <v>30</v>
      </c>
    </row>
    <row r="14620" spans="1:17" x14ac:dyDescent="0.25">
      <c r="A14620" t="s">
        <v>728</v>
      </c>
      <c r="B14620" t="s">
        <v>729</v>
      </c>
      <c r="C14620" t="s">
        <v>730</v>
      </c>
      <c r="D14620" t="s">
        <v>687</v>
      </c>
      <c r="E14620" t="s">
        <v>731</v>
      </c>
      <c r="F14620" t="s">
        <v>187</v>
      </c>
      <c r="G14620" t="s">
        <v>195</v>
      </c>
      <c r="H14620" t="s">
        <v>215</v>
      </c>
      <c r="I14620" t="s">
        <v>216</v>
      </c>
      <c r="K14620" t="s">
        <v>202</v>
      </c>
      <c r="M14620" t="s">
        <v>371</v>
      </c>
      <c r="N14620" t="s">
        <v>734</v>
      </c>
      <c r="O14620" t="s">
        <v>265</v>
      </c>
      <c r="P14620">
        <v>2050</v>
      </c>
      <c r="Q14620">
        <v>30</v>
      </c>
    </row>
    <row r="14621" spans="1:17" x14ac:dyDescent="0.25">
      <c r="A14621" t="s">
        <v>728</v>
      </c>
      <c r="B14621" t="s">
        <v>729</v>
      </c>
      <c r="C14621" t="s">
        <v>730</v>
      </c>
      <c r="D14621" t="s">
        <v>687</v>
      </c>
      <c r="E14621" t="s">
        <v>731</v>
      </c>
      <c r="F14621" t="s">
        <v>187</v>
      </c>
      <c r="G14621" t="s">
        <v>195</v>
      </c>
      <c r="H14621" t="s">
        <v>442</v>
      </c>
      <c r="I14621" t="s">
        <v>443</v>
      </c>
      <c r="J14621" t="s">
        <v>351</v>
      </c>
      <c r="K14621" t="s">
        <v>191</v>
      </c>
      <c r="M14621" t="s">
        <v>466</v>
      </c>
      <c r="O14621" t="s">
        <v>194</v>
      </c>
      <c r="P14621">
        <v>2015</v>
      </c>
      <c r="Q14621">
        <v>0.43</v>
      </c>
    </row>
    <row r="14622" spans="1:17" x14ac:dyDescent="0.25">
      <c r="A14622" t="s">
        <v>728</v>
      </c>
      <c r="B14622" t="s">
        <v>729</v>
      </c>
      <c r="C14622" t="s">
        <v>730</v>
      </c>
      <c r="D14622" t="s">
        <v>687</v>
      </c>
      <c r="E14622" t="s">
        <v>731</v>
      </c>
      <c r="F14622" t="s">
        <v>187</v>
      </c>
      <c r="G14622" t="s">
        <v>195</v>
      </c>
      <c r="H14622" t="s">
        <v>442</v>
      </c>
      <c r="I14622" t="s">
        <v>443</v>
      </c>
      <c r="J14622" t="s">
        <v>351</v>
      </c>
      <c r="K14622" t="s">
        <v>191</v>
      </c>
      <c r="M14622" t="s">
        <v>466</v>
      </c>
      <c r="O14622" t="s">
        <v>194</v>
      </c>
      <c r="P14622">
        <v>2020</v>
      </c>
      <c r="Q14622">
        <v>0.45</v>
      </c>
    </row>
    <row r="14623" spans="1:17" x14ac:dyDescent="0.25">
      <c r="A14623" t="s">
        <v>728</v>
      </c>
      <c r="B14623" t="s">
        <v>729</v>
      </c>
      <c r="C14623" t="s">
        <v>730</v>
      </c>
      <c r="D14623" t="s">
        <v>687</v>
      </c>
      <c r="E14623" t="s">
        <v>731</v>
      </c>
      <c r="F14623" t="s">
        <v>187</v>
      </c>
      <c r="G14623" t="s">
        <v>195</v>
      </c>
      <c r="H14623" t="s">
        <v>442</v>
      </c>
      <c r="I14623" t="s">
        <v>443</v>
      </c>
      <c r="J14623" t="s">
        <v>351</v>
      </c>
      <c r="K14623" t="s">
        <v>191</v>
      </c>
      <c r="M14623" t="s">
        <v>466</v>
      </c>
      <c r="O14623" t="s">
        <v>264</v>
      </c>
      <c r="P14623">
        <v>2020</v>
      </c>
      <c r="Q14623">
        <v>0.42</v>
      </c>
    </row>
    <row r="14624" spans="1:17" x14ac:dyDescent="0.25">
      <c r="A14624" t="s">
        <v>728</v>
      </c>
      <c r="B14624" t="s">
        <v>729</v>
      </c>
      <c r="C14624" t="s">
        <v>730</v>
      </c>
      <c r="D14624" t="s">
        <v>687</v>
      </c>
      <c r="E14624" t="s">
        <v>731</v>
      </c>
      <c r="F14624" t="s">
        <v>187</v>
      </c>
      <c r="G14624" t="s">
        <v>195</v>
      </c>
      <c r="H14624" t="s">
        <v>442</v>
      </c>
      <c r="I14624" t="s">
        <v>443</v>
      </c>
      <c r="J14624" t="s">
        <v>351</v>
      </c>
      <c r="K14624" t="s">
        <v>191</v>
      </c>
      <c r="M14624" t="s">
        <v>466</v>
      </c>
      <c r="O14624" t="s">
        <v>265</v>
      </c>
      <c r="P14624">
        <v>2020</v>
      </c>
      <c r="Q14624">
        <v>0.49</v>
      </c>
    </row>
    <row r="14625" spans="1:17" x14ac:dyDescent="0.25">
      <c r="A14625" t="s">
        <v>728</v>
      </c>
      <c r="B14625" t="s">
        <v>729</v>
      </c>
      <c r="C14625" t="s">
        <v>730</v>
      </c>
      <c r="D14625" t="s">
        <v>687</v>
      </c>
      <c r="E14625" t="s">
        <v>731</v>
      </c>
      <c r="F14625" t="s">
        <v>187</v>
      </c>
      <c r="G14625" t="s">
        <v>195</v>
      </c>
      <c r="H14625" t="s">
        <v>442</v>
      </c>
      <c r="I14625" t="s">
        <v>443</v>
      </c>
      <c r="J14625" t="s">
        <v>351</v>
      </c>
      <c r="K14625" t="s">
        <v>191</v>
      </c>
      <c r="M14625" t="s">
        <v>466</v>
      </c>
      <c r="O14625" t="s">
        <v>194</v>
      </c>
      <c r="P14625">
        <v>2030</v>
      </c>
      <c r="Q14625">
        <v>0.48</v>
      </c>
    </row>
    <row r="14626" spans="1:17" x14ac:dyDescent="0.25">
      <c r="A14626" t="s">
        <v>728</v>
      </c>
      <c r="B14626" t="s">
        <v>729</v>
      </c>
      <c r="C14626" t="s">
        <v>730</v>
      </c>
      <c r="D14626" t="s">
        <v>687</v>
      </c>
      <c r="E14626" t="s">
        <v>731</v>
      </c>
      <c r="F14626" t="s">
        <v>187</v>
      </c>
      <c r="G14626" t="s">
        <v>195</v>
      </c>
      <c r="H14626" t="s">
        <v>442</v>
      </c>
      <c r="I14626" t="s">
        <v>443</v>
      </c>
      <c r="J14626" t="s">
        <v>351</v>
      </c>
      <c r="K14626" t="s">
        <v>191</v>
      </c>
      <c r="M14626" t="s">
        <v>466</v>
      </c>
      <c r="O14626" t="s">
        <v>194</v>
      </c>
      <c r="P14626">
        <v>2050</v>
      </c>
      <c r="Q14626">
        <v>0.49946080300000001</v>
      </c>
    </row>
    <row r="14627" spans="1:17" x14ac:dyDescent="0.25">
      <c r="A14627" t="s">
        <v>728</v>
      </c>
      <c r="B14627" t="s">
        <v>729</v>
      </c>
      <c r="C14627" t="s">
        <v>730</v>
      </c>
      <c r="D14627" t="s">
        <v>687</v>
      </c>
      <c r="E14627" t="s">
        <v>731</v>
      </c>
      <c r="F14627" t="s">
        <v>187</v>
      </c>
      <c r="G14627" t="s">
        <v>195</v>
      </c>
      <c r="H14627" t="s">
        <v>442</v>
      </c>
      <c r="I14627" t="s">
        <v>443</v>
      </c>
      <c r="J14627" t="s">
        <v>351</v>
      </c>
      <c r="K14627" t="s">
        <v>191</v>
      </c>
      <c r="M14627" t="s">
        <v>466</v>
      </c>
      <c r="O14627" t="s">
        <v>264</v>
      </c>
      <c r="P14627">
        <v>2050</v>
      </c>
      <c r="Q14627">
        <v>0.46</v>
      </c>
    </row>
    <row r="14628" spans="1:17" x14ac:dyDescent="0.25">
      <c r="A14628" t="s">
        <v>728</v>
      </c>
      <c r="B14628" t="s">
        <v>729</v>
      </c>
      <c r="C14628" t="s">
        <v>730</v>
      </c>
      <c r="D14628" t="s">
        <v>687</v>
      </c>
      <c r="E14628" t="s">
        <v>731</v>
      </c>
      <c r="F14628" t="s">
        <v>187</v>
      </c>
      <c r="G14628" t="s">
        <v>195</v>
      </c>
      <c r="H14628" t="s">
        <v>442</v>
      </c>
      <c r="I14628" t="s">
        <v>443</v>
      </c>
      <c r="J14628" t="s">
        <v>351</v>
      </c>
      <c r="K14628" t="s">
        <v>191</v>
      </c>
      <c r="M14628" t="s">
        <v>466</v>
      </c>
      <c r="O14628" t="s">
        <v>265</v>
      </c>
      <c r="P14628">
        <v>2050</v>
      </c>
      <c r="Q14628">
        <v>0.54</v>
      </c>
    </row>
    <row r="14629" spans="1:17" x14ac:dyDescent="0.25">
      <c r="A14629" t="s">
        <v>728</v>
      </c>
      <c r="B14629" t="s">
        <v>729</v>
      </c>
      <c r="C14629" t="s">
        <v>730</v>
      </c>
      <c r="D14629" t="s">
        <v>687</v>
      </c>
      <c r="E14629" t="s">
        <v>731</v>
      </c>
      <c r="F14629" t="s">
        <v>187</v>
      </c>
      <c r="G14629" t="s">
        <v>188</v>
      </c>
      <c r="H14629" t="s">
        <v>735</v>
      </c>
      <c r="I14629" t="s">
        <v>736</v>
      </c>
      <c r="J14629" t="s">
        <v>737</v>
      </c>
      <c r="K14629" t="s">
        <v>738</v>
      </c>
      <c r="M14629" t="s">
        <v>379</v>
      </c>
      <c r="O14629" t="s">
        <v>194</v>
      </c>
      <c r="P14629">
        <v>2015</v>
      </c>
      <c r="Q14629">
        <v>10000</v>
      </c>
    </row>
    <row r="14630" spans="1:17" x14ac:dyDescent="0.25">
      <c r="A14630" t="s">
        <v>728</v>
      </c>
      <c r="B14630" t="s">
        <v>729</v>
      </c>
      <c r="C14630" t="s">
        <v>730</v>
      </c>
      <c r="D14630" t="s">
        <v>687</v>
      </c>
      <c r="E14630" t="s">
        <v>731</v>
      </c>
      <c r="F14630" t="s">
        <v>187</v>
      </c>
      <c r="G14630" t="s">
        <v>188</v>
      </c>
      <c r="H14630" t="s">
        <v>735</v>
      </c>
      <c r="I14630" t="s">
        <v>736</v>
      </c>
      <c r="J14630" t="s">
        <v>737</v>
      </c>
      <c r="K14630" t="s">
        <v>738</v>
      </c>
      <c r="M14630" t="s">
        <v>379</v>
      </c>
      <c r="O14630" t="s">
        <v>194</v>
      </c>
      <c r="P14630">
        <v>2020</v>
      </c>
      <c r="Q14630">
        <v>13000</v>
      </c>
    </row>
    <row r="14631" spans="1:17" x14ac:dyDescent="0.25">
      <c r="A14631" t="s">
        <v>728</v>
      </c>
      <c r="B14631" t="s">
        <v>729</v>
      </c>
      <c r="C14631" t="s">
        <v>730</v>
      </c>
      <c r="D14631" t="s">
        <v>687</v>
      </c>
      <c r="E14631" t="s">
        <v>731</v>
      </c>
      <c r="F14631" t="s">
        <v>187</v>
      </c>
      <c r="G14631" t="s">
        <v>188</v>
      </c>
      <c r="H14631" t="s">
        <v>735</v>
      </c>
      <c r="I14631" t="s">
        <v>736</v>
      </c>
      <c r="J14631" t="s">
        <v>737</v>
      </c>
      <c r="K14631" t="s">
        <v>738</v>
      </c>
      <c r="M14631" t="s">
        <v>379</v>
      </c>
      <c r="O14631" t="s">
        <v>264</v>
      </c>
      <c r="P14631">
        <v>2020</v>
      </c>
      <c r="Q14631">
        <v>10000</v>
      </c>
    </row>
    <row r="14632" spans="1:17" x14ac:dyDescent="0.25">
      <c r="A14632" t="s">
        <v>728</v>
      </c>
      <c r="B14632" t="s">
        <v>729</v>
      </c>
      <c r="C14632" t="s">
        <v>730</v>
      </c>
      <c r="D14632" t="s">
        <v>687</v>
      </c>
      <c r="E14632" t="s">
        <v>731</v>
      </c>
      <c r="F14632" t="s">
        <v>187</v>
      </c>
      <c r="G14632" t="s">
        <v>188</v>
      </c>
      <c r="H14632" t="s">
        <v>735</v>
      </c>
      <c r="I14632" t="s">
        <v>736</v>
      </c>
      <c r="J14632" t="s">
        <v>737</v>
      </c>
      <c r="K14632" t="s">
        <v>738</v>
      </c>
      <c r="M14632" t="s">
        <v>379</v>
      </c>
      <c r="O14632" t="s">
        <v>265</v>
      </c>
      <c r="P14632">
        <v>2020</v>
      </c>
      <c r="Q14632">
        <v>20000</v>
      </c>
    </row>
    <row r="14633" spans="1:17" x14ac:dyDescent="0.25">
      <c r="A14633" t="s">
        <v>728</v>
      </c>
      <c r="B14633" t="s">
        <v>729</v>
      </c>
      <c r="C14633" t="s">
        <v>730</v>
      </c>
      <c r="D14633" t="s">
        <v>687</v>
      </c>
      <c r="E14633" t="s">
        <v>731</v>
      </c>
      <c r="F14633" t="s">
        <v>187</v>
      </c>
      <c r="G14633" t="s">
        <v>188</v>
      </c>
      <c r="H14633" t="s">
        <v>735</v>
      </c>
      <c r="I14633" t="s">
        <v>736</v>
      </c>
      <c r="J14633" t="s">
        <v>737</v>
      </c>
      <c r="K14633" t="s">
        <v>738</v>
      </c>
      <c r="M14633" t="s">
        <v>379</v>
      </c>
      <c r="O14633" t="s">
        <v>194</v>
      </c>
      <c r="P14633">
        <v>2030</v>
      </c>
      <c r="Q14633">
        <v>21000</v>
      </c>
    </row>
    <row r="14634" spans="1:17" x14ac:dyDescent="0.25">
      <c r="A14634" t="s">
        <v>728</v>
      </c>
      <c r="B14634" t="s">
        <v>729</v>
      </c>
      <c r="C14634" t="s">
        <v>730</v>
      </c>
      <c r="D14634" t="s">
        <v>687</v>
      </c>
      <c r="E14634" t="s">
        <v>731</v>
      </c>
      <c r="F14634" t="s">
        <v>187</v>
      </c>
      <c r="G14634" t="s">
        <v>188</v>
      </c>
      <c r="H14634" t="s">
        <v>735</v>
      </c>
      <c r="I14634" t="s">
        <v>736</v>
      </c>
      <c r="J14634" t="s">
        <v>737</v>
      </c>
      <c r="K14634" t="s">
        <v>738</v>
      </c>
      <c r="M14634" t="s">
        <v>379</v>
      </c>
      <c r="O14634" t="s">
        <v>194</v>
      </c>
      <c r="P14634">
        <v>2050</v>
      </c>
      <c r="Q14634">
        <v>55000</v>
      </c>
    </row>
    <row r="14635" spans="1:17" x14ac:dyDescent="0.25">
      <c r="A14635" t="s">
        <v>728</v>
      </c>
      <c r="B14635" t="s">
        <v>729</v>
      </c>
      <c r="C14635" t="s">
        <v>730</v>
      </c>
      <c r="D14635" t="s">
        <v>687</v>
      </c>
      <c r="E14635" t="s">
        <v>731</v>
      </c>
      <c r="F14635" t="s">
        <v>187</v>
      </c>
      <c r="G14635" t="s">
        <v>188</v>
      </c>
      <c r="H14635" t="s">
        <v>735</v>
      </c>
      <c r="I14635" t="s">
        <v>736</v>
      </c>
      <c r="J14635" t="s">
        <v>737</v>
      </c>
      <c r="K14635" t="s">
        <v>738</v>
      </c>
      <c r="M14635" t="s">
        <v>379</v>
      </c>
      <c r="O14635" t="s">
        <v>264</v>
      </c>
      <c r="P14635">
        <v>2050</v>
      </c>
      <c r="Q14635">
        <v>10000</v>
      </c>
    </row>
    <row r="14636" spans="1:17" x14ac:dyDescent="0.25">
      <c r="A14636" t="s">
        <v>728</v>
      </c>
      <c r="B14636" t="s">
        <v>729</v>
      </c>
      <c r="C14636" t="s">
        <v>730</v>
      </c>
      <c r="D14636" t="s">
        <v>687</v>
      </c>
      <c r="E14636" t="s">
        <v>731</v>
      </c>
      <c r="F14636" t="s">
        <v>187</v>
      </c>
      <c r="G14636" t="s">
        <v>188</v>
      </c>
      <c r="H14636" t="s">
        <v>735</v>
      </c>
      <c r="I14636" t="s">
        <v>736</v>
      </c>
      <c r="J14636" t="s">
        <v>737</v>
      </c>
      <c r="K14636" t="s">
        <v>738</v>
      </c>
      <c r="M14636" t="s">
        <v>379</v>
      </c>
      <c r="O14636" t="s">
        <v>265</v>
      </c>
      <c r="P14636">
        <v>2050</v>
      </c>
      <c r="Q14636">
        <v>100000</v>
      </c>
    </row>
    <row r="14637" spans="1:17" x14ac:dyDescent="0.25">
      <c r="A14637" t="s">
        <v>728</v>
      </c>
      <c r="B14637" t="s">
        <v>729</v>
      </c>
      <c r="C14637" t="s">
        <v>730</v>
      </c>
      <c r="D14637" t="s">
        <v>687</v>
      </c>
      <c r="E14637" t="s">
        <v>731</v>
      </c>
      <c r="F14637" t="s">
        <v>187</v>
      </c>
      <c r="G14637" t="s">
        <v>218</v>
      </c>
      <c r="H14637" t="s">
        <v>219</v>
      </c>
      <c r="I14637" t="s">
        <v>220</v>
      </c>
      <c r="K14637" t="s">
        <v>221</v>
      </c>
      <c r="O14637" t="s">
        <v>194</v>
      </c>
      <c r="P14637">
        <v>2015</v>
      </c>
      <c r="Q14637">
        <v>0</v>
      </c>
    </row>
    <row r="14638" spans="1:17" x14ac:dyDescent="0.25">
      <c r="A14638" t="s">
        <v>728</v>
      </c>
      <c r="B14638" t="s">
        <v>729</v>
      </c>
      <c r="C14638" t="s">
        <v>730</v>
      </c>
      <c r="D14638" t="s">
        <v>687</v>
      </c>
      <c r="E14638" t="s">
        <v>731</v>
      </c>
      <c r="F14638" t="s">
        <v>187</v>
      </c>
      <c r="G14638" t="s">
        <v>218</v>
      </c>
      <c r="H14638" t="s">
        <v>219</v>
      </c>
      <c r="I14638" t="s">
        <v>220</v>
      </c>
      <c r="K14638" t="s">
        <v>221</v>
      </c>
      <c r="O14638" t="s">
        <v>194</v>
      </c>
      <c r="P14638">
        <v>2020</v>
      </c>
      <c r="Q14638">
        <v>0</v>
      </c>
    </row>
    <row r="14639" spans="1:17" x14ac:dyDescent="0.25">
      <c r="A14639" t="s">
        <v>728</v>
      </c>
      <c r="B14639" t="s">
        <v>729</v>
      </c>
      <c r="C14639" t="s">
        <v>730</v>
      </c>
      <c r="D14639" t="s">
        <v>687</v>
      </c>
      <c r="E14639" t="s">
        <v>731</v>
      </c>
      <c r="F14639" t="s">
        <v>187</v>
      </c>
      <c r="G14639" t="s">
        <v>218</v>
      </c>
      <c r="H14639" t="s">
        <v>219</v>
      </c>
      <c r="I14639" t="s">
        <v>220</v>
      </c>
      <c r="K14639" t="s">
        <v>221</v>
      </c>
      <c r="O14639" t="s">
        <v>264</v>
      </c>
      <c r="P14639">
        <v>2020</v>
      </c>
      <c r="Q14639">
        <v>0</v>
      </c>
    </row>
    <row r="14640" spans="1:17" x14ac:dyDescent="0.25">
      <c r="A14640" t="s">
        <v>728</v>
      </c>
      <c r="B14640" t="s">
        <v>729</v>
      </c>
      <c r="C14640" t="s">
        <v>730</v>
      </c>
      <c r="D14640" t="s">
        <v>687</v>
      </c>
      <c r="E14640" t="s">
        <v>731</v>
      </c>
      <c r="F14640" t="s">
        <v>187</v>
      </c>
      <c r="G14640" t="s">
        <v>218</v>
      </c>
      <c r="H14640" t="s">
        <v>219</v>
      </c>
      <c r="I14640" t="s">
        <v>220</v>
      </c>
      <c r="K14640" t="s">
        <v>221</v>
      </c>
      <c r="O14640" t="s">
        <v>265</v>
      </c>
      <c r="P14640">
        <v>2020</v>
      </c>
      <c r="Q14640">
        <v>0</v>
      </c>
    </row>
    <row r="14641" spans="1:17" x14ac:dyDescent="0.25">
      <c r="A14641" t="s">
        <v>728</v>
      </c>
      <c r="B14641" t="s">
        <v>729</v>
      </c>
      <c r="C14641" t="s">
        <v>730</v>
      </c>
      <c r="D14641" t="s">
        <v>687</v>
      </c>
      <c r="E14641" t="s">
        <v>731</v>
      </c>
      <c r="F14641" t="s">
        <v>187</v>
      </c>
      <c r="G14641" t="s">
        <v>218</v>
      </c>
      <c r="H14641" t="s">
        <v>219</v>
      </c>
      <c r="I14641" t="s">
        <v>220</v>
      </c>
      <c r="K14641" t="s">
        <v>221</v>
      </c>
      <c r="O14641" t="s">
        <v>194</v>
      </c>
      <c r="P14641">
        <v>2030</v>
      </c>
      <c r="Q14641">
        <v>0</v>
      </c>
    </row>
    <row r="14642" spans="1:17" x14ac:dyDescent="0.25">
      <c r="A14642" t="s">
        <v>728</v>
      </c>
      <c r="B14642" t="s">
        <v>729</v>
      </c>
      <c r="C14642" t="s">
        <v>730</v>
      </c>
      <c r="D14642" t="s">
        <v>687</v>
      </c>
      <c r="E14642" t="s">
        <v>731</v>
      </c>
      <c r="F14642" t="s">
        <v>187</v>
      </c>
      <c r="G14642" t="s">
        <v>218</v>
      </c>
      <c r="H14642" t="s">
        <v>219</v>
      </c>
      <c r="I14642" t="s">
        <v>220</v>
      </c>
      <c r="K14642" t="s">
        <v>221</v>
      </c>
      <c r="O14642" t="s">
        <v>194</v>
      </c>
      <c r="P14642">
        <v>2050</v>
      </c>
      <c r="Q14642">
        <v>0</v>
      </c>
    </row>
    <row r="14643" spans="1:17" x14ac:dyDescent="0.25">
      <c r="A14643" t="s">
        <v>728</v>
      </c>
      <c r="B14643" t="s">
        <v>729</v>
      </c>
      <c r="C14643" t="s">
        <v>730</v>
      </c>
      <c r="D14643" t="s">
        <v>687</v>
      </c>
      <c r="E14643" t="s">
        <v>731</v>
      </c>
      <c r="F14643" t="s">
        <v>187</v>
      </c>
      <c r="G14643" t="s">
        <v>218</v>
      </c>
      <c r="H14643" t="s">
        <v>219</v>
      </c>
      <c r="I14643" t="s">
        <v>220</v>
      </c>
      <c r="K14643" t="s">
        <v>221</v>
      </c>
      <c r="O14643" t="s">
        <v>264</v>
      </c>
      <c r="P14643">
        <v>2050</v>
      </c>
      <c r="Q14643">
        <v>0</v>
      </c>
    </row>
    <row r="14644" spans="1:17" x14ac:dyDescent="0.25">
      <c r="A14644" t="s">
        <v>728</v>
      </c>
      <c r="B14644" t="s">
        <v>729</v>
      </c>
      <c r="C14644" t="s">
        <v>730</v>
      </c>
      <c r="D14644" t="s">
        <v>687</v>
      </c>
      <c r="E14644" t="s">
        <v>731</v>
      </c>
      <c r="F14644" t="s">
        <v>187</v>
      </c>
      <c r="G14644" t="s">
        <v>218</v>
      </c>
      <c r="H14644" t="s">
        <v>219</v>
      </c>
      <c r="I14644" t="s">
        <v>220</v>
      </c>
      <c r="K14644" t="s">
        <v>221</v>
      </c>
      <c r="O14644" t="s">
        <v>265</v>
      </c>
      <c r="P14644">
        <v>2050</v>
      </c>
      <c r="Q14644">
        <v>0</v>
      </c>
    </row>
    <row r="14645" spans="1:17" x14ac:dyDescent="0.25">
      <c r="A14645" t="s">
        <v>728</v>
      </c>
      <c r="B14645" t="s">
        <v>729</v>
      </c>
      <c r="C14645" t="s">
        <v>730</v>
      </c>
      <c r="D14645" t="s">
        <v>687</v>
      </c>
      <c r="E14645" t="s">
        <v>731</v>
      </c>
      <c r="F14645" t="s">
        <v>187</v>
      </c>
      <c r="G14645" t="s">
        <v>218</v>
      </c>
      <c r="H14645" t="s">
        <v>223</v>
      </c>
      <c r="I14645" t="s">
        <v>224</v>
      </c>
      <c r="K14645" t="s">
        <v>221</v>
      </c>
      <c r="O14645" t="s">
        <v>194</v>
      </c>
      <c r="P14645">
        <v>2015</v>
      </c>
      <c r="Q14645">
        <v>0</v>
      </c>
    </row>
    <row r="14646" spans="1:17" x14ac:dyDescent="0.25">
      <c r="A14646" t="s">
        <v>728</v>
      </c>
      <c r="B14646" t="s">
        <v>729</v>
      </c>
      <c r="C14646" t="s">
        <v>730</v>
      </c>
      <c r="D14646" t="s">
        <v>687</v>
      </c>
      <c r="E14646" t="s">
        <v>731</v>
      </c>
      <c r="F14646" t="s">
        <v>187</v>
      </c>
      <c r="G14646" t="s">
        <v>218</v>
      </c>
      <c r="H14646" t="s">
        <v>223</v>
      </c>
      <c r="I14646" t="s">
        <v>224</v>
      </c>
      <c r="K14646" t="s">
        <v>221</v>
      </c>
      <c r="O14646" t="s">
        <v>194</v>
      </c>
      <c r="P14646">
        <v>2020</v>
      </c>
      <c r="Q14646">
        <v>0</v>
      </c>
    </row>
    <row r="14647" spans="1:17" x14ac:dyDescent="0.25">
      <c r="A14647" t="s">
        <v>728</v>
      </c>
      <c r="B14647" t="s">
        <v>729</v>
      </c>
      <c r="C14647" t="s">
        <v>730</v>
      </c>
      <c r="D14647" t="s">
        <v>687</v>
      </c>
      <c r="E14647" t="s">
        <v>731</v>
      </c>
      <c r="F14647" t="s">
        <v>187</v>
      </c>
      <c r="G14647" t="s">
        <v>218</v>
      </c>
      <c r="H14647" t="s">
        <v>223</v>
      </c>
      <c r="I14647" t="s">
        <v>224</v>
      </c>
      <c r="K14647" t="s">
        <v>221</v>
      </c>
      <c r="O14647" t="s">
        <v>264</v>
      </c>
      <c r="P14647">
        <v>2020</v>
      </c>
      <c r="Q14647">
        <v>0</v>
      </c>
    </row>
    <row r="14648" spans="1:17" x14ac:dyDescent="0.25">
      <c r="A14648" t="s">
        <v>728</v>
      </c>
      <c r="B14648" t="s">
        <v>729</v>
      </c>
      <c r="C14648" t="s">
        <v>730</v>
      </c>
      <c r="D14648" t="s">
        <v>687</v>
      </c>
      <c r="E14648" t="s">
        <v>731</v>
      </c>
      <c r="F14648" t="s">
        <v>187</v>
      </c>
      <c r="G14648" t="s">
        <v>218</v>
      </c>
      <c r="H14648" t="s">
        <v>223</v>
      </c>
      <c r="I14648" t="s">
        <v>224</v>
      </c>
      <c r="K14648" t="s">
        <v>221</v>
      </c>
      <c r="O14648" t="s">
        <v>265</v>
      </c>
      <c r="P14648">
        <v>2020</v>
      </c>
      <c r="Q14648">
        <v>0</v>
      </c>
    </row>
    <row r="14649" spans="1:17" x14ac:dyDescent="0.25">
      <c r="A14649" t="s">
        <v>728</v>
      </c>
      <c r="B14649" t="s">
        <v>729</v>
      </c>
      <c r="C14649" t="s">
        <v>730</v>
      </c>
      <c r="D14649" t="s">
        <v>687</v>
      </c>
      <c r="E14649" t="s">
        <v>731</v>
      </c>
      <c r="F14649" t="s">
        <v>187</v>
      </c>
      <c r="G14649" t="s">
        <v>218</v>
      </c>
      <c r="H14649" t="s">
        <v>223</v>
      </c>
      <c r="I14649" t="s">
        <v>224</v>
      </c>
      <c r="K14649" t="s">
        <v>221</v>
      </c>
      <c r="O14649" t="s">
        <v>194</v>
      </c>
      <c r="P14649">
        <v>2030</v>
      </c>
      <c r="Q14649">
        <v>0</v>
      </c>
    </row>
    <row r="14650" spans="1:17" x14ac:dyDescent="0.25">
      <c r="A14650" t="s">
        <v>728</v>
      </c>
      <c r="B14650" t="s">
        <v>729</v>
      </c>
      <c r="C14650" t="s">
        <v>730</v>
      </c>
      <c r="D14650" t="s">
        <v>687</v>
      </c>
      <c r="E14650" t="s">
        <v>731</v>
      </c>
      <c r="F14650" t="s">
        <v>187</v>
      </c>
      <c r="G14650" t="s">
        <v>218</v>
      </c>
      <c r="H14650" t="s">
        <v>223</v>
      </c>
      <c r="I14650" t="s">
        <v>224</v>
      </c>
      <c r="K14650" t="s">
        <v>221</v>
      </c>
      <c r="O14650" t="s">
        <v>194</v>
      </c>
      <c r="P14650">
        <v>2050</v>
      </c>
      <c r="Q14650">
        <v>0</v>
      </c>
    </row>
    <row r="14651" spans="1:17" x14ac:dyDescent="0.25">
      <c r="A14651" t="s">
        <v>728</v>
      </c>
      <c r="B14651" t="s">
        <v>729</v>
      </c>
      <c r="C14651" t="s">
        <v>730</v>
      </c>
      <c r="D14651" t="s">
        <v>687</v>
      </c>
      <c r="E14651" t="s">
        <v>731</v>
      </c>
      <c r="F14651" t="s">
        <v>187</v>
      </c>
      <c r="G14651" t="s">
        <v>218</v>
      </c>
      <c r="H14651" t="s">
        <v>223</v>
      </c>
      <c r="I14651" t="s">
        <v>224</v>
      </c>
      <c r="K14651" t="s">
        <v>221</v>
      </c>
      <c r="O14651" t="s">
        <v>264</v>
      </c>
      <c r="P14651">
        <v>2050</v>
      </c>
      <c r="Q14651">
        <v>0</v>
      </c>
    </row>
    <row r="14652" spans="1:17" x14ac:dyDescent="0.25">
      <c r="A14652" t="s">
        <v>728</v>
      </c>
      <c r="B14652" t="s">
        <v>729</v>
      </c>
      <c r="C14652" t="s">
        <v>730</v>
      </c>
      <c r="D14652" t="s">
        <v>687</v>
      </c>
      <c r="E14652" t="s">
        <v>731</v>
      </c>
      <c r="F14652" t="s">
        <v>187</v>
      </c>
      <c r="G14652" t="s">
        <v>218</v>
      </c>
      <c r="H14652" t="s">
        <v>223</v>
      </c>
      <c r="I14652" t="s">
        <v>224</v>
      </c>
      <c r="K14652" t="s">
        <v>221</v>
      </c>
      <c r="O14652" t="s">
        <v>265</v>
      </c>
      <c r="P14652">
        <v>2050</v>
      </c>
      <c r="Q14652">
        <v>0</v>
      </c>
    </row>
    <row r="14653" spans="1:17" x14ac:dyDescent="0.25">
      <c r="A14653" t="s">
        <v>728</v>
      </c>
      <c r="B14653" t="s">
        <v>729</v>
      </c>
      <c r="C14653" t="s">
        <v>730</v>
      </c>
      <c r="D14653" t="s">
        <v>687</v>
      </c>
      <c r="E14653" t="s">
        <v>731</v>
      </c>
      <c r="F14653" t="s">
        <v>187</v>
      </c>
      <c r="G14653" t="s">
        <v>218</v>
      </c>
      <c r="H14653" t="s">
        <v>225</v>
      </c>
      <c r="I14653" t="s">
        <v>226</v>
      </c>
      <c r="K14653" t="s">
        <v>221</v>
      </c>
      <c r="O14653" t="s">
        <v>194</v>
      </c>
      <c r="P14653">
        <v>2015</v>
      </c>
      <c r="Q14653">
        <v>0</v>
      </c>
    </row>
    <row r="14654" spans="1:17" x14ac:dyDescent="0.25">
      <c r="A14654" t="s">
        <v>728</v>
      </c>
      <c r="B14654" t="s">
        <v>729</v>
      </c>
      <c r="C14654" t="s">
        <v>730</v>
      </c>
      <c r="D14654" t="s">
        <v>687</v>
      </c>
      <c r="E14654" t="s">
        <v>731</v>
      </c>
      <c r="F14654" t="s">
        <v>187</v>
      </c>
      <c r="G14654" t="s">
        <v>218</v>
      </c>
      <c r="H14654" t="s">
        <v>225</v>
      </c>
      <c r="I14654" t="s">
        <v>226</v>
      </c>
      <c r="K14654" t="s">
        <v>221</v>
      </c>
      <c r="O14654" t="s">
        <v>194</v>
      </c>
      <c r="P14654">
        <v>2020</v>
      </c>
      <c r="Q14654">
        <v>0</v>
      </c>
    </row>
    <row r="14655" spans="1:17" x14ac:dyDescent="0.25">
      <c r="A14655" t="s">
        <v>728</v>
      </c>
      <c r="B14655" t="s">
        <v>729</v>
      </c>
      <c r="C14655" t="s">
        <v>730</v>
      </c>
      <c r="D14655" t="s">
        <v>687</v>
      </c>
      <c r="E14655" t="s">
        <v>731</v>
      </c>
      <c r="F14655" t="s">
        <v>187</v>
      </c>
      <c r="G14655" t="s">
        <v>218</v>
      </c>
      <c r="H14655" t="s">
        <v>225</v>
      </c>
      <c r="I14655" t="s">
        <v>226</v>
      </c>
      <c r="K14655" t="s">
        <v>221</v>
      </c>
      <c r="O14655" t="s">
        <v>264</v>
      </c>
      <c r="P14655">
        <v>2020</v>
      </c>
      <c r="Q14655">
        <v>0</v>
      </c>
    </row>
    <row r="14656" spans="1:17" x14ac:dyDescent="0.25">
      <c r="A14656" t="s">
        <v>728</v>
      </c>
      <c r="B14656" t="s">
        <v>729</v>
      </c>
      <c r="C14656" t="s">
        <v>730</v>
      </c>
      <c r="D14656" t="s">
        <v>687</v>
      </c>
      <c r="E14656" t="s">
        <v>731</v>
      </c>
      <c r="F14656" t="s">
        <v>187</v>
      </c>
      <c r="G14656" t="s">
        <v>218</v>
      </c>
      <c r="H14656" t="s">
        <v>225</v>
      </c>
      <c r="I14656" t="s">
        <v>226</v>
      </c>
      <c r="K14656" t="s">
        <v>221</v>
      </c>
      <c r="O14656" t="s">
        <v>265</v>
      </c>
      <c r="P14656">
        <v>2020</v>
      </c>
      <c r="Q14656">
        <v>0</v>
      </c>
    </row>
    <row r="14657" spans="1:17" x14ac:dyDescent="0.25">
      <c r="A14657" t="s">
        <v>728</v>
      </c>
      <c r="B14657" t="s">
        <v>729</v>
      </c>
      <c r="C14657" t="s">
        <v>730</v>
      </c>
      <c r="D14657" t="s">
        <v>687</v>
      </c>
      <c r="E14657" t="s">
        <v>731</v>
      </c>
      <c r="F14657" t="s">
        <v>187</v>
      </c>
      <c r="G14657" t="s">
        <v>218</v>
      </c>
      <c r="H14657" t="s">
        <v>225</v>
      </c>
      <c r="I14657" t="s">
        <v>226</v>
      </c>
      <c r="K14657" t="s">
        <v>221</v>
      </c>
      <c r="O14657" t="s">
        <v>194</v>
      </c>
      <c r="P14657">
        <v>2030</v>
      </c>
      <c r="Q14657">
        <v>0</v>
      </c>
    </row>
    <row r="14658" spans="1:17" x14ac:dyDescent="0.25">
      <c r="A14658" t="s">
        <v>728</v>
      </c>
      <c r="B14658" t="s">
        <v>729</v>
      </c>
      <c r="C14658" t="s">
        <v>730</v>
      </c>
      <c r="D14658" t="s">
        <v>687</v>
      </c>
      <c r="E14658" t="s">
        <v>731</v>
      </c>
      <c r="F14658" t="s">
        <v>187</v>
      </c>
      <c r="G14658" t="s">
        <v>218</v>
      </c>
      <c r="H14658" t="s">
        <v>225</v>
      </c>
      <c r="I14658" t="s">
        <v>226</v>
      </c>
      <c r="K14658" t="s">
        <v>221</v>
      </c>
      <c r="O14658" t="s">
        <v>194</v>
      </c>
      <c r="P14658">
        <v>2050</v>
      </c>
      <c r="Q14658">
        <v>0</v>
      </c>
    </row>
    <row r="14659" spans="1:17" x14ac:dyDescent="0.25">
      <c r="A14659" t="s">
        <v>728</v>
      </c>
      <c r="B14659" t="s">
        <v>729</v>
      </c>
      <c r="C14659" t="s">
        <v>730</v>
      </c>
      <c r="D14659" t="s">
        <v>687</v>
      </c>
      <c r="E14659" t="s">
        <v>731</v>
      </c>
      <c r="F14659" t="s">
        <v>187</v>
      </c>
      <c r="G14659" t="s">
        <v>218</v>
      </c>
      <c r="H14659" t="s">
        <v>225</v>
      </c>
      <c r="I14659" t="s">
        <v>226</v>
      </c>
      <c r="K14659" t="s">
        <v>221</v>
      </c>
      <c r="O14659" t="s">
        <v>264</v>
      </c>
      <c r="P14659">
        <v>2050</v>
      </c>
      <c r="Q14659">
        <v>0</v>
      </c>
    </row>
    <row r="14660" spans="1:17" x14ac:dyDescent="0.25">
      <c r="A14660" t="s">
        <v>728</v>
      </c>
      <c r="B14660" t="s">
        <v>729</v>
      </c>
      <c r="C14660" t="s">
        <v>730</v>
      </c>
      <c r="D14660" t="s">
        <v>687</v>
      </c>
      <c r="E14660" t="s">
        <v>731</v>
      </c>
      <c r="F14660" t="s">
        <v>187</v>
      </c>
      <c r="G14660" t="s">
        <v>218</v>
      </c>
      <c r="H14660" t="s">
        <v>225</v>
      </c>
      <c r="I14660" t="s">
        <v>226</v>
      </c>
      <c r="K14660" t="s">
        <v>221</v>
      </c>
      <c r="O14660" t="s">
        <v>265</v>
      </c>
      <c r="P14660">
        <v>2050</v>
      </c>
      <c r="Q14660">
        <v>0</v>
      </c>
    </row>
    <row r="14661" spans="1:17" x14ac:dyDescent="0.25">
      <c r="A14661" t="s">
        <v>728</v>
      </c>
      <c r="B14661" t="s">
        <v>729</v>
      </c>
      <c r="C14661" t="s">
        <v>730</v>
      </c>
      <c r="D14661" t="s">
        <v>687</v>
      </c>
      <c r="E14661" t="s">
        <v>731</v>
      </c>
      <c r="F14661" t="s">
        <v>187</v>
      </c>
      <c r="G14661" t="s">
        <v>218</v>
      </c>
      <c r="H14661" t="s">
        <v>678</v>
      </c>
      <c r="I14661" t="s">
        <v>230</v>
      </c>
      <c r="K14661" t="s">
        <v>221</v>
      </c>
      <c r="O14661" t="s">
        <v>194</v>
      </c>
      <c r="P14661">
        <v>2015</v>
      </c>
      <c r="Q14661">
        <v>0</v>
      </c>
    </row>
    <row r="14662" spans="1:17" x14ac:dyDescent="0.25">
      <c r="A14662" t="s">
        <v>728</v>
      </c>
      <c r="B14662" t="s">
        <v>729</v>
      </c>
      <c r="C14662" t="s">
        <v>730</v>
      </c>
      <c r="D14662" t="s">
        <v>687</v>
      </c>
      <c r="E14662" t="s">
        <v>731</v>
      </c>
      <c r="F14662" t="s">
        <v>187</v>
      </c>
      <c r="G14662" t="s">
        <v>218</v>
      </c>
      <c r="H14662" t="s">
        <v>678</v>
      </c>
      <c r="I14662" t="s">
        <v>230</v>
      </c>
      <c r="K14662" t="s">
        <v>221</v>
      </c>
      <c r="O14662" t="s">
        <v>194</v>
      </c>
      <c r="P14662">
        <v>2020</v>
      </c>
      <c r="Q14662">
        <v>0</v>
      </c>
    </row>
    <row r="14663" spans="1:17" x14ac:dyDescent="0.25">
      <c r="A14663" t="s">
        <v>728</v>
      </c>
      <c r="B14663" t="s">
        <v>729</v>
      </c>
      <c r="C14663" t="s">
        <v>730</v>
      </c>
      <c r="D14663" t="s">
        <v>687</v>
      </c>
      <c r="E14663" t="s">
        <v>731</v>
      </c>
      <c r="F14663" t="s">
        <v>187</v>
      </c>
      <c r="G14663" t="s">
        <v>218</v>
      </c>
      <c r="H14663" t="s">
        <v>678</v>
      </c>
      <c r="I14663" t="s">
        <v>230</v>
      </c>
      <c r="K14663" t="s">
        <v>221</v>
      </c>
      <c r="O14663" t="s">
        <v>264</v>
      </c>
      <c r="P14663">
        <v>2020</v>
      </c>
      <c r="Q14663">
        <v>0</v>
      </c>
    </row>
    <row r="14664" spans="1:17" x14ac:dyDescent="0.25">
      <c r="A14664" t="s">
        <v>728</v>
      </c>
      <c r="B14664" t="s">
        <v>729</v>
      </c>
      <c r="C14664" t="s">
        <v>730</v>
      </c>
      <c r="D14664" t="s">
        <v>687</v>
      </c>
      <c r="E14664" t="s">
        <v>731</v>
      </c>
      <c r="F14664" t="s">
        <v>187</v>
      </c>
      <c r="G14664" t="s">
        <v>218</v>
      </c>
      <c r="H14664" t="s">
        <v>678</v>
      </c>
      <c r="I14664" t="s">
        <v>230</v>
      </c>
      <c r="K14664" t="s">
        <v>221</v>
      </c>
      <c r="O14664" t="s">
        <v>265</v>
      </c>
      <c r="P14664">
        <v>2020</v>
      </c>
      <c r="Q14664">
        <v>0</v>
      </c>
    </row>
    <row r="14665" spans="1:17" x14ac:dyDescent="0.25">
      <c r="A14665" t="s">
        <v>728</v>
      </c>
      <c r="B14665" t="s">
        <v>729</v>
      </c>
      <c r="C14665" t="s">
        <v>730</v>
      </c>
      <c r="D14665" t="s">
        <v>687</v>
      </c>
      <c r="E14665" t="s">
        <v>731</v>
      </c>
      <c r="F14665" t="s">
        <v>187</v>
      </c>
      <c r="G14665" t="s">
        <v>218</v>
      </c>
      <c r="H14665" t="s">
        <v>678</v>
      </c>
      <c r="I14665" t="s">
        <v>230</v>
      </c>
      <c r="K14665" t="s">
        <v>221</v>
      </c>
      <c r="O14665" t="s">
        <v>194</v>
      </c>
      <c r="P14665">
        <v>2030</v>
      </c>
      <c r="Q14665">
        <v>0</v>
      </c>
    </row>
    <row r="14666" spans="1:17" x14ac:dyDescent="0.25">
      <c r="A14666" t="s">
        <v>728</v>
      </c>
      <c r="B14666" t="s">
        <v>729</v>
      </c>
      <c r="C14666" t="s">
        <v>730</v>
      </c>
      <c r="D14666" t="s">
        <v>687</v>
      </c>
      <c r="E14666" t="s">
        <v>731</v>
      </c>
      <c r="F14666" t="s">
        <v>187</v>
      </c>
      <c r="G14666" t="s">
        <v>218</v>
      </c>
      <c r="H14666" t="s">
        <v>678</v>
      </c>
      <c r="I14666" t="s">
        <v>230</v>
      </c>
      <c r="K14666" t="s">
        <v>221</v>
      </c>
      <c r="O14666" t="s">
        <v>194</v>
      </c>
      <c r="P14666">
        <v>2050</v>
      </c>
      <c r="Q14666">
        <v>0</v>
      </c>
    </row>
    <row r="14667" spans="1:17" x14ac:dyDescent="0.25">
      <c r="A14667" t="s">
        <v>728</v>
      </c>
      <c r="B14667" t="s">
        <v>729</v>
      </c>
      <c r="C14667" t="s">
        <v>730</v>
      </c>
      <c r="D14667" t="s">
        <v>687</v>
      </c>
      <c r="E14667" t="s">
        <v>731</v>
      </c>
      <c r="F14667" t="s">
        <v>187</v>
      </c>
      <c r="G14667" t="s">
        <v>218</v>
      </c>
      <c r="H14667" t="s">
        <v>678</v>
      </c>
      <c r="I14667" t="s">
        <v>230</v>
      </c>
      <c r="K14667" t="s">
        <v>221</v>
      </c>
      <c r="O14667" t="s">
        <v>264</v>
      </c>
      <c r="P14667">
        <v>2050</v>
      </c>
      <c r="Q14667">
        <v>0</v>
      </c>
    </row>
    <row r="14668" spans="1:17" x14ac:dyDescent="0.25">
      <c r="A14668" t="s">
        <v>728</v>
      </c>
      <c r="B14668" t="s">
        <v>729</v>
      </c>
      <c r="C14668" t="s">
        <v>730</v>
      </c>
      <c r="D14668" t="s">
        <v>687</v>
      </c>
      <c r="E14668" t="s">
        <v>731</v>
      </c>
      <c r="F14668" t="s">
        <v>187</v>
      </c>
      <c r="G14668" t="s">
        <v>218</v>
      </c>
      <c r="H14668" t="s">
        <v>678</v>
      </c>
      <c r="I14668" t="s">
        <v>230</v>
      </c>
      <c r="K14668" t="s">
        <v>221</v>
      </c>
      <c r="O14668" t="s">
        <v>265</v>
      </c>
      <c r="P14668">
        <v>2050</v>
      </c>
      <c r="Q14668">
        <v>0</v>
      </c>
    </row>
    <row r="14669" spans="1:17" x14ac:dyDescent="0.25">
      <c r="A14669" t="s">
        <v>728</v>
      </c>
      <c r="B14669" t="s">
        <v>729</v>
      </c>
      <c r="C14669" t="s">
        <v>730</v>
      </c>
      <c r="D14669" t="s">
        <v>687</v>
      </c>
      <c r="E14669" t="s">
        <v>731</v>
      </c>
      <c r="F14669" t="s">
        <v>187</v>
      </c>
      <c r="G14669" t="s">
        <v>233</v>
      </c>
      <c r="H14669" t="s">
        <v>477</v>
      </c>
      <c r="I14669" t="s">
        <v>240</v>
      </c>
      <c r="J14669" t="s">
        <v>288</v>
      </c>
      <c r="K14669" t="s">
        <v>478</v>
      </c>
      <c r="L14669" t="s">
        <v>237</v>
      </c>
      <c r="M14669" t="s">
        <v>456</v>
      </c>
      <c r="O14669" t="s">
        <v>194</v>
      </c>
      <c r="P14669">
        <v>2015</v>
      </c>
      <c r="Q14669">
        <v>0.23464285714285699</v>
      </c>
    </row>
    <row r="14670" spans="1:17" x14ac:dyDescent="0.25">
      <c r="A14670" t="s">
        <v>728</v>
      </c>
      <c r="B14670" t="s">
        <v>729</v>
      </c>
      <c r="C14670" t="s">
        <v>730</v>
      </c>
      <c r="D14670" t="s">
        <v>687</v>
      </c>
      <c r="E14670" t="s">
        <v>731</v>
      </c>
      <c r="F14670" t="s">
        <v>187</v>
      </c>
      <c r="G14670" t="s">
        <v>233</v>
      </c>
      <c r="H14670" t="s">
        <v>477</v>
      </c>
      <c r="I14670" t="s">
        <v>240</v>
      </c>
      <c r="J14670" t="s">
        <v>288</v>
      </c>
      <c r="K14670" t="s">
        <v>478</v>
      </c>
      <c r="L14670" t="s">
        <v>237</v>
      </c>
      <c r="M14670" t="s">
        <v>456</v>
      </c>
      <c r="O14670" t="s">
        <v>194</v>
      </c>
      <c r="P14670">
        <v>2020</v>
      </c>
      <c r="Q14670">
        <v>0.22701840000000001</v>
      </c>
    </row>
    <row r="14671" spans="1:17" x14ac:dyDescent="0.25">
      <c r="A14671" t="s">
        <v>728</v>
      </c>
      <c r="B14671" t="s">
        <v>729</v>
      </c>
      <c r="C14671" t="s">
        <v>730</v>
      </c>
      <c r="D14671" t="s">
        <v>687</v>
      </c>
      <c r="E14671" t="s">
        <v>731</v>
      </c>
      <c r="F14671" t="s">
        <v>187</v>
      </c>
      <c r="G14671" t="s">
        <v>233</v>
      </c>
      <c r="H14671" t="s">
        <v>477</v>
      </c>
      <c r="I14671" t="s">
        <v>240</v>
      </c>
      <c r="J14671" t="s">
        <v>288</v>
      </c>
      <c r="K14671" t="s">
        <v>478</v>
      </c>
      <c r="L14671" t="s">
        <v>237</v>
      </c>
      <c r="M14671" t="s">
        <v>456</v>
      </c>
      <c r="O14671" t="s">
        <v>264</v>
      </c>
      <c r="P14671">
        <v>2020</v>
      </c>
      <c r="Q14671">
        <v>0.22315950000000001</v>
      </c>
    </row>
    <row r="14672" spans="1:17" x14ac:dyDescent="0.25">
      <c r="A14672" t="s">
        <v>728</v>
      </c>
      <c r="B14672" t="s">
        <v>729</v>
      </c>
      <c r="C14672" t="s">
        <v>730</v>
      </c>
      <c r="D14672" t="s">
        <v>687</v>
      </c>
      <c r="E14672" t="s">
        <v>731</v>
      </c>
      <c r="F14672" t="s">
        <v>187</v>
      </c>
      <c r="G14672" t="s">
        <v>233</v>
      </c>
      <c r="H14672" t="s">
        <v>477</v>
      </c>
      <c r="I14672" t="s">
        <v>240</v>
      </c>
      <c r="J14672" t="s">
        <v>288</v>
      </c>
      <c r="K14672" t="s">
        <v>478</v>
      </c>
      <c r="L14672" t="s">
        <v>237</v>
      </c>
      <c r="M14672" t="s">
        <v>456</v>
      </c>
      <c r="O14672" t="s">
        <v>265</v>
      </c>
      <c r="P14672">
        <v>2020</v>
      </c>
      <c r="Q14672">
        <v>0.23078571428571401</v>
      </c>
    </row>
    <row r="14673" spans="1:17" x14ac:dyDescent="0.25">
      <c r="A14673" t="s">
        <v>728</v>
      </c>
      <c r="B14673" t="s">
        <v>729</v>
      </c>
      <c r="C14673" t="s">
        <v>730</v>
      </c>
      <c r="D14673" t="s">
        <v>687</v>
      </c>
      <c r="E14673" t="s">
        <v>731</v>
      </c>
      <c r="F14673" t="s">
        <v>187</v>
      </c>
      <c r="G14673" t="s">
        <v>233</v>
      </c>
      <c r="H14673" t="s">
        <v>477</v>
      </c>
      <c r="I14673" t="s">
        <v>240</v>
      </c>
      <c r="J14673" t="s">
        <v>288</v>
      </c>
      <c r="K14673" t="s">
        <v>478</v>
      </c>
      <c r="L14673" t="s">
        <v>237</v>
      </c>
      <c r="M14673" t="s">
        <v>456</v>
      </c>
      <c r="O14673" t="s">
        <v>194</v>
      </c>
      <c r="P14673">
        <v>2030</v>
      </c>
      <c r="Q14673">
        <v>0.2187152</v>
      </c>
    </row>
    <row r="14674" spans="1:17" x14ac:dyDescent="0.25">
      <c r="A14674" t="s">
        <v>728</v>
      </c>
      <c r="B14674" t="s">
        <v>729</v>
      </c>
      <c r="C14674" t="s">
        <v>730</v>
      </c>
      <c r="D14674" t="s">
        <v>687</v>
      </c>
      <c r="E14674" t="s">
        <v>731</v>
      </c>
      <c r="F14674" t="s">
        <v>187</v>
      </c>
      <c r="G14674" t="s">
        <v>233</v>
      </c>
      <c r="H14674" t="s">
        <v>477</v>
      </c>
      <c r="I14674" t="s">
        <v>240</v>
      </c>
      <c r="J14674" t="s">
        <v>288</v>
      </c>
      <c r="K14674" t="s">
        <v>478</v>
      </c>
      <c r="L14674" t="s">
        <v>237</v>
      </c>
      <c r="M14674" t="s">
        <v>456</v>
      </c>
      <c r="O14674" t="s">
        <v>194</v>
      </c>
      <c r="P14674">
        <v>2050</v>
      </c>
      <c r="Q14674">
        <v>0.20673538857142901</v>
      </c>
    </row>
    <row r="14675" spans="1:17" x14ac:dyDescent="0.25">
      <c r="A14675" t="s">
        <v>728</v>
      </c>
      <c r="B14675" t="s">
        <v>729</v>
      </c>
      <c r="C14675" t="s">
        <v>730</v>
      </c>
      <c r="D14675" t="s">
        <v>687</v>
      </c>
      <c r="E14675" t="s">
        <v>731</v>
      </c>
      <c r="F14675" t="s">
        <v>187</v>
      </c>
      <c r="G14675" t="s">
        <v>233</v>
      </c>
      <c r="H14675" t="s">
        <v>477</v>
      </c>
      <c r="I14675" t="s">
        <v>240</v>
      </c>
      <c r="J14675" t="s">
        <v>288</v>
      </c>
      <c r="K14675" t="s">
        <v>478</v>
      </c>
      <c r="L14675" t="s">
        <v>237</v>
      </c>
      <c r="M14675" t="s">
        <v>456</v>
      </c>
      <c r="O14675" t="s">
        <v>264</v>
      </c>
      <c r="P14675">
        <v>2050</v>
      </c>
      <c r="Q14675">
        <v>0.19407488000000001</v>
      </c>
    </row>
    <row r="14676" spans="1:17" x14ac:dyDescent="0.25">
      <c r="A14676" t="s">
        <v>728</v>
      </c>
      <c r="B14676" t="s">
        <v>729</v>
      </c>
      <c r="C14676" t="s">
        <v>730</v>
      </c>
      <c r="D14676" t="s">
        <v>687</v>
      </c>
      <c r="E14676" t="s">
        <v>731</v>
      </c>
      <c r="F14676" t="s">
        <v>187</v>
      </c>
      <c r="G14676" t="s">
        <v>233</v>
      </c>
      <c r="H14676" t="s">
        <v>477</v>
      </c>
      <c r="I14676" t="s">
        <v>240</v>
      </c>
      <c r="J14676" t="s">
        <v>288</v>
      </c>
      <c r="K14676" t="s">
        <v>478</v>
      </c>
      <c r="L14676" t="s">
        <v>237</v>
      </c>
      <c r="M14676" t="s">
        <v>456</v>
      </c>
      <c r="O14676" t="s">
        <v>265</v>
      </c>
      <c r="P14676">
        <v>2050</v>
      </c>
      <c r="Q14676">
        <v>0.2187152</v>
      </c>
    </row>
    <row r="14677" spans="1:17" x14ac:dyDescent="0.25">
      <c r="A14677" t="s">
        <v>728</v>
      </c>
      <c r="B14677" t="s">
        <v>729</v>
      </c>
      <c r="C14677" t="s">
        <v>730</v>
      </c>
      <c r="D14677" t="s">
        <v>687</v>
      </c>
      <c r="E14677" t="s">
        <v>731</v>
      </c>
      <c r="F14677" t="s">
        <v>187</v>
      </c>
      <c r="G14677" t="s">
        <v>233</v>
      </c>
      <c r="H14677" t="s">
        <v>479</v>
      </c>
      <c r="I14677" t="s">
        <v>240</v>
      </c>
      <c r="J14677" t="s">
        <v>290</v>
      </c>
      <c r="K14677" t="s">
        <v>478</v>
      </c>
      <c r="L14677" t="s">
        <v>237</v>
      </c>
      <c r="M14677" t="s">
        <v>456</v>
      </c>
      <c r="O14677" t="s">
        <v>194</v>
      </c>
      <c r="P14677">
        <v>2015</v>
      </c>
      <c r="Q14677">
        <v>4.1142857142857099E-2</v>
      </c>
    </row>
    <row r="14678" spans="1:17" x14ac:dyDescent="0.25">
      <c r="A14678" t="s">
        <v>728</v>
      </c>
      <c r="B14678" t="s">
        <v>729</v>
      </c>
      <c r="C14678" t="s">
        <v>730</v>
      </c>
      <c r="D14678" t="s">
        <v>687</v>
      </c>
      <c r="E14678" t="s">
        <v>731</v>
      </c>
      <c r="F14678" t="s">
        <v>187</v>
      </c>
      <c r="G14678" t="s">
        <v>233</v>
      </c>
      <c r="H14678" t="s">
        <v>479</v>
      </c>
      <c r="I14678" t="s">
        <v>240</v>
      </c>
      <c r="J14678" t="s">
        <v>290</v>
      </c>
      <c r="K14678" t="s">
        <v>478</v>
      </c>
      <c r="L14678" t="s">
        <v>237</v>
      </c>
      <c r="M14678" t="s">
        <v>456</v>
      </c>
      <c r="O14678" t="s">
        <v>194</v>
      </c>
      <c r="P14678">
        <v>2020</v>
      </c>
      <c r="Q14678">
        <v>3.9863349999999999E-2</v>
      </c>
    </row>
    <row r="14679" spans="1:17" x14ac:dyDescent="0.25">
      <c r="A14679" t="s">
        <v>728</v>
      </c>
      <c r="B14679" t="s">
        <v>729</v>
      </c>
      <c r="C14679" t="s">
        <v>730</v>
      </c>
      <c r="D14679" t="s">
        <v>687</v>
      </c>
      <c r="E14679" t="s">
        <v>731</v>
      </c>
      <c r="F14679" t="s">
        <v>187</v>
      </c>
      <c r="G14679" t="s">
        <v>233</v>
      </c>
      <c r="H14679" t="s">
        <v>479</v>
      </c>
      <c r="I14679" t="s">
        <v>240</v>
      </c>
      <c r="J14679" t="s">
        <v>290</v>
      </c>
      <c r="K14679" t="s">
        <v>478</v>
      </c>
      <c r="L14679" t="s">
        <v>237</v>
      </c>
      <c r="M14679" t="s">
        <v>456</v>
      </c>
      <c r="O14679" t="s">
        <v>264</v>
      </c>
      <c r="P14679">
        <v>2020</v>
      </c>
      <c r="Q14679">
        <v>3.9672800000000001E-2</v>
      </c>
    </row>
    <row r="14680" spans="1:17" x14ac:dyDescent="0.25">
      <c r="A14680" t="s">
        <v>728</v>
      </c>
      <c r="B14680" t="s">
        <v>729</v>
      </c>
      <c r="C14680" t="s">
        <v>730</v>
      </c>
      <c r="D14680" t="s">
        <v>687</v>
      </c>
      <c r="E14680" t="s">
        <v>731</v>
      </c>
      <c r="F14680" t="s">
        <v>187</v>
      </c>
      <c r="G14680" t="s">
        <v>233</v>
      </c>
      <c r="H14680" t="s">
        <v>479</v>
      </c>
      <c r="I14680" t="s">
        <v>240</v>
      </c>
      <c r="J14680" t="s">
        <v>290</v>
      </c>
      <c r="K14680" t="s">
        <v>478</v>
      </c>
      <c r="L14680" t="s">
        <v>237</v>
      </c>
      <c r="M14680" t="s">
        <v>456</v>
      </c>
      <c r="O14680" t="s">
        <v>265</v>
      </c>
      <c r="P14680">
        <v>2020</v>
      </c>
      <c r="Q14680">
        <v>4.0500000000000001E-2</v>
      </c>
    </row>
    <row r="14681" spans="1:17" x14ac:dyDescent="0.25">
      <c r="A14681" t="s">
        <v>728</v>
      </c>
      <c r="B14681" t="s">
        <v>729</v>
      </c>
      <c r="C14681" t="s">
        <v>730</v>
      </c>
      <c r="D14681" t="s">
        <v>687</v>
      </c>
      <c r="E14681" t="s">
        <v>731</v>
      </c>
      <c r="F14681" t="s">
        <v>187</v>
      </c>
      <c r="G14681" t="s">
        <v>233</v>
      </c>
      <c r="H14681" t="s">
        <v>479</v>
      </c>
      <c r="I14681" t="s">
        <v>240</v>
      </c>
      <c r="J14681" t="s">
        <v>290</v>
      </c>
      <c r="K14681" t="s">
        <v>478</v>
      </c>
      <c r="L14681" t="s">
        <v>237</v>
      </c>
      <c r="M14681" t="s">
        <v>456</v>
      </c>
      <c r="O14681" t="s">
        <v>194</v>
      </c>
      <c r="P14681">
        <v>2030</v>
      </c>
      <c r="Q14681">
        <v>3.8346171428571399E-2</v>
      </c>
    </row>
    <row r="14682" spans="1:17" x14ac:dyDescent="0.25">
      <c r="A14682" t="s">
        <v>728</v>
      </c>
      <c r="B14682" t="s">
        <v>729</v>
      </c>
      <c r="C14682" t="s">
        <v>730</v>
      </c>
      <c r="D14682" t="s">
        <v>687</v>
      </c>
      <c r="E14682" t="s">
        <v>731</v>
      </c>
      <c r="F14682" t="s">
        <v>187</v>
      </c>
      <c r="G14682" t="s">
        <v>233</v>
      </c>
      <c r="H14682" t="s">
        <v>479</v>
      </c>
      <c r="I14682" t="s">
        <v>240</v>
      </c>
      <c r="J14682" t="s">
        <v>290</v>
      </c>
      <c r="K14682" t="s">
        <v>478</v>
      </c>
      <c r="L14682" t="s">
        <v>237</v>
      </c>
      <c r="M14682" t="s">
        <v>456</v>
      </c>
      <c r="O14682" t="s">
        <v>194</v>
      </c>
      <c r="P14682">
        <v>2050</v>
      </c>
      <c r="Q14682">
        <v>3.6570520000000002E-2</v>
      </c>
    </row>
    <row r="14683" spans="1:17" x14ac:dyDescent="0.25">
      <c r="A14683" t="s">
        <v>728</v>
      </c>
      <c r="B14683" t="s">
        <v>729</v>
      </c>
      <c r="C14683" t="s">
        <v>730</v>
      </c>
      <c r="D14683" t="s">
        <v>687</v>
      </c>
      <c r="E14683" t="s">
        <v>731</v>
      </c>
      <c r="F14683" t="s">
        <v>187</v>
      </c>
      <c r="G14683" t="s">
        <v>233</v>
      </c>
      <c r="H14683" t="s">
        <v>479</v>
      </c>
      <c r="I14683" t="s">
        <v>240</v>
      </c>
      <c r="J14683" t="s">
        <v>290</v>
      </c>
      <c r="K14683" t="s">
        <v>478</v>
      </c>
      <c r="L14683" t="s">
        <v>237</v>
      </c>
      <c r="M14683" t="s">
        <v>456</v>
      </c>
      <c r="O14683" t="s">
        <v>264</v>
      </c>
      <c r="P14683">
        <v>2050</v>
      </c>
      <c r="Q14683">
        <v>3.443264E-2</v>
      </c>
    </row>
    <row r="14684" spans="1:17" x14ac:dyDescent="0.25">
      <c r="A14684" t="s">
        <v>728</v>
      </c>
      <c r="B14684" t="s">
        <v>729</v>
      </c>
      <c r="C14684" t="s">
        <v>730</v>
      </c>
      <c r="D14684" t="s">
        <v>687</v>
      </c>
      <c r="E14684" t="s">
        <v>731</v>
      </c>
      <c r="F14684" t="s">
        <v>187</v>
      </c>
      <c r="G14684" t="s">
        <v>233</v>
      </c>
      <c r="H14684" t="s">
        <v>479</v>
      </c>
      <c r="I14684" t="s">
        <v>240</v>
      </c>
      <c r="J14684" t="s">
        <v>290</v>
      </c>
      <c r="K14684" t="s">
        <v>478</v>
      </c>
      <c r="L14684" t="s">
        <v>237</v>
      </c>
      <c r="M14684" t="s">
        <v>456</v>
      </c>
      <c r="O14684" t="s">
        <v>265</v>
      </c>
      <c r="P14684">
        <v>2050</v>
      </c>
      <c r="Q14684">
        <v>3.8346171428571399E-2</v>
      </c>
    </row>
    <row r="14685" spans="1:17" x14ac:dyDescent="0.25">
      <c r="A14685" t="s">
        <v>728</v>
      </c>
      <c r="B14685" t="s">
        <v>729</v>
      </c>
      <c r="C14685" t="s">
        <v>730</v>
      </c>
      <c r="D14685" t="s">
        <v>687</v>
      </c>
      <c r="E14685" t="s">
        <v>731</v>
      </c>
      <c r="F14685" t="s">
        <v>187</v>
      </c>
      <c r="G14685" t="s">
        <v>233</v>
      </c>
      <c r="H14685" t="s">
        <v>480</v>
      </c>
      <c r="I14685" t="s">
        <v>4</v>
      </c>
      <c r="J14685" t="s">
        <v>481</v>
      </c>
      <c r="K14685" t="s">
        <v>482</v>
      </c>
      <c r="L14685" t="s">
        <v>237</v>
      </c>
      <c r="M14685" t="s">
        <v>739</v>
      </c>
      <c r="O14685" t="s">
        <v>194</v>
      </c>
      <c r="P14685">
        <v>2015</v>
      </c>
      <c r="Q14685">
        <v>0.19</v>
      </c>
    </row>
    <row r="14686" spans="1:17" x14ac:dyDescent="0.25">
      <c r="A14686" t="s">
        <v>728</v>
      </c>
      <c r="B14686" t="s">
        <v>729</v>
      </c>
      <c r="C14686" t="s">
        <v>730</v>
      </c>
      <c r="D14686" t="s">
        <v>687</v>
      </c>
      <c r="E14686" t="s">
        <v>731</v>
      </c>
      <c r="F14686" t="s">
        <v>187</v>
      </c>
      <c r="G14686" t="s">
        <v>233</v>
      </c>
      <c r="H14686" t="s">
        <v>480</v>
      </c>
      <c r="I14686" t="s">
        <v>4</v>
      </c>
      <c r="J14686" t="s">
        <v>481</v>
      </c>
      <c r="K14686" t="s">
        <v>482</v>
      </c>
      <c r="L14686" t="s">
        <v>237</v>
      </c>
      <c r="M14686" t="s">
        <v>739</v>
      </c>
      <c r="O14686" t="s">
        <v>194</v>
      </c>
      <c r="P14686">
        <v>2020</v>
      </c>
      <c r="Q14686">
        <v>0.21</v>
      </c>
    </row>
    <row r="14687" spans="1:17" x14ac:dyDescent="0.25">
      <c r="A14687" t="s">
        <v>728</v>
      </c>
      <c r="B14687" t="s">
        <v>729</v>
      </c>
      <c r="C14687" t="s">
        <v>730</v>
      </c>
      <c r="D14687" t="s">
        <v>687</v>
      </c>
      <c r="E14687" t="s">
        <v>731</v>
      </c>
      <c r="F14687" t="s">
        <v>187</v>
      </c>
      <c r="G14687" t="s">
        <v>233</v>
      </c>
      <c r="H14687" t="s">
        <v>480</v>
      </c>
      <c r="I14687" t="s">
        <v>4</v>
      </c>
      <c r="J14687" t="s">
        <v>481</v>
      </c>
      <c r="K14687" t="s">
        <v>482</v>
      </c>
      <c r="L14687" t="s">
        <v>237</v>
      </c>
      <c r="M14687" t="s">
        <v>739</v>
      </c>
      <c r="O14687" t="s">
        <v>264</v>
      </c>
      <c r="P14687">
        <v>2020</v>
      </c>
      <c r="Q14687">
        <v>0.14000000000000001</v>
      </c>
    </row>
    <row r="14688" spans="1:17" x14ac:dyDescent="0.25">
      <c r="A14688" t="s">
        <v>728</v>
      </c>
      <c r="B14688" t="s">
        <v>729</v>
      </c>
      <c r="C14688" t="s">
        <v>730</v>
      </c>
      <c r="D14688" t="s">
        <v>687</v>
      </c>
      <c r="E14688" t="s">
        <v>731</v>
      </c>
      <c r="F14688" t="s">
        <v>187</v>
      </c>
      <c r="G14688" t="s">
        <v>233</v>
      </c>
      <c r="H14688" t="s">
        <v>480</v>
      </c>
      <c r="I14688" t="s">
        <v>4</v>
      </c>
      <c r="J14688" t="s">
        <v>481</v>
      </c>
      <c r="K14688" t="s">
        <v>482</v>
      </c>
      <c r="L14688" t="s">
        <v>237</v>
      </c>
      <c r="M14688" t="s">
        <v>739</v>
      </c>
      <c r="O14688" t="s">
        <v>265</v>
      </c>
      <c r="P14688">
        <v>2020</v>
      </c>
      <c r="Q14688">
        <v>0.28000000000000003</v>
      </c>
    </row>
    <row r="14689" spans="1:17" x14ac:dyDescent="0.25">
      <c r="A14689" t="s">
        <v>728</v>
      </c>
      <c r="B14689" t="s">
        <v>729</v>
      </c>
      <c r="C14689" t="s">
        <v>730</v>
      </c>
      <c r="D14689" t="s">
        <v>687</v>
      </c>
      <c r="E14689" t="s">
        <v>731</v>
      </c>
      <c r="F14689" t="s">
        <v>187</v>
      </c>
      <c r="G14689" t="s">
        <v>233</v>
      </c>
      <c r="H14689" t="s">
        <v>480</v>
      </c>
      <c r="I14689" t="s">
        <v>4</v>
      </c>
      <c r="J14689" t="s">
        <v>481</v>
      </c>
      <c r="K14689" t="s">
        <v>482</v>
      </c>
      <c r="L14689" t="s">
        <v>237</v>
      </c>
      <c r="M14689" t="s">
        <v>739</v>
      </c>
      <c r="O14689" t="s">
        <v>194</v>
      </c>
      <c r="P14689">
        <v>2030</v>
      </c>
      <c r="Q14689">
        <v>0.3</v>
      </c>
    </row>
    <row r="14690" spans="1:17" x14ac:dyDescent="0.25">
      <c r="A14690" t="s">
        <v>728</v>
      </c>
      <c r="B14690" t="s">
        <v>729</v>
      </c>
      <c r="C14690" t="s">
        <v>730</v>
      </c>
      <c r="D14690" t="s">
        <v>687</v>
      </c>
      <c r="E14690" t="s">
        <v>731</v>
      </c>
      <c r="F14690" t="s">
        <v>187</v>
      </c>
      <c r="G14690" t="s">
        <v>233</v>
      </c>
      <c r="H14690" t="s">
        <v>480</v>
      </c>
      <c r="I14690" t="s">
        <v>4</v>
      </c>
      <c r="J14690" t="s">
        <v>481</v>
      </c>
      <c r="K14690" t="s">
        <v>482</v>
      </c>
      <c r="L14690" t="s">
        <v>237</v>
      </c>
      <c r="M14690" t="s">
        <v>739</v>
      </c>
      <c r="O14690" t="s">
        <v>194</v>
      </c>
      <c r="P14690">
        <v>2050</v>
      </c>
      <c r="Q14690">
        <v>0.35</v>
      </c>
    </row>
    <row r="14691" spans="1:17" x14ac:dyDescent="0.25">
      <c r="A14691" t="s">
        <v>728</v>
      </c>
      <c r="B14691" t="s">
        <v>729</v>
      </c>
      <c r="C14691" t="s">
        <v>730</v>
      </c>
      <c r="D14691" t="s">
        <v>687</v>
      </c>
      <c r="E14691" t="s">
        <v>731</v>
      </c>
      <c r="F14691" t="s">
        <v>187</v>
      </c>
      <c r="G14691" t="s">
        <v>233</v>
      </c>
      <c r="H14691" t="s">
        <v>480</v>
      </c>
      <c r="I14691" t="s">
        <v>4</v>
      </c>
      <c r="J14691" t="s">
        <v>481</v>
      </c>
      <c r="K14691" t="s">
        <v>482</v>
      </c>
      <c r="L14691" t="s">
        <v>237</v>
      </c>
      <c r="M14691" t="s">
        <v>739</v>
      </c>
      <c r="O14691" t="s">
        <v>264</v>
      </c>
      <c r="P14691">
        <v>2050</v>
      </c>
      <c r="Q14691">
        <v>0.23</v>
      </c>
    </row>
    <row r="14692" spans="1:17" x14ac:dyDescent="0.25">
      <c r="A14692" t="s">
        <v>728</v>
      </c>
      <c r="B14692" t="s">
        <v>729</v>
      </c>
      <c r="C14692" t="s">
        <v>730</v>
      </c>
      <c r="D14692" t="s">
        <v>687</v>
      </c>
      <c r="E14692" t="s">
        <v>731</v>
      </c>
      <c r="F14692" t="s">
        <v>187</v>
      </c>
      <c r="G14692" t="s">
        <v>233</v>
      </c>
      <c r="H14692" t="s">
        <v>480</v>
      </c>
      <c r="I14692" t="s">
        <v>4</v>
      </c>
      <c r="J14692" t="s">
        <v>481</v>
      </c>
      <c r="K14692" t="s">
        <v>482</v>
      </c>
      <c r="L14692" t="s">
        <v>237</v>
      </c>
      <c r="M14692" t="s">
        <v>739</v>
      </c>
      <c r="O14692" t="s">
        <v>265</v>
      </c>
      <c r="P14692">
        <v>2050</v>
      </c>
      <c r="Q14692">
        <v>0.47</v>
      </c>
    </row>
    <row r="14693" spans="1:17" x14ac:dyDescent="0.25">
      <c r="A14693" t="s">
        <v>728</v>
      </c>
      <c r="B14693" t="s">
        <v>729</v>
      </c>
      <c r="C14693" t="s">
        <v>730</v>
      </c>
      <c r="D14693" t="s">
        <v>687</v>
      </c>
      <c r="E14693" t="s">
        <v>731</v>
      </c>
      <c r="F14693" t="s">
        <v>187</v>
      </c>
      <c r="G14693" t="s">
        <v>233</v>
      </c>
      <c r="H14693" t="s">
        <v>484</v>
      </c>
      <c r="I14693" t="s">
        <v>4</v>
      </c>
      <c r="J14693" t="s">
        <v>485</v>
      </c>
      <c r="K14693" t="s">
        <v>482</v>
      </c>
      <c r="L14693" t="s">
        <v>237</v>
      </c>
      <c r="O14693" t="s">
        <v>194</v>
      </c>
      <c r="P14693">
        <v>2015</v>
      </c>
      <c r="Q14693">
        <v>0</v>
      </c>
    </row>
    <row r="14694" spans="1:17" x14ac:dyDescent="0.25">
      <c r="A14694" t="s">
        <v>728</v>
      </c>
      <c r="B14694" t="s">
        <v>729</v>
      </c>
      <c r="C14694" t="s">
        <v>730</v>
      </c>
      <c r="D14694" t="s">
        <v>687</v>
      </c>
      <c r="E14694" t="s">
        <v>731</v>
      </c>
      <c r="F14694" t="s">
        <v>187</v>
      </c>
      <c r="G14694" t="s">
        <v>233</v>
      </c>
      <c r="H14694" t="s">
        <v>484</v>
      </c>
      <c r="I14694" t="s">
        <v>4</v>
      </c>
      <c r="J14694" t="s">
        <v>485</v>
      </c>
      <c r="K14694" t="s">
        <v>482</v>
      </c>
      <c r="L14694" t="s">
        <v>237</v>
      </c>
      <c r="O14694" t="s">
        <v>194</v>
      </c>
      <c r="P14694">
        <v>2020</v>
      </c>
      <c r="Q14694">
        <v>0</v>
      </c>
    </row>
    <row r="14695" spans="1:17" x14ac:dyDescent="0.25">
      <c r="A14695" t="s">
        <v>728</v>
      </c>
      <c r="B14695" t="s">
        <v>729</v>
      </c>
      <c r="C14695" t="s">
        <v>730</v>
      </c>
      <c r="D14695" t="s">
        <v>687</v>
      </c>
      <c r="E14695" t="s">
        <v>731</v>
      </c>
      <c r="F14695" t="s">
        <v>187</v>
      </c>
      <c r="G14695" t="s">
        <v>233</v>
      </c>
      <c r="H14695" t="s">
        <v>484</v>
      </c>
      <c r="I14695" t="s">
        <v>4</v>
      </c>
      <c r="J14695" t="s">
        <v>485</v>
      </c>
      <c r="K14695" t="s">
        <v>482</v>
      </c>
      <c r="L14695" t="s">
        <v>237</v>
      </c>
      <c r="O14695" t="s">
        <v>264</v>
      </c>
      <c r="P14695">
        <v>2020</v>
      </c>
      <c r="Q14695">
        <v>0</v>
      </c>
    </row>
    <row r="14696" spans="1:17" x14ac:dyDescent="0.25">
      <c r="A14696" t="s">
        <v>728</v>
      </c>
      <c r="B14696" t="s">
        <v>729</v>
      </c>
      <c r="C14696" t="s">
        <v>730</v>
      </c>
      <c r="D14696" t="s">
        <v>687</v>
      </c>
      <c r="E14696" t="s">
        <v>731</v>
      </c>
      <c r="F14696" t="s">
        <v>187</v>
      </c>
      <c r="G14696" t="s">
        <v>233</v>
      </c>
      <c r="H14696" t="s">
        <v>484</v>
      </c>
      <c r="I14696" t="s">
        <v>4</v>
      </c>
      <c r="J14696" t="s">
        <v>485</v>
      </c>
      <c r="K14696" t="s">
        <v>482</v>
      </c>
      <c r="L14696" t="s">
        <v>237</v>
      </c>
      <c r="O14696" t="s">
        <v>265</v>
      </c>
      <c r="P14696">
        <v>2020</v>
      </c>
      <c r="Q14696">
        <v>0</v>
      </c>
    </row>
    <row r="14697" spans="1:17" x14ac:dyDescent="0.25">
      <c r="A14697" t="s">
        <v>728</v>
      </c>
      <c r="B14697" t="s">
        <v>729</v>
      </c>
      <c r="C14697" t="s">
        <v>730</v>
      </c>
      <c r="D14697" t="s">
        <v>687</v>
      </c>
      <c r="E14697" t="s">
        <v>731</v>
      </c>
      <c r="F14697" t="s">
        <v>187</v>
      </c>
      <c r="G14697" t="s">
        <v>233</v>
      </c>
      <c r="H14697" t="s">
        <v>484</v>
      </c>
      <c r="I14697" t="s">
        <v>4</v>
      </c>
      <c r="J14697" t="s">
        <v>485</v>
      </c>
      <c r="K14697" t="s">
        <v>482</v>
      </c>
      <c r="L14697" t="s">
        <v>237</v>
      </c>
      <c r="O14697" t="s">
        <v>194</v>
      </c>
      <c r="P14697">
        <v>2030</v>
      </c>
      <c r="Q14697">
        <v>0</v>
      </c>
    </row>
    <row r="14698" spans="1:17" x14ac:dyDescent="0.25">
      <c r="A14698" t="s">
        <v>728</v>
      </c>
      <c r="B14698" t="s">
        <v>729</v>
      </c>
      <c r="C14698" t="s">
        <v>730</v>
      </c>
      <c r="D14698" t="s">
        <v>687</v>
      </c>
      <c r="E14698" t="s">
        <v>731</v>
      </c>
      <c r="F14698" t="s">
        <v>187</v>
      </c>
      <c r="G14698" t="s">
        <v>233</v>
      </c>
      <c r="H14698" t="s">
        <v>484</v>
      </c>
      <c r="I14698" t="s">
        <v>4</v>
      </c>
      <c r="J14698" t="s">
        <v>485</v>
      </c>
      <c r="K14698" t="s">
        <v>482</v>
      </c>
      <c r="L14698" t="s">
        <v>237</v>
      </c>
      <c r="O14698" t="s">
        <v>194</v>
      </c>
      <c r="P14698">
        <v>2050</v>
      </c>
      <c r="Q14698">
        <v>0</v>
      </c>
    </row>
    <row r="14699" spans="1:17" x14ac:dyDescent="0.25">
      <c r="A14699" t="s">
        <v>728</v>
      </c>
      <c r="B14699" t="s">
        <v>729</v>
      </c>
      <c r="C14699" t="s">
        <v>730</v>
      </c>
      <c r="D14699" t="s">
        <v>687</v>
      </c>
      <c r="E14699" t="s">
        <v>731</v>
      </c>
      <c r="F14699" t="s">
        <v>187</v>
      </c>
      <c r="G14699" t="s">
        <v>233</v>
      </c>
      <c r="H14699" t="s">
        <v>484</v>
      </c>
      <c r="I14699" t="s">
        <v>4</v>
      </c>
      <c r="J14699" t="s">
        <v>485</v>
      </c>
      <c r="K14699" t="s">
        <v>482</v>
      </c>
      <c r="L14699" t="s">
        <v>237</v>
      </c>
      <c r="O14699" t="s">
        <v>264</v>
      </c>
      <c r="P14699">
        <v>2050</v>
      </c>
      <c r="Q14699">
        <v>0</v>
      </c>
    </row>
    <row r="14700" spans="1:17" x14ac:dyDescent="0.25">
      <c r="A14700" t="s">
        <v>728</v>
      </c>
      <c r="B14700" t="s">
        <v>729</v>
      </c>
      <c r="C14700" t="s">
        <v>730</v>
      </c>
      <c r="D14700" t="s">
        <v>687</v>
      </c>
      <c r="E14700" t="s">
        <v>731</v>
      </c>
      <c r="F14700" t="s">
        <v>187</v>
      </c>
      <c r="G14700" t="s">
        <v>233</v>
      </c>
      <c r="H14700" t="s">
        <v>484</v>
      </c>
      <c r="I14700" t="s">
        <v>4</v>
      </c>
      <c r="J14700" t="s">
        <v>485</v>
      </c>
      <c r="K14700" t="s">
        <v>482</v>
      </c>
      <c r="L14700" t="s">
        <v>237</v>
      </c>
      <c r="O14700" t="s">
        <v>265</v>
      </c>
      <c r="P14700">
        <v>2050</v>
      </c>
      <c r="Q14700">
        <v>0</v>
      </c>
    </row>
    <row r="14701" spans="1:17" x14ac:dyDescent="0.25">
      <c r="A14701" t="s">
        <v>728</v>
      </c>
      <c r="B14701" t="s">
        <v>729</v>
      </c>
      <c r="C14701" t="s">
        <v>730</v>
      </c>
      <c r="D14701" t="s">
        <v>687</v>
      </c>
      <c r="E14701" t="s">
        <v>731</v>
      </c>
      <c r="F14701" t="s">
        <v>187</v>
      </c>
      <c r="G14701" t="s">
        <v>233</v>
      </c>
      <c r="H14701" t="s">
        <v>486</v>
      </c>
      <c r="I14701" t="s">
        <v>234</v>
      </c>
      <c r="J14701" t="s">
        <v>235</v>
      </c>
      <c r="K14701" t="s">
        <v>487</v>
      </c>
      <c r="L14701" t="s">
        <v>237</v>
      </c>
      <c r="M14701" t="s">
        <v>227</v>
      </c>
      <c r="O14701" t="s">
        <v>194</v>
      </c>
      <c r="P14701">
        <v>2015</v>
      </c>
      <c r="Q14701">
        <v>57.857142857142897</v>
      </c>
    </row>
    <row r="14702" spans="1:17" x14ac:dyDescent="0.25">
      <c r="A14702" t="s">
        <v>728</v>
      </c>
      <c r="B14702" t="s">
        <v>729</v>
      </c>
      <c r="C14702" t="s">
        <v>730</v>
      </c>
      <c r="D14702" t="s">
        <v>687</v>
      </c>
      <c r="E14702" t="s">
        <v>731</v>
      </c>
      <c r="F14702" t="s">
        <v>187</v>
      </c>
      <c r="G14702" t="s">
        <v>233</v>
      </c>
      <c r="H14702" t="s">
        <v>486</v>
      </c>
      <c r="I14702" t="s">
        <v>234</v>
      </c>
      <c r="J14702" t="s">
        <v>235</v>
      </c>
      <c r="K14702" t="s">
        <v>487</v>
      </c>
      <c r="L14702" t="s">
        <v>237</v>
      </c>
      <c r="M14702" t="s">
        <v>227</v>
      </c>
      <c r="O14702" t="s">
        <v>194</v>
      </c>
      <c r="P14702">
        <v>2020</v>
      </c>
      <c r="Q14702">
        <v>60.808500000000002</v>
      </c>
    </row>
    <row r="14703" spans="1:17" x14ac:dyDescent="0.25">
      <c r="A14703" t="s">
        <v>728</v>
      </c>
      <c r="B14703" t="s">
        <v>729</v>
      </c>
      <c r="C14703" t="s">
        <v>730</v>
      </c>
      <c r="D14703" t="s">
        <v>687</v>
      </c>
      <c r="E14703" t="s">
        <v>731</v>
      </c>
      <c r="F14703" t="s">
        <v>187</v>
      </c>
      <c r="G14703" t="s">
        <v>233</v>
      </c>
      <c r="H14703" t="s">
        <v>486</v>
      </c>
      <c r="I14703" t="s">
        <v>234</v>
      </c>
      <c r="J14703" t="s">
        <v>235</v>
      </c>
      <c r="K14703" t="s">
        <v>487</v>
      </c>
      <c r="L14703" t="s">
        <v>237</v>
      </c>
      <c r="M14703" t="s">
        <v>227</v>
      </c>
      <c r="O14703" t="s">
        <v>264</v>
      </c>
      <c r="P14703">
        <v>2020</v>
      </c>
      <c r="Q14703">
        <v>56.675428571428597</v>
      </c>
    </row>
    <row r="14704" spans="1:17" x14ac:dyDescent="0.25">
      <c r="A14704" t="s">
        <v>728</v>
      </c>
      <c r="B14704" t="s">
        <v>729</v>
      </c>
      <c r="C14704" t="s">
        <v>730</v>
      </c>
      <c r="D14704" t="s">
        <v>687</v>
      </c>
      <c r="E14704" t="s">
        <v>731</v>
      </c>
      <c r="F14704" t="s">
        <v>187</v>
      </c>
      <c r="G14704" t="s">
        <v>233</v>
      </c>
      <c r="H14704" t="s">
        <v>486</v>
      </c>
      <c r="I14704" t="s">
        <v>234</v>
      </c>
      <c r="J14704" t="s">
        <v>235</v>
      </c>
      <c r="K14704" t="s">
        <v>487</v>
      </c>
      <c r="L14704" t="s">
        <v>237</v>
      </c>
      <c r="M14704" t="s">
        <v>227</v>
      </c>
      <c r="O14704" t="s">
        <v>265</v>
      </c>
      <c r="P14704">
        <v>2020</v>
      </c>
      <c r="Q14704">
        <v>64.285714285714306</v>
      </c>
    </row>
    <row r="14705" spans="1:17" x14ac:dyDescent="0.25">
      <c r="A14705" t="s">
        <v>728</v>
      </c>
      <c r="B14705" t="s">
        <v>729</v>
      </c>
      <c r="C14705" t="s">
        <v>730</v>
      </c>
      <c r="D14705" t="s">
        <v>687</v>
      </c>
      <c r="E14705" t="s">
        <v>731</v>
      </c>
      <c r="F14705" t="s">
        <v>187</v>
      </c>
      <c r="G14705" t="s">
        <v>233</v>
      </c>
      <c r="H14705" t="s">
        <v>486</v>
      </c>
      <c r="I14705" t="s">
        <v>234</v>
      </c>
      <c r="J14705" t="s">
        <v>235</v>
      </c>
      <c r="K14705" t="s">
        <v>487</v>
      </c>
      <c r="L14705" t="s">
        <v>237</v>
      </c>
      <c r="M14705" t="s">
        <v>227</v>
      </c>
      <c r="O14705" t="s">
        <v>194</v>
      </c>
      <c r="P14705">
        <v>2030</v>
      </c>
      <c r="Q14705">
        <v>56.809142857142902</v>
      </c>
    </row>
    <row r="14706" spans="1:17" x14ac:dyDescent="0.25">
      <c r="A14706" t="s">
        <v>728</v>
      </c>
      <c r="B14706" t="s">
        <v>729</v>
      </c>
      <c r="C14706" t="s">
        <v>730</v>
      </c>
      <c r="D14706" t="s">
        <v>687</v>
      </c>
      <c r="E14706" t="s">
        <v>731</v>
      </c>
      <c r="F14706" t="s">
        <v>187</v>
      </c>
      <c r="G14706" t="s">
        <v>233</v>
      </c>
      <c r="H14706" t="s">
        <v>486</v>
      </c>
      <c r="I14706" t="s">
        <v>234</v>
      </c>
      <c r="J14706" t="s">
        <v>235</v>
      </c>
      <c r="K14706" t="s">
        <v>487</v>
      </c>
      <c r="L14706" t="s">
        <v>237</v>
      </c>
      <c r="M14706" t="s">
        <v>227</v>
      </c>
      <c r="O14706" t="s">
        <v>194</v>
      </c>
      <c r="P14706">
        <v>2050</v>
      </c>
      <c r="Q14706">
        <v>59.7069714285714</v>
      </c>
    </row>
    <row r="14707" spans="1:17" x14ac:dyDescent="0.25">
      <c r="A14707" t="s">
        <v>728</v>
      </c>
      <c r="B14707" t="s">
        <v>729</v>
      </c>
      <c r="C14707" t="s">
        <v>730</v>
      </c>
      <c r="D14707" t="s">
        <v>687</v>
      </c>
      <c r="E14707" t="s">
        <v>731</v>
      </c>
      <c r="F14707" t="s">
        <v>187</v>
      </c>
      <c r="G14707" t="s">
        <v>233</v>
      </c>
      <c r="H14707" t="s">
        <v>486</v>
      </c>
      <c r="I14707" t="s">
        <v>234</v>
      </c>
      <c r="J14707" t="s">
        <v>235</v>
      </c>
      <c r="K14707" t="s">
        <v>487</v>
      </c>
      <c r="L14707" t="s">
        <v>237</v>
      </c>
      <c r="M14707" t="s">
        <v>227</v>
      </c>
      <c r="O14707" t="s">
        <v>264</v>
      </c>
      <c r="P14707">
        <v>2050</v>
      </c>
      <c r="Q14707">
        <v>54.779200000000003</v>
      </c>
    </row>
    <row r="14708" spans="1:17" x14ac:dyDescent="0.25">
      <c r="A14708" t="s">
        <v>728</v>
      </c>
      <c r="B14708" t="s">
        <v>729</v>
      </c>
      <c r="C14708" t="s">
        <v>730</v>
      </c>
      <c r="D14708" t="s">
        <v>687</v>
      </c>
      <c r="E14708" t="s">
        <v>731</v>
      </c>
      <c r="F14708" t="s">
        <v>187</v>
      </c>
      <c r="G14708" t="s">
        <v>233</v>
      </c>
      <c r="H14708" t="s">
        <v>486</v>
      </c>
      <c r="I14708" t="s">
        <v>234</v>
      </c>
      <c r="J14708" t="s">
        <v>235</v>
      </c>
      <c r="K14708" t="s">
        <v>487</v>
      </c>
      <c r="L14708" t="s">
        <v>237</v>
      </c>
      <c r="M14708" t="s">
        <v>227</v>
      </c>
      <c r="O14708" t="s">
        <v>265</v>
      </c>
      <c r="P14708">
        <v>2050</v>
      </c>
      <c r="Q14708">
        <v>56.809142857142902</v>
      </c>
    </row>
    <row r="14709" spans="1:17" x14ac:dyDescent="0.25">
      <c r="A14709" t="s">
        <v>728</v>
      </c>
      <c r="B14709" t="s">
        <v>729</v>
      </c>
      <c r="C14709" t="s">
        <v>730</v>
      </c>
      <c r="D14709" t="s">
        <v>687</v>
      </c>
      <c r="E14709" t="s">
        <v>731</v>
      </c>
      <c r="F14709" t="s">
        <v>187</v>
      </c>
      <c r="G14709" t="s">
        <v>233</v>
      </c>
      <c r="H14709" t="s">
        <v>488</v>
      </c>
      <c r="I14709" t="s">
        <v>240</v>
      </c>
      <c r="J14709" t="s">
        <v>235</v>
      </c>
      <c r="K14709" t="s">
        <v>478</v>
      </c>
      <c r="L14709" t="s">
        <v>237</v>
      </c>
      <c r="M14709" t="s">
        <v>740</v>
      </c>
      <c r="N14709" t="s">
        <v>741</v>
      </c>
      <c r="O14709" t="s">
        <v>194</v>
      </c>
      <c r="P14709">
        <v>2015</v>
      </c>
      <c r="Q14709">
        <v>0.314285714285714</v>
      </c>
    </row>
    <row r="14710" spans="1:17" x14ac:dyDescent="0.25">
      <c r="A14710" t="s">
        <v>728</v>
      </c>
      <c r="B14710" t="s">
        <v>729</v>
      </c>
      <c r="C14710" t="s">
        <v>730</v>
      </c>
      <c r="D14710" t="s">
        <v>687</v>
      </c>
      <c r="E14710" t="s">
        <v>731</v>
      </c>
      <c r="F14710" t="s">
        <v>187</v>
      </c>
      <c r="G14710" t="s">
        <v>233</v>
      </c>
      <c r="H14710" t="s">
        <v>488</v>
      </c>
      <c r="I14710" t="s">
        <v>240</v>
      </c>
      <c r="J14710" t="s">
        <v>235</v>
      </c>
      <c r="K14710" t="s">
        <v>478</v>
      </c>
      <c r="L14710" t="s">
        <v>237</v>
      </c>
      <c r="M14710" t="s">
        <v>740</v>
      </c>
      <c r="N14710" t="s">
        <v>741</v>
      </c>
      <c r="O14710" t="s">
        <v>194</v>
      </c>
      <c r="P14710">
        <v>2020</v>
      </c>
      <c r="Q14710">
        <v>0.30565490714285698</v>
      </c>
    </row>
    <row r="14711" spans="1:17" x14ac:dyDescent="0.25">
      <c r="A14711" t="s">
        <v>728</v>
      </c>
      <c r="B14711" t="s">
        <v>729</v>
      </c>
      <c r="C14711" t="s">
        <v>730</v>
      </c>
      <c r="D14711" t="s">
        <v>687</v>
      </c>
      <c r="E14711" t="s">
        <v>731</v>
      </c>
      <c r="F14711" t="s">
        <v>187</v>
      </c>
      <c r="G14711" t="s">
        <v>233</v>
      </c>
      <c r="H14711" t="s">
        <v>488</v>
      </c>
      <c r="I14711" t="s">
        <v>240</v>
      </c>
      <c r="J14711" t="s">
        <v>235</v>
      </c>
      <c r="K14711" t="s">
        <v>478</v>
      </c>
      <c r="L14711" t="s">
        <v>237</v>
      </c>
      <c r="M14711" t="s">
        <v>740</v>
      </c>
      <c r="N14711" t="s">
        <v>741</v>
      </c>
      <c r="O14711" t="s">
        <v>264</v>
      </c>
      <c r="P14711">
        <v>2020</v>
      </c>
      <c r="Q14711">
        <v>0.29190329999999998</v>
      </c>
    </row>
    <row r="14712" spans="1:17" x14ac:dyDescent="0.25">
      <c r="A14712" t="s">
        <v>728</v>
      </c>
      <c r="B14712" t="s">
        <v>729</v>
      </c>
      <c r="C14712" t="s">
        <v>730</v>
      </c>
      <c r="D14712" t="s">
        <v>687</v>
      </c>
      <c r="E14712" t="s">
        <v>731</v>
      </c>
      <c r="F14712" t="s">
        <v>187</v>
      </c>
      <c r="G14712" t="s">
        <v>233</v>
      </c>
      <c r="H14712" t="s">
        <v>488</v>
      </c>
      <c r="I14712" t="s">
        <v>240</v>
      </c>
      <c r="J14712" t="s">
        <v>235</v>
      </c>
      <c r="K14712" t="s">
        <v>478</v>
      </c>
      <c r="L14712" t="s">
        <v>237</v>
      </c>
      <c r="M14712" t="s">
        <v>740</v>
      </c>
      <c r="N14712" t="s">
        <v>741</v>
      </c>
      <c r="O14712" t="s">
        <v>265</v>
      </c>
      <c r="P14712">
        <v>2020</v>
      </c>
      <c r="Q14712">
        <v>0.31964285714285701</v>
      </c>
    </row>
    <row r="14713" spans="1:17" x14ac:dyDescent="0.25">
      <c r="A14713" t="s">
        <v>728</v>
      </c>
      <c r="B14713" t="s">
        <v>729</v>
      </c>
      <c r="C14713" t="s">
        <v>730</v>
      </c>
      <c r="D14713" t="s">
        <v>687</v>
      </c>
      <c r="E14713" t="s">
        <v>731</v>
      </c>
      <c r="F14713" t="s">
        <v>187</v>
      </c>
      <c r="G14713" t="s">
        <v>233</v>
      </c>
      <c r="H14713" t="s">
        <v>488</v>
      </c>
      <c r="I14713" t="s">
        <v>240</v>
      </c>
      <c r="J14713" t="s">
        <v>235</v>
      </c>
      <c r="K14713" t="s">
        <v>478</v>
      </c>
      <c r="L14713" t="s">
        <v>237</v>
      </c>
      <c r="M14713" t="s">
        <v>740</v>
      </c>
      <c r="N14713" t="s">
        <v>741</v>
      </c>
      <c r="O14713" t="s">
        <v>194</v>
      </c>
      <c r="P14713">
        <v>2030</v>
      </c>
      <c r="Q14713">
        <v>0.295489028571429</v>
      </c>
    </row>
    <row r="14714" spans="1:17" x14ac:dyDescent="0.25">
      <c r="A14714" t="s">
        <v>728</v>
      </c>
      <c r="B14714" t="s">
        <v>729</v>
      </c>
      <c r="C14714" t="s">
        <v>730</v>
      </c>
      <c r="D14714" t="s">
        <v>687</v>
      </c>
      <c r="E14714" t="s">
        <v>731</v>
      </c>
      <c r="F14714" t="s">
        <v>187</v>
      </c>
      <c r="G14714" t="s">
        <v>233</v>
      </c>
      <c r="H14714" t="s">
        <v>488</v>
      </c>
      <c r="I14714" t="s">
        <v>240</v>
      </c>
      <c r="J14714" t="s">
        <v>235</v>
      </c>
      <c r="K14714" t="s">
        <v>478</v>
      </c>
      <c r="L14714" t="s">
        <v>237</v>
      </c>
      <c r="M14714" t="s">
        <v>740</v>
      </c>
      <c r="N14714" t="s">
        <v>741</v>
      </c>
      <c r="O14714" t="s">
        <v>194</v>
      </c>
      <c r="P14714">
        <v>2050</v>
      </c>
      <c r="Q14714">
        <v>0.28166667428571401</v>
      </c>
    </row>
    <row r="14715" spans="1:17" x14ac:dyDescent="0.25">
      <c r="A14715" t="s">
        <v>728</v>
      </c>
      <c r="B14715" t="s">
        <v>729</v>
      </c>
      <c r="C14715" t="s">
        <v>730</v>
      </c>
      <c r="D14715" t="s">
        <v>687</v>
      </c>
      <c r="E14715" t="s">
        <v>731</v>
      </c>
      <c r="F14715" t="s">
        <v>187</v>
      </c>
      <c r="G14715" t="s">
        <v>233</v>
      </c>
      <c r="H14715" t="s">
        <v>488</v>
      </c>
      <c r="I14715" t="s">
        <v>240</v>
      </c>
      <c r="J14715" t="s">
        <v>235</v>
      </c>
      <c r="K14715" t="s">
        <v>478</v>
      </c>
      <c r="L14715" t="s">
        <v>237</v>
      </c>
      <c r="M14715" t="s">
        <v>740</v>
      </c>
      <c r="N14715" t="s">
        <v>741</v>
      </c>
      <c r="O14715" t="s">
        <v>264</v>
      </c>
      <c r="P14715">
        <v>2050</v>
      </c>
      <c r="Q14715">
        <v>0.25752614857142903</v>
      </c>
    </row>
    <row r="14716" spans="1:17" x14ac:dyDescent="0.25">
      <c r="A14716" t="s">
        <v>728</v>
      </c>
      <c r="B14716" t="s">
        <v>729</v>
      </c>
      <c r="C14716" t="s">
        <v>730</v>
      </c>
      <c r="D14716" t="s">
        <v>687</v>
      </c>
      <c r="E14716" t="s">
        <v>731</v>
      </c>
      <c r="F14716" t="s">
        <v>187</v>
      </c>
      <c r="G14716" t="s">
        <v>233</v>
      </c>
      <c r="H14716" t="s">
        <v>488</v>
      </c>
      <c r="I14716" t="s">
        <v>240</v>
      </c>
      <c r="J14716" t="s">
        <v>235</v>
      </c>
      <c r="K14716" t="s">
        <v>478</v>
      </c>
      <c r="L14716" t="s">
        <v>237</v>
      </c>
      <c r="M14716" t="s">
        <v>740</v>
      </c>
      <c r="N14716" t="s">
        <v>741</v>
      </c>
      <c r="O14716" t="s">
        <v>265</v>
      </c>
      <c r="P14716">
        <v>2050</v>
      </c>
      <c r="Q14716">
        <v>0.305430628571429</v>
      </c>
    </row>
    <row r="14717" spans="1:17" x14ac:dyDescent="0.25">
      <c r="A14717" t="s">
        <v>728</v>
      </c>
      <c r="B14717" t="s">
        <v>729</v>
      </c>
      <c r="C14717" t="s">
        <v>730</v>
      </c>
      <c r="D14717" t="s">
        <v>687</v>
      </c>
      <c r="E14717" t="s">
        <v>731</v>
      </c>
      <c r="F14717" t="s">
        <v>187</v>
      </c>
      <c r="G14717" t="s">
        <v>233</v>
      </c>
      <c r="H14717" t="s">
        <v>742</v>
      </c>
      <c r="I14717" t="s">
        <v>240</v>
      </c>
      <c r="J14717" t="s">
        <v>743</v>
      </c>
      <c r="K14717" t="s">
        <v>478</v>
      </c>
      <c r="L14717" t="s">
        <v>237</v>
      </c>
      <c r="M14717" t="s">
        <v>551</v>
      </c>
      <c r="O14717" t="s">
        <v>194</v>
      </c>
      <c r="P14717">
        <v>2015</v>
      </c>
      <c r="Q14717">
        <v>3.8571428571428597E-2</v>
      </c>
    </row>
    <row r="14718" spans="1:17" x14ac:dyDescent="0.25">
      <c r="A14718" t="s">
        <v>728</v>
      </c>
      <c r="B14718" t="s">
        <v>729</v>
      </c>
      <c r="C14718" t="s">
        <v>730</v>
      </c>
      <c r="D14718" t="s">
        <v>687</v>
      </c>
      <c r="E14718" t="s">
        <v>731</v>
      </c>
      <c r="F14718" t="s">
        <v>187</v>
      </c>
      <c r="G14718" t="s">
        <v>233</v>
      </c>
      <c r="H14718" t="s">
        <v>742</v>
      </c>
      <c r="I14718" t="s">
        <v>240</v>
      </c>
      <c r="J14718" t="s">
        <v>743</v>
      </c>
      <c r="K14718" t="s">
        <v>478</v>
      </c>
      <c r="L14718" t="s">
        <v>237</v>
      </c>
      <c r="M14718" t="s">
        <v>551</v>
      </c>
      <c r="O14718" t="s">
        <v>194</v>
      </c>
      <c r="P14718">
        <v>2020</v>
      </c>
      <c r="Q14718">
        <v>3.8512049999999999E-2</v>
      </c>
    </row>
    <row r="14719" spans="1:17" x14ac:dyDescent="0.25">
      <c r="A14719" t="s">
        <v>728</v>
      </c>
      <c r="B14719" t="s">
        <v>729</v>
      </c>
      <c r="C14719" t="s">
        <v>730</v>
      </c>
      <c r="D14719" t="s">
        <v>687</v>
      </c>
      <c r="E14719" t="s">
        <v>731</v>
      </c>
      <c r="F14719" t="s">
        <v>187</v>
      </c>
      <c r="G14719" t="s">
        <v>233</v>
      </c>
      <c r="H14719" t="s">
        <v>742</v>
      </c>
      <c r="I14719" t="s">
        <v>240</v>
      </c>
      <c r="J14719" t="s">
        <v>743</v>
      </c>
      <c r="K14719" t="s">
        <v>478</v>
      </c>
      <c r="L14719" t="s">
        <v>237</v>
      </c>
      <c r="M14719" t="s">
        <v>551</v>
      </c>
      <c r="O14719" t="s">
        <v>264</v>
      </c>
      <c r="P14719">
        <v>2020</v>
      </c>
      <c r="Q14719">
        <v>2.9046157142857101E-2</v>
      </c>
    </row>
    <row r="14720" spans="1:17" x14ac:dyDescent="0.25">
      <c r="A14720" t="s">
        <v>728</v>
      </c>
      <c r="B14720" t="s">
        <v>729</v>
      </c>
      <c r="C14720" t="s">
        <v>730</v>
      </c>
      <c r="D14720" t="s">
        <v>687</v>
      </c>
      <c r="E14720" t="s">
        <v>731</v>
      </c>
      <c r="F14720" t="s">
        <v>187</v>
      </c>
      <c r="G14720" t="s">
        <v>233</v>
      </c>
      <c r="H14720" t="s">
        <v>742</v>
      </c>
      <c r="I14720" t="s">
        <v>240</v>
      </c>
      <c r="J14720" t="s">
        <v>743</v>
      </c>
      <c r="K14720" t="s">
        <v>478</v>
      </c>
      <c r="L14720" t="s">
        <v>237</v>
      </c>
      <c r="M14720" t="s">
        <v>551</v>
      </c>
      <c r="O14720" t="s">
        <v>265</v>
      </c>
      <c r="P14720">
        <v>2020</v>
      </c>
      <c r="Q14720">
        <v>4.8214285714285703E-2</v>
      </c>
    </row>
    <row r="14721" spans="1:17" x14ac:dyDescent="0.25">
      <c r="A14721" t="s">
        <v>728</v>
      </c>
      <c r="B14721" t="s">
        <v>729</v>
      </c>
      <c r="C14721" t="s">
        <v>730</v>
      </c>
      <c r="D14721" t="s">
        <v>687</v>
      </c>
      <c r="E14721" t="s">
        <v>731</v>
      </c>
      <c r="F14721" t="s">
        <v>187</v>
      </c>
      <c r="G14721" t="s">
        <v>233</v>
      </c>
      <c r="H14721" t="s">
        <v>742</v>
      </c>
      <c r="I14721" t="s">
        <v>240</v>
      </c>
      <c r="J14721" t="s">
        <v>743</v>
      </c>
      <c r="K14721" t="s">
        <v>478</v>
      </c>
      <c r="L14721" t="s">
        <v>237</v>
      </c>
      <c r="M14721" t="s">
        <v>551</v>
      </c>
      <c r="O14721" t="s">
        <v>194</v>
      </c>
      <c r="P14721">
        <v>2030</v>
      </c>
      <c r="Q14721">
        <v>3.8346171428571399E-2</v>
      </c>
    </row>
    <row r="14722" spans="1:17" x14ac:dyDescent="0.25">
      <c r="A14722" t="s">
        <v>728</v>
      </c>
      <c r="B14722" t="s">
        <v>729</v>
      </c>
      <c r="C14722" t="s">
        <v>730</v>
      </c>
      <c r="D14722" t="s">
        <v>687</v>
      </c>
      <c r="E14722" t="s">
        <v>731</v>
      </c>
      <c r="F14722" t="s">
        <v>187</v>
      </c>
      <c r="G14722" t="s">
        <v>233</v>
      </c>
      <c r="H14722" t="s">
        <v>742</v>
      </c>
      <c r="I14722" t="s">
        <v>240</v>
      </c>
      <c r="J14722" t="s">
        <v>743</v>
      </c>
      <c r="K14722" t="s">
        <v>478</v>
      </c>
      <c r="L14722" t="s">
        <v>237</v>
      </c>
      <c r="M14722" t="s">
        <v>551</v>
      </c>
      <c r="O14722" t="s">
        <v>194</v>
      </c>
      <c r="P14722">
        <v>2050</v>
      </c>
      <c r="Q14722">
        <v>3.8809531428571402E-2</v>
      </c>
    </row>
    <row r="14723" spans="1:17" x14ac:dyDescent="0.25">
      <c r="A14723" t="s">
        <v>728</v>
      </c>
      <c r="B14723" t="s">
        <v>729</v>
      </c>
      <c r="C14723" t="s">
        <v>730</v>
      </c>
      <c r="D14723" t="s">
        <v>687</v>
      </c>
      <c r="E14723" t="s">
        <v>731</v>
      </c>
      <c r="F14723" t="s">
        <v>187</v>
      </c>
      <c r="G14723" t="s">
        <v>233</v>
      </c>
      <c r="H14723" t="s">
        <v>742</v>
      </c>
      <c r="I14723" t="s">
        <v>240</v>
      </c>
      <c r="J14723" t="s">
        <v>743</v>
      </c>
      <c r="K14723" t="s">
        <v>478</v>
      </c>
      <c r="L14723" t="s">
        <v>237</v>
      </c>
      <c r="M14723" t="s">
        <v>551</v>
      </c>
      <c r="O14723" t="s">
        <v>264</v>
      </c>
      <c r="P14723">
        <v>2050</v>
      </c>
      <c r="Q14723">
        <v>2.895472E-2</v>
      </c>
    </row>
    <row r="14724" spans="1:17" x14ac:dyDescent="0.25">
      <c r="A14724" t="s">
        <v>728</v>
      </c>
      <c r="B14724" t="s">
        <v>729</v>
      </c>
      <c r="C14724" t="s">
        <v>730</v>
      </c>
      <c r="D14724" t="s">
        <v>687</v>
      </c>
      <c r="E14724" t="s">
        <v>731</v>
      </c>
      <c r="F14724" t="s">
        <v>187</v>
      </c>
      <c r="G14724" t="s">
        <v>233</v>
      </c>
      <c r="H14724" t="s">
        <v>742</v>
      </c>
      <c r="I14724" t="s">
        <v>240</v>
      </c>
      <c r="J14724" t="s">
        <v>743</v>
      </c>
      <c r="K14724" t="s">
        <v>478</v>
      </c>
      <c r="L14724" t="s">
        <v>237</v>
      </c>
      <c r="M14724" t="s">
        <v>551</v>
      </c>
      <c r="O14724" t="s">
        <v>265</v>
      </c>
      <c r="P14724">
        <v>2050</v>
      </c>
      <c r="Q14724">
        <v>4.8287771428571401E-2</v>
      </c>
    </row>
    <row r="14725" spans="1:17" x14ac:dyDescent="0.25">
      <c r="A14725" t="s">
        <v>728</v>
      </c>
      <c r="B14725" t="s">
        <v>729</v>
      </c>
      <c r="C14725" t="s">
        <v>730</v>
      </c>
      <c r="D14725" t="s">
        <v>687</v>
      </c>
      <c r="E14725" t="s">
        <v>731</v>
      </c>
      <c r="F14725" t="s">
        <v>187</v>
      </c>
      <c r="G14725" t="s">
        <v>233</v>
      </c>
      <c r="H14725" t="s">
        <v>489</v>
      </c>
      <c r="I14725" t="s">
        <v>4</v>
      </c>
      <c r="J14725" t="s">
        <v>235</v>
      </c>
      <c r="K14725" t="s">
        <v>482</v>
      </c>
      <c r="L14725" t="s">
        <v>237</v>
      </c>
      <c r="O14725" t="s">
        <v>194</v>
      </c>
      <c r="P14725">
        <v>2015</v>
      </c>
      <c r="Q14725">
        <v>0.19</v>
      </c>
    </row>
    <row r="14726" spans="1:17" x14ac:dyDescent="0.25">
      <c r="A14726" t="s">
        <v>728</v>
      </c>
      <c r="B14726" t="s">
        <v>729</v>
      </c>
      <c r="C14726" t="s">
        <v>730</v>
      </c>
      <c r="D14726" t="s">
        <v>687</v>
      </c>
      <c r="E14726" t="s">
        <v>731</v>
      </c>
      <c r="F14726" t="s">
        <v>187</v>
      </c>
      <c r="G14726" t="s">
        <v>233</v>
      </c>
      <c r="H14726" t="s">
        <v>489</v>
      </c>
      <c r="I14726" t="s">
        <v>4</v>
      </c>
      <c r="J14726" t="s">
        <v>235</v>
      </c>
      <c r="K14726" t="s">
        <v>482</v>
      </c>
      <c r="L14726" t="s">
        <v>237</v>
      </c>
      <c r="O14726" t="s">
        <v>194</v>
      </c>
      <c r="P14726">
        <v>2020</v>
      </c>
      <c r="Q14726">
        <v>0.21</v>
      </c>
    </row>
    <row r="14727" spans="1:17" x14ac:dyDescent="0.25">
      <c r="A14727" t="s">
        <v>728</v>
      </c>
      <c r="B14727" t="s">
        <v>729</v>
      </c>
      <c r="C14727" t="s">
        <v>730</v>
      </c>
      <c r="D14727" t="s">
        <v>687</v>
      </c>
      <c r="E14727" t="s">
        <v>731</v>
      </c>
      <c r="F14727" t="s">
        <v>187</v>
      </c>
      <c r="G14727" t="s">
        <v>233</v>
      </c>
      <c r="H14727" t="s">
        <v>489</v>
      </c>
      <c r="I14727" t="s">
        <v>4</v>
      </c>
      <c r="J14727" t="s">
        <v>235</v>
      </c>
      <c r="K14727" t="s">
        <v>482</v>
      </c>
      <c r="L14727" t="s">
        <v>237</v>
      </c>
      <c r="O14727" t="s">
        <v>264</v>
      </c>
      <c r="P14727">
        <v>2020</v>
      </c>
      <c r="Q14727">
        <v>0.14000000000000001</v>
      </c>
    </row>
    <row r="14728" spans="1:17" x14ac:dyDescent="0.25">
      <c r="A14728" t="s">
        <v>728</v>
      </c>
      <c r="B14728" t="s">
        <v>729</v>
      </c>
      <c r="C14728" t="s">
        <v>730</v>
      </c>
      <c r="D14728" t="s">
        <v>687</v>
      </c>
      <c r="E14728" t="s">
        <v>731</v>
      </c>
      <c r="F14728" t="s">
        <v>187</v>
      </c>
      <c r="G14728" t="s">
        <v>233</v>
      </c>
      <c r="H14728" t="s">
        <v>489</v>
      </c>
      <c r="I14728" t="s">
        <v>4</v>
      </c>
      <c r="J14728" t="s">
        <v>235</v>
      </c>
      <c r="K14728" t="s">
        <v>482</v>
      </c>
      <c r="L14728" t="s">
        <v>237</v>
      </c>
      <c r="O14728" t="s">
        <v>265</v>
      </c>
      <c r="P14728">
        <v>2020</v>
      </c>
      <c r="Q14728">
        <v>0.28000000000000003</v>
      </c>
    </row>
    <row r="14729" spans="1:17" x14ac:dyDescent="0.25">
      <c r="A14729" t="s">
        <v>728</v>
      </c>
      <c r="B14729" t="s">
        <v>729</v>
      </c>
      <c r="C14729" t="s">
        <v>730</v>
      </c>
      <c r="D14729" t="s">
        <v>687</v>
      </c>
      <c r="E14729" t="s">
        <v>731</v>
      </c>
      <c r="F14729" t="s">
        <v>187</v>
      </c>
      <c r="G14729" t="s">
        <v>233</v>
      </c>
      <c r="H14729" t="s">
        <v>489</v>
      </c>
      <c r="I14729" t="s">
        <v>4</v>
      </c>
      <c r="J14729" t="s">
        <v>235</v>
      </c>
      <c r="K14729" t="s">
        <v>482</v>
      </c>
      <c r="L14729" t="s">
        <v>237</v>
      </c>
      <c r="O14729" t="s">
        <v>194</v>
      </c>
      <c r="P14729">
        <v>2030</v>
      </c>
      <c r="Q14729">
        <v>0.3</v>
      </c>
    </row>
    <row r="14730" spans="1:17" x14ac:dyDescent="0.25">
      <c r="A14730" t="s">
        <v>728</v>
      </c>
      <c r="B14730" t="s">
        <v>729</v>
      </c>
      <c r="C14730" t="s">
        <v>730</v>
      </c>
      <c r="D14730" t="s">
        <v>687</v>
      </c>
      <c r="E14730" t="s">
        <v>731</v>
      </c>
      <c r="F14730" t="s">
        <v>187</v>
      </c>
      <c r="G14730" t="s">
        <v>233</v>
      </c>
      <c r="H14730" t="s">
        <v>489</v>
      </c>
      <c r="I14730" t="s">
        <v>4</v>
      </c>
      <c r="J14730" t="s">
        <v>235</v>
      </c>
      <c r="K14730" t="s">
        <v>482</v>
      </c>
      <c r="L14730" t="s">
        <v>237</v>
      </c>
      <c r="O14730" t="s">
        <v>194</v>
      </c>
      <c r="P14730">
        <v>2050</v>
      </c>
      <c r="Q14730">
        <v>0.35</v>
      </c>
    </row>
    <row r="14731" spans="1:17" x14ac:dyDescent="0.25">
      <c r="A14731" t="s">
        <v>728</v>
      </c>
      <c r="B14731" t="s">
        <v>729</v>
      </c>
      <c r="C14731" t="s">
        <v>730</v>
      </c>
      <c r="D14731" t="s">
        <v>687</v>
      </c>
      <c r="E14731" t="s">
        <v>731</v>
      </c>
      <c r="F14731" t="s">
        <v>187</v>
      </c>
      <c r="G14731" t="s">
        <v>233</v>
      </c>
      <c r="H14731" t="s">
        <v>489</v>
      </c>
      <c r="I14731" t="s">
        <v>4</v>
      </c>
      <c r="J14731" t="s">
        <v>235</v>
      </c>
      <c r="K14731" t="s">
        <v>482</v>
      </c>
      <c r="L14731" t="s">
        <v>237</v>
      </c>
      <c r="O14731" t="s">
        <v>264</v>
      </c>
      <c r="P14731">
        <v>2050</v>
      </c>
      <c r="Q14731">
        <v>0.23</v>
      </c>
    </row>
    <row r="14732" spans="1:17" x14ac:dyDescent="0.25">
      <c r="A14732" t="s">
        <v>728</v>
      </c>
      <c r="B14732" t="s">
        <v>729</v>
      </c>
      <c r="C14732" t="s">
        <v>730</v>
      </c>
      <c r="D14732" t="s">
        <v>687</v>
      </c>
      <c r="E14732" t="s">
        <v>731</v>
      </c>
      <c r="F14732" t="s">
        <v>187</v>
      </c>
      <c r="G14732" t="s">
        <v>233</v>
      </c>
      <c r="H14732" t="s">
        <v>489</v>
      </c>
      <c r="I14732" t="s">
        <v>4</v>
      </c>
      <c r="J14732" t="s">
        <v>235</v>
      </c>
      <c r="K14732" t="s">
        <v>482</v>
      </c>
      <c r="L14732" t="s">
        <v>237</v>
      </c>
      <c r="O14732" t="s">
        <v>265</v>
      </c>
      <c r="P14732">
        <v>2050</v>
      </c>
      <c r="Q14732">
        <v>0.47</v>
      </c>
    </row>
    <row r="14733" spans="1:17" x14ac:dyDescent="0.25">
      <c r="A14733" t="s">
        <v>728</v>
      </c>
      <c r="B14733" t="s">
        <v>729</v>
      </c>
      <c r="C14733" t="s">
        <v>730</v>
      </c>
      <c r="D14733" t="s">
        <v>687</v>
      </c>
      <c r="E14733" t="s">
        <v>731</v>
      </c>
      <c r="F14733" t="s">
        <v>187</v>
      </c>
      <c r="G14733" t="s">
        <v>243</v>
      </c>
      <c r="H14733" t="s">
        <v>356</v>
      </c>
      <c r="I14733" t="s">
        <v>298</v>
      </c>
      <c r="K14733" t="s">
        <v>78</v>
      </c>
      <c r="O14733" t="s">
        <v>194</v>
      </c>
      <c r="P14733">
        <v>2015</v>
      </c>
    </row>
    <row r="14734" spans="1:17" x14ac:dyDescent="0.25">
      <c r="A14734" t="s">
        <v>728</v>
      </c>
      <c r="B14734" t="s">
        <v>729</v>
      </c>
      <c r="C14734" t="s">
        <v>730</v>
      </c>
      <c r="D14734" t="s">
        <v>687</v>
      </c>
      <c r="E14734" t="s">
        <v>731</v>
      </c>
      <c r="F14734" t="s">
        <v>187</v>
      </c>
      <c r="G14734" t="s">
        <v>243</v>
      </c>
      <c r="H14734" t="s">
        <v>356</v>
      </c>
      <c r="I14734" t="s">
        <v>298</v>
      </c>
      <c r="K14734" t="s">
        <v>78</v>
      </c>
      <c r="O14734" t="s">
        <v>194</v>
      </c>
      <c r="P14734">
        <v>2020</v>
      </c>
    </row>
    <row r="14735" spans="1:17" x14ac:dyDescent="0.25">
      <c r="A14735" t="s">
        <v>728</v>
      </c>
      <c r="B14735" t="s">
        <v>729</v>
      </c>
      <c r="C14735" t="s">
        <v>730</v>
      </c>
      <c r="D14735" t="s">
        <v>687</v>
      </c>
      <c r="E14735" t="s">
        <v>731</v>
      </c>
      <c r="F14735" t="s">
        <v>187</v>
      </c>
      <c r="G14735" t="s">
        <v>243</v>
      </c>
      <c r="H14735" t="s">
        <v>356</v>
      </c>
      <c r="I14735" t="s">
        <v>298</v>
      </c>
      <c r="K14735" t="s">
        <v>78</v>
      </c>
      <c r="O14735" t="s">
        <v>264</v>
      </c>
      <c r="P14735">
        <v>2020</v>
      </c>
    </row>
    <row r="14736" spans="1:17" x14ac:dyDescent="0.25">
      <c r="A14736" t="s">
        <v>728</v>
      </c>
      <c r="B14736" t="s">
        <v>729</v>
      </c>
      <c r="C14736" t="s">
        <v>730</v>
      </c>
      <c r="D14736" t="s">
        <v>687</v>
      </c>
      <c r="E14736" t="s">
        <v>731</v>
      </c>
      <c r="F14736" t="s">
        <v>187</v>
      </c>
      <c r="G14736" t="s">
        <v>243</v>
      </c>
      <c r="H14736" t="s">
        <v>356</v>
      </c>
      <c r="I14736" t="s">
        <v>298</v>
      </c>
      <c r="K14736" t="s">
        <v>78</v>
      </c>
      <c r="O14736" t="s">
        <v>265</v>
      </c>
      <c r="P14736">
        <v>2020</v>
      </c>
    </row>
    <row r="14737" spans="1:16" x14ac:dyDescent="0.25">
      <c r="A14737" t="s">
        <v>728</v>
      </c>
      <c r="B14737" t="s">
        <v>729</v>
      </c>
      <c r="C14737" t="s">
        <v>730</v>
      </c>
      <c r="D14737" t="s">
        <v>687</v>
      </c>
      <c r="E14737" t="s">
        <v>731</v>
      </c>
      <c r="F14737" t="s">
        <v>187</v>
      </c>
      <c r="G14737" t="s">
        <v>243</v>
      </c>
      <c r="H14737" t="s">
        <v>356</v>
      </c>
      <c r="I14737" t="s">
        <v>298</v>
      </c>
      <c r="K14737" t="s">
        <v>78</v>
      </c>
      <c r="O14737" t="s">
        <v>194</v>
      </c>
      <c r="P14737">
        <v>2030</v>
      </c>
    </row>
    <row r="14738" spans="1:16" x14ac:dyDescent="0.25">
      <c r="A14738" t="s">
        <v>728</v>
      </c>
      <c r="B14738" t="s">
        <v>729</v>
      </c>
      <c r="C14738" t="s">
        <v>730</v>
      </c>
      <c r="D14738" t="s">
        <v>687</v>
      </c>
      <c r="E14738" t="s">
        <v>731</v>
      </c>
      <c r="F14738" t="s">
        <v>187</v>
      </c>
      <c r="G14738" t="s">
        <v>243</v>
      </c>
      <c r="H14738" t="s">
        <v>356</v>
      </c>
      <c r="I14738" t="s">
        <v>298</v>
      </c>
      <c r="K14738" t="s">
        <v>78</v>
      </c>
      <c r="O14738" t="s">
        <v>194</v>
      </c>
      <c r="P14738">
        <v>2050</v>
      </c>
    </row>
    <row r="14739" spans="1:16" x14ac:dyDescent="0.25">
      <c r="A14739" t="s">
        <v>728</v>
      </c>
      <c r="B14739" t="s">
        <v>729</v>
      </c>
      <c r="C14739" t="s">
        <v>730</v>
      </c>
      <c r="D14739" t="s">
        <v>687</v>
      </c>
      <c r="E14739" t="s">
        <v>731</v>
      </c>
      <c r="F14739" t="s">
        <v>187</v>
      </c>
      <c r="G14739" t="s">
        <v>243</v>
      </c>
      <c r="H14739" t="s">
        <v>356</v>
      </c>
      <c r="I14739" t="s">
        <v>298</v>
      </c>
      <c r="K14739" t="s">
        <v>78</v>
      </c>
      <c r="O14739" t="s">
        <v>264</v>
      </c>
      <c r="P14739">
        <v>2050</v>
      </c>
    </row>
    <row r="14740" spans="1:16" x14ac:dyDescent="0.25">
      <c r="A14740" t="s">
        <v>728</v>
      </c>
      <c r="B14740" t="s">
        <v>729</v>
      </c>
      <c r="C14740" t="s">
        <v>730</v>
      </c>
      <c r="D14740" t="s">
        <v>687</v>
      </c>
      <c r="E14740" t="s">
        <v>731</v>
      </c>
      <c r="F14740" t="s">
        <v>187</v>
      </c>
      <c r="G14740" t="s">
        <v>243</v>
      </c>
      <c r="H14740" t="s">
        <v>356</v>
      </c>
      <c r="I14740" t="s">
        <v>298</v>
      </c>
      <c r="K14740" t="s">
        <v>78</v>
      </c>
      <c r="O14740" t="s">
        <v>265</v>
      </c>
      <c r="P14740">
        <v>2050</v>
      </c>
    </row>
    <row r="14741" spans="1:16" x14ac:dyDescent="0.25">
      <c r="A14741" t="s">
        <v>728</v>
      </c>
      <c r="B14741" t="s">
        <v>729</v>
      </c>
      <c r="C14741" t="s">
        <v>730</v>
      </c>
      <c r="D14741" t="s">
        <v>687</v>
      </c>
      <c r="E14741" t="s">
        <v>731</v>
      </c>
      <c r="F14741" t="s">
        <v>187</v>
      </c>
      <c r="G14741" t="s">
        <v>243</v>
      </c>
      <c r="H14741" t="s">
        <v>244</v>
      </c>
      <c r="I14741" t="s">
        <v>245</v>
      </c>
      <c r="J14741" t="s">
        <v>246</v>
      </c>
      <c r="K14741" t="s">
        <v>191</v>
      </c>
      <c r="M14741" t="s">
        <v>344</v>
      </c>
      <c r="O14741" t="s">
        <v>194</v>
      </c>
      <c r="P14741">
        <v>2015</v>
      </c>
    </row>
    <row r="14742" spans="1:16" x14ac:dyDescent="0.25">
      <c r="A14742" t="s">
        <v>728</v>
      </c>
      <c r="B14742" t="s">
        <v>729</v>
      </c>
      <c r="C14742" t="s">
        <v>730</v>
      </c>
      <c r="D14742" t="s">
        <v>687</v>
      </c>
      <c r="E14742" t="s">
        <v>731</v>
      </c>
      <c r="F14742" t="s">
        <v>187</v>
      </c>
      <c r="G14742" t="s">
        <v>243</v>
      </c>
      <c r="H14742" t="s">
        <v>244</v>
      </c>
      <c r="I14742" t="s">
        <v>245</v>
      </c>
      <c r="J14742" t="s">
        <v>246</v>
      </c>
      <c r="K14742" t="s">
        <v>191</v>
      </c>
      <c r="M14742" t="s">
        <v>344</v>
      </c>
      <c r="O14742" t="s">
        <v>194</v>
      </c>
      <c r="P14742">
        <v>2020</v>
      </c>
    </row>
    <row r="14743" spans="1:16" x14ac:dyDescent="0.25">
      <c r="A14743" t="s">
        <v>728</v>
      </c>
      <c r="B14743" t="s">
        <v>729</v>
      </c>
      <c r="C14743" t="s">
        <v>730</v>
      </c>
      <c r="D14743" t="s">
        <v>687</v>
      </c>
      <c r="E14743" t="s">
        <v>731</v>
      </c>
      <c r="F14743" t="s">
        <v>187</v>
      </c>
      <c r="G14743" t="s">
        <v>243</v>
      </c>
      <c r="H14743" t="s">
        <v>244</v>
      </c>
      <c r="I14743" t="s">
        <v>245</v>
      </c>
      <c r="J14743" t="s">
        <v>246</v>
      </c>
      <c r="K14743" t="s">
        <v>191</v>
      </c>
      <c r="M14743" t="s">
        <v>344</v>
      </c>
      <c r="O14743" t="s">
        <v>264</v>
      </c>
      <c r="P14743">
        <v>2020</v>
      </c>
    </row>
    <row r="14744" spans="1:16" x14ac:dyDescent="0.25">
      <c r="A14744" t="s">
        <v>728</v>
      </c>
      <c r="B14744" t="s">
        <v>729</v>
      </c>
      <c r="C14744" t="s">
        <v>730</v>
      </c>
      <c r="D14744" t="s">
        <v>687</v>
      </c>
      <c r="E14744" t="s">
        <v>731</v>
      </c>
      <c r="F14744" t="s">
        <v>187</v>
      </c>
      <c r="G14744" t="s">
        <v>243</v>
      </c>
      <c r="H14744" t="s">
        <v>244</v>
      </c>
      <c r="I14744" t="s">
        <v>245</v>
      </c>
      <c r="J14744" t="s">
        <v>246</v>
      </c>
      <c r="K14744" t="s">
        <v>191</v>
      </c>
      <c r="M14744" t="s">
        <v>344</v>
      </c>
      <c r="O14744" t="s">
        <v>265</v>
      </c>
      <c r="P14744">
        <v>2020</v>
      </c>
    </row>
    <row r="14745" spans="1:16" x14ac:dyDescent="0.25">
      <c r="A14745" t="s">
        <v>728</v>
      </c>
      <c r="B14745" t="s">
        <v>729</v>
      </c>
      <c r="C14745" t="s">
        <v>730</v>
      </c>
      <c r="D14745" t="s">
        <v>687</v>
      </c>
      <c r="E14745" t="s">
        <v>731</v>
      </c>
      <c r="F14745" t="s">
        <v>187</v>
      </c>
      <c r="G14745" t="s">
        <v>243</v>
      </c>
      <c r="H14745" t="s">
        <v>244</v>
      </c>
      <c r="I14745" t="s">
        <v>245</v>
      </c>
      <c r="J14745" t="s">
        <v>246</v>
      </c>
      <c r="K14745" t="s">
        <v>191</v>
      </c>
      <c r="M14745" t="s">
        <v>344</v>
      </c>
      <c r="O14745" t="s">
        <v>194</v>
      </c>
      <c r="P14745">
        <v>2030</v>
      </c>
    </row>
    <row r="14746" spans="1:16" x14ac:dyDescent="0.25">
      <c r="A14746" t="s">
        <v>728</v>
      </c>
      <c r="B14746" t="s">
        <v>729</v>
      </c>
      <c r="C14746" t="s">
        <v>730</v>
      </c>
      <c r="D14746" t="s">
        <v>687</v>
      </c>
      <c r="E14746" t="s">
        <v>731</v>
      </c>
      <c r="F14746" t="s">
        <v>187</v>
      </c>
      <c r="G14746" t="s">
        <v>243</v>
      </c>
      <c r="H14746" t="s">
        <v>244</v>
      </c>
      <c r="I14746" t="s">
        <v>245</v>
      </c>
      <c r="J14746" t="s">
        <v>246</v>
      </c>
      <c r="K14746" t="s">
        <v>191</v>
      </c>
      <c r="M14746" t="s">
        <v>344</v>
      </c>
      <c r="O14746" t="s">
        <v>194</v>
      </c>
      <c r="P14746">
        <v>2050</v>
      </c>
    </row>
    <row r="14747" spans="1:16" x14ac:dyDescent="0.25">
      <c r="A14747" t="s">
        <v>728</v>
      </c>
      <c r="B14747" t="s">
        <v>729</v>
      </c>
      <c r="C14747" t="s">
        <v>730</v>
      </c>
      <c r="D14747" t="s">
        <v>687</v>
      </c>
      <c r="E14747" t="s">
        <v>731</v>
      </c>
      <c r="F14747" t="s">
        <v>187</v>
      </c>
      <c r="G14747" t="s">
        <v>243</v>
      </c>
      <c r="H14747" t="s">
        <v>244</v>
      </c>
      <c r="I14747" t="s">
        <v>245</v>
      </c>
      <c r="J14747" t="s">
        <v>246</v>
      </c>
      <c r="K14747" t="s">
        <v>191</v>
      </c>
      <c r="M14747" t="s">
        <v>344</v>
      </c>
      <c r="O14747" t="s">
        <v>264</v>
      </c>
      <c r="P14747">
        <v>2050</v>
      </c>
    </row>
    <row r="14748" spans="1:16" x14ac:dyDescent="0.25">
      <c r="A14748" t="s">
        <v>728</v>
      </c>
      <c r="B14748" t="s">
        <v>729</v>
      </c>
      <c r="C14748" t="s">
        <v>730</v>
      </c>
      <c r="D14748" t="s">
        <v>687</v>
      </c>
      <c r="E14748" t="s">
        <v>731</v>
      </c>
      <c r="F14748" t="s">
        <v>187</v>
      </c>
      <c r="G14748" t="s">
        <v>243</v>
      </c>
      <c r="H14748" t="s">
        <v>244</v>
      </c>
      <c r="I14748" t="s">
        <v>245</v>
      </c>
      <c r="J14748" t="s">
        <v>246</v>
      </c>
      <c r="K14748" t="s">
        <v>191</v>
      </c>
      <c r="M14748" t="s">
        <v>344</v>
      </c>
      <c r="O14748" t="s">
        <v>265</v>
      </c>
      <c r="P14748">
        <v>2050</v>
      </c>
    </row>
    <row r="14749" spans="1:16" x14ac:dyDescent="0.25">
      <c r="A14749" t="s">
        <v>728</v>
      </c>
      <c r="B14749" t="s">
        <v>729</v>
      </c>
      <c r="C14749" t="s">
        <v>730</v>
      </c>
      <c r="D14749" t="s">
        <v>687</v>
      </c>
      <c r="E14749" t="s">
        <v>731</v>
      </c>
      <c r="F14749" t="s">
        <v>187</v>
      </c>
      <c r="G14749" t="s">
        <v>243</v>
      </c>
      <c r="H14749" t="s">
        <v>248</v>
      </c>
      <c r="I14749" t="s">
        <v>249</v>
      </c>
      <c r="J14749" t="s">
        <v>250</v>
      </c>
      <c r="K14749" t="s">
        <v>191</v>
      </c>
      <c r="O14749" t="s">
        <v>194</v>
      </c>
      <c r="P14749">
        <v>2015</v>
      </c>
    </row>
    <row r="14750" spans="1:16" x14ac:dyDescent="0.25">
      <c r="A14750" t="s">
        <v>728</v>
      </c>
      <c r="B14750" t="s">
        <v>729</v>
      </c>
      <c r="C14750" t="s">
        <v>730</v>
      </c>
      <c r="D14750" t="s">
        <v>687</v>
      </c>
      <c r="E14750" t="s">
        <v>731</v>
      </c>
      <c r="F14750" t="s">
        <v>187</v>
      </c>
      <c r="G14750" t="s">
        <v>243</v>
      </c>
      <c r="H14750" t="s">
        <v>248</v>
      </c>
      <c r="I14750" t="s">
        <v>249</v>
      </c>
      <c r="J14750" t="s">
        <v>250</v>
      </c>
      <c r="K14750" t="s">
        <v>191</v>
      </c>
      <c r="O14750" t="s">
        <v>194</v>
      </c>
      <c r="P14750">
        <v>2020</v>
      </c>
    </row>
    <row r="14751" spans="1:16" x14ac:dyDescent="0.25">
      <c r="A14751" t="s">
        <v>728</v>
      </c>
      <c r="B14751" t="s">
        <v>729</v>
      </c>
      <c r="C14751" t="s">
        <v>730</v>
      </c>
      <c r="D14751" t="s">
        <v>687</v>
      </c>
      <c r="E14751" t="s">
        <v>731</v>
      </c>
      <c r="F14751" t="s">
        <v>187</v>
      </c>
      <c r="G14751" t="s">
        <v>243</v>
      </c>
      <c r="H14751" t="s">
        <v>248</v>
      </c>
      <c r="I14751" t="s">
        <v>249</v>
      </c>
      <c r="J14751" t="s">
        <v>250</v>
      </c>
      <c r="K14751" t="s">
        <v>191</v>
      </c>
      <c r="O14751" t="s">
        <v>264</v>
      </c>
      <c r="P14751">
        <v>2020</v>
      </c>
    </row>
    <row r="14752" spans="1:16" x14ac:dyDescent="0.25">
      <c r="A14752" t="s">
        <v>728</v>
      </c>
      <c r="B14752" t="s">
        <v>729</v>
      </c>
      <c r="C14752" t="s">
        <v>730</v>
      </c>
      <c r="D14752" t="s">
        <v>687</v>
      </c>
      <c r="E14752" t="s">
        <v>731</v>
      </c>
      <c r="F14752" t="s">
        <v>187</v>
      </c>
      <c r="G14752" t="s">
        <v>243</v>
      </c>
      <c r="H14752" t="s">
        <v>248</v>
      </c>
      <c r="I14752" t="s">
        <v>249</v>
      </c>
      <c r="J14752" t="s">
        <v>250</v>
      </c>
      <c r="K14752" t="s">
        <v>191</v>
      </c>
      <c r="O14752" t="s">
        <v>265</v>
      </c>
      <c r="P14752">
        <v>2020</v>
      </c>
    </row>
    <row r="14753" spans="1:16" x14ac:dyDescent="0.25">
      <c r="A14753" t="s">
        <v>728</v>
      </c>
      <c r="B14753" t="s">
        <v>729</v>
      </c>
      <c r="C14753" t="s">
        <v>730</v>
      </c>
      <c r="D14753" t="s">
        <v>687</v>
      </c>
      <c r="E14753" t="s">
        <v>731</v>
      </c>
      <c r="F14753" t="s">
        <v>187</v>
      </c>
      <c r="G14753" t="s">
        <v>243</v>
      </c>
      <c r="H14753" t="s">
        <v>248</v>
      </c>
      <c r="I14753" t="s">
        <v>249</v>
      </c>
      <c r="J14753" t="s">
        <v>250</v>
      </c>
      <c r="K14753" t="s">
        <v>191</v>
      </c>
      <c r="O14753" t="s">
        <v>194</v>
      </c>
      <c r="P14753">
        <v>2030</v>
      </c>
    </row>
    <row r="14754" spans="1:16" x14ac:dyDescent="0.25">
      <c r="A14754" t="s">
        <v>728</v>
      </c>
      <c r="B14754" t="s">
        <v>729</v>
      </c>
      <c r="C14754" t="s">
        <v>730</v>
      </c>
      <c r="D14754" t="s">
        <v>687</v>
      </c>
      <c r="E14754" t="s">
        <v>731</v>
      </c>
      <c r="F14754" t="s">
        <v>187</v>
      </c>
      <c r="G14754" t="s">
        <v>243</v>
      </c>
      <c r="H14754" t="s">
        <v>248</v>
      </c>
      <c r="I14754" t="s">
        <v>249</v>
      </c>
      <c r="J14754" t="s">
        <v>250</v>
      </c>
      <c r="K14754" t="s">
        <v>191</v>
      </c>
      <c r="O14754" t="s">
        <v>194</v>
      </c>
      <c r="P14754">
        <v>2050</v>
      </c>
    </row>
    <row r="14755" spans="1:16" x14ac:dyDescent="0.25">
      <c r="A14755" t="s">
        <v>728</v>
      </c>
      <c r="B14755" t="s">
        <v>729</v>
      </c>
      <c r="C14755" t="s">
        <v>730</v>
      </c>
      <c r="D14755" t="s">
        <v>687</v>
      </c>
      <c r="E14755" t="s">
        <v>731</v>
      </c>
      <c r="F14755" t="s">
        <v>187</v>
      </c>
      <c r="G14755" t="s">
        <v>243</v>
      </c>
      <c r="H14755" t="s">
        <v>248</v>
      </c>
      <c r="I14755" t="s">
        <v>249</v>
      </c>
      <c r="J14755" t="s">
        <v>250</v>
      </c>
      <c r="K14755" t="s">
        <v>191</v>
      </c>
      <c r="O14755" t="s">
        <v>264</v>
      </c>
      <c r="P14755">
        <v>2050</v>
      </c>
    </row>
    <row r="14756" spans="1:16" x14ac:dyDescent="0.25">
      <c r="A14756" t="s">
        <v>728</v>
      </c>
      <c r="B14756" t="s">
        <v>729</v>
      </c>
      <c r="C14756" t="s">
        <v>730</v>
      </c>
      <c r="D14756" t="s">
        <v>687</v>
      </c>
      <c r="E14756" t="s">
        <v>731</v>
      </c>
      <c r="F14756" t="s">
        <v>187</v>
      </c>
      <c r="G14756" t="s">
        <v>243</v>
      </c>
      <c r="H14756" t="s">
        <v>248</v>
      </c>
      <c r="I14756" t="s">
        <v>249</v>
      </c>
      <c r="J14756" t="s">
        <v>250</v>
      </c>
      <c r="K14756" t="s">
        <v>191</v>
      </c>
      <c r="O14756" t="s">
        <v>265</v>
      </c>
      <c r="P14756">
        <v>2050</v>
      </c>
    </row>
    <row r="14757" spans="1:16" x14ac:dyDescent="0.25">
      <c r="A14757" t="s">
        <v>728</v>
      </c>
      <c r="B14757" t="s">
        <v>729</v>
      </c>
      <c r="C14757" t="s">
        <v>730</v>
      </c>
      <c r="D14757" t="s">
        <v>687</v>
      </c>
      <c r="E14757" t="s">
        <v>731</v>
      </c>
      <c r="F14757" t="s">
        <v>187</v>
      </c>
      <c r="G14757" t="s">
        <v>243</v>
      </c>
      <c r="H14757" t="s">
        <v>253</v>
      </c>
      <c r="I14757" t="s">
        <v>254</v>
      </c>
      <c r="J14757" t="s">
        <v>255</v>
      </c>
      <c r="K14757" t="s">
        <v>191</v>
      </c>
      <c r="O14757" t="s">
        <v>194</v>
      </c>
      <c r="P14757">
        <v>2015</v>
      </c>
    </row>
    <row r="14758" spans="1:16" x14ac:dyDescent="0.25">
      <c r="A14758" t="s">
        <v>728</v>
      </c>
      <c r="B14758" t="s">
        <v>729</v>
      </c>
      <c r="C14758" t="s">
        <v>730</v>
      </c>
      <c r="D14758" t="s">
        <v>687</v>
      </c>
      <c r="E14758" t="s">
        <v>731</v>
      </c>
      <c r="F14758" t="s">
        <v>187</v>
      </c>
      <c r="G14758" t="s">
        <v>243</v>
      </c>
      <c r="H14758" t="s">
        <v>253</v>
      </c>
      <c r="I14758" t="s">
        <v>254</v>
      </c>
      <c r="J14758" t="s">
        <v>255</v>
      </c>
      <c r="K14758" t="s">
        <v>191</v>
      </c>
      <c r="O14758" t="s">
        <v>194</v>
      </c>
      <c r="P14758">
        <v>2020</v>
      </c>
    </row>
    <row r="14759" spans="1:16" x14ac:dyDescent="0.25">
      <c r="A14759" t="s">
        <v>728</v>
      </c>
      <c r="B14759" t="s">
        <v>729</v>
      </c>
      <c r="C14759" t="s">
        <v>730</v>
      </c>
      <c r="D14759" t="s">
        <v>687</v>
      </c>
      <c r="E14759" t="s">
        <v>731</v>
      </c>
      <c r="F14759" t="s">
        <v>187</v>
      </c>
      <c r="G14759" t="s">
        <v>243</v>
      </c>
      <c r="H14759" t="s">
        <v>253</v>
      </c>
      <c r="I14759" t="s">
        <v>254</v>
      </c>
      <c r="J14759" t="s">
        <v>255</v>
      </c>
      <c r="K14759" t="s">
        <v>191</v>
      </c>
      <c r="O14759" t="s">
        <v>264</v>
      </c>
      <c r="P14759">
        <v>2020</v>
      </c>
    </row>
    <row r="14760" spans="1:16" x14ac:dyDescent="0.25">
      <c r="A14760" t="s">
        <v>728</v>
      </c>
      <c r="B14760" t="s">
        <v>729</v>
      </c>
      <c r="C14760" t="s">
        <v>730</v>
      </c>
      <c r="D14760" t="s">
        <v>687</v>
      </c>
      <c r="E14760" t="s">
        <v>731</v>
      </c>
      <c r="F14760" t="s">
        <v>187</v>
      </c>
      <c r="G14760" t="s">
        <v>243</v>
      </c>
      <c r="H14760" t="s">
        <v>253</v>
      </c>
      <c r="I14760" t="s">
        <v>254</v>
      </c>
      <c r="J14760" t="s">
        <v>255</v>
      </c>
      <c r="K14760" t="s">
        <v>191</v>
      </c>
      <c r="O14760" t="s">
        <v>265</v>
      </c>
      <c r="P14760">
        <v>2020</v>
      </c>
    </row>
    <row r="14761" spans="1:16" x14ac:dyDescent="0.25">
      <c r="A14761" t="s">
        <v>728</v>
      </c>
      <c r="B14761" t="s">
        <v>729</v>
      </c>
      <c r="C14761" t="s">
        <v>730</v>
      </c>
      <c r="D14761" t="s">
        <v>687</v>
      </c>
      <c r="E14761" t="s">
        <v>731</v>
      </c>
      <c r="F14761" t="s">
        <v>187</v>
      </c>
      <c r="G14761" t="s">
        <v>243</v>
      </c>
      <c r="H14761" t="s">
        <v>253</v>
      </c>
      <c r="I14761" t="s">
        <v>254</v>
      </c>
      <c r="J14761" t="s">
        <v>255</v>
      </c>
      <c r="K14761" t="s">
        <v>191</v>
      </c>
      <c r="O14761" t="s">
        <v>194</v>
      </c>
      <c r="P14761">
        <v>2030</v>
      </c>
    </row>
    <row r="14762" spans="1:16" x14ac:dyDescent="0.25">
      <c r="A14762" t="s">
        <v>728</v>
      </c>
      <c r="B14762" t="s">
        <v>729</v>
      </c>
      <c r="C14762" t="s">
        <v>730</v>
      </c>
      <c r="D14762" t="s">
        <v>687</v>
      </c>
      <c r="E14762" t="s">
        <v>731</v>
      </c>
      <c r="F14762" t="s">
        <v>187</v>
      </c>
      <c r="G14762" t="s">
        <v>243</v>
      </c>
      <c r="H14762" t="s">
        <v>253</v>
      </c>
      <c r="I14762" t="s">
        <v>254</v>
      </c>
      <c r="J14762" t="s">
        <v>255</v>
      </c>
      <c r="K14762" t="s">
        <v>191</v>
      </c>
      <c r="O14762" t="s">
        <v>194</v>
      </c>
      <c r="P14762">
        <v>2050</v>
      </c>
    </row>
    <row r="14763" spans="1:16" x14ac:dyDescent="0.25">
      <c r="A14763" t="s">
        <v>728</v>
      </c>
      <c r="B14763" t="s">
        <v>729</v>
      </c>
      <c r="C14763" t="s">
        <v>730</v>
      </c>
      <c r="D14763" t="s">
        <v>687</v>
      </c>
      <c r="E14763" t="s">
        <v>731</v>
      </c>
      <c r="F14763" t="s">
        <v>187</v>
      </c>
      <c r="G14763" t="s">
        <v>243</v>
      </c>
      <c r="H14763" t="s">
        <v>253</v>
      </c>
      <c r="I14763" t="s">
        <v>254</v>
      </c>
      <c r="J14763" t="s">
        <v>255</v>
      </c>
      <c r="K14763" t="s">
        <v>191</v>
      </c>
      <c r="O14763" t="s">
        <v>264</v>
      </c>
      <c r="P14763">
        <v>2050</v>
      </c>
    </row>
    <row r="14764" spans="1:16" x14ac:dyDescent="0.25">
      <c r="A14764" t="s">
        <v>728</v>
      </c>
      <c r="B14764" t="s">
        <v>729</v>
      </c>
      <c r="C14764" t="s">
        <v>730</v>
      </c>
      <c r="D14764" t="s">
        <v>687</v>
      </c>
      <c r="E14764" t="s">
        <v>731</v>
      </c>
      <c r="F14764" t="s">
        <v>187</v>
      </c>
      <c r="G14764" t="s">
        <v>243</v>
      </c>
      <c r="H14764" t="s">
        <v>253</v>
      </c>
      <c r="I14764" t="s">
        <v>254</v>
      </c>
      <c r="J14764" t="s">
        <v>255</v>
      </c>
      <c r="K14764" t="s">
        <v>191</v>
      </c>
      <c r="O14764" t="s">
        <v>265</v>
      </c>
      <c r="P14764">
        <v>2050</v>
      </c>
    </row>
    <row r="14765" spans="1:16" x14ac:dyDescent="0.25">
      <c r="A14765" t="s">
        <v>728</v>
      </c>
      <c r="B14765" t="s">
        <v>729</v>
      </c>
      <c r="C14765" t="s">
        <v>730</v>
      </c>
      <c r="D14765" t="s">
        <v>687</v>
      </c>
      <c r="E14765" t="s">
        <v>731</v>
      </c>
      <c r="F14765" t="s">
        <v>187</v>
      </c>
      <c r="G14765" t="s">
        <v>243</v>
      </c>
      <c r="H14765" t="s">
        <v>357</v>
      </c>
      <c r="I14765" t="s">
        <v>306</v>
      </c>
      <c r="K14765" t="s">
        <v>78</v>
      </c>
      <c r="O14765" t="s">
        <v>194</v>
      </c>
      <c r="P14765">
        <v>2015</v>
      </c>
    </row>
    <row r="14766" spans="1:16" x14ac:dyDescent="0.25">
      <c r="A14766" t="s">
        <v>728</v>
      </c>
      <c r="B14766" t="s">
        <v>729</v>
      </c>
      <c r="C14766" t="s">
        <v>730</v>
      </c>
      <c r="D14766" t="s">
        <v>687</v>
      </c>
      <c r="E14766" t="s">
        <v>731</v>
      </c>
      <c r="F14766" t="s">
        <v>187</v>
      </c>
      <c r="G14766" t="s">
        <v>243</v>
      </c>
      <c r="H14766" t="s">
        <v>357</v>
      </c>
      <c r="I14766" t="s">
        <v>306</v>
      </c>
      <c r="K14766" t="s">
        <v>78</v>
      </c>
      <c r="O14766" t="s">
        <v>194</v>
      </c>
      <c r="P14766">
        <v>2020</v>
      </c>
    </row>
    <row r="14767" spans="1:16" x14ac:dyDescent="0.25">
      <c r="A14767" t="s">
        <v>728</v>
      </c>
      <c r="B14767" t="s">
        <v>729</v>
      </c>
      <c r="C14767" t="s">
        <v>730</v>
      </c>
      <c r="D14767" t="s">
        <v>687</v>
      </c>
      <c r="E14767" t="s">
        <v>731</v>
      </c>
      <c r="F14767" t="s">
        <v>187</v>
      </c>
      <c r="G14767" t="s">
        <v>243</v>
      </c>
      <c r="H14767" t="s">
        <v>357</v>
      </c>
      <c r="I14767" t="s">
        <v>306</v>
      </c>
      <c r="K14767" t="s">
        <v>78</v>
      </c>
      <c r="O14767" t="s">
        <v>264</v>
      </c>
      <c r="P14767">
        <v>2020</v>
      </c>
    </row>
    <row r="14768" spans="1:16" x14ac:dyDescent="0.25">
      <c r="A14768" t="s">
        <v>728</v>
      </c>
      <c r="B14768" t="s">
        <v>729</v>
      </c>
      <c r="C14768" t="s">
        <v>730</v>
      </c>
      <c r="D14768" t="s">
        <v>687</v>
      </c>
      <c r="E14768" t="s">
        <v>731</v>
      </c>
      <c r="F14768" t="s">
        <v>187</v>
      </c>
      <c r="G14768" t="s">
        <v>243</v>
      </c>
      <c r="H14768" t="s">
        <v>357</v>
      </c>
      <c r="I14768" t="s">
        <v>306</v>
      </c>
      <c r="K14768" t="s">
        <v>78</v>
      </c>
      <c r="O14768" t="s">
        <v>265</v>
      </c>
      <c r="P14768">
        <v>2020</v>
      </c>
    </row>
    <row r="14769" spans="1:17" x14ac:dyDescent="0.25">
      <c r="A14769" t="s">
        <v>728</v>
      </c>
      <c r="B14769" t="s">
        <v>729</v>
      </c>
      <c r="C14769" t="s">
        <v>730</v>
      </c>
      <c r="D14769" t="s">
        <v>687</v>
      </c>
      <c r="E14769" t="s">
        <v>731</v>
      </c>
      <c r="F14769" t="s">
        <v>187</v>
      </c>
      <c r="G14769" t="s">
        <v>243</v>
      </c>
      <c r="H14769" t="s">
        <v>357</v>
      </c>
      <c r="I14769" t="s">
        <v>306</v>
      </c>
      <c r="K14769" t="s">
        <v>78</v>
      </c>
      <c r="O14769" t="s">
        <v>194</v>
      </c>
      <c r="P14769">
        <v>2030</v>
      </c>
    </row>
    <row r="14770" spans="1:17" x14ac:dyDescent="0.25">
      <c r="A14770" t="s">
        <v>728</v>
      </c>
      <c r="B14770" t="s">
        <v>729</v>
      </c>
      <c r="C14770" t="s">
        <v>730</v>
      </c>
      <c r="D14770" t="s">
        <v>687</v>
      </c>
      <c r="E14770" t="s">
        <v>731</v>
      </c>
      <c r="F14770" t="s">
        <v>187</v>
      </c>
      <c r="G14770" t="s">
        <v>243</v>
      </c>
      <c r="H14770" t="s">
        <v>357</v>
      </c>
      <c r="I14770" t="s">
        <v>306</v>
      </c>
      <c r="K14770" t="s">
        <v>78</v>
      </c>
      <c r="O14770" t="s">
        <v>194</v>
      </c>
      <c r="P14770">
        <v>2050</v>
      </c>
    </row>
    <row r="14771" spans="1:17" x14ac:dyDescent="0.25">
      <c r="A14771" t="s">
        <v>728</v>
      </c>
      <c r="B14771" t="s">
        <v>729</v>
      </c>
      <c r="C14771" t="s">
        <v>730</v>
      </c>
      <c r="D14771" t="s">
        <v>687</v>
      </c>
      <c r="E14771" t="s">
        <v>731</v>
      </c>
      <c r="F14771" t="s">
        <v>187</v>
      </c>
      <c r="G14771" t="s">
        <v>243</v>
      </c>
      <c r="H14771" t="s">
        <v>357</v>
      </c>
      <c r="I14771" t="s">
        <v>306</v>
      </c>
      <c r="K14771" t="s">
        <v>78</v>
      </c>
      <c r="O14771" t="s">
        <v>264</v>
      </c>
      <c r="P14771">
        <v>2050</v>
      </c>
    </row>
    <row r="14772" spans="1:17" x14ac:dyDescent="0.25">
      <c r="A14772" t="s">
        <v>728</v>
      </c>
      <c r="B14772" t="s">
        <v>729</v>
      </c>
      <c r="C14772" t="s">
        <v>730</v>
      </c>
      <c r="D14772" t="s">
        <v>687</v>
      </c>
      <c r="E14772" t="s">
        <v>731</v>
      </c>
      <c r="F14772" t="s">
        <v>187</v>
      </c>
      <c r="G14772" t="s">
        <v>243</v>
      </c>
      <c r="H14772" t="s">
        <v>357</v>
      </c>
      <c r="I14772" t="s">
        <v>306</v>
      </c>
      <c r="K14772" t="s">
        <v>78</v>
      </c>
      <c r="O14772" t="s">
        <v>265</v>
      </c>
      <c r="P14772">
        <v>2050</v>
      </c>
    </row>
    <row r="14773" spans="1:17" x14ac:dyDescent="0.25">
      <c r="A14773" t="s">
        <v>728</v>
      </c>
      <c r="B14773" t="s">
        <v>729</v>
      </c>
      <c r="C14773" t="s">
        <v>730</v>
      </c>
      <c r="D14773" t="s">
        <v>687</v>
      </c>
      <c r="E14773" t="s">
        <v>731</v>
      </c>
      <c r="F14773" t="s">
        <v>187</v>
      </c>
      <c r="G14773" t="s">
        <v>188</v>
      </c>
      <c r="H14773" t="s">
        <v>744</v>
      </c>
      <c r="I14773" t="s">
        <v>745</v>
      </c>
      <c r="K14773" t="s">
        <v>746</v>
      </c>
      <c r="M14773" t="s">
        <v>642</v>
      </c>
      <c r="O14773" t="s">
        <v>194</v>
      </c>
      <c r="P14773">
        <v>2015</v>
      </c>
      <c r="Q14773">
        <v>1.046</v>
      </c>
    </row>
    <row r="14774" spans="1:17" x14ac:dyDescent="0.25">
      <c r="A14774" t="s">
        <v>728</v>
      </c>
      <c r="B14774" t="s">
        <v>729</v>
      </c>
      <c r="C14774" t="s">
        <v>730</v>
      </c>
      <c r="D14774" t="s">
        <v>687</v>
      </c>
      <c r="E14774" t="s">
        <v>731</v>
      </c>
      <c r="F14774" t="s">
        <v>187</v>
      </c>
      <c r="G14774" t="s">
        <v>188</v>
      </c>
      <c r="H14774" t="s">
        <v>744</v>
      </c>
      <c r="I14774" t="s">
        <v>745</v>
      </c>
      <c r="K14774" t="s">
        <v>746</v>
      </c>
      <c r="M14774" t="s">
        <v>642</v>
      </c>
      <c r="O14774" t="s">
        <v>194</v>
      </c>
      <c r="P14774">
        <v>2020</v>
      </c>
      <c r="Q14774">
        <v>1.046</v>
      </c>
    </row>
    <row r="14775" spans="1:17" x14ac:dyDescent="0.25">
      <c r="A14775" t="s">
        <v>728</v>
      </c>
      <c r="B14775" t="s">
        <v>729</v>
      </c>
      <c r="C14775" t="s">
        <v>730</v>
      </c>
      <c r="D14775" t="s">
        <v>687</v>
      </c>
      <c r="E14775" t="s">
        <v>731</v>
      </c>
      <c r="F14775" t="s">
        <v>187</v>
      </c>
      <c r="G14775" t="s">
        <v>188</v>
      </c>
      <c r="H14775" t="s">
        <v>744</v>
      </c>
      <c r="I14775" t="s">
        <v>745</v>
      </c>
      <c r="K14775" t="s">
        <v>746</v>
      </c>
      <c r="M14775" t="s">
        <v>642</v>
      </c>
      <c r="O14775" t="s">
        <v>264</v>
      </c>
      <c r="P14775">
        <v>2020</v>
      </c>
      <c r="Q14775">
        <v>1.0129999999999999</v>
      </c>
    </row>
    <row r="14776" spans="1:17" x14ac:dyDescent="0.25">
      <c r="A14776" t="s">
        <v>728</v>
      </c>
      <c r="B14776" t="s">
        <v>729</v>
      </c>
      <c r="C14776" t="s">
        <v>730</v>
      </c>
      <c r="D14776" t="s">
        <v>687</v>
      </c>
      <c r="E14776" t="s">
        <v>731</v>
      </c>
      <c r="F14776" t="s">
        <v>187</v>
      </c>
      <c r="G14776" t="s">
        <v>188</v>
      </c>
      <c r="H14776" t="s">
        <v>744</v>
      </c>
      <c r="I14776" t="s">
        <v>745</v>
      </c>
      <c r="K14776" t="s">
        <v>746</v>
      </c>
      <c r="M14776" t="s">
        <v>642</v>
      </c>
      <c r="O14776" t="s">
        <v>265</v>
      </c>
      <c r="P14776">
        <v>2020</v>
      </c>
      <c r="Q14776">
        <v>1.079</v>
      </c>
    </row>
    <row r="14777" spans="1:17" x14ac:dyDescent="0.25">
      <c r="A14777" t="s">
        <v>728</v>
      </c>
      <c r="B14777" t="s">
        <v>729</v>
      </c>
      <c r="C14777" t="s">
        <v>730</v>
      </c>
      <c r="D14777" t="s">
        <v>687</v>
      </c>
      <c r="E14777" t="s">
        <v>731</v>
      </c>
      <c r="F14777" t="s">
        <v>187</v>
      </c>
      <c r="G14777" t="s">
        <v>188</v>
      </c>
      <c r="H14777" t="s">
        <v>744</v>
      </c>
      <c r="I14777" t="s">
        <v>745</v>
      </c>
      <c r="K14777" t="s">
        <v>746</v>
      </c>
      <c r="M14777" t="s">
        <v>642</v>
      </c>
      <c r="O14777" t="s">
        <v>194</v>
      </c>
      <c r="P14777">
        <v>2030</v>
      </c>
      <c r="Q14777">
        <v>1.046</v>
      </c>
    </row>
    <row r="14778" spans="1:17" x14ac:dyDescent="0.25">
      <c r="A14778" t="s">
        <v>728</v>
      </c>
      <c r="B14778" t="s">
        <v>729</v>
      </c>
      <c r="C14778" t="s">
        <v>730</v>
      </c>
      <c r="D14778" t="s">
        <v>687</v>
      </c>
      <c r="E14778" t="s">
        <v>731</v>
      </c>
      <c r="F14778" t="s">
        <v>187</v>
      </c>
      <c r="G14778" t="s">
        <v>188</v>
      </c>
      <c r="H14778" t="s">
        <v>744</v>
      </c>
      <c r="I14778" t="s">
        <v>745</v>
      </c>
      <c r="K14778" t="s">
        <v>746</v>
      </c>
      <c r="M14778" t="s">
        <v>642</v>
      </c>
      <c r="O14778" t="s">
        <v>194</v>
      </c>
      <c r="P14778">
        <v>2050</v>
      </c>
      <c r="Q14778">
        <v>1.046</v>
      </c>
    </row>
    <row r="14779" spans="1:17" x14ac:dyDescent="0.25">
      <c r="A14779" t="s">
        <v>728</v>
      </c>
      <c r="B14779" t="s">
        <v>729</v>
      </c>
      <c r="C14779" t="s">
        <v>730</v>
      </c>
      <c r="D14779" t="s">
        <v>687</v>
      </c>
      <c r="E14779" t="s">
        <v>731</v>
      </c>
      <c r="F14779" t="s">
        <v>187</v>
      </c>
      <c r="G14779" t="s">
        <v>188</v>
      </c>
      <c r="H14779" t="s">
        <v>744</v>
      </c>
      <c r="I14779" t="s">
        <v>745</v>
      </c>
      <c r="K14779" t="s">
        <v>746</v>
      </c>
      <c r="M14779" t="s">
        <v>642</v>
      </c>
      <c r="O14779" t="s">
        <v>264</v>
      </c>
      <c r="P14779">
        <v>2050</v>
      </c>
      <c r="Q14779">
        <v>1.0129999999999999</v>
      </c>
    </row>
    <row r="14780" spans="1:17" x14ac:dyDescent="0.25">
      <c r="A14780" t="s">
        <v>728</v>
      </c>
      <c r="B14780" t="s">
        <v>729</v>
      </c>
      <c r="C14780" t="s">
        <v>730</v>
      </c>
      <c r="D14780" t="s">
        <v>687</v>
      </c>
      <c r="E14780" t="s">
        <v>731</v>
      </c>
      <c r="F14780" t="s">
        <v>187</v>
      </c>
      <c r="G14780" t="s">
        <v>188</v>
      </c>
      <c r="H14780" t="s">
        <v>744</v>
      </c>
      <c r="I14780" t="s">
        <v>745</v>
      </c>
      <c r="K14780" t="s">
        <v>746</v>
      </c>
      <c r="M14780" t="s">
        <v>642</v>
      </c>
      <c r="O14780" t="s">
        <v>265</v>
      </c>
      <c r="P14780">
        <v>2050</v>
      </c>
      <c r="Q14780">
        <v>1.079</v>
      </c>
    </row>
    <row r="14781" spans="1:17" x14ac:dyDescent="0.25">
      <c r="A14781" t="s">
        <v>728</v>
      </c>
      <c r="B14781" t="s">
        <v>729</v>
      </c>
      <c r="C14781" t="s">
        <v>730</v>
      </c>
      <c r="D14781" t="s">
        <v>687</v>
      </c>
      <c r="E14781" t="s">
        <v>731</v>
      </c>
      <c r="F14781" t="s">
        <v>187</v>
      </c>
      <c r="G14781" t="s">
        <v>188</v>
      </c>
      <c r="H14781" t="s">
        <v>747</v>
      </c>
      <c r="I14781" t="s">
        <v>748</v>
      </c>
      <c r="K14781" t="s">
        <v>749</v>
      </c>
      <c r="M14781" t="s">
        <v>199</v>
      </c>
      <c r="N14781" t="s">
        <v>404</v>
      </c>
      <c r="O14781" t="s">
        <v>194</v>
      </c>
      <c r="P14781">
        <v>2015</v>
      </c>
      <c r="Q14781">
        <v>0.45</v>
      </c>
    </row>
    <row r="14782" spans="1:17" x14ac:dyDescent="0.25">
      <c r="A14782" t="s">
        <v>728</v>
      </c>
      <c r="B14782" t="s">
        <v>729</v>
      </c>
      <c r="C14782" t="s">
        <v>730</v>
      </c>
      <c r="D14782" t="s">
        <v>687</v>
      </c>
      <c r="E14782" t="s">
        <v>731</v>
      </c>
      <c r="F14782" t="s">
        <v>187</v>
      </c>
      <c r="G14782" t="s">
        <v>188</v>
      </c>
      <c r="H14782" t="s">
        <v>747</v>
      </c>
      <c r="I14782" t="s">
        <v>748</v>
      </c>
      <c r="K14782" t="s">
        <v>749</v>
      </c>
      <c r="M14782" t="s">
        <v>199</v>
      </c>
      <c r="N14782" t="s">
        <v>404</v>
      </c>
      <c r="O14782" t="s">
        <v>194</v>
      </c>
      <c r="P14782">
        <v>2020</v>
      </c>
      <c r="Q14782">
        <v>0.47295500000000001</v>
      </c>
    </row>
    <row r="14783" spans="1:17" x14ac:dyDescent="0.25">
      <c r="A14783" t="s">
        <v>728</v>
      </c>
      <c r="B14783" t="s">
        <v>729</v>
      </c>
      <c r="C14783" t="s">
        <v>730</v>
      </c>
      <c r="D14783" t="s">
        <v>687</v>
      </c>
      <c r="E14783" t="s">
        <v>731</v>
      </c>
      <c r="F14783" t="s">
        <v>187</v>
      </c>
      <c r="G14783" t="s">
        <v>188</v>
      </c>
      <c r="H14783" t="s">
        <v>747</v>
      </c>
      <c r="I14783" t="s">
        <v>748</v>
      </c>
      <c r="K14783" t="s">
        <v>749</v>
      </c>
      <c r="M14783" t="s">
        <v>199</v>
      </c>
      <c r="N14783" t="s">
        <v>404</v>
      </c>
      <c r="O14783" t="s">
        <v>264</v>
      </c>
      <c r="P14783">
        <v>2020</v>
      </c>
      <c r="Q14783">
        <v>0.45</v>
      </c>
    </row>
    <row r="14784" spans="1:17" x14ac:dyDescent="0.25">
      <c r="A14784" t="s">
        <v>728</v>
      </c>
      <c r="B14784" t="s">
        <v>729</v>
      </c>
      <c r="C14784" t="s">
        <v>730</v>
      </c>
      <c r="D14784" t="s">
        <v>687</v>
      </c>
      <c r="E14784" t="s">
        <v>731</v>
      </c>
      <c r="F14784" t="s">
        <v>187</v>
      </c>
      <c r="G14784" t="s">
        <v>188</v>
      </c>
      <c r="H14784" t="s">
        <v>747</v>
      </c>
      <c r="I14784" t="s">
        <v>748</v>
      </c>
      <c r="K14784" t="s">
        <v>749</v>
      </c>
      <c r="M14784" t="s">
        <v>199</v>
      </c>
      <c r="N14784" t="s">
        <v>404</v>
      </c>
      <c r="O14784" t="s">
        <v>265</v>
      </c>
      <c r="P14784">
        <v>2020</v>
      </c>
      <c r="Q14784">
        <v>0.49591000000000002</v>
      </c>
    </row>
    <row r="14785" spans="1:17" x14ac:dyDescent="0.25">
      <c r="A14785" t="s">
        <v>728</v>
      </c>
      <c r="B14785" t="s">
        <v>729</v>
      </c>
      <c r="C14785" t="s">
        <v>730</v>
      </c>
      <c r="D14785" t="s">
        <v>687</v>
      </c>
      <c r="E14785" t="s">
        <v>731</v>
      </c>
      <c r="F14785" t="s">
        <v>187</v>
      </c>
      <c r="G14785" t="s">
        <v>188</v>
      </c>
      <c r="H14785" t="s">
        <v>747</v>
      </c>
      <c r="I14785" t="s">
        <v>748</v>
      </c>
      <c r="K14785" t="s">
        <v>749</v>
      </c>
      <c r="M14785" t="s">
        <v>199</v>
      </c>
      <c r="N14785" t="s">
        <v>404</v>
      </c>
      <c r="O14785" t="s">
        <v>194</v>
      </c>
      <c r="P14785">
        <v>2030</v>
      </c>
      <c r="Q14785">
        <v>0.49708000000000002</v>
      </c>
    </row>
    <row r="14786" spans="1:17" x14ac:dyDescent="0.25">
      <c r="A14786" t="s">
        <v>728</v>
      </c>
      <c r="B14786" t="s">
        <v>729</v>
      </c>
      <c r="C14786" t="s">
        <v>730</v>
      </c>
      <c r="D14786" t="s">
        <v>687</v>
      </c>
      <c r="E14786" t="s">
        <v>731</v>
      </c>
      <c r="F14786" t="s">
        <v>187</v>
      </c>
      <c r="G14786" t="s">
        <v>188</v>
      </c>
      <c r="H14786" t="s">
        <v>747</v>
      </c>
      <c r="I14786" t="s">
        <v>748</v>
      </c>
      <c r="K14786" t="s">
        <v>749</v>
      </c>
      <c r="M14786" t="s">
        <v>199</v>
      </c>
      <c r="N14786" t="s">
        <v>404</v>
      </c>
      <c r="O14786" t="s">
        <v>194</v>
      </c>
      <c r="P14786">
        <v>2050</v>
      </c>
      <c r="Q14786">
        <v>0.52243600000000001</v>
      </c>
    </row>
    <row r="14787" spans="1:17" x14ac:dyDescent="0.25">
      <c r="A14787" t="s">
        <v>728</v>
      </c>
      <c r="B14787" t="s">
        <v>729</v>
      </c>
      <c r="C14787" t="s">
        <v>730</v>
      </c>
      <c r="D14787" t="s">
        <v>687</v>
      </c>
      <c r="E14787" t="s">
        <v>731</v>
      </c>
      <c r="F14787" t="s">
        <v>187</v>
      </c>
      <c r="G14787" t="s">
        <v>188</v>
      </c>
      <c r="H14787" t="s">
        <v>747</v>
      </c>
      <c r="I14787" t="s">
        <v>748</v>
      </c>
      <c r="K14787" t="s">
        <v>749</v>
      </c>
      <c r="M14787" t="s">
        <v>199</v>
      </c>
      <c r="N14787" t="s">
        <v>404</v>
      </c>
      <c r="O14787" t="s">
        <v>264</v>
      </c>
      <c r="P14787">
        <v>2050</v>
      </c>
      <c r="Q14787">
        <v>0.49708000000000002</v>
      </c>
    </row>
    <row r="14788" spans="1:17" x14ac:dyDescent="0.25">
      <c r="A14788" t="s">
        <v>728</v>
      </c>
      <c r="B14788" t="s">
        <v>729</v>
      </c>
      <c r="C14788" t="s">
        <v>730</v>
      </c>
      <c r="D14788" t="s">
        <v>687</v>
      </c>
      <c r="E14788" t="s">
        <v>731</v>
      </c>
      <c r="F14788" t="s">
        <v>187</v>
      </c>
      <c r="G14788" t="s">
        <v>188</v>
      </c>
      <c r="H14788" t="s">
        <v>747</v>
      </c>
      <c r="I14788" t="s">
        <v>748</v>
      </c>
      <c r="K14788" t="s">
        <v>749</v>
      </c>
      <c r="M14788" t="s">
        <v>199</v>
      </c>
      <c r="N14788" t="s">
        <v>404</v>
      </c>
      <c r="O14788" t="s">
        <v>265</v>
      </c>
      <c r="P14788">
        <v>2050</v>
      </c>
      <c r="Q14788">
        <v>0.54779199999999995</v>
      </c>
    </row>
    <row r="14789" spans="1:17" x14ac:dyDescent="0.25">
      <c r="A14789" t="s">
        <v>728</v>
      </c>
      <c r="B14789" t="s">
        <v>729</v>
      </c>
      <c r="C14789" t="s">
        <v>730</v>
      </c>
      <c r="D14789" t="s">
        <v>687</v>
      </c>
      <c r="E14789" t="s">
        <v>731</v>
      </c>
      <c r="F14789" t="s">
        <v>187</v>
      </c>
      <c r="G14789" t="s">
        <v>188</v>
      </c>
      <c r="H14789" t="s">
        <v>750</v>
      </c>
      <c r="I14789" t="s">
        <v>234</v>
      </c>
      <c r="J14789" t="s">
        <v>751</v>
      </c>
      <c r="K14789" t="s">
        <v>752</v>
      </c>
      <c r="L14789" t="s">
        <v>237</v>
      </c>
      <c r="M14789" t="s">
        <v>227</v>
      </c>
      <c r="O14789" t="s">
        <v>194</v>
      </c>
      <c r="P14789">
        <v>2015</v>
      </c>
      <c r="Q14789">
        <v>0.09</v>
      </c>
    </row>
    <row r="14790" spans="1:17" x14ac:dyDescent="0.25">
      <c r="A14790" t="s">
        <v>728</v>
      </c>
      <c r="B14790" t="s">
        <v>729</v>
      </c>
      <c r="C14790" t="s">
        <v>730</v>
      </c>
      <c r="D14790" t="s">
        <v>687</v>
      </c>
      <c r="E14790" t="s">
        <v>731</v>
      </c>
      <c r="F14790" t="s">
        <v>187</v>
      </c>
      <c r="G14790" t="s">
        <v>188</v>
      </c>
      <c r="H14790" t="s">
        <v>750</v>
      </c>
      <c r="I14790" t="s">
        <v>234</v>
      </c>
      <c r="J14790" t="s">
        <v>751</v>
      </c>
      <c r="K14790" t="s">
        <v>752</v>
      </c>
      <c r="L14790" t="s">
        <v>237</v>
      </c>
      <c r="M14790" t="s">
        <v>227</v>
      </c>
      <c r="O14790" t="s">
        <v>194</v>
      </c>
      <c r="P14790">
        <v>2020</v>
      </c>
      <c r="Q14790">
        <v>0.09</v>
      </c>
    </row>
    <row r="14791" spans="1:17" x14ac:dyDescent="0.25">
      <c r="A14791" t="s">
        <v>728</v>
      </c>
      <c r="B14791" t="s">
        <v>729</v>
      </c>
      <c r="C14791" t="s">
        <v>730</v>
      </c>
      <c r="D14791" t="s">
        <v>687</v>
      </c>
      <c r="E14791" t="s">
        <v>731</v>
      </c>
      <c r="F14791" t="s">
        <v>187</v>
      </c>
      <c r="G14791" t="s">
        <v>188</v>
      </c>
      <c r="H14791" t="s">
        <v>750</v>
      </c>
      <c r="I14791" t="s">
        <v>234</v>
      </c>
      <c r="J14791" t="s">
        <v>751</v>
      </c>
      <c r="K14791" t="s">
        <v>752</v>
      </c>
      <c r="L14791" t="s">
        <v>237</v>
      </c>
      <c r="M14791" t="s">
        <v>227</v>
      </c>
      <c r="O14791" t="s">
        <v>264</v>
      </c>
      <c r="P14791">
        <v>2020</v>
      </c>
      <c r="Q14791">
        <v>0.08</v>
      </c>
    </row>
    <row r="14792" spans="1:17" x14ac:dyDescent="0.25">
      <c r="A14792" t="s">
        <v>728</v>
      </c>
      <c r="B14792" t="s">
        <v>729</v>
      </c>
      <c r="C14792" t="s">
        <v>730</v>
      </c>
      <c r="D14792" t="s">
        <v>687</v>
      </c>
      <c r="E14792" t="s">
        <v>731</v>
      </c>
      <c r="F14792" t="s">
        <v>187</v>
      </c>
      <c r="G14792" t="s">
        <v>188</v>
      </c>
      <c r="H14792" t="s">
        <v>750</v>
      </c>
      <c r="I14792" t="s">
        <v>234</v>
      </c>
      <c r="J14792" t="s">
        <v>751</v>
      </c>
      <c r="K14792" t="s">
        <v>752</v>
      </c>
      <c r="L14792" t="s">
        <v>237</v>
      </c>
      <c r="M14792" t="s">
        <v>227</v>
      </c>
      <c r="O14792" t="s">
        <v>265</v>
      </c>
      <c r="P14792">
        <v>2020</v>
      </c>
      <c r="Q14792">
        <v>0.1</v>
      </c>
    </row>
    <row r="14793" spans="1:17" x14ac:dyDescent="0.25">
      <c r="A14793" t="s">
        <v>728</v>
      </c>
      <c r="B14793" t="s">
        <v>729</v>
      </c>
      <c r="C14793" t="s">
        <v>730</v>
      </c>
      <c r="D14793" t="s">
        <v>687</v>
      </c>
      <c r="E14793" t="s">
        <v>731</v>
      </c>
      <c r="F14793" t="s">
        <v>187</v>
      </c>
      <c r="G14793" t="s">
        <v>188</v>
      </c>
      <c r="H14793" t="s">
        <v>750</v>
      </c>
      <c r="I14793" t="s">
        <v>234</v>
      </c>
      <c r="J14793" t="s">
        <v>751</v>
      </c>
      <c r="K14793" t="s">
        <v>752</v>
      </c>
      <c r="L14793" t="s">
        <v>237</v>
      </c>
      <c r="M14793" t="s">
        <v>227</v>
      </c>
      <c r="O14793" t="s">
        <v>194</v>
      </c>
      <c r="P14793">
        <v>2030</v>
      </c>
      <c r="Q14793">
        <v>0.08</v>
      </c>
    </row>
    <row r="14794" spans="1:17" x14ac:dyDescent="0.25">
      <c r="A14794" t="s">
        <v>728</v>
      </c>
      <c r="B14794" t="s">
        <v>729</v>
      </c>
      <c r="C14794" t="s">
        <v>730</v>
      </c>
      <c r="D14794" t="s">
        <v>687</v>
      </c>
      <c r="E14794" t="s">
        <v>731</v>
      </c>
      <c r="F14794" t="s">
        <v>187</v>
      </c>
      <c r="G14794" t="s">
        <v>188</v>
      </c>
      <c r="H14794" t="s">
        <v>750</v>
      </c>
      <c r="I14794" t="s">
        <v>234</v>
      </c>
      <c r="J14794" t="s">
        <v>751</v>
      </c>
      <c r="K14794" t="s">
        <v>752</v>
      </c>
      <c r="L14794" t="s">
        <v>237</v>
      </c>
      <c r="M14794" t="s">
        <v>227</v>
      </c>
      <c r="O14794" t="s">
        <v>194</v>
      </c>
      <c r="P14794">
        <v>2050</v>
      </c>
      <c r="Q14794">
        <v>0.08</v>
      </c>
    </row>
    <row r="14795" spans="1:17" x14ac:dyDescent="0.25">
      <c r="A14795" t="s">
        <v>728</v>
      </c>
      <c r="B14795" t="s">
        <v>729</v>
      </c>
      <c r="C14795" t="s">
        <v>730</v>
      </c>
      <c r="D14795" t="s">
        <v>687</v>
      </c>
      <c r="E14795" t="s">
        <v>731</v>
      </c>
      <c r="F14795" t="s">
        <v>187</v>
      </c>
      <c r="G14795" t="s">
        <v>188</v>
      </c>
      <c r="H14795" t="s">
        <v>750</v>
      </c>
      <c r="I14795" t="s">
        <v>234</v>
      </c>
      <c r="J14795" t="s">
        <v>751</v>
      </c>
      <c r="K14795" t="s">
        <v>752</v>
      </c>
      <c r="L14795" t="s">
        <v>237</v>
      </c>
      <c r="M14795" t="s">
        <v>227</v>
      </c>
      <c r="O14795" t="s">
        <v>264</v>
      </c>
      <c r="P14795">
        <v>2050</v>
      </c>
      <c r="Q14795">
        <v>7.0000000000000007E-2</v>
      </c>
    </row>
    <row r="14796" spans="1:17" x14ac:dyDescent="0.25">
      <c r="A14796" t="s">
        <v>728</v>
      </c>
      <c r="B14796" t="s">
        <v>729</v>
      </c>
      <c r="C14796" t="s">
        <v>730</v>
      </c>
      <c r="D14796" t="s">
        <v>687</v>
      </c>
      <c r="E14796" t="s">
        <v>731</v>
      </c>
      <c r="F14796" t="s">
        <v>187</v>
      </c>
      <c r="G14796" t="s">
        <v>188</v>
      </c>
      <c r="H14796" t="s">
        <v>750</v>
      </c>
      <c r="I14796" t="s">
        <v>234</v>
      </c>
      <c r="J14796" t="s">
        <v>751</v>
      </c>
      <c r="K14796" t="s">
        <v>752</v>
      </c>
      <c r="L14796" t="s">
        <v>237</v>
      </c>
      <c r="M14796" t="s">
        <v>227</v>
      </c>
      <c r="O14796" t="s">
        <v>265</v>
      </c>
      <c r="P14796">
        <v>2050</v>
      </c>
      <c r="Q14796">
        <v>0.08</v>
      </c>
    </row>
    <row r="14797" spans="1:17" x14ac:dyDescent="0.25">
      <c r="A14797" t="s">
        <v>728</v>
      </c>
      <c r="B14797" t="s">
        <v>729</v>
      </c>
      <c r="C14797" t="s">
        <v>730</v>
      </c>
      <c r="D14797" t="s">
        <v>687</v>
      </c>
      <c r="E14797" t="s">
        <v>731</v>
      </c>
      <c r="F14797" t="s">
        <v>187</v>
      </c>
      <c r="G14797" t="s">
        <v>188</v>
      </c>
      <c r="H14797" t="s">
        <v>753</v>
      </c>
      <c r="I14797" t="s">
        <v>234</v>
      </c>
      <c r="J14797" t="s">
        <v>754</v>
      </c>
      <c r="K14797" t="s">
        <v>755</v>
      </c>
      <c r="L14797" t="s">
        <v>237</v>
      </c>
      <c r="M14797" t="s">
        <v>227</v>
      </c>
      <c r="O14797" t="s">
        <v>194</v>
      </c>
      <c r="P14797">
        <v>2015</v>
      </c>
      <c r="Q14797">
        <v>4.0500000000000001E-2</v>
      </c>
    </row>
    <row r="14798" spans="1:17" x14ac:dyDescent="0.25">
      <c r="A14798" t="s">
        <v>728</v>
      </c>
      <c r="B14798" t="s">
        <v>729</v>
      </c>
      <c r="C14798" t="s">
        <v>730</v>
      </c>
      <c r="D14798" t="s">
        <v>687</v>
      </c>
      <c r="E14798" t="s">
        <v>731</v>
      </c>
      <c r="F14798" t="s">
        <v>187</v>
      </c>
      <c r="G14798" t="s">
        <v>188</v>
      </c>
      <c r="H14798" t="s">
        <v>753</v>
      </c>
      <c r="I14798" t="s">
        <v>234</v>
      </c>
      <c r="J14798" t="s">
        <v>754</v>
      </c>
      <c r="K14798" t="s">
        <v>755</v>
      </c>
      <c r="L14798" t="s">
        <v>237</v>
      </c>
      <c r="M14798" t="s">
        <v>227</v>
      </c>
      <c r="O14798" t="s">
        <v>194</v>
      </c>
      <c r="P14798">
        <v>2020</v>
      </c>
      <c r="Q14798">
        <v>4.2565949999999998E-2</v>
      </c>
    </row>
    <row r="14799" spans="1:17" x14ac:dyDescent="0.25">
      <c r="A14799" t="s">
        <v>728</v>
      </c>
      <c r="B14799" t="s">
        <v>729</v>
      </c>
      <c r="C14799" t="s">
        <v>730</v>
      </c>
      <c r="D14799" t="s">
        <v>687</v>
      </c>
      <c r="E14799" t="s">
        <v>731</v>
      </c>
      <c r="F14799" t="s">
        <v>187</v>
      </c>
      <c r="G14799" t="s">
        <v>188</v>
      </c>
      <c r="H14799" t="s">
        <v>753</v>
      </c>
      <c r="I14799" t="s">
        <v>234</v>
      </c>
      <c r="J14799" t="s">
        <v>754</v>
      </c>
      <c r="K14799" t="s">
        <v>755</v>
      </c>
      <c r="L14799" t="s">
        <v>237</v>
      </c>
      <c r="M14799" t="s">
        <v>227</v>
      </c>
      <c r="O14799" t="s">
        <v>264</v>
      </c>
      <c r="P14799">
        <v>2020</v>
      </c>
      <c r="Q14799">
        <v>3.9672800000000001E-2</v>
      </c>
    </row>
    <row r="14800" spans="1:17" x14ac:dyDescent="0.25">
      <c r="A14800" t="s">
        <v>728</v>
      </c>
      <c r="B14800" t="s">
        <v>729</v>
      </c>
      <c r="C14800" t="s">
        <v>730</v>
      </c>
      <c r="D14800" t="s">
        <v>687</v>
      </c>
      <c r="E14800" t="s">
        <v>731</v>
      </c>
      <c r="F14800" t="s">
        <v>187</v>
      </c>
      <c r="G14800" t="s">
        <v>188</v>
      </c>
      <c r="H14800" t="s">
        <v>753</v>
      </c>
      <c r="I14800" t="s">
        <v>234</v>
      </c>
      <c r="J14800" t="s">
        <v>754</v>
      </c>
      <c r="K14800" t="s">
        <v>755</v>
      </c>
      <c r="L14800" t="s">
        <v>237</v>
      </c>
      <c r="M14800" t="s">
        <v>227</v>
      </c>
      <c r="O14800" t="s">
        <v>265</v>
      </c>
      <c r="P14800">
        <v>2020</v>
      </c>
      <c r="Q14800">
        <v>4.4999999999999998E-2</v>
      </c>
    </row>
    <row r="14801" spans="1:17" x14ac:dyDescent="0.25">
      <c r="A14801" t="s">
        <v>728</v>
      </c>
      <c r="B14801" t="s">
        <v>729</v>
      </c>
      <c r="C14801" t="s">
        <v>730</v>
      </c>
      <c r="D14801" t="s">
        <v>687</v>
      </c>
      <c r="E14801" t="s">
        <v>731</v>
      </c>
      <c r="F14801" t="s">
        <v>187</v>
      </c>
      <c r="G14801" t="s">
        <v>188</v>
      </c>
      <c r="H14801" t="s">
        <v>753</v>
      </c>
      <c r="I14801" t="s">
        <v>234</v>
      </c>
      <c r="J14801" t="s">
        <v>754</v>
      </c>
      <c r="K14801" t="s">
        <v>755</v>
      </c>
      <c r="L14801" t="s">
        <v>237</v>
      </c>
      <c r="M14801" t="s">
        <v>227</v>
      </c>
      <c r="O14801" t="s">
        <v>194</v>
      </c>
      <c r="P14801">
        <v>2030</v>
      </c>
      <c r="Q14801">
        <v>3.97664E-2</v>
      </c>
    </row>
    <row r="14802" spans="1:17" x14ac:dyDescent="0.25">
      <c r="A14802" t="s">
        <v>728</v>
      </c>
      <c r="B14802" t="s">
        <v>729</v>
      </c>
      <c r="C14802" t="s">
        <v>730</v>
      </c>
      <c r="D14802" t="s">
        <v>687</v>
      </c>
      <c r="E14802" t="s">
        <v>731</v>
      </c>
      <c r="F14802" t="s">
        <v>187</v>
      </c>
      <c r="G14802" t="s">
        <v>188</v>
      </c>
      <c r="H14802" t="s">
        <v>753</v>
      </c>
      <c r="I14802" t="s">
        <v>234</v>
      </c>
      <c r="J14802" t="s">
        <v>754</v>
      </c>
      <c r="K14802" t="s">
        <v>755</v>
      </c>
      <c r="L14802" t="s">
        <v>237</v>
      </c>
      <c r="M14802" t="s">
        <v>227</v>
      </c>
      <c r="O14802" t="s">
        <v>194</v>
      </c>
      <c r="P14802">
        <v>2050</v>
      </c>
      <c r="Q14802">
        <v>4.179488E-2</v>
      </c>
    </row>
    <row r="14803" spans="1:17" x14ac:dyDescent="0.25">
      <c r="A14803" t="s">
        <v>728</v>
      </c>
      <c r="B14803" t="s">
        <v>729</v>
      </c>
      <c r="C14803" t="s">
        <v>730</v>
      </c>
      <c r="D14803" t="s">
        <v>687</v>
      </c>
      <c r="E14803" t="s">
        <v>731</v>
      </c>
      <c r="F14803" t="s">
        <v>187</v>
      </c>
      <c r="G14803" t="s">
        <v>188</v>
      </c>
      <c r="H14803" t="s">
        <v>753</v>
      </c>
      <c r="I14803" t="s">
        <v>234</v>
      </c>
      <c r="J14803" t="s">
        <v>754</v>
      </c>
      <c r="K14803" t="s">
        <v>755</v>
      </c>
      <c r="L14803" t="s">
        <v>237</v>
      </c>
      <c r="M14803" t="s">
        <v>227</v>
      </c>
      <c r="O14803" t="s">
        <v>264</v>
      </c>
      <c r="P14803">
        <v>2050</v>
      </c>
      <c r="Q14803">
        <v>3.8345440000000001E-2</v>
      </c>
    </row>
    <row r="14804" spans="1:17" x14ac:dyDescent="0.25">
      <c r="A14804" t="s">
        <v>728</v>
      </c>
      <c r="B14804" t="s">
        <v>729</v>
      </c>
      <c r="C14804" t="s">
        <v>730</v>
      </c>
      <c r="D14804" t="s">
        <v>687</v>
      </c>
      <c r="E14804" t="s">
        <v>731</v>
      </c>
      <c r="F14804" t="s">
        <v>187</v>
      </c>
      <c r="G14804" t="s">
        <v>188</v>
      </c>
      <c r="H14804" t="s">
        <v>753</v>
      </c>
      <c r="I14804" t="s">
        <v>234</v>
      </c>
      <c r="J14804" t="s">
        <v>754</v>
      </c>
      <c r="K14804" t="s">
        <v>755</v>
      </c>
      <c r="L14804" t="s">
        <v>237</v>
      </c>
      <c r="M14804" t="s">
        <v>227</v>
      </c>
      <c r="O14804" t="s">
        <v>265</v>
      </c>
      <c r="P14804">
        <v>2050</v>
      </c>
      <c r="Q14804">
        <v>3.97664E-2</v>
      </c>
    </row>
    <row r="14805" spans="1:17" x14ac:dyDescent="0.25">
      <c r="A14805" t="s">
        <v>728</v>
      </c>
      <c r="B14805" t="s">
        <v>729</v>
      </c>
      <c r="C14805" t="s">
        <v>730</v>
      </c>
      <c r="D14805" t="s">
        <v>687</v>
      </c>
      <c r="E14805" t="s">
        <v>731</v>
      </c>
      <c r="F14805" t="s">
        <v>187</v>
      </c>
      <c r="G14805" t="s">
        <v>188</v>
      </c>
      <c r="H14805" t="s">
        <v>756</v>
      </c>
      <c r="I14805" t="s">
        <v>240</v>
      </c>
      <c r="J14805" t="s">
        <v>743</v>
      </c>
      <c r="K14805" t="s">
        <v>752</v>
      </c>
      <c r="L14805" t="s">
        <v>237</v>
      </c>
      <c r="M14805" t="s">
        <v>551</v>
      </c>
      <c r="O14805" t="s">
        <v>194</v>
      </c>
      <c r="P14805">
        <v>2015</v>
      </c>
      <c r="Q14805">
        <v>60</v>
      </c>
    </row>
    <row r="14806" spans="1:17" x14ac:dyDescent="0.25">
      <c r="A14806" t="s">
        <v>728</v>
      </c>
      <c r="B14806" t="s">
        <v>729</v>
      </c>
      <c r="C14806" t="s">
        <v>730</v>
      </c>
      <c r="D14806" t="s">
        <v>687</v>
      </c>
      <c r="E14806" t="s">
        <v>731</v>
      </c>
      <c r="F14806" t="s">
        <v>187</v>
      </c>
      <c r="G14806" t="s">
        <v>188</v>
      </c>
      <c r="H14806" t="s">
        <v>756</v>
      </c>
      <c r="I14806" t="s">
        <v>240</v>
      </c>
      <c r="J14806" t="s">
        <v>743</v>
      </c>
      <c r="K14806" t="s">
        <v>752</v>
      </c>
      <c r="L14806" t="s">
        <v>237</v>
      </c>
      <c r="M14806" t="s">
        <v>551</v>
      </c>
      <c r="O14806" t="s">
        <v>194</v>
      </c>
      <c r="P14806">
        <v>2020</v>
      </c>
      <c r="Q14806">
        <v>57</v>
      </c>
    </row>
    <row r="14807" spans="1:17" x14ac:dyDescent="0.25">
      <c r="A14807" t="s">
        <v>728</v>
      </c>
      <c r="B14807" t="s">
        <v>729</v>
      </c>
      <c r="C14807" t="s">
        <v>730</v>
      </c>
      <c r="D14807" t="s">
        <v>687</v>
      </c>
      <c r="E14807" t="s">
        <v>731</v>
      </c>
      <c r="F14807" t="s">
        <v>187</v>
      </c>
      <c r="G14807" t="s">
        <v>188</v>
      </c>
      <c r="H14807" t="s">
        <v>756</v>
      </c>
      <c r="I14807" t="s">
        <v>240</v>
      </c>
      <c r="J14807" t="s">
        <v>743</v>
      </c>
      <c r="K14807" t="s">
        <v>752</v>
      </c>
      <c r="L14807" t="s">
        <v>237</v>
      </c>
      <c r="M14807" t="s">
        <v>551</v>
      </c>
      <c r="O14807" t="s">
        <v>264</v>
      </c>
      <c r="P14807">
        <v>2020</v>
      </c>
      <c r="Q14807">
        <v>41</v>
      </c>
    </row>
    <row r="14808" spans="1:17" x14ac:dyDescent="0.25">
      <c r="A14808" t="s">
        <v>728</v>
      </c>
      <c r="B14808" t="s">
        <v>729</v>
      </c>
      <c r="C14808" t="s">
        <v>730</v>
      </c>
      <c r="D14808" t="s">
        <v>687</v>
      </c>
      <c r="E14808" t="s">
        <v>731</v>
      </c>
      <c r="F14808" t="s">
        <v>187</v>
      </c>
      <c r="G14808" t="s">
        <v>188</v>
      </c>
      <c r="H14808" t="s">
        <v>756</v>
      </c>
      <c r="I14808" t="s">
        <v>240</v>
      </c>
      <c r="J14808" t="s">
        <v>743</v>
      </c>
      <c r="K14808" t="s">
        <v>752</v>
      </c>
      <c r="L14808" t="s">
        <v>237</v>
      </c>
      <c r="M14808" t="s">
        <v>551</v>
      </c>
      <c r="O14808" t="s">
        <v>265</v>
      </c>
      <c r="P14808">
        <v>2020</v>
      </c>
      <c r="Q14808">
        <v>75</v>
      </c>
    </row>
    <row r="14809" spans="1:17" x14ac:dyDescent="0.25">
      <c r="A14809" t="s">
        <v>728</v>
      </c>
      <c r="B14809" t="s">
        <v>729</v>
      </c>
      <c r="C14809" t="s">
        <v>730</v>
      </c>
      <c r="D14809" t="s">
        <v>687</v>
      </c>
      <c r="E14809" t="s">
        <v>731</v>
      </c>
      <c r="F14809" t="s">
        <v>187</v>
      </c>
      <c r="G14809" t="s">
        <v>188</v>
      </c>
      <c r="H14809" t="s">
        <v>756</v>
      </c>
      <c r="I14809" t="s">
        <v>240</v>
      </c>
      <c r="J14809" t="s">
        <v>743</v>
      </c>
      <c r="K14809" t="s">
        <v>752</v>
      </c>
      <c r="L14809" t="s">
        <v>237</v>
      </c>
      <c r="M14809" t="s">
        <v>551</v>
      </c>
      <c r="O14809" t="s">
        <v>194</v>
      </c>
      <c r="P14809">
        <v>2030</v>
      </c>
      <c r="Q14809">
        <v>54</v>
      </c>
    </row>
    <row r="14810" spans="1:17" x14ac:dyDescent="0.25">
      <c r="A14810" t="s">
        <v>728</v>
      </c>
      <c r="B14810" t="s">
        <v>729</v>
      </c>
      <c r="C14810" t="s">
        <v>730</v>
      </c>
      <c r="D14810" t="s">
        <v>687</v>
      </c>
      <c r="E14810" t="s">
        <v>731</v>
      </c>
      <c r="F14810" t="s">
        <v>187</v>
      </c>
      <c r="G14810" t="s">
        <v>188</v>
      </c>
      <c r="H14810" t="s">
        <v>756</v>
      </c>
      <c r="I14810" t="s">
        <v>240</v>
      </c>
      <c r="J14810" t="s">
        <v>743</v>
      </c>
      <c r="K14810" t="s">
        <v>752</v>
      </c>
      <c r="L14810" t="s">
        <v>237</v>
      </c>
      <c r="M14810" t="s">
        <v>551</v>
      </c>
      <c r="O14810" t="s">
        <v>194</v>
      </c>
      <c r="P14810">
        <v>2050</v>
      </c>
      <c r="Q14810">
        <v>52</v>
      </c>
    </row>
    <row r="14811" spans="1:17" x14ac:dyDescent="0.25">
      <c r="A14811" t="s">
        <v>728</v>
      </c>
      <c r="B14811" t="s">
        <v>729</v>
      </c>
      <c r="C14811" t="s">
        <v>730</v>
      </c>
      <c r="D14811" t="s">
        <v>687</v>
      </c>
      <c r="E14811" t="s">
        <v>731</v>
      </c>
      <c r="F14811" t="s">
        <v>187</v>
      </c>
      <c r="G14811" t="s">
        <v>188</v>
      </c>
      <c r="H14811" t="s">
        <v>756</v>
      </c>
      <c r="I14811" t="s">
        <v>240</v>
      </c>
      <c r="J14811" t="s">
        <v>743</v>
      </c>
      <c r="K14811" t="s">
        <v>752</v>
      </c>
      <c r="L14811" t="s">
        <v>237</v>
      </c>
      <c r="M14811" t="s">
        <v>551</v>
      </c>
      <c r="O14811" t="s">
        <v>264</v>
      </c>
      <c r="P14811">
        <v>2050</v>
      </c>
      <c r="Q14811">
        <v>37</v>
      </c>
    </row>
    <row r="14812" spans="1:17" x14ac:dyDescent="0.25">
      <c r="A14812" t="s">
        <v>728</v>
      </c>
      <c r="B14812" t="s">
        <v>729</v>
      </c>
      <c r="C14812" t="s">
        <v>730</v>
      </c>
      <c r="D14812" t="s">
        <v>687</v>
      </c>
      <c r="E14812" t="s">
        <v>731</v>
      </c>
      <c r="F14812" t="s">
        <v>187</v>
      </c>
      <c r="G14812" t="s">
        <v>188</v>
      </c>
      <c r="H14812" t="s">
        <v>756</v>
      </c>
      <c r="I14812" t="s">
        <v>240</v>
      </c>
      <c r="J14812" t="s">
        <v>743</v>
      </c>
      <c r="K14812" t="s">
        <v>752</v>
      </c>
      <c r="L14812" t="s">
        <v>237</v>
      </c>
      <c r="M14812" t="s">
        <v>551</v>
      </c>
      <c r="O14812" t="s">
        <v>265</v>
      </c>
      <c r="P14812">
        <v>2050</v>
      </c>
      <c r="Q14812">
        <v>68</v>
      </c>
    </row>
    <row r="14813" spans="1:17" x14ac:dyDescent="0.25">
      <c r="A14813" t="s">
        <v>728</v>
      </c>
      <c r="B14813" t="s">
        <v>729</v>
      </c>
      <c r="C14813" t="s">
        <v>730</v>
      </c>
      <c r="D14813" t="s">
        <v>687</v>
      </c>
      <c r="E14813" t="s">
        <v>731</v>
      </c>
      <c r="F14813" t="s">
        <v>187</v>
      </c>
      <c r="G14813" t="s">
        <v>188</v>
      </c>
      <c r="H14813" t="s">
        <v>757</v>
      </c>
      <c r="I14813" t="s">
        <v>240</v>
      </c>
      <c r="J14813" t="s">
        <v>758</v>
      </c>
      <c r="K14813" t="s">
        <v>752</v>
      </c>
      <c r="L14813" t="s">
        <v>237</v>
      </c>
      <c r="M14813" t="s">
        <v>759</v>
      </c>
      <c r="O14813" t="s">
        <v>194</v>
      </c>
      <c r="P14813">
        <v>2015</v>
      </c>
      <c r="Q14813">
        <v>428.88888888888903</v>
      </c>
    </row>
    <row r="14814" spans="1:17" x14ac:dyDescent="0.25">
      <c r="A14814" t="s">
        <v>728</v>
      </c>
      <c r="B14814" t="s">
        <v>729</v>
      </c>
      <c r="C14814" t="s">
        <v>730</v>
      </c>
      <c r="D14814" t="s">
        <v>687</v>
      </c>
      <c r="E14814" t="s">
        <v>731</v>
      </c>
      <c r="F14814" t="s">
        <v>187</v>
      </c>
      <c r="G14814" t="s">
        <v>188</v>
      </c>
      <c r="H14814" t="s">
        <v>757</v>
      </c>
      <c r="I14814" t="s">
        <v>240</v>
      </c>
      <c r="J14814" t="s">
        <v>758</v>
      </c>
      <c r="K14814" t="s">
        <v>752</v>
      </c>
      <c r="L14814" t="s">
        <v>237</v>
      </c>
      <c r="M14814" t="s">
        <v>759</v>
      </c>
      <c r="O14814" t="s">
        <v>194</v>
      </c>
      <c r="P14814">
        <v>2020</v>
      </c>
      <c r="Q14814">
        <v>395.38645325665198</v>
      </c>
    </row>
    <row r="14815" spans="1:17" x14ac:dyDescent="0.25">
      <c r="A14815" t="s">
        <v>728</v>
      </c>
      <c r="B14815" t="s">
        <v>729</v>
      </c>
      <c r="C14815" t="s">
        <v>730</v>
      </c>
      <c r="D14815" t="s">
        <v>687</v>
      </c>
      <c r="E14815" t="s">
        <v>731</v>
      </c>
      <c r="F14815" t="s">
        <v>187</v>
      </c>
      <c r="G14815" t="s">
        <v>188</v>
      </c>
      <c r="H14815" t="s">
        <v>757</v>
      </c>
      <c r="I14815" t="s">
        <v>240</v>
      </c>
      <c r="J14815" t="s">
        <v>758</v>
      </c>
      <c r="K14815" t="s">
        <v>752</v>
      </c>
      <c r="L14815" t="s">
        <v>237</v>
      </c>
      <c r="M14815" t="s">
        <v>759</v>
      </c>
      <c r="O14815" t="s">
        <v>264</v>
      </c>
      <c r="P14815">
        <v>2020</v>
      </c>
      <c r="Q14815">
        <v>371.03506684680701</v>
      </c>
    </row>
    <row r="14816" spans="1:17" x14ac:dyDescent="0.25">
      <c r="A14816" t="s">
        <v>728</v>
      </c>
      <c r="B14816" t="s">
        <v>729</v>
      </c>
      <c r="C14816" t="s">
        <v>730</v>
      </c>
      <c r="D14816" t="s">
        <v>687</v>
      </c>
      <c r="E14816" t="s">
        <v>731</v>
      </c>
      <c r="F14816" t="s">
        <v>187</v>
      </c>
      <c r="G14816" t="s">
        <v>188</v>
      </c>
      <c r="H14816" t="s">
        <v>757</v>
      </c>
      <c r="I14816" t="s">
        <v>240</v>
      </c>
      <c r="J14816" t="s">
        <v>758</v>
      </c>
      <c r="K14816" t="s">
        <v>752</v>
      </c>
      <c r="L14816" t="s">
        <v>237</v>
      </c>
      <c r="M14816" t="s">
        <v>759</v>
      </c>
      <c r="O14816" t="s">
        <v>265</v>
      </c>
      <c r="P14816">
        <v>2020</v>
      </c>
      <c r="Q14816">
        <v>422.222222222222</v>
      </c>
    </row>
    <row r="14817" spans="1:17" x14ac:dyDescent="0.25">
      <c r="A14817" t="s">
        <v>728</v>
      </c>
      <c r="B14817" t="s">
        <v>729</v>
      </c>
      <c r="C14817" t="s">
        <v>730</v>
      </c>
      <c r="D14817" t="s">
        <v>687</v>
      </c>
      <c r="E14817" t="s">
        <v>731</v>
      </c>
      <c r="F14817" t="s">
        <v>187</v>
      </c>
      <c r="G14817" t="s">
        <v>188</v>
      </c>
      <c r="H14817" t="s">
        <v>757</v>
      </c>
      <c r="I14817" t="s">
        <v>240</v>
      </c>
      <c r="J14817" t="s">
        <v>758</v>
      </c>
      <c r="K14817" t="s">
        <v>752</v>
      </c>
      <c r="L14817" t="s">
        <v>237</v>
      </c>
      <c r="M14817" t="s">
        <v>759</v>
      </c>
      <c r="O14817" t="s">
        <v>194</v>
      </c>
      <c r="P14817">
        <v>2030</v>
      </c>
      <c r="Q14817">
        <v>362.11475014082203</v>
      </c>
    </row>
    <row r="14818" spans="1:17" x14ac:dyDescent="0.25">
      <c r="A14818" t="s">
        <v>728</v>
      </c>
      <c r="B14818" t="s">
        <v>729</v>
      </c>
      <c r="C14818" t="s">
        <v>730</v>
      </c>
      <c r="D14818" t="s">
        <v>687</v>
      </c>
      <c r="E14818" t="s">
        <v>731</v>
      </c>
      <c r="F14818" t="s">
        <v>187</v>
      </c>
      <c r="G14818" t="s">
        <v>188</v>
      </c>
      <c r="H14818" t="s">
        <v>757</v>
      </c>
      <c r="I14818" t="s">
        <v>240</v>
      </c>
      <c r="J14818" t="s">
        <v>758</v>
      </c>
      <c r="K14818" t="s">
        <v>752</v>
      </c>
      <c r="L14818" t="s">
        <v>237</v>
      </c>
      <c r="M14818" t="s">
        <v>759</v>
      </c>
      <c r="O14818" t="s">
        <v>194</v>
      </c>
      <c r="P14818">
        <v>2050</v>
      </c>
      <c r="Q14818">
        <v>325.39870912418002</v>
      </c>
    </row>
    <row r="14819" spans="1:17" x14ac:dyDescent="0.25">
      <c r="A14819" t="s">
        <v>728</v>
      </c>
      <c r="B14819" t="s">
        <v>729</v>
      </c>
      <c r="C14819" t="s">
        <v>730</v>
      </c>
      <c r="D14819" t="s">
        <v>687</v>
      </c>
      <c r="E14819" t="s">
        <v>731</v>
      </c>
      <c r="F14819" t="s">
        <v>187</v>
      </c>
      <c r="G14819" t="s">
        <v>188</v>
      </c>
      <c r="H14819" t="s">
        <v>757</v>
      </c>
      <c r="I14819" t="s">
        <v>240</v>
      </c>
      <c r="J14819" t="s">
        <v>758</v>
      </c>
      <c r="K14819" t="s">
        <v>752</v>
      </c>
      <c r="L14819" t="s">
        <v>237</v>
      </c>
      <c r="M14819" t="s">
        <v>759</v>
      </c>
      <c r="O14819" t="s">
        <v>264</v>
      </c>
      <c r="P14819">
        <v>2050</v>
      </c>
      <c r="Q14819">
        <v>292.08166603382301</v>
      </c>
    </row>
    <row r="14820" spans="1:17" x14ac:dyDescent="0.25">
      <c r="A14820" t="s">
        <v>728</v>
      </c>
      <c r="B14820" t="s">
        <v>729</v>
      </c>
      <c r="C14820" t="s">
        <v>730</v>
      </c>
      <c r="D14820" t="s">
        <v>687</v>
      </c>
      <c r="E14820" t="s">
        <v>731</v>
      </c>
      <c r="F14820" t="s">
        <v>187</v>
      </c>
      <c r="G14820" t="s">
        <v>188</v>
      </c>
      <c r="H14820" t="s">
        <v>757</v>
      </c>
      <c r="I14820" t="s">
        <v>240</v>
      </c>
      <c r="J14820" t="s">
        <v>758</v>
      </c>
      <c r="K14820" t="s">
        <v>752</v>
      </c>
      <c r="L14820" t="s">
        <v>237</v>
      </c>
      <c r="M14820" t="s">
        <v>759</v>
      </c>
      <c r="O14820" t="s">
        <v>265</v>
      </c>
      <c r="P14820">
        <v>2050</v>
      </c>
      <c r="Q14820">
        <v>362.11475014082203</v>
      </c>
    </row>
    <row r="14821" spans="1:17" x14ac:dyDescent="0.25">
      <c r="A14821" t="s">
        <v>728</v>
      </c>
      <c r="B14821" t="s">
        <v>729</v>
      </c>
      <c r="C14821" t="s">
        <v>730</v>
      </c>
      <c r="D14821" t="s">
        <v>687</v>
      </c>
      <c r="E14821" t="s">
        <v>731</v>
      </c>
      <c r="F14821" t="s">
        <v>187</v>
      </c>
      <c r="G14821" t="s">
        <v>188</v>
      </c>
      <c r="H14821" t="s">
        <v>760</v>
      </c>
      <c r="I14821" t="s">
        <v>240</v>
      </c>
      <c r="J14821" t="s">
        <v>761</v>
      </c>
      <c r="K14821" t="s">
        <v>762</v>
      </c>
      <c r="L14821" t="s">
        <v>237</v>
      </c>
      <c r="M14821" t="s">
        <v>763</v>
      </c>
      <c r="N14821" t="s">
        <v>764</v>
      </c>
      <c r="O14821" t="s">
        <v>194</v>
      </c>
      <c r="P14821">
        <v>2015</v>
      </c>
      <c r="Q14821">
        <v>193</v>
      </c>
    </row>
    <row r="14822" spans="1:17" x14ac:dyDescent="0.25">
      <c r="A14822" t="s">
        <v>728</v>
      </c>
      <c r="B14822" t="s">
        <v>729</v>
      </c>
      <c r="C14822" t="s">
        <v>730</v>
      </c>
      <c r="D14822" t="s">
        <v>687</v>
      </c>
      <c r="E14822" t="s">
        <v>731</v>
      </c>
      <c r="F14822" t="s">
        <v>187</v>
      </c>
      <c r="G14822" t="s">
        <v>188</v>
      </c>
      <c r="H14822" t="s">
        <v>760</v>
      </c>
      <c r="I14822" t="s">
        <v>240</v>
      </c>
      <c r="J14822" t="s">
        <v>761</v>
      </c>
      <c r="K14822" t="s">
        <v>762</v>
      </c>
      <c r="L14822" t="s">
        <v>237</v>
      </c>
      <c r="M14822" t="s">
        <v>763</v>
      </c>
      <c r="N14822" t="s">
        <v>764</v>
      </c>
      <c r="O14822" t="s">
        <v>194</v>
      </c>
      <c r="P14822">
        <v>2020</v>
      </c>
      <c r="Q14822">
        <v>187</v>
      </c>
    </row>
    <row r="14823" spans="1:17" x14ac:dyDescent="0.25">
      <c r="A14823" t="s">
        <v>728</v>
      </c>
      <c r="B14823" t="s">
        <v>729</v>
      </c>
      <c r="C14823" t="s">
        <v>730</v>
      </c>
      <c r="D14823" t="s">
        <v>687</v>
      </c>
      <c r="E14823" t="s">
        <v>731</v>
      </c>
      <c r="F14823" t="s">
        <v>187</v>
      </c>
      <c r="G14823" t="s">
        <v>188</v>
      </c>
      <c r="H14823" t="s">
        <v>760</v>
      </c>
      <c r="I14823" t="s">
        <v>240</v>
      </c>
      <c r="J14823" t="s">
        <v>761</v>
      </c>
      <c r="K14823" t="s">
        <v>762</v>
      </c>
      <c r="L14823" t="s">
        <v>237</v>
      </c>
      <c r="M14823" t="s">
        <v>763</v>
      </c>
      <c r="N14823" t="s">
        <v>764</v>
      </c>
      <c r="O14823" t="s">
        <v>264</v>
      </c>
      <c r="P14823">
        <v>2020</v>
      </c>
      <c r="Q14823">
        <v>184</v>
      </c>
    </row>
    <row r="14824" spans="1:17" x14ac:dyDescent="0.25">
      <c r="A14824" t="s">
        <v>728</v>
      </c>
      <c r="B14824" t="s">
        <v>729</v>
      </c>
      <c r="C14824" t="s">
        <v>730</v>
      </c>
      <c r="D14824" t="s">
        <v>687</v>
      </c>
      <c r="E14824" t="s">
        <v>731</v>
      </c>
      <c r="F14824" t="s">
        <v>187</v>
      </c>
      <c r="G14824" t="s">
        <v>188</v>
      </c>
      <c r="H14824" t="s">
        <v>760</v>
      </c>
      <c r="I14824" t="s">
        <v>240</v>
      </c>
      <c r="J14824" t="s">
        <v>761</v>
      </c>
      <c r="K14824" t="s">
        <v>762</v>
      </c>
      <c r="L14824" t="s">
        <v>237</v>
      </c>
      <c r="M14824" t="s">
        <v>763</v>
      </c>
      <c r="N14824" t="s">
        <v>764</v>
      </c>
      <c r="O14824" t="s">
        <v>265</v>
      </c>
      <c r="P14824">
        <v>2020</v>
      </c>
      <c r="Q14824">
        <v>190</v>
      </c>
    </row>
    <row r="14825" spans="1:17" x14ac:dyDescent="0.25">
      <c r="A14825" t="s">
        <v>728</v>
      </c>
      <c r="B14825" t="s">
        <v>729</v>
      </c>
      <c r="C14825" t="s">
        <v>730</v>
      </c>
      <c r="D14825" t="s">
        <v>687</v>
      </c>
      <c r="E14825" t="s">
        <v>731</v>
      </c>
      <c r="F14825" t="s">
        <v>187</v>
      </c>
      <c r="G14825" t="s">
        <v>188</v>
      </c>
      <c r="H14825" t="s">
        <v>760</v>
      </c>
      <c r="I14825" t="s">
        <v>240</v>
      </c>
      <c r="J14825" t="s">
        <v>761</v>
      </c>
      <c r="K14825" t="s">
        <v>762</v>
      </c>
      <c r="L14825" t="s">
        <v>237</v>
      </c>
      <c r="M14825" t="s">
        <v>763</v>
      </c>
      <c r="N14825" t="s">
        <v>764</v>
      </c>
      <c r="O14825" t="s">
        <v>194</v>
      </c>
      <c r="P14825">
        <v>2030</v>
      </c>
      <c r="Q14825">
        <v>180</v>
      </c>
    </row>
    <row r="14826" spans="1:17" x14ac:dyDescent="0.25">
      <c r="A14826" t="s">
        <v>728</v>
      </c>
      <c r="B14826" t="s">
        <v>729</v>
      </c>
      <c r="C14826" t="s">
        <v>730</v>
      </c>
      <c r="D14826" t="s">
        <v>687</v>
      </c>
      <c r="E14826" t="s">
        <v>731</v>
      </c>
      <c r="F14826" t="s">
        <v>187</v>
      </c>
      <c r="G14826" t="s">
        <v>188</v>
      </c>
      <c r="H14826" t="s">
        <v>760</v>
      </c>
      <c r="I14826" t="s">
        <v>240</v>
      </c>
      <c r="J14826" t="s">
        <v>761</v>
      </c>
      <c r="K14826" t="s">
        <v>762</v>
      </c>
      <c r="L14826" t="s">
        <v>237</v>
      </c>
      <c r="M14826" t="s">
        <v>763</v>
      </c>
      <c r="N14826" t="s">
        <v>764</v>
      </c>
      <c r="O14826" t="s">
        <v>194</v>
      </c>
      <c r="P14826">
        <v>2050</v>
      </c>
      <c r="Q14826">
        <v>170</v>
      </c>
    </row>
    <row r="14827" spans="1:17" x14ac:dyDescent="0.25">
      <c r="A14827" t="s">
        <v>728</v>
      </c>
      <c r="B14827" t="s">
        <v>729</v>
      </c>
      <c r="C14827" t="s">
        <v>730</v>
      </c>
      <c r="D14827" t="s">
        <v>687</v>
      </c>
      <c r="E14827" t="s">
        <v>731</v>
      </c>
      <c r="F14827" t="s">
        <v>187</v>
      </c>
      <c r="G14827" t="s">
        <v>188</v>
      </c>
      <c r="H14827" t="s">
        <v>760</v>
      </c>
      <c r="I14827" t="s">
        <v>240</v>
      </c>
      <c r="J14827" t="s">
        <v>761</v>
      </c>
      <c r="K14827" t="s">
        <v>762</v>
      </c>
      <c r="L14827" t="s">
        <v>237</v>
      </c>
      <c r="M14827" t="s">
        <v>763</v>
      </c>
      <c r="N14827" t="s">
        <v>764</v>
      </c>
      <c r="O14827" t="s">
        <v>264</v>
      </c>
      <c r="P14827">
        <v>2050</v>
      </c>
      <c r="Q14827">
        <v>160</v>
      </c>
    </row>
    <row r="14828" spans="1:17" x14ac:dyDescent="0.25">
      <c r="A14828" t="s">
        <v>728</v>
      </c>
      <c r="B14828" t="s">
        <v>729</v>
      </c>
      <c r="C14828" t="s">
        <v>730</v>
      </c>
      <c r="D14828" t="s">
        <v>687</v>
      </c>
      <c r="E14828" t="s">
        <v>731</v>
      </c>
      <c r="F14828" t="s">
        <v>187</v>
      </c>
      <c r="G14828" t="s">
        <v>188</v>
      </c>
      <c r="H14828" t="s">
        <v>760</v>
      </c>
      <c r="I14828" t="s">
        <v>240</v>
      </c>
      <c r="J14828" t="s">
        <v>761</v>
      </c>
      <c r="K14828" t="s">
        <v>762</v>
      </c>
      <c r="L14828" t="s">
        <v>237</v>
      </c>
      <c r="M14828" t="s">
        <v>763</v>
      </c>
      <c r="N14828" t="s">
        <v>764</v>
      </c>
      <c r="O14828" t="s">
        <v>265</v>
      </c>
      <c r="P14828">
        <v>2050</v>
      </c>
      <c r="Q14828">
        <v>180</v>
      </c>
    </row>
    <row r="14829" spans="1:17" x14ac:dyDescent="0.25">
      <c r="A14829" t="s">
        <v>765</v>
      </c>
      <c r="B14829" t="s">
        <v>766</v>
      </c>
      <c r="C14829" t="s">
        <v>767</v>
      </c>
      <c r="D14829" t="s">
        <v>361</v>
      </c>
      <c r="E14829" t="s">
        <v>768</v>
      </c>
      <c r="F14829" t="s">
        <v>187</v>
      </c>
      <c r="G14829" t="s">
        <v>195</v>
      </c>
      <c r="H14829" t="s">
        <v>196</v>
      </c>
      <c r="I14829" t="s">
        <v>197</v>
      </c>
      <c r="J14829" t="s">
        <v>198</v>
      </c>
      <c r="O14829" t="s">
        <v>194</v>
      </c>
      <c r="P14829">
        <v>2015</v>
      </c>
    </row>
    <row r="14830" spans="1:17" x14ac:dyDescent="0.25">
      <c r="A14830" t="s">
        <v>765</v>
      </c>
      <c r="B14830" t="s">
        <v>766</v>
      </c>
      <c r="C14830" t="s">
        <v>767</v>
      </c>
      <c r="D14830" t="s">
        <v>361</v>
      </c>
      <c r="E14830" t="s">
        <v>768</v>
      </c>
      <c r="F14830" t="s">
        <v>187</v>
      </c>
      <c r="G14830" t="s">
        <v>195</v>
      </c>
      <c r="H14830" t="s">
        <v>196</v>
      </c>
      <c r="I14830" t="s">
        <v>197</v>
      </c>
      <c r="J14830" t="s">
        <v>198</v>
      </c>
      <c r="O14830" t="s">
        <v>194</v>
      </c>
      <c r="P14830">
        <v>2020</v>
      </c>
    </row>
    <row r="14831" spans="1:17" x14ac:dyDescent="0.25">
      <c r="A14831" t="s">
        <v>765</v>
      </c>
      <c r="B14831" t="s">
        <v>766</v>
      </c>
      <c r="C14831" t="s">
        <v>767</v>
      </c>
      <c r="D14831" t="s">
        <v>361</v>
      </c>
      <c r="E14831" t="s">
        <v>768</v>
      </c>
      <c r="F14831" t="s">
        <v>187</v>
      </c>
      <c r="G14831" t="s">
        <v>195</v>
      </c>
      <c r="H14831" t="s">
        <v>196</v>
      </c>
      <c r="I14831" t="s">
        <v>197</v>
      </c>
      <c r="J14831" t="s">
        <v>198</v>
      </c>
      <c r="O14831" t="s">
        <v>264</v>
      </c>
      <c r="P14831">
        <v>2020</v>
      </c>
    </row>
    <row r="14832" spans="1:17" x14ac:dyDescent="0.25">
      <c r="A14832" t="s">
        <v>765</v>
      </c>
      <c r="B14832" t="s">
        <v>766</v>
      </c>
      <c r="C14832" t="s">
        <v>767</v>
      </c>
      <c r="D14832" t="s">
        <v>361</v>
      </c>
      <c r="E14832" t="s">
        <v>768</v>
      </c>
      <c r="F14832" t="s">
        <v>187</v>
      </c>
      <c r="G14832" t="s">
        <v>195</v>
      </c>
      <c r="H14832" t="s">
        <v>196</v>
      </c>
      <c r="I14832" t="s">
        <v>197</v>
      </c>
      <c r="J14832" t="s">
        <v>198</v>
      </c>
      <c r="O14832" t="s">
        <v>265</v>
      </c>
      <c r="P14832">
        <v>2020</v>
      </c>
    </row>
    <row r="14833" spans="1:17" x14ac:dyDescent="0.25">
      <c r="A14833" t="s">
        <v>765</v>
      </c>
      <c r="B14833" t="s">
        <v>766</v>
      </c>
      <c r="C14833" t="s">
        <v>767</v>
      </c>
      <c r="D14833" t="s">
        <v>361</v>
      </c>
      <c r="E14833" t="s">
        <v>768</v>
      </c>
      <c r="F14833" t="s">
        <v>187</v>
      </c>
      <c r="G14833" t="s">
        <v>195</v>
      </c>
      <c r="H14833" t="s">
        <v>196</v>
      </c>
      <c r="I14833" t="s">
        <v>197</v>
      </c>
      <c r="J14833" t="s">
        <v>198</v>
      </c>
      <c r="O14833" t="s">
        <v>194</v>
      </c>
      <c r="P14833">
        <v>2030</v>
      </c>
    </row>
    <row r="14834" spans="1:17" x14ac:dyDescent="0.25">
      <c r="A14834" t="s">
        <v>765</v>
      </c>
      <c r="B14834" t="s">
        <v>766</v>
      </c>
      <c r="C14834" t="s">
        <v>767</v>
      </c>
      <c r="D14834" t="s">
        <v>361</v>
      </c>
      <c r="E14834" t="s">
        <v>768</v>
      </c>
      <c r="F14834" t="s">
        <v>187</v>
      </c>
      <c r="G14834" t="s">
        <v>195</v>
      </c>
      <c r="H14834" t="s">
        <v>196</v>
      </c>
      <c r="I14834" t="s">
        <v>197</v>
      </c>
      <c r="J14834" t="s">
        <v>198</v>
      </c>
      <c r="O14834" t="s">
        <v>194</v>
      </c>
      <c r="P14834">
        <v>2050</v>
      </c>
    </row>
    <row r="14835" spans="1:17" x14ac:dyDescent="0.25">
      <c r="A14835" t="s">
        <v>765</v>
      </c>
      <c r="B14835" t="s">
        <v>766</v>
      </c>
      <c r="C14835" t="s">
        <v>767</v>
      </c>
      <c r="D14835" t="s">
        <v>361</v>
      </c>
      <c r="E14835" t="s">
        <v>768</v>
      </c>
      <c r="F14835" t="s">
        <v>187</v>
      </c>
      <c r="G14835" t="s">
        <v>195</v>
      </c>
      <c r="H14835" t="s">
        <v>196</v>
      </c>
      <c r="I14835" t="s">
        <v>197</v>
      </c>
      <c r="J14835" t="s">
        <v>198</v>
      </c>
      <c r="O14835" t="s">
        <v>264</v>
      </c>
      <c r="P14835">
        <v>2050</v>
      </c>
    </row>
    <row r="14836" spans="1:17" x14ac:dyDescent="0.25">
      <c r="A14836" t="s">
        <v>765</v>
      </c>
      <c r="B14836" t="s">
        <v>766</v>
      </c>
      <c r="C14836" t="s">
        <v>767</v>
      </c>
      <c r="D14836" t="s">
        <v>361</v>
      </c>
      <c r="E14836" t="s">
        <v>768</v>
      </c>
      <c r="F14836" t="s">
        <v>187</v>
      </c>
      <c r="G14836" t="s">
        <v>195</v>
      </c>
      <c r="H14836" t="s">
        <v>196</v>
      </c>
      <c r="I14836" t="s">
        <v>197</v>
      </c>
      <c r="J14836" t="s">
        <v>198</v>
      </c>
      <c r="O14836" t="s">
        <v>265</v>
      </c>
      <c r="P14836">
        <v>2050</v>
      </c>
    </row>
    <row r="14837" spans="1:17" x14ac:dyDescent="0.25">
      <c r="A14837" t="s">
        <v>765</v>
      </c>
      <c r="B14837" t="s">
        <v>766</v>
      </c>
      <c r="C14837" t="s">
        <v>767</v>
      </c>
      <c r="D14837" t="s">
        <v>361</v>
      </c>
      <c r="E14837" t="s">
        <v>768</v>
      </c>
      <c r="F14837" t="s">
        <v>187</v>
      </c>
      <c r="G14837" t="s">
        <v>195</v>
      </c>
      <c r="H14837" t="s">
        <v>200</v>
      </c>
      <c r="I14837" t="s">
        <v>201</v>
      </c>
      <c r="K14837" t="s">
        <v>202</v>
      </c>
      <c r="N14837" t="s">
        <v>217</v>
      </c>
      <c r="O14837" t="s">
        <v>194</v>
      </c>
      <c r="P14837">
        <v>2015</v>
      </c>
      <c r="Q14837">
        <v>1</v>
      </c>
    </row>
    <row r="14838" spans="1:17" x14ac:dyDescent="0.25">
      <c r="A14838" t="s">
        <v>765</v>
      </c>
      <c r="B14838" t="s">
        <v>766</v>
      </c>
      <c r="C14838" t="s">
        <v>767</v>
      </c>
      <c r="D14838" t="s">
        <v>361</v>
      </c>
      <c r="E14838" t="s">
        <v>768</v>
      </c>
      <c r="F14838" t="s">
        <v>187</v>
      </c>
      <c r="G14838" t="s">
        <v>195</v>
      </c>
      <c r="H14838" t="s">
        <v>200</v>
      </c>
      <c r="I14838" t="s">
        <v>201</v>
      </c>
      <c r="K14838" t="s">
        <v>202</v>
      </c>
      <c r="N14838" t="s">
        <v>217</v>
      </c>
      <c r="O14838" t="s">
        <v>194</v>
      </c>
      <c r="P14838">
        <v>2020</v>
      </c>
      <c r="Q14838">
        <v>1</v>
      </c>
    </row>
    <row r="14839" spans="1:17" x14ac:dyDescent="0.25">
      <c r="A14839" t="s">
        <v>765</v>
      </c>
      <c r="B14839" t="s">
        <v>766</v>
      </c>
      <c r="C14839" t="s">
        <v>767</v>
      </c>
      <c r="D14839" t="s">
        <v>361</v>
      </c>
      <c r="E14839" t="s">
        <v>768</v>
      </c>
      <c r="F14839" t="s">
        <v>187</v>
      </c>
      <c r="G14839" t="s">
        <v>195</v>
      </c>
      <c r="H14839" t="s">
        <v>200</v>
      </c>
      <c r="I14839" t="s">
        <v>201</v>
      </c>
      <c r="K14839" t="s">
        <v>202</v>
      </c>
      <c r="N14839" t="s">
        <v>217</v>
      </c>
      <c r="O14839" t="s">
        <v>264</v>
      </c>
      <c r="P14839">
        <v>2020</v>
      </c>
    </row>
    <row r="14840" spans="1:17" x14ac:dyDescent="0.25">
      <c r="A14840" t="s">
        <v>765</v>
      </c>
      <c r="B14840" t="s">
        <v>766</v>
      </c>
      <c r="C14840" t="s">
        <v>767</v>
      </c>
      <c r="D14840" t="s">
        <v>361</v>
      </c>
      <c r="E14840" t="s">
        <v>768</v>
      </c>
      <c r="F14840" t="s">
        <v>187</v>
      </c>
      <c r="G14840" t="s">
        <v>195</v>
      </c>
      <c r="H14840" t="s">
        <v>200</v>
      </c>
      <c r="I14840" t="s">
        <v>201</v>
      </c>
      <c r="K14840" t="s">
        <v>202</v>
      </c>
      <c r="N14840" t="s">
        <v>217</v>
      </c>
      <c r="O14840" t="s">
        <v>265</v>
      </c>
      <c r="P14840">
        <v>2020</v>
      </c>
    </row>
    <row r="14841" spans="1:17" x14ac:dyDescent="0.25">
      <c r="A14841" t="s">
        <v>765</v>
      </c>
      <c r="B14841" t="s">
        <v>766</v>
      </c>
      <c r="C14841" t="s">
        <v>767</v>
      </c>
      <c r="D14841" t="s">
        <v>361</v>
      </c>
      <c r="E14841" t="s">
        <v>768</v>
      </c>
      <c r="F14841" t="s">
        <v>187</v>
      </c>
      <c r="G14841" t="s">
        <v>195</v>
      </c>
      <c r="H14841" t="s">
        <v>200</v>
      </c>
      <c r="I14841" t="s">
        <v>201</v>
      </c>
      <c r="K14841" t="s">
        <v>202</v>
      </c>
      <c r="N14841" t="s">
        <v>217</v>
      </c>
      <c r="O14841" t="s">
        <v>194</v>
      </c>
      <c r="P14841">
        <v>2030</v>
      </c>
      <c r="Q14841">
        <v>1</v>
      </c>
    </row>
    <row r="14842" spans="1:17" x14ac:dyDescent="0.25">
      <c r="A14842" t="s">
        <v>765</v>
      </c>
      <c r="B14842" t="s">
        <v>766</v>
      </c>
      <c r="C14842" t="s">
        <v>767</v>
      </c>
      <c r="D14842" t="s">
        <v>361</v>
      </c>
      <c r="E14842" t="s">
        <v>768</v>
      </c>
      <c r="F14842" t="s">
        <v>187</v>
      </c>
      <c r="G14842" t="s">
        <v>195</v>
      </c>
      <c r="H14842" t="s">
        <v>200</v>
      </c>
      <c r="I14842" t="s">
        <v>201</v>
      </c>
      <c r="K14842" t="s">
        <v>202</v>
      </c>
      <c r="N14842" t="s">
        <v>217</v>
      </c>
      <c r="O14842" t="s">
        <v>194</v>
      </c>
      <c r="P14842">
        <v>2050</v>
      </c>
      <c r="Q14842">
        <v>1</v>
      </c>
    </row>
    <row r="14843" spans="1:17" x14ac:dyDescent="0.25">
      <c r="A14843" t="s">
        <v>765</v>
      </c>
      <c r="B14843" t="s">
        <v>766</v>
      </c>
      <c r="C14843" t="s">
        <v>767</v>
      </c>
      <c r="D14843" t="s">
        <v>361</v>
      </c>
      <c r="E14843" t="s">
        <v>768</v>
      </c>
      <c r="F14843" t="s">
        <v>187</v>
      </c>
      <c r="G14843" t="s">
        <v>195</v>
      </c>
      <c r="H14843" t="s">
        <v>200</v>
      </c>
      <c r="I14843" t="s">
        <v>201</v>
      </c>
      <c r="K14843" t="s">
        <v>202</v>
      </c>
      <c r="N14843" t="s">
        <v>217</v>
      </c>
      <c r="O14843" t="s">
        <v>264</v>
      </c>
      <c r="P14843">
        <v>2050</v>
      </c>
    </row>
    <row r="14844" spans="1:17" x14ac:dyDescent="0.25">
      <c r="A14844" t="s">
        <v>765</v>
      </c>
      <c r="B14844" t="s">
        <v>766</v>
      </c>
      <c r="C14844" t="s">
        <v>767</v>
      </c>
      <c r="D14844" t="s">
        <v>361</v>
      </c>
      <c r="E14844" t="s">
        <v>768</v>
      </c>
      <c r="F14844" t="s">
        <v>187</v>
      </c>
      <c r="G14844" t="s">
        <v>195</v>
      </c>
      <c r="H14844" t="s">
        <v>200</v>
      </c>
      <c r="I14844" t="s">
        <v>201</v>
      </c>
      <c r="K14844" t="s">
        <v>202</v>
      </c>
      <c r="N14844" t="s">
        <v>217</v>
      </c>
      <c r="O14844" t="s">
        <v>265</v>
      </c>
      <c r="P14844">
        <v>2050</v>
      </c>
    </row>
    <row r="14845" spans="1:17" x14ac:dyDescent="0.25">
      <c r="A14845" t="s">
        <v>765</v>
      </c>
      <c r="B14845" t="s">
        <v>766</v>
      </c>
      <c r="C14845" t="s">
        <v>767</v>
      </c>
      <c r="D14845" t="s">
        <v>361</v>
      </c>
      <c r="E14845" t="s">
        <v>768</v>
      </c>
      <c r="F14845" t="s">
        <v>187</v>
      </c>
      <c r="G14845" t="s">
        <v>195</v>
      </c>
      <c r="H14845" t="s">
        <v>204</v>
      </c>
      <c r="I14845" t="s">
        <v>205</v>
      </c>
      <c r="J14845" t="s">
        <v>198</v>
      </c>
      <c r="O14845" t="s">
        <v>194</v>
      </c>
      <c r="P14845">
        <v>2015</v>
      </c>
    </row>
    <row r="14846" spans="1:17" x14ac:dyDescent="0.25">
      <c r="A14846" t="s">
        <v>765</v>
      </c>
      <c r="B14846" t="s">
        <v>766</v>
      </c>
      <c r="C14846" t="s">
        <v>767</v>
      </c>
      <c r="D14846" t="s">
        <v>361</v>
      </c>
      <c r="E14846" t="s">
        <v>768</v>
      </c>
      <c r="F14846" t="s">
        <v>187</v>
      </c>
      <c r="G14846" t="s">
        <v>195</v>
      </c>
      <c r="H14846" t="s">
        <v>204</v>
      </c>
      <c r="I14846" t="s">
        <v>205</v>
      </c>
      <c r="J14846" t="s">
        <v>198</v>
      </c>
      <c r="O14846" t="s">
        <v>194</v>
      </c>
      <c r="P14846">
        <v>2020</v>
      </c>
    </row>
    <row r="14847" spans="1:17" x14ac:dyDescent="0.25">
      <c r="A14847" t="s">
        <v>765</v>
      </c>
      <c r="B14847" t="s">
        <v>766</v>
      </c>
      <c r="C14847" t="s">
        <v>767</v>
      </c>
      <c r="D14847" t="s">
        <v>361</v>
      </c>
      <c r="E14847" t="s">
        <v>768</v>
      </c>
      <c r="F14847" t="s">
        <v>187</v>
      </c>
      <c r="G14847" t="s">
        <v>195</v>
      </c>
      <c r="H14847" t="s">
        <v>204</v>
      </c>
      <c r="I14847" t="s">
        <v>205</v>
      </c>
      <c r="J14847" t="s">
        <v>198</v>
      </c>
      <c r="O14847" t="s">
        <v>264</v>
      </c>
      <c r="P14847">
        <v>2020</v>
      </c>
    </row>
    <row r="14848" spans="1:17" x14ac:dyDescent="0.25">
      <c r="A14848" t="s">
        <v>765</v>
      </c>
      <c r="B14848" t="s">
        <v>766</v>
      </c>
      <c r="C14848" t="s">
        <v>767</v>
      </c>
      <c r="D14848" t="s">
        <v>361</v>
      </c>
      <c r="E14848" t="s">
        <v>768</v>
      </c>
      <c r="F14848" t="s">
        <v>187</v>
      </c>
      <c r="G14848" t="s">
        <v>195</v>
      </c>
      <c r="H14848" t="s">
        <v>204</v>
      </c>
      <c r="I14848" t="s">
        <v>205</v>
      </c>
      <c r="J14848" t="s">
        <v>198</v>
      </c>
      <c r="O14848" t="s">
        <v>265</v>
      </c>
      <c r="P14848">
        <v>2020</v>
      </c>
    </row>
    <row r="14849" spans="1:17" x14ac:dyDescent="0.25">
      <c r="A14849" t="s">
        <v>765</v>
      </c>
      <c r="B14849" t="s">
        <v>766</v>
      </c>
      <c r="C14849" t="s">
        <v>767</v>
      </c>
      <c r="D14849" t="s">
        <v>361</v>
      </c>
      <c r="E14849" t="s">
        <v>768</v>
      </c>
      <c r="F14849" t="s">
        <v>187</v>
      </c>
      <c r="G14849" t="s">
        <v>195</v>
      </c>
      <c r="H14849" t="s">
        <v>204</v>
      </c>
      <c r="I14849" t="s">
        <v>205</v>
      </c>
      <c r="J14849" t="s">
        <v>198</v>
      </c>
      <c r="O14849" t="s">
        <v>194</v>
      </c>
      <c r="P14849">
        <v>2030</v>
      </c>
    </row>
    <row r="14850" spans="1:17" x14ac:dyDescent="0.25">
      <c r="A14850" t="s">
        <v>765</v>
      </c>
      <c r="B14850" t="s">
        <v>766</v>
      </c>
      <c r="C14850" t="s">
        <v>767</v>
      </c>
      <c r="D14850" t="s">
        <v>361</v>
      </c>
      <c r="E14850" t="s">
        <v>768</v>
      </c>
      <c r="F14850" t="s">
        <v>187</v>
      </c>
      <c r="G14850" t="s">
        <v>195</v>
      </c>
      <c r="H14850" t="s">
        <v>204</v>
      </c>
      <c r="I14850" t="s">
        <v>205</v>
      </c>
      <c r="J14850" t="s">
        <v>198</v>
      </c>
      <c r="O14850" t="s">
        <v>194</v>
      </c>
      <c r="P14850">
        <v>2050</v>
      </c>
    </row>
    <row r="14851" spans="1:17" x14ac:dyDescent="0.25">
      <c r="A14851" t="s">
        <v>765</v>
      </c>
      <c r="B14851" t="s">
        <v>766</v>
      </c>
      <c r="C14851" t="s">
        <v>767</v>
      </c>
      <c r="D14851" t="s">
        <v>361</v>
      </c>
      <c r="E14851" t="s">
        <v>768</v>
      </c>
      <c r="F14851" t="s">
        <v>187</v>
      </c>
      <c r="G14851" t="s">
        <v>195</v>
      </c>
      <c r="H14851" t="s">
        <v>204</v>
      </c>
      <c r="I14851" t="s">
        <v>205</v>
      </c>
      <c r="J14851" t="s">
        <v>198</v>
      </c>
      <c r="O14851" t="s">
        <v>264</v>
      </c>
      <c r="P14851">
        <v>2050</v>
      </c>
    </row>
    <row r="14852" spans="1:17" x14ac:dyDescent="0.25">
      <c r="A14852" t="s">
        <v>765</v>
      </c>
      <c r="B14852" t="s">
        <v>766</v>
      </c>
      <c r="C14852" t="s">
        <v>767</v>
      </c>
      <c r="D14852" t="s">
        <v>361</v>
      </c>
      <c r="E14852" t="s">
        <v>768</v>
      </c>
      <c r="F14852" t="s">
        <v>187</v>
      </c>
      <c r="G14852" t="s">
        <v>195</v>
      </c>
      <c r="H14852" t="s">
        <v>204</v>
      </c>
      <c r="I14852" t="s">
        <v>205</v>
      </c>
      <c r="J14852" t="s">
        <v>198</v>
      </c>
      <c r="O14852" t="s">
        <v>265</v>
      </c>
      <c r="P14852">
        <v>2050</v>
      </c>
    </row>
    <row r="14853" spans="1:17" x14ac:dyDescent="0.25">
      <c r="A14853" t="s">
        <v>765</v>
      </c>
      <c r="B14853" t="s">
        <v>766</v>
      </c>
      <c r="C14853" t="s">
        <v>767</v>
      </c>
      <c r="D14853" t="s">
        <v>361</v>
      </c>
      <c r="E14853" t="s">
        <v>768</v>
      </c>
      <c r="F14853" t="s">
        <v>187</v>
      </c>
      <c r="G14853" t="s">
        <v>195</v>
      </c>
      <c r="H14853" t="s">
        <v>350</v>
      </c>
      <c r="I14853" t="s">
        <v>208</v>
      </c>
      <c r="J14853" t="s">
        <v>351</v>
      </c>
      <c r="K14853" t="s">
        <v>191</v>
      </c>
      <c r="M14853" t="s">
        <v>210</v>
      </c>
      <c r="O14853" t="s">
        <v>194</v>
      </c>
      <c r="P14853">
        <v>2015</v>
      </c>
      <c r="Q14853">
        <v>0.35</v>
      </c>
    </row>
    <row r="14854" spans="1:17" x14ac:dyDescent="0.25">
      <c r="A14854" t="s">
        <v>765</v>
      </c>
      <c r="B14854" t="s">
        <v>766</v>
      </c>
      <c r="C14854" t="s">
        <v>767</v>
      </c>
      <c r="D14854" t="s">
        <v>361</v>
      </c>
      <c r="E14854" t="s">
        <v>768</v>
      </c>
      <c r="F14854" t="s">
        <v>187</v>
      </c>
      <c r="G14854" t="s">
        <v>195</v>
      </c>
      <c r="H14854" t="s">
        <v>350</v>
      </c>
      <c r="I14854" t="s">
        <v>208</v>
      </c>
      <c r="J14854" t="s">
        <v>351</v>
      </c>
      <c r="K14854" t="s">
        <v>191</v>
      </c>
      <c r="M14854" t="s">
        <v>210</v>
      </c>
      <c r="O14854" t="s">
        <v>194</v>
      </c>
      <c r="P14854">
        <v>2020</v>
      </c>
      <c r="Q14854">
        <v>0.35</v>
      </c>
    </row>
    <row r="14855" spans="1:17" x14ac:dyDescent="0.25">
      <c r="A14855" t="s">
        <v>765</v>
      </c>
      <c r="B14855" t="s">
        <v>766</v>
      </c>
      <c r="C14855" t="s">
        <v>767</v>
      </c>
      <c r="D14855" t="s">
        <v>361</v>
      </c>
      <c r="E14855" t="s">
        <v>768</v>
      </c>
      <c r="F14855" t="s">
        <v>187</v>
      </c>
      <c r="G14855" t="s">
        <v>195</v>
      </c>
      <c r="H14855" t="s">
        <v>350</v>
      </c>
      <c r="I14855" t="s">
        <v>208</v>
      </c>
      <c r="J14855" t="s">
        <v>351</v>
      </c>
      <c r="K14855" t="s">
        <v>191</v>
      </c>
      <c r="M14855" t="s">
        <v>210</v>
      </c>
      <c r="O14855" t="s">
        <v>264</v>
      </c>
      <c r="P14855">
        <v>2020</v>
      </c>
      <c r="Q14855">
        <v>0.33</v>
      </c>
    </row>
    <row r="14856" spans="1:17" x14ac:dyDescent="0.25">
      <c r="A14856" t="s">
        <v>765</v>
      </c>
      <c r="B14856" t="s">
        <v>766</v>
      </c>
      <c r="C14856" t="s">
        <v>767</v>
      </c>
      <c r="D14856" t="s">
        <v>361</v>
      </c>
      <c r="E14856" t="s">
        <v>768</v>
      </c>
      <c r="F14856" t="s">
        <v>187</v>
      </c>
      <c r="G14856" t="s">
        <v>195</v>
      </c>
      <c r="H14856" t="s">
        <v>350</v>
      </c>
      <c r="I14856" t="s">
        <v>208</v>
      </c>
      <c r="J14856" t="s">
        <v>351</v>
      </c>
      <c r="K14856" t="s">
        <v>191</v>
      </c>
      <c r="M14856" t="s">
        <v>210</v>
      </c>
      <c r="O14856" t="s">
        <v>265</v>
      </c>
      <c r="P14856">
        <v>2020</v>
      </c>
      <c r="Q14856">
        <v>0.37</v>
      </c>
    </row>
    <row r="14857" spans="1:17" x14ac:dyDescent="0.25">
      <c r="A14857" t="s">
        <v>765</v>
      </c>
      <c r="B14857" t="s">
        <v>766</v>
      </c>
      <c r="C14857" t="s">
        <v>767</v>
      </c>
      <c r="D14857" t="s">
        <v>361</v>
      </c>
      <c r="E14857" t="s">
        <v>768</v>
      </c>
      <c r="F14857" t="s">
        <v>187</v>
      </c>
      <c r="G14857" t="s">
        <v>195</v>
      </c>
      <c r="H14857" t="s">
        <v>350</v>
      </c>
      <c r="I14857" t="s">
        <v>208</v>
      </c>
      <c r="J14857" t="s">
        <v>351</v>
      </c>
      <c r="K14857" t="s">
        <v>191</v>
      </c>
      <c r="M14857" t="s">
        <v>210</v>
      </c>
      <c r="O14857" t="s">
        <v>194</v>
      </c>
      <c r="P14857">
        <v>2030</v>
      </c>
      <c r="Q14857">
        <v>0.35</v>
      </c>
    </row>
    <row r="14858" spans="1:17" x14ac:dyDescent="0.25">
      <c r="A14858" t="s">
        <v>765</v>
      </c>
      <c r="B14858" t="s">
        <v>766</v>
      </c>
      <c r="C14858" t="s">
        <v>767</v>
      </c>
      <c r="D14858" t="s">
        <v>361</v>
      </c>
      <c r="E14858" t="s">
        <v>768</v>
      </c>
      <c r="F14858" t="s">
        <v>187</v>
      </c>
      <c r="G14858" t="s">
        <v>195</v>
      </c>
      <c r="H14858" t="s">
        <v>350</v>
      </c>
      <c r="I14858" t="s">
        <v>208</v>
      </c>
      <c r="J14858" t="s">
        <v>351</v>
      </c>
      <c r="K14858" t="s">
        <v>191</v>
      </c>
      <c r="M14858" t="s">
        <v>210</v>
      </c>
      <c r="O14858" t="s">
        <v>194</v>
      </c>
      <c r="P14858">
        <v>2050</v>
      </c>
      <c r="Q14858">
        <v>0.35</v>
      </c>
    </row>
    <row r="14859" spans="1:17" x14ac:dyDescent="0.25">
      <c r="A14859" t="s">
        <v>765</v>
      </c>
      <c r="B14859" t="s">
        <v>766</v>
      </c>
      <c r="C14859" t="s">
        <v>767</v>
      </c>
      <c r="D14859" t="s">
        <v>361</v>
      </c>
      <c r="E14859" t="s">
        <v>768</v>
      </c>
      <c r="F14859" t="s">
        <v>187</v>
      </c>
      <c r="G14859" t="s">
        <v>195</v>
      </c>
      <c r="H14859" t="s">
        <v>350</v>
      </c>
      <c r="I14859" t="s">
        <v>208</v>
      </c>
      <c r="J14859" t="s">
        <v>351</v>
      </c>
      <c r="K14859" t="s">
        <v>191</v>
      </c>
      <c r="M14859" t="s">
        <v>210</v>
      </c>
      <c r="O14859" t="s">
        <v>264</v>
      </c>
      <c r="P14859">
        <v>2050</v>
      </c>
    </row>
    <row r="14860" spans="1:17" x14ac:dyDescent="0.25">
      <c r="A14860" t="s">
        <v>765</v>
      </c>
      <c r="B14860" t="s">
        <v>766</v>
      </c>
      <c r="C14860" t="s">
        <v>767</v>
      </c>
      <c r="D14860" t="s">
        <v>361</v>
      </c>
      <c r="E14860" t="s">
        <v>768</v>
      </c>
      <c r="F14860" t="s">
        <v>187</v>
      </c>
      <c r="G14860" t="s">
        <v>195</v>
      </c>
      <c r="H14860" t="s">
        <v>350</v>
      </c>
      <c r="I14860" t="s">
        <v>208</v>
      </c>
      <c r="J14860" t="s">
        <v>351</v>
      </c>
      <c r="K14860" t="s">
        <v>191</v>
      </c>
      <c r="M14860" t="s">
        <v>210</v>
      </c>
      <c r="O14860" t="s">
        <v>265</v>
      </c>
      <c r="P14860">
        <v>2050</v>
      </c>
    </row>
    <row r="14861" spans="1:17" x14ac:dyDescent="0.25">
      <c r="A14861" t="s">
        <v>765</v>
      </c>
      <c r="B14861" t="s">
        <v>766</v>
      </c>
      <c r="C14861" t="s">
        <v>767</v>
      </c>
      <c r="D14861" t="s">
        <v>361</v>
      </c>
      <c r="E14861" t="s">
        <v>768</v>
      </c>
      <c r="F14861" t="s">
        <v>187</v>
      </c>
      <c r="G14861" t="s">
        <v>195</v>
      </c>
      <c r="H14861" t="s">
        <v>207</v>
      </c>
      <c r="I14861" t="s">
        <v>208</v>
      </c>
      <c r="J14861" t="s">
        <v>209</v>
      </c>
      <c r="K14861" t="s">
        <v>191</v>
      </c>
      <c r="N14861" t="s">
        <v>496</v>
      </c>
      <c r="O14861" t="s">
        <v>194</v>
      </c>
      <c r="P14861">
        <v>2015</v>
      </c>
      <c r="Q14861">
        <v>0.37</v>
      </c>
    </row>
    <row r="14862" spans="1:17" x14ac:dyDescent="0.25">
      <c r="A14862" t="s">
        <v>765</v>
      </c>
      <c r="B14862" t="s">
        <v>766</v>
      </c>
      <c r="C14862" t="s">
        <v>767</v>
      </c>
      <c r="D14862" t="s">
        <v>361</v>
      </c>
      <c r="E14862" t="s">
        <v>768</v>
      </c>
      <c r="F14862" t="s">
        <v>187</v>
      </c>
      <c r="G14862" t="s">
        <v>195</v>
      </c>
      <c r="H14862" t="s">
        <v>207</v>
      </c>
      <c r="I14862" t="s">
        <v>208</v>
      </c>
      <c r="J14862" t="s">
        <v>209</v>
      </c>
      <c r="K14862" t="s">
        <v>191</v>
      </c>
      <c r="N14862" t="s">
        <v>496</v>
      </c>
      <c r="O14862" t="s">
        <v>194</v>
      </c>
      <c r="P14862">
        <v>2020</v>
      </c>
      <c r="Q14862">
        <v>0.37</v>
      </c>
    </row>
    <row r="14863" spans="1:17" x14ac:dyDescent="0.25">
      <c r="A14863" t="s">
        <v>765</v>
      </c>
      <c r="B14863" t="s">
        <v>766</v>
      </c>
      <c r="C14863" t="s">
        <v>767</v>
      </c>
      <c r="D14863" t="s">
        <v>361</v>
      </c>
      <c r="E14863" t="s">
        <v>768</v>
      </c>
      <c r="F14863" t="s">
        <v>187</v>
      </c>
      <c r="G14863" t="s">
        <v>195</v>
      </c>
      <c r="H14863" t="s">
        <v>207</v>
      </c>
      <c r="I14863" t="s">
        <v>208</v>
      </c>
      <c r="J14863" t="s">
        <v>209</v>
      </c>
      <c r="K14863" t="s">
        <v>191</v>
      </c>
      <c r="N14863" t="s">
        <v>496</v>
      </c>
      <c r="O14863" t="s">
        <v>264</v>
      </c>
      <c r="P14863">
        <v>2020</v>
      </c>
      <c r="Q14863">
        <v>0.35</v>
      </c>
    </row>
    <row r="14864" spans="1:17" x14ac:dyDescent="0.25">
      <c r="A14864" t="s">
        <v>765</v>
      </c>
      <c r="B14864" t="s">
        <v>766</v>
      </c>
      <c r="C14864" t="s">
        <v>767</v>
      </c>
      <c r="D14864" t="s">
        <v>361</v>
      </c>
      <c r="E14864" t="s">
        <v>768</v>
      </c>
      <c r="F14864" t="s">
        <v>187</v>
      </c>
      <c r="G14864" t="s">
        <v>195</v>
      </c>
      <c r="H14864" t="s">
        <v>207</v>
      </c>
      <c r="I14864" t="s">
        <v>208</v>
      </c>
      <c r="J14864" t="s">
        <v>209</v>
      </c>
      <c r="K14864" t="s">
        <v>191</v>
      </c>
      <c r="N14864" t="s">
        <v>496</v>
      </c>
      <c r="O14864" t="s">
        <v>265</v>
      </c>
      <c r="P14864">
        <v>2020</v>
      </c>
      <c r="Q14864">
        <v>0.39</v>
      </c>
    </row>
    <row r="14865" spans="1:17" x14ac:dyDescent="0.25">
      <c r="A14865" t="s">
        <v>765</v>
      </c>
      <c r="B14865" t="s">
        <v>766</v>
      </c>
      <c r="C14865" t="s">
        <v>767</v>
      </c>
      <c r="D14865" t="s">
        <v>361</v>
      </c>
      <c r="E14865" t="s">
        <v>768</v>
      </c>
      <c r="F14865" t="s">
        <v>187</v>
      </c>
      <c r="G14865" t="s">
        <v>195</v>
      </c>
      <c r="H14865" t="s">
        <v>207</v>
      </c>
      <c r="I14865" t="s">
        <v>208</v>
      </c>
      <c r="J14865" t="s">
        <v>209</v>
      </c>
      <c r="K14865" t="s">
        <v>191</v>
      </c>
      <c r="N14865" t="s">
        <v>496</v>
      </c>
      <c r="O14865" t="s">
        <v>194</v>
      </c>
      <c r="P14865">
        <v>2030</v>
      </c>
      <c r="Q14865">
        <v>0.37</v>
      </c>
    </row>
    <row r="14866" spans="1:17" x14ac:dyDescent="0.25">
      <c r="A14866" t="s">
        <v>765</v>
      </c>
      <c r="B14866" t="s">
        <v>766</v>
      </c>
      <c r="C14866" t="s">
        <v>767</v>
      </c>
      <c r="D14866" t="s">
        <v>361</v>
      </c>
      <c r="E14866" t="s">
        <v>768</v>
      </c>
      <c r="F14866" t="s">
        <v>187</v>
      </c>
      <c r="G14866" t="s">
        <v>195</v>
      </c>
      <c r="H14866" t="s">
        <v>207</v>
      </c>
      <c r="I14866" t="s">
        <v>208</v>
      </c>
      <c r="J14866" t="s">
        <v>209</v>
      </c>
      <c r="K14866" t="s">
        <v>191</v>
      </c>
      <c r="N14866" t="s">
        <v>496</v>
      </c>
      <c r="O14866" t="s">
        <v>194</v>
      </c>
      <c r="P14866">
        <v>2050</v>
      </c>
      <c r="Q14866">
        <v>0.37</v>
      </c>
    </row>
    <row r="14867" spans="1:17" x14ac:dyDescent="0.25">
      <c r="A14867" t="s">
        <v>765</v>
      </c>
      <c r="B14867" t="s">
        <v>766</v>
      </c>
      <c r="C14867" t="s">
        <v>767</v>
      </c>
      <c r="D14867" t="s">
        <v>361</v>
      </c>
      <c r="E14867" t="s">
        <v>768</v>
      </c>
      <c r="F14867" t="s">
        <v>187</v>
      </c>
      <c r="G14867" t="s">
        <v>195</v>
      </c>
      <c r="H14867" t="s">
        <v>207</v>
      </c>
      <c r="I14867" t="s">
        <v>208</v>
      </c>
      <c r="J14867" t="s">
        <v>209</v>
      </c>
      <c r="K14867" t="s">
        <v>191</v>
      </c>
      <c r="N14867" t="s">
        <v>496</v>
      </c>
      <c r="O14867" t="s">
        <v>264</v>
      </c>
      <c r="P14867">
        <v>2050</v>
      </c>
    </row>
    <row r="14868" spans="1:17" x14ac:dyDescent="0.25">
      <c r="A14868" t="s">
        <v>765</v>
      </c>
      <c r="B14868" t="s">
        <v>766</v>
      </c>
      <c r="C14868" t="s">
        <v>767</v>
      </c>
      <c r="D14868" t="s">
        <v>361</v>
      </c>
      <c r="E14868" t="s">
        <v>768</v>
      </c>
      <c r="F14868" t="s">
        <v>187</v>
      </c>
      <c r="G14868" t="s">
        <v>195</v>
      </c>
      <c r="H14868" t="s">
        <v>207</v>
      </c>
      <c r="I14868" t="s">
        <v>208</v>
      </c>
      <c r="J14868" t="s">
        <v>209</v>
      </c>
      <c r="K14868" t="s">
        <v>191</v>
      </c>
      <c r="N14868" t="s">
        <v>496</v>
      </c>
      <c r="O14868" t="s">
        <v>265</v>
      </c>
      <c r="P14868">
        <v>2050</v>
      </c>
    </row>
    <row r="14869" spans="1:17" x14ac:dyDescent="0.25">
      <c r="A14869" t="s">
        <v>765</v>
      </c>
      <c r="B14869" t="s">
        <v>766</v>
      </c>
      <c r="C14869" t="s">
        <v>767</v>
      </c>
      <c r="D14869" t="s">
        <v>361</v>
      </c>
      <c r="E14869" t="s">
        <v>768</v>
      </c>
      <c r="F14869" t="s">
        <v>187</v>
      </c>
      <c r="G14869" t="s">
        <v>195</v>
      </c>
      <c r="H14869" t="s">
        <v>352</v>
      </c>
      <c r="I14869" t="s">
        <v>135</v>
      </c>
      <c r="K14869" t="s">
        <v>191</v>
      </c>
      <c r="N14869" t="s">
        <v>404</v>
      </c>
      <c r="O14869" t="s">
        <v>194</v>
      </c>
      <c r="P14869">
        <v>2015</v>
      </c>
      <c r="Q14869">
        <v>8.9999999999999993E-3</v>
      </c>
    </row>
    <row r="14870" spans="1:17" x14ac:dyDescent="0.25">
      <c r="A14870" t="s">
        <v>765</v>
      </c>
      <c r="B14870" t="s">
        <v>766</v>
      </c>
      <c r="C14870" t="s">
        <v>767</v>
      </c>
      <c r="D14870" t="s">
        <v>361</v>
      </c>
      <c r="E14870" t="s">
        <v>768</v>
      </c>
      <c r="F14870" t="s">
        <v>187</v>
      </c>
      <c r="G14870" t="s">
        <v>195</v>
      </c>
      <c r="H14870" t="s">
        <v>352</v>
      </c>
      <c r="I14870" t="s">
        <v>135</v>
      </c>
      <c r="K14870" t="s">
        <v>191</v>
      </c>
      <c r="N14870" t="s">
        <v>404</v>
      </c>
      <c r="O14870" t="s">
        <v>194</v>
      </c>
      <c r="P14870">
        <v>2020</v>
      </c>
      <c r="Q14870">
        <v>8.9999999999999993E-3</v>
      </c>
    </row>
    <row r="14871" spans="1:17" x14ac:dyDescent="0.25">
      <c r="A14871" t="s">
        <v>765</v>
      </c>
      <c r="B14871" t="s">
        <v>766</v>
      </c>
      <c r="C14871" t="s">
        <v>767</v>
      </c>
      <c r="D14871" t="s">
        <v>361</v>
      </c>
      <c r="E14871" t="s">
        <v>768</v>
      </c>
      <c r="F14871" t="s">
        <v>187</v>
      </c>
      <c r="G14871" t="s">
        <v>195</v>
      </c>
      <c r="H14871" t="s">
        <v>352</v>
      </c>
      <c r="I14871" t="s">
        <v>135</v>
      </c>
      <c r="K14871" t="s">
        <v>191</v>
      </c>
      <c r="N14871" t="s">
        <v>404</v>
      </c>
      <c r="O14871" t="s">
        <v>264</v>
      </c>
      <c r="P14871">
        <v>2020</v>
      </c>
    </row>
    <row r="14872" spans="1:17" x14ac:dyDescent="0.25">
      <c r="A14872" t="s">
        <v>765</v>
      </c>
      <c r="B14872" t="s">
        <v>766</v>
      </c>
      <c r="C14872" t="s">
        <v>767</v>
      </c>
      <c r="D14872" t="s">
        <v>361</v>
      </c>
      <c r="E14872" t="s">
        <v>768</v>
      </c>
      <c r="F14872" t="s">
        <v>187</v>
      </c>
      <c r="G14872" t="s">
        <v>195</v>
      </c>
      <c r="H14872" t="s">
        <v>352</v>
      </c>
      <c r="I14872" t="s">
        <v>135</v>
      </c>
      <c r="K14872" t="s">
        <v>191</v>
      </c>
      <c r="N14872" t="s">
        <v>404</v>
      </c>
      <c r="O14872" t="s">
        <v>265</v>
      </c>
      <c r="P14872">
        <v>2020</v>
      </c>
    </row>
    <row r="14873" spans="1:17" x14ac:dyDescent="0.25">
      <c r="A14873" t="s">
        <v>765</v>
      </c>
      <c r="B14873" t="s">
        <v>766</v>
      </c>
      <c r="C14873" t="s">
        <v>767</v>
      </c>
      <c r="D14873" t="s">
        <v>361</v>
      </c>
      <c r="E14873" t="s">
        <v>768</v>
      </c>
      <c r="F14873" t="s">
        <v>187</v>
      </c>
      <c r="G14873" t="s">
        <v>195</v>
      </c>
      <c r="H14873" t="s">
        <v>352</v>
      </c>
      <c r="I14873" t="s">
        <v>135</v>
      </c>
      <c r="K14873" t="s">
        <v>191</v>
      </c>
      <c r="N14873" t="s">
        <v>404</v>
      </c>
      <c r="O14873" t="s">
        <v>194</v>
      </c>
      <c r="P14873">
        <v>2030</v>
      </c>
      <c r="Q14873">
        <v>8.9999999999999993E-3</v>
      </c>
    </row>
    <row r="14874" spans="1:17" x14ac:dyDescent="0.25">
      <c r="A14874" t="s">
        <v>765</v>
      </c>
      <c r="B14874" t="s">
        <v>766</v>
      </c>
      <c r="C14874" t="s">
        <v>767</v>
      </c>
      <c r="D14874" t="s">
        <v>361</v>
      </c>
      <c r="E14874" t="s">
        <v>768</v>
      </c>
      <c r="F14874" t="s">
        <v>187</v>
      </c>
      <c r="G14874" t="s">
        <v>195</v>
      </c>
      <c r="H14874" t="s">
        <v>352</v>
      </c>
      <c r="I14874" t="s">
        <v>135</v>
      </c>
      <c r="K14874" t="s">
        <v>191</v>
      </c>
      <c r="N14874" t="s">
        <v>404</v>
      </c>
      <c r="O14874" t="s">
        <v>194</v>
      </c>
      <c r="P14874">
        <v>2050</v>
      </c>
      <c r="Q14874">
        <v>8.9999999999999993E-3</v>
      </c>
    </row>
    <row r="14875" spans="1:17" x14ac:dyDescent="0.25">
      <c r="A14875" t="s">
        <v>765</v>
      </c>
      <c r="B14875" t="s">
        <v>766</v>
      </c>
      <c r="C14875" t="s">
        <v>767</v>
      </c>
      <c r="D14875" t="s">
        <v>361</v>
      </c>
      <c r="E14875" t="s">
        <v>768</v>
      </c>
      <c r="F14875" t="s">
        <v>187</v>
      </c>
      <c r="G14875" t="s">
        <v>195</v>
      </c>
      <c r="H14875" t="s">
        <v>352</v>
      </c>
      <c r="I14875" t="s">
        <v>135</v>
      </c>
      <c r="K14875" t="s">
        <v>191</v>
      </c>
      <c r="N14875" t="s">
        <v>404</v>
      </c>
      <c r="O14875" t="s">
        <v>264</v>
      </c>
      <c r="P14875">
        <v>2050</v>
      </c>
    </row>
    <row r="14876" spans="1:17" x14ac:dyDescent="0.25">
      <c r="A14876" t="s">
        <v>765</v>
      </c>
      <c r="B14876" t="s">
        <v>766</v>
      </c>
      <c r="C14876" t="s">
        <v>767</v>
      </c>
      <c r="D14876" t="s">
        <v>361</v>
      </c>
      <c r="E14876" t="s">
        <v>768</v>
      </c>
      <c r="F14876" t="s">
        <v>187</v>
      </c>
      <c r="G14876" t="s">
        <v>195</v>
      </c>
      <c r="H14876" t="s">
        <v>352</v>
      </c>
      <c r="I14876" t="s">
        <v>135</v>
      </c>
      <c r="K14876" t="s">
        <v>191</v>
      </c>
      <c r="N14876" t="s">
        <v>404</v>
      </c>
      <c r="O14876" t="s">
        <v>265</v>
      </c>
      <c r="P14876">
        <v>2050</v>
      </c>
    </row>
    <row r="14877" spans="1:17" x14ac:dyDescent="0.25">
      <c r="A14877" t="s">
        <v>765</v>
      </c>
      <c r="B14877" t="s">
        <v>766</v>
      </c>
      <c r="C14877" t="s">
        <v>767</v>
      </c>
      <c r="D14877" t="s">
        <v>361</v>
      </c>
      <c r="E14877" t="s">
        <v>768</v>
      </c>
      <c r="F14877" t="s">
        <v>187</v>
      </c>
      <c r="G14877" t="s">
        <v>195</v>
      </c>
      <c r="H14877" t="s">
        <v>212</v>
      </c>
      <c r="I14877" t="s">
        <v>213</v>
      </c>
      <c r="K14877" t="s">
        <v>214</v>
      </c>
      <c r="M14877" t="s">
        <v>420</v>
      </c>
      <c r="O14877" t="s">
        <v>194</v>
      </c>
      <c r="P14877">
        <v>2015</v>
      </c>
      <c r="Q14877">
        <v>18</v>
      </c>
    </row>
    <row r="14878" spans="1:17" x14ac:dyDescent="0.25">
      <c r="A14878" t="s">
        <v>765</v>
      </c>
      <c r="B14878" t="s">
        <v>766</v>
      </c>
      <c r="C14878" t="s">
        <v>767</v>
      </c>
      <c r="D14878" t="s">
        <v>361</v>
      </c>
      <c r="E14878" t="s">
        <v>768</v>
      </c>
      <c r="F14878" t="s">
        <v>187</v>
      </c>
      <c r="G14878" t="s">
        <v>195</v>
      </c>
      <c r="H14878" t="s">
        <v>212</v>
      </c>
      <c r="I14878" t="s">
        <v>213</v>
      </c>
      <c r="K14878" t="s">
        <v>214</v>
      </c>
      <c r="M14878" t="s">
        <v>420</v>
      </c>
      <c r="O14878" t="s">
        <v>194</v>
      </c>
      <c r="P14878">
        <v>2020</v>
      </c>
    </row>
    <row r="14879" spans="1:17" x14ac:dyDescent="0.25">
      <c r="A14879" t="s">
        <v>765</v>
      </c>
      <c r="B14879" t="s">
        <v>766</v>
      </c>
      <c r="C14879" t="s">
        <v>767</v>
      </c>
      <c r="D14879" t="s">
        <v>361</v>
      </c>
      <c r="E14879" t="s">
        <v>768</v>
      </c>
      <c r="F14879" t="s">
        <v>187</v>
      </c>
      <c r="G14879" t="s">
        <v>195</v>
      </c>
      <c r="H14879" t="s">
        <v>212</v>
      </c>
      <c r="I14879" t="s">
        <v>213</v>
      </c>
      <c r="K14879" t="s">
        <v>214</v>
      </c>
      <c r="M14879" t="s">
        <v>420</v>
      </c>
      <c r="O14879" t="s">
        <v>264</v>
      </c>
      <c r="P14879">
        <v>2020</v>
      </c>
    </row>
    <row r="14880" spans="1:17" x14ac:dyDescent="0.25">
      <c r="A14880" t="s">
        <v>765</v>
      </c>
      <c r="B14880" t="s">
        <v>766</v>
      </c>
      <c r="C14880" t="s">
        <v>767</v>
      </c>
      <c r="D14880" t="s">
        <v>361</v>
      </c>
      <c r="E14880" t="s">
        <v>768</v>
      </c>
      <c r="F14880" t="s">
        <v>187</v>
      </c>
      <c r="G14880" t="s">
        <v>195</v>
      </c>
      <c r="H14880" t="s">
        <v>212</v>
      </c>
      <c r="I14880" t="s">
        <v>213</v>
      </c>
      <c r="K14880" t="s">
        <v>214</v>
      </c>
      <c r="M14880" t="s">
        <v>420</v>
      </c>
      <c r="O14880" t="s">
        <v>265</v>
      </c>
      <c r="P14880">
        <v>2020</v>
      </c>
    </row>
    <row r="14881" spans="1:17" x14ac:dyDescent="0.25">
      <c r="A14881" t="s">
        <v>765</v>
      </c>
      <c r="B14881" t="s">
        <v>766</v>
      </c>
      <c r="C14881" t="s">
        <v>767</v>
      </c>
      <c r="D14881" t="s">
        <v>361</v>
      </c>
      <c r="E14881" t="s">
        <v>768</v>
      </c>
      <c r="F14881" t="s">
        <v>187</v>
      </c>
      <c r="G14881" t="s">
        <v>195</v>
      </c>
      <c r="H14881" t="s">
        <v>212</v>
      </c>
      <c r="I14881" t="s">
        <v>213</v>
      </c>
      <c r="K14881" t="s">
        <v>214</v>
      </c>
      <c r="M14881" t="s">
        <v>420</v>
      </c>
      <c r="O14881" t="s">
        <v>194</v>
      </c>
      <c r="P14881">
        <v>2030</v>
      </c>
    </row>
    <row r="14882" spans="1:17" x14ac:dyDescent="0.25">
      <c r="A14882" t="s">
        <v>765</v>
      </c>
      <c r="B14882" t="s">
        <v>766</v>
      </c>
      <c r="C14882" t="s">
        <v>767</v>
      </c>
      <c r="D14882" t="s">
        <v>361</v>
      </c>
      <c r="E14882" t="s">
        <v>768</v>
      </c>
      <c r="F14882" t="s">
        <v>187</v>
      </c>
      <c r="G14882" t="s">
        <v>195</v>
      </c>
      <c r="H14882" t="s">
        <v>212</v>
      </c>
      <c r="I14882" t="s">
        <v>213</v>
      </c>
      <c r="K14882" t="s">
        <v>214</v>
      </c>
      <c r="M14882" t="s">
        <v>420</v>
      </c>
      <c r="O14882" t="s">
        <v>194</v>
      </c>
      <c r="P14882">
        <v>2050</v>
      </c>
    </row>
    <row r="14883" spans="1:17" x14ac:dyDescent="0.25">
      <c r="A14883" t="s">
        <v>765</v>
      </c>
      <c r="B14883" t="s">
        <v>766</v>
      </c>
      <c r="C14883" t="s">
        <v>767</v>
      </c>
      <c r="D14883" t="s">
        <v>361</v>
      </c>
      <c r="E14883" t="s">
        <v>768</v>
      </c>
      <c r="F14883" t="s">
        <v>187</v>
      </c>
      <c r="G14883" t="s">
        <v>195</v>
      </c>
      <c r="H14883" t="s">
        <v>212</v>
      </c>
      <c r="I14883" t="s">
        <v>213</v>
      </c>
      <c r="K14883" t="s">
        <v>214</v>
      </c>
      <c r="M14883" t="s">
        <v>420</v>
      </c>
      <c r="O14883" t="s">
        <v>264</v>
      </c>
      <c r="P14883">
        <v>2050</v>
      </c>
    </row>
    <row r="14884" spans="1:17" x14ac:dyDescent="0.25">
      <c r="A14884" t="s">
        <v>765</v>
      </c>
      <c r="B14884" t="s">
        <v>766</v>
      </c>
      <c r="C14884" t="s">
        <v>767</v>
      </c>
      <c r="D14884" t="s">
        <v>361</v>
      </c>
      <c r="E14884" t="s">
        <v>768</v>
      </c>
      <c r="F14884" t="s">
        <v>187</v>
      </c>
      <c r="G14884" t="s">
        <v>195</v>
      </c>
      <c r="H14884" t="s">
        <v>212</v>
      </c>
      <c r="I14884" t="s">
        <v>213</v>
      </c>
      <c r="K14884" t="s">
        <v>214</v>
      </c>
      <c r="M14884" t="s">
        <v>420</v>
      </c>
      <c r="O14884" t="s">
        <v>265</v>
      </c>
      <c r="P14884">
        <v>2050</v>
      </c>
    </row>
    <row r="14885" spans="1:17" x14ac:dyDescent="0.25">
      <c r="A14885" t="s">
        <v>765</v>
      </c>
      <c r="B14885" t="s">
        <v>766</v>
      </c>
      <c r="C14885" t="s">
        <v>767</v>
      </c>
      <c r="D14885" t="s">
        <v>361</v>
      </c>
      <c r="E14885" t="s">
        <v>768</v>
      </c>
      <c r="F14885" t="s">
        <v>187</v>
      </c>
      <c r="G14885" t="s">
        <v>195</v>
      </c>
      <c r="H14885" t="s">
        <v>354</v>
      </c>
      <c r="I14885" t="s">
        <v>136</v>
      </c>
      <c r="K14885" t="s">
        <v>275</v>
      </c>
      <c r="M14885" t="s">
        <v>566</v>
      </c>
      <c r="N14885" t="s">
        <v>232</v>
      </c>
      <c r="O14885" t="s">
        <v>194</v>
      </c>
      <c r="P14885">
        <v>2015</v>
      </c>
      <c r="Q14885">
        <v>0.1714285716</v>
      </c>
    </row>
    <row r="14886" spans="1:17" x14ac:dyDescent="0.25">
      <c r="A14886" t="s">
        <v>765</v>
      </c>
      <c r="B14886" t="s">
        <v>766</v>
      </c>
      <c r="C14886" t="s">
        <v>767</v>
      </c>
      <c r="D14886" t="s">
        <v>361</v>
      </c>
      <c r="E14886" t="s">
        <v>768</v>
      </c>
      <c r="F14886" t="s">
        <v>187</v>
      </c>
      <c r="G14886" t="s">
        <v>195</v>
      </c>
      <c r="H14886" t="s">
        <v>354</v>
      </c>
      <c r="I14886" t="s">
        <v>136</v>
      </c>
      <c r="K14886" t="s">
        <v>275</v>
      </c>
      <c r="M14886" t="s">
        <v>566</v>
      </c>
      <c r="N14886" t="s">
        <v>232</v>
      </c>
      <c r="O14886" t="s">
        <v>194</v>
      </c>
      <c r="P14886">
        <v>2020</v>
      </c>
      <c r="Q14886">
        <v>0.1714285716</v>
      </c>
    </row>
    <row r="14887" spans="1:17" x14ac:dyDescent="0.25">
      <c r="A14887" t="s">
        <v>765</v>
      </c>
      <c r="B14887" t="s">
        <v>766</v>
      </c>
      <c r="C14887" t="s">
        <v>767</v>
      </c>
      <c r="D14887" t="s">
        <v>361</v>
      </c>
      <c r="E14887" t="s">
        <v>768</v>
      </c>
      <c r="F14887" t="s">
        <v>187</v>
      </c>
      <c r="G14887" t="s">
        <v>195</v>
      </c>
      <c r="H14887" t="s">
        <v>354</v>
      </c>
      <c r="I14887" t="s">
        <v>136</v>
      </c>
      <c r="K14887" t="s">
        <v>275</v>
      </c>
      <c r="M14887" t="s">
        <v>566</v>
      </c>
      <c r="N14887" t="s">
        <v>232</v>
      </c>
      <c r="O14887" t="s">
        <v>264</v>
      </c>
      <c r="P14887">
        <v>2020</v>
      </c>
    </row>
    <row r="14888" spans="1:17" x14ac:dyDescent="0.25">
      <c r="A14888" t="s">
        <v>765</v>
      </c>
      <c r="B14888" t="s">
        <v>766</v>
      </c>
      <c r="C14888" t="s">
        <v>767</v>
      </c>
      <c r="D14888" t="s">
        <v>361</v>
      </c>
      <c r="E14888" t="s">
        <v>768</v>
      </c>
      <c r="F14888" t="s">
        <v>187</v>
      </c>
      <c r="G14888" t="s">
        <v>195</v>
      </c>
      <c r="H14888" t="s">
        <v>354</v>
      </c>
      <c r="I14888" t="s">
        <v>136</v>
      </c>
      <c r="K14888" t="s">
        <v>275</v>
      </c>
      <c r="M14888" t="s">
        <v>566</v>
      </c>
      <c r="N14888" t="s">
        <v>232</v>
      </c>
      <c r="O14888" t="s">
        <v>265</v>
      </c>
      <c r="P14888">
        <v>2020</v>
      </c>
    </row>
    <row r="14889" spans="1:17" x14ac:dyDescent="0.25">
      <c r="A14889" t="s">
        <v>765</v>
      </c>
      <c r="B14889" t="s">
        <v>766</v>
      </c>
      <c r="C14889" t="s">
        <v>767</v>
      </c>
      <c r="D14889" t="s">
        <v>361</v>
      </c>
      <c r="E14889" t="s">
        <v>768</v>
      </c>
      <c r="F14889" t="s">
        <v>187</v>
      </c>
      <c r="G14889" t="s">
        <v>195</v>
      </c>
      <c r="H14889" t="s">
        <v>354</v>
      </c>
      <c r="I14889" t="s">
        <v>136</v>
      </c>
      <c r="K14889" t="s">
        <v>275</v>
      </c>
      <c r="M14889" t="s">
        <v>566</v>
      </c>
      <c r="N14889" t="s">
        <v>232</v>
      </c>
      <c r="O14889" t="s">
        <v>194</v>
      </c>
      <c r="P14889">
        <v>2030</v>
      </c>
      <c r="Q14889">
        <v>0.1714285716</v>
      </c>
    </row>
    <row r="14890" spans="1:17" x14ac:dyDescent="0.25">
      <c r="A14890" t="s">
        <v>765</v>
      </c>
      <c r="B14890" t="s">
        <v>766</v>
      </c>
      <c r="C14890" t="s">
        <v>767</v>
      </c>
      <c r="D14890" t="s">
        <v>361</v>
      </c>
      <c r="E14890" t="s">
        <v>768</v>
      </c>
      <c r="F14890" t="s">
        <v>187</v>
      </c>
      <c r="G14890" t="s">
        <v>195</v>
      </c>
      <c r="H14890" t="s">
        <v>354</v>
      </c>
      <c r="I14890" t="s">
        <v>136</v>
      </c>
      <c r="K14890" t="s">
        <v>275</v>
      </c>
      <c r="M14890" t="s">
        <v>566</v>
      </c>
      <c r="N14890" t="s">
        <v>232</v>
      </c>
      <c r="O14890" t="s">
        <v>194</v>
      </c>
      <c r="P14890">
        <v>2050</v>
      </c>
      <c r="Q14890">
        <v>0.1714285716</v>
      </c>
    </row>
    <row r="14891" spans="1:17" x14ac:dyDescent="0.25">
      <c r="A14891" t="s">
        <v>765</v>
      </c>
      <c r="B14891" t="s">
        <v>766</v>
      </c>
      <c r="C14891" t="s">
        <v>767</v>
      </c>
      <c r="D14891" t="s">
        <v>361</v>
      </c>
      <c r="E14891" t="s">
        <v>768</v>
      </c>
      <c r="F14891" t="s">
        <v>187</v>
      </c>
      <c r="G14891" t="s">
        <v>195</v>
      </c>
      <c r="H14891" t="s">
        <v>354</v>
      </c>
      <c r="I14891" t="s">
        <v>136</v>
      </c>
      <c r="K14891" t="s">
        <v>275</v>
      </c>
      <c r="M14891" t="s">
        <v>566</v>
      </c>
      <c r="N14891" t="s">
        <v>232</v>
      </c>
      <c r="O14891" t="s">
        <v>264</v>
      </c>
      <c r="P14891">
        <v>2050</v>
      </c>
    </row>
    <row r="14892" spans="1:17" x14ac:dyDescent="0.25">
      <c r="A14892" t="s">
        <v>765</v>
      </c>
      <c r="B14892" t="s">
        <v>766</v>
      </c>
      <c r="C14892" t="s">
        <v>767</v>
      </c>
      <c r="D14892" t="s">
        <v>361</v>
      </c>
      <c r="E14892" t="s">
        <v>768</v>
      </c>
      <c r="F14892" t="s">
        <v>187</v>
      </c>
      <c r="G14892" t="s">
        <v>195</v>
      </c>
      <c r="H14892" t="s">
        <v>354</v>
      </c>
      <c r="I14892" t="s">
        <v>136</v>
      </c>
      <c r="K14892" t="s">
        <v>275</v>
      </c>
      <c r="M14892" t="s">
        <v>566</v>
      </c>
      <c r="N14892" t="s">
        <v>232</v>
      </c>
      <c r="O14892" t="s">
        <v>265</v>
      </c>
      <c r="P14892">
        <v>2050</v>
      </c>
    </row>
    <row r="14893" spans="1:17" x14ac:dyDescent="0.25">
      <c r="A14893" t="s">
        <v>765</v>
      </c>
      <c r="B14893" t="s">
        <v>766</v>
      </c>
      <c r="C14893" t="s">
        <v>767</v>
      </c>
      <c r="D14893" t="s">
        <v>361</v>
      </c>
      <c r="E14893" t="s">
        <v>768</v>
      </c>
      <c r="F14893" t="s">
        <v>187</v>
      </c>
      <c r="G14893" t="s">
        <v>195</v>
      </c>
      <c r="H14893" t="s">
        <v>215</v>
      </c>
      <c r="I14893" t="s">
        <v>216</v>
      </c>
      <c r="K14893" t="s">
        <v>202</v>
      </c>
      <c r="O14893" t="s">
        <v>194</v>
      </c>
      <c r="P14893">
        <v>2015</v>
      </c>
      <c r="Q14893">
        <v>25</v>
      </c>
    </row>
    <row r="14894" spans="1:17" x14ac:dyDescent="0.25">
      <c r="A14894" t="s">
        <v>765</v>
      </c>
      <c r="B14894" t="s">
        <v>766</v>
      </c>
      <c r="C14894" t="s">
        <v>767</v>
      </c>
      <c r="D14894" t="s">
        <v>361</v>
      </c>
      <c r="E14894" t="s">
        <v>768</v>
      </c>
      <c r="F14894" t="s">
        <v>187</v>
      </c>
      <c r="G14894" t="s">
        <v>195</v>
      </c>
      <c r="H14894" t="s">
        <v>215</v>
      </c>
      <c r="I14894" t="s">
        <v>216</v>
      </c>
      <c r="K14894" t="s">
        <v>202</v>
      </c>
      <c r="O14894" t="s">
        <v>194</v>
      </c>
      <c r="P14894">
        <v>2020</v>
      </c>
      <c r="Q14894">
        <v>25</v>
      </c>
    </row>
    <row r="14895" spans="1:17" x14ac:dyDescent="0.25">
      <c r="A14895" t="s">
        <v>765</v>
      </c>
      <c r="B14895" t="s">
        <v>766</v>
      </c>
      <c r="C14895" t="s">
        <v>767</v>
      </c>
      <c r="D14895" t="s">
        <v>361</v>
      </c>
      <c r="E14895" t="s">
        <v>768</v>
      </c>
      <c r="F14895" t="s">
        <v>187</v>
      </c>
      <c r="G14895" t="s">
        <v>195</v>
      </c>
      <c r="H14895" t="s">
        <v>215</v>
      </c>
      <c r="I14895" t="s">
        <v>216</v>
      </c>
      <c r="K14895" t="s">
        <v>202</v>
      </c>
      <c r="O14895" t="s">
        <v>264</v>
      </c>
      <c r="P14895">
        <v>2020</v>
      </c>
    </row>
    <row r="14896" spans="1:17" x14ac:dyDescent="0.25">
      <c r="A14896" t="s">
        <v>765</v>
      </c>
      <c r="B14896" t="s">
        <v>766</v>
      </c>
      <c r="C14896" t="s">
        <v>767</v>
      </c>
      <c r="D14896" t="s">
        <v>361</v>
      </c>
      <c r="E14896" t="s">
        <v>768</v>
      </c>
      <c r="F14896" t="s">
        <v>187</v>
      </c>
      <c r="G14896" t="s">
        <v>195</v>
      </c>
      <c r="H14896" t="s">
        <v>215</v>
      </c>
      <c r="I14896" t="s">
        <v>216</v>
      </c>
      <c r="K14896" t="s">
        <v>202</v>
      </c>
      <c r="O14896" t="s">
        <v>265</v>
      </c>
      <c r="P14896">
        <v>2020</v>
      </c>
    </row>
    <row r="14897" spans="1:17" x14ac:dyDescent="0.25">
      <c r="A14897" t="s">
        <v>765</v>
      </c>
      <c r="B14897" t="s">
        <v>766</v>
      </c>
      <c r="C14897" t="s">
        <v>767</v>
      </c>
      <c r="D14897" t="s">
        <v>361</v>
      </c>
      <c r="E14897" t="s">
        <v>768</v>
      </c>
      <c r="F14897" t="s">
        <v>187</v>
      </c>
      <c r="G14897" t="s">
        <v>195</v>
      </c>
      <c r="H14897" t="s">
        <v>215</v>
      </c>
      <c r="I14897" t="s">
        <v>216</v>
      </c>
      <c r="K14897" t="s">
        <v>202</v>
      </c>
      <c r="O14897" t="s">
        <v>194</v>
      </c>
      <c r="P14897">
        <v>2030</v>
      </c>
      <c r="Q14897">
        <v>25</v>
      </c>
    </row>
    <row r="14898" spans="1:17" x14ac:dyDescent="0.25">
      <c r="A14898" t="s">
        <v>765</v>
      </c>
      <c r="B14898" t="s">
        <v>766</v>
      </c>
      <c r="C14898" t="s">
        <v>767</v>
      </c>
      <c r="D14898" t="s">
        <v>361</v>
      </c>
      <c r="E14898" t="s">
        <v>768</v>
      </c>
      <c r="F14898" t="s">
        <v>187</v>
      </c>
      <c r="G14898" t="s">
        <v>195</v>
      </c>
      <c r="H14898" t="s">
        <v>215</v>
      </c>
      <c r="I14898" t="s">
        <v>216</v>
      </c>
      <c r="K14898" t="s">
        <v>202</v>
      </c>
      <c r="O14898" t="s">
        <v>194</v>
      </c>
      <c r="P14898">
        <v>2050</v>
      </c>
      <c r="Q14898">
        <v>25</v>
      </c>
    </row>
    <row r="14899" spans="1:17" x14ac:dyDescent="0.25">
      <c r="A14899" t="s">
        <v>765</v>
      </c>
      <c r="B14899" t="s">
        <v>766</v>
      </c>
      <c r="C14899" t="s">
        <v>767</v>
      </c>
      <c r="D14899" t="s">
        <v>361</v>
      </c>
      <c r="E14899" t="s">
        <v>768</v>
      </c>
      <c r="F14899" t="s">
        <v>187</v>
      </c>
      <c r="G14899" t="s">
        <v>195</v>
      </c>
      <c r="H14899" t="s">
        <v>215</v>
      </c>
      <c r="I14899" t="s">
        <v>216</v>
      </c>
      <c r="K14899" t="s">
        <v>202</v>
      </c>
      <c r="O14899" t="s">
        <v>264</v>
      </c>
      <c r="P14899">
        <v>2050</v>
      </c>
    </row>
    <row r="14900" spans="1:17" x14ac:dyDescent="0.25">
      <c r="A14900" t="s">
        <v>765</v>
      </c>
      <c r="B14900" t="s">
        <v>766</v>
      </c>
      <c r="C14900" t="s">
        <v>767</v>
      </c>
      <c r="D14900" t="s">
        <v>361</v>
      </c>
      <c r="E14900" t="s">
        <v>768</v>
      </c>
      <c r="F14900" t="s">
        <v>187</v>
      </c>
      <c r="G14900" t="s">
        <v>195</v>
      </c>
      <c r="H14900" t="s">
        <v>215</v>
      </c>
      <c r="I14900" t="s">
        <v>216</v>
      </c>
      <c r="K14900" t="s">
        <v>202</v>
      </c>
      <c r="O14900" t="s">
        <v>265</v>
      </c>
      <c r="P14900">
        <v>2050</v>
      </c>
    </row>
    <row r="14901" spans="1:17" x14ac:dyDescent="0.25">
      <c r="A14901" t="s">
        <v>765</v>
      </c>
      <c r="B14901" t="s">
        <v>766</v>
      </c>
      <c r="C14901" t="s">
        <v>767</v>
      </c>
      <c r="D14901" t="s">
        <v>361</v>
      </c>
      <c r="E14901" t="s">
        <v>768</v>
      </c>
      <c r="F14901" t="s">
        <v>187</v>
      </c>
      <c r="G14901" t="s">
        <v>218</v>
      </c>
      <c r="H14901" t="s">
        <v>219</v>
      </c>
      <c r="I14901" t="s">
        <v>220</v>
      </c>
      <c r="K14901" t="s">
        <v>221</v>
      </c>
      <c r="N14901" t="s">
        <v>282</v>
      </c>
      <c r="O14901" t="s">
        <v>194</v>
      </c>
      <c r="P14901">
        <v>2015</v>
      </c>
      <c r="Q14901">
        <v>24</v>
      </c>
    </row>
    <row r="14902" spans="1:17" x14ac:dyDescent="0.25">
      <c r="A14902" t="s">
        <v>765</v>
      </c>
      <c r="B14902" t="s">
        <v>766</v>
      </c>
      <c r="C14902" t="s">
        <v>767</v>
      </c>
      <c r="D14902" t="s">
        <v>361</v>
      </c>
      <c r="E14902" t="s">
        <v>768</v>
      </c>
      <c r="F14902" t="s">
        <v>187</v>
      </c>
      <c r="G14902" t="s">
        <v>218</v>
      </c>
      <c r="H14902" t="s">
        <v>219</v>
      </c>
      <c r="I14902" t="s">
        <v>220</v>
      </c>
      <c r="K14902" t="s">
        <v>221</v>
      </c>
      <c r="N14902" t="s">
        <v>282</v>
      </c>
      <c r="O14902" t="s">
        <v>194</v>
      </c>
      <c r="P14902">
        <v>2020</v>
      </c>
      <c r="Q14902">
        <v>24</v>
      </c>
    </row>
    <row r="14903" spans="1:17" x14ac:dyDescent="0.25">
      <c r="A14903" t="s">
        <v>765</v>
      </c>
      <c r="B14903" t="s">
        <v>766</v>
      </c>
      <c r="C14903" t="s">
        <v>767</v>
      </c>
      <c r="D14903" t="s">
        <v>361</v>
      </c>
      <c r="E14903" t="s">
        <v>768</v>
      </c>
      <c r="F14903" t="s">
        <v>187</v>
      </c>
      <c r="G14903" t="s">
        <v>218</v>
      </c>
      <c r="H14903" t="s">
        <v>219</v>
      </c>
      <c r="I14903" t="s">
        <v>220</v>
      </c>
      <c r="K14903" t="s">
        <v>221</v>
      </c>
      <c r="N14903" t="s">
        <v>282</v>
      </c>
      <c r="O14903" t="s">
        <v>264</v>
      </c>
      <c r="P14903">
        <v>2020</v>
      </c>
    </row>
    <row r="14904" spans="1:17" x14ac:dyDescent="0.25">
      <c r="A14904" t="s">
        <v>765</v>
      </c>
      <c r="B14904" t="s">
        <v>766</v>
      </c>
      <c r="C14904" t="s">
        <v>767</v>
      </c>
      <c r="D14904" t="s">
        <v>361</v>
      </c>
      <c r="E14904" t="s">
        <v>768</v>
      </c>
      <c r="F14904" t="s">
        <v>187</v>
      </c>
      <c r="G14904" t="s">
        <v>218</v>
      </c>
      <c r="H14904" t="s">
        <v>219</v>
      </c>
      <c r="I14904" t="s">
        <v>220</v>
      </c>
      <c r="K14904" t="s">
        <v>221</v>
      </c>
      <c r="N14904" t="s">
        <v>282</v>
      </c>
      <c r="O14904" t="s">
        <v>265</v>
      </c>
      <c r="P14904">
        <v>2020</v>
      </c>
    </row>
    <row r="14905" spans="1:17" x14ac:dyDescent="0.25">
      <c r="A14905" t="s">
        <v>765</v>
      </c>
      <c r="B14905" t="s">
        <v>766</v>
      </c>
      <c r="C14905" t="s">
        <v>767</v>
      </c>
      <c r="D14905" t="s">
        <v>361</v>
      </c>
      <c r="E14905" t="s">
        <v>768</v>
      </c>
      <c r="F14905" t="s">
        <v>187</v>
      </c>
      <c r="G14905" t="s">
        <v>218</v>
      </c>
      <c r="H14905" t="s">
        <v>219</v>
      </c>
      <c r="I14905" t="s">
        <v>220</v>
      </c>
      <c r="K14905" t="s">
        <v>221</v>
      </c>
      <c r="N14905" t="s">
        <v>282</v>
      </c>
      <c r="O14905" t="s">
        <v>194</v>
      </c>
      <c r="P14905">
        <v>2030</v>
      </c>
      <c r="Q14905">
        <v>24</v>
      </c>
    </row>
    <row r="14906" spans="1:17" x14ac:dyDescent="0.25">
      <c r="A14906" t="s">
        <v>765</v>
      </c>
      <c r="B14906" t="s">
        <v>766</v>
      </c>
      <c r="C14906" t="s">
        <v>767</v>
      </c>
      <c r="D14906" t="s">
        <v>361</v>
      </c>
      <c r="E14906" t="s">
        <v>768</v>
      </c>
      <c r="F14906" t="s">
        <v>187</v>
      </c>
      <c r="G14906" t="s">
        <v>218</v>
      </c>
      <c r="H14906" t="s">
        <v>219</v>
      </c>
      <c r="I14906" t="s">
        <v>220</v>
      </c>
      <c r="K14906" t="s">
        <v>221</v>
      </c>
      <c r="N14906" t="s">
        <v>282</v>
      </c>
      <c r="O14906" t="s">
        <v>194</v>
      </c>
      <c r="P14906">
        <v>2050</v>
      </c>
      <c r="Q14906">
        <v>24</v>
      </c>
    </row>
    <row r="14907" spans="1:17" x14ac:dyDescent="0.25">
      <c r="A14907" t="s">
        <v>765</v>
      </c>
      <c r="B14907" t="s">
        <v>766</v>
      </c>
      <c r="C14907" t="s">
        <v>767</v>
      </c>
      <c r="D14907" t="s">
        <v>361</v>
      </c>
      <c r="E14907" t="s">
        <v>768</v>
      </c>
      <c r="F14907" t="s">
        <v>187</v>
      </c>
      <c r="G14907" t="s">
        <v>218</v>
      </c>
      <c r="H14907" t="s">
        <v>219</v>
      </c>
      <c r="I14907" t="s">
        <v>220</v>
      </c>
      <c r="K14907" t="s">
        <v>221</v>
      </c>
      <c r="N14907" t="s">
        <v>282</v>
      </c>
      <c r="O14907" t="s">
        <v>264</v>
      </c>
      <c r="P14907">
        <v>2050</v>
      </c>
    </row>
    <row r="14908" spans="1:17" x14ac:dyDescent="0.25">
      <c r="A14908" t="s">
        <v>765</v>
      </c>
      <c r="B14908" t="s">
        <v>766</v>
      </c>
      <c r="C14908" t="s">
        <v>767</v>
      </c>
      <c r="D14908" t="s">
        <v>361</v>
      </c>
      <c r="E14908" t="s">
        <v>768</v>
      </c>
      <c r="F14908" t="s">
        <v>187</v>
      </c>
      <c r="G14908" t="s">
        <v>218</v>
      </c>
      <c r="H14908" t="s">
        <v>219</v>
      </c>
      <c r="I14908" t="s">
        <v>220</v>
      </c>
      <c r="K14908" t="s">
        <v>221</v>
      </c>
      <c r="N14908" t="s">
        <v>282</v>
      </c>
      <c r="O14908" t="s">
        <v>265</v>
      </c>
      <c r="P14908">
        <v>2050</v>
      </c>
    </row>
    <row r="14909" spans="1:17" x14ac:dyDescent="0.25">
      <c r="A14909" t="s">
        <v>765</v>
      </c>
      <c r="B14909" t="s">
        <v>766</v>
      </c>
      <c r="C14909" t="s">
        <v>767</v>
      </c>
      <c r="D14909" t="s">
        <v>361</v>
      </c>
      <c r="E14909" t="s">
        <v>768</v>
      </c>
      <c r="F14909" t="s">
        <v>187</v>
      </c>
      <c r="G14909" t="s">
        <v>218</v>
      </c>
      <c r="H14909" t="s">
        <v>223</v>
      </c>
      <c r="I14909" t="s">
        <v>224</v>
      </c>
      <c r="K14909" t="s">
        <v>221</v>
      </c>
      <c r="N14909" t="s">
        <v>282</v>
      </c>
      <c r="O14909" t="s">
        <v>194</v>
      </c>
      <c r="P14909">
        <v>2015</v>
      </c>
      <c r="Q14909">
        <v>2.1</v>
      </c>
    </row>
    <row r="14910" spans="1:17" x14ac:dyDescent="0.25">
      <c r="A14910" t="s">
        <v>765</v>
      </c>
      <c r="B14910" t="s">
        <v>766</v>
      </c>
      <c r="C14910" t="s">
        <v>767</v>
      </c>
      <c r="D14910" t="s">
        <v>361</v>
      </c>
      <c r="E14910" t="s">
        <v>768</v>
      </c>
      <c r="F14910" t="s">
        <v>187</v>
      </c>
      <c r="G14910" t="s">
        <v>218</v>
      </c>
      <c r="H14910" t="s">
        <v>223</v>
      </c>
      <c r="I14910" t="s">
        <v>224</v>
      </c>
      <c r="K14910" t="s">
        <v>221</v>
      </c>
      <c r="N14910" t="s">
        <v>282</v>
      </c>
      <c r="O14910" t="s">
        <v>194</v>
      </c>
      <c r="P14910">
        <v>2020</v>
      </c>
      <c r="Q14910">
        <v>2.1</v>
      </c>
    </row>
    <row r="14911" spans="1:17" x14ac:dyDescent="0.25">
      <c r="A14911" t="s">
        <v>765</v>
      </c>
      <c r="B14911" t="s">
        <v>766</v>
      </c>
      <c r="C14911" t="s">
        <v>767</v>
      </c>
      <c r="D14911" t="s">
        <v>361</v>
      </c>
      <c r="E14911" t="s">
        <v>768</v>
      </c>
      <c r="F14911" t="s">
        <v>187</v>
      </c>
      <c r="G14911" t="s">
        <v>218</v>
      </c>
      <c r="H14911" t="s">
        <v>223</v>
      </c>
      <c r="I14911" t="s">
        <v>224</v>
      </c>
      <c r="K14911" t="s">
        <v>221</v>
      </c>
      <c r="N14911" t="s">
        <v>282</v>
      </c>
      <c r="O14911" t="s">
        <v>264</v>
      </c>
      <c r="P14911">
        <v>2020</v>
      </c>
    </row>
    <row r="14912" spans="1:17" x14ac:dyDescent="0.25">
      <c r="A14912" t="s">
        <v>765</v>
      </c>
      <c r="B14912" t="s">
        <v>766</v>
      </c>
      <c r="C14912" t="s">
        <v>767</v>
      </c>
      <c r="D14912" t="s">
        <v>361</v>
      </c>
      <c r="E14912" t="s">
        <v>768</v>
      </c>
      <c r="F14912" t="s">
        <v>187</v>
      </c>
      <c r="G14912" t="s">
        <v>218</v>
      </c>
      <c r="H14912" t="s">
        <v>223</v>
      </c>
      <c r="I14912" t="s">
        <v>224</v>
      </c>
      <c r="K14912" t="s">
        <v>221</v>
      </c>
      <c r="N14912" t="s">
        <v>282</v>
      </c>
      <c r="O14912" t="s">
        <v>265</v>
      </c>
      <c r="P14912">
        <v>2020</v>
      </c>
    </row>
    <row r="14913" spans="1:17" x14ac:dyDescent="0.25">
      <c r="A14913" t="s">
        <v>765</v>
      </c>
      <c r="B14913" t="s">
        <v>766</v>
      </c>
      <c r="C14913" t="s">
        <v>767</v>
      </c>
      <c r="D14913" t="s">
        <v>361</v>
      </c>
      <c r="E14913" t="s">
        <v>768</v>
      </c>
      <c r="F14913" t="s">
        <v>187</v>
      </c>
      <c r="G14913" t="s">
        <v>218</v>
      </c>
      <c r="H14913" t="s">
        <v>223</v>
      </c>
      <c r="I14913" t="s">
        <v>224</v>
      </c>
      <c r="K14913" t="s">
        <v>221</v>
      </c>
      <c r="N14913" t="s">
        <v>282</v>
      </c>
      <c r="O14913" t="s">
        <v>194</v>
      </c>
      <c r="P14913">
        <v>2030</v>
      </c>
      <c r="Q14913">
        <v>2.1</v>
      </c>
    </row>
    <row r="14914" spans="1:17" x14ac:dyDescent="0.25">
      <c r="A14914" t="s">
        <v>765</v>
      </c>
      <c r="B14914" t="s">
        <v>766</v>
      </c>
      <c r="C14914" t="s">
        <v>767</v>
      </c>
      <c r="D14914" t="s">
        <v>361</v>
      </c>
      <c r="E14914" t="s">
        <v>768</v>
      </c>
      <c r="F14914" t="s">
        <v>187</v>
      </c>
      <c r="G14914" t="s">
        <v>218</v>
      </c>
      <c r="H14914" t="s">
        <v>223</v>
      </c>
      <c r="I14914" t="s">
        <v>224</v>
      </c>
      <c r="K14914" t="s">
        <v>221</v>
      </c>
      <c r="N14914" t="s">
        <v>282</v>
      </c>
      <c r="O14914" t="s">
        <v>194</v>
      </c>
      <c r="P14914">
        <v>2050</v>
      </c>
      <c r="Q14914">
        <v>2.1</v>
      </c>
    </row>
    <row r="14915" spans="1:17" x14ac:dyDescent="0.25">
      <c r="A14915" t="s">
        <v>765</v>
      </c>
      <c r="B14915" t="s">
        <v>766</v>
      </c>
      <c r="C14915" t="s">
        <v>767</v>
      </c>
      <c r="D14915" t="s">
        <v>361</v>
      </c>
      <c r="E14915" t="s">
        <v>768</v>
      </c>
      <c r="F14915" t="s">
        <v>187</v>
      </c>
      <c r="G14915" t="s">
        <v>218</v>
      </c>
      <c r="H14915" t="s">
        <v>223</v>
      </c>
      <c r="I14915" t="s">
        <v>224</v>
      </c>
      <c r="K14915" t="s">
        <v>221</v>
      </c>
      <c r="N14915" t="s">
        <v>282</v>
      </c>
      <c r="O14915" t="s">
        <v>264</v>
      </c>
      <c r="P14915">
        <v>2050</v>
      </c>
    </row>
    <row r="14916" spans="1:17" x14ac:dyDescent="0.25">
      <c r="A14916" t="s">
        <v>765</v>
      </c>
      <c r="B14916" t="s">
        <v>766</v>
      </c>
      <c r="C14916" t="s">
        <v>767</v>
      </c>
      <c r="D14916" t="s">
        <v>361</v>
      </c>
      <c r="E14916" t="s">
        <v>768</v>
      </c>
      <c r="F14916" t="s">
        <v>187</v>
      </c>
      <c r="G14916" t="s">
        <v>218</v>
      </c>
      <c r="H14916" t="s">
        <v>223</v>
      </c>
      <c r="I14916" t="s">
        <v>224</v>
      </c>
      <c r="K14916" t="s">
        <v>221</v>
      </c>
      <c r="N14916" t="s">
        <v>282</v>
      </c>
      <c r="O14916" t="s">
        <v>265</v>
      </c>
      <c r="P14916">
        <v>2050</v>
      </c>
    </row>
    <row r="14917" spans="1:17" x14ac:dyDescent="0.25">
      <c r="A14917" t="s">
        <v>765</v>
      </c>
      <c r="B14917" t="s">
        <v>766</v>
      </c>
      <c r="C14917" t="s">
        <v>767</v>
      </c>
      <c r="D14917" t="s">
        <v>361</v>
      </c>
      <c r="E14917" t="s">
        <v>768</v>
      </c>
      <c r="F14917" t="s">
        <v>187</v>
      </c>
      <c r="G14917" t="s">
        <v>218</v>
      </c>
      <c r="H14917" t="s">
        <v>225</v>
      </c>
      <c r="I14917" t="s">
        <v>226</v>
      </c>
      <c r="K14917" t="s">
        <v>221</v>
      </c>
      <c r="N14917" t="s">
        <v>282</v>
      </c>
      <c r="O14917" t="s">
        <v>194</v>
      </c>
      <c r="P14917">
        <v>2015</v>
      </c>
      <c r="Q14917">
        <v>942</v>
      </c>
    </row>
    <row r="14918" spans="1:17" x14ac:dyDescent="0.25">
      <c r="A14918" t="s">
        <v>765</v>
      </c>
      <c r="B14918" t="s">
        <v>766</v>
      </c>
      <c r="C14918" t="s">
        <v>767</v>
      </c>
      <c r="D14918" t="s">
        <v>361</v>
      </c>
      <c r="E14918" t="s">
        <v>768</v>
      </c>
      <c r="F14918" t="s">
        <v>187</v>
      </c>
      <c r="G14918" t="s">
        <v>218</v>
      </c>
      <c r="H14918" t="s">
        <v>225</v>
      </c>
      <c r="I14918" t="s">
        <v>226</v>
      </c>
      <c r="K14918" t="s">
        <v>221</v>
      </c>
      <c r="N14918" t="s">
        <v>282</v>
      </c>
      <c r="O14918" t="s">
        <v>194</v>
      </c>
      <c r="P14918">
        <v>2020</v>
      </c>
      <c r="Q14918">
        <v>942</v>
      </c>
    </row>
    <row r="14919" spans="1:17" x14ac:dyDescent="0.25">
      <c r="A14919" t="s">
        <v>765</v>
      </c>
      <c r="B14919" t="s">
        <v>766</v>
      </c>
      <c r="C14919" t="s">
        <v>767</v>
      </c>
      <c r="D14919" t="s">
        <v>361</v>
      </c>
      <c r="E14919" t="s">
        <v>768</v>
      </c>
      <c r="F14919" t="s">
        <v>187</v>
      </c>
      <c r="G14919" t="s">
        <v>218</v>
      </c>
      <c r="H14919" t="s">
        <v>225</v>
      </c>
      <c r="I14919" t="s">
        <v>226</v>
      </c>
      <c r="K14919" t="s">
        <v>221</v>
      </c>
      <c r="N14919" t="s">
        <v>282</v>
      </c>
      <c r="O14919" t="s">
        <v>264</v>
      </c>
      <c r="P14919">
        <v>2020</v>
      </c>
    </row>
    <row r="14920" spans="1:17" x14ac:dyDescent="0.25">
      <c r="A14920" t="s">
        <v>765</v>
      </c>
      <c r="B14920" t="s">
        <v>766</v>
      </c>
      <c r="C14920" t="s">
        <v>767</v>
      </c>
      <c r="D14920" t="s">
        <v>361</v>
      </c>
      <c r="E14920" t="s">
        <v>768</v>
      </c>
      <c r="F14920" t="s">
        <v>187</v>
      </c>
      <c r="G14920" t="s">
        <v>218</v>
      </c>
      <c r="H14920" t="s">
        <v>225</v>
      </c>
      <c r="I14920" t="s">
        <v>226</v>
      </c>
      <c r="K14920" t="s">
        <v>221</v>
      </c>
      <c r="N14920" t="s">
        <v>282</v>
      </c>
      <c r="O14920" t="s">
        <v>265</v>
      </c>
      <c r="P14920">
        <v>2020</v>
      </c>
    </row>
    <row r="14921" spans="1:17" x14ac:dyDescent="0.25">
      <c r="A14921" t="s">
        <v>765</v>
      </c>
      <c r="B14921" t="s">
        <v>766</v>
      </c>
      <c r="C14921" t="s">
        <v>767</v>
      </c>
      <c r="D14921" t="s">
        <v>361</v>
      </c>
      <c r="E14921" t="s">
        <v>768</v>
      </c>
      <c r="F14921" t="s">
        <v>187</v>
      </c>
      <c r="G14921" t="s">
        <v>218</v>
      </c>
      <c r="H14921" t="s">
        <v>225</v>
      </c>
      <c r="I14921" t="s">
        <v>226</v>
      </c>
      <c r="K14921" t="s">
        <v>221</v>
      </c>
      <c r="N14921" t="s">
        <v>282</v>
      </c>
      <c r="O14921" t="s">
        <v>194</v>
      </c>
      <c r="P14921">
        <v>2030</v>
      </c>
      <c r="Q14921">
        <v>942</v>
      </c>
    </row>
    <row r="14922" spans="1:17" x14ac:dyDescent="0.25">
      <c r="A14922" t="s">
        <v>765</v>
      </c>
      <c r="B14922" t="s">
        <v>766</v>
      </c>
      <c r="C14922" t="s">
        <v>767</v>
      </c>
      <c r="D14922" t="s">
        <v>361</v>
      </c>
      <c r="E14922" t="s">
        <v>768</v>
      </c>
      <c r="F14922" t="s">
        <v>187</v>
      </c>
      <c r="G14922" t="s">
        <v>218</v>
      </c>
      <c r="H14922" t="s">
        <v>225</v>
      </c>
      <c r="I14922" t="s">
        <v>226</v>
      </c>
      <c r="K14922" t="s">
        <v>221</v>
      </c>
      <c r="N14922" t="s">
        <v>282</v>
      </c>
      <c r="O14922" t="s">
        <v>194</v>
      </c>
      <c r="P14922">
        <v>2050</v>
      </c>
      <c r="Q14922">
        <v>942</v>
      </c>
    </row>
    <row r="14923" spans="1:17" x14ac:dyDescent="0.25">
      <c r="A14923" t="s">
        <v>765</v>
      </c>
      <c r="B14923" t="s">
        <v>766</v>
      </c>
      <c r="C14923" t="s">
        <v>767</v>
      </c>
      <c r="D14923" t="s">
        <v>361</v>
      </c>
      <c r="E14923" t="s">
        <v>768</v>
      </c>
      <c r="F14923" t="s">
        <v>187</v>
      </c>
      <c r="G14923" t="s">
        <v>218</v>
      </c>
      <c r="H14923" t="s">
        <v>225</v>
      </c>
      <c r="I14923" t="s">
        <v>226</v>
      </c>
      <c r="K14923" t="s">
        <v>221</v>
      </c>
      <c r="N14923" t="s">
        <v>282</v>
      </c>
      <c r="O14923" t="s">
        <v>264</v>
      </c>
      <c r="P14923">
        <v>2050</v>
      </c>
    </row>
    <row r="14924" spans="1:17" x14ac:dyDescent="0.25">
      <c r="A14924" t="s">
        <v>765</v>
      </c>
      <c r="B14924" t="s">
        <v>766</v>
      </c>
      <c r="C14924" t="s">
        <v>767</v>
      </c>
      <c r="D14924" t="s">
        <v>361</v>
      </c>
      <c r="E14924" t="s">
        <v>768</v>
      </c>
      <c r="F14924" t="s">
        <v>187</v>
      </c>
      <c r="G14924" t="s">
        <v>218</v>
      </c>
      <c r="H14924" t="s">
        <v>225</v>
      </c>
      <c r="I14924" t="s">
        <v>226</v>
      </c>
      <c r="K14924" t="s">
        <v>221</v>
      </c>
      <c r="N14924" t="s">
        <v>282</v>
      </c>
      <c r="O14924" t="s">
        <v>265</v>
      </c>
      <c r="P14924">
        <v>2050</v>
      </c>
    </row>
    <row r="14925" spans="1:17" x14ac:dyDescent="0.25">
      <c r="A14925" t="s">
        <v>765</v>
      </c>
      <c r="B14925" t="s">
        <v>766</v>
      </c>
      <c r="C14925" t="s">
        <v>767</v>
      </c>
      <c r="D14925" t="s">
        <v>361</v>
      </c>
      <c r="E14925" t="s">
        <v>768</v>
      </c>
      <c r="F14925" t="s">
        <v>187</v>
      </c>
      <c r="G14925" t="s">
        <v>218</v>
      </c>
      <c r="H14925" t="s">
        <v>317</v>
      </c>
      <c r="I14925" t="s">
        <v>318</v>
      </c>
      <c r="K14925" t="s">
        <v>221</v>
      </c>
      <c r="N14925" t="s">
        <v>282</v>
      </c>
      <c r="O14925" t="s">
        <v>194</v>
      </c>
      <c r="P14925">
        <v>2015</v>
      </c>
      <c r="Q14925">
        <v>5</v>
      </c>
    </row>
    <row r="14926" spans="1:17" x14ac:dyDescent="0.25">
      <c r="A14926" t="s">
        <v>765</v>
      </c>
      <c r="B14926" t="s">
        <v>766</v>
      </c>
      <c r="C14926" t="s">
        <v>767</v>
      </c>
      <c r="D14926" t="s">
        <v>361</v>
      </c>
      <c r="E14926" t="s">
        <v>768</v>
      </c>
      <c r="F14926" t="s">
        <v>187</v>
      </c>
      <c r="G14926" t="s">
        <v>218</v>
      </c>
      <c r="H14926" t="s">
        <v>317</v>
      </c>
      <c r="I14926" t="s">
        <v>318</v>
      </c>
      <c r="K14926" t="s">
        <v>221</v>
      </c>
      <c r="N14926" t="s">
        <v>282</v>
      </c>
      <c r="O14926" t="s">
        <v>194</v>
      </c>
      <c r="P14926">
        <v>2020</v>
      </c>
      <c r="Q14926">
        <v>5</v>
      </c>
    </row>
    <row r="14927" spans="1:17" x14ac:dyDescent="0.25">
      <c r="A14927" t="s">
        <v>765</v>
      </c>
      <c r="B14927" t="s">
        <v>766</v>
      </c>
      <c r="C14927" t="s">
        <v>767</v>
      </c>
      <c r="D14927" t="s">
        <v>361</v>
      </c>
      <c r="E14927" t="s">
        <v>768</v>
      </c>
      <c r="F14927" t="s">
        <v>187</v>
      </c>
      <c r="G14927" t="s">
        <v>218</v>
      </c>
      <c r="H14927" t="s">
        <v>317</v>
      </c>
      <c r="I14927" t="s">
        <v>318</v>
      </c>
      <c r="K14927" t="s">
        <v>221</v>
      </c>
      <c r="N14927" t="s">
        <v>282</v>
      </c>
      <c r="O14927" t="s">
        <v>264</v>
      </c>
      <c r="P14927">
        <v>2020</v>
      </c>
    </row>
    <row r="14928" spans="1:17" x14ac:dyDescent="0.25">
      <c r="A14928" t="s">
        <v>765</v>
      </c>
      <c r="B14928" t="s">
        <v>766</v>
      </c>
      <c r="C14928" t="s">
        <v>767</v>
      </c>
      <c r="D14928" t="s">
        <v>361</v>
      </c>
      <c r="E14928" t="s">
        <v>768</v>
      </c>
      <c r="F14928" t="s">
        <v>187</v>
      </c>
      <c r="G14928" t="s">
        <v>218</v>
      </c>
      <c r="H14928" t="s">
        <v>317</v>
      </c>
      <c r="I14928" t="s">
        <v>318</v>
      </c>
      <c r="K14928" t="s">
        <v>221</v>
      </c>
      <c r="N14928" t="s">
        <v>282</v>
      </c>
      <c r="O14928" t="s">
        <v>265</v>
      </c>
      <c r="P14928">
        <v>2020</v>
      </c>
    </row>
    <row r="14929" spans="1:17" x14ac:dyDescent="0.25">
      <c r="A14929" t="s">
        <v>765</v>
      </c>
      <c r="B14929" t="s">
        <v>766</v>
      </c>
      <c r="C14929" t="s">
        <v>767</v>
      </c>
      <c r="D14929" t="s">
        <v>361</v>
      </c>
      <c r="E14929" t="s">
        <v>768</v>
      </c>
      <c r="F14929" t="s">
        <v>187</v>
      </c>
      <c r="G14929" t="s">
        <v>218</v>
      </c>
      <c r="H14929" t="s">
        <v>317</v>
      </c>
      <c r="I14929" t="s">
        <v>318</v>
      </c>
      <c r="K14929" t="s">
        <v>221</v>
      </c>
      <c r="N14929" t="s">
        <v>282</v>
      </c>
      <c r="O14929" t="s">
        <v>194</v>
      </c>
      <c r="P14929">
        <v>2030</v>
      </c>
      <c r="Q14929">
        <v>5</v>
      </c>
    </row>
    <row r="14930" spans="1:17" x14ac:dyDescent="0.25">
      <c r="A14930" t="s">
        <v>765</v>
      </c>
      <c r="B14930" t="s">
        <v>766</v>
      </c>
      <c r="C14930" t="s">
        <v>767</v>
      </c>
      <c r="D14930" t="s">
        <v>361</v>
      </c>
      <c r="E14930" t="s">
        <v>768</v>
      </c>
      <c r="F14930" t="s">
        <v>187</v>
      </c>
      <c r="G14930" t="s">
        <v>218</v>
      </c>
      <c r="H14930" t="s">
        <v>317</v>
      </c>
      <c r="I14930" t="s">
        <v>318</v>
      </c>
      <c r="K14930" t="s">
        <v>221</v>
      </c>
      <c r="N14930" t="s">
        <v>282</v>
      </c>
      <c r="O14930" t="s">
        <v>194</v>
      </c>
      <c r="P14930">
        <v>2050</v>
      </c>
      <c r="Q14930">
        <v>5</v>
      </c>
    </row>
    <row r="14931" spans="1:17" x14ac:dyDescent="0.25">
      <c r="A14931" t="s">
        <v>765</v>
      </c>
      <c r="B14931" t="s">
        <v>766</v>
      </c>
      <c r="C14931" t="s">
        <v>767</v>
      </c>
      <c r="D14931" t="s">
        <v>361</v>
      </c>
      <c r="E14931" t="s">
        <v>768</v>
      </c>
      <c r="F14931" t="s">
        <v>187</v>
      </c>
      <c r="G14931" t="s">
        <v>218</v>
      </c>
      <c r="H14931" t="s">
        <v>317</v>
      </c>
      <c r="I14931" t="s">
        <v>318</v>
      </c>
      <c r="K14931" t="s">
        <v>221</v>
      </c>
      <c r="N14931" t="s">
        <v>282</v>
      </c>
      <c r="O14931" t="s">
        <v>264</v>
      </c>
      <c r="P14931">
        <v>2050</v>
      </c>
    </row>
    <row r="14932" spans="1:17" x14ac:dyDescent="0.25">
      <c r="A14932" t="s">
        <v>765</v>
      </c>
      <c r="B14932" t="s">
        <v>766</v>
      </c>
      <c r="C14932" t="s">
        <v>767</v>
      </c>
      <c r="D14932" t="s">
        <v>361</v>
      </c>
      <c r="E14932" t="s">
        <v>768</v>
      </c>
      <c r="F14932" t="s">
        <v>187</v>
      </c>
      <c r="G14932" t="s">
        <v>218</v>
      </c>
      <c r="H14932" t="s">
        <v>317</v>
      </c>
      <c r="I14932" t="s">
        <v>318</v>
      </c>
      <c r="K14932" t="s">
        <v>221</v>
      </c>
      <c r="N14932" t="s">
        <v>282</v>
      </c>
      <c r="O14932" t="s">
        <v>265</v>
      </c>
      <c r="P14932">
        <v>2050</v>
      </c>
    </row>
    <row r="14933" spans="1:17" x14ac:dyDescent="0.25">
      <c r="A14933" t="s">
        <v>765</v>
      </c>
      <c r="B14933" t="s">
        <v>766</v>
      </c>
      <c r="C14933" t="s">
        <v>767</v>
      </c>
      <c r="D14933" t="s">
        <v>361</v>
      </c>
      <c r="E14933" t="s">
        <v>768</v>
      </c>
      <c r="F14933" t="s">
        <v>187</v>
      </c>
      <c r="G14933" t="s">
        <v>218</v>
      </c>
      <c r="H14933" t="s">
        <v>678</v>
      </c>
      <c r="I14933" t="s">
        <v>230</v>
      </c>
      <c r="K14933" t="s">
        <v>221</v>
      </c>
      <c r="M14933" t="s">
        <v>371</v>
      </c>
      <c r="N14933" t="s">
        <v>282</v>
      </c>
      <c r="O14933" t="s">
        <v>194</v>
      </c>
      <c r="P14933">
        <v>2015</v>
      </c>
      <c r="Q14933">
        <v>23</v>
      </c>
    </row>
    <row r="14934" spans="1:17" x14ac:dyDescent="0.25">
      <c r="A14934" t="s">
        <v>765</v>
      </c>
      <c r="B14934" t="s">
        <v>766</v>
      </c>
      <c r="C14934" t="s">
        <v>767</v>
      </c>
      <c r="D14934" t="s">
        <v>361</v>
      </c>
      <c r="E14934" t="s">
        <v>768</v>
      </c>
      <c r="F14934" t="s">
        <v>187</v>
      </c>
      <c r="G14934" t="s">
        <v>218</v>
      </c>
      <c r="H14934" t="s">
        <v>678</v>
      </c>
      <c r="I14934" t="s">
        <v>230</v>
      </c>
      <c r="K14934" t="s">
        <v>221</v>
      </c>
      <c r="M14934" t="s">
        <v>371</v>
      </c>
      <c r="N14934" t="s">
        <v>282</v>
      </c>
      <c r="O14934" t="s">
        <v>194</v>
      </c>
      <c r="P14934">
        <v>2020</v>
      </c>
      <c r="Q14934">
        <v>23</v>
      </c>
    </row>
    <row r="14935" spans="1:17" x14ac:dyDescent="0.25">
      <c r="A14935" t="s">
        <v>765</v>
      </c>
      <c r="B14935" t="s">
        <v>766</v>
      </c>
      <c r="C14935" t="s">
        <v>767</v>
      </c>
      <c r="D14935" t="s">
        <v>361</v>
      </c>
      <c r="E14935" t="s">
        <v>768</v>
      </c>
      <c r="F14935" t="s">
        <v>187</v>
      </c>
      <c r="G14935" t="s">
        <v>218</v>
      </c>
      <c r="H14935" t="s">
        <v>678</v>
      </c>
      <c r="I14935" t="s">
        <v>230</v>
      </c>
      <c r="K14935" t="s">
        <v>221</v>
      </c>
      <c r="M14935" t="s">
        <v>371</v>
      </c>
      <c r="N14935" t="s">
        <v>282</v>
      </c>
      <c r="O14935" t="s">
        <v>264</v>
      </c>
      <c r="P14935">
        <v>2020</v>
      </c>
    </row>
    <row r="14936" spans="1:17" x14ac:dyDescent="0.25">
      <c r="A14936" t="s">
        <v>765</v>
      </c>
      <c r="B14936" t="s">
        <v>766</v>
      </c>
      <c r="C14936" t="s">
        <v>767</v>
      </c>
      <c r="D14936" t="s">
        <v>361</v>
      </c>
      <c r="E14936" t="s">
        <v>768</v>
      </c>
      <c r="F14936" t="s">
        <v>187</v>
      </c>
      <c r="G14936" t="s">
        <v>218</v>
      </c>
      <c r="H14936" t="s">
        <v>678</v>
      </c>
      <c r="I14936" t="s">
        <v>230</v>
      </c>
      <c r="K14936" t="s">
        <v>221</v>
      </c>
      <c r="M14936" t="s">
        <v>371</v>
      </c>
      <c r="N14936" t="s">
        <v>282</v>
      </c>
      <c r="O14936" t="s">
        <v>265</v>
      </c>
      <c r="P14936">
        <v>2020</v>
      </c>
    </row>
    <row r="14937" spans="1:17" x14ac:dyDescent="0.25">
      <c r="A14937" t="s">
        <v>765</v>
      </c>
      <c r="B14937" t="s">
        <v>766</v>
      </c>
      <c r="C14937" t="s">
        <v>767</v>
      </c>
      <c r="D14937" t="s">
        <v>361</v>
      </c>
      <c r="E14937" t="s">
        <v>768</v>
      </c>
      <c r="F14937" t="s">
        <v>187</v>
      </c>
      <c r="G14937" t="s">
        <v>218</v>
      </c>
      <c r="H14937" t="s">
        <v>678</v>
      </c>
      <c r="I14937" t="s">
        <v>230</v>
      </c>
      <c r="K14937" t="s">
        <v>221</v>
      </c>
      <c r="M14937" t="s">
        <v>371</v>
      </c>
      <c r="N14937" t="s">
        <v>282</v>
      </c>
      <c r="O14937" t="s">
        <v>194</v>
      </c>
      <c r="P14937">
        <v>2030</v>
      </c>
      <c r="Q14937">
        <v>23</v>
      </c>
    </row>
    <row r="14938" spans="1:17" x14ac:dyDescent="0.25">
      <c r="A14938" t="s">
        <v>765</v>
      </c>
      <c r="B14938" t="s">
        <v>766</v>
      </c>
      <c r="C14938" t="s">
        <v>767</v>
      </c>
      <c r="D14938" t="s">
        <v>361</v>
      </c>
      <c r="E14938" t="s">
        <v>768</v>
      </c>
      <c r="F14938" t="s">
        <v>187</v>
      </c>
      <c r="G14938" t="s">
        <v>218</v>
      </c>
      <c r="H14938" t="s">
        <v>678</v>
      </c>
      <c r="I14938" t="s">
        <v>230</v>
      </c>
      <c r="K14938" t="s">
        <v>221</v>
      </c>
      <c r="M14938" t="s">
        <v>371</v>
      </c>
      <c r="N14938" t="s">
        <v>282</v>
      </c>
      <c r="O14938" t="s">
        <v>194</v>
      </c>
      <c r="P14938">
        <v>2050</v>
      </c>
      <c r="Q14938">
        <v>23</v>
      </c>
    </row>
    <row r="14939" spans="1:17" x14ac:dyDescent="0.25">
      <c r="A14939" t="s">
        <v>765</v>
      </c>
      <c r="B14939" t="s">
        <v>766</v>
      </c>
      <c r="C14939" t="s">
        <v>767</v>
      </c>
      <c r="D14939" t="s">
        <v>361</v>
      </c>
      <c r="E14939" t="s">
        <v>768</v>
      </c>
      <c r="F14939" t="s">
        <v>187</v>
      </c>
      <c r="G14939" t="s">
        <v>218</v>
      </c>
      <c r="H14939" t="s">
        <v>678</v>
      </c>
      <c r="I14939" t="s">
        <v>230</v>
      </c>
      <c r="K14939" t="s">
        <v>221</v>
      </c>
      <c r="M14939" t="s">
        <v>371</v>
      </c>
      <c r="N14939" t="s">
        <v>282</v>
      </c>
      <c r="O14939" t="s">
        <v>264</v>
      </c>
      <c r="P14939">
        <v>2050</v>
      </c>
    </row>
    <row r="14940" spans="1:17" x14ac:dyDescent="0.25">
      <c r="A14940" t="s">
        <v>765</v>
      </c>
      <c r="B14940" t="s">
        <v>766</v>
      </c>
      <c r="C14940" t="s">
        <v>767</v>
      </c>
      <c r="D14940" t="s">
        <v>361</v>
      </c>
      <c r="E14940" t="s">
        <v>768</v>
      </c>
      <c r="F14940" t="s">
        <v>187</v>
      </c>
      <c r="G14940" t="s">
        <v>218</v>
      </c>
      <c r="H14940" t="s">
        <v>678</v>
      </c>
      <c r="I14940" t="s">
        <v>230</v>
      </c>
      <c r="K14940" t="s">
        <v>221</v>
      </c>
      <c r="M14940" t="s">
        <v>371</v>
      </c>
      <c r="N14940" t="s">
        <v>282</v>
      </c>
      <c r="O14940" t="s">
        <v>265</v>
      </c>
      <c r="P14940">
        <v>2050</v>
      </c>
    </row>
    <row r="14941" spans="1:17" x14ac:dyDescent="0.25">
      <c r="A14941" t="s">
        <v>765</v>
      </c>
      <c r="B14941" t="s">
        <v>766</v>
      </c>
      <c r="C14941" t="s">
        <v>767</v>
      </c>
      <c r="D14941" t="s">
        <v>361</v>
      </c>
      <c r="E14941" t="s">
        <v>768</v>
      </c>
      <c r="F14941" t="s">
        <v>187</v>
      </c>
      <c r="G14941" t="s">
        <v>233</v>
      </c>
      <c r="H14941" t="s">
        <v>287</v>
      </c>
      <c r="I14941" t="s">
        <v>240</v>
      </c>
      <c r="J14941" t="s">
        <v>288</v>
      </c>
      <c r="K14941" t="s">
        <v>241</v>
      </c>
      <c r="L14941" t="s">
        <v>237</v>
      </c>
      <c r="M14941" t="s">
        <v>379</v>
      </c>
      <c r="O14941" t="s">
        <v>194</v>
      </c>
      <c r="P14941">
        <v>2015</v>
      </c>
      <c r="Q14941">
        <v>0.22750000000000001</v>
      </c>
    </row>
    <row r="14942" spans="1:17" x14ac:dyDescent="0.25">
      <c r="A14942" t="s">
        <v>765</v>
      </c>
      <c r="B14942" t="s">
        <v>766</v>
      </c>
      <c r="C14942" t="s">
        <v>767</v>
      </c>
      <c r="D14942" t="s">
        <v>361</v>
      </c>
      <c r="E14942" t="s">
        <v>768</v>
      </c>
      <c r="F14942" t="s">
        <v>187</v>
      </c>
      <c r="G14942" t="s">
        <v>233</v>
      </c>
      <c r="H14942" t="s">
        <v>287</v>
      </c>
      <c r="I14942" t="s">
        <v>240</v>
      </c>
      <c r="J14942" t="s">
        <v>288</v>
      </c>
      <c r="K14942" t="s">
        <v>241</v>
      </c>
      <c r="L14942" t="s">
        <v>237</v>
      </c>
      <c r="M14942" t="s">
        <v>379</v>
      </c>
      <c r="O14942" t="s">
        <v>194</v>
      </c>
      <c r="P14942">
        <v>2020</v>
      </c>
      <c r="Q14942">
        <v>0.22295000000000001</v>
      </c>
    </row>
    <row r="14943" spans="1:17" x14ac:dyDescent="0.25">
      <c r="A14943" t="s">
        <v>765</v>
      </c>
      <c r="B14943" t="s">
        <v>766</v>
      </c>
      <c r="C14943" t="s">
        <v>767</v>
      </c>
      <c r="D14943" t="s">
        <v>361</v>
      </c>
      <c r="E14943" t="s">
        <v>768</v>
      </c>
      <c r="F14943" t="s">
        <v>187</v>
      </c>
      <c r="G14943" t="s">
        <v>233</v>
      </c>
      <c r="H14943" t="s">
        <v>287</v>
      </c>
      <c r="I14943" t="s">
        <v>240</v>
      </c>
      <c r="J14943" t="s">
        <v>288</v>
      </c>
      <c r="K14943" t="s">
        <v>241</v>
      </c>
      <c r="L14943" t="s">
        <v>237</v>
      </c>
      <c r="M14943" t="s">
        <v>379</v>
      </c>
      <c r="O14943" t="s">
        <v>264</v>
      </c>
      <c r="P14943">
        <v>2020</v>
      </c>
    </row>
    <row r="14944" spans="1:17" x14ac:dyDescent="0.25">
      <c r="A14944" t="s">
        <v>765</v>
      </c>
      <c r="B14944" t="s">
        <v>766</v>
      </c>
      <c r="C14944" t="s">
        <v>767</v>
      </c>
      <c r="D14944" t="s">
        <v>361</v>
      </c>
      <c r="E14944" t="s">
        <v>768</v>
      </c>
      <c r="F14944" t="s">
        <v>187</v>
      </c>
      <c r="G14944" t="s">
        <v>233</v>
      </c>
      <c r="H14944" t="s">
        <v>287</v>
      </c>
      <c r="I14944" t="s">
        <v>240</v>
      </c>
      <c r="J14944" t="s">
        <v>288</v>
      </c>
      <c r="K14944" t="s">
        <v>241</v>
      </c>
      <c r="L14944" t="s">
        <v>237</v>
      </c>
      <c r="M14944" t="s">
        <v>379</v>
      </c>
      <c r="O14944" t="s">
        <v>265</v>
      </c>
      <c r="P14944">
        <v>2020</v>
      </c>
    </row>
    <row r="14945" spans="1:17" x14ac:dyDescent="0.25">
      <c r="A14945" t="s">
        <v>765</v>
      </c>
      <c r="B14945" t="s">
        <v>766</v>
      </c>
      <c r="C14945" t="s">
        <v>767</v>
      </c>
      <c r="D14945" t="s">
        <v>361</v>
      </c>
      <c r="E14945" t="s">
        <v>768</v>
      </c>
      <c r="F14945" t="s">
        <v>187</v>
      </c>
      <c r="G14945" t="s">
        <v>233</v>
      </c>
      <c r="H14945" t="s">
        <v>287</v>
      </c>
      <c r="I14945" t="s">
        <v>240</v>
      </c>
      <c r="J14945" t="s">
        <v>288</v>
      </c>
      <c r="K14945" t="s">
        <v>241</v>
      </c>
      <c r="L14945" t="s">
        <v>237</v>
      </c>
      <c r="M14945" t="s">
        <v>379</v>
      </c>
      <c r="O14945" t="s">
        <v>194</v>
      </c>
      <c r="P14945">
        <v>2030</v>
      </c>
      <c r="Q14945">
        <v>0.22295000000000001</v>
      </c>
    </row>
    <row r="14946" spans="1:17" x14ac:dyDescent="0.25">
      <c r="A14946" t="s">
        <v>765</v>
      </c>
      <c r="B14946" t="s">
        <v>766</v>
      </c>
      <c r="C14946" t="s">
        <v>767</v>
      </c>
      <c r="D14946" t="s">
        <v>361</v>
      </c>
      <c r="E14946" t="s">
        <v>768</v>
      </c>
      <c r="F14946" t="s">
        <v>187</v>
      </c>
      <c r="G14946" t="s">
        <v>233</v>
      </c>
      <c r="H14946" t="s">
        <v>287</v>
      </c>
      <c r="I14946" t="s">
        <v>240</v>
      </c>
      <c r="J14946" t="s">
        <v>288</v>
      </c>
      <c r="K14946" t="s">
        <v>241</v>
      </c>
      <c r="L14946" t="s">
        <v>237</v>
      </c>
      <c r="M14946" t="s">
        <v>379</v>
      </c>
      <c r="O14946" t="s">
        <v>194</v>
      </c>
      <c r="P14946">
        <v>2050</v>
      </c>
      <c r="Q14946">
        <v>0.21840000000000001</v>
      </c>
    </row>
    <row r="14947" spans="1:17" x14ac:dyDescent="0.25">
      <c r="A14947" t="s">
        <v>765</v>
      </c>
      <c r="B14947" t="s">
        <v>766</v>
      </c>
      <c r="C14947" t="s">
        <v>767</v>
      </c>
      <c r="D14947" t="s">
        <v>361</v>
      </c>
      <c r="E14947" t="s">
        <v>768</v>
      </c>
      <c r="F14947" t="s">
        <v>187</v>
      </c>
      <c r="G14947" t="s">
        <v>233</v>
      </c>
      <c r="H14947" t="s">
        <v>287</v>
      </c>
      <c r="I14947" t="s">
        <v>240</v>
      </c>
      <c r="J14947" t="s">
        <v>288</v>
      </c>
      <c r="K14947" t="s">
        <v>241</v>
      </c>
      <c r="L14947" t="s">
        <v>237</v>
      </c>
      <c r="M14947" t="s">
        <v>379</v>
      </c>
      <c r="O14947" t="s">
        <v>264</v>
      </c>
      <c r="P14947">
        <v>2050</v>
      </c>
    </row>
    <row r="14948" spans="1:17" x14ac:dyDescent="0.25">
      <c r="A14948" t="s">
        <v>765</v>
      </c>
      <c r="B14948" t="s">
        <v>766</v>
      </c>
      <c r="C14948" t="s">
        <v>767</v>
      </c>
      <c r="D14948" t="s">
        <v>361</v>
      </c>
      <c r="E14948" t="s">
        <v>768</v>
      </c>
      <c r="F14948" t="s">
        <v>187</v>
      </c>
      <c r="G14948" t="s">
        <v>233</v>
      </c>
      <c r="H14948" t="s">
        <v>287</v>
      </c>
      <c r="I14948" t="s">
        <v>240</v>
      </c>
      <c r="J14948" t="s">
        <v>288</v>
      </c>
      <c r="K14948" t="s">
        <v>241</v>
      </c>
      <c r="L14948" t="s">
        <v>237</v>
      </c>
      <c r="M14948" t="s">
        <v>379</v>
      </c>
      <c r="O14948" t="s">
        <v>265</v>
      </c>
      <c r="P14948">
        <v>2050</v>
      </c>
    </row>
    <row r="14949" spans="1:17" x14ac:dyDescent="0.25">
      <c r="A14949" t="s">
        <v>765</v>
      </c>
      <c r="B14949" t="s">
        <v>766</v>
      </c>
      <c r="C14949" t="s">
        <v>767</v>
      </c>
      <c r="D14949" t="s">
        <v>361</v>
      </c>
      <c r="E14949" t="s">
        <v>768</v>
      </c>
      <c r="F14949" t="s">
        <v>187</v>
      </c>
      <c r="G14949" t="s">
        <v>233</v>
      </c>
      <c r="H14949" t="s">
        <v>289</v>
      </c>
      <c r="I14949" t="s">
        <v>240</v>
      </c>
      <c r="J14949" t="s">
        <v>290</v>
      </c>
      <c r="K14949" t="s">
        <v>241</v>
      </c>
      <c r="L14949" t="s">
        <v>237</v>
      </c>
      <c r="M14949" t="s">
        <v>379</v>
      </c>
      <c r="O14949" t="s">
        <v>194</v>
      </c>
      <c r="P14949">
        <v>2015</v>
      </c>
      <c r="Q14949">
        <v>0.1225</v>
      </c>
    </row>
    <row r="14950" spans="1:17" x14ac:dyDescent="0.25">
      <c r="A14950" t="s">
        <v>765</v>
      </c>
      <c r="B14950" t="s">
        <v>766</v>
      </c>
      <c r="C14950" t="s">
        <v>767</v>
      </c>
      <c r="D14950" t="s">
        <v>361</v>
      </c>
      <c r="E14950" t="s">
        <v>768</v>
      </c>
      <c r="F14950" t="s">
        <v>187</v>
      </c>
      <c r="G14950" t="s">
        <v>233</v>
      </c>
      <c r="H14950" t="s">
        <v>289</v>
      </c>
      <c r="I14950" t="s">
        <v>240</v>
      </c>
      <c r="J14950" t="s">
        <v>290</v>
      </c>
      <c r="K14950" t="s">
        <v>241</v>
      </c>
      <c r="L14950" t="s">
        <v>237</v>
      </c>
      <c r="M14950" t="s">
        <v>379</v>
      </c>
      <c r="O14950" t="s">
        <v>194</v>
      </c>
      <c r="P14950">
        <v>2020</v>
      </c>
      <c r="Q14950">
        <v>0.12005</v>
      </c>
    </row>
    <row r="14951" spans="1:17" x14ac:dyDescent="0.25">
      <c r="A14951" t="s">
        <v>765</v>
      </c>
      <c r="B14951" t="s">
        <v>766</v>
      </c>
      <c r="C14951" t="s">
        <v>767</v>
      </c>
      <c r="D14951" t="s">
        <v>361</v>
      </c>
      <c r="E14951" t="s">
        <v>768</v>
      </c>
      <c r="F14951" t="s">
        <v>187</v>
      </c>
      <c r="G14951" t="s">
        <v>233</v>
      </c>
      <c r="H14951" t="s">
        <v>289</v>
      </c>
      <c r="I14951" t="s">
        <v>240</v>
      </c>
      <c r="J14951" t="s">
        <v>290</v>
      </c>
      <c r="K14951" t="s">
        <v>241</v>
      </c>
      <c r="L14951" t="s">
        <v>237</v>
      </c>
      <c r="M14951" t="s">
        <v>379</v>
      </c>
      <c r="O14951" t="s">
        <v>264</v>
      </c>
      <c r="P14951">
        <v>2020</v>
      </c>
    </row>
    <row r="14952" spans="1:17" x14ac:dyDescent="0.25">
      <c r="A14952" t="s">
        <v>765</v>
      </c>
      <c r="B14952" t="s">
        <v>766</v>
      </c>
      <c r="C14952" t="s">
        <v>767</v>
      </c>
      <c r="D14952" t="s">
        <v>361</v>
      </c>
      <c r="E14952" t="s">
        <v>768</v>
      </c>
      <c r="F14952" t="s">
        <v>187</v>
      </c>
      <c r="G14952" t="s">
        <v>233</v>
      </c>
      <c r="H14952" t="s">
        <v>289</v>
      </c>
      <c r="I14952" t="s">
        <v>240</v>
      </c>
      <c r="J14952" t="s">
        <v>290</v>
      </c>
      <c r="K14952" t="s">
        <v>241</v>
      </c>
      <c r="L14952" t="s">
        <v>237</v>
      </c>
      <c r="M14952" t="s">
        <v>379</v>
      </c>
      <c r="O14952" t="s">
        <v>265</v>
      </c>
      <c r="P14952">
        <v>2020</v>
      </c>
    </row>
    <row r="14953" spans="1:17" x14ac:dyDescent="0.25">
      <c r="A14953" t="s">
        <v>765</v>
      </c>
      <c r="B14953" t="s">
        <v>766</v>
      </c>
      <c r="C14953" t="s">
        <v>767</v>
      </c>
      <c r="D14953" t="s">
        <v>361</v>
      </c>
      <c r="E14953" t="s">
        <v>768</v>
      </c>
      <c r="F14953" t="s">
        <v>187</v>
      </c>
      <c r="G14953" t="s">
        <v>233</v>
      </c>
      <c r="H14953" t="s">
        <v>289</v>
      </c>
      <c r="I14953" t="s">
        <v>240</v>
      </c>
      <c r="J14953" t="s">
        <v>290</v>
      </c>
      <c r="K14953" t="s">
        <v>241</v>
      </c>
      <c r="L14953" t="s">
        <v>237</v>
      </c>
      <c r="M14953" t="s">
        <v>379</v>
      </c>
      <c r="O14953" t="s">
        <v>194</v>
      </c>
      <c r="P14953">
        <v>2030</v>
      </c>
      <c r="Q14953">
        <v>0.12005</v>
      </c>
    </row>
    <row r="14954" spans="1:17" x14ac:dyDescent="0.25">
      <c r="A14954" t="s">
        <v>765</v>
      </c>
      <c r="B14954" t="s">
        <v>766</v>
      </c>
      <c r="C14954" t="s">
        <v>767</v>
      </c>
      <c r="D14954" t="s">
        <v>361</v>
      </c>
      <c r="E14954" t="s">
        <v>768</v>
      </c>
      <c r="F14954" t="s">
        <v>187</v>
      </c>
      <c r="G14954" t="s">
        <v>233</v>
      </c>
      <c r="H14954" t="s">
        <v>289</v>
      </c>
      <c r="I14954" t="s">
        <v>240</v>
      </c>
      <c r="J14954" t="s">
        <v>290</v>
      </c>
      <c r="K14954" t="s">
        <v>241</v>
      </c>
      <c r="L14954" t="s">
        <v>237</v>
      </c>
      <c r="M14954" t="s">
        <v>379</v>
      </c>
      <c r="O14954" t="s">
        <v>194</v>
      </c>
      <c r="P14954">
        <v>2050</v>
      </c>
      <c r="Q14954">
        <v>0.1176</v>
      </c>
    </row>
    <row r="14955" spans="1:17" x14ac:dyDescent="0.25">
      <c r="A14955" t="s">
        <v>765</v>
      </c>
      <c r="B14955" t="s">
        <v>766</v>
      </c>
      <c r="C14955" t="s">
        <v>767</v>
      </c>
      <c r="D14955" t="s">
        <v>361</v>
      </c>
      <c r="E14955" t="s">
        <v>768</v>
      </c>
      <c r="F14955" t="s">
        <v>187</v>
      </c>
      <c r="G14955" t="s">
        <v>233</v>
      </c>
      <c r="H14955" t="s">
        <v>289</v>
      </c>
      <c r="I14955" t="s">
        <v>240</v>
      </c>
      <c r="J14955" t="s">
        <v>290</v>
      </c>
      <c r="K14955" t="s">
        <v>241</v>
      </c>
      <c r="L14955" t="s">
        <v>237</v>
      </c>
      <c r="M14955" t="s">
        <v>379</v>
      </c>
      <c r="O14955" t="s">
        <v>264</v>
      </c>
      <c r="P14955">
        <v>2050</v>
      </c>
    </row>
    <row r="14956" spans="1:17" x14ac:dyDescent="0.25">
      <c r="A14956" t="s">
        <v>765</v>
      </c>
      <c r="B14956" t="s">
        <v>766</v>
      </c>
      <c r="C14956" t="s">
        <v>767</v>
      </c>
      <c r="D14956" t="s">
        <v>361</v>
      </c>
      <c r="E14956" t="s">
        <v>768</v>
      </c>
      <c r="F14956" t="s">
        <v>187</v>
      </c>
      <c r="G14956" t="s">
        <v>233</v>
      </c>
      <c r="H14956" t="s">
        <v>289</v>
      </c>
      <c r="I14956" t="s">
        <v>240</v>
      </c>
      <c r="J14956" t="s">
        <v>290</v>
      </c>
      <c r="K14956" t="s">
        <v>241</v>
      </c>
      <c r="L14956" t="s">
        <v>237</v>
      </c>
      <c r="M14956" t="s">
        <v>379</v>
      </c>
      <c r="O14956" t="s">
        <v>265</v>
      </c>
      <c r="P14956">
        <v>2050</v>
      </c>
    </row>
    <row r="14957" spans="1:17" x14ac:dyDescent="0.25">
      <c r="A14957" t="s">
        <v>765</v>
      </c>
      <c r="B14957" t="s">
        <v>766</v>
      </c>
      <c r="C14957" t="s">
        <v>767</v>
      </c>
      <c r="D14957" t="s">
        <v>361</v>
      </c>
      <c r="E14957" t="s">
        <v>768</v>
      </c>
      <c r="F14957" t="s">
        <v>187</v>
      </c>
      <c r="G14957" t="s">
        <v>233</v>
      </c>
      <c r="H14957" t="s">
        <v>162</v>
      </c>
      <c r="I14957" t="s">
        <v>234</v>
      </c>
      <c r="J14957" t="s">
        <v>235</v>
      </c>
      <c r="K14957" t="s">
        <v>236</v>
      </c>
      <c r="L14957" t="s">
        <v>237</v>
      </c>
      <c r="M14957" t="s">
        <v>769</v>
      </c>
      <c r="N14957" t="s">
        <v>217</v>
      </c>
      <c r="O14957" t="s">
        <v>194</v>
      </c>
      <c r="P14957">
        <v>2015</v>
      </c>
      <c r="Q14957">
        <v>8800</v>
      </c>
    </row>
    <row r="14958" spans="1:17" x14ac:dyDescent="0.25">
      <c r="A14958" t="s">
        <v>765</v>
      </c>
      <c r="B14958" t="s">
        <v>766</v>
      </c>
      <c r="C14958" t="s">
        <v>767</v>
      </c>
      <c r="D14958" t="s">
        <v>361</v>
      </c>
      <c r="E14958" t="s">
        <v>768</v>
      </c>
      <c r="F14958" t="s">
        <v>187</v>
      </c>
      <c r="G14958" t="s">
        <v>233</v>
      </c>
      <c r="H14958" t="s">
        <v>162</v>
      </c>
      <c r="I14958" t="s">
        <v>234</v>
      </c>
      <c r="J14958" t="s">
        <v>235</v>
      </c>
      <c r="K14958" t="s">
        <v>236</v>
      </c>
      <c r="L14958" t="s">
        <v>237</v>
      </c>
      <c r="M14958" t="s">
        <v>769</v>
      </c>
      <c r="N14958" t="s">
        <v>217</v>
      </c>
      <c r="O14958" t="s">
        <v>194</v>
      </c>
      <c r="P14958">
        <v>2020</v>
      </c>
      <c r="Q14958">
        <v>8800</v>
      </c>
    </row>
    <row r="14959" spans="1:17" x14ac:dyDescent="0.25">
      <c r="A14959" t="s">
        <v>765</v>
      </c>
      <c r="B14959" t="s">
        <v>766</v>
      </c>
      <c r="C14959" t="s">
        <v>767</v>
      </c>
      <c r="D14959" t="s">
        <v>361</v>
      </c>
      <c r="E14959" t="s">
        <v>768</v>
      </c>
      <c r="F14959" t="s">
        <v>187</v>
      </c>
      <c r="G14959" t="s">
        <v>233</v>
      </c>
      <c r="H14959" t="s">
        <v>162</v>
      </c>
      <c r="I14959" t="s">
        <v>234</v>
      </c>
      <c r="J14959" t="s">
        <v>235</v>
      </c>
      <c r="K14959" t="s">
        <v>236</v>
      </c>
      <c r="L14959" t="s">
        <v>237</v>
      </c>
      <c r="M14959" t="s">
        <v>769</v>
      </c>
      <c r="N14959" t="s">
        <v>217</v>
      </c>
      <c r="O14959" t="s">
        <v>264</v>
      </c>
      <c r="P14959">
        <v>2020</v>
      </c>
    </row>
    <row r="14960" spans="1:17" x14ac:dyDescent="0.25">
      <c r="A14960" t="s">
        <v>765</v>
      </c>
      <c r="B14960" t="s">
        <v>766</v>
      </c>
      <c r="C14960" t="s">
        <v>767</v>
      </c>
      <c r="D14960" t="s">
        <v>361</v>
      </c>
      <c r="E14960" t="s">
        <v>768</v>
      </c>
      <c r="F14960" t="s">
        <v>187</v>
      </c>
      <c r="G14960" t="s">
        <v>233</v>
      </c>
      <c r="H14960" t="s">
        <v>162</v>
      </c>
      <c r="I14960" t="s">
        <v>234</v>
      </c>
      <c r="J14960" t="s">
        <v>235</v>
      </c>
      <c r="K14960" t="s">
        <v>236</v>
      </c>
      <c r="L14960" t="s">
        <v>237</v>
      </c>
      <c r="M14960" t="s">
        <v>769</v>
      </c>
      <c r="N14960" t="s">
        <v>217</v>
      </c>
      <c r="O14960" t="s">
        <v>265</v>
      </c>
      <c r="P14960">
        <v>2020</v>
      </c>
    </row>
    <row r="14961" spans="1:17" x14ac:dyDescent="0.25">
      <c r="A14961" t="s">
        <v>765</v>
      </c>
      <c r="B14961" t="s">
        <v>766</v>
      </c>
      <c r="C14961" t="s">
        <v>767</v>
      </c>
      <c r="D14961" t="s">
        <v>361</v>
      </c>
      <c r="E14961" t="s">
        <v>768</v>
      </c>
      <c r="F14961" t="s">
        <v>187</v>
      </c>
      <c r="G14961" t="s">
        <v>233</v>
      </c>
      <c r="H14961" t="s">
        <v>162</v>
      </c>
      <c r="I14961" t="s">
        <v>234</v>
      </c>
      <c r="J14961" t="s">
        <v>235</v>
      </c>
      <c r="K14961" t="s">
        <v>236</v>
      </c>
      <c r="L14961" t="s">
        <v>237</v>
      </c>
      <c r="M14961" t="s">
        <v>769</v>
      </c>
      <c r="N14961" t="s">
        <v>217</v>
      </c>
      <c r="O14961" t="s">
        <v>194</v>
      </c>
      <c r="P14961">
        <v>2030</v>
      </c>
      <c r="Q14961">
        <v>8448</v>
      </c>
    </row>
    <row r="14962" spans="1:17" x14ac:dyDescent="0.25">
      <c r="A14962" t="s">
        <v>765</v>
      </c>
      <c r="B14962" t="s">
        <v>766</v>
      </c>
      <c r="C14962" t="s">
        <v>767</v>
      </c>
      <c r="D14962" t="s">
        <v>361</v>
      </c>
      <c r="E14962" t="s">
        <v>768</v>
      </c>
      <c r="F14962" t="s">
        <v>187</v>
      </c>
      <c r="G14962" t="s">
        <v>233</v>
      </c>
      <c r="H14962" t="s">
        <v>162</v>
      </c>
      <c r="I14962" t="s">
        <v>234</v>
      </c>
      <c r="J14962" t="s">
        <v>235</v>
      </c>
      <c r="K14962" t="s">
        <v>236</v>
      </c>
      <c r="L14962" t="s">
        <v>237</v>
      </c>
      <c r="M14962" t="s">
        <v>769</v>
      </c>
      <c r="N14962" t="s">
        <v>217</v>
      </c>
      <c r="O14962" t="s">
        <v>194</v>
      </c>
      <c r="P14962">
        <v>2050</v>
      </c>
      <c r="Q14962">
        <v>8096</v>
      </c>
    </row>
    <row r="14963" spans="1:17" x14ac:dyDescent="0.25">
      <c r="A14963" t="s">
        <v>765</v>
      </c>
      <c r="B14963" t="s">
        <v>766</v>
      </c>
      <c r="C14963" t="s">
        <v>767</v>
      </c>
      <c r="D14963" t="s">
        <v>361</v>
      </c>
      <c r="E14963" t="s">
        <v>768</v>
      </c>
      <c r="F14963" t="s">
        <v>187</v>
      </c>
      <c r="G14963" t="s">
        <v>233</v>
      </c>
      <c r="H14963" t="s">
        <v>162</v>
      </c>
      <c r="I14963" t="s">
        <v>234</v>
      </c>
      <c r="J14963" t="s">
        <v>235</v>
      </c>
      <c r="K14963" t="s">
        <v>236</v>
      </c>
      <c r="L14963" t="s">
        <v>237</v>
      </c>
      <c r="M14963" t="s">
        <v>769</v>
      </c>
      <c r="N14963" t="s">
        <v>217</v>
      </c>
      <c r="O14963" t="s">
        <v>264</v>
      </c>
      <c r="P14963">
        <v>2050</v>
      </c>
    </row>
    <row r="14964" spans="1:17" x14ac:dyDescent="0.25">
      <c r="A14964" t="s">
        <v>765</v>
      </c>
      <c r="B14964" t="s">
        <v>766</v>
      </c>
      <c r="C14964" t="s">
        <v>767</v>
      </c>
      <c r="D14964" t="s">
        <v>361</v>
      </c>
      <c r="E14964" t="s">
        <v>768</v>
      </c>
      <c r="F14964" t="s">
        <v>187</v>
      </c>
      <c r="G14964" t="s">
        <v>233</v>
      </c>
      <c r="H14964" t="s">
        <v>162</v>
      </c>
      <c r="I14964" t="s">
        <v>234</v>
      </c>
      <c r="J14964" t="s">
        <v>235</v>
      </c>
      <c r="K14964" t="s">
        <v>236</v>
      </c>
      <c r="L14964" t="s">
        <v>237</v>
      </c>
      <c r="M14964" t="s">
        <v>769</v>
      </c>
      <c r="N14964" t="s">
        <v>217</v>
      </c>
      <c r="O14964" t="s">
        <v>265</v>
      </c>
      <c r="P14964">
        <v>2050</v>
      </c>
    </row>
    <row r="14965" spans="1:17" x14ac:dyDescent="0.25">
      <c r="A14965" t="s">
        <v>765</v>
      </c>
      <c r="B14965" t="s">
        <v>766</v>
      </c>
      <c r="C14965" t="s">
        <v>767</v>
      </c>
      <c r="D14965" t="s">
        <v>361</v>
      </c>
      <c r="E14965" t="s">
        <v>768</v>
      </c>
      <c r="F14965" t="s">
        <v>187</v>
      </c>
      <c r="G14965" t="s">
        <v>233</v>
      </c>
      <c r="H14965" t="s">
        <v>163</v>
      </c>
      <c r="I14965" t="s">
        <v>240</v>
      </c>
      <c r="J14965" t="s">
        <v>235</v>
      </c>
      <c r="K14965" t="s">
        <v>241</v>
      </c>
      <c r="L14965" t="s">
        <v>237</v>
      </c>
      <c r="M14965" t="s">
        <v>770</v>
      </c>
      <c r="N14965" t="s">
        <v>771</v>
      </c>
      <c r="O14965" t="s">
        <v>194</v>
      </c>
      <c r="P14965">
        <v>2015</v>
      </c>
      <c r="Q14965">
        <v>0.35</v>
      </c>
    </row>
    <row r="14966" spans="1:17" x14ac:dyDescent="0.25">
      <c r="A14966" t="s">
        <v>765</v>
      </c>
      <c r="B14966" t="s">
        <v>766</v>
      </c>
      <c r="C14966" t="s">
        <v>767</v>
      </c>
      <c r="D14966" t="s">
        <v>361</v>
      </c>
      <c r="E14966" t="s">
        <v>768</v>
      </c>
      <c r="F14966" t="s">
        <v>187</v>
      </c>
      <c r="G14966" t="s">
        <v>233</v>
      </c>
      <c r="H14966" t="s">
        <v>163</v>
      </c>
      <c r="I14966" t="s">
        <v>240</v>
      </c>
      <c r="J14966" t="s">
        <v>235</v>
      </c>
      <c r="K14966" t="s">
        <v>241</v>
      </c>
      <c r="L14966" t="s">
        <v>237</v>
      </c>
      <c r="M14966" t="s">
        <v>770</v>
      </c>
      <c r="N14966" t="s">
        <v>771</v>
      </c>
      <c r="O14966" t="s">
        <v>194</v>
      </c>
      <c r="P14966">
        <v>2020</v>
      </c>
      <c r="Q14966">
        <v>0.34300000000000003</v>
      </c>
    </row>
    <row r="14967" spans="1:17" x14ac:dyDescent="0.25">
      <c r="A14967" t="s">
        <v>765</v>
      </c>
      <c r="B14967" t="s">
        <v>766</v>
      </c>
      <c r="C14967" t="s">
        <v>767</v>
      </c>
      <c r="D14967" t="s">
        <v>361</v>
      </c>
      <c r="E14967" t="s">
        <v>768</v>
      </c>
      <c r="F14967" t="s">
        <v>187</v>
      </c>
      <c r="G14967" t="s">
        <v>233</v>
      </c>
      <c r="H14967" t="s">
        <v>163</v>
      </c>
      <c r="I14967" t="s">
        <v>240</v>
      </c>
      <c r="J14967" t="s">
        <v>235</v>
      </c>
      <c r="K14967" t="s">
        <v>241</v>
      </c>
      <c r="L14967" t="s">
        <v>237</v>
      </c>
      <c r="M14967" t="s">
        <v>770</v>
      </c>
      <c r="N14967" t="s">
        <v>771</v>
      </c>
      <c r="O14967" t="s">
        <v>264</v>
      </c>
      <c r="P14967">
        <v>2020</v>
      </c>
      <c r="Q14967">
        <v>0.27439999999999998</v>
      </c>
    </row>
    <row r="14968" spans="1:17" x14ac:dyDescent="0.25">
      <c r="A14968" t="s">
        <v>765</v>
      </c>
      <c r="B14968" t="s">
        <v>766</v>
      </c>
      <c r="C14968" t="s">
        <v>767</v>
      </c>
      <c r="D14968" t="s">
        <v>361</v>
      </c>
      <c r="E14968" t="s">
        <v>768</v>
      </c>
      <c r="F14968" t="s">
        <v>187</v>
      </c>
      <c r="G14968" t="s">
        <v>233</v>
      </c>
      <c r="H14968" t="s">
        <v>163</v>
      </c>
      <c r="I14968" t="s">
        <v>240</v>
      </c>
      <c r="J14968" t="s">
        <v>235</v>
      </c>
      <c r="K14968" t="s">
        <v>241</v>
      </c>
      <c r="L14968" t="s">
        <v>237</v>
      </c>
      <c r="M14968" t="s">
        <v>770</v>
      </c>
      <c r="N14968" t="s">
        <v>771</v>
      </c>
      <c r="O14968" t="s">
        <v>265</v>
      </c>
      <c r="P14968">
        <v>2020</v>
      </c>
      <c r="Q14968">
        <v>0.41160000000000002</v>
      </c>
    </row>
    <row r="14969" spans="1:17" x14ac:dyDescent="0.25">
      <c r="A14969" t="s">
        <v>765</v>
      </c>
      <c r="B14969" t="s">
        <v>766</v>
      </c>
      <c r="C14969" t="s">
        <v>767</v>
      </c>
      <c r="D14969" t="s">
        <v>361</v>
      </c>
      <c r="E14969" t="s">
        <v>768</v>
      </c>
      <c r="F14969" t="s">
        <v>187</v>
      </c>
      <c r="G14969" t="s">
        <v>233</v>
      </c>
      <c r="H14969" t="s">
        <v>163</v>
      </c>
      <c r="I14969" t="s">
        <v>240</v>
      </c>
      <c r="J14969" t="s">
        <v>235</v>
      </c>
      <c r="K14969" t="s">
        <v>241</v>
      </c>
      <c r="L14969" t="s">
        <v>237</v>
      </c>
      <c r="M14969" t="s">
        <v>770</v>
      </c>
      <c r="N14969" t="s">
        <v>771</v>
      </c>
      <c r="O14969" t="s">
        <v>194</v>
      </c>
      <c r="P14969">
        <v>2030</v>
      </c>
      <c r="Q14969">
        <v>0.34300000000000003</v>
      </c>
    </row>
    <row r="14970" spans="1:17" x14ac:dyDescent="0.25">
      <c r="A14970" t="s">
        <v>765</v>
      </c>
      <c r="B14970" t="s">
        <v>766</v>
      </c>
      <c r="C14970" t="s">
        <v>767</v>
      </c>
      <c r="D14970" t="s">
        <v>361</v>
      </c>
      <c r="E14970" t="s">
        <v>768</v>
      </c>
      <c r="F14970" t="s">
        <v>187</v>
      </c>
      <c r="G14970" t="s">
        <v>233</v>
      </c>
      <c r="H14970" t="s">
        <v>163</v>
      </c>
      <c r="I14970" t="s">
        <v>240</v>
      </c>
      <c r="J14970" t="s">
        <v>235</v>
      </c>
      <c r="K14970" t="s">
        <v>241</v>
      </c>
      <c r="L14970" t="s">
        <v>237</v>
      </c>
      <c r="M14970" t="s">
        <v>770</v>
      </c>
      <c r="N14970" t="s">
        <v>771</v>
      </c>
      <c r="O14970" t="s">
        <v>194</v>
      </c>
      <c r="P14970">
        <v>2050</v>
      </c>
      <c r="Q14970">
        <v>0.33600000000000002</v>
      </c>
    </row>
    <row r="14971" spans="1:17" x14ac:dyDescent="0.25">
      <c r="A14971" t="s">
        <v>765</v>
      </c>
      <c r="B14971" t="s">
        <v>766</v>
      </c>
      <c r="C14971" t="s">
        <v>767</v>
      </c>
      <c r="D14971" t="s">
        <v>361</v>
      </c>
      <c r="E14971" t="s">
        <v>768</v>
      </c>
      <c r="F14971" t="s">
        <v>187</v>
      </c>
      <c r="G14971" t="s">
        <v>233</v>
      </c>
      <c r="H14971" t="s">
        <v>163</v>
      </c>
      <c r="I14971" t="s">
        <v>240</v>
      </c>
      <c r="J14971" t="s">
        <v>235</v>
      </c>
      <c r="K14971" t="s">
        <v>241</v>
      </c>
      <c r="L14971" t="s">
        <v>237</v>
      </c>
      <c r="M14971" t="s">
        <v>770</v>
      </c>
      <c r="N14971" t="s">
        <v>771</v>
      </c>
      <c r="O14971" t="s">
        <v>264</v>
      </c>
      <c r="P14971">
        <v>2050</v>
      </c>
      <c r="Q14971">
        <v>0.23519999999999999</v>
      </c>
    </row>
    <row r="14972" spans="1:17" x14ac:dyDescent="0.25">
      <c r="A14972" t="s">
        <v>765</v>
      </c>
      <c r="B14972" t="s">
        <v>766</v>
      </c>
      <c r="C14972" t="s">
        <v>767</v>
      </c>
      <c r="D14972" t="s">
        <v>361</v>
      </c>
      <c r="E14972" t="s">
        <v>768</v>
      </c>
      <c r="F14972" t="s">
        <v>187</v>
      </c>
      <c r="G14972" t="s">
        <v>233</v>
      </c>
      <c r="H14972" t="s">
        <v>163</v>
      </c>
      <c r="I14972" t="s">
        <v>240</v>
      </c>
      <c r="J14972" t="s">
        <v>235</v>
      </c>
      <c r="K14972" t="s">
        <v>241</v>
      </c>
      <c r="L14972" t="s">
        <v>237</v>
      </c>
      <c r="M14972" t="s">
        <v>770</v>
      </c>
      <c r="N14972" t="s">
        <v>771</v>
      </c>
      <c r="O14972" t="s">
        <v>265</v>
      </c>
      <c r="P14972">
        <v>2050</v>
      </c>
      <c r="Q14972">
        <v>0.43680000000000002</v>
      </c>
    </row>
    <row r="14973" spans="1:17" x14ac:dyDescent="0.25">
      <c r="A14973" t="s">
        <v>765</v>
      </c>
      <c r="B14973" t="s">
        <v>766</v>
      </c>
      <c r="C14973" t="s">
        <v>767</v>
      </c>
      <c r="D14973" t="s">
        <v>361</v>
      </c>
      <c r="E14973" t="s">
        <v>768</v>
      </c>
      <c r="F14973" t="s">
        <v>187</v>
      </c>
      <c r="G14973" t="s">
        <v>233</v>
      </c>
      <c r="H14973" t="s">
        <v>576</v>
      </c>
      <c r="I14973" t="s">
        <v>577</v>
      </c>
      <c r="K14973" t="s">
        <v>578</v>
      </c>
      <c r="L14973" t="s">
        <v>237</v>
      </c>
      <c r="M14973" t="s">
        <v>739</v>
      </c>
      <c r="N14973" t="s">
        <v>364</v>
      </c>
      <c r="O14973" t="s">
        <v>194</v>
      </c>
      <c r="P14973">
        <v>2015</v>
      </c>
    </row>
    <row r="14974" spans="1:17" x14ac:dyDescent="0.25">
      <c r="A14974" t="s">
        <v>765</v>
      </c>
      <c r="B14974" t="s">
        <v>766</v>
      </c>
      <c r="C14974" t="s">
        <v>767</v>
      </c>
      <c r="D14974" t="s">
        <v>361</v>
      </c>
      <c r="E14974" t="s">
        <v>768</v>
      </c>
      <c r="F14974" t="s">
        <v>187</v>
      </c>
      <c r="G14974" t="s">
        <v>233</v>
      </c>
      <c r="H14974" t="s">
        <v>576</v>
      </c>
      <c r="I14974" t="s">
        <v>577</v>
      </c>
      <c r="K14974" t="s">
        <v>578</v>
      </c>
      <c r="L14974" t="s">
        <v>237</v>
      </c>
      <c r="M14974" t="s">
        <v>739</v>
      </c>
      <c r="N14974" t="s">
        <v>364</v>
      </c>
      <c r="O14974" t="s">
        <v>194</v>
      </c>
      <c r="P14974">
        <v>2020</v>
      </c>
    </row>
    <row r="14975" spans="1:17" x14ac:dyDescent="0.25">
      <c r="A14975" t="s">
        <v>765</v>
      </c>
      <c r="B14975" t="s">
        <v>766</v>
      </c>
      <c r="C14975" t="s">
        <v>767</v>
      </c>
      <c r="D14975" t="s">
        <v>361</v>
      </c>
      <c r="E14975" t="s">
        <v>768</v>
      </c>
      <c r="F14975" t="s">
        <v>187</v>
      </c>
      <c r="G14975" t="s">
        <v>233</v>
      </c>
      <c r="H14975" t="s">
        <v>576</v>
      </c>
      <c r="I14975" t="s">
        <v>577</v>
      </c>
      <c r="K14975" t="s">
        <v>578</v>
      </c>
      <c r="L14975" t="s">
        <v>237</v>
      </c>
      <c r="M14975" t="s">
        <v>739</v>
      </c>
      <c r="N14975" t="s">
        <v>364</v>
      </c>
      <c r="O14975" t="s">
        <v>264</v>
      </c>
      <c r="P14975">
        <v>2020</v>
      </c>
    </row>
    <row r="14976" spans="1:17" x14ac:dyDescent="0.25">
      <c r="A14976" t="s">
        <v>765</v>
      </c>
      <c r="B14976" t="s">
        <v>766</v>
      </c>
      <c r="C14976" t="s">
        <v>767</v>
      </c>
      <c r="D14976" t="s">
        <v>361</v>
      </c>
      <c r="E14976" t="s">
        <v>768</v>
      </c>
      <c r="F14976" t="s">
        <v>187</v>
      </c>
      <c r="G14976" t="s">
        <v>233</v>
      </c>
      <c r="H14976" t="s">
        <v>576</v>
      </c>
      <c r="I14976" t="s">
        <v>577</v>
      </c>
      <c r="K14976" t="s">
        <v>578</v>
      </c>
      <c r="L14976" t="s">
        <v>237</v>
      </c>
      <c r="M14976" t="s">
        <v>739</v>
      </c>
      <c r="N14976" t="s">
        <v>364</v>
      </c>
      <c r="O14976" t="s">
        <v>265</v>
      </c>
      <c r="P14976">
        <v>2020</v>
      </c>
    </row>
    <row r="14977" spans="1:17" x14ac:dyDescent="0.25">
      <c r="A14977" t="s">
        <v>765</v>
      </c>
      <c r="B14977" t="s">
        <v>766</v>
      </c>
      <c r="C14977" t="s">
        <v>767</v>
      </c>
      <c r="D14977" t="s">
        <v>361</v>
      </c>
      <c r="E14977" t="s">
        <v>768</v>
      </c>
      <c r="F14977" t="s">
        <v>187</v>
      </c>
      <c r="G14977" t="s">
        <v>233</v>
      </c>
      <c r="H14977" t="s">
        <v>576</v>
      </c>
      <c r="I14977" t="s">
        <v>577</v>
      </c>
      <c r="K14977" t="s">
        <v>578</v>
      </c>
      <c r="L14977" t="s">
        <v>237</v>
      </c>
      <c r="M14977" t="s">
        <v>739</v>
      </c>
      <c r="N14977" t="s">
        <v>364</v>
      </c>
      <c r="O14977" t="s">
        <v>194</v>
      </c>
      <c r="P14977">
        <v>2030</v>
      </c>
    </row>
    <row r="14978" spans="1:17" x14ac:dyDescent="0.25">
      <c r="A14978" t="s">
        <v>765</v>
      </c>
      <c r="B14978" t="s">
        <v>766</v>
      </c>
      <c r="C14978" t="s">
        <v>767</v>
      </c>
      <c r="D14978" t="s">
        <v>361</v>
      </c>
      <c r="E14978" t="s">
        <v>768</v>
      </c>
      <c r="F14978" t="s">
        <v>187</v>
      </c>
      <c r="G14978" t="s">
        <v>233</v>
      </c>
      <c r="H14978" t="s">
        <v>576</v>
      </c>
      <c r="I14978" t="s">
        <v>577</v>
      </c>
      <c r="K14978" t="s">
        <v>578</v>
      </c>
      <c r="L14978" t="s">
        <v>237</v>
      </c>
      <c r="M14978" t="s">
        <v>739</v>
      </c>
      <c r="N14978" t="s">
        <v>364</v>
      </c>
      <c r="O14978" t="s">
        <v>194</v>
      </c>
      <c r="P14978">
        <v>2050</v>
      </c>
    </row>
    <row r="14979" spans="1:17" x14ac:dyDescent="0.25">
      <c r="A14979" t="s">
        <v>765</v>
      </c>
      <c r="B14979" t="s">
        <v>766</v>
      </c>
      <c r="C14979" t="s">
        <v>767</v>
      </c>
      <c r="D14979" t="s">
        <v>361</v>
      </c>
      <c r="E14979" t="s">
        <v>768</v>
      </c>
      <c r="F14979" t="s">
        <v>187</v>
      </c>
      <c r="G14979" t="s">
        <v>233</v>
      </c>
      <c r="H14979" t="s">
        <v>576</v>
      </c>
      <c r="I14979" t="s">
        <v>577</v>
      </c>
      <c r="K14979" t="s">
        <v>578</v>
      </c>
      <c r="L14979" t="s">
        <v>237</v>
      </c>
      <c r="M14979" t="s">
        <v>739</v>
      </c>
      <c r="N14979" t="s">
        <v>364</v>
      </c>
      <c r="O14979" t="s">
        <v>264</v>
      </c>
      <c r="P14979">
        <v>2050</v>
      </c>
    </row>
    <row r="14980" spans="1:17" x14ac:dyDescent="0.25">
      <c r="A14980" t="s">
        <v>765</v>
      </c>
      <c r="B14980" t="s">
        <v>766</v>
      </c>
      <c r="C14980" t="s">
        <v>767</v>
      </c>
      <c r="D14980" t="s">
        <v>361</v>
      </c>
      <c r="E14980" t="s">
        <v>768</v>
      </c>
      <c r="F14980" t="s">
        <v>187</v>
      </c>
      <c r="G14980" t="s">
        <v>233</v>
      </c>
      <c r="H14980" t="s">
        <v>576</v>
      </c>
      <c r="I14980" t="s">
        <v>577</v>
      </c>
      <c r="K14980" t="s">
        <v>578</v>
      </c>
      <c r="L14980" t="s">
        <v>237</v>
      </c>
      <c r="M14980" t="s">
        <v>739</v>
      </c>
      <c r="N14980" t="s">
        <v>364</v>
      </c>
      <c r="O14980" t="s">
        <v>265</v>
      </c>
      <c r="P14980">
        <v>2050</v>
      </c>
    </row>
    <row r="14981" spans="1:17" x14ac:dyDescent="0.25">
      <c r="A14981" t="s">
        <v>765</v>
      </c>
      <c r="B14981" t="s">
        <v>766</v>
      </c>
      <c r="C14981" t="s">
        <v>767</v>
      </c>
      <c r="D14981" t="s">
        <v>361</v>
      </c>
      <c r="E14981" t="s">
        <v>768</v>
      </c>
      <c r="F14981" t="s">
        <v>187</v>
      </c>
      <c r="G14981" t="s">
        <v>233</v>
      </c>
      <c r="H14981" t="s">
        <v>164</v>
      </c>
      <c r="I14981" t="s">
        <v>4</v>
      </c>
      <c r="J14981" t="s">
        <v>235</v>
      </c>
      <c r="K14981" t="s">
        <v>242</v>
      </c>
      <c r="L14981" t="s">
        <v>237</v>
      </c>
      <c r="N14981" t="s">
        <v>772</v>
      </c>
      <c r="O14981" t="s">
        <v>194</v>
      </c>
      <c r="P14981">
        <v>2015</v>
      </c>
      <c r="Q14981">
        <v>6</v>
      </c>
    </row>
    <row r="14982" spans="1:17" x14ac:dyDescent="0.25">
      <c r="A14982" t="s">
        <v>765</v>
      </c>
      <c r="B14982" t="s">
        <v>766</v>
      </c>
      <c r="C14982" t="s">
        <v>767</v>
      </c>
      <c r="D14982" t="s">
        <v>361</v>
      </c>
      <c r="E14982" t="s">
        <v>768</v>
      </c>
      <c r="F14982" t="s">
        <v>187</v>
      </c>
      <c r="G14982" t="s">
        <v>233</v>
      </c>
      <c r="H14982" t="s">
        <v>164</v>
      </c>
      <c r="I14982" t="s">
        <v>4</v>
      </c>
      <c r="J14982" t="s">
        <v>235</v>
      </c>
      <c r="K14982" t="s">
        <v>242</v>
      </c>
      <c r="L14982" t="s">
        <v>237</v>
      </c>
      <c r="N14982" t="s">
        <v>772</v>
      </c>
      <c r="O14982" t="s">
        <v>194</v>
      </c>
      <c r="P14982">
        <v>2020</v>
      </c>
      <c r="Q14982">
        <v>6</v>
      </c>
    </row>
    <row r="14983" spans="1:17" x14ac:dyDescent="0.25">
      <c r="A14983" t="s">
        <v>765</v>
      </c>
      <c r="B14983" t="s">
        <v>766</v>
      </c>
      <c r="C14983" t="s">
        <v>767</v>
      </c>
      <c r="D14983" t="s">
        <v>361</v>
      </c>
      <c r="E14983" t="s">
        <v>768</v>
      </c>
      <c r="F14983" t="s">
        <v>187</v>
      </c>
      <c r="G14983" t="s">
        <v>233</v>
      </c>
      <c r="H14983" t="s">
        <v>164</v>
      </c>
      <c r="I14983" t="s">
        <v>4</v>
      </c>
      <c r="J14983" t="s">
        <v>235</v>
      </c>
      <c r="K14983" t="s">
        <v>242</v>
      </c>
      <c r="L14983" t="s">
        <v>237</v>
      </c>
      <c r="N14983" t="s">
        <v>772</v>
      </c>
      <c r="O14983" t="s">
        <v>264</v>
      </c>
      <c r="P14983">
        <v>2020</v>
      </c>
      <c r="Q14983">
        <v>2.6</v>
      </c>
    </row>
    <row r="14984" spans="1:17" x14ac:dyDescent="0.25">
      <c r="A14984" t="s">
        <v>765</v>
      </c>
      <c r="B14984" t="s">
        <v>766</v>
      </c>
      <c r="C14984" t="s">
        <v>767</v>
      </c>
      <c r="D14984" t="s">
        <v>361</v>
      </c>
      <c r="E14984" t="s">
        <v>768</v>
      </c>
      <c r="F14984" t="s">
        <v>187</v>
      </c>
      <c r="G14984" t="s">
        <v>233</v>
      </c>
      <c r="H14984" t="s">
        <v>164</v>
      </c>
      <c r="I14984" t="s">
        <v>4</v>
      </c>
      <c r="J14984" t="s">
        <v>235</v>
      </c>
      <c r="K14984" t="s">
        <v>242</v>
      </c>
      <c r="L14984" t="s">
        <v>237</v>
      </c>
      <c r="N14984" t="s">
        <v>772</v>
      </c>
      <c r="O14984" t="s">
        <v>265</v>
      </c>
      <c r="P14984">
        <v>2020</v>
      </c>
      <c r="Q14984">
        <v>8.5</v>
      </c>
    </row>
    <row r="14985" spans="1:17" x14ac:dyDescent="0.25">
      <c r="A14985" t="s">
        <v>765</v>
      </c>
      <c r="B14985" t="s">
        <v>766</v>
      </c>
      <c r="C14985" t="s">
        <v>767</v>
      </c>
      <c r="D14985" t="s">
        <v>361</v>
      </c>
      <c r="E14985" t="s">
        <v>768</v>
      </c>
      <c r="F14985" t="s">
        <v>187</v>
      </c>
      <c r="G14985" t="s">
        <v>233</v>
      </c>
      <c r="H14985" t="s">
        <v>164</v>
      </c>
      <c r="I14985" t="s">
        <v>4</v>
      </c>
      <c r="J14985" t="s">
        <v>235</v>
      </c>
      <c r="K14985" t="s">
        <v>242</v>
      </c>
      <c r="L14985" t="s">
        <v>237</v>
      </c>
      <c r="N14985" t="s">
        <v>772</v>
      </c>
      <c r="O14985" t="s">
        <v>194</v>
      </c>
      <c r="P14985">
        <v>2030</v>
      </c>
      <c r="Q14985">
        <v>6</v>
      </c>
    </row>
    <row r="14986" spans="1:17" x14ac:dyDescent="0.25">
      <c r="A14986" t="s">
        <v>765</v>
      </c>
      <c r="B14986" t="s">
        <v>766</v>
      </c>
      <c r="C14986" t="s">
        <v>767</v>
      </c>
      <c r="D14986" t="s">
        <v>361</v>
      </c>
      <c r="E14986" t="s">
        <v>768</v>
      </c>
      <c r="F14986" t="s">
        <v>187</v>
      </c>
      <c r="G14986" t="s">
        <v>233</v>
      </c>
      <c r="H14986" t="s">
        <v>164</v>
      </c>
      <c r="I14986" t="s">
        <v>4</v>
      </c>
      <c r="J14986" t="s">
        <v>235</v>
      </c>
      <c r="K14986" t="s">
        <v>242</v>
      </c>
      <c r="L14986" t="s">
        <v>237</v>
      </c>
      <c r="N14986" t="s">
        <v>772</v>
      </c>
      <c r="O14986" t="s">
        <v>194</v>
      </c>
      <c r="P14986">
        <v>2050</v>
      </c>
      <c r="Q14986">
        <v>6</v>
      </c>
    </row>
    <row r="14987" spans="1:17" x14ac:dyDescent="0.25">
      <c r="A14987" t="s">
        <v>765</v>
      </c>
      <c r="B14987" t="s">
        <v>766</v>
      </c>
      <c r="C14987" t="s">
        <v>767</v>
      </c>
      <c r="D14987" t="s">
        <v>361</v>
      </c>
      <c r="E14987" t="s">
        <v>768</v>
      </c>
      <c r="F14987" t="s">
        <v>187</v>
      </c>
      <c r="G14987" t="s">
        <v>233</v>
      </c>
      <c r="H14987" t="s">
        <v>164</v>
      </c>
      <c r="I14987" t="s">
        <v>4</v>
      </c>
      <c r="J14987" t="s">
        <v>235</v>
      </c>
      <c r="K14987" t="s">
        <v>242</v>
      </c>
      <c r="L14987" t="s">
        <v>237</v>
      </c>
      <c r="N14987" t="s">
        <v>772</v>
      </c>
      <c r="O14987" t="s">
        <v>264</v>
      </c>
      <c r="P14987">
        <v>2050</v>
      </c>
      <c r="Q14987">
        <v>2.6</v>
      </c>
    </row>
    <row r="14988" spans="1:17" x14ac:dyDescent="0.25">
      <c r="A14988" t="s">
        <v>765</v>
      </c>
      <c r="B14988" t="s">
        <v>766</v>
      </c>
      <c r="C14988" t="s">
        <v>767</v>
      </c>
      <c r="D14988" t="s">
        <v>361</v>
      </c>
      <c r="E14988" t="s">
        <v>768</v>
      </c>
      <c r="F14988" t="s">
        <v>187</v>
      </c>
      <c r="G14988" t="s">
        <v>233</v>
      </c>
      <c r="H14988" t="s">
        <v>164</v>
      </c>
      <c r="I14988" t="s">
        <v>4</v>
      </c>
      <c r="J14988" t="s">
        <v>235</v>
      </c>
      <c r="K14988" t="s">
        <v>242</v>
      </c>
      <c r="L14988" t="s">
        <v>237</v>
      </c>
      <c r="N14988" t="s">
        <v>772</v>
      </c>
      <c r="O14988" t="s">
        <v>265</v>
      </c>
      <c r="P14988">
        <v>2050</v>
      </c>
      <c r="Q14988">
        <v>8.5</v>
      </c>
    </row>
    <row r="14989" spans="1:17" x14ac:dyDescent="0.25">
      <c r="A14989" t="s">
        <v>765</v>
      </c>
      <c r="B14989" t="s">
        <v>766</v>
      </c>
      <c r="C14989" t="s">
        <v>767</v>
      </c>
      <c r="D14989" t="s">
        <v>361</v>
      </c>
      <c r="E14989" t="s">
        <v>768</v>
      </c>
      <c r="F14989" t="s">
        <v>187</v>
      </c>
      <c r="G14989" t="s">
        <v>243</v>
      </c>
      <c r="H14989" t="s">
        <v>356</v>
      </c>
      <c r="I14989" t="s">
        <v>298</v>
      </c>
      <c r="K14989" t="s">
        <v>78</v>
      </c>
      <c r="M14989" t="s">
        <v>392</v>
      </c>
      <c r="N14989" t="s">
        <v>217</v>
      </c>
      <c r="O14989" t="s">
        <v>194</v>
      </c>
      <c r="P14989">
        <v>2015</v>
      </c>
      <c r="Q14989">
        <v>8.5000000000000006E-2</v>
      </c>
    </row>
    <row r="14990" spans="1:17" x14ac:dyDescent="0.25">
      <c r="A14990" t="s">
        <v>765</v>
      </c>
      <c r="B14990" t="s">
        <v>766</v>
      </c>
      <c r="C14990" t="s">
        <v>767</v>
      </c>
      <c r="D14990" t="s">
        <v>361</v>
      </c>
      <c r="E14990" t="s">
        <v>768</v>
      </c>
      <c r="F14990" t="s">
        <v>187</v>
      </c>
      <c r="G14990" t="s">
        <v>243</v>
      </c>
      <c r="H14990" t="s">
        <v>356</v>
      </c>
      <c r="I14990" t="s">
        <v>298</v>
      </c>
      <c r="K14990" t="s">
        <v>78</v>
      </c>
      <c r="M14990" t="s">
        <v>392</v>
      </c>
      <c r="N14990" t="s">
        <v>217</v>
      </c>
      <c r="O14990" t="s">
        <v>194</v>
      </c>
      <c r="P14990">
        <v>2020</v>
      </c>
      <c r="Q14990">
        <v>8.5000000000000006E-2</v>
      </c>
    </row>
    <row r="14991" spans="1:17" x14ac:dyDescent="0.25">
      <c r="A14991" t="s">
        <v>765</v>
      </c>
      <c r="B14991" t="s">
        <v>766</v>
      </c>
      <c r="C14991" t="s">
        <v>767</v>
      </c>
      <c r="D14991" t="s">
        <v>361</v>
      </c>
      <c r="E14991" t="s">
        <v>768</v>
      </c>
      <c r="F14991" t="s">
        <v>187</v>
      </c>
      <c r="G14991" t="s">
        <v>243</v>
      </c>
      <c r="H14991" t="s">
        <v>356</v>
      </c>
      <c r="I14991" t="s">
        <v>298</v>
      </c>
      <c r="K14991" t="s">
        <v>78</v>
      </c>
      <c r="M14991" t="s">
        <v>392</v>
      </c>
      <c r="N14991" t="s">
        <v>217</v>
      </c>
      <c r="O14991" t="s">
        <v>264</v>
      </c>
      <c r="P14991">
        <v>2020</v>
      </c>
      <c r="Q14991">
        <v>5.0999999999999997E-2</v>
      </c>
    </row>
    <row r="14992" spans="1:17" x14ac:dyDescent="0.25">
      <c r="A14992" t="s">
        <v>765</v>
      </c>
      <c r="B14992" t="s">
        <v>766</v>
      </c>
      <c r="C14992" t="s">
        <v>767</v>
      </c>
      <c r="D14992" t="s">
        <v>361</v>
      </c>
      <c r="E14992" t="s">
        <v>768</v>
      </c>
      <c r="F14992" t="s">
        <v>187</v>
      </c>
      <c r="G14992" t="s">
        <v>243</v>
      </c>
      <c r="H14992" t="s">
        <v>356</v>
      </c>
      <c r="I14992" t="s">
        <v>298</v>
      </c>
      <c r="K14992" t="s">
        <v>78</v>
      </c>
      <c r="M14992" t="s">
        <v>392</v>
      </c>
      <c r="N14992" t="s">
        <v>217</v>
      </c>
      <c r="O14992" t="s">
        <v>265</v>
      </c>
      <c r="P14992">
        <v>2020</v>
      </c>
      <c r="Q14992">
        <v>0.17</v>
      </c>
    </row>
    <row r="14993" spans="1:17" x14ac:dyDescent="0.25">
      <c r="A14993" t="s">
        <v>765</v>
      </c>
      <c r="B14993" t="s">
        <v>766</v>
      </c>
      <c r="C14993" t="s">
        <v>767</v>
      </c>
      <c r="D14993" t="s">
        <v>361</v>
      </c>
      <c r="E14993" t="s">
        <v>768</v>
      </c>
      <c r="F14993" t="s">
        <v>187</v>
      </c>
      <c r="G14993" t="s">
        <v>243</v>
      </c>
      <c r="H14993" t="s">
        <v>356</v>
      </c>
      <c r="I14993" t="s">
        <v>298</v>
      </c>
      <c r="K14993" t="s">
        <v>78</v>
      </c>
      <c r="M14993" t="s">
        <v>392</v>
      </c>
      <c r="N14993" t="s">
        <v>217</v>
      </c>
      <c r="O14993" t="s">
        <v>194</v>
      </c>
      <c r="P14993">
        <v>2030</v>
      </c>
      <c r="Q14993">
        <v>8.5000000000000006E-2</v>
      </c>
    </row>
    <row r="14994" spans="1:17" x14ac:dyDescent="0.25">
      <c r="A14994" t="s">
        <v>765</v>
      </c>
      <c r="B14994" t="s">
        <v>766</v>
      </c>
      <c r="C14994" t="s">
        <v>767</v>
      </c>
      <c r="D14994" t="s">
        <v>361</v>
      </c>
      <c r="E14994" t="s">
        <v>768</v>
      </c>
      <c r="F14994" t="s">
        <v>187</v>
      </c>
      <c r="G14994" t="s">
        <v>243</v>
      </c>
      <c r="H14994" t="s">
        <v>356</v>
      </c>
      <c r="I14994" t="s">
        <v>298</v>
      </c>
      <c r="K14994" t="s">
        <v>78</v>
      </c>
      <c r="M14994" t="s">
        <v>392</v>
      </c>
      <c r="N14994" t="s">
        <v>217</v>
      </c>
      <c r="O14994" t="s">
        <v>194</v>
      </c>
      <c r="P14994">
        <v>2050</v>
      </c>
      <c r="Q14994">
        <v>8.5000000000000006E-2</v>
      </c>
    </row>
    <row r="14995" spans="1:17" x14ac:dyDescent="0.25">
      <c r="A14995" t="s">
        <v>765</v>
      </c>
      <c r="B14995" t="s">
        <v>766</v>
      </c>
      <c r="C14995" t="s">
        <v>767</v>
      </c>
      <c r="D14995" t="s">
        <v>361</v>
      </c>
      <c r="E14995" t="s">
        <v>768</v>
      </c>
      <c r="F14995" t="s">
        <v>187</v>
      </c>
      <c r="G14995" t="s">
        <v>243</v>
      </c>
      <c r="H14995" t="s">
        <v>356</v>
      </c>
      <c r="I14995" t="s">
        <v>298</v>
      </c>
      <c r="K14995" t="s">
        <v>78</v>
      </c>
      <c r="M14995" t="s">
        <v>392</v>
      </c>
      <c r="N14995" t="s">
        <v>217</v>
      </c>
      <c r="O14995" t="s">
        <v>264</v>
      </c>
      <c r="P14995">
        <v>2050</v>
      </c>
    </row>
    <row r="14996" spans="1:17" x14ac:dyDescent="0.25">
      <c r="A14996" t="s">
        <v>765</v>
      </c>
      <c r="B14996" t="s">
        <v>766</v>
      </c>
      <c r="C14996" t="s">
        <v>767</v>
      </c>
      <c r="D14996" t="s">
        <v>361</v>
      </c>
      <c r="E14996" t="s">
        <v>768</v>
      </c>
      <c r="F14996" t="s">
        <v>187</v>
      </c>
      <c r="G14996" t="s">
        <v>243</v>
      </c>
      <c r="H14996" t="s">
        <v>356</v>
      </c>
      <c r="I14996" t="s">
        <v>298</v>
      </c>
      <c r="K14996" t="s">
        <v>78</v>
      </c>
      <c r="M14996" t="s">
        <v>392</v>
      </c>
      <c r="N14996" t="s">
        <v>217</v>
      </c>
      <c r="O14996" t="s">
        <v>265</v>
      </c>
      <c r="P14996">
        <v>2050</v>
      </c>
    </row>
    <row r="14997" spans="1:17" x14ac:dyDescent="0.25">
      <c r="A14997" t="s">
        <v>765</v>
      </c>
      <c r="B14997" t="s">
        <v>766</v>
      </c>
      <c r="C14997" t="s">
        <v>767</v>
      </c>
      <c r="D14997" t="s">
        <v>361</v>
      </c>
      <c r="E14997" t="s">
        <v>768</v>
      </c>
      <c r="F14997" t="s">
        <v>187</v>
      </c>
      <c r="G14997" t="s">
        <v>243</v>
      </c>
      <c r="H14997" t="s">
        <v>244</v>
      </c>
      <c r="I14997" t="s">
        <v>245</v>
      </c>
      <c r="J14997" t="s">
        <v>246</v>
      </c>
      <c r="K14997" t="s">
        <v>191</v>
      </c>
      <c r="M14997" t="s">
        <v>316</v>
      </c>
      <c r="O14997" t="s">
        <v>194</v>
      </c>
      <c r="P14997">
        <v>2015</v>
      </c>
      <c r="Q14997">
        <v>0.01</v>
      </c>
    </row>
    <row r="14998" spans="1:17" x14ac:dyDescent="0.25">
      <c r="A14998" t="s">
        <v>765</v>
      </c>
      <c r="B14998" t="s">
        <v>766</v>
      </c>
      <c r="C14998" t="s">
        <v>767</v>
      </c>
      <c r="D14998" t="s">
        <v>361</v>
      </c>
      <c r="E14998" t="s">
        <v>768</v>
      </c>
      <c r="F14998" t="s">
        <v>187</v>
      </c>
      <c r="G14998" t="s">
        <v>243</v>
      </c>
      <c r="H14998" t="s">
        <v>244</v>
      </c>
      <c r="I14998" t="s">
        <v>245</v>
      </c>
      <c r="J14998" t="s">
        <v>246</v>
      </c>
      <c r="K14998" t="s">
        <v>191</v>
      </c>
      <c r="M14998" t="s">
        <v>316</v>
      </c>
      <c r="O14998" t="s">
        <v>194</v>
      </c>
      <c r="P14998">
        <v>2020</v>
      </c>
      <c r="Q14998">
        <v>0.01</v>
      </c>
    </row>
    <row r="14999" spans="1:17" x14ac:dyDescent="0.25">
      <c r="A14999" t="s">
        <v>765</v>
      </c>
      <c r="B14999" t="s">
        <v>766</v>
      </c>
      <c r="C14999" t="s">
        <v>767</v>
      </c>
      <c r="D14999" t="s">
        <v>361</v>
      </c>
      <c r="E14999" t="s">
        <v>768</v>
      </c>
      <c r="F14999" t="s">
        <v>187</v>
      </c>
      <c r="G14999" t="s">
        <v>243</v>
      </c>
      <c r="H14999" t="s">
        <v>244</v>
      </c>
      <c r="I14999" t="s">
        <v>245</v>
      </c>
      <c r="J14999" t="s">
        <v>246</v>
      </c>
      <c r="K14999" t="s">
        <v>191</v>
      </c>
      <c r="M14999" t="s">
        <v>316</v>
      </c>
      <c r="O14999" t="s">
        <v>264</v>
      </c>
      <c r="P14999">
        <v>2020</v>
      </c>
    </row>
    <row r="15000" spans="1:17" x14ac:dyDescent="0.25">
      <c r="A15000" t="s">
        <v>765</v>
      </c>
      <c r="B15000" t="s">
        <v>766</v>
      </c>
      <c r="C15000" t="s">
        <v>767</v>
      </c>
      <c r="D15000" t="s">
        <v>361</v>
      </c>
      <c r="E15000" t="s">
        <v>768</v>
      </c>
      <c r="F15000" t="s">
        <v>187</v>
      </c>
      <c r="G15000" t="s">
        <v>243</v>
      </c>
      <c r="H15000" t="s">
        <v>244</v>
      </c>
      <c r="I15000" t="s">
        <v>245</v>
      </c>
      <c r="J15000" t="s">
        <v>246</v>
      </c>
      <c r="K15000" t="s">
        <v>191</v>
      </c>
      <c r="M15000" t="s">
        <v>316</v>
      </c>
      <c r="O15000" t="s">
        <v>265</v>
      </c>
      <c r="P15000">
        <v>2020</v>
      </c>
    </row>
    <row r="15001" spans="1:17" x14ac:dyDescent="0.25">
      <c r="A15001" t="s">
        <v>765</v>
      </c>
      <c r="B15001" t="s">
        <v>766</v>
      </c>
      <c r="C15001" t="s">
        <v>767</v>
      </c>
      <c r="D15001" t="s">
        <v>361</v>
      </c>
      <c r="E15001" t="s">
        <v>768</v>
      </c>
      <c r="F15001" t="s">
        <v>187</v>
      </c>
      <c r="G15001" t="s">
        <v>243</v>
      </c>
      <c r="H15001" t="s">
        <v>244</v>
      </c>
      <c r="I15001" t="s">
        <v>245</v>
      </c>
      <c r="J15001" t="s">
        <v>246</v>
      </c>
      <c r="K15001" t="s">
        <v>191</v>
      </c>
      <c r="M15001" t="s">
        <v>316</v>
      </c>
      <c r="O15001" t="s">
        <v>194</v>
      </c>
      <c r="P15001">
        <v>2030</v>
      </c>
      <c r="Q15001">
        <v>0.01</v>
      </c>
    </row>
    <row r="15002" spans="1:17" x14ac:dyDescent="0.25">
      <c r="A15002" t="s">
        <v>765</v>
      </c>
      <c r="B15002" t="s">
        <v>766</v>
      </c>
      <c r="C15002" t="s">
        <v>767</v>
      </c>
      <c r="D15002" t="s">
        <v>361</v>
      </c>
      <c r="E15002" t="s">
        <v>768</v>
      </c>
      <c r="F15002" t="s">
        <v>187</v>
      </c>
      <c r="G15002" t="s">
        <v>243</v>
      </c>
      <c r="H15002" t="s">
        <v>244</v>
      </c>
      <c r="I15002" t="s">
        <v>245</v>
      </c>
      <c r="J15002" t="s">
        <v>246</v>
      </c>
      <c r="K15002" t="s">
        <v>191</v>
      </c>
      <c r="M15002" t="s">
        <v>316</v>
      </c>
      <c r="O15002" t="s">
        <v>194</v>
      </c>
      <c r="P15002">
        <v>2050</v>
      </c>
      <c r="Q15002">
        <v>0.01</v>
      </c>
    </row>
    <row r="15003" spans="1:17" x14ac:dyDescent="0.25">
      <c r="A15003" t="s">
        <v>765</v>
      </c>
      <c r="B15003" t="s">
        <v>766</v>
      </c>
      <c r="C15003" t="s">
        <v>767</v>
      </c>
      <c r="D15003" t="s">
        <v>361</v>
      </c>
      <c r="E15003" t="s">
        <v>768</v>
      </c>
      <c r="F15003" t="s">
        <v>187</v>
      </c>
      <c r="G15003" t="s">
        <v>243</v>
      </c>
      <c r="H15003" t="s">
        <v>244</v>
      </c>
      <c r="I15003" t="s">
        <v>245</v>
      </c>
      <c r="J15003" t="s">
        <v>246</v>
      </c>
      <c r="K15003" t="s">
        <v>191</v>
      </c>
      <c r="M15003" t="s">
        <v>316</v>
      </c>
      <c r="O15003" t="s">
        <v>264</v>
      </c>
      <c r="P15003">
        <v>2050</v>
      </c>
    </row>
    <row r="15004" spans="1:17" x14ac:dyDescent="0.25">
      <c r="A15004" t="s">
        <v>765</v>
      </c>
      <c r="B15004" t="s">
        <v>766</v>
      </c>
      <c r="C15004" t="s">
        <v>767</v>
      </c>
      <c r="D15004" t="s">
        <v>361</v>
      </c>
      <c r="E15004" t="s">
        <v>768</v>
      </c>
      <c r="F15004" t="s">
        <v>187</v>
      </c>
      <c r="G15004" t="s">
        <v>243</v>
      </c>
      <c r="H15004" t="s">
        <v>244</v>
      </c>
      <c r="I15004" t="s">
        <v>245</v>
      </c>
      <c r="J15004" t="s">
        <v>246</v>
      </c>
      <c r="K15004" t="s">
        <v>191</v>
      </c>
      <c r="M15004" t="s">
        <v>316</v>
      </c>
      <c r="O15004" t="s">
        <v>265</v>
      </c>
      <c r="P15004">
        <v>2050</v>
      </c>
    </row>
    <row r="15005" spans="1:17" x14ac:dyDescent="0.25">
      <c r="A15005" t="s">
        <v>765</v>
      </c>
      <c r="B15005" t="s">
        <v>766</v>
      </c>
      <c r="C15005" t="s">
        <v>767</v>
      </c>
      <c r="D15005" t="s">
        <v>361</v>
      </c>
      <c r="E15005" t="s">
        <v>768</v>
      </c>
      <c r="F15005" t="s">
        <v>187</v>
      </c>
      <c r="G15005" t="s">
        <v>243</v>
      </c>
      <c r="H15005" t="s">
        <v>248</v>
      </c>
      <c r="I15005" t="s">
        <v>249</v>
      </c>
      <c r="J15005" t="s">
        <v>250</v>
      </c>
      <c r="K15005" t="s">
        <v>191</v>
      </c>
      <c r="M15005" t="s">
        <v>344</v>
      </c>
      <c r="N15005" t="s">
        <v>217</v>
      </c>
      <c r="O15005" t="s">
        <v>194</v>
      </c>
      <c r="P15005">
        <v>2015</v>
      </c>
      <c r="Q15005">
        <v>1</v>
      </c>
    </row>
    <row r="15006" spans="1:17" x14ac:dyDescent="0.25">
      <c r="A15006" t="s">
        <v>765</v>
      </c>
      <c r="B15006" t="s">
        <v>766</v>
      </c>
      <c r="C15006" t="s">
        <v>767</v>
      </c>
      <c r="D15006" t="s">
        <v>361</v>
      </c>
      <c r="E15006" t="s">
        <v>768</v>
      </c>
      <c r="F15006" t="s">
        <v>187</v>
      </c>
      <c r="G15006" t="s">
        <v>243</v>
      </c>
      <c r="H15006" t="s">
        <v>248</v>
      </c>
      <c r="I15006" t="s">
        <v>249</v>
      </c>
      <c r="J15006" t="s">
        <v>250</v>
      </c>
      <c r="K15006" t="s">
        <v>191</v>
      </c>
      <c r="M15006" t="s">
        <v>344</v>
      </c>
      <c r="N15006" t="s">
        <v>217</v>
      </c>
      <c r="O15006" t="s">
        <v>194</v>
      </c>
      <c r="P15006">
        <v>2020</v>
      </c>
      <c r="Q15006">
        <v>1</v>
      </c>
    </row>
    <row r="15007" spans="1:17" x14ac:dyDescent="0.25">
      <c r="A15007" t="s">
        <v>765</v>
      </c>
      <c r="B15007" t="s">
        <v>766</v>
      </c>
      <c r="C15007" t="s">
        <v>767</v>
      </c>
      <c r="D15007" t="s">
        <v>361</v>
      </c>
      <c r="E15007" t="s">
        <v>768</v>
      </c>
      <c r="F15007" t="s">
        <v>187</v>
      </c>
      <c r="G15007" t="s">
        <v>243</v>
      </c>
      <c r="H15007" t="s">
        <v>248</v>
      </c>
      <c r="I15007" t="s">
        <v>249</v>
      </c>
      <c r="J15007" t="s">
        <v>250</v>
      </c>
      <c r="K15007" t="s">
        <v>191</v>
      </c>
      <c r="M15007" t="s">
        <v>344</v>
      </c>
      <c r="N15007" t="s">
        <v>217</v>
      </c>
      <c r="O15007" t="s">
        <v>264</v>
      </c>
      <c r="P15007">
        <v>2020</v>
      </c>
    </row>
    <row r="15008" spans="1:17" x14ac:dyDescent="0.25">
      <c r="A15008" t="s">
        <v>765</v>
      </c>
      <c r="B15008" t="s">
        <v>766</v>
      </c>
      <c r="C15008" t="s">
        <v>767</v>
      </c>
      <c r="D15008" t="s">
        <v>361</v>
      </c>
      <c r="E15008" t="s">
        <v>768</v>
      </c>
      <c r="F15008" t="s">
        <v>187</v>
      </c>
      <c r="G15008" t="s">
        <v>243</v>
      </c>
      <c r="H15008" t="s">
        <v>248</v>
      </c>
      <c r="I15008" t="s">
        <v>249</v>
      </c>
      <c r="J15008" t="s">
        <v>250</v>
      </c>
      <c r="K15008" t="s">
        <v>191</v>
      </c>
      <c r="M15008" t="s">
        <v>344</v>
      </c>
      <c r="N15008" t="s">
        <v>217</v>
      </c>
      <c r="O15008" t="s">
        <v>265</v>
      </c>
      <c r="P15008">
        <v>2020</v>
      </c>
    </row>
    <row r="15009" spans="1:17" x14ac:dyDescent="0.25">
      <c r="A15009" t="s">
        <v>765</v>
      </c>
      <c r="B15009" t="s">
        <v>766</v>
      </c>
      <c r="C15009" t="s">
        <v>767</v>
      </c>
      <c r="D15009" t="s">
        <v>361</v>
      </c>
      <c r="E15009" t="s">
        <v>768</v>
      </c>
      <c r="F15009" t="s">
        <v>187</v>
      </c>
      <c r="G15009" t="s">
        <v>243</v>
      </c>
      <c r="H15009" t="s">
        <v>248</v>
      </c>
      <c r="I15009" t="s">
        <v>249</v>
      </c>
      <c r="J15009" t="s">
        <v>250</v>
      </c>
      <c r="K15009" t="s">
        <v>191</v>
      </c>
      <c r="M15009" t="s">
        <v>344</v>
      </c>
      <c r="N15009" t="s">
        <v>217</v>
      </c>
      <c r="O15009" t="s">
        <v>194</v>
      </c>
      <c r="P15009">
        <v>2030</v>
      </c>
      <c r="Q15009">
        <v>1</v>
      </c>
    </row>
    <row r="15010" spans="1:17" x14ac:dyDescent="0.25">
      <c r="A15010" t="s">
        <v>765</v>
      </c>
      <c r="B15010" t="s">
        <v>766</v>
      </c>
      <c r="C15010" t="s">
        <v>767</v>
      </c>
      <c r="D15010" t="s">
        <v>361</v>
      </c>
      <c r="E15010" t="s">
        <v>768</v>
      </c>
      <c r="F15010" t="s">
        <v>187</v>
      </c>
      <c r="G15010" t="s">
        <v>243</v>
      </c>
      <c r="H15010" t="s">
        <v>248</v>
      </c>
      <c r="I15010" t="s">
        <v>249</v>
      </c>
      <c r="J15010" t="s">
        <v>250</v>
      </c>
      <c r="K15010" t="s">
        <v>191</v>
      </c>
      <c r="M15010" t="s">
        <v>344</v>
      </c>
      <c r="N15010" t="s">
        <v>217</v>
      </c>
      <c r="O15010" t="s">
        <v>194</v>
      </c>
      <c r="P15010">
        <v>2050</v>
      </c>
      <c r="Q15010">
        <v>1</v>
      </c>
    </row>
    <row r="15011" spans="1:17" x14ac:dyDescent="0.25">
      <c r="A15011" t="s">
        <v>765</v>
      </c>
      <c r="B15011" t="s">
        <v>766</v>
      </c>
      <c r="C15011" t="s">
        <v>767</v>
      </c>
      <c r="D15011" t="s">
        <v>361</v>
      </c>
      <c r="E15011" t="s">
        <v>768</v>
      </c>
      <c r="F15011" t="s">
        <v>187</v>
      </c>
      <c r="G15011" t="s">
        <v>243</v>
      </c>
      <c r="H15011" t="s">
        <v>248</v>
      </c>
      <c r="I15011" t="s">
        <v>249</v>
      </c>
      <c r="J15011" t="s">
        <v>250</v>
      </c>
      <c r="K15011" t="s">
        <v>191</v>
      </c>
      <c r="M15011" t="s">
        <v>344</v>
      </c>
      <c r="N15011" t="s">
        <v>217</v>
      </c>
      <c r="O15011" t="s">
        <v>264</v>
      </c>
      <c r="P15011">
        <v>2050</v>
      </c>
    </row>
    <row r="15012" spans="1:17" x14ac:dyDescent="0.25">
      <c r="A15012" t="s">
        <v>765</v>
      </c>
      <c r="B15012" t="s">
        <v>766</v>
      </c>
      <c r="C15012" t="s">
        <v>767</v>
      </c>
      <c r="D15012" t="s">
        <v>361</v>
      </c>
      <c r="E15012" t="s">
        <v>768</v>
      </c>
      <c r="F15012" t="s">
        <v>187</v>
      </c>
      <c r="G15012" t="s">
        <v>243</v>
      </c>
      <c r="H15012" t="s">
        <v>248</v>
      </c>
      <c r="I15012" t="s">
        <v>249</v>
      </c>
      <c r="J15012" t="s">
        <v>250</v>
      </c>
      <c r="K15012" t="s">
        <v>191</v>
      </c>
      <c r="M15012" t="s">
        <v>344</v>
      </c>
      <c r="N15012" t="s">
        <v>217</v>
      </c>
      <c r="O15012" t="s">
        <v>265</v>
      </c>
      <c r="P15012">
        <v>2050</v>
      </c>
    </row>
    <row r="15013" spans="1:17" x14ac:dyDescent="0.25">
      <c r="A15013" t="s">
        <v>765</v>
      </c>
      <c r="B15013" t="s">
        <v>766</v>
      </c>
      <c r="C15013" t="s">
        <v>767</v>
      </c>
      <c r="D15013" t="s">
        <v>361</v>
      </c>
      <c r="E15013" t="s">
        <v>768</v>
      </c>
      <c r="F15013" t="s">
        <v>187</v>
      </c>
      <c r="G15013" t="s">
        <v>243</v>
      </c>
      <c r="H15013" t="s">
        <v>253</v>
      </c>
      <c r="I15013" t="s">
        <v>254</v>
      </c>
      <c r="J15013" t="s">
        <v>255</v>
      </c>
      <c r="K15013" t="s">
        <v>191</v>
      </c>
      <c r="M15013" t="s">
        <v>344</v>
      </c>
      <c r="N15013" t="s">
        <v>217</v>
      </c>
      <c r="O15013" t="s">
        <v>194</v>
      </c>
      <c r="P15013">
        <v>2015</v>
      </c>
      <c r="Q15013">
        <v>1</v>
      </c>
    </row>
    <row r="15014" spans="1:17" x14ac:dyDescent="0.25">
      <c r="A15014" t="s">
        <v>765</v>
      </c>
      <c r="B15014" t="s">
        <v>766</v>
      </c>
      <c r="C15014" t="s">
        <v>767</v>
      </c>
      <c r="D15014" t="s">
        <v>361</v>
      </c>
      <c r="E15014" t="s">
        <v>768</v>
      </c>
      <c r="F15014" t="s">
        <v>187</v>
      </c>
      <c r="G15014" t="s">
        <v>243</v>
      </c>
      <c r="H15014" t="s">
        <v>253</v>
      </c>
      <c r="I15014" t="s">
        <v>254</v>
      </c>
      <c r="J15014" t="s">
        <v>255</v>
      </c>
      <c r="K15014" t="s">
        <v>191</v>
      </c>
      <c r="M15014" t="s">
        <v>344</v>
      </c>
      <c r="N15014" t="s">
        <v>217</v>
      </c>
      <c r="O15014" t="s">
        <v>194</v>
      </c>
      <c r="P15014">
        <v>2020</v>
      </c>
      <c r="Q15014">
        <v>1</v>
      </c>
    </row>
    <row r="15015" spans="1:17" x14ac:dyDescent="0.25">
      <c r="A15015" t="s">
        <v>765</v>
      </c>
      <c r="B15015" t="s">
        <v>766</v>
      </c>
      <c r="C15015" t="s">
        <v>767</v>
      </c>
      <c r="D15015" t="s">
        <v>361</v>
      </c>
      <c r="E15015" t="s">
        <v>768</v>
      </c>
      <c r="F15015" t="s">
        <v>187</v>
      </c>
      <c r="G15015" t="s">
        <v>243</v>
      </c>
      <c r="H15015" t="s">
        <v>253</v>
      </c>
      <c r="I15015" t="s">
        <v>254</v>
      </c>
      <c r="J15015" t="s">
        <v>255</v>
      </c>
      <c r="K15015" t="s">
        <v>191</v>
      </c>
      <c r="M15015" t="s">
        <v>344</v>
      </c>
      <c r="N15015" t="s">
        <v>217</v>
      </c>
      <c r="O15015" t="s">
        <v>264</v>
      </c>
      <c r="P15015">
        <v>2020</v>
      </c>
    </row>
    <row r="15016" spans="1:17" x14ac:dyDescent="0.25">
      <c r="A15016" t="s">
        <v>765</v>
      </c>
      <c r="B15016" t="s">
        <v>766</v>
      </c>
      <c r="C15016" t="s">
        <v>767</v>
      </c>
      <c r="D15016" t="s">
        <v>361</v>
      </c>
      <c r="E15016" t="s">
        <v>768</v>
      </c>
      <c r="F15016" t="s">
        <v>187</v>
      </c>
      <c r="G15016" t="s">
        <v>243</v>
      </c>
      <c r="H15016" t="s">
        <v>253</v>
      </c>
      <c r="I15016" t="s">
        <v>254</v>
      </c>
      <c r="J15016" t="s">
        <v>255</v>
      </c>
      <c r="K15016" t="s">
        <v>191</v>
      </c>
      <c r="M15016" t="s">
        <v>344</v>
      </c>
      <c r="N15016" t="s">
        <v>217</v>
      </c>
      <c r="O15016" t="s">
        <v>265</v>
      </c>
      <c r="P15016">
        <v>2020</v>
      </c>
    </row>
    <row r="15017" spans="1:17" x14ac:dyDescent="0.25">
      <c r="A15017" t="s">
        <v>765</v>
      </c>
      <c r="B15017" t="s">
        <v>766</v>
      </c>
      <c r="C15017" t="s">
        <v>767</v>
      </c>
      <c r="D15017" t="s">
        <v>361</v>
      </c>
      <c r="E15017" t="s">
        <v>768</v>
      </c>
      <c r="F15017" t="s">
        <v>187</v>
      </c>
      <c r="G15017" t="s">
        <v>243</v>
      </c>
      <c r="H15017" t="s">
        <v>253</v>
      </c>
      <c r="I15017" t="s">
        <v>254</v>
      </c>
      <c r="J15017" t="s">
        <v>255</v>
      </c>
      <c r="K15017" t="s">
        <v>191</v>
      </c>
      <c r="M15017" t="s">
        <v>344</v>
      </c>
      <c r="N15017" t="s">
        <v>217</v>
      </c>
      <c r="O15017" t="s">
        <v>194</v>
      </c>
      <c r="P15017">
        <v>2030</v>
      </c>
      <c r="Q15017">
        <v>1</v>
      </c>
    </row>
    <row r="15018" spans="1:17" x14ac:dyDescent="0.25">
      <c r="A15018" t="s">
        <v>765</v>
      </c>
      <c r="B15018" t="s">
        <v>766</v>
      </c>
      <c r="C15018" t="s">
        <v>767</v>
      </c>
      <c r="D15018" t="s">
        <v>361</v>
      </c>
      <c r="E15018" t="s">
        <v>768</v>
      </c>
      <c r="F15018" t="s">
        <v>187</v>
      </c>
      <c r="G15018" t="s">
        <v>243</v>
      </c>
      <c r="H15018" t="s">
        <v>253</v>
      </c>
      <c r="I15018" t="s">
        <v>254</v>
      </c>
      <c r="J15018" t="s">
        <v>255</v>
      </c>
      <c r="K15018" t="s">
        <v>191</v>
      </c>
      <c r="M15018" t="s">
        <v>344</v>
      </c>
      <c r="N15018" t="s">
        <v>217</v>
      </c>
      <c r="O15018" t="s">
        <v>194</v>
      </c>
      <c r="P15018">
        <v>2050</v>
      </c>
      <c r="Q15018">
        <v>1</v>
      </c>
    </row>
    <row r="15019" spans="1:17" x14ac:dyDescent="0.25">
      <c r="A15019" t="s">
        <v>765</v>
      </c>
      <c r="B15019" t="s">
        <v>766</v>
      </c>
      <c r="C15019" t="s">
        <v>767</v>
      </c>
      <c r="D15019" t="s">
        <v>361</v>
      </c>
      <c r="E15019" t="s">
        <v>768</v>
      </c>
      <c r="F15019" t="s">
        <v>187</v>
      </c>
      <c r="G15019" t="s">
        <v>243</v>
      </c>
      <c r="H15019" t="s">
        <v>253</v>
      </c>
      <c r="I15019" t="s">
        <v>254</v>
      </c>
      <c r="J15019" t="s">
        <v>255</v>
      </c>
      <c r="K15019" t="s">
        <v>191</v>
      </c>
      <c r="M15019" t="s">
        <v>344</v>
      </c>
      <c r="N15019" t="s">
        <v>217</v>
      </c>
      <c r="O15019" t="s">
        <v>264</v>
      </c>
      <c r="P15019">
        <v>2050</v>
      </c>
    </row>
    <row r="15020" spans="1:17" x14ac:dyDescent="0.25">
      <c r="A15020" t="s">
        <v>765</v>
      </c>
      <c r="B15020" t="s">
        <v>766</v>
      </c>
      <c r="C15020" t="s">
        <v>767</v>
      </c>
      <c r="D15020" t="s">
        <v>361</v>
      </c>
      <c r="E15020" t="s">
        <v>768</v>
      </c>
      <c r="F15020" t="s">
        <v>187</v>
      </c>
      <c r="G15020" t="s">
        <v>243</v>
      </c>
      <c r="H15020" t="s">
        <v>253</v>
      </c>
      <c r="I15020" t="s">
        <v>254</v>
      </c>
      <c r="J15020" t="s">
        <v>255</v>
      </c>
      <c r="K15020" t="s">
        <v>191</v>
      </c>
      <c r="M15020" t="s">
        <v>344</v>
      </c>
      <c r="N15020" t="s">
        <v>217</v>
      </c>
      <c r="O15020" t="s">
        <v>265</v>
      </c>
      <c r="P15020">
        <v>2050</v>
      </c>
    </row>
    <row r="15021" spans="1:17" x14ac:dyDescent="0.25">
      <c r="A15021" t="s">
        <v>765</v>
      </c>
      <c r="B15021" t="s">
        <v>766</v>
      </c>
      <c r="C15021" t="s">
        <v>767</v>
      </c>
      <c r="D15021" t="s">
        <v>361</v>
      </c>
      <c r="E15021" t="s">
        <v>768</v>
      </c>
      <c r="F15021" t="s">
        <v>187</v>
      </c>
      <c r="G15021" t="s">
        <v>243</v>
      </c>
      <c r="H15021" t="s">
        <v>357</v>
      </c>
      <c r="I15021" t="s">
        <v>306</v>
      </c>
      <c r="K15021" t="s">
        <v>78</v>
      </c>
      <c r="M15021" t="s">
        <v>392</v>
      </c>
      <c r="N15021" t="s">
        <v>365</v>
      </c>
      <c r="O15021" t="s">
        <v>194</v>
      </c>
      <c r="P15021">
        <v>2015</v>
      </c>
      <c r="Q15021">
        <v>1.6666667E-2</v>
      </c>
    </row>
    <row r="15022" spans="1:17" x14ac:dyDescent="0.25">
      <c r="A15022" t="s">
        <v>765</v>
      </c>
      <c r="B15022" t="s">
        <v>766</v>
      </c>
      <c r="C15022" t="s">
        <v>767</v>
      </c>
      <c r="D15022" t="s">
        <v>361</v>
      </c>
      <c r="E15022" t="s">
        <v>768</v>
      </c>
      <c r="F15022" t="s">
        <v>187</v>
      </c>
      <c r="G15022" t="s">
        <v>243</v>
      </c>
      <c r="H15022" t="s">
        <v>357</v>
      </c>
      <c r="I15022" t="s">
        <v>306</v>
      </c>
      <c r="K15022" t="s">
        <v>78</v>
      </c>
      <c r="M15022" t="s">
        <v>392</v>
      </c>
      <c r="N15022" t="s">
        <v>365</v>
      </c>
      <c r="O15022" t="s">
        <v>194</v>
      </c>
      <c r="P15022">
        <v>2020</v>
      </c>
      <c r="Q15022">
        <v>1.6666667E-2</v>
      </c>
    </row>
    <row r="15023" spans="1:17" x14ac:dyDescent="0.25">
      <c r="A15023" t="s">
        <v>765</v>
      </c>
      <c r="B15023" t="s">
        <v>766</v>
      </c>
      <c r="C15023" t="s">
        <v>767</v>
      </c>
      <c r="D15023" t="s">
        <v>361</v>
      </c>
      <c r="E15023" t="s">
        <v>768</v>
      </c>
      <c r="F15023" t="s">
        <v>187</v>
      </c>
      <c r="G15023" t="s">
        <v>243</v>
      </c>
      <c r="H15023" t="s">
        <v>357</v>
      </c>
      <c r="I15023" t="s">
        <v>306</v>
      </c>
      <c r="K15023" t="s">
        <v>78</v>
      </c>
      <c r="M15023" t="s">
        <v>392</v>
      </c>
      <c r="N15023" t="s">
        <v>365</v>
      </c>
      <c r="O15023" t="s">
        <v>264</v>
      </c>
      <c r="P15023">
        <v>2020</v>
      </c>
      <c r="Q15023">
        <v>8.3333334999999998E-3</v>
      </c>
    </row>
    <row r="15024" spans="1:17" x14ac:dyDescent="0.25">
      <c r="A15024" t="s">
        <v>765</v>
      </c>
      <c r="B15024" t="s">
        <v>766</v>
      </c>
      <c r="C15024" t="s">
        <v>767</v>
      </c>
      <c r="D15024" t="s">
        <v>361</v>
      </c>
      <c r="E15024" t="s">
        <v>768</v>
      </c>
      <c r="F15024" t="s">
        <v>187</v>
      </c>
      <c r="G15024" t="s">
        <v>243</v>
      </c>
      <c r="H15024" t="s">
        <v>357</v>
      </c>
      <c r="I15024" t="s">
        <v>306</v>
      </c>
      <c r="K15024" t="s">
        <v>78</v>
      </c>
      <c r="M15024" t="s">
        <v>392</v>
      </c>
      <c r="N15024" t="s">
        <v>365</v>
      </c>
      <c r="O15024" t="s">
        <v>265</v>
      </c>
      <c r="P15024">
        <v>2020</v>
      </c>
      <c r="Q15024">
        <v>3.3333333999999999E-2</v>
      </c>
    </row>
    <row r="15025" spans="1:17" x14ac:dyDescent="0.25">
      <c r="A15025" t="s">
        <v>765</v>
      </c>
      <c r="B15025" t="s">
        <v>766</v>
      </c>
      <c r="C15025" t="s">
        <v>767</v>
      </c>
      <c r="D15025" t="s">
        <v>361</v>
      </c>
      <c r="E15025" t="s">
        <v>768</v>
      </c>
      <c r="F15025" t="s">
        <v>187</v>
      </c>
      <c r="G15025" t="s">
        <v>243</v>
      </c>
      <c r="H15025" t="s">
        <v>357</v>
      </c>
      <c r="I15025" t="s">
        <v>306</v>
      </c>
      <c r="K15025" t="s">
        <v>78</v>
      </c>
      <c r="M15025" t="s">
        <v>392</v>
      </c>
      <c r="N15025" t="s">
        <v>365</v>
      </c>
      <c r="O15025" t="s">
        <v>194</v>
      </c>
      <c r="P15025">
        <v>2030</v>
      </c>
      <c r="Q15025">
        <v>1.6666667E-2</v>
      </c>
    </row>
    <row r="15026" spans="1:17" x14ac:dyDescent="0.25">
      <c r="A15026" t="s">
        <v>765</v>
      </c>
      <c r="B15026" t="s">
        <v>766</v>
      </c>
      <c r="C15026" t="s">
        <v>767</v>
      </c>
      <c r="D15026" t="s">
        <v>361</v>
      </c>
      <c r="E15026" t="s">
        <v>768</v>
      </c>
      <c r="F15026" t="s">
        <v>187</v>
      </c>
      <c r="G15026" t="s">
        <v>243</v>
      </c>
      <c r="H15026" t="s">
        <v>357</v>
      </c>
      <c r="I15026" t="s">
        <v>306</v>
      </c>
      <c r="K15026" t="s">
        <v>78</v>
      </c>
      <c r="M15026" t="s">
        <v>392</v>
      </c>
      <c r="N15026" t="s">
        <v>365</v>
      </c>
      <c r="O15026" t="s">
        <v>194</v>
      </c>
      <c r="P15026">
        <v>2050</v>
      </c>
      <c r="Q15026">
        <v>1.6666667E-2</v>
      </c>
    </row>
    <row r="15027" spans="1:17" x14ac:dyDescent="0.25">
      <c r="A15027" t="s">
        <v>765</v>
      </c>
      <c r="B15027" t="s">
        <v>766</v>
      </c>
      <c r="C15027" t="s">
        <v>767</v>
      </c>
      <c r="D15027" t="s">
        <v>361</v>
      </c>
      <c r="E15027" t="s">
        <v>768</v>
      </c>
      <c r="F15027" t="s">
        <v>187</v>
      </c>
      <c r="G15027" t="s">
        <v>243</v>
      </c>
      <c r="H15027" t="s">
        <v>357</v>
      </c>
      <c r="I15027" t="s">
        <v>306</v>
      </c>
      <c r="K15027" t="s">
        <v>78</v>
      </c>
      <c r="M15027" t="s">
        <v>392</v>
      </c>
      <c r="N15027" t="s">
        <v>365</v>
      </c>
      <c r="O15027" t="s">
        <v>264</v>
      </c>
      <c r="P15027">
        <v>2050</v>
      </c>
    </row>
    <row r="15028" spans="1:17" x14ac:dyDescent="0.25">
      <c r="A15028" t="s">
        <v>765</v>
      </c>
      <c r="B15028" t="s">
        <v>766</v>
      </c>
      <c r="C15028" t="s">
        <v>767</v>
      </c>
      <c r="D15028" t="s">
        <v>361</v>
      </c>
      <c r="E15028" t="s">
        <v>768</v>
      </c>
      <c r="F15028" t="s">
        <v>187</v>
      </c>
      <c r="G15028" t="s">
        <v>243</v>
      </c>
      <c r="H15028" t="s">
        <v>357</v>
      </c>
      <c r="I15028" t="s">
        <v>306</v>
      </c>
      <c r="K15028" t="s">
        <v>78</v>
      </c>
      <c r="M15028" t="s">
        <v>392</v>
      </c>
      <c r="N15028" t="s">
        <v>365</v>
      </c>
      <c r="O15028" t="s">
        <v>265</v>
      </c>
      <c r="P15028">
        <v>2050</v>
      </c>
    </row>
    <row r="15029" spans="1:17" x14ac:dyDescent="0.25">
      <c r="A15029" t="s">
        <v>773</v>
      </c>
      <c r="B15029" t="s">
        <v>774</v>
      </c>
      <c r="C15029" t="s">
        <v>767</v>
      </c>
      <c r="D15029" t="s">
        <v>361</v>
      </c>
      <c r="E15029" t="s">
        <v>362</v>
      </c>
      <c r="F15029" t="s">
        <v>187</v>
      </c>
      <c r="G15029" t="s">
        <v>195</v>
      </c>
      <c r="H15029" t="s">
        <v>196</v>
      </c>
      <c r="I15029" t="s">
        <v>197</v>
      </c>
      <c r="J15029" t="s">
        <v>198</v>
      </c>
      <c r="O15029" t="s">
        <v>194</v>
      </c>
      <c r="P15029">
        <v>2015</v>
      </c>
    </row>
    <row r="15030" spans="1:17" x14ac:dyDescent="0.25">
      <c r="A15030" t="s">
        <v>773</v>
      </c>
      <c r="B15030" t="s">
        <v>774</v>
      </c>
      <c r="C15030" t="s">
        <v>767</v>
      </c>
      <c r="D15030" t="s">
        <v>361</v>
      </c>
      <c r="E15030" t="s">
        <v>362</v>
      </c>
      <c r="F15030" t="s">
        <v>187</v>
      </c>
      <c r="G15030" t="s">
        <v>195</v>
      </c>
      <c r="H15030" t="s">
        <v>196</v>
      </c>
      <c r="I15030" t="s">
        <v>197</v>
      </c>
      <c r="J15030" t="s">
        <v>198</v>
      </c>
      <c r="O15030" t="s">
        <v>194</v>
      </c>
      <c r="P15030">
        <v>2020</v>
      </c>
    </row>
    <row r="15031" spans="1:17" x14ac:dyDescent="0.25">
      <c r="A15031" t="s">
        <v>773</v>
      </c>
      <c r="B15031" t="s">
        <v>774</v>
      </c>
      <c r="C15031" t="s">
        <v>767</v>
      </c>
      <c r="D15031" t="s">
        <v>361</v>
      </c>
      <c r="E15031" t="s">
        <v>362</v>
      </c>
      <c r="F15031" t="s">
        <v>187</v>
      </c>
      <c r="G15031" t="s">
        <v>195</v>
      </c>
      <c r="H15031" t="s">
        <v>196</v>
      </c>
      <c r="I15031" t="s">
        <v>197</v>
      </c>
      <c r="J15031" t="s">
        <v>198</v>
      </c>
      <c r="O15031" t="s">
        <v>264</v>
      </c>
      <c r="P15031">
        <v>2020</v>
      </c>
    </row>
    <row r="15032" spans="1:17" x14ac:dyDescent="0.25">
      <c r="A15032" t="s">
        <v>773</v>
      </c>
      <c r="B15032" t="s">
        <v>774</v>
      </c>
      <c r="C15032" t="s">
        <v>767</v>
      </c>
      <c r="D15032" t="s">
        <v>361</v>
      </c>
      <c r="E15032" t="s">
        <v>362</v>
      </c>
      <c r="F15032" t="s">
        <v>187</v>
      </c>
      <c r="G15032" t="s">
        <v>195</v>
      </c>
      <c r="H15032" t="s">
        <v>196</v>
      </c>
      <c r="I15032" t="s">
        <v>197</v>
      </c>
      <c r="J15032" t="s">
        <v>198</v>
      </c>
      <c r="O15032" t="s">
        <v>265</v>
      </c>
      <c r="P15032">
        <v>2020</v>
      </c>
    </row>
    <row r="15033" spans="1:17" x14ac:dyDescent="0.25">
      <c r="A15033" t="s">
        <v>773</v>
      </c>
      <c r="B15033" t="s">
        <v>774</v>
      </c>
      <c r="C15033" t="s">
        <v>767</v>
      </c>
      <c r="D15033" t="s">
        <v>361</v>
      </c>
      <c r="E15033" t="s">
        <v>362</v>
      </c>
      <c r="F15033" t="s">
        <v>187</v>
      </c>
      <c r="G15033" t="s">
        <v>195</v>
      </c>
      <c r="H15033" t="s">
        <v>196</v>
      </c>
      <c r="I15033" t="s">
        <v>197</v>
      </c>
      <c r="J15033" t="s">
        <v>198</v>
      </c>
      <c r="O15033" t="s">
        <v>194</v>
      </c>
      <c r="P15033">
        <v>2030</v>
      </c>
    </row>
    <row r="15034" spans="1:17" x14ac:dyDescent="0.25">
      <c r="A15034" t="s">
        <v>773</v>
      </c>
      <c r="B15034" t="s">
        <v>774</v>
      </c>
      <c r="C15034" t="s">
        <v>767</v>
      </c>
      <c r="D15034" t="s">
        <v>361</v>
      </c>
      <c r="E15034" t="s">
        <v>362</v>
      </c>
      <c r="F15034" t="s">
        <v>187</v>
      </c>
      <c r="G15034" t="s">
        <v>195</v>
      </c>
      <c r="H15034" t="s">
        <v>196</v>
      </c>
      <c r="I15034" t="s">
        <v>197</v>
      </c>
      <c r="J15034" t="s">
        <v>198</v>
      </c>
      <c r="O15034" t="s">
        <v>194</v>
      </c>
      <c r="P15034">
        <v>2050</v>
      </c>
    </row>
    <row r="15035" spans="1:17" x14ac:dyDescent="0.25">
      <c r="A15035" t="s">
        <v>773</v>
      </c>
      <c r="B15035" t="s">
        <v>774</v>
      </c>
      <c r="C15035" t="s">
        <v>767</v>
      </c>
      <c r="D15035" t="s">
        <v>361</v>
      </c>
      <c r="E15035" t="s">
        <v>362</v>
      </c>
      <c r="F15035" t="s">
        <v>187</v>
      </c>
      <c r="G15035" t="s">
        <v>195</v>
      </c>
      <c r="H15035" t="s">
        <v>196</v>
      </c>
      <c r="I15035" t="s">
        <v>197</v>
      </c>
      <c r="J15035" t="s">
        <v>198</v>
      </c>
      <c r="O15035" t="s">
        <v>264</v>
      </c>
      <c r="P15035">
        <v>2050</v>
      </c>
    </row>
    <row r="15036" spans="1:17" x14ac:dyDescent="0.25">
      <c r="A15036" t="s">
        <v>773</v>
      </c>
      <c r="B15036" t="s">
        <v>774</v>
      </c>
      <c r="C15036" t="s">
        <v>767</v>
      </c>
      <c r="D15036" t="s">
        <v>361</v>
      </c>
      <c r="E15036" t="s">
        <v>362</v>
      </c>
      <c r="F15036" t="s">
        <v>187</v>
      </c>
      <c r="G15036" t="s">
        <v>195</v>
      </c>
      <c r="H15036" t="s">
        <v>196</v>
      </c>
      <c r="I15036" t="s">
        <v>197</v>
      </c>
      <c r="J15036" t="s">
        <v>198</v>
      </c>
      <c r="O15036" t="s">
        <v>265</v>
      </c>
      <c r="P15036">
        <v>2050</v>
      </c>
    </row>
    <row r="15037" spans="1:17" x14ac:dyDescent="0.25">
      <c r="A15037" t="s">
        <v>773</v>
      </c>
      <c r="B15037" t="s">
        <v>774</v>
      </c>
      <c r="C15037" t="s">
        <v>767</v>
      </c>
      <c r="D15037" t="s">
        <v>361</v>
      </c>
      <c r="E15037" t="s">
        <v>362</v>
      </c>
      <c r="F15037" t="s">
        <v>187</v>
      </c>
      <c r="G15037" t="s">
        <v>195</v>
      </c>
      <c r="H15037" t="s">
        <v>200</v>
      </c>
      <c r="I15037" t="s">
        <v>201</v>
      </c>
      <c r="K15037" t="s">
        <v>202</v>
      </c>
      <c r="N15037" t="s">
        <v>775</v>
      </c>
      <c r="O15037" t="s">
        <v>194</v>
      </c>
      <c r="P15037">
        <v>2015</v>
      </c>
      <c r="Q15037">
        <v>1</v>
      </c>
    </row>
    <row r="15038" spans="1:17" x14ac:dyDescent="0.25">
      <c r="A15038" t="s">
        <v>773</v>
      </c>
      <c r="B15038" t="s">
        <v>774</v>
      </c>
      <c r="C15038" t="s">
        <v>767</v>
      </c>
      <c r="D15038" t="s">
        <v>361</v>
      </c>
      <c r="E15038" t="s">
        <v>362</v>
      </c>
      <c r="F15038" t="s">
        <v>187</v>
      </c>
      <c r="G15038" t="s">
        <v>195</v>
      </c>
      <c r="H15038" t="s">
        <v>200</v>
      </c>
      <c r="I15038" t="s">
        <v>201</v>
      </c>
      <c r="K15038" t="s">
        <v>202</v>
      </c>
      <c r="N15038" t="s">
        <v>775</v>
      </c>
      <c r="O15038" t="s">
        <v>194</v>
      </c>
      <c r="P15038">
        <v>2020</v>
      </c>
      <c r="Q15038">
        <v>1</v>
      </c>
    </row>
    <row r="15039" spans="1:17" x14ac:dyDescent="0.25">
      <c r="A15039" t="s">
        <v>773</v>
      </c>
      <c r="B15039" t="s">
        <v>774</v>
      </c>
      <c r="C15039" t="s">
        <v>767</v>
      </c>
      <c r="D15039" t="s">
        <v>361</v>
      </c>
      <c r="E15039" t="s">
        <v>362</v>
      </c>
      <c r="F15039" t="s">
        <v>187</v>
      </c>
      <c r="G15039" t="s">
        <v>195</v>
      </c>
      <c r="H15039" t="s">
        <v>200</v>
      </c>
      <c r="I15039" t="s">
        <v>201</v>
      </c>
      <c r="K15039" t="s">
        <v>202</v>
      </c>
      <c r="N15039" t="s">
        <v>775</v>
      </c>
      <c r="O15039" t="s">
        <v>264</v>
      </c>
      <c r="P15039">
        <v>2020</v>
      </c>
    </row>
    <row r="15040" spans="1:17" x14ac:dyDescent="0.25">
      <c r="A15040" t="s">
        <v>773</v>
      </c>
      <c r="B15040" t="s">
        <v>774</v>
      </c>
      <c r="C15040" t="s">
        <v>767</v>
      </c>
      <c r="D15040" t="s">
        <v>361</v>
      </c>
      <c r="E15040" t="s">
        <v>362</v>
      </c>
      <c r="F15040" t="s">
        <v>187</v>
      </c>
      <c r="G15040" t="s">
        <v>195</v>
      </c>
      <c r="H15040" t="s">
        <v>200</v>
      </c>
      <c r="I15040" t="s">
        <v>201</v>
      </c>
      <c r="K15040" t="s">
        <v>202</v>
      </c>
      <c r="N15040" t="s">
        <v>775</v>
      </c>
      <c r="O15040" t="s">
        <v>265</v>
      </c>
      <c r="P15040">
        <v>2020</v>
      </c>
    </row>
    <row r="15041" spans="1:17" x14ac:dyDescent="0.25">
      <c r="A15041" t="s">
        <v>773</v>
      </c>
      <c r="B15041" t="s">
        <v>774</v>
      </c>
      <c r="C15041" t="s">
        <v>767</v>
      </c>
      <c r="D15041" t="s">
        <v>361</v>
      </c>
      <c r="E15041" t="s">
        <v>362</v>
      </c>
      <c r="F15041" t="s">
        <v>187</v>
      </c>
      <c r="G15041" t="s">
        <v>195</v>
      </c>
      <c r="H15041" t="s">
        <v>200</v>
      </c>
      <c r="I15041" t="s">
        <v>201</v>
      </c>
      <c r="K15041" t="s">
        <v>202</v>
      </c>
      <c r="N15041" t="s">
        <v>775</v>
      </c>
      <c r="O15041" t="s">
        <v>194</v>
      </c>
      <c r="P15041">
        <v>2030</v>
      </c>
      <c r="Q15041">
        <v>1</v>
      </c>
    </row>
    <row r="15042" spans="1:17" x14ac:dyDescent="0.25">
      <c r="A15042" t="s">
        <v>773</v>
      </c>
      <c r="B15042" t="s">
        <v>774</v>
      </c>
      <c r="C15042" t="s">
        <v>767</v>
      </c>
      <c r="D15042" t="s">
        <v>361</v>
      </c>
      <c r="E15042" t="s">
        <v>362</v>
      </c>
      <c r="F15042" t="s">
        <v>187</v>
      </c>
      <c r="G15042" t="s">
        <v>195</v>
      </c>
      <c r="H15042" t="s">
        <v>200</v>
      </c>
      <c r="I15042" t="s">
        <v>201</v>
      </c>
      <c r="K15042" t="s">
        <v>202</v>
      </c>
      <c r="N15042" t="s">
        <v>775</v>
      </c>
      <c r="O15042" t="s">
        <v>194</v>
      </c>
      <c r="P15042">
        <v>2050</v>
      </c>
      <c r="Q15042">
        <v>1</v>
      </c>
    </row>
    <row r="15043" spans="1:17" x14ac:dyDescent="0.25">
      <c r="A15043" t="s">
        <v>773</v>
      </c>
      <c r="B15043" t="s">
        <v>774</v>
      </c>
      <c r="C15043" t="s">
        <v>767</v>
      </c>
      <c r="D15043" t="s">
        <v>361</v>
      </c>
      <c r="E15043" t="s">
        <v>362</v>
      </c>
      <c r="F15043" t="s">
        <v>187</v>
      </c>
      <c r="G15043" t="s">
        <v>195</v>
      </c>
      <c r="H15043" t="s">
        <v>200</v>
      </c>
      <c r="I15043" t="s">
        <v>201</v>
      </c>
      <c r="K15043" t="s">
        <v>202</v>
      </c>
      <c r="N15043" t="s">
        <v>775</v>
      </c>
      <c r="O15043" t="s">
        <v>264</v>
      </c>
      <c r="P15043">
        <v>2050</v>
      </c>
    </row>
    <row r="15044" spans="1:17" x14ac:dyDescent="0.25">
      <c r="A15044" t="s">
        <v>773</v>
      </c>
      <c r="B15044" t="s">
        <v>774</v>
      </c>
      <c r="C15044" t="s">
        <v>767</v>
      </c>
      <c r="D15044" t="s">
        <v>361</v>
      </c>
      <c r="E15044" t="s">
        <v>362</v>
      </c>
      <c r="F15044" t="s">
        <v>187</v>
      </c>
      <c r="G15044" t="s">
        <v>195</v>
      </c>
      <c r="H15044" t="s">
        <v>200</v>
      </c>
      <c r="I15044" t="s">
        <v>201</v>
      </c>
      <c r="K15044" t="s">
        <v>202</v>
      </c>
      <c r="N15044" t="s">
        <v>775</v>
      </c>
      <c r="O15044" t="s">
        <v>265</v>
      </c>
      <c r="P15044">
        <v>2050</v>
      </c>
    </row>
    <row r="15045" spans="1:17" x14ac:dyDescent="0.25">
      <c r="A15045" t="s">
        <v>773</v>
      </c>
      <c r="B15045" t="s">
        <v>774</v>
      </c>
      <c r="C15045" t="s">
        <v>767</v>
      </c>
      <c r="D15045" t="s">
        <v>361</v>
      </c>
      <c r="E15045" t="s">
        <v>362</v>
      </c>
      <c r="F15045" t="s">
        <v>187</v>
      </c>
      <c r="G15045" t="s">
        <v>195</v>
      </c>
      <c r="H15045" t="s">
        <v>204</v>
      </c>
      <c r="I15045" t="s">
        <v>205</v>
      </c>
      <c r="J15045" t="s">
        <v>198</v>
      </c>
      <c r="O15045" t="s">
        <v>194</v>
      </c>
      <c r="P15045">
        <v>2015</v>
      </c>
    </row>
    <row r="15046" spans="1:17" x14ac:dyDescent="0.25">
      <c r="A15046" t="s">
        <v>773</v>
      </c>
      <c r="B15046" t="s">
        <v>774</v>
      </c>
      <c r="C15046" t="s">
        <v>767</v>
      </c>
      <c r="D15046" t="s">
        <v>361</v>
      </c>
      <c r="E15046" t="s">
        <v>362</v>
      </c>
      <c r="F15046" t="s">
        <v>187</v>
      </c>
      <c r="G15046" t="s">
        <v>195</v>
      </c>
      <c r="H15046" t="s">
        <v>204</v>
      </c>
      <c r="I15046" t="s">
        <v>205</v>
      </c>
      <c r="J15046" t="s">
        <v>198</v>
      </c>
      <c r="O15046" t="s">
        <v>194</v>
      </c>
      <c r="P15046">
        <v>2020</v>
      </c>
    </row>
    <row r="15047" spans="1:17" x14ac:dyDescent="0.25">
      <c r="A15047" t="s">
        <v>773</v>
      </c>
      <c r="B15047" t="s">
        <v>774</v>
      </c>
      <c r="C15047" t="s">
        <v>767</v>
      </c>
      <c r="D15047" t="s">
        <v>361</v>
      </c>
      <c r="E15047" t="s">
        <v>362</v>
      </c>
      <c r="F15047" t="s">
        <v>187</v>
      </c>
      <c r="G15047" t="s">
        <v>195</v>
      </c>
      <c r="H15047" t="s">
        <v>204</v>
      </c>
      <c r="I15047" t="s">
        <v>205</v>
      </c>
      <c r="J15047" t="s">
        <v>198</v>
      </c>
      <c r="O15047" t="s">
        <v>264</v>
      </c>
      <c r="P15047">
        <v>2020</v>
      </c>
    </row>
    <row r="15048" spans="1:17" x14ac:dyDescent="0.25">
      <c r="A15048" t="s">
        <v>773</v>
      </c>
      <c r="B15048" t="s">
        <v>774</v>
      </c>
      <c r="C15048" t="s">
        <v>767</v>
      </c>
      <c r="D15048" t="s">
        <v>361</v>
      </c>
      <c r="E15048" t="s">
        <v>362</v>
      </c>
      <c r="F15048" t="s">
        <v>187</v>
      </c>
      <c r="G15048" t="s">
        <v>195</v>
      </c>
      <c r="H15048" t="s">
        <v>204</v>
      </c>
      <c r="I15048" t="s">
        <v>205</v>
      </c>
      <c r="J15048" t="s">
        <v>198</v>
      </c>
      <c r="O15048" t="s">
        <v>265</v>
      </c>
      <c r="P15048">
        <v>2020</v>
      </c>
    </row>
    <row r="15049" spans="1:17" x14ac:dyDescent="0.25">
      <c r="A15049" t="s">
        <v>773</v>
      </c>
      <c r="B15049" t="s">
        <v>774</v>
      </c>
      <c r="C15049" t="s">
        <v>767</v>
      </c>
      <c r="D15049" t="s">
        <v>361</v>
      </c>
      <c r="E15049" t="s">
        <v>362</v>
      </c>
      <c r="F15049" t="s">
        <v>187</v>
      </c>
      <c r="G15049" t="s">
        <v>195</v>
      </c>
      <c r="H15049" t="s">
        <v>204</v>
      </c>
      <c r="I15049" t="s">
        <v>205</v>
      </c>
      <c r="J15049" t="s">
        <v>198</v>
      </c>
      <c r="O15049" t="s">
        <v>194</v>
      </c>
      <c r="P15049">
        <v>2030</v>
      </c>
    </row>
    <row r="15050" spans="1:17" x14ac:dyDescent="0.25">
      <c r="A15050" t="s">
        <v>773</v>
      </c>
      <c r="B15050" t="s">
        <v>774</v>
      </c>
      <c r="C15050" t="s">
        <v>767</v>
      </c>
      <c r="D15050" t="s">
        <v>361</v>
      </c>
      <c r="E15050" t="s">
        <v>362</v>
      </c>
      <c r="F15050" t="s">
        <v>187</v>
      </c>
      <c r="G15050" t="s">
        <v>195</v>
      </c>
      <c r="H15050" t="s">
        <v>204</v>
      </c>
      <c r="I15050" t="s">
        <v>205</v>
      </c>
      <c r="J15050" t="s">
        <v>198</v>
      </c>
      <c r="O15050" t="s">
        <v>194</v>
      </c>
      <c r="P15050">
        <v>2050</v>
      </c>
    </row>
    <row r="15051" spans="1:17" x14ac:dyDescent="0.25">
      <c r="A15051" t="s">
        <v>773</v>
      </c>
      <c r="B15051" t="s">
        <v>774</v>
      </c>
      <c r="C15051" t="s">
        <v>767</v>
      </c>
      <c r="D15051" t="s">
        <v>361</v>
      </c>
      <c r="E15051" t="s">
        <v>362</v>
      </c>
      <c r="F15051" t="s">
        <v>187</v>
      </c>
      <c r="G15051" t="s">
        <v>195</v>
      </c>
      <c r="H15051" t="s">
        <v>204</v>
      </c>
      <c r="I15051" t="s">
        <v>205</v>
      </c>
      <c r="J15051" t="s">
        <v>198</v>
      </c>
      <c r="O15051" t="s">
        <v>264</v>
      </c>
      <c r="P15051">
        <v>2050</v>
      </c>
    </row>
    <row r="15052" spans="1:17" x14ac:dyDescent="0.25">
      <c r="A15052" t="s">
        <v>773</v>
      </c>
      <c r="B15052" t="s">
        <v>774</v>
      </c>
      <c r="C15052" t="s">
        <v>767</v>
      </c>
      <c r="D15052" t="s">
        <v>361</v>
      </c>
      <c r="E15052" t="s">
        <v>362</v>
      </c>
      <c r="F15052" t="s">
        <v>187</v>
      </c>
      <c r="G15052" t="s">
        <v>195</v>
      </c>
      <c r="H15052" t="s">
        <v>204</v>
      </c>
      <c r="I15052" t="s">
        <v>205</v>
      </c>
      <c r="J15052" t="s">
        <v>198</v>
      </c>
      <c r="O15052" t="s">
        <v>265</v>
      </c>
      <c r="P15052">
        <v>2050</v>
      </c>
    </row>
    <row r="15053" spans="1:17" x14ac:dyDescent="0.25">
      <c r="A15053" t="s">
        <v>773</v>
      </c>
      <c r="B15053" t="s">
        <v>774</v>
      </c>
      <c r="C15053" t="s">
        <v>767</v>
      </c>
      <c r="D15053" t="s">
        <v>361</v>
      </c>
      <c r="E15053" t="s">
        <v>362</v>
      </c>
      <c r="F15053" t="s">
        <v>187</v>
      </c>
      <c r="G15053" t="s">
        <v>195</v>
      </c>
      <c r="H15053" t="s">
        <v>350</v>
      </c>
      <c r="I15053" t="s">
        <v>208</v>
      </c>
      <c r="J15053" t="s">
        <v>351</v>
      </c>
      <c r="K15053" t="s">
        <v>191</v>
      </c>
      <c r="M15053" t="s">
        <v>251</v>
      </c>
      <c r="N15053" t="s">
        <v>425</v>
      </c>
      <c r="O15053" t="s">
        <v>194</v>
      </c>
      <c r="P15053">
        <v>2015</v>
      </c>
      <c r="Q15053">
        <v>0.46</v>
      </c>
    </row>
    <row r="15054" spans="1:17" x14ac:dyDescent="0.25">
      <c r="A15054" t="s">
        <v>773</v>
      </c>
      <c r="B15054" t="s">
        <v>774</v>
      </c>
      <c r="C15054" t="s">
        <v>767</v>
      </c>
      <c r="D15054" t="s">
        <v>361</v>
      </c>
      <c r="E15054" t="s">
        <v>362</v>
      </c>
      <c r="F15054" t="s">
        <v>187</v>
      </c>
      <c r="G15054" t="s">
        <v>195</v>
      </c>
      <c r="H15054" t="s">
        <v>350</v>
      </c>
      <c r="I15054" t="s">
        <v>208</v>
      </c>
      <c r="J15054" t="s">
        <v>351</v>
      </c>
      <c r="K15054" t="s">
        <v>191</v>
      </c>
      <c r="M15054" t="s">
        <v>251</v>
      </c>
      <c r="N15054" t="s">
        <v>425</v>
      </c>
      <c r="O15054" t="s">
        <v>194</v>
      </c>
      <c r="P15054">
        <v>2020</v>
      </c>
      <c r="Q15054">
        <v>0.46</v>
      </c>
    </row>
    <row r="15055" spans="1:17" x14ac:dyDescent="0.25">
      <c r="A15055" t="s">
        <v>773</v>
      </c>
      <c r="B15055" t="s">
        <v>774</v>
      </c>
      <c r="C15055" t="s">
        <v>767</v>
      </c>
      <c r="D15055" t="s">
        <v>361</v>
      </c>
      <c r="E15055" t="s">
        <v>362</v>
      </c>
      <c r="F15055" t="s">
        <v>187</v>
      </c>
      <c r="G15055" t="s">
        <v>195</v>
      </c>
      <c r="H15055" t="s">
        <v>350</v>
      </c>
      <c r="I15055" t="s">
        <v>208</v>
      </c>
      <c r="J15055" t="s">
        <v>351</v>
      </c>
      <c r="K15055" t="s">
        <v>191</v>
      </c>
      <c r="M15055" t="s">
        <v>251</v>
      </c>
      <c r="N15055" t="s">
        <v>425</v>
      </c>
      <c r="O15055" t="s">
        <v>264</v>
      </c>
      <c r="P15055">
        <v>2020</v>
      </c>
    </row>
    <row r="15056" spans="1:17" x14ac:dyDescent="0.25">
      <c r="A15056" t="s">
        <v>773</v>
      </c>
      <c r="B15056" t="s">
        <v>774</v>
      </c>
      <c r="C15056" t="s">
        <v>767</v>
      </c>
      <c r="D15056" t="s">
        <v>361</v>
      </c>
      <c r="E15056" t="s">
        <v>362</v>
      </c>
      <c r="F15056" t="s">
        <v>187</v>
      </c>
      <c r="G15056" t="s">
        <v>195</v>
      </c>
      <c r="H15056" t="s">
        <v>350</v>
      </c>
      <c r="I15056" t="s">
        <v>208</v>
      </c>
      <c r="J15056" t="s">
        <v>351</v>
      </c>
      <c r="K15056" t="s">
        <v>191</v>
      </c>
      <c r="M15056" t="s">
        <v>251</v>
      </c>
      <c r="N15056" t="s">
        <v>425</v>
      </c>
      <c r="O15056" t="s">
        <v>265</v>
      </c>
      <c r="P15056">
        <v>2020</v>
      </c>
    </row>
    <row r="15057" spans="1:17" x14ac:dyDescent="0.25">
      <c r="A15057" t="s">
        <v>773</v>
      </c>
      <c r="B15057" t="s">
        <v>774</v>
      </c>
      <c r="C15057" t="s">
        <v>767</v>
      </c>
      <c r="D15057" t="s">
        <v>361</v>
      </c>
      <c r="E15057" t="s">
        <v>362</v>
      </c>
      <c r="F15057" t="s">
        <v>187</v>
      </c>
      <c r="G15057" t="s">
        <v>195</v>
      </c>
      <c r="H15057" t="s">
        <v>350</v>
      </c>
      <c r="I15057" t="s">
        <v>208</v>
      </c>
      <c r="J15057" t="s">
        <v>351</v>
      </c>
      <c r="K15057" t="s">
        <v>191</v>
      </c>
      <c r="M15057" t="s">
        <v>251</v>
      </c>
      <c r="N15057" t="s">
        <v>425</v>
      </c>
      <c r="O15057" t="s">
        <v>194</v>
      </c>
      <c r="P15057">
        <v>2030</v>
      </c>
      <c r="Q15057">
        <v>0.48</v>
      </c>
    </row>
    <row r="15058" spans="1:17" x14ac:dyDescent="0.25">
      <c r="A15058" t="s">
        <v>773</v>
      </c>
      <c r="B15058" t="s">
        <v>774</v>
      </c>
      <c r="C15058" t="s">
        <v>767</v>
      </c>
      <c r="D15058" t="s">
        <v>361</v>
      </c>
      <c r="E15058" t="s">
        <v>362</v>
      </c>
      <c r="F15058" t="s">
        <v>187</v>
      </c>
      <c r="G15058" t="s">
        <v>195</v>
      </c>
      <c r="H15058" t="s">
        <v>350</v>
      </c>
      <c r="I15058" t="s">
        <v>208</v>
      </c>
      <c r="J15058" t="s">
        <v>351</v>
      </c>
      <c r="K15058" t="s">
        <v>191</v>
      </c>
      <c r="M15058" t="s">
        <v>251</v>
      </c>
      <c r="N15058" t="s">
        <v>425</v>
      </c>
      <c r="O15058" t="s">
        <v>194</v>
      </c>
      <c r="P15058">
        <v>2050</v>
      </c>
      <c r="Q15058">
        <v>0.48</v>
      </c>
    </row>
    <row r="15059" spans="1:17" x14ac:dyDescent="0.25">
      <c r="A15059" t="s">
        <v>773</v>
      </c>
      <c r="B15059" t="s">
        <v>774</v>
      </c>
      <c r="C15059" t="s">
        <v>767</v>
      </c>
      <c r="D15059" t="s">
        <v>361</v>
      </c>
      <c r="E15059" t="s">
        <v>362</v>
      </c>
      <c r="F15059" t="s">
        <v>187</v>
      </c>
      <c r="G15059" t="s">
        <v>195</v>
      </c>
      <c r="H15059" t="s">
        <v>350</v>
      </c>
      <c r="I15059" t="s">
        <v>208</v>
      </c>
      <c r="J15059" t="s">
        <v>351</v>
      </c>
      <c r="K15059" t="s">
        <v>191</v>
      </c>
      <c r="M15059" t="s">
        <v>251</v>
      </c>
      <c r="N15059" t="s">
        <v>425</v>
      </c>
      <c r="O15059" t="s">
        <v>264</v>
      </c>
      <c r="P15059">
        <v>2050</v>
      </c>
    </row>
    <row r="15060" spans="1:17" x14ac:dyDescent="0.25">
      <c r="A15060" t="s">
        <v>773</v>
      </c>
      <c r="B15060" t="s">
        <v>774</v>
      </c>
      <c r="C15060" t="s">
        <v>767</v>
      </c>
      <c r="D15060" t="s">
        <v>361</v>
      </c>
      <c r="E15060" t="s">
        <v>362</v>
      </c>
      <c r="F15060" t="s">
        <v>187</v>
      </c>
      <c r="G15060" t="s">
        <v>195</v>
      </c>
      <c r="H15060" t="s">
        <v>350</v>
      </c>
      <c r="I15060" t="s">
        <v>208</v>
      </c>
      <c r="J15060" t="s">
        <v>351</v>
      </c>
      <c r="K15060" t="s">
        <v>191</v>
      </c>
      <c r="M15060" t="s">
        <v>251</v>
      </c>
      <c r="N15060" t="s">
        <v>425</v>
      </c>
      <c r="O15060" t="s">
        <v>265</v>
      </c>
      <c r="P15060">
        <v>2050</v>
      </c>
    </row>
    <row r="15061" spans="1:17" x14ac:dyDescent="0.25">
      <c r="A15061" t="s">
        <v>773</v>
      </c>
      <c r="B15061" t="s">
        <v>774</v>
      </c>
      <c r="C15061" t="s">
        <v>767</v>
      </c>
      <c r="D15061" t="s">
        <v>361</v>
      </c>
      <c r="E15061" t="s">
        <v>362</v>
      </c>
      <c r="F15061" t="s">
        <v>187</v>
      </c>
      <c r="G15061" t="s">
        <v>195</v>
      </c>
      <c r="H15061" t="s">
        <v>207</v>
      </c>
      <c r="I15061" t="s">
        <v>208</v>
      </c>
      <c r="J15061" t="s">
        <v>209</v>
      </c>
      <c r="K15061" t="s">
        <v>191</v>
      </c>
      <c r="M15061" t="s">
        <v>210</v>
      </c>
      <c r="N15061" t="s">
        <v>206</v>
      </c>
      <c r="O15061" t="s">
        <v>194</v>
      </c>
      <c r="P15061">
        <v>2015</v>
      </c>
      <c r="Q15061">
        <v>0.48</v>
      </c>
    </row>
    <row r="15062" spans="1:17" x14ac:dyDescent="0.25">
      <c r="A15062" t="s">
        <v>773</v>
      </c>
      <c r="B15062" t="s">
        <v>774</v>
      </c>
      <c r="C15062" t="s">
        <v>767</v>
      </c>
      <c r="D15062" t="s">
        <v>361</v>
      </c>
      <c r="E15062" t="s">
        <v>362</v>
      </c>
      <c r="F15062" t="s">
        <v>187</v>
      </c>
      <c r="G15062" t="s">
        <v>195</v>
      </c>
      <c r="H15062" t="s">
        <v>207</v>
      </c>
      <c r="I15062" t="s">
        <v>208</v>
      </c>
      <c r="J15062" t="s">
        <v>209</v>
      </c>
      <c r="K15062" t="s">
        <v>191</v>
      </c>
      <c r="M15062" t="s">
        <v>210</v>
      </c>
      <c r="N15062" t="s">
        <v>206</v>
      </c>
      <c r="O15062" t="s">
        <v>194</v>
      </c>
      <c r="P15062">
        <v>2020</v>
      </c>
      <c r="Q15062">
        <v>0.48</v>
      </c>
    </row>
    <row r="15063" spans="1:17" x14ac:dyDescent="0.25">
      <c r="A15063" t="s">
        <v>773</v>
      </c>
      <c r="B15063" t="s">
        <v>774</v>
      </c>
      <c r="C15063" t="s">
        <v>767</v>
      </c>
      <c r="D15063" t="s">
        <v>361</v>
      </c>
      <c r="E15063" t="s">
        <v>362</v>
      </c>
      <c r="F15063" t="s">
        <v>187</v>
      </c>
      <c r="G15063" t="s">
        <v>195</v>
      </c>
      <c r="H15063" t="s">
        <v>207</v>
      </c>
      <c r="I15063" t="s">
        <v>208</v>
      </c>
      <c r="J15063" t="s">
        <v>209</v>
      </c>
      <c r="K15063" t="s">
        <v>191</v>
      </c>
      <c r="M15063" t="s">
        <v>210</v>
      </c>
      <c r="N15063" t="s">
        <v>206</v>
      </c>
      <c r="O15063" t="s">
        <v>264</v>
      </c>
      <c r="P15063">
        <v>2020</v>
      </c>
    </row>
    <row r="15064" spans="1:17" x14ac:dyDescent="0.25">
      <c r="A15064" t="s">
        <v>773</v>
      </c>
      <c r="B15064" t="s">
        <v>774</v>
      </c>
      <c r="C15064" t="s">
        <v>767</v>
      </c>
      <c r="D15064" t="s">
        <v>361</v>
      </c>
      <c r="E15064" t="s">
        <v>362</v>
      </c>
      <c r="F15064" t="s">
        <v>187</v>
      </c>
      <c r="G15064" t="s">
        <v>195</v>
      </c>
      <c r="H15064" t="s">
        <v>207</v>
      </c>
      <c r="I15064" t="s">
        <v>208</v>
      </c>
      <c r="J15064" t="s">
        <v>209</v>
      </c>
      <c r="K15064" t="s">
        <v>191</v>
      </c>
      <c r="M15064" t="s">
        <v>210</v>
      </c>
      <c r="N15064" t="s">
        <v>206</v>
      </c>
      <c r="O15064" t="s">
        <v>265</v>
      </c>
      <c r="P15064">
        <v>2020</v>
      </c>
    </row>
    <row r="15065" spans="1:17" x14ac:dyDescent="0.25">
      <c r="A15065" t="s">
        <v>773</v>
      </c>
      <c r="B15065" t="s">
        <v>774</v>
      </c>
      <c r="C15065" t="s">
        <v>767</v>
      </c>
      <c r="D15065" t="s">
        <v>361</v>
      </c>
      <c r="E15065" t="s">
        <v>362</v>
      </c>
      <c r="F15065" t="s">
        <v>187</v>
      </c>
      <c r="G15065" t="s">
        <v>195</v>
      </c>
      <c r="H15065" t="s">
        <v>207</v>
      </c>
      <c r="I15065" t="s">
        <v>208</v>
      </c>
      <c r="J15065" t="s">
        <v>209</v>
      </c>
      <c r="K15065" t="s">
        <v>191</v>
      </c>
      <c r="M15065" t="s">
        <v>210</v>
      </c>
      <c r="N15065" t="s">
        <v>206</v>
      </c>
      <c r="O15065" t="s">
        <v>194</v>
      </c>
      <c r="P15065">
        <v>2030</v>
      </c>
      <c r="Q15065">
        <v>0.5</v>
      </c>
    </row>
    <row r="15066" spans="1:17" x14ac:dyDescent="0.25">
      <c r="A15066" t="s">
        <v>773</v>
      </c>
      <c r="B15066" t="s">
        <v>774</v>
      </c>
      <c r="C15066" t="s">
        <v>767</v>
      </c>
      <c r="D15066" t="s">
        <v>361</v>
      </c>
      <c r="E15066" t="s">
        <v>362</v>
      </c>
      <c r="F15066" t="s">
        <v>187</v>
      </c>
      <c r="G15066" t="s">
        <v>195</v>
      </c>
      <c r="H15066" t="s">
        <v>207</v>
      </c>
      <c r="I15066" t="s">
        <v>208</v>
      </c>
      <c r="J15066" t="s">
        <v>209</v>
      </c>
      <c r="K15066" t="s">
        <v>191</v>
      </c>
      <c r="M15066" t="s">
        <v>210</v>
      </c>
      <c r="N15066" t="s">
        <v>206</v>
      </c>
      <c r="O15066" t="s">
        <v>194</v>
      </c>
      <c r="P15066">
        <v>2050</v>
      </c>
      <c r="Q15066">
        <v>0.5</v>
      </c>
    </row>
    <row r="15067" spans="1:17" x14ac:dyDescent="0.25">
      <c r="A15067" t="s">
        <v>773</v>
      </c>
      <c r="B15067" t="s">
        <v>774</v>
      </c>
      <c r="C15067" t="s">
        <v>767</v>
      </c>
      <c r="D15067" t="s">
        <v>361</v>
      </c>
      <c r="E15067" t="s">
        <v>362</v>
      </c>
      <c r="F15067" t="s">
        <v>187</v>
      </c>
      <c r="G15067" t="s">
        <v>195</v>
      </c>
      <c r="H15067" t="s">
        <v>207</v>
      </c>
      <c r="I15067" t="s">
        <v>208</v>
      </c>
      <c r="J15067" t="s">
        <v>209</v>
      </c>
      <c r="K15067" t="s">
        <v>191</v>
      </c>
      <c r="M15067" t="s">
        <v>210</v>
      </c>
      <c r="N15067" t="s">
        <v>206</v>
      </c>
      <c r="O15067" t="s">
        <v>264</v>
      </c>
      <c r="P15067">
        <v>2050</v>
      </c>
    </row>
    <row r="15068" spans="1:17" x14ac:dyDescent="0.25">
      <c r="A15068" t="s">
        <v>773</v>
      </c>
      <c r="B15068" t="s">
        <v>774</v>
      </c>
      <c r="C15068" t="s">
        <v>767</v>
      </c>
      <c r="D15068" t="s">
        <v>361</v>
      </c>
      <c r="E15068" t="s">
        <v>362</v>
      </c>
      <c r="F15068" t="s">
        <v>187</v>
      </c>
      <c r="G15068" t="s">
        <v>195</v>
      </c>
      <c r="H15068" t="s">
        <v>207</v>
      </c>
      <c r="I15068" t="s">
        <v>208</v>
      </c>
      <c r="J15068" t="s">
        <v>209</v>
      </c>
      <c r="K15068" t="s">
        <v>191</v>
      </c>
      <c r="M15068" t="s">
        <v>210</v>
      </c>
      <c r="N15068" t="s">
        <v>206</v>
      </c>
      <c r="O15068" t="s">
        <v>265</v>
      </c>
      <c r="P15068">
        <v>2050</v>
      </c>
    </row>
    <row r="15069" spans="1:17" x14ac:dyDescent="0.25">
      <c r="A15069" t="s">
        <v>773</v>
      </c>
      <c r="B15069" t="s">
        <v>774</v>
      </c>
      <c r="C15069" t="s">
        <v>767</v>
      </c>
      <c r="D15069" t="s">
        <v>361</v>
      </c>
      <c r="E15069" t="s">
        <v>362</v>
      </c>
      <c r="F15069" t="s">
        <v>187</v>
      </c>
      <c r="G15069" t="s">
        <v>195</v>
      </c>
      <c r="H15069" t="s">
        <v>352</v>
      </c>
      <c r="I15069" t="s">
        <v>135</v>
      </c>
      <c r="K15069" t="s">
        <v>191</v>
      </c>
      <c r="N15069" t="s">
        <v>386</v>
      </c>
      <c r="O15069" t="s">
        <v>194</v>
      </c>
      <c r="P15069">
        <v>2015</v>
      </c>
      <c r="Q15069">
        <v>8.9999999999999993E-3</v>
      </c>
    </row>
    <row r="15070" spans="1:17" x14ac:dyDescent="0.25">
      <c r="A15070" t="s">
        <v>773</v>
      </c>
      <c r="B15070" t="s">
        <v>774</v>
      </c>
      <c r="C15070" t="s">
        <v>767</v>
      </c>
      <c r="D15070" t="s">
        <v>361</v>
      </c>
      <c r="E15070" t="s">
        <v>362</v>
      </c>
      <c r="F15070" t="s">
        <v>187</v>
      </c>
      <c r="G15070" t="s">
        <v>195</v>
      </c>
      <c r="H15070" t="s">
        <v>352</v>
      </c>
      <c r="I15070" t="s">
        <v>135</v>
      </c>
      <c r="K15070" t="s">
        <v>191</v>
      </c>
      <c r="N15070" t="s">
        <v>386</v>
      </c>
      <c r="O15070" t="s">
        <v>194</v>
      </c>
      <c r="P15070">
        <v>2020</v>
      </c>
      <c r="Q15070">
        <v>8.9999999999999993E-3</v>
      </c>
    </row>
    <row r="15071" spans="1:17" x14ac:dyDescent="0.25">
      <c r="A15071" t="s">
        <v>773</v>
      </c>
      <c r="B15071" t="s">
        <v>774</v>
      </c>
      <c r="C15071" t="s">
        <v>767</v>
      </c>
      <c r="D15071" t="s">
        <v>361</v>
      </c>
      <c r="E15071" t="s">
        <v>362</v>
      </c>
      <c r="F15071" t="s">
        <v>187</v>
      </c>
      <c r="G15071" t="s">
        <v>195</v>
      </c>
      <c r="H15071" t="s">
        <v>352</v>
      </c>
      <c r="I15071" t="s">
        <v>135</v>
      </c>
      <c r="K15071" t="s">
        <v>191</v>
      </c>
      <c r="N15071" t="s">
        <v>386</v>
      </c>
      <c r="O15071" t="s">
        <v>264</v>
      </c>
      <c r="P15071">
        <v>2020</v>
      </c>
    </row>
    <row r="15072" spans="1:17" x14ac:dyDescent="0.25">
      <c r="A15072" t="s">
        <v>773</v>
      </c>
      <c r="B15072" t="s">
        <v>774</v>
      </c>
      <c r="C15072" t="s">
        <v>767</v>
      </c>
      <c r="D15072" t="s">
        <v>361</v>
      </c>
      <c r="E15072" t="s">
        <v>362</v>
      </c>
      <c r="F15072" t="s">
        <v>187</v>
      </c>
      <c r="G15072" t="s">
        <v>195</v>
      </c>
      <c r="H15072" t="s">
        <v>352</v>
      </c>
      <c r="I15072" t="s">
        <v>135</v>
      </c>
      <c r="K15072" t="s">
        <v>191</v>
      </c>
      <c r="N15072" t="s">
        <v>386</v>
      </c>
      <c r="O15072" t="s">
        <v>265</v>
      </c>
      <c r="P15072">
        <v>2020</v>
      </c>
    </row>
    <row r="15073" spans="1:17" x14ac:dyDescent="0.25">
      <c r="A15073" t="s">
        <v>773</v>
      </c>
      <c r="B15073" t="s">
        <v>774</v>
      </c>
      <c r="C15073" t="s">
        <v>767</v>
      </c>
      <c r="D15073" t="s">
        <v>361</v>
      </c>
      <c r="E15073" t="s">
        <v>362</v>
      </c>
      <c r="F15073" t="s">
        <v>187</v>
      </c>
      <c r="G15073" t="s">
        <v>195</v>
      </c>
      <c r="H15073" t="s">
        <v>352</v>
      </c>
      <c r="I15073" t="s">
        <v>135</v>
      </c>
      <c r="K15073" t="s">
        <v>191</v>
      </c>
      <c r="N15073" t="s">
        <v>386</v>
      </c>
      <c r="O15073" t="s">
        <v>194</v>
      </c>
      <c r="P15073">
        <v>2030</v>
      </c>
      <c r="Q15073">
        <v>8.9999999999999993E-3</v>
      </c>
    </row>
    <row r="15074" spans="1:17" x14ac:dyDescent="0.25">
      <c r="A15074" t="s">
        <v>773</v>
      </c>
      <c r="B15074" t="s">
        <v>774</v>
      </c>
      <c r="C15074" t="s">
        <v>767</v>
      </c>
      <c r="D15074" t="s">
        <v>361</v>
      </c>
      <c r="E15074" t="s">
        <v>362</v>
      </c>
      <c r="F15074" t="s">
        <v>187</v>
      </c>
      <c r="G15074" t="s">
        <v>195</v>
      </c>
      <c r="H15074" t="s">
        <v>352</v>
      </c>
      <c r="I15074" t="s">
        <v>135</v>
      </c>
      <c r="K15074" t="s">
        <v>191</v>
      </c>
      <c r="N15074" t="s">
        <v>386</v>
      </c>
      <c r="O15074" t="s">
        <v>194</v>
      </c>
      <c r="P15074">
        <v>2050</v>
      </c>
      <c r="Q15074">
        <v>8.9999999999999993E-3</v>
      </c>
    </row>
    <row r="15075" spans="1:17" x14ac:dyDescent="0.25">
      <c r="A15075" t="s">
        <v>773</v>
      </c>
      <c r="B15075" t="s">
        <v>774</v>
      </c>
      <c r="C15075" t="s">
        <v>767</v>
      </c>
      <c r="D15075" t="s">
        <v>361</v>
      </c>
      <c r="E15075" t="s">
        <v>362</v>
      </c>
      <c r="F15075" t="s">
        <v>187</v>
      </c>
      <c r="G15075" t="s">
        <v>195</v>
      </c>
      <c r="H15075" t="s">
        <v>352</v>
      </c>
      <c r="I15075" t="s">
        <v>135</v>
      </c>
      <c r="K15075" t="s">
        <v>191</v>
      </c>
      <c r="N15075" t="s">
        <v>386</v>
      </c>
      <c r="O15075" t="s">
        <v>264</v>
      </c>
      <c r="P15075">
        <v>2050</v>
      </c>
    </row>
    <row r="15076" spans="1:17" x14ac:dyDescent="0.25">
      <c r="A15076" t="s">
        <v>773</v>
      </c>
      <c r="B15076" t="s">
        <v>774</v>
      </c>
      <c r="C15076" t="s">
        <v>767</v>
      </c>
      <c r="D15076" t="s">
        <v>361</v>
      </c>
      <c r="E15076" t="s">
        <v>362</v>
      </c>
      <c r="F15076" t="s">
        <v>187</v>
      </c>
      <c r="G15076" t="s">
        <v>195</v>
      </c>
      <c r="H15076" t="s">
        <v>352</v>
      </c>
      <c r="I15076" t="s">
        <v>135</v>
      </c>
      <c r="K15076" t="s">
        <v>191</v>
      </c>
      <c r="N15076" t="s">
        <v>386</v>
      </c>
      <c r="O15076" t="s">
        <v>265</v>
      </c>
      <c r="P15076">
        <v>2050</v>
      </c>
    </row>
    <row r="15077" spans="1:17" x14ac:dyDescent="0.25">
      <c r="A15077" t="s">
        <v>773</v>
      </c>
      <c r="B15077" t="s">
        <v>774</v>
      </c>
      <c r="C15077" t="s">
        <v>767</v>
      </c>
      <c r="D15077" t="s">
        <v>361</v>
      </c>
      <c r="E15077" t="s">
        <v>362</v>
      </c>
      <c r="F15077" t="s">
        <v>187</v>
      </c>
      <c r="G15077" t="s">
        <v>195</v>
      </c>
      <c r="H15077" t="s">
        <v>212</v>
      </c>
      <c r="I15077" t="s">
        <v>213</v>
      </c>
      <c r="K15077" t="s">
        <v>214</v>
      </c>
      <c r="M15077" t="s">
        <v>420</v>
      </c>
      <c r="O15077" t="s">
        <v>194</v>
      </c>
      <c r="P15077">
        <v>2015</v>
      </c>
      <c r="Q15077">
        <v>200</v>
      </c>
    </row>
    <row r="15078" spans="1:17" x14ac:dyDescent="0.25">
      <c r="A15078" t="s">
        <v>773</v>
      </c>
      <c r="B15078" t="s">
        <v>774</v>
      </c>
      <c r="C15078" t="s">
        <v>767</v>
      </c>
      <c r="D15078" t="s">
        <v>361</v>
      </c>
      <c r="E15078" t="s">
        <v>362</v>
      </c>
      <c r="F15078" t="s">
        <v>187</v>
      </c>
      <c r="G15078" t="s">
        <v>195</v>
      </c>
      <c r="H15078" t="s">
        <v>212</v>
      </c>
      <c r="I15078" t="s">
        <v>213</v>
      </c>
      <c r="K15078" t="s">
        <v>214</v>
      </c>
      <c r="M15078" t="s">
        <v>420</v>
      </c>
      <c r="O15078" t="s">
        <v>194</v>
      </c>
      <c r="P15078">
        <v>2020</v>
      </c>
      <c r="Q15078">
        <v>200</v>
      </c>
    </row>
    <row r="15079" spans="1:17" x14ac:dyDescent="0.25">
      <c r="A15079" t="s">
        <v>773</v>
      </c>
      <c r="B15079" t="s">
        <v>774</v>
      </c>
      <c r="C15079" t="s">
        <v>767</v>
      </c>
      <c r="D15079" t="s">
        <v>361</v>
      </c>
      <c r="E15079" t="s">
        <v>362</v>
      </c>
      <c r="F15079" t="s">
        <v>187</v>
      </c>
      <c r="G15079" t="s">
        <v>195</v>
      </c>
      <c r="H15079" t="s">
        <v>212</v>
      </c>
      <c r="I15079" t="s">
        <v>213</v>
      </c>
      <c r="K15079" t="s">
        <v>214</v>
      </c>
      <c r="M15079" t="s">
        <v>420</v>
      </c>
      <c r="O15079" t="s">
        <v>264</v>
      </c>
      <c r="P15079">
        <v>2020</v>
      </c>
    </row>
    <row r="15080" spans="1:17" x14ac:dyDescent="0.25">
      <c r="A15080" t="s">
        <v>773</v>
      </c>
      <c r="B15080" t="s">
        <v>774</v>
      </c>
      <c r="C15080" t="s">
        <v>767</v>
      </c>
      <c r="D15080" t="s">
        <v>361</v>
      </c>
      <c r="E15080" t="s">
        <v>362</v>
      </c>
      <c r="F15080" t="s">
        <v>187</v>
      </c>
      <c r="G15080" t="s">
        <v>195</v>
      </c>
      <c r="H15080" t="s">
        <v>212</v>
      </c>
      <c r="I15080" t="s">
        <v>213</v>
      </c>
      <c r="K15080" t="s">
        <v>214</v>
      </c>
      <c r="M15080" t="s">
        <v>420</v>
      </c>
      <c r="O15080" t="s">
        <v>265</v>
      </c>
      <c r="P15080">
        <v>2020</v>
      </c>
    </row>
    <row r="15081" spans="1:17" x14ac:dyDescent="0.25">
      <c r="A15081" t="s">
        <v>773</v>
      </c>
      <c r="B15081" t="s">
        <v>774</v>
      </c>
      <c r="C15081" t="s">
        <v>767</v>
      </c>
      <c r="D15081" t="s">
        <v>361</v>
      </c>
      <c r="E15081" t="s">
        <v>362</v>
      </c>
      <c r="F15081" t="s">
        <v>187</v>
      </c>
      <c r="G15081" t="s">
        <v>195</v>
      </c>
      <c r="H15081" t="s">
        <v>212</v>
      </c>
      <c r="I15081" t="s">
        <v>213</v>
      </c>
      <c r="K15081" t="s">
        <v>214</v>
      </c>
      <c r="M15081" t="s">
        <v>420</v>
      </c>
      <c r="O15081" t="s">
        <v>194</v>
      </c>
      <c r="P15081">
        <v>2030</v>
      </c>
      <c r="Q15081">
        <v>200</v>
      </c>
    </row>
    <row r="15082" spans="1:17" x14ac:dyDescent="0.25">
      <c r="A15082" t="s">
        <v>773</v>
      </c>
      <c r="B15082" t="s">
        <v>774</v>
      </c>
      <c r="C15082" t="s">
        <v>767</v>
      </c>
      <c r="D15082" t="s">
        <v>361</v>
      </c>
      <c r="E15082" t="s">
        <v>362</v>
      </c>
      <c r="F15082" t="s">
        <v>187</v>
      </c>
      <c r="G15082" t="s">
        <v>195</v>
      </c>
      <c r="H15082" t="s">
        <v>212</v>
      </c>
      <c r="I15082" t="s">
        <v>213</v>
      </c>
      <c r="K15082" t="s">
        <v>214</v>
      </c>
      <c r="M15082" t="s">
        <v>420</v>
      </c>
      <c r="O15082" t="s">
        <v>194</v>
      </c>
      <c r="P15082">
        <v>2050</v>
      </c>
      <c r="Q15082">
        <v>200</v>
      </c>
    </row>
    <row r="15083" spans="1:17" x14ac:dyDescent="0.25">
      <c r="A15083" t="s">
        <v>773</v>
      </c>
      <c r="B15083" t="s">
        <v>774</v>
      </c>
      <c r="C15083" t="s">
        <v>767</v>
      </c>
      <c r="D15083" t="s">
        <v>361</v>
      </c>
      <c r="E15083" t="s">
        <v>362</v>
      </c>
      <c r="F15083" t="s">
        <v>187</v>
      </c>
      <c r="G15083" t="s">
        <v>195</v>
      </c>
      <c r="H15083" t="s">
        <v>212</v>
      </c>
      <c r="I15083" t="s">
        <v>213</v>
      </c>
      <c r="K15083" t="s">
        <v>214</v>
      </c>
      <c r="M15083" t="s">
        <v>420</v>
      </c>
      <c r="O15083" t="s">
        <v>264</v>
      </c>
      <c r="P15083">
        <v>2050</v>
      </c>
    </row>
    <row r="15084" spans="1:17" x14ac:dyDescent="0.25">
      <c r="A15084" t="s">
        <v>773</v>
      </c>
      <c r="B15084" t="s">
        <v>774</v>
      </c>
      <c r="C15084" t="s">
        <v>767</v>
      </c>
      <c r="D15084" t="s">
        <v>361</v>
      </c>
      <c r="E15084" t="s">
        <v>362</v>
      </c>
      <c r="F15084" t="s">
        <v>187</v>
      </c>
      <c r="G15084" t="s">
        <v>195</v>
      </c>
      <c r="H15084" t="s">
        <v>212</v>
      </c>
      <c r="I15084" t="s">
        <v>213</v>
      </c>
      <c r="K15084" t="s">
        <v>214</v>
      </c>
      <c r="M15084" t="s">
        <v>420</v>
      </c>
      <c r="O15084" t="s">
        <v>265</v>
      </c>
      <c r="P15084">
        <v>2050</v>
      </c>
    </row>
    <row r="15085" spans="1:17" x14ac:dyDescent="0.25">
      <c r="A15085" t="s">
        <v>773</v>
      </c>
      <c r="B15085" t="s">
        <v>774</v>
      </c>
      <c r="C15085" t="s">
        <v>767</v>
      </c>
      <c r="D15085" t="s">
        <v>361</v>
      </c>
      <c r="E15085" t="s">
        <v>362</v>
      </c>
      <c r="F15085" t="s">
        <v>187</v>
      </c>
      <c r="G15085" t="s">
        <v>195</v>
      </c>
      <c r="H15085" t="s">
        <v>354</v>
      </c>
      <c r="I15085" t="s">
        <v>136</v>
      </c>
      <c r="K15085" t="s">
        <v>275</v>
      </c>
      <c r="M15085" t="s">
        <v>192</v>
      </c>
      <c r="O15085" t="s">
        <v>194</v>
      </c>
      <c r="P15085">
        <v>2015</v>
      </c>
      <c r="Q15085">
        <v>2.85714286E-2</v>
      </c>
    </row>
    <row r="15086" spans="1:17" x14ac:dyDescent="0.25">
      <c r="A15086" t="s">
        <v>773</v>
      </c>
      <c r="B15086" t="s">
        <v>774</v>
      </c>
      <c r="C15086" t="s">
        <v>767</v>
      </c>
      <c r="D15086" t="s">
        <v>361</v>
      </c>
      <c r="E15086" t="s">
        <v>362</v>
      </c>
      <c r="F15086" t="s">
        <v>187</v>
      </c>
      <c r="G15086" t="s">
        <v>195</v>
      </c>
      <c r="H15086" t="s">
        <v>354</v>
      </c>
      <c r="I15086" t="s">
        <v>136</v>
      </c>
      <c r="K15086" t="s">
        <v>275</v>
      </c>
      <c r="M15086" t="s">
        <v>192</v>
      </c>
      <c r="O15086" t="s">
        <v>194</v>
      </c>
      <c r="P15086">
        <v>2020</v>
      </c>
      <c r="Q15086">
        <v>2.85714286E-2</v>
      </c>
    </row>
    <row r="15087" spans="1:17" x14ac:dyDescent="0.25">
      <c r="A15087" t="s">
        <v>773</v>
      </c>
      <c r="B15087" t="s">
        <v>774</v>
      </c>
      <c r="C15087" t="s">
        <v>767</v>
      </c>
      <c r="D15087" t="s">
        <v>361</v>
      </c>
      <c r="E15087" t="s">
        <v>362</v>
      </c>
      <c r="F15087" t="s">
        <v>187</v>
      </c>
      <c r="G15087" t="s">
        <v>195</v>
      </c>
      <c r="H15087" t="s">
        <v>354</v>
      </c>
      <c r="I15087" t="s">
        <v>136</v>
      </c>
      <c r="K15087" t="s">
        <v>275</v>
      </c>
      <c r="M15087" t="s">
        <v>192</v>
      </c>
      <c r="O15087" t="s">
        <v>264</v>
      </c>
      <c r="P15087">
        <v>2020</v>
      </c>
    </row>
    <row r="15088" spans="1:17" x14ac:dyDescent="0.25">
      <c r="A15088" t="s">
        <v>773</v>
      </c>
      <c r="B15088" t="s">
        <v>774</v>
      </c>
      <c r="C15088" t="s">
        <v>767</v>
      </c>
      <c r="D15088" t="s">
        <v>361</v>
      </c>
      <c r="E15088" t="s">
        <v>362</v>
      </c>
      <c r="F15088" t="s">
        <v>187</v>
      </c>
      <c r="G15088" t="s">
        <v>195</v>
      </c>
      <c r="H15088" t="s">
        <v>354</v>
      </c>
      <c r="I15088" t="s">
        <v>136</v>
      </c>
      <c r="K15088" t="s">
        <v>275</v>
      </c>
      <c r="M15088" t="s">
        <v>192</v>
      </c>
      <c r="O15088" t="s">
        <v>265</v>
      </c>
      <c r="P15088">
        <v>2020</v>
      </c>
    </row>
    <row r="15089" spans="1:17" x14ac:dyDescent="0.25">
      <c r="A15089" t="s">
        <v>773</v>
      </c>
      <c r="B15089" t="s">
        <v>774</v>
      </c>
      <c r="C15089" t="s">
        <v>767</v>
      </c>
      <c r="D15089" t="s">
        <v>361</v>
      </c>
      <c r="E15089" t="s">
        <v>362</v>
      </c>
      <c r="F15089" t="s">
        <v>187</v>
      </c>
      <c r="G15089" t="s">
        <v>195</v>
      </c>
      <c r="H15089" t="s">
        <v>354</v>
      </c>
      <c r="I15089" t="s">
        <v>136</v>
      </c>
      <c r="K15089" t="s">
        <v>275</v>
      </c>
      <c r="M15089" t="s">
        <v>192</v>
      </c>
      <c r="O15089" t="s">
        <v>194</v>
      </c>
      <c r="P15089">
        <v>2030</v>
      </c>
      <c r="Q15089">
        <v>2.85714286E-2</v>
      </c>
    </row>
    <row r="15090" spans="1:17" x14ac:dyDescent="0.25">
      <c r="A15090" t="s">
        <v>773</v>
      </c>
      <c r="B15090" t="s">
        <v>774</v>
      </c>
      <c r="C15090" t="s">
        <v>767</v>
      </c>
      <c r="D15090" t="s">
        <v>361</v>
      </c>
      <c r="E15090" t="s">
        <v>362</v>
      </c>
      <c r="F15090" t="s">
        <v>187</v>
      </c>
      <c r="G15090" t="s">
        <v>195</v>
      </c>
      <c r="H15090" t="s">
        <v>354</v>
      </c>
      <c r="I15090" t="s">
        <v>136</v>
      </c>
      <c r="K15090" t="s">
        <v>275</v>
      </c>
      <c r="M15090" t="s">
        <v>192</v>
      </c>
      <c r="O15090" t="s">
        <v>194</v>
      </c>
      <c r="P15090">
        <v>2050</v>
      </c>
      <c r="Q15090">
        <v>2.85714286E-2</v>
      </c>
    </row>
    <row r="15091" spans="1:17" x14ac:dyDescent="0.25">
      <c r="A15091" t="s">
        <v>773</v>
      </c>
      <c r="B15091" t="s">
        <v>774</v>
      </c>
      <c r="C15091" t="s">
        <v>767</v>
      </c>
      <c r="D15091" t="s">
        <v>361</v>
      </c>
      <c r="E15091" t="s">
        <v>362</v>
      </c>
      <c r="F15091" t="s">
        <v>187</v>
      </c>
      <c r="G15091" t="s">
        <v>195</v>
      </c>
      <c r="H15091" t="s">
        <v>354</v>
      </c>
      <c r="I15091" t="s">
        <v>136</v>
      </c>
      <c r="K15091" t="s">
        <v>275</v>
      </c>
      <c r="M15091" t="s">
        <v>192</v>
      </c>
      <c r="O15091" t="s">
        <v>264</v>
      </c>
      <c r="P15091">
        <v>2050</v>
      </c>
    </row>
    <row r="15092" spans="1:17" x14ac:dyDescent="0.25">
      <c r="A15092" t="s">
        <v>773</v>
      </c>
      <c r="B15092" t="s">
        <v>774</v>
      </c>
      <c r="C15092" t="s">
        <v>767</v>
      </c>
      <c r="D15092" t="s">
        <v>361</v>
      </c>
      <c r="E15092" t="s">
        <v>362</v>
      </c>
      <c r="F15092" t="s">
        <v>187</v>
      </c>
      <c r="G15092" t="s">
        <v>195</v>
      </c>
      <c r="H15092" t="s">
        <v>354</v>
      </c>
      <c r="I15092" t="s">
        <v>136</v>
      </c>
      <c r="K15092" t="s">
        <v>275</v>
      </c>
      <c r="M15092" t="s">
        <v>192</v>
      </c>
      <c r="O15092" t="s">
        <v>265</v>
      </c>
      <c r="P15092">
        <v>2050</v>
      </c>
    </row>
    <row r="15093" spans="1:17" x14ac:dyDescent="0.25">
      <c r="A15093" t="s">
        <v>773</v>
      </c>
      <c r="B15093" t="s">
        <v>774</v>
      </c>
      <c r="C15093" t="s">
        <v>767</v>
      </c>
      <c r="D15093" t="s">
        <v>361</v>
      </c>
      <c r="E15093" t="s">
        <v>362</v>
      </c>
      <c r="F15093" t="s">
        <v>187</v>
      </c>
      <c r="G15093" t="s">
        <v>195</v>
      </c>
      <c r="H15093" t="s">
        <v>215</v>
      </c>
      <c r="I15093" t="s">
        <v>216</v>
      </c>
      <c r="K15093" t="s">
        <v>202</v>
      </c>
      <c r="M15093" t="s">
        <v>344</v>
      </c>
      <c r="O15093" t="s">
        <v>194</v>
      </c>
      <c r="P15093">
        <v>2015</v>
      </c>
      <c r="Q15093">
        <v>25</v>
      </c>
    </row>
    <row r="15094" spans="1:17" x14ac:dyDescent="0.25">
      <c r="A15094" t="s">
        <v>773</v>
      </c>
      <c r="B15094" t="s">
        <v>774</v>
      </c>
      <c r="C15094" t="s">
        <v>767</v>
      </c>
      <c r="D15094" t="s">
        <v>361</v>
      </c>
      <c r="E15094" t="s">
        <v>362</v>
      </c>
      <c r="F15094" t="s">
        <v>187</v>
      </c>
      <c r="G15094" t="s">
        <v>195</v>
      </c>
      <c r="H15094" t="s">
        <v>215</v>
      </c>
      <c r="I15094" t="s">
        <v>216</v>
      </c>
      <c r="K15094" t="s">
        <v>202</v>
      </c>
      <c r="M15094" t="s">
        <v>344</v>
      </c>
      <c r="O15094" t="s">
        <v>194</v>
      </c>
      <c r="P15094">
        <v>2020</v>
      </c>
      <c r="Q15094">
        <v>25</v>
      </c>
    </row>
    <row r="15095" spans="1:17" x14ac:dyDescent="0.25">
      <c r="A15095" t="s">
        <v>773</v>
      </c>
      <c r="B15095" t="s">
        <v>774</v>
      </c>
      <c r="C15095" t="s">
        <v>767</v>
      </c>
      <c r="D15095" t="s">
        <v>361</v>
      </c>
      <c r="E15095" t="s">
        <v>362</v>
      </c>
      <c r="F15095" t="s">
        <v>187</v>
      </c>
      <c r="G15095" t="s">
        <v>195</v>
      </c>
      <c r="H15095" t="s">
        <v>215</v>
      </c>
      <c r="I15095" t="s">
        <v>216</v>
      </c>
      <c r="K15095" t="s">
        <v>202</v>
      </c>
      <c r="M15095" t="s">
        <v>344</v>
      </c>
      <c r="O15095" t="s">
        <v>264</v>
      </c>
      <c r="P15095">
        <v>2020</v>
      </c>
    </row>
    <row r="15096" spans="1:17" x14ac:dyDescent="0.25">
      <c r="A15096" t="s">
        <v>773</v>
      </c>
      <c r="B15096" t="s">
        <v>774</v>
      </c>
      <c r="C15096" t="s">
        <v>767</v>
      </c>
      <c r="D15096" t="s">
        <v>361</v>
      </c>
      <c r="E15096" t="s">
        <v>362</v>
      </c>
      <c r="F15096" t="s">
        <v>187</v>
      </c>
      <c r="G15096" t="s">
        <v>195</v>
      </c>
      <c r="H15096" t="s">
        <v>215</v>
      </c>
      <c r="I15096" t="s">
        <v>216</v>
      </c>
      <c r="K15096" t="s">
        <v>202</v>
      </c>
      <c r="M15096" t="s">
        <v>344</v>
      </c>
      <c r="O15096" t="s">
        <v>265</v>
      </c>
      <c r="P15096">
        <v>2020</v>
      </c>
    </row>
    <row r="15097" spans="1:17" x14ac:dyDescent="0.25">
      <c r="A15097" t="s">
        <v>773</v>
      </c>
      <c r="B15097" t="s">
        <v>774</v>
      </c>
      <c r="C15097" t="s">
        <v>767</v>
      </c>
      <c r="D15097" t="s">
        <v>361</v>
      </c>
      <c r="E15097" t="s">
        <v>362</v>
      </c>
      <c r="F15097" t="s">
        <v>187</v>
      </c>
      <c r="G15097" t="s">
        <v>195</v>
      </c>
      <c r="H15097" t="s">
        <v>215</v>
      </c>
      <c r="I15097" t="s">
        <v>216</v>
      </c>
      <c r="K15097" t="s">
        <v>202</v>
      </c>
      <c r="M15097" t="s">
        <v>344</v>
      </c>
      <c r="O15097" t="s">
        <v>194</v>
      </c>
      <c r="P15097">
        <v>2030</v>
      </c>
      <c r="Q15097">
        <v>25</v>
      </c>
    </row>
    <row r="15098" spans="1:17" x14ac:dyDescent="0.25">
      <c r="A15098" t="s">
        <v>773</v>
      </c>
      <c r="B15098" t="s">
        <v>774</v>
      </c>
      <c r="C15098" t="s">
        <v>767</v>
      </c>
      <c r="D15098" t="s">
        <v>361</v>
      </c>
      <c r="E15098" t="s">
        <v>362</v>
      </c>
      <c r="F15098" t="s">
        <v>187</v>
      </c>
      <c r="G15098" t="s">
        <v>195</v>
      </c>
      <c r="H15098" t="s">
        <v>215</v>
      </c>
      <c r="I15098" t="s">
        <v>216</v>
      </c>
      <c r="K15098" t="s">
        <v>202</v>
      </c>
      <c r="M15098" t="s">
        <v>344</v>
      </c>
      <c r="O15098" t="s">
        <v>194</v>
      </c>
      <c r="P15098">
        <v>2050</v>
      </c>
      <c r="Q15098">
        <v>25</v>
      </c>
    </row>
    <row r="15099" spans="1:17" x14ac:dyDescent="0.25">
      <c r="A15099" t="s">
        <v>773</v>
      </c>
      <c r="B15099" t="s">
        <v>774</v>
      </c>
      <c r="C15099" t="s">
        <v>767</v>
      </c>
      <c r="D15099" t="s">
        <v>361</v>
      </c>
      <c r="E15099" t="s">
        <v>362</v>
      </c>
      <c r="F15099" t="s">
        <v>187</v>
      </c>
      <c r="G15099" t="s">
        <v>195</v>
      </c>
      <c r="H15099" t="s">
        <v>215</v>
      </c>
      <c r="I15099" t="s">
        <v>216</v>
      </c>
      <c r="K15099" t="s">
        <v>202</v>
      </c>
      <c r="M15099" t="s">
        <v>344</v>
      </c>
      <c r="O15099" t="s">
        <v>264</v>
      </c>
      <c r="P15099">
        <v>2050</v>
      </c>
    </row>
    <row r="15100" spans="1:17" x14ac:dyDescent="0.25">
      <c r="A15100" t="s">
        <v>773</v>
      </c>
      <c r="B15100" t="s">
        <v>774</v>
      </c>
      <c r="C15100" t="s">
        <v>767</v>
      </c>
      <c r="D15100" t="s">
        <v>361</v>
      </c>
      <c r="E15100" t="s">
        <v>362</v>
      </c>
      <c r="F15100" t="s">
        <v>187</v>
      </c>
      <c r="G15100" t="s">
        <v>195</v>
      </c>
      <c r="H15100" t="s">
        <v>215</v>
      </c>
      <c r="I15100" t="s">
        <v>216</v>
      </c>
      <c r="K15100" t="s">
        <v>202</v>
      </c>
      <c r="M15100" t="s">
        <v>344</v>
      </c>
      <c r="O15100" t="s">
        <v>265</v>
      </c>
      <c r="P15100">
        <v>2050</v>
      </c>
    </row>
    <row r="15101" spans="1:17" x14ac:dyDescent="0.25">
      <c r="A15101" t="s">
        <v>773</v>
      </c>
      <c r="B15101" t="s">
        <v>774</v>
      </c>
      <c r="C15101" t="s">
        <v>767</v>
      </c>
      <c r="D15101" t="s">
        <v>361</v>
      </c>
      <c r="E15101" t="s">
        <v>362</v>
      </c>
      <c r="F15101" t="s">
        <v>187</v>
      </c>
      <c r="G15101" t="s">
        <v>218</v>
      </c>
      <c r="H15101" t="s">
        <v>219</v>
      </c>
      <c r="I15101" t="s">
        <v>220</v>
      </c>
      <c r="K15101" t="s">
        <v>221</v>
      </c>
      <c r="M15101" t="s">
        <v>344</v>
      </c>
      <c r="N15101" t="s">
        <v>425</v>
      </c>
      <c r="O15101" t="s">
        <v>194</v>
      </c>
      <c r="P15101">
        <v>2015</v>
      </c>
      <c r="Q15101">
        <v>315</v>
      </c>
    </row>
    <row r="15102" spans="1:17" x14ac:dyDescent="0.25">
      <c r="A15102" t="s">
        <v>773</v>
      </c>
      <c r="B15102" t="s">
        <v>774</v>
      </c>
      <c r="C15102" t="s">
        <v>767</v>
      </c>
      <c r="D15102" t="s">
        <v>361</v>
      </c>
      <c r="E15102" t="s">
        <v>362</v>
      </c>
      <c r="F15102" t="s">
        <v>187</v>
      </c>
      <c r="G15102" t="s">
        <v>218</v>
      </c>
      <c r="H15102" t="s">
        <v>219</v>
      </c>
      <c r="I15102" t="s">
        <v>220</v>
      </c>
      <c r="K15102" t="s">
        <v>221</v>
      </c>
      <c r="M15102" t="s">
        <v>344</v>
      </c>
      <c r="N15102" t="s">
        <v>425</v>
      </c>
      <c r="O15102" t="s">
        <v>194</v>
      </c>
      <c r="P15102">
        <v>2020</v>
      </c>
      <c r="Q15102">
        <v>315</v>
      </c>
    </row>
    <row r="15103" spans="1:17" x14ac:dyDescent="0.25">
      <c r="A15103" t="s">
        <v>773</v>
      </c>
      <c r="B15103" t="s">
        <v>774</v>
      </c>
      <c r="C15103" t="s">
        <v>767</v>
      </c>
      <c r="D15103" t="s">
        <v>361</v>
      </c>
      <c r="E15103" t="s">
        <v>362</v>
      </c>
      <c r="F15103" t="s">
        <v>187</v>
      </c>
      <c r="G15103" t="s">
        <v>218</v>
      </c>
      <c r="H15103" t="s">
        <v>219</v>
      </c>
      <c r="I15103" t="s">
        <v>220</v>
      </c>
      <c r="K15103" t="s">
        <v>221</v>
      </c>
      <c r="M15103" t="s">
        <v>344</v>
      </c>
      <c r="N15103" t="s">
        <v>425</v>
      </c>
      <c r="O15103" t="s">
        <v>264</v>
      </c>
      <c r="P15103">
        <v>2020</v>
      </c>
    </row>
    <row r="15104" spans="1:17" x14ac:dyDescent="0.25">
      <c r="A15104" t="s">
        <v>773</v>
      </c>
      <c r="B15104" t="s">
        <v>774</v>
      </c>
      <c r="C15104" t="s">
        <v>767</v>
      </c>
      <c r="D15104" t="s">
        <v>361</v>
      </c>
      <c r="E15104" t="s">
        <v>362</v>
      </c>
      <c r="F15104" t="s">
        <v>187</v>
      </c>
      <c r="G15104" t="s">
        <v>218</v>
      </c>
      <c r="H15104" t="s">
        <v>219</v>
      </c>
      <c r="I15104" t="s">
        <v>220</v>
      </c>
      <c r="K15104" t="s">
        <v>221</v>
      </c>
      <c r="M15104" t="s">
        <v>344</v>
      </c>
      <c r="N15104" t="s">
        <v>425</v>
      </c>
      <c r="O15104" t="s">
        <v>265</v>
      </c>
      <c r="P15104">
        <v>2020</v>
      </c>
    </row>
    <row r="15105" spans="1:17" x14ac:dyDescent="0.25">
      <c r="A15105" t="s">
        <v>773</v>
      </c>
      <c r="B15105" t="s">
        <v>774</v>
      </c>
      <c r="C15105" t="s">
        <v>767</v>
      </c>
      <c r="D15105" t="s">
        <v>361</v>
      </c>
      <c r="E15105" t="s">
        <v>362</v>
      </c>
      <c r="F15105" t="s">
        <v>187</v>
      </c>
      <c r="G15105" t="s">
        <v>218</v>
      </c>
      <c r="H15105" t="s">
        <v>219</v>
      </c>
      <c r="I15105" t="s">
        <v>220</v>
      </c>
      <c r="K15105" t="s">
        <v>221</v>
      </c>
      <c r="M15105" t="s">
        <v>344</v>
      </c>
      <c r="N15105" t="s">
        <v>425</v>
      </c>
      <c r="O15105" t="s">
        <v>194</v>
      </c>
      <c r="P15105">
        <v>2030</v>
      </c>
      <c r="Q15105">
        <v>315</v>
      </c>
    </row>
    <row r="15106" spans="1:17" x14ac:dyDescent="0.25">
      <c r="A15106" t="s">
        <v>773</v>
      </c>
      <c r="B15106" t="s">
        <v>774</v>
      </c>
      <c r="C15106" t="s">
        <v>767</v>
      </c>
      <c r="D15106" t="s">
        <v>361</v>
      </c>
      <c r="E15106" t="s">
        <v>362</v>
      </c>
      <c r="F15106" t="s">
        <v>187</v>
      </c>
      <c r="G15106" t="s">
        <v>218</v>
      </c>
      <c r="H15106" t="s">
        <v>219</v>
      </c>
      <c r="I15106" t="s">
        <v>220</v>
      </c>
      <c r="K15106" t="s">
        <v>221</v>
      </c>
      <c r="M15106" t="s">
        <v>344</v>
      </c>
      <c r="N15106" t="s">
        <v>425</v>
      </c>
      <c r="O15106" t="s">
        <v>194</v>
      </c>
      <c r="P15106">
        <v>2050</v>
      </c>
      <c r="Q15106">
        <v>315</v>
      </c>
    </row>
    <row r="15107" spans="1:17" x14ac:dyDescent="0.25">
      <c r="A15107" t="s">
        <v>773</v>
      </c>
      <c r="B15107" t="s">
        <v>774</v>
      </c>
      <c r="C15107" t="s">
        <v>767</v>
      </c>
      <c r="D15107" t="s">
        <v>361</v>
      </c>
      <c r="E15107" t="s">
        <v>362</v>
      </c>
      <c r="F15107" t="s">
        <v>187</v>
      </c>
      <c r="G15107" t="s">
        <v>218</v>
      </c>
      <c r="H15107" t="s">
        <v>219</v>
      </c>
      <c r="I15107" t="s">
        <v>220</v>
      </c>
      <c r="K15107" t="s">
        <v>221</v>
      </c>
      <c r="M15107" t="s">
        <v>344</v>
      </c>
      <c r="N15107" t="s">
        <v>425</v>
      </c>
      <c r="O15107" t="s">
        <v>264</v>
      </c>
      <c r="P15107">
        <v>2050</v>
      </c>
    </row>
    <row r="15108" spans="1:17" x14ac:dyDescent="0.25">
      <c r="A15108" t="s">
        <v>773</v>
      </c>
      <c r="B15108" t="s">
        <v>774</v>
      </c>
      <c r="C15108" t="s">
        <v>767</v>
      </c>
      <c r="D15108" t="s">
        <v>361</v>
      </c>
      <c r="E15108" t="s">
        <v>362</v>
      </c>
      <c r="F15108" t="s">
        <v>187</v>
      </c>
      <c r="G15108" t="s">
        <v>218</v>
      </c>
      <c r="H15108" t="s">
        <v>219</v>
      </c>
      <c r="I15108" t="s">
        <v>220</v>
      </c>
      <c r="K15108" t="s">
        <v>221</v>
      </c>
      <c r="M15108" t="s">
        <v>344</v>
      </c>
      <c r="N15108" t="s">
        <v>425</v>
      </c>
      <c r="O15108" t="s">
        <v>265</v>
      </c>
      <c r="P15108">
        <v>2050</v>
      </c>
    </row>
    <row r="15109" spans="1:17" x14ac:dyDescent="0.25">
      <c r="A15109" t="s">
        <v>773</v>
      </c>
      <c r="B15109" t="s">
        <v>774</v>
      </c>
      <c r="C15109" t="s">
        <v>767</v>
      </c>
      <c r="D15109" t="s">
        <v>361</v>
      </c>
      <c r="E15109" t="s">
        <v>362</v>
      </c>
      <c r="F15109" t="s">
        <v>187</v>
      </c>
      <c r="G15109" t="s">
        <v>218</v>
      </c>
      <c r="H15109" t="s">
        <v>223</v>
      </c>
      <c r="I15109" t="s">
        <v>224</v>
      </c>
      <c r="K15109" t="s">
        <v>221</v>
      </c>
      <c r="M15109" t="s">
        <v>344</v>
      </c>
      <c r="N15109" t="s">
        <v>425</v>
      </c>
      <c r="O15109" t="s">
        <v>194</v>
      </c>
      <c r="P15109">
        <v>2015</v>
      </c>
      <c r="Q15109">
        <v>0.6</v>
      </c>
    </row>
    <row r="15110" spans="1:17" x14ac:dyDescent="0.25">
      <c r="A15110" t="s">
        <v>773</v>
      </c>
      <c r="B15110" t="s">
        <v>774</v>
      </c>
      <c r="C15110" t="s">
        <v>767</v>
      </c>
      <c r="D15110" t="s">
        <v>361</v>
      </c>
      <c r="E15110" t="s">
        <v>362</v>
      </c>
      <c r="F15110" t="s">
        <v>187</v>
      </c>
      <c r="G15110" t="s">
        <v>218</v>
      </c>
      <c r="H15110" t="s">
        <v>223</v>
      </c>
      <c r="I15110" t="s">
        <v>224</v>
      </c>
      <c r="K15110" t="s">
        <v>221</v>
      </c>
      <c r="M15110" t="s">
        <v>344</v>
      </c>
      <c r="N15110" t="s">
        <v>425</v>
      </c>
      <c r="O15110" t="s">
        <v>194</v>
      </c>
      <c r="P15110">
        <v>2020</v>
      </c>
      <c r="Q15110">
        <v>0.6</v>
      </c>
    </row>
    <row r="15111" spans="1:17" x14ac:dyDescent="0.25">
      <c r="A15111" t="s">
        <v>773</v>
      </c>
      <c r="B15111" t="s">
        <v>774</v>
      </c>
      <c r="C15111" t="s">
        <v>767</v>
      </c>
      <c r="D15111" t="s">
        <v>361</v>
      </c>
      <c r="E15111" t="s">
        <v>362</v>
      </c>
      <c r="F15111" t="s">
        <v>187</v>
      </c>
      <c r="G15111" t="s">
        <v>218</v>
      </c>
      <c r="H15111" t="s">
        <v>223</v>
      </c>
      <c r="I15111" t="s">
        <v>224</v>
      </c>
      <c r="K15111" t="s">
        <v>221</v>
      </c>
      <c r="M15111" t="s">
        <v>344</v>
      </c>
      <c r="N15111" t="s">
        <v>425</v>
      </c>
      <c r="O15111" t="s">
        <v>264</v>
      </c>
      <c r="P15111">
        <v>2020</v>
      </c>
    </row>
    <row r="15112" spans="1:17" x14ac:dyDescent="0.25">
      <c r="A15112" t="s">
        <v>773</v>
      </c>
      <c r="B15112" t="s">
        <v>774</v>
      </c>
      <c r="C15112" t="s">
        <v>767</v>
      </c>
      <c r="D15112" t="s">
        <v>361</v>
      </c>
      <c r="E15112" t="s">
        <v>362</v>
      </c>
      <c r="F15112" t="s">
        <v>187</v>
      </c>
      <c r="G15112" t="s">
        <v>218</v>
      </c>
      <c r="H15112" t="s">
        <v>223</v>
      </c>
      <c r="I15112" t="s">
        <v>224</v>
      </c>
      <c r="K15112" t="s">
        <v>221</v>
      </c>
      <c r="M15112" t="s">
        <v>344</v>
      </c>
      <c r="N15112" t="s">
        <v>425</v>
      </c>
      <c r="O15112" t="s">
        <v>265</v>
      </c>
      <c r="P15112">
        <v>2020</v>
      </c>
    </row>
    <row r="15113" spans="1:17" x14ac:dyDescent="0.25">
      <c r="A15113" t="s">
        <v>773</v>
      </c>
      <c r="B15113" t="s">
        <v>774</v>
      </c>
      <c r="C15113" t="s">
        <v>767</v>
      </c>
      <c r="D15113" t="s">
        <v>361</v>
      </c>
      <c r="E15113" t="s">
        <v>362</v>
      </c>
      <c r="F15113" t="s">
        <v>187</v>
      </c>
      <c r="G15113" t="s">
        <v>218</v>
      </c>
      <c r="H15113" t="s">
        <v>223</v>
      </c>
      <c r="I15113" t="s">
        <v>224</v>
      </c>
      <c r="K15113" t="s">
        <v>221</v>
      </c>
      <c r="M15113" t="s">
        <v>344</v>
      </c>
      <c r="N15113" t="s">
        <v>425</v>
      </c>
      <c r="O15113" t="s">
        <v>194</v>
      </c>
      <c r="P15113">
        <v>2030</v>
      </c>
      <c r="Q15113">
        <v>0.6</v>
      </c>
    </row>
    <row r="15114" spans="1:17" x14ac:dyDescent="0.25">
      <c r="A15114" t="s">
        <v>773</v>
      </c>
      <c r="B15114" t="s">
        <v>774</v>
      </c>
      <c r="C15114" t="s">
        <v>767</v>
      </c>
      <c r="D15114" t="s">
        <v>361</v>
      </c>
      <c r="E15114" t="s">
        <v>362</v>
      </c>
      <c r="F15114" t="s">
        <v>187</v>
      </c>
      <c r="G15114" t="s">
        <v>218</v>
      </c>
      <c r="H15114" t="s">
        <v>223</v>
      </c>
      <c r="I15114" t="s">
        <v>224</v>
      </c>
      <c r="K15114" t="s">
        <v>221</v>
      </c>
      <c r="M15114" t="s">
        <v>344</v>
      </c>
      <c r="N15114" t="s">
        <v>425</v>
      </c>
      <c r="O15114" t="s">
        <v>194</v>
      </c>
      <c r="P15114">
        <v>2050</v>
      </c>
      <c r="Q15114">
        <v>0.6</v>
      </c>
    </row>
    <row r="15115" spans="1:17" x14ac:dyDescent="0.25">
      <c r="A15115" t="s">
        <v>773</v>
      </c>
      <c r="B15115" t="s">
        <v>774</v>
      </c>
      <c r="C15115" t="s">
        <v>767</v>
      </c>
      <c r="D15115" t="s">
        <v>361</v>
      </c>
      <c r="E15115" t="s">
        <v>362</v>
      </c>
      <c r="F15115" t="s">
        <v>187</v>
      </c>
      <c r="G15115" t="s">
        <v>218</v>
      </c>
      <c r="H15115" t="s">
        <v>223</v>
      </c>
      <c r="I15115" t="s">
        <v>224</v>
      </c>
      <c r="K15115" t="s">
        <v>221</v>
      </c>
      <c r="M15115" t="s">
        <v>344</v>
      </c>
      <c r="N15115" t="s">
        <v>425</v>
      </c>
      <c r="O15115" t="s">
        <v>264</v>
      </c>
      <c r="P15115">
        <v>2050</v>
      </c>
    </row>
    <row r="15116" spans="1:17" x14ac:dyDescent="0.25">
      <c r="A15116" t="s">
        <v>773</v>
      </c>
      <c r="B15116" t="s">
        <v>774</v>
      </c>
      <c r="C15116" t="s">
        <v>767</v>
      </c>
      <c r="D15116" t="s">
        <v>361</v>
      </c>
      <c r="E15116" t="s">
        <v>362</v>
      </c>
      <c r="F15116" t="s">
        <v>187</v>
      </c>
      <c r="G15116" t="s">
        <v>218</v>
      </c>
      <c r="H15116" t="s">
        <v>223</v>
      </c>
      <c r="I15116" t="s">
        <v>224</v>
      </c>
      <c r="K15116" t="s">
        <v>221</v>
      </c>
      <c r="M15116" t="s">
        <v>344</v>
      </c>
      <c r="N15116" t="s">
        <v>425</v>
      </c>
      <c r="O15116" t="s">
        <v>265</v>
      </c>
      <c r="P15116">
        <v>2050</v>
      </c>
    </row>
    <row r="15117" spans="1:17" x14ac:dyDescent="0.25">
      <c r="A15117" t="s">
        <v>773</v>
      </c>
      <c r="B15117" t="s">
        <v>774</v>
      </c>
      <c r="C15117" t="s">
        <v>767</v>
      </c>
      <c r="D15117" t="s">
        <v>361</v>
      </c>
      <c r="E15117" t="s">
        <v>362</v>
      </c>
      <c r="F15117" t="s">
        <v>187</v>
      </c>
      <c r="G15117" t="s">
        <v>218</v>
      </c>
      <c r="H15117" t="s">
        <v>225</v>
      </c>
      <c r="I15117" t="s">
        <v>226</v>
      </c>
      <c r="K15117" t="s">
        <v>221</v>
      </c>
      <c r="M15117" t="s">
        <v>344</v>
      </c>
      <c r="N15117" t="s">
        <v>425</v>
      </c>
      <c r="O15117" t="s">
        <v>194</v>
      </c>
      <c r="P15117">
        <v>2015</v>
      </c>
      <c r="Q15117">
        <v>75</v>
      </c>
    </row>
    <row r="15118" spans="1:17" x14ac:dyDescent="0.25">
      <c r="A15118" t="s">
        <v>773</v>
      </c>
      <c r="B15118" t="s">
        <v>774</v>
      </c>
      <c r="C15118" t="s">
        <v>767</v>
      </c>
      <c r="D15118" t="s">
        <v>361</v>
      </c>
      <c r="E15118" t="s">
        <v>362</v>
      </c>
      <c r="F15118" t="s">
        <v>187</v>
      </c>
      <c r="G15118" t="s">
        <v>218</v>
      </c>
      <c r="H15118" t="s">
        <v>225</v>
      </c>
      <c r="I15118" t="s">
        <v>226</v>
      </c>
      <c r="K15118" t="s">
        <v>221</v>
      </c>
      <c r="M15118" t="s">
        <v>344</v>
      </c>
      <c r="N15118" t="s">
        <v>425</v>
      </c>
      <c r="O15118" t="s">
        <v>194</v>
      </c>
      <c r="P15118">
        <v>2020</v>
      </c>
      <c r="Q15118">
        <v>75</v>
      </c>
    </row>
    <row r="15119" spans="1:17" x14ac:dyDescent="0.25">
      <c r="A15119" t="s">
        <v>773</v>
      </c>
      <c r="B15119" t="s">
        <v>774</v>
      </c>
      <c r="C15119" t="s">
        <v>767</v>
      </c>
      <c r="D15119" t="s">
        <v>361</v>
      </c>
      <c r="E15119" t="s">
        <v>362</v>
      </c>
      <c r="F15119" t="s">
        <v>187</v>
      </c>
      <c r="G15119" t="s">
        <v>218</v>
      </c>
      <c r="H15119" t="s">
        <v>225</v>
      </c>
      <c r="I15119" t="s">
        <v>226</v>
      </c>
      <c r="K15119" t="s">
        <v>221</v>
      </c>
      <c r="M15119" t="s">
        <v>344</v>
      </c>
      <c r="N15119" t="s">
        <v>425</v>
      </c>
      <c r="O15119" t="s">
        <v>264</v>
      </c>
      <c r="P15119">
        <v>2020</v>
      </c>
    </row>
    <row r="15120" spans="1:17" x14ac:dyDescent="0.25">
      <c r="A15120" t="s">
        <v>773</v>
      </c>
      <c r="B15120" t="s">
        <v>774</v>
      </c>
      <c r="C15120" t="s">
        <v>767</v>
      </c>
      <c r="D15120" t="s">
        <v>361</v>
      </c>
      <c r="E15120" t="s">
        <v>362</v>
      </c>
      <c r="F15120" t="s">
        <v>187</v>
      </c>
      <c r="G15120" t="s">
        <v>218</v>
      </c>
      <c r="H15120" t="s">
        <v>225</v>
      </c>
      <c r="I15120" t="s">
        <v>226</v>
      </c>
      <c r="K15120" t="s">
        <v>221</v>
      </c>
      <c r="M15120" t="s">
        <v>344</v>
      </c>
      <c r="N15120" t="s">
        <v>425</v>
      </c>
      <c r="O15120" t="s">
        <v>265</v>
      </c>
      <c r="P15120">
        <v>2020</v>
      </c>
    </row>
    <row r="15121" spans="1:17" x14ac:dyDescent="0.25">
      <c r="A15121" t="s">
        <v>773</v>
      </c>
      <c r="B15121" t="s">
        <v>774</v>
      </c>
      <c r="C15121" t="s">
        <v>767</v>
      </c>
      <c r="D15121" t="s">
        <v>361</v>
      </c>
      <c r="E15121" t="s">
        <v>362</v>
      </c>
      <c r="F15121" t="s">
        <v>187</v>
      </c>
      <c r="G15121" t="s">
        <v>218</v>
      </c>
      <c r="H15121" t="s">
        <v>225</v>
      </c>
      <c r="I15121" t="s">
        <v>226</v>
      </c>
      <c r="K15121" t="s">
        <v>221</v>
      </c>
      <c r="M15121" t="s">
        <v>344</v>
      </c>
      <c r="N15121" t="s">
        <v>425</v>
      </c>
      <c r="O15121" t="s">
        <v>194</v>
      </c>
      <c r="P15121">
        <v>2030</v>
      </c>
      <c r="Q15121">
        <v>75</v>
      </c>
    </row>
    <row r="15122" spans="1:17" x14ac:dyDescent="0.25">
      <c r="A15122" t="s">
        <v>773</v>
      </c>
      <c r="B15122" t="s">
        <v>774</v>
      </c>
      <c r="C15122" t="s">
        <v>767</v>
      </c>
      <c r="D15122" t="s">
        <v>361</v>
      </c>
      <c r="E15122" t="s">
        <v>362</v>
      </c>
      <c r="F15122" t="s">
        <v>187</v>
      </c>
      <c r="G15122" t="s">
        <v>218</v>
      </c>
      <c r="H15122" t="s">
        <v>225</v>
      </c>
      <c r="I15122" t="s">
        <v>226</v>
      </c>
      <c r="K15122" t="s">
        <v>221</v>
      </c>
      <c r="M15122" t="s">
        <v>344</v>
      </c>
      <c r="N15122" t="s">
        <v>425</v>
      </c>
      <c r="O15122" t="s">
        <v>194</v>
      </c>
      <c r="P15122">
        <v>2050</v>
      </c>
      <c r="Q15122">
        <v>75</v>
      </c>
    </row>
    <row r="15123" spans="1:17" x14ac:dyDescent="0.25">
      <c r="A15123" t="s">
        <v>773</v>
      </c>
      <c r="B15123" t="s">
        <v>774</v>
      </c>
      <c r="C15123" t="s">
        <v>767</v>
      </c>
      <c r="D15123" t="s">
        <v>361</v>
      </c>
      <c r="E15123" t="s">
        <v>362</v>
      </c>
      <c r="F15123" t="s">
        <v>187</v>
      </c>
      <c r="G15123" t="s">
        <v>218</v>
      </c>
      <c r="H15123" t="s">
        <v>225</v>
      </c>
      <c r="I15123" t="s">
        <v>226</v>
      </c>
      <c r="K15123" t="s">
        <v>221</v>
      </c>
      <c r="M15123" t="s">
        <v>344</v>
      </c>
      <c r="N15123" t="s">
        <v>425</v>
      </c>
      <c r="O15123" t="s">
        <v>264</v>
      </c>
      <c r="P15123">
        <v>2050</v>
      </c>
    </row>
    <row r="15124" spans="1:17" x14ac:dyDescent="0.25">
      <c r="A15124" t="s">
        <v>773</v>
      </c>
      <c r="B15124" t="s">
        <v>774</v>
      </c>
      <c r="C15124" t="s">
        <v>767</v>
      </c>
      <c r="D15124" t="s">
        <v>361</v>
      </c>
      <c r="E15124" t="s">
        <v>362</v>
      </c>
      <c r="F15124" t="s">
        <v>187</v>
      </c>
      <c r="G15124" t="s">
        <v>218</v>
      </c>
      <c r="H15124" t="s">
        <v>225</v>
      </c>
      <c r="I15124" t="s">
        <v>226</v>
      </c>
      <c r="K15124" t="s">
        <v>221</v>
      </c>
      <c r="M15124" t="s">
        <v>344</v>
      </c>
      <c r="N15124" t="s">
        <v>425</v>
      </c>
      <c r="O15124" t="s">
        <v>265</v>
      </c>
      <c r="P15124">
        <v>2050</v>
      </c>
    </row>
    <row r="15125" spans="1:17" x14ac:dyDescent="0.25">
      <c r="A15125" t="s">
        <v>773</v>
      </c>
      <c r="B15125" t="s">
        <v>774</v>
      </c>
      <c r="C15125" t="s">
        <v>767</v>
      </c>
      <c r="D15125" t="s">
        <v>361</v>
      </c>
      <c r="E15125" t="s">
        <v>362</v>
      </c>
      <c r="F15125" t="s">
        <v>187</v>
      </c>
      <c r="G15125" t="s">
        <v>218</v>
      </c>
      <c r="H15125" t="s">
        <v>317</v>
      </c>
      <c r="I15125" t="s">
        <v>318</v>
      </c>
      <c r="K15125" t="s">
        <v>221</v>
      </c>
      <c r="N15125" t="s">
        <v>282</v>
      </c>
      <c r="O15125" t="s">
        <v>194</v>
      </c>
      <c r="P15125">
        <v>2015</v>
      </c>
      <c r="Q15125">
        <v>0.76</v>
      </c>
    </row>
    <row r="15126" spans="1:17" x14ac:dyDescent="0.25">
      <c r="A15126" t="s">
        <v>773</v>
      </c>
      <c r="B15126" t="s">
        <v>774</v>
      </c>
      <c r="C15126" t="s">
        <v>767</v>
      </c>
      <c r="D15126" t="s">
        <v>361</v>
      </c>
      <c r="E15126" t="s">
        <v>362</v>
      </c>
      <c r="F15126" t="s">
        <v>187</v>
      </c>
      <c r="G15126" t="s">
        <v>218</v>
      </c>
      <c r="H15126" t="s">
        <v>317</v>
      </c>
      <c r="I15126" t="s">
        <v>318</v>
      </c>
      <c r="K15126" t="s">
        <v>221</v>
      </c>
      <c r="N15126" t="s">
        <v>282</v>
      </c>
      <c r="O15126" t="s">
        <v>194</v>
      </c>
      <c r="P15126">
        <v>2020</v>
      </c>
      <c r="Q15126">
        <v>0.76</v>
      </c>
    </row>
    <row r="15127" spans="1:17" x14ac:dyDescent="0.25">
      <c r="A15127" t="s">
        <v>773</v>
      </c>
      <c r="B15127" t="s">
        <v>774</v>
      </c>
      <c r="C15127" t="s">
        <v>767</v>
      </c>
      <c r="D15127" t="s">
        <v>361</v>
      </c>
      <c r="E15127" t="s">
        <v>362</v>
      </c>
      <c r="F15127" t="s">
        <v>187</v>
      </c>
      <c r="G15127" t="s">
        <v>218</v>
      </c>
      <c r="H15127" t="s">
        <v>317</v>
      </c>
      <c r="I15127" t="s">
        <v>318</v>
      </c>
      <c r="K15127" t="s">
        <v>221</v>
      </c>
      <c r="N15127" t="s">
        <v>282</v>
      </c>
      <c r="O15127" t="s">
        <v>264</v>
      </c>
      <c r="P15127">
        <v>2020</v>
      </c>
    </row>
    <row r="15128" spans="1:17" x14ac:dyDescent="0.25">
      <c r="A15128" t="s">
        <v>773</v>
      </c>
      <c r="B15128" t="s">
        <v>774</v>
      </c>
      <c r="C15128" t="s">
        <v>767</v>
      </c>
      <c r="D15128" t="s">
        <v>361</v>
      </c>
      <c r="E15128" t="s">
        <v>362</v>
      </c>
      <c r="F15128" t="s">
        <v>187</v>
      </c>
      <c r="G15128" t="s">
        <v>218</v>
      </c>
      <c r="H15128" t="s">
        <v>317</v>
      </c>
      <c r="I15128" t="s">
        <v>318</v>
      </c>
      <c r="K15128" t="s">
        <v>221</v>
      </c>
      <c r="N15128" t="s">
        <v>282</v>
      </c>
      <c r="O15128" t="s">
        <v>265</v>
      </c>
      <c r="P15128">
        <v>2020</v>
      </c>
    </row>
    <row r="15129" spans="1:17" x14ac:dyDescent="0.25">
      <c r="A15129" t="s">
        <v>773</v>
      </c>
      <c r="B15129" t="s">
        <v>774</v>
      </c>
      <c r="C15129" t="s">
        <v>767</v>
      </c>
      <c r="D15129" t="s">
        <v>361</v>
      </c>
      <c r="E15129" t="s">
        <v>362</v>
      </c>
      <c r="F15129" t="s">
        <v>187</v>
      </c>
      <c r="G15129" t="s">
        <v>218</v>
      </c>
      <c r="H15129" t="s">
        <v>317</v>
      </c>
      <c r="I15129" t="s">
        <v>318</v>
      </c>
      <c r="K15129" t="s">
        <v>221</v>
      </c>
      <c r="N15129" t="s">
        <v>282</v>
      </c>
      <c r="O15129" t="s">
        <v>194</v>
      </c>
      <c r="P15129">
        <v>2030</v>
      </c>
      <c r="Q15129">
        <v>0.76</v>
      </c>
    </row>
    <row r="15130" spans="1:17" x14ac:dyDescent="0.25">
      <c r="A15130" t="s">
        <v>773</v>
      </c>
      <c r="B15130" t="s">
        <v>774</v>
      </c>
      <c r="C15130" t="s">
        <v>767</v>
      </c>
      <c r="D15130" t="s">
        <v>361</v>
      </c>
      <c r="E15130" t="s">
        <v>362</v>
      </c>
      <c r="F15130" t="s">
        <v>187</v>
      </c>
      <c r="G15130" t="s">
        <v>218</v>
      </c>
      <c r="H15130" t="s">
        <v>317</v>
      </c>
      <c r="I15130" t="s">
        <v>318</v>
      </c>
      <c r="K15130" t="s">
        <v>221</v>
      </c>
      <c r="N15130" t="s">
        <v>282</v>
      </c>
      <c r="O15130" t="s">
        <v>194</v>
      </c>
      <c r="P15130">
        <v>2050</v>
      </c>
      <c r="Q15130">
        <v>0.76</v>
      </c>
    </row>
    <row r="15131" spans="1:17" x14ac:dyDescent="0.25">
      <c r="A15131" t="s">
        <v>773</v>
      </c>
      <c r="B15131" t="s">
        <v>774</v>
      </c>
      <c r="C15131" t="s">
        <v>767</v>
      </c>
      <c r="D15131" t="s">
        <v>361</v>
      </c>
      <c r="E15131" t="s">
        <v>362</v>
      </c>
      <c r="F15131" t="s">
        <v>187</v>
      </c>
      <c r="G15131" t="s">
        <v>218</v>
      </c>
      <c r="H15131" t="s">
        <v>317</v>
      </c>
      <c r="I15131" t="s">
        <v>318</v>
      </c>
      <c r="K15131" t="s">
        <v>221</v>
      </c>
      <c r="N15131" t="s">
        <v>282</v>
      </c>
      <c r="O15131" t="s">
        <v>264</v>
      </c>
      <c r="P15131">
        <v>2050</v>
      </c>
    </row>
    <row r="15132" spans="1:17" x14ac:dyDescent="0.25">
      <c r="A15132" t="s">
        <v>773</v>
      </c>
      <c r="B15132" t="s">
        <v>774</v>
      </c>
      <c r="C15132" t="s">
        <v>767</v>
      </c>
      <c r="D15132" t="s">
        <v>361</v>
      </c>
      <c r="E15132" t="s">
        <v>362</v>
      </c>
      <c r="F15132" t="s">
        <v>187</v>
      </c>
      <c r="G15132" t="s">
        <v>218</v>
      </c>
      <c r="H15132" t="s">
        <v>317</v>
      </c>
      <c r="I15132" t="s">
        <v>318</v>
      </c>
      <c r="K15132" t="s">
        <v>221</v>
      </c>
      <c r="N15132" t="s">
        <v>282</v>
      </c>
      <c r="O15132" t="s">
        <v>265</v>
      </c>
      <c r="P15132">
        <v>2050</v>
      </c>
    </row>
    <row r="15133" spans="1:17" x14ac:dyDescent="0.25">
      <c r="A15133" t="s">
        <v>773</v>
      </c>
      <c r="B15133" t="s">
        <v>774</v>
      </c>
      <c r="C15133" t="s">
        <v>767</v>
      </c>
      <c r="D15133" t="s">
        <v>361</v>
      </c>
      <c r="E15133" t="s">
        <v>362</v>
      </c>
      <c r="F15133" t="s">
        <v>187</v>
      </c>
      <c r="G15133" t="s">
        <v>218</v>
      </c>
      <c r="H15133" t="s">
        <v>678</v>
      </c>
      <c r="I15133" t="s">
        <v>230</v>
      </c>
      <c r="K15133" t="s">
        <v>221</v>
      </c>
      <c r="M15133" t="s">
        <v>344</v>
      </c>
      <c r="N15133" t="s">
        <v>425</v>
      </c>
      <c r="O15133" t="s">
        <v>194</v>
      </c>
      <c r="P15133">
        <v>2015</v>
      </c>
      <c r="Q15133">
        <v>0</v>
      </c>
    </row>
    <row r="15134" spans="1:17" x14ac:dyDescent="0.25">
      <c r="A15134" t="s">
        <v>773</v>
      </c>
      <c r="B15134" t="s">
        <v>774</v>
      </c>
      <c r="C15134" t="s">
        <v>767</v>
      </c>
      <c r="D15134" t="s">
        <v>361</v>
      </c>
      <c r="E15134" t="s">
        <v>362</v>
      </c>
      <c r="F15134" t="s">
        <v>187</v>
      </c>
      <c r="G15134" t="s">
        <v>218</v>
      </c>
      <c r="H15134" t="s">
        <v>678</v>
      </c>
      <c r="I15134" t="s">
        <v>230</v>
      </c>
      <c r="K15134" t="s">
        <v>221</v>
      </c>
      <c r="M15134" t="s">
        <v>344</v>
      </c>
      <c r="N15134" t="s">
        <v>425</v>
      </c>
      <c r="O15134" t="s">
        <v>194</v>
      </c>
      <c r="P15134">
        <v>2020</v>
      </c>
      <c r="Q15134">
        <v>0</v>
      </c>
    </row>
    <row r="15135" spans="1:17" x14ac:dyDescent="0.25">
      <c r="A15135" t="s">
        <v>773</v>
      </c>
      <c r="B15135" t="s">
        <v>774</v>
      </c>
      <c r="C15135" t="s">
        <v>767</v>
      </c>
      <c r="D15135" t="s">
        <v>361</v>
      </c>
      <c r="E15135" t="s">
        <v>362</v>
      </c>
      <c r="F15135" t="s">
        <v>187</v>
      </c>
      <c r="G15135" t="s">
        <v>218</v>
      </c>
      <c r="H15135" t="s">
        <v>678</v>
      </c>
      <c r="I15135" t="s">
        <v>230</v>
      </c>
      <c r="K15135" t="s">
        <v>221</v>
      </c>
      <c r="M15135" t="s">
        <v>344</v>
      </c>
      <c r="N15135" t="s">
        <v>425</v>
      </c>
      <c r="O15135" t="s">
        <v>264</v>
      </c>
      <c r="P15135">
        <v>2020</v>
      </c>
    </row>
    <row r="15136" spans="1:17" x14ac:dyDescent="0.25">
      <c r="A15136" t="s">
        <v>773</v>
      </c>
      <c r="B15136" t="s">
        <v>774</v>
      </c>
      <c r="C15136" t="s">
        <v>767</v>
      </c>
      <c r="D15136" t="s">
        <v>361</v>
      </c>
      <c r="E15136" t="s">
        <v>362</v>
      </c>
      <c r="F15136" t="s">
        <v>187</v>
      </c>
      <c r="G15136" t="s">
        <v>218</v>
      </c>
      <c r="H15136" t="s">
        <v>678</v>
      </c>
      <c r="I15136" t="s">
        <v>230</v>
      </c>
      <c r="K15136" t="s">
        <v>221</v>
      </c>
      <c r="M15136" t="s">
        <v>344</v>
      </c>
      <c r="N15136" t="s">
        <v>425</v>
      </c>
      <c r="O15136" t="s">
        <v>265</v>
      </c>
      <c r="P15136">
        <v>2020</v>
      </c>
    </row>
    <row r="15137" spans="1:17" x14ac:dyDescent="0.25">
      <c r="A15137" t="s">
        <v>773</v>
      </c>
      <c r="B15137" t="s">
        <v>774</v>
      </c>
      <c r="C15137" t="s">
        <v>767</v>
      </c>
      <c r="D15137" t="s">
        <v>361</v>
      </c>
      <c r="E15137" t="s">
        <v>362</v>
      </c>
      <c r="F15137" t="s">
        <v>187</v>
      </c>
      <c r="G15137" t="s">
        <v>218</v>
      </c>
      <c r="H15137" t="s">
        <v>678</v>
      </c>
      <c r="I15137" t="s">
        <v>230</v>
      </c>
      <c r="K15137" t="s">
        <v>221</v>
      </c>
      <c r="M15137" t="s">
        <v>344</v>
      </c>
      <c r="N15137" t="s">
        <v>425</v>
      </c>
      <c r="O15137" t="s">
        <v>194</v>
      </c>
      <c r="P15137">
        <v>2030</v>
      </c>
      <c r="Q15137">
        <v>0</v>
      </c>
    </row>
    <row r="15138" spans="1:17" x14ac:dyDescent="0.25">
      <c r="A15138" t="s">
        <v>773</v>
      </c>
      <c r="B15138" t="s">
        <v>774</v>
      </c>
      <c r="C15138" t="s">
        <v>767</v>
      </c>
      <c r="D15138" t="s">
        <v>361</v>
      </c>
      <c r="E15138" t="s">
        <v>362</v>
      </c>
      <c r="F15138" t="s">
        <v>187</v>
      </c>
      <c r="G15138" t="s">
        <v>218</v>
      </c>
      <c r="H15138" t="s">
        <v>678</v>
      </c>
      <c r="I15138" t="s">
        <v>230</v>
      </c>
      <c r="K15138" t="s">
        <v>221</v>
      </c>
      <c r="M15138" t="s">
        <v>344</v>
      </c>
      <c r="N15138" t="s">
        <v>425</v>
      </c>
      <c r="O15138" t="s">
        <v>194</v>
      </c>
      <c r="P15138">
        <v>2050</v>
      </c>
      <c r="Q15138">
        <v>0</v>
      </c>
    </row>
    <row r="15139" spans="1:17" x14ac:dyDescent="0.25">
      <c r="A15139" t="s">
        <v>773</v>
      </c>
      <c r="B15139" t="s">
        <v>774</v>
      </c>
      <c r="C15139" t="s">
        <v>767</v>
      </c>
      <c r="D15139" t="s">
        <v>361</v>
      </c>
      <c r="E15139" t="s">
        <v>362</v>
      </c>
      <c r="F15139" t="s">
        <v>187</v>
      </c>
      <c r="G15139" t="s">
        <v>218</v>
      </c>
      <c r="H15139" t="s">
        <v>678</v>
      </c>
      <c r="I15139" t="s">
        <v>230</v>
      </c>
      <c r="K15139" t="s">
        <v>221</v>
      </c>
      <c r="M15139" t="s">
        <v>344</v>
      </c>
      <c r="N15139" t="s">
        <v>425</v>
      </c>
      <c r="O15139" t="s">
        <v>264</v>
      </c>
      <c r="P15139">
        <v>2050</v>
      </c>
    </row>
    <row r="15140" spans="1:17" x14ac:dyDescent="0.25">
      <c r="A15140" t="s">
        <v>773</v>
      </c>
      <c r="B15140" t="s">
        <v>774</v>
      </c>
      <c r="C15140" t="s">
        <v>767</v>
      </c>
      <c r="D15140" t="s">
        <v>361</v>
      </c>
      <c r="E15140" t="s">
        <v>362</v>
      </c>
      <c r="F15140" t="s">
        <v>187</v>
      </c>
      <c r="G15140" t="s">
        <v>218</v>
      </c>
      <c r="H15140" t="s">
        <v>678</v>
      </c>
      <c r="I15140" t="s">
        <v>230</v>
      </c>
      <c r="K15140" t="s">
        <v>221</v>
      </c>
      <c r="M15140" t="s">
        <v>344</v>
      </c>
      <c r="N15140" t="s">
        <v>425</v>
      </c>
      <c r="O15140" t="s">
        <v>265</v>
      </c>
      <c r="P15140">
        <v>2050</v>
      </c>
    </row>
    <row r="15141" spans="1:17" x14ac:dyDescent="0.25">
      <c r="A15141" t="s">
        <v>773</v>
      </c>
      <c r="B15141" t="s">
        <v>774</v>
      </c>
      <c r="C15141" t="s">
        <v>767</v>
      </c>
      <c r="D15141" t="s">
        <v>361</v>
      </c>
      <c r="E15141" t="s">
        <v>362</v>
      </c>
      <c r="F15141" t="s">
        <v>187</v>
      </c>
      <c r="G15141" t="s">
        <v>233</v>
      </c>
      <c r="H15141" t="s">
        <v>287</v>
      </c>
      <c r="I15141" t="s">
        <v>240</v>
      </c>
      <c r="J15141" t="s">
        <v>288</v>
      </c>
      <c r="K15141" t="s">
        <v>241</v>
      </c>
      <c r="L15141" t="s">
        <v>237</v>
      </c>
      <c r="M15141" t="s">
        <v>344</v>
      </c>
      <c r="N15141" t="s">
        <v>425</v>
      </c>
      <c r="O15141" t="s">
        <v>194</v>
      </c>
      <c r="P15141">
        <v>2015</v>
      </c>
      <c r="Q15141">
        <v>0.33150000000000002</v>
      </c>
    </row>
    <row r="15142" spans="1:17" x14ac:dyDescent="0.25">
      <c r="A15142" t="s">
        <v>773</v>
      </c>
      <c r="B15142" t="s">
        <v>774</v>
      </c>
      <c r="C15142" t="s">
        <v>767</v>
      </c>
      <c r="D15142" t="s">
        <v>361</v>
      </c>
      <c r="E15142" t="s">
        <v>362</v>
      </c>
      <c r="F15142" t="s">
        <v>187</v>
      </c>
      <c r="G15142" t="s">
        <v>233</v>
      </c>
      <c r="H15142" t="s">
        <v>287</v>
      </c>
      <c r="I15142" t="s">
        <v>240</v>
      </c>
      <c r="J15142" t="s">
        <v>288</v>
      </c>
      <c r="K15142" t="s">
        <v>241</v>
      </c>
      <c r="L15142" t="s">
        <v>237</v>
      </c>
      <c r="M15142" t="s">
        <v>344</v>
      </c>
      <c r="N15142" t="s">
        <v>425</v>
      </c>
      <c r="O15142" t="s">
        <v>194</v>
      </c>
      <c r="P15142">
        <v>2020</v>
      </c>
      <c r="Q15142">
        <v>0.32155499999999998</v>
      </c>
    </row>
    <row r="15143" spans="1:17" x14ac:dyDescent="0.25">
      <c r="A15143" t="s">
        <v>773</v>
      </c>
      <c r="B15143" t="s">
        <v>774</v>
      </c>
      <c r="C15143" t="s">
        <v>767</v>
      </c>
      <c r="D15143" t="s">
        <v>361</v>
      </c>
      <c r="E15143" t="s">
        <v>362</v>
      </c>
      <c r="F15143" t="s">
        <v>187</v>
      </c>
      <c r="G15143" t="s">
        <v>233</v>
      </c>
      <c r="H15143" t="s">
        <v>287</v>
      </c>
      <c r="I15143" t="s">
        <v>240</v>
      </c>
      <c r="J15143" t="s">
        <v>288</v>
      </c>
      <c r="K15143" t="s">
        <v>241</v>
      </c>
      <c r="L15143" t="s">
        <v>237</v>
      </c>
      <c r="M15143" t="s">
        <v>344</v>
      </c>
      <c r="N15143" t="s">
        <v>425</v>
      </c>
      <c r="O15143" t="s">
        <v>264</v>
      </c>
      <c r="P15143">
        <v>2020</v>
      </c>
    </row>
    <row r="15144" spans="1:17" x14ac:dyDescent="0.25">
      <c r="A15144" t="s">
        <v>773</v>
      </c>
      <c r="B15144" t="s">
        <v>774</v>
      </c>
      <c r="C15144" t="s">
        <v>767</v>
      </c>
      <c r="D15144" t="s">
        <v>361</v>
      </c>
      <c r="E15144" t="s">
        <v>362</v>
      </c>
      <c r="F15144" t="s">
        <v>187</v>
      </c>
      <c r="G15144" t="s">
        <v>233</v>
      </c>
      <c r="H15144" t="s">
        <v>287</v>
      </c>
      <c r="I15144" t="s">
        <v>240</v>
      </c>
      <c r="J15144" t="s">
        <v>288</v>
      </c>
      <c r="K15144" t="s">
        <v>241</v>
      </c>
      <c r="L15144" t="s">
        <v>237</v>
      </c>
      <c r="M15144" t="s">
        <v>344</v>
      </c>
      <c r="N15144" t="s">
        <v>425</v>
      </c>
      <c r="O15144" t="s">
        <v>265</v>
      </c>
      <c r="P15144">
        <v>2020</v>
      </c>
    </row>
    <row r="15145" spans="1:17" x14ac:dyDescent="0.25">
      <c r="A15145" t="s">
        <v>773</v>
      </c>
      <c r="B15145" t="s">
        <v>774</v>
      </c>
      <c r="C15145" t="s">
        <v>767</v>
      </c>
      <c r="D15145" t="s">
        <v>361</v>
      </c>
      <c r="E15145" t="s">
        <v>362</v>
      </c>
      <c r="F15145" t="s">
        <v>187</v>
      </c>
      <c r="G15145" t="s">
        <v>233</v>
      </c>
      <c r="H15145" t="s">
        <v>287</v>
      </c>
      <c r="I15145" t="s">
        <v>240</v>
      </c>
      <c r="J15145" t="s">
        <v>288</v>
      </c>
      <c r="K15145" t="s">
        <v>241</v>
      </c>
      <c r="L15145" t="s">
        <v>237</v>
      </c>
      <c r="M15145" t="s">
        <v>344</v>
      </c>
      <c r="N15145" t="s">
        <v>425</v>
      </c>
      <c r="O15145" t="s">
        <v>194</v>
      </c>
      <c r="P15145">
        <v>2030</v>
      </c>
      <c r="Q15145">
        <v>0.30829499999999999</v>
      </c>
    </row>
    <row r="15146" spans="1:17" x14ac:dyDescent="0.25">
      <c r="A15146" t="s">
        <v>773</v>
      </c>
      <c r="B15146" t="s">
        <v>774</v>
      </c>
      <c r="C15146" t="s">
        <v>767</v>
      </c>
      <c r="D15146" t="s">
        <v>361</v>
      </c>
      <c r="E15146" t="s">
        <v>362</v>
      </c>
      <c r="F15146" t="s">
        <v>187</v>
      </c>
      <c r="G15146" t="s">
        <v>233</v>
      </c>
      <c r="H15146" t="s">
        <v>287</v>
      </c>
      <c r="I15146" t="s">
        <v>240</v>
      </c>
      <c r="J15146" t="s">
        <v>288</v>
      </c>
      <c r="K15146" t="s">
        <v>241</v>
      </c>
      <c r="L15146" t="s">
        <v>237</v>
      </c>
      <c r="M15146" t="s">
        <v>344</v>
      </c>
      <c r="N15146" t="s">
        <v>425</v>
      </c>
      <c r="O15146" t="s">
        <v>194</v>
      </c>
      <c r="P15146">
        <v>2050</v>
      </c>
      <c r="Q15146">
        <v>0.29171999999999998</v>
      </c>
    </row>
    <row r="15147" spans="1:17" x14ac:dyDescent="0.25">
      <c r="A15147" t="s">
        <v>773</v>
      </c>
      <c r="B15147" t="s">
        <v>774</v>
      </c>
      <c r="C15147" t="s">
        <v>767</v>
      </c>
      <c r="D15147" t="s">
        <v>361</v>
      </c>
      <c r="E15147" t="s">
        <v>362</v>
      </c>
      <c r="F15147" t="s">
        <v>187</v>
      </c>
      <c r="G15147" t="s">
        <v>233</v>
      </c>
      <c r="H15147" t="s">
        <v>287</v>
      </c>
      <c r="I15147" t="s">
        <v>240</v>
      </c>
      <c r="J15147" t="s">
        <v>288</v>
      </c>
      <c r="K15147" t="s">
        <v>241</v>
      </c>
      <c r="L15147" t="s">
        <v>237</v>
      </c>
      <c r="M15147" t="s">
        <v>344</v>
      </c>
      <c r="N15147" t="s">
        <v>425</v>
      </c>
      <c r="O15147" t="s">
        <v>264</v>
      </c>
      <c r="P15147">
        <v>2050</v>
      </c>
    </row>
    <row r="15148" spans="1:17" x14ac:dyDescent="0.25">
      <c r="A15148" t="s">
        <v>773</v>
      </c>
      <c r="B15148" t="s">
        <v>774</v>
      </c>
      <c r="C15148" t="s">
        <v>767</v>
      </c>
      <c r="D15148" t="s">
        <v>361</v>
      </c>
      <c r="E15148" t="s">
        <v>362</v>
      </c>
      <c r="F15148" t="s">
        <v>187</v>
      </c>
      <c r="G15148" t="s">
        <v>233</v>
      </c>
      <c r="H15148" t="s">
        <v>287</v>
      </c>
      <c r="I15148" t="s">
        <v>240</v>
      </c>
      <c r="J15148" t="s">
        <v>288</v>
      </c>
      <c r="K15148" t="s">
        <v>241</v>
      </c>
      <c r="L15148" t="s">
        <v>237</v>
      </c>
      <c r="M15148" t="s">
        <v>344</v>
      </c>
      <c r="N15148" t="s">
        <v>425</v>
      </c>
      <c r="O15148" t="s">
        <v>265</v>
      </c>
      <c r="P15148">
        <v>2050</v>
      </c>
    </row>
    <row r="15149" spans="1:17" x14ac:dyDescent="0.25">
      <c r="A15149" t="s">
        <v>773</v>
      </c>
      <c r="B15149" t="s">
        <v>774</v>
      </c>
      <c r="C15149" t="s">
        <v>767</v>
      </c>
      <c r="D15149" t="s">
        <v>361</v>
      </c>
      <c r="E15149" t="s">
        <v>362</v>
      </c>
      <c r="F15149" t="s">
        <v>187</v>
      </c>
      <c r="G15149" t="s">
        <v>233</v>
      </c>
      <c r="H15149" t="s">
        <v>289</v>
      </c>
      <c r="I15149" t="s">
        <v>240</v>
      </c>
      <c r="J15149" t="s">
        <v>290</v>
      </c>
      <c r="K15149" t="s">
        <v>241</v>
      </c>
      <c r="L15149" t="s">
        <v>237</v>
      </c>
      <c r="M15149" t="s">
        <v>344</v>
      </c>
      <c r="N15149" t="s">
        <v>425</v>
      </c>
      <c r="O15149" t="s">
        <v>194</v>
      </c>
      <c r="P15149">
        <v>2015</v>
      </c>
      <c r="Q15149">
        <v>0.17849999999999999</v>
      </c>
    </row>
    <row r="15150" spans="1:17" x14ac:dyDescent="0.25">
      <c r="A15150" t="s">
        <v>773</v>
      </c>
      <c r="B15150" t="s">
        <v>774</v>
      </c>
      <c r="C15150" t="s">
        <v>767</v>
      </c>
      <c r="D15150" t="s">
        <v>361</v>
      </c>
      <c r="E15150" t="s">
        <v>362</v>
      </c>
      <c r="F15150" t="s">
        <v>187</v>
      </c>
      <c r="G15150" t="s">
        <v>233</v>
      </c>
      <c r="H15150" t="s">
        <v>289</v>
      </c>
      <c r="I15150" t="s">
        <v>240</v>
      </c>
      <c r="J15150" t="s">
        <v>290</v>
      </c>
      <c r="K15150" t="s">
        <v>241</v>
      </c>
      <c r="L15150" t="s">
        <v>237</v>
      </c>
      <c r="M15150" t="s">
        <v>344</v>
      </c>
      <c r="N15150" t="s">
        <v>425</v>
      </c>
      <c r="O15150" t="s">
        <v>194</v>
      </c>
      <c r="P15150">
        <v>2020</v>
      </c>
      <c r="Q15150">
        <v>0.17314499999999999</v>
      </c>
    </row>
    <row r="15151" spans="1:17" x14ac:dyDescent="0.25">
      <c r="A15151" t="s">
        <v>773</v>
      </c>
      <c r="B15151" t="s">
        <v>774</v>
      </c>
      <c r="C15151" t="s">
        <v>767</v>
      </c>
      <c r="D15151" t="s">
        <v>361</v>
      </c>
      <c r="E15151" t="s">
        <v>362</v>
      </c>
      <c r="F15151" t="s">
        <v>187</v>
      </c>
      <c r="G15151" t="s">
        <v>233</v>
      </c>
      <c r="H15151" t="s">
        <v>289</v>
      </c>
      <c r="I15151" t="s">
        <v>240</v>
      </c>
      <c r="J15151" t="s">
        <v>290</v>
      </c>
      <c r="K15151" t="s">
        <v>241</v>
      </c>
      <c r="L15151" t="s">
        <v>237</v>
      </c>
      <c r="M15151" t="s">
        <v>344</v>
      </c>
      <c r="N15151" t="s">
        <v>425</v>
      </c>
      <c r="O15151" t="s">
        <v>264</v>
      </c>
      <c r="P15151">
        <v>2020</v>
      </c>
    </row>
    <row r="15152" spans="1:17" x14ac:dyDescent="0.25">
      <c r="A15152" t="s">
        <v>773</v>
      </c>
      <c r="B15152" t="s">
        <v>774</v>
      </c>
      <c r="C15152" t="s">
        <v>767</v>
      </c>
      <c r="D15152" t="s">
        <v>361</v>
      </c>
      <c r="E15152" t="s">
        <v>362</v>
      </c>
      <c r="F15152" t="s">
        <v>187</v>
      </c>
      <c r="G15152" t="s">
        <v>233</v>
      </c>
      <c r="H15152" t="s">
        <v>289</v>
      </c>
      <c r="I15152" t="s">
        <v>240</v>
      </c>
      <c r="J15152" t="s">
        <v>290</v>
      </c>
      <c r="K15152" t="s">
        <v>241</v>
      </c>
      <c r="L15152" t="s">
        <v>237</v>
      </c>
      <c r="M15152" t="s">
        <v>344</v>
      </c>
      <c r="N15152" t="s">
        <v>425</v>
      </c>
      <c r="O15152" t="s">
        <v>265</v>
      </c>
      <c r="P15152">
        <v>2020</v>
      </c>
    </row>
    <row r="15153" spans="1:17" x14ac:dyDescent="0.25">
      <c r="A15153" t="s">
        <v>773</v>
      </c>
      <c r="B15153" t="s">
        <v>774</v>
      </c>
      <c r="C15153" t="s">
        <v>767</v>
      </c>
      <c r="D15153" t="s">
        <v>361</v>
      </c>
      <c r="E15153" t="s">
        <v>362</v>
      </c>
      <c r="F15153" t="s">
        <v>187</v>
      </c>
      <c r="G15153" t="s">
        <v>233</v>
      </c>
      <c r="H15153" t="s">
        <v>289</v>
      </c>
      <c r="I15153" t="s">
        <v>240</v>
      </c>
      <c r="J15153" t="s">
        <v>290</v>
      </c>
      <c r="K15153" t="s">
        <v>241</v>
      </c>
      <c r="L15153" t="s">
        <v>237</v>
      </c>
      <c r="M15153" t="s">
        <v>344</v>
      </c>
      <c r="N15153" t="s">
        <v>425</v>
      </c>
      <c r="O15153" t="s">
        <v>194</v>
      </c>
      <c r="P15153">
        <v>2030</v>
      </c>
      <c r="Q15153">
        <v>0.16600500000000001</v>
      </c>
    </row>
    <row r="15154" spans="1:17" x14ac:dyDescent="0.25">
      <c r="A15154" t="s">
        <v>773</v>
      </c>
      <c r="B15154" t="s">
        <v>774</v>
      </c>
      <c r="C15154" t="s">
        <v>767</v>
      </c>
      <c r="D15154" t="s">
        <v>361</v>
      </c>
      <c r="E15154" t="s">
        <v>362</v>
      </c>
      <c r="F15154" t="s">
        <v>187</v>
      </c>
      <c r="G15154" t="s">
        <v>233</v>
      </c>
      <c r="H15154" t="s">
        <v>289</v>
      </c>
      <c r="I15154" t="s">
        <v>240</v>
      </c>
      <c r="J15154" t="s">
        <v>290</v>
      </c>
      <c r="K15154" t="s">
        <v>241</v>
      </c>
      <c r="L15154" t="s">
        <v>237</v>
      </c>
      <c r="M15154" t="s">
        <v>344</v>
      </c>
      <c r="N15154" t="s">
        <v>425</v>
      </c>
      <c r="O15154" t="s">
        <v>194</v>
      </c>
      <c r="P15154">
        <v>2050</v>
      </c>
      <c r="Q15154">
        <v>0.15708</v>
      </c>
    </row>
    <row r="15155" spans="1:17" x14ac:dyDescent="0.25">
      <c r="A15155" t="s">
        <v>773</v>
      </c>
      <c r="B15155" t="s">
        <v>774</v>
      </c>
      <c r="C15155" t="s">
        <v>767</v>
      </c>
      <c r="D15155" t="s">
        <v>361</v>
      </c>
      <c r="E15155" t="s">
        <v>362</v>
      </c>
      <c r="F15155" t="s">
        <v>187</v>
      </c>
      <c r="G15155" t="s">
        <v>233</v>
      </c>
      <c r="H15155" t="s">
        <v>289</v>
      </c>
      <c r="I15155" t="s">
        <v>240</v>
      </c>
      <c r="J15155" t="s">
        <v>290</v>
      </c>
      <c r="K15155" t="s">
        <v>241</v>
      </c>
      <c r="L15155" t="s">
        <v>237</v>
      </c>
      <c r="M15155" t="s">
        <v>344</v>
      </c>
      <c r="N15155" t="s">
        <v>425</v>
      </c>
      <c r="O15155" t="s">
        <v>264</v>
      </c>
      <c r="P15155">
        <v>2050</v>
      </c>
    </row>
    <row r="15156" spans="1:17" x14ac:dyDescent="0.25">
      <c r="A15156" t="s">
        <v>773</v>
      </c>
      <c r="B15156" t="s">
        <v>774</v>
      </c>
      <c r="C15156" t="s">
        <v>767</v>
      </c>
      <c r="D15156" t="s">
        <v>361</v>
      </c>
      <c r="E15156" t="s">
        <v>362</v>
      </c>
      <c r="F15156" t="s">
        <v>187</v>
      </c>
      <c r="G15156" t="s">
        <v>233</v>
      </c>
      <c r="H15156" t="s">
        <v>289</v>
      </c>
      <c r="I15156" t="s">
        <v>240</v>
      </c>
      <c r="J15156" t="s">
        <v>290</v>
      </c>
      <c r="K15156" t="s">
        <v>241</v>
      </c>
      <c r="L15156" t="s">
        <v>237</v>
      </c>
      <c r="M15156" t="s">
        <v>344</v>
      </c>
      <c r="N15156" t="s">
        <v>425</v>
      </c>
      <c r="O15156" t="s">
        <v>265</v>
      </c>
      <c r="P15156">
        <v>2050</v>
      </c>
    </row>
    <row r="15157" spans="1:17" x14ac:dyDescent="0.25">
      <c r="A15157" t="s">
        <v>773</v>
      </c>
      <c r="B15157" t="s">
        <v>774</v>
      </c>
      <c r="C15157" t="s">
        <v>767</v>
      </c>
      <c r="D15157" t="s">
        <v>361</v>
      </c>
      <c r="E15157" t="s">
        <v>362</v>
      </c>
      <c r="F15157" t="s">
        <v>187</v>
      </c>
      <c r="G15157" t="s">
        <v>233</v>
      </c>
      <c r="H15157" t="s">
        <v>162</v>
      </c>
      <c r="I15157" t="s">
        <v>234</v>
      </c>
      <c r="J15157" t="s">
        <v>235</v>
      </c>
      <c r="K15157" t="s">
        <v>236</v>
      </c>
      <c r="L15157" t="s">
        <v>237</v>
      </c>
      <c r="M15157" t="s">
        <v>776</v>
      </c>
      <c r="N15157" t="s">
        <v>193</v>
      </c>
      <c r="O15157" t="s">
        <v>194</v>
      </c>
      <c r="P15157">
        <v>2015</v>
      </c>
      <c r="Q15157">
        <v>6500</v>
      </c>
    </row>
    <row r="15158" spans="1:17" x14ac:dyDescent="0.25">
      <c r="A15158" t="s">
        <v>773</v>
      </c>
      <c r="B15158" t="s">
        <v>774</v>
      </c>
      <c r="C15158" t="s">
        <v>767</v>
      </c>
      <c r="D15158" t="s">
        <v>361</v>
      </c>
      <c r="E15158" t="s">
        <v>362</v>
      </c>
      <c r="F15158" t="s">
        <v>187</v>
      </c>
      <c r="G15158" t="s">
        <v>233</v>
      </c>
      <c r="H15158" t="s">
        <v>162</v>
      </c>
      <c r="I15158" t="s">
        <v>234</v>
      </c>
      <c r="J15158" t="s">
        <v>235</v>
      </c>
      <c r="K15158" t="s">
        <v>236</v>
      </c>
      <c r="L15158" t="s">
        <v>237</v>
      </c>
      <c r="M15158" t="s">
        <v>776</v>
      </c>
      <c r="N15158" t="s">
        <v>193</v>
      </c>
      <c r="O15158" t="s">
        <v>194</v>
      </c>
      <c r="P15158">
        <v>2020</v>
      </c>
      <c r="Q15158">
        <v>6500</v>
      </c>
    </row>
    <row r="15159" spans="1:17" x14ac:dyDescent="0.25">
      <c r="A15159" t="s">
        <v>773</v>
      </c>
      <c r="B15159" t="s">
        <v>774</v>
      </c>
      <c r="C15159" t="s">
        <v>767</v>
      </c>
      <c r="D15159" t="s">
        <v>361</v>
      </c>
      <c r="E15159" t="s">
        <v>362</v>
      </c>
      <c r="F15159" t="s">
        <v>187</v>
      </c>
      <c r="G15159" t="s">
        <v>233</v>
      </c>
      <c r="H15159" t="s">
        <v>162</v>
      </c>
      <c r="I15159" t="s">
        <v>234</v>
      </c>
      <c r="J15159" t="s">
        <v>235</v>
      </c>
      <c r="K15159" t="s">
        <v>236</v>
      </c>
      <c r="L15159" t="s">
        <v>237</v>
      </c>
      <c r="M15159" t="s">
        <v>776</v>
      </c>
      <c r="N15159" t="s">
        <v>193</v>
      </c>
      <c r="O15159" t="s">
        <v>264</v>
      </c>
      <c r="P15159">
        <v>2020</v>
      </c>
    </row>
    <row r="15160" spans="1:17" x14ac:dyDescent="0.25">
      <c r="A15160" t="s">
        <v>773</v>
      </c>
      <c r="B15160" t="s">
        <v>774</v>
      </c>
      <c r="C15160" t="s">
        <v>767</v>
      </c>
      <c r="D15160" t="s">
        <v>361</v>
      </c>
      <c r="E15160" t="s">
        <v>362</v>
      </c>
      <c r="F15160" t="s">
        <v>187</v>
      </c>
      <c r="G15160" t="s">
        <v>233</v>
      </c>
      <c r="H15160" t="s">
        <v>162</v>
      </c>
      <c r="I15160" t="s">
        <v>234</v>
      </c>
      <c r="J15160" t="s">
        <v>235</v>
      </c>
      <c r="K15160" t="s">
        <v>236</v>
      </c>
      <c r="L15160" t="s">
        <v>237</v>
      </c>
      <c r="M15160" t="s">
        <v>776</v>
      </c>
      <c r="N15160" t="s">
        <v>193</v>
      </c>
      <c r="O15160" t="s">
        <v>265</v>
      </c>
      <c r="P15160">
        <v>2020</v>
      </c>
    </row>
    <row r="15161" spans="1:17" x14ac:dyDescent="0.25">
      <c r="A15161" t="s">
        <v>773</v>
      </c>
      <c r="B15161" t="s">
        <v>774</v>
      </c>
      <c r="C15161" t="s">
        <v>767</v>
      </c>
      <c r="D15161" t="s">
        <v>361</v>
      </c>
      <c r="E15161" t="s">
        <v>362</v>
      </c>
      <c r="F15161" t="s">
        <v>187</v>
      </c>
      <c r="G15161" t="s">
        <v>233</v>
      </c>
      <c r="H15161" t="s">
        <v>162</v>
      </c>
      <c r="I15161" t="s">
        <v>234</v>
      </c>
      <c r="J15161" t="s">
        <v>235</v>
      </c>
      <c r="K15161" t="s">
        <v>236</v>
      </c>
      <c r="L15161" t="s">
        <v>237</v>
      </c>
      <c r="M15161" t="s">
        <v>776</v>
      </c>
      <c r="N15161" t="s">
        <v>193</v>
      </c>
      <c r="O15161" t="s">
        <v>194</v>
      </c>
      <c r="P15161">
        <v>2030</v>
      </c>
      <c r="Q15161">
        <v>6250</v>
      </c>
    </row>
    <row r="15162" spans="1:17" x14ac:dyDescent="0.25">
      <c r="A15162" t="s">
        <v>773</v>
      </c>
      <c r="B15162" t="s">
        <v>774</v>
      </c>
      <c r="C15162" t="s">
        <v>767</v>
      </c>
      <c r="D15162" t="s">
        <v>361</v>
      </c>
      <c r="E15162" t="s">
        <v>362</v>
      </c>
      <c r="F15162" t="s">
        <v>187</v>
      </c>
      <c r="G15162" t="s">
        <v>233</v>
      </c>
      <c r="H15162" t="s">
        <v>162</v>
      </c>
      <c r="I15162" t="s">
        <v>234</v>
      </c>
      <c r="J15162" t="s">
        <v>235</v>
      </c>
      <c r="K15162" t="s">
        <v>236</v>
      </c>
      <c r="L15162" t="s">
        <v>237</v>
      </c>
      <c r="M15162" t="s">
        <v>776</v>
      </c>
      <c r="N15162" t="s">
        <v>193</v>
      </c>
      <c r="O15162" t="s">
        <v>194</v>
      </c>
      <c r="P15162">
        <v>2050</v>
      </c>
      <c r="Q15162">
        <v>6000</v>
      </c>
    </row>
    <row r="15163" spans="1:17" x14ac:dyDescent="0.25">
      <c r="A15163" t="s">
        <v>773</v>
      </c>
      <c r="B15163" t="s">
        <v>774</v>
      </c>
      <c r="C15163" t="s">
        <v>767</v>
      </c>
      <c r="D15163" t="s">
        <v>361</v>
      </c>
      <c r="E15163" t="s">
        <v>362</v>
      </c>
      <c r="F15163" t="s">
        <v>187</v>
      </c>
      <c r="G15163" t="s">
        <v>233</v>
      </c>
      <c r="H15163" t="s">
        <v>162</v>
      </c>
      <c r="I15163" t="s">
        <v>234</v>
      </c>
      <c r="J15163" t="s">
        <v>235</v>
      </c>
      <c r="K15163" t="s">
        <v>236</v>
      </c>
      <c r="L15163" t="s">
        <v>237</v>
      </c>
      <c r="M15163" t="s">
        <v>776</v>
      </c>
      <c r="N15163" t="s">
        <v>193</v>
      </c>
      <c r="O15163" t="s">
        <v>264</v>
      </c>
      <c r="P15163">
        <v>2050</v>
      </c>
    </row>
    <row r="15164" spans="1:17" x14ac:dyDescent="0.25">
      <c r="A15164" t="s">
        <v>773</v>
      </c>
      <c r="B15164" t="s">
        <v>774</v>
      </c>
      <c r="C15164" t="s">
        <v>767</v>
      </c>
      <c r="D15164" t="s">
        <v>361</v>
      </c>
      <c r="E15164" t="s">
        <v>362</v>
      </c>
      <c r="F15164" t="s">
        <v>187</v>
      </c>
      <c r="G15164" t="s">
        <v>233</v>
      </c>
      <c r="H15164" t="s">
        <v>162</v>
      </c>
      <c r="I15164" t="s">
        <v>234</v>
      </c>
      <c r="J15164" t="s">
        <v>235</v>
      </c>
      <c r="K15164" t="s">
        <v>236</v>
      </c>
      <c r="L15164" t="s">
        <v>237</v>
      </c>
      <c r="M15164" t="s">
        <v>776</v>
      </c>
      <c r="N15164" t="s">
        <v>193</v>
      </c>
      <c r="O15164" t="s">
        <v>265</v>
      </c>
      <c r="P15164">
        <v>2050</v>
      </c>
    </row>
    <row r="15165" spans="1:17" x14ac:dyDescent="0.25">
      <c r="A15165" t="s">
        <v>773</v>
      </c>
      <c r="B15165" t="s">
        <v>774</v>
      </c>
      <c r="C15165" t="s">
        <v>767</v>
      </c>
      <c r="D15165" t="s">
        <v>361</v>
      </c>
      <c r="E15165" t="s">
        <v>362</v>
      </c>
      <c r="F15165" t="s">
        <v>187</v>
      </c>
      <c r="G15165" t="s">
        <v>233</v>
      </c>
      <c r="H15165" t="s">
        <v>163</v>
      </c>
      <c r="I15165" t="s">
        <v>240</v>
      </c>
      <c r="J15165" t="s">
        <v>235</v>
      </c>
      <c r="K15165" t="s">
        <v>241</v>
      </c>
      <c r="L15165" t="s">
        <v>237</v>
      </c>
      <c r="M15165" t="s">
        <v>777</v>
      </c>
      <c r="N15165" t="s">
        <v>778</v>
      </c>
      <c r="O15165" t="s">
        <v>194</v>
      </c>
      <c r="P15165">
        <v>2015</v>
      </c>
      <c r="Q15165">
        <v>0.51</v>
      </c>
    </row>
    <row r="15166" spans="1:17" x14ac:dyDescent="0.25">
      <c r="A15166" t="s">
        <v>773</v>
      </c>
      <c r="B15166" t="s">
        <v>774</v>
      </c>
      <c r="C15166" t="s">
        <v>767</v>
      </c>
      <c r="D15166" t="s">
        <v>361</v>
      </c>
      <c r="E15166" t="s">
        <v>362</v>
      </c>
      <c r="F15166" t="s">
        <v>187</v>
      </c>
      <c r="G15166" t="s">
        <v>233</v>
      </c>
      <c r="H15166" t="s">
        <v>163</v>
      </c>
      <c r="I15166" t="s">
        <v>240</v>
      </c>
      <c r="J15166" t="s">
        <v>235</v>
      </c>
      <c r="K15166" t="s">
        <v>241</v>
      </c>
      <c r="L15166" t="s">
        <v>237</v>
      </c>
      <c r="M15166" t="s">
        <v>777</v>
      </c>
      <c r="N15166" t="s">
        <v>778</v>
      </c>
      <c r="O15166" t="s">
        <v>194</v>
      </c>
      <c r="P15166">
        <v>2020</v>
      </c>
      <c r="Q15166">
        <v>0.49469999999999997</v>
      </c>
    </row>
    <row r="15167" spans="1:17" x14ac:dyDescent="0.25">
      <c r="A15167" t="s">
        <v>773</v>
      </c>
      <c r="B15167" t="s">
        <v>774</v>
      </c>
      <c r="C15167" t="s">
        <v>767</v>
      </c>
      <c r="D15167" t="s">
        <v>361</v>
      </c>
      <c r="E15167" t="s">
        <v>362</v>
      </c>
      <c r="F15167" t="s">
        <v>187</v>
      </c>
      <c r="G15167" t="s">
        <v>233</v>
      </c>
      <c r="H15167" t="s">
        <v>163</v>
      </c>
      <c r="I15167" t="s">
        <v>240</v>
      </c>
      <c r="J15167" t="s">
        <v>235</v>
      </c>
      <c r="K15167" t="s">
        <v>241</v>
      </c>
      <c r="L15167" t="s">
        <v>237</v>
      </c>
      <c r="M15167" t="s">
        <v>777</v>
      </c>
      <c r="N15167" t="s">
        <v>778</v>
      </c>
      <c r="O15167" t="s">
        <v>264</v>
      </c>
      <c r="P15167">
        <v>2020</v>
      </c>
      <c r="Q15167">
        <v>0.39576</v>
      </c>
    </row>
    <row r="15168" spans="1:17" x14ac:dyDescent="0.25">
      <c r="A15168" t="s">
        <v>773</v>
      </c>
      <c r="B15168" t="s">
        <v>774</v>
      </c>
      <c r="C15168" t="s">
        <v>767</v>
      </c>
      <c r="D15168" t="s">
        <v>361</v>
      </c>
      <c r="E15168" t="s">
        <v>362</v>
      </c>
      <c r="F15168" t="s">
        <v>187</v>
      </c>
      <c r="G15168" t="s">
        <v>233</v>
      </c>
      <c r="H15168" t="s">
        <v>163</v>
      </c>
      <c r="I15168" t="s">
        <v>240</v>
      </c>
      <c r="J15168" t="s">
        <v>235</v>
      </c>
      <c r="K15168" t="s">
        <v>241</v>
      </c>
      <c r="L15168" t="s">
        <v>237</v>
      </c>
      <c r="M15168" t="s">
        <v>777</v>
      </c>
      <c r="N15168" t="s">
        <v>778</v>
      </c>
      <c r="O15168" t="s">
        <v>265</v>
      </c>
      <c r="P15168">
        <v>2020</v>
      </c>
      <c r="Q15168">
        <v>0.59363999999999995</v>
      </c>
    </row>
    <row r="15169" spans="1:17" x14ac:dyDescent="0.25">
      <c r="A15169" t="s">
        <v>773</v>
      </c>
      <c r="B15169" t="s">
        <v>774</v>
      </c>
      <c r="C15169" t="s">
        <v>767</v>
      </c>
      <c r="D15169" t="s">
        <v>361</v>
      </c>
      <c r="E15169" t="s">
        <v>362</v>
      </c>
      <c r="F15169" t="s">
        <v>187</v>
      </c>
      <c r="G15169" t="s">
        <v>233</v>
      </c>
      <c r="H15169" t="s">
        <v>163</v>
      </c>
      <c r="I15169" t="s">
        <v>240</v>
      </c>
      <c r="J15169" t="s">
        <v>235</v>
      </c>
      <c r="K15169" t="s">
        <v>241</v>
      </c>
      <c r="L15169" t="s">
        <v>237</v>
      </c>
      <c r="M15169" t="s">
        <v>777</v>
      </c>
      <c r="N15169" t="s">
        <v>778</v>
      </c>
      <c r="O15169" t="s">
        <v>194</v>
      </c>
      <c r="P15169">
        <v>2030</v>
      </c>
      <c r="Q15169">
        <v>0.4743</v>
      </c>
    </row>
    <row r="15170" spans="1:17" x14ac:dyDescent="0.25">
      <c r="A15170" t="s">
        <v>773</v>
      </c>
      <c r="B15170" t="s">
        <v>774</v>
      </c>
      <c r="C15170" t="s">
        <v>767</v>
      </c>
      <c r="D15170" t="s">
        <v>361</v>
      </c>
      <c r="E15170" t="s">
        <v>362</v>
      </c>
      <c r="F15170" t="s">
        <v>187</v>
      </c>
      <c r="G15170" t="s">
        <v>233</v>
      </c>
      <c r="H15170" t="s">
        <v>163</v>
      </c>
      <c r="I15170" t="s">
        <v>240</v>
      </c>
      <c r="J15170" t="s">
        <v>235</v>
      </c>
      <c r="K15170" t="s">
        <v>241</v>
      </c>
      <c r="L15170" t="s">
        <v>237</v>
      </c>
      <c r="M15170" t="s">
        <v>777</v>
      </c>
      <c r="N15170" t="s">
        <v>778</v>
      </c>
      <c r="O15170" t="s">
        <v>194</v>
      </c>
      <c r="P15170">
        <v>2050</v>
      </c>
      <c r="Q15170">
        <v>0.44879999999999998</v>
      </c>
    </row>
    <row r="15171" spans="1:17" x14ac:dyDescent="0.25">
      <c r="A15171" t="s">
        <v>773</v>
      </c>
      <c r="B15171" t="s">
        <v>774</v>
      </c>
      <c r="C15171" t="s">
        <v>767</v>
      </c>
      <c r="D15171" t="s">
        <v>361</v>
      </c>
      <c r="E15171" t="s">
        <v>362</v>
      </c>
      <c r="F15171" t="s">
        <v>187</v>
      </c>
      <c r="G15171" t="s">
        <v>233</v>
      </c>
      <c r="H15171" t="s">
        <v>163</v>
      </c>
      <c r="I15171" t="s">
        <v>240</v>
      </c>
      <c r="J15171" t="s">
        <v>235</v>
      </c>
      <c r="K15171" t="s">
        <v>241</v>
      </c>
      <c r="L15171" t="s">
        <v>237</v>
      </c>
      <c r="M15171" t="s">
        <v>777</v>
      </c>
      <c r="N15171" t="s">
        <v>778</v>
      </c>
      <c r="O15171" t="s">
        <v>264</v>
      </c>
      <c r="P15171">
        <v>2050</v>
      </c>
      <c r="Q15171">
        <v>0.31415999999999999</v>
      </c>
    </row>
    <row r="15172" spans="1:17" x14ac:dyDescent="0.25">
      <c r="A15172" t="s">
        <v>773</v>
      </c>
      <c r="B15172" t="s">
        <v>774</v>
      </c>
      <c r="C15172" t="s">
        <v>767</v>
      </c>
      <c r="D15172" t="s">
        <v>361</v>
      </c>
      <c r="E15172" t="s">
        <v>362</v>
      </c>
      <c r="F15172" t="s">
        <v>187</v>
      </c>
      <c r="G15172" t="s">
        <v>233</v>
      </c>
      <c r="H15172" t="s">
        <v>163</v>
      </c>
      <c r="I15172" t="s">
        <v>240</v>
      </c>
      <c r="J15172" t="s">
        <v>235</v>
      </c>
      <c r="K15172" t="s">
        <v>241</v>
      </c>
      <c r="L15172" t="s">
        <v>237</v>
      </c>
      <c r="M15172" t="s">
        <v>777</v>
      </c>
      <c r="N15172" t="s">
        <v>778</v>
      </c>
      <c r="O15172" t="s">
        <v>265</v>
      </c>
      <c r="P15172">
        <v>2050</v>
      </c>
      <c r="Q15172">
        <v>0.58343999999999996</v>
      </c>
    </row>
    <row r="15173" spans="1:17" x14ac:dyDescent="0.25">
      <c r="A15173" t="s">
        <v>773</v>
      </c>
      <c r="B15173" t="s">
        <v>774</v>
      </c>
      <c r="C15173" t="s">
        <v>767</v>
      </c>
      <c r="D15173" t="s">
        <v>361</v>
      </c>
      <c r="E15173" t="s">
        <v>362</v>
      </c>
      <c r="F15173" t="s">
        <v>187</v>
      </c>
      <c r="G15173" t="s">
        <v>233</v>
      </c>
      <c r="H15173" t="s">
        <v>576</v>
      </c>
      <c r="I15173" t="s">
        <v>577</v>
      </c>
      <c r="K15173" t="s">
        <v>578</v>
      </c>
      <c r="L15173" t="s">
        <v>237</v>
      </c>
      <c r="M15173" t="s">
        <v>642</v>
      </c>
      <c r="N15173" t="s">
        <v>313</v>
      </c>
      <c r="O15173" t="s">
        <v>194</v>
      </c>
      <c r="P15173">
        <v>2015</v>
      </c>
      <c r="Q15173">
        <v>0</v>
      </c>
    </row>
    <row r="15174" spans="1:17" x14ac:dyDescent="0.25">
      <c r="A15174" t="s">
        <v>773</v>
      </c>
      <c r="B15174" t="s">
        <v>774</v>
      </c>
      <c r="C15174" t="s">
        <v>767</v>
      </c>
      <c r="D15174" t="s">
        <v>361</v>
      </c>
      <c r="E15174" t="s">
        <v>362</v>
      </c>
      <c r="F15174" t="s">
        <v>187</v>
      </c>
      <c r="G15174" t="s">
        <v>233</v>
      </c>
      <c r="H15174" t="s">
        <v>576</v>
      </c>
      <c r="I15174" t="s">
        <v>577</v>
      </c>
      <c r="K15174" t="s">
        <v>578</v>
      </c>
      <c r="L15174" t="s">
        <v>237</v>
      </c>
      <c r="M15174" t="s">
        <v>642</v>
      </c>
      <c r="N15174" t="s">
        <v>313</v>
      </c>
      <c r="O15174" t="s">
        <v>194</v>
      </c>
      <c r="P15174">
        <v>2020</v>
      </c>
      <c r="Q15174">
        <v>0</v>
      </c>
    </row>
    <row r="15175" spans="1:17" x14ac:dyDescent="0.25">
      <c r="A15175" t="s">
        <v>773</v>
      </c>
      <c r="B15175" t="s">
        <v>774</v>
      </c>
      <c r="C15175" t="s">
        <v>767</v>
      </c>
      <c r="D15175" t="s">
        <v>361</v>
      </c>
      <c r="E15175" t="s">
        <v>362</v>
      </c>
      <c r="F15175" t="s">
        <v>187</v>
      </c>
      <c r="G15175" t="s">
        <v>233</v>
      </c>
      <c r="H15175" t="s">
        <v>576</v>
      </c>
      <c r="I15175" t="s">
        <v>577</v>
      </c>
      <c r="K15175" t="s">
        <v>578</v>
      </c>
      <c r="L15175" t="s">
        <v>237</v>
      </c>
      <c r="M15175" t="s">
        <v>642</v>
      </c>
      <c r="N15175" t="s">
        <v>313</v>
      </c>
      <c r="O15175" t="s">
        <v>264</v>
      </c>
      <c r="P15175">
        <v>2020</v>
      </c>
    </row>
    <row r="15176" spans="1:17" x14ac:dyDescent="0.25">
      <c r="A15176" t="s">
        <v>773</v>
      </c>
      <c r="B15176" t="s">
        <v>774</v>
      </c>
      <c r="C15176" t="s">
        <v>767</v>
      </c>
      <c r="D15176" t="s">
        <v>361</v>
      </c>
      <c r="E15176" t="s">
        <v>362</v>
      </c>
      <c r="F15176" t="s">
        <v>187</v>
      </c>
      <c r="G15176" t="s">
        <v>233</v>
      </c>
      <c r="H15176" t="s">
        <v>576</v>
      </c>
      <c r="I15176" t="s">
        <v>577</v>
      </c>
      <c r="K15176" t="s">
        <v>578</v>
      </c>
      <c r="L15176" t="s">
        <v>237</v>
      </c>
      <c r="M15176" t="s">
        <v>642</v>
      </c>
      <c r="N15176" t="s">
        <v>313</v>
      </c>
      <c r="O15176" t="s">
        <v>265</v>
      </c>
      <c r="P15176">
        <v>2020</v>
      </c>
    </row>
    <row r="15177" spans="1:17" x14ac:dyDescent="0.25">
      <c r="A15177" t="s">
        <v>773</v>
      </c>
      <c r="B15177" t="s">
        <v>774</v>
      </c>
      <c r="C15177" t="s">
        <v>767</v>
      </c>
      <c r="D15177" t="s">
        <v>361</v>
      </c>
      <c r="E15177" t="s">
        <v>362</v>
      </c>
      <c r="F15177" t="s">
        <v>187</v>
      </c>
      <c r="G15177" t="s">
        <v>233</v>
      </c>
      <c r="H15177" t="s">
        <v>576</v>
      </c>
      <c r="I15177" t="s">
        <v>577</v>
      </c>
      <c r="K15177" t="s">
        <v>578</v>
      </c>
      <c r="L15177" t="s">
        <v>237</v>
      </c>
      <c r="M15177" t="s">
        <v>642</v>
      </c>
      <c r="N15177" t="s">
        <v>313</v>
      </c>
      <c r="O15177" t="s">
        <v>194</v>
      </c>
      <c r="P15177">
        <v>2030</v>
      </c>
      <c r="Q15177">
        <v>0</v>
      </c>
    </row>
    <row r="15178" spans="1:17" x14ac:dyDescent="0.25">
      <c r="A15178" t="s">
        <v>773</v>
      </c>
      <c r="B15178" t="s">
        <v>774</v>
      </c>
      <c r="C15178" t="s">
        <v>767</v>
      </c>
      <c r="D15178" t="s">
        <v>361</v>
      </c>
      <c r="E15178" t="s">
        <v>362</v>
      </c>
      <c r="F15178" t="s">
        <v>187</v>
      </c>
      <c r="G15178" t="s">
        <v>233</v>
      </c>
      <c r="H15178" t="s">
        <v>576</v>
      </c>
      <c r="I15178" t="s">
        <v>577</v>
      </c>
      <c r="K15178" t="s">
        <v>578</v>
      </c>
      <c r="L15178" t="s">
        <v>237</v>
      </c>
      <c r="M15178" t="s">
        <v>642</v>
      </c>
      <c r="N15178" t="s">
        <v>313</v>
      </c>
      <c r="O15178" t="s">
        <v>194</v>
      </c>
      <c r="P15178">
        <v>2050</v>
      </c>
      <c r="Q15178">
        <v>0</v>
      </c>
    </row>
    <row r="15179" spans="1:17" x14ac:dyDescent="0.25">
      <c r="A15179" t="s">
        <v>773</v>
      </c>
      <c r="B15179" t="s">
        <v>774</v>
      </c>
      <c r="C15179" t="s">
        <v>767</v>
      </c>
      <c r="D15179" t="s">
        <v>361</v>
      </c>
      <c r="E15179" t="s">
        <v>362</v>
      </c>
      <c r="F15179" t="s">
        <v>187</v>
      </c>
      <c r="G15179" t="s">
        <v>233</v>
      </c>
      <c r="H15179" t="s">
        <v>576</v>
      </c>
      <c r="I15179" t="s">
        <v>577</v>
      </c>
      <c r="K15179" t="s">
        <v>578</v>
      </c>
      <c r="L15179" t="s">
        <v>237</v>
      </c>
      <c r="M15179" t="s">
        <v>642</v>
      </c>
      <c r="N15179" t="s">
        <v>313</v>
      </c>
      <c r="O15179" t="s">
        <v>264</v>
      </c>
      <c r="P15179">
        <v>2050</v>
      </c>
    </row>
    <row r="15180" spans="1:17" x14ac:dyDescent="0.25">
      <c r="A15180" t="s">
        <v>773</v>
      </c>
      <c r="B15180" t="s">
        <v>774</v>
      </c>
      <c r="C15180" t="s">
        <v>767</v>
      </c>
      <c r="D15180" t="s">
        <v>361</v>
      </c>
      <c r="E15180" t="s">
        <v>362</v>
      </c>
      <c r="F15180" t="s">
        <v>187</v>
      </c>
      <c r="G15180" t="s">
        <v>233</v>
      </c>
      <c r="H15180" t="s">
        <v>576</v>
      </c>
      <c r="I15180" t="s">
        <v>577</v>
      </c>
      <c r="K15180" t="s">
        <v>578</v>
      </c>
      <c r="L15180" t="s">
        <v>237</v>
      </c>
      <c r="M15180" t="s">
        <v>642</v>
      </c>
      <c r="N15180" t="s">
        <v>313</v>
      </c>
      <c r="O15180" t="s">
        <v>265</v>
      </c>
      <c r="P15180">
        <v>2050</v>
      </c>
    </row>
    <row r="15181" spans="1:17" x14ac:dyDescent="0.25">
      <c r="A15181" t="s">
        <v>773</v>
      </c>
      <c r="B15181" t="s">
        <v>774</v>
      </c>
      <c r="C15181" t="s">
        <v>767</v>
      </c>
      <c r="D15181" t="s">
        <v>361</v>
      </c>
      <c r="E15181" t="s">
        <v>362</v>
      </c>
      <c r="F15181" t="s">
        <v>187</v>
      </c>
      <c r="G15181" t="s">
        <v>233</v>
      </c>
      <c r="H15181" t="s">
        <v>164</v>
      </c>
      <c r="I15181" t="s">
        <v>4</v>
      </c>
      <c r="J15181" t="s">
        <v>235</v>
      </c>
      <c r="K15181" t="s">
        <v>242</v>
      </c>
      <c r="L15181" t="s">
        <v>237</v>
      </c>
      <c r="N15181" t="s">
        <v>323</v>
      </c>
      <c r="O15181" t="s">
        <v>194</v>
      </c>
      <c r="P15181">
        <v>2015</v>
      </c>
      <c r="Q15181">
        <v>6</v>
      </c>
    </row>
    <row r="15182" spans="1:17" x14ac:dyDescent="0.25">
      <c r="A15182" t="s">
        <v>773</v>
      </c>
      <c r="B15182" t="s">
        <v>774</v>
      </c>
      <c r="C15182" t="s">
        <v>767</v>
      </c>
      <c r="D15182" t="s">
        <v>361</v>
      </c>
      <c r="E15182" t="s">
        <v>362</v>
      </c>
      <c r="F15182" t="s">
        <v>187</v>
      </c>
      <c r="G15182" t="s">
        <v>233</v>
      </c>
      <c r="H15182" t="s">
        <v>164</v>
      </c>
      <c r="I15182" t="s">
        <v>4</v>
      </c>
      <c r="J15182" t="s">
        <v>235</v>
      </c>
      <c r="K15182" t="s">
        <v>242</v>
      </c>
      <c r="L15182" t="s">
        <v>237</v>
      </c>
      <c r="N15182" t="s">
        <v>323</v>
      </c>
      <c r="O15182" t="s">
        <v>194</v>
      </c>
      <c r="P15182">
        <v>2020</v>
      </c>
      <c r="Q15182">
        <v>6</v>
      </c>
    </row>
    <row r="15183" spans="1:17" x14ac:dyDescent="0.25">
      <c r="A15183" t="s">
        <v>773</v>
      </c>
      <c r="B15183" t="s">
        <v>774</v>
      </c>
      <c r="C15183" t="s">
        <v>767</v>
      </c>
      <c r="D15183" t="s">
        <v>361</v>
      </c>
      <c r="E15183" t="s">
        <v>362</v>
      </c>
      <c r="F15183" t="s">
        <v>187</v>
      </c>
      <c r="G15183" t="s">
        <v>233</v>
      </c>
      <c r="H15183" t="s">
        <v>164</v>
      </c>
      <c r="I15183" t="s">
        <v>4</v>
      </c>
      <c r="J15183" t="s">
        <v>235</v>
      </c>
      <c r="K15183" t="s">
        <v>242</v>
      </c>
      <c r="L15183" t="s">
        <v>237</v>
      </c>
      <c r="N15183" t="s">
        <v>323</v>
      </c>
      <c r="O15183" t="s">
        <v>264</v>
      </c>
      <c r="P15183">
        <v>2020</v>
      </c>
      <c r="Q15183">
        <v>2.6</v>
      </c>
    </row>
    <row r="15184" spans="1:17" x14ac:dyDescent="0.25">
      <c r="A15184" t="s">
        <v>773</v>
      </c>
      <c r="B15184" t="s">
        <v>774</v>
      </c>
      <c r="C15184" t="s">
        <v>767</v>
      </c>
      <c r="D15184" t="s">
        <v>361</v>
      </c>
      <c r="E15184" t="s">
        <v>362</v>
      </c>
      <c r="F15184" t="s">
        <v>187</v>
      </c>
      <c r="G15184" t="s">
        <v>233</v>
      </c>
      <c r="H15184" t="s">
        <v>164</v>
      </c>
      <c r="I15184" t="s">
        <v>4</v>
      </c>
      <c r="J15184" t="s">
        <v>235</v>
      </c>
      <c r="K15184" t="s">
        <v>242</v>
      </c>
      <c r="L15184" t="s">
        <v>237</v>
      </c>
      <c r="N15184" t="s">
        <v>323</v>
      </c>
      <c r="O15184" t="s">
        <v>265</v>
      </c>
      <c r="P15184">
        <v>2020</v>
      </c>
      <c r="Q15184">
        <v>8.5</v>
      </c>
    </row>
    <row r="15185" spans="1:17" x14ac:dyDescent="0.25">
      <c r="A15185" t="s">
        <v>773</v>
      </c>
      <c r="B15185" t="s">
        <v>774</v>
      </c>
      <c r="C15185" t="s">
        <v>767</v>
      </c>
      <c r="D15185" t="s">
        <v>361</v>
      </c>
      <c r="E15185" t="s">
        <v>362</v>
      </c>
      <c r="F15185" t="s">
        <v>187</v>
      </c>
      <c r="G15185" t="s">
        <v>233</v>
      </c>
      <c r="H15185" t="s">
        <v>164</v>
      </c>
      <c r="I15185" t="s">
        <v>4</v>
      </c>
      <c r="J15185" t="s">
        <v>235</v>
      </c>
      <c r="K15185" t="s">
        <v>242</v>
      </c>
      <c r="L15185" t="s">
        <v>237</v>
      </c>
      <c r="N15185" t="s">
        <v>323</v>
      </c>
      <c r="O15185" t="s">
        <v>194</v>
      </c>
      <c r="P15185">
        <v>2030</v>
      </c>
      <c r="Q15185">
        <v>6</v>
      </c>
    </row>
    <row r="15186" spans="1:17" x14ac:dyDescent="0.25">
      <c r="A15186" t="s">
        <v>773</v>
      </c>
      <c r="B15186" t="s">
        <v>774</v>
      </c>
      <c r="C15186" t="s">
        <v>767</v>
      </c>
      <c r="D15186" t="s">
        <v>361</v>
      </c>
      <c r="E15186" t="s">
        <v>362</v>
      </c>
      <c r="F15186" t="s">
        <v>187</v>
      </c>
      <c r="G15186" t="s">
        <v>233</v>
      </c>
      <c r="H15186" t="s">
        <v>164</v>
      </c>
      <c r="I15186" t="s">
        <v>4</v>
      </c>
      <c r="J15186" t="s">
        <v>235</v>
      </c>
      <c r="K15186" t="s">
        <v>242</v>
      </c>
      <c r="L15186" t="s">
        <v>237</v>
      </c>
      <c r="N15186" t="s">
        <v>323</v>
      </c>
      <c r="O15186" t="s">
        <v>194</v>
      </c>
      <c r="P15186">
        <v>2050</v>
      </c>
      <c r="Q15186">
        <v>6</v>
      </c>
    </row>
    <row r="15187" spans="1:17" x14ac:dyDescent="0.25">
      <c r="A15187" t="s">
        <v>773</v>
      </c>
      <c r="B15187" t="s">
        <v>774</v>
      </c>
      <c r="C15187" t="s">
        <v>767</v>
      </c>
      <c r="D15187" t="s">
        <v>361</v>
      </c>
      <c r="E15187" t="s">
        <v>362</v>
      </c>
      <c r="F15187" t="s">
        <v>187</v>
      </c>
      <c r="G15187" t="s">
        <v>233</v>
      </c>
      <c r="H15187" t="s">
        <v>164</v>
      </c>
      <c r="I15187" t="s">
        <v>4</v>
      </c>
      <c r="J15187" t="s">
        <v>235</v>
      </c>
      <c r="K15187" t="s">
        <v>242</v>
      </c>
      <c r="L15187" t="s">
        <v>237</v>
      </c>
      <c r="N15187" t="s">
        <v>323</v>
      </c>
      <c r="O15187" t="s">
        <v>264</v>
      </c>
      <c r="P15187">
        <v>2050</v>
      </c>
      <c r="Q15187">
        <v>2.6</v>
      </c>
    </row>
    <row r="15188" spans="1:17" x14ac:dyDescent="0.25">
      <c r="A15188" t="s">
        <v>773</v>
      </c>
      <c r="B15188" t="s">
        <v>774</v>
      </c>
      <c r="C15188" t="s">
        <v>767</v>
      </c>
      <c r="D15188" t="s">
        <v>361</v>
      </c>
      <c r="E15188" t="s">
        <v>362</v>
      </c>
      <c r="F15188" t="s">
        <v>187</v>
      </c>
      <c r="G15188" t="s">
        <v>233</v>
      </c>
      <c r="H15188" t="s">
        <v>164</v>
      </c>
      <c r="I15188" t="s">
        <v>4</v>
      </c>
      <c r="J15188" t="s">
        <v>235</v>
      </c>
      <c r="K15188" t="s">
        <v>242</v>
      </c>
      <c r="L15188" t="s">
        <v>237</v>
      </c>
      <c r="N15188" t="s">
        <v>323</v>
      </c>
      <c r="O15188" t="s">
        <v>265</v>
      </c>
      <c r="P15188">
        <v>2050</v>
      </c>
      <c r="Q15188">
        <v>8.5</v>
      </c>
    </row>
    <row r="15189" spans="1:17" x14ac:dyDescent="0.25">
      <c r="A15189" t="s">
        <v>773</v>
      </c>
      <c r="B15189" t="s">
        <v>774</v>
      </c>
      <c r="C15189" t="s">
        <v>767</v>
      </c>
      <c r="D15189" t="s">
        <v>361</v>
      </c>
      <c r="E15189" t="s">
        <v>362</v>
      </c>
      <c r="F15189" t="s">
        <v>187</v>
      </c>
      <c r="G15189" t="s">
        <v>243</v>
      </c>
      <c r="H15189" t="s">
        <v>356</v>
      </c>
      <c r="I15189" t="s">
        <v>298</v>
      </c>
      <c r="K15189" t="s">
        <v>78</v>
      </c>
      <c r="M15189" t="s">
        <v>371</v>
      </c>
      <c r="N15189" t="s">
        <v>193</v>
      </c>
      <c r="O15189" t="s">
        <v>194</v>
      </c>
      <c r="P15189">
        <v>2015</v>
      </c>
      <c r="Q15189">
        <v>0.17</v>
      </c>
    </row>
    <row r="15190" spans="1:17" x14ac:dyDescent="0.25">
      <c r="A15190" t="s">
        <v>773</v>
      </c>
      <c r="B15190" t="s">
        <v>774</v>
      </c>
      <c r="C15190" t="s">
        <v>767</v>
      </c>
      <c r="D15190" t="s">
        <v>361</v>
      </c>
      <c r="E15190" t="s">
        <v>362</v>
      </c>
      <c r="F15190" t="s">
        <v>187</v>
      </c>
      <c r="G15190" t="s">
        <v>243</v>
      </c>
      <c r="H15190" t="s">
        <v>356</v>
      </c>
      <c r="I15190" t="s">
        <v>298</v>
      </c>
      <c r="K15190" t="s">
        <v>78</v>
      </c>
      <c r="M15190" t="s">
        <v>371</v>
      </c>
      <c r="N15190" t="s">
        <v>193</v>
      </c>
      <c r="O15190" t="s">
        <v>194</v>
      </c>
      <c r="P15190">
        <v>2020</v>
      </c>
      <c r="Q15190">
        <v>0.17</v>
      </c>
    </row>
    <row r="15191" spans="1:17" x14ac:dyDescent="0.25">
      <c r="A15191" t="s">
        <v>773</v>
      </c>
      <c r="B15191" t="s">
        <v>774</v>
      </c>
      <c r="C15191" t="s">
        <v>767</v>
      </c>
      <c r="D15191" t="s">
        <v>361</v>
      </c>
      <c r="E15191" t="s">
        <v>362</v>
      </c>
      <c r="F15191" t="s">
        <v>187</v>
      </c>
      <c r="G15191" t="s">
        <v>243</v>
      </c>
      <c r="H15191" t="s">
        <v>356</v>
      </c>
      <c r="I15191" t="s">
        <v>298</v>
      </c>
      <c r="K15191" t="s">
        <v>78</v>
      </c>
      <c r="M15191" t="s">
        <v>371</v>
      </c>
      <c r="N15191" t="s">
        <v>193</v>
      </c>
      <c r="O15191" t="s">
        <v>264</v>
      </c>
      <c r="P15191">
        <v>2020</v>
      </c>
    </row>
    <row r="15192" spans="1:17" x14ac:dyDescent="0.25">
      <c r="A15192" t="s">
        <v>773</v>
      </c>
      <c r="B15192" t="s">
        <v>774</v>
      </c>
      <c r="C15192" t="s">
        <v>767</v>
      </c>
      <c r="D15192" t="s">
        <v>361</v>
      </c>
      <c r="E15192" t="s">
        <v>362</v>
      </c>
      <c r="F15192" t="s">
        <v>187</v>
      </c>
      <c r="G15192" t="s">
        <v>243</v>
      </c>
      <c r="H15192" t="s">
        <v>356</v>
      </c>
      <c r="I15192" t="s">
        <v>298</v>
      </c>
      <c r="K15192" t="s">
        <v>78</v>
      </c>
      <c r="M15192" t="s">
        <v>371</v>
      </c>
      <c r="N15192" t="s">
        <v>193</v>
      </c>
      <c r="O15192" t="s">
        <v>265</v>
      </c>
      <c r="P15192">
        <v>2020</v>
      </c>
    </row>
    <row r="15193" spans="1:17" x14ac:dyDescent="0.25">
      <c r="A15193" t="s">
        <v>773</v>
      </c>
      <c r="B15193" t="s">
        <v>774</v>
      </c>
      <c r="C15193" t="s">
        <v>767</v>
      </c>
      <c r="D15193" t="s">
        <v>361</v>
      </c>
      <c r="E15193" t="s">
        <v>362</v>
      </c>
      <c r="F15193" t="s">
        <v>187</v>
      </c>
      <c r="G15193" t="s">
        <v>243</v>
      </c>
      <c r="H15193" t="s">
        <v>356</v>
      </c>
      <c r="I15193" t="s">
        <v>298</v>
      </c>
      <c r="K15193" t="s">
        <v>78</v>
      </c>
      <c r="M15193" t="s">
        <v>371</v>
      </c>
      <c r="N15193" t="s">
        <v>193</v>
      </c>
      <c r="O15193" t="s">
        <v>194</v>
      </c>
      <c r="P15193">
        <v>2030</v>
      </c>
      <c r="Q15193">
        <v>0.17</v>
      </c>
    </row>
    <row r="15194" spans="1:17" x14ac:dyDescent="0.25">
      <c r="A15194" t="s">
        <v>773</v>
      </c>
      <c r="B15194" t="s">
        <v>774</v>
      </c>
      <c r="C15194" t="s">
        <v>767</v>
      </c>
      <c r="D15194" t="s">
        <v>361</v>
      </c>
      <c r="E15194" t="s">
        <v>362</v>
      </c>
      <c r="F15194" t="s">
        <v>187</v>
      </c>
      <c r="G15194" t="s">
        <v>243</v>
      </c>
      <c r="H15194" t="s">
        <v>356</v>
      </c>
      <c r="I15194" t="s">
        <v>298</v>
      </c>
      <c r="K15194" t="s">
        <v>78</v>
      </c>
      <c r="M15194" t="s">
        <v>371</v>
      </c>
      <c r="N15194" t="s">
        <v>193</v>
      </c>
      <c r="O15194" t="s">
        <v>194</v>
      </c>
      <c r="P15194">
        <v>2050</v>
      </c>
      <c r="Q15194">
        <v>0.17</v>
      </c>
    </row>
    <row r="15195" spans="1:17" x14ac:dyDescent="0.25">
      <c r="A15195" t="s">
        <v>773</v>
      </c>
      <c r="B15195" t="s">
        <v>774</v>
      </c>
      <c r="C15195" t="s">
        <v>767</v>
      </c>
      <c r="D15195" t="s">
        <v>361</v>
      </c>
      <c r="E15195" t="s">
        <v>362</v>
      </c>
      <c r="F15195" t="s">
        <v>187</v>
      </c>
      <c r="G15195" t="s">
        <v>243</v>
      </c>
      <c r="H15195" t="s">
        <v>356</v>
      </c>
      <c r="I15195" t="s">
        <v>298</v>
      </c>
      <c r="K15195" t="s">
        <v>78</v>
      </c>
      <c r="M15195" t="s">
        <v>371</v>
      </c>
      <c r="N15195" t="s">
        <v>193</v>
      </c>
      <c r="O15195" t="s">
        <v>264</v>
      </c>
      <c r="P15195">
        <v>2050</v>
      </c>
    </row>
    <row r="15196" spans="1:17" x14ac:dyDescent="0.25">
      <c r="A15196" t="s">
        <v>773</v>
      </c>
      <c r="B15196" t="s">
        <v>774</v>
      </c>
      <c r="C15196" t="s">
        <v>767</v>
      </c>
      <c r="D15196" t="s">
        <v>361</v>
      </c>
      <c r="E15196" t="s">
        <v>362</v>
      </c>
      <c r="F15196" t="s">
        <v>187</v>
      </c>
      <c r="G15196" t="s">
        <v>243</v>
      </c>
      <c r="H15196" t="s">
        <v>356</v>
      </c>
      <c r="I15196" t="s">
        <v>298</v>
      </c>
      <c r="K15196" t="s">
        <v>78</v>
      </c>
      <c r="M15196" t="s">
        <v>371</v>
      </c>
      <c r="N15196" t="s">
        <v>193</v>
      </c>
      <c r="O15196" t="s">
        <v>265</v>
      </c>
      <c r="P15196">
        <v>2050</v>
      </c>
    </row>
    <row r="15197" spans="1:17" x14ac:dyDescent="0.25">
      <c r="A15197" t="s">
        <v>773</v>
      </c>
      <c r="B15197" t="s">
        <v>774</v>
      </c>
      <c r="C15197" t="s">
        <v>767</v>
      </c>
      <c r="D15197" t="s">
        <v>361</v>
      </c>
      <c r="E15197" t="s">
        <v>362</v>
      </c>
      <c r="F15197" t="s">
        <v>187</v>
      </c>
      <c r="G15197" t="s">
        <v>243</v>
      </c>
      <c r="H15197" t="s">
        <v>244</v>
      </c>
      <c r="I15197" t="s">
        <v>245</v>
      </c>
      <c r="J15197" t="s">
        <v>246</v>
      </c>
      <c r="K15197" t="s">
        <v>191</v>
      </c>
      <c r="M15197" t="s">
        <v>392</v>
      </c>
      <c r="N15197" t="s">
        <v>365</v>
      </c>
      <c r="O15197" t="s">
        <v>194</v>
      </c>
      <c r="P15197">
        <v>2015</v>
      </c>
      <c r="Q15197">
        <v>1.4999999999999999E-2</v>
      </c>
    </row>
    <row r="15198" spans="1:17" x14ac:dyDescent="0.25">
      <c r="A15198" t="s">
        <v>773</v>
      </c>
      <c r="B15198" t="s">
        <v>774</v>
      </c>
      <c r="C15198" t="s">
        <v>767</v>
      </c>
      <c r="D15198" t="s">
        <v>361</v>
      </c>
      <c r="E15198" t="s">
        <v>362</v>
      </c>
      <c r="F15198" t="s">
        <v>187</v>
      </c>
      <c r="G15198" t="s">
        <v>243</v>
      </c>
      <c r="H15198" t="s">
        <v>244</v>
      </c>
      <c r="I15198" t="s">
        <v>245</v>
      </c>
      <c r="J15198" t="s">
        <v>246</v>
      </c>
      <c r="K15198" t="s">
        <v>191</v>
      </c>
      <c r="M15198" t="s">
        <v>392</v>
      </c>
      <c r="N15198" t="s">
        <v>365</v>
      </c>
      <c r="O15198" t="s">
        <v>194</v>
      </c>
      <c r="P15198">
        <v>2020</v>
      </c>
      <c r="Q15198">
        <v>1.4999999999999999E-2</v>
      </c>
    </row>
    <row r="15199" spans="1:17" x14ac:dyDescent="0.25">
      <c r="A15199" t="s">
        <v>773</v>
      </c>
      <c r="B15199" t="s">
        <v>774</v>
      </c>
      <c r="C15199" t="s">
        <v>767</v>
      </c>
      <c r="D15199" t="s">
        <v>361</v>
      </c>
      <c r="E15199" t="s">
        <v>362</v>
      </c>
      <c r="F15199" t="s">
        <v>187</v>
      </c>
      <c r="G15199" t="s">
        <v>243</v>
      </c>
      <c r="H15199" t="s">
        <v>244</v>
      </c>
      <c r="I15199" t="s">
        <v>245</v>
      </c>
      <c r="J15199" t="s">
        <v>246</v>
      </c>
      <c r="K15199" t="s">
        <v>191</v>
      </c>
      <c r="M15199" t="s">
        <v>392</v>
      </c>
      <c r="N15199" t="s">
        <v>365</v>
      </c>
      <c r="O15199" t="s">
        <v>264</v>
      </c>
      <c r="P15199">
        <v>2020</v>
      </c>
    </row>
    <row r="15200" spans="1:17" x14ac:dyDescent="0.25">
      <c r="A15200" t="s">
        <v>773</v>
      </c>
      <c r="B15200" t="s">
        <v>774</v>
      </c>
      <c r="C15200" t="s">
        <v>767</v>
      </c>
      <c r="D15200" t="s">
        <v>361</v>
      </c>
      <c r="E15200" t="s">
        <v>362</v>
      </c>
      <c r="F15200" t="s">
        <v>187</v>
      </c>
      <c r="G15200" t="s">
        <v>243</v>
      </c>
      <c r="H15200" t="s">
        <v>244</v>
      </c>
      <c r="I15200" t="s">
        <v>245</v>
      </c>
      <c r="J15200" t="s">
        <v>246</v>
      </c>
      <c r="K15200" t="s">
        <v>191</v>
      </c>
      <c r="M15200" t="s">
        <v>392</v>
      </c>
      <c r="N15200" t="s">
        <v>365</v>
      </c>
      <c r="O15200" t="s">
        <v>265</v>
      </c>
      <c r="P15200">
        <v>2020</v>
      </c>
    </row>
    <row r="15201" spans="1:17" x14ac:dyDescent="0.25">
      <c r="A15201" t="s">
        <v>773</v>
      </c>
      <c r="B15201" t="s">
        <v>774</v>
      </c>
      <c r="C15201" t="s">
        <v>767</v>
      </c>
      <c r="D15201" t="s">
        <v>361</v>
      </c>
      <c r="E15201" t="s">
        <v>362</v>
      </c>
      <c r="F15201" t="s">
        <v>187</v>
      </c>
      <c r="G15201" t="s">
        <v>243</v>
      </c>
      <c r="H15201" t="s">
        <v>244</v>
      </c>
      <c r="I15201" t="s">
        <v>245</v>
      </c>
      <c r="J15201" t="s">
        <v>246</v>
      </c>
      <c r="K15201" t="s">
        <v>191</v>
      </c>
      <c r="M15201" t="s">
        <v>392</v>
      </c>
      <c r="N15201" t="s">
        <v>365</v>
      </c>
      <c r="O15201" t="s">
        <v>194</v>
      </c>
      <c r="P15201">
        <v>2030</v>
      </c>
      <c r="Q15201">
        <v>1.4999999999999999E-2</v>
      </c>
    </row>
    <row r="15202" spans="1:17" x14ac:dyDescent="0.25">
      <c r="A15202" t="s">
        <v>773</v>
      </c>
      <c r="B15202" t="s">
        <v>774</v>
      </c>
      <c r="C15202" t="s">
        <v>767</v>
      </c>
      <c r="D15202" t="s">
        <v>361</v>
      </c>
      <c r="E15202" t="s">
        <v>362</v>
      </c>
      <c r="F15202" t="s">
        <v>187</v>
      </c>
      <c r="G15202" t="s">
        <v>243</v>
      </c>
      <c r="H15202" t="s">
        <v>244</v>
      </c>
      <c r="I15202" t="s">
        <v>245</v>
      </c>
      <c r="J15202" t="s">
        <v>246</v>
      </c>
      <c r="K15202" t="s">
        <v>191</v>
      </c>
      <c r="M15202" t="s">
        <v>392</v>
      </c>
      <c r="N15202" t="s">
        <v>365</v>
      </c>
      <c r="O15202" t="s">
        <v>194</v>
      </c>
      <c r="P15202">
        <v>2050</v>
      </c>
      <c r="Q15202">
        <v>1.4999999999999999E-2</v>
      </c>
    </row>
    <row r="15203" spans="1:17" x14ac:dyDescent="0.25">
      <c r="A15203" t="s">
        <v>773</v>
      </c>
      <c r="B15203" t="s">
        <v>774</v>
      </c>
      <c r="C15203" t="s">
        <v>767</v>
      </c>
      <c r="D15203" t="s">
        <v>361</v>
      </c>
      <c r="E15203" t="s">
        <v>362</v>
      </c>
      <c r="F15203" t="s">
        <v>187</v>
      </c>
      <c r="G15203" t="s">
        <v>243</v>
      </c>
      <c r="H15203" t="s">
        <v>244</v>
      </c>
      <c r="I15203" t="s">
        <v>245</v>
      </c>
      <c r="J15203" t="s">
        <v>246</v>
      </c>
      <c r="K15203" t="s">
        <v>191</v>
      </c>
      <c r="M15203" t="s">
        <v>392</v>
      </c>
      <c r="N15203" t="s">
        <v>365</v>
      </c>
      <c r="O15203" t="s">
        <v>264</v>
      </c>
      <c r="P15203">
        <v>2050</v>
      </c>
    </row>
    <row r="15204" spans="1:17" x14ac:dyDescent="0.25">
      <c r="A15204" t="s">
        <v>773</v>
      </c>
      <c r="B15204" t="s">
        <v>774</v>
      </c>
      <c r="C15204" t="s">
        <v>767</v>
      </c>
      <c r="D15204" t="s">
        <v>361</v>
      </c>
      <c r="E15204" t="s">
        <v>362</v>
      </c>
      <c r="F15204" t="s">
        <v>187</v>
      </c>
      <c r="G15204" t="s">
        <v>243</v>
      </c>
      <c r="H15204" t="s">
        <v>244</v>
      </c>
      <c r="I15204" t="s">
        <v>245</v>
      </c>
      <c r="J15204" t="s">
        <v>246</v>
      </c>
      <c r="K15204" t="s">
        <v>191</v>
      </c>
      <c r="M15204" t="s">
        <v>392</v>
      </c>
      <c r="N15204" t="s">
        <v>365</v>
      </c>
      <c r="O15204" t="s">
        <v>265</v>
      </c>
      <c r="P15204">
        <v>2050</v>
      </c>
    </row>
    <row r="15205" spans="1:17" x14ac:dyDescent="0.25">
      <c r="A15205" t="s">
        <v>773</v>
      </c>
      <c r="B15205" t="s">
        <v>774</v>
      </c>
      <c r="C15205" t="s">
        <v>767</v>
      </c>
      <c r="D15205" t="s">
        <v>361</v>
      </c>
      <c r="E15205" t="s">
        <v>362</v>
      </c>
      <c r="F15205" t="s">
        <v>187</v>
      </c>
      <c r="G15205" t="s">
        <v>243</v>
      </c>
      <c r="H15205" t="s">
        <v>248</v>
      </c>
      <c r="I15205" t="s">
        <v>249</v>
      </c>
      <c r="J15205" t="s">
        <v>250</v>
      </c>
      <c r="K15205" t="s">
        <v>191</v>
      </c>
      <c r="M15205" t="s">
        <v>316</v>
      </c>
      <c r="N15205" t="s">
        <v>217</v>
      </c>
      <c r="O15205" t="s">
        <v>194</v>
      </c>
      <c r="P15205">
        <v>2015</v>
      </c>
      <c r="Q15205">
        <v>0.6</v>
      </c>
    </row>
    <row r="15206" spans="1:17" x14ac:dyDescent="0.25">
      <c r="A15206" t="s">
        <v>773</v>
      </c>
      <c r="B15206" t="s">
        <v>774</v>
      </c>
      <c r="C15206" t="s">
        <v>767</v>
      </c>
      <c r="D15206" t="s">
        <v>361</v>
      </c>
      <c r="E15206" t="s">
        <v>362</v>
      </c>
      <c r="F15206" t="s">
        <v>187</v>
      </c>
      <c r="G15206" t="s">
        <v>243</v>
      </c>
      <c r="H15206" t="s">
        <v>248</v>
      </c>
      <c r="I15206" t="s">
        <v>249</v>
      </c>
      <c r="J15206" t="s">
        <v>250</v>
      </c>
      <c r="K15206" t="s">
        <v>191</v>
      </c>
      <c r="M15206" t="s">
        <v>316</v>
      </c>
      <c r="N15206" t="s">
        <v>217</v>
      </c>
      <c r="O15206" t="s">
        <v>194</v>
      </c>
      <c r="P15206">
        <v>2020</v>
      </c>
      <c r="Q15206">
        <v>0.6</v>
      </c>
    </row>
    <row r="15207" spans="1:17" x14ac:dyDescent="0.25">
      <c r="A15207" t="s">
        <v>773</v>
      </c>
      <c r="B15207" t="s">
        <v>774</v>
      </c>
      <c r="C15207" t="s">
        <v>767</v>
      </c>
      <c r="D15207" t="s">
        <v>361</v>
      </c>
      <c r="E15207" t="s">
        <v>362</v>
      </c>
      <c r="F15207" t="s">
        <v>187</v>
      </c>
      <c r="G15207" t="s">
        <v>243</v>
      </c>
      <c r="H15207" t="s">
        <v>248</v>
      </c>
      <c r="I15207" t="s">
        <v>249</v>
      </c>
      <c r="J15207" t="s">
        <v>250</v>
      </c>
      <c r="K15207" t="s">
        <v>191</v>
      </c>
      <c r="M15207" t="s">
        <v>316</v>
      </c>
      <c r="N15207" t="s">
        <v>217</v>
      </c>
      <c r="O15207" t="s">
        <v>264</v>
      </c>
      <c r="P15207">
        <v>2020</v>
      </c>
    </row>
    <row r="15208" spans="1:17" x14ac:dyDescent="0.25">
      <c r="A15208" t="s">
        <v>773</v>
      </c>
      <c r="B15208" t="s">
        <v>774</v>
      </c>
      <c r="C15208" t="s">
        <v>767</v>
      </c>
      <c r="D15208" t="s">
        <v>361</v>
      </c>
      <c r="E15208" t="s">
        <v>362</v>
      </c>
      <c r="F15208" t="s">
        <v>187</v>
      </c>
      <c r="G15208" t="s">
        <v>243</v>
      </c>
      <c r="H15208" t="s">
        <v>248</v>
      </c>
      <c r="I15208" t="s">
        <v>249</v>
      </c>
      <c r="J15208" t="s">
        <v>250</v>
      </c>
      <c r="K15208" t="s">
        <v>191</v>
      </c>
      <c r="M15208" t="s">
        <v>316</v>
      </c>
      <c r="N15208" t="s">
        <v>217</v>
      </c>
      <c r="O15208" t="s">
        <v>265</v>
      </c>
      <c r="P15208">
        <v>2020</v>
      </c>
    </row>
    <row r="15209" spans="1:17" x14ac:dyDescent="0.25">
      <c r="A15209" t="s">
        <v>773</v>
      </c>
      <c r="B15209" t="s">
        <v>774</v>
      </c>
      <c r="C15209" t="s">
        <v>767</v>
      </c>
      <c r="D15209" t="s">
        <v>361</v>
      </c>
      <c r="E15209" t="s">
        <v>362</v>
      </c>
      <c r="F15209" t="s">
        <v>187</v>
      </c>
      <c r="G15209" t="s">
        <v>243</v>
      </c>
      <c r="H15209" t="s">
        <v>248</v>
      </c>
      <c r="I15209" t="s">
        <v>249</v>
      </c>
      <c r="J15209" t="s">
        <v>250</v>
      </c>
      <c r="K15209" t="s">
        <v>191</v>
      </c>
      <c r="M15209" t="s">
        <v>316</v>
      </c>
      <c r="N15209" t="s">
        <v>217</v>
      </c>
      <c r="O15209" t="s">
        <v>194</v>
      </c>
      <c r="P15209">
        <v>2030</v>
      </c>
      <c r="Q15209">
        <v>0.6</v>
      </c>
    </row>
    <row r="15210" spans="1:17" x14ac:dyDescent="0.25">
      <c r="A15210" t="s">
        <v>773</v>
      </c>
      <c r="B15210" t="s">
        <v>774</v>
      </c>
      <c r="C15210" t="s">
        <v>767</v>
      </c>
      <c r="D15210" t="s">
        <v>361</v>
      </c>
      <c r="E15210" t="s">
        <v>362</v>
      </c>
      <c r="F15210" t="s">
        <v>187</v>
      </c>
      <c r="G15210" t="s">
        <v>243</v>
      </c>
      <c r="H15210" t="s">
        <v>248</v>
      </c>
      <c r="I15210" t="s">
        <v>249</v>
      </c>
      <c r="J15210" t="s">
        <v>250</v>
      </c>
      <c r="K15210" t="s">
        <v>191</v>
      </c>
      <c r="M15210" t="s">
        <v>316</v>
      </c>
      <c r="N15210" t="s">
        <v>217</v>
      </c>
      <c r="O15210" t="s">
        <v>194</v>
      </c>
      <c r="P15210">
        <v>2050</v>
      </c>
      <c r="Q15210">
        <v>0.6</v>
      </c>
    </row>
    <row r="15211" spans="1:17" x14ac:dyDescent="0.25">
      <c r="A15211" t="s">
        <v>773</v>
      </c>
      <c r="B15211" t="s">
        <v>774</v>
      </c>
      <c r="C15211" t="s">
        <v>767</v>
      </c>
      <c r="D15211" t="s">
        <v>361</v>
      </c>
      <c r="E15211" t="s">
        <v>362</v>
      </c>
      <c r="F15211" t="s">
        <v>187</v>
      </c>
      <c r="G15211" t="s">
        <v>243</v>
      </c>
      <c r="H15211" t="s">
        <v>248</v>
      </c>
      <c r="I15211" t="s">
        <v>249</v>
      </c>
      <c r="J15211" t="s">
        <v>250</v>
      </c>
      <c r="K15211" t="s">
        <v>191</v>
      </c>
      <c r="M15211" t="s">
        <v>316</v>
      </c>
      <c r="N15211" t="s">
        <v>217</v>
      </c>
      <c r="O15211" t="s">
        <v>264</v>
      </c>
      <c r="P15211">
        <v>2050</v>
      </c>
    </row>
    <row r="15212" spans="1:17" x14ac:dyDescent="0.25">
      <c r="A15212" t="s">
        <v>773</v>
      </c>
      <c r="B15212" t="s">
        <v>774</v>
      </c>
      <c r="C15212" t="s">
        <v>767</v>
      </c>
      <c r="D15212" t="s">
        <v>361</v>
      </c>
      <c r="E15212" t="s">
        <v>362</v>
      </c>
      <c r="F15212" t="s">
        <v>187</v>
      </c>
      <c r="G15212" t="s">
        <v>243</v>
      </c>
      <c r="H15212" t="s">
        <v>248</v>
      </c>
      <c r="I15212" t="s">
        <v>249</v>
      </c>
      <c r="J15212" t="s">
        <v>250</v>
      </c>
      <c r="K15212" t="s">
        <v>191</v>
      </c>
      <c r="M15212" t="s">
        <v>316</v>
      </c>
      <c r="N15212" t="s">
        <v>217</v>
      </c>
      <c r="O15212" t="s">
        <v>265</v>
      </c>
      <c r="P15212">
        <v>2050</v>
      </c>
    </row>
    <row r="15213" spans="1:17" x14ac:dyDescent="0.25">
      <c r="A15213" t="s">
        <v>773</v>
      </c>
      <c r="B15213" t="s">
        <v>774</v>
      </c>
      <c r="C15213" t="s">
        <v>767</v>
      </c>
      <c r="D15213" t="s">
        <v>361</v>
      </c>
      <c r="E15213" t="s">
        <v>362</v>
      </c>
      <c r="F15213" t="s">
        <v>187</v>
      </c>
      <c r="G15213" t="s">
        <v>243</v>
      </c>
      <c r="H15213" t="s">
        <v>253</v>
      </c>
      <c r="I15213" t="s">
        <v>254</v>
      </c>
      <c r="J15213" t="s">
        <v>255</v>
      </c>
      <c r="K15213" t="s">
        <v>191</v>
      </c>
      <c r="M15213" t="s">
        <v>316</v>
      </c>
      <c r="N15213" t="s">
        <v>217</v>
      </c>
      <c r="O15213" t="s">
        <v>194</v>
      </c>
      <c r="P15213">
        <v>2015</v>
      </c>
      <c r="Q15213">
        <v>1</v>
      </c>
    </row>
    <row r="15214" spans="1:17" x14ac:dyDescent="0.25">
      <c r="A15214" t="s">
        <v>773</v>
      </c>
      <c r="B15214" t="s">
        <v>774</v>
      </c>
      <c r="C15214" t="s">
        <v>767</v>
      </c>
      <c r="D15214" t="s">
        <v>361</v>
      </c>
      <c r="E15214" t="s">
        <v>362</v>
      </c>
      <c r="F15214" t="s">
        <v>187</v>
      </c>
      <c r="G15214" t="s">
        <v>243</v>
      </c>
      <c r="H15214" t="s">
        <v>253</v>
      </c>
      <c r="I15214" t="s">
        <v>254</v>
      </c>
      <c r="J15214" t="s">
        <v>255</v>
      </c>
      <c r="K15214" t="s">
        <v>191</v>
      </c>
      <c r="M15214" t="s">
        <v>316</v>
      </c>
      <c r="N15214" t="s">
        <v>217</v>
      </c>
      <c r="O15214" t="s">
        <v>194</v>
      </c>
      <c r="P15214">
        <v>2020</v>
      </c>
      <c r="Q15214">
        <v>1</v>
      </c>
    </row>
    <row r="15215" spans="1:17" x14ac:dyDescent="0.25">
      <c r="A15215" t="s">
        <v>773</v>
      </c>
      <c r="B15215" t="s">
        <v>774</v>
      </c>
      <c r="C15215" t="s">
        <v>767</v>
      </c>
      <c r="D15215" t="s">
        <v>361</v>
      </c>
      <c r="E15215" t="s">
        <v>362</v>
      </c>
      <c r="F15215" t="s">
        <v>187</v>
      </c>
      <c r="G15215" t="s">
        <v>243</v>
      </c>
      <c r="H15215" t="s">
        <v>253</v>
      </c>
      <c r="I15215" t="s">
        <v>254</v>
      </c>
      <c r="J15215" t="s">
        <v>255</v>
      </c>
      <c r="K15215" t="s">
        <v>191</v>
      </c>
      <c r="M15215" t="s">
        <v>316</v>
      </c>
      <c r="N15215" t="s">
        <v>217</v>
      </c>
      <c r="O15215" t="s">
        <v>264</v>
      </c>
      <c r="P15215">
        <v>2020</v>
      </c>
    </row>
    <row r="15216" spans="1:17" x14ac:dyDescent="0.25">
      <c r="A15216" t="s">
        <v>773</v>
      </c>
      <c r="B15216" t="s">
        <v>774</v>
      </c>
      <c r="C15216" t="s">
        <v>767</v>
      </c>
      <c r="D15216" t="s">
        <v>361</v>
      </c>
      <c r="E15216" t="s">
        <v>362</v>
      </c>
      <c r="F15216" t="s">
        <v>187</v>
      </c>
      <c r="G15216" t="s">
        <v>243</v>
      </c>
      <c r="H15216" t="s">
        <v>253</v>
      </c>
      <c r="I15216" t="s">
        <v>254</v>
      </c>
      <c r="J15216" t="s">
        <v>255</v>
      </c>
      <c r="K15216" t="s">
        <v>191</v>
      </c>
      <c r="M15216" t="s">
        <v>316</v>
      </c>
      <c r="N15216" t="s">
        <v>217</v>
      </c>
      <c r="O15216" t="s">
        <v>265</v>
      </c>
      <c r="P15216">
        <v>2020</v>
      </c>
    </row>
    <row r="15217" spans="1:17" x14ac:dyDescent="0.25">
      <c r="A15217" t="s">
        <v>773</v>
      </c>
      <c r="B15217" t="s">
        <v>774</v>
      </c>
      <c r="C15217" t="s">
        <v>767</v>
      </c>
      <c r="D15217" t="s">
        <v>361</v>
      </c>
      <c r="E15217" t="s">
        <v>362</v>
      </c>
      <c r="F15217" t="s">
        <v>187</v>
      </c>
      <c r="G15217" t="s">
        <v>243</v>
      </c>
      <c r="H15217" t="s">
        <v>253</v>
      </c>
      <c r="I15217" t="s">
        <v>254</v>
      </c>
      <c r="J15217" t="s">
        <v>255</v>
      </c>
      <c r="K15217" t="s">
        <v>191</v>
      </c>
      <c r="M15217" t="s">
        <v>316</v>
      </c>
      <c r="N15217" t="s">
        <v>217</v>
      </c>
      <c r="O15217" t="s">
        <v>194</v>
      </c>
      <c r="P15217">
        <v>2030</v>
      </c>
      <c r="Q15217">
        <v>1</v>
      </c>
    </row>
    <row r="15218" spans="1:17" x14ac:dyDescent="0.25">
      <c r="A15218" t="s">
        <v>773</v>
      </c>
      <c r="B15218" t="s">
        <v>774</v>
      </c>
      <c r="C15218" t="s">
        <v>767</v>
      </c>
      <c r="D15218" t="s">
        <v>361</v>
      </c>
      <c r="E15218" t="s">
        <v>362</v>
      </c>
      <c r="F15218" t="s">
        <v>187</v>
      </c>
      <c r="G15218" t="s">
        <v>243</v>
      </c>
      <c r="H15218" t="s">
        <v>253</v>
      </c>
      <c r="I15218" t="s">
        <v>254</v>
      </c>
      <c r="J15218" t="s">
        <v>255</v>
      </c>
      <c r="K15218" t="s">
        <v>191</v>
      </c>
      <c r="M15218" t="s">
        <v>316</v>
      </c>
      <c r="N15218" t="s">
        <v>217</v>
      </c>
      <c r="O15218" t="s">
        <v>194</v>
      </c>
      <c r="P15218">
        <v>2050</v>
      </c>
      <c r="Q15218">
        <v>1</v>
      </c>
    </row>
    <row r="15219" spans="1:17" x14ac:dyDescent="0.25">
      <c r="A15219" t="s">
        <v>773</v>
      </c>
      <c r="B15219" t="s">
        <v>774</v>
      </c>
      <c r="C15219" t="s">
        <v>767</v>
      </c>
      <c r="D15219" t="s">
        <v>361</v>
      </c>
      <c r="E15219" t="s">
        <v>362</v>
      </c>
      <c r="F15219" t="s">
        <v>187</v>
      </c>
      <c r="G15219" t="s">
        <v>243</v>
      </c>
      <c r="H15219" t="s">
        <v>253</v>
      </c>
      <c r="I15219" t="s">
        <v>254</v>
      </c>
      <c r="J15219" t="s">
        <v>255</v>
      </c>
      <c r="K15219" t="s">
        <v>191</v>
      </c>
      <c r="M15219" t="s">
        <v>316</v>
      </c>
      <c r="N15219" t="s">
        <v>217</v>
      </c>
      <c r="O15219" t="s">
        <v>264</v>
      </c>
      <c r="P15219">
        <v>2050</v>
      </c>
    </row>
    <row r="15220" spans="1:17" x14ac:dyDescent="0.25">
      <c r="A15220" t="s">
        <v>773</v>
      </c>
      <c r="B15220" t="s">
        <v>774</v>
      </c>
      <c r="C15220" t="s">
        <v>767</v>
      </c>
      <c r="D15220" t="s">
        <v>361</v>
      </c>
      <c r="E15220" t="s">
        <v>362</v>
      </c>
      <c r="F15220" t="s">
        <v>187</v>
      </c>
      <c r="G15220" t="s">
        <v>243</v>
      </c>
      <c r="H15220" t="s">
        <v>253</v>
      </c>
      <c r="I15220" t="s">
        <v>254</v>
      </c>
      <c r="J15220" t="s">
        <v>255</v>
      </c>
      <c r="K15220" t="s">
        <v>191</v>
      </c>
      <c r="M15220" t="s">
        <v>316</v>
      </c>
      <c r="N15220" t="s">
        <v>217</v>
      </c>
      <c r="O15220" t="s">
        <v>265</v>
      </c>
      <c r="P15220">
        <v>2050</v>
      </c>
    </row>
    <row r="15221" spans="1:17" x14ac:dyDescent="0.25">
      <c r="A15221" t="s">
        <v>773</v>
      </c>
      <c r="B15221" t="s">
        <v>774</v>
      </c>
      <c r="C15221" t="s">
        <v>767</v>
      </c>
      <c r="D15221" t="s">
        <v>361</v>
      </c>
      <c r="E15221" t="s">
        <v>362</v>
      </c>
      <c r="F15221" t="s">
        <v>187</v>
      </c>
      <c r="G15221" t="s">
        <v>243</v>
      </c>
      <c r="H15221" t="s">
        <v>357</v>
      </c>
      <c r="I15221" t="s">
        <v>306</v>
      </c>
      <c r="K15221" t="s">
        <v>78</v>
      </c>
      <c r="M15221" t="s">
        <v>371</v>
      </c>
      <c r="N15221" t="s">
        <v>193</v>
      </c>
      <c r="O15221" t="s">
        <v>194</v>
      </c>
      <c r="P15221">
        <v>2015</v>
      </c>
      <c r="Q15221">
        <v>3.3333333999999999E-2</v>
      </c>
    </row>
    <row r="15222" spans="1:17" x14ac:dyDescent="0.25">
      <c r="A15222" t="s">
        <v>773</v>
      </c>
      <c r="B15222" t="s">
        <v>774</v>
      </c>
      <c r="C15222" t="s">
        <v>767</v>
      </c>
      <c r="D15222" t="s">
        <v>361</v>
      </c>
      <c r="E15222" t="s">
        <v>362</v>
      </c>
      <c r="F15222" t="s">
        <v>187</v>
      </c>
      <c r="G15222" t="s">
        <v>243</v>
      </c>
      <c r="H15222" t="s">
        <v>357</v>
      </c>
      <c r="I15222" t="s">
        <v>306</v>
      </c>
      <c r="K15222" t="s">
        <v>78</v>
      </c>
      <c r="M15222" t="s">
        <v>371</v>
      </c>
      <c r="N15222" t="s">
        <v>193</v>
      </c>
      <c r="O15222" t="s">
        <v>194</v>
      </c>
      <c r="P15222">
        <v>2020</v>
      </c>
      <c r="Q15222">
        <v>3.3333333999999999E-2</v>
      </c>
    </row>
    <row r="15223" spans="1:17" x14ac:dyDescent="0.25">
      <c r="A15223" t="s">
        <v>773</v>
      </c>
      <c r="B15223" t="s">
        <v>774</v>
      </c>
      <c r="C15223" t="s">
        <v>767</v>
      </c>
      <c r="D15223" t="s">
        <v>361</v>
      </c>
      <c r="E15223" t="s">
        <v>362</v>
      </c>
      <c r="F15223" t="s">
        <v>187</v>
      </c>
      <c r="G15223" t="s">
        <v>243</v>
      </c>
      <c r="H15223" t="s">
        <v>357</v>
      </c>
      <c r="I15223" t="s">
        <v>306</v>
      </c>
      <c r="K15223" t="s">
        <v>78</v>
      </c>
      <c r="M15223" t="s">
        <v>371</v>
      </c>
      <c r="N15223" t="s">
        <v>193</v>
      </c>
      <c r="O15223" t="s">
        <v>264</v>
      </c>
      <c r="P15223">
        <v>2020</v>
      </c>
    </row>
    <row r="15224" spans="1:17" x14ac:dyDescent="0.25">
      <c r="A15224" t="s">
        <v>773</v>
      </c>
      <c r="B15224" t="s">
        <v>774</v>
      </c>
      <c r="C15224" t="s">
        <v>767</v>
      </c>
      <c r="D15224" t="s">
        <v>361</v>
      </c>
      <c r="E15224" t="s">
        <v>362</v>
      </c>
      <c r="F15224" t="s">
        <v>187</v>
      </c>
      <c r="G15224" t="s">
        <v>243</v>
      </c>
      <c r="H15224" t="s">
        <v>357</v>
      </c>
      <c r="I15224" t="s">
        <v>306</v>
      </c>
      <c r="K15224" t="s">
        <v>78</v>
      </c>
      <c r="M15224" t="s">
        <v>371</v>
      </c>
      <c r="N15224" t="s">
        <v>193</v>
      </c>
      <c r="O15224" t="s">
        <v>265</v>
      </c>
      <c r="P15224">
        <v>2020</v>
      </c>
    </row>
    <row r="15225" spans="1:17" x14ac:dyDescent="0.25">
      <c r="A15225" t="s">
        <v>773</v>
      </c>
      <c r="B15225" t="s">
        <v>774</v>
      </c>
      <c r="C15225" t="s">
        <v>767</v>
      </c>
      <c r="D15225" t="s">
        <v>361</v>
      </c>
      <c r="E15225" t="s">
        <v>362</v>
      </c>
      <c r="F15225" t="s">
        <v>187</v>
      </c>
      <c r="G15225" t="s">
        <v>243</v>
      </c>
      <c r="H15225" t="s">
        <v>357</v>
      </c>
      <c r="I15225" t="s">
        <v>306</v>
      </c>
      <c r="K15225" t="s">
        <v>78</v>
      </c>
      <c r="M15225" t="s">
        <v>371</v>
      </c>
      <c r="N15225" t="s">
        <v>193</v>
      </c>
      <c r="O15225" t="s">
        <v>194</v>
      </c>
      <c r="P15225">
        <v>2030</v>
      </c>
      <c r="Q15225">
        <v>3.3333333999999999E-2</v>
      </c>
    </row>
    <row r="15226" spans="1:17" x14ac:dyDescent="0.25">
      <c r="A15226" t="s">
        <v>773</v>
      </c>
      <c r="B15226" t="s">
        <v>774</v>
      </c>
      <c r="C15226" t="s">
        <v>767</v>
      </c>
      <c r="D15226" t="s">
        <v>361</v>
      </c>
      <c r="E15226" t="s">
        <v>362</v>
      </c>
      <c r="F15226" t="s">
        <v>187</v>
      </c>
      <c r="G15226" t="s">
        <v>243</v>
      </c>
      <c r="H15226" t="s">
        <v>357</v>
      </c>
      <c r="I15226" t="s">
        <v>306</v>
      </c>
      <c r="K15226" t="s">
        <v>78</v>
      </c>
      <c r="M15226" t="s">
        <v>371</v>
      </c>
      <c r="N15226" t="s">
        <v>193</v>
      </c>
      <c r="O15226" t="s">
        <v>194</v>
      </c>
      <c r="P15226">
        <v>2050</v>
      </c>
      <c r="Q15226">
        <v>3.3333333999999999E-2</v>
      </c>
    </row>
    <row r="15227" spans="1:17" x14ac:dyDescent="0.25">
      <c r="A15227" t="s">
        <v>773</v>
      </c>
      <c r="B15227" t="s">
        <v>774</v>
      </c>
      <c r="C15227" t="s">
        <v>767</v>
      </c>
      <c r="D15227" t="s">
        <v>361</v>
      </c>
      <c r="E15227" t="s">
        <v>362</v>
      </c>
      <c r="F15227" t="s">
        <v>187</v>
      </c>
      <c r="G15227" t="s">
        <v>243</v>
      </c>
      <c r="H15227" t="s">
        <v>357</v>
      </c>
      <c r="I15227" t="s">
        <v>306</v>
      </c>
      <c r="K15227" t="s">
        <v>78</v>
      </c>
      <c r="M15227" t="s">
        <v>371</v>
      </c>
      <c r="N15227" t="s">
        <v>193</v>
      </c>
      <c r="O15227" t="s">
        <v>264</v>
      </c>
      <c r="P15227">
        <v>2050</v>
      </c>
    </row>
    <row r="15228" spans="1:17" x14ac:dyDescent="0.25">
      <c r="A15228" t="s">
        <v>773</v>
      </c>
      <c r="B15228" t="s">
        <v>774</v>
      </c>
      <c r="C15228" t="s">
        <v>767</v>
      </c>
      <c r="D15228" t="s">
        <v>361</v>
      </c>
      <c r="E15228" t="s">
        <v>362</v>
      </c>
      <c r="F15228" t="s">
        <v>187</v>
      </c>
      <c r="G15228" t="s">
        <v>243</v>
      </c>
      <c r="H15228" t="s">
        <v>357</v>
      </c>
      <c r="I15228" t="s">
        <v>306</v>
      </c>
      <c r="K15228" t="s">
        <v>78</v>
      </c>
      <c r="M15228" t="s">
        <v>371</v>
      </c>
      <c r="N15228" t="s">
        <v>193</v>
      </c>
      <c r="O15228" t="s">
        <v>265</v>
      </c>
      <c r="P15228">
        <v>2050</v>
      </c>
    </row>
    <row r="15229" spans="1:17" x14ac:dyDescent="0.25">
      <c r="A15229" t="s">
        <v>779</v>
      </c>
      <c r="B15229" t="s">
        <v>780</v>
      </c>
      <c r="C15229" t="s">
        <v>781</v>
      </c>
      <c r="D15229" t="s">
        <v>361</v>
      </c>
      <c r="E15229" t="s">
        <v>362</v>
      </c>
      <c r="F15229" t="s">
        <v>187</v>
      </c>
      <c r="G15229" t="s">
        <v>195</v>
      </c>
      <c r="H15229" t="s">
        <v>196</v>
      </c>
      <c r="I15229" t="s">
        <v>197</v>
      </c>
      <c r="J15229" t="s">
        <v>198</v>
      </c>
      <c r="O15229" t="s">
        <v>194</v>
      </c>
      <c r="P15229">
        <v>2015</v>
      </c>
    </row>
    <row r="15230" spans="1:17" x14ac:dyDescent="0.25">
      <c r="A15230" t="s">
        <v>779</v>
      </c>
      <c r="B15230" t="s">
        <v>780</v>
      </c>
      <c r="C15230" t="s">
        <v>781</v>
      </c>
      <c r="D15230" t="s">
        <v>361</v>
      </c>
      <c r="E15230" t="s">
        <v>362</v>
      </c>
      <c r="F15230" t="s">
        <v>187</v>
      </c>
      <c r="G15230" t="s">
        <v>195</v>
      </c>
      <c r="H15230" t="s">
        <v>196</v>
      </c>
      <c r="I15230" t="s">
        <v>197</v>
      </c>
      <c r="J15230" t="s">
        <v>198</v>
      </c>
      <c r="O15230" t="s">
        <v>194</v>
      </c>
      <c r="P15230">
        <v>2020</v>
      </c>
    </row>
    <row r="15231" spans="1:17" x14ac:dyDescent="0.25">
      <c r="A15231" t="s">
        <v>779</v>
      </c>
      <c r="B15231" t="s">
        <v>780</v>
      </c>
      <c r="C15231" t="s">
        <v>781</v>
      </c>
      <c r="D15231" t="s">
        <v>361</v>
      </c>
      <c r="E15231" t="s">
        <v>362</v>
      </c>
      <c r="F15231" t="s">
        <v>187</v>
      </c>
      <c r="G15231" t="s">
        <v>195</v>
      </c>
      <c r="H15231" t="s">
        <v>196</v>
      </c>
      <c r="I15231" t="s">
        <v>197</v>
      </c>
      <c r="J15231" t="s">
        <v>198</v>
      </c>
      <c r="O15231" t="s">
        <v>264</v>
      </c>
      <c r="P15231">
        <v>2020</v>
      </c>
    </row>
    <row r="15232" spans="1:17" x14ac:dyDescent="0.25">
      <c r="A15232" t="s">
        <v>779</v>
      </c>
      <c r="B15232" t="s">
        <v>780</v>
      </c>
      <c r="C15232" t="s">
        <v>781</v>
      </c>
      <c r="D15232" t="s">
        <v>361</v>
      </c>
      <c r="E15232" t="s">
        <v>362</v>
      </c>
      <c r="F15232" t="s">
        <v>187</v>
      </c>
      <c r="G15232" t="s">
        <v>195</v>
      </c>
      <c r="H15232" t="s">
        <v>196</v>
      </c>
      <c r="I15232" t="s">
        <v>197</v>
      </c>
      <c r="J15232" t="s">
        <v>198</v>
      </c>
      <c r="O15232" t="s">
        <v>265</v>
      </c>
      <c r="P15232">
        <v>2020</v>
      </c>
    </row>
    <row r="15233" spans="1:17" x14ac:dyDescent="0.25">
      <c r="A15233" t="s">
        <v>779</v>
      </c>
      <c r="B15233" t="s">
        <v>780</v>
      </c>
      <c r="C15233" t="s">
        <v>781</v>
      </c>
      <c r="D15233" t="s">
        <v>361</v>
      </c>
      <c r="E15233" t="s">
        <v>362</v>
      </c>
      <c r="F15233" t="s">
        <v>187</v>
      </c>
      <c r="G15233" t="s">
        <v>195</v>
      </c>
      <c r="H15233" t="s">
        <v>196</v>
      </c>
      <c r="I15233" t="s">
        <v>197</v>
      </c>
      <c r="J15233" t="s">
        <v>198</v>
      </c>
      <c r="O15233" t="s">
        <v>194</v>
      </c>
      <c r="P15233">
        <v>2030</v>
      </c>
    </row>
    <row r="15234" spans="1:17" x14ac:dyDescent="0.25">
      <c r="A15234" t="s">
        <v>779</v>
      </c>
      <c r="B15234" t="s">
        <v>780</v>
      </c>
      <c r="C15234" t="s">
        <v>781</v>
      </c>
      <c r="D15234" t="s">
        <v>361</v>
      </c>
      <c r="E15234" t="s">
        <v>362</v>
      </c>
      <c r="F15234" t="s">
        <v>187</v>
      </c>
      <c r="G15234" t="s">
        <v>195</v>
      </c>
      <c r="H15234" t="s">
        <v>196</v>
      </c>
      <c r="I15234" t="s">
        <v>197</v>
      </c>
      <c r="J15234" t="s">
        <v>198</v>
      </c>
      <c r="O15234" t="s">
        <v>194</v>
      </c>
      <c r="P15234">
        <v>2050</v>
      </c>
    </row>
    <row r="15235" spans="1:17" x14ac:dyDescent="0.25">
      <c r="A15235" t="s">
        <v>779</v>
      </c>
      <c r="B15235" t="s">
        <v>780</v>
      </c>
      <c r="C15235" t="s">
        <v>781</v>
      </c>
      <c r="D15235" t="s">
        <v>361</v>
      </c>
      <c r="E15235" t="s">
        <v>362</v>
      </c>
      <c r="F15235" t="s">
        <v>187</v>
      </c>
      <c r="G15235" t="s">
        <v>195</v>
      </c>
      <c r="H15235" t="s">
        <v>196</v>
      </c>
      <c r="I15235" t="s">
        <v>197</v>
      </c>
      <c r="J15235" t="s">
        <v>198</v>
      </c>
      <c r="O15235" t="s">
        <v>264</v>
      </c>
      <c r="P15235">
        <v>2050</v>
      </c>
    </row>
    <row r="15236" spans="1:17" x14ac:dyDescent="0.25">
      <c r="A15236" t="s">
        <v>779</v>
      </c>
      <c r="B15236" t="s">
        <v>780</v>
      </c>
      <c r="C15236" t="s">
        <v>781</v>
      </c>
      <c r="D15236" t="s">
        <v>361</v>
      </c>
      <c r="E15236" t="s">
        <v>362</v>
      </c>
      <c r="F15236" t="s">
        <v>187</v>
      </c>
      <c r="G15236" t="s">
        <v>195</v>
      </c>
      <c r="H15236" t="s">
        <v>196</v>
      </c>
      <c r="I15236" t="s">
        <v>197</v>
      </c>
      <c r="J15236" t="s">
        <v>198</v>
      </c>
      <c r="O15236" t="s">
        <v>265</v>
      </c>
      <c r="P15236">
        <v>2050</v>
      </c>
    </row>
    <row r="15237" spans="1:17" x14ac:dyDescent="0.25">
      <c r="A15237" t="s">
        <v>779</v>
      </c>
      <c r="B15237" t="s">
        <v>780</v>
      </c>
      <c r="C15237" t="s">
        <v>781</v>
      </c>
      <c r="D15237" t="s">
        <v>361</v>
      </c>
      <c r="E15237" t="s">
        <v>362</v>
      </c>
      <c r="F15237" t="s">
        <v>187</v>
      </c>
      <c r="G15237" t="s">
        <v>195</v>
      </c>
      <c r="H15237" t="s">
        <v>200</v>
      </c>
      <c r="I15237" t="s">
        <v>201</v>
      </c>
      <c r="K15237" t="s">
        <v>202</v>
      </c>
      <c r="M15237" t="s">
        <v>344</v>
      </c>
      <c r="N15237" t="s">
        <v>232</v>
      </c>
      <c r="O15237" t="s">
        <v>194</v>
      </c>
      <c r="P15237">
        <v>2015</v>
      </c>
      <c r="Q15237">
        <v>0.2</v>
      </c>
    </row>
    <row r="15238" spans="1:17" x14ac:dyDescent="0.25">
      <c r="A15238" t="s">
        <v>779</v>
      </c>
      <c r="B15238" t="s">
        <v>780</v>
      </c>
      <c r="C15238" t="s">
        <v>781</v>
      </c>
      <c r="D15238" t="s">
        <v>361</v>
      </c>
      <c r="E15238" t="s">
        <v>362</v>
      </c>
      <c r="F15238" t="s">
        <v>187</v>
      </c>
      <c r="G15238" t="s">
        <v>195</v>
      </c>
      <c r="H15238" t="s">
        <v>200</v>
      </c>
      <c r="I15238" t="s">
        <v>201</v>
      </c>
      <c r="K15238" t="s">
        <v>202</v>
      </c>
      <c r="M15238" t="s">
        <v>344</v>
      </c>
      <c r="N15238" t="s">
        <v>232</v>
      </c>
      <c r="O15238" t="s">
        <v>194</v>
      </c>
      <c r="P15238">
        <v>2020</v>
      </c>
      <c r="Q15238">
        <v>0.2</v>
      </c>
    </row>
    <row r="15239" spans="1:17" x14ac:dyDescent="0.25">
      <c r="A15239" t="s">
        <v>779</v>
      </c>
      <c r="B15239" t="s">
        <v>780</v>
      </c>
      <c r="C15239" t="s">
        <v>781</v>
      </c>
      <c r="D15239" t="s">
        <v>361</v>
      </c>
      <c r="E15239" t="s">
        <v>362</v>
      </c>
      <c r="F15239" t="s">
        <v>187</v>
      </c>
      <c r="G15239" t="s">
        <v>195</v>
      </c>
      <c r="H15239" t="s">
        <v>200</v>
      </c>
      <c r="I15239" t="s">
        <v>201</v>
      </c>
      <c r="K15239" t="s">
        <v>202</v>
      </c>
      <c r="M15239" t="s">
        <v>344</v>
      </c>
      <c r="N15239" t="s">
        <v>232</v>
      </c>
      <c r="O15239" t="s">
        <v>264</v>
      </c>
      <c r="P15239">
        <v>2020</v>
      </c>
    </row>
    <row r="15240" spans="1:17" x14ac:dyDescent="0.25">
      <c r="A15240" t="s">
        <v>779</v>
      </c>
      <c r="B15240" t="s">
        <v>780</v>
      </c>
      <c r="C15240" t="s">
        <v>781</v>
      </c>
      <c r="D15240" t="s">
        <v>361</v>
      </c>
      <c r="E15240" t="s">
        <v>362</v>
      </c>
      <c r="F15240" t="s">
        <v>187</v>
      </c>
      <c r="G15240" t="s">
        <v>195</v>
      </c>
      <c r="H15240" t="s">
        <v>200</v>
      </c>
      <c r="I15240" t="s">
        <v>201</v>
      </c>
      <c r="K15240" t="s">
        <v>202</v>
      </c>
      <c r="M15240" t="s">
        <v>344</v>
      </c>
      <c r="N15240" t="s">
        <v>232</v>
      </c>
      <c r="O15240" t="s">
        <v>265</v>
      </c>
      <c r="P15240">
        <v>2020</v>
      </c>
    </row>
    <row r="15241" spans="1:17" x14ac:dyDescent="0.25">
      <c r="A15241" t="s">
        <v>779</v>
      </c>
      <c r="B15241" t="s">
        <v>780</v>
      </c>
      <c r="C15241" t="s">
        <v>781</v>
      </c>
      <c r="D15241" t="s">
        <v>361</v>
      </c>
      <c r="E15241" t="s">
        <v>362</v>
      </c>
      <c r="F15241" t="s">
        <v>187</v>
      </c>
      <c r="G15241" t="s">
        <v>195</v>
      </c>
      <c r="H15241" t="s">
        <v>200</v>
      </c>
      <c r="I15241" t="s">
        <v>201</v>
      </c>
      <c r="K15241" t="s">
        <v>202</v>
      </c>
      <c r="M15241" t="s">
        <v>344</v>
      </c>
      <c r="N15241" t="s">
        <v>232</v>
      </c>
      <c r="O15241" t="s">
        <v>194</v>
      </c>
      <c r="P15241">
        <v>2030</v>
      </c>
      <c r="Q15241">
        <v>0.2</v>
      </c>
    </row>
    <row r="15242" spans="1:17" x14ac:dyDescent="0.25">
      <c r="A15242" t="s">
        <v>779</v>
      </c>
      <c r="B15242" t="s">
        <v>780</v>
      </c>
      <c r="C15242" t="s">
        <v>781</v>
      </c>
      <c r="D15242" t="s">
        <v>361</v>
      </c>
      <c r="E15242" t="s">
        <v>362</v>
      </c>
      <c r="F15242" t="s">
        <v>187</v>
      </c>
      <c r="G15242" t="s">
        <v>195</v>
      </c>
      <c r="H15242" t="s">
        <v>200</v>
      </c>
      <c r="I15242" t="s">
        <v>201</v>
      </c>
      <c r="K15242" t="s">
        <v>202</v>
      </c>
      <c r="M15242" t="s">
        <v>344</v>
      </c>
      <c r="N15242" t="s">
        <v>232</v>
      </c>
      <c r="O15242" t="s">
        <v>194</v>
      </c>
      <c r="P15242">
        <v>2050</v>
      </c>
      <c r="Q15242">
        <v>0.2</v>
      </c>
    </row>
    <row r="15243" spans="1:17" x14ac:dyDescent="0.25">
      <c r="A15243" t="s">
        <v>779</v>
      </c>
      <c r="B15243" t="s">
        <v>780</v>
      </c>
      <c r="C15243" t="s">
        <v>781</v>
      </c>
      <c r="D15243" t="s">
        <v>361</v>
      </c>
      <c r="E15243" t="s">
        <v>362</v>
      </c>
      <c r="F15243" t="s">
        <v>187</v>
      </c>
      <c r="G15243" t="s">
        <v>195</v>
      </c>
      <c r="H15243" t="s">
        <v>200</v>
      </c>
      <c r="I15243" t="s">
        <v>201</v>
      </c>
      <c r="K15243" t="s">
        <v>202</v>
      </c>
      <c r="M15243" t="s">
        <v>344</v>
      </c>
      <c r="N15243" t="s">
        <v>232</v>
      </c>
      <c r="O15243" t="s">
        <v>264</v>
      </c>
      <c r="P15243">
        <v>2050</v>
      </c>
    </row>
    <row r="15244" spans="1:17" x14ac:dyDescent="0.25">
      <c r="A15244" t="s">
        <v>779</v>
      </c>
      <c r="B15244" t="s">
        <v>780</v>
      </c>
      <c r="C15244" t="s">
        <v>781</v>
      </c>
      <c r="D15244" t="s">
        <v>361</v>
      </c>
      <c r="E15244" t="s">
        <v>362</v>
      </c>
      <c r="F15244" t="s">
        <v>187</v>
      </c>
      <c r="G15244" t="s">
        <v>195</v>
      </c>
      <c r="H15244" t="s">
        <v>200</v>
      </c>
      <c r="I15244" t="s">
        <v>201</v>
      </c>
      <c r="K15244" t="s">
        <v>202</v>
      </c>
      <c r="M15244" t="s">
        <v>344</v>
      </c>
      <c r="N15244" t="s">
        <v>232</v>
      </c>
      <c r="O15244" t="s">
        <v>265</v>
      </c>
      <c r="P15244">
        <v>2050</v>
      </c>
    </row>
    <row r="15245" spans="1:17" x14ac:dyDescent="0.25">
      <c r="A15245" t="s">
        <v>779</v>
      </c>
      <c r="B15245" t="s">
        <v>780</v>
      </c>
      <c r="C15245" t="s">
        <v>781</v>
      </c>
      <c r="D15245" t="s">
        <v>361</v>
      </c>
      <c r="E15245" t="s">
        <v>362</v>
      </c>
      <c r="F15245" t="s">
        <v>187</v>
      </c>
      <c r="G15245" t="s">
        <v>195</v>
      </c>
      <c r="H15245" t="s">
        <v>204</v>
      </c>
      <c r="I15245" t="s">
        <v>205</v>
      </c>
      <c r="J15245" t="s">
        <v>198</v>
      </c>
      <c r="O15245" t="s">
        <v>194</v>
      </c>
      <c r="P15245">
        <v>2015</v>
      </c>
    </row>
    <row r="15246" spans="1:17" x14ac:dyDescent="0.25">
      <c r="A15246" t="s">
        <v>779</v>
      </c>
      <c r="B15246" t="s">
        <v>780</v>
      </c>
      <c r="C15246" t="s">
        <v>781</v>
      </c>
      <c r="D15246" t="s">
        <v>361</v>
      </c>
      <c r="E15246" t="s">
        <v>362</v>
      </c>
      <c r="F15246" t="s">
        <v>187</v>
      </c>
      <c r="G15246" t="s">
        <v>195</v>
      </c>
      <c r="H15246" t="s">
        <v>204</v>
      </c>
      <c r="I15246" t="s">
        <v>205</v>
      </c>
      <c r="J15246" t="s">
        <v>198</v>
      </c>
      <c r="O15246" t="s">
        <v>194</v>
      </c>
      <c r="P15246">
        <v>2020</v>
      </c>
    </row>
    <row r="15247" spans="1:17" x14ac:dyDescent="0.25">
      <c r="A15247" t="s">
        <v>779</v>
      </c>
      <c r="B15247" t="s">
        <v>780</v>
      </c>
      <c r="C15247" t="s">
        <v>781</v>
      </c>
      <c r="D15247" t="s">
        <v>361</v>
      </c>
      <c r="E15247" t="s">
        <v>362</v>
      </c>
      <c r="F15247" t="s">
        <v>187</v>
      </c>
      <c r="G15247" t="s">
        <v>195</v>
      </c>
      <c r="H15247" t="s">
        <v>204</v>
      </c>
      <c r="I15247" t="s">
        <v>205</v>
      </c>
      <c r="J15247" t="s">
        <v>198</v>
      </c>
      <c r="O15247" t="s">
        <v>264</v>
      </c>
      <c r="P15247">
        <v>2020</v>
      </c>
    </row>
    <row r="15248" spans="1:17" x14ac:dyDescent="0.25">
      <c r="A15248" t="s">
        <v>779</v>
      </c>
      <c r="B15248" t="s">
        <v>780</v>
      </c>
      <c r="C15248" t="s">
        <v>781</v>
      </c>
      <c r="D15248" t="s">
        <v>361</v>
      </c>
      <c r="E15248" t="s">
        <v>362</v>
      </c>
      <c r="F15248" t="s">
        <v>187</v>
      </c>
      <c r="G15248" t="s">
        <v>195</v>
      </c>
      <c r="H15248" t="s">
        <v>204</v>
      </c>
      <c r="I15248" t="s">
        <v>205</v>
      </c>
      <c r="J15248" t="s">
        <v>198</v>
      </c>
      <c r="O15248" t="s">
        <v>265</v>
      </c>
      <c r="P15248">
        <v>2020</v>
      </c>
    </row>
    <row r="15249" spans="1:17" x14ac:dyDescent="0.25">
      <c r="A15249" t="s">
        <v>779</v>
      </c>
      <c r="B15249" t="s">
        <v>780</v>
      </c>
      <c r="C15249" t="s">
        <v>781</v>
      </c>
      <c r="D15249" t="s">
        <v>361</v>
      </c>
      <c r="E15249" t="s">
        <v>362</v>
      </c>
      <c r="F15249" t="s">
        <v>187</v>
      </c>
      <c r="G15249" t="s">
        <v>195</v>
      </c>
      <c r="H15249" t="s">
        <v>204</v>
      </c>
      <c r="I15249" t="s">
        <v>205</v>
      </c>
      <c r="J15249" t="s">
        <v>198</v>
      </c>
      <c r="O15249" t="s">
        <v>194</v>
      </c>
      <c r="P15249">
        <v>2030</v>
      </c>
    </row>
    <row r="15250" spans="1:17" x14ac:dyDescent="0.25">
      <c r="A15250" t="s">
        <v>779</v>
      </c>
      <c r="B15250" t="s">
        <v>780</v>
      </c>
      <c r="C15250" t="s">
        <v>781</v>
      </c>
      <c r="D15250" t="s">
        <v>361</v>
      </c>
      <c r="E15250" t="s">
        <v>362</v>
      </c>
      <c r="F15250" t="s">
        <v>187</v>
      </c>
      <c r="G15250" t="s">
        <v>195</v>
      </c>
      <c r="H15250" t="s">
        <v>204</v>
      </c>
      <c r="I15250" t="s">
        <v>205</v>
      </c>
      <c r="J15250" t="s">
        <v>198</v>
      </c>
      <c r="O15250" t="s">
        <v>194</v>
      </c>
      <c r="P15250">
        <v>2050</v>
      </c>
    </row>
    <row r="15251" spans="1:17" x14ac:dyDescent="0.25">
      <c r="A15251" t="s">
        <v>779</v>
      </c>
      <c r="B15251" t="s">
        <v>780</v>
      </c>
      <c r="C15251" t="s">
        <v>781</v>
      </c>
      <c r="D15251" t="s">
        <v>361</v>
      </c>
      <c r="E15251" t="s">
        <v>362</v>
      </c>
      <c r="F15251" t="s">
        <v>187</v>
      </c>
      <c r="G15251" t="s">
        <v>195</v>
      </c>
      <c r="H15251" t="s">
        <v>204</v>
      </c>
      <c r="I15251" t="s">
        <v>205</v>
      </c>
      <c r="J15251" t="s">
        <v>198</v>
      </c>
      <c r="O15251" t="s">
        <v>264</v>
      </c>
      <c r="P15251">
        <v>2050</v>
      </c>
    </row>
    <row r="15252" spans="1:17" x14ac:dyDescent="0.25">
      <c r="A15252" t="s">
        <v>779</v>
      </c>
      <c r="B15252" t="s">
        <v>780</v>
      </c>
      <c r="C15252" t="s">
        <v>781</v>
      </c>
      <c r="D15252" t="s">
        <v>361</v>
      </c>
      <c r="E15252" t="s">
        <v>362</v>
      </c>
      <c r="F15252" t="s">
        <v>187</v>
      </c>
      <c r="G15252" t="s">
        <v>195</v>
      </c>
      <c r="H15252" t="s">
        <v>204</v>
      </c>
      <c r="I15252" t="s">
        <v>205</v>
      </c>
      <c r="J15252" t="s">
        <v>198</v>
      </c>
      <c r="O15252" t="s">
        <v>265</v>
      </c>
      <c r="P15252">
        <v>2050</v>
      </c>
    </row>
    <row r="15253" spans="1:17" x14ac:dyDescent="0.25">
      <c r="A15253" t="s">
        <v>779</v>
      </c>
      <c r="B15253" t="s">
        <v>780</v>
      </c>
      <c r="C15253" t="s">
        <v>781</v>
      </c>
      <c r="D15253" t="s">
        <v>361</v>
      </c>
      <c r="E15253" t="s">
        <v>362</v>
      </c>
      <c r="F15253" t="s">
        <v>187</v>
      </c>
      <c r="G15253" t="s">
        <v>195</v>
      </c>
      <c r="H15253" t="s">
        <v>350</v>
      </c>
      <c r="I15253" t="s">
        <v>208</v>
      </c>
      <c r="J15253" t="s">
        <v>351</v>
      </c>
      <c r="K15253" t="s">
        <v>191</v>
      </c>
      <c r="M15253" t="s">
        <v>210</v>
      </c>
      <c r="N15253" t="s">
        <v>386</v>
      </c>
      <c r="O15253" t="s">
        <v>194</v>
      </c>
      <c r="P15253">
        <v>2015</v>
      </c>
      <c r="Q15253">
        <v>0.39</v>
      </c>
    </row>
    <row r="15254" spans="1:17" x14ac:dyDescent="0.25">
      <c r="A15254" t="s">
        <v>779</v>
      </c>
      <c r="B15254" t="s">
        <v>780</v>
      </c>
      <c r="C15254" t="s">
        <v>781</v>
      </c>
      <c r="D15254" t="s">
        <v>361</v>
      </c>
      <c r="E15254" t="s">
        <v>362</v>
      </c>
      <c r="F15254" t="s">
        <v>187</v>
      </c>
      <c r="G15254" t="s">
        <v>195</v>
      </c>
      <c r="H15254" t="s">
        <v>350</v>
      </c>
      <c r="I15254" t="s">
        <v>208</v>
      </c>
      <c r="J15254" t="s">
        <v>351</v>
      </c>
      <c r="K15254" t="s">
        <v>191</v>
      </c>
      <c r="M15254" t="s">
        <v>210</v>
      </c>
      <c r="N15254" t="s">
        <v>386</v>
      </c>
      <c r="O15254" t="s">
        <v>194</v>
      </c>
      <c r="P15254">
        <v>2020</v>
      </c>
      <c r="Q15254">
        <v>0.4</v>
      </c>
    </row>
    <row r="15255" spans="1:17" x14ac:dyDescent="0.25">
      <c r="A15255" t="s">
        <v>779</v>
      </c>
      <c r="B15255" t="s">
        <v>780</v>
      </c>
      <c r="C15255" t="s">
        <v>781</v>
      </c>
      <c r="D15255" t="s">
        <v>361</v>
      </c>
      <c r="E15255" t="s">
        <v>362</v>
      </c>
      <c r="F15255" t="s">
        <v>187</v>
      </c>
      <c r="G15255" t="s">
        <v>195</v>
      </c>
      <c r="H15255" t="s">
        <v>350</v>
      </c>
      <c r="I15255" t="s">
        <v>208</v>
      </c>
      <c r="J15255" t="s">
        <v>351</v>
      </c>
      <c r="K15255" t="s">
        <v>191</v>
      </c>
      <c r="M15255" t="s">
        <v>210</v>
      </c>
      <c r="N15255" t="s">
        <v>386</v>
      </c>
      <c r="O15255" t="s">
        <v>264</v>
      </c>
      <c r="P15255">
        <v>2020</v>
      </c>
    </row>
    <row r="15256" spans="1:17" x14ac:dyDescent="0.25">
      <c r="A15256" t="s">
        <v>779</v>
      </c>
      <c r="B15256" t="s">
        <v>780</v>
      </c>
      <c r="C15256" t="s">
        <v>781</v>
      </c>
      <c r="D15256" t="s">
        <v>361</v>
      </c>
      <c r="E15256" t="s">
        <v>362</v>
      </c>
      <c r="F15256" t="s">
        <v>187</v>
      </c>
      <c r="G15256" t="s">
        <v>195</v>
      </c>
      <c r="H15256" t="s">
        <v>350</v>
      </c>
      <c r="I15256" t="s">
        <v>208</v>
      </c>
      <c r="J15256" t="s">
        <v>351</v>
      </c>
      <c r="K15256" t="s">
        <v>191</v>
      </c>
      <c r="M15256" t="s">
        <v>210</v>
      </c>
      <c r="N15256" t="s">
        <v>386</v>
      </c>
      <c r="O15256" t="s">
        <v>265</v>
      </c>
      <c r="P15256">
        <v>2020</v>
      </c>
    </row>
    <row r="15257" spans="1:17" x14ac:dyDescent="0.25">
      <c r="A15257" t="s">
        <v>779</v>
      </c>
      <c r="B15257" t="s">
        <v>780</v>
      </c>
      <c r="C15257" t="s">
        <v>781</v>
      </c>
      <c r="D15257" t="s">
        <v>361</v>
      </c>
      <c r="E15257" t="s">
        <v>362</v>
      </c>
      <c r="F15257" t="s">
        <v>187</v>
      </c>
      <c r="G15257" t="s">
        <v>195</v>
      </c>
      <c r="H15257" t="s">
        <v>350</v>
      </c>
      <c r="I15257" t="s">
        <v>208</v>
      </c>
      <c r="J15257" t="s">
        <v>351</v>
      </c>
      <c r="K15257" t="s">
        <v>191</v>
      </c>
      <c r="M15257" t="s">
        <v>210</v>
      </c>
      <c r="N15257" t="s">
        <v>386</v>
      </c>
      <c r="O15257" t="s">
        <v>194</v>
      </c>
      <c r="P15257">
        <v>2030</v>
      </c>
      <c r="Q15257">
        <v>0.41</v>
      </c>
    </row>
    <row r="15258" spans="1:17" x14ac:dyDescent="0.25">
      <c r="A15258" t="s">
        <v>779</v>
      </c>
      <c r="B15258" t="s">
        <v>780</v>
      </c>
      <c r="C15258" t="s">
        <v>781</v>
      </c>
      <c r="D15258" t="s">
        <v>361</v>
      </c>
      <c r="E15258" t="s">
        <v>362</v>
      </c>
      <c r="F15258" t="s">
        <v>187</v>
      </c>
      <c r="G15258" t="s">
        <v>195</v>
      </c>
      <c r="H15258" t="s">
        <v>350</v>
      </c>
      <c r="I15258" t="s">
        <v>208</v>
      </c>
      <c r="J15258" t="s">
        <v>351</v>
      </c>
      <c r="K15258" t="s">
        <v>191</v>
      </c>
      <c r="M15258" t="s">
        <v>210</v>
      </c>
      <c r="N15258" t="s">
        <v>386</v>
      </c>
      <c r="O15258" t="s">
        <v>194</v>
      </c>
      <c r="P15258">
        <v>2050</v>
      </c>
      <c r="Q15258">
        <v>0.43</v>
      </c>
    </row>
    <row r="15259" spans="1:17" x14ac:dyDescent="0.25">
      <c r="A15259" t="s">
        <v>779</v>
      </c>
      <c r="B15259" t="s">
        <v>780</v>
      </c>
      <c r="C15259" t="s">
        <v>781</v>
      </c>
      <c r="D15259" t="s">
        <v>361</v>
      </c>
      <c r="E15259" t="s">
        <v>362</v>
      </c>
      <c r="F15259" t="s">
        <v>187</v>
      </c>
      <c r="G15259" t="s">
        <v>195</v>
      </c>
      <c r="H15259" t="s">
        <v>350</v>
      </c>
      <c r="I15259" t="s">
        <v>208</v>
      </c>
      <c r="J15259" t="s">
        <v>351</v>
      </c>
      <c r="K15259" t="s">
        <v>191</v>
      </c>
      <c r="M15259" t="s">
        <v>210</v>
      </c>
      <c r="N15259" t="s">
        <v>386</v>
      </c>
      <c r="O15259" t="s">
        <v>264</v>
      </c>
      <c r="P15259">
        <v>2050</v>
      </c>
    </row>
    <row r="15260" spans="1:17" x14ac:dyDescent="0.25">
      <c r="A15260" t="s">
        <v>779</v>
      </c>
      <c r="B15260" t="s">
        <v>780</v>
      </c>
      <c r="C15260" t="s">
        <v>781</v>
      </c>
      <c r="D15260" t="s">
        <v>361</v>
      </c>
      <c r="E15260" t="s">
        <v>362</v>
      </c>
      <c r="F15260" t="s">
        <v>187</v>
      </c>
      <c r="G15260" t="s">
        <v>195</v>
      </c>
      <c r="H15260" t="s">
        <v>350</v>
      </c>
      <c r="I15260" t="s">
        <v>208</v>
      </c>
      <c r="J15260" t="s">
        <v>351</v>
      </c>
      <c r="K15260" t="s">
        <v>191</v>
      </c>
      <c r="M15260" t="s">
        <v>210</v>
      </c>
      <c r="N15260" t="s">
        <v>386</v>
      </c>
      <c r="O15260" t="s">
        <v>265</v>
      </c>
      <c r="P15260">
        <v>2050</v>
      </c>
    </row>
    <row r="15261" spans="1:17" x14ac:dyDescent="0.25">
      <c r="A15261" t="s">
        <v>779</v>
      </c>
      <c r="B15261" t="s">
        <v>780</v>
      </c>
      <c r="C15261" t="s">
        <v>781</v>
      </c>
      <c r="D15261" t="s">
        <v>361</v>
      </c>
      <c r="E15261" t="s">
        <v>362</v>
      </c>
      <c r="F15261" t="s">
        <v>187</v>
      </c>
      <c r="G15261" t="s">
        <v>195</v>
      </c>
      <c r="H15261" t="s">
        <v>207</v>
      </c>
      <c r="I15261" t="s">
        <v>208</v>
      </c>
      <c r="J15261" t="s">
        <v>209</v>
      </c>
      <c r="K15261" t="s">
        <v>191</v>
      </c>
      <c r="M15261" t="s">
        <v>536</v>
      </c>
      <c r="N15261" t="s">
        <v>513</v>
      </c>
      <c r="O15261" t="s">
        <v>194</v>
      </c>
      <c r="P15261">
        <v>2015</v>
      </c>
      <c r="Q15261">
        <v>0.41</v>
      </c>
    </row>
    <row r="15262" spans="1:17" x14ac:dyDescent="0.25">
      <c r="A15262" t="s">
        <v>779</v>
      </c>
      <c r="B15262" t="s">
        <v>780</v>
      </c>
      <c r="C15262" t="s">
        <v>781</v>
      </c>
      <c r="D15262" t="s">
        <v>361</v>
      </c>
      <c r="E15262" t="s">
        <v>362</v>
      </c>
      <c r="F15262" t="s">
        <v>187</v>
      </c>
      <c r="G15262" t="s">
        <v>195</v>
      </c>
      <c r="H15262" t="s">
        <v>207</v>
      </c>
      <c r="I15262" t="s">
        <v>208</v>
      </c>
      <c r="J15262" t="s">
        <v>209</v>
      </c>
      <c r="K15262" t="s">
        <v>191</v>
      </c>
      <c r="M15262" t="s">
        <v>536</v>
      </c>
      <c r="N15262" t="s">
        <v>513</v>
      </c>
      <c r="O15262" t="s">
        <v>194</v>
      </c>
      <c r="P15262">
        <v>2020</v>
      </c>
      <c r="Q15262">
        <v>0.42</v>
      </c>
    </row>
    <row r="15263" spans="1:17" x14ac:dyDescent="0.25">
      <c r="A15263" t="s">
        <v>779</v>
      </c>
      <c r="B15263" t="s">
        <v>780</v>
      </c>
      <c r="C15263" t="s">
        <v>781</v>
      </c>
      <c r="D15263" t="s">
        <v>361</v>
      </c>
      <c r="E15263" t="s">
        <v>362</v>
      </c>
      <c r="F15263" t="s">
        <v>187</v>
      </c>
      <c r="G15263" t="s">
        <v>195</v>
      </c>
      <c r="H15263" t="s">
        <v>207</v>
      </c>
      <c r="I15263" t="s">
        <v>208</v>
      </c>
      <c r="J15263" t="s">
        <v>209</v>
      </c>
      <c r="K15263" t="s">
        <v>191</v>
      </c>
      <c r="M15263" t="s">
        <v>536</v>
      </c>
      <c r="N15263" t="s">
        <v>513</v>
      </c>
      <c r="O15263" t="s">
        <v>264</v>
      </c>
      <c r="P15263">
        <v>2020</v>
      </c>
    </row>
    <row r="15264" spans="1:17" x14ac:dyDescent="0.25">
      <c r="A15264" t="s">
        <v>779</v>
      </c>
      <c r="B15264" t="s">
        <v>780</v>
      </c>
      <c r="C15264" t="s">
        <v>781</v>
      </c>
      <c r="D15264" t="s">
        <v>361</v>
      </c>
      <c r="E15264" t="s">
        <v>362</v>
      </c>
      <c r="F15264" t="s">
        <v>187</v>
      </c>
      <c r="G15264" t="s">
        <v>195</v>
      </c>
      <c r="H15264" t="s">
        <v>207</v>
      </c>
      <c r="I15264" t="s">
        <v>208</v>
      </c>
      <c r="J15264" t="s">
        <v>209</v>
      </c>
      <c r="K15264" t="s">
        <v>191</v>
      </c>
      <c r="M15264" t="s">
        <v>536</v>
      </c>
      <c r="N15264" t="s">
        <v>513</v>
      </c>
      <c r="O15264" t="s">
        <v>265</v>
      </c>
      <c r="P15264">
        <v>2020</v>
      </c>
    </row>
    <row r="15265" spans="1:17" x14ac:dyDescent="0.25">
      <c r="A15265" t="s">
        <v>779</v>
      </c>
      <c r="B15265" t="s">
        <v>780</v>
      </c>
      <c r="C15265" t="s">
        <v>781</v>
      </c>
      <c r="D15265" t="s">
        <v>361</v>
      </c>
      <c r="E15265" t="s">
        <v>362</v>
      </c>
      <c r="F15265" t="s">
        <v>187</v>
      </c>
      <c r="G15265" t="s">
        <v>195</v>
      </c>
      <c r="H15265" t="s">
        <v>207</v>
      </c>
      <c r="I15265" t="s">
        <v>208</v>
      </c>
      <c r="J15265" t="s">
        <v>209</v>
      </c>
      <c r="K15265" t="s">
        <v>191</v>
      </c>
      <c r="M15265" t="s">
        <v>536</v>
      </c>
      <c r="N15265" t="s">
        <v>513</v>
      </c>
      <c r="O15265" t="s">
        <v>194</v>
      </c>
      <c r="P15265">
        <v>2030</v>
      </c>
      <c r="Q15265">
        <v>0.43</v>
      </c>
    </row>
    <row r="15266" spans="1:17" x14ac:dyDescent="0.25">
      <c r="A15266" t="s">
        <v>779</v>
      </c>
      <c r="B15266" t="s">
        <v>780</v>
      </c>
      <c r="C15266" t="s">
        <v>781</v>
      </c>
      <c r="D15266" t="s">
        <v>361</v>
      </c>
      <c r="E15266" t="s">
        <v>362</v>
      </c>
      <c r="F15266" t="s">
        <v>187</v>
      </c>
      <c r="G15266" t="s">
        <v>195</v>
      </c>
      <c r="H15266" t="s">
        <v>207</v>
      </c>
      <c r="I15266" t="s">
        <v>208</v>
      </c>
      <c r="J15266" t="s">
        <v>209</v>
      </c>
      <c r="K15266" t="s">
        <v>191</v>
      </c>
      <c r="M15266" t="s">
        <v>536</v>
      </c>
      <c r="N15266" t="s">
        <v>513</v>
      </c>
      <c r="O15266" t="s">
        <v>194</v>
      </c>
      <c r="P15266">
        <v>2050</v>
      </c>
      <c r="Q15266">
        <v>0.45</v>
      </c>
    </row>
    <row r="15267" spans="1:17" x14ac:dyDescent="0.25">
      <c r="A15267" t="s">
        <v>779</v>
      </c>
      <c r="B15267" t="s">
        <v>780</v>
      </c>
      <c r="C15267" t="s">
        <v>781</v>
      </c>
      <c r="D15267" t="s">
        <v>361</v>
      </c>
      <c r="E15267" t="s">
        <v>362</v>
      </c>
      <c r="F15267" t="s">
        <v>187</v>
      </c>
      <c r="G15267" t="s">
        <v>195</v>
      </c>
      <c r="H15267" t="s">
        <v>207</v>
      </c>
      <c r="I15267" t="s">
        <v>208</v>
      </c>
      <c r="J15267" t="s">
        <v>209</v>
      </c>
      <c r="K15267" t="s">
        <v>191</v>
      </c>
      <c r="M15267" t="s">
        <v>536</v>
      </c>
      <c r="N15267" t="s">
        <v>513</v>
      </c>
      <c r="O15267" t="s">
        <v>264</v>
      </c>
      <c r="P15267">
        <v>2050</v>
      </c>
    </row>
    <row r="15268" spans="1:17" x14ac:dyDescent="0.25">
      <c r="A15268" t="s">
        <v>779</v>
      </c>
      <c r="B15268" t="s">
        <v>780</v>
      </c>
      <c r="C15268" t="s">
        <v>781</v>
      </c>
      <c r="D15268" t="s">
        <v>361</v>
      </c>
      <c r="E15268" t="s">
        <v>362</v>
      </c>
      <c r="F15268" t="s">
        <v>187</v>
      </c>
      <c r="G15268" t="s">
        <v>195</v>
      </c>
      <c r="H15268" t="s">
        <v>207</v>
      </c>
      <c r="I15268" t="s">
        <v>208</v>
      </c>
      <c r="J15268" t="s">
        <v>209</v>
      </c>
      <c r="K15268" t="s">
        <v>191</v>
      </c>
      <c r="M15268" t="s">
        <v>536</v>
      </c>
      <c r="N15268" t="s">
        <v>513</v>
      </c>
      <c r="O15268" t="s">
        <v>265</v>
      </c>
      <c r="P15268">
        <v>2050</v>
      </c>
    </row>
    <row r="15269" spans="1:17" x14ac:dyDescent="0.25">
      <c r="A15269" t="s">
        <v>779</v>
      </c>
      <c r="B15269" t="s">
        <v>780</v>
      </c>
      <c r="C15269" t="s">
        <v>781</v>
      </c>
      <c r="D15269" t="s">
        <v>361</v>
      </c>
      <c r="E15269" t="s">
        <v>362</v>
      </c>
      <c r="F15269" t="s">
        <v>187</v>
      </c>
      <c r="G15269" t="s">
        <v>195</v>
      </c>
      <c r="H15269" t="s">
        <v>352</v>
      </c>
      <c r="I15269" t="s">
        <v>135</v>
      </c>
      <c r="K15269" t="s">
        <v>191</v>
      </c>
      <c r="N15269" t="s">
        <v>404</v>
      </c>
      <c r="O15269" t="s">
        <v>194</v>
      </c>
      <c r="P15269">
        <v>2015</v>
      </c>
      <c r="Q15269">
        <v>1.37E-2</v>
      </c>
    </row>
    <row r="15270" spans="1:17" x14ac:dyDescent="0.25">
      <c r="A15270" t="s">
        <v>779</v>
      </c>
      <c r="B15270" t="s">
        <v>780</v>
      </c>
      <c r="C15270" t="s">
        <v>781</v>
      </c>
      <c r="D15270" t="s">
        <v>361</v>
      </c>
      <c r="E15270" t="s">
        <v>362</v>
      </c>
      <c r="F15270" t="s">
        <v>187</v>
      </c>
      <c r="G15270" t="s">
        <v>195</v>
      </c>
      <c r="H15270" t="s">
        <v>352</v>
      </c>
      <c r="I15270" t="s">
        <v>135</v>
      </c>
      <c r="K15270" t="s">
        <v>191</v>
      </c>
      <c r="N15270" t="s">
        <v>404</v>
      </c>
      <c r="O15270" t="s">
        <v>194</v>
      </c>
      <c r="P15270">
        <v>2020</v>
      </c>
      <c r="Q15270">
        <v>1.37E-2</v>
      </c>
    </row>
    <row r="15271" spans="1:17" x14ac:dyDescent="0.25">
      <c r="A15271" t="s">
        <v>779</v>
      </c>
      <c r="B15271" t="s">
        <v>780</v>
      </c>
      <c r="C15271" t="s">
        <v>781</v>
      </c>
      <c r="D15271" t="s">
        <v>361</v>
      </c>
      <c r="E15271" t="s">
        <v>362</v>
      </c>
      <c r="F15271" t="s">
        <v>187</v>
      </c>
      <c r="G15271" t="s">
        <v>195</v>
      </c>
      <c r="H15271" t="s">
        <v>352</v>
      </c>
      <c r="I15271" t="s">
        <v>135</v>
      </c>
      <c r="K15271" t="s">
        <v>191</v>
      </c>
      <c r="N15271" t="s">
        <v>404</v>
      </c>
      <c r="O15271" t="s">
        <v>264</v>
      </c>
      <c r="P15271">
        <v>2020</v>
      </c>
    </row>
    <row r="15272" spans="1:17" x14ac:dyDescent="0.25">
      <c r="A15272" t="s">
        <v>779</v>
      </c>
      <c r="B15272" t="s">
        <v>780</v>
      </c>
      <c r="C15272" t="s">
        <v>781</v>
      </c>
      <c r="D15272" t="s">
        <v>361</v>
      </c>
      <c r="E15272" t="s">
        <v>362</v>
      </c>
      <c r="F15272" t="s">
        <v>187</v>
      </c>
      <c r="G15272" t="s">
        <v>195</v>
      </c>
      <c r="H15272" t="s">
        <v>352</v>
      </c>
      <c r="I15272" t="s">
        <v>135</v>
      </c>
      <c r="K15272" t="s">
        <v>191</v>
      </c>
      <c r="N15272" t="s">
        <v>404</v>
      </c>
      <c r="O15272" t="s">
        <v>265</v>
      </c>
      <c r="P15272">
        <v>2020</v>
      </c>
    </row>
    <row r="15273" spans="1:17" x14ac:dyDescent="0.25">
      <c r="A15273" t="s">
        <v>779</v>
      </c>
      <c r="B15273" t="s">
        <v>780</v>
      </c>
      <c r="C15273" t="s">
        <v>781</v>
      </c>
      <c r="D15273" t="s">
        <v>361</v>
      </c>
      <c r="E15273" t="s">
        <v>362</v>
      </c>
      <c r="F15273" t="s">
        <v>187</v>
      </c>
      <c r="G15273" t="s">
        <v>195</v>
      </c>
      <c r="H15273" t="s">
        <v>352</v>
      </c>
      <c r="I15273" t="s">
        <v>135</v>
      </c>
      <c r="K15273" t="s">
        <v>191</v>
      </c>
      <c r="N15273" t="s">
        <v>404</v>
      </c>
      <c r="O15273" t="s">
        <v>194</v>
      </c>
      <c r="P15273">
        <v>2030</v>
      </c>
      <c r="Q15273">
        <v>1.37E-2</v>
      </c>
    </row>
    <row r="15274" spans="1:17" x14ac:dyDescent="0.25">
      <c r="A15274" t="s">
        <v>779</v>
      </c>
      <c r="B15274" t="s">
        <v>780</v>
      </c>
      <c r="C15274" t="s">
        <v>781</v>
      </c>
      <c r="D15274" t="s">
        <v>361</v>
      </c>
      <c r="E15274" t="s">
        <v>362</v>
      </c>
      <c r="F15274" t="s">
        <v>187</v>
      </c>
      <c r="G15274" t="s">
        <v>195</v>
      </c>
      <c r="H15274" t="s">
        <v>352</v>
      </c>
      <c r="I15274" t="s">
        <v>135</v>
      </c>
      <c r="K15274" t="s">
        <v>191</v>
      </c>
      <c r="N15274" t="s">
        <v>404</v>
      </c>
      <c r="O15274" t="s">
        <v>194</v>
      </c>
      <c r="P15274">
        <v>2050</v>
      </c>
      <c r="Q15274">
        <v>1.37E-2</v>
      </c>
    </row>
    <row r="15275" spans="1:17" x14ac:dyDescent="0.25">
      <c r="A15275" t="s">
        <v>779</v>
      </c>
      <c r="B15275" t="s">
        <v>780</v>
      </c>
      <c r="C15275" t="s">
        <v>781</v>
      </c>
      <c r="D15275" t="s">
        <v>361</v>
      </c>
      <c r="E15275" t="s">
        <v>362</v>
      </c>
      <c r="F15275" t="s">
        <v>187</v>
      </c>
      <c r="G15275" t="s">
        <v>195</v>
      </c>
      <c r="H15275" t="s">
        <v>352</v>
      </c>
      <c r="I15275" t="s">
        <v>135</v>
      </c>
      <c r="K15275" t="s">
        <v>191</v>
      </c>
      <c r="N15275" t="s">
        <v>404</v>
      </c>
      <c r="O15275" t="s">
        <v>264</v>
      </c>
      <c r="P15275">
        <v>2050</v>
      </c>
    </row>
    <row r="15276" spans="1:17" x14ac:dyDescent="0.25">
      <c r="A15276" t="s">
        <v>779</v>
      </c>
      <c r="B15276" t="s">
        <v>780</v>
      </c>
      <c r="C15276" t="s">
        <v>781</v>
      </c>
      <c r="D15276" t="s">
        <v>361</v>
      </c>
      <c r="E15276" t="s">
        <v>362</v>
      </c>
      <c r="F15276" t="s">
        <v>187</v>
      </c>
      <c r="G15276" t="s">
        <v>195</v>
      </c>
      <c r="H15276" t="s">
        <v>352</v>
      </c>
      <c r="I15276" t="s">
        <v>135</v>
      </c>
      <c r="K15276" t="s">
        <v>191</v>
      </c>
      <c r="N15276" t="s">
        <v>404</v>
      </c>
      <c r="O15276" t="s">
        <v>265</v>
      </c>
      <c r="P15276">
        <v>2050</v>
      </c>
    </row>
    <row r="15277" spans="1:17" x14ac:dyDescent="0.25">
      <c r="A15277" t="s">
        <v>779</v>
      </c>
      <c r="B15277" t="s">
        <v>780</v>
      </c>
      <c r="C15277" t="s">
        <v>781</v>
      </c>
      <c r="D15277" t="s">
        <v>361</v>
      </c>
      <c r="E15277" t="s">
        <v>362</v>
      </c>
      <c r="F15277" t="s">
        <v>187</v>
      </c>
      <c r="G15277" t="s">
        <v>195</v>
      </c>
      <c r="H15277" t="s">
        <v>212</v>
      </c>
      <c r="I15277" t="s">
        <v>213</v>
      </c>
      <c r="K15277" t="s">
        <v>214</v>
      </c>
      <c r="M15277" t="s">
        <v>199</v>
      </c>
      <c r="O15277" t="s">
        <v>194</v>
      </c>
      <c r="P15277">
        <v>2015</v>
      </c>
      <c r="Q15277">
        <v>100</v>
      </c>
    </row>
    <row r="15278" spans="1:17" x14ac:dyDescent="0.25">
      <c r="A15278" t="s">
        <v>779</v>
      </c>
      <c r="B15278" t="s">
        <v>780</v>
      </c>
      <c r="C15278" t="s">
        <v>781</v>
      </c>
      <c r="D15278" t="s">
        <v>361</v>
      </c>
      <c r="E15278" t="s">
        <v>362</v>
      </c>
      <c r="F15278" t="s">
        <v>187</v>
      </c>
      <c r="G15278" t="s">
        <v>195</v>
      </c>
      <c r="H15278" t="s">
        <v>212</v>
      </c>
      <c r="I15278" t="s">
        <v>213</v>
      </c>
      <c r="K15278" t="s">
        <v>214</v>
      </c>
      <c r="M15278" t="s">
        <v>199</v>
      </c>
      <c r="O15278" t="s">
        <v>194</v>
      </c>
      <c r="P15278">
        <v>2020</v>
      </c>
      <c r="Q15278">
        <v>100</v>
      </c>
    </row>
    <row r="15279" spans="1:17" x14ac:dyDescent="0.25">
      <c r="A15279" t="s">
        <v>779</v>
      </c>
      <c r="B15279" t="s">
        <v>780</v>
      </c>
      <c r="C15279" t="s">
        <v>781</v>
      </c>
      <c r="D15279" t="s">
        <v>361</v>
      </c>
      <c r="E15279" t="s">
        <v>362</v>
      </c>
      <c r="F15279" t="s">
        <v>187</v>
      </c>
      <c r="G15279" t="s">
        <v>195</v>
      </c>
      <c r="H15279" t="s">
        <v>212</v>
      </c>
      <c r="I15279" t="s">
        <v>213</v>
      </c>
      <c r="K15279" t="s">
        <v>214</v>
      </c>
      <c r="M15279" t="s">
        <v>199</v>
      </c>
      <c r="O15279" t="s">
        <v>264</v>
      </c>
      <c r="P15279">
        <v>2020</v>
      </c>
    </row>
    <row r="15280" spans="1:17" x14ac:dyDescent="0.25">
      <c r="A15280" t="s">
        <v>779</v>
      </c>
      <c r="B15280" t="s">
        <v>780</v>
      </c>
      <c r="C15280" t="s">
        <v>781</v>
      </c>
      <c r="D15280" t="s">
        <v>361</v>
      </c>
      <c r="E15280" t="s">
        <v>362</v>
      </c>
      <c r="F15280" t="s">
        <v>187</v>
      </c>
      <c r="G15280" t="s">
        <v>195</v>
      </c>
      <c r="H15280" t="s">
        <v>212</v>
      </c>
      <c r="I15280" t="s">
        <v>213</v>
      </c>
      <c r="K15280" t="s">
        <v>214</v>
      </c>
      <c r="M15280" t="s">
        <v>199</v>
      </c>
      <c r="O15280" t="s">
        <v>265</v>
      </c>
      <c r="P15280">
        <v>2020</v>
      </c>
    </row>
    <row r="15281" spans="1:17" x14ac:dyDescent="0.25">
      <c r="A15281" t="s">
        <v>779</v>
      </c>
      <c r="B15281" t="s">
        <v>780</v>
      </c>
      <c r="C15281" t="s">
        <v>781</v>
      </c>
      <c r="D15281" t="s">
        <v>361</v>
      </c>
      <c r="E15281" t="s">
        <v>362</v>
      </c>
      <c r="F15281" t="s">
        <v>187</v>
      </c>
      <c r="G15281" t="s">
        <v>195</v>
      </c>
      <c r="H15281" t="s">
        <v>212</v>
      </c>
      <c r="I15281" t="s">
        <v>213</v>
      </c>
      <c r="K15281" t="s">
        <v>214</v>
      </c>
      <c r="M15281" t="s">
        <v>199</v>
      </c>
      <c r="O15281" t="s">
        <v>194</v>
      </c>
      <c r="P15281">
        <v>2030</v>
      </c>
      <c r="Q15281">
        <v>100</v>
      </c>
    </row>
    <row r="15282" spans="1:17" x14ac:dyDescent="0.25">
      <c r="A15282" t="s">
        <v>779</v>
      </c>
      <c r="B15282" t="s">
        <v>780</v>
      </c>
      <c r="C15282" t="s">
        <v>781</v>
      </c>
      <c r="D15282" t="s">
        <v>361</v>
      </c>
      <c r="E15282" t="s">
        <v>362</v>
      </c>
      <c r="F15282" t="s">
        <v>187</v>
      </c>
      <c r="G15282" t="s">
        <v>195</v>
      </c>
      <c r="H15282" t="s">
        <v>212</v>
      </c>
      <c r="I15282" t="s">
        <v>213</v>
      </c>
      <c r="K15282" t="s">
        <v>214</v>
      </c>
      <c r="M15282" t="s">
        <v>199</v>
      </c>
      <c r="O15282" t="s">
        <v>194</v>
      </c>
      <c r="P15282">
        <v>2050</v>
      </c>
      <c r="Q15282">
        <v>100</v>
      </c>
    </row>
    <row r="15283" spans="1:17" x14ac:dyDescent="0.25">
      <c r="A15283" t="s">
        <v>779</v>
      </c>
      <c r="B15283" t="s">
        <v>780</v>
      </c>
      <c r="C15283" t="s">
        <v>781</v>
      </c>
      <c r="D15283" t="s">
        <v>361</v>
      </c>
      <c r="E15283" t="s">
        <v>362</v>
      </c>
      <c r="F15283" t="s">
        <v>187</v>
      </c>
      <c r="G15283" t="s">
        <v>195</v>
      </c>
      <c r="H15283" t="s">
        <v>212</v>
      </c>
      <c r="I15283" t="s">
        <v>213</v>
      </c>
      <c r="K15283" t="s">
        <v>214</v>
      </c>
      <c r="M15283" t="s">
        <v>199</v>
      </c>
      <c r="O15283" t="s">
        <v>264</v>
      </c>
      <c r="P15283">
        <v>2050</v>
      </c>
    </row>
    <row r="15284" spans="1:17" x14ac:dyDescent="0.25">
      <c r="A15284" t="s">
        <v>779</v>
      </c>
      <c r="B15284" t="s">
        <v>780</v>
      </c>
      <c r="C15284" t="s">
        <v>781</v>
      </c>
      <c r="D15284" t="s">
        <v>361</v>
      </c>
      <c r="E15284" t="s">
        <v>362</v>
      </c>
      <c r="F15284" t="s">
        <v>187</v>
      </c>
      <c r="G15284" t="s">
        <v>195</v>
      </c>
      <c r="H15284" t="s">
        <v>212</v>
      </c>
      <c r="I15284" t="s">
        <v>213</v>
      </c>
      <c r="K15284" t="s">
        <v>214</v>
      </c>
      <c r="M15284" t="s">
        <v>199</v>
      </c>
      <c r="O15284" t="s">
        <v>265</v>
      </c>
      <c r="P15284">
        <v>2050</v>
      </c>
    </row>
    <row r="15285" spans="1:17" x14ac:dyDescent="0.25">
      <c r="A15285" t="s">
        <v>779</v>
      </c>
      <c r="B15285" t="s">
        <v>780</v>
      </c>
      <c r="C15285" t="s">
        <v>781</v>
      </c>
      <c r="D15285" t="s">
        <v>361</v>
      </c>
      <c r="E15285" t="s">
        <v>362</v>
      </c>
      <c r="F15285" t="s">
        <v>187</v>
      </c>
      <c r="G15285" t="s">
        <v>195</v>
      </c>
      <c r="H15285" t="s">
        <v>354</v>
      </c>
      <c r="I15285" t="s">
        <v>136</v>
      </c>
      <c r="K15285" t="s">
        <v>275</v>
      </c>
      <c r="M15285" t="s">
        <v>251</v>
      </c>
      <c r="N15285" t="s">
        <v>206</v>
      </c>
      <c r="O15285" t="s">
        <v>194</v>
      </c>
      <c r="P15285">
        <v>2015</v>
      </c>
      <c r="Q15285">
        <v>0.10714285725</v>
      </c>
    </row>
    <row r="15286" spans="1:17" x14ac:dyDescent="0.25">
      <c r="A15286" t="s">
        <v>779</v>
      </c>
      <c r="B15286" t="s">
        <v>780</v>
      </c>
      <c r="C15286" t="s">
        <v>781</v>
      </c>
      <c r="D15286" t="s">
        <v>361</v>
      </c>
      <c r="E15286" t="s">
        <v>362</v>
      </c>
      <c r="F15286" t="s">
        <v>187</v>
      </c>
      <c r="G15286" t="s">
        <v>195</v>
      </c>
      <c r="H15286" t="s">
        <v>354</v>
      </c>
      <c r="I15286" t="s">
        <v>136</v>
      </c>
      <c r="K15286" t="s">
        <v>275</v>
      </c>
      <c r="M15286" t="s">
        <v>251</v>
      </c>
      <c r="N15286" t="s">
        <v>206</v>
      </c>
      <c r="O15286" t="s">
        <v>194</v>
      </c>
      <c r="P15286">
        <v>2020</v>
      </c>
      <c r="Q15286">
        <v>0.10714285725</v>
      </c>
    </row>
    <row r="15287" spans="1:17" x14ac:dyDescent="0.25">
      <c r="A15287" t="s">
        <v>779</v>
      </c>
      <c r="B15287" t="s">
        <v>780</v>
      </c>
      <c r="C15287" t="s">
        <v>781</v>
      </c>
      <c r="D15287" t="s">
        <v>361</v>
      </c>
      <c r="E15287" t="s">
        <v>362</v>
      </c>
      <c r="F15287" t="s">
        <v>187</v>
      </c>
      <c r="G15287" t="s">
        <v>195</v>
      </c>
      <c r="H15287" t="s">
        <v>354</v>
      </c>
      <c r="I15287" t="s">
        <v>136</v>
      </c>
      <c r="K15287" t="s">
        <v>275</v>
      </c>
      <c r="M15287" t="s">
        <v>251</v>
      </c>
      <c r="N15287" t="s">
        <v>206</v>
      </c>
      <c r="O15287" t="s">
        <v>264</v>
      </c>
      <c r="P15287">
        <v>2020</v>
      </c>
    </row>
    <row r="15288" spans="1:17" x14ac:dyDescent="0.25">
      <c r="A15288" t="s">
        <v>779</v>
      </c>
      <c r="B15288" t="s">
        <v>780</v>
      </c>
      <c r="C15288" t="s">
        <v>781</v>
      </c>
      <c r="D15288" t="s">
        <v>361</v>
      </c>
      <c r="E15288" t="s">
        <v>362</v>
      </c>
      <c r="F15288" t="s">
        <v>187</v>
      </c>
      <c r="G15288" t="s">
        <v>195</v>
      </c>
      <c r="H15288" t="s">
        <v>354</v>
      </c>
      <c r="I15288" t="s">
        <v>136</v>
      </c>
      <c r="K15288" t="s">
        <v>275</v>
      </c>
      <c r="M15288" t="s">
        <v>251</v>
      </c>
      <c r="N15288" t="s">
        <v>206</v>
      </c>
      <c r="O15288" t="s">
        <v>265</v>
      </c>
      <c r="P15288">
        <v>2020</v>
      </c>
    </row>
    <row r="15289" spans="1:17" x14ac:dyDescent="0.25">
      <c r="A15289" t="s">
        <v>779</v>
      </c>
      <c r="B15289" t="s">
        <v>780</v>
      </c>
      <c r="C15289" t="s">
        <v>781</v>
      </c>
      <c r="D15289" t="s">
        <v>361</v>
      </c>
      <c r="E15289" t="s">
        <v>362</v>
      </c>
      <c r="F15289" t="s">
        <v>187</v>
      </c>
      <c r="G15289" t="s">
        <v>195</v>
      </c>
      <c r="H15289" t="s">
        <v>354</v>
      </c>
      <c r="I15289" t="s">
        <v>136</v>
      </c>
      <c r="K15289" t="s">
        <v>275</v>
      </c>
      <c r="M15289" t="s">
        <v>251</v>
      </c>
      <c r="N15289" t="s">
        <v>206</v>
      </c>
      <c r="O15289" t="s">
        <v>194</v>
      </c>
      <c r="P15289">
        <v>2030</v>
      </c>
      <c r="Q15289">
        <v>0.10714285725</v>
      </c>
    </row>
    <row r="15290" spans="1:17" x14ac:dyDescent="0.25">
      <c r="A15290" t="s">
        <v>779</v>
      </c>
      <c r="B15290" t="s">
        <v>780</v>
      </c>
      <c r="C15290" t="s">
        <v>781</v>
      </c>
      <c r="D15290" t="s">
        <v>361</v>
      </c>
      <c r="E15290" t="s">
        <v>362</v>
      </c>
      <c r="F15290" t="s">
        <v>187</v>
      </c>
      <c r="G15290" t="s">
        <v>195</v>
      </c>
      <c r="H15290" t="s">
        <v>354</v>
      </c>
      <c r="I15290" t="s">
        <v>136</v>
      </c>
      <c r="K15290" t="s">
        <v>275</v>
      </c>
      <c r="M15290" t="s">
        <v>251</v>
      </c>
      <c r="N15290" t="s">
        <v>206</v>
      </c>
      <c r="O15290" t="s">
        <v>194</v>
      </c>
      <c r="P15290">
        <v>2050</v>
      </c>
      <c r="Q15290">
        <v>0.10714285725</v>
      </c>
    </row>
    <row r="15291" spans="1:17" x14ac:dyDescent="0.25">
      <c r="A15291" t="s">
        <v>779</v>
      </c>
      <c r="B15291" t="s">
        <v>780</v>
      </c>
      <c r="C15291" t="s">
        <v>781</v>
      </c>
      <c r="D15291" t="s">
        <v>361</v>
      </c>
      <c r="E15291" t="s">
        <v>362</v>
      </c>
      <c r="F15291" t="s">
        <v>187</v>
      </c>
      <c r="G15291" t="s">
        <v>195</v>
      </c>
      <c r="H15291" t="s">
        <v>354</v>
      </c>
      <c r="I15291" t="s">
        <v>136</v>
      </c>
      <c r="K15291" t="s">
        <v>275</v>
      </c>
      <c r="M15291" t="s">
        <v>251</v>
      </c>
      <c r="N15291" t="s">
        <v>206</v>
      </c>
      <c r="O15291" t="s">
        <v>264</v>
      </c>
      <c r="P15291">
        <v>2050</v>
      </c>
    </row>
    <row r="15292" spans="1:17" x14ac:dyDescent="0.25">
      <c r="A15292" t="s">
        <v>779</v>
      </c>
      <c r="B15292" t="s">
        <v>780</v>
      </c>
      <c r="C15292" t="s">
        <v>781</v>
      </c>
      <c r="D15292" t="s">
        <v>361</v>
      </c>
      <c r="E15292" t="s">
        <v>362</v>
      </c>
      <c r="F15292" t="s">
        <v>187</v>
      </c>
      <c r="G15292" t="s">
        <v>195</v>
      </c>
      <c r="H15292" t="s">
        <v>354</v>
      </c>
      <c r="I15292" t="s">
        <v>136</v>
      </c>
      <c r="K15292" t="s">
        <v>275</v>
      </c>
      <c r="M15292" t="s">
        <v>251</v>
      </c>
      <c r="N15292" t="s">
        <v>206</v>
      </c>
      <c r="O15292" t="s">
        <v>265</v>
      </c>
      <c r="P15292">
        <v>2050</v>
      </c>
    </row>
    <row r="15293" spans="1:17" x14ac:dyDescent="0.25">
      <c r="A15293" t="s">
        <v>779</v>
      </c>
      <c r="B15293" t="s">
        <v>780</v>
      </c>
      <c r="C15293" t="s">
        <v>781</v>
      </c>
      <c r="D15293" t="s">
        <v>361</v>
      </c>
      <c r="E15293" t="s">
        <v>362</v>
      </c>
      <c r="F15293" t="s">
        <v>187</v>
      </c>
      <c r="G15293" t="s">
        <v>195</v>
      </c>
      <c r="H15293" t="s">
        <v>215</v>
      </c>
      <c r="I15293" t="s">
        <v>216</v>
      </c>
      <c r="K15293" t="s">
        <v>202</v>
      </c>
      <c r="M15293" t="s">
        <v>192</v>
      </c>
      <c r="N15293" t="s">
        <v>386</v>
      </c>
      <c r="O15293" t="s">
        <v>194</v>
      </c>
      <c r="P15293">
        <v>2015</v>
      </c>
      <c r="Q15293">
        <v>25</v>
      </c>
    </row>
    <row r="15294" spans="1:17" x14ac:dyDescent="0.25">
      <c r="A15294" t="s">
        <v>779</v>
      </c>
      <c r="B15294" t="s">
        <v>780</v>
      </c>
      <c r="C15294" t="s">
        <v>781</v>
      </c>
      <c r="D15294" t="s">
        <v>361</v>
      </c>
      <c r="E15294" t="s">
        <v>362</v>
      </c>
      <c r="F15294" t="s">
        <v>187</v>
      </c>
      <c r="G15294" t="s">
        <v>195</v>
      </c>
      <c r="H15294" t="s">
        <v>215</v>
      </c>
      <c r="I15294" t="s">
        <v>216</v>
      </c>
      <c r="K15294" t="s">
        <v>202</v>
      </c>
      <c r="M15294" t="s">
        <v>192</v>
      </c>
      <c r="N15294" t="s">
        <v>386</v>
      </c>
      <c r="O15294" t="s">
        <v>194</v>
      </c>
      <c r="P15294">
        <v>2020</v>
      </c>
      <c r="Q15294">
        <v>25</v>
      </c>
    </row>
    <row r="15295" spans="1:17" x14ac:dyDescent="0.25">
      <c r="A15295" t="s">
        <v>779</v>
      </c>
      <c r="B15295" t="s">
        <v>780</v>
      </c>
      <c r="C15295" t="s">
        <v>781</v>
      </c>
      <c r="D15295" t="s">
        <v>361</v>
      </c>
      <c r="E15295" t="s">
        <v>362</v>
      </c>
      <c r="F15295" t="s">
        <v>187</v>
      </c>
      <c r="G15295" t="s">
        <v>195</v>
      </c>
      <c r="H15295" t="s">
        <v>215</v>
      </c>
      <c r="I15295" t="s">
        <v>216</v>
      </c>
      <c r="K15295" t="s">
        <v>202</v>
      </c>
      <c r="M15295" t="s">
        <v>192</v>
      </c>
      <c r="N15295" t="s">
        <v>386</v>
      </c>
      <c r="O15295" t="s">
        <v>264</v>
      </c>
      <c r="P15295">
        <v>2020</v>
      </c>
    </row>
    <row r="15296" spans="1:17" x14ac:dyDescent="0.25">
      <c r="A15296" t="s">
        <v>779</v>
      </c>
      <c r="B15296" t="s">
        <v>780</v>
      </c>
      <c r="C15296" t="s">
        <v>781</v>
      </c>
      <c r="D15296" t="s">
        <v>361</v>
      </c>
      <c r="E15296" t="s">
        <v>362</v>
      </c>
      <c r="F15296" t="s">
        <v>187</v>
      </c>
      <c r="G15296" t="s">
        <v>195</v>
      </c>
      <c r="H15296" t="s">
        <v>215</v>
      </c>
      <c r="I15296" t="s">
        <v>216</v>
      </c>
      <c r="K15296" t="s">
        <v>202</v>
      </c>
      <c r="M15296" t="s">
        <v>192</v>
      </c>
      <c r="N15296" t="s">
        <v>386</v>
      </c>
      <c r="O15296" t="s">
        <v>265</v>
      </c>
      <c r="P15296">
        <v>2020</v>
      </c>
    </row>
    <row r="15297" spans="1:17" x14ac:dyDescent="0.25">
      <c r="A15297" t="s">
        <v>779</v>
      </c>
      <c r="B15297" t="s">
        <v>780</v>
      </c>
      <c r="C15297" t="s">
        <v>781</v>
      </c>
      <c r="D15297" t="s">
        <v>361</v>
      </c>
      <c r="E15297" t="s">
        <v>362</v>
      </c>
      <c r="F15297" t="s">
        <v>187</v>
      </c>
      <c r="G15297" t="s">
        <v>195</v>
      </c>
      <c r="H15297" t="s">
        <v>215</v>
      </c>
      <c r="I15297" t="s">
        <v>216</v>
      </c>
      <c r="K15297" t="s">
        <v>202</v>
      </c>
      <c r="M15297" t="s">
        <v>192</v>
      </c>
      <c r="N15297" t="s">
        <v>386</v>
      </c>
      <c r="O15297" t="s">
        <v>194</v>
      </c>
      <c r="P15297">
        <v>2030</v>
      </c>
      <c r="Q15297">
        <v>25</v>
      </c>
    </row>
    <row r="15298" spans="1:17" x14ac:dyDescent="0.25">
      <c r="A15298" t="s">
        <v>779</v>
      </c>
      <c r="B15298" t="s">
        <v>780</v>
      </c>
      <c r="C15298" t="s">
        <v>781</v>
      </c>
      <c r="D15298" t="s">
        <v>361</v>
      </c>
      <c r="E15298" t="s">
        <v>362</v>
      </c>
      <c r="F15298" t="s">
        <v>187</v>
      </c>
      <c r="G15298" t="s">
        <v>195</v>
      </c>
      <c r="H15298" t="s">
        <v>215</v>
      </c>
      <c r="I15298" t="s">
        <v>216</v>
      </c>
      <c r="K15298" t="s">
        <v>202</v>
      </c>
      <c r="M15298" t="s">
        <v>192</v>
      </c>
      <c r="N15298" t="s">
        <v>386</v>
      </c>
      <c r="O15298" t="s">
        <v>194</v>
      </c>
      <c r="P15298">
        <v>2050</v>
      </c>
      <c r="Q15298">
        <v>25</v>
      </c>
    </row>
    <row r="15299" spans="1:17" x14ac:dyDescent="0.25">
      <c r="A15299" t="s">
        <v>779</v>
      </c>
      <c r="B15299" t="s">
        <v>780</v>
      </c>
      <c r="C15299" t="s">
        <v>781</v>
      </c>
      <c r="D15299" t="s">
        <v>361</v>
      </c>
      <c r="E15299" t="s">
        <v>362</v>
      </c>
      <c r="F15299" t="s">
        <v>187</v>
      </c>
      <c r="G15299" t="s">
        <v>195</v>
      </c>
      <c r="H15299" t="s">
        <v>215</v>
      </c>
      <c r="I15299" t="s">
        <v>216</v>
      </c>
      <c r="K15299" t="s">
        <v>202</v>
      </c>
      <c r="M15299" t="s">
        <v>192</v>
      </c>
      <c r="N15299" t="s">
        <v>386</v>
      </c>
      <c r="O15299" t="s">
        <v>264</v>
      </c>
      <c r="P15299">
        <v>2050</v>
      </c>
    </row>
    <row r="15300" spans="1:17" x14ac:dyDescent="0.25">
      <c r="A15300" t="s">
        <v>779</v>
      </c>
      <c r="B15300" t="s">
        <v>780</v>
      </c>
      <c r="C15300" t="s">
        <v>781</v>
      </c>
      <c r="D15300" t="s">
        <v>361</v>
      </c>
      <c r="E15300" t="s">
        <v>362</v>
      </c>
      <c r="F15300" t="s">
        <v>187</v>
      </c>
      <c r="G15300" t="s">
        <v>195</v>
      </c>
      <c r="H15300" t="s">
        <v>215</v>
      </c>
      <c r="I15300" t="s">
        <v>216</v>
      </c>
      <c r="K15300" t="s">
        <v>202</v>
      </c>
      <c r="M15300" t="s">
        <v>192</v>
      </c>
      <c r="N15300" t="s">
        <v>386</v>
      </c>
      <c r="O15300" t="s">
        <v>265</v>
      </c>
      <c r="P15300">
        <v>2050</v>
      </c>
    </row>
    <row r="15301" spans="1:17" x14ac:dyDescent="0.25">
      <c r="A15301" t="s">
        <v>779</v>
      </c>
      <c r="B15301" t="s">
        <v>780</v>
      </c>
      <c r="C15301" t="s">
        <v>781</v>
      </c>
      <c r="D15301" t="s">
        <v>361</v>
      </c>
      <c r="E15301" t="s">
        <v>362</v>
      </c>
      <c r="F15301" t="s">
        <v>187</v>
      </c>
      <c r="G15301" t="s">
        <v>218</v>
      </c>
      <c r="H15301" t="s">
        <v>219</v>
      </c>
      <c r="I15301" t="s">
        <v>220</v>
      </c>
      <c r="K15301" t="s">
        <v>221</v>
      </c>
      <c r="N15301" t="s">
        <v>782</v>
      </c>
      <c r="O15301" t="s">
        <v>194</v>
      </c>
      <c r="P15301">
        <v>2015</v>
      </c>
      <c r="Q15301">
        <v>1.7</v>
      </c>
    </row>
    <row r="15302" spans="1:17" x14ac:dyDescent="0.25">
      <c r="A15302" t="s">
        <v>779</v>
      </c>
      <c r="B15302" t="s">
        <v>780</v>
      </c>
      <c r="C15302" t="s">
        <v>781</v>
      </c>
      <c r="D15302" t="s">
        <v>361</v>
      </c>
      <c r="E15302" t="s">
        <v>362</v>
      </c>
      <c r="F15302" t="s">
        <v>187</v>
      </c>
      <c r="G15302" t="s">
        <v>218</v>
      </c>
      <c r="H15302" t="s">
        <v>219</v>
      </c>
      <c r="I15302" t="s">
        <v>220</v>
      </c>
      <c r="K15302" t="s">
        <v>221</v>
      </c>
      <c r="N15302" t="s">
        <v>782</v>
      </c>
      <c r="O15302" t="s">
        <v>194</v>
      </c>
      <c r="P15302">
        <v>2020</v>
      </c>
      <c r="Q15302">
        <v>1.7</v>
      </c>
    </row>
    <row r="15303" spans="1:17" x14ac:dyDescent="0.25">
      <c r="A15303" t="s">
        <v>779</v>
      </c>
      <c r="B15303" t="s">
        <v>780</v>
      </c>
      <c r="C15303" t="s">
        <v>781</v>
      </c>
      <c r="D15303" t="s">
        <v>361</v>
      </c>
      <c r="E15303" t="s">
        <v>362</v>
      </c>
      <c r="F15303" t="s">
        <v>187</v>
      </c>
      <c r="G15303" t="s">
        <v>218</v>
      </c>
      <c r="H15303" t="s">
        <v>219</v>
      </c>
      <c r="I15303" t="s">
        <v>220</v>
      </c>
      <c r="K15303" t="s">
        <v>221</v>
      </c>
      <c r="N15303" t="s">
        <v>782</v>
      </c>
      <c r="O15303" t="s">
        <v>264</v>
      </c>
      <c r="P15303">
        <v>2020</v>
      </c>
    </row>
    <row r="15304" spans="1:17" x14ac:dyDescent="0.25">
      <c r="A15304" t="s">
        <v>779</v>
      </c>
      <c r="B15304" t="s">
        <v>780</v>
      </c>
      <c r="C15304" t="s">
        <v>781</v>
      </c>
      <c r="D15304" t="s">
        <v>361</v>
      </c>
      <c r="E15304" t="s">
        <v>362</v>
      </c>
      <c r="F15304" t="s">
        <v>187</v>
      </c>
      <c r="G15304" t="s">
        <v>218</v>
      </c>
      <c r="H15304" t="s">
        <v>219</v>
      </c>
      <c r="I15304" t="s">
        <v>220</v>
      </c>
      <c r="K15304" t="s">
        <v>221</v>
      </c>
      <c r="N15304" t="s">
        <v>782</v>
      </c>
      <c r="O15304" t="s">
        <v>265</v>
      </c>
      <c r="P15304">
        <v>2020</v>
      </c>
    </row>
    <row r="15305" spans="1:17" x14ac:dyDescent="0.25">
      <c r="A15305" t="s">
        <v>779</v>
      </c>
      <c r="B15305" t="s">
        <v>780</v>
      </c>
      <c r="C15305" t="s">
        <v>781</v>
      </c>
      <c r="D15305" t="s">
        <v>361</v>
      </c>
      <c r="E15305" t="s">
        <v>362</v>
      </c>
      <c r="F15305" t="s">
        <v>187</v>
      </c>
      <c r="G15305" t="s">
        <v>218</v>
      </c>
      <c r="H15305" t="s">
        <v>219</v>
      </c>
      <c r="I15305" t="s">
        <v>220</v>
      </c>
      <c r="K15305" t="s">
        <v>221</v>
      </c>
      <c r="N15305" t="s">
        <v>782</v>
      </c>
      <c r="O15305" t="s">
        <v>194</v>
      </c>
      <c r="P15305">
        <v>2030</v>
      </c>
      <c r="Q15305">
        <v>1.7</v>
      </c>
    </row>
    <row r="15306" spans="1:17" x14ac:dyDescent="0.25">
      <c r="A15306" t="s">
        <v>779</v>
      </c>
      <c r="B15306" t="s">
        <v>780</v>
      </c>
      <c r="C15306" t="s">
        <v>781</v>
      </c>
      <c r="D15306" t="s">
        <v>361</v>
      </c>
      <c r="E15306" t="s">
        <v>362</v>
      </c>
      <c r="F15306" t="s">
        <v>187</v>
      </c>
      <c r="G15306" t="s">
        <v>218</v>
      </c>
      <c r="H15306" t="s">
        <v>219</v>
      </c>
      <c r="I15306" t="s">
        <v>220</v>
      </c>
      <c r="K15306" t="s">
        <v>221</v>
      </c>
      <c r="N15306" t="s">
        <v>782</v>
      </c>
      <c r="O15306" t="s">
        <v>194</v>
      </c>
      <c r="P15306">
        <v>2050</v>
      </c>
      <c r="Q15306">
        <v>1.7</v>
      </c>
    </row>
    <row r="15307" spans="1:17" x14ac:dyDescent="0.25">
      <c r="A15307" t="s">
        <v>779</v>
      </c>
      <c r="B15307" t="s">
        <v>780</v>
      </c>
      <c r="C15307" t="s">
        <v>781</v>
      </c>
      <c r="D15307" t="s">
        <v>361</v>
      </c>
      <c r="E15307" t="s">
        <v>362</v>
      </c>
      <c r="F15307" t="s">
        <v>187</v>
      </c>
      <c r="G15307" t="s">
        <v>218</v>
      </c>
      <c r="H15307" t="s">
        <v>219</v>
      </c>
      <c r="I15307" t="s">
        <v>220</v>
      </c>
      <c r="K15307" t="s">
        <v>221</v>
      </c>
      <c r="N15307" t="s">
        <v>782</v>
      </c>
      <c r="O15307" t="s">
        <v>264</v>
      </c>
      <c r="P15307">
        <v>2050</v>
      </c>
    </row>
    <row r="15308" spans="1:17" x14ac:dyDescent="0.25">
      <c r="A15308" t="s">
        <v>779</v>
      </c>
      <c r="B15308" t="s">
        <v>780</v>
      </c>
      <c r="C15308" t="s">
        <v>781</v>
      </c>
      <c r="D15308" t="s">
        <v>361</v>
      </c>
      <c r="E15308" t="s">
        <v>362</v>
      </c>
      <c r="F15308" t="s">
        <v>187</v>
      </c>
      <c r="G15308" t="s">
        <v>218</v>
      </c>
      <c r="H15308" t="s">
        <v>219</v>
      </c>
      <c r="I15308" t="s">
        <v>220</v>
      </c>
      <c r="K15308" t="s">
        <v>221</v>
      </c>
      <c r="N15308" t="s">
        <v>782</v>
      </c>
      <c r="O15308" t="s">
        <v>265</v>
      </c>
      <c r="P15308">
        <v>2050</v>
      </c>
    </row>
    <row r="15309" spans="1:17" x14ac:dyDescent="0.25">
      <c r="A15309" t="s">
        <v>779</v>
      </c>
      <c r="B15309" t="s">
        <v>780</v>
      </c>
      <c r="C15309" t="s">
        <v>781</v>
      </c>
      <c r="D15309" t="s">
        <v>361</v>
      </c>
      <c r="E15309" t="s">
        <v>362</v>
      </c>
      <c r="F15309" t="s">
        <v>187</v>
      </c>
      <c r="G15309" t="s">
        <v>218</v>
      </c>
      <c r="H15309" t="s">
        <v>223</v>
      </c>
      <c r="I15309" t="s">
        <v>224</v>
      </c>
      <c r="K15309" t="s">
        <v>221</v>
      </c>
      <c r="N15309" t="s">
        <v>782</v>
      </c>
      <c r="O15309" t="s">
        <v>194</v>
      </c>
      <c r="P15309">
        <v>2015</v>
      </c>
      <c r="Q15309">
        <v>1</v>
      </c>
    </row>
    <row r="15310" spans="1:17" x14ac:dyDescent="0.25">
      <c r="A15310" t="s">
        <v>779</v>
      </c>
      <c r="B15310" t="s">
        <v>780</v>
      </c>
      <c r="C15310" t="s">
        <v>781</v>
      </c>
      <c r="D15310" t="s">
        <v>361</v>
      </c>
      <c r="E15310" t="s">
        <v>362</v>
      </c>
      <c r="F15310" t="s">
        <v>187</v>
      </c>
      <c r="G15310" t="s">
        <v>218</v>
      </c>
      <c r="H15310" t="s">
        <v>223</v>
      </c>
      <c r="I15310" t="s">
        <v>224</v>
      </c>
      <c r="K15310" t="s">
        <v>221</v>
      </c>
      <c r="N15310" t="s">
        <v>782</v>
      </c>
      <c r="O15310" t="s">
        <v>194</v>
      </c>
      <c r="P15310">
        <v>2020</v>
      </c>
      <c r="Q15310">
        <v>1</v>
      </c>
    </row>
    <row r="15311" spans="1:17" x14ac:dyDescent="0.25">
      <c r="A15311" t="s">
        <v>779</v>
      </c>
      <c r="B15311" t="s">
        <v>780</v>
      </c>
      <c r="C15311" t="s">
        <v>781</v>
      </c>
      <c r="D15311" t="s">
        <v>361</v>
      </c>
      <c r="E15311" t="s">
        <v>362</v>
      </c>
      <c r="F15311" t="s">
        <v>187</v>
      </c>
      <c r="G15311" t="s">
        <v>218</v>
      </c>
      <c r="H15311" t="s">
        <v>223</v>
      </c>
      <c r="I15311" t="s">
        <v>224</v>
      </c>
      <c r="K15311" t="s">
        <v>221</v>
      </c>
      <c r="N15311" t="s">
        <v>782</v>
      </c>
      <c r="O15311" t="s">
        <v>264</v>
      </c>
      <c r="P15311">
        <v>2020</v>
      </c>
    </row>
    <row r="15312" spans="1:17" x14ac:dyDescent="0.25">
      <c r="A15312" t="s">
        <v>779</v>
      </c>
      <c r="B15312" t="s">
        <v>780</v>
      </c>
      <c r="C15312" t="s">
        <v>781</v>
      </c>
      <c r="D15312" t="s">
        <v>361</v>
      </c>
      <c r="E15312" t="s">
        <v>362</v>
      </c>
      <c r="F15312" t="s">
        <v>187</v>
      </c>
      <c r="G15312" t="s">
        <v>218</v>
      </c>
      <c r="H15312" t="s">
        <v>223</v>
      </c>
      <c r="I15312" t="s">
        <v>224</v>
      </c>
      <c r="K15312" t="s">
        <v>221</v>
      </c>
      <c r="N15312" t="s">
        <v>782</v>
      </c>
      <c r="O15312" t="s">
        <v>265</v>
      </c>
      <c r="P15312">
        <v>2020</v>
      </c>
    </row>
    <row r="15313" spans="1:17" x14ac:dyDescent="0.25">
      <c r="A15313" t="s">
        <v>779</v>
      </c>
      <c r="B15313" t="s">
        <v>780</v>
      </c>
      <c r="C15313" t="s">
        <v>781</v>
      </c>
      <c r="D15313" t="s">
        <v>361</v>
      </c>
      <c r="E15313" t="s">
        <v>362</v>
      </c>
      <c r="F15313" t="s">
        <v>187</v>
      </c>
      <c r="G15313" t="s">
        <v>218</v>
      </c>
      <c r="H15313" t="s">
        <v>223</v>
      </c>
      <c r="I15313" t="s">
        <v>224</v>
      </c>
      <c r="K15313" t="s">
        <v>221</v>
      </c>
      <c r="N15313" t="s">
        <v>782</v>
      </c>
      <c r="O15313" t="s">
        <v>194</v>
      </c>
      <c r="P15313">
        <v>2030</v>
      </c>
      <c r="Q15313">
        <v>1</v>
      </c>
    </row>
    <row r="15314" spans="1:17" x14ac:dyDescent="0.25">
      <c r="A15314" t="s">
        <v>779</v>
      </c>
      <c r="B15314" t="s">
        <v>780</v>
      </c>
      <c r="C15314" t="s">
        <v>781</v>
      </c>
      <c r="D15314" t="s">
        <v>361</v>
      </c>
      <c r="E15314" t="s">
        <v>362</v>
      </c>
      <c r="F15314" t="s">
        <v>187</v>
      </c>
      <c r="G15314" t="s">
        <v>218</v>
      </c>
      <c r="H15314" t="s">
        <v>223</v>
      </c>
      <c r="I15314" t="s">
        <v>224</v>
      </c>
      <c r="K15314" t="s">
        <v>221</v>
      </c>
      <c r="N15314" t="s">
        <v>782</v>
      </c>
      <c r="O15314" t="s">
        <v>194</v>
      </c>
      <c r="P15314">
        <v>2050</v>
      </c>
      <c r="Q15314">
        <v>1</v>
      </c>
    </row>
    <row r="15315" spans="1:17" x14ac:dyDescent="0.25">
      <c r="A15315" t="s">
        <v>779</v>
      </c>
      <c r="B15315" t="s">
        <v>780</v>
      </c>
      <c r="C15315" t="s">
        <v>781</v>
      </c>
      <c r="D15315" t="s">
        <v>361</v>
      </c>
      <c r="E15315" t="s">
        <v>362</v>
      </c>
      <c r="F15315" t="s">
        <v>187</v>
      </c>
      <c r="G15315" t="s">
        <v>218</v>
      </c>
      <c r="H15315" t="s">
        <v>223</v>
      </c>
      <c r="I15315" t="s">
        <v>224</v>
      </c>
      <c r="K15315" t="s">
        <v>221</v>
      </c>
      <c r="N15315" t="s">
        <v>782</v>
      </c>
      <c r="O15315" t="s">
        <v>264</v>
      </c>
      <c r="P15315">
        <v>2050</v>
      </c>
    </row>
    <row r="15316" spans="1:17" x14ac:dyDescent="0.25">
      <c r="A15316" t="s">
        <v>779</v>
      </c>
      <c r="B15316" t="s">
        <v>780</v>
      </c>
      <c r="C15316" t="s">
        <v>781</v>
      </c>
      <c r="D15316" t="s">
        <v>361</v>
      </c>
      <c r="E15316" t="s">
        <v>362</v>
      </c>
      <c r="F15316" t="s">
        <v>187</v>
      </c>
      <c r="G15316" t="s">
        <v>218</v>
      </c>
      <c r="H15316" t="s">
        <v>223</v>
      </c>
      <c r="I15316" t="s">
        <v>224</v>
      </c>
      <c r="K15316" t="s">
        <v>221</v>
      </c>
      <c r="N15316" t="s">
        <v>782</v>
      </c>
      <c r="O15316" t="s">
        <v>265</v>
      </c>
      <c r="P15316">
        <v>2050</v>
      </c>
    </row>
    <row r="15317" spans="1:17" x14ac:dyDescent="0.25">
      <c r="A15317" t="s">
        <v>779</v>
      </c>
      <c r="B15317" t="s">
        <v>780</v>
      </c>
      <c r="C15317" t="s">
        <v>781</v>
      </c>
      <c r="D15317" t="s">
        <v>361</v>
      </c>
      <c r="E15317" t="s">
        <v>362</v>
      </c>
      <c r="F15317" t="s">
        <v>187</v>
      </c>
      <c r="G15317" t="s">
        <v>218</v>
      </c>
      <c r="H15317" t="s">
        <v>225</v>
      </c>
      <c r="I15317" t="s">
        <v>226</v>
      </c>
      <c r="K15317" t="s">
        <v>221</v>
      </c>
      <c r="N15317" t="s">
        <v>782</v>
      </c>
      <c r="O15317" t="s">
        <v>194</v>
      </c>
      <c r="P15317">
        <v>2015</v>
      </c>
      <c r="Q15317">
        <v>48</v>
      </c>
    </row>
    <row r="15318" spans="1:17" x14ac:dyDescent="0.25">
      <c r="A15318" t="s">
        <v>779</v>
      </c>
      <c r="B15318" t="s">
        <v>780</v>
      </c>
      <c r="C15318" t="s">
        <v>781</v>
      </c>
      <c r="D15318" t="s">
        <v>361</v>
      </c>
      <c r="E15318" t="s">
        <v>362</v>
      </c>
      <c r="F15318" t="s">
        <v>187</v>
      </c>
      <c r="G15318" t="s">
        <v>218</v>
      </c>
      <c r="H15318" t="s">
        <v>225</v>
      </c>
      <c r="I15318" t="s">
        <v>226</v>
      </c>
      <c r="K15318" t="s">
        <v>221</v>
      </c>
      <c r="N15318" t="s">
        <v>782</v>
      </c>
      <c r="O15318" t="s">
        <v>194</v>
      </c>
      <c r="P15318">
        <v>2020</v>
      </c>
      <c r="Q15318">
        <v>48</v>
      </c>
    </row>
    <row r="15319" spans="1:17" x14ac:dyDescent="0.25">
      <c r="A15319" t="s">
        <v>779</v>
      </c>
      <c r="B15319" t="s">
        <v>780</v>
      </c>
      <c r="C15319" t="s">
        <v>781</v>
      </c>
      <c r="D15319" t="s">
        <v>361</v>
      </c>
      <c r="E15319" t="s">
        <v>362</v>
      </c>
      <c r="F15319" t="s">
        <v>187</v>
      </c>
      <c r="G15319" t="s">
        <v>218</v>
      </c>
      <c r="H15319" t="s">
        <v>225</v>
      </c>
      <c r="I15319" t="s">
        <v>226</v>
      </c>
      <c r="K15319" t="s">
        <v>221</v>
      </c>
      <c r="N15319" t="s">
        <v>782</v>
      </c>
      <c r="O15319" t="s">
        <v>264</v>
      </c>
      <c r="P15319">
        <v>2020</v>
      </c>
    </row>
    <row r="15320" spans="1:17" x14ac:dyDescent="0.25">
      <c r="A15320" t="s">
        <v>779</v>
      </c>
      <c r="B15320" t="s">
        <v>780</v>
      </c>
      <c r="C15320" t="s">
        <v>781</v>
      </c>
      <c r="D15320" t="s">
        <v>361</v>
      </c>
      <c r="E15320" t="s">
        <v>362</v>
      </c>
      <c r="F15320" t="s">
        <v>187</v>
      </c>
      <c r="G15320" t="s">
        <v>218</v>
      </c>
      <c r="H15320" t="s">
        <v>225</v>
      </c>
      <c r="I15320" t="s">
        <v>226</v>
      </c>
      <c r="K15320" t="s">
        <v>221</v>
      </c>
      <c r="N15320" t="s">
        <v>782</v>
      </c>
      <c r="O15320" t="s">
        <v>265</v>
      </c>
      <c r="P15320">
        <v>2020</v>
      </c>
    </row>
    <row r="15321" spans="1:17" x14ac:dyDescent="0.25">
      <c r="A15321" t="s">
        <v>779</v>
      </c>
      <c r="B15321" t="s">
        <v>780</v>
      </c>
      <c r="C15321" t="s">
        <v>781</v>
      </c>
      <c r="D15321" t="s">
        <v>361</v>
      </c>
      <c r="E15321" t="s">
        <v>362</v>
      </c>
      <c r="F15321" t="s">
        <v>187</v>
      </c>
      <c r="G15321" t="s">
        <v>218</v>
      </c>
      <c r="H15321" t="s">
        <v>225</v>
      </c>
      <c r="I15321" t="s">
        <v>226</v>
      </c>
      <c r="K15321" t="s">
        <v>221</v>
      </c>
      <c r="N15321" t="s">
        <v>782</v>
      </c>
      <c r="O15321" t="s">
        <v>194</v>
      </c>
      <c r="P15321">
        <v>2030</v>
      </c>
      <c r="Q15321">
        <v>48</v>
      </c>
    </row>
    <row r="15322" spans="1:17" x14ac:dyDescent="0.25">
      <c r="A15322" t="s">
        <v>779</v>
      </c>
      <c r="B15322" t="s">
        <v>780</v>
      </c>
      <c r="C15322" t="s">
        <v>781</v>
      </c>
      <c r="D15322" t="s">
        <v>361</v>
      </c>
      <c r="E15322" t="s">
        <v>362</v>
      </c>
      <c r="F15322" t="s">
        <v>187</v>
      </c>
      <c r="G15322" t="s">
        <v>218</v>
      </c>
      <c r="H15322" t="s">
        <v>225</v>
      </c>
      <c r="I15322" t="s">
        <v>226</v>
      </c>
      <c r="K15322" t="s">
        <v>221</v>
      </c>
      <c r="N15322" t="s">
        <v>782</v>
      </c>
      <c r="O15322" t="s">
        <v>194</v>
      </c>
      <c r="P15322">
        <v>2050</v>
      </c>
      <c r="Q15322">
        <v>48</v>
      </c>
    </row>
    <row r="15323" spans="1:17" x14ac:dyDescent="0.25">
      <c r="A15323" t="s">
        <v>779</v>
      </c>
      <c r="B15323" t="s">
        <v>780</v>
      </c>
      <c r="C15323" t="s">
        <v>781</v>
      </c>
      <c r="D15323" t="s">
        <v>361</v>
      </c>
      <c r="E15323" t="s">
        <v>362</v>
      </c>
      <c r="F15323" t="s">
        <v>187</v>
      </c>
      <c r="G15323" t="s">
        <v>218</v>
      </c>
      <c r="H15323" t="s">
        <v>225</v>
      </c>
      <c r="I15323" t="s">
        <v>226</v>
      </c>
      <c r="K15323" t="s">
        <v>221</v>
      </c>
      <c r="N15323" t="s">
        <v>782</v>
      </c>
      <c r="O15323" t="s">
        <v>264</v>
      </c>
      <c r="P15323">
        <v>2050</v>
      </c>
    </row>
    <row r="15324" spans="1:17" x14ac:dyDescent="0.25">
      <c r="A15324" t="s">
        <v>779</v>
      </c>
      <c r="B15324" t="s">
        <v>780</v>
      </c>
      <c r="C15324" t="s">
        <v>781</v>
      </c>
      <c r="D15324" t="s">
        <v>361</v>
      </c>
      <c r="E15324" t="s">
        <v>362</v>
      </c>
      <c r="F15324" t="s">
        <v>187</v>
      </c>
      <c r="G15324" t="s">
        <v>218</v>
      </c>
      <c r="H15324" t="s">
        <v>225</v>
      </c>
      <c r="I15324" t="s">
        <v>226</v>
      </c>
      <c r="K15324" t="s">
        <v>221</v>
      </c>
      <c r="N15324" t="s">
        <v>782</v>
      </c>
      <c r="O15324" t="s">
        <v>265</v>
      </c>
      <c r="P15324">
        <v>2050</v>
      </c>
    </row>
    <row r="15325" spans="1:17" x14ac:dyDescent="0.25">
      <c r="A15325" t="s">
        <v>779</v>
      </c>
      <c r="B15325" t="s">
        <v>780</v>
      </c>
      <c r="C15325" t="s">
        <v>781</v>
      </c>
      <c r="D15325" t="s">
        <v>361</v>
      </c>
      <c r="E15325" t="s">
        <v>362</v>
      </c>
      <c r="F15325" t="s">
        <v>187</v>
      </c>
      <c r="G15325" t="s">
        <v>218</v>
      </c>
      <c r="H15325" t="s">
        <v>317</v>
      </c>
      <c r="I15325" t="s">
        <v>318</v>
      </c>
      <c r="K15325" t="s">
        <v>221</v>
      </c>
      <c r="N15325" t="s">
        <v>782</v>
      </c>
      <c r="O15325" t="s">
        <v>194</v>
      </c>
      <c r="P15325">
        <v>2015</v>
      </c>
      <c r="Q15325">
        <v>0.1</v>
      </c>
    </row>
    <row r="15326" spans="1:17" x14ac:dyDescent="0.25">
      <c r="A15326" t="s">
        <v>779</v>
      </c>
      <c r="B15326" t="s">
        <v>780</v>
      </c>
      <c r="C15326" t="s">
        <v>781</v>
      </c>
      <c r="D15326" t="s">
        <v>361</v>
      </c>
      <c r="E15326" t="s">
        <v>362</v>
      </c>
      <c r="F15326" t="s">
        <v>187</v>
      </c>
      <c r="G15326" t="s">
        <v>218</v>
      </c>
      <c r="H15326" t="s">
        <v>317</v>
      </c>
      <c r="I15326" t="s">
        <v>318</v>
      </c>
      <c r="K15326" t="s">
        <v>221</v>
      </c>
      <c r="N15326" t="s">
        <v>782</v>
      </c>
      <c r="O15326" t="s">
        <v>194</v>
      </c>
      <c r="P15326">
        <v>2020</v>
      </c>
      <c r="Q15326">
        <v>0.1</v>
      </c>
    </row>
    <row r="15327" spans="1:17" x14ac:dyDescent="0.25">
      <c r="A15327" t="s">
        <v>779</v>
      </c>
      <c r="B15327" t="s">
        <v>780</v>
      </c>
      <c r="C15327" t="s">
        <v>781</v>
      </c>
      <c r="D15327" t="s">
        <v>361</v>
      </c>
      <c r="E15327" t="s">
        <v>362</v>
      </c>
      <c r="F15327" t="s">
        <v>187</v>
      </c>
      <c r="G15327" t="s">
        <v>218</v>
      </c>
      <c r="H15327" t="s">
        <v>317</v>
      </c>
      <c r="I15327" t="s">
        <v>318</v>
      </c>
      <c r="K15327" t="s">
        <v>221</v>
      </c>
      <c r="N15327" t="s">
        <v>782</v>
      </c>
      <c r="O15327" t="s">
        <v>264</v>
      </c>
      <c r="P15327">
        <v>2020</v>
      </c>
    </row>
    <row r="15328" spans="1:17" x14ac:dyDescent="0.25">
      <c r="A15328" t="s">
        <v>779</v>
      </c>
      <c r="B15328" t="s">
        <v>780</v>
      </c>
      <c r="C15328" t="s">
        <v>781</v>
      </c>
      <c r="D15328" t="s">
        <v>361</v>
      </c>
      <c r="E15328" t="s">
        <v>362</v>
      </c>
      <c r="F15328" t="s">
        <v>187</v>
      </c>
      <c r="G15328" t="s">
        <v>218</v>
      </c>
      <c r="H15328" t="s">
        <v>317</v>
      </c>
      <c r="I15328" t="s">
        <v>318</v>
      </c>
      <c r="K15328" t="s">
        <v>221</v>
      </c>
      <c r="N15328" t="s">
        <v>782</v>
      </c>
      <c r="O15328" t="s">
        <v>265</v>
      </c>
      <c r="P15328">
        <v>2020</v>
      </c>
    </row>
    <row r="15329" spans="1:17" x14ac:dyDescent="0.25">
      <c r="A15329" t="s">
        <v>779</v>
      </c>
      <c r="B15329" t="s">
        <v>780</v>
      </c>
      <c r="C15329" t="s">
        <v>781</v>
      </c>
      <c r="D15329" t="s">
        <v>361</v>
      </c>
      <c r="E15329" t="s">
        <v>362</v>
      </c>
      <c r="F15329" t="s">
        <v>187</v>
      </c>
      <c r="G15329" t="s">
        <v>218</v>
      </c>
      <c r="H15329" t="s">
        <v>317</v>
      </c>
      <c r="I15329" t="s">
        <v>318</v>
      </c>
      <c r="K15329" t="s">
        <v>221</v>
      </c>
      <c r="N15329" t="s">
        <v>782</v>
      </c>
      <c r="O15329" t="s">
        <v>194</v>
      </c>
      <c r="P15329">
        <v>2030</v>
      </c>
      <c r="Q15329">
        <v>0.1</v>
      </c>
    </row>
    <row r="15330" spans="1:17" x14ac:dyDescent="0.25">
      <c r="A15330" t="s">
        <v>779</v>
      </c>
      <c r="B15330" t="s">
        <v>780</v>
      </c>
      <c r="C15330" t="s">
        <v>781</v>
      </c>
      <c r="D15330" t="s">
        <v>361</v>
      </c>
      <c r="E15330" t="s">
        <v>362</v>
      </c>
      <c r="F15330" t="s">
        <v>187</v>
      </c>
      <c r="G15330" t="s">
        <v>218</v>
      </c>
      <c r="H15330" t="s">
        <v>317</v>
      </c>
      <c r="I15330" t="s">
        <v>318</v>
      </c>
      <c r="K15330" t="s">
        <v>221</v>
      </c>
      <c r="N15330" t="s">
        <v>782</v>
      </c>
      <c r="O15330" t="s">
        <v>194</v>
      </c>
      <c r="P15330">
        <v>2050</v>
      </c>
      <c r="Q15330">
        <v>0.1</v>
      </c>
    </row>
    <row r="15331" spans="1:17" x14ac:dyDescent="0.25">
      <c r="A15331" t="s">
        <v>779</v>
      </c>
      <c r="B15331" t="s">
        <v>780</v>
      </c>
      <c r="C15331" t="s">
        <v>781</v>
      </c>
      <c r="D15331" t="s">
        <v>361</v>
      </c>
      <c r="E15331" t="s">
        <v>362</v>
      </c>
      <c r="F15331" t="s">
        <v>187</v>
      </c>
      <c r="G15331" t="s">
        <v>218</v>
      </c>
      <c r="H15331" t="s">
        <v>317</v>
      </c>
      <c r="I15331" t="s">
        <v>318</v>
      </c>
      <c r="K15331" t="s">
        <v>221</v>
      </c>
      <c r="N15331" t="s">
        <v>782</v>
      </c>
      <c r="O15331" t="s">
        <v>264</v>
      </c>
      <c r="P15331">
        <v>2050</v>
      </c>
    </row>
    <row r="15332" spans="1:17" x14ac:dyDescent="0.25">
      <c r="A15332" t="s">
        <v>779</v>
      </c>
      <c r="B15332" t="s">
        <v>780</v>
      </c>
      <c r="C15332" t="s">
        <v>781</v>
      </c>
      <c r="D15332" t="s">
        <v>361</v>
      </c>
      <c r="E15332" t="s">
        <v>362</v>
      </c>
      <c r="F15332" t="s">
        <v>187</v>
      </c>
      <c r="G15332" t="s">
        <v>218</v>
      </c>
      <c r="H15332" t="s">
        <v>317</v>
      </c>
      <c r="I15332" t="s">
        <v>318</v>
      </c>
      <c r="K15332" t="s">
        <v>221</v>
      </c>
      <c r="N15332" t="s">
        <v>782</v>
      </c>
      <c r="O15332" t="s">
        <v>265</v>
      </c>
      <c r="P15332">
        <v>2050</v>
      </c>
    </row>
    <row r="15333" spans="1:17" x14ac:dyDescent="0.25">
      <c r="A15333" t="s">
        <v>779</v>
      </c>
      <c r="B15333" t="s">
        <v>780</v>
      </c>
      <c r="C15333" t="s">
        <v>781</v>
      </c>
      <c r="D15333" t="s">
        <v>361</v>
      </c>
      <c r="E15333" t="s">
        <v>362</v>
      </c>
      <c r="F15333" t="s">
        <v>187</v>
      </c>
      <c r="G15333" t="s">
        <v>218</v>
      </c>
      <c r="H15333" t="s">
        <v>678</v>
      </c>
      <c r="I15333" t="s">
        <v>230</v>
      </c>
      <c r="K15333" t="s">
        <v>221</v>
      </c>
      <c r="N15333" t="s">
        <v>782</v>
      </c>
      <c r="O15333" t="s">
        <v>194</v>
      </c>
      <c r="P15333">
        <v>2015</v>
      </c>
      <c r="Q15333">
        <v>0.43</v>
      </c>
    </row>
    <row r="15334" spans="1:17" x14ac:dyDescent="0.25">
      <c r="A15334" t="s">
        <v>779</v>
      </c>
      <c r="B15334" t="s">
        <v>780</v>
      </c>
      <c r="C15334" t="s">
        <v>781</v>
      </c>
      <c r="D15334" t="s">
        <v>361</v>
      </c>
      <c r="E15334" t="s">
        <v>362</v>
      </c>
      <c r="F15334" t="s">
        <v>187</v>
      </c>
      <c r="G15334" t="s">
        <v>218</v>
      </c>
      <c r="H15334" t="s">
        <v>678</v>
      </c>
      <c r="I15334" t="s">
        <v>230</v>
      </c>
      <c r="K15334" t="s">
        <v>221</v>
      </c>
      <c r="N15334" t="s">
        <v>782</v>
      </c>
      <c r="O15334" t="s">
        <v>194</v>
      </c>
      <c r="P15334">
        <v>2020</v>
      </c>
      <c r="Q15334">
        <v>0.43</v>
      </c>
    </row>
    <row r="15335" spans="1:17" x14ac:dyDescent="0.25">
      <c r="A15335" t="s">
        <v>779</v>
      </c>
      <c r="B15335" t="s">
        <v>780</v>
      </c>
      <c r="C15335" t="s">
        <v>781</v>
      </c>
      <c r="D15335" t="s">
        <v>361</v>
      </c>
      <c r="E15335" t="s">
        <v>362</v>
      </c>
      <c r="F15335" t="s">
        <v>187</v>
      </c>
      <c r="G15335" t="s">
        <v>218</v>
      </c>
      <c r="H15335" t="s">
        <v>678</v>
      </c>
      <c r="I15335" t="s">
        <v>230</v>
      </c>
      <c r="K15335" t="s">
        <v>221</v>
      </c>
      <c r="N15335" t="s">
        <v>782</v>
      </c>
      <c r="O15335" t="s">
        <v>264</v>
      </c>
      <c r="P15335">
        <v>2020</v>
      </c>
    </row>
    <row r="15336" spans="1:17" x14ac:dyDescent="0.25">
      <c r="A15336" t="s">
        <v>779</v>
      </c>
      <c r="B15336" t="s">
        <v>780</v>
      </c>
      <c r="C15336" t="s">
        <v>781</v>
      </c>
      <c r="D15336" t="s">
        <v>361</v>
      </c>
      <c r="E15336" t="s">
        <v>362</v>
      </c>
      <c r="F15336" t="s">
        <v>187</v>
      </c>
      <c r="G15336" t="s">
        <v>218</v>
      </c>
      <c r="H15336" t="s">
        <v>678</v>
      </c>
      <c r="I15336" t="s">
        <v>230</v>
      </c>
      <c r="K15336" t="s">
        <v>221</v>
      </c>
      <c r="N15336" t="s">
        <v>782</v>
      </c>
      <c r="O15336" t="s">
        <v>265</v>
      </c>
      <c r="P15336">
        <v>2020</v>
      </c>
    </row>
    <row r="15337" spans="1:17" x14ac:dyDescent="0.25">
      <c r="A15337" t="s">
        <v>779</v>
      </c>
      <c r="B15337" t="s">
        <v>780</v>
      </c>
      <c r="C15337" t="s">
        <v>781</v>
      </c>
      <c r="D15337" t="s">
        <v>361</v>
      </c>
      <c r="E15337" t="s">
        <v>362</v>
      </c>
      <c r="F15337" t="s">
        <v>187</v>
      </c>
      <c r="G15337" t="s">
        <v>218</v>
      </c>
      <c r="H15337" t="s">
        <v>678</v>
      </c>
      <c r="I15337" t="s">
        <v>230</v>
      </c>
      <c r="K15337" t="s">
        <v>221</v>
      </c>
      <c r="N15337" t="s">
        <v>782</v>
      </c>
      <c r="O15337" t="s">
        <v>194</v>
      </c>
      <c r="P15337">
        <v>2030</v>
      </c>
      <c r="Q15337">
        <v>0.43</v>
      </c>
    </row>
    <row r="15338" spans="1:17" x14ac:dyDescent="0.25">
      <c r="A15338" t="s">
        <v>779</v>
      </c>
      <c r="B15338" t="s">
        <v>780</v>
      </c>
      <c r="C15338" t="s">
        <v>781</v>
      </c>
      <c r="D15338" t="s">
        <v>361</v>
      </c>
      <c r="E15338" t="s">
        <v>362</v>
      </c>
      <c r="F15338" t="s">
        <v>187</v>
      </c>
      <c r="G15338" t="s">
        <v>218</v>
      </c>
      <c r="H15338" t="s">
        <v>678</v>
      </c>
      <c r="I15338" t="s">
        <v>230</v>
      </c>
      <c r="K15338" t="s">
        <v>221</v>
      </c>
      <c r="N15338" t="s">
        <v>782</v>
      </c>
      <c r="O15338" t="s">
        <v>194</v>
      </c>
      <c r="P15338">
        <v>2050</v>
      </c>
      <c r="Q15338">
        <v>0.43</v>
      </c>
    </row>
    <row r="15339" spans="1:17" x14ac:dyDescent="0.25">
      <c r="A15339" t="s">
        <v>779</v>
      </c>
      <c r="B15339" t="s">
        <v>780</v>
      </c>
      <c r="C15339" t="s">
        <v>781</v>
      </c>
      <c r="D15339" t="s">
        <v>361</v>
      </c>
      <c r="E15339" t="s">
        <v>362</v>
      </c>
      <c r="F15339" t="s">
        <v>187</v>
      </c>
      <c r="G15339" t="s">
        <v>218</v>
      </c>
      <c r="H15339" t="s">
        <v>678</v>
      </c>
      <c r="I15339" t="s">
        <v>230</v>
      </c>
      <c r="K15339" t="s">
        <v>221</v>
      </c>
      <c r="N15339" t="s">
        <v>782</v>
      </c>
      <c r="O15339" t="s">
        <v>264</v>
      </c>
      <c r="P15339">
        <v>2050</v>
      </c>
    </row>
    <row r="15340" spans="1:17" x14ac:dyDescent="0.25">
      <c r="A15340" t="s">
        <v>779</v>
      </c>
      <c r="B15340" t="s">
        <v>780</v>
      </c>
      <c r="C15340" t="s">
        <v>781</v>
      </c>
      <c r="D15340" t="s">
        <v>361</v>
      </c>
      <c r="E15340" t="s">
        <v>362</v>
      </c>
      <c r="F15340" t="s">
        <v>187</v>
      </c>
      <c r="G15340" t="s">
        <v>218</v>
      </c>
      <c r="H15340" t="s">
        <v>678</v>
      </c>
      <c r="I15340" t="s">
        <v>230</v>
      </c>
      <c r="K15340" t="s">
        <v>221</v>
      </c>
      <c r="N15340" t="s">
        <v>782</v>
      </c>
      <c r="O15340" t="s">
        <v>265</v>
      </c>
      <c r="P15340">
        <v>2050</v>
      </c>
    </row>
    <row r="15341" spans="1:17" x14ac:dyDescent="0.25">
      <c r="A15341" t="s">
        <v>779</v>
      </c>
      <c r="B15341" t="s">
        <v>780</v>
      </c>
      <c r="C15341" t="s">
        <v>781</v>
      </c>
      <c r="D15341" t="s">
        <v>361</v>
      </c>
      <c r="E15341" t="s">
        <v>362</v>
      </c>
      <c r="F15341" t="s">
        <v>187</v>
      </c>
      <c r="G15341" t="s">
        <v>233</v>
      </c>
      <c r="H15341" t="s">
        <v>287</v>
      </c>
      <c r="I15341" t="s">
        <v>240</v>
      </c>
      <c r="J15341" t="s">
        <v>288</v>
      </c>
      <c r="K15341" t="s">
        <v>241</v>
      </c>
      <c r="L15341" t="s">
        <v>237</v>
      </c>
      <c r="N15341" t="s">
        <v>407</v>
      </c>
      <c r="O15341" t="s">
        <v>194</v>
      </c>
      <c r="P15341">
        <v>2015</v>
      </c>
      <c r="Q15341">
        <v>0.36503999999999998</v>
      </c>
    </row>
    <row r="15342" spans="1:17" x14ac:dyDescent="0.25">
      <c r="A15342" t="s">
        <v>779</v>
      </c>
      <c r="B15342" t="s">
        <v>780</v>
      </c>
      <c r="C15342" t="s">
        <v>781</v>
      </c>
      <c r="D15342" t="s">
        <v>361</v>
      </c>
      <c r="E15342" t="s">
        <v>362</v>
      </c>
      <c r="F15342" t="s">
        <v>187</v>
      </c>
      <c r="G15342" t="s">
        <v>233</v>
      </c>
      <c r="H15342" t="s">
        <v>287</v>
      </c>
      <c r="I15342" t="s">
        <v>240</v>
      </c>
      <c r="J15342" t="s">
        <v>288</v>
      </c>
      <c r="K15342" t="s">
        <v>241</v>
      </c>
      <c r="L15342" t="s">
        <v>237</v>
      </c>
      <c r="N15342" t="s">
        <v>407</v>
      </c>
      <c r="O15342" t="s">
        <v>194</v>
      </c>
      <c r="P15342">
        <v>2020</v>
      </c>
      <c r="Q15342">
        <v>0.35408879999999998</v>
      </c>
    </row>
    <row r="15343" spans="1:17" x14ac:dyDescent="0.25">
      <c r="A15343" t="s">
        <v>779</v>
      </c>
      <c r="B15343" t="s">
        <v>780</v>
      </c>
      <c r="C15343" t="s">
        <v>781</v>
      </c>
      <c r="D15343" t="s">
        <v>361</v>
      </c>
      <c r="E15343" t="s">
        <v>362</v>
      </c>
      <c r="F15343" t="s">
        <v>187</v>
      </c>
      <c r="G15343" t="s">
        <v>233</v>
      </c>
      <c r="H15343" t="s">
        <v>287</v>
      </c>
      <c r="I15343" t="s">
        <v>240</v>
      </c>
      <c r="J15343" t="s">
        <v>288</v>
      </c>
      <c r="K15343" t="s">
        <v>241</v>
      </c>
      <c r="L15343" t="s">
        <v>237</v>
      </c>
      <c r="N15343" t="s">
        <v>407</v>
      </c>
      <c r="O15343" t="s">
        <v>264</v>
      </c>
      <c r="P15343">
        <v>2020</v>
      </c>
    </row>
    <row r="15344" spans="1:17" x14ac:dyDescent="0.25">
      <c r="A15344" t="s">
        <v>779</v>
      </c>
      <c r="B15344" t="s">
        <v>780</v>
      </c>
      <c r="C15344" t="s">
        <v>781</v>
      </c>
      <c r="D15344" t="s">
        <v>361</v>
      </c>
      <c r="E15344" t="s">
        <v>362</v>
      </c>
      <c r="F15344" t="s">
        <v>187</v>
      </c>
      <c r="G15344" t="s">
        <v>233</v>
      </c>
      <c r="H15344" t="s">
        <v>287</v>
      </c>
      <c r="I15344" t="s">
        <v>240</v>
      </c>
      <c r="J15344" t="s">
        <v>288</v>
      </c>
      <c r="K15344" t="s">
        <v>241</v>
      </c>
      <c r="L15344" t="s">
        <v>237</v>
      </c>
      <c r="N15344" t="s">
        <v>407</v>
      </c>
      <c r="O15344" t="s">
        <v>265</v>
      </c>
      <c r="P15344">
        <v>2020</v>
      </c>
    </row>
    <row r="15345" spans="1:17" x14ac:dyDescent="0.25">
      <c r="A15345" t="s">
        <v>779</v>
      </c>
      <c r="B15345" t="s">
        <v>780</v>
      </c>
      <c r="C15345" t="s">
        <v>781</v>
      </c>
      <c r="D15345" t="s">
        <v>361</v>
      </c>
      <c r="E15345" t="s">
        <v>362</v>
      </c>
      <c r="F15345" t="s">
        <v>187</v>
      </c>
      <c r="G15345" t="s">
        <v>233</v>
      </c>
      <c r="H15345" t="s">
        <v>287</v>
      </c>
      <c r="I15345" t="s">
        <v>240</v>
      </c>
      <c r="J15345" t="s">
        <v>288</v>
      </c>
      <c r="K15345" t="s">
        <v>241</v>
      </c>
      <c r="L15345" t="s">
        <v>237</v>
      </c>
      <c r="N15345" t="s">
        <v>407</v>
      </c>
      <c r="O15345" t="s">
        <v>194</v>
      </c>
      <c r="P15345">
        <v>2030</v>
      </c>
      <c r="Q15345">
        <v>0.33948719999999999</v>
      </c>
    </row>
    <row r="15346" spans="1:17" x14ac:dyDescent="0.25">
      <c r="A15346" t="s">
        <v>779</v>
      </c>
      <c r="B15346" t="s">
        <v>780</v>
      </c>
      <c r="C15346" t="s">
        <v>781</v>
      </c>
      <c r="D15346" t="s">
        <v>361</v>
      </c>
      <c r="E15346" t="s">
        <v>362</v>
      </c>
      <c r="F15346" t="s">
        <v>187</v>
      </c>
      <c r="G15346" t="s">
        <v>233</v>
      </c>
      <c r="H15346" t="s">
        <v>287</v>
      </c>
      <c r="I15346" t="s">
        <v>240</v>
      </c>
      <c r="J15346" t="s">
        <v>288</v>
      </c>
      <c r="K15346" t="s">
        <v>241</v>
      </c>
      <c r="L15346" t="s">
        <v>237</v>
      </c>
      <c r="N15346" t="s">
        <v>407</v>
      </c>
      <c r="O15346" t="s">
        <v>194</v>
      </c>
      <c r="P15346">
        <v>2050</v>
      </c>
      <c r="Q15346">
        <v>0.3212352</v>
      </c>
    </row>
    <row r="15347" spans="1:17" x14ac:dyDescent="0.25">
      <c r="A15347" t="s">
        <v>779</v>
      </c>
      <c r="B15347" t="s">
        <v>780</v>
      </c>
      <c r="C15347" t="s">
        <v>781</v>
      </c>
      <c r="D15347" t="s">
        <v>361</v>
      </c>
      <c r="E15347" t="s">
        <v>362</v>
      </c>
      <c r="F15347" t="s">
        <v>187</v>
      </c>
      <c r="G15347" t="s">
        <v>233</v>
      </c>
      <c r="H15347" t="s">
        <v>287</v>
      </c>
      <c r="I15347" t="s">
        <v>240</v>
      </c>
      <c r="J15347" t="s">
        <v>288</v>
      </c>
      <c r="K15347" t="s">
        <v>241</v>
      </c>
      <c r="L15347" t="s">
        <v>237</v>
      </c>
      <c r="N15347" t="s">
        <v>407</v>
      </c>
      <c r="O15347" t="s">
        <v>264</v>
      </c>
      <c r="P15347">
        <v>2050</v>
      </c>
    </row>
    <row r="15348" spans="1:17" x14ac:dyDescent="0.25">
      <c r="A15348" t="s">
        <v>779</v>
      </c>
      <c r="B15348" t="s">
        <v>780</v>
      </c>
      <c r="C15348" t="s">
        <v>781</v>
      </c>
      <c r="D15348" t="s">
        <v>361</v>
      </c>
      <c r="E15348" t="s">
        <v>362</v>
      </c>
      <c r="F15348" t="s">
        <v>187</v>
      </c>
      <c r="G15348" t="s">
        <v>233</v>
      </c>
      <c r="H15348" t="s">
        <v>287</v>
      </c>
      <c r="I15348" t="s">
        <v>240</v>
      </c>
      <c r="J15348" t="s">
        <v>288</v>
      </c>
      <c r="K15348" t="s">
        <v>241</v>
      </c>
      <c r="L15348" t="s">
        <v>237</v>
      </c>
      <c r="N15348" t="s">
        <v>407</v>
      </c>
      <c r="O15348" t="s">
        <v>265</v>
      </c>
      <c r="P15348">
        <v>2050</v>
      </c>
    </row>
    <row r="15349" spans="1:17" x14ac:dyDescent="0.25">
      <c r="A15349" t="s">
        <v>779</v>
      </c>
      <c r="B15349" t="s">
        <v>780</v>
      </c>
      <c r="C15349" t="s">
        <v>781</v>
      </c>
      <c r="D15349" t="s">
        <v>361</v>
      </c>
      <c r="E15349" t="s">
        <v>362</v>
      </c>
      <c r="F15349" t="s">
        <v>187</v>
      </c>
      <c r="G15349" t="s">
        <v>233</v>
      </c>
      <c r="H15349" t="s">
        <v>289</v>
      </c>
      <c r="I15349" t="s">
        <v>240</v>
      </c>
      <c r="J15349" t="s">
        <v>290</v>
      </c>
      <c r="K15349" t="s">
        <v>241</v>
      </c>
      <c r="L15349" t="s">
        <v>237</v>
      </c>
      <c r="N15349" t="s">
        <v>407</v>
      </c>
      <c r="O15349" t="s">
        <v>194</v>
      </c>
      <c r="P15349">
        <v>2015</v>
      </c>
      <c r="Q15349">
        <v>0.10296</v>
      </c>
    </row>
    <row r="15350" spans="1:17" x14ac:dyDescent="0.25">
      <c r="A15350" t="s">
        <v>779</v>
      </c>
      <c r="B15350" t="s">
        <v>780</v>
      </c>
      <c r="C15350" t="s">
        <v>781</v>
      </c>
      <c r="D15350" t="s">
        <v>361</v>
      </c>
      <c r="E15350" t="s">
        <v>362</v>
      </c>
      <c r="F15350" t="s">
        <v>187</v>
      </c>
      <c r="G15350" t="s">
        <v>233</v>
      </c>
      <c r="H15350" t="s">
        <v>289</v>
      </c>
      <c r="I15350" t="s">
        <v>240</v>
      </c>
      <c r="J15350" t="s">
        <v>290</v>
      </c>
      <c r="K15350" t="s">
        <v>241</v>
      </c>
      <c r="L15350" t="s">
        <v>237</v>
      </c>
      <c r="N15350" t="s">
        <v>407</v>
      </c>
      <c r="O15350" t="s">
        <v>194</v>
      </c>
      <c r="P15350">
        <v>2020</v>
      </c>
      <c r="Q15350">
        <v>9.9871199999999993E-2</v>
      </c>
    </row>
    <row r="15351" spans="1:17" x14ac:dyDescent="0.25">
      <c r="A15351" t="s">
        <v>779</v>
      </c>
      <c r="B15351" t="s">
        <v>780</v>
      </c>
      <c r="C15351" t="s">
        <v>781</v>
      </c>
      <c r="D15351" t="s">
        <v>361</v>
      </c>
      <c r="E15351" t="s">
        <v>362</v>
      </c>
      <c r="F15351" t="s">
        <v>187</v>
      </c>
      <c r="G15351" t="s">
        <v>233</v>
      </c>
      <c r="H15351" t="s">
        <v>289</v>
      </c>
      <c r="I15351" t="s">
        <v>240</v>
      </c>
      <c r="J15351" t="s">
        <v>290</v>
      </c>
      <c r="K15351" t="s">
        <v>241</v>
      </c>
      <c r="L15351" t="s">
        <v>237</v>
      </c>
      <c r="N15351" t="s">
        <v>407</v>
      </c>
      <c r="O15351" t="s">
        <v>264</v>
      </c>
      <c r="P15351">
        <v>2020</v>
      </c>
    </row>
    <row r="15352" spans="1:17" x14ac:dyDescent="0.25">
      <c r="A15352" t="s">
        <v>779</v>
      </c>
      <c r="B15352" t="s">
        <v>780</v>
      </c>
      <c r="C15352" t="s">
        <v>781</v>
      </c>
      <c r="D15352" t="s">
        <v>361</v>
      </c>
      <c r="E15352" t="s">
        <v>362</v>
      </c>
      <c r="F15352" t="s">
        <v>187</v>
      </c>
      <c r="G15352" t="s">
        <v>233</v>
      </c>
      <c r="H15352" t="s">
        <v>289</v>
      </c>
      <c r="I15352" t="s">
        <v>240</v>
      </c>
      <c r="J15352" t="s">
        <v>290</v>
      </c>
      <c r="K15352" t="s">
        <v>241</v>
      </c>
      <c r="L15352" t="s">
        <v>237</v>
      </c>
      <c r="N15352" t="s">
        <v>407</v>
      </c>
      <c r="O15352" t="s">
        <v>265</v>
      </c>
      <c r="P15352">
        <v>2020</v>
      </c>
    </row>
    <row r="15353" spans="1:17" x14ac:dyDescent="0.25">
      <c r="A15353" t="s">
        <v>779</v>
      </c>
      <c r="B15353" t="s">
        <v>780</v>
      </c>
      <c r="C15353" t="s">
        <v>781</v>
      </c>
      <c r="D15353" t="s">
        <v>361</v>
      </c>
      <c r="E15353" t="s">
        <v>362</v>
      </c>
      <c r="F15353" t="s">
        <v>187</v>
      </c>
      <c r="G15353" t="s">
        <v>233</v>
      </c>
      <c r="H15353" t="s">
        <v>289</v>
      </c>
      <c r="I15353" t="s">
        <v>240</v>
      </c>
      <c r="J15353" t="s">
        <v>290</v>
      </c>
      <c r="K15353" t="s">
        <v>241</v>
      </c>
      <c r="L15353" t="s">
        <v>237</v>
      </c>
      <c r="N15353" t="s">
        <v>407</v>
      </c>
      <c r="O15353" t="s">
        <v>194</v>
      </c>
      <c r="P15353">
        <v>2030</v>
      </c>
      <c r="Q15353">
        <v>9.5752799999999999E-2</v>
      </c>
    </row>
    <row r="15354" spans="1:17" x14ac:dyDescent="0.25">
      <c r="A15354" t="s">
        <v>779</v>
      </c>
      <c r="B15354" t="s">
        <v>780</v>
      </c>
      <c r="C15354" t="s">
        <v>781</v>
      </c>
      <c r="D15354" t="s">
        <v>361</v>
      </c>
      <c r="E15354" t="s">
        <v>362</v>
      </c>
      <c r="F15354" t="s">
        <v>187</v>
      </c>
      <c r="G15354" t="s">
        <v>233</v>
      </c>
      <c r="H15354" t="s">
        <v>289</v>
      </c>
      <c r="I15354" t="s">
        <v>240</v>
      </c>
      <c r="J15354" t="s">
        <v>290</v>
      </c>
      <c r="K15354" t="s">
        <v>241</v>
      </c>
      <c r="L15354" t="s">
        <v>237</v>
      </c>
      <c r="N15354" t="s">
        <v>407</v>
      </c>
      <c r="O15354" t="s">
        <v>194</v>
      </c>
      <c r="P15354">
        <v>2050</v>
      </c>
      <c r="Q15354">
        <v>9.0604799999999999E-2</v>
      </c>
    </row>
    <row r="15355" spans="1:17" x14ac:dyDescent="0.25">
      <c r="A15355" t="s">
        <v>779</v>
      </c>
      <c r="B15355" t="s">
        <v>780</v>
      </c>
      <c r="C15355" t="s">
        <v>781</v>
      </c>
      <c r="D15355" t="s">
        <v>361</v>
      </c>
      <c r="E15355" t="s">
        <v>362</v>
      </c>
      <c r="F15355" t="s">
        <v>187</v>
      </c>
      <c r="G15355" t="s">
        <v>233</v>
      </c>
      <c r="H15355" t="s">
        <v>289</v>
      </c>
      <c r="I15355" t="s">
        <v>240</v>
      </c>
      <c r="J15355" t="s">
        <v>290</v>
      </c>
      <c r="K15355" t="s">
        <v>241</v>
      </c>
      <c r="L15355" t="s">
        <v>237</v>
      </c>
      <c r="N15355" t="s">
        <v>407</v>
      </c>
      <c r="O15355" t="s">
        <v>264</v>
      </c>
      <c r="P15355">
        <v>2050</v>
      </c>
    </row>
    <row r="15356" spans="1:17" x14ac:dyDescent="0.25">
      <c r="A15356" t="s">
        <v>779</v>
      </c>
      <c r="B15356" t="s">
        <v>780</v>
      </c>
      <c r="C15356" t="s">
        <v>781</v>
      </c>
      <c r="D15356" t="s">
        <v>361</v>
      </c>
      <c r="E15356" t="s">
        <v>362</v>
      </c>
      <c r="F15356" t="s">
        <v>187</v>
      </c>
      <c r="G15356" t="s">
        <v>233</v>
      </c>
      <c r="H15356" t="s">
        <v>289</v>
      </c>
      <c r="I15356" t="s">
        <v>240</v>
      </c>
      <c r="J15356" t="s">
        <v>290</v>
      </c>
      <c r="K15356" t="s">
        <v>241</v>
      </c>
      <c r="L15356" t="s">
        <v>237</v>
      </c>
      <c r="N15356" t="s">
        <v>407</v>
      </c>
      <c r="O15356" t="s">
        <v>265</v>
      </c>
      <c r="P15356">
        <v>2050</v>
      </c>
    </row>
    <row r="15357" spans="1:17" x14ac:dyDescent="0.25">
      <c r="A15357" t="s">
        <v>779</v>
      </c>
      <c r="B15357" t="s">
        <v>780</v>
      </c>
      <c r="C15357" t="s">
        <v>781</v>
      </c>
      <c r="D15357" t="s">
        <v>361</v>
      </c>
      <c r="E15357" t="s">
        <v>362</v>
      </c>
      <c r="F15357" t="s">
        <v>187</v>
      </c>
      <c r="G15357" t="s">
        <v>233</v>
      </c>
      <c r="H15357" t="s">
        <v>162</v>
      </c>
      <c r="I15357" t="s">
        <v>234</v>
      </c>
      <c r="J15357" t="s">
        <v>235</v>
      </c>
      <c r="K15357" t="s">
        <v>236</v>
      </c>
      <c r="L15357" t="s">
        <v>237</v>
      </c>
      <c r="M15357" t="s">
        <v>466</v>
      </c>
      <c r="N15357" t="s">
        <v>366</v>
      </c>
      <c r="O15357" t="s">
        <v>194</v>
      </c>
      <c r="P15357">
        <v>2015</v>
      </c>
      <c r="Q15357">
        <v>8068</v>
      </c>
    </row>
    <row r="15358" spans="1:17" x14ac:dyDescent="0.25">
      <c r="A15358" t="s">
        <v>779</v>
      </c>
      <c r="B15358" t="s">
        <v>780</v>
      </c>
      <c r="C15358" t="s">
        <v>781</v>
      </c>
      <c r="D15358" t="s">
        <v>361</v>
      </c>
      <c r="E15358" t="s">
        <v>362</v>
      </c>
      <c r="F15358" t="s">
        <v>187</v>
      </c>
      <c r="G15358" t="s">
        <v>233</v>
      </c>
      <c r="H15358" t="s">
        <v>162</v>
      </c>
      <c r="I15358" t="s">
        <v>234</v>
      </c>
      <c r="J15358" t="s">
        <v>235</v>
      </c>
      <c r="K15358" t="s">
        <v>236</v>
      </c>
      <c r="L15358" t="s">
        <v>237</v>
      </c>
      <c r="M15358" t="s">
        <v>466</v>
      </c>
      <c r="N15358" t="s">
        <v>366</v>
      </c>
      <c r="O15358" t="s">
        <v>194</v>
      </c>
      <c r="P15358">
        <v>2020</v>
      </c>
      <c r="Q15358">
        <v>8068</v>
      </c>
    </row>
    <row r="15359" spans="1:17" x14ac:dyDescent="0.25">
      <c r="A15359" t="s">
        <v>779</v>
      </c>
      <c r="B15359" t="s">
        <v>780</v>
      </c>
      <c r="C15359" t="s">
        <v>781</v>
      </c>
      <c r="D15359" t="s">
        <v>361</v>
      </c>
      <c r="E15359" t="s">
        <v>362</v>
      </c>
      <c r="F15359" t="s">
        <v>187</v>
      </c>
      <c r="G15359" t="s">
        <v>233</v>
      </c>
      <c r="H15359" t="s">
        <v>162</v>
      </c>
      <c r="I15359" t="s">
        <v>234</v>
      </c>
      <c r="J15359" t="s">
        <v>235</v>
      </c>
      <c r="K15359" t="s">
        <v>236</v>
      </c>
      <c r="L15359" t="s">
        <v>237</v>
      </c>
      <c r="M15359" t="s">
        <v>466</v>
      </c>
      <c r="N15359" t="s">
        <v>366</v>
      </c>
      <c r="O15359" t="s">
        <v>264</v>
      </c>
      <c r="P15359">
        <v>2020</v>
      </c>
    </row>
    <row r="15360" spans="1:17" x14ac:dyDescent="0.25">
      <c r="A15360" t="s">
        <v>779</v>
      </c>
      <c r="B15360" t="s">
        <v>780</v>
      </c>
      <c r="C15360" t="s">
        <v>781</v>
      </c>
      <c r="D15360" t="s">
        <v>361</v>
      </c>
      <c r="E15360" t="s">
        <v>362</v>
      </c>
      <c r="F15360" t="s">
        <v>187</v>
      </c>
      <c r="G15360" t="s">
        <v>233</v>
      </c>
      <c r="H15360" t="s">
        <v>162</v>
      </c>
      <c r="I15360" t="s">
        <v>234</v>
      </c>
      <c r="J15360" t="s">
        <v>235</v>
      </c>
      <c r="K15360" t="s">
        <v>236</v>
      </c>
      <c r="L15360" t="s">
        <v>237</v>
      </c>
      <c r="M15360" t="s">
        <v>466</v>
      </c>
      <c r="N15360" t="s">
        <v>366</v>
      </c>
      <c r="O15360" t="s">
        <v>265</v>
      </c>
      <c r="P15360">
        <v>2020</v>
      </c>
    </row>
    <row r="15361" spans="1:17" x14ac:dyDescent="0.25">
      <c r="A15361" t="s">
        <v>779</v>
      </c>
      <c r="B15361" t="s">
        <v>780</v>
      </c>
      <c r="C15361" t="s">
        <v>781</v>
      </c>
      <c r="D15361" t="s">
        <v>361</v>
      </c>
      <c r="E15361" t="s">
        <v>362</v>
      </c>
      <c r="F15361" t="s">
        <v>187</v>
      </c>
      <c r="G15361" t="s">
        <v>233</v>
      </c>
      <c r="H15361" t="s">
        <v>162</v>
      </c>
      <c r="I15361" t="s">
        <v>234</v>
      </c>
      <c r="J15361" t="s">
        <v>235</v>
      </c>
      <c r="K15361" t="s">
        <v>236</v>
      </c>
      <c r="L15361" t="s">
        <v>237</v>
      </c>
      <c r="M15361" t="s">
        <v>466</v>
      </c>
      <c r="N15361" t="s">
        <v>366</v>
      </c>
      <c r="O15361" t="s">
        <v>194</v>
      </c>
      <c r="P15361">
        <v>2030</v>
      </c>
      <c r="Q15361">
        <v>7745.28</v>
      </c>
    </row>
    <row r="15362" spans="1:17" x14ac:dyDescent="0.25">
      <c r="A15362" t="s">
        <v>779</v>
      </c>
      <c r="B15362" t="s">
        <v>780</v>
      </c>
      <c r="C15362" t="s">
        <v>781</v>
      </c>
      <c r="D15362" t="s">
        <v>361</v>
      </c>
      <c r="E15362" t="s">
        <v>362</v>
      </c>
      <c r="F15362" t="s">
        <v>187</v>
      </c>
      <c r="G15362" t="s">
        <v>233</v>
      </c>
      <c r="H15362" t="s">
        <v>162</v>
      </c>
      <c r="I15362" t="s">
        <v>234</v>
      </c>
      <c r="J15362" t="s">
        <v>235</v>
      </c>
      <c r="K15362" t="s">
        <v>236</v>
      </c>
      <c r="L15362" t="s">
        <v>237</v>
      </c>
      <c r="M15362" t="s">
        <v>466</v>
      </c>
      <c r="N15362" t="s">
        <v>366</v>
      </c>
      <c r="O15362" t="s">
        <v>194</v>
      </c>
      <c r="P15362">
        <v>2050</v>
      </c>
      <c r="Q15362">
        <v>7422.56</v>
      </c>
    </row>
    <row r="15363" spans="1:17" x14ac:dyDescent="0.25">
      <c r="A15363" t="s">
        <v>779</v>
      </c>
      <c r="B15363" t="s">
        <v>780</v>
      </c>
      <c r="C15363" t="s">
        <v>781</v>
      </c>
      <c r="D15363" t="s">
        <v>361</v>
      </c>
      <c r="E15363" t="s">
        <v>362</v>
      </c>
      <c r="F15363" t="s">
        <v>187</v>
      </c>
      <c r="G15363" t="s">
        <v>233</v>
      </c>
      <c r="H15363" t="s">
        <v>162</v>
      </c>
      <c r="I15363" t="s">
        <v>234</v>
      </c>
      <c r="J15363" t="s">
        <v>235</v>
      </c>
      <c r="K15363" t="s">
        <v>236</v>
      </c>
      <c r="L15363" t="s">
        <v>237</v>
      </c>
      <c r="M15363" t="s">
        <v>466</v>
      </c>
      <c r="N15363" t="s">
        <v>366</v>
      </c>
      <c r="O15363" t="s">
        <v>264</v>
      </c>
      <c r="P15363">
        <v>2050</v>
      </c>
    </row>
    <row r="15364" spans="1:17" x14ac:dyDescent="0.25">
      <c r="A15364" t="s">
        <v>779</v>
      </c>
      <c r="B15364" t="s">
        <v>780</v>
      </c>
      <c r="C15364" t="s">
        <v>781</v>
      </c>
      <c r="D15364" t="s">
        <v>361</v>
      </c>
      <c r="E15364" t="s">
        <v>362</v>
      </c>
      <c r="F15364" t="s">
        <v>187</v>
      </c>
      <c r="G15364" t="s">
        <v>233</v>
      </c>
      <c r="H15364" t="s">
        <v>162</v>
      </c>
      <c r="I15364" t="s">
        <v>234</v>
      </c>
      <c r="J15364" t="s">
        <v>235</v>
      </c>
      <c r="K15364" t="s">
        <v>236</v>
      </c>
      <c r="L15364" t="s">
        <v>237</v>
      </c>
      <c r="M15364" t="s">
        <v>466</v>
      </c>
      <c r="N15364" t="s">
        <v>366</v>
      </c>
      <c r="O15364" t="s">
        <v>265</v>
      </c>
      <c r="P15364">
        <v>2050</v>
      </c>
    </row>
    <row r="15365" spans="1:17" x14ac:dyDescent="0.25">
      <c r="A15365" t="s">
        <v>779</v>
      </c>
      <c r="B15365" t="s">
        <v>780</v>
      </c>
      <c r="C15365" t="s">
        <v>781</v>
      </c>
      <c r="D15365" t="s">
        <v>361</v>
      </c>
      <c r="E15365" t="s">
        <v>362</v>
      </c>
      <c r="F15365" t="s">
        <v>187</v>
      </c>
      <c r="G15365" t="s">
        <v>233</v>
      </c>
      <c r="H15365" t="s">
        <v>163</v>
      </c>
      <c r="I15365" t="s">
        <v>240</v>
      </c>
      <c r="J15365" t="s">
        <v>235</v>
      </c>
      <c r="K15365" t="s">
        <v>241</v>
      </c>
      <c r="L15365" t="s">
        <v>237</v>
      </c>
      <c r="M15365" t="s">
        <v>770</v>
      </c>
      <c r="N15365" t="s">
        <v>783</v>
      </c>
      <c r="O15365" t="s">
        <v>194</v>
      </c>
      <c r="P15365">
        <v>2015</v>
      </c>
      <c r="Q15365">
        <v>0.46800000000000003</v>
      </c>
    </row>
    <row r="15366" spans="1:17" x14ac:dyDescent="0.25">
      <c r="A15366" t="s">
        <v>779</v>
      </c>
      <c r="B15366" t="s">
        <v>780</v>
      </c>
      <c r="C15366" t="s">
        <v>781</v>
      </c>
      <c r="D15366" t="s">
        <v>361</v>
      </c>
      <c r="E15366" t="s">
        <v>362</v>
      </c>
      <c r="F15366" t="s">
        <v>187</v>
      </c>
      <c r="G15366" t="s">
        <v>233</v>
      </c>
      <c r="H15366" t="s">
        <v>163</v>
      </c>
      <c r="I15366" t="s">
        <v>240</v>
      </c>
      <c r="J15366" t="s">
        <v>235</v>
      </c>
      <c r="K15366" t="s">
        <v>241</v>
      </c>
      <c r="L15366" t="s">
        <v>237</v>
      </c>
      <c r="M15366" t="s">
        <v>770</v>
      </c>
      <c r="N15366" t="s">
        <v>783</v>
      </c>
      <c r="O15366" t="s">
        <v>194</v>
      </c>
      <c r="P15366">
        <v>2020</v>
      </c>
      <c r="Q15366">
        <v>0.45395999999999997</v>
      </c>
    </row>
    <row r="15367" spans="1:17" x14ac:dyDescent="0.25">
      <c r="A15367" t="s">
        <v>779</v>
      </c>
      <c r="B15367" t="s">
        <v>780</v>
      </c>
      <c r="C15367" t="s">
        <v>781</v>
      </c>
      <c r="D15367" t="s">
        <v>361</v>
      </c>
      <c r="E15367" t="s">
        <v>362</v>
      </c>
      <c r="F15367" t="s">
        <v>187</v>
      </c>
      <c r="G15367" t="s">
        <v>233</v>
      </c>
      <c r="H15367" t="s">
        <v>163</v>
      </c>
      <c r="I15367" t="s">
        <v>240</v>
      </c>
      <c r="J15367" t="s">
        <v>235</v>
      </c>
      <c r="K15367" t="s">
        <v>241</v>
      </c>
      <c r="L15367" t="s">
        <v>237</v>
      </c>
      <c r="M15367" t="s">
        <v>770</v>
      </c>
      <c r="N15367" t="s">
        <v>783</v>
      </c>
      <c r="O15367" t="s">
        <v>264</v>
      </c>
      <c r="P15367">
        <v>2020</v>
      </c>
      <c r="Q15367">
        <v>0.36316799999999999</v>
      </c>
    </row>
    <row r="15368" spans="1:17" x14ac:dyDescent="0.25">
      <c r="A15368" t="s">
        <v>779</v>
      </c>
      <c r="B15368" t="s">
        <v>780</v>
      </c>
      <c r="C15368" t="s">
        <v>781</v>
      </c>
      <c r="D15368" t="s">
        <v>361</v>
      </c>
      <c r="E15368" t="s">
        <v>362</v>
      </c>
      <c r="F15368" t="s">
        <v>187</v>
      </c>
      <c r="G15368" t="s">
        <v>233</v>
      </c>
      <c r="H15368" t="s">
        <v>163</v>
      </c>
      <c r="I15368" t="s">
        <v>240</v>
      </c>
      <c r="J15368" t="s">
        <v>235</v>
      </c>
      <c r="K15368" t="s">
        <v>241</v>
      </c>
      <c r="L15368" t="s">
        <v>237</v>
      </c>
      <c r="M15368" t="s">
        <v>770</v>
      </c>
      <c r="N15368" t="s">
        <v>783</v>
      </c>
      <c r="O15368" t="s">
        <v>265</v>
      </c>
      <c r="P15368">
        <v>2020</v>
      </c>
      <c r="Q15368">
        <v>0.54475200000000001</v>
      </c>
    </row>
    <row r="15369" spans="1:17" x14ac:dyDescent="0.25">
      <c r="A15369" t="s">
        <v>779</v>
      </c>
      <c r="B15369" t="s">
        <v>780</v>
      </c>
      <c r="C15369" t="s">
        <v>781</v>
      </c>
      <c r="D15369" t="s">
        <v>361</v>
      </c>
      <c r="E15369" t="s">
        <v>362</v>
      </c>
      <c r="F15369" t="s">
        <v>187</v>
      </c>
      <c r="G15369" t="s">
        <v>233</v>
      </c>
      <c r="H15369" t="s">
        <v>163</v>
      </c>
      <c r="I15369" t="s">
        <v>240</v>
      </c>
      <c r="J15369" t="s">
        <v>235</v>
      </c>
      <c r="K15369" t="s">
        <v>241</v>
      </c>
      <c r="L15369" t="s">
        <v>237</v>
      </c>
      <c r="M15369" t="s">
        <v>770</v>
      </c>
      <c r="N15369" t="s">
        <v>783</v>
      </c>
      <c r="O15369" t="s">
        <v>194</v>
      </c>
      <c r="P15369">
        <v>2030</v>
      </c>
      <c r="Q15369">
        <v>0.43524000000000002</v>
      </c>
    </row>
    <row r="15370" spans="1:17" x14ac:dyDescent="0.25">
      <c r="A15370" t="s">
        <v>779</v>
      </c>
      <c r="B15370" t="s">
        <v>780</v>
      </c>
      <c r="C15370" t="s">
        <v>781</v>
      </c>
      <c r="D15370" t="s">
        <v>361</v>
      </c>
      <c r="E15370" t="s">
        <v>362</v>
      </c>
      <c r="F15370" t="s">
        <v>187</v>
      </c>
      <c r="G15370" t="s">
        <v>233</v>
      </c>
      <c r="H15370" t="s">
        <v>163</v>
      </c>
      <c r="I15370" t="s">
        <v>240</v>
      </c>
      <c r="J15370" t="s">
        <v>235</v>
      </c>
      <c r="K15370" t="s">
        <v>241</v>
      </c>
      <c r="L15370" t="s">
        <v>237</v>
      </c>
      <c r="M15370" t="s">
        <v>770</v>
      </c>
      <c r="N15370" t="s">
        <v>783</v>
      </c>
      <c r="O15370" t="s">
        <v>194</v>
      </c>
      <c r="P15370">
        <v>2050</v>
      </c>
      <c r="Q15370">
        <v>0.41183999999999998</v>
      </c>
    </row>
    <row r="15371" spans="1:17" x14ac:dyDescent="0.25">
      <c r="A15371" t="s">
        <v>779</v>
      </c>
      <c r="B15371" t="s">
        <v>780</v>
      </c>
      <c r="C15371" t="s">
        <v>781</v>
      </c>
      <c r="D15371" t="s">
        <v>361</v>
      </c>
      <c r="E15371" t="s">
        <v>362</v>
      </c>
      <c r="F15371" t="s">
        <v>187</v>
      </c>
      <c r="G15371" t="s">
        <v>233</v>
      </c>
      <c r="H15371" t="s">
        <v>163</v>
      </c>
      <c r="I15371" t="s">
        <v>240</v>
      </c>
      <c r="J15371" t="s">
        <v>235</v>
      </c>
      <c r="K15371" t="s">
        <v>241</v>
      </c>
      <c r="L15371" t="s">
        <v>237</v>
      </c>
      <c r="M15371" t="s">
        <v>770</v>
      </c>
      <c r="N15371" t="s">
        <v>783</v>
      </c>
      <c r="O15371" t="s">
        <v>264</v>
      </c>
      <c r="P15371">
        <v>2050</v>
      </c>
      <c r="Q15371">
        <v>0.28828799999999999</v>
      </c>
    </row>
    <row r="15372" spans="1:17" x14ac:dyDescent="0.25">
      <c r="A15372" t="s">
        <v>779</v>
      </c>
      <c r="B15372" t="s">
        <v>780</v>
      </c>
      <c r="C15372" t="s">
        <v>781</v>
      </c>
      <c r="D15372" t="s">
        <v>361</v>
      </c>
      <c r="E15372" t="s">
        <v>362</v>
      </c>
      <c r="F15372" t="s">
        <v>187</v>
      </c>
      <c r="G15372" t="s">
        <v>233</v>
      </c>
      <c r="H15372" t="s">
        <v>163</v>
      </c>
      <c r="I15372" t="s">
        <v>240</v>
      </c>
      <c r="J15372" t="s">
        <v>235</v>
      </c>
      <c r="K15372" t="s">
        <v>241</v>
      </c>
      <c r="L15372" t="s">
        <v>237</v>
      </c>
      <c r="M15372" t="s">
        <v>770</v>
      </c>
      <c r="N15372" t="s">
        <v>783</v>
      </c>
      <c r="O15372" t="s">
        <v>265</v>
      </c>
      <c r="P15372">
        <v>2050</v>
      </c>
      <c r="Q15372">
        <v>0.53539199999999998</v>
      </c>
    </row>
    <row r="15373" spans="1:17" x14ac:dyDescent="0.25">
      <c r="A15373" t="s">
        <v>779</v>
      </c>
      <c r="B15373" t="s">
        <v>780</v>
      </c>
      <c r="C15373" t="s">
        <v>781</v>
      </c>
      <c r="D15373" t="s">
        <v>361</v>
      </c>
      <c r="E15373" t="s">
        <v>362</v>
      </c>
      <c r="F15373" t="s">
        <v>187</v>
      </c>
      <c r="G15373" t="s">
        <v>233</v>
      </c>
      <c r="H15373" t="s">
        <v>576</v>
      </c>
      <c r="I15373" t="s">
        <v>577</v>
      </c>
      <c r="K15373" t="s">
        <v>578</v>
      </c>
      <c r="L15373" t="s">
        <v>237</v>
      </c>
      <c r="N15373" t="s">
        <v>366</v>
      </c>
      <c r="O15373" t="s">
        <v>194</v>
      </c>
      <c r="P15373">
        <v>2015</v>
      </c>
      <c r="Q15373">
        <v>43</v>
      </c>
    </row>
    <row r="15374" spans="1:17" x14ac:dyDescent="0.25">
      <c r="A15374" t="s">
        <v>779</v>
      </c>
      <c r="B15374" t="s">
        <v>780</v>
      </c>
      <c r="C15374" t="s">
        <v>781</v>
      </c>
      <c r="D15374" t="s">
        <v>361</v>
      </c>
      <c r="E15374" t="s">
        <v>362</v>
      </c>
      <c r="F15374" t="s">
        <v>187</v>
      </c>
      <c r="G15374" t="s">
        <v>233</v>
      </c>
      <c r="H15374" t="s">
        <v>576</v>
      </c>
      <c r="I15374" t="s">
        <v>577</v>
      </c>
      <c r="K15374" t="s">
        <v>578</v>
      </c>
      <c r="L15374" t="s">
        <v>237</v>
      </c>
      <c r="N15374" t="s">
        <v>366</v>
      </c>
      <c r="O15374" t="s">
        <v>194</v>
      </c>
      <c r="P15374">
        <v>2020</v>
      </c>
      <c r="Q15374">
        <v>43</v>
      </c>
    </row>
    <row r="15375" spans="1:17" x14ac:dyDescent="0.25">
      <c r="A15375" t="s">
        <v>779</v>
      </c>
      <c r="B15375" t="s">
        <v>780</v>
      </c>
      <c r="C15375" t="s">
        <v>781</v>
      </c>
      <c r="D15375" t="s">
        <v>361</v>
      </c>
      <c r="E15375" t="s">
        <v>362</v>
      </c>
      <c r="F15375" t="s">
        <v>187</v>
      </c>
      <c r="G15375" t="s">
        <v>233</v>
      </c>
      <c r="H15375" t="s">
        <v>576</v>
      </c>
      <c r="I15375" t="s">
        <v>577</v>
      </c>
      <c r="K15375" t="s">
        <v>578</v>
      </c>
      <c r="L15375" t="s">
        <v>237</v>
      </c>
      <c r="N15375" t="s">
        <v>366</v>
      </c>
      <c r="O15375" t="s">
        <v>264</v>
      </c>
      <c r="P15375">
        <v>2020</v>
      </c>
    </row>
    <row r="15376" spans="1:17" x14ac:dyDescent="0.25">
      <c r="A15376" t="s">
        <v>779</v>
      </c>
      <c r="B15376" t="s">
        <v>780</v>
      </c>
      <c r="C15376" t="s">
        <v>781</v>
      </c>
      <c r="D15376" t="s">
        <v>361</v>
      </c>
      <c r="E15376" t="s">
        <v>362</v>
      </c>
      <c r="F15376" t="s">
        <v>187</v>
      </c>
      <c r="G15376" t="s">
        <v>233</v>
      </c>
      <c r="H15376" t="s">
        <v>576</v>
      </c>
      <c r="I15376" t="s">
        <v>577</v>
      </c>
      <c r="K15376" t="s">
        <v>578</v>
      </c>
      <c r="L15376" t="s">
        <v>237</v>
      </c>
      <c r="N15376" t="s">
        <v>366</v>
      </c>
      <c r="O15376" t="s">
        <v>265</v>
      </c>
      <c r="P15376">
        <v>2020</v>
      </c>
    </row>
    <row r="15377" spans="1:17" x14ac:dyDescent="0.25">
      <c r="A15377" t="s">
        <v>779</v>
      </c>
      <c r="B15377" t="s">
        <v>780</v>
      </c>
      <c r="C15377" t="s">
        <v>781</v>
      </c>
      <c r="D15377" t="s">
        <v>361</v>
      </c>
      <c r="E15377" t="s">
        <v>362</v>
      </c>
      <c r="F15377" t="s">
        <v>187</v>
      </c>
      <c r="G15377" t="s">
        <v>233</v>
      </c>
      <c r="H15377" t="s">
        <v>576</v>
      </c>
      <c r="I15377" t="s">
        <v>577</v>
      </c>
      <c r="K15377" t="s">
        <v>578</v>
      </c>
      <c r="L15377" t="s">
        <v>237</v>
      </c>
      <c r="N15377" t="s">
        <v>366</v>
      </c>
      <c r="O15377" t="s">
        <v>194</v>
      </c>
      <c r="P15377">
        <v>2030</v>
      </c>
      <c r="Q15377">
        <v>43</v>
      </c>
    </row>
    <row r="15378" spans="1:17" x14ac:dyDescent="0.25">
      <c r="A15378" t="s">
        <v>779</v>
      </c>
      <c r="B15378" t="s">
        <v>780</v>
      </c>
      <c r="C15378" t="s">
        <v>781</v>
      </c>
      <c r="D15378" t="s">
        <v>361</v>
      </c>
      <c r="E15378" t="s">
        <v>362</v>
      </c>
      <c r="F15378" t="s">
        <v>187</v>
      </c>
      <c r="G15378" t="s">
        <v>233</v>
      </c>
      <c r="H15378" t="s">
        <v>576</v>
      </c>
      <c r="I15378" t="s">
        <v>577</v>
      </c>
      <c r="K15378" t="s">
        <v>578</v>
      </c>
      <c r="L15378" t="s">
        <v>237</v>
      </c>
      <c r="N15378" t="s">
        <v>366</v>
      </c>
      <c r="O15378" t="s">
        <v>194</v>
      </c>
      <c r="P15378">
        <v>2050</v>
      </c>
      <c r="Q15378">
        <v>43</v>
      </c>
    </row>
    <row r="15379" spans="1:17" x14ac:dyDescent="0.25">
      <c r="A15379" t="s">
        <v>779</v>
      </c>
      <c r="B15379" t="s">
        <v>780</v>
      </c>
      <c r="C15379" t="s">
        <v>781</v>
      </c>
      <c r="D15379" t="s">
        <v>361</v>
      </c>
      <c r="E15379" t="s">
        <v>362</v>
      </c>
      <c r="F15379" t="s">
        <v>187</v>
      </c>
      <c r="G15379" t="s">
        <v>233</v>
      </c>
      <c r="H15379" t="s">
        <v>576</v>
      </c>
      <c r="I15379" t="s">
        <v>577</v>
      </c>
      <c r="K15379" t="s">
        <v>578</v>
      </c>
      <c r="L15379" t="s">
        <v>237</v>
      </c>
      <c r="N15379" t="s">
        <v>366</v>
      </c>
      <c r="O15379" t="s">
        <v>264</v>
      </c>
      <c r="P15379">
        <v>2050</v>
      </c>
    </row>
    <row r="15380" spans="1:17" x14ac:dyDescent="0.25">
      <c r="A15380" t="s">
        <v>779</v>
      </c>
      <c r="B15380" t="s">
        <v>780</v>
      </c>
      <c r="C15380" t="s">
        <v>781</v>
      </c>
      <c r="D15380" t="s">
        <v>361</v>
      </c>
      <c r="E15380" t="s">
        <v>362</v>
      </c>
      <c r="F15380" t="s">
        <v>187</v>
      </c>
      <c r="G15380" t="s">
        <v>233</v>
      </c>
      <c r="H15380" t="s">
        <v>576</v>
      </c>
      <c r="I15380" t="s">
        <v>577</v>
      </c>
      <c r="K15380" t="s">
        <v>578</v>
      </c>
      <c r="L15380" t="s">
        <v>237</v>
      </c>
      <c r="N15380" t="s">
        <v>366</v>
      </c>
      <c r="O15380" t="s">
        <v>265</v>
      </c>
      <c r="P15380">
        <v>2050</v>
      </c>
    </row>
    <row r="15381" spans="1:17" x14ac:dyDescent="0.25">
      <c r="A15381" t="s">
        <v>779</v>
      </c>
      <c r="B15381" t="s">
        <v>780</v>
      </c>
      <c r="C15381" t="s">
        <v>781</v>
      </c>
      <c r="D15381" t="s">
        <v>361</v>
      </c>
      <c r="E15381" t="s">
        <v>362</v>
      </c>
      <c r="F15381" t="s">
        <v>187</v>
      </c>
      <c r="G15381" t="s">
        <v>233</v>
      </c>
      <c r="H15381" t="s">
        <v>164</v>
      </c>
      <c r="I15381" t="s">
        <v>4</v>
      </c>
      <c r="J15381" t="s">
        <v>235</v>
      </c>
      <c r="K15381" t="s">
        <v>242</v>
      </c>
      <c r="L15381" t="s">
        <v>237</v>
      </c>
      <c r="N15381" t="s">
        <v>784</v>
      </c>
      <c r="O15381" t="s">
        <v>194</v>
      </c>
      <c r="P15381">
        <v>2015</v>
      </c>
      <c r="Q15381">
        <v>4.5</v>
      </c>
    </row>
    <row r="15382" spans="1:17" x14ac:dyDescent="0.25">
      <c r="A15382" t="s">
        <v>779</v>
      </c>
      <c r="B15382" t="s">
        <v>780</v>
      </c>
      <c r="C15382" t="s">
        <v>781</v>
      </c>
      <c r="D15382" t="s">
        <v>361</v>
      </c>
      <c r="E15382" t="s">
        <v>362</v>
      </c>
      <c r="F15382" t="s">
        <v>187</v>
      </c>
      <c r="G15382" t="s">
        <v>233</v>
      </c>
      <c r="H15382" t="s">
        <v>164</v>
      </c>
      <c r="I15382" t="s">
        <v>4</v>
      </c>
      <c r="J15382" t="s">
        <v>235</v>
      </c>
      <c r="K15382" t="s">
        <v>242</v>
      </c>
      <c r="L15382" t="s">
        <v>237</v>
      </c>
      <c r="N15382" t="s">
        <v>784</v>
      </c>
      <c r="O15382" t="s">
        <v>194</v>
      </c>
      <c r="P15382">
        <v>2020</v>
      </c>
      <c r="Q15382">
        <v>4.5</v>
      </c>
    </row>
    <row r="15383" spans="1:17" x14ac:dyDescent="0.25">
      <c r="A15383" t="s">
        <v>779</v>
      </c>
      <c r="B15383" t="s">
        <v>780</v>
      </c>
      <c r="C15383" t="s">
        <v>781</v>
      </c>
      <c r="D15383" t="s">
        <v>361</v>
      </c>
      <c r="E15383" t="s">
        <v>362</v>
      </c>
      <c r="F15383" t="s">
        <v>187</v>
      </c>
      <c r="G15383" t="s">
        <v>233</v>
      </c>
      <c r="H15383" t="s">
        <v>164</v>
      </c>
      <c r="I15383" t="s">
        <v>4</v>
      </c>
      <c r="J15383" t="s">
        <v>235</v>
      </c>
      <c r="K15383" t="s">
        <v>242</v>
      </c>
      <c r="L15383" t="s">
        <v>237</v>
      </c>
      <c r="N15383" t="s">
        <v>784</v>
      </c>
      <c r="O15383" t="s">
        <v>264</v>
      </c>
      <c r="P15383">
        <v>2020</v>
      </c>
      <c r="Q15383">
        <v>3.5</v>
      </c>
    </row>
    <row r="15384" spans="1:17" x14ac:dyDescent="0.25">
      <c r="A15384" t="s">
        <v>779</v>
      </c>
      <c r="B15384" t="s">
        <v>780</v>
      </c>
      <c r="C15384" t="s">
        <v>781</v>
      </c>
      <c r="D15384" t="s">
        <v>361</v>
      </c>
      <c r="E15384" t="s">
        <v>362</v>
      </c>
      <c r="F15384" t="s">
        <v>187</v>
      </c>
      <c r="G15384" t="s">
        <v>233</v>
      </c>
      <c r="H15384" t="s">
        <v>164</v>
      </c>
      <c r="I15384" t="s">
        <v>4</v>
      </c>
      <c r="J15384" t="s">
        <v>235</v>
      </c>
      <c r="K15384" t="s">
        <v>242</v>
      </c>
      <c r="L15384" t="s">
        <v>237</v>
      </c>
      <c r="N15384" t="s">
        <v>784</v>
      </c>
      <c r="O15384" t="s">
        <v>265</v>
      </c>
      <c r="P15384">
        <v>2020</v>
      </c>
      <c r="Q15384">
        <v>5</v>
      </c>
    </row>
    <row r="15385" spans="1:17" x14ac:dyDescent="0.25">
      <c r="A15385" t="s">
        <v>779</v>
      </c>
      <c r="B15385" t="s">
        <v>780</v>
      </c>
      <c r="C15385" t="s">
        <v>781</v>
      </c>
      <c r="D15385" t="s">
        <v>361</v>
      </c>
      <c r="E15385" t="s">
        <v>362</v>
      </c>
      <c r="F15385" t="s">
        <v>187</v>
      </c>
      <c r="G15385" t="s">
        <v>233</v>
      </c>
      <c r="H15385" t="s">
        <v>164</v>
      </c>
      <c r="I15385" t="s">
        <v>4</v>
      </c>
      <c r="J15385" t="s">
        <v>235</v>
      </c>
      <c r="K15385" t="s">
        <v>242</v>
      </c>
      <c r="L15385" t="s">
        <v>237</v>
      </c>
      <c r="N15385" t="s">
        <v>784</v>
      </c>
      <c r="O15385" t="s">
        <v>194</v>
      </c>
      <c r="P15385">
        <v>2030</v>
      </c>
      <c r="Q15385">
        <v>4.5</v>
      </c>
    </row>
    <row r="15386" spans="1:17" x14ac:dyDescent="0.25">
      <c r="A15386" t="s">
        <v>779</v>
      </c>
      <c r="B15386" t="s">
        <v>780</v>
      </c>
      <c r="C15386" t="s">
        <v>781</v>
      </c>
      <c r="D15386" t="s">
        <v>361</v>
      </c>
      <c r="E15386" t="s">
        <v>362</v>
      </c>
      <c r="F15386" t="s">
        <v>187</v>
      </c>
      <c r="G15386" t="s">
        <v>233</v>
      </c>
      <c r="H15386" t="s">
        <v>164</v>
      </c>
      <c r="I15386" t="s">
        <v>4</v>
      </c>
      <c r="J15386" t="s">
        <v>235</v>
      </c>
      <c r="K15386" t="s">
        <v>242</v>
      </c>
      <c r="L15386" t="s">
        <v>237</v>
      </c>
      <c r="N15386" t="s">
        <v>784</v>
      </c>
      <c r="O15386" t="s">
        <v>194</v>
      </c>
      <c r="P15386">
        <v>2050</v>
      </c>
      <c r="Q15386">
        <v>4.5</v>
      </c>
    </row>
    <row r="15387" spans="1:17" x14ac:dyDescent="0.25">
      <c r="A15387" t="s">
        <v>779</v>
      </c>
      <c r="B15387" t="s">
        <v>780</v>
      </c>
      <c r="C15387" t="s">
        <v>781</v>
      </c>
      <c r="D15387" t="s">
        <v>361</v>
      </c>
      <c r="E15387" t="s">
        <v>362</v>
      </c>
      <c r="F15387" t="s">
        <v>187</v>
      </c>
      <c r="G15387" t="s">
        <v>233</v>
      </c>
      <c r="H15387" t="s">
        <v>164</v>
      </c>
      <c r="I15387" t="s">
        <v>4</v>
      </c>
      <c r="J15387" t="s">
        <v>235</v>
      </c>
      <c r="K15387" t="s">
        <v>242</v>
      </c>
      <c r="L15387" t="s">
        <v>237</v>
      </c>
      <c r="N15387" t="s">
        <v>784</v>
      </c>
      <c r="O15387" t="s">
        <v>264</v>
      </c>
      <c r="P15387">
        <v>2050</v>
      </c>
      <c r="Q15387">
        <v>3.5</v>
      </c>
    </row>
    <row r="15388" spans="1:17" x14ac:dyDescent="0.25">
      <c r="A15388" t="s">
        <v>779</v>
      </c>
      <c r="B15388" t="s">
        <v>780</v>
      </c>
      <c r="C15388" t="s">
        <v>781</v>
      </c>
      <c r="D15388" t="s">
        <v>361</v>
      </c>
      <c r="E15388" t="s">
        <v>362</v>
      </c>
      <c r="F15388" t="s">
        <v>187</v>
      </c>
      <c r="G15388" t="s">
        <v>233</v>
      </c>
      <c r="H15388" t="s">
        <v>164</v>
      </c>
      <c r="I15388" t="s">
        <v>4</v>
      </c>
      <c r="J15388" t="s">
        <v>235</v>
      </c>
      <c r="K15388" t="s">
        <v>242</v>
      </c>
      <c r="L15388" t="s">
        <v>237</v>
      </c>
      <c r="N15388" t="s">
        <v>784</v>
      </c>
      <c r="O15388" t="s">
        <v>265</v>
      </c>
      <c r="P15388">
        <v>2050</v>
      </c>
      <c r="Q15388">
        <v>5</v>
      </c>
    </row>
    <row r="15389" spans="1:17" x14ac:dyDescent="0.25">
      <c r="A15389" t="s">
        <v>779</v>
      </c>
      <c r="B15389" t="s">
        <v>780</v>
      </c>
      <c r="C15389" t="s">
        <v>781</v>
      </c>
      <c r="D15389" t="s">
        <v>361</v>
      </c>
      <c r="E15389" t="s">
        <v>362</v>
      </c>
      <c r="F15389" t="s">
        <v>187</v>
      </c>
      <c r="G15389" t="s">
        <v>243</v>
      </c>
      <c r="H15389" t="s">
        <v>356</v>
      </c>
      <c r="I15389" t="s">
        <v>298</v>
      </c>
      <c r="K15389" t="s">
        <v>78</v>
      </c>
      <c r="M15389" t="s">
        <v>379</v>
      </c>
      <c r="N15389" t="s">
        <v>785</v>
      </c>
      <c r="O15389" t="s">
        <v>194</v>
      </c>
      <c r="P15389">
        <v>2015</v>
      </c>
      <c r="Q15389">
        <v>0.17</v>
      </c>
    </row>
    <row r="15390" spans="1:17" x14ac:dyDescent="0.25">
      <c r="A15390" t="s">
        <v>779</v>
      </c>
      <c r="B15390" t="s">
        <v>780</v>
      </c>
      <c r="C15390" t="s">
        <v>781</v>
      </c>
      <c r="D15390" t="s">
        <v>361</v>
      </c>
      <c r="E15390" t="s">
        <v>362</v>
      </c>
      <c r="F15390" t="s">
        <v>187</v>
      </c>
      <c r="G15390" t="s">
        <v>243</v>
      </c>
      <c r="H15390" t="s">
        <v>356</v>
      </c>
      <c r="I15390" t="s">
        <v>298</v>
      </c>
      <c r="K15390" t="s">
        <v>78</v>
      </c>
      <c r="M15390" t="s">
        <v>379</v>
      </c>
      <c r="N15390" t="s">
        <v>785</v>
      </c>
      <c r="O15390" t="s">
        <v>194</v>
      </c>
      <c r="P15390">
        <v>2020</v>
      </c>
      <c r="Q15390">
        <v>0.17</v>
      </c>
    </row>
    <row r="15391" spans="1:17" x14ac:dyDescent="0.25">
      <c r="A15391" t="s">
        <v>779</v>
      </c>
      <c r="B15391" t="s">
        <v>780</v>
      </c>
      <c r="C15391" t="s">
        <v>781</v>
      </c>
      <c r="D15391" t="s">
        <v>361</v>
      </c>
      <c r="E15391" t="s">
        <v>362</v>
      </c>
      <c r="F15391" t="s">
        <v>187</v>
      </c>
      <c r="G15391" t="s">
        <v>243</v>
      </c>
      <c r="H15391" t="s">
        <v>356</v>
      </c>
      <c r="I15391" t="s">
        <v>298</v>
      </c>
      <c r="K15391" t="s">
        <v>78</v>
      </c>
      <c r="M15391" t="s">
        <v>379</v>
      </c>
      <c r="N15391" t="s">
        <v>785</v>
      </c>
      <c r="O15391" t="s">
        <v>264</v>
      </c>
      <c r="P15391">
        <v>2020</v>
      </c>
      <c r="Q15391">
        <v>0.11899999999999999</v>
      </c>
    </row>
    <row r="15392" spans="1:17" x14ac:dyDescent="0.25">
      <c r="A15392" t="s">
        <v>779</v>
      </c>
      <c r="B15392" t="s">
        <v>780</v>
      </c>
      <c r="C15392" t="s">
        <v>781</v>
      </c>
      <c r="D15392" t="s">
        <v>361</v>
      </c>
      <c r="E15392" t="s">
        <v>362</v>
      </c>
      <c r="F15392" t="s">
        <v>187</v>
      </c>
      <c r="G15392" t="s">
        <v>243</v>
      </c>
      <c r="H15392" t="s">
        <v>356</v>
      </c>
      <c r="I15392" t="s">
        <v>298</v>
      </c>
      <c r="K15392" t="s">
        <v>78</v>
      </c>
      <c r="M15392" t="s">
        <v>379</v>
      </c>
      <c r="N15392" t="s">
        <v>785</v>
      </c>
      <c r="O15392" t="s">
        <v>265</v>
      </c>
      <c r="P15392">
        <v>2020</v>
      </c>
      <c r="Q15392">
        <v>0.187</v>
      </c>
    </row>
    <row r="15393" spans="1:17" x14ac:dyDescent="0.25">
      <c r="A15393" t="s">
        <v>779</v>
      </c>
      <c r="B15393" t="s">
        <v>780</v>
      </c>
      <c r="C15393" t="s">
        <v>781</v>
      </c>
      <c r="D15393" t="s">
        <v>361</v>
      </c>
      <c r="E15393" t="s">
        <v>362</v>
      </c>
      <c r="F15393" t="s">
        <v>187</v>
      </c>
      <c r="G15393" t="s">
        <v>243</v>
      </c>
      <c r="H15393" t="s">
        <v>356</v>
      </c>
      <c r="I15393" t="s">
        <v>298</v>
      </c>
      <c r="K15393" t="s">
        <v>78</v>
      </c>
      <c r="M15393" t="s">
        <v>379</v>
      </c>
      <c r="N15393" t="s">
        <v>785</v>
      </c>
      <c r="O15393" t="s">
        <v>194</v>
      </c>
      <c r="P15393">
        <v>2030</v>
      </c>
      <c r="Q15393">
        <v>0.17</v>
      </c>
    </row>
    <row r="15394" spans="1:17" x14ac:dyDescent="0.25">
      <c r="A15394" t="s">
        <v>779</v>
      </c>
      <c r="B15394" t="s">
        <v>780</v>
      </c>
      <c r="C15394" t="s">
        <v>781</v>
      </c>
      <c r="D15394" t="s">
        <v>361</v>
      </c>
      <c r="E15394" t="s">
        <v>362</v>
      </c>
      <c r="F15394" t="s">
        <v>187</v>
      </c>
      <c r="G15394" t="s">
        <v>243</v>
      </c>
      <c r="H15394" t="s">
        <v>356</v>
      </c>
      <c r="I15394" t="s">
        <v>298</v>
      </c>
      <c r="K15394" t="s">
        <v>78</v>
      </c>
      <c r="M15394" t="s">
        <v>379</v>
      </c>
      <c r="N15394" t="s">
        <v>785</v>
      </c>
      <c r="O15394" t="s">
        <v>194</v>
      </c>
      <c r="P15394">
        <v>2050</v>
      </c>
      <c r="Q15394">
        <v>0.17</v>
      </c>
    </row>
    <row r="15395" spans="1:17" x14ac:dyDescent="0.25">
      <c r="A15395" t="s">
        <v>779</v>
      </c>
      <c r="B15395" t="s">
        <v>780</v>
      </c>
      <c r="C15395" t="s">
        <v>781</v>
      </c>
      <c r="D15395" t="s">
        <v>361</v>
      </c>
      <c r="E15395" t="s">
        <v>362</v>
      </c>
      <c r="F15395" t="s">
        <v>187</v>
      </c>
      <c r="G15395" t="s">
        <v>243</v>
      </c>
      <c r="H15395" t="s">
        <v>356</v>
      </c>
      <c r="I15395" t="s">
        <v>298</v>
      </c>
      <c r="K15395" t="s">
        <v>78</v>
      </c>
      <c r="M15395" t="s">
        <v>379</v>
      </c>
      <c r="N15395" t="s">
        <v>785</v>
      </c>
      <c r="O15395" t="s">
        <v>264</v>
      </c>
      <c r="P15395">
        <v>2050</v>
      </c>
    </row>
    <row r="15396" spans="1:17" x14ac:dyDescent="0.25">
      <c r="A15396" t="s">
        <v>779</v>
      </c>
      <c r="B15396" t="s">
        <v>780</v>
      </c>
      <c r="C15396" t="s">
        <v>781</v>
      </c>
      <c r="D15396" t="s">
        <v>361</v>
      </c>
      <c r="E15396" t="s">
        <v>362</v>
      </c>
      <c r="F15396" t="s">
        <v>187</v>
      </c>
      <c r="G15396" t="s">
        <v>243</v>
      </c>
      <c r="H15396" t="s">
        <v>356</v>
      </c>
      <c r="I15396" t="s">
        <v>298</v>
      </c>
      <c r="K15396" t="s">
        <v>78</v>
      </c>
      <c r="M15396" t="s">
        <v>379</v>
      </c>
      <c r="N15396" t="s">
        <v>785</v>
      </c>
      <c r="O15396" t="s">
        <v>265</v>
      </c>
      <c r="P15396">
        <v>2050</v>
      </c>
    </row>
    <row r="15397" spans="1:17" x14ac:dyDescent="0.25">
      <c r="A15397" t="s">
        <v>779</v>
      </c>
      <c r="B15397" t="s">
        <v>780</v>
      </c>
      <c r="C15397" t="s">
        <v>781</v>
      </c>
      <c r="D15397" t="s">
        <v>361</v>
      </c>
      <c r="E15397" t="s">
        <v>362</v>
      </c>
      <c r="F15397" t="s">
        <v>187</v>
      </c>
      <c r="G15397" t="s">
        <v>243</v>
      </c>
      <c r="H15397" t="s">
        <v>244</v>
      </c>
      <c r="I15397" t="s">
        <v>245</v>
      </c>
      <c r="J15397" t="s">
        <v>246</v>
      </c>
      <c r="K15397" t="s">
        <v>191</v>
      </c>
      <c r="M15397" t="s">
        <v>371</v>
      </c>
      <c r="N15397" t="s">
        <v>282</v>
      </c>
      <c r="O15397" t="s">
        <v>194</v>
      </c>
      <c r="P15397">
        <v>2015</v>
      </c>
      <c r="Q15397">
        <v>0.25</v>
      </c>
    </row>
    <row r="15398" spans="1:17" x14ac:dyDescent="0.25">
      <c r="A15398" t="s">
        <v>779</v>
      </c>
      <c r="B15398" t="s">
        <v>780</v>
      </c>
      <c r="C15398" t="s">
        <v>781</v>
      </c>
      <c r="D15398" t="s">
        <v>361</v>
      </c>
      <c r="E15398" t="s">
        <v>362</v>
      </c>
      <c r="F15398" t="s">
        <v>187</v>
      </c>
      <c r="G15398" t="s">
        <v>243</v>
      </c>
      <c r="H15398" t="s">
        <v>244</v>
      </c>
      <c r="I15398" t="s">
        <v>245</v>
      </c>
      <c r="J15398" t="s">
        <v>246</v>
      </c>
      <c r="K15398" t="s">
        <v>191</v>
      </c>
      <c r="M15398" t="s">
        <v>371</v>
      </c>
      <c r="N15398" t="s">
        <v>282</v>
      </c>
      <c r="O15398" t="s">
        <v>194</v>
      </c>
      <c r="P15398">
        <v>2020</v>
      </c>
      <c r="Q15398">
        <v>0.2</v>
      </c>
    </row>
    <row r="15399" spans="1:17" x14ac:dyDescent="0.25">
      <c r="A15399" t="s">
        <v>779</v>
      </c>
      <c r="B15399" t="s">
        <v>780</v>
      </c>
      <c r="C15399" t="s">
        <v>781</v>
      </c>
      <c r="D15399" t="s">
        <v>361</v>
      </c>
      <c r="E15399" t="s">
        <v>362</v>
      </c>
      <c r="F15399" t="s">
        <v>187</v>
      </c>
      <c r="G15399" t="s">
        <v>243</v>
      </c>
      <c r="H15399" t="s">
        <v>244</v>
      </c>
      <c r="I15399" t="s">
        <v>245</v>
      </c>
      <c r="J15399" t="s">
        <v>246</v>
      </c>
      <c r="K15399" t="s">
        <v>191</v>
      </c>
      <c r="M15399" t="s">
        <v>371</v>
      </c>
      <c r="N15399" t="s">
        <v>282</v>
      </c>
      <c r="O15399" t="s">
        <v>264</v>
      </c>
      <c r="P15399">
        <v>2020</v>
      </c>
    </row>
    <row r="15400" spans="1:17" x14ac:dyDescent="0.25">
      <c r="A15400" t="s">
        <v>779</v>
      </c>
      <c r="B15400" t="s">
        <v>780</v>
      </c>
      <c r="C15400" t="s">
        <v>781</v>
      </c>
      <c r="D15400" t="s">
        <v>361</v>
      </c>
      <c r="E15400" t="s">
        <v>362</v>
      </c>
      <c r="F15400" t="s">
        <v>187</v>
      </c>
      <c r="G15400" t="s">
        <v>243</v>
      </c>
      <c r="H15400" t="s">
        <v>244</v>
      </c>
      <c r="I15400" t="s">
        <v>245</v>
      </c>
      <c r="J15400" t="s">
        <v>246</v>
      </c>
      <c r="K15400" t="s">
        <v>191</v>
      </c>
      <c r="M15400" t="s">
        <v>371</v>
      </c>
      <c r="N15400" t="s">
        <v>282</v>
      </c>
      <c r="O15400" t="s">
        <v>265</v>
      </c>
      <c r="P15400">
        <v>2020</v>
      </c>
    </row>
    <row r="15401" spans="1:17" x14ac:dyDescent="0.25">
      <c r="A15401" t="s">
        <v>779</v>
      </c>
      <c r="B15401" t="s">
        <v>780</v>
      </c>
      <c r="C15401" t="s">
        <v>781</v>
      </c>
      <c r="D15401" t="s">
        <v>361</v>
      </c>
      <c r="E15401" t="s">
        <v>362</v>
      </c>
      <c r="F15401" t="s">
        <v>187</v>
      </c>
      <c r="G15401" t="s">
        <v>243</v>
      </c>
      <c r="H15401" t="s">
        <v>244</v>
      </c>
      <c r="I15401" t="s">
        <v>245</v>
      </c>
      <c r="J15401" t="s">
        <v>246</v>
      </c>
      <c r="K15401" t="s">
        <v>191</v>
      </c>
      <c r="M15401" t="s">
        <v>371</v>
      </c>
      <c r="N15401" t="s">
        <v>282</v>
      </c>
      <c r="O15401" t="s">
        <v>194</v>
      </c>
      <c r="P15401">
        <v>2030</v>
      </c>
      <c r="Q15401">
        <v>0.2</v>
      </c>
    </row>
    <row r="15402" spans="1:17" x14ac:dyDescent="0.25">
      <c r="A15402" t="s">
        <v>779</v>
      </c>
      <c r="B15402" t="s">
        <v>780</v>
      </c>
      <c r="C15402" t="s">
        <v>781</v>
      </c>
      <c r="D15402" t="s">
        <v>361</v>
      </c>
      <c r="E15402" t="s">
        <v>362</v>
      </c>
      <c r="F15402" t="s">
        <v>187</v>
      </c>
      <c r="G15402" t="s">
        <v>243</v>
      </c>
      <c r="H15402" t="s">
        <v>244</v>
      </c>
      <c r="I15402" t="s">
        <v>245</v>
      </c>
      <c r="J15402" t="s">
        <v>246</v>
      </c>
      <c r="K15402" t="s">
        <v>191</v>
      </c>
      <c r="M15402" t="s">
        <v>371</v>
      </c>
      <c r="N15402" t="s">
        <v>282</v>
      </c>
      <c r="O15402" t="s">
        <v>194</v>
      </c>
      <c r="P15402">
        <v>2050</v>
      </c>
      <c r="Q15402">
        <v>0.2</v>
      </c>
    </row>
    <row r="15403" spans="1:17" x14ac:dyDescent="0.25">
      <c r="A15403" t="s">
        <v>779</v>
      </c>
      <c r="B15403" t="s">
        <v>780</v>
      </c>
      <c r="C15403" t="s">
        <v>781</v>
      </c>
      <c r="D15403" t="s">
        <v>361</v>
      </c>
      <c r="E15403" t="s">
        <v>362</v>
      </c>
      <c r="F15403" t="s">
        <v>187</v>
      </c>
      <c r="G15403" t="s">
        <v>243</v>
      </c>
      <c r="H15403" t="s">
        <v>244</v>
      </c>
      <c r="I15403" t="s">
        <v>245</v>
      </c>
      <c r="J15403" t="s">
        <v>246</v>
      </c>
      <c r="K15403" t="s">
        <v>191</v>
      </c>
      <c r="M15403" t="s">
        <v>371</v>
      </c>
      <c r="N15403" t="s">
        <v>282</v>
      </c>
      <c r="O15403" t="s">
        <v>264</v>
      </c>
      <c r="P15403">
        <v>2050</v>
      </c>
    </row>
    <row r="15404" spans="1:17" x14ac:dyDescent="0.25">
      <c r="A15404" t="s">
        <v>779</v>
      </c>
      <c r="B15404" t="s">
        <v>780</v>
      </c>
      <c r="C15404" t="s">
        <v>781</v>
      </c>
      <c r="D15404" t="s">
        <v>361</v>
      </c>
      <c r="E15404" t="s">
        <v>362</v>
      </c>
      <c r="F15404" t="s">
        <v>187</v>
      </c>
      <c r="G15404" t="s">
        <v>243</v>
      </c>
      <c r="H15404" t="s">
        <v>244</v>
      </c>
      <c r="I15404" t="s">
        <v>245</v>
      </c>
      <c r="J15404" t="s">
        <v>246</v>
      </c>
      <c r="K15404" t="s">
        <v>191</v>
      </c>
      <c r="M15404" t="s">
        <v>371</v>
      </c>
      <c r="N15404" t="s">
        <v>282</v>
      </c>
      <c r="O15404" t="s">
        <v>265</v>
      </c>
      <c r="P15404">
        <v>2050</v>
      </c>
    </row>
    <row r="15405" spans="1:17" x14ac:dyDescent="0.25">
      <c r="A15405" t="s">
        <v>779</v>
      </c>
      <c r="B15405" t="s">
        <v>780</v>
      </c>
      <c r="C15405" t="s">
        <v>781</v>
      </c>
      <c r="D15405" t="s">
        <v>361</v>
      </c>
      <c r="E15405" t="s">
        <v>362</v>
      </c>
      <c r="F15405" t="s">
        <v>187</v>
      </c>
      <c r="G15405" t="s">
        <v>243</v>
      </c>
      <c r="H15405" t="s">
        <v>248</v>
      </c>
      <c r="I15405" t="s">
        <v>249</v>
      </c>
      <c r="J15405" t="s">
        <v>250</v>
      </c>
      <c r="K15405" t="s">
        <v>191</v>
      </c>
      <c r="M15405" t="s">
        <v>316</v>
      </c>
      <c r="N15405" t="s">
        <v>232</v>
      </c>
      <c r="O15405" t="s">
        <v>194</v>
      </c>
      <c r="P15405">
        <v>2015</v>
      </c>
      <c r="Q15405">
        <v>0.3</v>
      </c>
    </row>
    <row r="15406" spans="1:17" x14ac:dyDescent="0.25">
      <c r="A15406" t="s">
        <v>779</v>
      </c>
      <c r="B15406" t="s">
        <v>780</v>
      </c>
      <c r="C15406" t="s">
        <v>781</v>
      </c>
      <c r="D15406" t="s">
        <v>361</v>
      </c>
      <c r="E15406" t="s">
        <v>362</v>
      </c>
      <c r="F15406" t="s">
        <v>187</v>
      </c>
      <c r="G15406" t="s">
        <v>243</v>
      </c>
      <c r="H15406" t="s">
        <v>248</v>
      </c>
      <c r="I15406" t="s">
        <v>249</v>
      </c>
      <c r="J15406" t="s">
        <v>250</v>
      </c>
      <c r="K15406" t="s">
        <v>191</v>
      </c>
      <c r="M15406" t="s">
        <v>316</v>
      </c>
      <c r="N15406" t="s">
        <v>232</v>
      </c>
      <c r="O15406" t="s">
        <v>194</v>
      </c>
      <c r="P15406">
        <v>2020</v>
      </c>
      <c r="Q15406">
        <v>0.3</v>
      </c>
    </row>
    <row r="15407" spans="1:17" x14ac:dyDescent="0.25">
      <c r="A15407" t="s">
        <v>779</v>
      </c>
      <c r="B15407" t="s">
        <v>780</v>
      </c>
      <c r="C15407" t="s">
        <v>781</v>
      </c>
      <c r="D15407" t="s">
        <v>361</v>
      </c>
      <c r="E15407" t="s">
        <v>362</v>
      </c>
      <c r="F15407" t="s">
        <v>187</v>
      </c>
      <c r="G15407" t="s">
        <v>243</v>
      </c>
      <c r="H15407" t="s">
        <v>248</v>
      </c>
      <c r="I15407" t="s">
        <v>249</v>
      </c>
      <c r="J15407" t="s">
        <v>250</v>
      </c>
      <c r="K15407" t="s">
        <v>191</v>
      </c>
      <c r="M15407" t="s">
        <v>316</v>
      </c>
      <c r="N15407" t="s">
        <v>232</v>
      </c>
      <c r="O15407" t="s">
        <v>264</v>
      </c>
      <c r="P15407">
        <v>2020</v>
      </c>
    </row>
    <row r="15408" spans="1:17" x14ac:dyDescent="0.25">
      <c r="A15408" t="s">
        <v>779</v>
      </c>
      <c r="B15408" t="s">
        <v>780</v>
      </c>
      <c r="C15408" t="s">
        <v>781</v>
      </c>
      <c r="D15408" t="s">
        <v>361</v>
      </c>
      <c r="E15408" t="s">
        <v>362</v>
      </c>
      <c r="F15408" t="s">
        <v>187</v>
      </c>
      <c r="G15408" t="s">
        <v>243</v>
      </c>
      <c r="H15408" t="s">
        <v>248</v>
      </c>
      <c r="I15408" t="s">
        <v>249</v>
      </c>
      <c r="J15408" t="s">
        <v>250</v>
      </c>
      <c r="K15408" t="s">
        <v>191</v>
      </c>
      <c r="M15408" t="s">
        <v>316</v>
      </c>
      <c r="N15408" t="s">
        <v>232</v>
      </c>
      <c r="O15408" t="s">
        <v>265</v>
      </c>
      <c r="P15408">
        <v>2020</v>
      </c>
    </row>
    <row r="15409" spans="1:17" x14ac:dyDescent="0.25">
      <c r="A15409" t="s">
        <v>779</v>
      </c>
      <c r="B15409" t="s">
        <v>780</v>
      </c>
      <c r="C15409" t="s">
        <v>781</v>
      </c>
      <c r="D15409" t="s">
        <v>361</v>
      </c>
      <c r="E15409" t="s">
        <v>362</v>
      </c>
      <c r="F15409" t="s">
        <v>187</v>
      </c>
      <c r="G15409" t="s">
        <v>243</v>
      </c>
      <c r="H15409" t="s">
        <v>248</v>
      </c>
      <c r="I15409" t="s">
        <v>249</v>
      </c>
      <c r="J15409" t="s">
        <v>250</v>
      </c>
      <c r="K15409" t="s">
        <v>191</v>
      </c>
      <c r="M15409" t="s">
        <v>316</v>
      </c>
      <c r="N15409" t="s">
        <v>232</v>
      </c>
      <c r="O15409" t="s">
        <v>194</v>
      </c>
      <c r="P15409">
        <v>2030</v>
      </c>
      <c r="Q15409">
        <v>0.3</v>
      </c>
    </row>
    <row r="15410" spans="1:17" x14ac:dyDescent="0.25">
      <c r="A15410" t="s">
        <v>779</v>
      </c>
      <c r="B15410" t="s">
        <v>780</v>
      </c>
      <c r="C15410" t="s">
        <v>781</v>
      </c>
      <c r="D15410" t="s">
        <v>361</v>
      </c>
      <c r="E15410" t="s">
        <v>362</v>
      </c>
      <c r="F15410" t="s">
        <v>187</v>
      </c>
      <c r="G15410" t="s">
        <v>243</v>
      </c>
      <c r="H15410" t="s">
        <v>248</v>
      </c>
      <c r="I15410" t="s">
        <v>249</v>
      </c>
      <c r="J15410" t="s">
        <v>250</v>
      </c>
      <c r="K15410" t="s">
        <v>191</v>
      </c>
      <c r="M15410" t="s">
        <v>316</v>
      </c>
      <c r="N15410" t="s">
        <v>232</v>
      </c>
      <c r="O15410" t="s">
        <v>194</v>
      </c>
      <c r="P15410">
        <v>2050</v>
      </c>
      <c r="Q15410">
        <v>0.3</v>
      </c>
    </row>
    <row r="15411" spans="1:17" x14ac:dyDescent="0.25">
      <c r="A15411" t="s">
        <v>779</v>
      </c>
      <c r="B15411" t="s">
        <v>780</v>
      </c>
      <c r="C15411" t="s">
        <v>781</v>
      </c>
      <c r="D15411" t="s">
        <v>361</v>
      </c>
      <c r="E15411" t="s">
        <v>362</v>
      </c>
      <c r="F15411" t="s">
        <v>187</v>
      </c>
      <c r="G15411" t="s">
        <v>243</v>
      </c>
      <c r="H15411" t="s">
        <v>248</v>
      </c>
      <c r="I15411" t="s">
        <v>249</v>
      </c>
      <c r="J15411" t="s">
        <v>250</v>
      </c>
      <c r="K15411" t="s">
        <v>191</v>
      </c>
      <c r="M15411" t="s">
        <v>316</v>
      </c>
      <c r="N15411" t="s">
        <v>232</v>
      </c>
      <c r="O15411" t="s">
        <v>264</v>
      </c>
      <c r="P15411">
        <v>2050</v>
      </c>
    </row>
    <row r="15412" spans="1:17" x14ac:dyDescent="0.25">
      <c r="A15412" t="s">
        <v>779</v>
      </c>
      <c r="B15412" t="s">
        <v>780</v>
      </c>
      <c r="C15412" t="s">
        <v>781</v>
      </c>
      <c r="D15412" t="s">
        <v>361</v>
      </c>
      <c r="E15412" t="s">
        <v>362</v>
      </c>
      <c r="F15412" t="s">
        <v>187</v>
      </c>
      <c r="G15412" t="s">
        <v>243</v>
      </c>
      <c r="H15412" t="s">
        <v>248</v>
      </c>
      <c r="I15412" t="s">
        <v>249</v>
      </c>
      <c r="J15412" t="s">
        <v>250</v>
      </c>
      <c r="K15412" t="s">
        <v>191</v>
      </c>
      <c r="M15412" t="s">
        <v>316</v>
      </c>
      <c r="N15412" t="s">
        <v>232</v>
      </c>
      <c r="O15412" t="s">
        <v>265</v>
      </c>
      <c r="P15412">
        <v>2050</v>
      </c>
    </row>
    <row r="15413" spans="1:17" x14ac:dyDescent="0.25">
      <c r="A15413" t="s">
        <v>779</v>
      </c>
      <c r="B15413" t="s">
        <v>780</v>
      </c>
      <c r="C15413" t="s">
        <v>781</v>
      </c>
      <c r="D15413" t="s">
        <v>361</v>
      </c>
      <c r="E15413" t="s">
        <v>362</v>
      </c>
      <c r="F15413" t="s">
        <v>187</v>
      </c>
      <c r="G15413" t="s">
        <v>243</v>
      </c>
      <c r="H15413" t="s">
        <v>253</v>
      </c>
      <c r="I15413" t="s">
        <v>254</v>
      </c>
      <c r="J15413" t="s">
        <v>255</v>
      </c>
      <c r="K15413" t="s">
        <v>191</v>
      </c>
      <c r="M15413" t="s">
        <v>392</v>
      </c>
      <c r="N15413" t="s">
        <v>786</v>
      </c>
      <c r="O15413" t="s">
        <v>194</v>
      </c>
      <c r="P15413">
        <v>2015</v>
      </c>
      <c r="Q15413">
        <v>0.3</v>
      </c>
    </row>
    <row r="15414" spans="1:17" x14ac:dyDescent="0.25">
      <c r="A15414" t="s">
        <v>779</v>
      </c>
      <c r="B15414" t="s">
        <v>780</v>
      </c>
      <c r="C15414" t="s">
        <v>781</v>
      </c>
      <c r="D15414" t="s">
        <v>361</v>
      </c>
      <c r="E15414" t="s">
        <v>362</v>
      </c>
      <c r="F15414" t="s">
        <v>187</v>
      </c>
      <c r="G15414" t="s">
        <v>243</v>
      </c>
      <c r="H15414" t="s">
        <v>253</v>
      </c>
      <c r="I15414" t="s">
        <v>254</v>
      </c>
      <c r="J15414" t="s">
        <v>255</v>
      </c>
      <c r="K15414" t="s">
        <v>191</v>
      </c>
      <c r="M15414" t="s">
        <v>392</v>
      </c>
      <c r="N15414" t="s">
        <v>786</v>
      </c>
      <c r="O15414" t="s">
        <v>194</v>
      </c>
      <c r="P15414">
        <v>2020</v>
      </c>
      <c r="Q15414">
        <v>0.3</v>
      </c>
    </row>
    <row r="15415" spans="1:17" x14ac:dyDescent="0.25">
      <c r="A15415" t="s">
        <v>779</v>
      </c>
      <c r="B15415" t="s">
        <v>780</v>
      </c>
      <c r="C15415" t="s">
        <v>781</v>
      </c>
      <c r="D15415" t="s">
        <v>361</v>
      </c>
      <c r="E15415" t="s">
        <v>362</v>
      </c>
      <c r="F15415" t="s">
        <v>187</v>
      </c>
      <c r="G15415" t="s">
        <v>243</v>
      </c>
      <c r="H15415" t="s">
        <v>253</v>
      </c>
      <c r="I15415" t="s">
        <v>254</v>
      </c>
      <c r="J15415" t="s">
        <v>255</v>
      </c>
      <c r="K15415" t="s">
        <v>191</v>
      </c>
      <c r="M15415" t="s">
        <v>392</v>
      </c>
      <c r="N15415" t="s">
        <v>786</v>
      </c>
      <c r="O15415" t="s">
        <v>264</v>
      </c>
      <c r="P15415">
        <v>2020</v>
      </c>
      <c r="Q15415">
        <v>0.15</v>
      </c>
    </row>
    <row r="15416" spans="1:17" x14ac:dyDescent="0.25">
      <c r="A15416" t="s">
        <v>779</v>
      </c>
      <c r="B15416" t="s">
        <v>780</v>
      </c>
      <c r="C15416" t="s">
        <v>781</v>
      </c>
      <c r="D15416" t="s">
        <v>361</v>
      </c>
      <c r="E15416" t="s">
        <v>362</v>
      </c>
      <c r="F15416" t="s">
        <v>187</v>
      </c>
      <c r="G15416" t="s">
        <v>243</v>
      </c>
      <c r="H15416" t="s">
        <v>253</v>
      </c>
      <c r="I15416" t="s">
        <v>254</v>
      </c>
      <c r="J15416" t="s">
        <v>255</v>
      </c>
      <c r="K15416" t="s">
        <v>191</v>
      </c>
      <c r="M15416" t="s">
        <v>392</v>
      </c>
      <c r="N15416" t="s">
        <v>786</v>
      </c>
      <c r="O15416" t="s">
        <v>265</v>
      </c>
      <c r="P15416">
        <v>2020</v>
      </c>
      <c r="Q15416">
        <v>0.5</v>
      </c>
    </row>
    <row r="15417" spans="1:17" x14ac:dyDescent="0.25">
      <c r="A15417" t="s">
        <v>779</v>
      </c>
      <c r="B15417" t="s">
        <v>780</v>
      </c>
      <c r="C15417" t="s">
        <v>781</v>
      </c>
      <c r="D15417" t="s">
        <v>361</v>
      </c>
      <c r="E15417" t="s">
        <v>362</v>
      </c>
      <c r="F15417" t="s">
        <v>187</v>
      </c>
      <c r="G15417" t="s">
        <v>243</v>
      </c>
      <c r="H15417" t="s">
        <v>253</v>
      </c>
      <c r="I15417" t="s">
        <v>254</v>
      </c>
      <c r="J15417" t="s">
        <v>255</v>
      </c>
      <c r="K15417" t="s">
        <v>191</v>
      </c>
      <c r="M15417" t="s">
        <v>392</v>
      </c>
      <c r="N15417" t="s">
        <v>786</v>
      </c>
      <c r="O15417" t="s">
        <v>194</v>
      </c>
      <c r="P15417">
        <v>2030</v>
      </c>
      <c r="Q15417">
        <v>0.3</v>
      </c>
    </row>
    <row r="15418" spans="1:17" x14ac:dyDescent="0.25">
      <c r="A15418" t="s">
        <v>779</v>
      </c>
      <c r="B15418" t="s">
        <v>780</v>
      </c>
      <c r="C15418" t="s">
        <v>781</v>
      </c>
      <c r="D15418" t="s">
        <v>361</v>
      </c>
      <c r="E15418" t="s">
        <v>362</v>
      </c>
      <c r="F15418" t="s">
        <v>187</v>
      </c>
      <c r="G15418" t="s">
        <v>243</v>
      </c>
      <c r="H15418" t="s">
        <v>253</v>
      </c>
      <c r="I15418" t="s">
        <v>254</v>
      </c>
      <c r="J15418" t="s">
        <v>255</v>
      </c>
      <c r="K15418" t="s">
        <v>191</v>
      </c>
      <c r="M15418" t="s">
        <v>392</v>
      </c>
      <c r="N15418" t="s">
        <v>786</v>
      </c>
      <c r="O15418" t="s">
        <v>194</v>
      </c>
      <c r="P15418">
        <v>2050</v>
      </c>
      <c r="Q15418">
        <v>0.3</v>
      </c>
    </row>
    <row r="15419" spans="1:17" x14ac:dyDescent="0.25">
      <c r="A15419" t="s">
        <v>779</v>
      </c>
      <c r="B15419" t="s">
        <v>780</v>
      </c>
      <c r="C15419" t="s">
        <v>781</v>
      </c>
      <c r="D15419" t="s">
        <v>361</v>
      </c>
      <c r="E15419" t="s">
        <v>362</v>
      </c>
      <c r="F15419" t="s">
        <v>187</v>
      </c>
      <c r="G15419" t="s">
        <v>243</v>
      </c>
      <c r="H15419" t="s">
        <v>253</v>
      </c>
      <c r="I15419" t="s">
        <v>254</v>
      </c>
      <c r="J15419" t="s">
        <v>255</v>
      </c>
      <c r="K15419" t="s">
        <v>191</v>
      </c>
      <c r="M15419" t="s">
        <v>392</v>
      </c>
      <c r="N15419" t="s">
        <v>786</v>
      </c>
      <c r="O15419" t="s">
        <v>264</v>
      </c>
      <c r="P15419">
        <v>2050</v>
      </c>
    </row>
    <row r="15420" spans="1:17" x14ac:dyDescent="0.25">
      <c r="A15420" t="s">
        <v>779</v>
      </c>
      <c r="B15420" t="s">
        <v>780</v>
      </c>
      <c r="C15420" t="s">
        <v>781</v>
      </c>
      <c r="D15420" t="s">
        <v>361</v>
      </c>
      <c r="E15420" t="s">
        <v>362</v>
      </c>
      <c r="F15420" t="s">
        <v>187</v>
      </c>
      <c r="G15420" t="s">
        <v>243</v>
      </c>
      <c r="H15420" t="s">
        <v>253</v>
      </c>
      <c r="I15420" t="s">
        <v>254</v>
      </c>
      <c r="J15420" t="s">
        <v>255</v>
      </c>
      <c r="K15420" t="s">
        <v>191</v>
      </c>
      <c r="M15420" t="s">
        <v>392</v>
      </c>
      <c r="N15420" t="s">
        <v>786</v>
      </c>
      <c r="O15420" t="s">
        <v>265</v>
      </c>
      <c r="P15420">
        <v>2050</v>
      </c>
    </row>
    <row r="15421" spans="1:17" x14ac:dyDescent="0.25">
      <c r="A15421" t="s">
        <v>779</v>
      </c>
      <c r="B15421" t="s">
        <v>780</v>
      </c>
      <c r="C15421" t="s">
        <v>781</v>
      </c>
      <c r="D15421" t="s">
        <v>361</v>
      </c>
      <c r="E15421" t="s">
        <v>362</v>
      </c>
      <c r="F15421" t="s">
        <v>187</v>
      </c>
      <c r="G15421" t="s">
        <v>243</v>
      </c>
      <c r="H15421" t="s">
        <v>357</v>
      </c>
      <c r="I15421" t="s">
        <v>306</v>
      </c>
      <c r="K15421" t="s">
        <v>78</v>
      </c>
      <c r="N15421" t="s">
        <v>787</v>
      </c>
      <c r="O15421" t="s">
        <v>194</v>
      </c>
      <c r="P15421">
        <v>2015</v>
      </c>
      <c r="Q15421">
        <v>8.3333334999999994E-2</v>
      </c>
    </row>
    <row r="15422" spans="1:17" x14ac:dyDescent="0.25">
      <c r="A15422" t="s">
        <v>779</v>
      </c>
      <c r="B15422" t="s">
        <v>780</v>
      </c>
      <c r="C15422" t="s">
        <v>781</v>
      </c>
      <c r="D15422" t="s">
        <v>361</v>
      </c>
      <c r="E15422" t="s">
        <v>362</v>
      </c>
      <c r="F15422" t="s">
        <v>187</v>
      </c>
      <c r="G15422" t="s">
        <v>243</v>
      </c>
      <c r="H15422" t="s">
        <v>357</v>
      </c>
      <c r="I15422" t="s">
        <v>306</v>
      </c>
      <c r="K15422" t="s">
        <v>78</v>
      </c>
      <c r="N15422" t="s">
        <v>787</v>
      </c>
      <c r="O15422" t="s">
        <v>194</v>
      </c>
      <c r="P15422">
        <v>2020</v>
      </c>
      <c r="Q15422">
        <v>8.3333334999999994E-2</v>
      </c>
    </row>
    <row r="15423" spans="1:17" x14ac:dyDescent="0.25">
      <c r="A15423" t="s">
        <v>779</v>
      </c>
      <c r="B15423" t="s">
        <v>780</v>
      </c>
      <c r="C15423" t="s">
        <v>781</v>
      </c>
      <c r="D15423" t="s">
        <v>361</v>
      </c>
      <c r="E15423" t="s">
        <v>362</v>
      </c>
      <c r="F15423" t="s">
        <v>187</v>
      </c>
      <c r="G15423" t="s">
        <v>243</v>
      </c>
      <c r="H15423" t="s">
        <v>357</v>
      </c>
      <c r="I15423" t="s">
        <v>306</v>
      </c>
      <c r="K15423" t="s">
        <v>78</v>
      </c>
      <c r="N15423" t="s">
        <v>787</v>
      </c>
      <c r="O15423" t="s">
        <v>264</v>
      </c>
      <c r="P15423">
        <v>2020</v>
      </c>
      <c r="Q15423">
        <v>7.5000001499999996E-2</v>
      </c>
    </row>
    <row r="15424" spans="1:17" x14ac:dyDescent="0.25">
      <c r="A15424" t="s">
        <v>779</v>
      </c>
      <c r="B15424" t="s">
        <v>780</v>
      </c>
      <c r="C15424" t="s">
        <v>781</v>
      </c>
      <c r="D15424" t="s">
        <v>361</v>
      </c>
      <c r="E15424" t="s">
        <v>362</v>
      </c>
      <c r="F15424" t="s">
        <v>187</v>
      </c>
      <c r="G15424" t="s">
        <v>243</v>
      </c>
      <c r="H15424" t="s">
        <v>357</v>
      </c>
      <c r="I15424" t="s">
        <v>306</v>
      </c>
      <c r="K15424" t="s">
        <v>78</v>
      </c>
      <c r="N15424" t="s">
        <v>787</v>
      </c>
      <c r="O15424" t="s">
        <v>265</v>
      </c>
      <c r="P15424">
        <v>2020</v>
      </c>
      <c r="Q15424">
        <v>0.1083333355</v>
      </c>
    </row>
    <row r="15425" spans="1:17" x14ac:dyDescent="0.25">
      <c r="A15425" t="s">
        <v>779</v>
      </c>
      <c r="B15425" t="s">
        <v>780</v>
      </c>
      <c r="C15425" t="s">
        <v>781</v>
      </c>
      <c r="D15425" t="s">
        <v>361</v>
      </c>
      <c r="E15425" t="s">
        <v>362</v>
      </c>
      <c r="F15425" t="s">
        <v>187</v>
      </c>
      <c r="G15425" t="s">
        <v>243</v>
      </c>
      <c r="H15425" t="s">
        <v>357</v>
      </c>
      <c r="I15425" t="s">
        <v>306</v>
      </c>
      <c r="K15425" t="s">
        <v>78</v>
      </c>
      <c r="N15425" t="s">
        <v>787</v>
      </c>
      <c r="O15425" t="s">
        <v>194</v>
      </c>
      <c r="P15425">
        <v>2030</v>
      </c>
      <c r="Q15425">
        <v>8.3333334999999994E-2</v>
      </c>
    </row>
    <row r="15426" spans="1:17" x14ac:dyDescent="0.25">
      <c r="A15426" t="s">
        <v>779</v>
      </c>
      <c r="B15426" t="s">
        <v>780</v>
      </c>
      <c r="C15426" t="s">
        <v>781</v>
      </c>
      <c r="D15426" t="s">
        <v>361</v>
      </c>
      <c r="E15426" t="s">
        <v>362</v>
      </c>
      <c r="F15426" t="s">
        <v>187</v>
      </c>
      <c r="G15426" t="s">
        <v>243</v>
      </c>
      <c r="H15426" t="s">
        <v>357</v>
      </c>
      <c r="I15426" t="s">
        <v>306</v>
      </c>
      <c r="K15426" t="s">
        <v>78</v>
      </c>
      <c r="N15426" t="s">
        <v>787</v>
      </c>
      <c r="O15426" t="s">
        <v>194</v>
      </c>
      <c r="P15426">
        <v>2050</v>
      </c>
      <c r="Q15426">
        <v>8.3333334999999994E-2</v>
      </c>
    </row>
    <row r="15427" spans="1:17" x14ac:dyDescent="0.25">
      <c r="A15427" t="s">
        <v>779</v>
      </c>
      <c r="B15427" t="s">
        <v>780</v>
      </c>
      <c r="C15427" t="s">
        <v>781</v>
      </c>
      <c r="D15427" t="s">
        <v>361</v>
      </c>
      <c r="E15427" t="s">
        <v>362</v>
      </c>
      <c r="F15427" t="s">
        <v>187</v>
      </c>
      <c r="G15427" t="s">
        <v>243</v>
      </c>
      <c r="H15427" t="s">
        <v>357</v>
      </c>
      <c r="I15427" t="s">
        <v>306</v>
      </c>
      <c r="K15427" t="s">
        <v>78</v>
      </c>
      <c r="N15427" t="s">
        <v>787</v>
      </c>
      <c r="O15427" t="s">
        <v>264</v>
      </c>
      <c r="P15427">
        <v>2050</v>
      </c>
    </row>
    <row r="15428" spans="1:17" x14ac:dyDescent="0.25">
      <c r="A15428" t="s">
        <v>779</v>
      </c>
      <c r="B15428" t="s">
        <v>780</v>
      </c>
      <c r="C15428" t="s">
        <v>781</v>
      </c>
      <c r="D15428" t="s">
        <v>361</v>
      </c>
      <c r="E15428" t="s">
        <v>362</v>
      </c>
      <c r="F15428" t="s">
        <v>187</v>
      </c>
      <c r="G15428" t="s">
        <v>243</v>
      </c>
      <c r="H15428" t="s">
        <v>357</v>
      </c>
      <c r="I15428" t="s">
        <v>306</v>
      </c>
      <c r="K15428" t="s">
        <v>78</v>
      </c>
      <c r="N15428" t="s">
        <v>787</v>
      </c>
      <c r="O15428" t="s">
        <v>265</v>
      </c>
      <c r="P15428">
        <v>2050</v>
      </c>
    </row>
    <row r="15429" spans="1:17" x14ac:dyDescent="0.25">
      <c r="A15429" t="s">
        <v>788</v>
      </c>
      <c r="B15429" t="s">
        <v>789</v>
      </c>
      <c r="C15429" t="s">
        <v>781</v>
      </c>
      <c r="D15429" t="s">
        <v>361</v>
      </c>
      <c r="E15429" t="s">
        <v>790</v>
      </c>
      <c r="F15429" t="s">
        <v>187</v>
      </c>
      <c r="G15429" t="s">
        <v>195</v>
      </c>
      <c r="H15429" t="s">
        <v>196</v>
      </c>
      <c r="I15429" t="s">
        <v>197</v>
      </c>
      <c r="J15429" t="s">
        <v>198</v>
      </c>
      <c r="O15429" t="s">
        <v>194</v>
      </c>
      <c r="P15429">
        <v>2015</v>
      </c>
    </row>
    <row r="15430" spans="1:17" x14ac:dyDescent="0.25">
      <c r="A15430" t="s">
        <v>788</v>
      </c>
      <c r="B15430" t="s">
        <v>789</v>
      </c>
      <c r="C15430" t="s">
        <v>781</v>
      </c>
      <c r="D15430" t="s">
        <v>361</v>
      </c>
      <c r="E15430" t="s">
        <v>790</v>
      </c>
      <c r="F15430" t="s">
        <v>187</v>
      </c>
      <c r="G15430" t="s">
        <v>195</v>
      </c>
      <c r="H15430" t="s">
        <v>196</v>
      </c>
      <c r="I15430" t="s">
        <v>197</v>
      </c>
      <c r="J15430" t="s">
        <v>198</v>
      </c>
      <c r="O15430" t="s">
        <v>194</v>
      </c>
      <c r="P15430">
        <v>2020</v>
      </c>
    </row>
    <row r="15431" spans="1:17" x14ac:dyDescent="0.25">
      <c r="A15431" t="s">
        <v>788</v>
      </c>
      <c r="B15431" t="s">
        <v>789</v>
      </c>
      <c r="C15431" t="s">
        <v>781</v>
      </c>
      <c r="D15431" t="s">
        <v>361</v>
      </c>
      <c r="E15431" t="s">
        <v>790</v>
      </c>
      <c r="F15431" t="s">
        <v>187</v>
      </c>
      <c r="G15431" t="s">
        <v>195</v>
      </c>
      <c r="H15431" t="s">
        <v>196</v>
      </c>
      <c r="I15431" t="s">
        <v>197</v>
      </c>
      <c r="J15431" t="s">
        <v>198</v>
      </c>
      <c r="O15431" t="s">
        <v>264</v>
      </c>
      <c r="P15431">
        <v>2020</v>
      </c>
    </row>
    <row r="15432" spans="1:17" x14ac:dyDescent="0.25">
      <c r="A15432" t="s">
        <v>788</v>
      </c>
      <c r="B15432" t="s">
        <v>789</v>
      </c>
      <c r="C15432" t="s">
        <v>781</v>
      </c>
      <c r="D15432" t="s">
        <v>361</v>
      </c>
      <c r="E15432" t="s">
        <v>790</v>
      </c>
      <c r="F15432" t="s">
        <v>187</v>
      </c>
      <c r="G15432" t="s">
        <v>195</v>
      </c>
      <c r="H15432" t="s">
        <v>196</v>
      </c>
      <c r="I15432" t="s">
        <v>197</v>
      </c>
      <c r="J15432" t="s">
        <v>198</v>
      </c>
      <c r="O15432" t="s">
        <v>265</v>
      </c>
      <c r="P15432">
        <v>2020</v>
      </c>
    </row>
    <row r="15433" spans="1:17" x14ac:dyDescent="0.25">
      <c r="A15433" t="s">
        <v>788</v>
      </c>
      <c r="B15433" t="s">
        <v>789</v>
      </c>
      <c r="C15433" t="s">
        <v>781</v>
      </c>
      <c r="D15433" t="s">
        <v>361</v>
      </c>
      <c r="E15433" t="s">
        <v>790</v>
      </c>
      <c r="F15433" t="s">
        <v>187</v>
      </c>
      <c r="G15433" t="s">
        <v>195</v>
      </c>
      <c r="H15433" t="s">
        <v>196</v>
      </c>
      <c r="I15433" t="s">
        <v>197</v>
      </c>
      <c r="J15433" t="s">
        <v>198</v>
      </c>
      <c r="O15433" t="s">
        <v>194</v>
      </c>
      <c r="P15433">
        <v>2030</v>
      </c>
    </row>
    <row r="15434" spans="1:17" x14ac:dyDescent="0.25">
      <c r="A15434" t="s">
        <v>788</v>
      </c>
      <c r="B15434" t="s">
        <v>789</v>
      </c>
      <c r="C15434" t="s">
        <v>781</v>
      </c>
      <c r="D15434" t="s">
        <v>361</v>
      </c>
      <c r="E15434" t="s">
        <v>790</v>
      </c>
      <c r="F15434" t="s">
        <v>187</v>
      </c>
      <c r="G15434" t="s">
        <v>195</v>
      </c>
      <c r="H15434" t="s">
        <v>196</v>
      </c>
      <c r="I15434" t="s">
        <v>197</v>
      </c>
      <c r="J15434" t="s">
        <v>198</v>
      </c>
      <c r="O15434" t="s">
        <v>194</v>
      </c>
      <c r="P15434">
        <v>2050</v>
      </c>
    </row>
    <row r="15435" spans="1:17" x14ac:dyDescent="0.25">
      <c r="A15435" t="s">
        <v>788</v>
      </c>
      <c r="B15435" t="s">
        <v>789</v>
      </c>
      <c r="C15435" t="s">
        <v>781</v>
      </c>
      <c r="D15435" t="s">
        <v>361</v>
      </c>
      <c r="E15435" t="s">
        <v>790</v>
      </c>
      <c r="F15435" t="s">
        <v>187</v>
      </c>
      <c r="G15435" t="s">
        <v>195</v>
      </c>
      <c r="H15435" t="s">
        <v>196</v>
      </c>
      <c r="I15435" t="s">
        <v>197</v>
      </c>
      <c r="J15435" t="s">
        <v>198</v>
      </c>
      <c r="O15435" t="s">
        <v>264</v>
      </c>
      <c r="P15435">
        <v>2050</v>
      </c>
    </row>
    <row r="15436" spans="1:17" x14ac:dyDescent="0.25">
      <c r="A15436" t="s">
        <v>788</v>
      </c>
      <c r="B15436" t="s">
        <v>789</v>
      </c>
      <c r="C15436" t="s">
        <v>781</v>
      </c>
      <c r="D15436" t="s">
        <v>361</v>
      </c>
      <c r="E15436" t="s">
        <v>790</v>
      </c>
      <c r="F15436" t="s">
        <v>187</v>
      </c>
      <c r="G15436" t="s">
        <v>195</v>
      </c>
      <c r="H15436" t="s">
        <v>196</v>
      </c>
      <c r="I15436" t="s">
        <v>197</v>
      </c>
      <c r="J15436" t="s">
        <v>198</v>
      </c>
      <c r="O15436" t="s">
        <v>265</v>
      </c>
      <c r="P15436">
        <v>2050</v>
      </c>
    </row>
    <row r="15437" spans="1:17" x14ac:dyDescent="0.25">
      <c r="A15437" t="s">
        <v>788</v>
      </c>
      <c r="B15437" t="s">
        <v>789</v>
      </c>
      <c r="C15437" t="s">
        <v>781</v>
      </c>
      <c r="D15437" t="s">
        <v>361</v>
      </c>
      <c r="E15437" t="s">
        <v>790</v>
      </c>
      <c r="F15437" t="s">
        <v>187</v>
      </c>
      <c r="G15437" t="s">
        <v>195</v>
      </c>
      <c r="H15437" t="s">
        <v>200</v>
      </c>
      <c r="I15437" t="s">
        <v>201</v>
      </c>
      <c r="K15437" t="s">
        <v>202</v>
      </c>
      <c r="O15437" t="s">
        <v>194</v>
      </c>
      <c r="P15437">
        <v>2015</v>
      </c>
    </row>
    <row r="15438" spans="1:17" x14ac:dyDescent="0.25">
      <c r="A15438" t="s">
        <v>788</v>
      </c>
      <c r="B15438" t="s">
        <v>789</v>
      </c>
      <c r="C15438" t="s">
        <v>781</v>
      </c>
      <c r="D15438" t="s">
        <v>361</v>
      </c>
      <c r="E15438" t="s">
        <v>790</v>
      </c>
      <c r="F15438" t="s">
        <v>187</v>
      </c>
      <c r="G15438" t="s">
        <v>195</v>
      </c>
      <c r="H15438" t="s">
        <v>200</v>
      </c>
      <c r="I15438" t="s">
        <v>201</v>
      </c>
      <c r="K15438" t="s">
        <v>202</v>
      </c>
      <c r="O15438" t="s">
        <v>194</v>
      </c>
      <c r="P15438">
        <v>2020</v>
      </c>
    </row>
    <row r="15439" spans="1:17" x14ac:dyDescent="0.25">
      <c r="A15439" t="s">
        <v>788</v>
      </c>
      <c r="B15439" t="s">
        <v>789</v>
      </c>
      <c r="C15439" t="s">
        <v>781</v>
      </c>
      <c r="D15439" t="s">
        <v>361</v>
      </c>
      <c r="E15439" t="s">
        <v>790</v>
      </c>
      <c r="F15439" t="s">
        <v>187</v>
      </c>
      <c r="G15439" t="s">
        <v>195</v>
      </c>
      <c r="H15439" t="s">
        <v>200</v>
      </c>
      <c r="I15439" t="s">
        <v>201</v>
      </c>
      <c r="K15439" t="s">
        <v>202</v>
      </c>
      <c r="O15439" t="s">
        <v>264</v>
      </c>
      <c r="P15439">
        <v>2020</v>
      </c>
    </row>
    <row r="15440" spans="1:17" x14ac:dyDescent="0.25">
      <c r="A15440" t="s">
        <v>788</v>
      </c>
      <c r="B15440" t="s">
        <v>789</v>
      </c>
      <c r="C15440" t="s">
        <v>781</v>
      </c>
      <c r="D15440" t="s">
        <v>361</v>
      </c>
      <c r="E15440" t="s">
        <v>790</v>
      </c>
      <c r="F15440" t="s">
        <v>187</v>
      </c>
      <c r="G15440" t="s">
        <v>195</v>
      </c>
      <c r="H15440" t="s">
        <v>200</v>
      </c>
      <c r="I15440" t="s">
        <v>201</v>
      </c>
      <c r="K15440" t="s">
        <v>202</v>
      </c>
      <c r="O15440" t="s">
        <v>265</v>
      </c>
      <c r="P15440">
        <v>2020</v>
      </c>
    </row>
    <row r="15441" spans="1:17" x14ac:dyDescent="0.25">
      <c r="A15441" t="s">
        <v>788</v>
      </c>
      <c r="B15441" t="s">
        <v>789</v>
      </c>
      <c r="C15441" t="s">
        <v>781</v>
      </c>
      <c r="D15441" t="s">
        <v>361</v>
      </c>
      <c r="E15441" t="s">
        <v>790</v>
      </c>
      <c r="F15441" t="s">
        <v>187</v>
      </c>
      <c r="G15441" t="s">
        <v>195</v>
      </c>
      <c r="H15441" t="s">
        <v>200</v>
      </c>
      <c r="I15441" t="s">
        <v>201</v>
      </c>
      <c r="K15441" t="s">
        <v>202</v>
      </c>
      <c r="O15441" t="s">
        <v>194</v>
      </c>
      <c r="P15441">
        <v>2030</v>
      </c>
    </row>
    <row r="15442" spans="1:17" x14ac:dyDescent="0.25">
      <c r="A15442" t="s">
        <v>788</v>
      </c>
      <c r="B15442" t="s">
        <v>789</v>
      </c>
      <c r="C15442" t="s">
        <v>781</v>
      </c>
      <c r="D15442" t="s">
        <v>361</v>
      </c>
      <c r="E15442" t="s">
        <v>790</v>
      </c>
      <c r="F15442" t="s">
        <v>187</v>
      </c>
      <c r="G15442" t="s">
        <v>195</v>
      </c>
      <c r="H15442" t="s">
        <v>200</v>
      </c>
      <c r="I15442" t="s">
        <v>201</v>
      </c>
      <c r="K15442" t="s">
        <v>202</v>
      </c>
      <c r="O15442" t="s">
        <v>194</v>
      </c>
      <c r="P15442">
        <v>2050</v>
      </c>
    </row>
    <row r="15443" spans="1:17" x14ac:dyDescent="0.25">
      <c r="A15443" t="s">
        <v>788</v>
      </c>
      <c r="B15443" t="s">
        <v>789</v>
      </c>
      <c r="C15443" t="s">
        <v>781</v>
      </c>
      <c r="D15443" t="s">
        <v>361</v>
      </c>
      <c r="E15443" t="s">
        <v>790</v>
      </c>
      <c r="F15443" t="s">
        <v>187</v>
      </c>
      <c r="G15443" t="s">
        <v>195</v>
      </c>
      <c r="H15443" t="s">
        <v>200</v>
      </c>
      <c r="I15443" t="s">
        <v>201</v>
      </c>
      <c r="K15443" t="s">
        <v>202</v>
      </c>
      <c r="O15443" t="s">
        <v>264</v>
      </c>
      <c r="P15443">
        <v>2050</v>
      </c>
    </row>
    <row r="15444" spans="1:17" x14ac:dyDescent="0.25">
      <c r="A15444" t="s">
        <v>788</v>
      </c>
      <c r="B15444" t="s">
        <v>789</v>
      </c>
      <c r="C15444" t="s">
        <v>781</v>
      </c>
      <c r="D15444" t="s">
        <v>361</v>
      </c>
      <c r="E15444" t="s">
        <v>790</v>
      </c>
      <c r="F15444" t="s">
        <v>187</v>
      </c>
      <c r="G15444" t="s">
        <v>195</v>
      </c>
      <c r="H15444" t="s">
        <v>200</v>
      </c>
      <c r="I15444" t="s">
        <v>201</v>
      </c>
      <c r="K15444" t="s">
        <v>202</v>
      </c>
      <c r="O15444" t="s">
        <v>265</v>
      </c>
      <c r="P15444">
        <v>2050</v>
      </c>
    </row>
    <row r="15445" spans="1:17" x14ac:dyDescent="0.25">
      <c r="A15445" t="s">
        <v>788</v>
      </c>
      <c r="B15445" t="s">
        <v>789</v>
      </c>
      <c r="C15445" t="s">
        <v>781</v>
      </c>
      <c r="D15445" t="s">
        <v>361</v>
      </c>
      <c r="E15445" t="s">
        <v>790</v>
      </c>
      <c r="F15445" t="s">
        <v>187</v>
      </c>
      <c r="G15445" t="s">
        <v>195</v>
      </c>
      <c r="H15445" t="s">
        <v>204</v>
      </c>
      <c r="I15445" t="s">
        <v>205</v>
      </c>
      <c r="J15445" t="s">
        <v>198</v>
      </c>
      <c r="O15445" t="s">
        <v>194</v>
      </c>
      <c r="P15445">
        <v>2015</v>
      </c>
    </row>
    <row r="15446" spans="1:17" x14ac:dyDescent="0.25">
      <c r="A15446" t="s">
        <v>788</v>
      </c>
      <c r="B15446" t="s">
        <v>789</v>
      </c>
      <c r="C15446" t="s">
        <v>781</v>
      </c>
      <c r="D15446" t="s">
        <v>361</v>
      </c>
      <c r="E15446" t="s">
        <v>790</v>
      </c>
      <c r="F15446" t="s">
        <v>187</v>
      </c>
      <c r="G15446" t="s">
        <v>195</v>
      </c>
      <c r="H15446" t="s">
        <v>204</v>
      </c>
      <c r="I15446" t="s">
        <v>205</v>
      </c>
      <c r="J15446" t="s">
        <v>198</v>
      </c>
      <c r="O15446" t="s">
        <v>194</v>
      </c>
      <c r="P15446">
        <v>2020</v>
      </c>
    </row>
    <row r="15447" spans="1:17" x14ac:dyDescent="0.25">
      <c r="A15447" t="s">
        <v>788</v>
      </c>
      <c r="B15447" t="s">
        <v>789</v>
      </c>
      <c r="C15447" t="s">
        <v>781</v>
      </c>
      <c r="D15447" t="s">
        <v>361</v>
      </c>
      <c r="E15447" t="s">
        <v>790</v>
      </c>
      <c r="F15447" t="s">
        <v>187</v>
      </c>
      <c r="G15447" t="s">
        <v>195</v>
      </c>
      <c r="H15447" t="s">
        <v>204</v>
      </c>
      <c r="I15447" t="s">
        <v>205</v>
      </c>
      <c r="J15447" t="s">
        <v>198</v>
      </c>
      <c r="O15447" t="s">
        <v>264</v>
      </c>
      <c r="P15447">
        <v>2020</v>
      </c>
    </row>
    <row r="15448" spans="1:17" x14ac:dyDescent="0.25">
      <c r="A15448" t="s">
        <v>788</v>
      </c>
      <c r="B15448" t="s">
        <v>789</v>
      </c>
      <c r="C15448" t="s">
        <v>781</v>
      </c>
      <c r="D15448" t="s">
        <v>361</v>
      </c>
      <c r="E15448" t="s">
        <v>790</v>
      </c>
      <c r="F15448" t="s">
        <v>187</v>
      </c>
      <c r="G15448" t="s">
        <v>195</v>
      </c>
      <c r="H15448" t="s">
        <v>204</v>
      </c>
      <c r="I15448" t="s">
        <v>205</v>
      </c>
      <c r="J15448" t="s">
        <v>198</v>
      </c>
      <c r="O15448" t="s">
        <v>265</v>
      </c>
      <c r="P15448">
        <v>2020</v>
      </c>
    </row>
    <row r="15449" spans="1:17" x14ac:dyDescent="0.25">
      <c r="A15449" t="s">
        <v>788</v>
      </c>
      <c r="B15449" t="s">
        <v>789</v>
      </c>
      <c r="C15449" t="s">
        <v>781</v>
      </c>
      <c r="D15449" t="s">
        <v>361</v>
      </c>
      <c r="E15449" t="s">
        <v>790</v>
      </c>
      <c r="F15449" t="s">
        <v>187</v>
      </c>
      <c r="G15449" t="s">
        <v>195</v>
      </c>
      <c r="H15449" t="s">
        <v>204</v>
      </c>
      <c r="I15449" t="s">
        <v>205</v>
      </c>
      <c r="J15449" t="s">
        <v>198</v>
      </c>
      <c r="O15449" t="s">
        <v>194</v>
      </c>
      <c r="P15449">
        <v>2030</v>
      </c>
    </row>
    <row r="15450" spans="1:17" x14ac:dyDescent="0.25">
      <c r="A15450" t="s">
        <v>788</v>
      </c>
      <c r="B15450" t="s">
        <v>789</v>
      </c>
      <c r="C15450" t="s">
        <v>781</v>
      </c>
      <c r="D15450" t="s">
        <v>361</v>
      </c>
      <c r="E15450" t="s">
        <v>790</v>
      </c>
      <c r="F15450" t="s">
        <v>187</v>
      </c>
      <c r="G15450" t="s">
        <v>195</v>
      </c>
      <c r="H15450" t="s">
        <v>204</v>
      </c>
      <c r="I15450" t="s">
        <v>205</v>
      </c>
      <c r="J15450" t="s">
        <v>198</v>
      </c>
      <c r="O15450" t="s">
        <v>194</v>
      </c>
      <c r="P15450">
        <v>2050</v>
      </c>
    </row>
    <row r="15451" spans="1:17" x14ac:dyDescent="0.25">
      <c r="A15451" t="s">
        <v>788</v>
      </c>
      <c r="B15451" t="s">
        <v>789</v>
      </c>
      <c r="C15451" t="s">
        <v>781</v>
      </c>
      <c r="D15451" t="s">
        <v>361</v>
      </c>
      <c r="E15451" t="s">
        <v>790</v>
      </c>
      <c r="F15451" t="s">
        <v>187</v>
      </c>
      <c r="G15451" t="s">
        <v>195</v>
      </c>
      <c r="H15451" t="s">
        <v>204</v>
      </c>
      <c r="I15451" t="s">
        <v>205</v>
      </c>
      <c r="J15451" t="s">
        <v>198</v>
      </c>
      <c r="O15451" t="s">
        <v>264</v>
      </c>
      <c r="P15451">
        <v>2050</v>
      </c>
    </row>
    <row r="15452" spans="1:17" x14ac:dyDescent="0.25">
      <c r="A15452" t="s">
        <v>788</v>
      </c>
      <c r="B15452" t="s">
        <v>789</v>
      </c>
      <c r="C15452" t="s">
        <v>781</v>
      </c>
      <c r="D15452" t="s">
        <v>361</v>
      </c>
      <c r="E15452" t="s">
        <v>790</v>
      </c>
      <c r="F15452" t="s">
        <v>187</v>
      </c>
      <c r="G15452" t="s">
        <v>195</v>
      </c>
      <c r="H15452" t="s">
        <v>204</v>
      </c>
      <c r="I15452" t="s">
        <v>205</v>
      </c>
      <c r="J15452" t="s">
        <v>198</v>
      </c>
      <c r="O15452" t="s">
        <v>265</v>
      </c>
      <c r="P15452">
        <v>2050</v>
      </c>
    </row>
    <row r="15453" spans="1:17" x14ac:dyDescent="0.25">
      <c r="A15453" t="s">
        <v>788</v>
      </c>
      <c r="B15453" t="s">
        <v>789</v>
      </c>
      <c r="C15453" t="s">
        <v>781</v>
      </c>
      <c r="D15453" t="s">
        <v>361</v>
      </c>
      <c r="E15453" t="s">
        <v>790</v>
      </c>
      <c r="F15453" t="s">
        <v>187</v>
      </c>
      <c r="G15453" t="s">
        <v>195</v>
      </c>
      <c r="H15453" t="s">
        <v>350</v>
      </c>
      <c r="I15453" t="s">
        <v>208</v>
      </c>
      <c r="J15453" t="s">
        <v>351</v>
      </c>
      <c r="K15453" t="s">
        <v>191</v>
      </c>
      <c r="M15453" t="s">
        <v>199</v>
      </c>
      <c r="N15453" t="s">
        <v>791</v>
      </c>
      <c r="O15453" t="s">
        <v>194</v>
      </c>
      <c r="P15453">
        <v>2015</v>
      </c>
      <c r="Q15453">
        <v>0.38</v>
      </c>
    </row>
    <row r="15454" spans="1:17" x14ac:dyDescent="0.25">
      <c r="A15454" t="s">
        <v>788</v>
      </c>
      <c r="B15454" t="s">
        <v>789</v>
      </c>
      <c r="C15454" t="s">
        <v>781</v>
      </c>
      <c r="D15454" t="s">
        <v>361</v>
      </c>
      <c r="E15454" t="s">
        <v>790</v>
      </c>
      <c r="F15454" t="s">
        <v>187</v>
      </c>
      <c r="G15454" t="s">
        <v>195</v>
      </c>
      <c r="H15454" t="s">
        <v>350</v>
      </c>
      <c r="I15454" t="s">
        <v>208</v>
      </c>
      <c r="J15454" t="s">
        <v>351</v>
      </c>
      <c r="K15454" t="s">
        <v>191</v>
      </c>
      <c r="M15454" t="s">
        <v>199</v>
      </c>
      <c r="N15454" t="s">
        <v>791</v>
      </c>
      <c r="O15454" t="s">
        <v>194</v>
      </c>
      <c r="P15454">
        <v>2020</v>
      </c>
      <c r="Q15454">
        <v>0.39</v>
      </c>
    </row>
    <row r="15455" spans="1:17" x14ac:dyDescent="0.25">
      <c r="A15455" t="s">
        <v>788</v>
      </c>
      <c r="B15455" t="s">
        <v>789</v>
      </c>
      <c r="C15455" t="s">
        <v>781</v>
      </c>
      <c r="D15455" t="s">
        <v>361</v>
      </c>
      <c r="E15455" t="s">
        <v>790</v>
      </c>
      <c r="F15455" t="s">
        <v>187</v>
      </c>
      <c r="G15455" t="s">
        <v>195</v>
      </c>
      <c r="H15455" t="s">
        <v>350</v>
      </c>
      <c r="I15455" t="s">
        <v>208</v>
      </c>
      <c r="J15455" t="s">
        <v>351</v>
      </c>
      <c r="K15455" t="s">
        <v>191</v>
      </c>
      <c r="M15455" t="s">
        <v>199</v>
      </c>
      <c r="N15455" t="s">
        <v>791</v>
      </c>
      <c r="O15455" t="s">
        <v>264</v>
      </c>
      <c r="P15455">
        <v>2020</v>
      </c>
      <c r="Q15455">
        <v>0.38500000000000001</v>
      </c>
    </row>
    <row r="15456" spans="1:17" x14ac:dyDescent="0.25">
      <c r="A15456" t="s">
        <v>788</v>
      </c>
      <c r="B15456" t="s">
        <v>789</v>
      </c>
      <c r="C15456" t="s">
        <v>781</v>
      </c>
      <c r="D15456" t="s">
        <v>361</v>
      </c>
      <c r="E15456" t="s">
        <v>790</v>
      </c>
      <c r="F15456" t="s">
        <v>187</v>
      </c>
      <c r="G15456" t="s">
        <v>195</v>
      </c>
      <c r="H15456" t="s">
        <v>350</v>
      </c>
      <c r="I15456" t="s">
        <v>208</v>
      </c>
      <c r="J15456" t="s">
        <v>351</v>
      </c>
      <c r="K15456" t="s">
        <v>191</v>
      </c>
      <c r="M15456" t="s">
        <v>199</v>
      </c>
      <c r="N15456" t="s">
        <v>791</v>
      </c>
      <c r="O15456" t="s">
        <v>265</v>
      </c>
      <c r="P15456">
        <v>2020</v>
      </c>
      <c r="Q15456">
        <v>0.4</v>
      </c>
    </row>
    <row r="15457" spans="1:17" x14ac:dyDescent="0.25">
      <c r="A15457" t="s">
        <v>788</v>
      </c>
      <c r="B15457" t="s">
        <v>789</v>
      </c>
      <c r="C15457" t="s">
        <v>781</v>
      </c>
      <c r="D15457" t="s">
        <v>361</v>
      </c>
      <c r="E15457" t="s">
        <v>790</v>
      </c>
      <c r="F15457" t="s">
        <v>187</v>
      </c>
      <c r="G15457" t="s">
        <v>195</v>
      </c>
      <c r="H15457" t="s">
        <v>350</v>
      </c>
      <c r="I15457" t="s">
        <v>208</v>
      </c>
      <c r="J15457" t="s">
        <v>351</v>
      </c>
      <c r="K15457" t="s">
        <v>191</v>
      </c>
      <c r="M15457" t="s">
        <v>199</v>
      </c>
      <c r="N15457" t="s">
        <v>791</v>
      </c>
      <c r="O15457" t="s">
        <v>194</v>
      </c>
      <c r="P15457">
        <v>2030</v>
      </c>
      <c r="Q15457">
        <v>0.4</v>
      </c>
    </row>
    <row r="15458" spans="1:17" x14ac:dyDescent="0.25">
      <c r="A15458" t="s">
        <v>788</v>
      </c>
      <c r="B15458" t="s">
        <v>789</v>
      </c>
      <c r="C15458" t="s">
        <v>781</v>
      </c>
      <c r="D15458" t="s">
        <v>361</v>
      </c>
      <c r="E15458" t="s">
        <v>790</v>
      </c>
      <c r="F15458" t="s">
        <v>187</v>
      </c>
      <c r="G15458" t="s">
        <v>195</v>
      </c>
      <c r="H15458" t="s">
        <v>350</v>
      </c>
      <c r="I15458" t="s">
        <v>208</v>
      </c>
      <c r="J15458" t="s">
        <v>351</v>
      </c>
      <c r="K15458" t="s">
        <v>191</v>
      </c>
      <c r="M15458" t="s">
        <v>199</v>
      </c>
      <c r="N15458" t="s">
        <v>791</v>
      </c>
      <c r="O15458" t="s">
        <v>194</v>
      </c>
      <c r="P15458">
        <v>2050</v>
      </c>
      <c r="Q15458">
        <v>0.42</v>
      </c>
    </row>
    <row r="15459" spans="1:17" x14ac:dyDescent="0.25">
      <c r="A15459" t="s">
        <v>788</v>
      </c>
      <c r="B15459" t="s">
        <v>789</v>
      </c>
      <c r="C15459" t="s">
        <v>781</v>
      </c>
      <c r="D15459" t="s">
        <v>361</v>
      </c>
      <c r="E15459" t="s">
        <v>790</v>
      </c>
      <c r="F15459" t="s">
        <v>187</v>
      </c>
      <c r="G15459" t="s">
        <v>195</v>
      </c>
      <c r="H15459" t="s">
        <v>350</v>
      </c>
      <c r="I15459" t="s">
        <v>208</v>
      </c>
      <c r="J15459" t="s">
        <v>351</v>
      </c>
      <c r="K15459" t="s">
        <v>191</v>
      </c>
      <c r="M15459" t="s">
        <v>199</v>
      </c>
      <c r="N15459" t="s">
        <v>791</v>
      </c>
      <c r="O15459" t="s">
        <v>264</v>
      </c>
      <c r="P15459">
        <v>2050</v>
      </c>
    </row>
    <row r="15460" spans="1:17" x14ac:dyDescent="0.25">
      <c r="A15460" t="s">
        <v>788</v>
      </c>
      <c r="B15460" t="s">
        <v>789</v>
      </c>
      <c r="C15460" t="s">
        <v>781</v>
      </c>
      <c r="D15460" t="s">
        <v>361</v>
      </c>
      <c r="E15460" t="s">
        <v>790</v>
      </c>
      <c r="F15460" t="s">
        <v>187</v>
      </c>
      <c r="G15460" t="s">
        <v>195</v>
      </c>
      <c r="H15460" t="s">
        <v>350</v>
      </c>
      <c r="I15460" t="s">
        <v>208</v>
      </c>
      <c r="J15460" t="s">
        <v>351</v>
      </c>
      <c r="K15460" t="s">
        <v>191</v>
      </c>
      <c r="M15460" t="s">
        <v>199</v>
      </c>
      <c r="N15460" t="s">
        <v>791</v>
      </c>
      <c r="O15460" t="s">
        <v>265</v>
      </c>
      <c r="P15460">
        <v>2050</v>
      </c>
    </row>
    <row r="15461" spans="1:17" x14ac:dyDescent="0.25">
      <c r="A15461" t="s">
        <v>788</v>
      </c>
      <c r="B15461" t="s">
        <v>789</v>
      </c>
      <c r="C15461" t="s">
        <v>781</v>
      </c>
      <c r="D15461" t="s">
        <v>361</v>
      </c>
      <c r="E15461" t="s">
        <v>790</v>
      </c>
      <c r="F15461" t="s">
        <v>187</v>
      </c>
      <c r="G15461" t="s">
        <v>195</v>
      </c>
      <c r="H15461" t="s">
        <v>207</v>
      </c>
      <c r="I15461" t="s">
        <v>208</v>
      </c>
      <c r="J15461" t="s">
        <v>209</v>
      </c>
      <c r="K15461" t="s">
        <v>191</v>
      </c>
      <c r="M15461" t="s">
        <v>199</v>
      </c>
      <c r="N15461" t="s">
        <v>791</v>
      </c>
      <c r="O15461" t="s">
        <v>194</v>
      </c>
      <c r="P15461">
        <v>2015</v>
      </c>
      <c r="Q15461">
        <v>0.04</v>
      </c>
    </row>
    <row r="15462" spans="1:17" x14ac:dyDescent="0.25">
      <c r="A15462" t="s">
        <v>788</v>
      </c>
      <c r="B15462" t="s">
        <v>789</v>
      </c>
      <c r="C15462" t="s">
        <v>781</v>
      </c>
      <c r="D15462" t="s">
        <v>361</v>
      </c>
      <c r="E15462" t="s">
        <v>790</v>
      </c>
      <c r="F15462" t="s">
        <v>187</v>
      </c>
      <c r="G15462" t="s">
        <v>195</v>
      </c>
      <c r="H15462" t="s">
        <v>207</v>
      </c>
      <c r="I15462" t="s">
        <v>208</v>
      </c>
      <c r="J15462" t="s">
        <v>209</v>
      </c>
      <c r="K15462" t="s">
        <v>191</v>
      </c>
      <c r="M15462" t="s">
        <v>199</v>
      </c>
      <c r="N15462" t="s">
        <v>791</v>
      </c>
      <c r="O15462" t="s">
        <v>194</v>
      </c>
      <c r="P15462">
        <v>2020</v>
      </c>
      <c r="Q15462">
        <v>0.41</v>
      </c>
    </row>
    <row r="15463" spans="1:17" x14ac:dyDescent="0.25">
      <c r="A15463" t="s">
        <v>788</v>
      </c>
      <c r="B15463" t="s">
        <v>789</v>
      </c>
      <c r="C15463" t="s">
        <v>781</v>
      </c>
      <c r="D15463" t="s">
        <v>361</v>
      </c>
      <c r="E15463" t="s">
        <v>790</v>
      </c>
      <c r="F15463" t="s">
        <v>187</v>
      </c>
      <c r="G15463" t="s">
        <v>195</v>
      </c>
      <c r="H15463" t="s">
        <v>207</v>
      </c>
      <c r="I15463" t="s">
        <v>208</v>
      </c>
      <c r="J15463" t="s">
        <v>209</v>
      </c>
      <c r="K15463" t="s">
        <v>191</v>
      </c>
      <c r="M15463" t="s">
        <v>199</v>
      </c>
      <c r="N15463" t="s">
        <v>791</v>
      </c>
      <c r="O15463" t="s">
        <v>264</v>
      </c>
      <c r="P15463">
        <v>2020</v>
      </c>
      <c r="Q15463">
        <v>0.40500000000000003</v>
      </c>
    </row>
    <row r="15464" spans="1:17" x14ac:dyDescent="0.25">
      <c r="A15464" t="s">
        <v>788</v>
      </c>
      <c r="B15464" t="s">
        <v>789</v>
      </c>
      <c r="C15464" t="s">
        <v>781</v>
      </c>
      <c r="D15464" t="s">
        <v>361</v>
      </c>
      <c r="E15464" t="s">
        <v>790</v>
      </c>
      <c r="F15464" t="s">
        <v>187</v>
      </c>
      <c r="G15464" t="s">
        <v>195</v>
      </c>
      <c r="H15464" t="s">
        <v>207</v>
      </c>
      <c r="I15464" t="s">
        <v>208</v>
      </c>
      <c r="J15464" t="s">
        <v>209</v>
      </c>
      <c r="K15464" t="s">
        <v>191</v>
      </c>
      <c r="M15464" t="s">
        <v>199</v>
      </c>
      <c r="N15464" t="s">
        <v>791</v>
      </c>
      <c r="O15464" t="s">
        <v>265</v>
      </c>
      <c r="P15464">
        <v>2020</v>
      </c>
      <c r="Q15464">
        <v>0.42</v>
      </c>
    </row>
    <row r="15465" spans="1:17" x14ac:dyDescent="0.25">
      <c r="A15465" t="s">
        <v>788</v>
      </c>
      <c r="B15465" t="s">
        <v>789</v>
      </c>
      <c r="C15465" t="s">
        <v>781</v>
      </c>
      <c r="D15465" t="s">
        <v>361</v>
      </c>
      <c r="E15465" t="s">
        <v>790</v>
      </c>
      <c r="F15465" t="s">
        <v>187</v>
      </c>
      <c r="G15465" t="s">
        <v>195</v>
      </c>
      <c r="H15465" t="s">
        <v>207</v>
      </c>
      <c r="I15465" t="s">
        <v>208</v>
      </c>
      <c r="J15465" t="s">
        <v>209</v>
      </c>
      <c r="K15465" t="s">
        <v>191</v>
      </c>
      <c r="M15465" t="s">
        <v>199</v>
      </c>
      <c r="N15465" t="s">
        <v>791</v>
      </c>
      <c r="O15465" t="s">
        <v>194</v>
      </c>
      <c r="P15465">
        <v>2030</v>
      </c>
      <c r="Q15465">
        <v>0.42</v>
      </c>
    </row>
    <row r="15466" spans="1:17" x14ac:dyDescent="0.25">
      <c r="A15466" t="s">
        <v>788</v>
      </c>
      <c r="B15466" t="s">
        <v>789</v>
      </c>
      <c r="C15466" t="s">
        <v>781</v>
      </c>
      <c r="D15466" t="s">
        <v>361</v>
      </c>
      <c r="E15466" t="s">
        <v>790</v>
      </c>
      <c r="F15466" t="s">
        <v>187</v>
      </c>
      <c r="G15466" t="s">
        <v>195</v>
      </c>
      <c r="H15466" t="s">
        <v>207</v>
      </c>
      <c r="I15466" t="s">
        <v>208</v>
      </c>
      <c r="J15466" t="s">
        <v>209</v>
      </c>
      <c r="K15466" t="s">
        <v>191</v>
      </c>
      <c r="M15466" t="s">
        <v>199</v>
      </c>
      <c r="N15466" t="s">
        <v>791</v>
      </c>
      <c r="O15466" t="s">
        <v>194</v>
      </c>
      <c r="P15466">
        <v>2050</v>
      </c>
      <c r="Q15466">
        <v>0.44</v>
      </c>
    </row>
    <row r="15467" spans="1:17" x14ac:dyDescent="0.25">
      <c r="A15467" t="s">
        <v>788</v>
      </c>
      <c r="B15467" t="s">
        <v>789</v>
      </c>
      <c r="C15467" t="s">
        <v>781</v>
      </c>
      <c r="D15467" t="s">
        <v>361</v>
      </c>
      <c r="E15467" t="s">
        <v>790</v>
      </c>
      <c r="F15467" t="s">
        <v>187</v>
      </c>
      <c r="G15467" t="s">
        <v>195</v>
      </c>
      <c r="H15467" t="s">
        <v>207</v>
      </c>
      <c r="I15467" t="s">
        <v>208</v>
      </c>
      <c r="J15467" t="s">
        <v>209</v>
      </c>
      <c r="K15467" t="s">
        <v>191</v>
      </c>
      <c r="M15467" t="s">
        <v>199</v>
      </c>
      <c r="N15467" t="s">
        <v>791</v>
      </c>
      <c r="O15467" t="s">
        <v>264</v>
      </c>
      <c r="P15467">
        <v>2050</v>
      </c>
    </row>
    <row r="15468" spans="1:17" x14ac:dyDescent="0.25">
      <c r="A15468" t="s">
        <v>788</v>
      </c>
      <c r="B15468" t="s">
        <v>789</v>
      </c>
      <c r="C15468" t="s">
        <v>781</v>
      </c>
      <c r="D15468" t="s">
        <v>361</v>
      </c>
      <c r="E15468" t="s">
        <v>790</v>
      </c>
      <c r="F15468" t="s">
        <v>187</v>
      </c>
      <c r="G15468" t="s">
        <v>195</v>
      </c>
      <c r="H15468" t="s">
        <v>207</v>
      </c>
      <c r="I15468" t="s">
        <v>208</v>
      </c>
      <c r="J15468" t="s">
        <v>209</v>
      </c>
      <c r="K15468" t="s">
        <v>191</v>
      </c>
      <c r="M15468" t="s">
        <v>199</v>
      </c>
      <c r="N15468" t="s">
        <v>791</v>
      </c>
      <c r="O15468" t="s">
        <v>265</v>
      </c>
      <c r="P15468">
        <v>2050</v>
      </c>
    </row>
    <row r="15469" spans="1:17" x14ac:dyDescent="0.25">
      <c r="A15469" t="s">
        <v>788</v>
      </c>
      <c r="B15469" t="s">
        <v>789</v>
      </c>
      <c r="C15469" t="s">
        <v>781</v>
      </c>
      <c r="D15469" t="s">
        <v>361</v>
      </c>
      <c r="E15469" t="s">
        <v>790</v>
      </c>
      <c r="F15469" t="s">
        <v>187</v>
      </c>
      <c r="G15469" t="s">
        <v>195</v>
      </c>
      <c r="H15469" t="s">
        <v>352</v>
      </c>
      <c r="I15469" t="s">
        <v>135</v>
      </c>
      <c r="K15469" t="s">
        <v>191</v>
      </c>
      <c r="O15469" t="s">
        <v>194</v>
      </c>
      <c r="P15469">
        <v>2015</v>
      </c>
    </row>
    <row r="15470" spans="1:17" x14ac:dyDescent="0.25">
      <c r="A15470" t="s">
        <v>788</v>
      </c>
      <c r="B15470" t="s">
        <v>789</v>
      </c>
      <c r="C15470" t="s">
        <v>781</v>
      </c>
      <c r="D15470" t="s">
        <v>361</v>
      </c>
      <c r="E15470" t="s">
        <v>790</v>
      </c>
      <c r="F15470" t="s">
        <v>187</v>
      </c>
      <c r="G15470" t="s">
        <v>195</v>
      </c>
      <c r="H15470" t="s">
        <v>352</v>
      </c>
      <c r="I15470" t="s">
        <v>135</v>
      </c>
      <c r="K15470" t="s">
        <v>191</v>
      </c>
      <c r="O15470" t="s">
        <v>194</v>
      </c>
      <c r="P15470">
        <v>2020</v>
      </c>
    </row>
    <row r="15471" spans="1:17" x14ac:dyDescent="0.25">
      <c r="A15471" t="s">
        <v>788</v>
      </c>
      <c r="B15471" t="s">
        <v>789</v>
      </c>
      <c r="C15471" t="s">
        <v>781</v>
      </c>
      <c r="D15471" t="s">
        <v>361</v>
      </c>
      <c r="E15471" t="s">
        <v>790</v>
      </c>
      <c r="F15471" t="s">
        <v>187</v>
      </c>
      <c r="G15471" t="s">
        <v>195</v>
      </c>
      <c r="H15471" t="s">
        <v>352</v>
      </c>
      <c r="I15471" t="s">
        <v>135</v>
      </c>
      <c r="K15471" t="s">
        <v>191</v>
      </c>
      <c r="O15471" t="s">
        <v>264</v>
      </c>
      <c r="P15471">
        <v>2020</v>
      </c>
    </row>
    <row r="15472" spans="1:17" x14ac:dyDescent="0.25">
      <c r="A15472" t="s">
        <v>788</v>
      </c>
      <c r="B15472" t="s">
        <v>789</v>
      </c>
      <c r="C15472" t="s">
        <v>781</v>
      </c>
      <c r="D15472" t="s">
        <v>361</v>
      </c>
      <c r="E15472" t="s">
        <v>790</v>
      </c>
      <c r="F15472" t="s">
        <v>187</v>
      </c>
      <c r="G15472" t="s">
        <v>195</v>
      </c>
      <c r="H15472" t="s">
        <v>352</v>
      </c>
      <c r="I15472" t="s">
        <v>135</v>
      </c>
      <c r="K15472" t="s">
        <v>191</v>
      </c>
      <c r="O15472" t="s">
        <v>265</v>
      </c>
      <c r="P15472">
        <v>2020</v>
      </c>
    </row>
    <row r="15473" spans="1:16" x14ac:dyDescent="0.25">
      <c r="A15473" t="s">
        <v>788</v>
      </c>
      <c r="B15473" t="s">
        <v>789</v>
      </c>
      <c r="C15473" t="s">
        <v>781</v>
      </c>
      <c r="D15473" t="s">
        <v>361</v>
      </c>
      <c r="E15473" t="s">
        <v>790</v>
      </c>
      <c r="F15473" t="s">
        <v>187</v>
      </c>
      <c r="G15473" t="s">
        <v>195</v>
      </c>
      <c r="H15473" t="s">
        <v>352</v>
      </c>
      <c r="I15473" t="s">
        <v>135</v>
      </c>
      <c r="K15473" t="s">
        <v>191</v>
      </c>
      <c r="O15473" t="s">
        <v>194</v>
      </c>
      <c r="P15473">
        <v>2030</v>
      </c>
    </row>
    <row r="15474" spans="1:16" x14ac:dyDescent="0.25">
      <c r="A15474" t="s">
        <v>788</v>
      </c>
      <c r="B15474" t="s">
        <v>789</v>
      </c>
      <c r="C15474" t="s">
        <v>781</v>
      </c>
      <c r="D15474" t="s">
        <v>361</v>
      </c>
      <c r="E15474" t="s">
        <v>790</v>
      </c>
      <c r="F15474" t="s">
        <v>187</v>
      </c>
      <c r="G15474" t="s">
        <v>195</v>
      </c>
      <c r="H15474" t="s">
        <v>352</v>
      </c>
      <c r="I15474" t="s">
        <v>135</v>
      </c>
      <c r="K15474" t="s">
        <v>191</v>
      </c>
      <c r="O15474" t="s">
        <v>194</v>
      </c>
      <c r="P15474">
        <v>2050</v>
      </c>
    </row>
    <row r="15475" spans="1:16" x14ac:dyDescent="0.25">
      <c r="A15475" t="s">
        <v>788</v>
      </c>
      <c r="B15475" t="s">
        <v>789</v>
      </c>
      <c r="C15475" t="s">
        <v>781</v>
      </c>
      <c r="D15475" t="s">
        <v>361</v>
      </c>
      <c r="E15475" t="s">
        <v>790</v>
      </c>
      <c r="F15475" t="s">
        <v>187</v>
      </c>
      <c r="G15475" t="s">
        <v>195</v>
      </c>
      <c r="H15475" t="s">
        <v>352</v>
      </c>
      <c r="I15475" t="s">
        <v>135</v>
      </c>
      <c r="K15475" t="s">
        <v>191</v>
      </c>
      <c r="O15475" t="s">
        <v>264</v>
      </c>
      <c r="P15475">
        <v>2050</v>
      </c>
    </row>
    <row r="15476" spans="1:16" x14ac:dyDescent="0.25">
      <c r="A15476" t="s">
        <v>788</v>
      </c>
      <c r="B15476" t="s">
        <v>789</v>
      </c>
      <c r="C15476" t="s">
        <v>781</v>
      </c>
      <c r="D15476" t="s">
        <v>361</v>
      </c>
      <c r="E15476" t="s">
        <v>790</v>
      </c>
      <c r="F15476" t="s">
        <v>187</v>
      </c>
      <c r="G15476" t="s">
        <v>195</v>
      </c>
      <c r="H15476" t="s">
        <v>352</v>
      </c>
      <c r="I15476" t="s">
        <v>135</v>
      </c>
      <c r="K15476" t="s">
        <v>191</v>
      </c>
      <c r="O15476" t="s">
        <v>265</v>
      </c>
      <c r="P15476">
        <v>2050</v>
      </c>
    </row>
    <row r="15477" spans="1:16" x14ac:dyDescent="0.25">
      <c r="A15477" t="s">
        <v>788</v>
      </c>
      <c r="B15477" t="s">
        <v>789</v>
      </c>
      <c r="C15477" t="s">
        <v>781</v>
      </c>
      <c r="D15477" t="s">
        <v>361</v>
      </c>
      <c r="E15477" t="s">
        <v>790</v>
      </c>
      <c r="F15477" t="s">
        <v>187</v>
      </c>
      <c r="G15477" t="s">
        <v>195</v>
      </c>
      <c r="H15477" t="s">
        <v>212</v>
      </c>
      <c r="I15477" t="s">
        <v>213</v>
      </c>
      <c r="K15477" t="s">
        <v>214</v>
      </c>
      <c r="O15477" t="s">
        <v>194</v>
      </c>
      <c r="P15477">
        <v>2015</v>
      </c>
    </row>
    <row r="15478" spans="1:16" x14ac:dyDescent="0.25">
      <c r="A15478" t="s">
        <v>788</v>
      </c>
      <c r="B15478" t="s">
        <v>789</v>
      </c>
      <c r="C15478" t="s">
        <v>781</v>
      </c>
      <c r="D15478" t="s">
        <v>361</v>
      </c>
      <c r="E15478" t="s">
        <v>790</v>
      </c>
      <c r="F15478" t="s">
        <v>187</v>
      </c>
      <c r="G15478" t="s">
        <v>195</v>
      </c>
      <c r="H15478" t="s">
        <v>212</v>
      </c>
      <c r="I15478" t="s">
        <v>213</v>
      </c>
      <c r="K15478" t="s">
        <v>214</v>
      </c>
      <c r="O15478" t="s">
        <v>194</v>
      </c>
      <c r="P15478">
        <v>2020</v>
      </c>
    </row>
    <row r="15479" spans="1:16" x14ac:dyDescent="0.25">
      <c r="A15479" t="s">
        <v>788</v>
      </c>
      <c r="B15479" t="s">
        <v>789</v>
      </c>
      <c r="C15479" t="s">
        <v>781</v>
      </c>
      <c r="D15479" t="s">
        <v>361</v>
      </c>
      <c r="E15479" t="s">
        <v>790</v>
      </c>
      <c r="F15479" t="s">
        <v>187</v>
      </c>
      <c r="G15479" t="s">
        <v>195</v>
      </c>
      <c r="H15479" t="s">
        <v>212</v>
      </c>
      <c r="I15479" t="s">
        <v>213</v>
      </c>
      <c r="K15479" t="s">
        <v>214</v>
      </c>
      <c r="O15479" t="s">
        <v>264</v>
      </c>
      <c r="P15479">
        <v>2020</v>
      </c>
    </row>
    <row r="15480" spans="1:16" x14ac:dyDescent="0.25">
      <c r="A15480" t="s">
        <v>788</v>
      </c>
      <c r="B15480" t="s">
        <v>789</v>
      </c>
      <c r="C15480" t="s">
        <v>781</v>
      </c>
      <c r="D15480" t="s">
        <v>361</v>
      </c>
      <c r="E15480" t="s">
        <v>790</v>
      </c>
      <c r="F15480" t="s">
        <v>187</v>
      </c>
      <c r="G15480" t="s">
        <v>195</v>
      </c>
      <c r="H15480" t="s">
        <v>212</v>
      </c>
      <c r="I15480" t="s">
        <v>213</v>
      </c>
      <c r="K15480" t="s">
        <v>214</v>
      </c>
      <c r="O15480" t="s">
        <v>265</v>
      </c>
      <c r="P15480">
        <v>2020</v>
      </c>
    </row>
    <row r="15481" spans="1:16" x14ac:dyDescent="0.25">
      <c r="A15481" t="s">
        <v>788</v>
      </c>
      <c r="B15481" t="s">
        <v>789</v>
      </c>
      <c r="C15481" t="s">
        <v>781</v>
      </c>
      <c r="D15481" t="s">
        <v>361</v>
      </c>
      <c r="E15481" t="s">
        <v>790</v>
      </c>
      <c r="F15481" t="s">
        <v>187</v>
      </c>
      <c r="G15481" t="s">
        <v>195</v>
      </c>
      <c r="H15481" t="s">
        <v>212</v>
      </c>
      <c r="I15481" t="s">
        <v>213</v>
      </c>
      <c r="K15481" t="s">
        <v>214</v>
      </c>
      <c r="O15481" t="s">
        <v>194</v>
      </c>
      <c r="P15481">
        <v>2030</v>
      </c>
    </row>
    <row r="15482" spans="1:16" x14ac:dyDescent="0.25">
      <c r="A15482" t="s">
        <v>788</v>
      </c>
      <c r="B15482" t="s">
        <v>789</v>
      </c>
      <c r="C15482" t="s">
        <v>781</v>
      </c>
      <c r="D15482" t="s">
        <v>361</v>
      </c>
      <c r="E15482" t="s">
        <v>790</v>
      </c>
      <c r="F15482" t="s">
        <v>187</v>
      </c>
      <c r="G15482" t="s">
        <v>195</v>
      </c>
      <c r="H15482" t="s">
        <v>212</v>
      </c>
      <c r="I15482" t="s">
        <v>213</v>
      </c>
      <c r="K15482" t="s">
        <v>214</v>
      </c>
      <c r="O15482" t="s">
        <v>194</v>
      </c>
      <c r="P15482">
        <v>2050</v>
      </c>
    </row>
    <row r="15483" spans="1:16" x14ac:dyDescent="0.25">
      <c r="A15483" t="s">
        <v>788</v>
      </c>
      <c r="B15483" t="s">
        <v>789</v>
      </c>
      <c r="C15483" t="s">
        <v>781</v>
      </c>
      <c r="D15483" t="s">
        <v>361</v>
      </c>
      <c r="E15483" t="s">
        <v>790</v>
      </c>
      <c r="F15483" t="s">
        <v>187</v>
      </c>
      <c r="G15483" t="s">
        <v>195</v>
      </c>
      <c r="H15483" t="s">
        <v>212</v>
      </c>
      <c r="I15483" t="s">
        <v>213</v>
      </c>
      <c r="K15483" t="s">
        <v>214</v>
      </c>
      <c r="O15483" t="s">
        <v>264</v>
      </c>
      <c r="P15483">
        <v>2050</v>
      </c>
    </row>
    <row r="15484" spans="1:16" x14ac:dyDescent="0.25">
      <c r="A15484" t="s">
        <v>788</v>
      </c>
      <c r="B15484" t="s">
        <v>789</v>
      </c>
      <c r="C15484" t="s">
        <v>781</v>
      </c>
      <c r="D15484" t="s">
        <v>361</v>
      </c>
      <c r="E15484" t="s">
        <v>790</v>
      </c>
      <c r="F15484" t="s">
        <v>187</v>
      </c>
      <c r="G15484" t="s">
        <v>195</v>
      </c>
      <c r="H15484" t="s">
        <v>212</v>
      </c>
      <c r="I15484" t="s">
        <v>213</v>
      </c>
      <c r="K15484" t="s">
        <v>214</v>
      </c>
      <c r="O15484" t="s">
        <v>265</v>
      </c>
      <c r="P15484">
        <v>2050</v>
      </c>
    </row>
    <row r="15485" spans="1:16" x14ac:dyDescent="0.25">
      <c r="A15485" t="s">
        <v>788</v>
      </c>
      <c r="B15485" t="s">
        <v>789</v>
      </c>
      <c r="C15485" t="s">
        <v>781</v>
      </c>
      <c r="D15485" t="s">
        <v>361</v>
      </c>
      <c r="E15485" t="s">
        <v>790</v>
      </c>
      <c r="F15485" t="s">
        <v>187</v>
      </c>
      <c r="G15485" t="s">
        <v>195</v>
      </c>
      <c r="H15485" t="s">
        <v>354</v>
      </c>
      <c r="I15485" t="s">
        <v>136</v>
      </c>
      <c r="K15485" t="s">
        <v>275</v>
      </c>
      <c r="O15485" t="s">
        <v>194</v>
      </c>
      <c r="P15485">
        <v>2015</v>
      </c>
    </row>
    <row r="15486" spans="1:16" x14ac:dyDescent="0.25">
      <c r="A15486" t="s">
        <v>788</v>
      </c>
      <c r="B15486" t="s">
        <v>789</v>
      </c>
      <c r="C15486" t="s">
        <v>781</v>
      </c>
      <c r="D15486" t="s">
        <v>361</v>
      </c>
      <c r="E15486" t="s">
        <v>790</v>
      </c>
      <c r="F15486" t="s">
        <v>187</v>
      </c>
      <c r="G15486" t="s">
        <v>195</v>
      </c>
      <c r="H15486" t="s">
        <v>354</v>
      </c>
      <c r="I15486" t="s">
        <v>136</v>
      </c>
      <c r="K15486" t="s">
        <v>275</v>
      </c>
      <c r="O15486" t="s">
        <v>194</v>
      </c>
      <c r="P15486">
        <v>2020</v>
      </c>
    </row>
    <row r="15487" spans="1:16" x14ac:dyDescent="0.25">
      <c r="A15487" t="s">
        <v>788</v>
      </c>
      <c r="B15487" t="s">
        <v>789</v>
      </c>
      <c r="C15487" t="s">
        <v>781</v>
      </c>
      <c r="D15487" t="s">
        <v>361</v>
      </c>
      <c r="E15487" t="s">
        <v>790</v>
      </c>
      <c r="F15487" t="s">
        <v>187</v>
      </c>
      <c r="G15487" t="s">
        <v>195</v>
      </c>
      <c r="H15487" t="s">
        <v>354</v>
      </c>
      <c r="I15487" t="s">
        <v>136</v>
      </c>
      <c r="K15487" t="s">
        <v>275</v>
      </c>
      <c r="O15487" t="s">
        <v>264</v>
      </c>
      <c r="P15487">
        <v>2020</v>
      </c>
    </row>
    <row r="15488" spans="1:16" x14ac:dyDescent="0.25">
      <c r="A15488" t="s">
        <v>788</v>
      </c>
      <c r="B15488" t="s">
        <v>789</v>
      </c>
      <c r="C15488" t="s">
        <v>781</v>
      </c>
      <c r="D15488" t="s">
        <v>361</v>
      </c>
      <c r="E15488" t="s">
        <v>790</v>
      </c>
      <c r="F15488" t="s">
        <v>187</v>
      </c>
      <c r="G15488" t="s">
        <v>195</v>
      </c>
      <c r="H15488" t="s">
        <v>354</v>
      </c>
      <c r="I15488" t="s">
        <v>136</v>
      </c>
      <c r="K15488" t="s">
        <v>275</v>
      </c>
      <c r="O15488" t="s">
        <v>265</v>
      </c>
      <c r="P15488">
        <v>2020</v>
      </c>
    </row>
    <row r="15489" spans="1:17" x14ac:dyDescent="0.25">
      <c r="A15489" t="s">
        <v>788</v>
      </c>
      <c r="B15489" t="s">
        <v>789</v>
      </c>
      <c r="C15489" t="s">
        <v>781</v>
      </c>
      <c r="D15489" t="s">
        <v>361</v>
      </c>
      <c r="E15489" t="s">
        <v>790</v>
      </c>
      <c r="F15489" t="s">
        <v>187</v>
      </c>
      <c r="G15489" t="s">
        <v>195</v>
      </c>
      <c r="H15489" t="s">
        <v>354</v>
      </c>
      <c r="I15489" t="s">
        <v>136</v>
      </c>
      <c r="K15489" t="s">
        <v>275</v>
      </c>
      <c r="O15489" t="s">
        <v>194</v>
      </c>
      <c r="P15489">
        <v>2030</v>
      </c>
    </row>
    <row r="15490" spans="1:17" x14ac:dyDescent="0.25">
      <c r="A15490" t="s">
        <v>788</v>
      </c>
      <c r="B15490" t="s">
        <v>789</v>
      </c>
      <c r="C15490" t="s">
        <v>781</v>
      </c>
      <c r="D15490" t="s">
        <v>361</v>
      </c>
      <c r="E15490" t="s">
        <v>790</v>
      </c>
      <c r="F15490" t="s">
        <v>187</v>
      </c>
      <c r="G15490" t="s">
        <v>195</v>
      </c>
      <c r="H15490" t="s">
        <v>354</v>
      </c>
      <c r="I15490" t="s">
        <v>136</v>
      </c>
      <c r="K15490" t="s">
        <v>275</v>
      </c>
      <c r="O15490" t="s">
        <v>194</v>
      </c>
      <c r="P15490">
        <v>2050</v>
      </c>
    </row>
    <row r="15491" spans="1:17" x14ac:dyDescent="0.25">
      <c r="A15491" t="s">
        <v>788</v>
      </c>
      <c r="B15491" t="s">
        <v>789</v>
      </c>
      <c r="C15491" t="s">
        <v>781</v>
      </c>
      <c r="D15491" t="s">
        <v>361</v>
      </c>
      <c r="E15491" t="s">
        <v>790</v>
      </c>
      <c r="F15491" t="s">
        <v>187</v>
      </c>
      <c r="G15491" t="s">
        <v>195</v>
      </c>
      <c r="H15491" t="s">
        <v>354</v>
      </c>
      <c r="I15491" t="s">
        <v>136</v>
      </c>
      <c r="K15491" t="s">
        <v>275</v>
      </c>
      <c r="O15491" t="s">
        <v>264</v>
      </c>
      <c r="P15491">
        <v>2050</v>
      </c>
    </row>
    <row r="15492" spans="1:17" x14ac:dyDescent="0.25">
      <c r="A15492" t="s">
        <v>788</v>
      </c>
      <c r="B15492" t="s">
        <v>789</v>
      </c>
      <c r="C15492" t="s">
        <v>781</v>
      </c>
      <c r="D15492" t="s">
        <v>361</v>
      </c>
      <c r="E15492" t="s">
        <v>790</v>
      </c>
      <c r="F15492" t="s">
        <v>187</v>
      </c>
      <c r="G15492" t="s">
        <v>195</v>
      </c>
      <c r="H15492" t="s">
        <v>354</v>
      </c>
      <c r="I15492" t="s">
        <v>136</v>
      </c>
      <c r="K15492" t="s">
        <v>275</v>
      </c>
      <c r="O15492" t="s">
        <v>265</v>
      </c>
      <c r="P15492">
        <v>2050</v>
      </c>
    </row>
    <row r="15493" spans="1:17" x14ac:dyDescent="0.25">
      <c r="A15493" t="s">
        <v>788</v>
      </c>
      <c r="B15493" t="s">
        <v>789</v>
      </c>
      <c r="C15493" t="s">
        <v>781</v>
      </c>
      <c r="D15493" t="s">
        <v>361</v>
      </c>
      <c r="E15493" t="s">
        <v>790</v>
      </c>
      <c r="F15493" t="s">
        <v>187</v>
      </c>
      <c r="G15493" t="s">
        <v>195</v>
      </c>
      <c r="H15493" t="s">
        <v>215</v>
      </c>
      <c r="I15493" t="s">
        <v>216</v>
      </c>
      <c r="K15493" t="s">
        <v>202</v>
      </c>
      <c r="O15493" t="s">
        <v>194</v>
      </c>
      <c r="P15493">
        <v>2015</v>
      </c>
    </row>
    <row r="15494" spans="1:17" x14ac:dyDescent="0.25">
      <c r="A15494" t="s">
        <v>788</v>
      </c>
      <c r="B15494" t="s">
        <v>789</v>
      </c>
      <c r="C15494" t="s">
        <v>781</v>
      </c>
      <c r="D15494" t="s">
        <v>361</v>
      </c>
      <c r="E15494" t="s">
        <v>790</v>
      </c>
      <c r="F15494" t="s">
        <v>187</v>
      </c>
      <c r="G15494" t="s">
        <v>195</v>
      </c>
      <c r="H15494" t="s">
        <v>215</v>
      </c>
      <c r="I15494" t="s">
        <v>216</v>
      </c>
      <c r="K15494" t="s">
        <v>202</v>
      </c>
      <c r="O15494" t="s">
        <v>194</v>
      </c>
      <c r="P15494">
        <v>2020</v>
      </c>
    </row>
    <row r="15495" spans="1:17" x14ac:dyDescent="0.25">
      <c r="A15495" t="s">
        <v>788</v>
      </c>
      <c r="B15495" t="s">
        <v>789</v>
      </c>
      <c r="C15495" t="s">
        <v>781</v>
      </c>
      <c r="D15495" t="s">
        <v>361</v>
      </c>
      <c r="E15495" t="s">
        <v>790</v>
      </c>
      <c r="F15495" t="s">
        <v>187</v>
      </c>
      <c r="G15495" t="s">
        <v>195</v>
      </c>
      <c r="H15495" t="s">
        <v>215</v>
      </c>
      <c r="I15495" t="s">
        <v>216</v>
      </c>
      <c r="K15495" t="s">
        <v>202</v>
      </c>
      <c r="O15495" t="s">
        <v>264</v>
      </c>
      <c r="P15495">
        <v>2020</v>
      </c>
    </row>
    <row r="15496" spans="1:17" x14ac:dyDescent="0.25">
      <c r="A15496" t="s">
        <v>788</v>
      </c>
      <c r="B15496" t="s">
        <v>789</v>
      </c>
      <c r="C15496" t="s">
        <v>781</v>
      </c>
      <c r="D15496" t="s">
        <v>361</v>
      </c>
      <c r="E15496" t="s">
        <v>790</v>
      </c>
      <c r="F15496" t="s">
        <v>187</v>
      </c>
      <c r="G15496" t="s">
        <v>195</v>
      </c>
      <c r="H15496" t="s">
        <v>215</v>
      </c>
      <c r="I15496" t="s">
        <v>216</v>
      </c>
      <c r="K15496" t="s">
        <v>202</v>
      </c>
      <c r="O15496" t="s">
        <v>265</v>
      </c>
      <c r="P15496">
        <v>2020</v>
      </c>
    </row>
    <row r="15497" spans="1:17" x14ac:dyDescent="0.25">
      <c r="A15497" t="s">
        <v>788</v>
      </c>
      <c r="B15497" t="s">
        <v>789</v>
      </c>
      <c r="C15497" t="s">
        <v>781</v>
      </c>
      <c r="D15497" t="s">
        <v>361</v>
      </c>
      <c r="E15497" t="s">
        <v>790</v>
      </c>
      <c r="F15497" t="s">
        <v>187</v>
      </c>
      <c r="G15497" t="s">
        <v>195</v>
      </c>
      <c r="H15497" t="s">
        <v>215</v>
      </c>
      <c r="I15497" t="s">
        <v>216</v>
      </c>
      <c r="K15497" t="s">
        <v>202</v>
      </c>
      <c r="O15497" t="s">
        <v>194</v>
      </c>
      <c r="P15497">
        <v>2030</v>
      </c>
    </row>
    <row r="15498" spans="1:17" x14ac:dyDescent="0.25">
      <c r="A15498" t="s">
        <v>788</v>
      </c>
      <c r="B15498" t="s">
        <v>789</v>
      </c>
      <c r="C15498" t="s">
        <v>781</v>
      </c>
      <c r="D15498" t="s">
        <v>361</v>
      </c>
      <c r="E15498" t="s">
        <v>790</v>
      </c>
      <c r="F15498" t="s">
        <v>187</v>
      </c>
      <c r="G15498" t="s">
        <v>195</v>
      </c>
      <c r="H15498" t="s">
        <v>215</v>
      </c>
      <c r="I15498" t="s">
        <v>216</v>
      </c>
      <c r="K15498" t="s">
        <v>202</v>
      </c>
      <c r="O15498" t="s">
        <v>194</v>
      </c>
      <c r="P15498">
        <v>2050</v>
      </c>
    </row>
    <row r="15499" spans="1:17" x14ac:dyDescent="0.25">
      <c r="A15499" t="s">
        <v>788</v>
      </c>
      <c r="B15499" t="s">
        <v>789</v>
      </c>
      <c r="C15499" t="s">
        <v>781</v>
      </c>
      <c r="D15499" t="s">
        <v>361</v>
      </c>
      <c r="E15499" t="s">
        <v>790</v>
      </c>
      <c r="F15499" t="s">
        <v>187</v>
      </c>
      <c r="G15499" t="s">
        <v>195</v>
      </c>
      <c r="H15499" t="s">
        <v>215</v>
      </c>
      <c r="I15499" t="s">
        <v>216</v>
      </c>
      <c r="K15499" t="s">
        <v>202</v>
      </c>
      <c r="O15499" t="s">
        <v>264</v>
      </c>
      <c r="P15499">
        <v>2050</v>
      </c>
    </row>
    <row r="15500" spans="1:17" x14ac:dyDescent="0.25">
      <c r="A15500" t="s">
        <v>788</v>
      </c>
      <c r="B15500" t="s">
        <v>789</v>
      </c>
      <c r="C15500" t="s">
        <v>781</v>
      </c>
      <c r="D15500" t="s">
        <v>361</v>
      </c>
      <c r="E15500" t="s">
        <v>790</v>
      </c>
      <c r="F15500" t="s">
        <v>187</v>
      </c>
      <c r="G15500" t="s">
        <v>195</v>
      </c>
      <c r="H15500" t="s">
        <v>215</v>
      </c>
      <c r="I15500" t="s">
        <v>216</v>
      </c>
      <c r="K15500" t="s">
        <v>202</v>
      </c>
      <c r="O15500" t="s">
        <v>265</v>
      </c>
      <c r="P15500">
        <v>2050</v>
      </c>
    </row>
    <row r="15501" spans="1:17" x14ac:dyDescent="0.25">
      <c r="A15501" t="s">
        <v>788</v>
      </c>
      <c r="B15501" t="s">
        <v>789</v>
      </c>
      <c r="C15501" t="s">
        <v>781</v>
      </c>
      <c r="D15501" t="s">
        <v>361</v>
      </c>
      <c r="E15501" t="s">
        <v>790</v>
      </c>
      <c r="F15501" t="s">
        <v>187</v>
      </c>
      <c r="G15501" t="s">
        <v>218</v>
      </c>
      <c r="H15501" t="s">
        <v>219</v>
      </c>
      <c r="I15501" t="s">
        <v>220</v>
      </c>
      <c r="K15501" t="s">
        <v>221</v>
      </c>
      <c r="M15501" t="s">
        <v>227</v>
      </c>
      <c r="N15501" t="s">
        <v>782</v>
      </c>
      <c r="O15501" t="s">
        <v>194</v>
      </c>
      <c r="P15501">
        <v>2015</v>
      </c>
      <c r="Q15501">
        <v>3</v>
      </c>
    </row>
    <row r="15502" spans="1:17" x14ac:dyDescent="0.25">
      <c r="A15502" t="s">
        <v>788</v>
      </c>
      <c r="B15502" t="s">
        <v>789</v>
      </c>
      <c r="C15502" t="s">
        <v>781</v>
      </c>
      <c r="D15502" t="s">
        <v>361</v>
      </c>
      <c r="E15502" t="s">
        <v>790</v>
      </c>
      <c r="F15502" t="s">
        <v>187</v>
      </c>
      <c r="G15502" t="s">
        <v>218</v>
      </c>
      <c r="H15502" t="s">
        <v>219</v>
      </c>
      <c r="I15502" t="s">
        <v>220</v>
      </c>
      <c r="K15502" t="s">
        <v>221</v>
      </c>
      <c r="M15502" t="s">
        <v>227</v>
      </c>
      <c r="N15502" t="s">
        <v>782</v>
      </c>
      <c r="O15502" t="s">
        <v>194</v>
      </c>
      <c r="P15502">
        <v>2020</v>
      </c>
      <c r="Q15502">
        <v>3</v>
      </c>
    </row>
    <row r="15503" spans="1:17" x14ac:dyDescent="0.25">
      <c r="A15503" t="s">
        <v>788</v>
      </c>
      <c r="B15503" t="s">
        <v>789</v>
      </c>
      <c r="C15503" t="s">
        <v>781</v>
      </c>
      <c r="D15503" t="s">
        <v>361</v>
      </c>
      <c r="E15503" t="s">
        <v>790</v>
      </c>
      <c r="F15503" t="s">
        <v>187</v>
      </c>
      <c r="G15503" t="s">
        <v>218</v>
      </c>
      <c r="H15503" t="s">
        <v>219</v>
      </c>
      <c r="I15503" t="s">
        <v>220</v>
      </c>
      <c r="K15503" t="s">
        <v>221</v>
      </c>
      <c r="M15503" t="s">
        <v>227</v>
      </c>
      <c r="N15503" t="s">
        <v>782</v>
      </c>
      <c r="O15503" t="s">
        <v>264</v>
      </c>
      <c r="P15503">
        <v>2020</v>
      </c>
    </row>
    <row r="15504" spans="1:17" x14ac:dyDescent="0.25">
      <c r="A15504" t="s">
        <v>788</v>
      </c>
      <c r="B15504" t="s">
        <v>789</v>
      </c>
      <c r="C15504" t="s">
        <v>781</v>
      </c>
      <c r="D15504" t="s">
        <v>361</v>
      </c>
      <c r="E15504" t="s">
        <v>790</v>
      </c>
      <c r="F15504" t="s">
        <v>187</v>
      </c>
      <c r="G15504" t="s">
        <v>218</v>
      </c>
      <c r="H15504" t="s">
        <v>219</v>
      </c>
      <c r="I15504" t="s">
        <v>220</v>
      </c>
      <c r="K15504" t="s">
        <v>221</v>
      </c>
      <c r="M15504" t="s">
        <v>227</v>
      </c>
      <c r="N15504" t="s">
        <v>782</v>
      </c>
      <c r="O15504" t="s">
        <v>265</v>
      </c>
      <c r="P15504">
        <v>2020</v>
      </c>
    </row>
    <row r="15505" spans="1:17" x14ac:dyDescent="0.25">
      <c r="A15505" t="s">
        <v>788</v>
      </c>
      <c r="B15505" t="s">
        <v>789</v>
      </c>
      <c r="C15505" t="s">
        <v>781</v>
      </c>
      <c r="D15505" t="s">
        <v>361</v>
      </c>
      <c r="E15505" t="s">
        <v>790</v>
      </c>
      <c r="F15505" t="s">
        <v>187</v>
      </c>
      <c r="G15505" t="s">
        <v>218</v>
      </c>
      <c r="H15505" t="s">
        <v>219</v>
      </c>
      <c r="I15505" t="s">
        <v>220</v>
      </c>
      <c r="K15505" t="s">
        <v>221</v>
      </c>
      <c r="M15505" t="s">
        <v>227</v>
      </c>
      <c r="N15505" t="s">
        <v>782</v>
      </c>
      <c r="O15505" t="s">
        <v>194</v>
      </c>
      <c r="P15505">
        <v>2030</v>
      </c>
      <c r="Q15505">
        <v>3</v>
      </c>
    </row>
    <row r="15506" spans="1:17" x14ac:dyDescent="0.25">
      <c r="A15506" t="s">
        <v>788</v>
      </c>
      <c r="B15506" t="s">
        <v>789</v>
      </c>
      <c r="C15506" t="s">
        <v>781</v>
      </c>
      <c r="D15506" t="s">
        <v>361</v>
      </c>
      <c r="E15506" t="s">
        <v>790</v>
      </c>
      <c r="F15506" t="s">
        <v>187</v>
      </c>
      <c r="G15506" t="s">
        <v>218</v>
      </c>
      <c r="H15506" t="s">
        <v>219</v>
      </c>
      <c r="I15506" t="s">
        <v>220</v>
      </c>
      <c r="K15506" t="s">
        <v>221</v>
      </c>
      <c r="M15506" t="s">
        <v>227</v>
      </c>
      <c r="N15506" t="s">
        <v>782</v>
      </c>
      <c r="O15506" t="s">
        <v>194</v>
      </c>
      <c r="P15506">
        <v>2050</v>
      </c>
      <c r="Q15506">
        <v>3</v>
      </c>
    </row>
    <row r="15507" spans="1:17" x14ac:dyDescent="0.25">
      <c r="A15507" t="s">
        <v>788</v>
      </c>
      <c r="B15507" t="s">
        <v>789</v>
      </c>
      <c r="C15507" t="s">
        <v>781</v>
      </c>
      <c r="D15507" t="s">
        <v>361</v>
      </c>
      <c r="E15507" t="s">
        <v>790</v>
      </c>
      <c r="F15507" t="s">
        <v>187</v>
      </c>
      <c r="G15507" t="s">
        <v>218</v>
      </c>
      <c r="H15507" t="s">
        <v>219</v>
      </c>
      <c r="I15507" t="s">
        <v>220</v>
      </c>
      <c r="K15507" t="s">
        <v>221</v>
      </c>
      <c r="M15507" t="s">
        <v>227</v>
      </c>
      <c r="N15507" t="s">
        <v>782</v>
      </c>
      <c r="O15507" t="s">
        <v>264</v>
      </c>
      <c r="P15507">
        <v>2050</v>
      </c>
    </row>
    <row r="15508" spans="1:17" x14ac:dyDescent="0.25">
      <c r="A15508" t="s">
        <v>788</v>
      </c>
      <c r="B15508" t="s">
        <v>789</v>
      </c>
      <c r="C15508" t="s">
        <v>781</v>
      </c>
      <c r="D15508" t="s">
        <v>361</v>
      </c>
      <c r="E15508" t="s">
        <v>790</v>
      </c>
      <c r="F15508" t="s">
        <v>187</v>
      </c>
      <c r="G15508" t="s">
        <v>218</v>
      </c>
      <c r="H15508" t="s">
        <v>219</v>
      </c>
      <c r="I15508" t="s">
        <v>220</v>
      </c>
      <c r="K15508" t="s">
        <v>221</v>
      </c>
      <c r="M15508" t="s">
        <v>227</v>
      </c>
      <c r="N15508" t="s">
        <v>782</v>
      </c>
      <c r="O15508" t="s">
        <v>265</v>
      </c>
      <c r="P15508">
        <v>2050</v>
      </c>
    </row>
    <row r="15509" spans="1:17" x14ac:dyDescent="0.25">
      <c r="A15509" t="s">
        <v>788</v>
      </c>
      <c r="B15509" t="s">
        <v>789</v>
      </c>
      <c r="C15509" t="s">
        <v>781</v>
      </c>
      <c r="D15509" t="s">
        <v>361</v>
      </c>
      <c r="E15509" t="s">
        <v>790</v>
      </c>
      <c r="F15509" t="s">
        <v>187</v>
      </c>
      <c r="G15509" t="s">
        <v>218</v>
      </c>
      <c r="H15509" t="s">
        <v>223</v>
      </c>
      <c r="I15509" t="s">
        <v>224</v>
      </c>
      <c r="K15509" t="s">
        <v>221</v>
      </c>
      <c r="M15509" t="s">
        <v>227</v>
      </c>
      <c r="N15509" t="s">
        <v>782</v>
      </c>
      <c r="O15509" t="s">
        <v>194</v>
      </c>
      <c r="P15509">
        <v>2015</v>
      </c>
      <c r="Q15509">
        <v>0.6</v>
      </c>
    </row>
    <row r="15510" spans="1:17" x14ac:dyDescent="0.25">
      <c r="A15510" t="s">
        <v>788</v>
      </c>
      <c r="B15510" t="s">
        <v>789</v>
      </c>
      <c r="C15510" t="s">
        <v>781</v>
      </c>
      <c r="D15510" t="s">
        <v>361</v>
      </c>
      <c r="E15510" t="s">
        <v>790</v>
      </c>
      <c r="F15510" t="s">
        <v>187</v>
      </c>
      <c r="G15510" t="s">
        <v>218</v>
      </c>
      <c r="H15510" t="s">
        <v>223</v>
      </c>
      <c r="I15510" t="s">
        <v>224</v>
      </c>
      <c r="K15510" t="s">
        <v>221</v>
      </c>
      <c r="M15510" t="s">
        <v>227</v>
      </c>
      <c r="N15510" t="s">
        <v>782</v>
      </c>
      <c r="O15510" t="s">
        <v>194</v>
      </c>
      <c r="P15510">
        <v>2020</v>
      </c>
      <c r="Q15510">
        <v>0.6</v>
      </c>
    </row>
    <row r="15511" spans="1:17" x14ac:dyDescent="0.25">
      <c r="A15511" t="s">
        <v>788</v>
      </c>
      <c r="B15511" t="s">
        <v>789</v>
      </c>
      <c r="C15511" t="s">
        <v>781</v>
      </c>
      <c r="D15511" t="s">
        <v>361</v>
      </c>
      <c r="E15511" t="s">
        <v>790</v>
      </c>
      <c r="F15511" t="s">
        <v>187</v>
      </c>
      <c r="G15511" t="s">
        <v>218</v>
      </c>
      <c r="H15511" t="s">
        <v>223</v>
      </c>
      <c r="I15511" t="s">
        <v>224</v>
      </c>
      <c r="K15511" t="s">
        <v>221</v>
      </c>
      <c r="M15511" t="s">
        <v>227</v>
      </c>
      <c r="N15511" t="s">
        <v>782</v>
      </c>
      <c r="O15511" t="s">
        <v>264</v>
      </c>
      <c r="P15511">
        <v>2020</v>
      </c>
    </row>
    <row r="15512" spans="1:17" x14ac:dyDescent="0.25">
      <c r="A15512" t="s">
        <v>788</v>
      </c>
      <c r="B15512" t="s">
        <v>789</v>
      </c>
      <c r="C15512" t="s">
        <v>781</v>
      </c>
      <c r="D15512" t="s">
        <v>361</v>
      </c>
      <c r="E15512" t="s">
        <v>790</v>
      </c>
      <c r="F15512" t="s">
        <v>187</v>
      </c>
      <c r="G15512" t="s">
        <v>218</v>
      </c>
      <c r="H15512" t="s">
        <v>223</v>
      </c>
      <c r="I15512" t="s">
        <v>224</v>
      </c>
      <c r="K15512" t="s">
        <v>221</v>
      </c>
      <c r="M15512" t="s">
        <v>227</v>
      </c>
      <c r="N15512" t="s">
        <v>782</v>
      </c>
      <c r="O15512" t="s">
        <v>265</v>
      </c>
      <c r="P15512">
        <v>2020</v>
      </c>
    </row>
    <row r="15513" spans="1:17" x14ac:dyDescent="0.25">
      <c r="A15513" t="s">
        <v>788</v>
      </c>
      <c r="B15513" t="s">
        <v>789</v>
      </c>
      <c r="C15513" t="s">
        <v>781</v>
      </c>
      <c r="D15513" t="s">
        <v>361</v>
      </c>
      <c r="E15513" t="s">
        <v>790</v>
      </c>
      <c r="F15513" t="s">
        <v>187</v>
      </c>
      <c r="G15513" t="s">
        <v>218</v>
      </c>
      <c r="H15513" t="s">
        <v>223</v>
      </c>
      <c r="I15513" t="s">
        <v>224</v>
      </c>
      <c r="K15513" t="s">
        <v>221</v>
      </c>
      <c r="M15513" t="s">
        <v>227</v>
      </c>
      <c r="N15513" t="s">
        <v>782</v>
      </c>
      <c r="O15513" t="s">
        <v>194</v>
      </c>
      <c r="P15513">
        <v>2030</v>
      </c>
      <c r="Q15513">
        <v>0.6</v>
      </c>
    </row>
    <row r="15514" spans="1:17" x14ac:dyDescent="0.25">
      <c r="A15514" t="s">
        <v>788</v>
      </c>
      <c r="B15514" t="s">
        <v>789</v>
      </c>
      <c r="C15514" t="s">
        <v>781</v>
      </c>
      <c r="D15514" t="s">
        <v>361</v>
      </c>
      <c r="E15514" t="s">
        <v>790</v>
      </c>
      <c r="F15514" t="s">
        <v>187</v>
      </c>
      <c r="G15514" t="s">
        <v>218</v>
      </c>
      <c r="H15514" t="s">
        <v>223</v>
      </c>
      <c r="I15514" t="s">
        <v>224</v>
      </c>
      <c r="K15514" t="s">
        <v>221</v>
      </c>
      <c r="M15514" t="s">
        <v>227</v>
      </c>
      <c r="N15514" t="s">
        <v>782</v>
      </c>
      <c r="O15514" t="s">
        <v>194</v>
      </c>
      <c r="P15514">
        <v>2050</v>
      </c>
      <c r="Q15514">
        <v>0.6</v>
      </c>
    </row>
    <row r="15515" spans="1:17" x14ac:dyDescent="0.25">
      <c r="A15515" t="s">
        <v>788</v>
      </c>
      <c r="B15515" t="s">
        <v>789</v>
      </c>
      <c r="C15515" t="s">
        <v>781</v>
      </c>
      <c r="D15515" t="s">
        <v>361</v>
      </c>
      <c r="E15515" t="s">
        <v>790</v>
      </c>
      <c r="F15515" t="s">
        <v>187</v>
      </c>
      <c r="G15515" t="s">
        <v>218</v>
      </c>
      <c r="H15515" t="s">
        <v>223</v>
      </c>
      <c r="I15515" t="s">
        <v>224</v>
      </c>
      <c r="K15515" t="s">
        <v>221</v>
      </c>
      <c r="M15515" t="s">
        <v>227</v>
      </c>
      <c r="N15515" t="s">
        <v>782</v>
      </c>
      <c r="O15515" t="s">
        <v>264</v>
      </c>
      <c r="P15515">
        <v>2050</v>
      </c>
    </row>
    <row r="15516" spans="1:17" x14ac:dyDescent="0.25">
      <c r="A15516" t="s">
        <v>788</v>
      </c>
      <c r="B15516" t="s">
        <v>789</v>
      </c>
      <c r="C15516" t="s">
        <v>781</v>
      </c>
      <c r="D15516" t="s">
        <v>361</v>
      </c>
      <c r="E15516" t="s">
        <v>790</v>
      </c>
      <c r="F15516" t="s">
        <v>187</v>
      </c>
      <c r="G15516" t="s">
        <v>218</v>
      </c>
      <c r="H15516" t="s">
        <v>223</v>
      </c>
      <c r="I15516" t="s">
        <v>224</v>
      </c>
      <c r="K15516" t="s">
        <v>221</v>
      </c>
      <c r="M15516" t="s">
        <v>227</v>
      </c>
      <c r="N15516" t="s">
        <v>782</v>
      </c>
      <c r="O15516" t="s">
        <v>265</v>
      </c>
      <c r="P15516">
        <v>2050</v>
      </c>
    </row>
    <row r="15517" spans="1:17" x14ac:dyDescent="0.25">
      <c r="A15517" t="s">
        <v>788</v>
      </c>
      <c r="B15517" t="s">
        <v>789</v>
      </c>
      <c r="C15517" t="s">
        <v>781</v>
      </c>
      <c r="D15517" t="s">
        <v>361</v>
      </c>
      <c r="E15517" t="s">
        <v>790</v>
      </c>
      <c r="F15517" t="s">
        <v>187</v>
      </c>
      <c r="G15517" t="s">
        <v>218</v>
      </c>
      <c r="H15517" t="s">
        <v>225</v>
      </c>
      <c r="I15517" t="s">
        <v>226</v>
      </c>
      <c r="K15517" t="s">
        <v>221</v>
      </c>
      <c r="M15517" t="s">
        <v>227</v>
      </c>
      <c r="N15517" t="s">
        <v>782</v>
      </c>
      <c r="O15517" t="s">
        <v>194</v>
      </c>
      <c r="P15517">
        <v>2015</v>
      </c>
      <c r="Q15517">
        <v>230</v>
      </c>
    </row>
    <row r="15518" spans="1:17" x14ac:dyDescent="0.25">
      <c r="A15518" t="s">
        <v>788</v>
      </c>
      <c r="B15518" t="s">
        <v>789</v>
      </c>
      <c r="C15518" t="s">
        <v>781</v>
      </c>
      <c r="D15518" t="s">
        <v>361</v>
      </c>
      <c r="E15518" t="s">
        <v>790</v>
      </c>
      <c r="F15518" t="s">
        <v>187</v>
      </c>
      <c r="G15518" t="s">
        <v>218</v>
      </c>
      <c r="H15518" t="s">
        <v>225</v>
      </c>
      <c r="I15518" t="s">
        <v>226</v>
      </c>
      <c r="K15518" t="s">
        <v>221</v>
      </c>
      <c r="M15518" t="s">
        <v>227</v>
      </c>
      <c r="N15518" t="s">
        <v>782</v>
      </c>
      <c r="O15518" t="s">
        <v>194</v>
      </c>
      <c r="P15518">
        <v>2020</v>
      </c>
      <c r="Q15518">
        <v>230</v>
      </c>
    </row>
    <row r="15519" spans="1:17" x14ac:dyDescent="0.25">
      <c r="A15519" t="s">
        <v>788</v>
      </c>
      <c r="B15519" t="s">
        <v>789</v>
      </c>
      <c r="C15519" t="s">
        <v>781</v>
      </c>
      <c r="D15519" t="s">
        <v>361</v>
      </c>
      <c r="E15519" t="s">
        <v>790</v>
      </c>
      <c r="F15519" t="s">
        <v>187</v>
      </c>
      <c r="G15519" t="s">
        <v>218</v>
      </c>
      <c r="H15519" t="s">
        <v>225</v>
      </c>
      <c r="I15519" t="s">
        <v>226</v>
      </c>
      <c r="K15519" t="s">
        <v>221</v>
      </c>
      <c r="M15519" t="s">
        <v>227</v>
      </c>
      <c r="N15519" t="s">
        <v>782</v>
      </c>
      <c r="O15519" t="s">
        <v>264</v>
      </c>
      <c r="P15519">
        <v>2020</v>
      </c>
    </row>
    <row r="15520" spans="1:17" x14ac:dyDescent="0.25">
      <c r="A15520" t="s">
        <v>788</v>
      </c>
      <c r="B15520" t="s">
        <v>789</v>
      </c>
      <c r="C15520" t="s">
        <v>781</v>
      </c>
      <c r="D15520" t="s">
        <v>361</v>
      </c>
      <c r="E15520" t="s">
        <v>790</v>
      </c>
      <c r="F15520" t="s">
        <v>187</v>
      </c>
      <c r="G15520" t="s">
        <v>218</v>
      </c>
      <c r="H15520" t="s">
        <v>225</v>
      </c>
      <c r="I15520" t="s">
        <v>226</v>
      </c>
      <c r="K15520" t="s">
        <v>221</v>
      </c>
      <c r="M15520" t="s">
        <v>227</v>
      </c>
      <c r="N15520" t="s">
        <v>782</v>
      </c>
      <c r="O15520" t="s">
        <v>265</v>
      </c>
      <c r="P15520">
        <v>2020</v>
      </c>
    </row>
    <row r="15521" spans="1:17" x14ac:dyDescent="0.25">
      <c r="A15521" t="s">
        <v>788</v>
      </c>
      <c r="B15521" t="s">
        <v>789</v>
      </c>
      <c r="C15521" t="s">
        <v>781</v>
      </c>
      <c r="D15521" t="s">
        <v>361</v>
      </c>
      <c r="E15521" t="s">
        <v>790</v>
      </c>
      <c r="F15521" t="s">
        <v>187</v>
      </c>
      <c r="G15521" t="s">
        <v>218</v>
      </c>
      <c r="H15521" t="s">
        <v>225</v>
      </c>
      <c r="I15521" t="s">
        <v>226</v>
      </c>
      <c r="K15521" t="s">
        <v>221</v>
      </c>
      <c r="M15521" t="s">
        <v>227</v>
      </c>
      <c r="N15521" t="s">
        <v>782</v>
      </c>
      <c r="O15521" t="s">
        <v>194</v>
      </c>
      <c r="P15521">
        <v>2030</v>
      </c>
      <c r="Q15521">
        <v>230</v>
      </c>
    </row>
    <row r="15522" spans="1:17" x14ac:dyDescent="0.25">
      <c r="A15522" t="s">
        <v>788</v>
      </c>
      <c r="B15522" t="s">
        <v>789</v>
      </c>
      <c r="C15522" t="s">
        <v>781</v>
      </c>
      <c r="D15522" t="s">
        <v>361</v>
      </c>
      <c r="E15522" t="s">
        <v>790</v>
      </c>
      <c r="F15522" t="s">
        <v>187</v>
      </c>
      <c r="G15522" t="s">
        <v>218</v>
      </c>
      <c r="H15522" t="s">
        <v>225</v>
      </c>
      <c r="I15522" t="s">
        <v>226</v>
      </c>
      <c r="K15522" t="s">
        <v>221</v>
      </c>
      <c r="M15522" t="s">
        <v>227</v>
      </c>
      <c r="N15522" t="s">
        <v>782</v>
      </c>
      <c r="O15522" t="s">
        <v>194</v>
      </c>
      <c r="P15522">
        <v>2050</v>
      </c>
      <c r="Q15522">
        <v>230</v>
      </c>
    </row>
    <row r="15523" spans="1:17" x14ac:dyDescent="0.25">
      <c r="A15523" t="s">
        <v>788</v>
      </c>
      <c r="B15523" t="s">
        <v>789</v>
      </c>
      <c r="C15523" t="s">
        <v>781</v>
      </c>
      <c r="D15523" t="s">
        <v>361</v>
      </c>
      <c r="E15523" t="s">
        <v>790</v>
      </c>
      <c r="F15523" t="s">
        <v>187</v>
      </c>
      <c r="G15523" t="s">
        <v>218</v>
      </c>
      <c r="H15523" t="s">
        <v>225</v>
      </c>
      <c r="I15523" t="s">
        <v>226</v>
      </c>
      <c r="K15523" t="s">
        <v>221</v>
      </c>
      <c r="M15523" t="s">
        <v>227</v>
      </c>
      <c r="N15523" t="s">
        <v>782</v>
      </c>
      <c r="O15523" t="s">
        <v>264</v>
      </c>
      <c r="P15523">
        <v>2050</v>
      </c>
    </row>
    <row r="15524" spans="1:17" x14ac:dyDescent="0.25">
      <c r="A15524" t="s">
        <v>788</v>
      </c>
      <c r="B15524" t="s">
        <v>789</v>
      </c>
      <c r="C15524" t="s">
        <v>781</v>
      </c>
      <c r="D15524" t="s">
        <v>361</v>
      </c>
      <c r="E15524" t="s">
        <v>790</v>
      </c>
      <c r="F15524" t="s">
        <v>187</v>
      </c>
      <c r="G15524" t="s">
        <v>218</v>
      </c>
      <c r="H15524" t="s">
        <v>225</v>
      </c>
      <c r="I15524" t="s">
        <v>226</v>
      </c>
      <c r="K15524" t="s">
        <v>221</v>
      </c>
      <c r="M15524" t="s">
        <v>227</v>
      </c>
      <c r="N15524" t="s">
        <v>782</v>
      </c>
      <c r="O15524" t="s">
        <v>265</v>
      </c>
      <c r="P15524">
        <v>2050</v>
      </c>
    </row>
    <row r="15525" spans="1:17" x14ac:dyDescent="0.25">
      <c r="A15525" t="s">
        <v>788</v>
      </c>
      <c r="B15525" t="s">
        <v>789</v>
      </c>
      <c r="C15525" t="s">
        <v>781</v>
      </c>
      <c r="D15525" t="s">
        <v>361</v>
      </c>
      <c r="E15525" t="s">
        <v>790</v>
      </c>
      <c r="F15525" t="s">
        <v>187</v>
      </c>
      <c r="G15525" t="s">
        <v>218</v>
      </c>
      <c r="H15525" t="s">
        <v>317</v>
      </c>
      <c r="I15525" t="s">
        <v>318</v>
      </c>
      <c r="K15525" t="s">
        <v>221</v>
      </c>
      <c r="M15525" t="s">
        <v>227</v>
      </c>
      <c r="N15525" t="s">
        <v>782</v>
      </c>
      <c r="O15525" t="s">
        <v>194</v>
      </c>
      <c r="P15525">
        <v>2015</v>
      </c>
      <c r="Q15525">
        <v>5</v>
      </c>
    </row>
    <row r="15526" spans="1:17" x14ac:dyDescent="0.25">
      <c r="A15526" t="s">
        <v>788</v>
      </c>
      <c r="B15526" t="s">
        <v>789</v>
      </c>
      <c r="C15526" t="s">
        <v>781</v>
      </c>
      <c r="D15526" t="s">
        <v>361</v>
      </c>
      <c r="E15526" t="s">
        <v>790</v>
      </c>
      <c r="F15526" t="s">
        <v>187</v>
      </c>
      <c r="G15526" t="s">
        <v>218</v>
      </c>
      <c r="H15526" t="s">
        <v>317</v>
      </c>
      <c r="I15526" t="s">
        <v>318</v>
      </c>
      <c r="K15526" t="s">
        <v>221</v>
      </c>
      <c r="M15526" t="s">
        <v>227</v>
      </c>
      <c r="N15526" t="s">
        <v>782</v>
      </c>
      <c r="O15526" t="s">
        <v>194</v>
      </c>
      <c r="P15526">
        <v>2020</v>
      </c>
      <c r="Q15526">
        <v>5</v>
      </c>
    </row>
    <row r="15527" spans="1:17" x14ac:dyDescent="0.25">
      <c r="A15527" t="s">
        <v>788</v>
      </c>
      <c r="B15527" t="s">
        <v>789</v>
      </c>
      <c r="C15527" t="s">
        <v>781</v>
      </c>
      <c r="D15527" t="s">
        <v>361</v>
      </c>
      <c r="E15527" t="s">
        <v>790</v>
      </c>
      <c r="F15527" t="s">
        <v>187</v>
      </c>
      <c r="G15527" t="s">
        <v>218</v>
      </c>
      <c r="H15527" t="s">
        <v>317</v>
      </c>
      <c r="I15527" t="s">
        <v>318</v>
      </c>
      <c r="K15527" t="s">
        <v>221</v>
      </c>
      <c r="M15527" t="s">
        <v>227</v>
      </c>
      <c r="N15527" t="s">
        <v>782</v>
      </c>
      <c r="O15527" t="s">
        <v>264</v>
      </c>
      <c r="P15527">
        <v>2020</v>
      </c>
    </row>
    <row r="15528" spans="1:17" x14ac:dyDescent="0.25">
      <c r="A15528" t="s">
        <v>788</v>
      </c>
      <c r="B15528" t="s">
        <v>789</v>
      </c>
      <c r="C15528" t="s">
        <v>781</v>
      </c>
      <c r="D15528" t="s">
        <v>361</v>
      </c>
      <c r="E15528" t="s">
        <v>790</v>
      </c>
      <c r="F15528" t="s">
        <v>187</v>
      </c>
      <c r="G15528" t="s">
        <v>218</v>
      </c>
      <c r="H15528" t="s">
        <v>317</v>
      </c>
      <c r="I15528" t="s">
        <v>318</v>
      </c>
      <c r="K15528" t="s">
        <v>221</v>
      </c>
      <c r="M15528" t="s">
        <v>227</v>
      </c>
      <c r="N15528" t="s">
        <v>782</v>
      </c>
      <c r="O15528" t="s">
        <v>265</v>
      </c>
      <c r="P15528">
        <v>2020</v>
      </c>
    </row>
    <row r="15529" spans="1:17" x14ac:dyDescent="0.25">
      <c r="A15529" t="s">
        <v>788</v>
      </c>
      <c r="B15529" t="s">
        <v>789</v>
      </c>
      <c r="C15529" t="s">
        <v>781</v>
      </c>
      <c r="D15529" t="s">
        <v>361</v>
      </c>
      <c r="E15529" t="s">
        <v>790</v>
      </c>
      <c r="F15529" t="s">
        <v>187</v>
      </c>
      <c r="G15529" t="s">
        <v>218</v>
      </c>
      <c r="H15529" t="s">
        <v>317</v>
      </c>
      <c r="I15529" t="s">
        <v>318</v>
      </c>
      <c r="K15529" t="s">
        <v>221</v>
      </c>
      <c r="M15529" t="s">
        <v>227</v>
      </c>
      <c r="N15529" t="s">
        <v>782</v>
      </c>
      <c r="O15529" t="s">
        <v>194</v>
      </c>
      <c r="P15529">
        <v>2030</v>
      </c>
      <c r="Q15529">
        <v>5</v>
      </c>
    </row>
    <row r="15530" spans="1:17" x14ac:dyDescent="0.25">
      <c r="A15530" t="s">
        <v>788</v>
      </c>
      <c r="B15530" t="s">
        <v>789</v>
      </c>
      <c r="C15530" t="s">
        <v>781</v>
      </c>
      <c r="D15530" t="s">
        <v>361</v>
      </c>
      <c r="E15530" t="s">
        <v>790</v>
      </c>
      <c r="F15530" t="s">
        <v>187</v>
      </c>
      <c r="G15530" t="s">
        <v>218</v>
      </c>
      <c r="H15530" t="s">
        <v>317</v>
      </c>
      <c r="I15530" t="s">
        <v>318</v>
      </c>
      <c r="K15530" t="s">
        <v>221</v>
      </c>
      <c r="M15530" t="s">
        <v>227</v>
      </c>
      <c r="N15530" t="s">
        <v>782</v>
      </c>
      <c r="O15530" t="s">
        <v>194</v>
      </c>
      <c r="P15530">
        <v>2050</v>
      </c>
      <c r="Q15530">
        <v>5</v>
      </c>
    </row>
    <row r="15531" spans="1:17" x14ac:dyDescent="0.25">
      <c r="A15531" t="s">
        <v>788</v>
      </c>
      <c r="B15531" t="s">
        <v>789</v>
      </c>
      <c r="C15531" t="s">
        <v>781</v>
      </c>
      <c r="D15531" t="s">
        <v>361</v>
      </c>
      <c r="E15531" t="s">
        <v>790</v>
      </c>
      <c r="F15531" t="s">
        <v>187</v>
      </c>
      <c r="G15531" t="s">
        <v>218</v>
      </c>
      <c r="H15531" t="s">
        <v>317</v>
      </c>
      <c r="I15531" t="s">
        <v>318</v>
      </c>
      <c r="K15531" t="s">
        <v>221</v>
      </c>
      <c r="M15531" t="s">
        <v>227</v>
      </c>
      <c r="N15531" t="s">
        <v>782</v>
      </c>
      <c r="O15531" t="s">
        <v>264</v>
      </c>
      <c r="P15531">
        <v>2050</v>
      </c>
    </row>
    <row r="15532" spans="1:17" x14ac:dyDescent="0.25">
      <c r="A15532" t="s">
        <v>788</v>
      </c>
      <c r="B15532" t="s">
        <v>789</v>
      </c>
      <c r="C15532" t="s">
        <v>781</v>
      </c>
      <c r="D15532" t="s">
        <v>361</v>
      </c>
      <c r="E15532" t="s">
        <v>790</v>
      </c>
      <c r="F15532" t="s">
        <v>187</v>
      </c>
      <c r="G15532" t="s">
        <v>218</v>
      </c>
      <c r="H15532" t="s">
        <v>317</v>
      </c>
      <c r="I15532" t="s">
        <v>318</v>
      </c>
      <c r="K15532" t="s">
        <v>221</v>
      </c>
      <c r="M15532" t="s">
        <v>227</v>
      </c>
      <c r="N15532" t="s">
        <v>782</v>
      </c>
      <c r="O15532" t="s">
        <v>265</v>
      </c>
      <c r="P15532">
        <v>2050</v>
      </c>
    </row>
    <row r="15533" spans="1:17" x14ac:dyDescent="0.25">
      <c r="A15533" t="s">
        <v>788</v>
      </c>
      <c r="B15533" t="s">
        <v>789</v>
      </c>
      <c r="C15533" t="s">
        <v>781</v>
      </c>
      <c r="D15533" t="s">
        <v>361</v>
      </c>
      <c r="E15533" t="s">
        <v>790</v>
      </c>
      <c r="F15533" t="s">
        <v>187</v>
      </c>
      <c r="G15533" t="s">
        <v>218</v>
      </c>
      <c r="H15533" t="s">
        <v>678</v>
      </c>
      <c r="I15533" t="s">
        <v>230</v>
      </c>
      <c r="K15533" t="s">
        <v>221</v>
      </c>
      <c r="M15533" t="s">
        <v>227</v>
      </c>
      <c r="N15533" t="s">
        <v>782</v>
      </c>
      <c r="O15533" t="s">
        <v>194</v>
      </c>
      <c r="P15533">
        <v>2015</v>
      </c>
      <c r="Q15533">
        <v>23</v>
      </c>
    </row>
    <row r="15534" spans="1:17" x14ac:dyDescent="0.25">
      <c r="A15534" t="s">
        <v>788</v>
      </c>
      <c r="B15534" t="s">
        <v>789</v>
      </c>
      <c r="C15534" t="s">
        <v>781</v>
      </c>
      <c r="D15534" t="s">
        <v>361</v>
      </c>
      <c r="E15534" t="s">
        <v>790</v>
      </c>
      <c r="F15534" t="s">
        <v>187</v>
      </c>
      <c r="G15534" t="s">
        <v>218</v>
      </c>
      <c r="H15534" t="s">
        <v>678</v>
      </c>
      <c r="I15534" t="s">
        <v>230</v>
      </c>
      <c r="K15534" t="s">
        <v>221</v>
      </c>
      <c r="M15534" t="s">
        <v>227</v>
      </c>
      <c r="N15534" t="s">
        <v>782</v>
      </c>
      <c r="O15534" t="s">
        <v>194</v>
      </c>
      <c r="P15534">
        <v>2020</v>
      </c>
      <c r="Q15534">
        <v>23</v>
      </c>
    </row>
    <row r="15535" spans="1:17" x14ac:dyDescent="0.25">
      <c r="A15535" t="s">
        <v>788</v>
      </c>
      <c r="B15535" t="s">
        <v>789</v>
      </c>
      <c r="C15535" t="s">
        <v>781</v>
      </c>
      <c r="D15535" t="s">
        <v>361</v>
      </c>
      <c r="E15535" t="s">
        <v>790</v>
      </c>
      <c r="F15535" t="s">
        <v>187</v>
      </c>
      <c r="G15535" t="s">
        <v>218</v>
      </c>
      <c r="H15535" t="s">
        <v>678</v>
      </c>
      <c r="I15535" t="s">
        <v>230</v>
      </c>
      <c r="K15535" t="s">
        <v>221</v>
      </c>
      <c r="M15535" t="s">
        <v>227</v>
      </c>
      <c r="N15535" t="s">
        <v>782</v>
      </c>
      <c r="O15535" t="s">
        <v>264</v>
      </c>
      <c r="P15535">
        <v>2020</v>
      </c>
    </row>
    <row r="15536" spans="1:17" x14ac:dyDescent="0.25">
      <c r="A15536" t="s">
        <v>788</v>
      </c>
      <c r="B15536" t="s">
        <v>789</v>
      </c>
      <c r="C15536" t="s">
        <v>781</v>
      </c>
      <c r="D15536" t="s">
        <v>361</v>
      </c>
      <c r="E15536" t="s">
        <v>790</v>
      </c>
      <c r="F15536" t="s">
        <v>187</v>
      </c>
      <c r="G15536" t="s">
        <v>218</v>
      </c>
      <c r="H15536" t="s">
        <v>678</v>
      </c>
      <c r="I15536" t="s">
        <v>230</v>
      </c>
      <c r="K15536" t="s">
        <v>221</v>
      </c>
      <c r="M15536" t="s">
        <v>227</v>
      </c>
      <c r="N15536" t="s">
        <v>782</v>
      </c>
      <c r="O15536" t="s">
        <v>265</v>
      </c>
      <c r="P15536">
        <v>2020</v>
      </c>
    </row>
    <row r="15537" spans="1:17" x14ac:dyDescent="0.25">
      <c r="A15537" t="s">
        <v>788</v>
      </c>
      <c r="B15537" t="s">
        <v>789</v>
      </c>
      <c r="C15537" t="s">
        <v>781</v>
      </c>
      <c r="D15537" t="s">
        <v>361</v>
      </c>
      <c r="E15537" t="s">
        <v>790</v>
      </c>
      <c r="F15537" t="s">
        <v>187</v>
      </c>
      <c r="G15537" t="s">
        <v>218</v>
      </c>
      <c r="H15537" t="s">
        <v>678</v>
      </c>
      <c r="I15537" t="s">
        <v>230</v>
      </c>
      <c r="K15537" t="s">
        <v>221</v>
      </c>
      <c r="M15537" t="s">
        <v>227</v>
      </c>
      <c r="N15537" t="s">
        <v>782</v>
      </c>
      <c r="O15537" t="s">
        <v>194</v>
      </c>
      <c r="P15537">
        <v>2030</v>
      </c>
      <c r="Q15537">
        <v>23</v>
      </c>
    </row>
    <row r="15538" spans="1:17" x14ac:dyDescent="0.25">
      <c r="A15538" t="s">
        <v>788</v>
      </c>
      <c r="B15538" t="s">
        <v>789</v>
      </c>
      <c r="C15538" t="s">
        <v>781</v>
      </c>
      <c r="D15538" t="s">
        <v>361</v>
      </c>
      <c r="E15538" t="s">
        <v>790</v>
      </c>
      <c r="F15538" t="s">
        <v>187</v>
      </c>
      <c r="G15538" t="s">
        <v>218</v>
      </c>
      <c r="H15538" t="s">
        <v>678</v>
      </c>
      <c r="I15538" t="s">
        <v>230</v>
      </c>
      <c r="K15538" t="s">
        <v>221</v>
      </c>
      <c r="M15538" t="s">
        <v>227</v>
      </c>
      <c r="N15538" t="s">
        <v>782</v>
      </c>
      <c r="O15538" t="s">
        <v>194</v>
      </c>
      <c r="P15538">
        <v>2050</v>
      </c>
      <c r="Q15538">
        <v>23</v>
      </c>
    </row>
    <row r="15539" spans="1:17" x14ac:dyDescent="0.25">
      <c r="A15539" t="s">
        <v>788</v>
      </c>
      <c r="B15539" t="s">
        <v>789</v>
      </c>
      <c r="C15539" t="s">
        <v>781</v>
      </c>
      <c r="D15539" t="s">
        <v>361</v>
      </c>
      <c r="E15539" t="s">
        <v>790</v>
      </c>
      <c r="F15539" t="s">
        <v>187</v>
      </c>
      <c r="G15539" t="s">
        <v>218</v>
      </c>
      <c r="H15539" t="s">
        <v>678</v>
      </c>
      <c r="I15539" t="s">
        <v>230</v>
      </c>
      <c r="K15539" t="s">
        <v>221</v>
      </c>
      <c r="M15539" t="s">
        <v>227</v>
      </c>
      <c r="N15539" t="s">
        <v>782</v>
      </c>
      <c r="O15539" t="s">
        <v>264</v>
      </c>
      <c r="P15539">
        <v>2050</v>
      </c>
    </row>
    <row r="15540" spans="1:17" x14ac:dyDescent="0.25">
      <c r="A15540" t="s">
        <v>788</v>
      </c>
      <c r="B15540" t="s">
        <v>789</v>
      </c>
      <c r="C15540" t="s">
        <v>781</v>
      </c>
      <c r="D15540" t="s">
        <v>361</v>
      </c>
      <c r="E15540" t="s">
        <v>790</v>
      </c>
      <c r="F15540" t="s">
        <v>187</v>
      </c>
      <c r="G15540" t="s">
        <v>218</v>
      </c>
      <c r="H15540" t="s">
        <v>678</v>
      </c>
      <c r="I15540" t="s">
        <v>230</v>
      </c>
      <c r="K15540" t="s">
        <v>221</v>
      </c>
      <c r="M15540" t="s">
        <v>227</v>
      </c>
      <c r="N15540" t="s">
        <v>782</v>
      </c>
      <c r="O15540" t="s">
        <v>265</v>
      </c>
      <c r="P15540">
        <v>2050</v>
      </c>
    </row>
    <row r="15541" spans="1:17" x14ac:dyDescent="0.25">
      <c r="A15541" t="s">
        <v>788</v>
      </c>
      <c r="B15541" t="s">
        <v>789</v>
      </c>
      <c r="C15541" t="s">
        <v>781</v>
      </c>
      <c r="D15541" t="s">
        <v>361</v>
      </c>
      <c r="E15541" t="s">
        <v>790</v>
      </c>
      <c r="F15541" t="s">
        <v>187</v>
      </c>
      <c r="G15541" t="s">
        <v>233</v>
      </c>
      <c r="H15541" t="s">
        <v>287</v>
      </c>
      <c r="I15541" t="s">
        <v>240</v>
      </c>
      <c r="J15541" t="s">
        <v>288</v>
      </c>
      <c r="K15541" t="s">
        <v>241</v>
      </c>
      <c r="L15541" t="s">
        <v>237</v>
      </c>
      <c r="N15541" t="s">
        <v>792</v>
      </c>
      <c r="O15541" t="s">
        <v>194</v>
      </c>
      <c r="P15541">
        <v>2015</v>
      </c>
      <c r="Q15541">
        <v>0.30420000000000003</v>
      </c>
    </row>
    <row r="15542" spans="1:17" x14ac:dyDescent="0.25">
      <c r="A15542" t="s">
        <v>788</v>
      </c>
      <c r="B15542" t="s">
        <v>789</v>
      </c>
      <c r="C15542" t="s">
        <v>781</v>
      </c>
      <c r="D15542" t="s">
        <v>361</v>
      </c>
      <c r="E15542" t="s">
        <v>790</v>
      </c>
      <c r="F15542" t="s">
        <v>187</v>
      </c>
      <c r="G15542" t="s">
        <v>233</v>
      </c>
      <c r="H15542" t="s">
        <v>287</v>
      </c>
      <c r="I15542" t="s">
        <v>240</v>
      </c>
      <c r="J15542" t="s">
        <v>288</v>
      </c>
      <c r="K15542" t="s">
        <v>241</v>
      </c>
      <c r="L15542" t="s">
        <v>237</v>
      </c>
      <c r="N15542" t="s">
        <v>792</v>
      </c>
      <c r="O15542" t="s">
        <v>194</v>
      </c>
      <c r="P15542">
        <v>2020</v>
      </c>
      <c r="Q15542">
        <v>0.295074</v>
      </c>
    </row>
    <row r="15543" spans="1:17" x14ac:dyDescent="0.25">
      <c r="A15543" t="s">
        <v>788</v>
      </c>
      <c r="B15543" t="s">
        <v>789</v>
      </c>
      <c r="C15543" t="s">
        <v>781</v>
      </c>
      <c r="D15543" t="s">
        <v>361</v>
      </c>
      <c r="E15543" t="s">
        <v>790</v>
      </c>
      <c r="F15543" t="s">
        <v>187</v>
      </c>
      <c r="G15543" t="s">
        <v>233</v>
      </c>
      <c r="H15543" t="s">
        <v>287</v>
      </c>
      <c r="I15543" t="s">
        <v>240</v>
      </c>
      <c r="J15543" t="s">
        <v>288</v>
      </c>
      <c r="K15543" t="s">
        <v>241</v>
      </c>
      <c r="L15543" t="s">
        <v>237</v>
      </c>
      <c r="N15543" t="s">
        <v>792</v>
      </c>
      <c r="O15543" t="s">
        <v>264</v>
      </c>
      <c r="P15543">
        <v>2020</v>
      </c>
    </row>
    <row r="15544" spans="1:17" x14ac:dyDescent="0.25">
      <c r="A15544" t="s">
        <v>788</v>
      </c>
      <c r="B15544" t="s">
        <v>789</v>
      </c>
      <c r="C15544" t="s">
        <v>781</v>
      </c>
      <c r="D15544" t="s">
        <v>361</v>
      </c>
      <c r="E15544" t="s">
        <v>790</v>
      </c>
      <c r="F15544" t="s">
        <v>187</v>
      </c>
      <c r="G15544" t="s">
        <v>233</v>
      </c>
      <c r="H15544" t="s">
        <v>287</v>
      </c>
      <c r="I15544" t="s">
        <v>240</v>
      </c>
      <c r="J15544" t="s">
        <v>288</v>
      </c>
      <c r="K15544" t="s">
        <v>241</v>
      </c>
      <c r="L15544" t="s">
        <v>237</v>
      </c>
      <c r="N15544" t="s">
        <v>792</v>
      </c>
      <c r="O15544" t="s">
        <v>265</v>
      </c>
      <c r="P15544">
        <v>2020</v>
      </c>
    </row>
    <row r="15545" spans="1:17" x14ac:dyDescent="0.25">
      <c r="A15545" t="s">
        <v>788</v>
      </c>
      <c r="B15545" t="s">
        <v>789</v>
      </c>
      <c r="C15545" t="s">
        <v>781</v>
      </c>
      <c r="D15545" t="s">
        <v>361</v>
      </c>
      <c r="E15545" t="s">
        <v>790</v>
      </c>
      <c r="F15545" t="s">
        <v>187</v>
      </c>
      <c r="G15545" t="s">
        <v>233</v>
      </c>
      <c r="H15545" t="s">
        <v>287</v>
      </c>
      <c r="I15545" t="s">
        <v>240</v>
      </c>
      <c r="J15545" t="s">
        <v>288</v>
      </c>
      <c r="K15545" t="s">
        <v>241</v>
      </c>
      <c r="L15545" t="s">
        <v>237</v>
      </c>
      <c r="N15545" t="s">
        <v>792</v>
      </c>
      <c r="O15545" t="s">
        <v>194</v>
      </c>
      <c r="P15545">
        <v>2030</v>
      </c>
      <c r="Q15545">
        <v>0.28290599999999999</v>
      </c>
    </row>
    <row r="15546" spans="1:17" x14ac:dyDescent="0.25">
      <c r="A15546" t="s">
        <v>788</v>
      </c>
      <c r="B15546" t="s">
        <v>789</v>
      </c>
      <c r="C15546" t="s">
        <v>781</v>
      </c>
      <c r="D15546" t="s">
        <v>361</v>
      </c>
      <c r="E15546" t="s">
        <v>790</v>
      </c>
      <c r="F15546" t="s">
        <v>187</v>
      </c>
      <c r="G15546" t="s">
        <v>233</v>
      </c>
      <c r="H15546" t="s">
        <v>287</v>
      </c>
      <c r="I15546" t="s">
        <v>240</v>
      </c>
      <c r="J15546" t="s">
        <v>288</v>
      </c>
      <c r="K15546" t="s">
        <v>241</v>
      </c>
      <c r="L15546" t="s">
        <v>237</v>
      </c>
      <c r="N15546" t="s">
        <v>792</v>
      </c>
      <c r="O15546" t="s">
        <v>194</v>
      </c>
      <c r="P15546">
        <v>2050</v>
      </c>
      <c r="Q15546">
        <v>0.26769599999999999</v>
      </c>
    </row>
    <row r="15547" spans="1:17" x14ac:dyDescent="0.25">
      <c r="A15547" t="s">
        <v>788</v>
      </c>
      <c r="B15547" t="s">
        <v>789</v>
      </c>
      <c r="C15547" t="s">
        <v>781</v>
      </c>
      <c r="D15547" t="s">
        <v>361</v>
      </c>
      <c r="E15547" t="s">
        <v>790</v>
      </c>
      <c r="F15547" t="s">
        <v>187</v>
      </c>
      <c r="G15547" t="s">
        <v>233</v>
      </c>
      <c r="H15547" t="s">
        <v>287</v>
      </c>
      <c r="I15547" t="s">
        <v>240</v>
      </c>
      <c r="J15547" t="s">
        <v>288</v>
      </c>
      <c r="K15547" t="s">
        <v>241</v>
      </c>
      <c r="L15547" t="s">
        <v>237</v>
      </c>
      <c r="N15547" t="s">
        <v>792</v>
      </c>
      <c r="O15547" t="s">
        <v>264</v>
      </c>
      <c r="P15547">
        <v>2050</v>
      </c>
    </row>
    <row r="15548" spans="1:17" x14ac:dyDescent="0.25">
      <c r="A15548" t="s">
        <v>788</v>
      </c>
      <c r="B15548" t="s">
        <v>789</v>
      </c>
      <c r="C15548" t="s">
        <v>781</v>
      </c>
      <c r="D15548" t="s">
        <v>361</v>
      </c>
      <c r="E15548" t="s">
        <v>790</v>
      </c>
      <c r="F15548" t="s">
        <v>187</v>
      </c>
      <c r="G15548" t="s">
        <v>233</v>
      </c>
      <c r="H15548" t="s">
        <v>287</v>
      </c>
      <c r="I15548" t="s">
        <v>240</v>
      </c>
      <c r="J15548" t="s">
        <v>288</v>
      </c>
      <c r="K15548" t="s">
        <v>241</v>
      </c>
      <c r="L15548" t="s">
        <v>237</v>
      </c>
      <c r="N15548" t="s">
        <v>792</v>
      </c>
      <c r="O15548" t="s">
        <v>265</v>
      </c>
      <c r="P15548">
        <v>2050</v>
      </c>
    </row>
    <row r="15549" spans="1:17" x14ac:dyDescent="0.25">
      <c r="A15549" t="s">
        <v>788</v>
      </c>
      <c r="B15549" t="s">
        <v>789</v>
      </c>
      <c r="C15549" t="s">
        <v>781</v>
      </c>
      <c r="D15549" t="s">
        <v>361</v>
      </c>
      <c r="E15549" t="s">
        <v>790</v>
      </c>
      <c r="F15549" t="s">
        <v>187</v>
      </c>
      <c r="G15549" t="s">
        <v>233</v>
      </c>
      <c r="H15549" t="s">
        <v>289</v>
      </c>
      <c r="I15549" t="s">
        <v>240</v>
      </c>
      <c r="J15549" t="s">
        <v>290</v>
      </c>
      <c r="K15549" t="s">
        <v>241</v>
      </c>
      <c r="L15549" t="s">
        <v>237</v>
      </c>
      <c r="N15549" t="s">
        <v>792</v>
      </c>
      <c r="O15549" t="s">
        <v>194</v>
      </c>
      <c r="P15549">
        <v>2015</v>
      </c>
      <c r="Q15549">
        <v>8.5800000000000001E-2</v>
      </c>
    </row>
    <row r="15550" spans="1:17" x14ac:dyDescent="0.25">
      <c r="A15550" t="s">
        <v>788</v>
      </c>
      <c r="B15550" t="s">
        <v>789</v>
      </c>
      <c r="C15550" t="s">
        <v>781</v>
      </c>
      <c r="D15550" t="s">
        <v>361</v>
      </c>
      <c r="E15550" t="s">
        <v>790</v>
      </c>
      <c r="F15550" t="s">
        <v>187</v>
      </c>
      <c r="G15550" t="s">
        <v>233</v>
      </c>
      <c r="H15550" t="s">
        <v>289</v>
      </c>
      <c r="I15550" t="s">
        <v>240</v>
      </c>
      <c r="J15550" t="s">
        <v>290</v>
      </c>
      <c r="K15550" t="s">
        <v>241</v>
      </c>
      <c r="L15550" t="s">
        <v>237</v>
      </c>
      <c r="N15550" t="s">
        <v>792</v>
      </c>
      <c r="O15550" t="s">
        <v>194</v>
      </c>
      <c r="P15550">
        <v>2020</v>
      </c>
      <c r="Q15550">
        <v>8.3225999999999994E-2</v>
      </c>
    </row>
    <row r="15551" spans="1:17" x14ac:dyDescent="0.25">
      <c r="A15551" t="s">
        <v>788</v>
      </c>
      <c r="B15551" t="s">
        <v>789</v>
      </c>
      <c r="C15551" t="s">
        <v>781</v>
      </c>
      <c r="D15551" t="s">
        <v>361</v>
      </c>
      <c r="E15551" t="s">
        <v>790</v>
      </c>
      <c r="F15551" t="s">
        <v>187</v>
      </c>
      <c r="G15551" t="s">
        <v>233</v>
      </c>
      <c r="H15551" t="s">
        <v>289</v>
      </c>
      <c r="I15551" t="s">
        <v>240</v>
      </c>
      <c r="J15551" t="s">
        <v>290</v>
      </c>
      <c r="K15551" t="s">
        <v>241</v>
      </c>
      <c r="L15551" t="s">
        <v>237</v>
      </c>
      <c r="N15551" t="s">
        <v>792</v>
      </c>
      <c r="O15551" t="s">
        <v>264</v>
      </c>
      <c r="P15551">
        <v>2020</v>
      </c>
    </row>
    <row r="15552" spans="1:17" x14ac:dyDescent="0.25">
      <c r="A15552" t="s">
        <v>788</v>
      </c>
      <c r="B15552" t="s">
        <v>789</v>
      </c>
      <c r="C15552" t="s">
        <v>781</v>
      </c>
      <c r="D15552" t="s">
        <v>361</v>
      </c>
      <c r="E15552" t="s">
        <v>790</v>
      </c>
      <c r="F15552" t="s">
        <v>187</v>
      </c>
      <c r="G15552" t="s">
        <v>233</v>
      </c>
      <c r="H15552" t="s">
        <v>289</v>
      </c>
      <c r="I15552" t="s">
        <v>240</v>
      </c>
      <c r="J15552" t="s">
        <v>290</v>
      </c>
      <c r="K15552" t="s">
        <v>241</v>
      </c>
      <c r="L15552" t="s">
        <v>237</v>
      </c>
      <c r="N15552" t="s">
        <v>792</v>
      </c>
      <c r="O15552" t="s">
        <v>265</v>
      </c>
      <c r="P15552">
        <v>2020</v>
      </c>
    </row>
    <row r="15553" spans="1:17" x14ac:dyDescent="0.25">
      <c r="A15553" t="s">
        <v>788</v>
      </c>
      <c r="B15553" t="s">
        <v>789</v>
      </c>
      <c r="C15553" t="s">
        <v>781</v>
      </c>
      <c r="D15553" t="s">
        <v>361</v>
      </c>
      <c r="E15553" t="s">
        <v>790</v>
      </c>
      <c r="F15553" t="s">
        <v>187</v>
      </c>
      <c r="G15553" t="s">
        <v>233</v>
      </c>
      <c r="H15553" t="s">
        <v>289</v>
      </c>
      <c r="I15553" t="s">
        <v>240</v>
      </c>
      <c r="J15553" t="s">
        <v>290</v>
      </c>
      <c r="K15553" t="s">
        <v>241</v>
      </c>
      <c r="L15553" t="s">
        <v>237</v>
      </c>
      <c r="N15553" t="s">
        <v>792</v>
      </c>
      <c r="O15553" t="s">
        <v>194</v>
      </c>
      <c r="P15553">
        <v>2030</v>
      </c>
      <c r="Q15553">
        <v>7.9794000000000004E-2</v>
      </c>
    </row>
    <row r="15554" spans="1:17" x14ac:dyDescent="0.25">
      <c r="A15554" t="s">
        <v>788</v>
      </c>
      <c r="B15554" t="s">
        <v>789</v>
      </c>
      <c r="C15554" t="s">
        <v>781</v>
      </c>
      <c r="D15554" t="s">
        <v>361</v>
      </c>
      <c r="E15554" t="s">
        <v>790</v>
      </c>
      <c r="F15554" t="s">
        <v>187</v>
      </c>
      <c r="G15554" t="s">
        <v>233</v>
      </c>
      <c r="H15554" t="s">
        <v>289</v>
      </c>
      <c r="I15554" t="s">
        <v>240</v>
      </c>
      <c r="J15554" t="s">
        <v>290</v>
      </c>
      <c r="K15554" t="s">
        <v>241</v>
      </c>
      <c r="L15554" t="s">
        <v>237</v>
      </c>
      <c r="N15554" t="s">
        <v>792</v>
      </c>
      <c r="O15554" t="s">
        <v>194</v>
      </c>
      <c r="P15554">
        <v>2050</v>
      </c>
      <c r="Q15554">
        <v>7.5504000000000002E-2</v>
      </c>
    </row>
    <row r="15555" spans="1:17" x14ac:dyDescent="0.25">
      <c r="A15555" t="s">
        <v>788</v>
      </c>
      <c r="B15555" t="s">
        <v>789</v>
      </c>
      <c r="C15555" t="s">
        <v>781</v>
      </c>
      <c r="D15555" t="s">
        <v>361</v>
      </c>
      <c r="E15555" t="s">
        <v>790</v>
      </c>
      <c r="F15555" t="s">
        <v>187</v>
      </c>
      <c r="G15555" t="s">
        <v>233</v>
      </c>
      <c r="H15555" t="s">
        <v>289</v>
      </c>
      <c r="I15555" t="s">
        <v>240</v>
      </c>
      <c r="J15555" t="s">
        <v>290</v>
      </c>
      <c r="K15555" t="s">
        <v>241</v>
      </c>
      <c r="L15555" t="s">
        <v>237</v>
      </c>
      <c r="N15555" t="s">
        <v>792</v>
      </c>
      <c r="O15555" t="s">
        <v>264</v>
      </c>
      <c r="P15555">
        <v>2050</v>
      </c>
    </row>
    <row r="15556" spans="1:17" x14ac:dyDescent="0.25">
      <c r="A15556" t="s">
        <v>788</v>
      </c>
      <c r="B15556" t="s">
        <v>789</v>
      </c>
      <c r="C15556" t="s">
        <v>781</v>
      </c>
      <c r="D15556" t="s">
        <v>361</v>
      </c>
      <c r="E15556" t="s">
        <v>790</v>
      </c>
      <c r="F15556" t="s">
        <v>187</v>
      </c>
      <c r="G15556" t="s">
        <v>233</v>
      </c>
      <c r="H15556" t="s">
        <v>289</v>
      </c>
      <c r="I15556" t="s">
        <v>240</v>
      </c>
      <c r="J15556" t="s">
        <v>290</v>
      </c>
      <c r="K15556" t="s">
        <v>241</v>
      </c>
      <c r="L15556" t="s">
        <v>237</v>
      </c>
      <c r="N15556" t="s">
        <v>792</v>
      </c>
      <c r="O15556" t="s">
        <v>265</v>
      </c>
      <c r="P15556">
        <v>2050</v>
      </c>
    </row>
    <row r="15557" spans="1:17" x14ac:dyDescent="0.25">
      <c r="A15557" t="s">
        <v>788</v>
      </c>
      <c r="B15557" t="s">
        <v>789</v>
      </c>
      <c r="C15557" t="s">
        <v>781</v>
      </c>
      <c r="D15557" t="s">
        <v>361</v>
      </c>
      <c r="E15557" t="s">
        <v>790</v>
      </c>
      <c r="F15557" t="s">
        <v>187</v>
      </c>
      <c r="G15557" t="s">
        <v>233</v>
      </c>
      <c r="H15557" t="s">
        <v>162</v>
      </c>
      <c r="I15557" t="s">
        <v>234</v>
      </c>
      <c r="J15557" t="s">
        <v>235</v>
      </c>
      <c r="K15557" t="s">
        <v>236</v>
      </c>
      <c r="L15557" t="s">
        <v>237</v>
      </c>
      <c r="O15557" t="s">
        <v>194</v>
      </c>
      <c r="P15557">
        <v>2015</v>
      </c>
    </row>
    <row r="15558" spans="1:17" x14ac:dyDescent="0.25">
      <c r="A15558" t="s">
        <v>788</v>
      </c>
      <c r="B15558" t="s">
        <v>789</v>
      </c>
      <c r="C15558" t="s">
        <v>781</v>
      </c>
      <c r="D15558" t="s">
        <v>361</v>
      </c>
      <c r="E15558" t="s">
        <v>790</v>
      </c>
      <c r="F15558" t="s">
        <v>187</v>
      </c>
      <c r="G15558" t="s">
        <v>233</v>
      </c>
      <c r="H15558" t="s">
        <v>162</v>
      </c>
      <c r="I15558" t="s">
        <v>234</v>
      </c>
      <c r="J15558" t="s">
        <v>235</v>
      </c>
      <c r="K15558" t="s">
        <v>236</v>
      </c>
      <c r="L15558" t="s">
        <v>237</v>
      </c>
      <c r="O15558" t="s">
        <v>194</v>
      </c>
      <c r="P15558">
        <v>2020</v>
      </c>
    </row>
    <row r="15559" spans="1:17" x14ac:dyDescent="0.25">
      <c r="A15559" t="s">
        <v>788</v>
      </c>
      <c r="B15559" t="s">
        <v>789</v>
      </c>
      <c r="C15559" t="s">
        <v>781</v>
      </c>
      <c r="D15559" t="s">
        <v>361</v>
      </c>
      <c r="E15559" t="s">
        <v>790</v>
      </c>
      <c r="F15559" t="s">
        <v>187</v>
      </c>
      <c r="G15559" t="s">
        <v>233</v>
      </c>
      <c r="H15559" t="s">
        <v>162</v>
      </c>
      <c r="I15559" t="s">
        <v>234</v>
      </c>
      <c r="J15559" t="s">
        <v>235</v>
      </c>
      <c r="K15559" t="s">
        <v>236</v>
      </c>
      <c r="L15559" t="s">
        <v>237</v>
      </c>
      <c r="O15559" t="s">
        <v>264</v>
      </c>
      <c r="P15559">
        <v>2020</v>
      </c>
    </row>
    <row r="15560" spans="1:17" x14ac:dyDescent="0.25">
      <c r="A15560" t="s">
        <v>788</v>
      </c>
      <c r="B15560" t="s">
        <v>789</v>
      </c>
      <c r="C15560" t="s">
        <v>781</v>
      </c>
      <c r="D15560" t="s">
        <v>361</v>
      </c>
      <c r="E15560" t="s">
        <v>790</v>
      </c>
      <c r="F15560" t="s">
        <v>187</v>
      </c>
      <c r="G15560" t="s">
        <v>233</v>
      </c>
      <c r="H15560" t="s">
        <v>162</v>
      </c>
      <c r="I15560" t="s">
        <v>234</v>
      </c>
      <c r="J15560" t="s">
        <v>235</v>
      </c>
      <c r="K15560" t="s">
        <v>236</v>
      </c>
      <c r="L15560" t="s">
        <v>237</v>
      </c>
      <c r="O15560" t="s">
        <v>265</v>
      </c>
      <c r="P15560">
        <v>2020</v>
      </c>
    </row>
    <row r="15561" spans="1:17" x14ac:dyDescent="0.25">
      <c r="A15561" t="s">
        <v>788</v>
      </c>
      <c r="B15561" t="s">
        <v>789</v>
      </c>
      <c r="C15561" t="s">
        <v>781</v>
      </c>
      <c r="D15561" t="s">
        <v>361</v>
      </c>
      <c r="E15561" t="s">
        <v>790</v>
      </c>
      <c r="F15561" t="s">
        <v>187</v>
      </c>
      <c r="G15561" t="s">
        <v>233</v>
      </c>
      <c r="H15561" t="s">
        <v>162</v>
      </c>
      <c r="I15561" t="s">
        <v>234</v>
      </c>
      <c r="J15561" t="s">
        <v>235</v>
      </c>
      <c r="K15561" t="s">
        <v>236</v>
      </c>
      <c r="L15561" t="s">
        <v>237</v>
      </c>
      <c r="O15561" t="s">
        <v>194</v>
      </c>
      <c r="P15561">
        <v>2030</v>
      </c>
    </row>
    <row r="15562" spans="1:17" x14ac:dyDescent="0.25">
      <c r="A15562" t="s">
        <v>788</v>
      </c>
      <c r="B15562" t="s">
        <v>789</v>
      </c>
      <c r="C15562" t="s">
        <v>781</v>
      </c>
      <c r="D15562" t="s">
        <v>361</v>
      </c>
      <c r="E15562" t="s">
        <v>790</v>
      </c>
      <c r="F15562" t="s">
        <v>187</v>
      </c>
      <c r="G15562" t="s">
        <v>233</v>
      </c>
      <c r="H15562" t="s">
        <v>162</v>
      </c>
      <c r="I15562" t="s">
        <v>234</v>
      </c>
      <c r="J15562" t="s">
        <v>235</v>
      </c>
      <c r="K15562" t="s">
        <v>236</v>
      </c>
      <c r="L15562" t="s">
        <v>237</v>
      </c>
      <c r="O15562" t="s">
        <v>194</v>
      </c>
      <c r="P15562">
        <v>2050</v>
      </c>
    </row>
    <row r="15563" spans="1:17" x14ac:dyDescent="0.25">
      <c r="A15563" t="s">
        <v>788</v>
      </c>
      <c r="B15563" t="s">
        <v>789</v>
      </c>
      <c r="C15563" t="s">
        <v>781</v>
      </c>
      <c r="D15563" t="s">
        <v>361</v>
      </c>
      <c r="E15563" t="s">
        <v>790</v>
      </c>
      <c r="F15563" t="s">
        <v>187</v>
      </c>
      <c r="G15563" t="s">
        <v>233</v>
      </c>
      <c r="H15563" t="s">
        <v>162</v>
      </c>
      <c r="I15563" t="s">
        <v>234</v>
      </c>
      <c r="J15563" t="s">
        <v>235</v>
      </c>
      <c r="K15563" t="s">
        <v>236</v>
      </c>
      <c r="L15563" t="s">
        <v>237</v>
      </c>
      <c r="O15563" t="s">
        <v>264</v>
      </c>
      <c r="P15563">
        <v>2050</v>
      </c>
    </row>
    <row r="15564" spans="1:17" x14ac:dyDescent="0.25">
      <c r="A15564" t="s">
        <v>788</v>
      </c>
      <c r="B15564" t="s">
        <v>789</v>
      </c>
      <c r="C15564" t="s">
        <v>781</v>
      </c>
      <c r="D15564" t="s">
        <v>361</v>
      </c>
      <c r="E15564" t="s">
        <v>790</v>
      </c>
      <c r="F15564" t="s">
        <v>187</v>
      </c>
      <c r="G15564" t="s">
        <v>233</v>
      </c>
      <c r="H15564" t="s">
        <v>162</v>
      </c>
      <c r="I15564" t="s">
        <v>234</v>
      </c>
      <c r="J15564" t="s">
        <v>235</v>
      </c>
      <c r="K15564" t="s">
        <v>236</v>
      </c>
      <c r="L15564" t="s">
        <v>237</v>
      </c>
      <c r="O15564" t="s">
        <v>265</v>
      </c>
      <c r="P15564">
        <v>2050</v>
      </c>
    </row>
    <row r="15565" spans="1:17" x14ac:dyDescent="0.25">
      <c r="A15565" t="s">
        <v>788</v>
      </c>
      <c r="B15565" t="s">
        <v>789</v>
      </c>
      <c r="C15565" t="s">
        <v>781</v>
      </c>
      <c r="D15565" t="s">
        <v>361</v>
      </c>
      <c r="E15565" t="s">
        <v>790</v>
      </c>
      <c r="F15565" t="s">
        <v>187</v>
      </c>
      <c r="G15565" t="s">
        <v>233</v>
      </c>
      <c r="H15565" t="s">
        <v>163</v>
      </c>
      <c r="I15565" t="s">
        <v>240</v>
      </c>
      <c r="J15565" t="s">
        <v>235</v>
      </c>
      <c r="K15565" t="s">
        <v>241</v>
      </c>
      <c r="L15565" t="s">
        <v>237</v>
      </c>
      <c r="M15565" t="s">
        <v>793</v>
      </c>
      <c r="N15565" t="s">
        <v>794</v>
      </c>
      <c r="O15565" t="s">
        <v>194</v>
      </c>
      <c r="P15565">
        <v>2015</v>
      </c>
      <c r="Q15565">
        <v>0.39</v>
      </c>
    </row>
    <row r="15566" spans="1:17" x14ac:dyDescent="0.25">
      <c r="A15566" t="s">
        <v>788</v>
      </c>
      <c r="B15566" t="s">
        <v>789</v>
      </c>
      <c r="C15566" t="s">
        <v>781</v>
      </c>
      <c r="D15566" t="s">
        <v>361</v>
      </c>
      <c r="E15566" t="s">
        <v>790</v>
      </c>
      <c r="F15566" t="s">
        <v>187</v>
      </c>
      <c r="G15566" t="s">
        <v>233</v>
      </c>
      <c r="H15566" t="s">
        <v>163</v>
      </c>
      <c r="I15566" t="s">
        <v>240</v>
      </c>
      <c r="J15566" t="s">
        <v>235</v>
      </c>
      <c r="K15566" t="s">
        <v>241</v>
      </c>
      <c r="L15566" t="s">
        <v>237</v>
      </c>
      <c r="M15566" t="s">
        <v>793</v>
      </c>
      <c r="N15566" t="s">
        <v>794</v>
      </c>
      <c r="O15566" t="s">
        <v>194</v>
      </c>
      <c r="P15566">
        <v>2020</v>
      </c>
      <c r="Q15566">
        <v>0.37830000000000003</v>
      </c>
    </row>
    <row r="15567" spans="1:17" x14ac:dyDescent="0.25">
      <c r="A15567" t="s">
        <v>788</v>
      </c>
      <c r="B15567" t="s">
        <v>789</v>
      </c>
      <c r="C15567" t="s">
        <v>781</v>
      </c>
      <c r="D15567" t="s">
        <v>361</v>
      </c>
      <c r="E15567" t="s">
        <v>790</v>
      </c>
      <c r="F15567" t="s">
        <v>187</v>
      </c>
      <c r="G15567" t="s">
        <v>233</v>
      </c>
      <c r="H15567" t="s">
        <v>163</v>
      </c>
      <c r="I15567" t="s">
        <v>240</v>
      </c>
      <c r="J15567" t="s">
        <v>235</v>
      </c>
      <c r="K15567" t="s">
        <v>241</v>
      </c>
      <c r="L15567" t="s">
        <v>237</v>
      </c>
      <c r="M15567" t="s">
        <v>793</v>
      </c>
      <c r="N15567" t="s">
        <v>794</v>
      </c>
      <c r="O15567" t="s">
        <v>264</v>
      </c>
      <c r="P15567">
        <v>2020</v>
      </c>
      <c r="Q15567">
        <v>0.30264000000000002</v>
      </c>
    </row>
    <row r="15568" spans="1:17" x14ac:dyDescent="0.25">
      <c r="A15568" t="s">
        <v>788</v>
      </c>
      <c r="B15568" t="s">
        <v>789</v>
      </c>
      <c r="C15568" t="s">
        <v>781</v>
      </c>
      <c r="D15568" t="s">
        <v>361</v>
      </c>
      <c r="E15568" t="s">
        <v>790</v>
      </c>
      <c r="F15568" t="s">
        <v>187</v>
      </c>
      <c r="G15568" t="s">
        <v>233</v>
      </c>
      <c r="H15568" t="s">
        <v>163</v>
      </c>
      <c r="I15568" t="s">
        <v>240</v>
      </c>
      <c r="J15568" t="s">
        <v>235</v>
      </c>
      <c r="K15568" t="s">
        <v>241</v>
      </c>
      <c r="L15568" t="s">
        <v>237</v>
      </c>
      <c r="M15568" t="s">
        <v>793</v>
      </c>
      <c r="N15568" t="s">
        <v>794</v>
      </c>
      <c r="O15568" t="s">
        <v>265</v>
      </c>
      <c r="P15568">
        <v>2020</v>
      </c>
      <c r="Q15568">
        <v>0.45395999999999997</v>
      </c>
    </row>
    <row r="15569" spans="1:17" x14ac:dyDescent="0.25">
      <c r="A15569" t="s">
        <v>788</v>
      </c>
      <c r="B15569" t="s">
        <v>789</v>
      </c>
      <c r="C15569" t="s">
        <v>781</v>
      </c>
      <c r="D15569" t="s">
        <v>361</v>
      </c>
      <c r="E15569" t="s">
        <v>790</v>
      </c>
      <c r="F15569" t="s">
        <v>187</v>
      </c>
      <c r="G15569" t="s">
        <v>233</v>
      </c>
      <c r="H15569" t="s">
        <v>163</v>
      </c>
      <c r="I15569" t="s">
        <v>240</v>
      </c>
      <c r="J15569" t="s">
        <v>235</v>
      </c>
      <c r="K15569" t="s">
        <v>241</v>
      </c>
      <c r="L15569" t="s">
        <v>237</v>
      </c>
      <c r="M15569" t="s">
        <v>793</v>
      </c>
      <c r="N15569" t="s">
        <v>794</v>
      </c>
      <c r="O15569" t="s">
        <v>194</v>
      </c>
      <c r="P15569">
        <v>2030</v>
      </c>
      <c r="Q15569">
        <v>0.36270000000000002</v>
      </c>
    </row>
    <row r="15570" spans="1:17" x14ac:dyDescent="0.25">
      <c r="A15570" t="s">
        <v>788</v>
      </c>
      <c r="B15570" t="s">
        <v>789</v>
      </c>
      <c r="C15570" t="s">
        <v>781</v>
      </c>
      <c r="D15570" t="s">
        <v>361</v>
      </c>
      <c r="E15570" t="s">
        <v>790</v>
      </c>
      <c r="F15570" t="s">
        <v>187</v>
      </c>
      <c r="G15570" t="s">
        <v>233</v>
      </c>
      <c r="H15570" t="s">
        <v>163</v>
      </c>
      <c r="I15570" t="s">
        <v>240</v>
      </c>
      <c r="J15570" t="s">
        <v>235</v>
      </c>
      <c r="K15570" t="s">
        <v>241</v>
      </c>
      <c r="L15570" t="s">
        <v>237</v>
      </c>
      <c r="M15570" t="s">
        <v>793</v>
      </c>
      <c r="N15570" t="s">
        <v>794</v>
      </c>
      <c r="O15570" t="s">
        <v>194</v>
      </c>
      <c r="P15570">
        <v>2050</v>
      </c>
      <c r="Q15570">
        <v>0.34320000000000001</v>
      </c>
    </row>
    <row r="15571" spans="1:17" x14ac:dyDescent="0.25">
      <c r="A15571" t="s">
        <v>788</v>
      </c>
      <c r="B15571" t="s">
        <v>789</v>
      </c>
      <c r="C15571" t="s">
        <v>781</v>
      </c>
      <c r="D15571" t="s">
        <v>361</v>
      </c>
      <c r="E15571" t="s">
        <v>790</v>
      </c>
      <c r="F15571" t="s">
        <v>187</v>
      </c>
      <c r="G15571" t="s">
        <v>233</v>
      </c>
      <c r="H15571" t="s">
        <v>163</v>
      </c>
      <c r="I15571" t="s">
        <v>240</v>
      </c>
      <c r="J15571" t="s">
        <v>235</v>
      </c>
      <c r="K15571" t="s">
        <v>241</v>
      </c>
      <c r="L15571" t="s">
        <v>237</v>
      </c>
      <c r="M15571" t="s">
        <v>793</v>
      </c>
      <c r="N15571" t="s">
        <v>794</v>
      </c>
      <c r="O15571" t="s">
        <v>264</v>
      </c>
      <c r="P15571">
        <v>2050</v>
      </c>
      <c r="Q15571">
        <v>0.24024000000000001</v>
      </c>
    </row>
    <row r="15572" spans="1:17" x14ac:dyDescent="0.25">
      <c r="A15572" t="s">
        <v>788</v>
      </c>
      <c r="B15572" t="s">
        <v>789</v>
      </c>
      <c r="C15572" t="s">
        <v>781</v>
      </c>
      <c r="D15572" t="s">
        <v>361</v>
      </c>
      <c r="E15572" t="s">
        <v>790</v>
      </c>
      <c r="F15572" t="s">
        <v>187</v>
      </c>
      <c r="G15572" t="s">
        <v>233</v>
      </c>
      <c r="H15572" t="s">
        <v>163</v>
      </c>
      <c r="I15572" t="s">
        <v>240</v>
      </c>
      <c r="J15572" t="s">
        <v>235</v>
      </c>
      <c r="K15572" t="s">
        <v>241</v>
      </c>
      <c r="L15572" t="s">
        <v>237</v>
      </c>
      <c r="M15572" t="s">
        <v>793</v>
      </c>
      <c r="N15572" t="s">
        <v>794</v>
      </c>
      <c r="O15572" t="s">
        <v>265</v>
      </c>
      <c r="P15572">
        <v>2050</v>
      </c>
      <c r="Q15572">
        <v>0.44616</v>
      </c>
    </row>
    <row r="15573" spans="1:17" x14ac:dyDescent="0.25">
      <c r="A15573" t="s">
        <v>788</v>
      </c>
      <c r="B15573" t="s">
        <v>789</v>
      </c>
      <c r="C15573" t="s">
        <v>781</v>
      </c>
      <c r="D15573" t="s">
        <v>361</v>
      </c>
      <c r="E15573" t="s">
        <v>790</v>
      </c>
      <c r="F15573" t="s">
        <v>187</v>
      </c>
      <c r="G15573" t="s">
        <v>233</v>
      </c>
      <c r="H15573" t="s">
        <v>576</v>
      </c>
      <c r="I15573" t="s">
        <v>577</v>
      </c>
      <c r="K15573" t="s">
        <v>578</v>
      </c>
      <c r="L15573" t="s">
        <v>237</v>
      </c>
      <c r="O15573" t="s">
        <v>194</v>
      </c>
      <c r="P15573">
        <v>2015</v>
      </c>
    </row>
    <row r="15574" spans="1:17" x14ac:dyDescent="0.25">
      <c r="A15574" t="s">
        <v>788</v>
      </c>
      <c r="B15574" t="s">
        <v>789</v>
      </c>
      <c r="C15574" t="s">
        <v>781</v>
      </c>
      <c r="D15574" t="s">
        <v>361</v>
      </c>
      <c r="E15574" t="s">
        <v>790</v>
      </c>
      <c r="F15574" t="s">
        <v>187</v>
      </c>
      <c r="G15574" t="s">
        <v>233</v>
      </c>
      <c r="H15574" t="s">
        <v>576</v>
      </c>
      <c r="I15574" t="s">
        <v>577</v>
      </c>
      <c r="K15574" t="s">
        <v>578</v>
      </c>
      <c r="L15574" t="s">
        <v>237</v>
      </c>
      <c r="O15574" t="s">
        <v>194</v>
      </c>
      <c r="P15574">
        <v>2020</v>
      </c>
    </row>
    <row r="15575" spans="1:17" x14ac:dyDescent="0.25">
      <c r="A15575" t="s">
        <v>788</v>
      </c>
      <c r="B15575" t="s">
        <v>789</v>
      </c>
      <c r="C15575" t="s">
        <v>781</v>
      </c>
      <c r="D15575" t="s">
        <v>361</v>
      </c>
      <c r="E15575" t="s">
        <v>790</v>
      </c>
      <c r="F15575" t="s">
        <v>187</v>
      </c>
      <c r="G15575" t="s">
        <v>233</v>
      </c>
      <c r="H15575" t="s">
        <v>576</v>
      </c>
      <c r="I15575" t="s">
        <v>577</v>
      </c>
      <c r="K15575" t="s">
        <v>578</v>
      </c>
      <c r="L15575" t="s">
        <v>237</v>
      </c>
      <c r="O15575" t="s">
        <v>264</v>
      </c>
      <c r="P15575">
        <v>2020</v>
      </c>
    </row>
    <row r="15576" spans="1:17" x14ac:dyDescent="0.25">
      <c r="A15576" t="s">
        <v>788</v>
      </c>
      <c r="B15576" t="s">
        <v>789</v>
      </c>
      <c r="C15576" t="s">
        <v>781</v>
      </c>
      <c r="D15576" t="s">
        <v>361</v>
      </c>
      <c r="E15576" t="s">
        <v>790</v>
      </c>
      <c r="F15576" t="s">
        <v>187</v>
      </c>
      <c r="G15576" t="s">
        <v>233</v>
      </c>
      <c r="H15576" t="s">
        <v>576</v>
      </c>
      <c r="I15576" t="s">
        <v>577</v>
      </c>
      <c r="K15576" t="s">
        <v>578</v>
      </c>
      <c r="L15576" t="s">
        <v>237</v>
      </c>
      <c r="O15576" t="s">
        <v>265</v>
      </c>
      <c r="P15576">
        <v>2020</v>
      </c>
    </row>
    <row r="15577" spans="1:17" x14ac:dyDescent="0.25">
      <c r="A15577" t="s">
        <v>788</v>
      </c>
      <c r="B15577" t="s">
        <v>789</v>
      </c>
      <c r="C15577" t="s">
        <v>781</v>
      </c>
      <c r="D15577" t="s">
        <v>361</v>
      </c>
      <c r="E15577" t="s">
        <v>790</v>
      </c>
      <c r="F15577" t="s">
        <v>187</v>
      </c>
      <c r="G15577" t="s">
        <v>233</v>
      </c>
      <c r="H15577" t="s">
        <v>576</v>
      </c>
      <c r="I15577" t="s">
        <v>577</v>
      </c>
      <c r="K15577" t="s">
        <v>578</v>
      </c>
      <c r="L15577" t="s">
        <v>237</v>
      </c>
      <c r="O15577" t="s">
        <v>194</v>
      </c>
      <c r="P15577">
        <v>2030</v>
      </c>
    </row>
    <row r="15578" spans="1:17" x14ac:dyDescent="0.25">
      <c r="A15578" t="s">
        <v>788</v>
      </c>
      <c r="B15578" t="s">
        <v>789</v>
      </c>
      <c r="C15578" t="s">
        <v>781</v>
      </c>
      <c r="D15578" t="s">
        <v>361</v>
      </c>
      <c r="E15578" t="s">
        <v>790</v>
      </c>
      <c r="F15578" t="s">
        <v>187</v>
      </c>
      <c r="G15578" t="s">
        <v>233</v>
      </c>
      <c r="H15578" t="s">
        <v>576</v>
      </c>
      <c r="I15578" t="s">
        <v>577</v>
      </c>
      <c r="K15578" t="s">
        <v>578</v>
      </c>
      <c r="L15578" t="s">
        <v>237</v>
      </c>
      <c r="O15578" t="s">
        <v>194</v>
      </c>
      <c r="P15578">
        <v>2050</v>
      </c>
    </row>
    <row r="15579" spans="1:17" x14ac:dyDescent="0.25">
      <c r="A15579" t="s">
        <v>788</v>
      </c>
      <c r="B15579" t="s">
        <v>789</v>
      </c>
      <c r="C15579" t="s">
        <v>781</v>
      </c>
      <c r="D15579" t="s">
        <v>361</v>
      </c>
      <c r="E15579" t="s">
        <v>790</v>
      </c>
      <c r="F15579" t="s">
        <v>187</v>
      </c>
      <c r="G15579" t="s">
        <v>233</v>
      </c>
      <c r="H15579" t="s">
        <v>576</v>
      </c>
      <c r="I15579" t="s">
        <v>577</v>
      </c>
      <c r="K15579" t="s">
        <v>578</v>
      </c>
      <c r="L15579" t="s">
        <v>237</v>
      </c>
      <c r="O15579" t="s">
        <v>264</v>
      </c>
      <c r="P15579">
        <v>2050</v>
      </c>
    </row>
    <row r="15580" spans="1:17" x14ac:dyDescent="0.25">
      <c r="A15580" t="s">
        <v>788</v>
      </c>
      <c r="B15580" t="s">
        <v>789</v>
      </c>
      <c r="C15580" t="s">
        <v>781</v>
      </c>
      <c r="D15580" t="s">
        <v>361</v>
      </c>
      <c r="E15580" t="s">
        <v>790</v>
      </c>
      <c r="F15580" t="s">
        <v>187</v>
      </c>
      <c r="G15580" t="s">
        <v>233</v>
      </c>
      <c r="H15580" t="s">
        <v>576</v>
      </c>
      <c r="I15580" t="s">
        <v>577</v>
      </c>
      <c r="K15580" t="s">
        <v>578</v>
      </c>
      <c r="L15580" t="s">
        <v>237</v>
      </c>
      <c r="O15580" t="s">
        <v>265</v>
      </c>
      <c r="P15580">
        <v>2050</v>
      </c>
    </row>
    <row r="15581" spans="1:17" x14ac:dyDescent="0.25">
      <c r="A15581" t="s">
        <v>788</v>
      </c>
      <c r="B15581" t="s">
        <v>789</v>
      </c>
      <c r="C15581" t="s">
        <v>781</v>
      </c>
      <c r="D15581" t="s">
        <v>361</v>
      </c>
      <c r="E15581" t="s">
        <v>790</v>
      </c>
      <c r="F15581" t="s">
        <v>187</v>
      </c>
      <c r="G15581" t="s">
        <v>233</v>
      </c>
      <c r="H15581" t="s">
        <v>164</v>
      </c>
      <c r="I15581" t="s">
        <v>4</v>
      </c>
      <c r="J15581" t="s">
        <v>235</v>
      </c>
      <c r="K15581" t="s">
        <v>242</v>
      </c>
      <c r="L15581" t="s">
        <v>237</v>
      </c>
      <c r="O15581" t="s">
        <v>194</v>
      </c>
      <c r="P15581">
        <v>2015</v>
      </c>
    </row>
    <row r="15582" spans="1:17" x14ac:dyDescent="0.25">
      <c r="A15582" t="s">
        <v>788</v>
      </c>
      <c r="B15582" t="s">
        <v>789</v>
      </c>
      <c r="C15582" t="s">
        <v>781</v>
      </c>
      <c r="D15582" t="s">
        <v>361</v>
      </c>
      <c r="E15582" t="s">
        <v>790</v>
      </c>
      <c r="F15582" t="s">
        <v>187</v>
      </c>
      <c r="G15582" t="s">
        <v>233</v>
      </c>
      <c r="H15582" t="s">
        <v>164</v>
      </c>
      <c r="I15582" t="s">
        <v>4</v>
      </c>
      <c r="J15582" t="s">
        <v>235</v>
      </c>
      <c r="K15582" t="s">
        <v>242</v>
      </c>
      <c r="L15582" t="s">
        <v>237</v>
      </c>
      <c r="O15582" t="s">
        <v>194</v>
      </c>
      <c r="P15582">
        <v>2020</v>
      </c>
    </row>
    <row r="15583" spans="1:17" x14ac:dyDescent="0.25">
      <c r="A15583" t="s">
        <v>788</v>
      </c>
      <c r="B15583" t="s">
        <v>789</v>
      </c>
      <c r="C15583" t="s">
        <v>781</v>
      </c>
      <c r="D15583" t="s">
        <v>361</v>
      </c>
      <c r="E15583" t="s">
        <v>790</v>
      </c>
      <c r="F15583" t="s">
        <v>187</v>
      </c>
      <c r="G15583" t="s">
        <v>233</v>
      </c>
      <c r="H15583" t="s">
        <v>164</v>
      </c>
      <c r="I15583" t="s">
        <v>4</v>
      </c>
      <c r="J15583" t="s">
        <v>235</v>
      </c>
      <c r="K15583" t="s">
        <v>242</v>
      </c>
      <c r="L15583" t="s">
        <v>237</v>
      </c>
      <c r="O15583" t="s">
        <v>264</v>
      </c>
      <c r="P15583">
        <v>2020</v>
      </c>
    </row>
    <row r="15584" spans="1:17" x14ac:dyDescent="0.25">
      <c r="A15584" t="s">
        <v>788</v>
      </c>
      <c r="B15584" t="s">
        <v>789</v>
      </c>
      <c r="C15584" t="s">
        <v>781</v>
      </c>
      <c r="D15584" t="s">
        <v>361</v>
      </c>
      <c r="E15584" t="s">
        <v>790</v>
      </c>
      <c r="F15584" t="s">
        <v>187</v>
      </c>
      <c r="G15584" t="s">
        <v>233</v>
      </c>
      <c r="H15584" t="s">
        <v>164</v>
      </c>
      <c r="I15584" t="s">
        <v>4</v>
      </c>
      <c r="J15584" t="s">
        <v>235</v>
      </c>
      <c r="K15584" t="s">
        <v>242</v>
      </c>
      <c r="L15584" t="s">
        <v>237</v>
      </c>
      <c r="O15584" t="s">
        <v>265</v>
      </c>
      <c r="P15584">
        <v>2020</v>
      </c>
    </row>
    <row r="15585" spans="1:17" x14ac:dyDescent="0.25">
      <c r="A15585" t="s">
        <v>788</v>
      </c>
      <c r="B15585" t="s">
        <v>789</v>
      </c>
      <c r="C15585" t="s">
        <v>781</v>
      </c>
      <c r="D15585" t="s">
        <v>361</v>
      </c>
      <c r="E15585" t="s">
        <v>790</v>
      </c>
      <c r="F15585" t="s">
        <v>187</v>
      </c>
      <c r="G15585" t="s">
        <v>233</v>
      </c>
      <c r="H15585" t="s">
        <v>164</v>
      </c>
      <c r="I15585" t="s">
        <v>4</v>
      </c>
      <c r="J15585" t="s">
        <v>235</v>
      </c>
      <c r="K15585" t="s">
        <v>242</v>
      </c>
      <c r="L15585" t="s">
        <v>237</v>
      </c>
      <c r="O15585" t="s">
        <v>194</v>
      </c>
      <c r="P15585">
        <v>2030</v>
      </c>
    </row>
    <row r="15586" spans="1:17" x14ac:dyDescent="0.25">
      <c r="A15586" t="s">
        <v>788</v>
      </c>
      <c r="B15586" t="s">
        <v>789</v>
      </c>
      <c r="C15586" t="s">
        <v>781</v>
      </c>
      <c r="D15586" t="s">
        <v>361</v>
      </c>
      <c r="E15586" t="s">
        <v>790</v>
      </c>
      <c r="F15586" t="s">
        <v>187</v>
      </c>
      <c r="G15586" t="s">
        <v>233</v>
      </c>
      <c r="H15586" t="s">
        <v>164</v>
      </c>
      <c r="I15586" t="s">
        <v>4</v>
      </c>
      <c r="J15586" t="s">
        <v>235</v>
      </c>
      <c r="K15586" t="s">
        <v>242</v>
      </c>
      <c r="L15586" t="s">
        <v>237</v>
      </c>
      <c r="O15586" t="s">
        <v>194</v>
      </c>
      <c r="P15586">
        <v>2050</v>
      </c>
    </row>
    <row r="15587" spans="1:17" x14ac:dyDescent="0.25">
      <c r="A15587" t="s">
        <v>788</v>
      </c>
      <c r="B15587" t="s">
        <v>789</v>
      </c>
      <c r="C15587" t="s">
        <v>781</v>
      </c>
      <c r="D15587" t="s">
        <v>361</v>
      </c>
      <c r="E15587" t="s">
        <v>790</v>
      </c>
      <c r="F15587" t="s">
        <v>187</v>
      </c>
      <c r="G15587" t="s">
        <v>233</v>
      </c>
      <c r="H15587" t="s">
        <v>164</v>
      </c>
      <c r="I15587" t="s">
        <v>4</v>
      </c>
      <c r="J15587" t="s">
        <v>235</v>
      </c>
      <c r="K15587" t="s">
        <v>242</v>
      </c>
      <c r="L15587" t="s">
        <v>237</v>
      </c>
      <c r="O15587" t="s">
        <v>264</v>
      </c>
      <c r="P15587">
        <v>2050</v>
      </c>
    </row>
    <row r="15588" spans="1:17" x14ac:dyDescent="0.25">
      <c r="A15588" t="s">
        <v>788</v>
      </c>
      <c r="B15588" t="s">
        <v>789</v>
      </c>
      <c r="C15588" t="s">
        <v>781</v>
      </c>
      <c r="D15588" t="s">
        <v>361</v>
      </c>
      <c r="E15588" t="s">
        <v>790</v>
      </c>
      <c r="F15588" t="s">
        <v>187</v>
      </c>
      <c r="G15588" t="s">
        <v>233</v>
      </c>
      <c r="H15588" t="s">
        <v>164</v>
      </c>
      <c r="I15588" t="s">
        <v>4</v>
      </c>
      <c r="J15588" t="s">
        <v>235</v>
      </c>
      <c r="K15588" t="s">
        <v>242</v>
      </c>
      <c r="L15588" t="s">
        <v>237</v>
      </c>
      <c r="O15588" t="s">
        <v>265</v>
      </c>
      <c r="P15588">
        <v>2050</v>
      </c>
    </row>
    <row r="15589" spans="1:17" x14ac:dyDescent="0.25">
      <c r="A15589" t="s">
        <v>788</v>
      </c>
      <c r="B15589" t="s">
        <v>789</v>
      </c>
      <c r="C15589" t="s">
        <v>781</v>
      </c>
      <c r="D15589" t="s">
        <v>361</v>
      </c>
      <c r="E15589" t="s">
        <v>790</v>
      </c>
      <c r="F15589" t="s">
        <v>187</v>
      </c>
      <c r="G15589" t="s">
        <v>243</v>
      </c>
      <c r="H15589" t="s">
        <v>356</v>
      </c>
      <c r="I15589" t="s">
        <v>298</v>
      </c>
      <c r="K15589" t="s">
        <v>78</v>
      </c>
      <c r="M15589" t="s">
        <v>199</v>
      </c>
      <c r="N15589" t="s">
        <v>791</v>
      </c>
      <c r="O15589" t="s">
        <v>194</v>
      </c>
      <c r="P15589">
        <v>2015</v>
      </c>
      <c r="Q15589">
        <v>0.17849999999999999</v>
      </c>
    </row>
    <row r="15590" spans="1:17" x14ac:dyDescent="0.25">
      <c r="A15590" t="s">
        <v>788</v>
      </c>
      <c r="B15590" t="s">
        <v>789</v>
      </c>
      <c r="C15590" t="s">
        <v>781</v>
      </c>
      <c r="D15590" t="s">
        <v>361</v>
      </c>
      <c r="E15590" t="s">
        <v>790</v>
      </c>
      <c r="F15590" t="s">
        <v>187</v>
      </c>
      <c r="G15590" t="s">
        <v>243</v>
      </c>
      <c r="H15590" t="s">
        <v>356</v>
      </c>
      <c r="I15590" t="s">
        <v>298</v>
      </c>
      <c r="K15590" t="s">
        <v>78</v>
      </c>
      <c r="M15590" t="s">
        <v>199</v>
      </c>
      <c r="N15590" t="s">
        <v>791</v>
      </c>
      <c r="O15590" t="s">
        <v>194</v>
      </c>
      <c r="P15590">
        <v>2020</v>
      </c>
      <c r="Q15590">
        <v>0.17849999999999999</v>
      </c>
    </row>
    <row r="15591" spans="1:17" x14ac:dyDescent="0.25">
      <c r="A15591" t="s">
        <v>788</v>
      </c>
      <c r="B15591" t="s">
        <v>789</v>
      </c>
      <c r="C15591" t="s">
        <v>781</v>
      </c>
      <c r="D15591" t="s">
        <v>361</v>
      </c>
      <c r="E15591" t="s">
        <v>790</v>
      </c>
      <c r="F15591" t="s">
        <v>187</v>
      </c>
      <c r="G15591" t="s">
        <v>243</v>
      </c>
      <c r="H15591" t="s">
        <v>356</v>
      </c>
      <c r="I15591" t="s">
        <v>298</v>
      </c>
      <c r="K15591" t="s">
        <v>78</v>
      </c>
      <c r="M15591" t="s">
        <v>199</v>
      </c>
      <c r="N15591" t="s">
        <v>791</v>
      </c>
      <c r="O15591" t="s">
        <v>264</v>
      </c>
      <c r="P15591">
        <v>2020</v>
      </c>
    </row>
    <row r="15592" spans="1:17" x14ac:dyDescent="0.25">
      <c r="A15592" t="s">
        <v>788</v>
      </c>
      <c r="B15592" t="s">
        <v>789</v>
      </c>
      <c r="C15592" t="s">
        <v>781</v>
      </c>
      <c r="D15592" t="s">
        <v>361</v>
      </c>
      <c r="E15592" t="s">
        <v>790</v>
      </c>
      <c r="F15592" t="s">
        <v>187</v>
      </c>
      <c r="G15592" t="s">
        <v>243</v>
      </c>
      <c r="H15592" t="s">
        <v>356</v>
      </c>
      <c r="I15592" t="s">
        <v>298</v>
      </c>
      <c r="K15592" t="s">
        <v>78</v>
      </c>
      <c r="M15592" t="s">
        <v>199</v>
      </c>
      <c r="N15592" t="s">
        <v>791</v>
      </c>
      <c r="O15592" t="s">
        <v>265</v>
      </c>
      <c r="P15592">
        <v>2020</v>
      </c>
    </row>
    <row r="15593" spans="1:17" x14ac:dyDescent="0.25">
      <c r="A15593" t="s">
        <v>788</v>
      </c>
      <c r="B15593" t="s">
        <v>789</v>
      </c>
      <c r="C15593" t="s">
        <v>781</v>
      </c>
      <c r="D15593" t="s">
        <v>361</v>
      </c>
      <c r="E15593" t="s">
        <v>790</v>
      </c>
      <c r="F15593" t="s">
        <v>187</v>
      </c>
      <c r="G15593" t="s">
        <v>243</v>
      </c>
      <c r="H15593" t="s">
        <v>356</v>
      </c>
      <c r="I15593" t="s">
        <v>298</v>
      </c>
      <c r="K15593" t="s">
        <v>78</v>
      </c>
      <c r="M15593" t="s">
        <v>199</v>
      </c>
      <c r="N15593" t="s">
        <v>791</v>
      </c>
      <c r="O15593" t="s">
        <v>194</v>
      </c>
      <c r="P15593">
        <v>2030</v>
      </c>
      <c r="Q15593">
        <v>0.17849999999999999</v>
      </c>
    </row>
    <row r="15594" spans="1:17" x14ac:dyDescent="0.25">
      <c r="A15594" t="s">
        <v>788</v>
      </c>
      <c r="B15594" t="s">
        <v>789</v>
      </c>
      <c r="C15594" t="s">
        <v>781</v>
      </c>
      <c r="D15594" t="s">
        <v>361</v>
      </c>
      <c r="E15594" t="s">
        <v>790</v>
      </c>
      <c r="F15594" t="s">
        <v>187</v>
      </c>
      <c r="G15594" t="s">
        <v>243</v>
      </c>
      <c r="H15594" t="s">
        <v>356</v>
      </c>
      <c r="I15594" t="s">
        <v>298</v>
      </c>
      <c r="K15594" t="s">
        <v>78</v>
      </c>
      <c r="M15594" t="s">
        <v>199</v>
      </c>
      <c r="N15594" t="s">
        <v>791</v>
      </c>
      <c r="O15594" t="s">
        <v>194</v>
      </c>
      <c r="P15594">
        <v>2050</v>
      </c>
      <c r="Q15594">
        <v>0.17849999999999999</v>
      </c>
    </row>
    <row r="15595" spans="1:17" x14ac:dyDescent="0.25">
      <c r="A15595" t="s">
        <v>788</v>
      </c>
      <c r="B15595" t="s">
        <v>789</v>
      </c>
      <c r="C15595" t="s">
        <v>781</v>
      </c>
      <c r="D15595" t="s">
        <v>361</v>
      </c>
      <c r="E15595" t="s">
        <v>790</v>
      </c>
      <c r="F15595" t="s">
        <v>187</v>
      </c>
      <c r="G15595" t="s">
        <v>243</v>
      </c>
      <c r="H15595" t="s">
        <v>356</v>
      </c>
      <c r="I15595" t="s">
        <v>298</v>
      </c>
      <c r="K15595" t="s">
        <v>78</v>
      </c>
      <c r="M15595" t="s">
        <v>199</v>
      </c>
      <c r="N15595" t="s">
        <v>791</v>
      </c>
      <c r="O15595" t="s">
        <v>264</v>
      </c>
      <c r="P15595">
        <v>2050</v>
      </c>
    </row>
    <row r="15596" spans="1:17" x14ac:dyDescent="0.25">
      <c r="A15596" t="s">
        <v>788</v>
      </c>
      <c r="B15596" t="s">
        <v>789</v>
      </c>
      <c r="C15596" t="s">
        <v>781</v>
      </c>
      <c r="D15596" t="s">
        <v>361</v>
      </c>
      <c r="E15596" t="s">
        <v>790</v>
      </c>
      <c r="F15596" t="s">
        <v>187</v>
      </c>
      <c r="G15596" t="s">
        <v>243</v>
      </c>
      <c r="H15596" t="s">
        <v>356</v>
      </c>
      <c r="I15596" t="s">
        <v>298</v>
      </c>
      <c r="K15596" t="s">
        <v>78</v>
      </c>
      <c r="M15596" t="s">
        <v>199</v>
      </c>
      <c r="N15596" t="s">
        <v>791</v>
      </c>
      <c r="O15596" t="s">
        <v>265</v>
      </c>
      <c r="P15596">
        <v>2050</v>
      </c>
    </row>
    <row r="15597" spans="1:17" x14ac:dyDescent="0.25">
      <c r="A15597" t="s">
        <v>788</v>
      </c>
      <c r="B15597" t="s">
        <v>789</v>
      </c>
      <c r="C15597" t="s">
        <v>781</v>
      </c>
      <c r="D15597" t="s">
        <v>361</v>
      </c>
      <c r="E15597" t="s">
        <v>790</v>
      </c>
      <c r="F15597" t="s">
        <v>187</v>
      </c>
      <c r="G15597" t="s">
        <v>243</v>
      </c>
      <c r="H15597" t="s">
        <v>244</v>
      </c>
      <c r="I15597" t="s">
        <v>245</v>
      </c>
      <c r="J15597" t="s">
        <v>246</v>
      </c>
      <c r="K15597" t="s">
        <v>191</v>
      </c>
      <c r="O15597" t="s">
        <v>194</v>
      </c>
      <c r="P15597">
        <v>2015</v>
      </c>
    </row>
    <row r="15598" spans="1:17" x14ac:dyDescent="0.25">
      <c r="A15598" t="s">
        <v>788</v>
      </c>
      <c r="B15598" t="s">
        <v>789</v>
      </c>
      <c r="C15598" t="s">
        <v>781</v>
      </c>
      <c r="D15598" t="s">
        <v>361</v>
      </c>
      <c r="E15598" t="s">
        <v>790</v>
      </c>
      <c r="F15598" t="s">
        <v>187</v>
      </c>
      <c r="G15598" t="s">
        <v>243</v>
      </c>
      <c r="H15598" t="s">
        <v>244</v>
      </c>
      <c r="I15598" t="s">
        <v>245</v>
      </c>
      <c r="J15598" t="s">
        <v>246</v>
      </c>
      <c r="K15598" t="s">
        <v>191</v>
      </c>
      <c r="O15598" t="s">
        <v>194</v>
      </c>
      <c r="P15598">
        <v>2020</v>
      </c>
    </row>
    <row r="15599" spans="1:17" x14ac:dyDescent="0.25">
      <c r="A15599" t="s">
        <v>788</v>
      </c>
      <c r="B15599" t="s">
        <v>789</v>
      </c>
      <c r="C15599" t="s">
        <v>781</v>
      </c>
      <c r="D15599" t="s">
        <v>361</v>
      </c>
      <c r="E15599" t="s">
        <v>790</v>
      </c>
      <c r="F15599" t="s">
        <v>187</v>
      </c>
      <c r="G15599" t="s">
        <v>243</v>
      </c>
      <c r="H15599" t="s">
        <v>244</v>
      </c>
      <c r="I15599" t="s">
        <v>245</v>
      </c>
      <c r="J15599" t="s">
        <v>246</v>
      </c>
      <c r="K15599" t="s">
        <v>191</v>
      </c>
      <c r="O15599" t="s">
        <v>264</v>
      </c>
      <c r="P15599">
        <v>2020</v>
      </c>
    </row>
    <row r="15600" spans="1:17" x14ac:dyDescent="0.25">
      <c r="A15600" t="s">
        <v>788</v>
      </c>
      <c r="B15600" t="s">
        <v>789</v>
      </c>
      <c r="C15600" t="s">
        <v>781</v>
      </c>
      <c r="D15600" t="s">
        <v>361</v>
      </c>
      <c r="E15600" t="s">
        <v>790</v>
      </c>
      <c r="F15600" t="s">
        <v>187</v>
      </c>
      <c r="G15600" t="s">
        <v>243</v>
      </c>
      <c r="H15600" t="s">
        <v>244</v>
      </c>
      <c r="I15600" t="s">
        <v>245</v>
      </c>
      <c r="J15600" t="s">
        <v>246</v>
      </c>
      <c r="K15600" t="s">
        <v>191</v>
      </c>
      <c r="O15600" t="s">
        <v>265</v>
      </c>
      <c r="P15600">
        <v>2020</v>
      </c>
    </row>
    <row r="15601" spans="1:16" x14ac:dyDescent="0.25">
      <c r="A15601" t="s">
        <v>788</v>
      </c>
      <c r="B15601" t="s">
        <v>789</v>
      </c>
      <c r="C15601" t="s">
        <v>781</v>
      </c>
      <c r="D15601" t="s">
        <v>361</v>
      </c>
      <c r="E15601" t="s">
        <v>790</v>
      </c>
      <c r="F15601" t="s">
        <v>187</v>
      </c>
      <c r="G15601" t="s">
        <v>243</v>
      </c>
      <c r="H15601" t="s">
        <v>244</v>
      </c>
      <c r="I15601" t="s">
        <v>245</v>
      </c>
      <c r="J15601" t="s">
        <v>246</v>
      </c>
      <c r="K15601" t="s">
        <v>191</v>
      </c>
      <c r="O15601" t="s">
        <v>194</v>
      </c>
      <c r="P15601">
        <v>2030</v>
      </c>
    </row>
    <row r="15602" spans="1:16" x14ac:dyDescent="0.25">
      <c r="A15602" t="s">
        <v>788</v>
      </c>
      <c r="B15602" t="s">
        <v>789</v>
      </c>
      <c r="C15602" t="s">
        <v>781</v>
      </c>
      <c r="D15602" t="s">
        <v>361</v>
      </c>
      <c r="E15602" t="s">
        <v>790</v>
      </c>
      <c r="F15602" t="s">
        <v>187</v>
      </c>
      <c r="G15602" t="s">
        <v>243</v>
      </c>
      <c r="H15602" t="s">
        <v>244</v>
      </c>
      <c r="I15602" t="s">
        <v>245</v>
      </c>
      <c r="J15602" t="s">
        <v>246</v>
      </c>
      <c r="K15602" t="s">
        <v>191</v>
      </c>
      <c r="O15602" t="s">
        <v>194</v>
      </c>
      <c r="P15602">
        <v>2050</v>
      </c>
    </row>
    <row r="15603" spans="1:16" x14ac:dyDescent="0.25">
      <c r="A15603" t="s">
        <v>788</v>
      </c>
      <c r="B15603" t="s">
        <v>789</v>
      </c>
      <c r="C15603" t="s">
        <v>781</v>
      </c>
      <c r="D15603" t="s">
        <v>361</v>
      </c>
      <c r="E15603" t="s">
        <v>790</v>
      </c>
      <c r="F15603" t="s">
        <v>187</v>
      </c>
      <c r="G15603" t="s">
        <v>243</v>
      </c>
      <c r="H15603" t="s">
        <v>244</v>
      </c>
      <c r="I15603" t="s">
        <v>245</v>
      </c>
      <c r="J15603" t="s">
        <v>246</v>
      </c>
      <c r="K15603" t="s">
        <v>191</v>
      </c>
      <c r="O15603" t="s">
        <v>264</v>
      </c>
      <c r="P15603">
        <v>2050</v>
      </c>
    </row>
    <row r="15604" spans="1:16" x14ac:dyDescent="0.25">
      <c r="A15604" t="s">
        <v>788</v>
      </c>
      <c r="B15604" t="s">
        <v>789</v>
      </c>
      <c r="C15604" t="s">
        <v>781</v>
      </c>
      <c r="D15604" t="s">
        <v>361</v>
      </c>
      <c r="E15604" t="s">
        <v>790</v>
      </c>
      <c r="F15604" t="s">
        <v>187</v>
      </c>
      <c r="G15604" t="s">
        <v>243</v>
      </c>
      <c r="H15604" t="s">
        <v>244</v>
      </c>
      <c r="I15604" t="s">
        <v>245</v>
      </c>
      <c r="J15604" t="s">
        <v>246</v>
      </c>
      <c r="K15604" t="s">
        <v>191</v>
      </c>
      <c r="O15604" t="s">
        <v>265</v>
      </c>
      <c r="P15604">
        <v>2050</v>
      </c>
    </row>
    <row r="15605" spans="1:16" x14ac:dyDescent="0.25">
      <c r="A15605" t="s">
        <v>788</v>
      </c>
      <c r="B15605" t="s">
        <v>789</v>
      </c>
      <c r="C15605" t="s">
        <v>781</v>
      </c>
      <c r="D15605" t="s">
        <v>361</v>
      </c>
      <c r="E15605" t="s">
        <v>790</v>
      </c>
      <c r="F15605" t="s">
        <v>187</v>
      </c>
      <c r="G15605" t="s">
        <v>243</v>
      </c>
      <c r="H15605" t="s">
        <v>248</v>
      </c>
      <c r="I15605" t="s">
        <v>249</v>
      </c>
      <c r="J15605" t="s">
        <v>250</v>
      </c>
      <c r="K15605" t="s">
        <v>191</v>
      </c>
      <c r="O15605" t="s">
        <v>194</v>
      </c>
      <c r="P15605">
        <v>2015</v>
      </c>
    </row>
    <row r="15606" spans="1:16" x14ac:dyDescent="0.25">
      <c r="A15606" t="s">
        <v>788</v>
      </c>
      <c r="B15606" t="s">
        <v>789</v>
      </c>
      <c r="C15606" t="s">
        <v>781</v>
      </c>
      <c r="D15606" t="s">
        <v>361</v>
      </c>
      <c r="E15606" t="s">
        <v>790</v>
      </c>
      <c r="F15606" t="s">
        <v>187</v>
      </c>
      <c r="G15606" t="s">
        <v>243</v>
      </c>
      <c r="H15606" t="s">
        <v>248</v>
      </c>
      <c r="I15606" t="s">
        <v>249</v>
      </c>
      <c r="J15606" t="s">
        <v>250</v>
      </c>
      <c r="K15606" t="s">
        <v>191</v>
      </c>
      <c r="O15606" t="s">
        <v>194</v>
      </c>
      <c r="P15606">
        <v>2020</v>
      </c>
    </row>
    <row r="15607" spans="1:16" x14ac:dyDescent="0.25">
      <c r="A15607" t="s">
        <v>788</v>
      </c>
      <c r="B15607" t="s">
        <v>789</v>
      </c>
      <c r="C15607" t="s">
        <v>781</v>
      </c>
      <c r="D15607" t="s">
        <v>361</v>
      </c>
      <c r="E15607" t="s">
        <v>790</v>
      </c>
      <c r="F15607" t="s">
        <v>187</v>
      </c>
      <c r="G15607" t="s">
        <v>243</v>
      </c>
      <c r="H15607" t="s">
        <v>248</v>
      </c>
      <c r="I15607" t="s">
        <v>249</v>
      </c>
      <c r="J15607" t="s">
        <v>250</v>
      </c>
      <c r="K15607" t="s">
        <v>191</v>
      </c>
      <c r="O15607" t="s">
        <v>264</v>
      </c>
      <c r="P15607">
        <v>2020</v>
      </c>
    </row>
    <row r="15608" spans="1:16" x14ac:dyDescent="0.25">
      <c r="A15608" t="s">
        <v>788</v>
      </c>
      <c r="B15608" t="s">
        <v>789</v>
      </c>
      <c r="C15608" t="s">
        <v>781</v>
      </c>
      <c r="D15608" t="s">
        <v>361</v>
      </c>
      <c r="E15608" t="s">
        <v>790</v>
      </c>
      <c r="F15608" t="s">
        <v>187</v>
      </c>
      <c r="G15608" t="s">
        <v>243</v>
      </c>
      <c r="H15608" t="s">
        <v>248</v>
      </c>
      <c r="I15608" t="s">
        <v>249</v>
      </c>
      <c r="J15608" t="s">
        <v>250</v>
      </c>
      <c r="K15608" t="s">
        <v>191</v>
      </c>
      <c r="O15608" t="s">
        <v>265</v>
      </c>
      <c r="P15608">
        <v>2020</v>
      </c>
    </row>
    <row r="15609" spans="1:16" x14ac:dyDescent="0.25">
      <c r="A15609" t="s">
        <v>788</v>
      </c>
      <c r="B15609" t="s">
        <v>789</v>
      </c>
      <c r="C15609" t="s">
        <v>781</v>
      </c>
      <c r="D15609" t="s">
        <v>361</v>
      </c>
      <c r="E15609" t="s">
        <v>790</v>
      </c>
      <c r="F15609" t="s">
        <v>187</v>
      </c>
      <c r="G15609" t="s">
        <v>243</v>
      </c>
      <c r="H15609" t="s">
        <v>248</v>
      </c>
      <c r="I15609" t="s">
        <v>249</v>
      </c>
      <c r="J15609" t="s">
        <v>250</v>
      </c>
      <c r="K15609" t="s">
        <v>191</v>
      </c>
      <c r="O15609" t="s">
        <v>194</v>
      </c>
      <c r="P15609">
        <v>2030</v>
      </c>
    </row>
    <row r="15610" spans="1:16" x14ac:dyDescent="0.25">
      <c r="A15610" t="s">
        <v>788</v>
      </c>
      <c r="B15610" t="s">
        <v>789</v>
      </c>
      <c r="C15610" t="s">
        <v>781</v>
      </c>
      <c r="D15610" t="s">
        <v>361</v>
      </c>
      <c r="E15610" t="s">
        <v>790</v>
      </c>
      <c r="F15610" t="s">
        <v>187</v>
      </c>
      <c r="G15610" t="s">
        <v>243</v>
      </c>
      <c r="H15610" t="s">
        <v>248</v>
      </c>
      <c r="I15610" t="s">
        <v>249</v>
      </c>
      <c r="J15610" t="s">
        <v>250</v>
      </c>
      <c r="K15610" t="s">
        <v>191</v>
      </c>
      <c r="O15610" t="s">
        <v>194</v>
      </c>
      <c r="P15610">
        <v>2050</v>
      </c>
    </row>
    <row r="15611" spans="1:16" x14ac:dyDescent="0.25">
      <c r="A15611" t="s">
        <v>788</v>
      </c>
      <c r="B15611" t="s">
        <v>789</v>
      </c>
      <c r="C15611" t="s">
        <v>781</v>
      </c>
      <c r="D15611" t="s">
        <v>361</v>
      </c>
      <c r="E15611" t="s">
        <v>790</v>
      </c>
      <c r="F15611" t="s">
        <v>187</v>
      </c>
      <c r="G15611" t="s">
        <v>243</v>
      </c>
      <c r="H15611" t="s">
        <v>248</v>
      </c>
      <c r="I15611" t="s">
        <v>249</v>
      </c>
      <c r="J15611" t="s">
        <v>250</v>
      </c>
      <c r="K15611" t="s">
        <v>191</v>
      </c>
      <c r="O15611" t="s">
        <v>264</v>
      </c>
      <c r="P15611">
        <v>2050</v>
      </c>
    </row>
    <row r="15612" spans="1:16" x14ac:dyDescent="0.25">
      <c r="A15612" t="s">
        <v>788</v>
      </c>
      <c r="B15612" t="s">
        <v>789</v>
      </c>
      <c r="C15612" t="s">
        <v>781</v>
      </c>
      <c r="D15612" t="s">
        <v>361</v>
      </c>
      <c r="E15612" t="s">
        <v>790</v>
      </c>
      <c r="F15612" t="s">
        <v>187</v>
      </c>
      <c r="G15612" t="s">
        <v>243</v>
      </c>
      <c r="H15612" t="s">
        <v>248</v>
      </c>
      <c r="I15612" t="s">
        <v>249</v>
      </c>
      <c r="J15612" t="s">
        <v>250</v>
      </c>
      <c r="K15612" t="s">
        <v>191</v>
      </c>
      <c r="O15612" t="s">
        <v>265</v>
      </c>
      <c r="P15612">
        <v>2050</v>
      </c>
    </row>
    <row r="15613" spans="1:16" x14ac:dyDescent="0.25">
      <c r="A15613" t="s">
        <v>788</v>
      </c>
      <c r="B15613" t="s">
        <v>789</v>
      </c>
      <c r="C15613" t="s">
        <v>781</v>
      </c>
      <c r="D15613" t="s">
        <v>361</v>
      </c>
      <c r="E15613" t="s">
        <v>790</v>
      </c>
      <c r="F15613" t="s">
        <v>187</v>
      </c>
      <c r="G15613" t="s">
        <v>243</v>
      </c>
      <c r="H15613" t="s">
        <v>253</v>
      </c>
      <c r="I15613" t="s">
        <v>254</v>
      </c>
      <c r="J15613" t="s">
        <v>255</v>
      </c>
      <c r="K15613" t="s">
        <v>191</v>
      </c>
      <c r="O15613" t="s">
        <v>194</v>
      </c>
      <c r="P15613">
        <v>2015</v>
      </c>
    </row>
    <row r="15614" spans="1:16" x14ac:dyDescent="0.25">
      <c r="A15614" t="s">
        <v>788</v>
      </c>
      <c r="B15614" t="s">
        <v>789</v>
      </c>
      <c r="C15614" t="s">
        <v>781</v>
      </c>
      <c r="D15614" t="s">
        <v>361</v>
      </c>
      <c r="E15614" t="s">
        <v>790</v>
      </c>
      <c r="F15614" t="s">
        <v>187</v>
      </c>
      <c r="G15614" t="s">
        <v>243</v>
      </c>
      <c r="H15614" t="s">
        <v>253</v>
      </c>
      <c r="I15614" t="s">
        <v>254</v>
      </c>
      <c r="J15614" t="s">
        <v>255</v>
      </c>
      <c r="K15614" t="s">
        <v>191</v>
      </c>
      <c r="O15614" t="s">
        <v>194</v>
      </c>
      <c r="P15614">
        <v>2020</v>
      </c>
    </row>
    <row r="15615" spans="1:16" x14ac:dyDescent="0.25">
      <c r="A15615" t="s">
        <v>788</v>
      </c>
      <c r="B15615" t="s">
        <v>789</v>
      </c>
      <c r="C15615" t="s">
        <v>781</v>
      </c>
      <c r="D15615" t="s">
        <v>361</v>
      </c>
      <c r="E15615" t="s">
        <v>790</v>
      </c>
      <c r="F15615" t="s">
        <v>187</v>
      </c>
      <c r="G15615" t="s">
        <v>243</v>
      </c>
      <c r="H15615" t="s">
        <v>253</v>
      </c>
      <c r="I15615" t="s">
        <v>254</v>
      </c>
      <c r="J15615" t="s">
        <v>255</v>
      </c>
      <c r="K15615" t="s">
        <v>191</v>
      </c>
      <c r="O15615" t="s">
        <v>264</v>
      </c>
      <c r="P15615">
        <v>2020</v>
      </c>
    </row>
    <row r="15616" spans="1:16" x14ac:dyDescent="0.25">
      <c r="A15616" t="s">
        <v>788</v>
      </c>
      <c r="B15616" t="s">
        <v>789</v>
      </c>
      <c r="C15616" t="s">
        <v>781</v>
      </c>
      <c r="D15616" t="s">
        <v>361</v>
      </c>
      <c r="E15616" t="s">
        <v>790</v>
      </c>
      <c r="F15616" t="s">
        <v>187</v>
      </c>
      <c r="G15616" t="s">
        <v>243</v>
      </c>
      <c r="H15616" t="s">
        <v>253</v>
      </c>
      <c r="I15616" t="s">
        <v>254</v>
      </c>
      <c r="J15616" t="s">
        <v>255</v>
      </c>
      <c r="K15616" t="s">
        <v>191</v>
      </c>
      <c r="O15616" t="s">
        <v>265</v>
      </c>
      <c r="P15616">
        <v>2020</v>
      </c>
    </row>
    <row r="15617" spans="1:17" x14ac:dyDescent="0.25">
      <c r="A15617" t="s">
        <v>788</v>
      </c>
      <c r="B15617" t="s">
        <v>789</v>
      </c>
      <c r="C15617" t="s">
        <v>781</v>
      </c>
      <c r="D15617" t="s">
        <v>361</v>
      </c>
      <c r="E15617" t="s">
        <v>790</v>
      </c>
      <c r="F15617" t="s">
        <v>187</v>
      </c>
      <c r="G15617" t="s">
        <v>243</v>
      </c>
      <c r="H15617" t="s">
        <v>253</v>
      </c>
      <c r="I15617" t="s">
        <v>254</v>
      </c>
      <c r="J15617" t="s">
        <v>255</v>
      </c>
      <c r="K15617" t="s">
        <v>191</v>
      </c>
      <c r="O15617" t="s">
        <v>194</v>
      </c>
      <c r="P15617">
        <v>2030</v>
      </c>
    </row>
    <row r="15618" spans="1:17" x14ac:dyDescent="0.25">
      <c r="A15618" t="s">
        <v>788</v>
      </c>
      <c r="B15618" t="s">
        <v>789</v>
      </c>
      <c r="C15618" t="s">
        <v>781</v>
      </c>
      <c r="D15618" t="s">
        <v>361</v>
      </c>
      <c r="E15618" t="s">
        <v>790</v>
      </c>
      <c r="F15618" t="s">
        <v>187</v>
      </c>
      <c r="G15618" t="s">
        <v>243</v>
      </c>
      <c r="H15618" t="s">
        <v>253</v>
      </c>
      <c r="I15618" t="s">
        <v>254</v>
      </c>
      <c r="J15618" t="s">
        <v>255</v>
      </c>
      <c r="K15618" t="s">
        <v>191</v>
      </c>
      <c r="O15618" t="s">
        <v>194</v>
      </c>
      <c r="P15618">
        <v>2050</v>
      </c>
    </row>
    <row r="15619" spans="1:17" x14ac:dyDescent="0.25">
      <c r="A15619" t="s">
        <v>788</v>
      </c>
      <c r="B15619" t="s">
        <v>789</v>
      </c>
      <c r="C15619" t="s">
        <v>781</v>
      </c>
      <c r="D15619" t="s">
        <v>361</v>
      </c>
      <c r="E15619" t="s">
        <v>790</v>
      </c>
      <c r="F15619" t="s">
        <v>187</v>
      </c>
      <c r="G15619" t="s">
        <v>243</v>
      </c>
      <c r="H15619" t="s">
        <v>253</v>
      </c>
      <c r="I15619" t="s">
        <v>254</v>
      </c>
      <c r="J15619" t="s">
        <v>255</v>
      </c>
      <c r="K15619" t="s">
        <v>191</v>
      </c>
      <c r="O15619" t="s">
        <v>264</v>
      </c>
      <c r="P15619">
        <v>2050</v>
      </c>
    </row>
    <row r="15620" spans="1:17" x14ac:dyDescent="0.25">
      <c r="A15620" t="s">
        <v>788</v>
      </c>
      <c r="B15620" t="s">
        <v>789</v>
      </c>
      <c r="C15620" t="s">
        <v>781</v>
      </c>
      <c r="D15620" t="s">
        <v>361</v>
      </c>
      <c r="E15620" t="s">
        <v>790</v>
      </c>
      <c r="F15620" t="s">
        <v>187</v>
      </c>
      <c r="G15620" t="s">
        <v>243</v>
      </c>
      <c r="H15620" t="s">
        <v>253</v>
      </c>
      <c r="I15620" t="s">
        <v>254</v>
      </c>
      <c r="J15620" t="s">
        <v>255</v>
      </c>
      <c r="K15620" t="s">
        <v>191</v>
      </c>
      <c r="O15620" t="s">
        <v>265</v>
      </c>
      <c r="P15620">
        <v>2050</v>
      </c>
    </row>
    <row r="15621" spans="1:17" x14ac:dyDescent="0.25">
      <c r="A15621" t="s">
        <v>788</v>
      </c>
      <c r="B15621" t="s">
        <v>789</v>
      </c>
      <c r="C15621" t="s">
        <v>781</v>
      </c>
      <c r="D15621" t="s">
        <v>361</v>
      </c>
      <c r="E15621" t="s">
        <v>790</v>
      </c>
      <c r="F15621" t="s">
        <v>187</v>
      </c>
      <c r="G15621" t="s">
        <v>243</v>
      </c>
      <c r="H15621" t="s">
        <v>357</v>
      </c>
      <c r="I15621" t="s">
        <v>306</v>
      </c>
      <c r="K15621" t="s">
        <v>78</v>
      </c>
      <c r="M15621" t="s">
        <v>199</v>
      </c>
      <c r="N15621" t="s">
        <v>791</v>
      </c>
      <c r="O15621" t="s">
        <v>194</v>
      </c>
      <c r="P15621">
        <v>2015</v>
      </c>
      <c r="Q15621">
        <v>9.1666668500000006E-2</v>
      </c>
    </row>
    <row r="15622" spans="1:17" x14ac:dyDescent="0.25">
      <c r="A15622" t="s">
        <v>788</v>
      </c>
      <c r="B15622" t="s">
        <v>789</v>
      </c>
      <c r="C15622" t="s">
        <v>781</v>
      </c>
      <c r="D15622" t="s">
        <v>361</v>
      </c>
      <c r="E15622" t="s">
        <v>790</v>
      </c>
      <c r="F15622" t="s">
        <v>187</v>
      </c>
      <c r="G15622" t="s">
        <v>243</v>
      </c>
      <c r="H15622" t="s">
        <v>357</v>
      </c>
      <c r="I15622" t="s">
        <v>306</v>
      </c>
      <c r="K15622" t="s">
        <v>78</v>
      </c>
      <c r="M15622" t="s">
        <v>199</v>
      </c>
      <c r="N15622" t="s">
        <v>791</v>
      </c>
      <c r="O15622" t="s">
        <v>194</v>
      </c>
      <c r="P15622">
        <v>2020</v>
      </c>
      <c r="Q15622">
        <v>9.1666668500000006E-2</v>
      </c>
    </row>
    <row r="15623" spans="1:17" x14ac:dyDescent="0.25">
      <c r="A15623" t="s">
        <v>788</v>
      </c>
      <c r="B15623" t="s">
        <v>789</v>
      </c>
      <c r="C15623" t="s">
        <v>781</v>
      </c>
      <c r="D15623" t="s">
        <v>361</v>
      </c>
      <c r="E15623" t="s">
        <v>790</v>
      </c>
      <c r="F15623" t="s">
        <v>187</v>
      </c>
      <c r="G15623" t="s">
        <v>243</v>
      </c>
      <c r="H15623" t="s">
        <v>357</v>
      </c>
      <c r="I15623" t="s">
        <v>306</v>
      </c>
      <c r="K15623" t="s">
        <v>78</v>
      </c>
      <c r="M15623" t="s">
        <v>199</v>
      </c>
      <c r="N15623" t="s">
        <v>791</v>
      </c>
      <c r="O15623" t="s">
        <v>264</v>
      </c>
      <c r="P15623">
        <v>2020</v>
      </c>
    </row>
    <row r="15624" spans="1:17" x14ac:dyDescent="0.25">
      <c r="A15624" t="s">
        <v>788</v>
      </c>
      <c r="B15624" t="s">
        <v>789</v>
      </c>
      <c r="C15624" t="s">
        <v>781</v>
      </c>
      <c r="D15624" t="s">
        <v>361</v>
      </c>
      <c r="E15624" t="s">
        <v>790</v>
      </c>
      <c r="F15624" t="s">
        <v>187</v>
      </c>
      <c r="G15624" t="s">
        <v>243</v>
      </c>
      <c r="H15624" t="s">
        <v>357</v>
      </c>
      <c r="I15624" t="s">
        <v>306</v>
      </c>
      <c r="K15624" t="s">
        <v>78</v>
      </c>
      <c r="M15624" t="s">
        <v>199</v>
      </c>
      <c r="N15624" t="s">
        <v>791</v>
      </c>
      <c r="O15624" t="s">
        <v>265</v>
      </c>
      <c r="P15624">
        <v>2020</v>
      </c>
    </row>
    <row r="15625" spans="1:17" x14ac:dyDescent="0.25">
      <c r="A15625" t="s">
        <v>788</v>
      </c>
      <c r="B15625" t="s">
        <v>789</v>
      </c>
      <c r="C15625" t="s">
        <v>781</v>
      </c>
      <c r="D15625" t="s">
        <v>361</v>
      </c>
      <c r="E15625" t="s">
        <v>790</v>
      </c>
      <c r="F15625" t="s">
        <v>187</v>
      </c>
      <c r="G15625" t="s">
        <v>243</v>
      </c>
      <c r="H15625" t="s">
        <v>357</v>
      </c>
      <c r="I15625" t="s">
        <v>306</v>
      </c>
      <c r="K15625" t="s">
        <v>78</v>
      </c>
      <c r="M15625" t="s">
        <v>199</v>
      </c>
      <c r="N15625" t="s">
        <v>791</v>
      </c>
      <c r="O15625" t="s">
        <v>194</v>
      </c>
      <c r="P15625">
        <v>2030</v>
      </c>
      <c r="Q15625">
        <v>9.1666668500000006E-2</v>
      </c>
    </row>
    <row r="15626" spans="1:17" x14ac:dyDescent="0.25">
      <c r="A15626" t="s">
        <v>788</v>
      </c>
      <c r="B15626" t="s">
        <v>789</v>
      </c>
      <c r="C15626" t="s">
        <v>781</v>
      </c>
      <c r="D15626" t="s">
        <v>361</v>
      </c>
      <c r="E15626" t="s">
        <v>790</v>
      </c>
      <c r="F15626" t="s">
        <v>187</v>
      </c>
      <c r="G15626" t="s">
        <v>243</v>
      </c>
      <c r="H15626" t="s">
        <v>357</v>
      </c>
      <c r="I15626" t="s">
        <v>306</v>
      </c>
      <c r="K15626" t="s">
        <v>78</v>
      </c>
      <c r="M15626" t="s">
        <v>199</v>
      </c>
      <c r="N15626" t="s">
        <v>791</v>
      </c>
      <c r="O15626" t="s">
        <v>194</v>
      </c>
      <c r="P15626">
        <v>2050</v>
      </c>
      <c r="Q15626">
        <v>9.1666668500000006E-2</v>
      </c>
    </row>
    <row r="15627" spans="1:17" x14ac:dyDescent="0.25">
      <c r="A15627" t="s">
        <v>788</v>
      </c>
      <c r="B15627" t="s">
        <v>789</v>
      </c>
      <c r="C15627" t="s">
        <v>781</v>
      </c>
      <c r="D15627" t="s">
        <v>361</v>
      </c>
      <c r="E15627" t="s">
        <v>790</v>
      </c>
      <c r="F15627" t="s">
        <v>187</v>
      </c>
      <c r="G15627" t="s">
        <v>243</v>
      </c>
      <c r="H15627" t="s">
        <v>357</v>
      </c>
      <c r="I15627" t="s">
        <v>306</v>
      </c>
      <c r="K15627" t="s">
        <v>78</v>
      </c>
      <c r="M15627" t="s">
        <v>199</v>
      </c>
      <c r="N15627" t="s">
        <v>791</v>
      </c>
      <c r="O15627" t="s">
        <v>264</v>
      </c>
      <c r="P15627">
        <v>2050</v>
      </c>
    </row>
    <row r="15628" spans="1:17" x14ac:dyDescent="0.25">
      <c r="A15628" t="s">
        <v>788</v>
      </c>
      <c r="B15628" t="s">
        <v>789</v>
      </c>
      <c r="C15628" t="s">
        <v>781</v>
      </c>
      <c r="D15628" t="s">
        <v>361</v>
      </c>
      <c r="E15628" t="s">
        <v>790</v>
      </c>
      <c r="F15628" t="s">
        <v>187</v>
      </c>
      <c r="G15628" t="s">
        <v>243</v>
      </c>
      <c r="H15628" t="s">
        <v>357</v>
      </c>
      <c r="I15628" t="s">
        <v>306</v>
      </c>
      <c r="K15628" t="s">
        <v>78</v>
      </c>
      <c r="M15628" t="s">
        <v>199</v>
      </c>
      <c r="N15628" t="s">
        <v>791</v>
      </c>
      <c r="O15628" t="s">
        <v>265</v>
      </c>
      <c r="P15628">
        <v>2050</v>
      </c>
    </row>
    <row r="15629" spans="1:17" x14ac:dyDescent="0.25">
      <c r="A15629" t="s">
        <v>795</v>
      </c>
      <c r="B15629" t="s">
        <v>796</v>
      </c>
      <c r="C15629" t="s">
        <v>797</v>
      </c>
      <c r="D15629" t="s">
        <v>472</v>
      </c>
      <c r="E15629" t="s">
        <v>639</v>
      </c>
      <c r="F15629" t="s">
        <v>348</v>
      </c>
      <c r="G15629" t="s">
        <v>195</v>
      </c>
      <c r="H15629" t="s">
        <v>417</v>
      </c>
      <c r="I15629" t="s">
        <v>418</v>
      </c>
      <c r="J15629" t="s">
        <v>419</v>
      </c>
      <c r="K15629" t="s">
        <v>191</v>
      </c>
      <c r="O15629" t="s">
        <v>264</v>
      </c>
      <c r="P15629">
        <v>2020</v>
      </c>
      <c r="Q15629">
        <v>1E-3</v>
      </c>
    </row>
    <row r="15630" spans="1:17" x14ac:dyDescent="0.25">
      <c r="A15630" t="s">
        <v>795</v>
      </c>
      <c r="B15630" t="s">
        <v>796</v>
      </c>
      <c r="C15630" t="s">
        <v>797</v>
      </c>
      <c r="D15630" t="s">
        <v>472</v>
      </c>
      <c r="E15630" t="s">
        <v>639</v>
      </c>
      <c r="F15630" t="s">
        <v>348</v>
      </c>
      <c r="G15630" t="s">
        <v>195</v>
      </c>
      <c r="H15630" t="s">
        <v>417</v>
      </c>
      <c r="I15630" t="s">
        <v>418</v>
      </c>
      <c r="J15630" t="s">
        <v>419</v>
      </c>
      <c r="K15630" t="s">
        <v>191</v>
      </c>
      <c r="O15630" t="s">
        <v>264</v>
      </c>
      <c r="P15630">
        <v>2050</v>
      </c>
      <c r="Q15630">
        <v>1E-3</v>
      </c>
    </row>
    <row r="15631" spans="1:17" x14ac:dyDescent="0.25">
      <c r="A15631" t="s">
        <v>795</v>
      </c>
      <c r="B15631" t="s">
        <v>796</v>
      </c>
      <c r="C15631" t="s">
        <v>797</v>
      </c>
      <c r="D15631" t="s">
        <v>472</v>
      </c>
      <c r="E15631" t="s">
        <v>639</v>
      </c>
      <c r="F15631" t="s">
        <v>348</v>
      </c>
      <c r="G15631" t="s">
        <v>195</v>
      </c>
      <c r="H15631" t="s">
        <v>417</v>
      </c>
      <c r="I15631" t="s">
        <v>418</v>
      </c>
      <c r="J15631" t="s">
        <v>419</v>
      </c>
      <c r="K15631" t="s">
        <v>191</v>
      </c>
      <c r="O15631" t="s">
        <v>194</v>
      </c>
      <c r="P15631">
        <v>2015</v>
      </c>
      <c r="Q15631">
        <v>5.0000000000000001E-3</v>
      </c>
    </row>
    <row r="15632" spans="1:17" x14ac:dyDescent="0.25">
      <c r="A15632" t="s">
        <v>795</v>
      </c>
      <c r="B15632" t="s">
        <v>796</v>
      </c>
      <c r="C15632" t="s">
        <v>797</v>
      </c>
      <c r="D15632" t="s">
        <v>472</v>
      </c>
      <c r="E15632" t="s">
        <v>639</v>
      </c>
      <c r="F15632" t="s">
        <v>348</v>
      </c>
      <c r="G15632" t="s">
        <v>195</v>
      </c>
      <c r="H15632" t="s">
        <v>417</v>
      </c>
      <c r="I15632" t="s">
        <v>418</v>
      </c>
      <c r="J15632" t="s">
        <v>419</v>
      </c>
      <c r="K15632" t="s">
        <v>191</v>
      </c>
      <c r="O15632" t="s">
        <v>194</v>
      </c>
      <c r="P15632">
        <v>2020</v>
      </c>
      <c r="Q15632">
        <v>5.0000000000000001E-3</v>
      </c>
    </row>
    <row r="15633" spans="1:17" x14ac:dyDescent="0.25">
      <c r="A15633" t="s">
        <v>795</v>
      </c>
      <c r="B15633" t="s">
        <v>796</v>
      </c>
      <c r="C15633" t="s">
        <v>797</v>
      </c>
      <c r="D15633" t="s">
        <v>472</v>
      </c>
      <c r="E15633" t="s">
        <v>639</v>
      </c>
      <c r="F15633" t="s">
        <v>348</v>
      </c>
      <c r="G15633" t="s">
        <v>195</v>
      </c>
      <c r="H15633" t="s">
        <v>417</v>
      </c>
      <c r="I15633" t="s">
        <v>418</v>
      </c>
      <c r="J15633" t="s">
        <v>419</v>
      </c>
      <c r="K15633" t="s">
        <v>191</v>
      </c>
      <c r="O15633" t="s">
        <v>265</v>
      </c>
      <c r="P15633">
        <v>2020</v>
      </c>
      <c r="Q15633">
        <v>5.0000000000000001E-3</v>
      </c>
    </row>
    <row r="15634" spans="1:17" x14ac:dyDescent="0.25">
      <c r="A15634" t="s">
        <v>795</v>
      </c>
      <c r="B15634" t="s">
        <v>796</v>
      </c>
      <c r="C15634" t="s">
        <v>797</v>
      </c>
      <c r="D15634" t="s">
        <v>472</v>
      </c>
      <c r="E15634" t="s">
        <v>639</v>
      </c>
      <c r="F15634" t="s">
        <v>348</v>
      </c>
      <c r="G15634" t="s">
        <v>195</v>
      </c>
      <c r="H15634" t="s">
        <v>417</v>
      </c>
      <c r="I15634" t="s">
        <v>418</v>
      </c>
      <c r="J15634" t="s">
        <v>419</v>
      </c>
      <c r="K15634" t="s">
        <v>191</v>
      </c>
      <c r="O15634" t="s">
        <v>194</v>
      </c>
      <c r="P15634">
        <v>2030</v>
      </c>
      <c r="Q15634">
        <v>5.0000000000000001E-3</v>
      </c>
    </row>
    <row r="15635" spans="1:17" x14ac:dyDescent="0.25">
      <c r="A15635" t="s">
        <v>795</v>
      </c>
      <c r="B15635" t="s">
        <v>796</v>
      </c>
      <c r="C15635" t="s">
        <v>797</v>
      </c>
      <c r="D15635" t="s">
        <v>472</v>
      </c>
      <c r="E15635" t="s">
        <v>639</v>
      </c>
      <c r="F15635" t="s">
        <v>348</v>
      </c>
      <c r="G15635" t="s">
        <v>195</v>
      </c>
      <c r="H15635" t="s">
        <v>417</v>
      </c>
      <c r="I15635" t="s">
        <v>418</v>
      </c>
      <c r="J15635" t="s">
        <v>419</v>
      </c>
      <c r="K15635" t="s">
        <v>191</v>
      </c>
      <c r="O15635" t="s">
        <v>194</v>
      </c>
      <c r="P15635">
        <v>2050</v>
      </c>
      <c r="Q15635">
        <v>5.0000000000000001E-3</v>
      </c>
    </row>
    <row r="15636" spans="1:17" x14ac:dyDescent="0.25">
      <c r="A15636" t="s">
        <v>795</v>
      </c>
      <c r="B15636" t="s">
        <v>796</v>
      </c>
      <c r="C15636" t="s">
        <v>797</v>
      </c>
      <c r="D15636" t="s">
        <v>472</v>
      </c>
      <c r="E15636" t="s">
        <v>639</v>
      </c>
      <c r="F15636" t="s">
        <v>348</v>
      </c>
      <c r="G15636" t="s">
        <v>195</v>
      </c>
      <c r="H15636" t="s">
        <v>417</v>
      </c>
      <c r="I15636" t="s">
        <v>418</v>
      </c>
      <c r="J15636" t="s">
        <v>419</v>
      </c>
      <c r="K15636" t="s">
        <v>191</v>
      </c>
      <c r="O15636" t="s">
        <v>265</v>
      </c>
      <c r="P15636">
        <v>2050</v>
      </c>
      <c r="Q15636">
        <v>5.0000000000000001E-3</v>
      </c>
    </row>
    <row r="15637" spans="1:17" x14ac:dyDescent="0.25">
      <c r="A15637" t="s">
        <v>795</v>
      </c>
      <c r="B15637" t="s">
        <v>796</v>
      </c>
      <c r="C15637" t="s">
        <v>797</v>
      </c>
      <c r="D15637" t="s">
        <v>472</v>
      </c>
      <c r="E15637" t="s">
        <v>639</v>
      </c>
      <c r="F15637" t="s">
        <v>348</v>
      </c>
      <c r="G15637" t="s">
        <v>195</v>
      </c>
      <c r="H15637" t="s">
        <v>352</v>
      </c>
      <c r="I15637" t="s">
        <v>135</v>
      </c>
      <c r="K15637" t="s">
        <v>191</v>
      </c>
      <c r="O15637" t="s">
        <v>264</v>
      </c>
      <c r="P15637">
        <v>2020</v>
      </c>
      <c r="Q15637">
        <v>5.0000000000000001E-3</v>
      </c>
    </row>
    <row r="15638" spans="1:17" x14ac:dyDescent="0.25">
      <c r="A15638" t="s">
        <v>795</v>
      </c>
      <c r="B15638" t="s">
        <v>796</v>
      </c>
      <c r="C15638" t="s">
        <v>797</v>
      </c>
      <c r="D15638" t="s">
        <v>472</v>
      </c>
      <c r="E15638" t="s">
        <v>639</v>
      </c>
      <c r="F15638" t="s">
        <v>348</v>
      </c>
      <c r="G15638" t="s">
        <v>195</v>
      </c>
      <c r="H15638" t="s">
        <v>352</v>
      </c>
      <c r="I15638" t="s">
        <v>135</v>
      </c>
      <c r="K15638" t="s">
        <v>191</v>
      </c>
      <c r="O15638" t="s">
        <v>264</v>
      </c>
      <c r="P15638">
        <v>2050</v>
      </c>
      <c r="Q15638">
        <v>5.0000000000000001E-3</v>
      </c>
    </row>
    <row r="15639" spans="1:17" x14ac:dyDescent="0.25">
      <c r="A15639" t="s">
        <v>795</v>
      </c>
      <c r="B15639" t="s">
        <v>796</v>
      </c>
      <c r="C15639" t="s">
        <v>797</v>
      </c>
      <c r="D15639" t="s">
        <v>472</v>
      </c>
      <c r="E15639" t="s">
        <v>639</v>
      </c>
      <c r="F15639" t="s">
        <v>348</v>
      </c>
      <c r="G15639" t="s">
        <v>195</v>
      </c>
      <c r="H15639" t="s">
        <v>352</v>
      </c>
      <c r="I15639" t="s">
        <v>135</v>
      </c>
      <c r="K15639" t="s">
        <v>191</v>
      </c>
      <c r="O15639" t="s">
        <v>194</v>
      </c>
      <c r="P15639">
        <v>2015</v>
      </c>
      <c r="Q15639">
        <v>0.01</v>
      </c>
    </row>
    <row r="15640" spans="1:17" x14ac:dyDescent="0.25">
      <c r="A15640" t="s">
        <v>795</v>
      </c>
      <c r="B15640" t="s">
        <v>796</v>
      </c>
      <c r="C15640" t="s">
        <v>797</v>
      </c>
      <c r="D15640" t="s">
        <v>472</v>
      </c>
      <c r="E15640" t="s">
        <v>639</v>
      </c>
      <c r="F15640" t="s">
        <v>348</v>
      </c>
      <c r="G15640" t="s">
        <v>195</v>
      </c>
      <c r="H15640" t="s">
        <v>352</v>
      </c>
      <c r="I15640" t="s">
        <v>135</v>
      </c>
      <c r="K15640" t="s">
        <v>191</v>
      </c>
      <c r="O15640" t="s">
        <v>194</v>
      </c>
      <c r="P15640">
        <v>2020</v>
      </c>
      <c r="Q15640">
        <v>0.01</v>
      </c>
    </row>
    <row r="15641" spans="1:17" x14ac:dyDescent="0.25">
      <c r="A15641" t="s">
        <v>795</v>
      </c>
      <c r="B15641" t="s">
        <v>796</v>
      </c>
      <c r="C15641" t="s">
        <v>797</v>
      </c>
      <c r="D15641" t="s">
        <v>472</v>
      </c>
      <c r="E15641" t="s">
        <v>639</v>
      </c>
      <c r="F15641" t="s">
        <v>348</v>
      </c>
      <c r="G15641" t="s">
        <v>195</v>
      </c>
      <c r="H15641" t="s">
        <v>352</v>
      </c>
      <c r="I15641" t="s">
        <v>135</v>
      </c>
      <c r="K15641" t="s">
        <v>191</v>
      </c>
      <c r="O15641" t="s">
        <v>265</v>
      </c>
      <c r="P15641">
        <v>2020</v>
      </c>
      <c r="Q15641">
        <v>0.01</v>
      </c>
    </row>
    <row r="15642" spans="1:17" x14ac:dyDescent="0.25">
      <c r="A15642" t="s">
        <v>795</v>
      </c>
      <c r="B15642" t="s">
        <v>796</v>
      </c>
      <c r="C15642" t="s">
        <v>797</v>
      </c>
      <c r="D15642" t="s">
        <v>472</v>
      </c>
      <c r="E15642" t="s">
        <v>639</v>
      </c>
      <c r="F15642" t="s">
        <v>348</v>
      </c>
      <c r="G15642" t="s">
        <v>195</v>
      </c>
      <c r="H15642" t="s">
        <v>352</v>
      </c>
      <c r="I15642" t="s">
        <v>135</v>
      </c>
      <c r="K15642" t="s">
        <v>191</v>
      </c>
      <c r="O15642" t="s">
        <v>194</v>
      </c>
      <c r="P15642">
        <v>2030</v>
      </c>
      <c r="Q15642">
        <v>0.01</v>
      </c>
    </row>
    <row r="15643" spans="1:17" x14ac:dyDescent="0.25">
      <c r="A15643" t="s">
        <v>795</v>
      </c>
      <c r="B15643" t="s">
        <v>796</v>
      </c>
      <c r="C15643" t="s">
        <v>797</v>
      </c>
      <c r="D15643" t="s">
        <v>472</v>
      </c>
      <c r="E15643" t="s">
        <v>639</v>
      </c>
      <c r="F15643" t="s">
        <v>348</v>
      </c>
      <c r="G15643" t="s">
        <v>195</v>
      </c>
      <c r="H15643" t="s">
        <v>352</v>
      </c>
      <c r="I15643" t="s">
        <v>135</v>
      </c>
      <c r="K15643" t="s">
        <v>191</v>
      </c>
      <c r="O15643" t="s">
        <v>194</v>
      </c>
      <c r="P15643">
        <v>2050</v>
      </c>
      <c r="Q15643">
        <v>0.01</v>
      </c>
    </row>
    <row r="15644" spans="1:17" x14ac:dyDescent="0.25">
      <c r="A15644" t="s">
        <v>795</v>
      </c>
      <c r="B15644" t="s">
        <v>796</v>
      </c>
      <c r="C15644" t="s">
        <v>797</v>
      </c>
      <c r="D15644" t="s">
        <v>472</v>
      </c>
      <c r="E15644" t="s">
        <v>639</v>
      </c>
      <c r="F15644" t="s">
        <v>348</v>
      </c>
      <c r="G15644" t="s">
        <v>195</v>
      </c>
      <c r="H15644" t="s">
        <v>352</v>
      </c>
      <c r="I15644" t="s">
        <v>135</v>
      </c>
      <c r="K15644" t="s">
        <v>191</v>
      </c>
      <c r="O15644" t="s">
        <v>265</v>
      </c>
      <c r="P15644">
        <v>2050</v>
      </c>
      <c r="Q15644">
        <v>0.01</v>
      </c>
    </row>
    <row r="15645" spans="1:17" x14ac:dyDescent="0.25">
      <c r="A15645" t="s">
        <v>795</v>
      </c>
      <c r="B15645" t="s">
        <v>796</v>
      </c>
      <c r="C15645" t="s">
        <v>797</v>
      </c>
      <c r="D15645" t="s">
        <v>472</v>
      </c>
      <c r="E15645" t="s">
        <v>639</v>
      </c>
      <c r="F15645" t="s">
        <v>348</v>
      </c>
      <c r="G15645" t="s">
        <v>243</v>
      </c>
      <c r="H15645" t="s">
        <v>244</v>
      </c>
      <c r="I15645" t="s">
        <v>245</v>
      </c>
      <c r="J15645" t="s">
        <v>246</v>
      </c>
      <c r="K15645" t="s">
        <v>191</v>
      </c>
      <c r="O15645" t="s">
        <v>194</v>
      </c>
      <c r="P15645">
        <v>2015</v>
      </c>
      <c r="Q15645">
        <v>0.05</v>
      </c>
    </row>
    <row r="15646" spans="1:17" x14ac:dyDescent="0.25">
      <c r="A15646" t="s">
        <v>795</v>
      </c>
      <c r="B15646" t="s">
        <v>796</v>
      </c>
      <c r="C15646" t="s">
        <v>797</v>
      </c>
      <c r="D15646" t="s">
        <v>472</v>
      </c>
      <c r="E15646" t="s">
        <v>639</v>
      </c>
      <c r="F15646" t="s">
        <v>348</v>
      </c>
      <c r="G15646" t="s">
        <v>243</v>
      </c>
      <c r="H15646" t="s">
        <v>244</v>
      </c>
      <c r="I15646" t="s">
        <v>245</v>
      </c>
      <c r="J15646" t="s">
        <v>246</v>
      </c>
      <c r="K15646" t="s">
        <v>191</v>
      </c>
      <c r="O15646" t="s">
        <v>194</v>
      </c>
      <c r="P15646">
        <v>2020</v>
      </c>
      <c r="Q15646">
        <v>0.05</v>
      </c>
    </row>
    <row r="15647" spans="1:17" x14ac:dyDescent="0.25">
      <c r="A15647" t="s">
        <v>795</v>
      </c>
      <c r="B15647" t="s">
        <v>796</v>
      </c>
      <c r="C15647" t="s">
        <v>797</v>
      </c>
      <c r="D15647" t="s">
        <v>472</v>
      </c>
      <c r="E15647" t="s">
        <v>639</v>
      </c>
      <c r="F15647" t="s">
        <v>348</v>
      </c>
      <c r="G15647" t="s">
        <v>243</v>
      </c>
      <c r="H15647" t="s">
        <v>244</v>
      </c>
      <c r="I15647" t="s">
        <v>245</v>
      </c>
      <c r="J15647" t="s">
        <v>246</v>
      </c>
      <c r="K15647" t="s">
        <v>191</v>
      </c>
      <c r="O15647" t="s">
        <v>264</v>
      </c>
      <c r="P15647">
        <v>2020</v>
      </c>
      <c r="Q15647">
        <v>0.05</v>
      </c>
    </row>
    <row r="15648" spans="1:17" x14ac:dyDescent="0.25">
      <c r="A15648" t="s">
        <v>795</v>
      </c>
      <c r="B15648" t="s">
        <v>796</v>
      </c>
      <c r="C15648" t="s">
        <v>797</v>
      </c>
      <c r="D15648" t="s">
        <v>472</v>
      </c>
      <c r="E15648" t="s">
        <v>639</v>
      </c>
      <c r="F15648" t="s">
        <v>348</v>
      </c>
      <c r="G15648" t="s">
        <v>243</v>
      </c>
      <c r="H15648" t="s">
        <v>244</v>
      </c>
      <c r="I15648" t="s">
        <v>245</v>
      </c>
      <c r="J15648" t="s">
        <v>246</v>
      </c>
      <c r="K15648" t="s">
        <v>191</v>
      </c>
      <c r="O15648" t="s">
        <v>265</v>
      </c>
      <c r="P15648">
        <v>2020</v>
      </c>
      <c r="Q15648">
        <v>0.05</v>
      </c>
    </row>
    <row r="15649" spans="1:17" x14ac:dyDescent="0.25">
      <c r="A15649" t="s">
        <v>795</v>
      </c>
      <c r="B15649" t="s">
        <v>796</v>
      </c>
      <c r="C15649" t="s">
        <v>797</v>
      </c>
      <c r="D15649" t="s">
        <v>472</v>
      </c>
      <c r="E15649" t="s">
        <v>639</v>
      </c>
      <c r="F15649" t="s">
        <v>348</v>
      </c>
      <c r="G15649" t="s">
        <v>243</v>
      </c>
      <c r="H15649" t="s">
        <v>244</v>
      </c>
      <c r="I15649" t="s">
        <v>245</v>
      </c>
      <c r="J15649" t="s">
        <v>246</v>
      </c>
      <c r="K15649" t="s">
        <v>191</v>
      </c>
      <c r="O15649" t="s">
        <v>194</v>
      </c>
      <c r="P15649">
        <v>2030</v>
      </c>
      <c r="Q15649">
        <v>0.05</v>
      </c>
    </row>
    <row r="15650" spans="1:17" x14ac:dyDescent="0.25">
      <c r="A15650" t="s">
        <v>795</v>
      </c>
      <c r="B15650" t="s">
        <v>796</v>
      </c>
      <c r="C15650" t="s">
        <v>797</v>
      </c>
      <c r="D15650" t="s">
        <v>472</v>
      </c>
      <c r="E15650" t="s">
        <v>639</v>
      </c>
      <c r="F15650" t="s">
        <v>348</v>
      </c>
      <c r="G15650" t="s">
        <v>243</v>
      </c>
      <c r="H15650" t="s">
        <v>244</v>
      </c>
      <c r="I15650" t="s">
        <v>245</v>
      </c>
      <c r="J15650" t="s">
        <v>246</v>
      </c>
      <c r="K15650" t="s">
        <v>191</v>
      </c>
      <c r="O15650" t="s">
        <v>194</v>
      </c>
      <c r="P15650">
        <v>2050</v>
      </c>
      <c r="Q15650">
        <v>0.05</v>
      </c>
    </row>
    <row r="15651" spans="1:17" x14ac:dyDescent="0.25">
      <c r="A15651" t="s">
        <v>795</v>
      </c>
      <c r="B15651" t="s">
        <v>796</v>
      </c>
      <c r="C15651" t="s">
        <v>797</v>
      </c>
      <c r="D15651" t="s">
        <v>472</v>
      </c>
      <c r="E15651" t="s">
        <v>639</v>
      </c>
      <c r="F15651" t="s">
        <v>348</v>
      </c>
      <c r="G15651" t="s">
        <v>243</v>
      </c>
      <c r="H15651" t="s">
        <v>244</v>
      </c>
      <c r="I15651" t="s">
        <v>245</v>
      </c>
      <c r="J15651" t="s">
        <v>246</v>
      </c>
      <c r="K15651" t="s">
        <v>191</v>
      </c>
      <c r="O15651" t="s">
        <v>264</v>
      </c>
      <c r="P15651">
        <v>2050</v>
      </c>
      <c r="Q15651">
        <v>0.05</v>
      </c>
    </row>
    <row r="15652" spans="1:17" x14ac:dyDescent="0.25">
      <c r="A15652" t="s">
        <v>795</v>
      </c>
      <c r="B15652" t="s">
        <v>796</v>
      </c>
      <c r="C15652" t="s">
        <v>797</v>
      </c>
      <c r="D15652" t="s">
        <v>472</v>
      </c>
      <c r="E15652" t="s">
        <v>639</v>
      </c>
      <c r="F15652" t="s">
        <v>348</v>
      </c>
      <c r="G15652" t="s">
        <v>243</v>
      </c>
      <c r="H15652" t="s">
        <v>244</v>
      </c>
      <c r="I15652" t="s">
        <v>245</v>
      </c>
      <c r="J15652" t="s">
        <v>246</v>
      </c>
      <c r="K15652" t="s">
        <v>191</v>
      </c>
      <c r="O15652" t="s">
        <v>265</v>
      </c>
      <c r="P15652">
        <v>2050</v>
      </c>
      <c r="Q15652">
        <v>0.05</v>
      </c>
    </row>
    <row r="15653" spans="1:17" x14ac:dyDescent="0.25">
      <c r="A15653" t="s">
        <v>795</v>
      </c>
      <c r="B15653" t="s">
        <v>796</v>
      </c>
      <c r="C15653" t="s">
        <v>797</v>
      </c>
      <c r="D15653" t="s">
        <v>472</v>
      </c>
      <c r="E15653" t="s">
        <v>639</v>
      </c>
      <c r="F15653" t="s">
        <v>348</v>
      </c>
      <c r="G15653" t="s">
        <v>195</v>
      </c>
      <c r="H15653" t="s">
        <v>444</v>
      </c>
      <c r="I15653" t="s">
        <v>443</v>
      </c>
      <c r="J15653" t="s">
        <v>209</v>
      </c>
      <c r="K15653" t="s">
        <v>191</v>
      </c>
      <c r="O15653" t="s">
        <v>194</v>
      </c>
      <c r="P15653">
        <v>2015</v>
      </c>
      <c r="Q15653">
        <v>0.98</v>
      </c>
    </row>
    <row r="15654" spans="1:17" x14ac:dyDescent="0.25">
      <c r="A15654" t="s">
        <v>795</v>
      </c>
      <c r="B15654" t="s">
        <v>796</v>
      </c>
      <c r="C15654" t="s">
        <v>797</v>
      </c>
      <c r="D15654" t="s">
        <v>472</v>
      </c>
      <c r="E15654" t="s">
        <v>639</v>
      </c>
      <c r="F15654" t="s">
        <v>348</v>
      </c>
      <c r="G15654" t="s">
        <v>195</v>
      </c>
      <c r="H15654" t="s">
        <v>444</v>
      </c>
      <c r="I15654" t="s">
        <v>443</v>
      </c>
      <c r="J15654" t="s">
        <v>209</v>
      </c>
      <c r="K15654" t="s">
        <v>191</v>
      </c>
      <c r="O15654" t="s">
        <v>264</v>
      </c>
      <c r="P15654">
        <v>2020</v>
      </c>
      <c r="Q15654">
        <v>0.98</v>
      </c>
    </row>
    <row r="15655" spans="1:17" x14ac:dyDescent="0.25">
      <c r="A15655" t="s">
        <v>795</v>
      </c>
      <c r="B15655" t="s">
        <v>796</v>
      </c>
      <c r="C15655" t="s">
        <v>797</v>
      </c>
      <c r="D15655" t="s">
        <v>472</v>
      </c>
      <c r="E15655" t="s">
        <v>639</v>
      </c>
      <c r="F15655" t="s">
        <v>348</v>
      </c>
      <c r="G15655" t="s">
        <v>195</v>
      </c>
      <c r="H15655" t="s">
        <v>442</v>
      </c>
      <c r="I15655" t="s">
        <v>443</v>
      </c>
      <c r="J15655" t="s">
        <v>351</v>
      </c>
      <c r="K15655" t="s">
        <v>191</v>
      </c>
      <c r="O15655" t="s">
        <v>194</v>
      </c>
      <c r="P15655">
        <v>2015</v>
      </c>
      <c r="Q15655">
        <v>0.98</v>
      </c>
    </row>
    <row r="15656" spans="1:17" x14ac:dyDescent="0.25">
      <c r="A15656" t="s">
        <v>795</v>
      </c>
      <c r="B15656" t="s">
        <v>796</v>
      </c>
      <c r="C15656" t="s">
        <v>797</v>
      </c>
      <c r="D15656" t="s">
        <v>472</v>
      </c>
      <c r="E15656" t="s">
        <v>639</v>
      </c>
      <c r="F15656" t="s">
        <v>348</v>
      </c>
      <c r="G15656" t="s">
        <v>195</v>
      </c>
      <c r="H15656" t="s">
        <v>442</v>
      </c>
      <c r="I15656" t="s">
        <v>443</v>
      </c>
      <c r="J15656" t="s">
        <v>351</v>
      </c>
      <c r="K15656" t="s">
        <v>191</v>
      </c>
      <c r="O15656" t="s">
        <v>264</v>
      </c>
      <c r="P15656">
        <v>2020</v>
      </c>
      <c r="Q15656">
        <v>0.98</v>
      </c>
    </row>
    <row r="15657" spans="1:17" x14ac:dyDescent="0.25">
      <c r="A15657" t="s">
        <v>795</v>
      </c>
      <c r="B15657" t="s">
        <v>796</v>
      </c>
      <c r="C15657" t="s">
        <v>797</v>
      </c>
      <c r="D15657" t="s">
        <v>472</v>
      </c>
      <c r="E15657" t="s">
        <v>639</v>
      </c>
      <c r="F15657" t="s">
        <v>348</v>
      </c>
      <c r="G15657" t="s">
        <v>195</v>
      </c>
      <c r="H15657" t="s">
        <v>444</v>
      </c>
      <c r="I15657" t="s">
        <v>443</v>
      </c>
      <c r="J15657" t="s">
        <v>209</v>
      </c>
      <c r="K15657" t="s">
        <v>191</v>
      </c>
      <c r="O15657" t="s">
        <v>194</v>
      </c>
      <c r="P15657">
        <v>2020</v>
      </c>
      <c r="Q15657">
        <v>0.99</v>
      </c>
    </row>
    <row r="15658" spans="1:17" x14ac:dyDescent="0.25">
      <c r="A15658" t="s">
        <v>795</v>
      </c>
      <c r="B15658" t="s">
        <v>796</v>
      </c>
      <c r="C15658" t="s">
        <v>797</v>
      </c>
      <c r="D15658" t="s">
        <v>472</v>
      </c>
      <c r="E15658" t="s">
        <v>639</v>
      </c>
      <c r="F15658" t="s">
        <v>348</v>
      </c>
      <c r="G15658" t="s">
        <v>195</v>
      </c>
      <c r="H15658" t="s">
        <v>444</v>
      </c>
      <c r="I15658" t="s">
        <v>443</v>
      </c>
      <c r="J15658" t="s">
        <v>209</v>
      </c>
      <c r="K15658" t="s">
        <v>191</v>
      </c>
      <c r="O15658" t="s">
        <v>265</v>
      </c>
      <c r="P15658">
        <v>2020</v>
      </c>
      <c r="Q15658">
        <v>0.99</v>
      </c>
    </row>
    <row r="15659" spans="1:17" x14ac:dyDescent="0.25">
      <c r="A15659" t="s">
        <v>795</v>
      </c>
      <c r="B15659" t="s">
        <v>796</v>
      </c>
      <c r="C15659" t="s">
        <v>797</v>
      </c>
      <c r="D15659" t="s">
        <v>472</v>
      </c>
      <c r="E15659" t="s">
        <v>639</v>
      </c>
      <c r="F15659" t="s">
        <v>348</v>
      </c>
      <c r="G15659" t="s">
        <v>195</v>
      </c>
      <c r="H15659" t="s">
        <v>444</v>
      </c>
      <c r="I15659" t="s">
        <v>443</v>
      </c>
      <c r="J15659" t="s">
        <v>209</v>
      </c>
      <c r="K15659" t="s">
        <v>191</v>
      </c>
      <c r="O15659" t="s">
        <v>194</v>
      </c>
      <c r="P15659">
        <v>2030</v>
      </c>
      <c r="Q15659">
        <v>0.99</v>
      </c>
    </row>
    <row r="15660" spans="1:17" x14ac:dyDescent="0.25">
      <c r="A15660" t="s">
        <v>795</v>
      </c>
      <c r="B15660" t="s">
        <v>796</v>
      </c>
      <c r="C15660" t="s">
        <v>797</v>
      </c>
      <c r="D15660" t="s">
        <v>472</v>
      </c>
      <c r="E15660" t="s">
        <v>639</v>
      </c>
      <c r="F15660" t="s">
        <v>348</v>
      </c>
      <c r="G15660" t="s">
        <v>195</v>
      </c>
      <c r="H15660" t="s">
        <v>444</v>
      </c>
      <c r="I15660" t="s">
        <v>443</v>
      </c>
      <c r="J15660" t="s">
        <v>209</v>
      </c>
      <c r="K15660" t="s">
        <v>191</v>
      </c>
      <c r="O15660" t="s">
        <v>194</v>
      </c>
      <c r="P15660">
        <v>2050</v>
      </c>
      <c r="Q15660">
        <v>0.99</v>
      </c>
    </row>
    <row r="15661" spans="1:17" x14ac:dyDescent="0.25">
      <c r="A15661" t="s">
        <v>795</v>
      </c>
      <c r="B15661" t="s">
        <v>796</v>
      </c>
      <c r="C15661" t="s">
        <v>797</v>
      </c>
      <c r="D15661" t="s">
        <v>472</v>
      </c>
      <c r="E15661" t="s">
        <v>639</v>
      </c>
      <c r="F15661" t="s">
        <v>348</v>
      </c>
      <c r="G15661" t="s">
        <v>195</v>
      </c>
      <c r="H15661" t="s">
        <v>444</v>
      </c>
      <c r="I15661" t="s">
        <v>443</v>
      </c>
      <c r="J15661" t="s">
        <v>209</v>
      </c>
      <c r="K15661" t="s">
        <v>191</v>
      </c>
      <c r="O15661" t="s">
        <v>264</v>
      </c>
      <c r="P15661">
        <v>2050</v>
      </c>
      <c r="Q15661">
        <v>0.99</v>
      </c>
    </row>
    <row r="15662" spans="1:17" x14ac:dyDescent="0.25">
      <c r="A15662" t="s">
        <v>795</v>
      </c>
      <c r="B15662" t="s">
        <v>796</v>
      </c>
      <c r="C15662" t="s">
        <v>797</v>
      </c>
      <c r="D15662" t="s">
        <v>472</v>
      </c>
      <c r="E15662" t="s">
        <v>639</v>
      </c>
      <c r="F15662" t="s">
        <v>348</v>
      </c>
      <c r="G15662" t="s">
        <v>195</v>
      </c>
      <c r="H15662" t="s">
        <v>444</v>
      </c>
      <c r="I15662" t="s">
        <v>443</v>
      </c>
      <c r="J15662" t="s">
        <v>209</v>
      </c>
      <c r="K15662" t="s">
        <v>191</v>
      </c>
      <c r="O15662" t="s">
        <v>265</v>
      </c>
      <c r="P15662">
        <v>2050</v>
      </c>
      <c r="Q15662">
        <v>0.99</v>
      </c>
    </row>
    <row r="15663" spans="1:17" x14ac:dyDescent="0.25">
      <c r="A15663" t="s">
        <v>795</v>
      </c>
      <c r="B15663" t="s">
        <v>796</v>
      </c>
      <c r="C15663" t="s">
        <v>797</v>
      </c>
      <c r="D15663" t="s">
        <v>472</v>
      </c>
      <c r="E15663" t="s">
        <v>639</v>
      </c>
      <c r="F15663" t="s">
        <v>348</v>
      </c>
      <c r="G15663" t="s">
        <v>195</v>
      </c>
      <c r="H15663" t="s">
        <v>442</v>
      </c>
      <c r="I15663" t="s">
        <v>443</v>
      </c>
      <c r="J15663" t="s">
        <v>351</v>
      </c>
      <c r="K15663" t="s">
        <v>191</v>
      </c>
      <c r="O15663" t="s">
        <v>194</v>
      </c>
      <c r="P15663">
        <v>2020</v>
      </c>
      <c r="Q15663">
        <v>0.99</v>
      </c>
    </row>
    <row r="15664" spans="1:17" x14ac:dyDescent="0.25">
      <c r="A15664" t="s">
        <v>795</v>
      </c>
      <c r="B15664" t="s">
        <v>796</v>
      </c>
      <c r="C15664" t="s">
        <v>797</v>
      </c>
      <c r="D15664" t="s">
        <v>472</v>
      </c>
      <c r="E15664" t="s">
        <v>639</v>
      </c>
      <c r="F15664" t="s">
        <v>348</v>
      </c>
      <c r="G15664" t="s">
        <v>195</v>
      </c>
      <c r="H15664" t="s">
        <v>442</v>
      </c>
      <c r="I15664" t="s">
        <v>443</v>
      </c>
      <c r="J15664" t="s">
        <v>351</v>
      </c>
      <c r="K15664" t="s">
        <v>191</v>
      </c>
      <c r="O15664" t="s">
        <v>265</v>
      </c>
      <c r="P15664">
        <v>2020</v>
      </c>
      <c r="Q15664">
        <v>0.99</v>
      </c>
    </row>
    <row r="15665" spans="1:17" x14ac:dyDescent="0.25">
      <c r="A15665" t="s">
        <v>795</v>
      </c>
      <c r="B15665" t="s">
        <v>796</v>
      </c>
      <c r="C15665" t="s">
        <v>797</v>
      </c>
      <c r="D15665" t="s">
        <v>472</v>
      </c>
      <c r="E15665" t="s">
        <v>639</v>
      </c>
      <c r="F15665" t="s">
        <v>348</v>
      </c>
      <c r="G15665" t="s">
        <v>195</v>
      </c>
      <c r="H15665" t="s">
        <v>442</v>
      </c>
      <c r="I15665" t="s">
        <v>443</v>
      </c>
      <c r="J15665" t="s">
        <v>351</v>
      </c>
      <c r="K15665" t="s">
        <v>191</v>
      </c>
      <c r="O15665" t="s">
        <v>194</v>
      </c>
      <c r="P15665">
        <v>2030</v>
      </c>
      <c r="Q15665">
        <v>0.99</v>
      </c>
    </row>
    <row r="15666" spans="1:17" x14ac:dyDescent="0.25">
      <c r="A15666" t="s">
        <v>795</v>
      </c>
      <c r="B15666" t="s">
        <v>796</v>
      </c>
      <c r="C15666" t="s">
        <v>797</v>
      </c>
      <c r="D15666" t="s">
        <v>472</v>
      </c>
      <c r="E15666" t="s">
        <v>639</v>
      </c>
      <c r="F15666" t="s">
        <v>348</v>
      </c>
      <c r="G15666" t="s">
        <v>195</v>
      </c>
      <c r="H15666" t="s">
        <v>442</v>
      </c>
      <c r="I15666" t="s">
        <v>443</v>
      </c>
      <c r="J15666" t="s">
        <v>351</v>
      </c>
      <c r="K15666" t="s">
        <v>191</v>
      </c>
      <c r="O15666" t="s">
        <v>194</v>
      </c>
      <c r="P15666">
        <v>2050</v>
      </c>
      <c r="Q15666">
        <v>0.99</v>
      </c>
    </row>
    <row r="15667" spans="1:17" x14ac:dyDescent="0.25">
      <c r="A15667" t="s">
        <v>795</v>
      </c>
      <c r="B15667" t="s">
        <v>796</v>
      </c>
      <c r="C15667" t="s">
        <v>797</v>
      </c>
      <c r="D15667" t="s">
        <v>472</v>
      </c>
      <c r="E15667" t="s">
        <v>639</v>
      </c>
      <c r="F15667" t="s">
        <v>348</v>
      </c>
      <c r="G15667" t="s">
        <v>195</v>
      </c>
      <c r="H15667" t="s">
        <v>442</v>
      </c>
      <c r="I15667" t="s">
        <v>443</v>
      </c>
      <c r="J15667" t="s">
        <v>351</v>
      </c>
      <c r="K15667" t="s">
        <v>191</v>
      </c>
      <c r="O15667" t="s">
        <v>264</v>
      </c>
      <c r="P15667">
        <v>2050</v>
      </c>
      <c r="Q15667">
        <v>0.99</v>
      </c>
    </row>
    <row r="15668" spans="1:17" x14ac:dyDescent="0.25">
      <c r="A15668" t="s">
        <v>795</v>
      </c>
      <c r="B15668" t="s">
        <v>796</v>
      </c>
      <c r="C15668" t="s">
        <v>797</v>
      </c>
      <c r="D15668" t="s">
        <v>472</v>
      </c>
      <c r="E15668" t="s">
        <v>639</v>
      </c>
      <c r="F15668" t="s">
        <v>348</v>
      </c>
      <c r="G15668" t="s">
        <v>195</v>
      </c>
      <c r="H15668" t="s">
        <v>442</v>
      </c>
      <c r="I15668" t="s">
        <v>443</v>
      </c>
      <c r="J15668" t="s">
        <v>351</v>
      </c>
      <c r="K15668" t="s">
        <v>191</v>
      </c>
      <c r="O15668" t="s">
        <v>265</v>
      </c>
      <c r="P15668">
        <v>2050</v>
      </c>
      <c r="Q15668">
        <v>0.99</v>
      </c>
    </row>
    <row r="15669" spans="1:17" x14ac:dyDescent="0.25">
      <c r="A15669" t="s">
        <v>795</v>
      </c>
      <c r="B15669" t="s">
        <v>796</v>
      </c>
      <c r="C15669" t="s">
        <v>797</v>
      </c>
      <c r="D15669" t="s">
        <v>472</v>
      </c>
      <c r="E15669" t="s">
        <v>639</v>
      </c>
      <c r="F15669" t="s">
        <v>348</v>
      </c>
      <c r="G15669" t="s">
        <v>243</v>
      </c>
      <c r="H15669" t="s">
        <v>248</v>
      </c>
      <c r="I15669" t="s">
        <v>249</v>
      </c>
      <c r="J15669" t="s">
        <v>250</v>
      </c>
      <c r="K15669" t="s">
        <v>191</v>
      </c>
      <c r="O15669" t="s">
        <v>194</v>
      </c>
      <c r="P15669">
        <v>2015</v>
      </c>
      <c r="Q15669">
        <v>1</v>
      </c>
    </row>
    <row r="15670" spans="1:17" x14ac:dyDescent="0.25">
      <c r="A15670" t="s">
        <v>795</v>
      </c>
      <c r="B15670" t="s">
        <v>796</v>
      </c>
      <c r="C15670" t="s">
        <v>797</v>
      </c>
      <c r="D15670" t="s">
        <v>472</v>
      </c>
      <c r="E15670" t="s">
        <v>639</v>
      </c>
      <c r="F15670" t="s">
        <v>348</v>
      </c>
      <c r="G15670" t="s">
        <v>243</v>
      </c>
      <c r="H15670" t="s">
        <v>248</v>
      </c>
      <c r="I15670" t="s">
        <v>249</v>
      </c>
      <c r="J15670" t="s">
        <v>250</v>
      </c>
      <c r="K15670" t="s">
        <v>191</v>
      </c>
      <c r="O15670" t="s">
        <v>194</v>
      </c>
      <c r="P15670">
        <v>2020</v>
      </c>
      <c r="Q15670">
        <v>1</v>
      </c>
    </row>
    <row r="15671" spans="1:17" x14ac:dyDescent="0.25">
      <c r="A15671" t="s">
        <v>795</v>
      </c>
      <c r="B15671" t="s">
        <v>796</v>
      </c>
      <c r="C15671" t="s">
        <v>797</v>
      </c>
      <c r="D15671" t="s">
        <v>472</v>
      </c>
      <c r="E15671" t="s">
        <v>639</v>
      </c>
      <c r="F15671" t="s">
        <v>348</v>
      </c>
      <c r="G15671" t="s">
        <v>243</v>
      </c>
      <c r="H15671" t="s">
        <v>248</v>
      </c>
      <c r="I15671" t="s">
        <v>249</v>
      </c>
      <c r="J15671" t="s">
        <v>250</v>
      </c>
      <c r="K15671" t="s">
        <v>191</v>
      </c>
      <c r="O15671" t="s">
        <v>264</v>
      </c>
      <c r="P15671">
        <v>2020</v>
      </c>
      <c r="Q15671">
        <v>1</v>
      </c>
    </row>
    <row r="15672" spans="1:17" x14ac:dyDescent="0.25">
      <c r="A15672" t="s">
        <v>795</v>
      </c>
      <c r="B15672" t="s">
        <v>796</v>
      </c>
      <c r="C15672" t="s">
        <v>797</v>
      </c>
      <c r="D15672" t="s">
        <v>472</v>
      </c>
      <c r="E15672" t="s">
        <v>639</v>
      </c>
      <c r="F15672" t="s">
        <v>348</v>
      </c>
      <c r="G15672" t="s">
        <v>243</v>
      </c>
      <c r="H15672" t="s">
        <v>248</v>
      </c>
      <c r="I15672" t="s">
        <v>249</v>
      </c>
      <c r="J15672" t="s">
        <v>250</v>
      </c>
      <c r="K15672" t="s">
        <v>191</v>
      </c>
      <c r="O15672" t="s">
        <v>265</v>
      </c>
      <c r="P15672">
        <v>2020</v>
      </c>
      <c r="Q15672">
        <v>1</v>
      </c>
    </row>
    <row r="15673" spans="1:17" x14ac:dyDescent="0.25">
      <c r="A15673" t="s">
        <v>795</v>
      </c>
      <c r="B15673" t="s">
        <v>796</v>
      </c>
      <c r="C15673" t="s">
        <v>797</v>
      </c>
      <c r="D15673" t="s">
        <v>472</v>
      </c>
      <c r="E15673" t="s">
        <v>639</v>
      </c>
      <c r="F15673" t="s">
        <v>348</v>
      </c>
      <c r="G15673" t="s">
        <v>243</v>
      </c>
      <c r="H15673" t="s">
        <v>248</v>
      </c>
      <c r="I15673" t="s">
        <v>249</v>
      </c>
      <c r="J15673" t="s">
        <v>250</v>
      </c>
      <c r="K15673" t="s">
        <v>191</v>
      </c>
      <c r="O15673" t="s">
        <v>194</v>
      </c>
      <c r="P15673">
        <v>2030</v>
      </c>
      <c r="Q15673">
        <v>1</v>
      </c>
    </row>
    <row r="15674" spans="1:17" x14ac:dyDescent="0.25">
      <c r="A15674" t="s">
        <v>795</v>
      </c>
      <c r="B15674" t="s">
        <v>796</v>
      </c>
      <c r="C15674" t="s">
        <v>797</v>
      </c>
      <c r="D15674" t="s">
        <v>472</v>
      </c>
      <c r="E15674" t="s">
        <v>639</v>
      </c>
      <c r="F15674" t="s">
        <v>348</v>
      </c>
      <c r="G15674" t="s">
        <v>243</v>
      </c>
      <c r="H15674" t="s">
        <v>248</v>
      </c>
      <c r="I15674" t="s">
        <v>249</v>
      </c>
      <c r="J15674" t="s">
        <v>250</v>
      </c>
      <c r="K15674" t="s">
        <v>191</v>
      </c>
      <c r="O15674" t="s">
        <v>194</v>
      </c>
      <c r="P15674">
        <v>2050</v>
      </c>
      <c r="Q15674">
        <v>1</v>
      </c>
    </row>
    <row r="15675" spans="1:17" x14ac:dyDescent="0.25">
      <c r="A15675" t="s">
        <v>795</v>
      </c>
      <c r="B15675" t="s">
        <v>796</v>
      </c>
      <c r="C15675" t="s">
        <v>797</v>
      </c>
      <c r="D15675" t="s">
        <v>472</v>
      </c>
      <c r="E15675" t="s">
        <v>639</v>
      </c>
      <c r="F15675" t="s">
        <v>348</v>
      </c>
      <c r="G15675" t="s">
        <v>243</v>
      </c>
      <c r="H15675" t="s">
        <v>248</v>
      </c>
      <c r="I15675" t="s">
        <v>249</v>
      </c>
      <c r="J15675" t="s">
        <v>250</v>
      </c>
      <c r="K15675" t="s">
        <v>191</v>
      </c>
      <c r="O15675" t="s">
        <v>264</v>
      </c>
      <c r="P15675">
        <v>2050</v>
      </c>
      <c r="Q15675">
        <v>1</v>
      </c>
    </row>
    <row r="15676" spans="1:17" x14ac:dyDescent="0.25">
      <c r="A15676" t="s">
        <v>795</v>
      </c>
      <c r="B15676" t="s">
        <v>796</v>
      </c>
      <c r="C15676" t="s">
        <v>797</v>
      </c>
      <c r="D15676" t="s">
        <v>472</v>
      </c>
      <c r="E15676" t="s">
        <v>639</v>
      </c>
      <c r="F15676" t="s">
        <v>348</v>
      </c>
      <c r="G15676" t="s">
        <v>243</v>
      </c>
      <c r="H15676" t="s">
        <v>248</v>
      </c>
      <c r="I15676" t="s">
        <v>249</v>
      </c>
      <c r="J15676" t="s">
        <v>250</v>
      </c>
      <c r="K15676" t="s">
        <v>191</v>
      </c>
      <c r="O15676" t="s">
        <v>265</v>
      </c>
      <c r="P15676">
        <v>2050</v>
      </c>
      <c r="Q15676">
        <v>1</v>
      </c>
    </row>
    <row r="15677" spans="1:17" x14ac:dyDescent="0.25">
      <c r="A15677" t="s">
        <v>795</v>
      </c>
      <c r="B15677" t="s">
        <v>796</v>
      </c>
      <c r="C15677" t="s">
        <v>797</v>
      </c>
      <c r="D15677" t="s">
        <v>472</v>
      </c>
      <c r="E15677" t="s">
        <v>639</v>
      </c>
      <c r="F15677" t="s">
        <v>348</v>
      </c>
      <c r="G15677" t="s">
        <v>243</v>
      </c>
      <c r="H15677" t="s">
        <v>253</v>
      </c>
      <c r="I15677" t="s">
        <v>254</v>
      </c>
      <c r="J15677" t="s">
        <v>255</v>
      </c>
      <c r="K15677" t="s">
        <v>191</v>
      </c>
      <c r="O15677" t="s">
        <v>194</v>
      </c>
      <c r="P15677">
        <v>2015</v>
      </c>
      <c r="Q15677">
        <v>1</v>
      </c>
    </row>
    <row r="15678" spans="1:17" x14ac:dyDescent="0.25">
      <c r="A15678" t="s">
        <v>795</v>
      </c>
      <c r="B15678" t="s">
        <v>796</v>
      </c>
      <c r="C15678" t="s">
        <v>797</v>
      </c>
      <c r="D15678" t="s">
        <v>472</v>
      </c>
      <c r="E15678" t="s">
        <v>639</v>
      </c>
      <c r="F15678" t="s">
        <v>348</v>
      </c>
      <c r="G15678" t="s">
        <v>243</v>
      </c>
      <c r="H15678" t="s">
        <v>253</v>
      </c>
      <c r="I15678" t="s">
        <v>254</v>
      </c>
      <c r="J15678" t="s">
        <v>255</v>
      </c>
      <c r="K15678" t="s">
        <v>191</v>
      </c>
      <c r="O15678" t="s">
        <v>194</v>
      </c>
      <c r="P15678">
        <v>2020</v>
      </c>
      <c r="Q15678">
        <v>1</v>
      </c>
    </row>
    <row r="15679" spans="1:17" x14ac:dyDescent="0.25">
      <c r="A15679" t="s">
        <v>795</v>
      </c>
      <c r="B15679" t="s">
        <v>796</v>
      </c>
      <c r="C15679" t="s">
        <v>797</v>
      </c>
      <c r="D15679" t="s">
        <v>472</v>
      </c>
      <c r="E15679" t="s">
        <v>639</v>
      </c>
      <c r="F15679" t="s">
        <v>348</v>
      </c>
      <c r="G15679" t="s">
        <v>243</v>
      </c>
      <c r="H15679" t="s">
        <v>253</v>
      </c>
      <c r="I15679" t="s">
        <v>254</v>
      </c>
      <c r="J15679" t="s">
        <v>255</v>
      </c>
      <c r="K15679" t="s">
        <v>191</v>
      </c>
      <c r="O15679" t="s">
        <v>264</v>
      </c>
      <c r="P15679">
        <v>2020</v>
      </c>
      <c r="Q15679">
        <v>1</v>
      </c>
    </row>
    <row r="15680" spans="1:17" x14ac:dyDescent="0.25">
      <c r="A15680" t="s">
        <v>795</v>
      </c>
      <c r="B15680" t="s">
        <v>796</v>
      </c>
      <c r="C15680" t="s">
        <v>797</v>
      </c>
      <c r="D15680" t="s">
        <v>472</v>
      </c>
      <c r="E15680" t="s">
        <v>639</v>
      </c>
      <c r="F15680" t="s">
        <v>348</v>
      </c>
      <c r="G15680" t="s">
        <v>243</v>
      </c>
      <c r="H15680" t="s">
        <v>253</v>
      </c>
      <c r="I15680" t="s">
        <v>254</v>
      </c>
      <c r="J15680" t="s">
        <v>255</v>
      </c>
      <c r="K15680" t="s">
        <v>191</v>
      </c>
      <c r="O15680" t="s">
        <v>265</v>
      </c>
      <c r="P15680">
        <v>2020</v>
      </c>
      <c r="Q15680">
        <v>1</v>
      </c>
    </row>
    <row r="15681" spans="1:17" x14ac:dyDescent="0.25">
      <c r="A15681" t="s">
        <v>795</v>
      </c>
      <c r="B15681" t="s">
        <v>796</v>
      </c>
      <c r="C15681" t="s">
        <v>797</v>
      </c>
      <c r="D15681" t="s">
        <v>472</v>
      </c>
      <c r="E15681" t="s">
        <v>639</v>
      </c>
      <c r="F15681" t="s">
        <v>348</v>
      </c>
      <c r="G15681" t="s">
        <v>243</v>
      </c>
      <c r="H15681" t="s">
        <v>253</v>
      </c>
      <c r="I15681" t="s">
        <v>254</v>
      </c>
      <c r="J15681" t="s">
        <v>255</v>
      </c>
      <c r="K15681" t="s">
        <v>191</v>
      </c>
      <c r="O15681" t="s">
        <v>194</v>
      </c>
      <c r="P15681">
        <v>2030</v>
      </c>
      <c r="Q15681">
        <v>1</v>
      </c>
    </row>
    <row r="15682" spans="1:17" x14ac:dyDescent="0.25">
      <c r="A15682" t="s">
        <v>795</v>
      </c>
      <c r="B15682" t="s">
        <v>796</v>
      </c>
      <c r="C15682" t="s">
        <v>797</v>
      </c>
      <c r="D15682" t="s">
        <v>472</v>
      </c>
      <c r="E15682" t="s">
        <v>639</v>
      </c>
      <c r="F15682" t="s">
        <v>348</v>
      </c>
      <c r="G15682" t="s">
        <v>243</v>
      </c>
      <c r="H15682" t="s">
        <v>253</v>
      </c>
      <c r="I15682" t="s">
        <v>254</v>
      </c>
      <c r="J15682" t="s">
        <v>255</v>
      </c>
      <c r="K15682" t="s">
        <v>191</v>
      </c>
      <c r="O15682" t="s">
        <v>194</v>
      </c>
      <c r="P15682">
        <v>2050</v>
      </c>
      <c r="Q15682">
        <v>1</v>
      </c>
    </row>
    <row r="15683" spans="1:17" x14ac:dyDescent="0.25">
      <c r="A15683" t="s">
        <v>795</v>
      </c>
      <c r="B15683" t="s">
        <v>796</v>
      </c>
      <c r="C15683" t="s">
        <v>797</v>
      </c>
      <c r="D15683" t="s">
        <v>472</v>
      </c>
      <c r="E15683" t="s">
        <v>639</v>
      </c>
      <c r="F15683" t="s">
        <v>348</v>
      </c>
      <c r="G15683" t="s">
        <v>243</v>
      </c>
      <c r="H15683" t="s">
        <v>253</v>
      </c>
      <c r="I15683" t="s">
        <v>254</v>
      </c>
      <c r="J15683" t="s">
        <v>255</v>
      </c>
      <c r="K15683" t="s">
        <v>191</v>
      </c>
      <c r="O15683" t="s">
        <v>264</v>
      </c>
      <c r="P15683">
        <v>2050</v>
      </c>
      <c r="Q15683">
        <v>1</v>
      </c>
    </row>
    <row r="15684" spans="1:17" x14ac:dyDescent="0.25">
      <c r="A15684" t="s">
        <v>795</v>
      </c>
      <c r="B15684" t="s">
        <v>796</v>
      </c>
      <c r="C15684" t="s">
        <v>797</v>
      </c>
      <c r="D15684" t="s">
        <v>472</v>
      </c>
      <c r="E15684" t="s">
        <v>639</v>
      </c>
      <c r="F15684" t="s">
        <v>348</v>
      </c>
      <c r="G15684" t="s">
        <v>243</v>
      </c>
      <c r="H15684" t="s">
        <v>253</v>
      </c>
      <c r="I15684" t="s">
        <v>254</v>
      </c>
      <c r="J15684" t="s">
        <v>255</v>
      </c>
      <c r="K15684" t="s">
        <v>191</v>
      </c>
      <c r="O15684" t="s">
        <v>265</v>
      </c>
      <c r="P15684">
        <v>2050</v>
      </c>
      <c r="Q15684">
        <v>1</v>
      </c>
    </row>
    <row r="15685" spans="1:17" x14ac:dyDescent="0.25">
      <c r="A15685" t="s">
        <v>795</v>
      </c>
      <c r="B15685" t="s">
        <v>796</v>
      </c>
      <c r="C15685" t="s">
        <v>797</v>
      </c>
      <c r="D15685" t="s">
        <v>472</v>
      </c>
      <c r="E15685" t="s">
        <v>639</v>
      </c>
      <c r="F15685" t="s">
        <v>348</v>
      </c>
      <c r="G15685" t="s">
        <v>195</v>
      </c>
      <c r="H15685" t="s">
        <v>444</v>
      </c>
      <c r="I15685" t="s">
        <v>443</v>
      </c>
      <c r="J15685" t="s">
        <v>209</v>
      </c>
      <c r="K15685" t="s">
        <v>191</v>
      </c>
      <c r="O15685" t="s">
        <v>264</v>
      </c>
      <c r="P15685">
        <v>2030</v>
      </c>
    </row>
    <row r="15686" spans="1:17" x14ac:dyDescent="0.25">
      <c r="A15686" t="s">
        <v>795</v>
      </c>
      <c r="B15686" t="s">
        <v>796</v>
      </c>
      <c r="C15686" t="s">
        <v>797</v>
      </c>
      <c r="D15686" t="s">
        <v>472</v>
      </c>
      <c r="E15686" t="s">
        <v>639</v>
      </c>
      <c r="F15686" t="s">
        <v>348</v>
      </c>
      <c r="G15686" t="s">
        <v>195</v>
      </c>
      <c r="H15686" t="s">
        <v>444</v>
      </c>
      <c r="I15686" t="s">
        <v>443</v>
      </c>
      <c r="J15686" t="s">
        <v>209</v>
      </c>
      <c r="K15686" t="s">
        <v>191</v>
      </c>
      <c r="O15686" t="s">
        <v>265</v>
      </c>
      <c r="P15686">
        <v>2030</v>
      </c>
    </row>
    <row r="15687" spans="1:17" x14ac:dyDescent="0.25">
      <c r="A15687" t="s">
        <v>795</v>
      </c>
      <c r="B15687" t="s">
        <v>796</v>
      </c>
      <c r="C15687" t="s">
        <v>797</v>
      </c>
      <c r="D15687" t="s">
        <v>472</v>
      </c>
      <c r="E15687" t="s">
        <v>639</v>
      </c>
      <c r="F15687" t="s">
        <v>348</v>
      </c>
      <c r="G15687" t="s">
        <v>195</v>
      </c>
      <c r="H15687" t="s">
        <v>442</v>
      </c>
      <c r="I15687" t="s">
        <v>443</v>
      </c>
      <c r="J15687" t="s">
        <v>351</v>
      </c>
      <c r="K15687" t="s">
        <v>191</v>
      </c>
      <c r="O15687" t="s">
        <v>264</v>
      </c>
      <c r="P15687">
        <v>2030</v>
      </c>
    </row>
    <row r="15688" spans="1:17" x14ac:dyDescent="0.25">
      <c r="A15688" t="s">
        <v>795</v>
      </c>
      <c r="B15688" t="s">
        <v>796</v>
      </c>
      <c r="C15688" t="s">
        <v>797</v>
      </c>
      <c r="D15688" t="s">
        <v>472</v>
      </c>
      <c r="E15688" t="s">
        <v>639</v>
      </c>
      <c r="F15688" t="s">
        <v>348</v>
      </c>
      <c r="G15688" t="s">
        <v>195</v>
      </c>
      <c r="H15688" t="s">
        <v>442</v>
      </c>
      <c r="I15688" t="s">
        <v>443</v>
      </c>
      <c r="J15688" t="s">
        <v>351</v>
      </c>
      <c r="K15688" t="s">
        <v>191</v>
      </c>
      <c r="O15688" t="s">
        <v>265</v>
      </c>
      <c r="P15688">
        <v>2030</v>
      </c>
    </row>
    <row r="15689" spans="1:17" x14ac:dyDescent="0.25">
      <c r="A15689" t="s">
        <v>795</v>
      </c>
      <c r="B15689" t="s">
        <v>796</v>
      </c>
      <c r="C15689" t="s">
        <v>797</v>
      </c>
      <c r="D15689" t="s">
        <v>472</v>
      </c>
      <c r="E15689" t="s">
        <v>639</v>
      </c>
      <c r="F15689" t="s">
        <v>348</v>
      </c>
      <c r="G15689" t="s">
        <v>195</v>
      </c>
      <c r="H15689" t="s">
        <v>417</v>
      </c>
      <c r="I15689" t="s">
        <v>418</v>
      </c>
      <c r="J15689" t="s">
        <v>419</v>
      </c>
      <c r="K15689" t="s">
        <v>191</v>
      </c>
      <c r="O15689" t="s">
        <v>264</v>
      </c>
      <c r="P15689">
        <v>2030</v>
      </c>
    </row>
    <row r="15690" spans="1:17" x14ac:dyDescent="0.25">
      <c r="A15690" t="s">
        <v>795</v>
      </c>
      <c r="B15690" t="s">
        <v>796</v>
      </c>
      <c r="C15690" t="s">
        <v>797</v>
      </c>
      <c r="D15690" t="s">
        <v>472</v>
      </c>
      <c r="E15690" t="s">
        <v>639</v>
      </c>
      <c r="F15690" t="s">
        <v>348</v>
      </c>
      <c r="G15690" t="s">
        <v>195</v>
      </c>
      <c r="H15690" t="s">
        <v>417</v>
      </c>
      <c r="I15690" t="s">
        <v>418</v>
      </c>
      <c r="J15690" t="s">
        <v>419</v>
      </c>
      <c r="K15690" t="s">
        <v>191</v>
      </c>
      <c r="O15690" t="s">
        <v>265</v>
      </c>
      <c r="P15690">
        <v>2030</v>
      </c>
    </row>
    <row r="15691" spans="1:17" x14ac:dyDescent="0.25">
      <c r="A15691" t="s">
        <v>795</v>
      </c>
      <c r="B15691" t="s">
        <v>796</v>
      </c>
      <c r="C15691" t="s">
        <v>797</v>
      </c>
      <c r="D15691" t="s">
        <v>472</v>
      </c>
      <c r="E15691" t="s">
        <v>639</v>
      </c>
      <c r="F15691" t="s">
        <v>348</v>
      </c>
      <c r="G15691" t="s">
        <v>195</v>
      </c>
      <c r="H15691" t="s">
        <v>352</v>
      </c>
      <c r="I15691" t="s">
        <v>135</v>
      </c>
      <c r="K15691" t="s">
        <v>191</v>
      </c>
      <c r="O15691" t="s">
        <v>264</v>
      </c>
      <c r="P15691">
        <v>2030</v>
      </c>
    </row>
    <row r="15692" spans="1:17" x14ac:dyDescent="0.25">
      <c r="A15692" t="s">
        <v>795</v>
      </c>
      <c r="B15692" t="s">
        <v>796</v>
      </c>
      <c r="C15692" t="s">
        <v>797</v>
      </c>
      <c r="D15692" t="s">
        <v>472</v>
      </c>
      <c r="E15692" t="s">
        <v>639</v>
      </c>
      <c r="F15692" t="s">
        <v>348</v>
      </c>
      <c r="G15692" t="s">
        <v>195</v>
      </c>
      <c r="H15692" t="s">
        <v>352</v>
      </c>
      <c r="I15692" t="s">
        <v>135</v>
      </c>
      <c r="K15692" t="s">
        <v>191</v>
      </c>
      <c r="O15692" t="s">
        <v>265</v>
      </c>
      <c r="P15692">
        <v>2030</v>
      </c>
    </row>
    <row r="15693" spans="1:17" x14ac:dyDescent="0.25">
      <c r="A15693" t="s">
        <v>795</v>
      </c>
      <c r="B15693" t="s">
        <v>796</v>
      </c>
      <c r="C15693" t="s">
        <v>797</v>
      </c>
      <c r="D15693" t="s">
        <v>472</v>
      </c>
      <c r="E15693" t="s">
        <v>639</v>
      </c>
      <c r="F15693" t="s">
        <v>348</v>
      </c>
      <c r="G15693" t="s">
        <v>243</v>
      </c>
      <c r="H15693" t="s">
        <v>248</v>
      </c>
      <c r="I15693" t="s">
        <v>249</v>
      </c>
      <c r="J15693" t="s">
        <v>250</v>
      </c>
      <c r="K15693" t="s">
        <v>191</v>
      </c>
      <c r="O15693" t="s">
        <v>264</v>
      </c>
      <c r="P15693">
        <v>2030</v>
      </c>
    </row>
    <row r="15694" spans="1:17" x14ac:dyDescent="0.25">
      <c r="A15694" t="s">
        <v>795</v>
      </c>
      <c r="B15694" t="s">
        <v>796</v>
      </c>
      <c r="C15694" t="s">
        <v>797</v>
      </c>
      <c r="D15694" t="s">
        <v>472</v>
      </c>
      <c r="E15694" t="s">
        <v>639</v>
      </c>
      <c r="F15694" t="s">
        <v>348</v>
      </c>
      <c r="G15694" t="s">
        <v>243</v>
      </c>
      <c r="H15694" t="s">
        <v>248</v>
      </c>
      <c r="I15694" t="s">
        <v>249</v>
      </c>
      <c r="J15694" t="s">
        <v>250</v>
      </c>
      <c r="K15694" t="s">
        <v>191</v>
      </c>
      <c r="O15694" t="s">
        <v>265</v>
      </c>
      <c r="P15694">
        <v>2030</v>
      </c>
    </row>
    <row r="15695" spans="1:17" x14ac:dyDescent="0.25">
      <c r="A15695" t="s">
        <v>795</v>
      </c>
      <c r="B15695" t="s">
        <v>796</v>
      </c>
      <c r="C15695" t="s">
        <v>797</v>
      </c>
      <c r="D15695" t="s">
        <v>472</v>
      </c>
      <c r="E15695" t="s">
        <v>639</v>
      </c>
      <c r="F15695" t="s">
        <v>348</v>
      </c>
      <c r="G15695" t="s">
        <v>243</v>
      </c>
      <c r="H15695" t="s">
        <v>253</v>
      </c>
      <c r="I15695" t="s">
        <v>254</v>
      </c>
      <c r="J15695" t="s">
        <v>255</v>
      </c>
      <c r="K15695" t="s">
        <v>191</v>
      </c>
      <c r="O15695" t="s">
        <v>264</v>
      </c>
      <c r="P15695">
        <v>2030</v>
      </c>
    </row>
    <row r="15696" spans="1:17" x14ac:dyDescent="0.25">
      <c r="A15696" t="s">
        <v>795</v>
      </c>
      <c r="B15696" t="s">
        <v>796</v>
      </c>
      <c r="C15696" t="s">
        <v>797</v>
      </c>
      <c r="D15696" t="s">
        <v>472</v>
      </c>
      <c r="E15696" t="s">
        <v>639</v>
      </c>
      <c r="F15696" t="s">
        <v>348</v>
      </c>
      <c r="G15696" t="s">
        <v>243</v>
      </c>
      <c r="H15696" t="s">
        <v>253</v>
      </c>
      <c r="I15696" t="s">
        <v>254</v>
      </c>
      <c r="J15696" t="s">
        <v>255</v>
      </c>
      <c r="K15696" t="s">
        <v>191</v>
      </c>
      <c r="O15696" t="s">
        <v>265</v>
      </c>
      <c r="P15696">
        <v>2030</v>
      </c>
    </row>
    <row r="15697" spans="1:17" x14ac:dyDescent="0.25">
      <c r="A15697" t="s">
        <v>795</v>
      </c>
      <c r="B15697" t="s">
        <v>796</v>
      </c>
      <c r="C15697" t="s">
        <v>797</v>
      </c>
      <c r="D15697" t="s">
        <v>472</v>
      </c>
      <c r="E15697" t="s">
        <v>639</v>
      </c>
      <c r="F15697" t="s">
        <v>348</v>
      </c>
      <c r="G15697" t="s">
        <v>243</v>
      </c>
      <c r="H15697" t="s">
        <v>244</v>
      </c>
      <c r="I15697" t="s">
        <v>245</v>
      </c>
      <c r="J15697" t="s">
        <v>246</v>
      </c>
      <c r="K15697" t="s">
        <v>191</v>
      </c>
      <c r="O15697" t="s">
        <v>264</v>
      </c>
      <c r="P15697">
        <v>2030</v>
      </c>
    </row>
    <row r="15698" spans="1:17" x14ac:dyDescent="0.25">
      <c r="A15698" t="s">
        <v>795</v>
      </c>
      <c r="B15698" t="s">
        <v>796</v>
      </c>
      <c r="C15698" t="s">
        <v>797</v>
      </c>
      <c r="D15698" t="s">
        <v>472</v>
      </c>
      <c r="E15698" t="s">
        <v>639</v>
      </c>
      <c r="F15698" t="s">
        <v>348</v>
      </c>
      <c r="G15698" t="s">
        <v>243</v>
      </c>
      <c r="H15698" t="s">
        <v>244</v>
      </c>
      <c r="I15698" t="s">
        <v>245</v>
      </c>
      <c r="J15698" t="s">
        <v>246</v>
      </c>
      <c r="K15698" t="s">
        <v>191</v>
      </c>
      <c r="O15698" t="s">
        <v>265</v>
      </c>
      <c r="P15698">
        <v>2030</v>
      </c>
    </row>
    <row r="15699" spans="1:17" x14ac:dyDescent="0.25">
      <c r="A15699" t="s">
        <v>795</v>
      </c>
      <c r="B15699" t="s">
        <v>796</v>
      </c>
      <c r="C15699" t="s">
        <v>797</v>
      </c>
      <c r="D15699" t="s">
        <v>472</v>
      </c>
      <c r="E15699" t="s">
        <v>639</v>
      </c>
      <c r="F15699" t="s">
        <v>348</v>
      </c>
      <c r="G15699" t="s">
        <v>195</v>
      </c>
      <c r="H15699" t="s">
        <v>473</v>
      </c>
      <c r="I15699" t="s">
        <v>213</v>
      </c>
      <c r="K15699" t="s">
        <v>474</v>
      </c>
      <c r="O15699" t="s">
        <v>194</v>
      </c>
      <c r="P15699">
        <v>2015</v>
      </c>
      <c r="Q15699">
        <v>5</v>
      </c>
    </row>
    <row r="15700" spans="1:17" x14ac:dyDescent="0.25">
      <c r="A15700" t="s">
        <v>795</v>
      </c>
      <c r="B15700" t="s">
        <v>796</v>
      </c>
      <c r="C15700" t="s">
        <v>797</v>
      </c>
      <c r="D15700" t="s">
        <v>472</v>
      </c>
      <c r="E15700" t="s">
        <v>639</v>
      </c>
      <c r="F15700" t="s">
        <v>348</v>
      </c>
      <c r="G15700" t="s">
        <v>195</v>
      </c>
      <c r="H15700" t="s">
        <v>473</v>
      </c>
      <c r="I15700" t="s">
        <v>213</v>
      </c>
      <c r="K15700" t="s">
        <v>474</v>
      </c>
      <c r="O15700" t="s">
        <v>194</v>
      </c>
      <c r="P15700">
        <v>2020</v>
      </c>
      <c r="Q15700">
        <v>5</v>
      </c>
    </row>
    <row r="15701" spans="1:17" x14ac:dyDescent="0.25">
      <c r="A15701" t="s">
        <v>795</v>
      </c>
      <c r="B15701" t="s">
        <v>796</v>
      </c>
      <c r="C15701" t="s">
        <v>797</v>
      </c>
      <c r="D15701" t="s">
        <v>472</v>
      </c>
      <c r="E15701" t="s">
        <v>639</v>
      </c>
      <c r="F15701" t="s">
        <v>348</v>
      </c>
      <c r="G15701" t="s">
        <v>195</v>
      </c>
      <c r="H15701" t="s">
        <v>473</v>
      </c>
      <c r="I15701" t="s">
        <v>213</v>
      </c>
      <c r="K15701" t="s">
        <v>474</v>
      </c>
      <c r="O15701" t="s">
        <v>264</v>
      </c>
      <c r="P15701">
        <v>2020</v>
      </c>
      <c r="Q15701">
        <v>1</v>
      </c>
    </row>
    <row r="15702" spans="1:17" x14ac:dyDescent="0.25">
      <c r="A15702" t="s">
        <v>795</v>
      </c>
      <c r="B15702" t="s">
        <v>796</v>
      </c>
      <c r="C15702" t="s">
        <v>797</v>
      </c>
      <c r="D15702" t="s">
        <v>472</v>
      </c>
      <c r="E15702" t="s">
        <v>639</v>
      </c>
      <c r="F15702" t="s">
        <v>348</v>
      </c>
      <c r="G15702" t="s">
        <v>195</v>
      </c>
      <c r="H15702" t="s">
        <v>473</v>
      </c>
      <c r="I15702" t="s">
        <v>213</v>
      </c>
      <c r="K15702" t="s">
        <v>474</v>
      </c>
      <c r="O15702" t="s">
        <v>265</v>
      </c>
      <c r="P15702">
        <v>2020</v>
      </c>
      <c r="Q15702">
        <v>25</v>
      </c>
    </row>
    <row r="15703" spans="1:17" x14ac:dyDescent="0.25">
      <c r="A15703" t="s">
        <v>795</v>
      </c>
      <c r="B15703" t="s">
        <v>796</v>
      </c>
      <c r="C15703" t="s">
        <v>797</v>
      </c>
      <c r="D15703" t="s">
        <v>472</v>
      </c>
      <c r="E15703" t="s">
        <v>639</v>
      </c>
      <c r="F15703" t="s">
        <v>348</v>
      </c>
      <c r="G15703" t="s">
        <v>195</v>
      </c>
      <c r="H15703" t="s">
        <v>473</v>
      </c>
      <c r="I15703" t="s">
        <v>213</v>
      </c>
      <c r="K15703" t="s">
        <v>474</v>
      </c>
      <c r="O15703" t="s">
        <v>194</v>
      </c>
      <c r="P15703">
        <v>2030</v>
      </c>
      <c r="Q15703">
        <v>5</v>
      </c>
    </row>
    <row r="15704" spans="1:17" x14ac:dyDescent="0.25">
      <c r="A15704" t="s">
        <v>795</v>
      </c>
      <c r="B15704" t="s">
        <v>796</v>
      </c>
      <c r="C15704" t="s">
        <v>797</v>
      </c>
      <c r="D15704" t="s">
        <v>472</v>
      </c>
      <c r="E15704" t="s">
        <v>639</v>
      </c>
      <c r="F15704" t="s">
        <v>348</v>
      </c>
      <c r="G15704" t="s">
        <v>195</v>
      </c>
      <c r="H15704" t="s">
        <v>473</v>
      </c>
      <c r="I15704" t="s">
        <v>213</v>
      </c>
      <c r="K15704" t="s">
        <v>474</v>
      </c>
      <c r="O15704" t="s">
        <v>264</v>
      </c>
      <c r="P15704">
        <v>2030</v>
      </c>
    </row>
    <row r="15705" spans="1:17" x14ac:dyDescent="0.25">
      <c r="A15705" t="s">
        <v>795</v>
      </c>
      <c r="B15705" t="s">
        <v>796</v>
      </c>
      <c r="C15705" t="s">
        <v>797</v>
      </c>
      <c r="D15705" t="s">
        <v>472</v>
      </c>
      <c r="E15705" t="s">
        <v>639</v>
      </c>
      <c r="F15705" t="s">
        <v>348</v>
      </c>
      <c r="G15705" t="s">
        <v>195</v>
      </c>
      <c r="H15705" t="s">
        <v>473</v>
      </c>
      <c r="I15705" t="s">
        <v>213</v>
      </c>
      <c r="K15705" t="s">
        <v>474</v>
      </c>
      <c r="O15705" t="s">
        <v>265</v>
      </c>
      <c r="P15705">
        <v>2030</v>
      </c>
    </row>
    <row r="15706" spans="1:17" x14ac:dyDescent="0.25">
      <c r="A15706" t="s">
        <v>795</v>
      </c>
      <c r="B15706" t="s">
        <v>796</v>
      </c>
      <c r="C15706" t="s">
        <v>797</v>
      </c>
      <c r="D15706" t="s">
        <v>472</v>
      </c>
      <c r="E15706" t="s">
        <v>639</v>
      </c>
      <c r="F15706" t="s">
        <v>348</v>
      </c>
      <c r="G15706" t="s">
        <v>195</v>
      </c>
      <c r="H15706" t="s">
        <v>473</v>
      </c>
      <c r="I15706" t="s">
        <v>213</v>
      </c>
      <c r="K15706" t="s">
        <v>474</v>
      </c>
      <c r="O15706" t="s">
        <v>194</v>
      </c>
      <c r="P15706">
        <v>2050</v>
      </c>
      <c r="Q15706">
        <v>5</v>
      </c>
    </row>
    <row r="15707" spans="1:17" x14ac:dyDescent="0.25">
      <c r="A15707" t="s">
        <v>795</v>
      </c>
      <c r="B15707" t="s">
        <v>796</v>
      </c>
      <c r="C15707" t="s">
        <v>797</v>
      </c>
      <c r="D15707" t="s">
        <v>472</v>
      </c>
      <c r="E15707" t="s">
        <v>639</v>
      </c>
      <c r="F15707" t="s">
        <v>348</v>
      </c>
      <c r="G15707" t="s">
        <v>195</v>
      </c>
      <c r="H15707" t="s">
        <v>473</v>
      </c>
      <c r="I15707" t="s">
        <v>213</v>
      </c>
      <c r="K15707" t="s">
        <v>474</v>
      </c>
      <c r="O15707" t="s">
        <v>264</v>
      </c>
      <c r="P15707">
        <v>2050</v>
      </c>
      <c r="Q15707">
        <v>1</v>
      </c>
    </row>
    <row r="15708" spans="1:17" x14ac:dyDescent="0.25">
      <c r="A15708" t="s">
        <v>795</v>
      </c>
      <c r="B15708" t="s">
        <v>796</v>
      </c>
      <c r="C15708" t="s">
        <v>797</v>
      </c>
      <c r="D15708" t="s">
        <v>472</v>
      </c>
      <c r="E15708" t="s">
        <v>639</v>
      </c>
      <c r="F15708" t="s">
        <v>348</v>
      </c>
      <c r="G15708" t="s">
        <v>195</v>
      </c>
      <c r="H15708" t="s">
        <v>473</v>
      </c>
      <c r="I15708" t="s">
        <v>213</v>
      </c>
      <c r="K15708" t="s">
        <v>474</v>
      </c>
      <c r="O15708" t="s">
        <v>265</v>
      </c>
      <c r="P15708">
        <v>2050</v>
      </c>
      <c r="Q15708">
        <v>25</v>
      </c>
    </row>
    <row r="15709" spans="1:17" x14ac:dyDescent="0.25">
      <c r="A15709" t="s">
        <v>795</v>
      </c>
      <c r="B15709" t="s">
        <v>796</v>
      </c>
      <c r="C15709" t="s">
        <v>797</v>
      </c>
      <c r="D15709" t="s">
        <v>472</v>
      </c>
      <c r="E15709" t="s">
        <v>639</v>
      </c>
      <c r="F15709" t="s">
        <v>348</v>
      </c>
      <c r="G15709" t="s">
        <v>195</v>
      </c>
      <c r="H15709" t="s">
        <v>354</v>
      </c>
      <c r="I15709" t="s">
        <v>136</v>
      </c>
      <c r="K15709" t="s">
        <v>275</v>
      </c>
      <c r="O15709" t="s">
        <v>194</v>
      </c>
      <c r="P15709">
        <v>2015</v>
      </c>
      <c r="Q15709">
        <v>0.2</v>
      </c>
    </row>
    <row r="15710" spans="1:17" x14ac:dyDescent="0.25">
      <c r="A15710" t="s">
        <v>795</v>
      </c>
      <c r="B15710" t="s">
        <v>796</v>
      </c>
      <c r="C15710" t="s">
        <v>797</v>
      </c>
      <c r="D15710" t="s">
        <v>472</v>
      </c>
      <c r="E15710" t="s">
        <v>639</v>
      </c>
      <c r="F15710" t="s">
        <v>348</v>
      </c>
      <c r="G15710" t="s">
        <v>195</v>
      </c>
      <c r="H15710" t="s">
        <v>354</v>
      </c>
      <c r="I15710" t="s">
        <v>136</v>
      </c>
      <c r="K15710" t="s">
        <v>275</v>
      </c>
      <c r="O15710" t="s">
        <v>194</v>
      </c>
      <c r="P15710">
        <v>2020</v>
      </c>
      <c r="Q15710">
        <v>0.2</v>
      </c>
    </row>
    <row r="15711" spans="1:17" x14ac:dyDescent="0.25">
      <c r="A15711" t="s">
        <v>795</v>
      </c>
      <c r="B15711" t="s">
        <v>796</v>
      </c>
      <c r="C15711" t="s">
        <v>797</v>
      </c>
      <c r="D15711" t="s">
        <v>472</v>
      </c>
      <c r="E15711" t="s">
        <v>639</v>
      </c>
      <c r="F15711" t="s">
        <v>348</v>
      </c>
      <c r="G15711" t="s">
        <v>195</v>
      </c>
      <c r="H15711" t="s">
        <v>354</v>
      </c>
      <c r="I15711" t="s">
        <v>136</v>
      </c>
      <c r="K15711" t="s">
        <v>275</v>
      </c>
      <c r="O15711" t="s">
        <v>264</v>
      </c>
      <c r="P15711">
        <v>2020</v>
      </c>
      <c r="Q15711">
        <v>0.2</v>
      </c>
    </row>
    <row r="15712" spans="1:17" x14ac:dyDescent="0.25">
      <c r="A15712" t="s">
        <v>795</v>
      </c>
      <c r="B15712" t="s">
        <v>796</v>
      </c>
      <c r="C15712" t="s">
        <v>797</v>
      </c>
      <c r="D15712" t="s">
        <v>472</v>
      </c>
      <c r="E15712" t="s">
        <v>639</v>
      </c>
      <c r="F15712" t="s">
        <v>348</v>
      </c>
      <c r="G15712" t="s">
        <v>195</v>
      </c>
      <c r="H15712" t="s">
        <v>354</v>
      </c>
      <c r="I15712" t="s">
        <v>136</v>
      </c>
      <c r="K15712" t="s">
        <v>275</v>
      </c>
      <c r="O15712" t="s">
        <v>265</v>
      </c>
      <c r="P15712">
        <v>2020</v>
      </c>
      <c r="Q15712">
        <v>0.2</v>
      </c>
    </row>
    <row r="15713" spans="1:17" x14ac:dyDescent="0.25">
      <c r="A15713" t="s">
        <v>795</v>
      </c>
      <c r="B15713" t="s">
        <v>796</v>
      </c>
      <c r="C15713" t="s">
        <v>797</v>
      </c>
      <c r="D15713" t="s">
        <v>472</v>
      </c>
      <c r="E15713" t="s">
        <v>639</v>
      </c>
      <c r="F15713" t="s">
        <v>348</v>
      </c>
      <c r="G15713" t="s">
        <v>195</v>
      </c>
      <c r="H15713" t="s">
        <v>354</v>
      </c>
      <c r="I15713" t="s">
        <v>136</v>
      </c>
      <c r="K15713" t="s">
        <v>275</v>
      </c>
      <c r="O15713" t="s">
        <v>194</v>
      </c>
      <c r="P15713">
        <v>2030</v>
      </c>
      <c r="Q15713">
        <v>0.2</v>
      </c>
    </row>
    <row r="15714" spans="1:17" x14ac:dyDescent="0.25">
      <c r="A15714" t="s">
        <v>795</v>
      </c>
      <c r="B15714" t="s">
        <v>796</v>
      </c>
      <c r="C15714" t="s">
        <v>797</v>
      </c>
      <c r="D15714" t="s">
        <v>472</v>
      </c>
      <c r="E15714" t="s">
        <v>639</v>
      </c>
      <c r="F15714" t="s">
        <v>348</v>
      </c>
      <c r="G15714" t="s">
        <v>195</v>
      </c>
      <c r="H15714" t="s">
        <v>354</v>
      </c>
      <c r="I15714" t="s">
        <v>136</v>
      </c>
      <c r="K15714" t="s">
        <v>275</v>
      </c>
      <c r="O15714" t="s">
        <v>264</v>
      </c>
      <c r="P15714">
        <v>2030</v>
      </c>
    </row>
    <row r="15715" spans="1:17" x14ac:dyDescent="0.25">
      <c r="A15715" t="s">
        <v>795</v>
      </c>
      <c r="B15715" t="s">
        <v>796</v>
      </c>
      <c r="C15715" t="s">
        <v>797</v>
      </c>
      <c r="D15715" t="s">
        <v>472</v>
      </c>
      <c r="E15715" t="s">
        <v>639</v>
      </c>
      <c r="F15715" t="s">
        <v>348</v>
      </c>
      <c r="G15715" t="s">
        <v>195</v>
      </c>
      <c r="H15715" t="s">
        <v>354</v>
      </c>
      <c r="I15715" t="s">
        <v>136</v>
      </c>
      <c r="K15715" t="s">
        <v>275</v>
      </c>
      <c r="O15715" t="s">
        <v>265</v>
      </c>
      <c r="P15715">
        <v>2030</v>
      </c>
    </row>
    <row r="15716" spans="1:17" x14ac:dyDescent="0.25">
      <c r="A15716" t="s">
        <v>795</v>
      </c>
      <c r="B15716" t="s">
        <v>796</v>
      </c>
      <c r="C15716" t="s">
        <v>797</v>
      </c>
      <c r="D15716" t="s">
        <v>472</v>
      </c>
      <c r="E15716" t="s">
        <v>639</v>
      </c>
      <c r="F15716" t="s">
        <v>348</v>
      </c>
      <c r="G15716" t="s">
        <v>195</v>
      </c>
      <c r="H15716" t="s">
        <v>354</v>
      </c>
      <c r="I15716" t="s">
        <v>136</v>
      </c>
      <c r="K15716" t="s">
        <v>275</v>
      </c>
      <c r="O15716" t="s">
        <v>194</v>
      </c>
      <c r="P15716">
        <v>2050</v>
      </c>
      <c r="Q15716">
        <v>0.2</v>
      </c>
    </row>
    <row r="15717" spans="1:17" x14ac:dyDescent="0.25">
      <c r="A15717" t="s">
        <v>795</v>
      </c>
      <c r="B15717" t="s">
        <v>796</v>
      </c>
      <c r="C15717" t="s">
        <v>797</v>
      </c>
      <c r="D15717" t="s">
        <v>472</v>
      </c>
      <c r="E15717" t="s">
        <v>639</v>
      </c>
      <c r="F15717" t="s">
        <v>348</v>
      </c>
      <c r="G15717" t="s">
        <v>195</v>
      </c>
      <c r="H15717" t="s">
        <v>354</v>
      </c>
      <c r="I15717" t="s">
        <v>136</v>
      </c>
      <c r="K15717" t="s">
        <v>275</v>
      </c>
      <c r="O15717" t="s">
        <v>264</v>
      </c>
      <c r="P15717">
        <v>2050</v>
      </c>
      <c r="Q15717">
        <v>0.2</v>
      </c>
    </row>
    <row r="15718" spans="1:17" x14ac:dyDescent="0.25">
      <c r="A15718" t="s">
        <v>795</v>
      </c>
      <c r="B15718" t="s">
        <v>796</v>
      </c>
      <c r="C15718" t="s">
        <v>797</v>
      </c>
      <c r="D15718" t="s">
        <v>472</v>
      </c>
      <c r="E15718" t="s">
        <v>639</v>
      </c>
      <c r="F15718" t="s">
        <v>348</v>
      </c>
      <c r="G15718" t="s">
        <v>195</v>
      </c>
      <c r="H15718" t="s">
        <v>354</v>
      </c>
      <c r="I15718" t="s">
        <v>136</v>
      </c>
      <c r="K15718" t="s">
        <v>275</v>
      </c>
      <c r="O15718" t="s">
        <v>265</v>
      </c>
      <c r="P15718">
        <v>2050</v>
      </c>
      <c r="Q15718">
        <v>0.2</v>
      </c>
    </row>
    <row r="15719" spans="1:17" x14ac:dyDescent="0.25">
      <c r="A15719" t="s">
        <v>795</v>
      </c>
      <c r="B15719" t="s">
        <v>796</v>
      </c>
      <c r="C15719" t="s">
        <v>797</v>
      </c>
      <c r="D15719" t="s">
        <v>472</v>
      </c>
      <c r="E15719" t="s">
        <v>639</v>
      </c>
      <c r="F15719" t="s">
        <v>348</v>
      </c>
      <c r="G15719" t="s">
        <v>195</v>
      </c>
      <c r="H15719" t="s">
        <v>215</v>
      </c>
      <c r="I15719" t="s">
        <v>216</v>
      </c>
      <c r="K15719" t="s">
        <v>202</v>
      </c>
      <c r="O15719" t="s">
        <v>194</v>
      </c>
      <c r="P15719">
        <v>2015</v>
      </c>
      <c r="Q15719">
        <v>20</v>
      </c>
    </row>
    <row r="15720" spans="1:17" x14ac:dyDescent="0.25">
      <c r="A15720" t="s">
        <v>795</v>
      </c>
      <c r="B15720" t="s">
        <v>796</v>
      </c>
      <c r="C15720" t="s">
        <v>797</v>
      </c>
      <c r="D15720" t="s">
        <v>472</v>
      </c>
      <c r="E15720" t="s">
        <v>639</v>
      </c>
      <c r="F15720" t="s">
        <v>348</v>
      </c>
      <c r="G15720" t="s">
        <v>195</v>
      </c>
      <c r="H15720" t="s">
        <v>215</v>
      </c>
      <c r="I15720" t="s">
        <v>216</v>
      </c>
      <c r="K15720" t="s">
        <v>202</v>
      </c>
      <c r="O15720" t="s">
        <v>194</v>
      </c>
      <c r="P15720">
        <v>2020</v>
      </c>
      <c r="Q15720">
        <v>20</v>
      </c>
    </row>
    <row r="15721" spans="1:17" x14ac:dyDescent="0.25">
      <c r="A15721" t="s">
        <v>795</v>
      </c>
      <c r="B15721" t="s">
        <v>796</v>
      </c>
      <c r="C15721" t="s">
        <v>797</v>
      </c>
      <c r="D15721" t="s">
        <v>472</v>
      </c>
      <c r="E15721" t="s">
        <v>639</v>
      </c>
      <c r="F15721" t="s">
        <v>348</v>
      </c>
      <c r="G15721" t="s">
        <v>195</v>
      </c>
      <c r="H15721" t="s">
        <v>215</v>
      </c>
      <c r="I15721" t="s">
        <v>216</v>
      </c>
      <c r="K15721" t="s">
        <v>202</v>
      </c>
      <c r="O15721" t="s">
        <v>264</v>
      </c>
      <c r="P15721">
        <v>2020</v>
      </c>
      <c r="Q15721">
        <v>20</v>
      </c>
    </row>
    <row r="15722" spans="1:17" x14ac:dyDescent="0.25">
      <c r="A15722" t="s">
        <v>795</v>
      </c>
      <c r="B15722" t="s">
        <v>796</v>
      </c>
      <c r="C15722" t="s">
        <v>797</v>
      </c>
      <c r="D15722" t="s">
        <v>472</v>
      </c>
      <c r="E15722" t="s">
        <v>639</v>
      </c>
      <c r="F15722" t="s">
        <v>348</v>
      </c>
      <c r="G15722" t="s">
        <v>195</v>
      </c>
      <c r="H15722" t="s">
        <v>215</v>
      </c>
      <c r="I15722" t="s">
        <v>216</v>
      </c>
      <c r="K15722" t="s">
        <v>202</v>
      </c>
      <c r="O15722" t="s">
        <v>265</v>
      </c>
      <c r="P15722">
        <v>2020</v>
      </c>
      <c r="Q15722">
        <v>20</v>
      </c>
    </row>
    <row r="15723" spans="1:17" x14ac:dyDescent="0.25">
      <c r="A15723" t="s">
        <v>795</v>
      </c>
      <c r="B15723" t="s">
        <v>796</v>
      </c>
      <c r="C15723" t="s">
        <v>797</v>
      </c>
      <c r="D15723" t="s">
        <v>472</v>
      </c>
      <c r="E15723" t="s">
        <v>639</v>
      </c>
      <c r="F15723" t="s">
        <v>348</v>
      </c>
      <c r="G15723" t="s">
        <v>195</v>
      </c>
      <c r="H15723" t="s">
        <v>215</v>
      </c>
      <c r="I15723" t="s">
        <v>216</v>
      </c>
      <c r="K15723" t="s">
        <v>202</v>
      </c>
      <c r="O15723" t="s">
        <v>194</v>
      </c>
      <c r="P15723">
        <v>2030</v>
      </c>
      <c r="Q15723">
        <v>20</v>
      </c>
    </row>
    <row r="15724" spans="1:17" x14ac:dyDescent="0.25">
      <c r="A15724" t="s">
        <v>795</v>
      </c>
      <c r="B15724" t="s">
        <v>796</v>
      </c>
      <c r="C15724" t="s">
        <v>797</v>
      </c>
      <c r="D15724" t="s">
        <v>472</v>
      </c>
      <c r="E15724" t="s">
        <v>639</v>
      </c>
      <c r="F15724" t="s">
        <v>348</v>
      </c>
      <c r="G15724" t="s">
        <v>195</v>
      </c>
      <c r="H15724" t="s">
        <v>215</v>
      </c>
      <c r="I15724" t="s">
        <v>216</v>
      </c>
      <c r="K15724" t="s">
        <v>202</v>
      </c>
      <c r="O15724" t="s">
        <v>264</v>
      </c>
      <c r="P15724">
        <v>2030</v>
      </c>
    </row>
    <row r="15725" spans="1:17" x14ac:dyDescent="0.25">
      <c r="A15725" t="s">
        <v>795</v>
      </c>
      <c r="B15725" t="s">
        <v>796</v>
      </c>
      <c r="C15725" t="s">
        <v>797</v>
      </c>
      <c r="D15725" t="s">
        <v>472</v>
      </c>
      <c r="E15725" t="s">
        <v>639</v>
      </c>
      <c r="F15725" t="s">
        <v>348</v>
      </c>
      <c r="G15725" t="s">
        <v>195</v>
      </c>
      <c r="H15725" t="s">
        <v>215</v>
      </c>
      <c r="I15725" t="s">
        <v>216</v>
      </c>
      <c r="K15725" t="s">
        <v>202</v>
      </c>
      <c r="O15725" t="s">
        <v>265</v>
      </c>
      <c r="P15725">
        <v>2030</v>
      </c>
    </row>
    <row r="15726" spans="1:17" x14ac:dyDescent="0.25">
      <c r="A15726" t="s">
        <v>795</v>
      </c>
      <c r="B15726" t="s">
        <v>796</v>
      </c>
      <c r="C15726" t="s">
        <v>797</v>
      </c>
      <c r="D15726" t="s">
        <v>472</v>
      </c>
      <c r="E15726" t="s">
        <v>639</v>
      </c>
      <c r="F15726" t="s">
        <v>348</v>
      </c>
      <c r="G15726" t="s">
        <v>195</v>
      </c>
      <c r="H15726" t="s">
        <v>215</v>
      </c>
      <c r="I15726" t="s">
        <v>216</v>
      </c>
      <c r="K15726" t="s">
        <v>202</v>
      </c>
      <c r="O15726" t="s">
        <v>194</v>
      </c>
      <c r="P15726">
        <v>2050</v>
      </c>
      <c r="Q15726">
        <v>20</v>
      </c>
    </row>
    <row r="15727" spans="1:17" x14ac:dyDescent="0.25">
      <c r="A15727" t="s">
        <v>795</v>
      </c>
      <c r="B15727" t="s">
        <v>796</v>
      </c>
      <c r="C15727" t="s">
        <v>797</v>
      </c>
      <c r="D15727" t="s">
        <v>472</v>
      </c>
      <c r="E15727" t="s">
        <v>639</v>
      </c>
      <c r="F15727" t="s">
        <v>348</v>
      </c>
      <c r="G15727" t="s">
        <v>195</v>
      </c>
      <c r="H15727" t="s">
        <v>215</v>
      </c>
      <c r="I15727" t="s">
        <v>216</v>
      </c>
      <c r="K15727" t="s">
        <v>202</v>
      </c>
      <c r="O15727" t="s">
        <v>264</v>
      </c>
      <c r="P15727">
        <v>2050</v>
      </c>
      <c r="Q15727">
        <v>20</v>
      </c>
    </row>
    <row r="15728" spans="1:17" x14ac:dyDescent="0.25">
      <c r="A15728" t="s">
        <v>795</v>
      </c>
      <c r="B15728" t="s">
        <v>796</v>
      </c>
      <c r="C15728" t="s">
        <v>797</v>
      </c>
      <c r="D15728" t="s">
        <v>472</v>
      </c>
      <c r="E15728" t="s">
        <v>639</v>
      </c>
      <c r="F15728" t="s">
        <v>348</v>
      </c>
      <c r="G15728" t="s">
        <v>195</v>
      </c>
      <c r="H15728" t="s">
        <v>215</v>
      </c>
      <c r="I15728" t="s">
        <v>216</v>
      </c>
      <c r="K15728" t="s">
        <v>202</v>
      </c>
      <c r="O15728" t="s">
        <v>265</v>
      </c>
      <c r="P15728">
        <v>2050</v>
      </c>
      <c r="Q15728">
        <v>20</v>
      </c>
    </row>
    <row r="15729" spans="1:17" x14ac:dyDescent="0.25">
      <c r="A15729" t="s">
        <v>795</v>
      </c>
      <c r="B15729" t="s">
        <v>796</v>
      </c>
      <c r="C15729" t="s">
        <v>797</v>
      </c>
      <c r="D15729" t="s">
        <v>472</v>
      </c>
      <c r="E15729" t="s">
        <v>639</v>
      </c>
      <c r="F15729" t="s">
        <v>348</v>
      </c>
      <c r="G15729" t="s">
        <v>195</v>
      </c>
      <c r="H15729" t="s">
        <v>200</v>
      </c>
      <c r="I15729" t="s">
        <v>201</v>
      </c>
      <c r="K15729" t="s">
        <v>202</v>
      </c>
      <c r="O15729" t="s">
        <v>194</v>
      </c>
      <c r="P15729">
        <v>2015</v>
      </c>
      <c r="Q15729">
        <v>0.5</v>
      </c>
    </row>
    <row r="15730" spans="1:17" x14ac:dyDescent="0.25">
      <c r="A15730" t="s">
        <v>795</v>
      </c>
      <c r="B15730" t="s">
        <v>796</v>
      </c>
      <c r="C15730" t="s">
        <v>797</v>
      </c>
      <c r="D15730" t="s">
        <v>472</v>
      </c>
      <c r="E15730" t="s">
        <v>639</v>
      </c>
      <c r="F15730" t="s">
        <v>348</v>
      </c>
      <c r="G15730" t="s">
        <v>195</v>
      </c>
      <c r="H15730" t="s">
        <v>200</v>
      </c>
      <c r="I15730" t="s">
        <v>201</v>
      </c>
      <c r="K15730" t="s">
        <v>202</v>
      </c>
      <c r="O15730" t="s">
        <v>194</v>
      </c>
      <c r="P15730">
        <v>2020</v>
      </c>
      <c r="Q15730">
        <v>0.5</v>
      </c>
    </row>
    <row r="15731" spans="1:17" x14ac:dyDescent="0.25">
      <c r="A15731" t="s">
        <v>795</v>
      </c>
      <c r="B15731" t="s">
        <v>796</v>
      </c>
      <c r="C15731" t="s">
        <v>797</v>
      </c>
      <c r="D15731" t="s">
        <v>472</v>
      </c>
      <c r="E15731" t="s">
        <v>639</v>
      </c>
      <c r="F15731" t="s">
        <v>348</v>
      </c>
      <c r="G15731" t="s">
        <v>195</v>
      </c>
      <c r="H15731" t="s">
        <v>200</v>
      </c>
      <c r="I15731" t="s">
        <v>201</v>
      </c>
      <c r="K15731" t="s">
        <v>202</v>
      </c>
      <c r="O15731" t="s">
        <v>264</v>
      </c>
      <c r="P15731">
        <v>2020</v>
      </c>
      <c r="Q15731">
        <v>0.5</v>
      </c>
    </row>
    <row r="15732" spans="1:17" x14ac:dyDescent="0.25">
      <c r="A15732" t="s">
        <v>795</v>
      </c>
      <c r="B15732" t="s">
        <v>796</v>
      </c>
      <c r="C15732" t="s">
        <v>797</v>
      </c>
      <c r="D15732" t="s">
        <v>472</v>
      </c>
      <c r="E15732" t="s">
        <v>639</v>
      </c>
      <c r="F15732" t="s">
        <v>348</v>
      </c>
      <c r="G15732" t="s">
        <v>195</v>
      </c>
      <c r="H15732" t="s">
        <v>200</v>
      </c>
      <c r="I15732" t="s">
        <v>201</v>
      </c>
      <c r="K15732" t="s">
        <v>202</v>
      </c>
      <c r="O15732" t="s">
        <v>265</v>
      </c>
      <c r="P15732">
        <v>2020</v>
      </c>
      <c r="Q15732">
        <v>1</v>
      </c>
    </row>
    <row r="15733" spans="1:17" x14ac:dyDescent="0.25">
      <c r="A15733" t="s">
        <v>795</v>
      </c>
      <c r="B15733" t="s">
        <v>796</v>
      </c>
      <c r="C15733" t="s">
        <v>797</v>
      </c>
      <c r="D15733" t="s">
        <v>472</v>
      </c>
      <c r="E15733" t="s">
        <v>639</v>
      </c>
      <c r="F15733" t="s">
        <v>348</v>
      </c>
      <c r="G15733" t="s">
        <v>195</v>
      </c>
      <c r="H15733" t="s">
        <v>200</v>
      </c>
      <c r="I15733" t="s">
        <v>201</v>
      </c>
      <c r="K15733" t="s">
        <v>202</v>
      </c>
      <c r="O15733" t="s">
        <v>194</v>
      </c>
      <c r="P15733">
        <v>2030</v>
      </c>
      <c r="Q15733">
        <v>0.5</v>
      </c>
    </row>
    <row r="15734" spans="1:17" x14ac:dyDescent="0.25">
      <c r="A15734" t="s">
        <v>795</v>
      </c>
      <c r="B15734" t="s">
        <v>796</v>
      </c>
      <c r="C15734" t="s">
        <v>797</v>
      </c>
      <c r="D15734" t="s">
        <v>472</v>
      </c>
      <c r="E15734" t="s">
        <v>639</v>
      </c>
      <c r="F15734" t="s">
        <v>348</v>
      </c>
      <c r="G15734" t="s">
        <v>195</v>
      </c>
      <c r="H15734" t="s">
        <v>200</v>
      </c>
      <c r="I15734" t="s">
        <v>201</v>
      </c>
      <c r="K15734" t="s">
        <v>202</v>
      </c>
      <c r="O15734" t="s">
        <v>264</v>
      </c>
      <c r="P15734">
        <v>2030</v>
      </c>
    </row>
    <row r="15735" spans="1:17" x14ac:dyDescent="0.25">
      <c r="A15735" t="s">
        <v>795</v>
      </c>
      <c r="B15735" t="s">
        <v>796</v>
      </c>
      <c r="C15735" t="s">
        <v>797</v>
      </c>
      <c r="D15735" t="s">
        <v>472</v>
      </c>
      <c r="E15735" t="s">
        <v>639</v>
      </c>
      <c r="F15735" t="s">
        <v>348</v>
      </c>
      <c r="G15735" t="s">
        <v>195</v>
      </c>
      <c r="H15735" t="s">
        <v>200</v>
      </c>
      <c r="I15735" t="s">
        <v>201</v>
      </c>
      <c r="K15735" t="s">
        <v>202</v>
      </c>
      <c r="O15735" t="s">
        <v>265</v>
      </c>
      <c r="P15735">
        <v>2030</v>
      </c>
    </row>
    <row r="15736" spans="1:17" x14ac:dyDescent="0.25">
      <c r="A15736" t="s">
        <v>795</v>
      </c>
      <c r="B15736" t="s">
        <v>796</v>
      </c>
      <c r="C15736" t="s">
        <v>797</v>
      </c>
      <c r="D15736" t="s">
        <v>472</v>
      </c>
      <c r="E15736" t="s">
        <v>639</v>
      </c>
      <c r="F15736" t="s">
        <v>348</v>
      </c>
      <c r="G15736" t="s">
        <v>195</v>
      </c>
      <c r="H15736" t="s">
        <v>200</v>
      </c>
      <c r="I15736" t="s">
        <v>201</v>
      </c>
      <c r="K15736" t="s">
        <v>202</v>
      </c>
      <c r="O15736" t="s">
        <v>194</v>
      </c>
      <c r="P15736">
        <v>2050</v>
      </c>
      <c r="Q15736">
        <v>0.5</v>
      </c>
    </row>
    <row r="15737" spans="1:17" x14ac:dyDescent="0.25">
      <c r="A15737" t="s">
        <v>795</v>
      </c>
      <c r="B15737" t="s">
        <v>796</v>
      </c>
      <c r="C15737" t="s">
        <v>797</v>
      </c>
      <c r="D15737" t="s">
        <v>472</v>
      </c>
      <c r="E15737" t="s">
        <v>639</v>
      </c>
      <c r="F15737" t="s">
        <v>348</v>
      </c>
      <c r="G15737" t="s">
        <v>195</v>
      </c>
      <c r="H15737" t="s">
        <v>200</v>
      </c>
      <c r="I15737" t="s">
        <v>201</v>
      </c>
      <c r="K15737" t="s">
        <v>202</v>
      </c>
      <c r="O15737" t="s">
        <v>264</v>
      </c>
      <c r="P15737">
        <v>2050</v>
      </c>
      <c r="Q15737">
        <v>0.5</v>
      </c>
    </row>
    <row r="15738" spans="1:17" x14ac:dyDescent="0.25">
      <c r="A15738" t="s">
        <v>795</v>
      </c>
      <c r="B15738" t="s">
        <v>796</v>
      </c>
      <c r="C15738" t="s">
        <v>797</v>
      </c>
      <c r="D15738" t="s">
        <v>472</v>
      </c>
      <c r="E15738" t="s">
        <v>639</v>
      </c>
      <c r="F15738" t="s">
        <v>348</v>
      </c>
      <c r="G15738" t="s">
        <v>195</v>
      </c>
      <c r="H15738" t="s">
        <v>200</v>
      </c>
      <c r="I15738" t="s">
        <v>201</v>
      </c>
      <c r="K15738" t="s">
        <v>202</v>
      </c>
      <c r="O15738" t="s">
        <v>265</v>
      </c>
      <c r="P15738">
        <v>2050</v>
      </c>
      <c r="Q15738">
        <v>1</v>
      </c>
    </row>
    <row r="15739" spans="1:17" x14ac:dyDescent="0.25">
      <c r="A15739" t="s">
        <v>795</v>
      </c>
      <c r="B15739" t="s">
        <v>796</v>
      </c>
      <c r="C15739" t="s">
        <v>797</v>
      </c>
      <c r="D15739" t="s">
        <v>472</v>
      </c>
      <c r="E15739" t="s">
        <v>639</v>
      </c>
      <c r="F15739" t="s">
        <v>348</v>
      </c>
      <c r="G15739" t="s">
        <v>243</v>
      </c>
      <c r="H15739" t="s">
        <v>357</v>
      </c>
      <c r="I15739" t="s">
        <v>306</v>
      </c>
      <c r="K15739" t="s">
        <v>78</v>
      </c>
      <c r="O15739" t="s">
        <v>194</v>
      </c>
      <c r="P15739">
        <v>2015</v>
      </c>
      <c r="Q15739">
        <v>8.0000000000000002E-3</v>
      </c>
    </row>
    <row r="15740" spans="1:17" x14ac:dyDescent="0.25">
      <c r="A15740" t="s">
        <v>795</v>
      </c>
      <c r="B15740" t="s">
        <v>796</v>
      </c>
      <c r="C15740" t="s">
        <v>797</v>
      </c>
      <c r="D15740" t="s">
        <v>472</v>
      </c>
      <c r="E15740" t="s">
        <v>639</v>
      </c>
      <c r="F15740" t="s">
        <v>348</v>
      </c>
      <c r="G15740" t="s">
        <v>243</v>
      </c>
      <c r="H15740" t="s">
        <v>357</v>
      </c>
      <c r="I15740" t="s">
        <v>306</v>
      </c>
      <c r="K15740" t="s">
        <v>78</v>
      </c>
      <c r="O15740" t="s">
        <v>194</v>
      </c>
      <c r="P15740">
        <v>2020</v>
      </c>
      <c r="Q15740">
        <v>8.0000000000000002E-3</v>
      </c>
    </row>
    <row r="15741" spans="1:17" x14ac:dyDescent="0.25">
      <c r="A15741" t="s">
        <v>795</v>
      </c>
      <c r="B15741" t="s">
        <v>796</v>
      </c>
      <c r="C15741" t="s">
        <v>797</v>
      </c>
      <c r="D15741" t="s">
        <v>472</v>
      </c>
      <c r="E15741" t="s">
        <v>639</v>
      </c>
      <c r="F15741" t="s">
        <v>348</v>
      </c>
      <c r="G15741" t="s">
        <v>243</v>
      </c>
      <c r="H15741" t="s">
        <v>357</v>
      </c>
      <c r="I15741" t="s">
        <v>306</v>
      </c>
      <c r="K15741" t="s">
        <v>78</v>
      </c>
      <c r="O15741" t="s">
        <v>264</v>
      </c>
      <c r="P15741">
        <v>2020</v>
      </c>
      <c r="Q15741">
        <v>8.0000000000000002E-3</v>
      </c>
    </row>
    <row r="15742" spans="1:17" x14ac:dyDescent="0.25">
      <c r="A15742" t="s">
        <v>795</v>
      </c>
      <c r="B15742" t="s">
        <v>796</v>
      </c>
      <c r="C15742" t="s">
        <v>797</v>
      </c>
      <c r="D15742" t="s">
        <v>472</v>
      </c>
      <c r="E15742" t="s">
        <v>639</v>
      </c>
      <c r="F15742" t="s">
        <v>348</v>
      </c>
      <c r="G15742" t="s">
        <v>243</v>
      </c>
      <c r="H15742" t="s">
        <v>357</v>
      </c>
      <c r="I15742" t="s">
        <v>306</v>
      </c>
      <c r="K15742" t="s">
        <v>78</v>
      </c>
      <c r="O15742" t="s">
        <v>265</v>
      </c>
      <c r="P15742">
        <v>2020</v>
      </c>
      <c r="Q15742">
        <v>8.0000000000000002E-3</v>
      </c>
    </row>
    <row r="15743" spans="1:17" x14ac:dyDescent="0.25">
      <c r="A15743" t="s">
        <v>795</v>
      </c>
      <c r="B15743" t="s">
        <v>796</v>
      </c>
      <c r="C15743" t="s">
        <v>797</v>
      </c>
      <c r="D15743" t="s">
        <v>472</v>
      </c>
      <c r="E15743" t="s">
        <v>639</v>
      </c>
      <c r="F15743" t="s">
        <v>348</v>
      </c>
      <c r="G15743" t="s">
        <v>243</v>
      </c>
      <c r="H15743" t="s">
        <v>357</v>
      </c>
      <c r="I15743" t="s">
        <v>306</v>
      </c>
      <c r="K15743" t="s">
        <v>78</v>
      </c>
      <c r="O15743" t="s">
        <v>194</v>
      </c>
      <c r="P15743">
        <v>2030</v>
      </c>
      <c r="Q15743">
        <v>8.0000000000000002E-3</v>
      </c>
    </row>
    <row r="15744" spans="1:17" x14ac:dyDescent="0.25">
      <c r="A15744" t="s">
        <v>795</v>
      </c>
      <c r="B15744" t="s">
        <v>796</v>
      </c>
      <c r="C15744" t="s">
        <v>797</v>
      </c>
      <c r="D15744" t="s">
        <v>472</v>
      </c>
      <c r="E15744" t="s">
        <v>639</v>
      </c>
      <c r="F15744" t="s">
        <v>348</v>
      </c>
      <c r="G15744" t="s">
        <v>243</v>
      </c>
      <c r="H15744" t="s">
        <v>357</v>
      </c>
      <c r="I15744" t="s">
        <v>306</v>
      </c>
      <c r="K15744" t="s">
        <v>78</v>
      </c>
      <c r="O15744" t="s">
        <v>264</v>
      </c>
      <c r="P15744">
        <v>2030</v>
      </c>
    </row>
    <row r="15745" spans="1:17" x14ac:dyDescent="0.25">
      <c r="A15745" t="s">
        <v>795</v>
      </c>
      <c r="B15745" t="s">
        <v>796</v>
      </c>
      <c r="C15745" t="s">
        <v>797</v>
      </c>
      <c r="D15745" t="s">
        <v>472</v>
      </c>
      <c r="E15745" t="s">
        <v>639</v>
      </c>
      <c r="F15745" t="s">
        <v>348</v>
      </c>
      <c r="G15745" t="s">
        <v>243</v>
      </c>
      <c r="H15745" t="s">
        <v>357</v>
      </c>
      <c r="I15745" t="s">
        <v>306</v>
      </c>
      <c r="K15745" t="s">
        <v>78</v>
      </c>
      <c r="O15745" t="s">
        <v>265</v>
      </c>
      <c r="P15745">
        <v>2030</v>
      </c>
    </row>
    <row r="15746" spans="1:17" x14ac:dyDescent="0.25">
      <c r="A15746" t="s">
        <v>795</v>
      </c>
      <c r="B15746" t="s">
        <v>796</v>
      </c>
      <c r="C15746" t="s">
        <v>797</v>
      </c>
      <c r="D15746" t="s">
        <v>472</v>
      </c>
      <c r="E15746" t="s">
        <v>639</v>
      </c>
      <c r="F15746" t="s">
        <v>348</v>
      </c>
      <c r="G15746" t="s">
        <v>243</v>
      </c>
      <c r="H15746" t="s">
        <v>357</v>
      </c>
      <c r="I15746" t="s">
        <v>306</v>
      </c>
      <c r="K15746" t="s">
        <v>78</v>
      </c>
      <c r="O15746" t="s">
        <v>194</v>
      </c>
      <c r="P15746">
        <v>2050</v>
      </c>
      <c r="Q15746">
        <v>8.0000000000000002E-3</v>
      </c>
    </row>
    <row r="15747" spans="1:17" x14ac:dyDescent="0.25">
      <c r="A15747" t="s">
        <v>795</v>
      </c>
      <c r="B15747" t="s">
        <v>796</v>
      </c>
      <c r="C15747" t="s">
        <v>797</v>
      </c>
      <c r="D15747" t="s">
        <v>472</v>
      </c>
      <c r="E15747" t="s">
        <v>639</v>
      </c>
      <c r="F15747" t="s">
        <v>348</v>
      </c>
      <c r="G15747" t="s">
        <v>243</v>
      </c>
      <c r="H15747" t="s">
        <v>357</v>
      </c>
      <c r="I15747" t="s">
        <v>306</v>
      </c>
      <c r="K15747" t="s">
        <v>78</v>
      </c>
      <c r="O15747" t="s">
        <v>264</v>
      </c>
      <c r="P15747">
        <v>2050</v>
      </c>
      <c r="Q15747">
        <v>8.0000000000000002E-3</v>
      </c>
    </row>
    <row r="15748" spans="1:17" x14ac:dyDescent="0.25">
      <c r="A15748" t="s">
        <v>795</v>
      </c>
      <c r="B15748" t="s">
        <v>796</v>
      </c>
      <c r="C15748" t="s">
        <v>797</v>
      </c>
      <c r="D15748" t="s">
        <v>472</v>
      </c>
      <c r="E15748" t="s">
        <v>639</v>
      </c>
      <c r="F15748" t="s">
        <v>348</v>
      </c>
      <c r="G15748" t="s">
        <v>243</v>
      </c>
      <c r="H15748" t="s">
        <v>357</v>
      </c>
      <c r="I15748" t="s">
        <v>306</v>
      </c>
      <c r="K15748" t="s">
        <v>78</v>
      </c>
      <c r="O15748" t="s">
        <v>265</v>
      </c>
      <c r="P15748">
        <v>2050</v>
      </c>
      <c r="Q15748">
        <v>8.0000000000000002E-3</v>
      </c>
    </row>
    <row r="15749" spans="1:17" x14ac:dyDescent="0.25">
      <c r="A15749" t="s">
        <v>795</v>
      </c>
      <c r="B15749" t="s">
        <v>796</v>
      </c>
      <c r="C15749" t="s">
        <v>797</v>
      </c>
      <c r="D15749" t="s">
        <v>472</v>
      </c>
      <c r="E15749" t="s">
        <v>639</v>
      </c>
      <c r="F15749" t="s">
        <v>348</v>
      </c>
      <c r="G15749" t="s">
        <v>243</v>
      </c>
      <c r="H15749" t="s">
        <v>356</v>
      </c>
      <c r="I15749" t="s">
        <v>298</v>
      </c>
      <c r="K15749" t="s">
        <v>78</v>
      </c>
      <c r="O15749" t="s">
        <v>194</v>
      </c>
      <c r="P15749">
        <v>2015</v>
      </c>
      <c r="Q15749">
        <v>0.08</v>
      </c>
    </row>
    <row r="15750" spans="1:17" x14ac:dyDescent="0.25">
      <c r="A15750" t="s">
        <v>795</v>
      </c>
      <c r="B15750" t="s">
        <v>796</v>
      </c>
      <c r="C15750" t="s">
        <v>797</v>
      </c>
      <c r="D15750" t="s">
        <v>472</v>
      </c>
      <c r="E15750" t="s">
        <v>639</v>
      </c>
      <c r="F15750" t="s">
        <v>348</v>
      </c>
      <c r="G15750" t="s">
        <v>243</v>
      </c>
      <c r="H15750" t="s">
        <v>356</v>
      </c>
      <c r="I15750" t="s">
        <v>298</v>
      </c>
      <c r="K15750" t="s">
        <v>78</v>
      </c>
      <c r="O15750" t="s">
        <v>194</v>
      </c>
      <c r="P15750">
        <v>2020</v>
      </c>
      <c r="Q15750">
        <v>0.08</v>
      </c>
    </row>
    <row r="15751" spans="1:17" x14ac:dyDescent="0.25">
      <c r="A15751" t="s">
        <v>795</v>
      </c>
      <c r="B15751" t="s">
        <v>796</v>
      </c>
      <c r="C15751" t="s">
        <v>797</v>
      </c>
      <c r="D15751" t="s">
        <v>472</v>
      </c>
      <c r="E15751" t="s">
        <v>639</v>
      </c>
      <c r="F15751" t="s">
        <v>348</v>
      </c>
      <c r="G15751" t="s">
        <v>243</v>
      </c>
      <c r="H15751" t="s">
        <v>356</v>
      </c>
      <c r="I15751" t="s">
        <v>298</v>
      </c>
      <c r="K15751" t="s">
        <v>78</v>
      </c>
      <c r="O15751" t="s">
        <v>264</v>
      </c>
      <c r="P15751">
        <v>2020</v>
      </c>
      <c r="Q15751">
        <v>0.08</v>
      </c>
    </row>
    <row r="15752" spans="1:17" x14ac:dyDescent="0.25">
      <c r="A15752" t="s">
        <v>795</v>
      </c>
      <c r="B15752" t="s">
        <v>796</v>
      </c>
      <c r="C15752" t="s">
        <v>797</v>
      </c>
      <c r="D15752" t="s">
        <v>472</v>
      </c>
      <c r="E15752" t="s">
        <v>639</v>
      </c>
      <c r="F15752" t="s">
        <v>348</v>
      </c>
      <c r="G15752" t="s">
        <v>243</v>
      </c>
      <c r="H15752" t="s">
        <v>356</v>
      </c>
      <c r="I15752" t="s">
        <v>298</v>
      </c>
      <c r="K15752" t="s">
        <v>78</v>
      </c>
      <c r="O15752" t="s">
        <v>265</v>
      </c>
      <c r="P15752">
        <v>2020</v>
      </c>
      <c r="Q15752">
        <v>0.08</v>
      </c>
    </row>
    <row r="15753" spans="1:17" x14ac:dyDescent="0.25">
      <c r="A15753" t="s">
        <v>795</v>
      </c>
      <c r="B15753" t="s">
        <v>796</v>
      </c>
      <c r="C15753" t="s">
        <v>797</v>
      </c>
      <c r="D15753" t="s">
        <v>472</v>
      </c>
      <c r="E15753" t="s">
        <v>639</v>
      </c>
      <c r="F15753" t="s">
        <v>348</v>
      </c>
      <c r="G15753" t="s">
        <v>243</v>
      </c>
      <c r="H15753" t="s">
        <v>356</v>
      </c>
      <c r="I15753" t="s">
        <v>298</v>
      </c>
      <c r="K15753" t="s">
        <v>78</v>
      </c>
      <c r="O15753" t="s">
        <v>194</v>
      </c>
      <c r="P15753">
        <v>2030</v>
      </c>
      <c r="Q15753">
        <v>0.08</v>
      </c>
    </row>
    <row r="15754" spans="1:17" x14ac:dyDescent="0.25">
      <c r="A15754" t="s">
        <v>795</v>
      </c>
      <c r="B15754" t="s">
        <v>796</v>
      </c>
      <c r="C15754" t="s">
        <v>797</v>
      </c>
      <c r="D15754" t="s">
        <v>472</v>
      </c>
      <c r="E15754" t="s">
        <v>639</v>
      </c>
      <c r="F15754" t="s">
        <v>348</v>
      </c>
      <c r="G15754" t="s">
        <v>243</v>
      </c>
      <c r="H15754" t="s">
        <v>356</v>
      </c>
      <c r="I15754" t="s">
        <v>298</v>
      </c>
      <c r="K15754" t="s">
        <v>78</v>
      </c>
      <c r="O15754" t="s">
        <v>264</v>
      </c>
      <c r="P15754">
        <v>2030</v>
      </c>
    </row>
    <row r="15755" spans="1:17" x14ac:dyDescent="0.25">
      <c r="A15755" t="s">
        <v>795</v>
      </c>
      <c r="B15755" t="s">
        <v>796</v>
      </c>
      <c r="C15755" t="s">
        <v>797</v>
      </c>
      <c r="D15755" t="s">
        <v>472</v>
      </c>
      <c r="E15755" t="s">
        <v>639</v>
      </c>
      <c r="F15755" t="s">
        <v>348</v>
      </c>
      <c r="G15755" t="s">
        <v>243</v>
      </c>
      <c r="H15755" t="s">
        <v>356</v>
      </c>
      <c r="I15755" t="s">
        <v>298</v>
      </c>
      <c r="K15755" t="s">
        <v>78</v>
      </c>
      <c r="O15755" t="s">
        <v>265</v>
      </c>
      <c r="P15755">
        <v>2030</v>
      </c>
    </row>
    <row r="15756" spans="1:17" x14ac:dyDescent="0.25">
      <c r="A15756" t="s">
        <v>795</v>
      </c>
      <c r="B15756" t="s">
        <v>796</v>
      </c>
      <c r="C15756" t="s">
        <v>797</v>
      </c>
      <c r="D15756" t="s">
        <v>472</v>
      </c>
      <c r="E15756" t="s">
        <v>639</v>
      </c>
      <c r="F15756" t="s">
        <v>348</v>
      </c>
      <c r="G15756" t="s">
        <v>243</v>
      </c>
      <c r="H15756" t="s">
        <v>356</v>
      </c>
      <c r="I15756" t="s">
        <v>298</v>
      </c>
      <c r="K15756" t="s">
        <v>78</v>
      </c>
      <c r="O15756" t="s">
        <v>194</v>
      </c>
      <c r="P15756">
        <v>2050</v>
      </c>
      <c r="Q15756">
        <v>0.08</v>
      </c>
    </row>
    <row r="15757" spans="1:17" x14ac:dyDescent="0.25">
      <c r="A15757" t="s">
        <v>795</v>
      </c>
      <c r="B15757" t="s">
        <v>796</v>
      </c>
      <c r="C15757" t="s">
        <v>797</v>
      </c>
      <c r="D15757" t="s">
        <v>472</v>
      </c>
      <c r="E15757" t="s">
        <v>639</v>
      </c>
      <c r="F15757" t="s">
        <v>348</v>
      </c>
      <c r="G15757" t="s">
        <v>243</v>
      </c>
      <c r="H15757" t="s">
        <v>356</v>
      </c>
      <c r="I15757" t="s">
        <v>298</v>
      </c>
      <c r="K15757" t="s">
        <v>78</v>
      </c>
      <c r="O15757" t="s">
        <v>264</v>
      </c>
      <c r="P15757">
        <v>2050</v>
      </c>
      <c r="Q15757">
        <v>0.08</v>
      </c>
    </row>
    <row r="15758" spans="1:17" x14ac:dyDescent="0.25">
      <c r="A15758" t="s">
        <v>795</v>
      </c>
      <c r="B15758" t="s">
        <v>796</v>
      </c>
      <c r="C15758" t="s">
        <v>797</v>
      </c>
      <c r="D15758" t="s">
        <v>472</v>
      </c>
      <c r="E15758" t="s">
        <v>639</v>
      </c>
      <c r="F15758" t="s">
        <v>348</v>
      </c>
      <c r="G15758" t="s">
        <v>243</v>
      </c>
      <c r="H15758" t="s">
        <v>356</v>
      </c>
      <c r="I15758" t="s">
        <v>298</v>
      </c>
      <c r="K15758" t="s">
        <v>78</v>
      </c>
      <c r="O15758" t="s">
        <v>265</v>
      </c>
      <c r="P15758">
        <v>2050</v>
      </c>
      <c r="Q15758">
        <v>0.08</v>
      </c>
    </row>
    <row r="15759" spans="1:17" x14ac:dyDescent="0.25">
      <c r="A15759" t="s">
        <v>795</v>
      </c>
      <c r="B15759" t="s">
        <v>796</v>
      </c>
      <c r="C15759" t="s">
        <v>797</v>
      </c>
      <c r="D15759" t="s">
        <v>472</v>
      </c>
      <c r="E15759" t="s">
        <v>639</v>
      </c>
      <c r="F15759" t="s">
        <v>348</v>
      </c>
      <c r="G15759" t="s">
        <v>218</v>
      </c>
      <c r="H15759" t="s">
        <v>678</v>
      </c>
      <c r="I15759" t="s">
        <v>230</v>
      </c>
      <c r="K15759" t="s">
        <v>221</v>
      </c>
      <c r="O15759" t="s">
        <v>194</v>
      </c>
      <c r="P15759">
        <v>2015</v>
      </c>
    </row>
    <row r="15760" spans="1:17" x14ac:dyDescent="0.25">
      <c r="A15760" t="s">
        <v>795</v>
      </c>
      <c r="B15760" t="s">
        <v>796</v>
      </c>
      <c r="C15760" t="s">
        <v>797</v>
      </c>
      <c r="D15760" t="s">
        <v>472</v>
      </c>
      <c r="E15760" t="s">
        <v>639</v>
      </c>
      <c r="F15760" t="s">
        <v>348</v>
      </c>
      <c r="G15760" t="s">
        <v>218</v>
      </c>
      <c r="H15760" t="s">
        <v>678</v>
      </c>
      <c r="I15760" t="s">
        <v>230</v>
      </c>
      <c r="K15760" t="s">
        <v>221</v>
      </c>
      <c r="O15760" t="s">
        <v>194</v>
      </c>
      <c r="P15760">
        <v>2020</v>
      </c>
    </row>
    <row r="15761" spans="1:16" x14ac:dyDescent="0.25">
      <c r="A15761" t="s">
        <v>795</v>
      </c>
      <c r="B15761" t="s">
        <v>796</v>
      </c>
      <c r="C15761" t="s">
        <v>797</v>
      </c>
      <c r="D15761" t="s">
        <v>472</v>
      </c>
      <c r="E15761" t="s">
        <v>639</v>
      </c>
      <c r="F15761" t="s">
        <v>348</v>
      </c>
      <c r="G15761" t="s">
        <v>218</v>
      </c>
      <c r="H15761" t="s">
        <v>678</v>
      </c>
      <c r="I15761" t="s">
        <v>230</v>
      </c>
      <c r="K15761" t="s">
        <v>221</v>
      </c>
      <c r="O15761" t="s">
        <v>264</v>
      </c>
      <c r="P15761">
        <v>2020</v>
      </c>
    </row>
    <row r="15762" spans="1:16" x14ac:dyDescent="0.25">
      <c r="A15762" t="s">
        <v>795</v>
      </c>
      <c r="B15762" t="s">
        <v>796</v>
      </c>
      <c r="C15762" t="s">
        <v>797</v>
      </c>
      <c r="D15762" t="s">
        <v>472</v>
      </c>
      <c r="E15762" t="s">
        <v>639</v>
      </c>
      <c r="F15762" t="s">
        <v>348</v>
      </c>
      <c r="G15762" t="s">
        <v>218</v>
      </c>
      <c r="H15762" t="s">
        <v>678</v>
      </c>
      <c r="I15762" t="s">
        <v>230</v>
      </c>
      <c r="K15762" t="s">
        <v>221</v>
      </c>
      <c r="O15762" t="s">
        <v>265</v>
      </c>
      <c r="P15762">
        <v>2020</v>
      </c>
    </row>
    <row r="15763" spans="1:16" x14ac:dyDescent="0.25">
      <c r="A15763" t="s">
        <v>795</v>
      </c>
      <c r="B15763" t="s">
        <v>796</v>
      </c>
      <c r="C15763" t="s">
        <v>797</v>
      </c>
      <c r="D15763" t="s">
        <v>472</v>
      </c>
      <c r="E15763" t="s">
        <v>639</v>
      </c>
      <c r="F15763" t="s">
        <v>348</v>
      </c>
      <c r="G15763" t="s">
        <v>218</v>
      </c>
      <c r="H15763" t="s">
        <v>678</v>
      </c>
      <c r="I15763" t="s">
        <v>230</v>
      </c>
      <c r="K15763" t="s">
        <v>221</v>
      </c>
      <c r="O15763" t="s">
        <v>194</v>
      </c>
      <c r="P15763">
        <v>2030</v>
      </c>
    </row>
    <row r="15764" spans="1:16" x14ac:dyDescent="0.25">
      <c r="A15764" t="s">
        <v>795</v>
      </c>
      <c r="B15764" t="s">
        <v>796</v>
      </c>
      <c r="C15764" t="s">
        <v>797</v>
      </c>
      <c r="D15764" t="s">
        <v>472</v>
      </c>
      <c r="E15764" t="s">
        <v>639</v>
      </c>
      <c r="F15764" t="s">
        <v>348</v>
      </c>
      <c r="G15764" t="s">
        <v>218</v>
      </c>
      <c r="H15764" t="s">
        <v>678</v>
      </c>
      <c r="I15764" t="s">
        <v>230</v>
      </c>
      <c r="K15764" t="s">
        <v>221</v>
      </c>
      <c r="O15764" t="s">
        <v>264</v>
      </c>
      <c r="P15764">
        <v>2030</v>
      </c>
    </row>
    <row r="15765" spans="1:16" x14ac:dyDescent="0.25">
      <c r="A15765" t="s">
        <v>795</v>
      </c>
      <c r="B15765" t="s">
        <v>796</v>
      </c>
      <c r="C15765" t="s">
        <v>797</v>
      </c>
      <c r="D15765" t="s">
        <v>472</v>
      </c>
      <c r="E15765" t="s">
        <v>639</v>
      </c>
      <c r="F15765" t="s">
        <v>348</v>
      </c>
      <c r="G15765" t="s">
        <v>218</v>
      </c>
      <c r="H15765" t="s">
        <v>678</v>
      </c>
      <c r="I15765" t="s">
        <v>230</v>
      </c>
      <c r="K15765" t="s">
        <v>221</v>
      </c>
      <c r="O15765" t="s">
        <v>265</v>
      </c>
      <c r="P15765">
        <v>2030</v>
      </c>
    </row>
    <row r="15766" spans="1:16" x14ac:dyDescent="0.25">
      <c r="A15766" t="s">
        <v>795</v>
      </c>
      <c r="B15766" t="s">
        <v>796</v>
      </c>
      <c r="C15766" t="s">
        <v>797</v>
      </c>
      <c r="D15766" t="s">
        <v>472</v>
      </c>
      <c r="E15766" t="s">
        <v>639</v>
      </c>
      <c r="F15766" t="s">
        <v>348</v>
      </c>
      <c r="G15766" t="s">
        <v>218</v>
      </c>
      <c r="H15766" t="s">
        <v>678</v>
      </c>
      <c r="I15766" t="s">
        <v>230</v>
      </c>
      <c r="K15766" t="s">
        <v>221</v>
      </c>
      <c r="O15766" t="s">
        <v>194</v>
      </c>
      <c r="P15766">
        <v>2050</v>
      </c>
    </row>
    <row r="15767" spans="1:16" x14ac:dyDescent="0.25">
      <c r="A15767" t="s">
        <v>795</v>
      </c>
      <c r="B15767" t="s">
        <v>796</v>
      </c>
      <c r="C15767" t="s">
        <v>797</v>
      </c>
      <c r="D15767" t="s">
        <v>472</v>
      </c>
      <c r="E15767" t="s">
        <v>639</v>
      </c>
      <c r="F15767" t="s">
        <v>348</v>
      </c>
      <c r="G15767" t="s">
        <v>218</v>
      </c>
      <c r="H15767" t="s">
        <v>678</v>
      </c>
      <c r="I15767" t="s">
        <v>230</v>
      </c>
      <c r="K15767" t="s">
        <v>221</v>
      </c>
      <c r="O15767" t="s">
        <v>264</v>
      </c>
      <c r="P15767">
        <v>2050</v>
      </c>
    </row>
    <row r="15768" spans="1:16" x14ac:dyDescent="0.25">
      <c r="A15768" t="s">
        <v>795</v>
      </c>
      <c r="B15768" t="s">
        <v>796</v>
      </c>
      <c r="C15768" t="s">
        <v>797</v>
      </c>
      <c r="D15768" t="s">
        <v>472</v>
      </c>
      <c r="E15768" t="s">
        <v>639</v>
      </c>
      <c r="F15768" t="s">
        <v>348</v>
      </c>
      <c r="G15768" t="s">
        <v>218</v>
      </c>
      <c r="H15768" t="s">
        <v>678</v>
      </c>
      <c r="I15768" t="s">
        <v>230</v>
      </c>
      <c r="K15768" t="s">
        <v>221</v>
      </c>
      <c r="O15768" t="s">
        <v>265</v>
      </c>
      <c r="P15768">
        <v>2050</v>
      </c>
    </row>
    <row r="15769" spans="1:16" x14ac:dyDescent="0.25">
      <c r="A15769" t="s">
        <v>795</v>
      </c>
      <c r="B15769" t="s">
        <v>796</v>
      </c>
      <c r="C15769" t="s">
        <v>797</v>
      </c>
      <c r="D15769" t="s">
        <v>472</v>
      </c>
      <c r="E15769" t="s">
        <v>639</v>
      </c>
      <c r="F15769" t="s">
        <v>348</v>
      </c>
      <c r="G15769" t="s">
        <v>218</v>
      </c>
      <c r="H15769" t="s">
        <v>225</v>
      </c>
      <c r="I15769" t="s">
        <v>226</v>
      </c>
      <c r="K15769" t="s">
        <v>221</v>
      </c>
      <c r="O15769" t="s">
        <v>194</v>
      </c>
      <c r="P15769">
        <v>2015</v>
      </c>
    </row>
    <row r="15770" spans="1:16" x14ac:dyDescent="0.25">
      <c r="A15770" t="s">
        <v>795</v>
      </c>
      <c r="B15770" t="s">
        <v>796</v>
      </c>
      <c r="C15770" t="s">
        <v>797</v>
      </c>
      <c r="D15770" t="s">
        <v>472</v>
      </c>
      <c r="E15770" t="s">
        <v>639</v>
      </c>
      <c r="F15770" t="s">
        <v>348</v>
      </c>
      <c r="G15770" t="s">
        <v>218</v>
      </c>
      <c r="H15770" t="s">
        <v>225</v>
      </c>
      <c r="I15770" t="s">
        <v>226</v>
      </c>
      <c r="K15770" t="s">
        <v>221</v>
      </c>
      <c r="O15770" t="s">
        <v>194</v>
      </c>
      <c r="P15770">
        <v>2020</v>
      </c>
    </row>
    <row r="15771" spans="1:16" x14ac:dyDescent="0.25">
      <c r="A15771" t="s">
        <v>795</v>
      </c>
      <c r="B15771" t="s">
        <v>796</v>
      </c>
      <c r="C15771" t="s">
        <v>797</v>
      </c>
      <c r="D15771" t="s">
        <v>472</v>
      </c>
      <c r="E15771" t="s">
        <v>639</v>
      </c>
      <c r="F15771" t="s">
        <v>348</v>
      </c>
      <c r="G15771" t="s">
        <v>218</v>
      </c>
      <c r="H15771" t="s">
        <v>225</v>
      </c>
      <c r="I15771" t="s">
        <v>226</v>
      </c>
      <c r="K15771" t="s">
        <v>221</v>
      </c>
      <c r="O15771" t="s">
        <v>264</v>
      </c>
      <c r="P15771">
        <v>2020</v>
      </c>
    </row>
    <row r="15772" spans="1:16" x14ac:dyDescent="0.25">
      <c r="A15772" t="s">
        <v>795</v>
      </c>
      <c r="B15772" t="s">
        <v>796</v>
      </c>
      <c r="C15772" t="s">
        <v>797</v>
      </c>
      <c r="D15772" t="s">
        <v>472</v>
      </c>
      <c r="E15772" t="s">
        <v>639</v>
      </c>
      <c r="F15772" t="s">
        <v>348</v>
      </c>
      <c r="G15772" t="s">
        <v>218</v>
      </c>
      <c r="H15772" t="s">
        <v>225</v>
      </c>
      <c r="I15772" t="s">
        <v>226</v>
      </c>
      <c r="K15772" t="s">
        <v>221</v>
      </c>
      <c r="O15772" t="s">
        <v>265</v>
      </c>
      <c r="P15772">
        <v>2020</v>
      </c>
    </row>
    <row r="15773" spans="1:16" x14ac:dyDescent="0.25">
      <c r="A15773" t="s">
        <v>795</v>
      </c>
      <c r="B15773" t="s">
        <v>796</v>
      </c>
      <c r="C15773" t="s">
        <v>797</v>
      </c>
      <c r="D15773" t="s">
        <v>472</v>
      </c>
      <c r="E15773" t="s">
        <v>639</v>
      </c>
      <c r="F15773" t="s">
        <v>348</v>
      </c>
      <c r="G15773" t="s">
        <v>218</v>
      </c>
      <c r="H15773" t="s">
        <v>225</v>
      </c>
      <c r="I15773" t="s">
        <v>226</v>
      </c>
      <c r="K15773" t="s">
        <v>221</v>
      </c>
      <c r="O15773" t="s">
        <v>194</v>
      </c>
      <c r="P15773">
        <v>2030</v>
      </c>
    </row>
    <row r="15774" spans="1:16" x14ac:dyDescent="0.25">
      <c r="A15774" t="s">
        <v>795</v>
      </c>
      <c r="B15774" t="s">
        <v>796</v>
      </c>
      <c r="C15774" t="s">
        <v>797</v>
      </c>
      <c r="D15774" t="s">
        <v>472</v>
      </c>
      <c r="E15774" t="s">
        <v>639</v>
      </c>
      <c r="F15774" t="s">
        <v>348</v>
      </c>
      <c r="G15774" t="s">
        <v>218</v>
      </c>
      <c r="H15774" t="s">
        <v>225</v>
      </c>
      <c r="I15774" t="s">
        <v>226</v>
      </c>
      <c r="K15774" t="s">
        <v>221</v>
      </c>
      <c r="O15774" t="s">
        <v>264</v>
      </c>
      <c r="P15774">
        <v>2030</v>
      </c>
    </row>
    <row r="15775" spans="1:16" x14ac:dyDescent="0.25">
      <c r="A15775" t="s">
        <v>795</v>
      </c>
      <c r="B15775" t="s">
        <v>796</v>
      </c>
      <c r="C15775" t="s">
        <v>797</v>
      </c>
      <c r="D15775" t="s">
        <v>472</v>
      </c>
      <c r="E15775" t="s">
        <v>639</v>
      </c>
      <c r="F15775" t="s">
        <v>348</v>
      </c>
      <c r="G15775" t="s">
        <v>218</v>
      </c>
      <c r="H15775" t="s">
        <v>225</v>
      </c>
      <c r="I15775" t="s">
        <v>226</v>
      </c>
      <c r="K15775" t="s">
        <v>221</v>
      </c>
      <c r="O15775" t="s">
        <v>265</v>
      </c>
      <c r="P15775">
        <v>2030</v>
      </c>
    </row>
    <row r="15776" spans="1:16" x14ac:dyDescent="0.25">
      <c r="A15776" t="s">
        <v>795</v>
      </c>
      <c r="B15776" t="s">
        <v>796</v>
      </c>
      <c r="C15776" t="s">
        <v>797</v>
      </c>
      <c r="D15776" t="s">
        <v>472</v>
      </c>
      <c r="E15776" t="s">
        <v>639</v>
      </c>
      <c r="F15776" t="s">
        <v>348</v>
      </c>
      <c r="G15776" t="s">
        <v>218</v>
      </c>
      <c r="H15776" t="s">
        <v>225</v>
      </c>
      <c r="I15776" t="s">
        <v>226</v>
      </c>
      <c r="K15776" t="s">
        <v>221</v>
      </c>
      <c r="O15776" t="s">
        <v>194</v>
      </c>
      <c r="P15776">
        <v>2050</v>
      </c>
    </row>
    <row r="15777" spans="1:16" x14ac:dyDescent="0.25">
      <c r="A15777" t="s">
        <v>795</v>
      </c>
      <c r="B15777" t="s">
        <v>796</v>
      </c>
      <c r="C15777" t="s">
        <v>797</v>
      </c>
      <c r="D15777" t="s">
        <v>472</v>
      </c>
      <c r="E15777" t="s">
        <v>639</v>
      </c>
      <c r="F15777" t="s">
        <v>348</v>
      </c>
      <c r="G15777" t="s">
        <v>218</v>
      </c>
      <c r="H15777" t="s">
        <v>225</v>
      </c>
      <c r="I15777" t="s">
        <v>226</v>
      </c>
      <c r="K15777" t="s">
        <v>221</v>
      </c>
      <c r="O15777" t="s">
        <v>264</v>
      </c>
      <c r="P15777">
        <v>2050</v>
      </c>
    </row>
    <row r="15778" spans="1:16" x14ac:dyDescent="0.25">
      <c r="A15778" t="s">
        <v>795</v>
      </c>
      <c r="B15778" t="s">
        <v>796</v>
      </c>
      <c r="C15778" t="s">
        <v>797</v>
      </c>
      <c r="D15778" t="s">
        <v>472</v>
      </c>
      <c r="E15778" t="s">
        <v>639</v>
      </c>
      <c r="F15778" t="s">
        <v>348</v>
      </c>
      <c r="G15778" t="s">
        <v>218</v>
      </c>
      <c r="H15778" t="s">
        <v>225</v>
      </c>
      <c r="I15778" t="s">
        <v>226</v>
      </c>
      <c r="K15778" t="s">
        <v>221</v>
      </c>
      <c r="O15778" t="s">
        <v>265</v>
      </c>
      <c r="P15778">
        <v>2050</v>
      </c>
    </row>
    <row r="15779" spans="1:16" x14ac:dyDescent="0.25">
      <c r="A15779" t="s">
        <v>795</v>
      </c>
      <c r="B15779" t="s">
        <v>796</v>
      </c>
      <c r="C15779" t="s">
        <v>797</v>
      </c>
      <c r="D15779" t="s">
        <v>472</v>
      </c>
      <c r="E15779" t="s">
        <v>639</v>
      </c>
      <c r="F15779" t="s">
        <v>348</v>
      </c>
      <c r="G15779" t="s">
        <v>218</v>
      </c>
      <c r="H15779" t="s">
        <v>219</v>
      </c>
      <c r="I15779" t="s">
        <v>220</v>
      </c>
      <c r="K15779" t="s">
        <v>221</v>
      </c>
      <c r="O15779" t="s">
        <v>194</v>
      </c>
      <c r="P15779">
        <v>2015</v>
      </c>
    </row>
    <row r="15780" spans="1:16" x14ac:dyDescent="0.25">
      <c r="A15780" t="s">
        <v>795</v>
      </c>
      <c r="B15780" t="s">
        <v>796</v>
      </c>
      <c r="C15780" t="s">
        <v>797</v>
      </c>
      <c r="D15780" t="s">
        <v>472</v>
      </c>
      <c r="E15780" t="s">
        <v>639</v>
      </c>
      <c r="F15780" t="s">
        <v>348</v>
      </c>
      <c r="G15780" t="s">
        <v>218</v>
      </c>
      <c r="H15780" t="s">
        <v>219</v>
      </c>
      <c r="I15780" t="s">
        <v>220</v>
      </c>
      <c r="K15780" t="s">
        <v>221</v>
      </c>
      <c r="O15780" t="s">
        <v>194</v>
      </c>
      <c r="P15780">
        <v>2020</v>
      </c>
    </row>
    <row r="15781" spans="1:16" x14ac:dyDescent="0.25">
      <c r="A15781" t="s">
        <v>795</v>
      </c>
      <c r="B15781" t="s">
        <v>796</v>
      </c>
      <c r="C15781" t="s">
        <v>797</v>
      </c>
      <c r="D15781" t="s">
        <v>472</v>
      </c>
      <c r="E15781" t="s">
        <v>639</v>
      </c>
      <c r="F15781" t="s">
        <v>348</v>
      </c>
      <c r="G15781" t="s">
        <v>218</v>
      </c>
      <c r="H15781" t="s">
        <v>219</v>
      </c>
      <c r="I15781" t="s">
        <v>220</v>
      </c>
      <c r="K15781" t="s">
        <v>221</v>
      </c>
      <c r="O15781" t="s">
        <v>264</v>
      </c>
      <c r="P15781">
        <v>2020</v>
      </c>
    </row>
    <row r="15782" spans="1:16" x14ac:dyDescent="0.25">
      <c r="A15782" t="s">
        <v>795</v>
      </c>
      <c r="B15782" t="s">
        <v>796</v>
      </c>
      <c r="C15782" t="s">
        <v>797</v>
      </c>
      <c r="D15782" t="s">
        <v>472</v>
      </c>
      <c r="E15782" t="s">
        <v>639</v>
      </c>
      <c r="F15782" t="s">
        <v>348</v>
      </c>
      <c r="G15782" t="s">
        <v>218</v>
      </c>
      <c r="H15782" t="s">
        <v>219</v>
      </c>
      <c r="I15782" t="s">
        <v>220</v>
      </c>
      <c r="K15782" t="s">
        <v>221</v>
      </c>
      <c r="O15782" t="s">
        <v>265</v>
      </c>
      <c r="P15782">
        <v>2020</v>
      </c>
    </row>
    <row r="15783" spans="1:16" x14ac:dyDescent="0.25">
      <c r="A15783" t="s">
        <v>795</v>
      </c>
      <c r="B15783" t="s">
        <v>796</v>
      </c>
      <c r="C15783" t="s">
        <v>797</v>
      </c>
      <c r="D15783" t="s">
        <v>472</v>
      </c>
      <c r="E15783" t="s">
        <v>639</v>
      </c>
      <c r="F15783" t="s">
        <v>348</v>
      </c>
      <c r="G15783" t="s">
        <v>218</v>
      </c>
      <c r="H15783" t="s">
        <v>219</v>
      </c>
      <c r="I15783" t="s">
        <v>220</v>
      </c>
      <c r="K15783" t="s">
        <v>221</v>
      </c>
      <c r="O15783" t="s">
        <v>194</v>
      </c>
      <c r="P15783">
        <v>2030</v>
      </c>
    </row>
    <row r="15784" spans="1:16" x14ac:dyDescent="0.25">
      <c r="A15784" t="s">
        <v>795</v>
      </c>
      <c r="B15784" t="s">
        <v>796</v>
      </c>
      <c r="C15784" t="s">
        <v>797</v>
      </c>
      <c r="D15784" t="s">
        <v>472</v>
      </c>
      <c r="E15784" t="s">
        <v>639</v>
      </c>
      <c r="F15784" t="s">
        <v>348</v>
      </c>
      <c r="G15784" t="s">
        <v>218</v>
      </c>
      <c r="H15784" t="s">
        <v>219</v>
      </c>
      <c r="I15784" t="s">
        <v>220</v>
      </c>
      <c r="K15784" t="s">
        <v>221</v>
      </c>
      <c r="O15784" t="s">
        <v>264</v>
      </c>
      <c r="P15784">
        <v>2030</v>
      </c>
    </row>
    <row r="15785" spans="1:16" x14ac:dyDescent="0.25">
      <c r="A15785" t="s">
        <v>795</v>
      </c>
      <c r="B15785" t="s">
        <v>796</v>
      </c>
      <c r="C15785" t="s">
        <v>797</v>
      </c>
      <c r="D15785" t="s">
        <v>472</v>
      </c>
      <c r="E15785" t="s">
        <v>639</v>
      </c>
      <c r="F15785" t="s">
        <v>348</v>
      </c>
      <c r="G15785" t="s">
        <v>218</v>
      </c>
      <c r="H15785" t="s">
        <v>219</v>
      </c>
      <c r="I15785" t="s">
        <v>220</v>
      </c>
      <c r="K15785" t="s">
        <v>221</v>
      </c>
      <c r="O15785" t="s">
        <v>265</v>
      </c>
      <c r="P15785">
        <v>2030</v>
      </c>
    </row>
    <row r="15786" spans="1:16" x14ac:dyDescent="0.25">
      <c r="A15786" t="s">
        <v>795</v>
      </c>
      <c r="B15786" t="s">
        <v>796</v>
      </c>
      <c r="C15786" t="s">
        <v>797</v>
      </c>
      <c r="D15786" t="s">
        <v>472</v>
      </c>
      <c r="E15786" t="s">
        <v>639</v>
      </c>
      <c r="F15786" t="s">
        <v>348</v>
      </c>
      <c r="G15786" t="s">
        <v>218</v>
      </c>
      <c r="H15786" t="s">
        <v>219</v>
      </c>
      <c r="I15786" t="s">
        <v>220</v>
      </c>
      <c r="K15786" t="s">
        <v>221</v>
      </c>
      <c r="O15786" t="s">
        <v>194</v>
      </c>
      <c r="P15786">
        <v>2050</v>
      </c>
    </row>
    <row r="15787" spans="1:16" x14ac:dyDescent="0.25">
      <c r="A15787" t="s">
        <v>795</v>
      </c>
      <c r="B15787" t="s">
        <v>796</v>
      </c>
      <c r="C15787" t="s">
        <v>797</v>
      </c>
      <c r="D15787" t="s">
        <v>472</v>
      </c>
      <c r="E15787" t="s">
        <v>639</v>
      </c>
      <c r="F15787" t="s">
        <v>348</v>
      </c>
      <c r="G15787" t="s">
        <v>218</v>
      </c>
      <c r="H15787" t="s">
        <v>219</v>
      </c>
      <c r="I15787" t="s">
        <v>220</v>
      </c>
      <c r="K15787" t="s">
        <v>221</v>
      </c>
      <c r="O15787" t="s">
        <v>264</v>
      </c>
      <c r="P15787">
        <v>2050</v>
      </c>
    </row>
    <row r="15788" spans="1:16" x14ac:dyDescent="0.25">
      <c r="A15788" t="s">
        <v>795</v>
      </c>
      <c r="B15788" t="s">
        <v>796</v>
      </c>
      <c r="C15788" t="s">
        <v>797</v>
      </c>
      <c r="D15788" t="s">
        <v>472</v>
      </c>
      <c r="E15788" t="s">
        <v>639</v>
      </c>
      <c r="F15788" t="s">
        <v>348</v>
      </c>
      <c r="G15788" t="s">
        <v>218</v>
      </c>
      <c r="H15788" t="s">
        <v>219</v>
      </c>
      <c r="I15788" t="s">
        <v>220</v>
      </c>
      <c r="K15788" t="s">
        <v>221</v>
      </c>
      <c r="O15788" t="s">
        <v>265</v>
      </c>
      <c r="P15788">
        <v>2050</v>
      </c>
    </row>
    <row r="15789" spans="1:16" x14ac:dyDescent="0.25">
      <c r="A15789" t="s">
        <v>795</v>
      </c>
      <c r="B15789" t="s">
        <v>796</v>
      </c>
      <c r="C15789" t="s">
        <v>797</v>
      </c>
      <c r="D15789" t="s">
        <v>472</v>
      </c>
      <c r="E15789" t="s">
        <v>639</v>
      </c>
      <c r="F15789" t="s">
        <v>348</v>
      </c>
      <c r="G15789" t="s">
        <v>218</v>
      </c>
      <c r="H15789" t="s">
        <v>223</v>
      </c>
      <c r="I15789" t="s">
        <v>224</v>
      </c>
      <c r="K15789" t="s">
        <v>221</v>
      </c>
      <c r="O15789" t="s">
        <v>194</v>
      </c>
      <c r="P15789">
        <v>2015</v>
      </c>
    </row>
    <row r="15790" spans="1:16" x14ac:dyDescent="0.25">
      <c r="A15790" t="s">
        <v>795</v>
      </c>
      <c r="B15790" t="s">
        <v>796</v>
      </c>
      <c r="C15790" t="s">
        <v>797</v>
      </c>
      <c r="D15790" t="s">
        <v>472</v>
      </c>
      <c r="E15790" t="s">
        <v>639</v>
      </c>
      <c r="F15790" t="s">
        <v>348</v>
      </c>
      <c r="G15790" t="s">
        <v>218</v>
      </c>
      <c r="H15790" t="s">
        <v>223</v>
      </c>
      <c r="I15790" t="s">
        <v>224</v>
      </c>
      <c r="K15790" t="s">
        <v>221</v>
      </c>
      <c r="O15790" t="s">
        <v>194</v>
      </c>
      <c r="P15790">
        <v>2020</v>
      </c>
    </row>
    <row r="15791" spans="1:16" x14ac:dyDescent="0.25">
      <c r="A15791" t="s">
        <v>795</v>
      </c>
      <c r="B15791" t="s">
        <v>796</v>
      </c>
      <c r="C15791" t="s">
        <v>797</v>
      </c>
      <c r="D15791" t="s">
        <v>472</v>
      </c>
      <c r="E15791" t="s">
        <v>639</v>
      </c>
      <c r="F15791" t="s">
        <v>348</v>
      </c>
      <c r="G15791" t="s">
        <v>218</v>
      </c>
      <c r="H15791" t="s">
        <v>223</v>
      </c>
      <c r="I15791" t="s">
        <v>224</v>
      </c>
      <c r="K15791" t="s">
        <v>221</v>
      </c>
      <c r="O15791" t="s">
        <v>264</v>
      </c>
      <c r="P15791">
        <v>2020</v>
      </c>
    </row>
    <row r="15792" spans="1:16" x14ac:dyDescent="0.25">
      <c r="A15792" t="s">
        <v>795</v>
      </c>
      <c r="B15792" t="s">
        <v>796</v>
      </c>
      <c r="C15792" t="s">
        <v>797</v>
      </c>
      <c r="D15792" t="s">
        <v>472</v>
      </c>
      <c r="E15792" t="s">
        <v>639</v>
      </c>
      <c r="F15792" t="s">
        <v>348</v>
      </c>
      <c r="G15792" t="s">
        <v>218</v>
      </c>
      <c r="H15792" t="s">
        <v>223</v>
      </c>
      <c r="I15792" t="s">
        <v>224</v>
      </c>
      <c r="K15792" t="s">
        <v>221</v>
      </c>
      <c r="O15792" t="s">
        <v>265</v>
      </c>
      <c r="P15792">
        <v>2020</v>
      </c>
    </row>
    <row r="15793" spans="1:16" x14ac:dyDescent="0.25">
      <c r="A15793" t="s">
        <v>795</v>
      </c>
      <c r="B15793" t="s">
        <v>796</v>
      </c>
      <c r="C15793" t="s">
        <v>797</v>
      </c>
      <c r="D15793" t="s">
        <v>472</v>
      </c>
      <c r="E15793" t="s">
        <v>639</v>
      </c>
      <c r="F15793" t="s">
        <v>348</v>
      </c>
      <c r="G15793" t="s">
        <v>218</v>
      </c>
      <c r="H15793" t="s">
        <v>223</v>
      </c>
      <c r="I15793" t="s">
        <v>224</v>
      </c>
      <c r="K15793" t="s">
        <v>221</v>
      </c>
      <c r="O15793" t="s">
        <v>194</v>
      </c>
      <c r="P15793">
        <v>2030</v>
      </c>
    </row>
    <row r="15794" spans="1:16" x14ac:dyDescent="0.25">
      <c r="A15794" t="s">
        <v>795</v>
      </c>
      <c r="B15794" t="s">
        <v>796</v>
      </c>
      <c r="C15794" t="s">
        <v>797</v>
      </c>
      <c r="D15794" t="s">
        <v>472</v>
      </c>
      <c r="E15794" t="s">
        <v>639</v>
      </c>
      <c r="F15794" t="s">
        <v>348</v>
      </c>
      <c r="G15794" t="s">
        <v>218</v>
      </c>
      <c r="H15794" t="s">
        <v>223</v>
      </c>
      <c r="I15794" t="s">
        <v>224</v>
      </c>
      <c r="K15794" t="s">
        <v>221</v>
      </c>
      <c r="O15794" t="s">
        <v>264</v>
      </c>
      <c r="P15794">
        <v>2030</v>
      </c>
    </row>
    <row r="15795" spans="1:16" x14ac:dyDescent="0.25">
      <c r="A15795" t="s">
        <v>795</v>
      </c>
      <c r="B15795" t="s">
        <v>796</v>
      </c>
      <c r="C15795" t="s">
        <v>797</v>
      </c>
      <c r="D15795" t="s">
        <v>472</v>
      </c>
      <c r="E15795" t="s">
        <v>639</v>
      </c>
      <c r="F15795" t="s">
        <v>348</v>
      </c>
      <c r="G15795" t="s">
        <v>218</v>
      </c>
      <c r="H15795" t="s">
        <v>223</v>
      </c>
      <c r="I15795" t="s">
        <v>224</v>
      </c>
      <c r="K15795" t="s">
        <v>221</v>
      </c>
      <c r="O15795" t="s">
        <v>265</v>
      </c>
      <c r="P15795">
        <v>2030</v>
      </c>
    </row>
    <row r="15796" spans="1:16" x14ac:dyDescent="0.25">
      <c r="A15796" t="s">
        <v>795</v>
      </c>
      <c r="B15796" t="s">
        <v>796</v>
      </c>
      <c r="C15796" t="s">
        <v>797</v>
      </c>
      <c r="D15796" t="s">
        <v>472</v>
      </c>
      <c r="E15796" t="s">
        <v>639</v>
      </c>
      <c r="F15796" t="s">
        <v>348</v>
      </c>
      <c r="G15796" t="s">
        <v>218</v>
      </c>
      <c r="H15796" t="s">
        <v>223</v>
      </c>
      <c r="I15796" t="s">
        <v>224</v>
      </c>
      <c r="K15796" t="s">
        <v>221</v>
      </c>
      <c r="O15796" t="s">
        <v>194</v>
      </c>
      <c r="P15796">
        <v>2050</v>
      </c>
    </row>
    <row r="15797" spans="1:16" x14ac:dyDescent="0.25">
      <c r="A15797" t="s">
        <v>795</v>
      </c>
      <c r="B15797" t="s">
        <v>796</v>
      </c>
      <c r="C15797" t="s">
        <v>797</v>
      </c>
      <c r="D15797" t="s">
        <v>472</v>
      </c>
      <c r="E15797" t="s">
        <v>639</v>
      </c>
      <c r="F15797" t="s">
        <v>348</v>
      </c>
      <c r="G15797" t="s">
        <v>218</v>
      </c>
      <c r="H15797" t="s">
        <v>223</v>
      </c>
      <c r="I15797" t="s">
        <v>224</v>
      </c>
      <c r="K15797" t="s">
        <v>221</v>
      </c>
      <c r="O15797" t="s">
        <v>264</v>
      </c>
      <c r="P15797">
        <v>2050</v>
      </c>
    </row>
    <row r="15798" spans="1:16" x14ac:dyDescent="0.25">
      <c r="A15798" t="s">
        <v>795</v>
      </c>
      <c r="B15798" t="s">
        <v>796</v>
      </c>
      <c r="C15798" t="s">
        <v>797</v>
      </c>
      <c r="D15798" t="s">
        <v>472</v>
      </c>
      <c r="E15798" t="s">
        <v>639</v>
      </c>
      <c r="F15798" t="s">
        <v>348</v>
      </c>
      <c r="G15798" t="s">
        <v>218</v>
      </c>
      <c r="H15798" t="s">
        <v>223</v>
      </c>
      <c r="I15798" t="s">
        <v>224</v>
      </c>
      <c r="K15798" t="s">
        <v>221</v>
      </c>
      <c r="O15798" t="s">
        <v>265</v>
      </c>
      <c r="P15798">
        <v>2050</v>
      </c>
    </row>
    <row r="15799" spans="1:16" x14ac:dyDescent="0.25">
      <c r="A15799" t="s">
        <v>795</v>
      </c>
      <c r="B15799" t="s">
        <v>796</v>
      </c>
      <c r="C15799" t="s">
        <v>797</v>
      </c>
      <c r="D15799" t="s">
        <v>472</v>
      </c>
      <c r="E15799" t="s">
        <v>639</v>
      </c>
      <c r="F15799" t="s">
        <v>348</v>
      </c>
      <c r="G15799" t="s">
        <v>218</v>
      </c>
      <c r="H15799" t="s">
        <v>317</v>
      </c>
      <c r="I15799" t="s">
        <v>318</v>
      </c>
      <c r="K15799" t="s">
        <v>221</v>
      </c>
      <c r="O15799" t="s">
        <v>194</v>
      </c>
      <c r="P15799">
        <v>2015</v>
      </c>
    </row>
    <row r="15800" spans="1:16" x14ac:dyDescent="0.25">
      <c r="A15800" t="s">
        <v>795</v>
      </c>
      <c r="B15800" t="s">
        <v>796</v>
      </c>
      <c r="C15800" t="s">
        <v>797</v>
      </c>
      <c r="D15800" t="s">
        <v>472</v>
      </c>
      <c r="E15800" t="s">
        <v>639</v>
      </c>
      <c r="F15800" t="s">
        <v>348</v>
      </c>
      <c r="G15800" t="s">
        <v>218</v>
      </c>
      <c r="H15800" t="s">
        <v>317</v>
      </c>
      <c r="I15800" t="s">
        <v>318</v>
      </c>
      <c r="K15800" t="s">
        <v>221</v>
      </c>
      <c r="O15800" t="s">
        <v>194</v>
      </c>
      <c r="P15800">
        <v>2020</v>
      </c>
    </row>
    <row r="15801" spans="1:16" x14ac:dyDescent="0.25">
      <c r="A15801" t="s">
        <v>795</v>
      </c>
      <c r="B15801" t="s">
        <v>796</v>
      </c>
      <c r="C15801" t="s">
        <v>797</v>
      </c>
      <c r="D15801" t="s">
        <v>472</v>
      </c>
      <c r="E15801" t="s">
        <v>639</v>
      </c>
      <c r="F15801" t="s">
        <v>348</v>
      </c>
      <c r="G15801" t="s">
        <v>218</v>
      </c>
      <c r="H15801" t="s">
        <v>317</v>
      </c>
      <c r="I15801" t="s">
        <v>318</v>
      </c>
      <c r="K15801" t="s">
        <v>221</v>
      </c>
      <c r="O15801" t="s">
        <v>264</v>
      </c>
      <c r="P15801">
        <v>2020</v>
      </c>
    </row>
    <row r="15802" spans="1:16" x14ac:dyDescent="0.25">
      <c r="A15802" t="s">
        <v>795</v>
      </c>
      <c r="B15802" t="s">
        <v>796</v>
      </c>
      <c r="C15802" t="s">
        <v>797</v>
      </c>
      <c r="D15802" t="s">
        <v>472</v>
      </c>
      <c r="E15802" t="s">
        <v>639</v>
      </c>
      <c r="F15802" t="s">
        <v>348</v>
      </c>
      <c r="G15802" t="s">
        <v>218</v>
      </c>
      <c r="H15802" t="s">
        <v>317</v>
      </c>
      <c r="I15802" t="s">
        <v>318</v>
      </c>
      <c r="K15802" t="s">
        <v>221</v>
      </c>
      <c r="O15802" t="s">
        <v>265</v>
      </c>
      <c r="P15802">
        <v>2020</v>
      </c>
    </row>
    <row r="15803" spans="1:16" x14ac:dyDescent="0.25">
      <c r="A15803" t="s">
        <v>795</v>
      </c>
      <c r="B15803" t="s">
        <v>796</v>
      </c>
      <c r="C15803" t="s">
        <v>797</v>
      </c>
      <c r="D15803" t="s">
        <v>472</v>
      </c>
      <c r="E15803" t="s">
        <v>639</v>
      </c>
      <c r="F15803" t="s">
        <v>348</v>
      </c>
      <c r="G15803" t="s">
        <v>218</v>
      </c>
      <c r="H15803" t="s">
        <v>317</v>
      </c>
      <c r="I15803" t="s">
        <v>318</v>
      </c>
      <c r="K15803" t="s">
        <v>221</v>
      </c>
      <c r="O15803" t="s">
        <v>194</v>
      </c>
      <c r="P15803">
        <v>2030</v>
      </c>
    </row>
    <row r="15804" spans="1:16" x14ac:dyDescent="0.25">
      <c r="A15804" t="s">
        <v>795</v>
      </c>
      <c r="B15804" t="s">
        <v>796</v>
      </c>
      <c r="C15804" t="s">
        <v>797</v>
      </c>
      <c r="D15804" t="s">
        <v>472</v>
      </c>
      <c r="E15804" t="s">
        <v>639</v>
      </c>
      <c r="F15804" t="s">
        <v>348</v>
      </c>
      <c r="G15804" t="s">
        <v>218</v>
      </c>
      <c r="H15804" t="s">
        <v>317</v>
      </c>
      <c r="I15804" t="s">
        <v>318</v>
      </c>
      <c r="K15804" t="s">
        <v>221</v>
      </c>
      <c r="O15804" t="s">
        <v>264</v>
      </c>
      <c r="P15804">
        <v>2030</v>
      </c>
    </row>
    <row r="15805" spans="1:16" x14ac:dyDescent="0.25">
      <c r="A15805" t="s">
        <v>795</v>
      </c>
      <c r="B15805" t="s">
        <v>796</v>
      </c>
      <c r="C15805" t="s">
        <v>797</v>
      </c>
      <c r="D15805" t="s">
        <v>472</v>
      </c>
      <c r="E15805" t="s">
        <v>639</v>
      </c>
      <c r="F15805" t="s">
        <v>348</v>
      </c>
      <c r="G15805" t="s">
        <v>218</v>
      </c>
      <c r="H15805" t="s">
        <v>317</v>
      </c>
      <c r="I15805" t="s">
        <v>318</v>
      </c>
      <c r="K15805" t="s">
        <v>221</v>
      </c>
      <c r="O15805" t="s">
        <v>265</v>
      </c>
      <c r="P15805">
        <v>2030</v>
      </c>
    </row>
    <row r="15806" spans="1:16" x14ac:dyDescent="0.25">
      <c r="A15806" t="s">
        <v>795</v>
      </c>
      <c r="B15806" t="s">
        <v>796</v>
      </c>
      <c r="C15806" t="s">
        <v>797</v>
      </c>
      <c r="D15806" t="s">
        <v>472</v>
      </c>
      <c r="E15806" t="s">
        <v>639</v>
      </c>
      <c r="F15806" t="s">
        <v>348</v>
      </c>
      <c r="G15806" t="s">
        <v>218</v>
      </c>
      <c r="H15806" t="s">
        <v>317</v>
      </c>
      <c r="I15806" t="s">
        <v>318</v>
      </c>
      <c r="K15806" t="s">
        <v>221</v>
      </c>
      <c r="O15806" t="s">
        <v>194</v>
      </c>
      <c r="P15806">
        <v>2050</v>
      </c>
    </row>
    <row r="15807" spans="1:16" x14ac:dyDescent="0.25">
      <c r="A15807" t="s">
        <v>795</v>
      </c>
      <c r="B15807" t="s">
        <v>796</v>
      </c>
      <c r="C15807" t="s">
        <v>797</v>
      </c>
      <c r="D15807" t="s">
        <v>472</v>
      </c>
      <c r="E15807" t="s">
        <v>639</v>
      </c>
      <c r="F15807" t="s">
        <v>348</v>
      </c>
      <c r="G15807" t="s">
        <v>218</v>
      </c>
      <c r="H15807" t="s">
        <v>317</v>
      </c>
      <c r="I15807" t="s">
        <v>318</v>
      </c>
      <c r="K15807" t="s">
        <v>221</v>
      </c>
      <c r="O15807" t="s">
        <v>264</v>
      </c>
      <c r="P15807">
        <v>2050</v>
      </c>
    </row>
    <row r="15808" spans="1:16" x14ac:dyDescent="0.25">
      <c r="A15808" t="s">
        <v>795</v>
      </c>
      <c r="B15808" t="s">
        <v>796</v>
      </c>
      <c r="C15808" t="s">
        <v>797</v>
      </c>
      <c r="D15808" t="s">
        <v>472</v>
      </c>
      <c r="E15808" t="s">
        <v>639</v>
      </c>
      <c r="F15808" t="s">
        <v>348</v>
      </c>
      <c r="G15808" t="s">
        <v>218</v>
      </c>
      <c r="H15808" t="s">
        <v>317</v>
      </c>
      <c r="I15808" t="s">
        <v>318</v>
      </c>
      <c r="K15808" t="s">
        <v>221</v>
      </c>
      <c r="O15808" t="s">
        <v>265</v>
      </c>
      <c r="P15808">
        <v>2050</v>
      </c>
    </row>
    <row r="15809" spans="1:17" x14ac:dyDescent="0.25">
      <c r="A15809" t="s">
        <v>795</v>
      </c>
      <c r="B15809" t="s">
        <v>796</v>
      </c>
      <c r="C15809" t="s">
        <v>797</v>
      </c>
      <c r="D15809" t="s">
        <v>472</v>
      </c>
      <c r="E15809" t="s">
        <v>639</v>
      </c>
      <c r="F15809" t="s">
        <v>348</v>
      </c>
      <c r="G15809" t="s">
        <v>233</v>
      </c>
      <c r="H15809" t="s">
        <v>488</v>
      </c>
      <c r="I15809" t="s">
        <v>240</v>
      </c>
      <c r="J15809" t="s">
        <v>235</v>
      </c>
      <c r="K15809" t="s">
        <v>478</v>
      </c>
      <c r="L15809" t="s">
        <v>237</v>
      </c>
      <c r="O15809" t="s">
        <v>194</v>
      </c>
      <c r="P15809">
        <v>2015</v>
      </c>
      <c r="Q15809">
        <v>0.15</v>
      </c>
    </row>
    <row r="15810" spans="1:17" x14ac:dyDescent="0.25">
      <c r="A15810" t="s">
        <v>795</v>
      </c>
      <c r="B15810" t="s">
        <v>796</v>
      </c>
      <c r="C15810" t="s">
        <v>797</v>
      </c>
      <c r="D15810" t="s">
        <v>472</v>
      </c>
      <c r="E15810" t="s">
        <v>639</v>
      </c>
      <c r="F15810" t="s">
        <v>348</v>
      </c>
      <c r="G15810" t="s">
        <v>233</v>
      </c>
      <c r="H15810" t="s">
        <v>488</v>
      </c>
      <c r="I15810" t="s">
        <v>240</v>
      </c>
      <c r="J15810" t="s">
        <v>235</v>
      </c>
      <c r="K15810" t="s">
        <v>478</v>
      </c>
      <c r="L15810" t="s">
        <v>237</v>
      </c>
      <c r="O15810" t="s">
        <v>194</v>
      </c>
      <c r="P15810">
        <v>2020</v>
      </c>
      <c r="Q15810">
        <v>0.15</v>
      </c>
    </row>
    <row r="15811" spans="1:17" x14ac:dyDescent="0.25">
      <c r="A15811" t="s">
        <v>795</v>
      </c>
      <c r="B15811" t="s">
        <v>796</v>
      </c>
      <c r="C15811" t="s">
        <v>797</v>
      </c>
      <c r="D15811" t="s">
        <v>472</v>
      </c>
      <c r="E15811" t="s">
        <v>639</v>
      </c>
      <c r="F15811" t="s">
        <v>348</v>
      </c>
      <c r="G15811" t="s">
        <v>233</v>
      </c>
      <c r="H15811" t="s">
        <v>488</v>
      </c>
      <c r="I15811" t="s">
        <v>240</v>
      </c>
      <c r="J15811" t="s">
        <v>235</v>
      </c>
      <c r="K15811" t="s">
        <v>478</v>
      </c>
      <c r="L15811" t="s">
        <v>237</v>
      </c>
      <c r="O15811" t="s">
        <v>264</v>
      </c>
      <c r="P15811">
        <v>2020</v>
      </c>
      <c r="Q15811">
        <v>0.1</v>
      </c>
    </row>
    <row r="15812" spans="1:17" x14ac:dyDescent="0.25">
      <c r="A15812" t="s">
        <v>795</v>
      </c>
      <c r="B15812" t="s">
        <v>796</v>
      </c>
      <c r="C15812" t="s">
        <v>797</v>
      </c>
      <c r="D15812" t="s">
        <v>472</v>
      </c>
      <c r="E15812" t="s">
        <v>639</v>
      </c>
      <c r="F15812" t="s">
        <v>348</v>
      </c>
      <c r="G15812" t="s">
        <v>233</v>
      </c>
      <c r="H15812" t="s">
        <v>488</v>
      </c>
      <c r="I15812" t="s">
        <v>240</v>
      </c>
      <c r="J15812" t="s">
        <v>235</v>
      </c>
      <c r="K15812" t="s">
        <v>478</v>
      </c>
      <c r="L15812" t="s">
        <v>237</v>
      </c>
      <c r="O15812" t="s">
        <v>265</v>
      </c>
      <c r="P15812">
        <v>2020</v>
      </c>
      <c r="Q15812">
        <v>0.25</v>
      </c>
    </row>
    <row r="15813" spans="1:17" x14ac:dyDescent="0.25">
      <c r="A15813" t="s">
        <v>795</v>
      </c>
      <c r="B15813" t="s">
        <v>796</v>
      </c>
      <c r="C15813" t="s">
        <v>797</v>
      </c>
      <c r="D15813" t="s">
        <v>472</v>
      </c>
      <c r="E15813" t="s">
        <v>639</v>
      </c>
      <c r="F15813" t="s">
        <v>348</v>
      </c>
      <c r="G15813" t="s">
        <v>233</v>
      </c>
      <c r="H15813" t="s">
        <v>488</v>
      </c>
      <c r="I15813" t="s">
        <v>240</v>
      </c>
      <c r="J15813" t="s">
        <v>235</v>
      </c>
      <c r="K15813" t="s">
        <v>478</v>
      </c>
      <c r="L15813" t="s">
        <v>237</v>
      </c>
      <c r="O15813" t="s">
        <v>194</v>
      </c>
      <c r="P15813">
        <v>2030</v>
      </c>
      <c r="Q15813">
        <v>0.14000000000000001</v>
      </c>
    </row>
    <row r="15814" spans="1:17" x14ac:dyDescent="0.25">
      <c r="A15814" t="s">
        <v>795</v>
      </c>
      <c r="B15814" t="s">
        <v>796</v>
      </c>
      <c r="C15814" t="s">
        <v>797</v>
      </c>
      <c r="D15814" t="s">
        <v>472</v>
      </c>
      <c r="E15814" t="s">
        <v>639</v>
      </c>
      <c r="F15814" t="s">
        <v>348</v>
      </c>
      <c r="G15814" t="s">
        <v>233</v>
      </c>
      <c r="H15814" t="s">
        <v>488</v>
      </c>
      <c r="I15814" t="s">
        <v>240</v>
      </c>
      <c r="J15814" t="s">
        <v>235</v>
      </c>
      <c r="K15814" t="s">
        <v>478</v>
      </c>
      <c r="L15814" t="s">
        <v>237</v>
      </c>
      <c r="O15814" t="s">
        <v>264</v>
      </c>
      <c r="P15814">
        <v>2030</v>
      </c>
    </row>
    <row r="15815" spans="1:17" x14ac:dyDescent="0.25">
      <c r="A15815" t="s">
        <v>795</v>
      </c>
      <c r="B15815" t="s">
        <v>796</v>
      </c>
      <c r="C15815" t="s">
        <v>797</v>
      </c>
      <c r="D15815" t="s">
        <v>472</v>
      </c>
      <c r="E15815" t="s">
        <v>639</v>
      </c>
      <c r="F15815" t="s">
        <v>348</v>
      </c>
      <c r="G15815" t="s">
        <v>233</v>
      </c>
      <c r="H15815" t="s">
        <v>488</v>
      </c>
      <c r="I15815" t="s">
        <v>240</v>
      </c>
      <c r="J15815" t="s">
        <v>235</v>
      </c>
      <c r="K15815" t="s">
        <v>478</v>
      </c>
      <c r="L15815" t="s">
        <v>237</v>
      </c>
      <c r="O15815" t="s">
        <v>265</v>
      </c>
      <c r="P15815">
        <v>2030</v>
      </c>
    </row>
    <row r="15816" spans="1:17" x14ac:dyDescent="0.25">
      <c r="A15816" t="s">
        <v>795</v>
      </c>
      <c r="B15816" t="s">
        <v>796</v>
      </c>
      <c r="C15816" t="s">
        <v>797</v>
      </c>
      <c r="D15816" t="s">
        <v>472</v>
      </c>
      <c r="E15816" t="s">
        <v>639</v>
      </c>
      <c r="F15816" t="s">
        <v>348</v>
      </c>
      <c r="G15816" t="s">
        <v>233</v>
      </c>
      <c r="H15816" t="s">
        <v>488</v>
      </c>
      <c r="I15816" t="s">
        <v>240</v>
      </c>
      <c r="J15816" t="s">
        <v>235</v>
      </c>
      <c r="K15816" t="s">
        <v>478</v>
      </c>
      <c r="L15816" t="s">
        <v>237</v>
      </c>
      <c r="O15816" t="s">
        <v>194</v>
      </c>
      <c r="P15816">
        <v>2050</v>
      </c>
      <c r="Q15816">
        <v>0.13</v>
      </c>
    </row>
    <row r="15817" spans="1:17" x14ac:dyDescent="0.25">
      <c r="A15817" t="s">
        <v>795</v>
      </c>
      <c r="B15817" t="s">
        <v>796</v>
      </c>
      <c r="C15817" t="s">
        <v>797</v>
      </c>
      <c r="D15817" t="s">
        <v>472</v>
      </c>
      <c r="E15817" t="s">
        <v>639</v>
      </c>
      <c r="F15817" t="s">
        <v>348</v>
      </c>
      <c r="G15817" t="s">
        <v>233</v>
      </c>
      <c r="H15817" t="s">
        <v>488</v>
      </c>
      <c r="I15817" t="s">
        <v>240</v>
      </c>
      <c r="J15817" t="s">
        <v>235</v>
      </c>
      <c r="K15817" t="s">
        <v>478</v>
      </c>
      <c r="L15817" t="s">
        <v>237</v>
      </c>
      <c r="O15817" t="s">
        <v>264</v>
      </c>
      <c r="P15817">
        <v>2050</v>
      </c>
      <c r="Q15817">
        <v>0.1</v>
      </c>
    </row>
    <row r="15818" spans="1:17" x14ac:dyDescent="0.25">
      <c r="A15818" t="s">
        <v>795</v>
      </c>
      <c r="B15818" t="s">
        <v>796</v>
      </c>
      <c r="C15818" t="s">
        <v>797</v>
      </c>
      <c r="D15818" t="s">
        <v>472</v>
      </c>
      <c r="E15818" t="s">
        <v>639</v>
      </c>
      <c r="F15818" t="s">
        <v>348</v>
      </c>
      <c r="G15818" t="s">
        <v>233</v>
      </c>
      <c r="H15818" t="s">
        <v>488</v>
      </c>
      <c r="I15818" t="s">
        <v>240</v>
      </c>
      <c r="J15818" t="s">
        <v>235</v>
      </c>
      <c r="K15818" t="s">
        <v>478</v>
      </c>
      <c r="L15818" t="s">
        <v>237</v>
      </c>
      <c r="O15818" t="s">
        <v>265</v>
      </c>
      <c r="P15818">
        <v>2050</v>
      </c>
      <c r="Q15818">
        <v>0.25</v>
      </c>
    </row>
    <row r="15819" spans="1:17" x14ac:dyDescent="0.25">
      <c r="A15819" t="s">
        <v>795</v>
      </c>
      <c r="B15819" t="s">
        <v>796</v>
      </c>
      <c r="C15819" t="s">
        <v>797</v>
      </c>
      <c r="D15819" t="s">
        <v>472</v>
      </c>
      <c r="E15819" t="s">
        <v>639</v>
      </c>
      <c r="F15819" t="s">
        <v>348</v>
      </c>
      <c r="G15819" t="s">
        <v>233</v>
      </c>
      <c r="H15819" t="s">
        <v>477</v>
      </c>
      <c r="I15819" t="s">
        <v>240</v>
      </c>
      <c r="J15819" t="s">
        <v>288</v>
      </c>
      <c r="K15819" t="s">
        <v>478</v>
      </c>
      <c r="L15819" t="s">
        <v>237</v>
      </c>
      <c r="O15819" t="s">
        <v>194</v>
      </c>
      <c r="P15819">
        <v>2015</v>
      </c>
      <c r="Q15819">
        <v>0.12</v>
      </c>
    </row>
    <row r="15820" spans="1:17" x14ac:dyDescent="0.25">
      <c r="A15820" t="s">
        <v>795</v>
      </c>
      <c r="B15820" t="s">
        <v>796</v>
      </c>
      <c r="C15820" t="s">
        <v>797</v>
      </c>
      <c r="D15820" t="s">
        <v>472</v>
      </c>
      <c r="E15820" t="s">
        <v>639</v>
      </c>
      <c r="F15820" t="s">
        <v>348</v>
      </c>
      <c r="G15820" t="s">
        <v>233</v>
      </c>
      <c r="H15820" t="s">
        <v>477</v>
      </c>
      <c r="I15820" t="s">
        <v>240</v>
      </c>
      <c r="J15820" t="s">
        <v>288</v>
      </c>
      <c r="K15820" t="s">
        <v>478</v>
      </c>
      <c r="L15820" t="s">
        <v>237</v>
      </c>
      <c r="O15820" t="s">
        <v>194</v>
      </c>
      <c r="P15820">
        <v>2020</v>
      </c>
      <c r="Q15820">
        <v>0.11702985</v>
      </c>
    </row>
    <row r="15821" spans="1:17" x14ac:dyDescent="0.25">
      <c r="A15821" t="s">
        <v>795</v>
      </c>
      <c r="B15821" t="s">
        <v>796</v>
      </c>
      <c r="C15821" t="s">
        <v>797</v>
      </c>
      <c r="D15821" t="s">
        <v>472</v>
      </c>
      <c r="E15821" t="s">
        <v>639</v>
      </c>
      <c r="F15821" t="s">
        <v>348</v>
      </c>
      <c r="G15821" t="s">
        <v>233</v>
      </c>
      <c r="H15821" t="s">
        <v>477</v>
      </c>
      <c r="I15821" t="s">
        <v>240</v>
      </c>
      <c r="J15821" t="s">
        <v>288</v>
      </c>
      <c r="K15821" t="s">
        <v>478</v>
      </c>
      <c r="L15821" t="s">
        <v>237</v>
      </c>
      <c r="O15821" t="s">
        <v>264</v>
      </c>
      <c r="P15821">
        <v>2020</v>
      </c>
      <c r="Q15821">
        <v>0.08</v>
      </c>
    </row>
    <row r="15822" spans="1:17" x14ac:dyDescent="0.25">
      <c r="A15822" t="s">
        <v>795</v>
      </c>
      <c r="B15822" t="s">
        <v>796</v>
      </c>
      <c r="C15822" t="s">
        <v>797</v>
      </c>
      <c r="D15822" t="s">
        <v>472</v>
      </c>
      <c r="E15822" t="s">
        <v>639</v>
      </c>
      <c r="F15822" t="s">
        <v>348</v>
      </c>
      <c r="G15822" t="s">
        <v>233</v>
      </c>
      <c r="H15822" t="s">
        <v>477</v>
      </c>
      <c r="I15822" t="s">
        <v>240</v>
      </c>
      <c r="J15822" t="s">
        <v>288</v>
      </c>
      <c r="K15822" t="s">
        <v>478</v>
      </c>
      <c r="L15822" t="s">
        <v>237</v>
      </c>
      <c r="O15822" t="s">
        <v>265</v>
      </c>
      <c r="P15822">
        <v>2020</v>
      </c>
      <c r="Q15822">
        <v>0.2</v>
      </c>
    </row>
    <row r="15823" spans="1:17" x14ac:dyDescent="0.25">
      <c r="A15823" t="s">
        <v>795</v>
      </c>
      <c r="B15823" t="s">
        <v>796</v>
      </c>
      <c r="C15823" t="s">
        <v>797</v>
      </c>
      <c r="D15823" t="s">
        <v>472</v>
      </c>
      <c r="E15823" t="s">
        <v>639</v>
      </c>
      <c r="F15823" t="s">
        <v>348</v>
      </c>
      <c r="G15823" t="s">
        <v>233</v>
      </c>
      <c r="H15823" t="s">
        <v>477</v>
      </c>
      <c r="I15823" t="s">
        <v>240</v>
      </c>
      <c r="J15823" t="s">
        <v>288</v>
      </c>
      <c r="K15823" t="s">
        <v>478</v>
      </c>
      <c r="L15823" t="s">
        <v>237</v>
      </c>
      <c r="O15823" t="s">
        <v>194</v>
      </c>
      <c r="P15823">
        <v>2030</v>
      </c>
      <c r="Q15823">
        <v>0.111308276</v>
      </c>
    </row>
    <row r="15824" spans="1:17" x14ac:dyDescent="0.25">
      <c r="A15824" t="s">
        <v>795</v>
      </c>
      <c r="B15824" t="s">
        <v>796</v>
      </c>
      <c r="C15824" t="s">
        <v>797</v>
      </c>
      <c r="D15824" t="s">
        <v>472</v>
      </c>
      <c r="E15824" t="s">
        <v>639</v>
      </c>
      <c r="F15824" t="s">
        <v>348</v>
      </c>
      <c r="G15824" t="s">
        <v>233</v>
      </c>
      <c r="H15824" t="s">
        <v>477</v>
      </c>
      <c r="I15824" t="s">
        <v>240</v>
      </c>
      <c r="J15824" t="s">
        <v>288</v>
      </c>
      <c r="K15824" t="s">
        <v>478</v>
      </c>
      <c r="L15824" t="s">
        <v>237</v>
      </c>
      <c r="O15824" t="s">
        <v>264</v>
      </c>
      <c r="P15824">
        <v>2030</v>
      </c>
    </row>
    <row r="15825" spans="1:17" x14ac:dyDescent="0.25">
      <c r="A15825" t="s">
        <v>795</v>
      </c>
      <c r="B15825" t="s">
        <v>796</v>
      </c>
      <c r="C15825" t="s">
        <v>797</v>
      </c>
      <c r="D15825" t="s">
        <v>472</v>
      </c>
      <c r="E15825" t="s">
        <v>639</v>
      </c>
      <c r="F15825" t="s">
        <v>348</v>
      </c>
      <c r="G15825" t="s">
        <v>233</v>
      </c>
      <c r="H15825" t="s">
        <v>477</v>
      </c>
      <c r="I15825" t="s">
        <v>240</v>
      </c>
      <c r="J15825" t="s">
        <v>288</v>
      </c>
      <c r="K15825" t="s">
        <v>478</v>
      </c>
      <c r="L15825" t="s">
        <v>237</v>
      </c>
      <c r="O15825" t="s">
        <v>265</v>
      </c>
      <c r="P15825">
        <v>2030</v>
      </c>
    </row>
    <row r="15826" spans="1:17" x14ac:dyDescent="0.25">
      <c r="A15826" t="s">
        <v>795</v>
      </c>
      <c r="B15826" t="s">
        <v>796</v>
      </c>
      <c r="C15826" t="s">
        <v>797</v>
      </c>
      <c r="D15826" t="s">
        <v>472</v>
      </c>
      <c r="E15826" t="s">
        <v>639</v>
      </c>
      <c r="F15826" t="s">
        <v>348</v>
      </c>
      <c r="G15826" t="s">
        <v>233</v>
      </c>
      <c r="H15826" t="s">
        <v>477</v>
      </c>
      <c r="I15826" t="s">
        <v>240</v>
      </c>
      <c r="J15826" t="s">
        <v>288</v>
      </c>
      <c r="K15826" t="s">
        <v>478</v>
      </c>
      <c r="L15826" t="s">
        <v>237</v>
      </c>
      <c r="O15826" t="s">
        <v>194</v>
      </c>
      <c r="P15826">
        <v>2050</v>
      </c>
      <c r="Q15826">
        <v>0.100690633</v>
      </c>
    </row>
    <row r="15827" spans="1:17" x14ac:dyDescent="0.25">
      <c r="A15827" t="s">
        <v>795</v>
      </c>
      <c r="B15827" t="s">
        <v>796</v>
      </c>
      <c r="C15827" t="s">
        <v>797</v>
      </c>
      <c r="D15827" t="s">
        <v>472</v>
      </c>
      <c r="E15827" t="s">
        <v>639</v>
      </c>
      <c r="F15827" t="s">
        <v>348</v>
      </c>
      <c r="G15827" t="s">
        <v>233</v>
      </c>
      <c r="H15827" t="s">
        <v>477</v>
      </c>
      <c r="I15827" t="s">
        <v>240</v>
      </c>
      <c r="J15827" t="s">
        <v>288</v>
      </c>
      <c r="K15827" t="s">
        <v>478</v>
      </c>
      <c r="L15827" t="s">
        <v>237</v>
      </c>
      <c r="O15827" t="s">
        <v>264</v>
      </c>
      <c r="P15827">
        <v>2050</v>
      </c>
      <c r="Q15827">
        <v>0.08</v>
      </c>
    </row>
    <row r="15828" spans="1:17" x14ac:dyDescent="0.25">
      <c r="A15828" t="s">
        <v>795</v>
      </c>
      <c r="B15828" t="s">
        <v>796</v>
      </c>
      <c r="C15828" t="s">
        <v>797</v>
      </c>
      <c r="D15828" t="s">
        <v>472</v>
      </c>
      <c r="E15828" t="s">
        <v>639</v>
      </c>
      <c r="F15828" t="s">
        <v>348</v>
      </c>
      <c r="G15828" t="s">
        <v>233</v>
      </c>
      <c r="H15828" t="s">
        <v>477</v>
      </c>
      <c r="I15828" t="s">
        <v>240</v>
      </c>
      <c r="J15828" t="s">
        <v>288</v>
      </c>
      <c r="K15828" t="s">
        <v>478</v>
      </c>
      <c r="L15828" t="s">
        <v>237</v>
      </c>
      <c r="O15828" t="s">
        <v>265</v>
      </c>
      <c r="P15828">
        <v>2050</v>
      </c>
      <c r="Q15828">
        <v>0.2</v>
      </c>
    </row>
    <row r="15829" spans="1:17" x14ac:dyDescent="0.25">
      <c r="A15829" t="s">
        <v>795</v>
      </c>
      <c r="B15829" t="s">
        <v>796</v>
      </c>
      <c r="C15829" t="s">
        <v>797</v>
      </c>
      <c r="D15829" t="s">
        <v>472</v>
      </c>
      <c r="E15829" t="s">
        <v>639</v>
      </c>
      <c r="F15829" t="s">
        <v>348</v>
      </c>
      <c r="G15829" t="s">
        <v>233</v>
      </c>
      <c r="H15829" t="s">
        <v>479</v>
      </c>
      <c r="I15829" t="s">
        <v>240</v>
      </c>
      <c r="J15829" t="s">
        <v>290</v>
      </c>
      <c r="K15829" t="s">
        <v>478</v>
      </c>
      <c r="L15829" t="s">
        <v>237</v>
      </c>
      <c r="O15829" t="s">
        <v>194</v>
      </c>
      <c r="P15829">
        <v>2015</v>
      </c>
      <c r="Q15829">
        <v>0.03</v>
      </c>
    </row>
    <row r="15830" spans="1:17" x14ac:dyDescent="0.25">
      <c r="A15830" t="s">
        <v>795</v>
      </c>
      <c r="B15830" t="s">
        <v>796</v>
      </c>
      <c r="C15830" t="s">
        <v>797</v>
      </c>
      <c r="D15830" t="s">
        <v>472</v>
      </c>
      <c r="E15830" t="s">
        <v>639</v>
      </c>
      <c r="F15830" t="s">
        <v>348</v>
      </c>
      <c r="G15830" t="s">
        <v>233</v>
      </c>
      <c r="H15830" t="s">
        <v>479</v>
      </c>
      <c r="I15830" t="s">
        <v>240</v>
      </c>
      <c r="J15830" t="s">
        <v>290</v>
      </c>
      <c r="K15830" t="s">
        <v>478</v>
      </c>
      <c r="L15830" t="s">
        <v>237</v>
      </c>
      <c r="O15830" t="s">
        <v>194</v>
      </c>
      <c r="P15830">
        <v>2020</v>
      </c>
      <c r="Q15830">
        <v>2.9257463000000001E-2</v>
      </c>
    </row>
    <row r="15831" spans="1:17" x14ac:dyDescent="0.25">
      <c r="A15831" t="s">
        <v>795</v>
      </c>
      <c r="B15831" t="s">
        <v>796</v>
      </c>
      <c r="C15831" t="s">
        <v>797</v>
      </c>
      <c r="D15831" t="s">
        <v>472</v>
      </c>
      <c r="E15831" t="s">
        <v>639</v>
      </c>
      <c r="F15831" t="s">
        <v>348</v>
      </c>
      <c r="G15831" t="s">
        <v>233</v>
      </c>
      <c r="H15831" t="s">
        <v>479</v>
      </c>
      <c r="I15831" t="s">
        <v>240</v>
      </c>
      <c r="J15831" t="s">
        <v>290</v>
      </c>
      <c r="K15831" t="s">
        <v>478</v>
      </c>
      <c r="L15831" t="s">
        <v>237</v>
      </c>
      <c r="O15831" t="s">
        <v>264</v>
      </c>
      <c r="P15831">
        <v>2020</v>
      </c>
      <c r="Q15831">
        <v>0.02</v>
      </c>
    </row>
    <row r="15832" spans="1:17" x14ac:dyDescent="0.25">
      <c r="A15832" t="s">
        <v>795</v>
      </c>
      <c r="B15832" t="s">
        <v>796</v>
      </c>
      <c r="C15832" t="s">
        <v>797</v>
      </c>
      <c r="D15832" t="s">
        <v>472</v>
      </c>
      <c r="E15832" t="s">
        <v>639</v>
      </c>
      <c r="F15832" t="s">
        <v>348</v>
      </c>
      <c r="G15832" t="s">
        <v>233</v>
      </c>
      <c r="H15832" t="s">
        <v>479</v>
      </c>
      <c r="I15832" t="s">
        <v>240</v>
      </c>
      <c r="J15832" t="s">
        <v>290</v>
      </c>
      <c r="K15832" t="s">
        <v>478</v>
      </c>
      <c r="L15832" t="s">
        <v>237</v>
      </c>
      <c r="O15832" t="s">
        <v>265</v>
      </c>
      <c r="P15832">
        <v>2020</v>
      </c>
      <c r="Q15832">
        <v>0.05</v>
      </c>
    </row>
    <row r="15833" spans="1:17" x14ac:dyDescent="0.25">
      <c r="A15833" t="s">
        <v>795</v>
      </c>
      <c r="B15833" t="s">
        <v>796</v>
      </c>
      <c r="C15833" t="s">
        <v>797</v>
      </c>
      <c r="D15833" t="s">
        <v>472</v>
      </c>
      <c r="E15833" t="s">
        <v>639</v>
      </c>
      <c r="F15833" t="s">
        <v>348</v>
      </c>
      <c r="G15833" t="s">
        <v>233</v>
      </c>
      <c r="H15833" t="s">
        <v>479</v>
      </c>
      <c r="I15833" t="s">
        <v>240</v>
      </c>
      <c r="J15833" t="s">
        <v>290</v>
      </c>
      <c r="K15833" t="s">
        <v>478</v>
      </c>
      <c r="L15833" t="s">
        <v>237</v>
      </c>
      <c r="O15833" t="s">
        <v>194</v>
      </c>
      <c r="P15833">
        <v>2030</v>
      </c>
      <c r="Q15833">
        <v>2.7827068999999999E-2</v>
      </c>
    </row>
    <row r="15834" spans="1:17" x14ac:dyDescent="0.25">
      <c r="A15834" t="s">
        <v>795</v>
      </c>
      <c r="B15834" t="s">
        <v>796</v>
      </c>
      <c r="C15834" t="s">
        <v>797</v>
      </c>
      <c r="D15834" t="s">
        <v>472</v>
      </c>
      <c r="E15834" t="s">
        <v>639</v>
      </c>
      <c r="F15834" t="s">
        <v>348</v>
      </c>
      <c r="G15834" t="s">
        <v>233</v>
      </c>
      <c r="H15834" t="s">
        <v>479</v>
      </c>
      <c r="I15834" t="s">
        <v>240</v>
      </c>
      <c r="J15834" t="s">
        <v>290</v>
      </c>
      <c r="K15834" t="s">
        <v>478</v>
      </c>
      <c r="L15834" t="s">
        <v>237</v>
      </c>
      <c r="O15834" t="s">
        <v>264</v>
      </c>
      <c r="P15834">
        <v>2030</v>
      </c>
    </row>
    <row r="15835" spans="1:17" x14ac:dyDescent="0.25">
      <c r="A15835" t="s">
        <v>795</v>
      </c>
      <c r="B15835" t="s">
        <v>796</v>
      </c>
      <c r="C15835" t="s">
        <v>797</v>
      </c>
      <c r="D15835" t="s">
        <v>472</v>
      </c>
      <c r="E15835" t="s">
        <v>639</v>
      </c>
      <c r="F15835" t="s">
        <v>348</v>
      </c>
      <c r="G15835" t="s">
        <v>233</v>
      </c>
      <c r="H15835" t="s">
        <v>479</v>
      </c>
      <c r="I15835" t="s">
        <v>240</v>
      </c>
      <c r="J15835" t="s">
        <v>290</v>
      </c>
      <c r="K15835" t="s">
        <v>478</v>
      </c>
      <c r="L15835" t="s">
        <v>237</v>
      </c>
      <c r="O15835" t="s">
        <v>265</v>
      </c>
      <c r="P15835">
        <v>2030</v>
      </c>
    </row>
    <row r="15836" spans="1:17" x14ac:dyDescent="0.25">
      <c r="A15836" t="s">
        <v>795</v>
      </c>
      <c r="B15836" t="s">
        <v>796</v>
      </c>
      <c r="C15836" t="s">
        <v>797</v>
      </c>
      <c r="D15836" t="s">
        <v>472</v>
      </c>
      <c r="E15836" t="s">
        <v>639</v>
      </c>
      <c r="F15836" t="s">
        <v>348</v>
      </c>
      <c r="G15836" t="s">
        <v>233</v>
      </c>
      <c r="H15836" t="s">
        <v>479</v>
      </c>
      <c r="I15836" t="s">
        <v>240</v>
      </c>
      <c r="J15836" t="s">
        <v>290</v>
      </c>
      <c r="K15836" t="s">
        <v>478</v>
      </c>
      <c r="L15836" t="s">
        <v>237</v>
      </c>
      <c r="O15836" t="s">
        <v>194</v>
      </c>
      <c r="P15836">
        <v>2050</v>
      </c>
      <c r="Q15836">
        <v>2.5172658000000001E-2</v>
      </c>
    </row>
    <row r="15837" spans="1:17" x14ac:dyDescent="0.25">
      <c r="A15837" t="s">
        <v>795</v>
      </c>
      <c r="B15837" t="s">
        <v>796</v>
      </c>
      <c r="C15837" t="s">
        <v>797</v>
      </c>
      <c r="D15837" t="s">
        <v>472</v>
      </c>
      <c r="E15837" t="s">
        <v>639</v>
      </c>
      <c r="F15837" t="s">
        <v>348</v>
      </c>
      <c r="G15837" t="s">
        <v>233</v>
      </c>
      <c r="H15837" t="s">
        <v>479</v>
      </c>
      <c r="I15837" t="s">
        <v>240</v>
      </c>
      <c r="J15837" t="s">
        <v>290</v>
      </c>
      <c r="K15837" t="s">
        <v>478</v>
      </c>
      <c r="L15837" t="s">
        <v>237</v>
      </c>
      <c r="O15837" t="s">
        <v>264</v>
      </c>
      <c r="P15837">
        <v>2050</v>
      </c>
      <c r="Q15837">
        <v>0.02</v>
      </c>
    </row>
    <row r="15838" spans="1:17" x14ac:dyDescent="0.25">
      <c r="A15838" t="s">
        <v>795</v>
      </c>
      <c r="B15838" t="s">
        <v>796</v>
      </c>
      <c r="C15838" t="s">
        <v>797</v>
      </c>
      <c r="D15838" t="s">
        <v>472</v>
      </c>
      <c r="E15838" t="s">
        <v>639</v>
      </c>
      <c r="F15838" t="s">
        <v>348</v>
      </c>
      <c r="G15838" t="s">
        <v>233</v>
      </c>
      <c r="H15838" t="s">
        <v>479</v>
      </c>
      <c r="I15838" t="s">
        <v>240</v>
      </c>
      <c r="J15838" t="s">
        <v>290</v>
      </c>
      <c r="K15838" t="s">
        <v>478</v>
      </c>
      <c r="L15838" t="s">
        <v>237</v>
      </c>
      <c r="O15838" t="s">
        <v>265</v>
      </c>
      <c r="P15838">
        <v>2050</v>
      </c>
      <c r="Q15838">
        <v>0.05</v>
      </c>
    </row>
    <row r="15839" spans="1:17" x14ac:dyDescent="0.25">
      <c r="A15839" t="s">
        <v>795</v>
      </c>
      <c r="B15839" t="s">
        <v>796</v>
      </c>
      <c r="C15839" t="s">
        <v>797</v>
      </c>
      <c r="D15839" t="s">
        <v>472</v>
      </c>
      <c r="E15839" t="s">
        <v>639</v>
      </c>
      <c r="F15839" t="s">
        <v>348</v>
      </c>
      <c r="G15839" t="s">
        <v>233</v>
      </c>
      <c r="H15839" t="s">
        <v>486</v>
      </c>
      <c r="I15839" t="s">
        <v>234</v>
      </c>
      <c r="J15839" t="s">
        <v>235</v>
      </c>
      <c r="K15839" t="s">
        <v>487</v>
      </c>
      <c r="L15839" t="s">
        <v>237</v>
      </c>
      <c r="O15839" t="s">
        <v>194</v>
      </c>
      <c r="P15839">
        <v>2015</v>
      </c>
      <c r="Q15839">
        <v>1100</v>
      </c>
    </row>
    <row r="15840" spans="1:17" x14ac:dyDescent="0.25">
      <c r="A15840" t="s">
        <v>795</v>
      </c>
      <c r="B15840" t="s">
        <v>796</v>
      </c>
      <c r="C15840" t="s">
        <v>797</v>
      </c>
      <c r="D15840" t="s">
        <v>472</v>
      </c>
      <c r="E15840" t="s">
        <v>639</v>
      </c>
      <c r="F15840" t="s">
        <v>348</v>
      </c>
      <c r="G15840" t="s">
        <v>233</v>
      </c>
      <c r="H15840" t="s">
        <v>486</v>
      </c>
      <c r="I15840" t="s">
        <v>234</v>
      </c>
      <c r="J15840" t="s">
        <v>235</v>
      </c>
      <c r="K15840" t="s">
        <v>487</v>
      </c>
      <c r="L15840" t="s">
        <v>237</v>
      </c>
      <c r="O15840" t="s">
        <v>194</v>
      </c>
      <c r="P15840">
        <v>2020</v>
      </c>
      <c r="Q15840">
        <v>1070</v>
      </c>
    </row>
    <row r="15841" spans="1:17" x14ac:dyDescent="0.25">
      <c r="A15841" t="s">
        <v>795</v>
      </c>
      <c r="B15841" t="s">
        <v>796</v>
      </c>
      <c r="C15841" t="s">
        <v>797</v>
      </c>
      <c r="D15841" t="s">
        <v>472</v>
      </c>
      <c r="E15841" t="s">
        <v>639</v>
      </c>
      <c r="F15841" t="s">
        <v>348</v>
      </c>
      <c r="G15841" t="s">
        <v>233</v>
      </c>
      <c r="H15841" t="s">
        <v>486</v>
      </c>
      <c r="I15841" t="s">
        <v>234</v>
      </c>
      <c r="J15841" t="s">
        <v>235</v>
      </c>
      <c r="K15841" t="s">
        <v>487</v>
      </c>
      <c r="L15841" t="s">
        <v>237</v>
      </c>
      <c r="O15841" t="s">
        <v>264</v>
      </c>
      <c r="P15841">
        <v>2020</v>
      </c>
      <c r="Q15841">
        <v>1000</v>
      </c>
    </row>
    <row r="15842" spans="1:17" x14ac:dyDescent="0.25">
      <c r="A15842" t="s">
        <v>795</v>
      </c>
      <c r="B15842" t="s">
        <v>796</v>
      </c>
      <c r="C15842" t="s">
        <v>797</v>
      </c>
      <c r="D15842" t="s">
        <v>472</v>
      </c>
      <c r="E15842" t="s">
        <v>639</v>
      </c>
      <c r="F15842" t="s">
        <v>348</v>
      </c>
      <c r="G15842" t="s">
        <v>233</v>
      </c>
      <c r="H15842" t="s">
        <v>486</v>
      </c>
      <c r="I15842" t="s">
        <v>234</v>
      </c>
      <c r="J15842" t="s">
        <v>235</v>
      </c>
      <c r="K15842" t="s">
        <v>487</v>
      </c>
      <c r="L15842" t="s">
        <v>237</v>
      </c>
      <c r="O15842" t="s">
        <v>265</v>
      </c>
      <c r="P15842">
        <v>2020</v>
      </c>
      <c r="Q15842">
        <v>1100</v>
      </c>
    </row>
    <row r="15843" spans="1:17" x14ac:dyDescent="0.25">
      <c r="A15843" t="s">
        <v>795</v>
      </c>
      <c r="B15843" t="s">
        <v>796</v>
      </c>
      <c r="C15843" t="s">
        <v>797</v>
      </c>
      <c r="D15843" t="s">
        <v>472</v>
      </c>
      <c r="E15843" t="s">
        <v>639</v>
      </c>
      <c r="F15843" t="s">
        <v>348</v>
      </c>
      <c r="G15843" t="s">
        <v>233</v>
      </c>
      <c r="H15843" t="s">
        <v>486</v>
      </c>
      <c r="I15843" t="s">
        <v>234</v>
      </c>
      <c r="J15843" t="s">
        <v>235</v>
      </c>
      <c r="K15843" t="s">
        <v>487</v>
      </c>
      <c r="L15843" t="s">
        <v>237</v>
      </c>
      <c r="O15843" t="s">
        <v>194</v>
      </c>
      <c r="P15843">
        <v>2030</v>
      </c>
      <c r="Q15843">
        <v>1020</v>
      </c>
    </row>
    <row r="15844" spans="1:17" x14ac:dyDescent="0.25">
      <c r="A15844" t="s">
        <v>795</v>
      </c>
      <c r="B15844" t="s">
        <v>796</v>
      </c>
      <c r="C15844" t="s">
        <v>797</v>
      </c>
      <c r="D15844" t="s">
        <v>472</v>
      </c>
      <c r="E15844" t="s">
        <v>639</v>
      </c>
      <c r="F15844" t="s">
        <v>348</v>
      </c>
      <c r="G15844" t="s">
        <v>233</v>
      </c>
      <c r="H15844" t="s">
        <v>486</v>
      </c>
      <c r="I15844" t="s">
        <v>234</v>
      </c>
      <c r="J15844" t="s">
        <v>235</v>
      </c>
      <c r="K15844" t="s">
        <v>487</v>
      </c>
      <c r="L15844" t="s">
        <v>237</v>
      </c>
      <c r="O15844" t="s">
        <v>264</v>
      </c>
      <c r="P15844">
        <v>2030</v>
      </c>
    </row>
    <row r="15845" spans="1:17" x14ac:dyDescent="0.25">
      <c r="A15845" t="s">
        <v>795</v>
      </c>
      <c r="B15845" t="s">
        <v>796</v>
      </c>
      <c r="C15845" t="s">
        <v>797</v>
      </c>
      <c r="D15845" t="s">
        <v>472</v>
      </c>
      <c r="E15845" t="s">
        <v>639</v>
      </c>
      <c r="F15845" t="s">
        <v>348</v>
      </c>
      <c r="G15845" t="s">
        <v>233</v>
      </c>
      <c r="H15845" t="s">
        <v>486</v>
      </c>
      <c r="I15845" t="s">
        <v>234</v>
      </c>
      <c r="J15845" t="s">
        <v>235</v>
      </c>
      <c r="K15845" t="s">
        <v>487</v>
      </c>
      <c r="L15845" t="s">
        <v>237</v>
      </c>
      <c r="O15845" t="s">
        <v>265</v>
      </c>
      <c r="P15845">
        <v>2030</v>
      </c>
    </row>
    <row r="15846" spans="1:17" x14ac:dyDescent="0.25">
      <c r="A15846" t="s">
        <v>795</v>
      </c>
      <c r="B15846" t="s">
        <v>796</v>
      </c>
      <c r="C15846" t="s">
        <v>797</v>
      </c>
      <c r="D15846" t="s">
        <v>472</v>
      </c>
      <c r="E15846" t="s">
        <v>639</v>
      </c>
      <c r="F15846" t="s">
        <v>348</v>
      </c>
      <c r="G15846" t="s">
        <v>233</v>
      </c>
      <c r="H15846" t="s">
        <v>486</v>
      </c>
      <c r="I15846" t="s">
        <v>234</v>
      </c>
      <c r="J15846" t="s">
        <v>235</v>
      </c>
      <c r="K15846" t="s">
        <v>487</v>
      </c>
      <c r="L15846" t="s">
        <v>237</v>
      </c>
      <c r="O15846" t="s">
        <v>194</v>
      </c>
      <c r="P15846">
        <v>2050</v>
      </c>
      <c r="Q15846">
        <v>920</v>
      </c>
    </row>
    <row r="15847" spans="1:17" x14ac:dyDescent="0.25">
      <c r="A15847" t="s">
        <v>795</v>
      </c>
      <c r="B15847" t="s">
        <v>796</v>
      </c>
      <c r="C15847" t="s">
        <v>797</v>
      </c>
      <c r="D15847" t="s">
        <v>472</v>
      </c>
      <c r="E15847" t="s">
        <v>639</v>
      </c>
      <c r="F15847" t="s">
        <v>348</v>
      </c>
      <c r="G15847" t="s">
        <v>233</v>
      </c>
      <c r="H15847" t="s">
        <v>486</v>
      </c>
      <c r="I15847" t="s">
        <v>234</v>
      </c>
      <c r="J15847" t="s">
        <v>235</v>
      </c>
      <c r="K15847" t="s">
        <v>487</v>
      </c>
      <c r="L15847" t="s">
        <v>237</v>
      </c>
      <c r="O15847" t="s">
        <v>264</v>
      </c>
      <c r="P15847">
        <v>2050</v>
      </c>
      <c r="Q15847">
        <v>900</v>
      </c>
    </row>
    <row r="15848" spans="1:17" x14ac:dyDescent="0.25">
      <c r="A15848" t="s">
        <v>795</v>
      </c>
      <c r="B15848" t="s">
        <v>796</v>
      </c>
      <c r="C15848" t="s">
        <v>797</v>
      </c>
      <c r="D15848" t="s">
        <v>472</v>
      </c>
      <c r="E15848" t="s">
        <v>639</v>
      </c>
      <c r="F15848" t="s">
        <v>348</v>
      </c>
      <c r="G15848" t="s">
        <v>233</v>
      </c>
      <c r="H15848" t="s">
        <v>486</v>
      </c>
      <c r="I15848" t="s">
        <v>234</v>
      </c>
      <c r="J15848" t="s">
        <v>235</v>
      </c>
      <c r="K15848" t="s">
        <v>487</v>
      </c>
      <c r="L15848" t="s">
        <v>237</v>
      </c>
      <c r="O15848" t="s">
        <v>265</v>
      </c>
      <c r="P15848">
        <v>2050</v>
      </c>
      <c r="Q15848">
        <v>1000</v>
      </c>
    </row>
    <row r="15849" spans="1:17" x14ac:dyDescent="0.25">
      <c r="A15849" t="s">
        <v>795</v>
      </c>
      <c r="B15849" t="s">
        <v>796</v>
      </c>
      <c r="C15849" t="s">
        <v>797</v>
      </c>
      <c r="D15849" t="s">
        <v>472</v>
      </c>
      <c r="E15849" t="s">
        <v>639</v>
      </c>
      <c r="F15849" t="s">
        <v>348</v>
      </c>
      <c r="G15849" t="s">
        <v>233</v>
      </c>
      <c r="H15849" t="s">
        <v>489</v>
      </c>
      <c r="I15849" t="s">
        <v>4</v>
      </c>
      <c r="J15849" t="s">
        <v>235</v>
      </c>
      <c r="K15849" t="s">
        <v>482</v>
      </c>
      <c r="L15849" t="s">
        <v>237</v>
      </c>
      <c r="O15849" t="s">
        <v>194</v>
      </c>
      <c r="P15849">
        <v>2015</v>
      </c>
      <c r="Q15849">
        <v>0.8</v>
      </c>
    </row>
    <row r="15850" spans="1:17" x14ac:dyDescent="0.25">
      <c r="A15850" t="s">
        <v>795</v>
      </c>
      <c r="B15850" t="s">
        <v>796</v>
      </c>
      <c r="C15850" t="s">
        <v>797</v>
      </c>
      <c r="D15850" t="s">
        <v>472</v>
      </c>
      <c r="E15850" t="s">
        <v>639</v>
      </c>
      <c r="F15850" t="s">
        <v>348</v>
      </c>
      <c r="G15850" t="s">
        <v>233</v>
      </c>
      <c r="H15850" t="s">
        <v>489</v>
      </c>
      <c r="I15850" t="s">
        <v>4</v>
      </c>
      <c r="J15850" t="s">
        <v>235</v>
      </c>
      <c r="K15850" t="s">
        <v>482</v>
      </c>
      <c r="L15850" t="s">
        <v>237</v>
      </c>
      <c r="O15850" t="s">
        <v>194</v>
      </c>
      <c r="P15850">
        <v>2020</v>
      </c>
      <c r="Q15850">
        <v>0.9</v>
      </c>
    </row>
    <row r="15851" spans="1:17" x14ac:dyDescent="0.25">
      <c r="A15851" t="s">
        <v>795</v>
      </c>
      <c r="B15851" t="s">
        <v>796</v>
      </c>
      <c r="C15851" t="s">
        <v>797</v>
      </c>
      <c r="D15851" t="s">
        <v>472</v>
      </c>
      <c r="E15851" t="s">
        <v>639</v>
      </c>
      <c r="F15851" t="s">
        <v>348</v>
      </c>
      <c r="G15851" t="s">
        <v>233</v>
      </c>
      <c r="H15851" t="s">
        <v>489</v>
      </c>
      <c r="I15851" t="s">
        <v>4</v>
      </c>
      <c r="J15851" t="s">
        <v>235</v>
      </c>
      <c r="K15851" t="s">
        <v>482</v>
      </c>
      <c r="L15851" t="s">
        <v>237</v>
      </c>
      <c r="O15851" t="s">
        <v>264</v>
      </c>
      <c r="P15851">
        <v>2020</v>
      </c>
      <c r="Q15851">
        <v>0.5</v>
      </c>
    </row>
    <row r="15852" spans="1:17" x14ac:dyDescent="0.25">
      <c r="A15852" t="s">
        <v>795</v>
      </c>
      <c r="B15852" t="s">
        <v>796</v>
      </c>
      <c r="C15852" t="s">
        <v>797</v>
      </c>
      <c r="D15852" t="s">
        <v>472</v>
      </c>
      <c r="E15852" t="s">
        <v>639</v>
      </c>
      <c r="F15852" t="s">
        <v>348</v>
      </c>
      <c r="G15852" t="s">
        <v>233</v>
      </c>
      <c r="H15852" t="s">
        <v>489</v>
      </c>
      <c r="I15852" t="s">
        <v>4</v>
      </c>
      <c r="J15852" t="s">
        <v>235</v>
      </c>
      <c r="K15852" t="s">
        <v>482</v>
      </c>
      <c r="L15852" t="s">
        <v>237</v>
      </c>
      <c r="O15852" t="s">
        <v>265</v>
      </c>
      <c r="P15852">
        <v>2020</v>
      </c>
      <c r="Q15852">
        <v>0.9</v>
      </c>
    </row>
    <row r="15853" spans="1:17" x14ac:dyDescent="0.25">
      <c r="A15853" t="s">
        <v>795</v>
      </c>
      <c r="B15853" t="s">
        <v>796</v>
      </c>
      <c r="C15853" t="s">
        <v>797</v>
      </c>
      <c r="D15853" t="s">
        <v>472</v>
      </c>
      <c r="E15853" t="s">
        <v>639</v>
      </c>
      <c r="F15853" t="s">
        <v>348</v>
      </c>
      <c r="G15853" t="s">
        <v>233</v>
      </c>
      <c r="H15853" t="s">
        <v>489</v>
      </c>
      <c r="I15853" t="s">
        <v>4</v>
      </c>
      <c r="J15853" t="s">
        <v>235</v>
      </c>
      <c r="K15853" t="s">
        <v>482</v>
      </c>
      <c r="L15853" t="s">
        <v>237</v>
      </c>
      <c r="O15853" t="s">
        <v>194</v>
      </c>
      <c r="P15853">
        <v>2030</v>
      </c>
      <c r="Q15853">
        <v>1</v>
      </c>
    </row>
    <row r="15854" spans="1:17" x14ac:dyDescent="0.25">
      <c r="A15854" t="s">
        <v>795</v>
      </c>
      <c r="B15854" t="s">
        <v>796</v>
      </c>
      <c r="C15854" t="s">
        <v>797</v>
      </c>
      <c r="D15854" t="s">
        <v>472</v>
      </c>
      <c r="E15854" t="s">
        <v>639</v>
      </c>
      <c r="F15854" t="s">
        <v>348</v>
      </c>
      <c r="G15854" t="s">
        <v>233</v>
      </c>
      <c r="H15854" t="s">
        <v>489</v>
      </c>
      <c r="I15854" t="s">
        <v>4</v>
      </c>
      <c r="J15854" t="s">
        <v>235</v>
      </c>
      <c r="K15854" t="s">
        <v>482</v>
      </c>
      <c r="L15854" t="s">
        <v>237</v>
      </c>
      <c r="O15854" t="s">
        <v>264</v>
      </c>
      <c r="P15854">
        <v>2030</v>
      </c>
    </row>
    <row r="15855" spans="1:17" x14ac:dyDescent="0.25">
      <c r="A15855" t="s">
        <v>795</v>
      </c>
      <c r="B15855" t="s">
        <v>796</v>
      </c>
      <c r="C15855" t="s">
        <v>797</v>
      </c>
      <c r="D15855" t="s">
        <v>472</v>
      </c>
      <c r="E15855" t="s">
        <v>639</v>
      </c>
      <c r="F15855" t="s">
        <v>348</v>
      </c>
      <c r="G15855" t="s">
        <v>233</v>
      </c>
      <c r="H15855" t="s">
        <v>489</v>
      </c>
      <c r="I15855" t="s">
        <v>4</v>
      </c>
      <c r="J15855" t="s">
        <v>235</v>
      </c>
      <c r="K15855" t="s">
        <v>482</v>
      </c>
      <c r="L15855" t="s">
        <v>237</v>
      </c>
      <c r="O15855" t="s">
        <v>265</v>
      </c>
      <c r="P15855">
        <v>2030</v>
      </c>
    </row>
    <row r="15856" spans="1:17" x14ac:dyDescent="0.25">
      <c r="A15856" t="s">
        <v>795</v>
      </c>
      <c r="B15856" t="s">
        <v>796</v>
      </c>
      <c r="C15856" t="s">
        <v>797</v>
      </c>
      <c r="D15856" t="s">
        <v>472</v>
      </c>
      <c r="E15856" t="s">
        <v>639</v>
      </c>
      <c r="F15856" t="s">
        <v>348</v>
      </c>
      <c r="G15856" t="s">
        <v>233</v>
      </c>
      <c r="H15856" t="s">
        <v>489</v>
      </c>
      <c r="I15856" t="s">
        <v>4</v>
      </c>
      <c r="J15856" t="s">
        <v>235</v>
      </c>
      <c r="K15856" t="s">
        <v>482</v>
      </c>
      <c r="L15856" t="s">
        <v>237</v>
      </c>
      <c r="O15856" t="s">
        <v>194</v>
      </c>
      <c r="P15856">
        <v>2050</v>
      </c>
      <c r="Q15856">
        <v>1</v>
      </c>
    </row>
    <row r="15857" spans="1:17" x14ac:dyDescent="0.25">
      <c r="A15857" t="s">
        <v>795</v>
      </c>
      <c r="B15857" t="s">
        <v>796</v>
      </c>
      <c r="C15857" t="s">
        <v>797</v>
      </c>
      <c r="D15857" t="s">
        <v>472</v>
      </c>
      <c r="E15857" t="s">
        <v>639</v>
      </c>
      <c r="F15857" t="s">
        <v>348</v>
      </c>
      <c r="G15857" t="s">
        <v>233</v>
      </c>
      <c r="H15857" t="s">
        <v>489</v>
      </c>
      <c r="I15857" t="s">
        <v>4</v>
      </c>
      <c r="J15857" t="s">
        <v>235</v>
      </c>
      <c r="K15857" t="s">
        <v>482</v>
      </c>
      <c r="L15857" t="s">
        <v>237</v>
      </c>
      <c r="O15857" t="s">
        <v>264</v>
      </c>
      <c r="P15857">
        <v>2050</v>
      </c>
      <c r="Q15857">
        <v>0.5</v>
      </c>
    </row>
    <row r="15858" spans="1:17" x14ac:dyDescent="0.25">
      <c r="A15858" t="s">
        <v>795</v>
      </c>
      <c r="B15858" t="s">
        <v>796</v>
      </c>
      <c r="C15858" t="s">
        <v>797</v>
      </c>
      <c r="D15858" t="s">
        <v>472</v>
      </c>
      <c r="E15858" t="s">
        <v>639</v>
      </c>
      <c r="F15858" t="s">
        <v>348</v>
      </c>
      <c r="G15858" t="s">
        <v>233</v>
      </c>
      <c r="H15858" t="s">
        <v>489</v>
      </c>
      <c r="I15858" t="s">
        <v>4</v>
      </c>
      <c r="J15858" t="s">
        <v>235</v>
      </c>
      <c r="K15858" t="s">
        <v>482</v>
      </c>
      <c r="L15858" t="s">
        <v>237</v>
      </c>
      <c r="O15858" t="s">
        <v>265</v>
      </c>
      <c r="P15858">
        <v>2050</v>
      </c>
      <c r="Q15858">
        <v>1</v>
      </c>
    </row>
    <row r="15859" spans="1:17" x14ac:dyDescent="0.25">
      <c r="A15859" t="s">
        <v>795</v>
      </c>
      <c r="B15859" t="s">
        <v>796</v>
      </c>
      <c r="C15859" t="s">
        <v>797</v>
      </c>
      <c r="D15859" t="s">
        <v>472</v>
      </c>
      <c r="E15859" t="s">
        <v>639</v>
      </c>
      <c r="F15859" t="s">
        <v>348</v>
      </c>
      <c r="G15859" t="s">
        <v>233</v>
      </c>
      <c r="H15859" t="s">
        <v>480</v>
      </c>
      <c r="I15859" t="s">
        <v>4</v>
      </c>
      <c r="J15859" t="s">
        <v>481</v>
      </c>
      <c r="K15859" t="s">
        <v>482</v>
      </c>
      <c r="L15859" t="s">
        <v>237</v>
      </c>
      <c r="O15859" t="s">
        <v>194</v>
      </c>
      <c r="P15859">
        <v>2015</v>
      </c>
      <c r="Q15859">
        <v>0.3</v>
      </c>
    </row>
    <row r="15860" spans="1:17" x14ac:dyDescent="0.25">
      <c r="A15860" t="s">
        <v>795</v>
      </c>
      <c r="B15860" t="s">
        <v>796</v>
      </c>
      <c r="C15860" t="s">
        <v>797</v>
      </c>
      <c r="D15860" t="s">
        <v>472</v>
      </c>
      <c r="E15860" t="s">
        <v>639</v>
      </c>
      <c r="F15860" t="s">
        <v>348</v>
      </c>
      <c r="G15860" t="s">
        <v>233</v>
      </c>
      <c r="H15860" t="s">
        <v>480</v>
      </c>
      <c r="I15860" t="s">
        <v>4</v>
      </c>
      <c r="J15860" t="s">
        <v>481</v>
      </c>
      <c r="K15860" t="s">
        <v>482</v>
      </c>
      <c r="L15860" t="s">
        <v>237</v>
      </c>
      <c r="O15860" t="s">
        <v>194</v>
      </c>
      <c r="P15860">
        <v>2020</v>
      </c>
      <c r="Q15860">
        <v>0.3</v>
      </c>
    </row>
    <row r="15861" spans="1:17" x14ac:dyDescent="0.25">
      <c r="A15861" t="s">
        <v>795</v>
      </c>
      <c r="B15861" t="s">
        <v>796</v>
      </c>
      <c r="C15861" t="s">
        <v>797</v>
      </c>
      <c r="D15861" t="s">
        <v>472</v>
      </c>
      <c r="E15861" t="s">
        <v>639</v>
      </c>
      <c r="F15861" t="s">
        <v>348</v>
      </c>
      <c r="G15861" t="s">
        <v>233</v>
      </c>
      <c r="H15861" t="s">
        <v>480</v>
      </c>
      <c r="I15861" t="s">
        <v>4</v>
      </c>
      <c r="J15861" t="s">
        <v>481</v>
      </c>
      <c r="K15861" t="s">
        <v>482</v>
      </c>
      <c r="L15861" t="s">
        <v>237</v>
      </c>
      <c r="O15861" t="s">
        <v>264</v>
      </c>
      <c r="P15861">
        <v>2020</v>
      </c>
      <c r="Q15861">
        <v>0.1</v>
      </c>
    </row>
    <row r="15862" spans="1:17" x14ac:dyDescent="0.25">
      <c r="A15862" t="s">
        <v>795</v>
      </c>
      <c r="B15862" t="s">
        <v>796</v>
      </c>
      <c r="C15862" t="s">
        <v>797</v>
      </c>
      <c r="D15862" t="s">
        <v>472</v>
      </c>
      <c r="E15862" t="s">
        <v>639</v>
      </c>
      <c r="F15862" t="s">
        <v>348</v>
      </c>
      <c r="G15862" t="s">
        <v>233</v>
      </c>
      <c r="H15862" t="s">
        <v>480</v>
      </c>
      <c r="I15862" t="s">
        <v>4</v>
      </c>
      <c r="J15862" t="s">
        <v>481</v>
      </c>
      <c r="K15862" t="s">
        <v>482</v>
      </c>
      <c r="L15862" t="s">
        <v>237</v>
      </c>
      <c r="O15862" t="s">
        <v>265</v>
      </c>
      <c r="P15862">
        <v>2020</v>
      </c>
      <c r="Q15862">
        <v>0.3</v>
      </c>
    </row>
    <row r="15863" spans="1:17" x14ac:dyDescent="0.25">
      <c r="A15863" t="s">
        <v>795</v>
      </c>
      <c r="B15863" t="s">
        <v>796</v>
      </c>
      <c r="C15863" t="s">
        <v>797</v>
      </c>
      <c r="D15863" t="s">
        <v>472</v>
      </c>
      <c r="E15863" t="s">
        <v>639</v>
      </c>
      <c r="F15863" t="s">
        <v>348</v>
      </c>
      <c r="G15863" t="s">
        <v>233</v>
      </c>
      <c r="H15863" t="s">
        <v>480</v>
      </c>
      <c r="I15863" t="s">
        <v>4</v>
      </c>
      <c r="J15863" t="s">
        <v>481</v>
      </c>
      <c r="K15863" t="s">
        <v>482</v>
      </c>
      <c r="L15863" t="s">
        <v>237</v>
      </c>
      <c r="O15863" t="s">
        <v>194</v>
      </c>
      <c r="P15863">
        <v>2030</v>
      </c>
      <c r="Q15863">
        <v>0.5</v>
      </c>
    </row>
    <row r="15864" spans="1:17" x14ac:dyDescent="0.25">
      <c r="A15864" t="s">
        <v>795</v>
      </c>
      <c r="B15864" t="s">
        <v>796</v>
      </c>
      <c r="C15864" t="s">
        <v>797</v>
      </c>
      <c r="D15864" t="s">
        <v>472</v>
      </c>
      <c r="E15864" t="s">
        <v>639</v>
      </c>
      <c r="F15864" t="s">
        <v>348</v>
      </c>
      <c r="G15864" t="s">
        <v>233</v>
      </c>
      <c r="H15864" t="s">
        <v>480</v>
      </c>
      <c r="I15864" t="s">
        <v>4</v>
      </c>
      <c r="J15864" t="s">
        <v>481</v>
      </c>
      <c r="K15864" t="s">
        <v>482</v>
      </c>
      <c r="L15864" t="s">
        <v>237</v>
      </c>
      <c r="O15864" t="s">
        <v>264</v>
      </c>
      <c r="P15864">
        <v>2030</v>
      </c>
    </row>
    <row r="15865" spans="1:17" x14ac:dyDescent="0.25">
      <c r="A15865" t="s">
        <v>795</v>
      </c>
      <c r="B15865" t="s">
        <v>796</v>
      </c>
      <c r="C15865" t="s">
        <v>797</v>
      </c>
      <c r="D15865" t="s">
        <v>472</v>
      </c>
      <c r="E15865" t="s">
        <v>639</v>
      </c>
      <c r="F15865" t="s">
        <v>348</v>
      </c>
      <c r="G15865" t="s">
        <v>233</v>
      </c>
      <c r="H15865" t="s">
        <v>480</v>
      </c>
      <c r="I15865" t="s">
        <v>4</v>
      </c>
      <c r="J15865" t="s">
        <v>481</v>
      </c>
      <c r="K15865" t="s">
        <v>482</v>
      </c>
      <c r="L15865" t="s">
        <v>237</v>
      </c>
      <c r="O15865" t="s">
        <v>265</v>
      </c>
      <c r="P15865">
        <v>2030</v>
      </c>
    </row>
    <row r="15866" spans="1:17" x14ac:dyDescent="0.25">
      <c r="A15866" t="s">
        <v>795</v>
      </c>
      <c r="B15866" t="s">
        <v>796</v>
      </c>
      <c r="C15866" t="s">
        <v>797</v>
      </c>
      <c r="D15866" t="s">
        <v>472</v>
      </c>
      <c r="E15866" t="s">
        <v>639</v>
      </c>
      <c r="F15866" t="s">
        <v>348</v>
      </c>
      <c r="G15866" t="s">
        <v>233</v>
      </c>
      <c r="H15866" t="s">
        <v>480</v>
      </c>
      <c r="I15866" t="s">
        <v>4</v>
      </c>
      <c r="J15866" t="s">
        <v>481</v>
      </c>
      <c r="K15866" t="s">
        <v>482</v>
      </c>
      <c r="L15866" t="s">
        <v>237</v>
      </c>
      <c r="O15866" t="s">
        <v>194</v>
      </c>
      <c r="P15866">
        <v>2050</v>
      </c>
      <c r="Q15866">
        <v>0.6</v>
      </c>
    </row>
    <row r="15867" spans="1:17" x14ac:dyDescent="0.25">
      <c r="A15867" t="s">
        <v>795</v>
      </c>
      <c r="B15867" t="s">
        <v>796</v>
      </c>
      <c r="C15867" t="s">
        <v>797</v>
      </c>
      <c r="D15867" t="s">
        <v>472</v>
      </c>
      <c r="E15867" t="s">
        <v>639</v>
      </c>
      <c r="F15867" t="s">
        <v>348</v>
      </c>
      <c r="G15867" t="s">
        <v>233</v>
      </c>
      <c r="H15867" t="s">
        <v>480</v>
      </c>
      <c r="I15867" t="s">
        <v>4</v>
      </c>
      <c r="J15867" t="s">
        <v>481</v>
      </c>
      <c r="K15867" t="s">
        <v>482</v>
      </c>
      <c r="L15867" t="s">
        <v>237</v>
      </c>
      <c r="O15867" t="s">
        <v>264</v>
      </c>
      <c r="P15867">
        <v>2050</v>
      </c>
      <c r="Q15867">
        <v>0.1</v>
      </c>
    </row>
    <row r="15868" spans="1:17" x14ac:dyDescent="0.25">
      <c r="A15868" t="s">
        <v>795</v>
      </c>
      <c r="B15868" t="s">
        <v>796</v>
      </c>
      <c r="C15868" t="s">
        <v>797</v>
      </c>
      <c r="D15868" t="s">
        <v>472</v>
      </c>
      <c r="E15868" t="s">
        <v>639</v>
      </c>
      <c r="F15868" t="s">
        <v>348</v>
      </c>
      <c r="G15868" t="s">
        <v>233</v>
      </c>
      <c r="H15868" t="s">
        <v>480</v>
      </c>
      <c r="I15868" t="s">
        <v>4</v>
      </c>
      <c r="J15868" t="s">
        <v>481</v>
      </c>
      <c r="K15868" t="s">
        <v>482</v>
      </c>
      <c r="L15868" t="s">
        <v>237</v>
      </c>
      <c r="O15868" t="s">
        <v>265</v>
      </c>
      <c r="P15868">
        <v>2050</v>
      </c>
      <c r="Q15868">
        <v>0.6</v>
      </c>
    </row>
    <row r="15869" spans="1:17" x14ac:dyDescent="0.25">
      <c r="A15869" t="s">
        <v>795</v>
      </c>
      <c r="B15869" t="s">
        <v>796</v>
      </c>
      <c r="C15869" t="s">
        <v>797</v>
      </c>
      <c r="D15869" t="s">
        <v>472</v>
      </c>
      <c r="E15869" t="s">
        <v>639</v>
      </c>
      <c r="F15869" t="s">
        <v>348</v>
      </c>
      <c r="G15869" t="s">
        <v>233</v>
      </c>
      <c r="H15869" t="s">
        <v>484</v>
      </c>
      <c r="I15869" t="s">
        <v>4</v>
      </c>
      <c r="J15869" t="s">
        <v>485</v>
      </c>
      <c r="K15869" t="s">
        <v>482</v>
      </c>
      <c r="L15869" t="s">
        <v>237</v>
      </c>
      <c r="O15869" t="s">
        <v>194</v>
      </c>
      <c r="P15869">
        <v>2015</v>
      </c>
      <c r="Q15869">
        <v>0.5</v>
      </c>
    </row>
    <row r="15870" spans="1:17" x14ac:dyDescent="0.25">
      <c r="A15870" t="s">
        <v>795</v>
      </c>
      <c r="B15870" t="s">
        <v>796</v>
      </c>
      <c r="C15870" t="s">
        <v>797</v>
      </c>
      <c r="D15870" t="s">
        <v>472</v>
      </c>
      <c r="E15870" t="s">
        <v>639</v>
      </c>
      <c r="F15870" t="s">
        <v>348</v>
      </c>
      <c r="G15870" t="s">
        <v>233</v>
      </c>
      <c r="H15870" t="s">
        <v>484</v>
      </c>
      <c r="I15870" t="s">
        <v>4</v>
      </c>
      <c r="J15870" t="s">
        <v>485</v>
      </c>
      <c r="K15870" t="s">
        <v>482</v>
      </c>
      <c r="L15870" t="s">
        <v>237</v>
      </c>
      <c r="O15870" t="s">
        <v>194</v>
      </c>
      <c r="P15870">
        <v>2020</v>
      </c>
      <c r="Q15870">
        <v>0.5</v>
      </c>
    </row>
    <row r="15871" spans="1:17" x14ac:dyDescent="0.25">
      <c r="A15871" t="s">
        <v>795</v>
      </c>
      <c r="B15871" t="s">
        <v>796</v>
      </c>
      <c r="C15871" t="s">
        <v>797</v>
      </c>
      <c r="D15871" t="s">
        <v>472</v>
      </c>
      <c r="E15871" t="s">
        <v>639</v>
      </c>
      <c r="F15871" t="s">
        <v>348</v>
      </c>
      <c r="G15871" t="s">
        <v>233</v>
      </c>
      <c r="H15871" t="s">
        <v>484</v>
      </c>
      <c r="I15871" t="s">
        <v>4</v>
      </c>
      <c r="J15871" t="s">
        <v>485</v>
      </c>
      <c r="K15871" t="s">
        <v>482</v>
      </c>
      <c r="L15871" t="s">
        <v>237</v>
      </c>
      <c r="O15871" t="s">
        <v>264</v>
      </c>
      <c r="P15871">
        <v>2020</v>
      </c>
      <c r="Q15871">
        <v>0.4</v>
      </c>
    </row>
    <row r="15872" spans="1:17" x14ac:dyDescent="0.25">
      <c r="A15872" t="s">
        <v>795</v>
      </c>
      <c r="B15872" t="s">
        <v>796</v>
      </c>
      <c r="C15872" t="s">
        <v>797</v>
      </c>
      <c r="D15872" t="s">
        <v>472</v>
      </c>
      <c r="E15872" t="s">
        <v>639</v>
      </c>
      <c r="F15872" t="s">
        <v>348</v>
      </c>
      <c r="G15872" t="s">
        <v>233</v>
      </c>
      <c r="H15872" t="s">
        <v>484</v>
      </c>
      <c r="I15872" t="s">
        <v>4</v>
      </c>
      <c r="J15872" t="s">
        <v>485</v>
      </c>
      <c r="K15872" t="s">
        <v>482</v>
      </c>
      <c r="L15872" t="s">
        <v>237</v>
      </c>
      <c r="O15872" t="s">
        <v>265</v>
      </c>
      <c r="P15872">
        <v>2020</v>
      </c>
      <c r="Q15872">
        <v>0.5</v>
      </c>
    </row>
    <row r="15873" spans="1:17" x14ac:dyDescent="0.25">
      <c r="A15873" t="s">
        <v>795</v>
      </c>
      <c r="B15873" t="s">
        <v>796</v>
      </c>
      <c r="C15873" t="s">
        <v>797</v>
      </c>
      <c r="D15873" t="s">
        <v>472</v>
      </c>
      <c r="E15873" t="s">
        <v>639</v>
      </c>
      <c r="F15873" t="s">
        <v>348</v>
      </c>
      <c r="G15873" t="s">
        <v>233</v>
      </c>
      <c r="H15873" t="s">
        <v>484</v>
      </c>
      <c r="I15873" t="s">
        <v>4</v>
      </c>
      <c r="J15873" t="s">
        <v>485</v>
      </c>
      <c r="K15873" t="s">
        <v>482</v>
      </c>
      <c r="L15873" t="s">
        <v>237</v>
      </c>
      <c r="O15873" t="s">
        <v>194</v>
      </c>
      <c r="P15873">
        <v>2030</v>
      </c>
      <c r="Q15873">
        <v>0.5</v>
      </c>
    </row>
    <row r="15874" spans="1:17" x14ac:dyDescent="0.25">
      <c r="A15874" t="s">
        <v>795</v>
      </c>
      <c r="B15874" t="s">
        <v>796</v>
      </c>
      <c r="C15874" t="s">
        <v>797</v>
      </c>
      <c r="D15874" t="s">
        <v>472</v>
      </c>
      <c r="E15874" t="s">
        <v>639</v>
      </c>
      <c r="F15874" t="s">
        <v>348</v>
      </c>
      <c r="G15874" t="s">
        <v>233</v>
      </c>
      <c r="H15874" t="s">
        <v>484</v>
      </c>
      <c r="I15874" t="s">
        <v>4</v>
      </c>
      <c r="J15874" t="s">
        <v>485</v>
      </c>
      <c r="K15874" t="s">
        <v>482</v>
      </c>
      <c r="L15874" t="s">
        <v>237</v>
      </c>
      <c r="O15874" t="s">
        <v>264</v>
      </c>
      <c r="P15874">
        <v>2030</v>
      </c>
    </row>
    <row r="15875" spans="1:17" x14ac:dyDescent="0.25">
      <c r="A15875" t="s">
        <v>795</v>
      </c>
      <c r="B15875" t="s">
        <v>796</v>
      </c>
      <c r="C15875" t="s">
        <v>797</v>
      </c>
      <c r="D15875" t="s">
        <v>472</v>
      </c>
      <c r="E15875" t="s">
        <v>639</v>
      </c>
      <c r="F15875" t="s">
        <v>348</v>
      </c>
      <c r="G15875" t="s">
        <v>233</v>
      </c>
      <c r="H15875" t="s">
        <v>484</v>
      </c>
      <c r="I15875" t="s">
        <v>4</v>
      </c>
      <c r="J15875" t="s">
        <v>485</v>
      </c>
      <c r="K15875" t="s">
        <v>482</v>
      </c>
      <c r="L15875" t="s">
        <v>237</v>
      </c>
      <c r="O15875" t="s">
        <v>265</v>
      </c>
      <c r="P15875">
        <v>2030</v>
      </c>
    </row>
    <row r="15876" spans="1:17" x14ac:dyDescent="0.25">
      <c r="A15876" t="s">
        <v>795</v>
      </c>
      <c r="B15876" t="s">
        <v>796</v>
      </c>
      <c r="C15876" t="s">
        <v>797</v>
      </c>
      <c r="D15876" t="s">
        <v>472</v>
      </c>
      <c r="E15876" t="s">
        <v>639</v>
      </c>
      <c r="F15876" t="s">
        <v>348</v>
      </c>
      <c r="G15876" t="s">
        <v>233</v>
      </c>
      <c r="H15876" t="s">
        <v>484</v>
      </c>
      <c r="I15876" t="s">
        <v>4</v>
      </c>
      <c r="J15876" t="s">
        <v>485</v>
      </c>
      <c r="K15876" t="s">
        <v>482</v>
      </c>
      <c r="L15876" t="s">
        <v>237</v>
      </c>
      <c r="O15876" t="s">
        <v>194</v>
      </c>
      <c r="P15876">
        <v>2050</v>
      </c>
      <c r="Q15876">
        <v>0.4</v>
      </c>
    </row>
    <row r="15877" spans="1:17" x14ac:dyDescent="0.25">
      <c r="A15877" t="s">
        <v>795</v>
      </c>
      <c r="B15877" t="s">
        <v>796</v>
      </c>
      <c r="C15877" t="s">
        <v>797</v>
      </c>
      <c r="D15877" t="s">
        <v>472</v>
      </c>
      <c r="E15877" t="s">
        <v>639</v>
      </c>
      <c r="F15877" t="s">
        <v>348</v>
      </c>
      <c r="G15877" t="s">
        <v>233</v>
      </c>
      <c r="H15877" t="s">
        <v>484</v>
      </c>
      <c r="I15877" t="s">
        <v>4</v>
      </c>
      <c r="J15877" t="s">
        <v>485</v>
      </c>
      <c r="K15877" t="s">
        <v>482</v>
      </c>
      <c r="L15877" t="s">
        <v>237</v>
      </c>
      <c r="O15877" t="s">
        <v>264</v>
      </c>
      <c r="P15877">
        <v>2050</v>
      </c>
      <c r="Q15877">
        <v>0.3</v>
      </c>
    </row>
    <row r="15878" spans="1:17" x14ac:dyDescent="0.25">
      <c r="A15878" t="s">
        <v>795</v>
      </c>
      <c r="B15878" t="s">
        <v>796</v>
      </c>
      <c r="C15878" t="s">
        <v>797</v>
      </c>
      <c r="D15878" t="s">
        <v>472</v>
      </c>
      <c r="E15878" t="s">
        <v>639</v>
      </c>
      <c r="F15878" t="s">
        <v>348</v>
      </c>
      <c r="G15878" t="s">
        <v>233</v>
      </c>
      <c r="H15878" t="s">
        <v>484</v>
      </c>
      <c r="I15878" t="s">
        <v>4</v>
      </c>
      <c r="J15878" t="s">
        <v>485</v>
      </c>
      <c r="K15878" t="s">
        <v>482</v>
      </c>
      <c r="L15878" t="s">
        <v>237</v>
      </c>
      <c r="O15878" t="s">
        <v>265</v>
      </c>
      <c r="P15878">
        <v>2050</v>
      </c>
      <c r="Q15878">
        <v>0.5</v>
      </c>
    </row>
    <row r="15879" spans="1:17" x14ac:dyDescent="0.25">
      <c r="A15879" t="s">
        <v>795</v>
      </c>
      <c r="B15879" t="s">
        <v>796</v>
      </c>
      <c r="C15879" t="s">
        <v>797</v>
      </c>
      <c r="D15879" t="s">
        <v>472</v>
      </c>
      <c r="E15879" t="s">
        <v>639</v>
      </c>
      <c r="F15879" t="s">
        <v>348</v>
      </c>
      <c r="G15879" t="s">
        <v>188</v>
      </c>
      <c r="H15879" t="s">
        <v>649</v>
      </c>
      <c r="I15879" t="s">
        <v>577</v>
      </c>
      <c r="K15879" t="s">
        <v>650</v>
      </c>
      <c r="L15879" t="s">
        <v>237</v>
      </c>
      <c r="O15879" t="s">
        <v>194</v>
      </c>
      <c r="P15879">
        <v>2015</v>
      </c>
      <c r="Q15879">
        <v>0</v>
      </c>
    </row>
    <row r="15880" spans="1:17" x14ac:dyDescent="0.25">
      <c r="A15880" t="s">
        <v>795</v>
      </c>
      <c r="B15880" t="s">
        <v>796</v>
      </c>
      <c r="C15880" t="s">
        <v>797</v>
      </c>
      <c r="D15880" t="s">
        <v>472</v>
      </c>
      <c r="E15880" t="s">
        <v>639</v>
      </c>
      <c r="F15880" t="s">
        <v>348</v>
      </c>
      <c r="G15880" t="s">
        <v>188</v>
      </c>
      <c r="H15880" t="s">
        <v>649</v>
      </c>
      <c r="I15880" t="s">
        <v>577</v>
      </c>
      <c r="K15880" t="s">
        <v>650</v>
      </c>
      <c r="L15880" t="s">
        <v>237</v>
      </c>
      <c r="O15880" t="s">
        <v>194</v>
      </c>
      <c r="P15880">
        <v>2020</v>
      </c>
      <c r="Q15880">
        <v>0</v>
      </c>
    </row>
    <row r="15881" spans="1:17" x14ac:dyDescent="0.25">
      <c r="A15881" t="s">
        <v>795</v>
      </c>
      <c r="B15881" t="s">
        <v>796</v>
      </c>
      <c r="C15881" t="s">
        <v>797</v>
      </c>
      <c r="D15881" t="s">
        <v>472</v>
      </c>
      <c r="E15881" t="s">
        <v>639</v>
      </c>
      <c r="F15881" t="s">
        <v>348</v>
      </c>
      <c r="G15881" t="s">
        <v>188</v>
      </c>
      <c r="H15881" t="s">
        <v>649</v>
      </c>
      <c r="I15881" t="s">
        <v>577</v>
      </c>
      <c r="K15881" t="s">
        <v>650</v>
      </c>
      <c r="L15881" t="s">
        <v>237</v>
      </c>
      <c r="O15881" t="s">
        <v>264</v>
      </c>
      <c r="P15881">
        <v>2020</v>
      </c>
      <c r="Q15881">
        <v>0</v>
      </c>
    </row>
    <row r="15882" spans="1:17" x14ac:dyDescent="0.25">
      <c r="A15882" t="s">
        <v>795</v>
      </c>
      <c r="B15882" t="s">
        <v>796</v>
      </c>
      <c r="C15882" t="s">
        <v>797</v>
      </c>
      <c r="D15882" t="s">
        <v>472</v>
      </c>
      <c r="E15882" t="s">
        <v>639</v>
      </c>
      <c r="F15882" t="s">
        <v>348</v>
      </c>
      <c r="G15882" t="s">
        <v>188</v>
      </c>
      <c r="H15882" t="s">
        <v>649</v>
      </c>
      <c r="I15882" t="s">
        <v>577</v>
      </c>
      <c r="K15882" t="s">
        <v>650</v>
      </c>
      <c r="L15882" t="s">
        <v>237</v>
      </c>
      <c r="O15882" t="s">
        <v>265</v>
      </c>
      <c r="P15882">
        <v>2020</v>
      </c>
      <c r="Q15882">
        <v>0</v>
      </c>
    </row>
    <row r="15883" spans="1:17" x14ac:dyDescent="0.25">
      <c r="A15883" t="s">
        <v>795</v>
      </c>
      <c r="B15883" t="s">
        <v>796</v>
      </c>
      <c r="C15883" t="s">
        <v>797</v>
      </c>
      <c r="D15883" t="s">
        <v>472</v>
      </c>
      <c r="E15883" t="s">
        <v>639</v>
      </c>
      <c r="F15883" t="s">
        <v>348</v>
      </c>
      <c r="G15883" t="s">
        <v>188</v>
      </c>
      <c r="H15883" t="s">
        <v>649</v>
      </c>
      <c r="I15883" t="s">
        <v>577</v>
      </c>
      <c r="K15883" t="s">
        <v>650</v>
      </c>
      <c r="L15883" t="s">
        <v>237</v>
      </c>
      <c r="O15883" t="s">
        <v>194</v>
      </c>
      <c r="P15883">
        <v>2030</v>
      </c>
      <c r="Q15883">
        <v>0</v>
      </c>
    </row>
    <row r="15884" spans="1:17" x14ac:dyDescent="0.25">
      <c r="A15884" t="s">
        <v>795</v>
      </c>
      <c r="B15884" t="s">
        <v>796</v>
      </c>
      <c r="C15884" t="s">
        <v>797</v>
      </c>
      <c r="D15884" t="s">
        <v>472</v>
      </c>
      <c r="E15884" t="s">
        <v>639</v>
      </c>
      <c r="F15884" t="s">
        <v>348</v>
      </c>
      <c r="G15884" t="s">
        <v>188</v>
      </c>
      <c r="H15884" t="s">
        <v>649</v>
      </c>
      <c r="I15884" t="s">
        <v>577</v>
      </c>
      <c r="K15884" t="s">
        <v>650</v>
      </c>
      <c r="L15884" t="s">
        <v>237</v>
      </c>
      <c r="O15884" t="s">
        <v>264</v>
      </c>
      <c r="P15884">
        <v>2030</v>
      </c>
    </row>
    <row r="15885" spans="1:17" x14ac:dyDescent="0.25">
      <c r="A15885" t="s">
        <v>795</v>
      </c>
      <c r="B15885" t="s">
        <v>796</v>
      </c>
      <c r="C15885" t="s">
        <v>797</v>
      </c>
      <c r="D15885" t="s">
        <v>472</v>
      </c>
      <c r="E15885" t="s">
        <v>639</v>
      </c>
      <c r="F15885" t="s">
        <v>348</v>
      </c>
      <c r="G15885" t="s">
        <v>188</v>
      </c>
      <c r="H15885" t="s">
        <v>649</v>
      </c>
      <c r="I15885" t="s">
        <v>577</v>
      </c>
      <c r="K15885" t="s">
        <v>650</v>
      </c>
      <c r="L15885" t="s">
        <v>237</v>
      </c>
      <c r="O15885" t="s">
        <v>265</v>
      </c>
      <c r="P15885">
        <v>2030</v>
      </c>
    </row>
    <row r="15886" spans="1:17" x14ac:dyDescent="0.25">
      <c r="A15886" t="s">
        <v>795</v>
      </c>
      <c r="B15886" t="s">
        <v>796</v>
      </c>
      <c r="C15886" t="s">
        <v>797</v>
      </c>
      <c r="D15886" t="s">
        <v>472</v>
      </c>
      <c r="E15886" t="s">
        <v>639</v>
      </c>
      <c r="F15886" t="s">
        <v>348</v>
      </c>
      <c r="G15886" t="s">
        <v>188</v>
      </c>
      <c r="H15886" t="s">
        <v>649</v>
      </c>
      <c r="I15886" t="s">
        <v>577</v>
      </c>
      <c r="K15886" t="s">
        <v>650</v>
      </c>
      <c r="L15886" t="s">
        <v>237</v>
      </c>
      <c r="O15886" t="s">
        <v>194</v>
      </c>
      <c r="P15886">
        <v>2050</v>
      </c>
      <c r="Q15886">
        <v>0</v>
      </c>
    </row>
    <row r="15887" spans="1:17" x14ac:dyDescent="0.25">
      <c r="A15887" t="s">
        <v>795</v>
      </c>
      <c r="B15887" t="s">
        <v>796</v>
      </c>
      <c r="C15887" t="s">
        <v>797</v>
      </c>
      <c r="D15887" t="s">
        <v>472</v>
      </c>
      <c r="E15887" t="s">
        <v>639</v>
      </c>
      <c r="F15887" t="s">
        <v>348</v>
      </c>
      <c r="G15887" t="s">
        <v>188</v>
      </c>
      <c r="H15887" t="s">
        <v>649</v>
      </c>
      <c r="I15887" t="s">
        <v>577</v>
      </c>
      <c r="K15887" t="s">
        <v>650</v>
      </c>
      <c r="L15887" t="s">
        <v>237</v>
      </c>
      <c r="O15887" t="s">
        <v>264</v>
      </c>
      <c r="P15887">
        <v>2050</v>
      </c>
      <c r="Q15887">
        <v>0</v>
      </c>
    </row>
    <row r="15888" spans="1:17" x14ac:dyDescent="0.25">
      <c r="A15888" t="s">
        <v>795</v>
      </c>
      <c r="B15888" t="s">
        <v>796</v>
      </c>
      <c r="C15888" t="s">
        <v>797</v>
      </c>
      <c r="D15888" t="s">
        <v>472</v>
      </c>
      <c r="E15888" t="s">
        <v>639</v>
      </c>
      <c r="F15888" t="s">
        <v>348</v>
      </c>
      <c r="G15888" t="s">
        <v>188</v>
      </c>
      <c r="H15888" t="s">
        <v>649</v>
      </c>
      <c r="I15888" t="s">
        <v>577</v>
      </c>
      <c r="K15888" t="s">
        <v>650</v>
      </c>
      <c r="L15888" t="s">
        <v>237</v>
      </c>
      <c r="O15888" t="s">
        <v>265</v>
      </c>
      <c r="P15888">
        <v>2050</v>
      </c>
      <c r="Q15888">
        <v>0</v>
      </c>
    </row>
    <row r="15889" spans="1:17" x14ac:dyDescent="0.25">
      <c r="A15889" t="s">
        <v>798</v>
      </c>
      <c r="B15889" t="s">
        <v>799</v>
      </c>
      <c r="C15889" t="s">
        <v>797</v>
      </c>
      <c r="D15889" t="s">
        <v>472</v>
      </c>
      <c r="E15889" t="s">
        <v>639</v>
      </c>
      <c r="F15889" t="s">
        <v>260</v>
      </c>
      <c r="G15889" t="s">
        <v>195</v>
      </c>
      <c r="H15889" t="s">
        <v>417</v>
      </c>
      <c r="I15889" t="s">
        <v>418</v>
      </c>
      <c r="J15889" t="s">
        <v>419</v>
      </c>
      <c r="K15889" t="s">
        <v>191</v>
      </c>
      <c r="O15889" t="s">
        <v>264</v>
      </c>
      <c r="P15889">
        <v>2020</v>
      </c>
      <c r="Q15889">
        <v>1E-3</v>
      </c>
    </row>
    <row r="15890" spans="1:17" x14ac:dyDescent="0.25">
      <c r="A15890" t="s">
        <v>798</v>
      </c>
      <c r="B15890" t="s">
        <v>799</v>
      </c>
      <c r="C15890" t="s">
        <v>797</v>
      </c>
      <c r="D15890" t="s">
        <v>472</v>
      </c>
      <c r="E15890" t="s">
        <v>639</v>
      </c>
      <c r="F15890" t="s">
        <v>260</v>
      </c>
      <c r="G15890" t="s">
        <v>195</v>
      </c>
      <c r="H15890" t="s">
        <v>417</v>
      </c>
      <c r="I15890" t="s">
        <v>418</v>
      </c>
      <c r="J15890" t="s">
        <v>419</v>
      </c>
      <c r="K15890" t="s">
        <v>191</v>
      </c>
      <c r="O15890" t="s">
        <v>264</v>
      </c>
      <c r="P15890">
        <v>2050</v>
      </c>
      <c r="Q15890">
        <v>1E-3</v>
      </c>
    </row>
    <row r="15891" spans="1:17" x14ac:dyDescent="0.25">
      <c r="A15891" t="s">
        <v>798</v>
      </c>
      <c r="B15891" t="s">
        <v>799</v>
      </c>
      <c r="C15891" t="s">
        <v>797</v>
      </c>
      <c r="D15891" t="s">
        <v>472</v>
      </c>
      <c r="E15891" t="s">
        <v>639</v>
      </c>
      <c r="F15891" t="s">
        <v>260</v>
      </c>
      <c r="G15891" t="s">
        <v>195</v>
      </c>
      <c r="H15891" t="s">
        <v>417</v>
      </c>
      <c r="I15891" t="s">
        <v>418</v>
      </c>
      <c r="J15891" t="s">
        <v>419</v>
      </c>
      <c r="K15891" t="s">
        <v>191</v>
      </c>
      <c r="O15891" t="s">
        <v>194</v>
      </c>
      <c r="P15891">
        <v>2015</v>
      </c>
      <c r="Q15891">
        <v>5.0000000000000001E-3</v>
      </c>
    </row>
    <row r="15892" spans="1:17" x14ac:dyDescent="0.25">
      <c r="A15892" t="s">
        <v>798</v>
      </c>
      <c r="B15892" t="s">
        <v>799</v>
      </c>
      <c r="C15892" t="s">
        <v>797</v>
      </c>
      <c r="D15892" t="s">
        <v>472</v>
      </c>
      <c r="E15892" t="s">
        <v>639</v>
      </c>
      <c r="F15892" t="s">
        <v>260</v>
      </c>
      <c r="G15892" t="s">
        <v>195</v>
      </c>
      <c r="H15892" t="s">
        <v>417</v>
      </c>
      <c r="I15892" t="s">
        <v>418</v>
      </c>
      <c r="J15892" t="s">
        <v>419</v>
      </c>
      <c r="K15892" t="s">
        <v>191</v>
      </c>
      <c r="O15892" t="s">
        <v>194</v>
      </c>
      <c r="P15892">
        <v>2020</v>
      </c>
      <c r="Q15892">
        <v>5.0000000000000001E-3</v>
      </c>
    </row>
    <row r="15893" spans="1:17" x14ac:dyDescent="0.25">
      <c r="A15893" t="s">
        <v>798</v>
      </c>
      <c r="B15893" t="s">
        <v>799</v>
      </c>
      <c r="C15893" t="s">
        <v>797</v>
      </c>
      <c r="D15893" t="s">
        <v>472</v>
      </c>
      <c r="E15893" t="s">
        <v>639</v>
      </c>
      <c r="F15893" t="s">
        <v>260</v>
      </c>
      <c r="G15893" t="s">
        <v>195</v>
      </c>
      <c r="H15893" t="s">
        <v>417</v>
      </c>
      <c r="I15893" t="s">
        <v>418</v>
      </c>
      <c r="J15893" t="s">
        <v>419</v>
      </c>
      <c r="K15893" t="s">
        <v>191</v>
      </c>
      <c r="O15893" t="s">
        <v>265</v>
      </c>
      <c r="P15893">
        <v>2020</v>
      </c>
      <c r="Q15893">
        <v>5.0000000000000001E-3</v>
      </c>
    </row>
    <row r="15894" spans="1:17" x14ac:dyDescent="0.25">
      <c r="A15894" t="s">
        <v>798</v>
      </c>
      <c r="B15894" t="s">
        <v>799</v>
      </c>
      <c r="C15894" t="s">
        <v>797</v>
      </c>
      <c r="D15894" t="s">
        <v>472</v>
      </c>
      <c r="E15894" t="s">
        <v>639</v>
      </c>
      <c r="F15894" t="s">
        <v>260</v>
      </c>
      <c r="G15894" t="s">
        <v>195</v>
      </c>
      <c r="H15894" t="s">
        <v>417</v>
      </c>
      <c r="I15894" t="s">
        <v>418</v>
      </c>
      <c r="J15894" t="s">
        <v>419</v>
      </c>
      <c r="K15894" t="s">
        <v>191</v>
      </c>
      <c r="O15894" t="s">
        <v>194</v>
      </c>
      <c r="P15894">
        <v>2030</v>
      </c>
      <c r="Q15894">
        <v>5.0000000000000001E-3</v>
      </c>
    </row>
    <row r="15895" spans="1:17" x14ac:dyDescent="0.25">
      <c r="A15895" t="s">
        <v>798</v>
      </c>
      <c r="B15895" t="s">
        <v>799</v>
      </c>
      <c r="C15895" t="s">
        <v>797</v>
      </c>
      <c r="D15895" t="s">
        <v>472</v>
      </c>
      <c r="E15895" t="s">
        <v>639</v>
      </c>
      <c r="F15895" t="s">
        <v>260</v>
      </c>
      <c r="G15895" t="s">
        <v>195</v>
      </c>
      <c r="H15895" t="s">
        <v>417</v>
      </c>
      <c r="I15895" t="s">
        <v>418</v>
      </c>
      <c r="J15895" t="s">
        <v>419</v>
      </c>
      <c r="K15895" t="s">
        <v>191</v>
      </c>
      <c r="O15895" t="s">
        <v>194</v>
      </c>
      <c r="P15895">
        <v>2050</v>
      </c>
      <c r="Q15895">
        <v>5.0000000000000001E-3</v>
      </c>
    </row>
    <row r="15896" spans="1:17" x14ac:dyDescent="0.25">
      <c r="A15896" t="s">
        <v>798</v>
      </c>
      <c r="B15896" t="s">
        <v>799</v>
      </c>
      <c r="C15896" t="s">
        <v>797</v>
      </c>
      <c r="D15896" t="s">
        <v>472</v>
      </c>
      <c r="E15896" t="s">
        <v>639</v>
      </c>
      <c r="F15896" t="s">
        <v>260</v>
      </c>
      <c r="G15896" t="s">
        <v>195</v>
      </c>
      <c r="H15896" t="s">
        <v>417</v>
      </c>
      <c r="I15896" t="s">
        <v>418</v>
      </c>
      <c r="J15896" t="s">
        <v>419</v>
      </c>
      <c r="K15896" t="s">
        <v>191</v>
      </c>
      <c r="O15896" t="s">
        <v>265</v>
      </c>
      <c r="P15896">
        <v>2050</v>
      </c>
      <c r="Q15896">
        <v>5.0000000000000001E-3</v>
      </c>
    </row>
    <row r="15897" spans="1:17" x14ac:dyDescent="0.25">
      <c r="A15897" t="s">
        <v>798</v>
      </c>
      <c r="B15897" t="s">
        <v>799</v>
      </c>
      <c r="C15897" t="s">
        <v>797</v>
      </c>
      <c r="D15897" t="s">
        <v>472</v>
      </c>
      <c r="E15897" t="s">
        <v>639</v>
      </c>
      <c r="F15897" t="s">
        <v>260</v>
      </c>
      <c r="G15897" t="s">
        <v>195</v>
      </c>
      <c r="H15897" t="s">
        <v>352</v>
      </c>
      <c r="I15897" t="s">
        <v>135</v>
      </c>
      <c r="K15897" t="s">
        <v>191</v>
      </c>
      <c r="O15897" t="s">
        <v>264</v>
      </c>
      <c r="P15897">
        <v>2020</v>
      </c>
      <c r="Q15897">
        <v>5.0000000000000001E-3</v>
      </c>
    </row>
    <row r="15898" spans="1:17" x14ac:dyDescent="0.25">
      <c r="A15898" t="s">
        <v>798</v>
      </c>
      <c r="B15898" t="s">
        <v>799</v>
      </c>
      <c r="C15898" t="s">
        <v>797</v>
      </c>
      <c r="D15898" t="s">
        <v>472</v>
      </c>
      <c r="E15898" t="s">
        <v>639</v>
      </c>
      <c r="F15898" t="s">
        <v>260</v>
      </c>
      <c r="G15898" t="s">
        <v>195</v>
      </c>
      <c r="H15898" t="s">
        <v>352</v>
      </c>
      <c r="I15898" t="s">
        <v>135</v>
      </c>
      <c r="K15898" t="s">
        <v>191</v>
      </c>
      <c r="O15898" t="s">
        <v>264</v>
      </c>
      <c r="P15898">
        <v>2050</v>
      </c>
      <c r="Q15898">
        <v>5.0000000000000001E-3</v>
      </c>
    </row>
    <row r="15899" spans="1:17" x14ac:dyDescent="0.25">
      <c r="A15899" t="s">
        <v>798</v>
      </c>
      <c r="B15899" t="s">
        <v>799</v>
      </c>
      <c r="C15899" t="s">
        <v>797</v>
      </c>
      <c r="D15899" t="s">
        <v>472</v>
      </c>
      <c r="E15899" t="s">
        <v>639</v>
      </c>
      <c r="F15899" t="s">
        <v>260</v>
      </c>
      <c r="G15899" t="s">
        <v>195</v>
      </c>
      <c r="H15899" t="s">
        <v>352</v>
      </c>
      <c r="I15899" t="s">
        <v>135</v>
      </c>
      <c r="K15899" t="s">
        <v>191</v>
      </c>
      <c r="O15899" t="s">
        <v>194</v>
      </c>
      <c r="P15899">
        <v>2015</v>
      </c>
      <c r="Q15899">
        <v>0.01</v>
      </c>
    </row>
    <row r="15900" spans="1:17" x14ac:dyDescent="0.25">
      <c r="A15900" t="s">
        <v>798</v>
      </c>
      <c r="B15900" t="s">
        <v>799</v>
      </c>
      <c r="C15900" t="s">
        <v>797</v>
      </c>
      <c r="D15900" t="s">
        <v>472</v>
      </c>
      <c r="E15900" t="s">
        <v>639</v>
      </c>
      <c r="F15900" t="s">
        <v>260</v>
      </c>
      <c r="G15900" t="s">
        <v>195</v>
      </c>
      <c r="H15900" t="s">
        <v>352</v>
      </c>
      <c r="I15900" t="s">
        <v>135</v>
      </c>
      <c r="K15900" t="s">
        <v>191</v>
      </c>
      <c r="O15900" t="s">
        <v>194</v>
      </c>
      <c r="P15900">
        <v>2020</v>
      </c>
      <c r="Q15900">
        <v>0.01</v>
      </c>
    </row>
    <row r="15901" spans="1:17" x14ac:dyDescent="0.25">
      <c r="A15901" t="s">
        <v>798</v>
      </c>
      <c r="B15901" t="s">
        <v>799</v>
      </c>
      <c r="C15901" t="s">
        <v>797</v>
      </c>
      <c r="D15901" t="s">
        <v>472</v>
      </c>
      <c r="E15901" t="s">
        <v>639</v>
      </c>
      <c r="F15901" t="s">
        <v>260</v>
      </c>
      <c r="G15901" t="s">
        <v>195</v>
      </c>
      <c r="H15901" t="s">
        <v>352</v>
      </c>
      <c r="I15901" t="s">
        <v>135</v>
      </c>
      <c r="K15901" t="s">
        <v>191</v>
      </c>
      <c r="O15901" t="s">
        <v>265</v>
      </c>
      <c r="P15901">
        <v>2020</v>
      </c>
      <c r="Q15901">
        <v>0.01</v>
      </c>
    </row>
    <row r="15902" spans="1:17" x14ac:dyDescent="0.25">
      <c r="A15902" t="s">
        <v>798</v>
      </c>
      <c r="B15902" t="s">
        <v>799</v>
      </c>
      <c r="C15902" t="s">
        <v>797</v>
      </c>
      <c r="D15902" t="s">
        <v>472</v>
      </c>
      <c r="E15902" t="s">
        <v>639</v>
      </c>
      <c r="F15902" t="s">
        <v>260</v>
      </c>
      <c r="G15902" t="s">
        <v>195</v>
      </c>
      <c r="H15902" t="s">
        <v>352</v>
      </c>
      <c r="I15902" t="s">
        <v>135</v>
      </c>
      <c r="K15902" t="s">
        <v>191</v>
      </c>
      <c r="O15902" t="s">
        <v>194</v>
      </c>
      <c r="P15902">
        <v>2030</v>
      </c>
      <c r="Q15902">
        <v>0.01</v>
      </c>
    </row>
    <row r="15903" spans="1:17" x14ac:dyDescent="0.25">
      <c r="A15903" t="s">
        <v>798</v>
      </c>
      <c r="B15903" t="s">
        <v>799</v>
      </c>
      <c r="C15903" t="s">
        <v>797</v>
      </c>
      <c r="D15903" t="s">
        <v>472</v>
      </c>
      <c r="E15903" t="s">
        <v>639</v>
      </c>
      <c r="F15903" t="s">
        <v>260</v>
      </c>
      <c r="G15903" t="s">
        <v>195</v>
      </c>
      <c r="H15903" t="s">
        <v>352</v>
      </c>
      <c r="I15903" t="s">
        <v>135</v>
      </c>
      <c r="K15903" t="s">
        <v>191</v>
      </c>
      <c r="O15903" t="s">
        <v>194</v>
      </c>
      <c r="P15903">
        <v>2050</v>
      </c>
      <c r="Q15903">
        <v>0.01</v>
      </c>
    </row>
    <row r="15904" spans="1:17" x14ac:dyDescent="0.25">
      <c r="A15904" t="s">
        <v>798</v>
      </c>
      <c r="B15904" t="s">
        <v>799</v>
      </c>
      <c r="C15904" t="s">
        <v>797</v>
      </c>
      <c r="D15904" t="s">
        <v>472</v>
      </c>
      <c r="E15904" t="s">
        <v>639</v>
      </c>
      <c r="F15904" t="s">
        <v>260</v>
      </c>
      <c r="G15904" t="s">
        <v>195</v>
      </c>
      <c r="H15904" t="s">
        <v>352</v>
      </c>
      <c r="I15904" t="s">
        <v>135</v>
      </c>
      <c r="K15904" t="s">
        <v>191</v>
      </c>
      <c r="O15904" t="s">
        <v>265</v>
      </c>
      <c r="P15904">
        <v>2050</v>
      </c>
      <c r="Q15904">
        <v>0.01</v>
      </c>
    </row>
    <row r="15905" spans="1:17" x14ac:dyDescent="0.25">
      <c r="A15905" t="s">
        <v>798</v>
      </c>
      <c r="B15905" t="s">
        <v>799</v>
      </c>
      <c r="C15905" t="s">
        <v>797</v>
      </c>
      <c r="D15905" t="s">
        <v>472</v>
      </c>
      <c r="E15905" t="s">
        <v>639</v>
      </c>
      <c r="F15905" t="s">
        <v>260</v>
      </c>
      <c r="G15905" t="s">
        <v>243</v>
      </c>
      <c r="H15905" t="s">
        <v>244</v>
      </c>
      <c r="I15905" t="s">
        <v>245</v>
      </c>
      <c r="J15905" t="s">
        <v>246</v>
      </c>
      <c r="K15905" t="s">
        <v>191</v>
      </c>
      <c r="O15905" t="s">
        <v>194</v>
      </c>
      <c r="P15905">
        <v>2015</v>
      </c>
      <c r="Q15905">
        <v>0.05</v>
      </c>
    </row>
    <row r="15906" spans="1:17" x14ac:dyDescent="0.25">
      <c r="A15906" t="s">
        <v>798</v>
      </c>
      <c r="B15906" t="s">
        <v>799</v>
      </c>
      <c r="C15906" t="s">
        <v>797</v>
      </c>
      <c r="D15906" t="s">
        <v>472</v>
      </c>
      <c r="E15906" t="s">
        <v>639</v>
      </c>
      <c r="F15906" t="s">
        <v>260</v>
      </c>
      <c r="G15906" t="s">
        <v>243</v>
      </c>
      <c r="H15906" t="s">
        <v>244</v>
      </c>
      <c r="I15906" t="s">
        <v>245</v>
      </c>
      <c r="J15906" t="s">
        <v>246</v>
      </c>
      <c r="K15906" t="s">
        <v>191</v>
      </c>
      <c r="O15906" t="s">
        <v>194</v>
      </c>
      <c r="P15906">
        <v>2020</v>
      </c>
      <c r="Q15906">
        <v>0.05</v>
      </c>
    </row>
    <row r="15907" spans="1:17" x14ac:dyDescent="0.25">
      <c r="A15907" t="s">
        <v>798</v>
      </c>
      <c r="B15907" t="s">
        <v>799</v>
      </c>
      <c r="C15907" t="s">
        <v>797</v>
      </c>
      <c r="D15907" t="s">
        <v>472</v>
      </c>
      <c r="E15907" t="s">
        <v>639</v>
      </c>
      <c r="F15907" t="s">
        <v>260</v>
      </c>
      <c r="G15907" t="s">
        <v>243</v>
      </c>
      <c r="H15907" t="s">
        <v>244</v>
      </c>
      <c r="I15907" t="s">
        <v>245</v>
      </c>
      <c r="J15907" t="s">
        <v>246</v>
      </c>
      <c r="K15907" t="s">
        <v>191</v>
      </c>
      <c r="O15907" t="s">
        <v>264</v>
      </c>
      <c r="P15907">
        <v>2020</v>
      </c>
      <c r="Q15907">
        <v>0.05</v>
      </c>
    </row>
    <row r="15908" spans="1:17" x14ac:dyDescent="0.25">
      <c r="A15908" t="s">
        <v>798</v>
      </c>
      <c r="B15908" t="s">
        <v>799</v>
      </c>
      <c r="C15908" t="s">
        <v>797</v>
      </c>
      <c r="D15908" t="s">
        <v>472</v>
      </c>
      <c r="E15908" t="s">
        <v>639</v>
      </c>
      <c r="F15908" t="s">
        <v>260</v>
      </c>
      <c r="G15908" t="s">
        <v>243</v>
      </c>
      <c r="H15908" t="s">
        <v>244</v>
      </c>
      <c r="I15908" t="s">
        <v>245</v>
      </c>
      <c r="J15908" t="s">
        <v>246</v>
      </c>
      <c r="K15908" t="s">
        <v>191</v>
      </c>
      <c r="O15908" t="s">
        <v>265</v>
      </c>
      <c r="P15908">
        <v>2020</v>
      </c>
      <c r="Q15908">
        <v>0.05</v>
      </c>
    </row>
    <row r="15909" spans="1:17" x14ac:dyDescent="0.25">
      <c r="A15909" t="s">
        <v>798</v>
      </c>
      <c r="B15909" t="s">
        <v>799</v>
      </c>
      <c r="C15909" t="s">
        <v>797</v>
      </c>
      <c r="D15909" t="s">
        <v>472</v>
      </c>
      <c r="E15909" t="s">
        <v>639</v>
      </c>
      <c r="F15909" t="s">
        <v>260</v>
      </c>
      <c r="G15909" t="s">
        <v>243</v>
      </c>
      <c r="H15909" t="s">
        <v>244</v>
      </c>
      <c r="I15909" t="s">
        <v>245</v>
      </c>
      <c r="J15909" t="s">
        <v>246</v>
      </c>
      <c r="K15909" t="s">
        <v>191</v>
      </c>
      <c r="O15909" t="s">
        <v>194</v>
      </c>
      <c r="P15909">
        <v>2030</v>
      </c>
      <c r="Q15909">
        <v>0.05</v>
      </c>
    </row>
    <row r="15910" spans="1:17" x14ac:dyDescent="0.25">
      <c r="A15910" t="s">
        <v>798</v>
      </c>
      <c r="B15910" t="s">
        <v>799</v>
      </c>
      <c r="C15910" t="s">
        <v>797</v>
      </c>
      <c r="D15910" t="s">
        <v>472</v>
      </c>
      <c r="E15910" t="s">
        <v>639</v>
      </c>
      <c r="F15910" t="s">
        <v>260</v>
      </c>
      <c r="G15910" t="s">
        <v>243</v>
      </c>
      <c r="H15910" t="s">
        <v>244</v>
      </c>
      <c r="I15910" t="s">
        <v>245</v>
      </c>
      <c r="J15910" t="s">
        <v>246</v>
      </c>
      <c r="K15910" t="s">
        <v>191</v>
      </c>
      <c r="O15910" t="s">
        <v>194</v>
      </c>
      <c r="P15910">
        <v>2050</v>
      </c>
      <c r="Q15910">
        <v>0.05</v>
      </c>
    </row>
    <row r="15911" spans="1:17" x14ac:dyDescent="0.25">
      <c r="A15911" t="s">
        <v>798</v>
      </c>
      <c r="B15911" t="s">
        <v>799</v>
      </c>
      <c r="C15911" t="s">
        <v>797</v>
      </c>
      <c r="D15911" t="s">
        <v>472</v>
      </c>
      <c r="E15911" t="s">
        <v>639</v>
      </c>
      <c r="F15911" t="s">
        <v>260</v>
      </c>
      <c r="G15911" t="s">
        <v>243</v>
      </c>
      <c r="H15911" t="s">
        <v>244</v>
      </c>
      <c r="I15911" t="s">
        <v>245</v>
      </c>
      <c r="J15911" t="s">
        <v>246</v>
      </c>
      <c r="K15911" t="s">
        <v>191</v>
      </c>
      <c r="O15911" t="s">
        <v>264</v>
      </c>
      <c r="P15911">
        <v>2050</v>
      </c>
      <c r="Q15911">
        <v>0.05</v>
      </c>
    </row>
    <row r="15912" spans="1:17" x14ac:dyDescent="0.25">
      <c r="A15912" t="s">
        <v>798</v>
      </c>
      <c r="B15912" t="s">
        <v>799</v>
      </c>
      <c r="C15912" t="s">
        <v>797</v>
      </c>
      <c r="D15912" t="s">
        <v>472</v>
      </c>
      <c r="E15912" t="s">
        <v>639</v>
      </c>
      <c r="F15912" t="s">
        <v>260</v>
      </c>
      <c r="G15912" t="s">
        <v>243</v>
      </c>
      <c r="H15912" t="s">
        <v>244</v>
      </c>
      <c r="I15912" t="s">
        <v>245</v>
      </c>
      <c r="J15912" t="s">
        <v>246</v>
      </c>
      <c r="K15912" t="s">
        <v>191</v>
      </c>
      <c r="O15912" t="s">
        <v>265</v>
      </c>
      <c r="P15912">
        <v>2050</v>
      </c>
      <c r="Q15912">
        <v>0.05</v>
      </c>
    </row>
    <row r="15913" spans="1:17" x14ac:dyDescent="0.25">
      <c r="A15913" t="s">
        <v>798</v>
      </c>
      <c r="B15913" t="s">
        <v>799</v>
      </c>
      <c r="C15913" t="s">
        <v>797</v>
      </c>
      <c r="D15913" t="s">
        <v>472</v>
      </c>
      <c r="E15913" t="s">
        <v>639</v>
      </c>
      <c r="F15913" t="s">
        <v>260</v>
      </c>
      <c r="G15913" t="s">
        <v>195</v>
      </c>
      <c r="H15913" t="s">
        <v>444</v>
      </c>
      <c r="I15913" t="s">
        <v>443</v>
      </c>
      <c r="J15913" t="s">
        <v>209</v>
      </c>
      <c r="K15913" t="s">
        <v>191</v>
      </c>
      <c r="O15913" t="s">
        <v>194</v>
      </c>
      <c r="P15913">
        <v>2015</v>
      </c>
      <c r="Q15913">
        <v>0.98</v>
      </c>
    </row>
    <row r="15914" spans="1:17" x14ac:dyDescent="0.25">
      <c r="A15914" t="s">
        <v>798</v>
      </c>
      <c r="B15914" t="s">
        <v>799</v>
      </c>
      <c r="C15914" t="s">
        <v>797</v>
      </c>
      <c r="D15914" t="s">
        <v>472</v>
      </c>
      <c r="E15914" t="s">
        <v>639</v>
      </c>
      <c r="F15914" t="s">
        <v>260</v>
      </c>
      <c r="G15914" t="s">
        <v>195</v>
      </c>
      <c r="H15914" t="s">
        <v>444</v>
      </c>
      <c r="I15914" t="s">
        <v>443</v>
      </c>
      <c r="J15914" t="s">
        <v>209</v>
      </c>
      <c r="K15914" t="s">
        <v>191</v>
      </c>
      <c r="O15914" t="s">
        <v>264</v>
      </c>
      <c r="P15914">
        <v>2020</v>
      </c>
      <c r="Q15914">
        <v>0.98</v>
      </c>
    </row>
    <row r="15915" spans="1:17" x14ac:dyDescent="0.25">
      <c r="A15915" t="s">
        <v>798</v>
      </c>
      <c r="B15915" t="s">
        <v>799</v>
      </c>
      <c r="C15915" t="s">
        <v>797</v>
      </c>
      <c r="D15915" t="s">
        <v>472</v>
      </c>
      <c r="E15915" t="s">
        <v>639</v>
      </c>
      <c r="F15915" t="s">
        <v>260</v>
      </c>
      <c r="G15915" t="s">
        <v>195</v>
      </c>
      <c r="H15915" t="s">
        <v>442</v>
      </c>
      <c r="I15915" t="s">
        <v>443</v>
      </c>
      <c r="J15915" t="s">
        <v>351</v>
      </c>
      <c r="K15915" t="s">
        <v>191</v>
      </c>
      <c r="O15915" t="s">
        <v>194</v>
      </c>
      <c r="P15915">
        <v>2015</v>
      </c>
      <c r="Q15915">
        <v>0.98</v>
      </c>
    </row>
    <row r="15916" spans="1:17" x14ac:dyDescent="0.25">
      <c r="A15916" t="s">
        <v>798</v>
      </c>
      <c r="B15916" t="s">
        <v>799</v>
      </c>
      <c r="C15916" t="s">
        <v>797</v>
      </c>
      <c r="D15916" t="s">
        <v>472</v>
      </c>
      <c r="E15916" t="s">
        <v>639</v>
      </c>
      <c r="F15916" t="s">
        <v>260</v>
      </c>
      <c r="G15916" t="s">
        <v>195</v>
      </c>
      <c r="H15916" t="s">
        <v>442</v>
      </c>
      <c r="I15916" t="s">
        <v>443</v>
      </c>
      <c r="J15916" t="s">
        <v>351</v>
      </c>
      <c r="K15916" t="s">
        <v>191</v>
      </c>
      <c r="O15916" t="s">
        <v>264</v>
      </c>
      <c r="P15916">
        <v>2020</v>
      </c>
      <c r="Q15916">
        <v>0.98</v>
      </c>
    </row>
    <row r="15917" spans="1:17" x14ac:dyDescent="0.25">
      <c r="A15917" t="s">
        <v>798</v>
      </c>
      <c r="B15917" t="s">
        <v>799</v>
      </c>
      <c r="C15917" t="s">
        <v>797</v>
      </c>
      <c r="D15917" t="s">
        <v>472</v>
      </c>
      <c r="E15917" t="s">
        <v>639</v>
      </c>
      <c r="F15917" t="s">
        <v>260</v>
      </c>
      <c r="G15917" t="s">
        <v>195</v>
      </c>
      <c r="H15917" t="s">
        <v>444</v>
      </c>
      <c r="I15917" t="s">
        <v>443</v>
      </c>
      <c r="J15917" t="s">
        <v>209</v>
      </c>
      <c r="K15917" t="s">
        <v>191</v>
      </c>
      <c r="O15917" t="s">
        <v>194</v>
      </c>
      <c r="P15917">
        <v>2020</v>
      </c>
      <c r="Q15917">
        <v>0.99</v>
      </c>
    </row>
    <row r="15918" spans="1:17" x14ac:dyDescent="0.25">
      <c r="A15918" t="s">
        <v>798</v>
      </c>
      <c r="B15918" t="s">
        <v>799</v>
      </c>
      <c r="C15918" t="s">
        <v>797</v>
      </c>
      <c r="D15918" t="s">
        <v>472</v>
      </c>
      <c r="E15918" t="s">
        <v>639</v>
      </c>
      <c r="F15918" t="s">
        <v>260</v>
      </c>
      <c r="G15918" t="s">
        <v>195</v>
      </c>
      <c r="H15918" t="s">
        <v>444</v>
      </c>
      <c r="I15918" t="s">
        <v>443</v>
      </c>
      <c r="J15918" t="s">
        <v>209</v>
      </c>
      <c r="K15918" t="s">
        <v>191</v>
      </c>
      <c r="O15918" t="s">
        <v>265</v>
      </c>
      <c r="P15918">
        <v>2020</v>
      </c>
      <c r="Q15918">
        <v>0.99</v>
      </c>
    </row>
    <row r="15919" spans="1:17" x14ac:dyDescent="0.25">
      <c r="A15919" t="s">
        <v>798</v>
      </c>
      <c r="B15919" t="s">
        <v>799</v>
      </c>
      <c r="C15919" t="s">
        <v>797</v>
      </c>
      <c r="D15919" t="s">
        <v>472</v>
      </c>
      <c r="E15919" t="s">
        <v>639</v>
      </c>
      <c r="F15919" t="s">
        <v>260</v>
      </c>
      <c r="G15919" t="s">
        <v>195</v>
      </c>
      <c r="H15919" t="s">
        <v>444</v>
      </c>
      <c r="I15919" t="s">
        <v>443</v>
      </c>
      <c r="J15919" t="s">
        <v>209</v>
      </c>
      <c r="K15919" t="s">
        <v>191</v>
      </c>
      <c r="O15919" t="s">
        <v>194</v>
      </c>
      <c r="P15919">
        <v>2030</v>
      </c>
      <c r="Q15919">
        <v>0.99</v>
      </c>
    </row>
    <row r="15920" spans="1:17" x14ac:dyDescent="0.25">
      <c r="A15920" t="s">
        <v>798</v>
      </c>
      <c r="B15920" t="s">
        <v>799</v>
      </c>
      <c r="C15920" t="s">
        <v>797</v>
      </c>
      <c r="D15920" t="s">
        <v>472</v>
      </c>
      <c r="E15920" t="s">
        <v>639</v>
      </c>
      <c r="F15920" t="s">
        <v>260</v>
      </c>
      <c r="G15920" t="s">
        <v>195</v>
      </c>
      <c r="H15920" t="s">
        <v>444</v>
      </c>
      <c r="I15920" t="s">
        <v>443</v>
      </c>
      <c r="J15920" t="s">
        <v>209</v>
      </c>
      <c r="K15920" t="s">
        <v>191</v>
      </c>
      <c r="O15920" t="s">
        <v>194</v>
      </c>
      <c r="P15920">
        <v>2050</v>
      </c>
      <c r="Q15920">
        <v>0.99</v>
      </c>
    </row>
    <row r="15921" spans="1:17" x14ac:dyDescent="0.25">
      <c r="A15921" t="s">
        <v>798</v>
      </c>
      <c r="B15921" t="s">
        <v>799</v>
      </c>
      <c r="C15921" t="s">
        <v>797</v>
      </c>
      <c r="D15921" t="s">
        <v>472</v>
      </c>
      <c r="E15921" t="s">
        <v>639</v>
      </c>
      <c r="F15921" t="s">
        <v>260</v>
      </c>
      <c r="G15921" t="s">
        <v>195</v>
      </c>
      <c r="H15921" t="s">
        <v>444</v>
      </c>
      <c r="I15921" t="s">
        <v>443</v>
      </c>
      <c r="J15921" t="s">
        <v>209</v>
      </c>
      <c r="K15921" t="s">
        <v>191</v>
      </c>
      <c r="O15921" t="s">
        <v>264</v>
      </c>
      <c r="P15921">
        <v>2050</v>
      </c>
      <c r="Q15921">
        <v>0.99</v>
      </c>
    </row>
    <row r="15922" spans="1:17" x14ac:dyDescent="0.25">
      <c r="A15922" t="s">
        <v>798</v>
      </c>
      <c r="B15922" t="s">
        <v>799</v>
      </c>
      <c r="C15922" t="s">
        <v>797</v>
      </c>
      <c r="D15922" t="s">
        <v>472</v>
      </c>
      <c r="E15922" t="s">
        <v>639</v>
      </c>
      <c r="F15922" t="s">
        <v>260</v>
      </c>
      <c r="G15922" t="s">
        <v>195</v>
      </c>
      <c r="H15922" t="s">
        <v>444</v>
      </c>
      <c r="I15922" t="s">
        <v>443</v>
      </c>
      <c r="J15922" t="s">
        <v>209</v>
      </c>
      <c r="K15922" t="s">
        <v>191</v>
      </c>
      <c r="O15922" t="s">
        <v>265</v>
      </c>
      <c r="P15922">
        <v>2050</v>
      </c>
      <c r="Q15922">
        <v>0.99</v>
      </c>
    </row>
    <row r="15923" spans="1:17" x14ac:dyDescent="0.25">
      <c r="A15923" t="s">
        <v>798</v>
      </c>
      <c r="B15923" t="s">
        <v>799</v>
      </c>
      <c r="C15923" t="s">
        <v>797</v>
      </c>
      <c r="D15923" t="s">
        <v>472</v>
      </c>
      <c r="E15923" t="s">
        <v>639</v>
      </c>
      <c r="F15923" t="s">
        <v>260</v>
      </c>
      <c r="G15923" t="s">
        <v>195</v>
      </c>
      <c r="H15923" t="s">
        <v>442</v>
      </c>
      <c r="I15923" t="s">
        <v>443</v>
      </c>
      <c r="J15923" t="s">
        <v>351</v>
      </c>
      <c r="K15923" t="s">
        <v>191</v>
      </c>
      <c r="O15923" t="s">
        <v>194</v>
      </c>
      <c r="P15923">
        <v>2020</v>
      </c>
      <c r="Q15923">
        <v>0.99</v>
      </c>
    </row>
    <row r="15924" spans="1:17" x14ac:dyDescent="0.25">
      <c r="A15924" t="s">
        <v>798</v>
      </c>
      <c r="B15924" t="s">
        <v>799</v>
      </c>
      <c r="C15924" t="s">
        <v>797</v>
      </c>
      <c r="D15924" t="s">
        <v>472</v>
      </c>
      <c r="E15924" t="s">
        <v>639</v>
      </c>
      <c r="F15924" t="s">
        <v>260</v>
      </c>
      <c r="G15924" t="s">
        <v>195</v>
      </c>
      <c r="H15924" t="s">
        <v>442</v>
      </c>
      <c r="I15924" t="s">
        <v>443</v>
      </c>
      <c r="J15924" t="s">
        <v>351</v>
      </c>
      <c r="K15924" t="s">
        <v>191</v>
      </c>
      <c r="O15924" t="s">
        <v>265</v>
      </c>
      <c r="P15924">
        <v>2020</v>
      </c>
      <c r="Q15924">
        <v>0.99</v>
      </c>
    </row>
    <row r="15925" spans="1:17" x14ac:dyDescent="0.25">
      <c r="A15925" t="s">
        <v>798</v>
      </c>
      <c r="B15925" t="s">
        <v>799</v>
      </c>
      <c r="C15925" t="s">
        <v>797</v>
      </c>
      <c r="D15925" t="s">
        <v>472</v>
      </c>
      <c r="E15925" t="s">
        <v>639</v>
      </c>
      <c r="F15925" t="s">
        <v>260</v>
      </c>
      <c r="G15925" t="s">
        <v>195</v>
      </c>
      <c r="H15925" t="s">
        <v>442</v>
      </c>
      <c r="I15925" t="s">
        <v>443</v>
      </c>
      <c r="J15925" t="s">
        <v>351</v>
      </c>
      <c r="K15925" t="s">
        <v>191</v>
      </c>
      <c r="O15925" t="s">
        <v>194</v>
      </c>
      <c r="P15925">
        <v>2030</v>
      </c>
      <c r="Q15925">
        <v>0.99</v>
      </c>
    </row>
    <row r="15926" spans="1:17" x14ac:dyDescent="0.25">
      <c r="A15926" t="s">
        <v>798</v>
      </c>
      <c r="B15926" t="s">
        <v>799</v>
      </c>
      <c r="C15926" t="s">
        <v>797</v>
      </c>
      <c r="D15926" t="s">
        <v>472</v>
      </c>
      <c r="E15926" t="s">
        <v>639</v>
      </c>
      <c r="F15926" t="s">
        <v>260</v>
      </c>
      <c r="G15926" t="s">
        <v>195</v>
      </c>
      <c r="H15926" t="s">
        <v>442</v>
      </c>
      <c r="I15926" t="s">
        <v>443</v>
      </c>
      <c r="J15926" t="s">
        <v>351</v>
      </c>
      <c r="K15926" t="s">
        <v>191</v>
      </c>
      <c r="O15926" t="s">
        <v>194</v>
      </c>
      <c r="P15926">
        <v>2050</v>
      </c>
      <c r="Q15926">
        <v>0.99</v>
      </c>
    </row>
    <row r="15927" spans="1:17" x14ac:dyDescent="0.25">
      <c r="A15927" t="s">
        <v>798</v>
      </c>
      <c r="B15927" t="s">
        <v>799</v>
      </c>
      <c r="C15927" t="s">
        <v>797</v>
      </c>
      <c r="D15927" t="s">
        <v>472</v>
      </c>
      <c r="E15927" t="s">
        <v>639</v>
      </c>
      <c r="F15927" t="s">
        <v>260</v>
      </c>
      <c r="G15927" t="s">
        <v>195</v>
      </c>
      <c r="H15927" t="s">
        <v>442</v>
      </c>
      <c r="I15927" t="s">
        <v>443</v>
      </c>
      <c r="J15927" t="s">
        <v>351</v>
      </c>
      <c r="K15927" t="s">
        <v>191</v>
      </c>
      <c r="O15927" t="s">
        <v>264</v>
      </c>
      <c r="P15927">
        <v>2050</v>
      </c>
      <c r="Q15927">
        <v>0.99</v>
      </c>
    </row>
    <row r="15928" spans="1:17" x14ac:dyDescent="0.25">
      <c r="A15928" t="s">
        <v>798</v>
      </c>
      <c r="B15928" t="s">
        <v>799</v>
      </c>
      <c r="C15928" t="s">
        <v>797</v>
      </c>
      <c r="D15928" t="s">
        <v>472</v>
      </c>
      <c r="E15928" t="s">
        <v>639</v>
      </c>
      <c r="F15928" t="s">
        <v>260</v>
      </c>
      <c r="G15928" t="s">
        <v>195</v>
      </c>
      <c r="H15928" t="s">
        <v>442</v>
      </c>
      <c r="I15928" t="s">
        <v>443</v>
      </c>
      <c r="J15928" t="s">
        <v>351</v>
      </c>
      <c r="K15928" t="s">
        <v>191</v>
      </c>
      <c r="O15928" t="s">
        <v>265</v>
      </c>
      <c r="P15928">
        <v>2050</v>
      </c>
      <c r="Q15928">
        <v>0.99</v>
      </c>
    </row>
    <row r="15929" spans="1:17" x14ac:dyDescent="0.25">
      <c r="A15929" t="s">
        <v>798</v>
      </c>
      <c r="B15929" t="s">
        <v>799</v>
      </c>
      <c r="C15929" t="s">
        <v>797</v>
      </c>
      <c r="D15929" t="s">
        <v>472</v>
      </c>
      <c r="E15929" t="s">
        <v>639</v>
      </c>
      <c r="F15929" t="s">
        <v>260</v>
      </c>
      <c r="G15929" t="s">
        <v>243</v>
      </c>
      <c r="H15929" t="s">
        <v>248</v>
      </c>
      <c r="I15929" t="s">
        <v>249</v>
      </c>
      <c r="J15929" t="s">
        <v>250</v>
      </c>
      <c r="K15929" t="s">
        <v>191</v>
      </c>
      <c r="O15929" t="s">
        <v>194</v>
      </c>
      <c r="P15929">
        <v>2015</v>
      </c>
      <c r="Q15929">
        <v>1</v>
      </c>
    </row>
    <row r="15930" spans="1:17" x14ac:dyDescent="0.25">
      <c r="A15930" t="s">
        <v>798</v>
      </c>
      <c r="B15930" t="s">
        <v>799</v>
      </c>
      <c r="C15930" t="s">
        <v>797</v>
      </c>
      <c r="D15930" t="s">
        <v>472</v>
      </c>
      <c r="E15930" t="s">
        <v>639</v>
      </c>
      <c r="F15930" t="s">
        <v>260</v>
      </c>
      <c r="G15930" t="s">
        <v>243</v>
      </c>
      <c r="H15930" t="s">
        <v>248</v>
      </c>
      <c r="I15930" t="s">
        <v>249</v>
      </c>
      <c r="J15930" t="s">
        <v>250</v>
      </c>
      <c r="K15930" t="s">
        <v>191</v>
      </c>
      <c r="O15930" t="s">
        <v>194</v>
      </c>
      <c r="P15930">
        <v>2020</v>
      </c>
      <c r="Q15930">
        <v>1</v>
      </c>
    </row>
    <row r="15931" spans="1:17" x14ac:dyDescent="0.25">
      <c r="A15931" t="s">
        <v>798</v>
      </c>
      <c r="B15931" t="s">
        <v>799</v>
      </c>
      <c r="C15931" t="s">
        <v>797</v>
      </c>
      <c r="D15931" t="s">
        <v>472</v>
      </c>
      <c r="E15931" t="s">
        <v>639</v>
      </c>
      <c r="F15931" t="s">
        <v>260</v>
      </c>
      <c r="G15931" t="s">
        <v>243</v>
      </c>
      <c r="H15931" t="s">
        <v>248</v>
      </c>
      <c r="I15931" t="s">
        <v>249</v>
      </c>
      <c r="J15931" t="s">
        <v>250</v>
      </c>
      <c r="K15931" t="s">
        <v>191</v>
      </c>
      <c r="O15931" t="s">
        <v>264</v>
      </c>
      <c r="P15931">
        <v>2020</v>
      </c>
      <c r="Q15931">
        <v>1</v>
      </c>
    </row>
    <row r="15932" spans="1:17" x14ac:dyDescent="0.25">
      <c r="A15932" t="s">
        <v>798</v>
      </c>
      <c r="B15932" t="s">
        <v>799</v>
      </c>
      <c r="C15932" t="s">
        <v>797</v>
      </c>
      <c r="D15932" t="s">
        <v>472</v>
      </c>
      <c r="E15932" t="s">
        <v>639</v>
      </c>
      <c r="F15932" t="s">
        <v>260</v>
      </c>
      <c r="G15932" t="s">
        <v>243</v>
      </c>
      <c r="H15932" t="s">
        <v>248</v>
      </c>
      <c r="I15932" t="s">
        <v>249</v>
      </c>
      <c r="J15932" t="s">
        <v>250</v>
      </c>
      <c r="K15932" t="s">
        <v>191</v>
      </c>
      <c r="O15932" t="s">
        <v>265</v>
      </c>
      <c r="P15932">
        <v>2020</v>
      </c>
      <c r="Q15932">
        <v>1</v>
      </c>
    </row>
    <row r="15933" spans="1:17" x14ac:dyDescent="0.25">
      <c r="A15933" t="s">
        <v>798</v>
      </c>
      <c r="B15933" t="s">
        <v>799</v>
      </c>
      <c r="C15933" t="s">
        <v>797</v>
      </c>
      <c r="D15933" t="s">
        <v>472</v>
      </c>
      <c r="E15933" t="s">
        <v>639</v>
      </c>
      <c r="F15933" t="s">
        <v>260</v>
      </c>
      <c r="G15933" t="s">
        <v>243</v>
      </c>
      <c r="H15933" t="s">
        <v>248</v>
      </c>
      <c r="I15933" t="s">
        <v>249</v>
      </c>
      <c r="J15933" t="s">
        <v>250</v>
      </c>
      <c r="K15933" t="s">
        <v>191</v>
      </c>
      <c r="O15933" t="s">
        <v>194</v>
      </c>
      <c r="P15933">
        <v>2030</v>
      </c>
      <c r="Q15933">
        <v>1</v>
      </c>
    </row>
    <row r="15934" spans="1:17" x14ac:dyDescent="0.25">
      <c r="A15934" t="s">
        <v>798</v>
      </c>
      <c r="B15934" t="s">
        <v>799</v>
      </c>
      <c r="C15934" t="s">
        <v>797</v>
      </c>
      <c r="D15934" t="s">
        <v>472</v>
      </c>
      <c r="E15934" t="s">
        <v>639</v>
      </c>
      <c r="F15934" t="s">
        <v>260</v>
      </c>
      <c r="G15934" t="s">
        <v>243</v>
      </c>
      <c r="H15934" t="s">
        <v>248</v>
      </c>
      <c r="I15934" t="s">
        <v>249</v>
      </c>
      <c r="J15934" t="s">
        <v>250</v>
      </c>
      <c r="K15934" t="s">
        <v>191</v>
      </c>
      <c r="O15934" t="s">
        <v>194</v>
      </c>
      <c r="P15934">
        <v>2050</v>
      </c>
      <c r="Q15934">
        <v>1</v>
      </c>
    </row>
    <row r="15935" spans="1:17" x14ac:dyDescent="0.25">
      <c r="A15935" t="s">
        <v>798</v>
      </c>
      <c r="B15935" t="s">
        <v>799</v>
      </c>
      <c r="C15935" t="s">
        <v>797</v>
      </c>
      <c r="D15935" t="s">
        <v>472</v>
      </c>
      <c r="E15935" t="s">
        <v>639</v>
      </c>
      <c r="F15935" t="s">
        <v>260</v>
      </c>
      <c r="G15935" t="s">
        <v>243</v>
      </c>
      <c r="H15935" t="s">
        <v>248</v>
      </c>
      <c r="I15935" t="s">
        <v>249</v>
      </c>
      <c r="J15935" t="s">
        <v>250</v>
      </c>
      <c r="K15935" t="s">
        <v>191</v>
      </c>
      <c r="O15935" t="s">
        <v>264</v>
      </c>
      <c r="P15935">
        <v>2050</v>
      </c>
      <c r="Q15935">
        <v>1</v>
      </c>
    </row>
    <row r="15936" spans="1:17" x14ac:dyDescent="0.25">
      <c r="A15936" t="s">
        <v>798</v>
      </c>
      <c r="B15936" t="s">
        <v>799</v>
      </c>
      <c r="C15936" t="s">
        <v>797</v>
      </c>
      <c r="D15936" t="s">
        <v>472</v>
      </c>
      <c r="E15936" t="s">
        <v>639</v>
      </c>
      <c r="F15936" t="s">
        <v>260</v>
      </c>
      <c r="G15936" t="s">
        <v>243</v>
      </c>
      <c r="H15936" t="s">
        <v>248</v>
      </c>
      <c r="I15936" t="s">
        <v>249</v>
      </c>
      <c r="J15936" t="s">
        <v>250</v>
      </c>
      <c r="K15936" t="s">
        <v>191</v>
      </c>
      <c r="O15936" t="s">
        <v>265</v>
      </c>
      <c r="P15936">
        <v>2050</v>
      </c>
      <c r="Q15936">
        <v>1</v>
      </c>
    </row>
    <row r="15937" spans="1:17" x14ac:dyDescent="0.25">
      <c r="A15937" t="s">
        <v>798</v>
      </c>
      <c r="B15937" t="s">
        <v>799</v>
      </c>
      <c r="C15937" t="s">
        <v>797</v>
      </c>
      <c r="D15937" t="s">
        <v>472</v>
      </c>
      <c r="E15937" t="s">
        <v>639</v>
      </c>
      <c r="F15937" t="s">
        <v>260</v>
      </c>
      <c r="G15937" t="s">
        <v>243</v>
      </c>
      <c r="H15937" t="s">
        <v>253</v>
      </c>
      <c r="I15937" t="s">
        <v>254</v>
      </c>
      <c r="J15937" t="s">
        <v>255</v>
      </c>
      <c r="K15937" t="s">
        <v>191</v>
      </c>
      <c r="O15937" t="s">
        <v>194</v>
      </c>
      <c r="P15937">
        <v>2015</v>
      </c>
      <c r="Q15937">
        <v>1</v>
      </c>
    </row>
    <row r="15938" spans="1:17" x14ac:dyDescent="0.25">
      <c r="A15938" t="s">
        <v>798</v>
      </c>
      <c r="B15938" t="s">
        <v>799</v>
      </c>
      <c r="C15938" t="s">
        <v>797</v>
      </c>
      <c r="D15938" t="s">
        <v>472</v>
      </c>
      <c r="E15938" t="s">
        <v>639</v>
      </c>
      <c r="F15938" t="s">
        <v>260</v>
      </c>
      <c r="G15938" t="s">
        <v>243</v>
      </c>
      <c r="H15938" t="s">
        <v>253</v>
      </c>
      <c r="I15938" t="s">
        <v>254</v>
      </c>
      <c r="J15938" t="s">
        <v>255</v>
      </c>
      <c r="K15938" t="s">
        <v>191</v>
      </c>
      <c r="O15938" t="s">
        <v>194</v>
      </c>
      <c r="P15938">
        <v>2020</v>
      </c>
      <c r="Q15938">
        <v>1</v>
      </c>
    </row>
    <row r="15939" spans="1:17" x14ac:dyDescent="0.25">
      <c r="A15939" t="s">
        <v>798</v>
      </c>
      <c r="B15939" t="s">
        <v>799</v>
      </c>
      <c r="C15939" t="s">
        <v>797</v>
      </c>
      <c r="D15939" t="s">
        <v>472</v>
      </c>
      <c r="E15939" t="s">
        <v>639</v>
      </c>
      <c r="F15939" t="s">
        <v>260</v>
      </c>
      <c r="G15939" t="s">
        <v>243</v>
      </c>
      <c r="H15939" t="s">
        <v>253</v>
      </c>
      <c r="I15939" t="s">
        <v>254</v>
      </c>
      <c r="J15939" t="s">
        <v>255</v>
      </c>
      <c r="K15939" t="s">
        <v>191</v>
      </c>
      <c r="O15939" t="s">
        <v>264</v>
      </c>
      <c r="P15939">
        <v>2020</v>
      </c>
      <c r="Q15939">
        <v>1</v>
      </c>
    </row>
    <row r="15940" spans="1:17" x14ac:dyDescent="0.25">
      <c r="A15940" t="s">
        <v>798</v>
      </c>
      <c r="B15940" t="s">
        <v>799</v>
      </c>
      <c r="C15940" t="s">
        <v>797</v>
      </c>
      <c r="D15940" t="s">
        <v>472</v>
      </c>
      <c r="E15940" t="s">
        <v>639</v>
      </c>
      <c r="F15940" t="s">
        <v>260</v>
      </c>
      <c r="G15940" t="s">
        <v>243</v>
      </c>
      <c r="H15940" t="s">
        <v>253</v>
      </c>
      <c r="I15940" t="s">
        <v>254</v>
      </c>
      <c r="J15940" t="s">
        <v>255</v>
      </c>
      <c r="K15940" t="s">
        <v>191</v>
      </c>
      <c r="O15940" t="s">
        <v>265</v>
      </c>
      <c r="P15940">
        <v>2020</v>
      </c>
      <c r="Q15940">
        <v>1</v>
      </c>
    </row>
    <row r="15941" spans="1:17" x14ac:dyDescent="0.25">
      <c r="A15941" t="s">
        <v>798</v>
      </c>
      <c r="B15941" t="s">
        <v>799</v>
      </c>
      <c r="C15941" t="s">
        <v>797</v>
      </c>
      <c r="D15941" t="s">
        <v>472</v>
      </c>
      <c r="E15941" t="s">
        <v>639</v>
      </c>
      <c r="F15941" t="s">
        <v>260</v>
      </c>
      <c r="G15941" t="s">
        <v>243</v>
      </c>
      <c r="H15941" t="s">
        <v>253</v>
      </c>
      <c r="I15941" t="s">
        <v>254</v>
      </c>
      <c r="J15941" t="s">
        <v>255</v>
      </c>
      <c r="K15941" t="s">
        <v>191</v>
      </c>
      <c r="O15941" t="s">
        <v>194</v>
      </c>
      <c r="P15941">
        <v>2030</v>
      </c>
      <c r="Q15941">
        <v>1</v>
      </c>
    </row>
    <row r="15942" spans="1:17" x14ac:dyDescent="0.25">
      <c r="A15942" t="s">
        <v>798</v>
      </c>
      <c r="B15942" t="s">
        <v>799</v>
      </c>
      <c r="C15942" t="s">
        <v>797</v>
      </c>
      <c r="D15942" t="s">
        <v>472</v>
      </c>
      <c r="E15942" t="s">
        <v>639</v>
      </c>
      <c r="F15942" t="s">
        <v>260</v>
      </c>
      <c r="G15942" t="s">
        <v>243</v>
      </c>
      <c r="H15942" t="s">
        <v>253</v>
      </c>
      <c r="I15942" t="s">
        <v>254</v>
      </c>
      <c r="J15942" t="s">
        <v>255</v>
      </c>
      <c r="K15942" t="s">
        <v>191</v>
      </c>
      <c r="O15942" t="s">
        <v>194</v>
      </c>
      <c r="P15942">
        <v>2050</v>
      </c>
      <c r="Q15942">
        <v>1</v>
      </c>
    </row>
    <row r="15943" spans="1:17" x14ac:dyDescent="0.25">
      <c r="A15943" t="s">
        <v>798</v>
      </c>
      <c r="B15943" t="s">
        <v>799</v>
      </c>
      <c r="C15943" t="s">
        <v>797</v>
      </c>
      <c r="D15943" t="s">
        <v>472</v>
      </c>
      <c r="E15943" t="s">
        <v>639</v>
      </c>
      <c r="F15943" t="s">
        <v>260</v>
      </c>
      <c r="G15943" t="s">
        <v>243</v>
      </c>
      <c r="H15943" t="s">
        <v>253</v>
      </c>
      <c r="I15943" t="s">
        <v>254</v>
      </c>
      <c r="J15943" t="s">
        <v>255</v>
      </c>
      <c r="K15943" t="s">
        <v>191</v>
      </c>
      <c r="O15943" t="s">
        <v>264</v>
      </c>
      <c r="P15943">
        <v>2050</v>
      </c>
      <c r="Q15943">
        <v>1</v>
      </c>
    </row>
    <row r="15944" spans="1:17" x14ac:dyDescent="0.25">
      <c r="A15944" t="s">
        <v>798</v>
      </c>
      <c r="B15944" t="s">
        <v>799</v>
      </c>
      <c r="C15944" t="s">
        <v>797</v>
      </c>
      <c r="D15944" t="s">
        <v>472</v>
      </c>
      <c r="E15944" t="s">
        <v>639</v>
      </c>
      <c r="F15944" t="s">
        <v>260</v>
      </c>
      <c r="G15944" t="s">
        <v>243</v>
      </c>
      <c r="H15944" t="s">
        <v>253</v>
      </c>
      <c r="I15944" t="s">
        <v>254</v>
      </c>
      <c r="J15944" t="s">
        <v>255</v>
      </c>
      <c r="K15944" t="s">
        <v>191</v>
      </c>
      <c r="O15944" t="s">
        <v>265</v>
      </c>
      <c r="P15944">
        <v>2050</v>
      </c>
      <c r="Q15944">
        <v>1</v>
      </c>
    </row>
    <row r="15945" spans="1:17" x14ac:dyDescent="0.25">
      <c r="A15945" t="s">
        <v>798</v>
      </c>
      <c r="B15945" t="s">
        <v>799</v>
      </c>
      <c r="C15945" t="s">
        <v>797</v>
      </c>
      <c r="D15945" t="s">
        <v>472</v>
      </c>
      <c r="E15945" t="s">
        <v>639</v>
      </c>
      <c r="F15945" t="s">
        <v>260</v>
      </c>
      <c r="G15945" t="s">
        <v>195</v>
      </c>
      <c r="H15945" t="s">
        <v>473</v>
      </c>
      <c r="I15945" t="s">
        <v>213</v>
      </c>
      <c r="K15945" t="s">
        <v>474</v>
      </c>
      <c r="O15945" t="s">
        <v>194</v>
      </c>
      <c r="P15945">
        <v>2015</v>
      </c>
      <c r="Q15945">
        <v>5</v>
      </c>
    </row>
    <row r="15946" spans="1:17" x14ac:dyDescent="0.25">
      <c r="A15946" t="s">
        <v>798</v>
      </c>
      <c r="B15946" t="s">
        <v>799</v>
      </c>
      <c r="C15946" t="s">
        <v>797</v>
      </c>
      <c r="D15946" t="s">
        <v>472</v>
      </c>
      <c r="E15946" t="s">
        <v>639</v>
      </c>
      <c r="F15946" t="s">
        <v>260</v>
      </c>
      <c r="G15946" t="s">
        <v>195</v>
      </c>
      <c r="H15946" t="s">
        <v>473</v>
      </c>
      <c r="I15946" t="s">
        <v>213</v>
      </c>
      <c r="K15946" t="s">
        <v>474</v>
      </c>
      <c r="O15946" t="s">
        <v>194</v>
      </c>
      <c r="P15946">
        <v>2020</v>
      </c>
      <c r="Q15946">
        <v>5</v>
      </c>
    </row>
    <row r="15947" spans="1:17" x14ac:dyDescent="0.25">
      <c r="A15947" t="s">
        <v>798</v>
      </c>
      <c r="B15947" t="s">
        <v>799</v>
      </c>
      <c r="C15947" t="s">
        <v>797</v>
      </c>
      <c r="D15947" t="s">
        <v>472</v>
      </c>
      <c r="E15947" t="s">
        <v>639</v>
      </c>
      <c r="F15947" t="s">
        <v>260</v>
      </c>
      <c r="G15947" t="s">
        <v>195</v>
      </c>
      <c r="H15947" t="s">
        <v>473</v>
      </c>
      <c r="I15947" t="s">
        <v>213</v>
      </c>
      <c r="K15947" t="s">
        <v>474</v>
      </c>
      <c r="O15947" t="s">
        <v>264</v>
      </c>
      <c r="P15947">
        <v>2020</v>
      </c>
      <c r="Q15947">
        <v>1</v>
      </c>
    </row>
    <row r="15948" spans="1:17" x14ac:dyDescent="0.25">
      <c r="A15948" t="s">
        <v>798</v>
      </c>
      <c r="B15948" t="s">
        <v>799</v>
      </c>
      <c r="C15948" t="s">
        <v>797</v>
      </c>
      <c r="D15948" t="s">
        <v>472</v>
      </c>
      <c r="E15948" t="s">
        <v>639</v>
      </c>
      <c r="F15948" t="s">
        <v>260</v>
      </c>
      <c r="G15948" t="s">
        <v>195</v>
      </c>
      <c r="H15948" t="s">
        <v>473</v>
      </c>
      <c r="I15948" t="s">
        <v>213</v>
      </c>
      <c r="K15948" t="s">
        <v>474</v>
      </c>
      <c r="O15948" t="s">
        <v>265</v>
      </c>
      <c r="P15948">
        <v>2020</v>
      </c>
      <c r="Q15948">
        <v>25</v>
      </c>
    </row>
    <row r="15949" spans="1:17" x14ac:dyDescent="0.25">
      <c r="A15949" t="s">
        <v>798</v>
      </c>
      <c r="B15949" t="s">
        <v>799</v>
      </c>
      <c r="C15949" t="s">
        <v>797</v>
      </c>
      <c r="D15949" t="s">
        <v>472</v>
      </c>
      <c r="E15949" t="s">
        <v>639</v>
      </c>
      <c r="F15949" t="s">
        <v>260</v>
      </c>
      <c r="G15949" t="s">
        <v>195</v>
      </c>
      <c r="H15949" t="s">
        <v>473</v>
      </c>
      <c r="I15949" t="s">
        <v>213</v>
      </c>
      <c r="K15949" t="s">
        <v>474</v>
      </c>
      <c r="O15949" t="s">
        <v>194</v>
      </c>
      <c r="P15949">
        <v>2030</v>
      </c>
      <c r="Q15949">
        <v>5</v>
      </c>
    </row>
    <row r="15950" spans="1:17" x14ac:dyDescent="0.25">
      <c r="A15950" t="s">
        <v>798</v>
      </c>
      <c r="B15950" t="s">
        <v>799</v>
      </c>
      <c r="C15950" t="s">
        <v>797</v>
      </c>
      <c r="D15950" t="s">
        <v>472</v>
      </c>
      <c r="E15950" t="s">
        <v>639</v>
      </c>
      <c r="F15950" t="s">
        <v>260</v>
      </c>
      <c r="G15950" t="s">
        <v>195</v>
      </c>
      <c r="H15950" t="s">
        <v>473</v>
      </c>
      <c r="I15950" t="s">
        <v>213</v>
      </c>
      <c r="K15950" t="s">
        <v>474</v>
      </c>
      <c r="O15950" t="s">
        <v>264</v>
      </c>
      <c r="P15950">
        <v>2030</v>
      </c>
    </row>
    <row r="15951" spans="1:17" x14ac:dyDescent="0.25">
      <c r="A15951" t="s">
        <v>798</v>
      </c>
      <c r="B15951" t="s">
        <v>799</v>
      </c>
      <c r="C15951" t="s">
        <v>797</v>
      </c>
      <c r="D15951" t="s">
        <v>472</v>
      </c>
      <c r="E15951" t="s">
        <v>639</v>
      </c>
      <c r="F15951" t="s">
        <v>260</v>
      </c>
      <c r="G15951" t="s">
        <v>195</v>
      </c>
      <c r="H15951" t="s">
        <v>473</v>
      </c>
      <c r="I15951" t="s">
        <v>213</v>
      </c>
      <c r="K15951" t="s">
        <v>474</v>
      </c>
      <c r="O15951" t="s">
        <v>265</v>
      </c>
      <c r="P15951">
        <v>2030</v>
      </c>
    </row>
    <row r="15952" spans="1:17" x14ac:dyDescent="0.25">
      <c r="A15952" t="s">
        <v>798</v>
      </c>
      <c r="B15952" t="s">
        <v>799</v>
      </c>
      <c r="C15952" t="s">
        <v>797</v>
      </c>
      <c r="D15952" t="s">
        <v>472</v>
      </c>
      <c r="E15952" t="s">
        <v>639</v>
      </c>
      <c r="F15952" t="s">
        <v>260</v>
      </c>
      <c r="G15952" t="s">
        <v>195</v>
      </c>
      <c r="H15952" t="s">
        <v>473</v>
      </c>
      <c r="I15952" t="s">
        <v>213</v>
      </c>
      <c r="K15952" t="s">
        <v>474</v>
      </c>
      <c r="O15952" t="s">
        <v>194</v>
      </c>
      <c r="P15952">
        <v>2050</v>
      </c>
      <c r="Q15952">
        <v>5</v>
      </c>
    </row>
    <row r="15953" spans="1:17" x14ac:dyDescent="0.25">
      <c r="A15953" t="s">
        <v>798</v>
      </c>
      <c r="B15953" t="s">
        <v>799</v>
      </c>
      <c r="C15953" t="s">
        <v>797</v>
      </c>
      <c r="D15953" t="s">
        <v>472</v>
      </c>
      <c r="E15953" t="s">
        <v>639</v>
      </c>
      <c r="F15953" t="s">
        <v>260</v>
      </c>
      <c r="G15953" t="s">
        <v>195</v>
      </c>
      <c r="H15953" t="s">
        <v>473</v>
      </c>
      <c r="I15953" t="s">
        <v>213</v>
      </c>
      <c r="K15953" t="s">
        <v>474</v>
      </c>
      <c r="O15953" t="s">
        <v>264</v>
      </c>
      <c r="P15953">
        <v>2050</v>
      </c>
      <c r="Q15953">
        <v>1</v>
      </c>
    </row>
    <row r="15954" spans="1:17" x14ac:dyDescent="0.25">
      <c r="A15954" t="s">
        <v>798</v>
      </c>
      <c r="B15954" t="s">
        <v>799</v>
      </c>
      <c r="C15954" t="s">
        <v>797</v>
      </c>
      <c r="D15954" t="s">
        <v>472</v>
      </c>
      <c r="E15954" t="s">
        <v>639</v>
      </c>
      <c r="F15954" t="s">
        <v>260</v>
      </c>
      <c r="G15954" t="s">
        <v>195</v>
      </c>
      <c r="H15954" t="s">
        <v>473</v>
      </c>
      <c r="I15954" t="s">
        <v>213</v>
      </c>
      <c r="K15954" t="s">
        <v>474</v>
      </c>
      <c r="O15954" t="s">
        <v>265</v>
      </c>
      <c r="P15954">
        <v>2050</v>
      </c>
      <c r="Q15954">
        <v>25</v>
      </c>
    </row>
    <row r="15955" spans="1:17" x14ac:dyDescent="0.25">
      <c r="A15955" t="s">
        <v>798</v>
      </c>
      <c r="B15955" t="s">
        <v>799</v>
      </c>
      <c r="C15955" t="s">
        <v>797</v>
      </c>
      <c r="D15955" t="s">
        <v>472</v>
      </c>
      <c r="E15955" t="s">
        <v>639</v>
      </c>
      <c r="F15955" t="s">
        <v>260</v>
      </c>
      <c r="G15955" t="s">
        <v>195</v>
      </c>
      <c r="H15955" t="s">
        <v>444</v>
      </c>
      <c r="I15955" t="s">
        <v>443</v>
      </c>
      <c r="J15955" t="s">
        <v>209</v>
      </c>
      <c r="K15955" t="s">
        <v>191</v>
      </c>
      <c r="O15955" t="s">
        <v>264</v>
      </c>
      <c r="P15955">
        <v>2030</v>
      </c>
    </row>
    <row r="15956" spans="1:17" x14ac:dyDescent="0.25">
      <c r="A15956" t="s">
        <v>798</v>
      </c>
      <c r="B15956" t="s">
        <v>799</v>
      </c>
      <c r="C15956" t="s">
        <v>797</v>
      </c>
      <c r="D15956" t="s">
        <v>472</v>
      </c>
      <c r="E15956" t="s">
        <v>639</v>
      </c>
      <c r="F15956" t="s">
        <v>260</v>
      </c>
      <c r="G15956" t="s">
        <v>195</v>
      </c>
      <c r="H15956" t="s">
        <v>444</v>
      </c>
      <c r="I15956" t="s">
        <v>443</v>
      </c>
      <c r="J15956" t="s">
        <v>209</v>
      </c>
      <c r="K15956" t="s">
        <v>191</v>
      </c>
      <c r="O15956" t="s">
        <v>265</v>
      </c>
      <c r="P15956">
        <v>2030</v>
      </c>
    </row>
    <row r="15957" spans="1:17" x14ac:dyDescent="0.25">
      <c r="A15957" t="s">
        <v>798</v>
      </c>
      <c r="B15957" t="s">
        <v>799</v>
      </c>
      <c r="C15957" t="s">
        <v>797</v>
      </c>
      <c r="D15957" t="s">
        <v>472</v>
      </c>
      <c r="E15957" t="s">
        <v>639</v>
      </c>
      <c r="F15957" t="s">
        <v>260</v>
      </c>
      <c r="G15957" t="s">
        <v>195</v>
      </c>
      <c r="H15957" t="s">
        <v>442</v>
      </c>
      <c r="I15957" t="s">
        <v>443</v>
      </c>
      <c r="J15957" t="s">
        <v>351</v>
      </c>
      <c r="K15957" t="s">
        <v>191</v>
      </c>
      <c r="O15957" t="s">
        <v>264</v>
      </c>
      <c r="P15957">
        <v>2030</v>
      </c>
    </row>
    <row r="15958" spans="1:17" x14ac:dyDescent="0.25">
      <c r="A15958" t="s">
        <v>798</v>
      </c>
      <c r="B15958" t="s">
        <v>799</v>
      </c>
      <c r="C15958" t="s">
        <v>797</v>
      </c>
      <c r="D15958" t="s">
        <v>472</v>
      </c>
      <c r="E15958" t="s">
        <v>639</v>
      </c>
      <c r="F15958" t="s">
        <v>260</v>
      </c>
      <c r="G15958" t="s">
        <v>195</v>
      </c>
      <c r="H15958" t="s">
        <v>442</v>
      </c>
      <c r="I15958" t="s">
        <v>443</v>
      </c>
      <c r="J15958" t="s">
        <v>351</v>
      </c>
      <c r="K15958" t="s">
        <v>191</v>
      </c>
      <c r="O15958" t="s">
        <v>265</v>
      </c>
      <c r="P15958">
        <v>2030</v>
      </c>
    </row>
    <row r="15959" spans="1:17" x14ac:dyDescent="0.25">
      <c r="A15959" t="s">
        <v>798</v>
      </c>
      <c r="B15959" t="s">
        <v>799</v>
      </c>
      <c r="C15959" t="s">
        <v>797</v>
      </c>
      <c r="D15959" t="s">
        <v>472</v>
      </c>
      <c r="E15959" t="s">
        <v>639</v>
      </c>
      <c r="F15959" t="s">
        <v>260</v>
      </c>
      <c r="G15959" t="s">
        <v>195</v>
      </c>
      <c r="H15959" t="s">
        <v>417</v>
      </c>
      <c r="I15959" t="s">
        <v>418</v>
      </c>
      <c r="J15959" t="s">
        <v>419</v>
      </c>
      <c r="K15959" t="s">
        <v>191</v>
      </c>
      <c r="O15959" t="s">
        <v>264</v>
      </c>
      <c r="P15959">
        <v>2030</v>
      </c>
    </row>
    <row r="15960" spans="1:17" x14ac:dyDescent="0.25">
      <c r="A15960" t="s">
        <v>798</v>
      </c>
      <c r="B15960" t="s">
        <v>799</v>
      </c>
      <c r="C15960" t="s">
        <v>797</v>
      </c>
      <c r="D15960" t="s">
        <v>472</v>
      </c>
      <c r="E15960" t="s">
        <v>639</v>
      </c>
      <c r="F15960" t="s">
        <v>260</v>
      </c>
      <c r="G15960" t="s">
        <v>195</v>
      </c>
      <c r="H15960" t="s">
        <v>417</v>
      </c>
      <c r="I15960" t="s">
        <v>418</v>
      </c>
      <c r="J15960" t="s">
        <v>419</v>
      </c>
      <c r="K15960" t="s">
        <v>191</v>
      </c>
      <c r="O15960" t="s">
        <v>265</v>
      </c>
      <c r="P15960">
        <v>2030</v>
      </c>
    </row>
    <row r="15961" spans="1:17" x14ac:dyDescent="0.25">
      <c r="A15961" t="s">
        <v>798</v>
      </c>
      <c r="B15961" t="s">
        <v>799</v>
      </c>
      <c r="C15961" t="s">
        <v>797</v>
      </c>
      <c r="D15961" t="s">
        <v>472</v>
      </c>
      <c r="E15961" t="s">
        <v>639</v>
      </c>
      <c r="F15961" t="s">
        <v>260</v>
      </c>
      <c r="G15961" t="s">
        <v>195</v>
      </c>
      <c r="H15961" t="s">
        <v>352</v>
      </c>
      <c r="I15961" t="s">
        <v>135</v>
      </c>
      <c r="K15961" t="s">
        <v>191</v>
      </c>
      <c r="O15961" t="s">
        <v>264</v>
      </c>
      <c r="P15961">
        <v>2030</v>
      </c>
    </row>
    <row r="15962" spans="1:17" x14ac:dyDescent="0.25">
      <c r="A15962" t="s">
        <v>798</v>
      </c>
      <c r="B15962" t="s">
        <v>799</v>
      </c>
      <c r="C15962" t="s">
        <v>797</v>
      </c>
      <c r="D15962" t="s">
        <v>472</v>
      </c>
      <c r="E15962" t="s">
        <v>639</v>
      </c>
      <c r="F15962" t="s">
        <v>260</v>
      </c>
      <c r="G15962" t="s">
        <v>195</v>
      </c>
      <c r="H15962" t="s">
        <v>352</v>
      </c>
      <c r="I15962" t="s">
        <v>135</v>
      </c>
      <c r="K15962" t="s">
        <v>191</v>
      </c>
      <c r="O15962" t="s">
        <v>265</v>
      </c>
      <c r="P15962">
        <v>2030</v>
      </c>
    </row>
    <row r="15963" spans="1:17" x14ac:dyDescent="0.25">
      <c r="A15963" t="s">
        <v>798</v>
      </c>
      <c r="B15963" t="s">
        <v>799</v>
      </c>
      <c r="C15963" t="s">
        <v>797</v>
      </c>
      <c r="D15963" t="s">
        <v>472</v>
      </c>
      <c r="E15963" t="s">
        <v>639</v>
      </c>
      <c r="F15963" t="s">
        <v>260</v>
      </c>
      <c r="G15963" t="s">
        <v>243</v>
      </c>
      <c r="H15963" t="s">
        <v>248</v>
      </c>
      <c r="I15963" t="s">
        <v>249</v>
      </c>
      <c r="J15963" t="s">
        <v>250</v>
      </c>
      <c r="K15963" t="s">
        <v>191</v>
      </c>
      <c r="O15963" t="s">
        <v>264</v>
      </c>
      <c r="P15963">
        <v>2030</v>
      </c>
    </row>
    <row r="15964" spans="1:17" x14ac:dyDescent="0.25">
      <c r="A15964" t="s">
        <v>798</v>
      </c>
      <c r="B15964" t="s">
        <v>799</v>
      </c>
      <c r="C15964" t="s">
        <v>797</v>
      </c>
      <c r="D15964" t="s">
        <v>472</v>
      </c>
      <c r="E15964" t="s">
        <v>639</v>
      </c>
      <c r="F15964" t="s">
        <v>260</v>
      </c>
      <c r="G15964" t="s">
        <v>243</v>
      </c>
      <c r="H15964" t="s">
        <v>248</v>
      </c>
      <c r="I15964" t="s">
        <v>249</v>
      </c>
      <c r="J15964" t="s">
        <v>250</v>
      </c>
      <c r="K15964" t="s">
        <v>191</v>
      </c>
      <c r="O15964" t="s">
        <v>265</v>
      </c>
      <c r="P15964">
        <v>2030</v>
      </c>
    </row>
    <row r="15965" spans="1:17" x14ac:dyDescent="0.25">
      <c r="A15965" t="s">
        <v>798</v>
      </c>
      <c r="B15965" t="s">
        <v>799</v>
      </c>
      <c r="C15965" t="s">
        <v>797</v>
      </c>
      <c r="D15965" t="s">
        <v>472</v>
      </c>
      <c r="E15965" t="s">
        <v>639</v>
      </c>
      <c r="F15965" t="s">
        <v>260</v>
      </c>
      <c r="G15965" t="s">
        <v>243</v>
      </c>
      <c r="H15965" t="s">
        <v>253</v>
      </c>
      <c r="I15965" t="s">
        <v>254</v>
      </c>
      <c r="J15965" t="s">
        <v>255</v>
      </c>
      <c r="K15965" t="s">
        <v>191</v>
      </c>
      <c r="O15965" t="s">
        <v>264</v>
      </c>
      <c r="P15965">
        <v>2030</v>
      </c>
    </row>
    <row r="15966" spans="1:17" x14ac:dyDescent="0.25">
      <c r="A15966" t="s">
        <v>798</v>
      </c>
      <c r="B15966" t="s">
        <v>799</v>
      </c>
      <c r="C15966" t="s">
        <v>797</v>
      </c>
      <c r="D15966" t="s">
        <v>472</v>
      </c>
      <c r="E15966" t="s">
        <v>639</v>
      </c>
      <c r="F15966" t="s">
        <v>260</v>
      </c>
      <c r="G15966" t="s">
        <v>243</v>
      </c>
      <c r="H15966" t="s">
        <v>253</v>
      </c>
      <c r="I15966" t="s">
        <v>254</v>
      </c>
      <c r="J15966" t="s">
        <v>255</v>
      </c>
      <c r="K15966" t="s">
        <v>191</v>
      </c>
      <c r="O15966" t="s">
        <v>265</v>
      </c>
      <c r="P15966">
        <v>2030</v>
      </c>
    </row>
    <row r="15967" spans="1:17" x14ac:dyDescent="0.25">
      <c r="A15967" t="s">
        <v>798</v>
      </c>
      <c r="B15967" t="s">
        <v>799</v>
      </c>
      <c r="C15967" t="s">
        <v>797</v>
      </c>
      <c r="D15967" t="s">
        <v>472</v>
      </c>
      <c r="E15967" t="s">
        <v>639</v>
      </c>
      <c r="F15967" t="s">
        <v>260</v>
      </c>
      <c r="G15967" t="s">
        <v>243</v>
      </c>
      <c r="H15967" t="s">
        <v>244</v>
      </c>
      <c r="I15967" t="s">
        <v>245</v>
      </c>
      <c r="J15967" t="s">
        <v>246</v>
      </c>
      <c r="K15967" t="s">
        <v>191</v>
      </c>
      <c r="O15967" t="s">
        <v>264</v>
      </c>
      <c r="P15967">
        <v>2030</v>
      </c>
    </row>
    <row r="15968" spans="1:17" x14ac:dyDescent="0.25">
      <c r="A15968" t="s">
        <v>798</v>
      </c>
      <c r="B15968" t="s">
        <v>799</v>
      </c>
      <c r="C15968" t="s">
        <v>797</v>
      </c>
      <c r="D15968" t="s">
        <v>472</v>
      </c>
      <c r="E15968" t="s">
        <v>639</v>
      </c>
      <c r="F15968" t="s">
        <v>260</v>
      </c>
      <c r="G15968" t="s">
        <v>243</v>
      </c>
      <c r="H15968" t="s">
        <v>244</v>
      </c>
      <c r="I15968" t="s">
        <v>245</v>
      </c>
      <c r="J15968" t="s">
        <v>246</v>
      </c>
      <c r="K15968" t="s">
        <v>191</v>
      </c>
      <c r="O15968" t="s">
        <v>265</v>
      </c>
      <c r="P15968">
        <v>2030</v>
      </c>
    </row>
    <row r="15969" spans="1:17" x14ac:dyDescent="0.25">
      <c r="A15969" t="s">
        <v>798</v>
      </c>
      <c r="B15969" t="s">
        <v>799</v>
      </c>
      <c r="C15969" t="s">
        <v>797</v>
      </c>
      <c r="D15969" t="s">
        <v>472</v>
      </c>
      <c r="E15969" t="s">
        <v>639</v>
      </c>
      <c r="F15969" t="s">
        <v>260</v>
      </c>
      <c r="G15969" t="s">
        <v>195</v>
      </c>
      <c r="H15969" t="s">
        <v>354</v>
      </c>
      <c r="I15969" t="s">
        <v>136</v>
      </c>
      <c r="K15969" t="s">
        <v>275</v>
      </c>
      <c r="O15969" t="s">
        <v>194</v>
      </c>
      <c r="P15969">
        <v>2015</v>
      </c>
      <c r="Q15969">
        <v>0.2</v>
      </c>
    </row>
    <row r="15970" spans="1:17" x14ac:dyDescent="0.25">
      <c r="A15970" t="s">
        <v>798</v>
      </c>
      <c r="B15970" t="s">
        <v>799</v>
      </c>
      <c r="C15970" t="s">
        <v>797</v>
      </c>
      <c r="D15970" t="s">
        <v>472</v>
      </c>
      <c r="E15970" t="s">
        <v>639</v>
      </c>
      <c r="F15970" t="s">
        <v>260</v>
      </c>
      <c r="G15970" t="s">
        <v>195</v>
      </c>
      <c r="H15970" t="s">
        <v>354</v>
      </c>
      <c r="I15970" t="s">
        <v>136</v>
      </c>
      <c r="K15970" t="s">
        <v>275</v>
      </c>
      <c r="O15970" t="s">
        <v>194</v>
      </c>
      <c r="P15970">
        <v>2020</v>
      </c>
      <c r="Q15970">
        <v>0.2</v>
      </c>
    </row>
    <row r="15971" spans="1:17" x14ac:dyDescent="0.25">
      <c r="A15971" t="s">
        <v>798</v>
      </c>
      <c r="B15971" t="s">
        <v>799</v>
      </c>
      <c r="C15971" t="s">
        <v>797</v>
      </c>
      <c r="D15971" t="s">
        <v>472</v>
      </c>
      <c r="E15971" t="s">
        <v>639</v>
      </c>
      <c r="F15971" t="s">
        <v>260</v>
      </c>
      <c r="G15971" t="s">
        <v>195</v>
      </c>
      <c r="H15971" t="s">
        <v>354</v>
      </c>
      <c r="I15971" t="s">
        <v>136</v>
      </c>
      <c r="K15971" t="s">
        <v>275</v>
      </c>
      <c r="O15971" t="s">
        <v>264</v>
      </c>
      <c r="P15971">
        <v>2020</v>
      </c>
      <c r="Q15971">
        <v>0.2</v>
      </c>
    </row>
    <row r="15972" spans="1:17" x14ac:dyDescent="0.25">
      <c r="A15972" t="s">
        <v>798</v>
      </c>
      <c r="B15972" t="s">
        <v>799</v>
      </c>
      <c r="C15972" t="s">
        <v>797</v>
      </c>
      <c r="D15972" t="s">
        <v>472</v>
      </c>
      <c r="E15972" t="s">
        <v>639</v>
      </c>
      <c r="F15972" t="s">
        <v>260</v>
      </c>
      <c r="G15972" t="s">
        <v>195</v>
      </c>
      <c r="H15972" t="s">
        <v>354</v>
      </c>
      <c r="I15972" t="s">
        <v>136</v>
      </c>
      <c r="K15972" t="s">
        <v>275</v>
      </c>
      <c r="O15972" t="s">
        <v>265</v>
      </c>
      <c r="P15972">
        <v>2020</v>
      </c>
      <c r="Q15972">
        <v>0.2</v>
      </c>
    </row>
    <row r="15973" spans="1:17" x14ac:dyDescent="0.25">
      <c r="A15973" t="s">
        <v>798</v>
      </c>
      <c r="B15973" t="s">
        <v>799</v>
      </c>
      <c r="C15973" t="s">
        <v>797</v>
      </c>
      <c r="D15973" t="s">
        <v>472</v>
      </c>
      <c r="E15973" t="s">
        <v>639</v>
      </c>
      <c r="F15973" t="s">
        <v>260</v>
      </c>
      <c r="G15973" t="s">
        <v>195</v>
      </c>
      <c r="H15973" t="s">
        <v>354</v>
      </c>
      <c r="I15973" t="s">
        <v>136</v>
      </c>
      <c r="K15973" t="s">
        <v>275</v>
      </c>
      <c r="O15973" t="s">
        <v>194</v>
      </c>
      <c r="P15973">
        <v>2030</v>
      </c>
      <c r="Q15973">
        <v>0.2</v>
      </c>
    </row>
    <row r="15974" spans="1:17" x14ac:dyDescent="0.25">
      <c r="A15974" t="s">
        <v>798</v>
      </c>
      <c r="B15974" t="s">
        <v>799</v>
      </c>
      <c r="C15974" t="s">
        <v>797</v>
      </c>
      <c r="D15974" t="s">
        <v>472</v>
      </c>
      <c r="E15974" t="s">
        <v>639</v>
      </c>
      <c r="F15974" t="s">
        <v>260</v>
      </c>
      <c r="G15974" t="s">
        <v>195</v>
      </c>
      <c r="H15974" t="s">
        <v>354</v>
      </c>
      <c r="I15974" t="s">
        <v>136</v>
      </c>
      <c r="K15974" t="s">
        <v>275</v>
      </c>
      <c r="O15974" t="s">
        <v>264</v>
      </c>
      <c r="P15974">
        <v>2030</v>
      </c>
    </row>
    <row r="15975" spans="1:17" x14ac:dyDescent="0.25">
      <c r="A15975" t="s">
        <v>798</v>
      </c>
      <c r="B15975" t="s">
        <v>799</v>
      </c>
      <c r="C15975" t="s">
        <v>797</v>
      </c>
      <c r="D15975" t="s">
        <v>472</v>
      </c>
      <c r="E15975" t="s">
        <v>639</v>
      </c>
      <c r="F15975" t="s">
        <v>260</v>
      </c>
      <c r="G15975" t="s">
        <v>195</v>
      </c>
      <c r="H15975" t="s">
        <v>354</v>
      </c>
      <c r="I15975" t="s">
        <v>136</v>
      </c>
      <c r="K15975" t="s">
        <v>275</v>
      </c>
      <c r="O15975" t="s">
        <v>265</v>
      </c>
      <c r="P15975">
        <v>2030</v>
      </c>
    </row>
    <row r="15976" spans="1:17" x14ac:dyDescent="0.25">
      <c r="A15976" t="s">
        <v>798</v>
      </c>
      <c r="B15976" t="s">
        <v>799</v>
      </c>
      <c r="C15976" t="s">
        <v>797</v>
      </c>
      <c r="D15976" t="s">
        <v>472</v>
      </c>
      <c r="E15976" t="s">
        <v>639</v>
      </c>
      <c r="F15976" t="s">
        <v>260</v>
      </c>
      <c r="G15976" t="s">
        <v>195</v>
      </c>
      <c r="H15976" t="s">
        <v>354</v>
      </c>
      <c r="I15976" t="s">
        <v>136</v>
      </c>
      <c r="K15976" t="s">
        <v>275</v>
      </c>
      <c r="O15976" t="s">
        <v>194</v>
      </c>
      <c r="P15976">
        <v>2050</v>
      </c>
      <c r="Q15976">
        <v>0.2</v>
      </c>
    </row>
    <row r="15977" spans="1:17" x14ac:dyDescent="0.25">
      <c r="A15977" t="s">
        <v>798</v>
      </c>
      <c r="B15977" t="s">
        <v>799</v>
      </c>
      <c r="C15977" t="s">
        <v>797</v>
      </c>
      <c r="D15977" t="s">
        <v>472</v>
      </c>
      <c r="E15977" t="s">
        <v>639</v>
      </c>
      <c r="F15977" t="s">
        <v>260</v>
      </c>
      <c r="G15977" t="s">
        <v>195</v>
      </c>
      <c r="H15977" t="s">
        <v>354</v>
      </c>
      <c r="I15977" t="s">
        <v>136</v>
      </c>
      <c r="K15977" t="s">
        <v>275</v>
      </c>
      <c r="O15977" t="s">
        <v>264</v>
      </c>
      <c r="P15977">
        <v>2050</v>
      </c>
      <c r="Q15977">
        <v>0.2</v>
      </c>
    </row>
    <row r="15978" spans="1:17" x14ac:dyDescent="0.25">
      <c r="A15978" t="s">
        <v>798</v>
      </c>
      <c r="B15978" t="s">
        <v>799</v>
      </c>
      <c r="C15978" t="s">
        <v>797</v>
      </c>
      <c r="D15978" t="s">
        <v>472</v>
      </c>
      <c r="E15978" t="s">
        <v>639</v>
      </c>
      <c r="F15978" t="s">
        <v>260</v>
      </c>
      <c r="G15978" t="s">
        <v>195</v>
      </c>
      <c r="H15978" t="s">
        <v>354</v>
      </c>
      <c r="I15978" t="s">
        <v>136</v>
      </c>
      <c r="K15978" t="s">
        <v>275</v>
      </c>
      <c r="O15978" t="s">
        <v>265</v>
      </c>
      <c r="P15978">
        <v>2050</v>
      </c>
      <c r="Q15978">
        <v>0.2</v>
      </c>
    </row>
    <row r="15979" spans="1:17" x14ac:dyDescent="0.25">
      <c r="A15979" t="s">
        <v>798</v>
      </c>
      <c r="B15979" t="s">
        <v>799</v>
      </c>
      <c r="C15979" t="s">
        <v>797</v>
      </c>
      <c r="D15979" t="s">
        <v>472</v>
      </c>
      <c r="E15979" t="s">
        <v>639</v>
      </c>
      <c r="F15979" t="s">
        <v>260</v>
      </c>
      <c r="G15979" t="s">
        <v>195</v>
      </c>
      <c r="H15979" t="s">
        <v>215</v>
      </c>
      <c r="I15979" t="s">
        <v>216</v>
      </c>
      <c r="K15979" t="s">
        <v>202</v>
      </c>
      <c r="O15979" t="s">
        <v>194</v>
      </c>
      <c r="P15979">
        <v>2015</v>
      </c>
      <c r="Q15979">
        <v>20</v>
      </c>
    </row>
    <row r="15980" spans="1:17" x14ac:dyDescent="0.25">
      <c r="A15980" t="s">
        <v>798</v>
      </c>
      <c r="B15980" t="s">
        <v>799</v>
      </c>
      <c r="C15980" t="s">
        <v>797</v>
      </c>
      <c r="D15980" t="s">
        <v>472</v>
      </c>
      <c r="E15980" t="s">
        <v>639</v>
      </c>
      <c r="F15980" t="s">
        <v>260</v>
      </c>
      <c r="G15980" t="s">
        <v>195</v>
      </c>
      <c r="H15980" t="s">
        <v>215</v>
      </c>
      <c r="I15980" t="s">
        <v>216</v>
      </c>
      <c r="K15980" t="s">
        <v>202</v>
      </c>
      <c r="O15980" t="s">
        <v>194</v>
      </c>
      <c r="P15980">
        <v>2020</v>
      </c>
      <c r="Q15980">
        <v>20</v>
      </c>
    </row>
    <row r="15981" spans="1:17" x14ac:dyDescent="0.25">
      <c r="A15981" t="s">
        <v>798</v>
      </c>
      <c r="B15981" t="s">
        <v>799</v>
      </c>
      <c r="C15981" t="s">
        <v>797</v>
      </c>
      <c r="D15981" t="s">
        <v>472</v>
      </c>
      <c r="E15981" t="s">
        <v>639</v>
      </c>
      <c r="F15981" t="s">
        <v>260</v>
      </c>
      <c r="G15981" t="s">
        <v>195</v>
      </c>
      <c r="H15981" t="s">
        <v>215</v>
      </c>
      <c r="I15981" t="s">
        <v>216</v>
      </c>
      <c r="K15981" t="s">
        <v>202</v>
      </c>
      <c r="O15981" t="s">
        <v>264</v>
      </c>
      <c r="P15981">
        <v>2020</v>
      </c>
      <c r="Q15981">
        <v>20</v>
      </c>
    </row>
    <row r="15982" spans="1:17" x14ac:dyDescent="0.25">
      <c r="A15982" t="s">
        <v>798</v>
      </c>
      <c r="B15982" t="s">
        <v>799</v>
      </c>
      <c r="C15982" t="s">
        <v>797</v>
      </c>
      <c r="D15982" t="s">
        <v>472</v>
      </c>
      <c r="E15982" t="s">
        <v>639</v>
      </c>
      <c r="F15982" t="s">
        <v>260</v>
      </c>
      <c r="G15982" t="s">
        <v>195</v>
      </c>
      <c r="H15982" t="s">
        <v>215</v>
      </c>
      <c r="I15982" t="s">
        <v>216</v>
      </c>
      <c r="K15982" t="s">
        <v>202</v>
      </c>
      <c r="O15982" t="s">
        <v>265</v>
      </c>
      <c r="P15982">
        <v>2020</v>
      </c>
      <c r="Q15982">
        <v>20</v>
      </c>
    </row>
    <row r="15983" spans="1:17" x14ac:dyDescent="0.25">
      <c r="A15983" t="s">
        <v>798</v>
      </c>
      <c r="B15983" t="s">
        <v>799</v>
      </c>
      <c r="C15983" t="s">
        <v>797</v>
      </c>
      <c r="D15983" t="s">
        <v>472</v>
      </c>
      <c r="E15983" t="s">
        <v>639</v>
      </c>
      <c r="F15983" t="s">
        <v>260</v>
      </c>
      <c r="G15983" t="s">
        <v>195</v>
      </c>
      <c r="H15983" t="s">
        <v>215</v>
      </c>
      <c r="I15983" t="s">
        <v>216</v>
      </c>
      <c r="K15983" t="s">
        <v>202</v>
      </c>
      <c r="O15983" t="s">
        <v>194</v>
      </c>
      <c r="P15983">
        <v>2030</v>
      </c>
      <c r="Q15983">
        <v>20</v>
      </c>
    </row>
    <row r="15984" spans="1:17" x14ac:dyDescent="0.25">
      <c r="A15984" t="s">
        <v>798</v>
      </c>
      <c r="B15984" t="s">
        <v>799</v>
      </c>
      <c r="C15984" t="s">
        <v>797</v>
      </c>
      <c r="D15984" t="s">
        <v>472</v>
      </c>
      <c r="E15984" t="s">
        <v>639</v>
      </c>
      <c r="F15984" t="s">
        <v>260</v>
      </c>
      <c r="G15984" t="s">
        <v>195</v>
      </c>
      <c r="H15984" t="s">
        <v>215</v>
      </c>
      <c r="I15984" t="s">
        <v>216</v>
      </c>
      <c r="K15984" t="s">
        <v>202</v>
      </c>
      <c r="O15984" t="s">
        <v>264</v>
      </c>
      <c r="P15984">
        <v>2030</v>
      </c>
    </row>
    <row r="15985" spans="1:17" x14ac:dyDescent="0.25">
      <c r="A15985" t="s">
        <v>798</v>
      </c>
      <c r="B15985" t="s">
        <v>799</v>
      </c>
      <c r="C15985" t="s">
        <v>797</v>
      </c>
      <c r="D15985" t="s">
        <v>472</v>
      </c>
      <c r="E15985" t="s">
        <v>639</v>
      </c>
      <c r="F15985" t="s">
        <v>260</v>
      </c>
      <c r="G15985" t="s">
        <v>195</v>
      </c>
      <c r="H15985" t="s">
        <v>215</v>
      </c>
      <c r="I15985" t="s">
        <v>216</v>
      </c>
      <c r="K15985" t="s">
        <v>202</v>
      </c>
      <c r="O15985" t="s">
        <v>265</v>
      </c>
      <c r="P15985">
        <v>2030</v>
      </c>
    </row>
    <row r="15986" spans="1:17" x14ac:dyDescent="0.25">
      <c r="A15986" t="s">
        <v>798</v>
      </c>
      <c r="B15986" t="s">
        <v>799</v>
      </c>
      <c r="C15986" t="s">
        <v>797</v>
      </c>
      <c r="D15986" t="s">
        <v>472</v>
      </c>
      <c r="E15986" t="s">
        <v>639</v>
      </c>
      <c r="F15986" t="s">
        <v>260</v>
      </c>
      <c r="G15986" t="s">
        <v>195</v>
      </c>
      <c r="H15986" t="s">
        <v>215</v>
      </c>
      <c r="I15986" t="s">
        <v>216</v>
      </c>
      <c r="K15986" t="s">
        <v>202</v>
      </c>
      <c r="O15986" t="s">
        <v>194</v>
      </c>
      <c r="P15986">
        <v>2050</v>
      </c>
      <c r="Q15986">
        <v>20</v>
      </c>
    </row>
    <row r="15987" spans="1:17" x14ac:dyDescent="0.25">
      <c r="A15987" t="s">
        <v>798</v>
      </c>
      <c r="B15987" t="s">
        <v>799</v>
      </c>
      <c r="C15987" t="s">
        <v>797</v>
      </c>
      <c r="D15987" t="s">
        <v>472</v>
      </c>
      <c r="E15987" t="s">
        <v>639</v>
      </c>
      <c r="F15987" t="s">
        <v>260</v>
      </c>
      <c r="G15987" t="s">
        <v>195</v>
      </c>
      <c r="H15987" t="s">
        <v>215</v>
      </c>
      <c r="I15987" t="s">
        <v>216</v>
      </c>
      <c r="K15987" t="s">
        <v>202</v>
      </c>
      <c r="O15987" t="s">
        <v>264</v>
      </c>
      <c r="P15987">
        <v>2050</v>
      </c>
      <c r="Q15987">
        <v>20</v>
      </c>
    </row>
    <row r="15988" spans="1:17" x14ac:dyDescent="0.25">
      <c r="A15988" t="s">
        <v>798</v>
      </c>
      <c r="B15988" t="s">
        <v>799</v>
      </c>
      <c r="C15988" t="s">
        <v>797</v>
      </c>
      <c r="D15988" t="s">
        <v>472</v>
      </c>
      <c r="E15988" t="s">
        <v>639</v>
      </c>
      <c r="F15988" t="s">
        <v>260</v>
      </c>
      <c r="G15988" t="s">
        <v>195</v>
      </c>
      <c r="H15988" t="s">
        <v>215</v>
      </c>
      <c r="I15988" t="s">
        <v>216</v>
      </c>
      <c r="K15988" t="s">
        <v>202</v>
      </c>
      <c r="O15988" t="s">
        <v>265</v>
      </c>
      <c r="P15988">
        <v>2050</v>
      </c>
      <c r="Q15988">
        <v>20</v>
      </c>
    </row>
    <row r="15989" spans="1:17" x14ac:dyDescent="0.25">
      <c r="A15989" t="s">
        <v>798</v>
      </c>
      <c r="B15989" t="s">
        <v>799</v>
      </c>
      <c r="C15989" t="s">
        <v>797</v>
      </c>
      <c r="D15989" t="s">
        <v>472</v>
      </c>
      <c r="E15989" t="s">
        <v>639</v>
      </c>
      <c r="F15989" t="s">
        <v>260</v>
      </c>
      <c r="G15989" t="s">
        <v>195</v>
      </c>
      <c r="H15989" t="s">
        <v>200</v>
      </c>
      <c r="I15989" t="s">
        <v>201</v>
      </c>
      <c r="K15989" t="s">
        <v>202</v>
      </c>
      <c r="O15989" t="s">
        <v>194</v>
      </c>
      <c r="P15989">
        <v>2015</v>
      </c>
      <c r="Q15989">
        <v>0.5</v>
      </c>
    </row>
    <row r="15990" spans="1:17" x14ac:dyDescent="0.25">
      <c r="A15990" t="s">
        <v>798</v>
      </c>
      <c r="B15990" t="s">
        <v>799</v>
      </c>
      <c r="C15990" t="s">
        <v>797</v>
      </c>
      <c r="D15990" t="s">
        <v>472</v>
      </c>
      <c r="E15990" t="s">
        <v>639</v>
      </c>
      <c r="F15990" t="s">
        <v>260</v>
      </c>
      <c r="G15990" t="s">
        <v>195</v>
      </c>
      <c r="H15990" t="s">
        <v>200</v>
      </c>
      <c r="I15990" t="s">
        <v>201</v>
      </c>
      <c r="K15990" t="s">
        <v>202</v>
      </c>
      <c r="O15990" t="s">
        <v>194</v>
      </c>
      <c r="P15990">
        <v>2020</v>
      </c>
      <c r="Q15990">
        <v>0.5</v>
      </c>
    </row>
    <row r="15991" spans="1:17" x14ac:dyDescent="0.25">
      <c r="A15991" t="s">
        <v>798</v>
      </c>
      <c r="B15991" t="s">
        <v>799</v>
      </c>
      <c r="C15991" t="s">
        <v>797</v>
      </c>
      <c r="D15991" t="s">
        <v>472</v>
      </c>
      <c r="E15991" t="s">
        <v>639</v>
      </c>
      <c r="F15991" t="s">
        <v>260</v>
      </c>
      <c r="G15991" t="s">
        <v>195</v>
      </c>
      <c r="H15991" t="s">
        <v>200</v>
      </c>
      <c r="I15991" t="s">
        <v>201</v>
      </c>
      <c r="K15991" t="s">
        <v>202</v>
      </c>
      <c r="O15991" t="s">
        <v>264</v>
      </c>
      <c r="P15991">
        <v>2020</v>
      </c>
      <c r="Q15991">
        <v>0.5</v>
      </c>
    </row>
    <row r="15992" spans="1:17" x14ac:dyDescent="0.25">
      <c r="A15992" t="s">
        <v>798</v>
      </c>
      <c r="B15992" t="s">
        <v>799</v>
      </c>
      <c r="C15992" t="s">
        <v>797</v>
      </c>
      <c r="D15992" t="s">
        <v>472</v>
      </c>
      <c r="E15992" t="s">
        <v>639</v>
      </c>
      <c r="F15992" t="s">
        <v>260</v>
      </c>
      <c r="G15992" t="s">
        <v>195</v>
      </c>
      <c r="H15992" t="s">
        <v>200</v>
      </c>
      <c r="I15992" t="s">
        <v>201</v>
      </c>
      <c r="K15992" t="s">
        <v>202</v>
      </c>
      <c r="O15992" t="s">
        <v>265</v>
      </c>
      <c r="P15992">
        <v>2020</v>
      </c>
      <c r="Q15992">
        <v>1</v>
      </c>
    </row>
    <row r="15993" spans="1:17" x14ac:dyDescent="0.25">
      <c r="A15993" t="s">
        <v>798</v>
      </c>
      <c r="B15993" t="s">
        <v>799</v>
      </c>
      <c r="C15993" t="s">
        <v>797</v>
      </c>
      <c r="D15993" t="s">
        <v>472</v>
      </c>
      <c r="E15993" t="s">
        <v>639</v>
      </c>
      <c r="F15993" t="s">
        <v>260</v>
      </c>
      <c r="G15993" t="s">
        <v>195</v>
      </c>
      <c r="H15993" t="s">
        <v>200</v>
      </c>
      <c r="I15993" t="s">
        <v>201</v>
      </c>
      <c r="K15993" t="s">
        <v>202</v>
      </c>
      <c r="O15993" t="s">
        <v>194</v>
      </c>
      <c r="P15993">
        <v>2030</v>
      </c>
      <c r="Q15993">
        <v>0.5</v>
      </c>
    </row>
    <row r="15994" spans="1:17" x14ac:dyDescent="0.25">
      <c r="A15994" t="s">
        <v>798</v>
      </c>
      <c r="B15994" t="s">
        <v>799</v>
      </c>
      <c r="C15994" t="s">
        <v>797</v>
      </c>
      <c r="D15994" t="s">
        <v>472</v>
      </c>
      <c r="E15994" t="s">
        <v>639</v>
      </c>
      <c r="F15994" t="s">
        <v>260</v>
      </c>
      <c r="G15994" t="s">
        <v>195</v>
      </c>
      <c r="H15994" t="s">
        <v>200</v>
      </c>
      <c r="I15994" t="s">
        <v>201</v>
      </c>
      <c r="K15994" t="s">
        <v>202</v>
      </c>
      <c r="O15994" t="s">
        <v>264</v>
      </c>
      <c r="P15994">
        <v>2030</v>
      </c>
    </row>
    <row r="15995" spans="1:17" x14ac:dyDescent="0.25">
      <c r="A15995" t="s">
        <v>798</v>
      </c>
      <c r="B15995" t="s">
        <v>799</v>
      </c>
      <c r="C15995" t="s">
        <v>797</v>
      </c>
      <c r="D15995" t="s">
        <v>472</v>
      </c>
      <c r="E15995" t="s">
        <v>639</v>
      </c>
      <c r="F15995" t="s">
        <v>260</v>
      </c>
      <c r="G15995" t="s">
        <v>195</v>
      </c>
      <c r="H15995" t="s">
        <v>200</v>
      </c>
      <c r="I15995" t="s">
        <v>201</v>
      </c>
      <c r="K15995" t="s">
        <v>202</v>
      </c>
      <c r="O15995" t="s">
        <v>265</v>
      </c>
      <c r="P15995">
        <v>2030</v>
      </c>
    </row>
    <row r="15996" spans="1:17" x14ac:dyDescent="0.25">
      <c r="A15996" t="s">
        <v>798</v>
      </c>
      <c r="B15996" t="s">
        <v>799</v>
      </c>
      <c r="C15996" t="s">
        <v>797</v>
      </c>
      <c r="D15996" t="s">
        <v>472</v>
      </c>
      <c r="E15996" t="s">
        <v>639</v>
      </c>
      <c r="F15996" t="s">
        <v>260</v>
      </c>
      <c r="G15996" t="s">
        <v>195</v>
      </c>
      <c r="H15996" t="s">
        <v>200</v>
      </c>
      <c r="I15996" t="s">
        <v>201</v>
      </c>
      <c r="K15996" t="s">
        <v>202</v>
      </c>
      <c r="O15996" t="s">
        <v>194</v>
      </c>
      <c r="P15996">
        <v>2050</v>
      </c>
      <c r="Q15996">
        <v>0.5</v>
      </c>
    </row>
    <row r="15997" spans="1:17" x14ac:dyDescent="0.25">
      <c r="A15997" t="s">
        <v>798</v>
      </c>
      <c r="B15997" t="s">
        <v>799</v>
      </c>
      <c r="C15997" t="s">
        <v>797</v>
      </c>
      <c r="D15997" t="s">
        <v>472</v>
      </c>
      <c r="E15997" t="s">
        <v>639</v>
      </c>
      <c r="F15997" t="s">
        <v>260</v>
      </c>
      <c r="G15997" t="s">
        <v>195</v>
      </c>
      <c r="H15997" t="s">
        <v>200</v>
      </c>
      <c r="I15997" t="s">
        <v>201</v>
      </c>
      <c r="K15997" t="s">
        <v>202</v>
      </c>
      <c r="O15997" t="s">
        <v>264</v>
      </c>
      <c r="P15997">
        <v>2050</v>
      </c>
      <c r="Q15997">
        <v>0.5</v>
      </c>
    </row>
    <row r="15998" spans="1:17" x14ac:dyDescent="0.25">
      <c r="A15998" t="s">
        <v>798</v>
      </c>
      <c r="B15998" t="s">
        <v>799</v>
      </c>
      <c r="C15998" t="s">
        <v>797</v>
      </c>
      <c r="D15998" t="s">
        <v>472</v>
      </c>
      <c r="E15998" t="s">
        <v>639</v>
      </c>
      <c r="F15998" t="s">
        <v>260</v>
      </c>
      <c r="G15998" t="s">
        <v>195</v>
      </c>
      <c r="H15998" t="s">
        <v>200</v>
      </c>
      <c r="I15998" t="s">
        <v>201</v>
      </c>
      <c r="K15998" t="s">
        <v>202</v>
      </c>
      <c r="O15998" t="s">
        <v>265</v>
      </c>
      <c r="P15998">
        <v>2050</v>
      </c>
      <c r="Q15998">
        <v>1</v>
      </c>
    </row>
    <row r="15999" spans="1:17" x14ac:dyDescent="0.25">
      <c r="A15999" t="s">
        <v>798</v>
      </c>
      <c r="B15999" t="s">
        <v>799</v>
      </c>
      <c r="C15999" t="s">
        <v>797</v>
      </c>
      <c r="D15999" t="s">
        <v>472</v>
      </c>
      <c r="E15999" t="s">
        <v>639</v>
      </c>
      <c r="F15999" t="s">
        <v>260</v>
      </c>
      <c r="G15999" t="s">
        <v>243</v>
      </c>
      <c r="H15999" t="s">
        <v>357</v>
      </c>
      <c r="I15999" t="s">
        <v>306</v>
      </c>
      <c r="K15999" t="s">
        <v>78</v>
      </c>
      <c r="O15999" t="s">
        <v>194</v>
      </c>
      <c r="P15999">
        <v>2015</v>
      </c>
      <c r="Q15999">
        <v>8.0000000000000002E-3</v>
      </c>
    </row>
    <row r="16000" spans="1:17" x14ac:dyDescent="0.25">
      <c r="A16000" t="s">
        <v>798</v>
      </c>
      <c r="B16000" t="s">
        <v>799</v>
      </c>
      <c r="C16000" t="s">
        <v>797</v>
      </c>
      <c r="D16000" t="s">
        <v>472</v>
      </c>
      <c r="E16000" t="s">
        <v>639</v>
      </c>
      <c r="F16000" t="s">
        <v>260</v>
      </c>
      <c r="G16000" t="s">
        <v>243</v>
      </c>
      <c r="H16000" t="s">
        <v>357</v>
      </c>
      <c r="I16000" t="s">
        <v>306</v>
      </c>
      <c r="K16000" t="s">
        <v>78</v>
      </c>
      <c r="O16000" t="s">
        <v>194</v>
      </c>
      <c r="P16000">
        <v>2020</v>
      </c>
      <c r="Q16000">
        <v>8.0000000000000002E-3</v>
      </c>
    </row>
    <row r="16001" spans="1:17" x14ac:dyDescent="0.25">
      <c r="A16001" t="s">
        <v>798</v>
      </c>
      <c r="B16001" t="s">
        <v>799</v>
      </c>
      <c r="C16001" t="s">
        <v>797</v>
      </c>
      <c r="D16001" t="s">
        <v>472</v>
      </c>
      <c r="E16001" t="s">
        <v>639</v>
      </c>
      <c r="F16001" t="s">
        <v>260</v>
      </c>
      <c r="G16001" t="s">
        <v>243</v>
      </c>
      <c r="H16001" t="s">
        <v>357</v>
      </c>
      <c r="I16001" t="s">
        <v>306</v>
      </c>
      <c r="K16001" t="s">
        <v>78</v>
      </c>
      <c r="O16001" t="s">
        <v>264</v>
      </c>
      <c r="P16001">
        <v>2020</v>
      </c>
      <c r="Q16001">
        <v>8.0000000000000002E-3</v>
      </c>
    </row>
    <row r="16002" spans="1:17" x14ac:dyDescent="0.25">
      <c r="A16002" t="s">
        <v>798</v>
      </c>
      <c r="B16002" t="s">
        <v>799</v>
      </c>
      <c r="C16002" t="s">
        <v>797</v>
      </c>
      <c r="D16002" t="s">
        <v>472</v>
      </c>
      <c r="E16002" t="s">
        <v>639</v>
      </c>
      <c r="F16002" t="s">
        <v>260</v>
      </c>
      <c r="G16002" t="s">
        <v>243</v>
      </c>
      <c r="H16002" t="s">
        <v>357</v>
      </c>
      <c r="I16002" t="s">
        <v>306</v>
      </c>
      <c r="K16002" t="s">
        <v>78</v>
      </c>
      <c r="O16002" t="s">
        <v>265</v>
      </c>
      <c r="P16002">
        <v>2020</v>
      </c>
      <c r="Q16002">
        <v>8.0000000000000002E-3</v>
      </c>
    </row>
    <row r="16003" spans="1:17" x14ac:dyDescent="0.25">
      <c r="A16003" t="s">
        <v>798</v>
      </c>
      <c r="B16003" t="s">
        <v>799</v>
      </c>
      <c r="C16003" t="s">
        <v>797</v>
      </c>
      <c r="D16003" t="s">
        <v>472</v>
      </c>
      <c r="E16003" t="s">
        <v>639</v>
      </c>
      <c r="F16003" t="s">
        <v>260</v>
      </c>
      <c r="G16003" t="s">
        <v>243</v>
      </c>
      <c r="H16003" t="s">
        <v>357</v>
      </c>
      <c r="I16003" t="s">
        <v>306</v>
      </c>
      <c r="K16003" t="s">
        <v>78</v>
      </c>
      <c r="O16003" t="s">
        <v>194</v>
      </c>
      <c r="P16003">
        <v>2030</v>
      </c>
      <c r="Q16003">
        <v>8.0000000000000002E-3</v>
      </c>
    </row>
    <row r="16004" spans="1:17" x14ac:dyDescent="0.25">
      <c r="A16004" t="s">
        <v>798</v>
      </c>
      <c r="B16004" t="s">
        <v>799</v>
      </c>
      <c r="C16004" t="s">
        <v>797</v>
      </c>
      <c r="D16004" t="s">
        <v>472</v>
      </c>
      <c r="E16004" t="s">
        <v>639</v>
      </c>
      <c r="F16004" t="s">
        <v>260</v>
      </c>
      <c r="G16004" t="s">
        <v>243</v>
      </c>
      <c r="H16004" t="s">
        <v>357</v>
      </c>
      <c r="I16004" t="s">
        <v>306</v>
      </c>
      <c r="K16004" t="s">
        <v>78</v>
      </c>
      <c r="O16004" t="s">
        <v>264</v>
      </c>
      <c r="P16004">
        <v>2030</v>
      </c>
    </row>
    <row r="16005" spans="1:17" x14ac:dyDescent="0.25">
      <c r="A16005" t="s">
        <v>798</v>
      </c>
      <c r="B16005" t="s">
        <v>799</v>
      </c>
      <c r="C16005" t="s">
        <v>797</v>
      </c>
      <c r="D16005" t="s">
        <v>472</v>
      </c>
      <c r="E16005" t="s">
        <v>639</v>
      </c>
      <c r="F16005" t="s">
        <v>260</v>
      </c>
      <c r="G16005" t="s">
        <v>243</v>
      </c>
      <c r="H16005" t="s">
        <v>357</v>
      </c>
      <c r="I16005" t="s">
        <v>306</v>
      </c>
      <c r="K16005" t="s">
        <v>78</v>
      </c>
      <c r="O16005" t="s">
        <v>265</v>
      </c>
      <c r="P16005">
        <v>2030</v>
      </c>
    </row>
    <row r="16006" spans="1:17" x14ac:dyDescent="0.25">
      <c r="A16006" t="s">
        <v>798</v>
      </c>
      <c r="B16006" t="s">
        <v>799</v>
      </c>
      <c r="C16006" t="s">
        <v>797</v>
      </c>
      <c r="D16006" t="s">
        <v>472</v>
      </c>
      <c r="E16006" t="s">
        <v>639</v>
      </c>
      <c r="F16006" t="s">
        <v>260</v>
      </c>
      <c r="G16006" t="s">
        <v>243</v>
      </c>
      <c r="H16006" t="s">
        <v>357</v>
      </c>
      <c r="I16006" t="s">
        <v>306</v>
      </c>
      <c r="K16006" t="s">
        <v>78</v>
      </c>
      <c r="O16006" t="s">
        <v>194</v>
      </c>
      <c r="P16006">
        <v>2050</v>
      </c>
      <c r="Q16006">
        <v>8.0000000000000002E-3</v>
      </c>
    </row>
    <row r="16007" spans="1:17" x14ac:dyDescent="0.25">
      <c r="A16007" t="s">
        <v>798</v>
      </c>
      <c r="B16007" t="s">
        <v>799</v>
      </c>
      <c r="C16007" t="s">
        <v>797</v>
      </c>
      <c r="D16007" t="s">
        <v>472</v>
      </c>
      <c r="E16007" t="s">
        <v>639</v>
      </c>
      <c r="F16007" t="s">
        <v>260</v>
      </c>
      <c r="G16007" t="s">
        <v>243</v>
      </c>
      <c r="H16007" t="s">
        <v>357</v>
      </c>
      <c r="I16007" t="s">
        <v>306</v>
      </c>
      <c r="K16007" t="s">
        <v>78</v>
      </c>
      <c r="O16007" t="s">
        <v>264</v>
      </c>
      <c r="P16007">
        <v>2050</v>
      </c>
      <c r="Q16007">
        <v>8.0000000000000002E-3</v>
      </c>
    </row>
    <row r="16008" spans="1:17" x14ac:dyDescent="0.25">
      <c r="A16008" t="s">
        <v>798</v>
      </c>
      <c r="B16008" t="s">
        <v>799</v>
      </c>
      <c r="C16008" t="s">
        <v>797</v>
      </c>
      <c r="D16008" t="s">
        <v>472</v>
      </c>
      <c r="E16008" t="s">
        <v>639</v>
      </c>
      <c r="F16008" t="s">
        <v>260</v>
      </c>
      <c r="G16008" t="s">
        <v>243</v>
      </c>
      <c r="H16008" t="s">
        <v>357</v>
      </c>
      <c r="I16008" t="s">
        <v>306</v>
      </c>
      <c r="K16008" t="s">
        <v>78</v>
      </c>
      <c r="O16008" t="s">
        <v>265</v>
      </c>
      <c r="P16008">
        <v>2050</v>
      </c>
      <c r="Q16008">
        <v>8.0000000000000002E-3</v>
      </c>
    </row>
    <row r="16009" spans="1:17" x14ac:dyDescent="0.25">
      <c r="A16009" t="s">
        <v>798</v>
      </c>
      <c r="B16009" t="s">
        <v>799</v>
      </c>
      <c r="C16009" t="s">
        <v>797</v>
      </c>
      <c r="D16009" t="s">
        <v>472</v>
      </c>
      <c r="E16009" t="s">
        <v>639</v>
      </c>
      <c r="F16009" t="s">
        <v>260</v>
      </c>
      <c r="G16009" t="s">
        <v>243</v>
      </c>
      <c r="H16009" t="s">
        <v>356</v>
      </c>
      <c r="I16009" t="s">
        <v>298</v>
      </c>
      <c r="K16009" t="s">
        <v>78</v>
      </c>
      <c r="O16009" t="s">
        <v>194</v>
      </c>
      <c r="P16009">
        <v>2015</v>
      </c>
      <c r="Q16009">
        <v>0.08</v>
      </c>
    </row>
    <row r="16010" spans="1:17" x14ac:dyDescent="0.25">
      <c r="A16010" t="s">
        <v>798</v>
      </c>
      <c r="B16010" t="s">
        <v>799</v>
      </c>
      <c r="C16010" t="s">
        <v>797</v>
      </c>
      <c r="D16010" t="s">
        <v>472</v>
      </c>
      <c r="E16010" t="s">
        <v>639</v>
      </c>
      <c r="F16010" t="s">
        <v>260</v>
      </c>
      <c r="G16010" t="s">
        <v>243</v>
      </c>
      <c r="H16010" t="s">
        <v>356</v>
      </c>
      <c r="I16010" t="s">
        <v>298</v>
      </c>
      <c r="K16010" t="s">
        <v>78</v>
      </c>
      <c r="O16010" t="s">
        <v>194</v>
      </c>
      <c r="P16010">
        <v>2020</v>
      </c>
      <c r="Q16010">
        <v>0.08</v>
      </c>
    </row>
    <row r="16011" spans="1:17" x14ac:dyDescent="0.25">
      <c r="A16011" t="s">
        <v>798</v>
      </c>
      <c r="B16011" t="s">
        <v>799</v>
      </c>
      <c r="C16011" t="s">
        <v>797</v>
      </c>
      <c r="D16011" t="s">
        <v>472</v>
      </c>
      <c r="E16011" t="s">
        <v>639</v>
      </c>
      <c r="F16011" t="s">
        <v>260</v>
      </c>
      <c r="G16011" t="s">
        <v>243</v>
      </c>
      <c r="H16011" t="s">
        <v>356</v>
      </c>
      <c r="I16011" t="s">
        <v>298</v>
      </c>
      <c r="K16011" t="s">
        <v>78</v>
      </c>
      <c r="O16011" t="s">
        <v>264</v>
      </c>
      <c r="P16011">
        <v>2020</v>
      </c>
      <c r="Q16011">
        <v>0.08</v>
      </c>
    </row>
    <row r="16012" spans="1:17" x14ac:dyDescent="0.25">
      <c r="A16012" t="s">
        <v>798</v>
      </c>
      <c r="B16012" t="s">
        <v>799</v>
      </c>
      <c r="C16012" t="s">
        <v>797</v>
      </c>
      <c r="D16012" t="s">
        <v>472</v>
      </c>
      <c r="E16012" t="s">
        <v>639</v>
      </c>
      <c r="F16012" t="s">
        <v>260</v>
      </c>
      <c r="G16012" t="s">
        <v>243</v>
      </c>
      <c r="H16012" t="s">
        <v>356</v>
      </c>
      <c r="I16012" t="s">
        <v>298</v>
      </c>
      <c r="K16012" t="s">
        <v>78</v>
      </c>
      <c r="O16012" t="s">
        <v>265</v>
      </c>
      <c r="P16012">
        <v>2020</v>
      </c>
      <c r="Q16012">
        <v>0.08</v>
      </c>
    </row>
    <row r="16013" spans="1:17" x14ac:dyDescent="0.25">
      <c r="A16013" t="s">
        <v>798</v>
      </c>
      <c r="B16013" t="s">
        <v>799</v>
      </c>
      <c r="C16013" t="s">
        <v>797</v>
      </c>
      <c r="D16013" t="s">
        <v>472</v>
      </c>
      <c r="E16013" t="s">
        <v>639</v>
      </c>
      <c r="F16013" t="s">
        <v>260</v>
      </c>
      <c r="G16013" t="s">
        <v>243</v>
      </c>
      <c r="H16013" t="s">
        <v>356</v>
      </c>
      <c r="I16013" t="s">
        <v>298</v>
      </c>
      <c r="K16013" t="s">
        <v>78</v>
      </c>
      <c r="O16013" t="s">
        <v>194</v>
      </c>
      <c r="P16013">
        <v>2030</v>
      </c>
      <c r="Q16013">
        <v>0.08</v>
      </c>
    </row>
    <row r="16014" spans="1:17" x14ac:dyDescent="0.25">
      <c r="A16014" t="s">
        <v>798</v>
      </c>
      <c r="B16014" t="s">
        <v>799</v>
      </c>
      <c r="C16014" t="s">
        <v>797</v>
      </c>
      <c r="D16014" t="s">
        <v>472</v>
      </c>
      <c r="E16014" t="s">
        <v>639</v>
      </c>
      <c r="F16014" t="s">
        <v>260</v>
      </c>
      <c r="G16014" t="s">
        <v>243</v>
      </c>
      <c r="H16014" t="s">
        <v>356</v>
      </c>
      <c r="I16014" t="s">
        <v>298</v>
      </c>
      <c r="K16014" t="s">
        <v>78</v>
      </c>
      <c r="O16014" t="s">
        <v>264</v>
      </c>
      <c r="P16014">
        <v>2030</v>
      </c>
    </row>
    <row r="16015" spans="1:17" x14ac:dyDescent="0.25">
      <c r="A16015" t="s">
        <v>798</v>
      </c>
      <c r="B16015" t="s">
        <v>799</v>
      </c>
      <c r="C16015" t="s">
        <v>797</v>
      </c>
      <c r="D16015" t="s">
        <v>472</v>
      </c>
      <c r="E16015" t="s">
        <v>639</v>
      </c>
      <c r="F16015" t="s">
        <v>260</v>
      </c>
      <c r="G16015" t="s">
        <v>243</v>
      </c>
      <c r="H16015" t="s">
        <v>356</v>
      </c>
      <c r="I16015" t="s">
        <v>298</v>
      </c>
      <c r="K16015" t="s">
        <v>78</v>
      </c>
      <c r="O16015" t="s">
        <v>265</v>
      </c>
      <c r="P16015">
        <v>2030</v>
      </c>
    </row>
    <row r="16016" spans="1:17" x14ac:dyDescent="0.25">
      <c r="A16016" t="s">
        <v>798</v>
      </c>
      <c r="B16016" t="s">
        <v>799</v>
      </c>
      <c r="C16016" t="s">
        <v>797</v>
      </c>
      <c r="D16016" t="s">
        <v>472</v>
      </c>
      <c r="E16016" t="s">
        <v>639</v>
      </c>
      <c r="F16016" t="s">
        <v>260</v>
      </c>
      <c r="G16016" t="s">
        <v>243</v>
      </c>
      <c r="H16016" t="s">
        <v>356</v>
      </c>
      <c r="I16016" t="s">
        <v>298</v>
      </c>
      <c r="K16016" t="s">
        <v>78</v>
      </c>
      <c r="O16016" t="s">
        <v>194</v>
      </c>
      <c r="P16016">
        <v>2050</v>
      </c>
      <c r="Q16016">
        <v>0.08</v>
      </c>
    </row>
    <row r="16017" spans="1:17" x14ac:dyDescent="0.25">
      <c r="A16017" t="s">
        <v>798</v>
      </c>
      <c r="B16017" t="s">
        <v>799</v>
      </c>
      <c r="C16017" t="s">
        <v>797</v>
      </c>
      <c r="D16017" t="s">
        <v>472</v>
      </c>
      <c r="E16017" t="s">
        <v>639</v>
      </c>
      <c r="F16017" t="s">
        <v>260</v>
      </c>
      <c r="G16017" t="s">
        <v>243</v>
      </c>
      <c r="H16017" t="s">
        <v>356</v>
      </c>
      <c r="I16017" t="s">
        <v>298</v>
      </c>
      <c r="K16017" t="s">
        <v>78</v>
      </c>
      <c r="O16017" t="s">
        <v>264</v>
      </c>
      <c r="P16017">
        <v>2050</v>
      </c>
      <c r="Q16017">
        <v>0.08</v>
      </c>
    </row>
    <row r="16018" spans="1:17" x14ac:dyDescent="0.25">
      <c r="A16018" t="s">
        <v>798</v>
      </c>
      <c r="B16018" t="s">
        <v>799</v>
      </c>
      <c r="C16018" t="s">
        <v>797</v>
      </c>
      <c r="D16018" t="s">
        <v>472</v>
      </c>
      <c r="E16018" t="s">
        <v>639</v>
      </c>
      <c r="F16018" t="s">
        <v>260</v>
      </c>
      <c r="G16018" t="s">
        <v>243</v>
      </c>
      <c r="H16018" t="s">
        <v>356</v>
      </c>
      <c r="I16018" t="s">
        <v>298</v>
      </c>
      <c r="K16018" t="s">
        <v>78</v>
      </c>
      <c r="O16018" t="s">
        <v>265</v>
      </c>
      <c r="P16018">
        <v>2050</v>
      </c>
      <c r="Q16018">
        <v>0.08</v>
      </c>
    </row>
    <row r="16019" spans="1:17" x14ac:dyDescent="0.25">
      <c r="A16019" t="s">
        <v>798</v>
      </c>
      <c r="B16019" t="s">
        <v>799</v>
      </c>
      <c r="C16019" t="s">
        <v>797</v>
      </c>
      <c r="D16019" t="s">
        <v>472</v>
      </c>
      <c r="E16019" t="s">
        <v>639</v>
      </c>
      <c r="F16019" t="s">
        <v>260</v>
      </c>
      <c r="G16019" t="s">
        <v>218</v>
      </c>
      <c r="H16019" t="s">
        <v>678</v>
      </c>
      <c r="I16019" t="s">
        <v>230</v>
      </c>
      <c r="K16019" t="s">
        <v>221</v>
      </c>
      <c r="O16019" t="s">
        <v>194</v>
      </c>
      <c r="P16019">
        <v>2015</v>
      </c>
    </row>
    <row r="16020" spans="1:17" x14ac:dyDescent="0.25">
      <c r="A16020" t="s">
        <v>798</v>
      </c>
      <c r="B16020" t="s">
        <v>799</v>
      </c>
      <c r="C16020" t="s">
        <v>797</v>
      </c>
      <c r="D16020" t="s">
        <v>472</v>
      </c>
      <c r="E16020" t="s">
        <v>639</v>
      </c>
      <c r="F16020" t="s">
        <v>260</v>
      </c>
      <c r="G16020" t="s">
        <v>218</v>
      </c>
      <c r="H16020" t="s">
        <v>678</v>
      </c>
      <c r="I16020" t="s">
        <v>230</v>
      </c>
      <c r="K16020" t="s">
        <v>221</v>
      </c>
      <c r="O16020" t="s">
        <v>194</v>
      </c>
      <c r="P16020">
        <v>2020</v>
      </c>
    </row>
    <row r="16021" spans="1:17" x14ac:dyDescent="0.25">
      <c r="A16021" t="s">
        <v>798</v>
      </c>
      <c r="B16021" t="s">
        <v>799</v>
      </c>
      <c r="C16021" t="s">
        <v>797</v>
      </c>
      <c r="D16021" t="s">
        <v>472</v>
      </c>
      <c r="E16021" t="s">
        <v>639</v>
      </c>
      <c r="F16021" t="s">
        <v>260</v>
      </c>
      <c r="G16021" t="s">
        <v>218</v>
      </c>
      <c r="H16021" t="s">
        <v>678</v>
      </c>
      <c r="I16021" t="s">
        <v>230</v>
      </c>
      <c r="K16021" t="s">
        <v>221</v>
      </c>
      <c r="O16021" t="s">
        <v>264</v>
      </c>
      <c r="P16021">
        <v>2020</v>
      </c>
    </row>
    <row r="16022" spans="1:17" x14ac:dyDescent="0.25">
      <c r="A16022" t="s">
        <v>798</v>
      </c>
      <c r="B16022" t="s">
        <v>799</v>
      </c>
      <c r="C16022" t="s">
        <v>797</v>
      </c>
      <c r="D16022" t="s">
        <v>472</v>
      </c>
      <c r="E16022" t="s">
        <v>639</v>
      </c>
      <c r="F16022" t="s">
        <v>260</v>
      </c>
      <c r="G16022" t="s">
        <v>218</v>
      </c>
      <c r="H16022" t="s">
        <v>678</v>
      </c>
      <c r="I16022" t="s">
        <v>230</v>
      </c>
      <c r="K16022" t="s">
        <v>221</v>
      </c>
      <c r="O16022" t="s">
        <v>265</v>
      </c>
      <c r="P16022">
        <v>2020</v>
      </c>
    </row>
    <row r="16023" spans="1:17" x14ac:dyDescent="0.25">
      <c r="A16023" t="s">
        <v>798</v>
      </c>
      <c r="B16023" t="s">
        <v>799</v>
      </c>
      <c r="C16023" t="s">
        <v>797</v>
      </c>
      <c r="D16023" t="s">
        <v>472</v>
      </c>
      <c r="E16023" t="s">
        <v>639</v>
      </c>
      <c r="F16023" t="s">
        <v>260</v>
      </c>
      <c r="G16023" t="s">
        <v>218</v>
      </c>
      <c r="H16023" t="s">
        <v>678</v>
      </c>
      <c r="I16023" t="s">
        <v>230</v>
      </c>
      <c r="K16023" t="s">
        <v>221</v>
      </c>
      <c r="O16023" t="s">
        <v>194</v>
      </c>
      <c r="P16023">
        <v>2030</v>
      </c>
    </row>
    <row r="16024" spans="1:17" x14ac:dyDescent="0.25">
      <c r="A16024" t="s">
        <v>798</v>
      </c>
      <c r="B16024" t="s">
        <v>799</v>
      </c>
      <c r="C16024" t="s">
        <v>797</v>
      </c>
      <c r="D16024" t="s">
        <v>472</v>
      </c>
      <c r="E16024" t="s">
        <v>639</v>
      </c>
      <c r="F16024" t="s">
        <v>260</v>
      </c>
      <c r="G16024" t="s">
        <v>218</v>
      </c>
      <c r="H16024" t="s">
        <v>678</v>
      </c>
      <c r="I16024" t="s">
        <v>230</v>
      </c>
      <c r="K16024" t="s">
        <v>221</v>
      </c>
      <c r="O16024" t="s">
        <v>264</v>
      </c>
      <c r="P16024">
        <v>2030</v>
      </c>
    </row>
    <row r="16025" spans="1:17" x14ac:dyDescent="0.25">
      <c r="A16025" t="s">
        <v>798</v>
      </c>
      <c r="B16025" t="s">
        <v>799</v>
      </c>
      <c r="C16025" t="s">
        <v>797</v>
      </c>
      <c r="D16025" t="s">
        <v>472</v>
      </c>
      <c r="E16025" t="s">
        <v>639</v>
      </c>
      <c r="F16025" t="s">
        <v>260</v>
      </c>
      <c r="G16025" t="s">
        <v>218</v>
      </c>
      <c r="H16025" t="s">
        <v>678</v>
      </c>
      <c r="I16025" t="s">
        <v>230</v>
      </c>
      <c r="K16025" t="s">
        <v>221</v>
      </c>
      <c r="O16025" t="s">
        <v>265</v>
      </c>
      <c r="P16025">
        <v>2030</v>
      </c>
    </row>
    <row r="16026" spans="1:17" x14ac:dyDescent="0.25">
      <c r="A16026" t="s">
        <v>798</v>
      </c>
      <c r="B16026" t="s">
        <v>799</v>
      </c>
      <c r="C16026" t="s">
        <v>797</v>
      </c>
      <c r="D16026" t="s">
        <v>472</v>
      </c>
      <c r="E16026" t="s">
        <v>639</v>
      </c>
      <c r="F16026" t="s">
        <v>260</v>
      </c>
      <c r="G16026" t="s">
        <v>218</v>
      </c>
      <c r="H16026" t="s">
        <v>678</v>
      </c>
      <c r="I16026" t="s">
        <v>230</v>
      </c>
      <c r="K16026" t="s">
        <v>221</v>
      </c>
      <c r="O16026" t="s">
        <v>194</v>
      </c>
      <c r="P16026">
        <v>2050</v>
      </c>
    </row>
    <row r="16027" spans="1:17" x14ac:dyDescent="0.25">
      <c r="A16027" t="s">
        <v>798</v>
      </c>
      <c r="B16027" t="s">
        <v>799</v>
      </c>
      <c r="C16027" t="s">
        <v>797</v>
      </c>
      <c r="D16027" t="s">
        <v>472</v>
      </c>
      <c r="E16027" t="s">
        <v>639</v>
      </c>
      <c r="F16027" t="s">
        <v>260</v>
      </c>
      <c r="G16027" t="s">
        <v>218</v>
      </c>
      <c r="H16027" t="s">
        <v>678</v>
      </c>
      <c r="I16027" t="s">
        <v>230</v>
      </c>
      <c r="K16027" t="s">
        <v>221</v>
      </c>
      <c r="O16027" t="s">
        <v>264</v>
      </c>
      <c r="P16027">
        <v>2050</v>
      </c>
    </row>
    <row r="16028" spans="1:17" x14ac:dyDescent="0.25">
      <c r="A16028" t="s">
        <v>798</v>
      </c>
      <c r="B16028" t="s">
        <v>799</v>
      </c>
      <c r="C16028" t="s">
        <v>797</v>
      </c>
      <c r="D16028" t="s">
        <v>472</v>
      </c>
      <c r="E16028" t="s">
        <v>639</v>
      </c>
      <c r="F16028" t="s">
        <v>260</v>
      </c>
      <c r="G16028" t="s">
        <v>218</v>
      </c>
      <c r="H16028" t="s">
        <v>678</v>
      </c>
      <c r="I16028" t="s">
        <v>230</v>
      </c>
      <c r="K16028" t="s">
        <v>221</v>
      </c>
      <c r="O16028" t="s">
        <v>265</v>
      </c>
      <c r="P16028">
        <v>2050</v>
      </c>
    </row>
    <row r="16029" spans="1:17" x14ac:dyDescent="0.25">
      <c r="A16029" t="s">
        <v>798</v>
      </c>
      <c r="B16029" t="s">
        <v>799</v>
      </c>
      <c r="C16029" t="s">
        <v>797</v>
      </c>
      <c r="D16029" t="s">
        <v>472</v>
      </c>
      <c r="E16029" t="s">
        <v>639</v>
      </c>
      <c r="F16029" t="s">
        <v>260</v>
      </c>
      <c r="G16029" t="s">
        <v>218</v>
      </c>
      <c r="H16029" t="s">
        <v>225</v>
      </c>
      <c r="I16029" t="s">
        <v>226</v>
      </c>
      <c r="K16029" t="s">
        <v>221</v>
      </c>
      <c r="O16029" t="s">
        <v>194</v>
      </c>
      <c r="P16029">
        <v>2015</v>
      </c>
    </row>
    <row r="16030" spans="1:17" x14ac:dyDescent="0.25">
      <c r="A16030" t="s">
        <v>798</v>
      </c>
      <c r="B16030" t="s">
        <v>799</v>
      </c>
      <c r="C16030" t="s">
        <v>797</v>
      </c>
      <c r="D16030" t="s">
        <v>472</v>
      </c>
      <c r="E16030" t="s">
        <v>639</v>
      </c>
      <c r="F16030" t="s">
        <v>260</v>
      </c>
      <c r="G16030" t="s">
        <v>218</v>
      </c>
      <c r="H16030" t="s">
        <v>225</v>
      </c>
      <c r="I16030" t="s">
        <v>226</v>
      </c>
      <c r="K16030" t="s">
        <v>221</v>
      </c>
      <c r="O16030" t="s">
        <v>194</v>
      </c>
      <c r="P16030">
        <v>2020</v>
      </c>
    </row>
    <row r="16031" spans="1:17" x14ac:dyDescent="0.25">
      <c r="A16031" t="s">
        <v>798</v>
      </c>
      <c r="B16031" t="s">
        <v>799</v>
      </c>
      <c r="C16031" t="s">
        <v>797</v>
      </c>
      <c r="D16031" t="s">
        <v>472</v>
      </c>
      <c r="E16031" t="s">
        <v>639</v>
      </c>
      <c r="F16031" t="s">
        <v>260</v>
      </c>
      <c r="G16031" t="s">
        <v>218</v>
      </c>
      <c r="H16031" t="s">
        <v>225</v>
      </c>
      <c r="I16031" t="s">
        <v>226</v>
      </c>
      <c r="K16031" t="s">
        <v>221</v>
      </c>
      <c r="O16031" t="s">
        <v>264</v>
      </c>
      <c r="P16031">
        <v>2020</v>
      </c>
    </row>
    <row r="16032" spans="1:17" x14ac:dyDescent="0.25">
      <c r="A16032" t="s">
        <v>798</v>
      </c>
      <c r="B16032" t="s">
        <v>799</v>
      </c>
      <c r="C16032" t="s">
        <v>797</v>
      </c>
      <c r="D16032" t="s">
        <v>472</v>
      </c>
      <c r="E16032" t="s">
        <v>639</v>
      </c>
      <c r="F16032" t="s">
        <v>260</v>
      </c>
      <c r="G16032" t="s">
        <v>218</v>
      </c>
      <c r="H16032" t="s">
        <v>225</v>
      </c>
      <c r="I16032" t="s">
        <v>226</v>
      </c>
      <c r="K16032" t="s">
        <v>221</v>
      </c>
      <c r="O16032" t="s">
        <v>265</v>
      </c>
      <c r="P16032">
        <v>2020</v>
      </c>
    </row>
    <row r="16033" spans="1:16" x14ac:dyDescent="0.25">
      <c r="A16033" t="s">
        <v>798</v>
      </c>
      <c r="B16033" t="s">
        <v>799</v>
      </c>
      <c r="C16033" t="s">
        <v>797</v>
      </c>
      <c r="D16033" t="s">
        <v>472</v>
      </c>
      <c r="E16033" t="s">
        <v>639</v>
      </c>
      <c r="F16033" t="s">
        <v>260</v>
      </c>
      <c r="G16033" t="s">
        <v>218</v>
      </c>
      <c r="H16033" t="s">
        <v>225</v>
      </c>
      <c r="I16033" t="s">
        <v>226</v>
      </c>
      <c r="K16033" t="s">
        <v>221</v>
      </c>
      <c r="O16033" t="s">
        <v>194</v>
      </c>
      <c r="P16033">
        <v>2030</v>
      </c>
    </row>
    <row r="16034" spans="1:16" x14ac:dyDescent="0.25">
      <c r="A16034" t="s">
        <v>798</v>
      </c>
      <c r="B16034" t="s">
        <v>799</v>
      </c>
      <c r="C16034" t="s">
        <v>797</v>
      </c>
      <c r="D16034" t="s">
        <v>472</v>
      </c>
      <c r="E16034" t="s">
        <v>639</v>
      </c>
      <c r="F16034" t="s">
        <v>260</v>
      </c>
      <c r="G16034" t="s">
        <v>218</v>
      </c>
      <c r="H16034" t="s">
        <v>225</v>
      </c>
      <c r="I16034" t="s">
        <v>226</v>
      </c>
      <c r="K16034" t="s">
        <v>221</v>
      </c>
      <c r="O16034" t="s">
        <v>264</v>
      </c>
      <c r="P16034">
        <v>2030</v>
      </c>
    </row>
    <row r="16035" spans="1:16" x14ac:dyDescent="0.25">
      <c r="A16035" t="s">
        <v>798</v>
      </c>
      <c r="B16035" t="s">
        <v>799</v>
      </c>
      <c r="C16035" t="s">
        <v>797</v>
      </c>
      <c r="D16035" t="s">
        <v>472</v>
      </c>
      <c r="E16035" t="s">
        <v>639</v>
      </c>
      <c r="F16035" t="s">
        <v>260</v>
      </c>
      <c r="G16035" t="s">
        <v>218</v>
      </c>
      <c r="H16035" t="s">
        <v>225</v>
      </c>
      <c r="I16035" t="s">
        <v>226</v>
      </c>
      <c r="K16035" t="s">
        <v>221</v>
      </c>
      <c r="O16035" t="s">
        <v>265</v>
      </c>
      <c r="P16035">
        <v>2030</v>
      </c>
    </row>
    <row r="16036" spans="1:16" x14ac:dyDescent="0.25">
      <c r="A16036" t="s">
        <v>798</v>
      </c>
      <c r="B16036" t="s">
        <v>799</v>
      </c>
      <c r="C16036" t="s">
        <v>797</v>
      </c>
      <c r="D16036" t="s">
        <v>472</v>
      </c>
      <c r="E16036" t="s">
        <v>639</v>
      </c>
      <c r="F16036" t="s">
        <v>260</v>
      </c>
      <c r="G16036" t="s">
        <v>218</v>
      </c>
      <c r="H16036" t="s">
        <v>225</v>
      </c>
      <c r="I16036" t="s">
        <v>226</v>
      </c>
      <c r="K16036" t="s">
        <v>221</v>
      </c>
      <c r="O16036" t="s">
        <v>194</v>
      </c>
      <c r="P16036">
        <v>2050</v>
      </c>
    </row>
    <row r="16037" spans="1:16" x14ac:dyDescent="0.25">
      <c r="A16037" t="s">
        <v>798</v>
      </c>
      <c r="B16037" t="s">
        <v>799</v>
      </c>
      <c r="C16037" t="s">
        <v>797</v>
      </c>
      <c r="D16037" t="s">
        <v>472</v>
      </c>
      <c r="E16037" t="s">
        <v>639</v>
      </c>
      <c r="F16037" t="s">
        <v>260</v>
      </c>
      <c r="G16037" t="s">
        <v>218</v>
      </c>
      <c r="H16037" t="s">
        <v>225</v>
      </c>
      <c r="I16037" t="s">
        <v>226</v>
      </c>
      <c r="K16037" t="s">
        <v>221</v>
      </c>
      <c r="O16037" t="s">
        <v>264</v>
      </c>
      <c r="P16037">
        <v>2050</v>
      </c>
    </row>
    <row r="16038" spans="1:16" x14ac:dyDescent="0.25">
      <c r="A16038" t="s">
        <v>798</v>
      </c>
      <c r="B16038" t="s">
        <v>799</v>
      </c>
      <c r="C16038" t="s">
        <v>797</v>
      </c>
      <c r="D16038" t="s">
        <v>472</v>
      </c>
      <c r="E16038" t="s">
        <v>639</v>
      </c>
      <c r="F16038" t="s">
        <v>260</v>
      </c>
      <c r="G16038" t="s">
        <v>218</v>
      </c>
      <c r="H16038" t="s">
        <v>225</v>
      </c>
      <c r="I16038" t="s">
        <v>226</v>
      </c>
      <c r="K16038" t="s">
        <v>221</v>
      </c>
      <c r="O16038" t="s">
        <v>265</v>
      </c>
      <c r="P16038">
        <v>2050</v>
      </c>
    </row>
    <row r="16039" spans="1:16" x14ac:dyDescent="0.25">
      <c r="A16039" t="s">
        <v>798</v>
      </c>
      <c r="B16039" t="s">
        <v>799</v>
      </c>
      <c r="C16039" t="s">
        <v>797</v>
      </c>
      <c r="D16039" t="s">
        <v>472</v>
      </c>
      <c r="E16039" t="s">
        <v>639</v>
      </c>
      <c r="F16039" t="s">
        <v>260</v>
      </c>
      <c r="G16039" t="s">
        <v>218</v>
      </c>
      <c r="H16039" t="s">
        <v>219</v>
      </c>
      <c r="I16039" t="s">
        <v>220</v>
      </c>
      <c r="K16039" t="s">
        <v>221</v>
      </c>
      <c r="O16039" t="s">
        <v>194</v>
      </c>
      <c r="P16039">
        <v>2015</v>
      </c>
    </row>
    <row r="16040" spans="1:16" x14ac:dyDescent="0.25">
      <c r="A16040" t="s">
        <v>798</v>
      </c>
      <c r="B16040" t="s">
        <v>799</v>
      </c>
      <c r="C16040" t="s">
        <v>797</v>
      </c>
      <c r="D16040" t="s">
        <v>472</v>
      </c>
      <c r="E16040" t="s">
        <v>639</v>
      </c>
      <c r="F16040" t="s">
        <v>260</v>
      </c>
      <c r="G16040" t="s">
        <v>218</v>
      </c>
      <c r="H16040" t="s">
        <v>219</v>
      </c>
      <c r="I16040" t="s">
        <v>220</v>
      </c>
      <c r="K16040" t="s">
        <v>221</v>
      </c>
      <c r="O16040" t="s">
        <v>194</v>
      </c>
      <c r="P16040">
        <v>2020</v>
      </c>
    </row>
    <row r="16041" spans="1:16" x14ac:dyDescent="0.25">
      <c r="A16041" t="s">
        <v>798</v>
      </c>
      <c r="B16041" t="s">
        <v>799</v>
      </c>
      <c r="C16041" t="s">
        <v>797</v>
      </c>
      <c r="D16041" t="s">
        <v>472</v>
      </c>
      <c r="E16041" t="s">
        <v>639</v>
      </c>
      <c r="F16041" t="s">
        <v>260</v>
      </c>
      <c r="G16041" t="s">
        <v>218</v>
      </c>
      <c r="H16041" t="s">
        <v>219</v>
      </c>
      <c r="I16041" t="s">
        <v>220</v>
      </c>
      <c r="K16041" t="s">
        <v>221</v>
      </c>
      <c r="O16041" t="s">
        <v>264</v>
      </c>
      <c r="P16041">
        <v>2020</v>
      </c>
    </row>
    <row r="16042" spans="1:16" x14ac:dyDescent="0.25">
      <c r="A16042" t="s">
        <v>798</v>
      </c>
      <c r="B16042" t="s">
        <v>799</v>
      </c>
      <c r="C16042" t="s">
        <v>797</v>
      </c>
      <c r="D16042" t="s">
        <v>472</v>
      </c>
      <c r="E16042" t="s">
        <v>639</v>
      </c>
      <c r="F16042" t="s">
        <v>260</v>
      </c>
      <c r="G16042" t="s">
        <v>218</v>
      </c>
      <c r="H16042" t="s">
        <v>219</v>
      </c>
      <c r="I16042" t="s">
        <v>220</v>
      </c>
      <c r="K16042" t="s">
        <v>221</v>
      </c>
      <c r="O16042" t="s">
        <v>265</v>
      </c>
      <c r="P16042">
        <v>2020</v>
      </c>
    </row>
    <row r="16043" spans="1:16" x14ac:dyDescent="0.25">
      <c r="A16043" t="s">
        <v>798</v>
      </c>
      <c r="B16043" t="s">
        <v>799</v>
      </c>
      <c r="C16043" t="s">
        <v>797</v>
      </c>
      <c r="D16043" t="s">
        <v>472</v>
      </c>
      <c r="E16043" t="s">
        <v>639</v>
      </c>
      <c r="F16043" t="s">
        <v>260</v>
      </c>
      <c r="G16043" t="s">
        <v>218</v>
      </c>
      <c r="H16043" t="s">
        <v>219</v>
      </c>
      <c r="I16043" t="s">
        <v>220</v>
      </c>
      <c r="K16043" t="s">
        <v>221</v>
      </c>
      <c r="O16043" t="s">
        <v>194</v>
      </c>
      <c r="P16043">
        <v>2030</v>
      </c>
    </row>
    <row r="16044" spans="1:16" x14ac:dyDescent="0.25">
      <c r="A16044" t="s">
        <v>798</v>
      </c>
      <c r="B16044" t="s">
        <v>799</v>
      </c>
      <c r="C16044" t="s">
        <v>797</v>
      </c>
      <c r="D16044" t="s">
        <v>472</v>
      </c>
      <c r="E16044" t="s">
        <v>639</v>
      </c>
      <c r="F16044" t="s">
        <v>260</v>
      </c>
      <c r="G16044" t="s">
        <v>218</v>
      </c>
      <c r="H16044" t="s">
        <v>219</v>
      </c>
      <c r="I16044" t="s">
        <v>220</v>
      </c>
      <c r="K16044" t="s">
        <v>221</v>
      </c>
      <c r="O16044" t="s">
        <v>264</v>
      </c>
      <c r="P16044">
        <v>2030</v>
      </c>
    </row>
    <row r="16045" spans="1:16" x14ac:dyDescent="0.25">
      <c r="A16045" t="s">
        <v>798</v>
      </c>
      <c r="B16045" t="s">
        <v>799</v>
      </c>
      <c r="C16045" t="s">
        <v>797</v>
      </c>
      <c r="D16045" t="s">
        <v>472</v>
      </c>
      <c r="E16045" t="s">
        <v>639</v>
      </c>
      <c r="F16045" t="s">
        <v>260</v>
      </c>
      <c r="G16045" t="s">
        <v>218</v>
      </c>
      <c r="H16045" t="s">
        <v>219</v>
      </c>
      <c r="I16045" t="s">
        <v>220</v>
      </c>
      <c r="K16045" t="s">
        <v>221</v>
      </c>
      <c r="O16045" t="s">
        <v>265</v>
      </c>
      <c r="P16045">
        <v>2030</v>
      </c>
    </row>
    <row r="16046" spans="1:16" x14ac:dyDescent="0.25">
      <c r="A16046" t="s">
        <v>798</v>
      </c>
      <c r="B16046" t="s">
        <v>799</v>
      </c>
      <c r="C16046" t="s">
        <v>797</v>
      </c>
      <c r="D16046" t="s">
        <v>472</v>
      </c>
      <c r="E16046" t="s">
        <v>639</v>
      </c>
      <c r="F16046" t="s">
        <v>260</v>
      </c>
      <c r="G16046" t="s">
        <v>218</v>
      </c>
      <c r="H16046" t="s">
        <v>219</v>
      </c>
      <c r="I16046" t="s">
        <v>220</v>
      </c>
      <c r="K16046" t="s">
        <v>221</v>
      </c>
      <c r="O16046" t="s">
        <v>194</v>
      </c>
      <c r="P16046">
        <v>2050</v>
      </c>
    </row>
    <row r="16047" spans="1:16" x14ac:dyDescent="0.25">
      <c r="A16047" t="s">
        <v>798</v>
      </c>
      <c r="B16047" t="s">
        <v>799</v>
      </c>
      <c r="C16047" t="s">
        <v>797</v>
      </c>
      <c r="D16047" t="s">
        <v>472</v>
      </c>
      <c r="E16047" t="s">
        <v>639</v>
      </c>
      <c r="F16047" t="s">
        <v>260</v>
      </c>
      <c r="G16047" t="s">
        <v>218</v>
      </c>
      <c r="H16047" t="s">
        <v>219</v>
      </c>
      <c r="I16047" t="s">
        <v>220</v>
      </c>
      <c r="K16047" t="s">
        <v>221</v>
      </c>
      <c r="O16047" t="s">
        <v>264</v>
      </c>
      <c r="P16047">
        <v>2050</v>
      </c>
    </row>
    <row r="16048" spans="1:16" x14ac:dyDescent="0.25">
      <c r="A16048" t="s">
        <v>798</v>
      </c>
      <c r="B16048" t="s">
        <v>799</v>
      </c>
      <c r="C16048" t="s">
        <v>797</v>
      </c>
      <c r="D16048" t="s">
        <v>472</v>
      </c>
      <c r="E16048" t="s">
        <v>639</v>
      </c>
      <c r="F16048" t="s">
        <v>260</v>
      </c>
      <c r="G16048" t="s">
        <v>218</v>
      </c>
      <c r="H16048" t="s">
        <v>219</v>
      </c>
      <c r="I16048" t="s">
        <v>220</v>
      </c>
      <c r="K16048" t="s">
        <v>221</v>
      </c>
      <c r="O16048" t="s">
        <v>265</v>
      </c>
      <c r="P16048">
        <v>2050</v>
      </c>
    </row>
    <row r="16049" spans="1:16" x14ac:dyDescent="0.25">
      <c r="A16049" t="s">
        <v>798</v>
      </c>
      <c r="B16049" t="s">
        <v>799</v>
      </c>
      <c r="C16049" t="s">
        <v>797</v>
      </c>
      <c r="D16049" t="s">
        <v>472</v>
      </c>
      <c r="E16049" t="s">
        <v>639</v>
      </c>
      <c r="F16049" t="s">
        <v>260</v>
      </c>
      <c r="G16049" t="s">
        <v>218</v>
      </c>
      <c r="H16049" t="s">
        <v>223</v>
      </c>
      <c r="I16049" t="s">
        <v>224</v>
      </c>
      <c r="K16049" t="s">
        <v>221</v>
      </c>
      <c r="O16049" t="s">
        <v>194</v>
      </c>
      <c r="P16049">
        <v>2015</v>
      </c>
    </row>
    <row r="16050" spans="1:16" x14ac:dyDescent="0.25">
      <c r="A16050" t="s">
        <v>798</v>
      </c>
      <c r="B16050" t="s">
        <v>799</v>
      </c>
      <c r="C16050" t="s">
        <v>797</v>
      </c>
      <c r="D16050" t="s">
        <v>472</v>
      </c>
      <c r="E16050" t="s">
        <v>639</v>
      </c>
      <c r="F16050" t="s">
        <v>260</v>
      </c>
      <c r="G16050" t="s">
        <v>218</v>
      </c>
      <c r="H16050" t="s">
        <v>223</v>
      </c>
      <c r="I16050" t="s">
        <v>224</v>
      </c>
      <c r="K16050" t="s">
        <v>221</v>
      </c>
      <c r="O16050" t="s">
        <v>194</v>
      </c>
      <c r="P16050">
        <v>2020</v>
      </c>
    </row>
    <row r="16051" spans="1:16" x14ac:dyDescent="0.25">
      <c r="A16051" t="s">
        <v>798</v>
      </c>
      <c r="B16051" t="s">
        <v>799</v>
      </c>
      <c r="C16051" t="s">
        <v>797</v>
      </c>
      <c r="D16051" t="s">
        <v>472</v>
      </c>
      <c r="E16051" t="s">
        <v>639</v>
      </c>
      <c r="F16051" t="s">
        <v>260</v>
      </c>
      <c r="G16051" t="s">
        <v>218</v>
      </c>
      <c r="H16051" t="s">
        <v>223</v>
      </c>
      <c r="I16051" t="s">
        <v>224</v>
      </c>
      <c r="K16051" t="s">
        <v>221</v>
      </c>
      <c r="O16051" t="s">
        <v>264</v>
      </c>
      <c r="P16051">
        <v>2020</v>
      </c>
    </row>
    <row r="16052" spans="1:16" x14ac:dyDescent="0.25">
      <c r="A16052" t="s">
        <v>798</v>
      </c>
      <c r="B16052" t="s">
        <v>799</v>
      </c>
      <c r="C16052" t="s">
        <v>797</v>
      </c>
      <c r="D16052" t="s">
        <v>472</v>
      </c>
      <c r="E16052" t="s">
        <v>639</v>
      </c>
      <c r="F16052" t="s">
        <v>260</v>
      </c>
      <c r="G16052" t="s">
        <v>218</v>
      </c>
      <c r="H16052" t="s">
        <v>223</v>
      </c>
      <c r="I16052" t="s">
        <v>224</v>
      </c>
      <c r="K16052" t="s">
        <v>221</v>
      </c>
      <c r="O16052" t="s">
        <v>265</v>
      </c>
      <c r="P16052">
        <v>2020</v>
      </c>
    </row>
    <row r="16053" spans="1:16" x14ac:dyDescent="0.25">
      <c r="A16053" t="s">
        <v>798</v>
      </c>
      <c r="B16053" t="s">
        <v>799</v>
      </c>
      <c r="C16053" t="s">
        <v>797</v>
      </c>
      <c r="D16053" t="s">
        <v>472</v>
      </c>
      <c r="E16053" t="s">
        <v>639</v>
      </c>
      <c r="F16053" t="s">
        <v>260</v>
      </c>
      <c r="G16053" t="s">
        <v>218</v>
      </c>
      <c r="H16053" t="s">
        <v>223</v>
      </c>
      <c r="I16053" t="s">
        <v>224</v>
      </c>
      <c r="K16053" t="s">
        <v>221</v>
      </c>
      <c r="O16053" t="s">
        <v>194</v>
      </c>
      <c r="P16053">
        <v>2030</v>
      </c>
    </row>
    <row r="16054" spans="1:16" x14ac:dyDescent="0.25">
      <c r="A16054" t="s">
        <v>798</v>
      </c>
      <c r="B16054" t="s">
        <v>799</v>
      </c>
      <c r="C16054" t="s">
        <v>797</v>
      </c>
      <c r="D16054" t="s">
        <v>472</v>
      </c>
      <c r="E16054" t="s">
        <v>639</v>
      </c>
      <c r="F16054" t="s">
        <v>260</v>
      </c>
      <c r="G16054" t="s">
        <v>218</v>
      </c>
      <c r="H16054" t="s">
        <v>223</v>
      </c>
      <c r="I16054" t="s">
        <v>224</v>
      </c>
      <c r="K16054" t="s">
        <v>221</v>
      </c>
      <c r="O16054" t="s">
        <v>264</v>
      </c>
      <c r="P16054">
        <v>2030</v>
      </c>
    </row>
    <row r="16055" spans="1:16" x14ac:dyDescent="0.25">
      <c r="A16055" t="s">
        <v>798</v>
      </c>
      <c r="B16055" t="s">
        <v>799</v>
      </c>
      <c r="C16055" t="s">
        <v>797</v>
      </c>
      <c r="D16055" t="s">
        <v>472</v>
      </c>
      <c r="E16055" t="s">
        <v>639</v>
      </c>
      <c r="F16055" t="s">
        <v>260</v>
      </c>
      <c r="G16055" t="s">
        <v>218</v>
      </c>
      <c r="H16055" t="s">
        <v>223</v>
      </c>
      <c r="I16055" t="s">
        <v>224</v>
      </c>
      <c r="K16055" t="s">
        <v>221</v>
      </c>
      <c r="O16055" t="s">
        <v>265</v>
      </c>
      <c r="P16055">
        <v>2030</v>
      </c>
    </row>
    <row r="16056" spans="1:16" x14ac:dyDescent="0.25">
      <c r="A16056" t="s">
        <v>798</v>
      </c>
      <c r="B16056" t="s">
        <v>799</v>
      </c>
      <c r="C16056" t="s">
        <v>797</v>
      </c>
      <c r="D16056" t="s">
        <v>472</v>
      </c>
      <c r="E16056" t="s">
        <v>639</v>
      </c>
      <c r="F16056" t="s">
        <v>260</v>
      </c>
      <c r="G16056" t="s">
        <v>218</v>
      </c>
      <c r="H16056" t="s">
        <v>223</v>
      </c>
      <c r="I16056" t="s">
        <v>224</v>
      </c>
      <c r="K16056" t="s">
        <v>221</v>
      </c>
      <c r="O16056" t="s">
        <v>194</v>
      </c>
      <c r="P16056">
        <v>2050</v>
      </c>
    </row>
    <row r="16057" spans="1:16" x14ac:dyDescent="0.25">
      <c r="A16057" t="s">
        <v>798</v>
      </c>
      <c r="B16057" t="s">
        <v>799</v>
      </c>
      <c r="C16057" t="s">
        <v>797</v>
      </c>
      <c r="D16057" t="s">
        <v>472</v>
      </c>
      <c r="E16057" t="s">
        <v>639</v>
      </c>
      <c r="F16057" t="s">
        <v>260</v>
      </c>
      <c r="G16057" t="s">
        <v>218</v>
      </c>
      <c r="H16057" t="s">
        <v>223</v>
      </c>
      <c r="I16057" t="s">
        <v>224</v>
      </c>
      <c r="K16057" t="s">
        <v>221</v>
      </c>
      <c r="O16057" t="s">
        <v>264</v>
      </c>
      <c r="P16057">
        <v>2050</v>
      </c>
    </row>
    <row r="16058" spans="1:16" x14ac:dyDescent="0.25">
      <c r="A16058" t="s">
        <v>798</v>
      </c>
      <c r="B16058" t="s">
        <v>799</v>
      </c>
      <c r="C16058" t="s">
        <v>797</v>
      </c>
      <c r="D16058" t="s">
        <v>472</v>
      </c>
      <c r="E16058" t="s">
        <v>639</v>
      </c>
      <c r="F16058" t="s">
        <v>260</v>
      </c>
      <c r="G16058" t="s">
        <v>218</v>
      </c>
      <c r="H16058" t="s">
        <v>223</v>
      </c>
      <c r="I16058" t="s">
        <v>224</v>
      </c>
      <c r="K16058" t="s">
        <v>221</v>
      </c>
      <c r="O16058" t="s">
        <v>265</v>
      </c>
      <c r="P16058">
        <v>2050</v>
      </c>
    </row>
    <row r="16059" spans="1:16" x14ac:dyDescent="0.25">
      <c r="A16059" t="s">
        <v>798</v>
      </c>
      <c r="B16059" t="s">
        <v>799</v>
      </c>
      <c r="C16059" t="s">
        <v>797</v>
      </c>
      <c r="D16059" t="s">
        <v>472</v>
      </c>
      <c r="E16059" t="s">
        <v>639</v>
      </c>
      <c r="F16059" t="s">
        <v>260</v>
      </c>
      <c r="G16059" t="s">
        <v>218</v>
      </c>
      <c r="H16059" t="s">
        <v>317</v>
      </c>
      <c r="I16059" t="s">
        <v>318</v>
      </c>
      <c r="K16059" t="s">
        <v>221</v>
      </c>
      <c r="O16059" t="s">
        <v>194</v>
      </c>
      <c r="P16059">
        <v>2015</v>
      </c>
    </row>
    <row r="16060" spans="1:16" x14ac:dyDescent="0.25">
      <c r="A16060" t="s">
        <v>798</v>
      </c>
      <c r="B16060" t="s">
        <v>799</v>
      </c>
      <c r="C16060" t="s">
        <v>797</v>
      </c>
      <c r="D16060" t="s">
        <v>472</v>
      </c>
      <c r="E16060" t="s">
        <v>639</v>
      </c>
      <c r="F16060" t="s">
        <v>260</v>
      </c>
      <c r="G16060" t="s">
        <v>218</v>
      </c>
      <c r="H16060" t="s">
        <v>317</v>
      </c>
      <c r="I16060" t="s">
        <v>318</v>
      </c>
      <c r="K16060" t="s">
        <v>221</v>
      </c>
      <c r="O16060" t="s">
        <v>194</v>
      </c>
      <c r="P16060">
        <v>2020</v>
      </c>
    </row>
    <row r="16061" spans="1:16" x14ac:dyDescent="0.25">
      <c r="A16061" t="s">
        <v>798</v>
      </c>
      <c r="B16061" t="s">
        <v>799</v>
      </c>
      <c r="C16061" t="s">
        <v>797</v>
      </c>
      <c r="D16061" t="s">
        <v>472</v>
      </c>
      <c r="E16061" t="s">
        <v>639</v>
      </c>
      <c r="F16061" t="s">
        <v>260</v>
      </c>
      <c r="G16061" t="s">
        <v>218</v>
      </c>
      <c r="H16061" t="s">
        <v>317</v>
      </c>
      <c r="I16061" t="s">
        <v>318</v>
      </c>
      <c r="K16061" t="s">
        <v>221</v>
      </c>
      <c r="O16061" t="s">
        <v>264</v>
      </c>
      <c r="P16061">
        <v>2020</v>
      </c>
    </row>
    <row r="16062" spans="1:16" x14ac:dyDescent="0.25">
      <c r="A16062" t="s">
        <v>798</v>
      </c>
      <c r="B16062" t="s">
        <v>799</v>
      </c>
      <c r="C16062" t="s">
        <v>797</v>
      </c>
      <c r="D16062" t="s">
        <v>472</v>
      </c>
      <c r="E16062" t="s">
        <v>639</v>
      </c>
      <c r="F16062" t="s">
        <v>260</v>
      </c>
      <c r="G16062" t="s">
        <v>218</v>
      </c>
      <c r="H16062" t="s">
        <v>317</v>
      </c>
      <c r="I16062" t="s">
        <v>318</v>
      </c>
      <c r="K16062" t="s">
        <v>221</v>
      </c>
      <c r="O16062" t="s">
        <v>265</v>
      </c>
      <c r="P16062">
        <v>2020</v>
      </c>
    </row>
    <row r="16063" spans="1:16" x14ac:dyDescent="0.25">
      <c r="A16063" t="s">
        <v>798</v>
      </c>
      <c r="B16063" t="s">
        <v>799</v>
      </c>
      <c r="C16063" t="s">
        <v>797</v>
      </c>
      <c r="D16063" t="s">
        <v>472</v>
      </c>
      <c r="E16063" t="s">
        <v>639</v>
      </c>
      <c r="F16063" t="s">
        <v>260</v>
      </c>
      <c r="G16063" t="s">
        <v>218</v>
      </c>
      <c r="H16063" t="s">
        <v>317</v>
      </c>
      <c r="I16063" t="s">
        <v>318</v>
      </c>
      <c r="K16063" t="s">
        <v>221</v>
      </c>
      <c r="O16063" t="s">
        <v>194</v>
      </c>
      <c r="P16063">
        <v>2030</v>
      </c>
    </row>
    <row r="16064" spans="1:16" x14ac:dyDescent="0.25">
      <c r="A16064" t="s">
        <v>798</v>
      </c>
      <c r="B16064" t="s">
        <v>799</v>
      </c>
      <c r="C16064" t="s">
        <v>797</v>
      </c>
      <c r="D16064" t="s">
        <v>472</v>
      </c>
      <c r="E16064" t="s">
        <v>639</v>
      </c>
      <c r="F16064" t="s">
        <v>260</v>
      </c>
      <c r="G16064" t="s">
        <v>218</v>
      </c>
      <c r="H16064" t="s">
        <v>317</v>
      </c>
      <c r="I16064" t="s">
        <v>318</v>
      </c>
      <c r="K16064" t="s">
        <v>221</v>
      </c>
      <c r="O16064" t="s">
        <v>264</v>
      </c>
      <c r="P16064">
        <v>2030</v>
      </c>
    </row>
    <row r="16065" spans="1:17" x14ac:dyDescent="0.25">
      <c r="A16065" t="s">
        <v>798</v>
      </c>
      <c r="B16065" t="s">
        <v>799</v>
      </c>
      <c r="C16065" t="s">
        <v>797</v>
      </c>
      <c r="D16065" t="s">
        <v>472</v>
      </c>
      <c r="E16065" t="s">
        <v>639</v>
      </c>
      <c r="F16065" t="s">
        <v>260</v>
      </c>
      <c r="G16065" t="s">
        <v>218</v>
      </c>
      <c r="H16065" t="s">
        <v>317</v>
      </c>
      <c r="I16065" t="s">
        <v>318</v>
      </c>
      <c r="K16065" t="s">
        <v>221</v>
      </c>
      <c r="O16065" t="s">
        <v>265</v>
      </c>
      <c r="P16065">
        <v>2030</v>
      </c>
    </row>
    <row r="16066" spans="1:17" x14ac:dyDescent="0.25">
      <c r="A16066" t="s">
        <v>798</v>
      </c>
      <c r="B16066" t="s">
        <v>799</v>
      </c>
      <c r="C16066" t="s">
        <v>797</v>
      </c>
      <c r="D16066" t="s">
        <v>472</v>
      </c>
      <c r="E16066" t="s">
        <v>639</v>
      </c>
      <c r="F16066" t="s">
        <v>260</v>
      </c>
      <c r="G16066" t="s">
        <v>218</v>
      </c>
      <c r="H16066" t="s">
        <v>317</v>
      </c>
      <c r="I16066" t="s">
        <v>318</v>
      </c>
      <c r="K16066" t="s">
        <v>221</v>
      </c>
      <c r="O16066" t="s">
        <v>194</v>
      </c>
      <c r="P16066">
        <v>2050</v>
      </c>
    </row>
    <row r="16067" spans="1:17" x14ac:dyDescent="0.25">
      <c r="A16067" t="s">
        <v>798</v>
      </c>
      <c r="B16067" t="s">
        <v>799</v>
      </c>
      <c r="C16067" t="s">
        <v>797</v>
      </c>
      <c r="D16067" t="s">
        <v>472</v>
      </c>
      <c r="E16067" t="s">
        <v>639</v>
      </c>
      <c r="F16067" t="s">
        <v>260</v>
      </c>
      <c r="G16067" t="s">
        <v>218</v>
      </c>
      <c r="H16067" t="s">
        <v>317</v>
      </c>
      <c r="I16067" t="s">
        <v>318</v>
      </c>
      <c r="K16067" t="s">
        <v>221</v>
      </c>
      <c r="O16067" t="s">
        <v>264</v>
      </c>
      <c r="P16067">
        <v>2050</v>
      </c>
    </row>
    <row r="16068" spans="1:17" x14ac:dyDescent="0.25">
      <c r="A16068" t="s">
        <v>798</v>
      </c>
      <c r="B16068" t="s">
        <v>799</v>
      </c>
      <c r="C16068" t="s">
        <v>797</v>
      </c>
      <c r="D16068" t="s">
        <v>472</v>
      </c>
      <c r="E16068" t="s">
        <v>639</v>
      </c>
      <c r="F16068" t="s">
        <v>260</v>
      </c>
      <c r="G16068" t="s">
        <v>218</v>
      </c>
      <c r="H16068" t="s">
        <v>317</v>
      </c>
      <c r="I16068" t="s">
        <v>318</v>
      </c>
      <c r="K16068" t="s">
        <v>221</v>
      </c>
      <c r="O16068" t="s">
        <v>265</v>
      </c>
      <c r="P16068">
        <v>2050</v>
      </c>
    </row>
    <row r="16069" spans="1:17" x14ac:dyDescent="0.25">
      <c r="A16069" t="s">
        <v>798</v>
      </c>
      <c r="B16069" t="s">
        <v>799</v>
      </c>
      <c r="C16069" t="s">
        <v>797</v>
      </c>
      <c r="D16069" t="s">
        <v>472</v>
      </c>
      <c r="E16069" t="s">
        <v>639</v>
      </c>
      <c r="F16069" t="s">
        <v>260</v>
      </c>
      <c r="G16069" t="s">
        <v>233</v>
      </c>
      <c r="H16069" t="s">
        <v>488</v>
      </c>
      <c r="I16069" t="s">
        <v>240</v>
      </c>
      <c r="J16069" t="s">
        <v>235</v>
      </c>
      <c r="K16069" t="s">
        <v>478</v>
      </c>
      <c r="L16069" t="s">
        <v>237</v>
      </c>
      <c r="O16069" t="s">
        <v>194</v>
      </c>
      <c r="P16069">
        <v>2015</v>
      </c>
      <c r="Q16069">
        <v>7.0000000000000007E-2</v>
      </c>
    </row>
    <row r="16070" spans="1:17" x14ac:dyDescent="0.25">
      <c r="A16070" t="s">
        <v>798</v>
      </c>
      <c r="B16070" t="s">
        <v>799</v>
      </c>
      <c r="C16070" t="s">
        <v>797</v>
      </c>
      <c r="D16070" t="s">
        <v>472</v>
      </c>
      <c r="E16070" t="s">
        <v>639</v>
      </c>
      <c r="F16070" t="s">
        <v>260</v>
      </c>
      <c r="G16070" t="s">
        <v>233</v>
      </c>
      <c r="H16070" t="s">
        <v>488</v>
      </c>
      <c r="I16070" t="s">
        <v>240</v>
      </c>
      <c r="J16070" t="s">
        <v>235</v>
      </c>
      <c r="K16070" t="s">
        <v>478</v>
      </c>
      <c r="L16070" t="s">
        <v>237</v>
      </c>
      <c r="O16070" t="s">
        <v>194</v>
      </c>
      <c r="P16070">
        <v>2020</v>
      </c>
      <c r="Q16070">
        <v>7.0000000000000007E-2</v>
      </c>
    </row>
    <row r="16071" spans="1:17" x14ac:dyDescent="0.25">
      <c r="A16071" t="s">
        <v>798</v>
      </c>
      <c r="B16071" t="s">
        <v>799</v>
      </c>
      <c r="C16071" t="s">
        <v>797</v>
      </c>
      <c r="D16071" t="s">
        <v>472</v>
      </c>
      <c r="E16071" t="s">
        <v>639</v>
      </c>
      <c r="F16071" t="s">
        <v>260</v>
      </c>
      <c r="G16071" t="s">
        <v>233</v>
      </c>
      <c r="H16071" t="s">
        <v>488</v>
      </c>
      <c r="I16071" t="s">
        <v>240</v>
      </c>
      <c r="J16071" t="s">
        <v>235</v>
      </c>
      <c r="K16071" t="s">
        <v>478</v>
      </c>
      <c r="L16071" t="s">
        <v>237</v>
      </c>
      <c r="O16071" t="s">
        <v>264</v>
      </c>
      <c r="P16071">
        <v>2020</v>
      </c>
      <c r="Q16071">
        <v>0.02</v>
      </c>
    </row>
    <row r="16072" spans="1:17" x14ac:dyDescent="0.25">
      <c r="A16072" t="s">
        <v>798</v>
      </c>
      <c r="B16072" t="s">
        <v>799</v>
      </c>
      <c r="C16072" t="s">
        <v>797</v>
      </c>
      <c r="D16072" t="s">
        <v>472</v>
      </c>
      <c r="E16072" t="s">
        <v>639</v>
      </c>
      <c r="F16072" t="s">
        <v>260</v>
      </c>
      <c r="G16072" t="s">
        <v>233</v>
      </c>
      <c r="H16072" t="s">
        <v>488</v>
      </c>
      <c r="I16072" t="s">
        <v>240</v>
      </c>
      <c r="J16072" t="s">
        <v>235</v>
      </c>
      <c r="K16072" t="s">
        <v>478</v>
      </c>
      <c r="L16072" t="s">
        <v>237</v>
      </c>
      <c r="O16072" t="s">
        <v>265</v>
      </c>
      <c r="P16072">
        <v>2020</v>
      </c>
      <c r="Q16072">
        <v>0.17</v>
      </c>
    </row>
    <row r="16073" spans="1:17" x14ac:dyDescent="0.25">
      <c r="A16073" t="s">
        <v>798</v>
      </c>
      <c r="B16073" t="s">
        <v>799</v>
      </c>
      <c r="C16073" t="s">
        <v>797</v>
      </c>
      <c r="D16073" t="s">
        <v>472</v>
      </c>
      <c r="E16073" t="s">
        <v>639</v>
      </c>
      <c r="F16073" t="s">
        <v>260</v>
      </c>
      <c r="G16073" t="s">
        <v>233</v>
      </c>
      <c r="H16073" t="s">
        <v>488</v>
      </c>
      <c r="I16073" t="s">
        <v>240</v>
      </c>
      <c r="J16073" t="s">
        <v>235</v>
      </c>
      <c r="K16073" t="s">
        <v>478</v>
      </c>
      <c r="L16073" t="s">
        <v>237</v>
      </c>
      <c r="O16073" t="s">
        <v>194</v>
      </c>
      <c r="P16073">
        <v>2030</v>
      </c>
      <c r="Q16073">
        <v>0.06</v>
      </c>
    </row>
    <row r="16074" spans="1:17" x14ac:dyDescent="0.25">
      <c r="A16074" t="s">
        <v>798</v>
      </c>
      <c r="B16074" t="s">
        <v>799</v>
      </c>
      <c r="C16074" t="s">
        <v>797</v>
      </c>
      <c r="D16074" t="s">
        <v>472</v>
      </c>
      <c r="E16074" t="s">
        <v>639</v>
      </c>
      <c r="F16074" t="s">
        <v>260</v>
      </c>
      <c r="G16074" t="s">
        <v>233</v>
      </c>
      <c r="H16074" t="s">
        <v>488</v>
      </c>
      <c r="I16074" t="s">
        <v>240</v>
      </c>
      <c r="J16074" t="s">
        <v>235</v>
      </c>
      <c r="K16074" t="s">
        <v>478</v>
      </c>
      <c r="L16074" t="s">
        <v>237</v>
      </c>
      <c r="O16074" t="s">
        <v>264</v>
      </c>
      <c r="P16074">
        <v>2030</v>
      </c>
    </row>
    <row r="16075" spans="1:17" x14ac:dyDescent="0.25">
      <c r="A16075" t="s">
        <v>798</v>
      </c>
      <c r="B16075" t="s">
        <v>799</v>
      </c>
      <c r="C16075" t="s">
        <v>797</v>
      </c>
      <c r="D16075" t="s">
        <v>472</v>
      </c>
      <c r="E16075" t="s">
        <v>639</v>
      </c>
      <c r="F16075" t="s">
        <v>260</v>
      </c>
      <c r="G16075" t="s">
        <v>233</v>
      </c>
      <c r="H16075" t="s">
        <v>488</v>
      </c>
      <c r="I16075" t="s">
        <v>240</v>
      </c>
      <c r="J16075" t="s">
        <v>235</v>
      </c>
      <c r="K16075" t="s">
        <v>478</v>
      </c>
      <c r="L16075" t="s">
        <v>237</v>
      </c>
      <c r="O16075" t="s">
        <v>265</v>
      </c>
      <c r="P16075">
        <v>2030</v>
      </c>
    </row>
    <row r="16076" spans="1:17" x14ac:dyDescent="0.25">
      <c r="A16076" t="s">
        <v>798</v>
      </c>
      <c r="B16076" t="s">
        <v>799</v>
      </c>
      <c r="C16076" t="s">
        <v>797</v>
      </c>
      <c r="D16076" t="s">
        <v>472</v>
      </c>
      <c r="E16076" t="s">
        <v>639</v>
      </c>
      <c r="F16076" t="s">
        <v>260</v>
      </c>
      <c r="G16076" t="s">
        <v>233</v>
      </c>
      <c r="H16076" t="s">
        <v>488</v>
      </c>
      <c r="I16076" t="s">
        <v>240</v>
      </c>
      <c r="J16076" t="s">
        <v>235</v>
      </c>
      <c r="K16076" t="s">
        <v>478</v>
      </c>
      <c r="L16076" t="s">
        <v>237</v>
      </c>
      <c r="O16076" t="s">
        <v>194</v>
      </c>
      <c r="P16076">
        <v>2050</v>
      </c>
      <c r="Q16076">
        <v>0.06</v>
      </c>
    </row>
    <row r="16077" spans="1:17" x14ac:dyDescent="0.25">
      <c r="A16077" t="s">
        <v>798</v>
      </c>
      <c r="B16077" t="s">
        <v>799</v>
      </c>
      <c r="C16077" t="s">
        <v>797</v>
      </c>
      <c r="D16077" t="s">
        <v>472</v>
      </c>
      <c r="E16077" t="s">
        <v>639</v>
      </c>
      <c r="F16077" t="s">
        <v>260</v>
      </c>
      <c r="G16077" t="s">
        <v>233</v>
      </c>
      <c r="H16077" t="s">
        <v>488</v>
      </c>
      <c r="I16077" t="s">
        <v>240</v>
      </c>
      <c r="J16077" t="s">
        <v>235</v>
      </c>
      <c r="K16077" t="s">
        <v>478</v>
      </c>
      <c r="L16077" t="s">
        <v>237</v>
      </c>
      <c r="O16077" t="s">
        <v>264</v>
      </c>
      <c r="P16077">
        <v>2050</v>
      </c>
      <c r="Q16077">
        <v>0.02</v>
      </c>
    </row>
    <row r="16078" spans="1:17" x14ac:dyDescent="0.25">
      <c r="A16078" t="s">
        <v>798</v>
      </c>
      <c r="B16078" t="s">
        <v>799</v>
      </c>
      <c r="C16078" t="s">
        <v>797</v>
      </c>
      <c r="D16078" t="s">
        <v>472</v>
      </c>
      <c r="E16078" t="s">
        <v>639</v>
      </c>
      <c r="F16078" t="s">
        <v>260</v>
      </c>
      <c r="G16078" t="s">
        <v>233</v>
      </c>
      <c r="H16078" t="s">
        <v>488</v>
      </c>
      <c r="I16078" t="s">
        <v>240</v>
      </c>
      <c r="J16078" t="s">
        <v>235</v>
      </c>
      <c r="K16078" t="s">
        <v>478</v>
      </c>
      <c r="L16078" t="s">
        <v>237</v>
      </c>
      <c r="O16078" t="s">
        <v>265</v>
      </c>
      <c r="P16078">
        <v>2050</v>
      </c>
      <c r="Q16078">
        <v>0.17</v>
      </c>
    </row>
    <row r="16079" spans="1:17" x14ac:dyDescent="0.25">
      <c r="A16079" t="s">
        <v>798</v>
      </c>
      <c r="B16079" t="s">
        <v>799</v>
      </c>
      <c r="C16079" t="s">
        <v>797</v>
      </c>
      <c r="D16079" t="s">
        <v>472</v>
      </c>
      <c r="E16079" t="s">
        <v>639</v>
      </c>
      <c r="F16079" t="s">
        <v>260</v>
      </c>
      <c r="G16079" t="s">
        <v>233</v>
      </c>
      <c r="H16079" t="s">
        <v>477</v>
      </c>
      <c r="I16079" t="s">
        <v>240</v>
      </c>
      <c r="J16079" t="s">
        <v>288</v>
      </c>
      <c r="K16079" t="s">
        <v>478</v>
      </c>
      <c r="L16079" t="s">
        <v>237</v>
      </c>
      <c r="O16079" t="s">
        <v>194</v>
      </c>
      <c r="P16079">
        <v>2015</v>
      </c>
      <c r="Q16079">
        <v>0.06</v>
      </c>
    </row>
    <row r="16080" spans="1:17" x14ac:dyDescent="0.25">
      <c r="A16080" t="s">
        <v>798</v>
      </c>
      <c r="B16080" t="s">
        <v>799</v>
      </c>
      <c r="C16080" t="s">
        <v>797</v>
      </c>
      <c r="D16080" t="s">
        <v>472</v>
      </c>
      <c r="E16080" t="s">
        <v>639</v>
      </c>
      <c r="F16080" t="s">
        <v>260</v>
      </c>
      <c r="G16080" t="s">
        <v>233</v>
      </c>
      <c r="H16080" t="s">
        <v>477</v>
      </c>
      <c r="I16080" t="s">
        <v>240</v>
      </c>
      <c r="J16080" t="s">
        <v>288</v>
      </c>
      <c r="K16080" t="s">
        <v>478</v>
      </c>
      <c r="L16080" t="s">
        <v>237</v>
      </c>
      <c r="O16080" t="s">
        <v>194</v>
      </c>
      <c r="P16080">
        <v>2020</v>
      </c>
      <c r="Q16080">
        <v>5.8514925000000002E-2</v>
      </c>
    </row>
    <row r="16081" spans="1:17" x14ac:dyDescent="0.25">
      <c r="A16081" t="s">
        <v>798</v>
      </c>
      <c r="B16081" t="s">
        <v>799</v>
      </c>
      <c r="C16081" t="s">
        <v>797</v>
      </c>
      <c r="D16081" t="s">
        <v>472</v>
      </c>
      <c r="E16081" t="s">
        <v>639</v>
      </c>
      <c r="F16081" t="s">
        <v>260</v>
      </c>
      <c r="G16081" t="s">
        <v>233</v>
      </c>
      <c r="H16081" t="s">
        <v>477</v>
      </c>
      <c r="I16081" t="s">
        <v>240</v>
      </c>
      <c r="J16081" t="s">
        <v>288</v>
      </c>
      <c r="K16081" t="s">
        <v>478</v>
      </c>
      <c r="L16081" t="s">
        <v>237</v>
      </c>
      <c r="O16081" t="s">
        <v>264</v>
      </c>
      <c r="P16081">
        <v>2020</v>
      </c>
      <c r="Q16081">
        <v>0.02</v>
      </c>
    </row>
    <row r="16082" spans="1:17" x14ac:dyDescent="0.25">
      <c r="A16082" t="s">
        <v>798</v>
      </c>
      <c r="B16082" t="s">
        <v>799</v>
      </c>
      <c r="C16082" t="s">
        <v>797</v>
      </c>
      <c r="D16082" t="s">
        <v>472</v>
      </c>
      <c r="E16082" t="s">
        <v>639</v>
      </c>
      <c r="F16082" t="s">
        <v>260</v>
      </c>
      <c r="G16082" t="s">
        <v>233</v>
      </c>
      <c r="H16082" t="s">
        <v>477</v>
      </c>
      <c r="I16082" t="s">
        <v>240</v>
      </c>
      <c r="J16082" t="s">
        <v>288</v>
      </c>
      <c r="K16082" t="s">
        <v>478</v>
      </c>
      <c r="L16082" t="s">
        <v>237</v>
      </c>
      <c r="O16082" t="s">
        <v>265</v>
      </c>
      <c r="P16082">
        <v>2020</v>
      </c>
      <c r="Q16082">
        <v>0.14000000000000001</v>
      </c>
    </row>
    <row r="16083" spans="1:17" x14ac:dyDescent="0.25">
      <c r="A16083" t="s">
        <v>798</v>
      </c>
      <c r="B16083" t="s">
        <v>799</v>
      </c>
      <c r="C16083" t="s">
        <v>797</v>
      </c>
      <c r="D16083" t="s">
        <v>472</v>
      </c>
      <c r="E16083" t="s">
        <v>639</v>
      </c>
      <c r="F16083" t="s">
        <v>260</v>
      </c>
      <c r="G16083" t="s">
        <v>233</v>
      </c>
      <c r="H16083" t="s">
        <v>477</v>
      </c>
      <c r="I16083" t="s">
        <v>240</v>
      </c>
      <c r="J16083" t="s">
        <v>288</v>
      </c>
      <c r="K16083" t="s">
        <v>478</v>
      </c>
      <c r="L16083" t="s">
        <v>237</v>
      </c>
      <c r="O16083" t="s">
        <v>194</v>
      </c>
      <c r="P16083">
        <v>2030</v>
      </c>
      <c r="Q16083">
        <v>0.05</v>
      </c>
    </row>
    <row r="16084" spans="1:17" x14ac:dyDescent="0.25">
      <c r="A16084" t="s">
        <v>798</v>
      </c>
      <c r="B16084" t="s">
        <v>799</v>
      </c>
      <c r="C16084" t="s">
        <v>797</v>
      </c>
      <c r="D16084" t="s">
        <v>472</v>
      </c>
      <c r="E16084" t="s">
        <v>639</v>
      </c>
      <c r="F16084" t="s">
        <v>260</v>
      </c>
      <c r="G16084" t="s">
        <v>233</v>
      </c>
      <c r="H16084" t="s">
        <v>477</v>
      </c>
      <c r="I16084" t="s">
        <v>240</v>
      </c>
      <c r="J16084" t="s">
        <v>288</v>
      </c>
      <c r="K16084" t="s">
        <v>478</v>
      </c>
      <c r="L16084" t="s">
        <v>237</v>
      </c>
      <c r="O16084" t="s">
        <v>264</v>
      </c>
      <c r="P16084">
        <v>2030</v>
      </c>
    </row>
    <row r="16085" spans="1:17" x14ac:dyDescent="0.25">
      <c r="A16085" t="s">
        <v>798</v>
      </c>
      <c r="B16085" t="s">
        <v>799</v>
      </c>
      <c r="C16085" t="s">
        <v>797</v>
      </c>
      <c r="D16085" t="s">
        <v>472</v>
      </c>
      <c r="E16085" t="s">
        <v>639</v>
      </c>
      <c r="F16085" t="s">
        <v>260</v>
      </c>
      <c r="G16085" t="s">
        <v>233</v>
      </c>
      <c r="H16085" t="s">
        <v>477</v>
      </c>
      <c r="I16085" t="s">
        <v>240</v>
      </c>
      <c r="J16085" t="s">
        <v>288</v>
      </c>
      <c r="K16085" t="s">
        <v>478</v>
      </c>
      <c r="L16085" t="s">
        <v>237</v>
      </c>
      <c r="O16085" t="s">
        <v>265</v>
      </c>
      <c r="P16085">
        <v>2030</v>
      </c>
    </row>
    <row r="16086" spans="1:17" x14ac:dyDescent="0.25">
      <c r="A16086" t="s">
        <v>798</v>
      </c>
      <c r="B16086" t="s">
        <v>799</v>
      </c>
      <c r="C16086" t="s">
        <v>797</v>
      </c>
      <c r="D16086" t="s">
        <v>472</v>
      </c>
      <c r="E16086" t="s">
        <v>639</v>
      </c>
      <c r="F16086" t="s">
        <v>260</v>
      </c>
      <c r="G16086" t="s">
        <v>233</v>
      </c>
      <c r="H16086" t="s">
        <v>477</v>
      </c>
      <c r="I16086" t="s">
        <v>240</v>
      </c>
      <c r="J16086" t="s">
        <v>288</v>
      </c>
      <c r="K16086" t="s">
        <v>478</v>
      </c>
      <c r="L16086" t="s">
        <v>237</v>
      </c>
      <c r="O16086" t="s">
        <v>194</v>
      </c>
      <c r="P16086">
        <v>2050</v>
      </c>
      <c r="Q16086">
        <v>5.0345317000000001E-2</v>
      </c>
    </row>
    <row r="16087" spans="1:17" x14ac:dyDescent="0.25">
      <c r="A16087" t="s">
        <v>798</v>
      </c>
      <c r="B16087" t="s">
        <v>799</v>
      </c>
      <c r="C16087" t="s">
        <v>797</v>
      </c>
      <c r="D16087" t="s">
        <v>472</v>
      </c>
      <c r="E16087" t="s">
        <v>639</v>
      </c>
      <c r="F16087" t="s">
        <v>260</v>
      </c>
      <c r="G16087" t="s">
        <v>233</v>
      </c>
      <c r="H16087" t="s">
        <v>477</v>
      </c>
      <c r="I16087" t="s">
        <v>240</v>
      </c>
      <c r="J16087" t="s">
        <v>288</v>
      </c>
      <c r="K16087" t="s">
        <v>478</v>
      </c>
      <c r="L16087" t="s">
        <v>237</v>
      </c>
      <c r="O16087" t="s">
        <v>264</v>
      </c>
      <c r="P16087">
        <v>2050</v>
      </c>
      <c r="Q16087">
        <v>0.02</v>
      </c>
    </row>
    <row r="16088" spans="1:17" x14ac:dyDescent="0.25">
      <c r="A16088" t="s">
        <v>798</v>
      </c>
      <c r="B16088" t="s">
        <v>799</v>
      </c>
      <c r="C16088" t="s">
        <v>797</v>
      </c>
      <c r="D16088" t="s">
        <v>472</v>
      </c>
      <c r="E16088" t="s">
        <v>639</v>
      </c>
      <c r="F16088" t="s">
        <v>260</v>
      </c>
      <c r="G16088" t="s">
        <v>233</v>
      </c>
      <c r="H16088" t="s">
        <v>477</v>
      </c>
      <c r="I16088" t="s">
        <v>240</v>
      </c>
      <c r="J16088" t="s">
        <v>288</v>
      </c>
      <c r="K16088" t="s">
        <v>478</v>
      </c>
      <c r="L16088" t="s">
        <v>237</v>
      </c>
      <c r="O16088" t="s">
        <v>265</v>
      </c>
      <c r="P16088">
        <v>2050</v>
      </c>
      <c r="Q16088">
        <v>0.14000000000000001</v>
      </c>
    </row>
    <row r="16089" spans="1:17" x14ac:dyDescent="0.25">
      <c r="A16089" t="s">
        <v>798</v>
      </c>
      <c r="B16089" t="s">
        <v>799</v>
      </c>
      <c r="C16089" t="s">
        <v>797</v>
      </c>
      <c r="D16089" t="s">
        <v>472</v>
      </c>
      <c r="E16089" t="s">
        <v>639</v>
      </c>
      <c r="F16089" t="s">
        <v>260</v>
      </c>
      <c r="G16089" t="s">
        <v>233</v>
      </c>
      <c r="H16089" t="s">
        <v>479</v>
      </c>
      <c r="I16089" t="s">
        <v>240</v>
      </c>
      <c r="J16089" t="s">
        <v>290</v>
      </c>
      <c r="K16089" t="s">
        <v>478</v>
      </c>
      <c r="L16089" t="s">
        <v>237</v>
      </c>
      <c r="O16089" t="s">
        <v>194</v>
      </c>
      <c r="P16089">
        <v>2015</v>
      </c>
      <c r="Q16089">
        <v>0.01</v>
      </c>
    </row>
    <row r="16090" spans="1:17" x14ac:dyDescent="0.25">
      <c r="A16090" t="s">
        <v>798</v>
      </c>
      <c r="B16090" t="s">
        <v>799</v>
      </c>
      <c r="C16090" t="s">
        <v>797</v>
      </c>
      <c r="D16090" t="s">
        <v>472</v>
      </c>
      <c r="E16090" t="s">
        <v>639</v>
      </c>
      <c r="F16090" t="s">
        <v>260</v>
      </c>
      <c r="G16090" t="s">
        <v>233</v>
      </c>
      <c r="H16090" t="s">
        <v>479</v>
      </c>
      <c r="I16090" t="s">
        <v>240</v>
      </c>
      <c r="J16090" t="s">
        <v>290</v>
      </c>
      <c r="K16090" t="s">
        <v>478</v>
      </c>
      <c r="L16090" t="s">
        <v>237</v>
      </c>
      <c r="O16090" t="s">
        <v>194</v>
      </c>
      <c r="P16090">
        <v>2020</v>
      </c>
      <c r="Q16090">
        <v>9.7524880000000001E-3</v>
      </c>
    </row>
    <row r="16091" spans="1:17" x14ac:dyDescent="0.25">
      <c r="A16091" t="s">
        <v>798</v>
      </c>
      <c r="B16091" t="s">
        <v>799</v>
      </c>
      <c r="C16091" t="s">
        <v>797</v>
      </c>
      <c r="D16091" t="s">
        <v>472</v>
      </c>
      <c r="E16091" t="s">
        <v>639</v>
      </c>
      <c r="F16091" t="s">
        <v>260</v>
      </c>
      <c r="G16091" t="s">
        <v>233</v>
      </c>
      <c r="H16091" t="s">
        <v>479</v>
      </c>
      <c r="I16091" t="s">
        <v>240</v>
      </c>
      <c r="J16091" t="s">
        <v>290</v>
      </c>
      <c r="K16091" t="s">
        <v>478</v>
      </c>
      <c r="L16091" t="s">
        <v>237</v>
      </c>
      <c r="O16091" t="s">
        <v>265</v>
      </c>
      <c r="P16091">
        <v>2020</v>
      </c>
      <c r="Q16091">
        <v>0.03</v>
      </c>
    </row>
    <row r="16092" spans="1:17" x14ac:dyDescent="0.25">
      <c r="A16092" t="s">
        <v>798</v>
      </c>
      <c r="B16092" t="s">
        <v>799</v>
      </c>
      <c r="C16092" t="s">
        <v>797</v>
      </c>
      <c r="D16092" t="s">
        <v>472</v>
      </c>
      <c r="E16092" t="s">
        <v>639</v>
      </c>
      <c r="F16092" t="s">
        <v>260</v>
      </c>
      <c r="G16092" t="s">
        <v>233</v>
      </c>
      <c r="H16092" t="s">
        <v>479</v>
      </c>
      <c r="I16092" t="s">
        <v>240</v>
      </c>
      <c r="J16092" t="s">
        <v>290</v>
      </c>
      <c r="K16092" t="s">
        <v>478</v>
      </c>
      <c r="L16092" t="s">
        <v>237</v>
      </c>
      <c r="O16092" t="s">
        <v>194</v>
      </c>
      <c r="P16092">
        <v>2030</v>
      </c>
      <c r="Q16092">
        <v>9.2756899999999996E-3</v>
      </c>
    </row>
    <row r="16093" spans="1:17" x14ac:dyDescent="0.25">
      <c r="A16093" t="s">
        <v>798</v>
      </c>
      <c r="B16093" t="s">
        <v>799</v>
      </c>
      <c r="C16093" t="s">
        <v>797</v>
      </c>
      <c r="D16093" t="s">
        <v>472</v>
      </c>
      <c r="E16093" t="s">
        <v>639</v>
      </c>
      <c r="F16093" t="s">
        <v>260</v>
      </c>
      <c r="G16093" t="s">
        <v>233</v>
      </c>
      <c r="H16093" t="s">
        <v>479</v>
      </c>
      <c r="I16093" t="s">
        <v>240</v>
      </c>
      <c r="J16093" t="s">
        <v>290</v>
      </c>
      <c r="K16093" t="s">
        <v>478</v>
      </c>
      <c r="L16093" t="s">
        <v>237</v>
      </c>
      <c r="O16093" t="s">
        <v>264</v>
      </c>
      <c r="P16093">
        <v>2030</v>
      </c>
    </row>
    <row r="16094" spans="1:17" x14ac:dyDescent="0.25">
      <c r="A16094" t="s">
        <v>798</v>
      </c>
      <c r="B16094" t="s">
        <v>799</v>
      </c>
      <c r="C16094" t="s">
        <v>797</v>
      </c>
      <c r="D16094" t="s">
        <v>472</v>
      </c>
      <c r="E16094" t="s">
        <v>639</v>
      </c>
      <c r="F16094" t="s">
        <v>260</v>
      </c>
      <c r="G16094" t="s">
        <v>233</v>
      </c>
      <c r="H16094" t="s">
        <v>479</v>
      </c>
      <c r="I16094" t="s">
        <v>240</v>
      </c>
      <c r="J16094" t="s">
        <v>290</v>
      </c>
      <c r="K16094" t="s">
        <v>478</v>
      </c>
      <c r="L16094" t="s">
        <v>237</v>
      </c>
      <c r="O16094" t="s">
        <v>265</v>
      </c>
      <c r="P16094">
        <v>2030</v>
      </c>
    </row>
    <row r="16095" spans="1:17" x14ac:dyDescent="0.25">
      <c r="A16095" t="s">
        <v>798</v>
      </c>
      <c r="B16095" t="s">
        <v>799</v>
      </c>
      <c r="C16095" t="s">
        <v>797</v>
      </c>
      <c r="D16095" t="s">
        <v>472</v>
      </c>
      <c r="E16095" t="s">
        <v>639</v>
      </c>
      <c r="F16095" t="s">
        <v>260</v>
      </c>
      <c r="G16095" t="s">
        <v>233</v>
      </c>
      <c r="H16095" t="s">
        <v>479</v>
      </c>
      <c r="I16095" t="s">
        <v>240</v>
      </c>
      <c r="J16095" t="s">
        <v>290</v>
      </c>
      <c r="K16095" t="s">
        <v>478</v>
      </c>
      <c r="L16095" t="s">
        <v>237</v>
      </c>
      <c r="O16095" t="s">
        <v>194</v>
      </c>
      <c r="P16095">
        <v>2050</v>
      </c>
      <c r="Q16095">
        <v>8.3908860000000002E-3</v>
      </c>
    </row>
    <row r="16096" spans="1:17" x14ac:dyDescent="0.25">
      <c r="A16096" t="s">
        <v>798</v>
      </c>
      <c r="B16096" t="s">
        <v>799</v>
      </c>
      <c r="C16096" t="s">
        <v>797</v>
      </c>
      <c r="D16096" t="s">
        <v>472</v>
      </c>
      <c r="E16096" t="s">
        <v>639</v>
      </c>
      <c r="F16096" t="s">
        <v>260</v>
      </c>
      <c r="G16096" t="s">
        <v>233</v>
      </c>
      <c r="H16096" t="s">
        <v>479</v>
      </c>
      <c r="I16096" t="s">
        <v>240</v>
      </c>
      <c r="J16096" t="s">
        <v>290</v>
      </c>
      <c r="K16096" t="s">
        <v>478</v>
      </c>
      <c r="L16096" t="s">
        <v>237</v>
      </c>
      <c r="O16096" t="s">
        <v>265</v>
      </c>
      <c r="P16096">
        <v>2050</v>
      </c>
      <c r="Q16096">
        <v>0.03</v>
      </c>
    </row>
    <row r="16097" spans="1:17" x14ac:dyDescent="0.25">
      <c r="A16097" t="s">
        <v>798</v>
      </c>
      <c r="B16097" t="s">
        <v>799</v>
      </c>
      <c r="C16097" t="s">
        <v>797</v>
      </c>
      <c r="D16097" t="s">
        <v>472</v>
      </c>
      <c r="E16097" t="s">
        <v>639</v>
      </c>
      <c r="F16097" t="s">
        <v>260</v>
      </c>
      <c r="G16097" t="s">
        <v>233</v>
      </c>
      <c r="H16097" t="s">
        <v>486</v>
      </c>
      <c r="I16097" t="s">
        <v>234</v>
      </c>
      <c r="J16097" t="s">
        <v>235</v>
      </c>
      <c r="K16097" t="s">
        <v>487</v>
      </c>
      <c r="L16097" t="s">
        <v>237</v>
      </c>
      <c r="O16097" t="s">
        <v>194</v>
      </c>
      <c r="P16097">
        <v>2015</v>
      </c>
      <c r="Q16097">
        <v>1100</v>
      </c>
    </row>
    <row r="16098" spans="1:17" x14ac:dyDescent="0.25">
      <c r="A16098" t="s">
        <v>798</v>
      </c>
      <c r="B16098" t="s">
        <v>799</v>
      </c>
      <c r="C16098" t="s">
        <v>797</v>
      </c>
      <c r="D16098" t="s">
        <v>472</v>
      </c>
      <c r="E16098" t="s">
        <v>639</v>
      </c>
      <c r="F16098" t="s">
        <v>260</v>
      </c>
      <c r="G16098" t="s">
        <v>233</v>
      </c>
      <c r="H16098" t="s">
        <v>486</v>
      </c>
      <c r="I16098" t="s">
        <v>234</v>
      </c>
      <c r="J16098" t="s">
        <v>235</v>
      </c>
      <c r="K16098" t="s">
        <v>487</v>
      </c>
      <c r="L16098" t="s">
        <v>237</v>
      </c>
      <c r="O16098" t="s">
        <v>194</v>
      </c>
      <c r="P16098">
        <v>2020</v>
      </c>
      <c r="Q16098">
        <v>1070</v>
      </c>
    </row>
    <row r="16099" spans="1:17" x14ac:dyDescent="0.25">
      <c r="A16099" t="s">
        <v>798</v>
      </c>
      <c r="B16099" t="s">
        <v>799</v>
      </c>
      <c r="C16099" t="s">
        <v>797</v>
      </c>
      <c r="D16099" t="s">
        <v>472</v>
      </c>
      <c r="E16099" t="s">
        <v>639</v>
      </c>
      <c r="F16099" t="s">
        <v>260</v>
      </c>
      <c r="G16099" t="s">
        <v>233</v>
      </c>
      <c r="H16099" t="s">
        <v>486</v>
      </c>
      <c r="I16099" t="s">
        <v>234</v>
      </c>
      <c r="J16099" t="s">
        <v>235</v>
      </c>
      <c r="K16099" t="s">
        <v>487</v>
      </c>
      <c r="L16099" t="s">
        <v>237</v>
      </c>
      <c r="O16099" t="s">
        <v>264</v>
      </c>
      <c r="P16099">
        <v>2020</v>
      </c>
      <c r="Q16099">
        <v>1000</v>
      </c>
    </row>
    <row r="16100" spans="1:17" x14ac:dyDescent="0.25">
      <c r="A16100" t="s">
        <v>798</v>
      </c>
      <c r="B16100" t="s">
        <v>799</v>
      </c>
      <c r="C16100" t="s">
        <v>797</v>
      </c>
      <c r="D16100" t="s">
        <v>472</v>
      </c>
      <c r="E16100" t="s">
        <v>639</v>
      </c>
      <c r="F16100" t="s">
        <v>260</v>
      </c>
      <c r="G16100" t="s">
        <v>233</v>
      </c>
      <c r="H16100" t="s">
        <v>486</v>
      </c>
      <c r="I16100" t="s">
        <v>234</v>
      </c>
      <c r="J16100" t="s">
        <v>235</v>
      </c>
      <c r="K16100" t="s">
        <v>487</v>
      </c>
      <c r="L16100" t="s">
        <v>237</v>
      </c>
      <c r="O16100" t="s">
        <v>265</v>
      </c>
      <c r="P16100">
        <v>2020</v>
      </c>
      <c r="Q16100">
        <v>1100</v>
      </c>
    </row>
    <row r="16101" spans="1:17" x14ac:dyDescent="0.25">
      <c r="A16101" t="s">
        <v>798</v>
      </c>
      <c r="B16101" t="s">
        <v>799</v>
      </c>
      <c r="C16101" t="s">
        <v>797</v>
      </c>
      <c r="D16101" t="s">
        <v>472</v>
      </c>
      <c r="E16101" t="s">
        <v>639</v>
      </c>
      <c r="F16101" t="s">
        <v>260</v>
      </c>
      <c r="G16101" t="s">
        <v>233</v>
      </c>
      <c r="H16101" t="s">
        <v>486</v>
      </c>
      <c r="I16101" t="s">
        <v>234</v>
      </c>
      <c r="J16101" t="s">
        <v>235</v>
      </c>
      <c r="K16101" t="s">
        <v>487</v>
      </c>
      <c r="L16101" t="s">
        <v>237</v>
      </c>
      <c r="O16101" t="s">
        <v>194</v>
      </c>
      <c r="P16101">
        <v>2030</v>
      </c>
      <c r="Q16101">
        <v>1020</v>
      </c>
    </row>
    <row r="16102" spans="1:17" x14ac:dyDescent="0.25">
      <c r="A16102" t="s">
        <v>798</v>
      </c>
      <c r="B16102" t="s">
        <v>799</v>
      </c>
      <c r="C16102" t="s">
        <v>797</v>
      </c>
      <c r="D16102" t="s">
        <v>472</v>
      </c>
      <c r="E16102" t="s">
        <v>639</v>
      </c>
      <c r="F16102" t="s">
        <v>260</v>
      </c>
      <c r="G16102" t="s">
        <v>233</v>
      </c>
      <c r="H16102" t="s">
        <v>486</v>
      </c>
      <c r="I16102" t="s">
        <v>234</v>
      </c>
      <c r="J16102" t="s">
        <v>235</v>
      </c>
      <c r="K16102" t="s">
        <v>487</v>
      </c>
      <c r="L16102" t="s">
        <v>237</v>
      </c>
      <c r="O16102" t="s">
        <v>264</v>
      </c>
      <c r="P16102">
        <v>2030</v>
      </c>
    </row>
    <row r="16103" spans="1:17" x14ac:dyDescent="0.25">
      <c r="A16103" t="s">
        <v>798</v>
      </c>
      <c r="B16103" t="s">
        <v>799</v>
      </c>
      <c r="C16103" t="s">
        <v>797</v>
      </c>
      <c r="D16103" t="s">
        <v>472</v>
      </c>
      <c r="E16103" t="s">
        <v>639</v>
      </c>
      <c r="F16103" t="s">
        <v>260</v>
      </c>
      <c r="G16103" t="s">
        <v>233</v>
      </c>
      <c r="H16103" t="s">
        <v>486</v>
      </c>
      <c r="I16103" t="s">
        <v>234</v>
      </c>
      <c r="J16103" t="s">
        <v>235</v>
      </c>
      <c r="K16103" t="s">
        <v>487</v>
      </c>
      <c r="L16103" t="s">
        <v>237</v>
      </c>
      <c r="O16103" t="s">
        <v>265</v>
      </c>
      <c r="P16103">
        <v>2030</v>
      </c>
    </row>
    <row r="16104" spans="1:17" x14ac:dyDescent="0.25">
      <c r="A16104" t="s">
        <v>798</v>
      </c>
      <c r="B16104" t="s">
        <v>799</v>
      </c>
      <c r="C16104" t="s">
        <v>797</v>
      </c>
      <c r="D16104" t="s">
        <v>472</v>
      </c>
      <c r="E16104" t="s">
        <v>639</v>
      </c>
      <c r="F16104" t="s">
        <v>260</v>
      </c>
      <c r="G16104" t="s">
        <v>233</v>
      </c>
      <c r="H16104" t="s">
        <v>486</v>
      </c>
      <c r="I16104" t="s">
        <v>234</v>
      </c>
      <c r="J16104" t="s">
        <v>235</v>
      </c>
      <c r="K16104" t="s">
        <v>487</v>
      </c>
      <c r="L16104" t="s">
        <v>237</v>
      </c>
      <c r="O16104" t="s">
        <v>194</v>
      </c>
      <c r="P16104">
        <v>2050</v>
      </c>
      <c r="Q16104">
        <v>920</v>
      </c>
    </row>
    <row r="16105" spans="1:17" x14ac:dyDescent="0.25">
      <c r="A16105" t="s">
        <v>798</v>
      </c>
      <c r="B16105" t="s">
        <v>799</v>
      </c>
      <c r="C16105" t="s">
        <v>797</v>
      </c>
      <c r="D16105" t="s">
        <v>472</v>
      </c>
      <c r="E16105" t="s">
        <v>639</v>
      </c>
      <c r="F16105" t="s">
        <v>260</v>
      </c>
      <c r="G16105" t="s">
        <v>233</v>
      </c>
      <c r="H16105" t="s">
        <v>486</v>
      </c>
      <c r="I16105" t="s">
        <v>234</v>
      </c>
      <c r="J16105" t="s">
        <v>235</v>
      </c>
      <c r="K16105" t="s">
        <v>487</v>
      </c>
      <c r="L16105" t="s">
        <v>237</v>
      </c>
      <c r="O16105" t="s">
        <v>264</v>
      </c>
      <c r="P16105">
        <v>2050</v>
      </c>
      <c r="Q16105">
        <v>900</v>
      </c>
    </row>
    <row r="16106" spans="1:17" x14ac:dyDescent="0.25">
      <c r="A16106" t="s">
        <v>798</v>
      </c>
      <c r="B16106" t="s">
        <v>799</v>
      </c>
      <c r="C16106" t="s">
        <v>797</v>
      </c>
      <c r="D16106" t="s">
        <v>472</v>
      </c>
      <c r="E16106" t="s">
        <v>639</v>
      </c>
      <c r="F16106" t="s">
        <v>260</v>
      </c>
      <c r="G16106" t="s">
        <v>233</v>
      </c>
      <c r="H16106" t="s">
        <v>486</v>
      </c>
      <c r="I16106" t="s">
        <v>234</v>
      </c>
      <c r="J16106" t="s">
        <v>235</v>
      </c>
      <c r="K16106" t="s">
        <v>487</v>
      </c>
      <c r="L16106" t="s">
        <v>237</v>
      </c>
      <c r="O16106" t="s">
        <v>265</v>
      </c>
      <c r="P16106">
        <v>2050</v>
      </c>
      <c r="Q16106">
        <v>1000</v>
      </c>
    </row>
    <row r="16107" spans="1:17" x14ac:dyDescent="0.25">
      <c r="A16107" t="s">
        <v>798</v>
      </c>
      <c r="B16107" t="s">
        <v>799</v>
      </c>
      <c r="C16107" t="s">
        <v>797</v>
      </c>
      <c r="D16107" t="s">
        <v>472</v>
      </c>
      <c r="E16107" t="s">
        <v>639</v>
      </c>
      <c r="F16107" t="s">
        <v>260</v>
      </c>
      <c r="G16107" t="s">
        <v>233</v>
      </c>
      <c r="H16107" t="s">
        <v>489</v>
      </c>
      <c r="I16107" t="s">
        <v>4</v>
      </c>
      <c r="J16107" t="s">
        <v>235</v>
      </c>
      <c r="K16107" t="s">
        <v>482</v>
      </c>
      <c r="L16107" t="s">
        <v>237</v>
      </c>
      <c r="O16107" t="s">
        <v>194</v>
      </c>
      <c r="P16107">
        <v>2015</v>
      </c>
      <c r="Q16107">
        <v>0.8</v>
      </c>
    </row>
    <row r="16108" spans="1:17" x14ac:dyDescent="0.25">
      <c r="A16108" t="s">
        <v>798</v>
      </c>
      <c r="B16108" t="s">
        <v>799</v>
      </c>
      <c r="C16108" t="s">
        <v>797</v>
      </c>
      <c r="D16108" t="s">
        <v>472</v>
      </c>
      <c r="E16108" t="s">
        <v>639</v>
      </c>
      <c r="F16108" t="s">
        <v>260</v>
      </c>
      <c r="G16108" t="s">
        <v>233</v>
      </c>
      <c r="H16108" t="s">
        <v>489</v>
      </c>
      <c r="I16108" t="s">
        <v>4</v>
      </c>
      <c r="J16108" t="s">
        <v>235</v>
      </c>
      <c r="K16108" t="s">
        <v>482</v>
      </c>
      <c r="L16108" t="s">
        <v>237</v>
      </c>
      <c r="O16108" t="s">
        <v>194</v>
      </c>
      <c r="P16108">
        <v>2020</v>
      </c>
      <c r="Q16108">
        <v>0.9</v>
      </c>
    </row>
    <row r="16109" spans="1:17" x14ac:dyDescent="0.25">
      <c r="A16109" t="s">
        <v>798</v>
      </c>
      <c r="B16109" t="s">
        <v>799</v>
      </c>
      <c r="C16109" t="s">
        <v>797</v>
      </c>
      <c r="D16109" t="s">
        <v>472</v>
      </c>
      <c r="E16109" t="s">
        <v>639</v>
      </c>
      <c r="F16109" t="s">
        <v>260</v>
      </c>
      <c r="G16109" t="s">
        <v>233</v>
      </c>
      <c r="H16109" t="s">
        <v>489</v>
      </c>
      <c r="I16109" t="s">
        <v>4</v>
      </c>
      <c r="J16109" t="s">
        <v>235</v>
      </c>
      <c r="K16109" t="s">
        <v>482</v>
      </c>
      <c r="L16109" t="s">
        <v>237</v>
      </c>
      <c r="O16109" t="s">
        <v>264</v>
      </c>
      <c r="P16109">
        <v>2020</v>
      </c>
      <c r="Q16109">
        <v>0.5</v>
      </c>
    </row>
    <row r="16110" spans="1:17" x14ac:dyDescent="0.25">
      <c r="A16110" t="s">
        <v>798</v>
      </c>
      <c r="B16110" t="s">
        <v>799</v>
      </c>
      <c r="C16110" t="s">
        <v>797</v>
      </c>
      <c r="D16110" t="s">
        <v>472</v>
      </c>
      <c r="E16110" t="s">
        <v>639</v>
      </c>
      <c r="F16110" t="s">
        <v>260</v>
      </c>
      <c r="G16110" t="s">
        <v>233</v>
      </c>
      <c r="H16110" t="s">
        <v>489</v>
      </c>
      <c r="I16110" t="s">
        <v>4</v>
      </c>
      <c r="J16110" t="s">
        <v>235</v>
      </c>
      <c r="K16110" t="s">
        <v>482</v>
      </c>
      <c r="L16110" t="s">
        <v>237</v>
      </c>
      <c r="O16110" t="s">
        <v>265</v>
      </c>
      <c r="P16110">
        <v>2020</v>
      </c>
      <c r="Q16110">
        <v>0.9</v>
      </c>
    </row>
    <row r="16111" spans="1:17" x14ac:dyDescent="0.25">
      <c r="A16111" t="s">
        <v>798</v>
      </c>
      <c r="B16111" t="s">
        <v>799</v>
      </c>
      <c r="C16111" t="s">
        <v>797</v>
      </c>
      <c r="D16111" t="s">
        <v>472</v>
      </c>
      <c r="E16111" t="s">
        <v>639</v>
      </c>
      <c r="F16111" t="s">
        <v>260</v>
      </c>
      <c r="G16111" t="s">
        <v>233</v>
      </c>
      <c r="H16111" t="s">
        <v>489</v>
      </c>
      <c r="I16111" t="s">
        <v>4</v>
      </c>
      <c r="J16111" t="s">
        <v>235</v>
      </c>
      <c r="K16111" t="s">
        <v>482</v>
      </c>
      <c r="L16111" t="s">
        <v>237</v>
      </c>
      <c r="O16111" t="s">
        <v>194</v>
      </c>
      <c r="P16111">
        <v>2030</v>
      </c>
      <c r="Q16111">
        <v>1</v>
      </c>
    </row>
    <row r="16112" spans="1:17" x14ac:dyDescent="0.25">
      <c r="A16112" t="s">
        <v>798</v>
      </c>
      <c r="B16112" t="s">
        <v>799</v>
      </c>
      <c r="C16112" t="s">
        <v>797</v>
      </c>
      <c r="D16112" t="s">
        <v>472</v>
      </c>
      <c r="E16112" t="s">
        <v>639</v>
      </c>
      <c r="F16112" t="s">
        <v>260</v>
      </c>
      <c r="G16112" t="s">
        <v>233</v>
      </c>
      <c r="H16112" t="s">
        <v>489</v>
      </c>
      <c r="I16112" t="s">
        <v>4</v>
      </c>
      <c r="J16112" t="s">
        <v>235</v>
      </c>
      <c r="K16112" t="s">
        <v>482</v>
      </c>
      <c r="L16112" t="s">
        <v>237</v>
      </c>
      <c r="O16112" t="s">
        <v>264</v>
      </c>
      <c r="P16112">
        <v>2030</v>
      </c>
    </row>
    <row r="16113" spans="1:17" x14ac:dyDescent="0.25">
      <c r="A16113" t="s">
        <v>798</v>
      </c>
      <c r="B16113" t="s">
        <v>799</v>
      </c>
      <c r="C16113" t="s">
        <v>797</v>
      </c>
      <c r="D16113" t="s">
        <v>472</v>
      </c>
      <c r="E16113" t="s">
        <v>639</v>
      </c>
      <c r="F16113" t="s">
        <v>260</v>
      </c>
      <c r="G16113" t="s">
        <v>233</v>
      </c>
      <c r="H16113" t="s">
        <v>489</v>
      </c>
      <c r="I16113" t="s">
        <v>4</v>
      </c>
      <c r="J16113" t="s">
        <v>235</v>
      </c>
      <c r="K16113" t="s">
        <v>482</v>
      </c>
      <c r="L16113" t="s">
        <v>237</v>
      </c>
      <c r="O16113" t="s">
        <v>265</v>
      </c>
      <c r="P16113">
        <v>2030</v>
      </c>
    </row>
    <row r="16114" spans="1:17" x14ac:dyDescent="0.25">
      <c r="A16114" t="s">
        <v>798</v>
      </c>
      <c r="B16114" t="s">
        <v>799</v>
      </c>
      <c r="C16114" t="s">
        <v>797</v>
      </c>
      <c r="D16114" t="s">
        <v>472</v>
      </c>
      <c r="E16114" t="s">
        <v>639</v>
      </c>
      <c r="F16114" t="s">
        <v>260</v>
      </c>
      <c r="G16114" t="s">
        <v>233</v>
      </c>
      <c r="H16114" t="s">
        <v>489</v>
      </c>
      <c r="I16114" t="s">
        <v>4</v>
      </c>
      <c r="J16114" t="s">
        <v>235</v>
      </c>
      <c r="K16114" t="s">
        <v>482</v>
      </c>
      <c r="L16114" t="s">
        <v>237</v>
      </c>
      <c r="O16114" t="s">
        <v>194</v>
      </c>
      <c r="P16114">
        <v>2050</v>
      </c>
      <c r="Q16114">
        <v>1</v>
      </c>
    </row>
    <row r="16115" spans="1:17" x14ac:dyDescent="0.25">
      <c r="A16115" t="s">
        <v>798</v>
      </c>
      <c r="B16115" t="s">
        <v>799</v>
      </c>
      <c r="C16115" t="s">
        <v>797</v>
      </c>
      <c r="D16115" t="s">
        <v>472</v>
      </c>
      <c r="E16115" t="s">
        <v>639</v>
      </c>
      <c r="F16115" t="s">
        <v>260</v>
      </c>
      <c r="G16115" t="s">
        <v>233</v>
      </c>
      <c r="H16115" t="s">
        <v>489</v>
      </c>
      <c r="I16115" t="s">
        <v>4</v>
      </c>
      <c r="J16115" t="s">
        <v>235</v>
      </c>
      <c r="K16115" t="s">
        <v>482</v>
      </c>
      <c r="L16115" t="s">
        <v>237</v>
      </c>
      <c r="O16115" t="s">
        <v>264</v>
      </c>
      <c r="P16115">
        <v>2050</v>
      </c>
      <c r="Q16115">
        <v>0.5</v>
      </c>
    </row>
    <row r="16116" spans="1:17" x14ac:dyDescent="0.25">
      <c r="A16116" t="s">
        <v>798</v>
      </c>
      <c r="B16116" t="s">
        <v>799</v>
      </c>
      <c r="C16116" t="s">
        <v>797</v>
      </c>
      <c r="D16116" t="s">
        <v>472</v>
      </c>
      <c r="E16116" t="s">
        <v>639</v>
      </c>
      <c r="F16116" t="s">
        <v>260</v>
      </c>
      <c r="G16116" t="s">
        <v>233</v>
      </c>
      <c r="H16116" t="s">
        <v>489</v>
      </c>
      <c r="I16116" t="s">
        <v>4</v>
      </c>
      <c r="J16116" t="s">
        <v>235</v>
      </c>
      <c r="K16116" t="s">
        <v>482</v>
      </c>
      <c r="L16116" t="s">
        <v>237</v>
      </c>
      <c r="O16116" t="s">
        <v>265</v>
      </c>
      <c r="P16116">
        <v>2050</v>
      </c>
      <c r="Q16116">
        <v>1</v>
      </c>
    </row>
    <row r="16117" spans="1:17" x14ac:dyDescent="0.25">
      <c r="A16117" t="s">
        <v>798</v>
      </c>
      <c r="B16117" t="s">
        <v>799</v>
      </c>
      <c r="C16117" t="s">
        <v>797</v>
      </c>
      <c r="D16117" t="s">
        <v>472</v>
      </c>
      <c r="E16117" t="s">
        <v>639</v>
      </c>
      <c r="F16117" t="s">
        <v>260</v>
      </c>
      <c r="G16117" t="s">
        <v>233</v>
      </c>
      <c r="H16117" t="s">
        <v>480</v>
      </c>
      <c r="I16117" t="s">
        <v>4</v>
      </c>
      <c r="J16117" t="s">
        <v>481</v>
      </c>
      <c r="K16117" t="s">
        <v>482</v>
      </c>
      <c r="L16117" t="s">
        <v>237</v>
      </c>
      <c r="O16117" t="s">
        <v>194</v>
      </c>
      <c r="P16117">
        <v>2015</v>
      </c>
      <c r="Q16117">
        <v>0.3</v>
      </c>
    </row>
    <row r="16118" spans="1:17" x14ac:dyDescent="0.25">
      <c r="A16118" t="s">
        <v>798</v>
      </c>
      <c r="B16118" t="s">
        <v>799</v>
      </c>
      <c r="C16118" t="s">
        <v>797</v>
      </c>
      <c r="D16118" t="s">
        <v>472</v>
      </c>
      <c r="E16118" t="s">
        <v>639</v>
      </c>
      <c r="F16118" t="s">
        <v>260</v>
      </c>
      <c r="G16118" t="s">
        <v>233</v>
      </c>
      <c r="H16118" t="s">
        <v>480</v>
      </c>
      <c r="I16118" t="s">
        <v>4</v>
      </c>
      <c r="J16118" t="s">
        <v>481</v>
      </c>
      <c r="K16118" t="s">
        <v>482</v>
      </c>
      <c r="L16118" t="s">
        <v>237</v>
      </c>
      <c r="O16118" t="s">
        <v>194</v>
      </c>
      <c r="P16118">
        <v>2020</v>
      </c>
      <c r="Q16118">
        <v>0.3</v>
      </c>
    </row>
    <row r="16119" spans="1:17" x14ac:dyDescent="0.25">
      <c r="A16119" t="s">
        <v>798</v>
      </c>
      <c r="B16119" t="s">
        <v>799</v>
      </c>
      <c r="C16119" t="s">
        <v>797</v>
      </c>
      <c r="D16119" t="s">
        <v>472</v>
      </c>
      <c r="E16119" t="s">
        <v>639</v>
      </c>
      <c r="F16119" t="s">
        <v>260</v>
      </c>
      <c r="G16119" t="s">
        <v>233</v>
      </c>
      <c r="H16119" t="s">
        <v>480</v>
      </c>
      <c r="I16119" t="s">
        <v>4</v>
      </c>
      <c r="J16119" t="s">
        <v>481</v>
      </c>
      <c r="K16119" t="s">
        <v>482</v>
      </c>
      <c r="L16119" t="s">
        <v>237</v>
      </c>
      <c r="O16119" t="s">
        <v>264</v>
      </c>
      <c r="P16119">
        <v>2020</v>
      </c>
      <c r="Q16119">
        <v>0.1</v>
      </c>
    </row>
    <row r="16120" spans="1:17" x14ac:dyDescent="0.25">
      <c r="A16120" t="s">
        <v>798</v>
      </c>
      <c r="B16120" t="s">
        <v>799</v>
      </c>
      <c r="C16120" t="s">
        <v>797</v>
      </c>
      <c r="D16120" t="s">
        <v>472</v>
      </c>
      <c r="E16120" t="s">
        <v>639</v>
      </c>
      <c r="F16120" t="s">
        <v>260</v>
      </c>
      <c r="G16120" t="s">
        <v>233</v>
      </c>
      <c r="H16120" t="s">
        <v>480</v>
      </c>
      <c r="I16120" t="s">
        <v>4</v>
      </c>
      <c r="J16120" t="s">
        <v>481</v>
      </c>
      <c r="K16120" t="s">
        <v>482</v>
      </c>
      <c r="L16120" t="s">
        <v>237</v>
      </c>
      <c r="O16120" t="s">
        <v>265</v>
      </c>
      <c r="P16120">
        <v>2020</v>
      </c>
      <c r="Q16120">
        <v>0.3</v>
      </c>
    </row>
    <row r="16121" spans="1:17" x14ac:dyDescent="0.25">
      <c r="A16121" t="s">
        <v>798</v>
      </c>
      <c r="B16121" t="s">
        <v>799</v>
      </c>
      <c r="C16121" t="s">
        <v>797</v>
      </c>
      <c r="D16121" t="s">
        <v>472</v>
      </c>
      <c r="E16121" t="s">
        <v>639</v>
      </c>
      <c r="F16121" t="s">
        <v>260</v>
      </c>
      <c r="G16121" t="s">
        <v>233</v>
      </c>
      <c r="H16121" t="s">
        <v>480</v>
      </c>
      <c r="I16121" t="s">
        <v>4</v>
      </c>
      <c r="J16121" t="s">
        <v>481</v>
      </c>
      <c r="K16121" t="s">
        <v>482</v>
      </c>
      <c r="L16121" t="s">
        <v>237</v>
      </c>
      <c r="O16121" t="s">
        <v>194</v>
      </c>
      <c r="P16121">
        <v>2030</v>
      </c>
      <c r="Q16121">
        <v>0.5</v>
      </c>
    </row>
    <row r="16122" spans="1:17" x14ac:dyDescent="0.25">
      <c r="A16122" t="s">
        <v>798</v>
      </c>
      <c r="B16122" t="s">
        <v>799</v>
      </c>
      <c r="C16122" t="s">
        <v>797</v>
      </c>
      <c r="D16122" t="s">
        <v>472</v>
      </c>
      <c r="E16122" t="s">
        <v>639</v>
      </c>
      <c r="F16122" t="s">
        <v>260</v>
      </c>
      <c r="G16122" t="s">
        <v>233</v>
      </c>
      <c r="H16122" t="s">
        <v>480</v>
      </c>
      <c r="I16122" t="s">
        <v>4</v>
      </c>
      <c r="J16122" t="s">
        <v>481</v>
      </c>
      <c r="K16122" t="s">
        <v>482</v>
      </c>
      <c r="L16122" t="s">
        <v>237</v>
      </c>
      <c r="O16122" t="s">
        <v>264</v>
      </c>
      <c r="P16122">
        <v>2030</v>
      </c>
    </row>
    <row r="16123" spans="1:17" x14ac:dyDescent="0.25">
      <c r="A16123" t="s">
        <v>798</v>
      </c>
      <c r="B16123" t="s">
        <v>799</v>
      </c>
      <c r="C16123" t="s">
        <v>797</v>
      </c>
      <c r="D16123" t="s">
        <v>472</v>
      </c>
      <c r="E16123" t="s">
        <v>639</v>
      </c>
      <c r="F16123" t="s">
        <v>260</v>
      </c>
      <c r="G16123" t="s">
        <v>233</v>
      </c>
      <c r="H16123" t="s">
        <v>480</v>
      </c>
      <c r="I16123" t="s">
        <v>4</v>
      </c>
      <c r="J16123" t="s">
        <v>481</v>
      </c>
      <c r="K16123" t="s">
        <v>482</v>
      </c>
      <c r="L16123" t="s">
        <v>237</v>
      </c>
      <c r="O16123" t="s">
        <v>265</v>
      </c>
      <c r="P16123">
        <v>2030</v>
      </c>
    </row>
    <row r="16124" spans="1:17" x14ac:dyDescent="0.25">
      <c r="A16124" t="s">
        <v>798</v>
      </c>
      <c r="B16124" t="s">
        <v>799</v>
      </c>
      <c r="C16124" t="s">
        <v>797</v>
      </c>
      <c r="D16124" t="s">
        <v>472</v>
      </c>
      <c r="E16124" t="s">
        <v>639</v>
      </c>
      <c r="F16124" t="s">
        <v>260</v>
      </c>
      <c r="G16124" t="s">
        <v>233</v>
      </c>
      <c r="H16124" t="s">
        <v>480</v>
      </c>
      <c r="I16124" t="s">
        <v>4</v>
      </c>
      <c r="J16124" t="s">
        <v>481</v>
      </c>
      <c r="K16124" t="s">
        <v>482</v>
      </c>
      <c r="L16124" t="s">
        <v>237</v>
      </c>
      <c r="O16124" t="s">
        <v>194</v>
      </c>
      <c r="P16124">
        <v>2050</v>
      </c>
      <c r="Q16124">
        <v>0.6</v>
      </c>
    </row>
    <row r="16125" spans="1:17" x14ac:dyDescent="0.25">
      <c r="A16125" t="s">
        <v>798</v>
      </c>
      <c r="B16125" t="s">
        <v>799</v>
      </c>
      <c r="C16125" t="s">
        <v>797</v>
      </c>
      <c r="D16125" t="s">
        <v>472</v>
      </c>
      <c r="E16125" t="s">
        <v>639</v>
      </c>
      <c r="F16125" t="s">
        <v>260</v>
      </c>
      <c r="G16125" t="s">
        <v>233</v>
      </c>
      <c r="H16125" t="s">
        <v>480</v>
      </c>
      <c r="I16125" t="s">
        <v>4</v>
      </c>
      <c r="J16125" t="s">
        <v>481</v>
      </c>
      <c r="K16125" t="s">
        <v>482</v>
      </c>
      <c r="L16125" t="s">
        <v>237</v>
      </c>
      <c r="O16125" t="s">
        <v>264</v>
      </c>
      <c r="P16125">
        <v>2050</v>
      </c>
      <c r="Q16125">
        <v>0.1</v>
      </c>
    </row>
    <row r="16126" spans="1:17" x14ac:dyDescent="0.25">
      <c r="A16126" t="s">
        <v>798</v>
      </c>
      <c r="B16126" t="s">
        <v>799</v>
      </c>
      <c r="C16126" t="s">
        <v>797</v>
      </c>
      <c r="D16126" t="s">
        <v>472</v>
      </c>
      <c r="E16126" t="s">
        <v>639</v>
      </c>
      <c r="F16126" t="s">
        <v>260</v>
      </c>
      <c r="G16126" t="s">
        <v>233</v>
      </c>
      <c r="H16126" t="s">
        <v>480</v>
      </c>
      <c r="I16126" t="s">
        <v>4</v>
      </c>
      <c r="J16126" t="s">
        <v>481</v>
      </c>
      <c r="K16126" t="s">
        <v>482</v>
      </c>
      <c r="L16126" t="s">
        <v>237</v>
      </c>
      <c r="O16126" t="s">
        <v>265</v>
      </c>
      <c r="P16126">
        <v>2050</v>
      </c>
      <c r="Q16126">
        <v>0.6</v>
      </c>
    </row>
    <row r="16127" spans="1:17" x14ac:dyDescent="0.25">
      <c r="A16127" t="s">
        <v>798</v>
      </c>
      <c r="B16127" t="s">
        <v>799</v>
      </c>
      <c r="C16127" t="s">
        <v>797</v>
      </c>
      <c r="D16127" t="s">
        <v>472</v>
      </c>
      <c r="E16127" t="s">
        <v>639</v>
      </c>
      <c r="F16127" t="s">
        <v>260</v>
      </c>
      <c r="G16127" t="s">
        <v>233</v>
      </c>
      <c r="H16127" t="s">
        <v>484</v>
      </c>
      <c r="I16127" t="s">
        <v>4</v>
      </c>
      <c r="J16127" t="s">
        <v>485</v>
      </c>
      <c r="K16127" t="s">
        <v>482</v>
      </c>
      <c r="L16127" t="s">
        <v>237</v>
      </c>
      <c r="O16127" t="s">
        <v>194</v>
      </c>
      <c r="P16127">
        <v>2015</v>
      </c>
      <c r="Q16127">
        <v>0.5</v>
      </c>
    </row>
    <row r="16128" spans="1:17" x14ac:dyDescent="0.25">
      <c r="A16128" t="s">
        <v>798</v>
      </c>
      <c r="B16128" t="s">
        <v>799</v>
      </c>
      <c r="C16128" t="s">
        <v>797</v>
      </c>
      <c r="D16128" t="s">
        <v>472</v>
      </c>
      <c r="E16128" t="s">
        <v>639</v>
      </c>
      <c r="F16128" t="s">
        <v>260</v>
      </c>
      <c r="G16128" t="s">
        <v>233</v>
      </c>
      <c r="H16128" t="s">
        <v>484</v>
      </c>
      <c r="I16128" t="s">
        <v>4</v>
      </c>
      <c r="J16128" t="s">
        <v>485</v>
      </c>
      <c r="K16128" t="s">
        <v>482</v>
      </c>
      <c r="L16128" t="s">
        <v>237</v>
      </c>
      <c r="O16128" t="s">
        <v>194</v>
      </c>
      <c r="P16128">
        <v>2020</v>
      </c>
      <c r="Q16128">
        <v>0.5</v>
      </c>
    </row>
    <row r="16129" spans="1:17" x14ac:dyDescent="0.25">
      <c r="A16129" t="s">
        <v>798</v>
      </c>
      <c r="B16129" t="s">
        <v>799</v>
      </c>
      <c r="C16129" t="s">
        <v>797</v>
      </c>
      <c r="D16129" t="s">
        <v>472</v>
      </c>
      <c r="E16129" t="s">
        <v>639</v>
      </c>
      <c r="F16129" t="s">
        <v>260</v>
      </c>
      <c r="G16129" t="s">
        <v>233</v>
      </c>
      <c r="H16129" t="s">
        <v>484</v>
      </c>
      <c r="I16129" t="s">
        <v>4</v>
      </c>
      <c r="J16129" t="s">
        <v>485</v>
      </c>
      <c r="K16129" t="s">
        <v>482</v>
      </c>
      <c r="L16129" t="s">
        <v>237</v>
      </c>
      <c r="O16129" t="s">
        <v>264</v>
      </c>
      <c r="P16129">
        <v>2020</v>
      </c>
      <c r="Q16129">
        <v>0.4</v>
      </c>
    </row>
    <row r="16130" spans="1:17" x14ac:dyDescent="0.25">
      <c r="A16130" t="s">
        <v>798</v>
      </c>
      <c r="B16130" t="s">
        <v>799</v>
      </c>
      <c r="C16130" t="s">
        <v>797</v>
      </c>
      <c r="D16130" t="s">
        <v>472</v>
      </c>
      <c r="E16130" t="s">
        <v>639</v>
      </c>
      <c r="F16130" t="s">
        <v>260</v>
      </c>
      <c r="G16130" t="s">
        <v>233</v>
      </c>
      <c r="H16130" t="s">
        <v>484</v>
      </c>
      <c r="I16130" t="s">
        <v>4</v>
      </c>
      <c r="J16130" t="s">
        <v>485</v>
      </c>
      <c r="K16130" t="s">
        <v>482</v>
      </c>
      <c r="L16130" t="s">
        <v>237</v>
      </c>
      <c r="O16130" t="s">
        <v>265</v>
      </c>
      <c r="P16130">
        <v>2020</v>
      </c>
      <c r="Q16130">
        <v>0.5</v>
      </c>
    </row>
    <row r="16131" spans="1:17" x14ac:dyDescent="0.25">
      <c r="A16131" t="s">
        <v>798</v>
      </c>
      <c r="B16131" t="s">
        <v>799</v>
      </c>
      <c r="C16131" t="s">
        <v>797</v>
      </c>
      <c r="D16131" t="s">
        <v>472</v>
      </c>
      <c r="E16131" t="s">
        <v>639</v>
      </c>
      <c r="F16131" t="s">
        <v>260</v>
      </c>
      <c r="G16131" t="s">
        <v>233</v>
      </c>
      <c r="H16131" t="s">
        <v>484</v>
      </c>
      <c r="I16131" t="s">
        <v>4</v>
      </c>
      <c r="J16131" t="s">
        <v>485</v>
      </c>
      <c r="K16131" t="s">
        <v>482</v>
      </c>
      <c r="L16131" t="s">
        <v>237</v>
      </c>
      <c r="O16131" t="s">
        <v>194</v>
      </c>
      <c r="P16131">
        <v>2030</v>
      </c>
      <c r="Q16131">
        <v>0.5</v>
      </c>
    </row>
    <row r="16132" spans="1:17" x14ac:dyDescent="0.25">
      <c r="A16132" t="s">
        <v>798</v>
      </c>
      <c r="B16132" t="s">
        <v>799</v>
      </c>
      <c r="C16132" t="s">
        <v>797</v>
      </c>
      <c r="D16132" t="s">
        <v>472</v>
      </c>
      <c r="E16132" t="s">
        <v>639</v>
      </c>
      <c r="F16132" t="s">
        <v>260</v>
      </c>
      <c r="G16132" t="s">
        <v>233</v>
      </c>
      <c r="H16132" t="s">
        <v>484</v>
      </c>
      <c r="I16132" t="s">
        <v>4</v>
      </c>
      <c r="J16132" t="s">
        <v>485</v>
      </c>
      <c r="K16132" t="s">
        <v>482</v>
      </c>
      <c r="L16132" t="s">
        <v>237</v>
      </c>
      <c r="O16132" t="s">
        <v>264</v>
      </c>
      <c r="P16132">
        <v>2030</v>
      </c>
    </row>
    <row r="16133" spans="1:17" x14ac:dyDescent="0.25">
      <c r="A16133" t="s">
        <v>798</v>
      </c>
      <c r="B16133" t="s">
        <v>799</v>
      </c>
      <c r="C16133" t="s">
        <v>797</v>
      </c>
      <c r="D16133" t="s">
        <v>472</v>
      </c>
      <c r="E16133" t="s">
        <v>639</v>
      </c>
      <c r="F16133" t="s">
        <v>260</v>
      </c>
      <c r="G16133" t="s">
        <v>233</v>
      </c>
      <c r="H16133" t="s">
        <v>484</v>
      </c>
      <c r="I16133" t="s">
        <v>4</v>
      </c>
      <c r="J16133" t="s">
        <v>485</v>
      </c>
      <c r="K16133" t="s">
        <v>482</v>
      </c>
      <c r="L16133" t="s">
        <v>237</v>
      </c>
      <c r="O16133" t="s">
        <v>265</v>
      </c>
      <c r="P16133">
        <v>2030</v>
      </c>
    </row>
    <row r="16134" spans="1:17" x14ac:dyDescent="0.25">
      <c r="A16134" t="s">
        <v>798</v>
      </c>
      <c r="B16134" t="s">
        <v>799</v>
      </c>
      <c r="C16134" t="s">
        <v>797</v>
      </c>
      <c r="D16134" t="s">
        <v>472</v>
      </c>
      <c r="E16134" t="s">
        <v>639</v>
      </c>
      <c r="F16134" t="s">
        <v>260</v>
      </c>
      <c r="G16134" t="s">
        <v>233</v>
      </c>
      <c r="H16134" t="s">
        <v>484</v>
      </c>
      <c r="I16134" t="s">
        <v>4</v>
      </c>
      <c r="J16134" t="s">
        <v>485</v>
      </c>
      <c r="K16134" t="s">
        <v>482</v>
      </c>
      <c r="L16134" t="s">
        <v>237</v>
      </c>
      <c r="O16134" t="s">
        <v>194</v>
      </c>
      <c r="P16134">
        <v>2050</v>
      </c>
      <c r="Q16134">
        <v>0.4</v>
      </c>
    </row>
    <row r="16135" spans="1:17" x14ac:dyDescent="0.25">
      <c r="A16135" t="s">
        <v>798</v>
      </c>
      <c r="B16135" t="s">
        <v>799</v>
      </c>
      <c r="C16135" t="s">
        <v>797</v>
      </c>
      <c r="D16135" t="s">
        <v>472</v>
      </c>
      <c r="E16135" t="s">
        <v>639</v>
      </c>
      <c r="F16135" t="s">
        <v>260</v>
      </c>
      <c r="G16135" t="s">
        <v>233</v>
      </c>
      <c r="H16135" t="s">
        <v>484</v>
      </c>
      <c r="I16135" t="s">
        <v>4</v>
      </c>
      <c r="J16135" t="s">
        <v>485</v>
      </c>
      <c r="K16135" t="s">
        <v>482</v>
      </c>
      <c r="L16135" t="s">
        <v>237</v>
      </c>
      <c r="O16135" t="s">
        <v>264</v>
      </c>
      <c r="P16135">
        <v>2050</v>
      </c>
      <c r="Q16135">
        <v>0.3</v>
      </c>
    </row>
    <row r="16136" spans="1:17" x14ac:dyDescent="0.25">
      <c r="A16136" t="s">
        <v>798</v>
      </c>
      <c r="B16136" t="s">
        <v>799</v>
      </c>
      <c r="C16136" t="s">
        <v>797</v>
      </c>
      <c r="D16136" t="s">
        <v>472</v>
      </c>
      <c r="E16136" t="s">
        <v>639</v>
      </c>
      <c r="F16136" t="s">
        <v>260</v>
      </c>
      <c r="G16136" t="s">
        <v>233</v>
      </c>
      <c r="H16136" t="s">
        <v>484</v>
      </c>
      <c r="I16136" t="s">
        <v>4</v>
      </c>
      <c r="J16136" t="s">
        <v>485</v>
      </c>
      <c r="K16136" t="s">
        <v>482</v>
      </c>
      <c r="L16136" t="s">
        <v>237</v>
      </c>
      <c r="O16136" t="s">
        <v>265</v>
      </c>
      <c r="P16136">
        <v>2050</v>
      </c>
      <c r="Q16136">
        <v>0.5</v>
      </c>
    </row>
    <row r="16137" spans="1:17" x14ac:dyDescent="0.25">
      <c r="A16137" t="s">
        <v>798</v>
      </c>
      <c r="B16137" t="s">
        <v>799</v>
      </c>
      <c r="C16137" t="s">
        <v>797</v>
      </c>
      <c r="D16137" t="s">
        <v>472</v>
      </c>
      <c r="E16137" t="s">
        <v>639</v>
      </c>
      <c r="F16137" t="s">
        <v>260</v>
      </c>
      <c r="G16137" t="s">
        <v>188</v>
      </c>
      <c r="H16137" t="s">
        <v>649</v>
      </c>
      <c r="I16137" t="s">
        <v>577</v>
      </c>
      <c r="K16137" t="s">
        <v>650</v>
      </c>
      <c r="L16137" t="s">
        <v>237</v>
      </c>
      <c r="O16137" t="s">
        <v>194</v>
      </c>
      <c r="P16137">
        <v>2015</v>
      </c>
      <c r="Q16137">
        <v>0</v>
      </c>
    </row>
    <row r="16138" spans="1:17" x14ac:dyDescent="0.25">
      <c r="A16138" t="s">
        <v>798</v>
      </c>
      <c r="B16138" t="s">
        <v>799</v>
      </c>
      <c r="C16138" t="s">
        <v>797</v>
      </c>
      <c r="D16138" t="s">
        <v>472</v>
      </c>
      <c r="E16138" t="s">
        <v>639</v>
      </c>
      <c r="F16138" t="s">
        <v>260</v>
      </c>
      <c r="G16138" t="s">
        <v>188</v>
      </c>
      <c r="H16138" t="s">
        <v>649</v>
      </c>
      <c r="I16138" t="s">
        <v>577</v>
      </c>
      <c r="K16138" t="s">
        <v>650</v>
      </c>
      <c r="L16138" t="s">
        <v>237</v>
      </c>
      <c r="O16138" t="s">
        <v>194</v>
      </c>
      <c r="P16138">
        <v>2020</v>
      </c>
      <c r="Q16138">
        <v>0</v>
      </c>
    </row>
    <row r="16139" spans="1:17" x14ac:dyDescent="0.25">
      <c r="A16139" t="s">
        <v>798</v>
      </c>
      <c r="B16139" t="s">
        <v>799</v>
      </c>
      <c r="C16139" t="s">
        <v>797</v>
      </c>
      <c r="D16139" t="s">
        <v>472</v>
      </c>
      <c r="E16139" t="s">
        <v>639</v>
      </c>
      <c r="F16139" t="s">
        <v>260</v>
      </c>
      <c r="G16139" t="s">
        <v>188</v>
      </c>
      <c r="H16139" t="s">
        <v>649</v>
      </c>
      <c r="I16139" t="s">
        <v>577</v>
      </c>
      <c r="K16139" t="s">
        <v>650</v>
      </c>
      <c r="L16139" t="s">
        <v>237</v>
      </c>
      <c r="O16139" t="s">
        <v>264</v>
      </c>
      <c r="P16139">
        <v>2020</v>
      </c>
      <c r="Q16139">
        <v>0</v>
      </c>
    </row>
    <row r="16140" spans="1:17" x14ac:dyDescent="0.25">
      <c r="A16140" t="s">
        <v>798</v>
      </c>
      <c r="B16140" t="s">
        <v>799</v>
      </c>
      <c r="C16140" t="s">
        <v>797</v>
      </c>
      <c r="D16140" t="s">
        <v>472</v>
      </c>
      <c r="E16140" t="s">
        <v>639</v>
      </c>
      <c r="F16140" t="s">
        <v>260</v>
      </c>
      <c r="G16140" t="s">
        <v>188</v>
      </c>
      <c r="H16140" t="s">
        <v>649</v>
      </c>
      <c r="I16140" t="s">
        <v>577</v>
      </c>
      <c r="K16140" t="s">
        <v>650</v>
      </c>
      <c r="L16140" t="s">
        <v>237</v>
      </c>
      <c r="O16140" t="s">
        <v>265</v>
      </c>
      <c r="P16140">
        <v>2020</v>
      </c>
      <c r="Q16140">
        <v>0</v>
      </c>
    </row>
    <row r="16141" spans="1:17" x14ac:dyDescent="0.25">
      <c r="A16141" t="s">
        <v>798</v>
      </c>
      <c r="B16141" t="s">
        <v>799</v>
      </c>
      <c r="C16141" t="s">
        <v>797</v>
      </c>
      <c r="D16141" t="s">
        <v>472</v>
      </c>
      <c r="E16141" t="s">
        <v>639</v>
      </c>
      <c r="F16141" t="s">
        <v>260</v>
      </c>
      <c r="G16141" t="s">
        <v>188</v>
      </c>
      <c r="H16141" t="s">
        <v>649</v>
      </c>
      <c r="I16141" t="s">
        <v>577</v>
      </c>
      <c r="K16141" t="s">
        <v>650</v>
      </c>
      <c r="L16141" t="s">
        <v>237</v>
      </c>
      <c r="O16141" t="s">
        <v>194</v>
      </c>
      <c r="P16141">
        <v>2030</v>
      </c>
      <c r="Q16141">
        <v>0</v>
      </c>
    </row>
    <row r="16142" spans="1:17" x14ac:dyDescent="0.25">
      <c r="A16142" t="s">
        <v>798</v>
      </c>
      <c r="B16142" t="s">
        <v>799</v>
      </c>
      <c r="C16142" t="s">
        <v>797</v>
      </c>
      <c r="D16142" t="s">
        <v>472</v>
      </c>
      <c r="E16142" t="s">
        <v>639</v>
      </c>
      <c r="F16142" t="s">
        <v>260</v>
      </c>
      <c r="G16142" t="s">
        <v>188</v>
      </c>
      <c r="H16142" t="s">
        <v>649</v>
      </c>
      <c r="I16142" t="s">
        <v>577</v>
      </c>
      <c r="K16142" t="s">
        <v>650</v>
      </c>
      <c r="L16142" t="s">
        <v>237</v>
      </c>
      <c r="O16142" t="s">
        <v>264</v>
      </c>
      <c r="P16142">
        <v>2030</v>
      </c>
    </row>
    <row r="16143" spans="1:17" x14ac:dyDescent="0.25">
      <c r="A16143" t="s">
        <v>798</v>
      </c>
      <c r="B16143" t="s">
        <v>799</v>
      </c>
      <c r="C16143" t="s">
        <v>797</v>
      </c>
      <c r="D16143" t="s">
        <v>472</v>
      </c>
      <c r="E16143" t="s">
        <v>639</v>
      </c>
      <c r="F16143" t="s">
        <v>260</v>
      </c>
      <c r="G16143" t="s">
        <v>188</v>
      </c>
      <c r="H16143" t="s">
        <v>649</v>
      </c>
      <c r="I16143" t="s">
        <v>577</v>
      </c>
      <c r="K16143" t="s">
        <v>650</v>
      </c>
      <c r="L16143" t="s">
        <v>237</v>
      </c>
      <c r="O16143" t="s">
        <v>265</v>
      </c>
      <c r="P16143">
        <v>2030</v>
      </c>
    </row>
    <row r="16144" spans="1:17" x14ac:dyDescent="0.25">
      <c r="A16144" t="s">
        <v>798</v>
      </c>
      <c r="B16144" t="s">
        <v>799</v>
      </c>
      <c r="C16144" t="s">
        <v>797</v>
      </c>
      <c r="D16144" t="s">
        <v>472</v>
      </c>
      <c r="E16144" t="s">
        <v>639</v>
      </c>
      <c r="F16144" t="s">
        <v>260</v>
      </c>
      <c r="G16144" t="s">
        <v>188</v>
      </c>
      <c r="H16144" t="s">
        <v>649</v>
      </c>
      <c r="I16144" t="s">
        <v>577</v>
      </c>
      <c r="K16144" t="s">
        <v>650</v>
      </c>
      <c r="L16144" t="s">
        <v>237</v>
      </c>
      <c r="O16144" t="s">
        <v>194</v>
      </c>
      <c r="P16144">
        <v>2050</v>
      </c>
      <c r="Q16144">
        <v>0</v>
      </c>
    </row>
    <row r="16145" spans="1:17" x14ac:dyDescent="0.25">
      <c r="A16145" t="s">
        <v>798</v>
      </c>
      <c r="B16145" t="s">
        <v>799</v>
      </c>
      <c r="C16145" t="s">
        <v>797</v>
      </c>
      <c r="D16145" t="s">
        <v>472</v>
      </c>
      <c r="E16145" t="s">
        <v>639</v>
      </c>
      <c r="F16145" t="s">
        <v>260</v>
      </c>
      <c r="G16145" t="s">
        <v>188</v>
      </c>
      <c r="H16145" t="s">
        <v>649</v>
      </c>
      <c r="I16145" t="s">
        <v>577</v>
      </c>
      <c r="K16145" t="s">
        <v>650</v>
      </c>
      <c r="L16145" t="s">
        <v>237</v>
      </c>
      <c r="O16145" t="s">
        <v>264</v>
      </c>
      <c r="P16145">
        <v>2050</v>
      </c>
      <c r="Q16145">
        <v>0</v>
      </c>
    </row>
    <row r="16146" spans="1:17" x14ac:dyDescent="0.25">
      <c r="A16146" t="s">
        <v>798</v>
      </c>
      <c r="B16146" t="s">
        <v>799</v>
      </c>
      <c r="C16146" t="s">
        <v>797</v>
      </c>
      <c r="D16146" t="s">
        <v>472</v>
      </c>
      <c r="E16146" t="s">
        <v>639</v>
      </c>
      <c r="F16146" t="s">
        <v>260</v>
      </c>
      <c r="G16146" t="s">
        <v>188</v>
      </c>
      <c r="H16146" t="s">
        <v>649</v>
      </c>
      <c r="I16146" t="s">
        <v>577</v>
      </c>
      <c r="K16146" t="s">
        <v>650</v>
      </c>
      <c r="L16146" t="s">
        <v>237</v>
      </c>
      <c r="O16146" t="s">
        <v>265</v>
      </c>
      <c r="P16146">
        <v>2050</v>
      </c>
      <c r="Q16146">
        <v>0</v>
      </c>
    </row>
    <row r="16147" spans="1:17" x14ac:dyDescent="0.25">
      <c r="A16147" t="s">
        <v>798</v>
      </c>
      <c r="B16147" t="s">
        <v>799</v>
      </c>
      <c r="C16147" t="s">
        <v>797</v>
      </c>
      <c r="D16147" t="s">
        <v>472</v>
      </c>
      <c r="E16147" t="s">
        <v>639</v>
      </c>
      <c r="F16147" t="s">
        <v>260</v>
      </c>
      <c r="G16147" t="s">
        <v>233</v>
      </c>
      <c r="H16147" t="s">
        <v>479</v>
      </c>
      <c r="I16147" t="s">
        <v>240</v>
      </c>
      <c r="J16147" t="s">
        <v>290</v>
      </c>
      <c r="K16147" t="s">
        <v>478</v>
      </c>
      <c r="L16147" t="s">
        <v>237</v>
      </c>
      <c r="O16147" t="s">
        <v>264</v>
      </c>
      <c r="P16147">
        <v>2020</v>
      </c>
      <c r="Q16147">
        <v>0</v>
      </c>
    </row>
    <row r="16148" spans="1:17" x14ac:dyDescent="0.25">
      <c r="A16148" t="s">
        <v>798</v>
      </c>
      <c r="B16148" t="s">
        <v>799</v>
      </c>
      <c r="C16148" t="s">
        <v>797</v>
      </c>
      <c r="D16148" t="s">
        <v>472</v>
      </c>
      <c r="E16148" t="s">
        <v>639</v>
      </c>
      <c r="F16148" t="s">
        <v>260</v>
      </c>
      <c r="G16148" t="s">
        <v>233</v>
      </c>
      <c r="H16148" t="s">
        <v>479</v>
      </c>
      <c r="I16148" t="s">
        <v>240</v>
      </c>
      <c r="J16148" t="s">
        <v>290</v>
      </c>
      <c r="K16148" t="s">
        <v>478</v>
      </c>
      <c r="L16148" t="s">
        <v>237</v>
      </c>
      <c r="O16148" t="s">
        <v>264</v>
      </c>
      <c r="P16148">
        <v>2050</v>
      </c>
      <c r="Q16148">
        <v>0</v>
      </c>
    </row>
    <row r="16149" spans="1:17" x14ac:dyDescent="0.25">
      <c r="A16149" t="s">
        <v>624</v>
      </c>
      <c r="B16149" t="s">
        <v>625</v>
      </c>
      <c r="C16149" t="s">
        <v>626</v>
      </c>
      <c r="D16149" t="s">
        <v>589</v>
      </c>
      <c r="E16149" t="s">
        <v>627</v>
      </c>
      <c r="F16149" t="s">
        <v>187</v>
      </c>
      <c r="G16149" t="s">
        <v>195</v>
      </c>
      <c r="H16149" t="s">
        <v>200</v>
      </c>
      <c r="I16149" t="s">
        <v>201</v>
      </c>
      <c r="K16149" t="s">
        <v>202</v>
      </c>
      <c r="O16149" t="s">
        <v>264</v>
      </c>
      <c r="P16149">
        <v>2020</v>
      </c>
      <c r="Q16149">
        <v>3</v>
      </c>
    </row>
    <row r="16150" spans="1:17" x14ac:dyDescent="0.25">
      <c r="A16150" t="s">
        <v>624</v>
      </c>
      <c r="B16150" t="s">
        <v>625</v>
      </c>
      <c r="C16150" t="s">
        <v>626</v>
      </c>
      <c r="D16150" t="s">
        <v>589</v>
      </c>
      <c r="E16150" t="s">
        <v>627</v>
      </c>
      <c r="F16150" t="s">
        <v>187</v>
      </c>
      <c r="G16150" t="s">
        <v>195</v>
      </c>
      <c r="H16150" t="s">
        <v>200</v>
      </c>
      <c r="I16150" t="s">
        <v>201</v>
      </c>
      <c r="K16150" t="s">
        <v>202</v>
      </c>
      <c r="O16150" t="s">
        <v>265</v>
      </c>
      <c r="P16150">
        <v>2020</v>
      </c>
      <c r="Q16150">
        <v>4</v>
      </c>
    </row>
    <row r="16151" spans="1:17" x14ac:dyDescent="0.25">
      <c r="A16151" t="s">
        <v>624</v>
      </c>
      <c r="B16151" t="s">
        <v>625</v>
      </c>
      <c r="C16151" t="s">
        <v>626</v>
      </c>
      <c r="D16151" t="s">
        <v>589</v>
      </c>
      <c r="E16151" t="s">
        <v>627</v>
      </c>
      <c r="F16151" t="s">
        <v>187</v>
      </c>
      <c r="G16151" t="s">
        <v>195</v>
      </c>
      <c r="H16151" t="s">
        <v>212</v>
      </c>
      <c r="I16151" t="s">
        <v>213</v>
      </c>
      <c r="K16151" t="s">
        <v>214</v>
      </c>
      <c r="O16151" t="s">
        <v>264</v>
      </c>
      <c r="P16151">
        <v>2020</v>
      </c>
      <c r="Q16151">
        <v>2</v>
      </c>
    </row>
    <row r="16152" spans="1:17" x14ac:dyDescent="0.25">
      <c r="A16152" t="s">
        <v>624</v>
      </c>
      <c r="B16152" t="s">
        <v>625</v>
      </c>
      <c r="C16152" t="s">
        <v>626</v>
      </c>
      <c r="D16152" t="s">
        <v>589</v>
      </c>
      <c r="E16152" t="s">
        <v>627</v>
      </c>
      <c r="F16152" t="s">
        <v>187</v>
      </c>
      <c r="G16152" t="s">
        <v>195</v>
      </c>
      <c r="H16152" t="s">
        <v>212</v>
      </c>
      <c r="I16152" t="s">
        <v>213</v>
      </c>
      <c r="K16152" t="s">
        <v>214</v>
      </c>
      <c r="O16152" t="s">
        <v>265</v>
      </c>
      <c r="P16152">
        <v>2020</v>
      </c>
      <c r="Q16152">
        <v>50</v>
      </c>
    </row>
    <row r="16153" spans="1:17" x14ac:dyDescent="0.25">
      <c r="A16153" t="s">
        <v>624</v>
      </c>
      <c r="B16153" t="s">
        <v>625</v>
      </c>
      <c r="C16153" t="s">
        <v>626</v>
      </c>
      <c r="D16153" t="s">
        <v>589</v>
      </c>
      <c r="E16153" t="s">
        <v>627</v>
      </c>
      <c r="F16153" t="s">
        <v>187</v>
      </c>
      <c r="G16153" t="s">
        <v>188</v>
      </c>
      <c r="H16153" t="s">
        <v>629</v>
      </c>
      <c r="I16153" t="s">
        <v>630</v>
      </c>
      <c r="K16153" t="s">
        <v>631</v>
      </c>
      <c r="O16153" t="s">
        <v>264</v>
      </c>
      <c r="P16153">
        <v>2020</v>
      </c>
      <c r="Q16153">
        <v>0.2</v>
      </c>
    </row>
    <row r="16154" spans="1:17" x14ac:dyDescent="0.25">
      <c r="A16154" t="s">
        <v>624</v>
      </c>
      <c r="B16154" t="s">
        <v>625</v>
      </c>
      <c r="C16154" t="s">
        <v>626</v>
      </c>
      <c r="D16154" t="s">
        <v>589</v>
      </c>
      <c r="E16154" t="s">
        <v>627</v>
      </c>
      <c r="F16154" t="s">
        <v>187</v>
      </c>
      <c r="G16154" t="s">
        <v>188</v>
      </c>
      <c r="H16154" t="s">
        <v>629</v>
      </c>
      <c r="I16154" t="s">
        <v>630</v>
      </c>
      <c r="K16154" t="s">
        <v>631</v>
      </c>
      <c r="O16154" t="s">
        <v>265</v>
      </c>
      <c r="P16154">
        <v>2020</v>
      </c>
      <c r="Q16154">
        <v>5</v>
      </c>
    </row>
    <row r="16155" spans="1:17" x14ac:dyDescent="0.25">
      <c r="A16155" t="s">
        <v>624</v>
      </c>
      <c r="B16155" t="s">
        <v>625</v>
      </c>
      <c r="C16155" t="s">
        <v>626</v>
      </c>
      <c r="D16155" t="s">
        <v>589</v>
      </c>
      <c r="E16155" t="s">
        <v>627</v>
      </c>
      <c r="F16155" t="s">
        <v>187</v>
      </c>
      <c r="G16155" t="s">
        <v>233</v>
      </c>
      <c r="H16155" t="s">
        <v>163</v>
      </c>
      <c r="I16155" t="s">
        <v>240</v>
      </c>
      <c r="J16155" t="s">
        <v>235</v>
      </c>
      <c r="K16155" t="s">
        <v>241</v>
      </c>
      <c r="L16155" t="s">
        <v>237</v>
      </c>
      <c r="O16155" t="s">
        <v>264</v>
      </c>
      <c r="P16155">
        <v>2020</v>
      </c>
      <c r="Q16155">
        <v>3.8</v>
      </c>
    </row>
    <row r="16156" spans="1:17" x14ac:dyDescent="0.25">
      <c r="A16156" t="s">
        <v>624</v>
      </c>
      <c r="B16156" t="s">
        <v>625</v>
      </c>
      <c r="C16156" t="s">
        <v>626</v>
      </c>
      <c r="D16156" t="s">
        <v>589</v>
      </c>
      <c r="E16156" t="s">
        <v>627</v>
      </c>
      <c r="F16156" t="s">
        <v>187</v>
      </c>
      <c r="G16156" t="s">
        <v>233</v>
      </c>
      <c r="H16156" t="s">
        <v>163</v>
      </c>
      <c r="I16156" t="s">
        <v>240</v>
      </c>
      <c r="J16156" t="s">
        <v>235</v>
      </c>
      <c r="K16156" t="s">
        <v>241</v>
      </c>
      <c r="L16156" t="s">
        <v>237</v>
      </c>
      <c r="O16156" t="s">
        <v>265</v>
      </c>
      <c r="P16156">
        <v>2020</v>
      </c>
      <c r="Q16156">
        <v>9</v>
      </c>
    </row>
    <row r="16157" spans="1:17" x14ac:dyDescent="0.25">
      <c r="A16157" t="s">
        <v>624</v>
      </c>
      <c r="B16157" t="s">
        <v>625</v>
      </c>
      <c r="C16157" t="s">
        <v>626</v>
      </c>
      <c r="D16157" t="s">
        <v>589</v>
      </c>
      <c r="E16157" t="s">
        <v>627</v>
      </c>
      <c r="F16157" t="s">
        <v>187</v>
      </c>
      <c r="G16157" t="s">
        <v>195</v>
      </c>
      <c r="H16157" t="s">
        <v>200</v>
      </c>
      <c r="I16157" t="s">
        <v>201</v>
      </c>
      <c r="K16157" t="s">
        <v>202</v>
      </c>
      <c r="O16157" t="s">
        <v>264</v>
      </c>
      <c r="P16157">
        <v>2050</v>
      </c>
      <c r="Q16157">
        <v>3</v>
      </c>
    </row>
    <row r="16158" spans="1:17" x14ac:dyDescent="0.25">
      <c r="A16158" t="s">
        <v>624</v>
      </c>
      <c r="B16158" t="s">
        <v>625</v>
      </c>
      <c r="C16158" t="s">
        <v>626</v>
      </c>
      <c r="D16158" t="s">
        <v>589</v>
      </c>
      <c r="E16158" t="s">
        <v>627</v>
      </c>
      <c r="F16158" t="s">
        <v>187</v>
      </c>
      <c r="G16158" t="s">
        <v>195</v>
      </c>
      <c r="H16158" t="s">
        <v>200</v>
      </c>
      <c r="I16158" t="s">
        <v>201</v>
      </c>
      <c r="K16158" t="s">
        <v>202</v>
      </c>
      <c r="O16158" t="s">
        <v>265</v>
      </c>
      <c r="P16158">
        <v>2050</v>
      </c>
      <c r="Q16158">
        <v>4</v>
      </c>
    </row>
    <row r="16159" spans="1:17" x14ac:dyDescent="0.25">
      <c r="A16159" t="s">
        <v>624</v>
      </c>
      <c r="B16159" t="s">
        <v>625</v>
      </c>
      <c r="C16159" t="s">
        <v>626</v>
      </c>
      <c r="D16159" t="s">
        <v>589</v>
      </c>
      <c r="E16159" t="s">
        <v>627</v>
      </c>
      <c r="F16159" t="s">
        <v>187</v>
      </c>
      <c r="G16159" t="s">
        <v>195</v>
      </c>
      <c r="H16159" t="s">
        <v>212</v>
      </c>
      <c r="I16159" t="s">
        <v>213</v>
      </c>
      <c r="K16159" t="s">
        <v>214</v>
      </c>
      <c r="O16159" t="s">
        <v>264</v>
      </c>
      <c r="P16159">
        <v>2050</v>
      </c>
      <c r="Q16159">
        <v>50</v>
      </c>
    </row>
    <row r="16160" spans="1:17" x14ac:dyDescent="0.25">
      <c r="A16160" t="s">
        <v>624</v>
      </c>
      <c r="B16160" t="s">
        <v>625</v>
      </c>
      <c r="C16160" t="s">
        <v>626</v>
      </c>
      <c r="D16160" t="s">
        <v>589</v>
      </c>
      <c r="E16160" t="s">
        <v>627</v>
      </c>
      <c r="F16160" t="s">
        <v>187</v>
      </c>
      <c r="G16160" t="s">
        <v>195</v>
      </c>
      <c r="H16160" t="s">
        <v>212</v>
      </c>
      <c r="I16160" t="s">
        <v>213</v>
      </c>
      <c r="K16160" t="s">
        <v>214</v>
      </c>
      <c r="O16160" t="s">
        <v>265</v>
      </c>
      <c r="P16160">
        <v>2050</v>
      </c>
      <c r="Q16160">
        <v>500</v>
      </c>
    </row>
    <row r="16161" spans="1:17" x14ac:dyDescent="0.25">
      <c r="A16161" t="s">
        <v>624</v>
      </c>
      <c r="B16161" t="s">
        <v>625</v>
      </c>
      <c r="C16161" t="s">
        <v>626</v>
      </c>
      <c r="D16161" t="s">
        <v>589</v>
      </c>
      <c r="E16161" t="s">
        <v>627</v>
      </c>
      <c r="F16161" t="s">
        <v>187</v>
      </c>
      <c r="G16161" t="s">
        <v>188</v>
      </c>
      <c r="H16161" t="s">
        <v>629</v>
      </c>
      <c r="I16161" t="s">
        <v>630</v>
      </c>
      <c r="K16161" t="s">
        <v>631</v>
      </c>
      <c r="O16161" t="s">
        <v>264</v>
      </c>
      <c r="P16161">
        <v>2050</v>
      </c>
      <c r="Q16161">
        <v>5</v>
      </c>
    </row>
    <row r="16162" spans="1:17" x14ac:dyDescent="0.25">
      <c r="A16162" t="s">
        <v>624</v>
      </c>
      <c r="B16162" t="s">
        <v>625</v>
      </c>
      <c r="C16162" t="s">
        <v>626</v>
      </c>
      <c r="D16162" t="s">
        <v>589</v>
      </c>
      <c r="E16162" t="s">
        <v>627</v>
      </c>
      <c r="F16162" t="s">
        <v>187</v>
      </c>
      <c r="G16162" t="s">
        <v>188</v>
      </c>
      <c r="H16162" t="s">
        <v>629</v>
      </c>
      <c r="I16162" t="s">
        <v>630</v>
      </c>
      <c r="K16162" t="s">
        <v>631</v>
      </c>
      <c r="O16162" t="s">
        <v>265</v>
      </c>
      <c r="P16162">
        <v>2050</v>
      </c>
      <c r="Q16162">
        <v>100</v>
      </c>
    </row>
    <row r="16163" spans="1:17" x14ac:dyDescent="0.25">
      <c r="A16163" t="s">
        <v>800</v>
      </c>
      <c r="B16163" t="s">
        <v>801</v>
      </c>
      <c r="C16163" t="s">
        <v>802</v>
      </c>
      <c r="D16163" t="s">
        <v>589</v>
      </c>
      <c r="E16163" t="s">
        <v>731</v>
      </c>
      <c r="F16163" t="s">
        <v>803</v>
      </c>
      <c r="G16163" t="s">
        <v>195</v>
      </c>
      <c r="H16163" t="s">
        <v>200</v>
      </c>
      <c r="I16163" t="s">
        <v>201</v>
      </c>
      <c r="K16163" t="s">
        <v>202</v>
      </c>
      <c r="O16163" t="s">
        <v>194</v>
      </c>
      <c r="P16163">
        <v>2015</v>
      </c>
      <c r="Q16163">
        <v>0</v>
      </c>
    </row>
    <row r="16164" spans="1:17" x14ac:dyDescent="0.25">
      <c r="A16164" t="s">
        <v>800</v>
      </c>
      <c r="B16164" t="s">
        <v>801</v>
      </c>
      <c r="C16164" t="s">
        <v>802</v>
      </c>
      <c r="D16164" t="s">
        <v>589</v>
      </c>
      <c r="E16164" t="s">
        <v>731</v>
      </c>
      <c r="F16164" t="s">
        <v>803</v>
      </c>
      <c r="G16164" t="s">
        <v>195</v>
      </c>
      <c r="H16164" t="s">
        <v>200</v>
      </c>
      <c r="I16164" t="s">
        <v>201</v>
      </c>
      <c r="K16164" t="s">
        <v>202</v>
      </c>
      <c r="O16164" t="s">
        <v>194</v>
      </c>
      <c r="P16164">
        <v>2020</v>
      </c>
      <c r="Q16164">
        <v>0</v>
      </c>
    </row>
    <row r="16165" spans="1:17" x14ac:dyDescent="0.25">
      <c r="A16165" t="s">
        <v>800</v>
      </c>
      <c r="B16165" t="s">
        <v>801</v>
      </c>
      <c r="C16165" t="s">
        <v>802</v>
      </c>
      <c r="D16165" t="s">
        <v>589</v>
      </c>
      <c r="E16165" t="s">
        <v>731</v>
      </c>
      <c r="F16165" t="s">
        <v>803</v>
      </c>
      <c r="G16165" t="s">
        <v>195</v>
      </c>
      <c r="H16165" t="s">
        <v>200</v>
      </c>
      <c r="I16165" t="s">
        <v>201</v>
      </c>
      <c r="K16165" t="s">
        <v>202</v>
      </c>
      <c r="O16165" t="s">
        <v>264</v>
      </c>
      <c r="P16165">
        <v>2020</v>
      </c>
    </row>
    <row r="16166" spans="1:17" x14ac:dyDescent="0.25">
      <c r="A16166" t="s">
        <v>800</v>
      </c>
      <c r="B16166" t="s">
        <v>801</v>
      </c>
      <c r="C16166" t="s">
        <v>802</v>
      </c>
      <c r="D16166" t="s">
        <v>589</v>
      </c>
      <c r="E16166" t="s">
        <v>731</v>
      </c>
      <c r="F16166" t="s">
        <v>803</v>
      </c>
      <c r="G16166" t="s">
        <v>195</v>
      </c>
      <c r="H16166" t="s">
        <v>200</v>
      </c>
      <c r="I16166" t="s">
        <v>201</v>
      </c>
      <c r="K16166" t="s">
        <v>202</v>
      </c>
      <c r="O16166" t="s">
        <v>265</v>
      </c>
      <c r="P16166">
        <v>2020</v>
      </c>
    </row>
    <row r="16167" spans="1:17" x14ac:dyDescent="0.25">
      <c r="A16167" t="s">
        <v>800</v>
      </c>
      <c r="B16167" t="s">
        <v>801</v>
      </c>
      <c r="C16167" t="s">
        <v>802</v>
      </c>
      <c r="D16167" t="s">
        <v>589</v>
      </c>
      <c r="E16167" t="s">
        <v>731</v>
      </c>
      <c r="F16167" t="s">
        <v>803</v>
      </c>
      <c r="G16167" t="s">
        <v>195</v>
      </c>
      <c r="H16167" t="s">
        <v>200</v>
      </c>
      <c r="I16167" t="s">
        <v>201</v>
      </c>
      <c r="K16167" t="s">
        <v>202</v>
      </c>
      <c r="O16167" t="s">
        <v>194</v>
      </c>
      <c r="P16167">
        <v>2030</v>
      </c>
      <c r="Q16167">
        <v>0</v>
      </c>
    </row>
    <row r="16168" spans="1:17" x14ac:dyDescent="0.25">
      <c r="A16168" t="s">
        <v>800</v>
      </c>
      <c r="B16168" t="s">
        <v>801</v>
      </c>
      <c r="C16168" t="s">
        <v>802</v>
      </c>
      <c r="D16168" t="s">
        <v>589</v>
      </c>
      <c r="E16168" t="s">
        <v>731</v>
      </c>
      <c r="F16168" t="s">
        <v>803</v>
      </c>
      <c r="G16168" t="s">
        <v>195</v>
      </c>
      <c r="H16168" t="s">
        <v>200</v>
      </c>
      <c r="I16168" t="s">
        <v>201</v>
      </c>
      <c r="K16168" t="s">
        <v>202</v>
      </c>
      <c r="O16168" t="s">
        <v>194</v>
      </c>
      <c r="P16168">
        <v>2040</v>
      </c>
      <c r="Q16168">
        <v>0</v>
      </c>
    </row>
    <row r="16169" spans="1:17" x14ac:dyDescent="0.25">
      <c r="A16169" t="s">
        <v>800</v>
      </c>
      <c r="B16169" t="s">
        <v>801</v>
      </c>
      <c r="C16169" t="s">
        <v>802</v>
      </c>
      <c r="D16169" t="s">
        <v>589</v>
      </c>
      <c r="E16169" t="s">
        <v>731</v>
      </c>
      <c r="F16169" t="s">
        <v>803</v>
      </c>
      <c r="G16169" t="s">
        <v>195</v>
      </c>
      <c r="H16169" t="s">
        <v>200</v>
      </c>
      <c r="I16169" t="s">
        <v>201</v>
      </c>
      <c r="K16169" t="s">
        <v>202</v>
      </c>
      <c r="O16169" t="s">
        <v>194</v>
      </c>
      <c r="P16169">
        <v>2050</v>
      </c>
      <c r="Q16169">
        <v>0</v>
      </c>
    </row>
    <row r="16170" spans="1:17" x14ac:dyDescent="0.25">
      <c r="A16170" t="s">
        <v>800</v>
      </c>
      <c r="B16170" t="s">
        <v>801</v>
      </c>
      <c r="C16170" t="s">
        <v>802</v>
      </c>
      <c r="D16170" t="s">
        <v>589</v>
      </c>
      <c r="E16170" t="s">
        <v>731</v>
      </c>
      <c r="F16170" t="s">
        <v>803</v>
      </c>
      <c r="G16170" t="s">
        <v>195</v>
      </c>
      <c r="H16170" t="s">
        <v>200</v>
      </c>
      <c r="I16170" t="s">
        <v>201</v>
      </c>
      <c r="K16170" t="s">
        <v>202</v>
      </c>
      <c r="O16170" t="s">
        <v>264</v>
      </c>
      <c r="P16170">
        <v>2050</v>
      </c>
    </row>
    <row r="16171" spans="1:17" x14ac:dyDescent="0.25">
      <c r="A16171" t="s">
        <v>800</v>
      </c>
      <c r="B16171" t="s">
        <v>801</v>
      </c>
      <c r="C16171" t="s">
        <v>802</v>
      </c>
      <c r="D16171" t="s">
        <v>589</v>
      </c>
      <c r="E16171" t="s">
        <v>731</v>
      </c>
      <c r="F16171" t="s">
        <v>803</v>
      </c>
      <c r="G16171" t="s">
        <v>195</v>
      </c>
      <c r="H16171" t="s">
        <v>200</v>
      </c>
      <c r="I16171" t="s">
        <v>201</v>
      </c>
      <c r="K16171" t="s">
        <v>202</v>
      </c>
      <c r="O16171" t="s">
        <v>265</v>
      </c>
      <c r="P16171">
        <v>2050</v>
      </c>
    </row>
    <row r="16172" spans="1:17" x14ac:dyDescent="0.25">
      <c r="A16172" t="s">
        <v>800</v>
      </c>
      <c r="B16172" t="s">
        <v>801</v>
      </c>
      <c r="C16172" t="s">
        <v>802</v>
      </c>
      <c r="D16172" t="s">
        <v>589</v>
      </c>
      <c r="E16172" t="s">
        <v>731</v>
      </c>
      <c r="F16172" t="s">
        <v>803</v>
      </c>
      <c r="G16172" t="s">
        <v>195</v>
      </c>
      <c r="H16172" t="s">
        <v>352</v>
      </c>
      <c r="I16172" t="s">
        <v>135</v>
      </c>
      <c r="K16172" t="s">
        <v>191</v>
      </c>
      <c r="O16172" t="s">
        <v>194</v>
      </c>
      <c r="P16172">
        <v>2015</v>
      </c>
      <c r="Q16172">
        <v>0</v>
      </c>
    </row>
    <row r="16173" spans="1:17" x14ac:dyDescent="0.25">
      <c r="A16173" t="s">
        <v>800</v>
      </c>
      <c r="B16173" t="s">
        <v>801</v>
      </c>
      <c r="C16173" t="s">
        <v>802</v>
      </c>
      <c r="D16173" t="s">
        <v>589</v>
      </c>
      <c r="E16173" t="s">
        <v>731</v>
      </c>
      <c r="F16173" t="s">
        <v>803</v>
      </c>
      <c r="G16173" t="s">
        <v>195</v>
      </c>
      <c r="H16173" t="s">
        <v>352</v>
      </c>
      <c r="I16173" t="s">
        <v>135</v>
      </c>
      <c r="K16173" t="s">
        <v>191</v>
      </c>
      <c r="O16173" t="s">
        <v>194</v>
      </c>
      <c r="P16173">
        <v>2020</v>
      </c>
      <c r="Q16173">
        <v>0</v>
      </c>
    </row>
    <row r="16174" spans="1:17" x14ac:dyDescent="0.25">
      <c r="A16174" t="s">
        <v>800</v>
      </c>
      <c r="B16174" t="s">
        <v>801</v>
      </c>
      <c r="C16174" t="s">
        <v>802</v>
      </c>
      <c r="D16174" t="s">
        <v>589</v>
      </c>
      <c r="E16174" t="s">
        <v>731</v>
      </c>
      <c r="F16174" t="s">
        <v>803</v>
      </c>
      <c r="G16174" t="s">
        <v>195</v>
      </c>
      <c r="H16174" t="s">
        <v>352</v>
      </c>
      <c r="I16174" t="s">
        <v>135</v>
      </c>
      <c r="K16174" t="s">
        <v>191</v>
      </c>
      <c r="O16174" t="s">
        <v>264</v>
      </c>
      <c r="P16174">
        <v>2020</v>
      </c>
    </row>
    <row r="16175" spans="1:17" x14ac:dyDescent="0.25">
      <c r="A16175" t="s">
        <v>800</v>
      </c>
      <c r="B16175" t="s">
        <v>801</v>
      </c>
      <c r="C16175" t="s">
        <v>802</v>
      </c>
      <c r="D16175" t="s">
        <v>589</v>
      </c>
      <c r="E16175" t="s">
        <v>731</v>
      </c>
      <c r="F16175" t="s">
        <v>803</v>
      </c>
      <c r="G16175" t="s">
        <v>195</v>
      </c>
      <c r="H16175" t="s">
        <v>352</v>
      </c>
      <c r="I16175" t="s">
        <v>135</v>
      </c>
      <c r="K16175" t="s">
        <v>191</v>
      </c>
      <c r="O16175" t="s">
        <v>265</v>
      </c>
      <c r="P16175">
        <v>2020</v>
      </c>
    </row>
    <row r="16176" spans="1:17" x14ac:dyDescent="0.25">
      <c r="A16176" t="s">
        <v>800</v>
      </c>
      <c r="B16176" t="s">
        <v>801</v>
      </c>
      <c r="C16176" t="s">
        <v>802</v>
      </c>
      <c r="D16176" t="s">
        <v>589</v>
      </c>
      <c r="E16176" t="s">
        <v>731</v>
      </c>
      <c r="F16176" t="s">
        <v>803</v>
      </c>
      <c r="G16176" t="s">
        <v>195</v>
      </c>
      <c r="H16176" t="s">
        <v>352</v>
      </c>
      <c r="I16176" t="s">
        <v>135</v>
      </c>
      <c r="K16176" t="s">
        <v>191</v>
      </c>
      <c r="O16176" t="s">
        <v>194</v>
      </c>
      <c r="P16176">
        <v>2030</v>
      </c>
      <c r="Q16176">
        <v>0</v>
      </c>
    </row>
    <row r="16177" spans="1:17" x14ac:dyDescent="0.25">
      <c r="A16177" t="s">
        <v>800</v>
      </c>
      <c r="B16177" t="s">
        <v>801</v>
      </c>
      <c r="C16177" t="s">
        <v>802</v>
      </c>
      <c r="D16177" t="s">
        <v>589</v>
      </c>
      <c r="E16177" t="s">
        <v>731</v>
      </c>
      <c r="F16177" t="s">
        <v>803</v>
      </c>
      <c r="G16177" t="s">
        <v>195</v>
      </c>
      <c r="H16177" t="s">
        <v>352</v>
      </c>
      <c r="I16177" t="s">
        <v>135</v>
      </c>
      <c r="K16177" t="s">
        <v>191</v>
      </c>
      <c r="O16177" t="s">
        <v>194</v>
      </c>
      <c r="P16177">
        <v>2040</v>
      </c>
      <c r="Q16177">
        <v>0</v>
      </c>
    </row>
    <row r="16178" spans="1:17" x14ac:dyDescent="0.25">
      <c r="A16178" t="s">
        <v>800</v>
      </c>
      <c r="B16178" t="s">
        <v>801</v>
      </c>
      <c r="C16178" t="s">
        <v>802</v>
      </c>
      <c r="D16178" t="s">
        <v>589</v>
      </c>
      <c r="E16178" t="s">
        <v>731</v>
      </c>
      <c r="F16178" t="s">
        <v>803</v>
      </c>
      <c r="G16178" t="s">
        <v>195</v>
      </c>
      <c r="H16178" t="s">
        <v>352</v>
      </c>
      <c r="I16178" t="s">
        <v>135</v>
      </c>
      <c r="K16178" t="s">
        <v>191</v>
      </c>
      <c r="O16178" t="s">
        <v>194</v>
      </c>
      <c r="P16178">
        <v>2050</v>
      </c>
      <c r="Q16178">
        <v>0</v>
      </c>
    </row>
    <row r="16179" spans="1:17" x14ac:dyDescent="0.25">
      <c r="A16179" t="s">
        <v>800</v>
      </c>
      <c r="B16179" t="s">
        <v>801</v>
      </c>
      <c r="C16179" t="s">
        <v>802</v>
      </c>
      <c r="D16179" t="s">
        <v>589</v>
      </c>
      <c r="E16179" t="s">
        <v>731</v>
      </c>
      <c r="F16179" t="s">
        <v>803</v>
      </c>
      <c r="G16179" t="s">
        <v>195</v>
      </c>
      <c r="H16179" t="s">
        <v>352</v>
      </c>
      <c r="I16179" t="s">
        <v>135</v>
      </c>
      <c r="K16179" t="s">
        <v>191</v>
      </c>
      <c r="O16179" t="s">
        <v>264</v>
      </c>
      <c r="P16179">
        <v>2050</v>
      </c>
    </row>
    <row r="16180" spans="1:17" x14ac:dyDescent="0.25">
      <c r="A16180" t="s">
        <v>800</v>
      </c>
      <c r="B16180" t="s">
        <v>801</v>
      </c>
      <c r="C16180" t="s">
        <v>802</v>
      </c>
      <c r="D16180" t="s">
        <v>589</v>
      </c>
      <c r="E16180" t="s">
        <v>731</v>
      </c>
      <c r="F16180" t="s">
        <v>803</v>
      </c>
      <c r="G16180" t="s">
        <v>195</v>
      </c>
      <c r="H16180" t="s">
        <v>352</v>
      </c>
      <c r="I16180" t="s">
        <v>135</v>
      </c>
      <c r="K16180" t="s">
        <v>191</v>
      </c>
      <c r="O16180" t="s">
        <v>265</v>
      </c>
      <c r="P16180">
        <v>2050</v>
      </c>
    </row>
    <row r="16181" spans="1:17" x14ac:dyDescent="0.25">
      <c r="A16181" t="s">
        <v>800</v>
      </c>
      <c r="B16181" t="s">
        <v>801</v>
      </c>
      <c r="C16181" t="s">
        <v>802</v>
      </c>
      <c r="D16181" t="s">
        <v>589</v>
      </c>
      <c r="E16181" t="s">
        <v>731</v>
      </c>
      <c r="F16181" t="s">
        <v>803</v>
      </c>
      <c r="G16181" t="s">
        <v>195</v>
      </c>
      <c r="H16181" t="s">
        <v>212</v>
      </c>
      <c r="I16181" t="s">
        <v>213</v>
      </c>
      <c r="K16181" t="s">
        <v>214</v>
      </c>
      <c r="M16181" t="s">
        <v>804</v>
      </c>
      <c r="O16181" t="s">
        <v>194</v>
      </c>
      <c r="P16181">
        <v>2015</v>
      </c>
      <c r="Q16181">
        <v>6.0000000000000001E-3</v>
      </c>
    </row>
    <row r="16182" spans="1:17" x14ac:dyDescent="0.25">
      <c r="A16182" t="s">
        <v>800</v>
      </c>
      <c r="B16182" t="s">
        <v>801</v>
      </c>
      <c r="C16182" t="s">
        <v>802</v>
      </c>
      <c r="D16182" t="s">
        <v>589</v>
      </c>
      <c r="E16182" t="s">
        <v>731</v>
      </c>
      <c r="F16182" t="s">
        <v>803</v>
      </c>
      <c r="G16182" t="s">
        <v>195</v>
      </c>
      <c r="H16182" t="s">
        <v>212</v>
      </c>
      <c r="I16182" t="s">
        <v>213</v>
      </c>
      <c r="K16182" t="s">
        <v>214</v>
      </c>
      <c r="M16182" t="s">
        <v>804</v>
      </c>
      <c r="O16182" t="s">
        <v>194</v>
      </c>
      <c r="P16182">
        <v>2020</v>
      </c>
      <c r="Q16182">
        <v>6.0000000000000001E-3</v>
      </c>
    </row>
    <row r="16183" spans="1:17" x14ac:dyDescent="0.25">
      <c r="A16183" t="s">
        <v>800</v>
      </c>
      <c r="B16183" t="s">
        <v>801</v>
      </c>
      <c r="C16183" t="s">
        <v>802</v>
      </c>
      <c r="D16183" t="s">
        <v>589</v>
      </c>
      <c r="E16183" t="s">
        <v>731</v>
      </c>
      <c r="F16183" t="s">
        <v>803</v>
      </c>
      <c r="G16183" t="s">
        <v>195</v>
      </c>
      <c r="H16183" t="s">
        <v>212</v>
      </c>
      <c r="I16183" t="s">
        <v>213</v>
      </c>
      <c r="K16183" t="s">
        <v>214</v>
      </c>
      <c r="M16183" t="s">
        <v>804</v>
      </c>
      <c r="O16183" t="s">
        <v>264</v>
      </c>
      <c r="P16183">
        <v>2020</v>
      </c>
    </row>
    <row r="16184" spans="1:17" x14ac:dyDescent="0.25">
      <c r="A16184" t="s">
        <v>800</v>
      </c>
      <c r="B16184" t="s">
        <v>801</v>
      </c>
      <c r="C16184" t="s">
        <v>802</v>
      </c>
      <c r="D16184" t="s">
        <v>589</v>
      </c>
      <c r="E16184" t="s">
        <v>731</v>
      </c>
      <c r="F16184" t="s">
        <v>803</v>
      </c>
      <c r="G16184" t="s">
        <v>195</v>
      </c>
      <c r="H16184" t="s">
        <v>212</v>
      </c>
      <c r="I16184" t="s">
        <v>213</v>
      </c>
      <c r="K16184" t="s">
        <v>214</v>
      </c>
      <c r="M16184" t="s">
        <v>804</v>
      </c>
      <c r="O16184" t="s">
        <v>265</v>
      </c>
      <c r="P16184">
        <v>2020</v>
      </c>
    </row>
    <row r="16185" spans="1:17" x14ac:dyDescent="0.25">
      <c r="A16185" t="s">
        <v>800</v>
      </c>
      <c r="B16185" t="s">
        <v>801</v>
      </c>
      <c r="C16185" t="s">
        <v>802</v>
      </c>
      <c r="D16185" t="s">
        <v>589</v>
      </c>
      <c r="E16185" t="s">
        <v>731</v>
      </c>
      <c r="F16185" t="s">
        <v>803</v>
      </c>
      <c r="G16185" t="s">
        <v>195</v>
      </c>
      <c r="H16185" t="s">
        <v>212</v>
      </c>
      <c r="I16185" t="s">
        <v>213</v>
      </c>
      <c r="K16185" t="s">
        <v>214</v>
      </c>
      <c r="M16185" t="s">
        <v>804</v>
      </c>
      <c r="O16185" t="s">
        <v>194</v>
      </c>
      <c r="P16185">
        <v>2030</v>
      </c>
      <c r="Q16185">
        <v>6.0000000000000001E-3</v>
      </c>
    </row>
    <row r="16186" spans="1:17" x14ac:dyDescent="0.25">
      <c r="A16186" t="s">
        <v>800</v>
      </c>
      <c r="B16186" t="s">
        <v>801</v>
      </c>
      <c r="C16186" t="s">
        <v>802</v>
      </c>
      <c r="D16186" t="s">
        <v>589</v>
      </c>
      <c r="E16186" t="s">
        <v>731</v>
      </c>
      <c r="F16186" t="s">
        <v>803</v>
      </c>
      <c r="G16186" t="s">
        <v>195</v>
      </c>
      <c r="H16186" t="s">
        <v>212</v>
      </c>
      <c r="I16186" t="s">
        <v>213</v>
      </c>
      <c r="K16186" t="s">
        <v>214</v>
      </c>
      <c r="M16186" t="s">
        <v>804</v>
      </c>
      <c r="O16186" t="s">
        <v>194</v>
      </c>
      <c r="P16186">
        <v>2040</v>
      </c>
      <c r="Q16186">
        <v>6.0000000000000001E-3</v>
      </c>
    </row>
    <row r="16187" spans="1:17" x14ac:dyDescent="0.25">
      <c r="A16187" t="s">
        <v>800</v>
      </c>
      <c r="B16187" t="s">
        <v>801</v>
      </c>
      <c r="C16187" t="s">
        <v>802</v>
      </c>
      <c r="D16187" t="s">
        <v>589</v>
      </c>
      <c r="E16187" t="s">
        <v>731</v>
      </c>
      <c r="F16187" t="s">
        <v>803</v>
      </c>
      <c r="G16187" t="s">
        <v>195</v>
      </c>
      <c r="H16187" t="s">
        <v>212</v>
      </c>
      <c r="I16187" t="s">
        <v>213</v>
      </c>
      <c r="K16187" t="s">
        <v>214</v>
      </c>
      <c r="M16187" t="s">
        <v>804</v>
      </c>
      <c r="O16187" t="s">
        <v>194</v>
      </c>
      <c r="P16187">
        <v>2050</v>
      </c>
      <c r="Q16187">
        <v>6.0000000000000001E-3</v>
      </c>
    </row>
    <row r="16188" spans="1:17" x14ac:dyDescent="0.25">
      <c r="A16188" t="s">
        <v>800</v>
      </c>
      <c r="B16188" t="s">
        <v>801</v>
      </c>
      <c r="C16188" t="s">
        <v>802</v>
      </c>
      <c r="D16188" t="s">
        <v>589</v>
      </c>
      <c r="E16188" t="s">
        <v>731</v>
      </c>
      <c r="F16188" t="s">
        <v>803</v>
      </c>
      <c r="G16188" t="s">
        <v>195</v>
      </c>
      <c r="H16188" t="s">
        <v>212</v>
      </c>
      <c r="I16188" t="s">
        <v>213</v>
      </c>
      <c r="K16188" t="s">
        <v>214</v>
      </c>
      <c r="M16188" t="s">
        <v>804</v>
      </c>
      <c r="O16188" t="s">
        <v>264</v>
      </c>
      <c r="P16188">
        <v>2050</v>
      </c>
    </row>
    <row r="16189" spans="1:17" x14ac:dyDescent="0.25">
      <c r="A16189" t="s">
        <v>800</v>
      </c>
      <c r="B16189" t="s">
        <v>801</v>
      </c>
      <c r="C16189" t="s">
        <v>802</v>
      </c>
      <c r="D16189" t="s">
        <v>589</v>
      </c>
      <c r="E16189" t="s">
        <v>731</v>
      </c>
      <c r="F16189" t="s">
        <v>803</v>
      </c>
      <c r="G16189" t="s">
        <v>195</v>
      </c>
      <c r="H16189" t="s">
        <v>212</v>
      </c>
      <c r="I16189" t="s">
        <v>213</v>
      </c>
      <c r="K16189" t="s">
        <v>214</v>
      </c>
      <c r="M16189" t="s">
        <v>804</v>
      </c>
      <c r="O16189" t="s">
        <v>265</v>
      </c>
      <c r="P16189">
        <v>2050</v>
      </c>
    </row>
    <row r="16190" spans="1:17" x14ac:dyDescent="0.25">
      <c r="A16190" t="s">
        <v>800</v>
      </c>
      <c r="B16190" t="s">
        <v>801</v>
      </c>
      <c r="C16190" t="s">
        <v>802</v>
      </c>
      <c r="D16190" t="s">
        <v>589</v>
      </c>
      <c r="E16190" t="s">
        <v>731</v>
      </c>
      <c r="F16190" t="s">
        <v>803</v>
      </c>
      <c r="G16190" t="s">
        <v>195</v>
      </c>
      <c r="H16190" t="s">
        <v>354</v>
      </c>
      <c r="I16190" t="s">
        <v>136</v>
      </c>
      <c r="K16190" t="s">
        <v>275</v>
      </c>
      <c r="O16190" t="s">
        <v>194</v>
      </c>
      <c r="P16190">
        <v>2015</v>
      </c>
      <c r="Q16190">
        <v>0</v>
      </c>
    </row>
    <row r="16191" spans="1:17" x14ac:dyDescent="0.25">
      <c r="A16191" t="s">
        <v>800</v>
      </c>
      <c r="B16191" t="s">
        <v>801</v>
      </c>
      <c r="C16191" t="s">
        <v>802</v>
      </c>
      <c r="D16191" t="s">
        <v>589</v>
      </c>
      <c r="E16191" t="s">
        <v>731</v>
      </c>
      <c r="F16191" t="s">
        <v>803</v>
      </c>
      <c r="G16191" t="s">
        <v>195</v>
      </c>
      <c r="H16191" t="s">
        <v>354</v>
      </c>
      <c r="I16191" t="s">
        <v>136</v>
      </c>
      <c r="K16191" t="s">
        <v>275</v>
      </c>
      <c r="O16191" t="s">
        <v>194</v>
      </c>
      <c r="P16191">
        <v>2020</v>
      </c>
      <c r="Q16191">
        <v>0</v>
      </c>
    </row>
    <row r="16192" spans="1:17" x14ac:dyDescent="0.25">
      <c r="A16192" t="s">
        <v>800</v>
      </c>
      <c r="B16192" t="s">
        <v>801</v>
      </c>
      <c r="C16192" t="s">
        <v>802</v>
      </c>
      <c r="D16192" t="s">
        <v>589</v>
      </c>
      <c r="E16192" t="s">
        <v>731</v>
      </c>
      <c r="F16192" t="s">
        <v>803</v>
      </c>
      <c r="G16192" t="s">
        <v>195</v>
      </c>
      <c r="H16192" t="s">
        <v>354</v>
      </c>
      <c r="I16192" t="s">
        <v>136</v>
      </c>
      <c r="K16192" t="s">
        <v>275</v>
      </c>
      <c r="O16192" t="s">
        <v>264</v>
      </c>
      <c r="P16192">
        <v>2020</v>
      </c>
    </row>
    <row r="16193" spans="1:17" x14ac:dyDescent="0.25">
      <c r="A16193" t="s">
        <v>800</v>
      </c>
      <c r="B16193" t="s">
        <v>801</v>
      </c>
      <c r="C16193" t="s">
        <v>802</v>
      </c>
      <c r="D16193" t="s">
        <v>589</v>
      </c>
      <c r="E16193" t="s">
        <v>731</v>
      </c>
      <c r="F16193" t="s">
        <v>803</v>
      </c>
      <c r="G16193" t="s">
        <v>195</v>
      </c>
      <c r="H16193" t="s">
        <v>354</v>
      </c>
      <c r="I16193" t="s">
        <v>136</v>
      </c>
      <c r="K16193" t="s">
        <v>275</v>
      </c>
      <c r="O16193" t="s">
        <v>265</v>
      </c>
      <c r="P16193">
        <v>2020</v>
      </c>
    </row>
    <row r="16194" spans="1:17" x14ac:dyDescent="0.25">
      <c r="A16194" t="s">
        <v>800</v>
      </c>
      <c r="B16194" t="s">
        <v>801</v>
      </c>
      <c r="C16194" t="s">
        <v>802</v>
      </c>
      <c r="D16194" t="s">
        <v>589</v>
      </c>
      <c r="E16194" t="s">
        <v>731</v>
      </c>
      <c r="F16194" t="s">
        <v>803</v>
      </c>
      <c r="G16194" t="s">
        <v>195</v>
      </c>
      <c r="H16194" t="s">
        <v>354</v>
      </c>
      <c r="I16194" t="s">
        <v>136</v>
      </c>
      <c r="K16194" t="s">
        <v>275</v>
      </c>
      <c r="O16194" t="s">
        <v>194</v>
      </c>
      <c r="P16194">
        <v>2030</v>
      </c>
      <c r="Q16194">
        <v>0</v>
      </c>
    </row>
    <row r="16195" spans="1:17" x14ac:dyDescent="0.25">
      <c r="A16195" t="s">
        <v>800</v>
      </c>
      <c r="B16195" t="s">
        <v>801</v>
      </c>
      <c r="C16195" t="s">
        <v>802</v>
      </c>
      <c r="D16195" t="s">
        <v>589</v>
      </c>
      <c r="E16195" t="s">
        <v>731</v>
      </c>
      <c r="F16195" t="s">
        <v>803</v>
      </c>
      <c r="G16195" t="s">
        <v>195</v>
      </c>
      <c r="H16195" t="s">
        <v>354</v>
      </c>
      <c r="I16195" t="s">
        <v>136</v>
      </c>
      <c r="K16195" t="s">
        <v>275</v>
      </c>
      <c r="O16195" t="s">
        <v>194</v>
      </c>
      <c r="P16195">
        <v>2040</v>
      </c>
      <c r="Q16195">
        <v>0</v>
      </c>
    </row>
    <row r="16196" spans="1:17" x14ac:dyDescent="0.25">
      <c r="A16196" t="s">
        <v>800</v>
      </c>
      <c r="B16196" t="s">
        <v>801</v>
      </c>
      <c r="C16196" t="s">
        <v>802</v>
      </c>
      <c r="D16196" t="s">
        <v>589</v>
      </c>
      <c r="E16196" t="s">
        <v>731</v>
      </c>
      <c r="F16196" t="s">
        <v>803</v>
      </c>
      <c r="G16196" t="s">
        <v>195</v>
      </c>
      <c r="H16196" t="s">
        <v>354</v>
      </c>
      <c r="I16196" t="s">
        <v>136</v>
      </c>
      <c r="K16196" t="s">
        <v>275</v>
      </c>
      <c r="O16196" t="s">
        <v>194</v>
      </c>
      <c r="P16196">
        <v>2050</v>
      </c>
      <c r="Q16196">
        <v>0</v>
      </c>
    </row>
    <row r="16197" spans="1:17" x14ac:dyDescent="0.25">
      <c r="A16197" t="s">
        <v>800</v>
      </c>
      <c r="B16197" t="s">
        <v>801</v>
      </c>
      <c r="C16197" t="s">
        <v>802</v>
      </c>
      <c r="D16197" t="s">
        <v>589</v>
      </c>
      <c r="E16197" t="s">
        <v>731</v>
      </c>
      <c r="F16197" t="s">
        <v>803</v>
      </c>
      <c r="G16197" t="s">
        <v>195</v>
      </c>
      <c r="H16197" t="s">
        <v>354</v>
      </c>
      <c r="I16197" t="s">
        <v>136</v>
      </c>
      <c r="K16197" t="s">
        <v>275</v>
      </c>
      <c r="O16197" t="s">
        <v>264</v>
      </c>
      <c r="P16197">
        <v>2050</v>
      </c>
    </row>
    <row r="16198" spans="1:17" x14ac:dyDescent="0.25">
      <c r="A16198" t="s">
        <v>800</v>
      </c>
      <c r="B16198" t="s">
        <v>801</v>
      </c>
      <c r="C16198" t="s">
        <v>802</v>
      </c>
      <c r="D16198" t="s">
        <v>589</v>
      </c>
      <c r="E16198" t="s">
        <v>731</v>
      </c>
      <c r="F16198" t="s">
        <v>803</v>
      </c>
      <c r="G16198" t="s">
        <v>195</v>
      </c>
      <c r="H16198" t="s">
        <v>354</v>
      </c>
      <c r="I16198" t="s">
        <v>136</v>
      </c>
      <c r="K16198" t="s">
        <v>275</v>
      </c>
      <c r="O16198" t="s">
        <v>265</v>
      </c>
      <c r="P16198">
        <v>2050</v>
      </c>
    </row>
    <row r="16199" spans="1:17" x14ac:dyDescent="0.25">
      <c r="A16199" t="s">
        <v>800</v>
      </c>
      <c r="B16199" t="s">
        <v>801</v>
      </c>
      <c r="C16199" t="s">
        <v>802</v>
      </c>
      <c r="D16199" t="s">
        <v>589</v>
      </c>
      <c r="E16199" t="s">
        <v>731</v>
      </c>
      <c r="F16199" t="s">
        <v>803</v>
      </c>
      <c r="G16199" t="s">
        <v>195</v>
      </c>
      <c r="H16199" t="s">
        <v>355</v>
      </c>
      <c r="I16199" t="s">
        <v>277</v>
      </c>
      <c r="K16199" t="s">
        <v>278</v>
      </c>
      <c r="N16199" t="s">
        <v>217</v>
      </c>
      <c r="O16199" t="s">
        <v>194</v>
      </c>
      <c r="P16199">
        <v>2015</v>
      </c>
      <c r="Q16199">
        <v>6.3636363636363598</v>
      </c>
    </row>
    <row r="16200" spans="1:17" x14ac:dyDescent="0.25">
      <c r="A16200" t="s">
        <v>800</v>
      </c>
      <c r="B16200" t="s">
        <v>801</v>
      </c>
      <c r="C16200" t="s">
        <v>802</v>
      </c>
      <c r="D16200" t="s">
        <v>589</v>
      </c>
      <c r="E16200" t="s">
        <v>731</v>
      </c>
      <c r="F16200" t="s">
        <v>803</v>
      </c>
      <c r="G16200" t="s">
        <v>195</v>
      </c>
      <c r="H16200" t="s">
        <v>355</v>
      </c>
      <c r="I16200" t="s">
        <v>277</v>
      </c>
      <c r="K16200" t="s">
        <v>278</v>
      </c>
      <c r="N16200" t="s">
        <v>217</v>
      </c>
      <c r="O16200" t="s">
        <v>194</v>
      </c>
      <c r="P16200">
        <v>2020</v>
      </c>
      <c r="Q16200">
        <v>5.1219512195121997</v>
      </c>
    </row>
    <row r="16201" spans="1:17" x14ac:dyDescent="0.25">
      <c r="A16201" t="s">
        <v>800</v>
      </c>
      <c r="B16201" t="s">
        <v>801</v>
      </c>
      <c r="C16201" t="s">
        <v>802</v>
      </c>
      <c r="D16201" t="s">
        <v>589</v>
      </c>
      <c r="E16201" t="s">
        <v>731</v>
      </c>
      <c r="F16201" t="s">
        <v>803</v>
      </c>
      <c r="G16201" t="s">
        <v>195</v>
      </c>
      <c r="H16201" t="s">
        <v>355</v>
      </c>
      <c r="I16201" t="s">
        <v>277</v>
      </c>
      <c r="K16201" t="s">
        <v>278</v>
      </c>
      <c r="N16201" t="s">
        <v>217</v>
      </c>
      <c r="O16201" t="s">
        <v>264</v>
      </c>
      <c r="P16201">
        <v>2020</v>
      </c>
    </row>
    <row r="16202" spans="1:17" x14ac:dyDescent="0.25">
      <c r="A16202" t="s">
        <v>800</v>
      </c>
      <c r="B16202" t="s">
        <v>801</v>
      </c>
      <c r="C16202" t="s">
        <v>802</v>
      </c>
      <c r="D16202" t="s">
        <v>589</v>
      </c>
      <c r="E16202" t="s">
        <v>731</v>
      </c>
      <c r="F16202" t="s">
        <v>803</v>
      </c>
      <c r="G16202" t="s">
        <v>195</v>
      </c>
      <c r="H16202" t="s">
        <v>355</v>
      </c>
      <c r="I16202" t="s">
        <v>277</v>
      </c>
      <c r="K16202" t="s">
        <v>278</v>
      </c>
      <c r="N16202" t="s">
        <v>217</v>
      </c>
      <c r="O16202" t="s">
        <v>265</v>
      </c>
      <c r="P16202">
        <v>2020</v>
      </c>
    </row>
    <row r="16203" spans="1:17" x14ac:dyDescent="0.25">
      <c r="A16203" t="s">
        <v>800</v>
      </c>
      <c r="B16203" t="s">
        <v>801</v>
      </c>
      <c r="C16203" t="s">
        <v>802</v>
      </c>
      <c r="D16203" t="s">
        <v>589</v>
      </c>
      <c r="E16203" t="s">
        <v>731</v>
      </c>
      <c r="F16203" t="s">
        <v>803</v>
      </c>
      <c r="G16203" t="s">
        <v>195</v>
      </c>
      <c r="H16203" t="s">
        <v>355</v>
      </c>
      <c r="I16203" t="s">
        <v>277</v>
      </c>
      <c r="K16203" t="s">
        <v>278</v>
      </c>
      <c r="N16203" t="s">
        <v>217</v>
      </c>
      <c r="O16203" t="s">
        <v>194</v>
      </c>
      <c r="P16203">
        <v>2030</v>
      </c>
      <c r="Q16203">
        <v>4.5652173913043503</v>
      </c>
    </row>
    <row r="16204" spans="1:17" x14ac:dyDescent="0.25">
      <c r="A16204" t="s">
        <v>800</v>
      </c>
      <c r="B16204" t="s">
        <v>801</v>
      </c>
      <c r="C16204" t="s">
        <v>802</v>
      </c>
      <c r="D16204" t="s">
        <v>589</v>
      </c>
      <c r="E16204" t="s">
        <v>731</v>
      </c>
      <c r="F16204" t="s">
        <v>803</v>
      </c>
      <c r="G16204" t="s">
        <v>195</v>
      </c>
      <c r="H16204" t="s">
        <v>355</v>
      </c>
      <c r="I16204" t="s">
        <v>277</v>
      </c>
      <c r="K16204" t="s">
        <v>278</v>
      </c>
      <c r="N16204" t="s">
        <v>217</v>
      </c>
      <c r="O16204" t="s">
        <v>194</v>
      </c>
      <c r="P16204">
        <v>2040</v>
      </c>
      <c r="Q16204">
        <v>4.28571428571429</v>
      </c>
    </row>
    <row r="16205" spans="1:17" x14ac:dyDescent="0.25">
      <c r="A16205" t="s">
        <v>800</v>
      </c>
      <c r="B16205" t="s">
        <v>801</v>
      </c>
      <c r="C16205" t="s">
        <v>802</v>
      </c>
      <c r="D16205" t="s">
        <v>589</v>
      </c>
      <c r="E16205" t="s">
        <v>731</v>
      </c>
      <c r="F16205" t="s">
        <v>803</v>
      </c>
      <c r="G16205" t="s">
        <v>195</v>
      </c>
      <c r="H16205" t="s">
        <v>355</v>
      </c>
      <c r="I16205" t="s">
        <v>277</v>
      </c>
      <c r="K16205" t="s">
        <v>278</v>
      </c>
      <c r="N16205" t="s">
        <v>217</v>
      </c>
      <c r="O16205" t="s">
        <v>194</v>
      </c>
      <c r="P16205">
        <v>2050</v>
      </c>
      <c r="Q16205">
        <v>4.0384615384615401</v>
      </c>
    </row>
    <row r="16206" spans="1:17" x14ac:dyDescent="0.25">
      <c r="A16206" t="s">
        <v>800</v>
      </c>
      <c r="B16206" t="s">
        <v>801</v>
      </c>
      <c r="C16206" t="s">
        <v>802</v>
      </c>
      <c r="D16206" t="s">
        <v>589</v>
      </c>
      <c r="E16206" t="s">
        <v>731</v>
      </c>
      <c r="F16206" t="s">
        <v>803</v>
      </c>
      <c r="G16206" t="s">
        <v>195</v>
      </c>
      <c r="H16206" t="s">
        <v>355</v>
      </c>
      <c r="I16206" t="s">
        <v>277</v>
      </c>
      <c r="K16206" t="s">
        <v>278</v>
      </c>
      <c r="N16206" t="s">
        <v>217</v>
      </c>
      <c r="O16206" t="s">
        <v>264</v>
      </c>
      <c r="P16206">
        <v>2050</v>
      </c>
    </row>
    <row r="16207" spans="1:17" x14ac:dyDescent="0.25">
      <c r="A16207" t="s">
        <v>800</v>
      </c>
      <c r="B16207" t="s">
        <v>801</v>
      </c>
      <c r="C16207" t="s">
        <v>802</v>
      </c>
      <c r="D16207" t="s">
        <v>589</v>
      </c>
      <c r="E16207" t="s">
        <v>731</v>
      </c>
      <c r="F16207" t="s">
        <v>803</v>
      </c>
      <c r="G16207" t="s">
        <v>195</v>
      </c>
      <c r="H16207" t="s">
        <v>355</v>
      </c>
      <c r="I16207" t="s">
        <v>277</v>
      </c>
      <c r="K16207" t="s">
        <v>278</v>
      </c>
      <c r="N16207" t="s">
        <v>217</v>
      </c>
      <c r="O16207" t="s">
        <v>265</v>
      </c>
      <c r="P16207">
        <v>2050</v>
      </c>
    </row>
    <row r="16208" spans="1:17" x14ac:dyDescent="0.25">
      <c r="A16208" t="s">
        <v>800</v>
      </c>
      <c r="B16208" t="s">
        <v>801</v>
      </c>
      <c r="C16208" t="s">
        <v>802</v>
      </c>
      <c r="D16208" t="s">
        <v>589</v>
      </c>
      <c r="E16208" t="s">
        <v>731</v>
      </c>
      <c r="F16208" t="s">
        <v>803</v>
      </c>
      <c r="G16208" t="s">
        <v>195</v>
      </c>
      <c r="H16208" t="s">
        <v>215</v>
      </c>
      <c r="I16208" t="s">
        <v>216</v>
      </c>
      <c r="K16208" t="s">
        <v>202</v>
      </c>
      <c r="O16208" t="s">
        <v>194</v>
      </c>
      <c r="P16208">
        <v>2015</v>
      </c>
      <c r="Q16208">
        <v>30</v>
      </c>
    </row>
    <row r="16209" spans="1:17" x14ac:dyDescent="0.25">
      <c r="A16209" t="s">
        <v>800</v>
      </c>
      <c r="B16209" t="s">
        <v>801</v>
      </c>
      <c r="C16209" t="s">
        <v>802</v>
      </c>
      <c r="D16209" t="s">
        <v>589</v>
      </c>
      <c r="E16209" t="s">
        <v>731</v>
      </c>
      <c r="F16209" t="s">
        <v>803</v>
      </c>
      <c r="G16209" t="s">
        <v>195</v>
      </c>
      <c r="H16209" t="s">
        <v>215</v>
      </c>
      <c r="I16209" t="s">
        <v>216</v>
      </c>
      <c r="K16209" t="s">
        <v>202</v>
      </c>
      <c r="O16209" t="s">
        <v>194</v>
      </c>
      <c r="P16209">
        <v>2020</v>
      </c>
      <c r="Q16209">
        <v>35</v>
      </c>
    </row>
    <row r="16210" spans="1:17" x14ac:dyDescent="0.25">
      <c r="A16210" t="s">
        <v>800</v>
      </c>
      <c r="B16210" t="s">
        <v>801</v>
      </c>
      <c r="C16210" t="s">
        <v>802</v>
      </c>
      <c r="D16210" t="s">
        <v>589</v>
      </c>
      <c r="E16210" t="s">
        <v>731</v>
      </c>
      <c r="F16210" t="s">
        <v>803</v>
      </c>
      <c r="G16210" t="s">
        <v>195</v>
      </c>
      <c r="H16210" t="s">
        <v>215</v>
      </c>
      <c r="I16210" t="s">
        <v>216</v>
      </c>
      <c r="K16210" t="s">
        <v>202</v>
      </c>
      <c r="O16210" t="s">
        <v>264</v>
      </c>
      <c r="P16210">
        <v>2020</v>
      </c>
    </row>
    <row r="16211" spans="1:17" x14ac:dyDescent="0.25">
      <c r="A16211" t="s">
        <v>800</v>
      </c>
      <c r="B16211" t="s">
        <v>801</v>
      </c>
      <c r="C16211" t="s">
        <v>802</v>
      </c>
      <c r="D16211" t="s">
        <v>589</v>
      </c>
      <c r="E16211" t="s">
        <v>731</v>
      </c>
      <c r="F16211" t="s">
        <v>803</v>
      </c>
      <c r="G16211" t="s">
        <v>195</v>
      </c>
      <c r="H16211" t="s">
        <v>215</v>
      </c>
      <c r="I16211" t="s">
        <v>216</v>
      </c>
      <c r="K16211" t="s">
        <v>202</v>
      </c>
      <c r="O16211" t="s">
        <v>265</v>
      </c>
      <c r="P16211">
        <v>2020</v>
      </c>
    </row>
    <row r="16212" spans="1:17" x14ac:dyDescent="0.25">
      <c r="A16212" t="s">
        <v>800</v>
      </c>
      <c r="B16212" t="s">
        <v>801</v>
      </c>
      <c r="C16212" t="s">
        <v>802</v>
      </c>
      <c r="D16212" t="s">
        <v>589</v>
      </c>
      <c r="E16212" t="s">
        <v>731</v>
      </c>
      <c r="F16212" t="s">
        <v>803</v>
      </c>
      <c r="G16212" t="s">
        <v>195</v>
      </c>
      <c r="H16212" t="s">
        <v>215</v>
      </c>
      <c r="I16212" t="s">
        <v>216</v>
      </c>
      <c r="K16212" t="s">
        <v>202</v>
      </c>
      <c r="O16212" t="s">
        <v>194</v>
      </c>
      <c r="P16212">
        <v>2030</v>
      </c>
      <c r="Q16212">
        <v>40</v>
      </c>
    </row>
    <row r="16213" spans="1:17" x14ac:dyDescent="0.25">
      <c r="A16213" t="s">
        <v>800</v>
      </c>
      <c r="B16213" t="s">
        <v>801</v>
      </c>
      <c r="C16213" t="s">
        <v>802</v>
      </c>
      <c r="D16213" t="s">
        <v>589</v>
      </c>
      <c r="E16213" t="s">
        <v>731</v>
      </c>
      <c r="F16213" t="s">
        <v>803</v>
      </c>
      <c r="G16213" t="s">
        <v>195</v>
      </c>
      <c r="H16213" t="s">
        <v>215</v>
      </c>
      <c r="I16213" t="s">
        <v>216</v>
      </c>
      <c r="K16213" t="s">
        <v>202</v>
      </c>
      <c r="O16213" t="s">
        <v>194</v>
      </c>
      <c r="P16213">
        <v>2040</v>
      </c>
      <c r="Q16213">
        <v>40</v>
      </c>
    </row>
    <row r="16214" spans="1:17" x14ac:dyDescent="0.25">
      <c r="A16214" t="s">
        <v>800</v>
      </c>
      <c r="B16214" t="s">
        <v>801</v>
      </c>
      <c r="C16214" t="s">
        <v>802</v>
      </c>
      <c r="D16214" t="s">
        <v>589</v>
      </c>
      <c r="E16214" t="s">
        <v>731</v>
      </c>
      <c r="F16214" t="s">
        <v>803</v>
      </c>
      <c r="G16214" t="s">
        <v>195</v>
      </c>
      <c r="H16214" t="s">
        <v>215</v>
      </c>
      <c r="I16214" t="s">
        <v>216</v>
      </c>
      <c r="K16214" t="s">
        <v>202</v>
      </c>
      <c r="O16214" t="s">
        <v>194</v>
      </c>
      <c r="P16214">
        <v>2050</v>
      </c>
      <c r="Q16214">
        <v>40</v>
      </c>
    </row>
    <row r="16215" spans="1:17" x14ac:dyDescent="0.25">
      <c r="A16215" t="s">
        <v>800</v>
      </c>
      <c r="B16215" t="s">
        <v>801</v>
      </c>
      <c r="C16215" t="s">
        <v>802</v>
      </c>
      <c r="D16215" t="s">
        <v>589</v>
      </c>
      <c r="E16215" t="s">
        <v>731</v>
      </c>
      <c r="F16215" t="s">
        <v>803</v>
      </c>
      <c r="G16215" t="s">
        <v>195</v>
      </c>
      <c r="H16215" t="s">
        <v>215</v>
      </c>
      <c r="I16215" t="s">
        <v>216</v>
      </c>
      <c r="K16215" t="s">
        <v>202</v>
      </c>
      <c r="O16215" t="s">
        <v>264</v>
      </c>
      <c r="P16215">
        <v>2050</v>
      </c>
    </row>
    <row r="16216" spans="1:17" x14ac:dyDescent="0.25">
      <c r="A16216" t="s">
        <v>800</v>
      </c>
      <c r="B16216" t="s">
        <v>801</v>
      </c>
      <c r="C16216" t="s">
        <v>802</v>
      </c>
      <c r="D16216" t="s">
        <v>589</v>
      </c>
      <c r="E16216" t="s">
        <v>731</v>
      </c>
      <c r="F16216" t="s">
        <v>803</v>
      </c>
      <c r="G16216" t="s">
        <v>195</v>
      </c>
      <c r="H16216" t="s">
        <v>215</v>
      </c>
      <c r="I16216" t="s">
        <v>216</v>
      </c>
      <c r="K16216" t="s">
        <v>202</v>
      </c>
      <c r="O16216" t="s">
        <v>265</v>
      </c>
      <c r="P16216">
        <v>2050</v>
      </c>
    </row>
    <row r="16217" spans="1:17" x14ac:dyDescent="0.25">
      <c r="A16217" t="s">
        <v>800</v>
      </c>
      <c r="B16217" t="s">
        <v>801</v>
      </c>
      <c r="C16217" t="s">
        <v>802</v>
      </c>
      <c r="D16217" t="s">
        <v>589</v>
      </c>
      <c r="E16217" t="s">
        <v>731</v>
      </c>
      <c r="F16217" t="s">
        <v>803</v>
      </c>
      <c r="G16217" t="s">
        <v>233</v>
      </c>
      <c r="H16217" t="s">
        <v>805</v>
      </c>
      <c r="I16217" t="s">
        <v>234</v>
      </c>
      <c r="J16217" t="s">
        <v>235</v>
      </c>
      <c r="K16217" t="s">
        <v>236</v>
      </c>
      <c r="L16217" t="s">
        <v>806</v>
      </c>
      <c r="M16217" t="s">
        <v>466</v>
      </c>
      <c r="O16217" t="s">
        <v>194</v>
      </c>
      <c r="P16217">
        <v>2015</v>
      </c>
      <c r="Q16217">
        <v>16700</v>
      </c>
    </row>
    <row r="16218" spans="1:17" x14ac:dyDescent="0.25">
      <c r="A16218" t="s">
        <v>800</v>
      </c>
      <c r="B16218" t="s">
        <v>801</v>
      </c>
      <c r="C16218" t="s">
        <v>802</v>
      </c>
      <c r="D16218" t="s">
        <v>589</v>
      </c>
      <c r="E16218" t="s">
        <v>731</v>
      </c>
      <c r="F16218" t="s">
        <v>803</v>
      </c>
      <c r="G16218" t="s">
        <v>233</v>
      </c>
      <c r="H16218" t="s">
        <v>805</v>
      </c>
      <c r="I16218" t="s">
        <v>234</v>
      </c>
      <c r="J16218" t="s">
        <v>235</v>
      </c>
      <c r="K16218" t="s">
        <v>236</v>
      </c>
      <c r="L16218" t="s">
        <v>806</v>
      </c>
      <c r="M16218" t="s">
        <v>466</v>
      </c>
      <c r="O16218" t="s">
        <v>194</v>
      </c>
      <c r="P16218">
        <v>2020</v>
      </c>
      <c r="Q16218">
        <v>13400</v>
      </c>
    </row>
    <row r="16219" spans="1:17" x14ac:dyDescent="0.25">
      <c r="A16219" t="s">
        <v>800</v>
      </c>
      <c r="B16219" t="s">
        <v>801</v>
      </c>
      <c r="C16219" t="s">
        <v>802</v>
      </c>
      <c r="D16219" t="s">
        <v>589</v>
      </c>
      <c r="E16219" t="s">
        <v>731</v>
      </c>
      <c r="F16219" t="s">
        <v>803</v>
      </c>
      <c r="G16219" t="s">
        <v>233</v>
      </c>
      <c r="H16219" t="s">
        <v>805</v>
      </c>
      <c r="I16219" t="s">
        <v>234</v>
      </c>
      <c r="J16219" t="s">
        <v>235</v>
      </c>
      <c r="K16219" t="s">
        <v>236</v>
      </c>
      <c r="L16219" t="s">
        <v>806</v>
      </c>
      <c r="M16219" t="s">
        <v>466</v>
      </c>
      <c r="O16219" t="s">
        <v>264</v>
      </c>
      <c r="P16219">
        <v>2020</v>
      </c>
      <c r="Q16219">
        <v>12100</v>
      </c>
    </row>
    <row r="16220" spans="1:17" x14ac:dyDescent="0.25">
      <c r="A16220" t="s">
        <v>800</v>
      </c>
      <c r="B16220" t="s">
        <v>801</v>
      </c>
      <c r="C16220" t="s">
        <v>802</v>
      </c>
      <c r="D16220" t="s">
        <v>589</v>
      </c>
      <c r="E16220" t="s">
        <v>731</v>
      </c>
      <c r="F16220" t="s">
        <v>803</v>
      </c>
      <c r="G16220" t="s">
        <v>233</v>
      </c>
      <c r="H16220" t="s">
        <v>805</v>
      </c>
      <c r="I16220" t="s">
        <v>234</v>
      </c>
      <c r="J16220" t="s">
        <v>235</v>
      </c>
      <c r="K16220" t="s">
        <v>236</v>
      </c>
      <c r="L16220" t="s">
        <v>806</v>
      </c>
      <c r="M16220" t="s">
        <v>466</v>
      </c>
      <c r="O16220" t="s">
        <v>265</v>
      </c>
      <c r="P16220">
        <v>2020</v>
      </c>
      <c r="Q16220">
        <v>14800</v>
      </c>
    </row>
    <row r="16221" spans="1:17" x14ac:dyDescent="0.25">
      <c r="A16221" t="s">
        <v>800</v>
      </c>
      <c r="B16221" t="s">
        <v>801</v>
      </c>
      <c r="C16221" t="s">
        <v>802</v>
      </c>
      <c r="D16221" t="s">
        <v>589</v>
      </c>
      <c r="E16221" t="s">
        <v>731</v>
      </c>
      <c r="F16221" t="s">
        <v>803</v>
      </c>
      <c r="G16221" t="s">
        <v>233</v>
      </c>
      <c r="H16221" t="s">
        <v>805</v>
      </c>
      <c r="I16221" t="s">
        <v>234</v>
      </c>
      <c r="J16221" t="s">
        <v>235</v>
      </c>
      <c r="K16221" t="s">
        <v>236</v>
      </c>
      <c r="L16221" t="s">
        <v>806</v>
      </c>
      <c r="M16221" t="s">
        <v>466</v>
      </c>
      <c r="O16221" t="s">
        <v>194</v>
      </c>
      <c r="P16221">
        <v>2030</v>
      </c>
      <c r="Q16221">
        <v>10700</v>
      </c>
    </row>
    <row r="16222" spans="1:17" x14ac:dyDescent="0.25">
      <c r="A16222" t="s">
        <v>800</v>
      </c>
      <c r="B16222" t="s">
        <v>801</v>
      </c>
      <c r="C16222" t="s">
        <v>802</v>
      </c>
      <c r="D16222" t="s">
        <v>589</v>
      </c>
      <c r="E16222" t="s">
        <v>731</v>
      </c>
      <c r="F16222" t="s">
        <v>803</v>
      </c>
      <c r="G16222" t="s">
        <v>233</v>
      </c>
      <c r="H16222" t="s">
        <v>805</v>
      </c>
      <c r="I16222" t="s">
        <v>234</v>
      </c>
      <c r="J16222" t="s">
        <v>235</v>
      </c>
      <c r="K16222" t="s">
        <v>236</v>
      </c>
      <c r="L16222" t="s">
        <v>806</v>
      </c>
      <c r="M16222" t="s">
        <v>466</v>
      </c>
      <c r="O16222" t="s">
        <v>194</v>
      </c>
      <c r="P16222">
        <v>2040</v>
      </c>
      <c r="Q16222">
        <v>9600</v>
      </c>
    </row>
    <row r="16223" spans="1:17" x14ac:dyDescent="0.25">
      <c r="A16223" t="s">
        <v>800</v>
      </c>
      <c r="B16223" t="s">
        <v>801</v>
      </c>
      <c r="C16223" t="s">
        <v>802</v>
      </c>
      <c r="D16223" t="s">
        <v>589</v>
      </c>
      <c r="E16223" t="s">
        <v>731</v>
      </c>
      <c r="F16223" t="s">
        <v>803</v>
      </c>
      <c r="G16223" t="s">
        <v>233</v>
      </c>
      <c r="H16223" t="s">
        <v>805</v>
      </c>
      <c r="I16223" t="s">
        <v>234</v>
      </c>
      <c r="J16223" t="s">
        <v>235</v>
      </c>
      <c r="K16223" t="s">
        <v>236</v>
      </c>
      <c r="L16223" t="s">
        <v>806</v>
      </c>
      <c r="M16223" t="s">
        <v>466</v>
      </c>
      <c r="O16223" t="s">
        <v>194</v>
      </c>
      <c r="P16223">
        <v>2050</v>
      </c>
      <c r="Q16223">
        <v>8900</v>
      </c>
    </row>
    <row r="16224" spans="1:17" x14ac:dyDescent="0.25">
      <c r="A16224" t="s">
        <v>800</v>
      </c>
      <c r="B16224" t="s">
        <v>801</v>
      </c>
      <c r="C16224" t="s">
        <v>802</v>
      </c>
      <c r="D16224" t="s">
        <v>589</v>
      </c>
      <c r="E16224" t="s">
        <v>731</v>
      </c>
      <c r="F16224" t="s">
        <v>803</v>
      </c>
      <c r="G16224" t="s">
        <v>233</v>
      </c>
      <c r="H16224" t="s">
        <v>805</v>
      </c>
      <c r="I16224" t="s">
        <v>234</v>
      </c>
      <c r="J16224" t="s">
        <v>235</v>
      </c>
      <c r="K16224" t="s">
        <v>236</v>
      </c>
      <c r="L16224" t="s">
        <v>806</v>
      </c>
      <c r="M16224" t="s">
        <v>466</v>
      </c>
      <c r="O16224" t="s">
        <v>264</v>
      </c>
      <c r="P16224">
        <v>2050</v>
      </c>
      <c r="Q16224">
        <v>8100</v>
      </c>
    </row>
    <row r="16225" spans="1:17" x14ac:dyDescent="0.25">
      <c r="A16225" t="s">
        <v>800</v>
      </c>
      <c r="B16225" t="s">
        <v>801</v>
      </c>
      <c r="C16225" t="s">
        <v>802</v>
      </c>
      <c r="D16225" t="s">
        <v>589</v>
      </c>
      <c r="E16225" t="s">
        <v>731</v>
      </c>
      <c r="F16225" t="s">
        <v>803</v>
      </c>
      <c r="G16225" t="s">
        <v>233</v>
      </c>
      <c r="H16225" t="s">
        <v>805</v>
      </c>
      <c r="I16225" t="s">
        <v>234</v>
      </c>
      <c r="J16225" t="s">
        <v>235</v>
      </c>
      <c r="K16225" t="s">
        <v>236</v>
      </c>
      <c r="L16225" t="s">
        <v>806</v>
      </c>
      <c r="M16225" t="s">
        <v>466</v>
      </c>
      <c r="O16225" t="s">
        <v>265</v>
      </c>
      <c r="P16225">
        <v>2050</v>
      </c>
      <c r="Q16225">
        <v>9900</v>
      </c>
    </row>
    <row r="16226" spans="1:17" x14ac:dyDescent="0.25">
      <c r="A16226" t="s">
        <v>800</v>
      </c>
      <c r="B16226" t="s">
        <v>801</v>
      </c>
      <c r="C16226" t="s">
        <v>802</v>
      </c>
      <c r="D16226" t="s">
        <v>589</v>
      </c>
      <c r="E16226" t="s">
        <v>731</v>
      </c>
      <c r="F16226" t="s">
        <v>803</v>
      </c>
      <c r="G16226" t="s">
        <v>233</v>
      </c>
      <c r="H16226" t="s">
        <v>807</v>
      </c>
      <c r="I16226" t="s">
        <v>234</v>
      </c>
      <c r="J16226" t="s">
        <v>605</v>
      </c>
      <c r="K16226" t="s">
        <v>236</v>
      </c>
      <c r="L16226" t="s">
        <v>806</v>
      </c>
      <c r="O16226" t="s">
        <v>194</v>
      </c>
      <c r="P16226">
        <v>2015</v>
      </c>
    </row>
    <row r="16227" spans="1:17" x14ac:dyDescent="0.25">
      <c r="A16227" t="s">
        <v>800</v>
      </c>
      <c r="B16227" t="s">
        <v>801</v>
      </c>
      <c r="C16227" t="s">
        <v>802</v>
      </c>
      <c r="D16227" t="s">
        <v>589</v>
      </c>
      <c r="E16227" t="s">
        <v>731</v>
      </c>
      <c r="F16227" t="s">
        <v>803</v>
      </c>
      <c r="G16227" t="s">
        <v>233</v>
      </c>
      <c r="H16227" t="s">
        <v>807</v>
      </c>
      <c r="I16227" t="s">
        <v>234</v>
      </c>
      <c r="J16227" t="s">
        <v>605</v>
      </c>
      <c r="K16227" t="s">
        <v>236</v>
      </c>
      <c r="L16227" t="s">
        <v>806</v>
      </c>
      <c r="O16227" t="s">
        <v>194</v>
      </c>
      <c r="P16227">
        <v>2020</v>
      </c>
    </row>
    <row r="16228" spans="1:17" x14ac:dyDescent="0.25">
      <c r="A16228" t="s">
        <v>800</v>
      </c>
      <c r="B16228" t="s">
        <v>801</v>
      </c>
      <c r="C16228" t="s">
        <v>802</v>
      </c>
      <c r="D16228" t="s">
        <v>589</v>
      </c>
      <c r="E16228" t="s">
        <v>731</v>
      </c>
      <c r="F16228" t="s">
        <v>803</v>
      </c>
      <c r="G16228" t="s">
        <v>233</v>
      </c>
      <c r="H16228" t="s">
        <v>807</v>
      </c>
      <c r="I16228" t="s">
        <v>234</v>
      </c>
      <c r="J16228" t="s">
        <v>605</v>
      </c>
      <c r="K16228" t="s">
        <v>236</v>
      </c>
      <c r="L16228" t="s">
        <v>806</v>
      </c>
      <c r="O16228" t="s">
        <v>264</v>
      </c>
      <c r="P16228">
        <v>2020</v>
      </c>
    </row>
    <row r="16229" spans="1:17" x14ac:dyDescent="0.25">
      <c r="A16229" t="s">
        <v>800</v>
      </c>
      <c r="B16229" t="s">
        <v>801</v>
      </c>
      <c r="C16229" t="s">
        <v>802</v>
      </c>
      <c r="D16229" t="s">
        <v>589</v>
      </c>
      <c r="E16229" t="s">
        <v>731</v>
      </c>
      <c r="F16229" t="s">
        <v>803</v>
      </c>
      <c r="G16229" t="s">
        <v>233</v>
      </c>
      <c r="H16229" t="s">
        <v>807</v>
      </c>
      <c r="I16229" t="s">
        <v>234</v>
      </c>
      <c r="J16229" t="s">
        <v>605</v>
      </c>
      <c r="K16229" t="s">
        <v>236</v>
      </c>
      <c r="L16229" t="s">
        <v>806</v>
      </c>
      <c r="O16229" t="s">
        <v>265</v>
      </c>
      <c r="P16229">
        <v>2020</v>
      </c>
    </row>
    <row r="16230" spans="1:17" x14ac:dyDescent="0.25">
      <c r="A16230" t="s">
        <v>800</v>
      </c>
      <c r="B16230" t="s">
        <v>801</v>
      </c>
      <c r="C16230" t="s">
        <v>802</v>
      </c>
      <c r="D16230" t="s">
        <v>589</v>
      </c>
      <c r="E16230" t="s">
        <v>731</v>
      </c>
      <c r="F16230" t="s">
        <v>803</v>
      </c>
      <c r="G16230" t="s">
        <v>233</v>
      </c>
      <c r="H16230" t="s">
        <v>807</v>
      </c>
      <c r="I16230" t="s">
        <v>234</v>
      </c>
      <c r="J16230" t="s">
        <v>605</v>
      </c>
      <c r="K16230" t="s">
        <v>236</v>
      </c>
      <c r="L16230" t="s">
        <v>806</v>
      </c>
      <c r="O16230" t="s">
        <v>194</v>
      </c>
      <c r="P16230">
        <v>2030</v>
      </c>
    </row>
    <row r="16231" spans="1:17" x14ac:dyDescent="0.25">
      <c r="A16231" t="s">
        <v>800</v>
      </c>
      <c r="B16231" t="s">
        <v>801</v>
      </c>
      <c r="C16231" t="s">
        <v>802</v>
      </c>
      <c r="D16231" t="s">
        <v>589</v>
      </c>
      <c r="E16231" t="s">
        <v>731</v>
      </c>
      <c r="F16231" t="s">
        <v>803</v>
      </c>
      <c r="G16231" t="s">
        <v>233</v>
      </c>
      <c r="H16231" t="s">
        <v>807</v>
      </c>
      <c r="I16231" t="s">
        <v>234</v>
      </c>
      <c r="J16231" t="s">
        <v>605</v>
      </c>
      <c r="K16231" t="s">
        <v>236</v>
      </c>
      <c r="L16231" t="s">
        <v>806</v>
      </c>
      <c r="O16231" t="s">
        <v>194</v>
      </c>
      <c r="P16231">
        <v>2040</v>
      </c>
    </row>
    <row r="16232" spans="1:17" x14ac:dyDescent="0.25">
      <c r="A16232" t="s">
        <v>800</v>
      </c>
      <c r="B16232" t="s">
        <v>801</v>
      </c>
      <c r="C16232" t="s">
        <v>802</v>
      </c>
      <c r="D16232" t="s">
        <v>589</v>
      </c>
      <c r="E16232" t="s">
        <v>731</v>
      </c>
      <c r="F16232" t="s">
        <v>803</v>
      </c>
      <c r="G16232" t="s">
        <v>233</v>
      </c>
      <c r="H16232" t="s">
        <v>807</v>
      </c>
      <c r="I16232" t="s">
        <v>234</v>
      </c>
      <c r="J16232" t="s">
        <v>605</v>
      </c>
      <c r="K16232" t="s">
        <v>236</v>
      </c>
      <c r="L16232" t="s">
        <v>806</v>
      </c>
      <c r="O16232" t="s">
        <v>194</v>
      </c>
      <c r="P16232">
        <v>2050</v>
      </c>
    </row>
    <row r="16233" spans="1:17" x14ac:dyDescent="0.25">
      <c r="A16233" t="s">
        <v>800</v>
      </c>
      <c r="B16233" t="s">
        <v>801</v>
      </c>
      <c r="C16233" t="s">
        <v>802</v>
      </c>
      <c r="D16233" t="s">
        <v>589</v>
      </c>
      <c r="E16233" t="s">
        <v>731</v>
      </c>
      <c r="F16233" t="s">
        <v>803</v>
      </c>
      <c r="G16233" t="s">
        <v>233</v>
      </c>
      <c r="H16233" t="s">
        <v>807</v>
      </c>
      <c r="I16233" t="s">
        <v>234</v>
      </c>
      <c r="J16233" t="s">
        <v>605</v>
      </c>
      <c r="K16233" t="s">
        <v>236</v>
      </c>
      <c r="L16233" t="s">
        <v>806</v>
      </c>
      <c r="O16233" t="s">
        <v>264</v>
      </c>
      <c r="P16233">
        <v>2050</v>
      </c>
    </row>
    <row r="16234" spans="1:17" x14ac:dyDescent="0.25">
      <c r="A16234" t="s">
        <v>800</v>
      </c>
      <c r="B16234" t="s">
        <v>801</v>
      </c>
      <c r="C16234" t="s">
        <v>802</v>
      </c>
      <c r="D16234" t="s">
        <v>589</v>
      </c>
      <c r="E16234" t="s">
        <v>731</v>
      </c>
      <c r="F16234" t="s">
        <v>803</v>
      </c>
      <c r="G16234" t="s">
        <v>233</v>
      </c>
      <c r="H16234" t="s">
        <v>807</v>
      </c>
      <c r="I16234" t="s">
        <v>234</v>
      </c>
      <c r="J16234" t="s">
        <v>605</v>
      </c>
      <c r="K16234" t="s">
        <v>236</v>
      </c>
      <c r="L16234" t="s">
        <v>806</v>
      </c>
      <c r="O16234" t="s">
        <v>265</v>
      </c>
      <c r="P16234">
        <v>2050</v>
      </c>
    </row>
    <row r="16235" spans="1:17" x14ac:dyDescent="0.25">
      <c r="A16235" t="s">
        <v>800</v>
      </c>
      <c r="B16235" t="s">
        <v>801</v>
      </c>
      <c r="C16235" t="s">
        <v>802</v>
      </c>
      <c r="D16235" t="s">
        <v>589</v>
      </c>
      <c r="E16235" t="s">
        <v>731</v>
      </c>
      <c r="F16235" t="s">
        <v>803</v>
      </c>
      <c r="G16235" t="s">
        <v>233</v>
      </c>
      <c r="H16235" t="s">
        <v>808</v>
      </c>
      <c r="I16235" t="s">
        <v>240</v>
      </c>
      <c r="J16235" t="s">
        <v>235</v>
      </c>
      <c r="K16235" t="s">
        <v>241</v>
      </c>
      <c r="L16235" t="s">
        <v>806</v>
      </c>
      <c r="M16235" t="s">
        <v>809</v>
      </c>
      <c r="N16235" t="s">
        <v>810</v>
      </c>
      <c r="O16235" t="s">
        <v>194</v>
      </c>
      <c r="P16235">
        <v>2015</v>
      </c>
      <c r="Q16235">
        <v>1.67233430744379</v>
      </c>
    </row>
    <row r="16236" spans="1:17" x14ac:dyDescent="0.25">
      <c r="A16236" t="s">
        <v>800</v>
      </c>
      <c r="B16236" t="s">
        <v>801</v>
      </c>
      <c r="C16236" t="s">
        <v>802</v>
      </c>
      <c r="D16236" t="s">
        <v>589</v>
      </c>
      <c r="E16236" t="s">
        <v>731</v>
      </c>
      <c r="F16236" t="s">
        <v>803</v>
      </c>
      <c r="G16236" t="s">
        <v>233</v>
      </c>
      <c r="H16236" t="s">
        <v>808</v>
      </c>
      <c r="I16236" t="s">
        <v>240</v>
      </c>
      <c r="J16236" t="s">
        <v>235</v>
      </c>
      <c r="K16236" t="s">
        <v>241</v>
      </c>
      <c r="L16236" t="s">
        <v>806</v>
      </c>
      <c r="M16236" t="s">
        <v>809</v>
      </c>
      <c r="N16236" t="s">
        <v>810</v>
      </c>
      <c r="O16236" t="s">
        <v>194</v>
      </c>
      <c r="P16236">
        <v>2020</v>
      </c>
      <c r="Q16236">
        <v>1.24193548387097</v>
      </c>
    </row>
    <row r="16237" spans="1:17" x14ac:dyDescent="0.25">
      <c r="A16237" t="s">
        <v>800</v>
      </c>
      <c r="B16237" t="s">
        <v>801</v>
      </c>
      <c r="C16237" t="s">
        <v>802</v>
      </c>
      <c r="D16237" t="s">
        <v>589</v>
      </c>
      <c r="E16237" t="s">
        <v>731</v>
      </c>
      <c r="F16237" t="s">
        <v>803</v>
      </c>
      <c r="G16237" t="s">
        <v>233</v>
      </c>
      <c r="H16237" t="s">
        <v>808</v>
      </c>
      <c r="I16237" t="s">
        <v>240</v>
      </c>
      <c r="J16237" t="s">
        <v>235</v>
      </c>
      <c r="K16237" t="s">
        <v>241</v>
      </c>
      <c r="L16237" t="s">
        <v>806</v>
      </c>
      <c r="M16237" t="s">
        <v>809</v>
      </c>
      <c r="N16237" t="s">
        <v>810</v>
      </c>
      <c r="O16237" t="s">
        <v>264</v>
      </c>
      <c r="P16237">
        <v>2020</v>
      </c>
      <c r="Q16237">
        <v>1.18548387096774</v>
      </c>
    </row>
    <row r="16238" spans="1:17" x14ac:dyDescent="0.25">
      <c r="A16238" t="s">
        <v>800</v>
      </c>
      <c r="B16238" t="s">
        <v>801</v>
      </c>
      <c r="C16238" t="s">
        <v>802</v>
      </c>
      <c r="D16238" t="s">
        <v>589</v>
      </c>
      <c r="E16238" t="s">
        <v>731</v>
      </c>
      <c r="F16238" t="s">
        <v>803</v>
      </c>
      <c r="G16238" t="s">
        <v>233</v>
      </c>
      <c r="H16238" t="s">
        <v>808</v>
      </c>
      <c r="I16238" t="s">
        <v>240</v>
      </c>
      <c r="J16238" t="s">
        <v>235</v>
      </c>
      <c r="K16238" t="s">
        <v>241</v>
      </c>
      <c r="L16238" t="s">
        <v>806</v>
      </c>
      <c r="M16238" t="s">
        <v>809</v>
      </c>
      <c r="N16238" t="s">
        <v>810</v>
      </c>
      <c r="O16238" t="s">
        <v>265</v>
      </c>
      <c r="P16238">
        <v>2020</v>
      </c>
      <c r="Q16238">
        <v>1.29838709677419</v>
      </c>
    </row>
    <row r="16239" spans="1:17" x14ac:dyDescent="0.25">
      <c r="A16239" t="s">
        <v>800</v>
      </c>
      <c r="B16239" t="s">
        <v>801</v>
      </c>
      <c r="C16239" t="s">
        <v>802</v>
      </c>
      <c r="D16239" t="s">
        <v>589</v>
      </c>
      <c r="E16239" t="s">
        <v>731</v>
      </c>
      <c r="F16239" t="s">
        <v>803</v>
      </c>
      <c r="G16239" t="s">
        <v>233</v>
      </c>
      <c r="H16239" t="s">
        <v>808</v>
      </c>
      <c r="I16239" t="s">
        <v>240</v>
      </c>
      <c r="J16239" t="s">
        <v>235</v>
      </c>
      <c r="K16239" t="s">
        <v>241</v>
      </c>
      <c r="L16239" t="s">
        <v>806</v>
      </c>
      <c r="M16239" t="s">
        <v>809</v>
      </c>
      <c r="N16239" t="s">
        <v>810</v>
      </c>
      <c r="O16239" t="s">
        <v>194</v>
      </c>
      <c r="P16239">
        <v>2030</v>
      </c>
      <c r="Q16239">
        <v>0.84004613675463402</v>
      </c>
    </row>
    <row r="16240" spans="1:17" x14ac:dyDescent="0.25">
      <c r="A16240" t="s">
        <v>800</v>
      </c>
      <c r="B16240" t="s">
        <v>801</v>
      </c>
      <c r="C16240" t="s">
        <v>802</v>
      </c>
      <c r="D16240" t="s">
        <v>589</v>
      </c>
      <c r="E16240" t="s">
        <v>731</v>
      </c>
      <c r="F16240" t="s">
        <v>803</v>
      </c>
      <c r="G16240" t="s">
        <v>233</v>
      </c>
      <c r="H16240" t="s">
        <v>808</v>
      </c>
      <c r="I16240" t="s">
        <v>240</v>
      </c>
      <c r="J16240" t="s">
        <v>235</v>
      </c>
      <c r="K16240" t="s">
        <v>241</v>
      </c>
      <c r="L16240" t="s">
        <v>806</v>
      </c>
      <c r="M16240" t="s">
        <v>809</v>
      </c>
      <c r="N16240" t="s">
        <v>810</v>
      </c>
      <c r="O16240" t="s">
        <v>194</v>
      </c>
      <c r="P16240">
        <v>2040</v>
      </c>
      <c r="Q16240">
        <v>0.69912312814004196</v>
      </c>
    </row>
    <row r="16241" spans="1:17" x14ac:dyDescent="0.25">
      <c r="A16241" t="s">
        <v>800</v>
      </c>
      <c r="B16241" t="s">
        <v>801</v>
      </c>
      <c r="C16241" t="s">
        <v>802</v>
      </c>
      <c r="D16241" t="s">
        <v>589</v>
      </c>
      <c r="E16241" t="s">
        <v>731</v>
      </c>
      <c r="F16241" t="s">
        <v>803</v>
      </c>
      <c r="G16241" t="s">
        <v>233</v>
      </c>
      <c r="H16241" t="s">
        <v>808</v>
      </c>
      <c r="I16241" t="s">
        <v>240</v>
      </c>
      <c r="J16241" t="s">
        <v>235</v>
      </c>
      <c r="K16241" t="s">
        <v>241</v>
      </c>
      <c r="L16241" t="s">
        <v>806</v>
      </c>
      <c r="M16241" t="s">
        <v>809</v>
      </c>
      <c r="N16241" t="s">
        <v>810</v>
      </c>
      <c r="O16241" t="s">
        <v>194</v>
      </c>
      <c r="P16241">
        <v>2050</v>
      </c>
      <c r="Q16241">
        <v>0.63581397748269797</v>
      </c>
    </row>
    <row r="16242" spans="1:17" x14ac:dyDescent="0.25">
      <c r="A16242" t="s">
        <v>800</v>
      </c>
      <c r="B16242" t="s">
        <v>801</v>
      </c>
      <c r="C16242" t="s">
        <v>802</v>
      </c>
      <c r="D16242" t="s">
        <v>589</v>
      </c>
      <c r="E16242" t="s">
        <v>731</v>
      </c>
      <c r="F16242" t="s">
        <v>803</v>
      </c>
      <c r="G16242" t="s">
        <v>233</v>
      </c>
      <c r="H16242" t="s">
        <v>808</v>
      </c>
      <c r="I16242" t="s">
        <v>240</v>
      </c>
      <c r="J16242" t="s">
        <v>235</v>
      </c>
      <c r="K16242" t="s">
        <v>241</v>
      </c>
      <c r="L16242" t="s">
        <v>806</v>
      </c>
      <c r="M16242" t="s">
        <v>809</v>
      </c>
      <c r="N16242" t="s">
        <v>810</v>
      </c>
      <c r="O16242" t="s">
        <v>264</v>
      </c>
      <c r="P16242">
        <v>2050</v>
      </c>
      <c r="Q16242">
        <v>0.54163320784694202</v>
      </c>
    </row>
    <row r="16243" spans="1:17" x14ac:dyDescent="0.25">
      <c r="A16243" t="s">
        <v>800</v>
      </c>
      <c r="B16243" t="s">
        <v>801</v>
      </c>
      <c r="C16243" t="s">
        <v>802</v>
      </c>
      <c r="D16243" t="s">
        <v>589</v>
      </c>
      <c r="E16243" t="s">
        <v>731</v>
      </c>
      <c r="F16243" t="s">
        <v>803</v>
      </c>
      <c r="G16243" t="s">
        <v>233</v>
      </c>
      <c r="H16243" t="s">
        <v>808</v>
      </c>
      <c r="I16243" t="s">
        <v>240</v>
      </c>
      <c r="J16243" t="s">
        <v>235</v>
      </c>
      <c r="K16243" t="s">
        <v>241</v>
      </c>
      <c r="L16243" t="s">
        <v>806</v>
      </c>
      <c r="M16243" t="s">
        <v>809</v>
      </c>
      <c r="N16243" t="s">
        <v>810</v>
      </c>
      <c r="O16243" t="s">
        <v>265</v>
      </c>
      <c r="P16243">
        <v>2050</v>
      </c>
      <c r="Q16243">
        <v>0.84645365052227295</v>
      </c>
    </row>
    <row r="16244" spans="1:17" x14ac:dyDescent="0.25">
      <c r="A16244" t="s">
        <v>800</v>
      </c>
      <c r="B16244" t="s">
        <v>801</v>
      </c>
      <c r="C16244" t="s">
        <v>802</v>
      </c>
      <c r="D16244" t="s">
        <v>589</v>
      </c>
      <c r="E16244" t="s">
        <v>731</v>
      </c>
      <c r="F16244" t="s">
        <v>803</v>
      </c>
      <c r="G16244" t="s">
        <v>233</v>
      </c>
      <c r="H16244" t="s">
        <v>811</v>
      </c>
      <c r="I16244" t="s">
        <v>240</v>
      </c>
      <c r="J16244" t="s">
        <v>812</v>
      </c>
      <c r="K16244" t="s">
        <v>241</v>
      </c>
      <c r="L16244" t="s">
        <v>806</v>
      </c>
      <c r="M16244" t="s">
        <v>813</v>
      </c>
      <c r="N16244" t="s">
        <v>810</v>
      </c>
      <c r="O16244" t="s">
        <v>194</v>
      </c>
      <c r="P16244">
        <v>2015</v>
      </c>
      <c r="Q16244">
        <v>1.5926993404226599</v>
      </c>
    </row>
    <row r="16245" spans="1:17" x14ac:dyDescent="0.25">
      <c r="A16245" t="s">
        <v>800</v>
      </c>
      <c r="B16245" t="s">
        <v>801</v>
      </c>
      <c r="C16245" t="s">
        <v>802</v>
      </c>
      <c r="D16245" t="s">
        <v>589</v>
      </c>
      <c r="E16245" t="s">
        <v>731</v>
      </c>
      <c r="F16245" t="s">
        <v>803</v>
      </c>
      <c r="G16245" t="s">
        <v>233</v>
      </c>
      <c r="H16245" t="s">
        <v>811</v>
      </c>
      <c r="I16245" t="s">
        <v>240</v>
      </c>
      <c r="J16245" t="s">
        <v>812</v>
      </c>
      <c r="K16245" t="s">
        <v>241</v>
      </c>
      <c r="L16245" t="s">
        <v>806</v>
      </c>
      <c r="M16245" t="s">
        <v>813</v>
      </c>
      <c r="N16245" t="s">
        <v>810</v>
      </c>
      <c r="O16245" t="s">
        <v>194</v>
      </c>
      <c r="P16245">
        <v>2020</v>
      </c>
      <c r="Q16245">
        <v>1.1827956989247299</v>
      </c>
    </row>
    <row r="16246" spans="1:17" x14ac:dyDescent="0.25">
      <c r="A16246" t="s">
        <v>800</v>
      </c>
      <c r="B16246" t="s">
        <v>801</v>
      </c>
      <c r="C16246" t="s">
        <v>802</v>
      </c>
      <c r="D16246" t="s">
        <v>589</v>
      </c>
      <c r="E16246" t="s">
        <v>731</v>
      </c>
      <c r="F16246" t="s">
        <v>803</v>
      </c>
      <c r="G16246" t="s">
        <v>233</v>
      </c>
      <c r="H16246" t="s">
        <v>811</v>
      </c>
      <c r="I16246" t="s">
        <v>240</v>
      </c>
      <c r="J16246" t="s">
        <v>812</v>
      </c>
      <c r="K16246" t="s">
        <v>241</v>
      </c>
      <c r="L16246" t="s">
        <v>806</v>
      </c>
      <c r="M16246" t="s">
        <v>813</v>
      </c>
      <c r="N16246" t="s">
        <v>810</v>
      </c>
      <c r="O16246" t="s">
        <v>264</v>
      </c>
      <c r="P16246">
        <v>2020</v>
      </c>
      <c r="Q16246">
        <v>1.12903225806452</v>
      </c>
    </row>
    <row r="16247" spans="1:17" x14ac:dyDescent="0.25">
      <c r="A16247" t="s">
        <v>800</v>
      </c>
      <c r="B16247" t="s">
        <v>801</v>
      </c>
      <c r="C16247" t="s">
        <v>802</v>
      </c>
      <c r="D16247" t="s">
        <v>589</v>
      </c>
      <c r="E16247" t="s">
        <v>731</v>
      </c>
      <c r="F16247" t="s">
        <v>803</v>
      </c>
      <c r="G16247" t="s">
        <v>233</v>
      </c>
      <c r="H16247" t="s">
        <v>811</v>
      </c>
      <c r="I16247" t="s">
        <v>240</v>
      </c>
      <c r="J16247" t="s">
        <v>812</v>
      </c>
      <c r="K16247" t="s">
        <v>241</v>
      </c>
      <c r="L16247" t="s">
        <v>806</v>
      </c>
      <c r="M16247" t="s">
        <v>813</v>
      </c>
      <c r="N16247" t="s">
        <v>810</v>
      </c>
      <c r="O16247" t="s">
        <v>265</v>
      </c>
      <c r="P16247">
        <v>2020</v>
      </c>
      <c r="Q16247">
        <v>1.23655913978495</v>
      </c>
    </row>
    <row r="16248" spans="1:17" x14ac:dyDescent="0.25">
      <c r="A16248" t="s">
        <v>800</v>
      </c>
      <c r="B16248" t="s">
        <v>801</v>
      </c>
      <c r="C16248" t="s">
        <v>802</v>
      </c>
      <c r="D16248" t="s">
        <v>589</v>
      </c>
      <c r="E16248" t="s">
        <v>731</v>
      </c>
      <c r="F16248" t="s">
        <v>803</v>
      </c>
      <c r="G16248" t="s">
        <v>233</v>
      </c>
      <c r="H16248" t="s">
        <v>811</v>
      </c>
      <c r="I16248" t="s">
        <v>240</v>
      </c>
      <c r="J16248" t="s">
        <v>812</v>
      </c>
      <c r="K16248" t="s">
        <v>241</v>
      </c>
      <c r="L16248" t="s">
        <v>806</v>
      </c>
      <c r="M16248" t="s">
        <v>813</v>
      </c>
      <c r="N16248" t="s">
        <v>810</v>
      </c>
      <c r="O16248" t="s">
        <v>194</v>
      </c>
      <c r="P16248">
        <v>2030</v>
      </c>
      <c r="Q16248">
        <v>0.80004393976631805</v>
      </c>
    </row>
    <row r="16249" spans="1:17" x14ac:dyDescent="0.25">
      <c r="A16249" t="s">
        <v>800</v>
      </c>
      <c r="B16249" t="s">
        <v>801</v>
      </c>
      <c r="C16249" t="s">
        <v>802</v>
      </c>
      <c r="D16249" t="s">
        <v>589</v>
      </c>
      <c r="E16249" t="s">
        <v>731</v>
      </c>
      <c r="F16249" t="s">
        <v>803</v>
      </c>
      <c r="G16249" t="s">
        <v>233</v>
      </c>
      <c r="H16249" t="s">
        <v>811</v>
      </c>
      <c r="I16249" t="s">
        <v>240</v>
      </c>
      <c r="J16249" t="s">
        <v>812</v>
      </c>
      <c r="K16249" t="s">
        <v>241</v>
      </c>
      <c r="L16249" t="s">
        <v>806</v>
      </c>
      <c r="M16249" t="s">
        <v>813</v>
      </c>
      <c r="N16249" t="s">
        <v>810</v>
      </c>
      <c r="O16249" t="s">
        <v>194</v>
      </c>
      <c r="P16249">
        <v>2040</v>
      </c>
      <c r="Q16249">
        <v>0.665831550609564</v>
      </c>
    </row>
    <row r="16250" spans="1:17" x14ac:dyDescent="0.25">
      <c r="A16250" t="s">
        <v>800</v>
      </c>
      <c r="B16250" t="s">
        <v>801</v>
      </c>
      <c r="C16250" t="s">
        <v>802</v>
      </c>
      <c r="D16250" t="s">
        <v>589</v>
      </c>
      <c r="E16250" t="s">
        <v>731</v>
      </c>
      <c r="F16250" t="s">
        <v>803</v>
      </c>
      <c r="G16250" t="s">
        <v>233</v>
      </c>
      <c r="H16250" t="s">
        <v>811</v>
      </c>
      <c r="I16250" t="s">
        <v>240</v>
      </c>
      <c r="J16250" t="s">
        <v>812</v>
      </c>
      <c r="K16250" t="s">
        <v>241</v>
      </c>
      <c r="L16250" t="s">
        <v>806</v>
      </c>
      <c r="M16250" t="s">
        <v>813</v>
      </c>
      <c r="N16250" t="s">
        <v>810</v>
      </c>
      <c r="O16250" t="s">
        <v>194</v>
      </c>
      <c r="P16250">
        <v>2050</v>
      </c>
      <c r="Q16250">
        <v>0.60553712141209404</v>
      </c>
    </row>
    <row r="16251" spans="1:17" x14ac:dyDescent="0.25">
      <c r="A16251" t="s">
        <v>800</v>
      </c>
      <c r="B16251" t="s">
        <v>801</v>
      </c>
      <c r="C16251" t="s">
        <v>802</v>
      </c>
      <c r="D16251" t="s">
        <v>589</v>
      </c>
      <c r="E16251" t="s">
        <v>731</v>
      </c>
      <c r="F16251" t="s">
        <v>803</v>
      </c>
      <c r="G16251" t="s">
        <v>233</v>
      </c>
      <c r="H16251" t="s">
        <v>811</v>
      </c>
      <c r="I16251" t="s">
        <v>240</v>
      </c>
      <c r="J16251" t="s">
        <v>812</v>
      </c>
      <c r="K16251" t="s">
        <v>241</v>
      </c>
      <c r="L16251" t="s">
        <v>806</v>
      </c>
      <c r="M16251" t="s">
        <v>813</v>
      </c>
      <c r="N16251" t="s">
        <v>810</v>
      </c>
      <c r="O16251" t="s">
        <v>264</v>
      </c>
      <c r="P16251">
        <v>2050</v>
      </c>
      <c r="Q16251">
        <v>0.51584115033042099</v>
      </c>
    </row>
    <row r="16252" spans="1:17" x14ac:dyDescent="0.25">
      <c r="A16252" t="s">
        <v>800</v>
      </c>
      <c r="B16252" t="s">
        <v>801</v>
      </c>
      <c r="C16252" t="s">
        <v>802</v>
      </c>
      <c r="D16252" t="s">
        <v>589</v>
      </c>
      <c r="E16252" t="s">
        <v>731</v>
      </c>
      <c r="F16252" t="s">
        <v>803</v>
      </c>
      <c r="G16252" t="s">
        <v>233</v>
      </c>
      <c r="H16252" t="s">
        <v>811</v>
      </c>
      <c r="I16252" t="s">
        <v>240</v>
      </c>
      <c r="J16252" t="s">
        <v>812</v>
      </c>
      <c r="K16252" t="s">
        <v>241</v>
      </c>
      <c r="L16252" t="s">
        <v>806</v>
      </c>
      <c r="M16252" t="s">
        <v>813</v>
      </c>
      <c r="N16252" t="s">
        <v>810</v>
      </c>
      <c r="O16252" t="s">
        <v>265</v>
      </c>
      <c r="P16252">
        <v>2050</v>
      </c>
      <c r="Q16252">
        <v>0.80614633383073597</v>
      </c>
    </row>
    <row r="16253" spans="1:17" x14ac:dyDescent="0.25">
      <c r="A16253" t="s">
        <v>800</v>
      </c>
      <c r="B16253" t="s">
        <v>801</v>
      </c>
      <c r="C16253" t="s">
        <v>802</v>
      </c>
      <c r="D16253" t="s">
        <v>589</v>
      </c>
      <c r="E16253" t="s">
        <v>731</v>
      </c>
      <c r="F16253" t="s">
        <v>803</v>
      </c>
      <c r="G16253" t="s">
        <v>243</v>
      </c>
      <c r="H16253" t="s">
        <v>248</v>
      </c>
      <c r="I16253" t="s">
        <v>249</v>
      </c>
      <c r="J16253" t="s">
        <v>250</v>
      </c>
      <c r="K16253" t="s">
        <v>191</v>
      </c>
      <c r="O16253" t="s">
        <v>194</v>
      </c>
      <c r="P16253">
        <v>2015</v>
      </c>
    </row>
    <row r="16254" spans="1:17" x14ac:dyDescent="0.25">
      <c r="A16254" t="s">
        <v>800</v>
      </c>
      <c r="B16254" t="s">
        <v>801</v>
      </c>
      <c r="C16254" t="s">
        <v>802</v>
      </c>
      <c r="D16254" t="s">
        <v>589</v>
      </c>
      <c r="E16254" t="s">
        <v>731</v>
      </c>
      <c r="F16254" t="s">
        <v>803</v>
      </c>
      <c r="G16254" t="s">
        <v>243</v>
      </c>
      <c r="H16254" t="s">
        <v>248</v>
      </c>
      <c r="I16254" t="s">
        <v>249</v>
      </c>
      <c r="J16254" t="s">
        <v>250</v>
      </c>
      <c r="K16254" t="s">
        <v>191</v>
      </c>
      <c r="O16254" t="s">
        <v>194</v>
      </c>
      <c r="P16254">
        <v>2020</v>
      </c>
    </row>
    <row r="16255" spans="1:17" x14ac:dyDescent="0.25">
      <c r="A16255" t="s">
        <v>800</v>
      </c>
      <c r="B16255" t="s">
        <v>801</v>
      </c>
      <c r="C16255" t="s">
        <v>802</v>
      </c>
      <c r="D16255" t="s">
        <v>589</v>
      </c>
      <c r="E16255" t="s">
        <v>731</v>
      </c>
      <c r="F16255" t="s">
        <v>803</v>
      </c>
      <c r="G16255" t="s">
        <v>243</v>
      </c>
      <c r="H16255" t="s">
        <v>248</v>
      </c>
      <c r="I16255" t="s">
        <v>249</v>
      </c>
      <c r="J16255" t="s">
        <v>250</v>
      </c>
      <c r="K16255" t="s">
        <v>191</v>
      </c>
      <c r="O16255" t="s">
        <v>264</v>
      </c>
      <c r="P16255">
        <v>2020</v>
      </c>
    </row>
    <row r="16256" spans="1:17" x14ac:dyDescent="0.25">
      <c r="A16256" t="s">
        <v>800</v>
      </c>
      <c r="B16256" t="s">
        <v>801</v>
      </c>
      <c r="C16256" t="s">
        <v>802</v>
      </c>
      <c r="D16256" t="s">
        <v>589</v>
      </c>
      <c r="E16256" t="s">
        <v>731</v>
      </c>
      <c r="F16256" t="s">
        <v>803</v>
      </c>
      <c r="G16256" t="s">
        <v>243</v>
      </c>
      <c r="H16256" t="s">
        <v>248</v>
      </c>
      <c r="I16256" t="s">
        <v>249</v>
      </c>
      <c r="J16256" t="s">
        <v>250</v>
      </c>
      <c r="K16256" t="s">
        <v>191</v>
      </c>
      <c r="O16256" t="s">
        <v>265</v>
      </c>
      <c r="P16256">
        <v>2020</v>
      </c>
    </row>
    <row r="16257" spans="1:17" x14ac:dyDescent="0.25">
      <c r="A16257" t="s">
        <v>800</v>
      </c>
      <c r="B16257" t="s">
        <v>801</v>
      </c>
      <c r="C16257" t="s">
        <v>802</v>
      </c>
      <c r="D16257" t="s">
        <v>589</v>
      </c>
      <c r="E16257" t="s">
        <v>731</v>
      </c>
      <c r="F16257" t="s">
        <v>803</v>
      </c>
      <c r="G16257" t="s">
        <v>243</v>
      </c>
      <c r="H16257" t="s">
        <v>248</v>
      </c>
      <c r="I16257" t="s">
        <v>249</v>
      </c>
      <c r="J16257" t="s">
        <v>250</v>
      </c>
      <c r="K16257" t="s">
        <v>191</v>
      </c>
      <c r="O16257" t="s">
        <v>194</v>
      </c>
      <c r="P16257">
        <v>2030</v>
      </c>
    </row>
    <row r="16258" spans="1:17" x14ac:dyDescent="0.25">
      <c r="A16258" t="s">
        <v>800</v>
      </c>
      <c r="B16258" t="s">
        <v>801</v>
      </c>
      <c r="C16258" t="s">
        <v>802</v>
      </c>
      <c r="D16258" t="s">
        <v>589</v>
      </c>
      <c r="E16258" t="s">
        <v>731</v>
      </c>
      <c r="F16258" t="s">
        <v>803</v>
      </c>
      <c r="G16258" t="s">
        <v>243</v>
      </c>
      <c r="H16258" t="s">
        <v>248</v>
      </c>
      <c r="I16258" t="s">
        <v>249</v>
      </c>
      <c r="J16258" t="s">
        <v>250</v>
      </c>
      <c r="K16258" t="s">
        <v>191</v>
      </c>
      <c r="O16258" t="s">
        <v>194</v>
      </c>
      <c r="P16258">
        <v>2040</v>
      </c>
    </row>
    <row r="16259" spans="1:17" x14ac:dyDescent="0.25">
      <c r="A16259" t="s">
        <v>800</v>
      </c>
      <c r="B16259" t="s">
        <v>801</v>
      </c>
      <c r="C16259" t="s">
        <v>802</v>
      </c>
      <c r="D16259" t="s">
        <v>589</v>
      </c>
      <c r="E16259" t="s">
        <v>731</v>
      </c>
      <c r="F16259" t="s">
        <v>803</v>
      </c>
      <c r="G16259" t="s">
        <v>243</v>
      </c>
      <c r="H16259" t="s">
        <v>248</v>
      </c>
      <c r="I16259" t="s">
        <v>249</v>
      </c>
      <c r="J16259" t="s">
        <v>250</v>
      </c>
      <c r="K16259" t="s">
        <v>191</v>
      </c>
      <c r="O16259" t="s">
        <v>194</v>
      </c>
      <c r="P16259">
        <v>2050</v>
      </c>
    </row>
    <row r="16260" spans="1:17" x14ac:dyDescent="0.25">
      <c r="A16260" t="s">
        <v>800</v>
      </c>
      <c r="B16260" t="s">
        <v>801</v>
      </c>
      <c r="C16260" t="s">
        <v>802</v>
      </c>
      <c r="D16260" t="s">
        <v>589</v>
      </c>
      <c r="E16260" t="s">
        <v>731</v>
      </c>
      <c r="F16260" t="s">
        <v>803</v>
      </c>
      <c r="G16260" t="s">
        <v>243</v>
      </c>
      <c r="H16260" t="s">
        <v>248</v>
      </c>
      <c r="I16260" t="s">
        <v>249</v>
      </c>
      <c r="J16260" t="s">
        <v>250</v>
      </c>
      <c r="K16260" t="s">
        <v>191</v>
      </c>
      <c r="O16260" t="s">
        <v>264</v>
      </c>
      <c r="P16260">
        <v>2050</v>
      </c>
    </row>
    <row r="16261" spans="1:17" x14ac:dyDescent="0.25">
      <c r="A16261" t="s">
        <v>800</v>
      </c>
      <c r="B16261" t="s">
        <v>801</v>
      </c>
      <c r="C16261" t="s">
        <v>802</v>
      </c>
      <c r="D16261" t="s">
        <v>589</v>
      </c>
      <c r="E16261" t="s">
        <v>731</v>
      </c>
      <c r="F16261" t="s">
        <v>803</v>
      </c>
      <c r="G16261" t="s">
        <v>243</v>
      </c>
      <c r="H16261" t="s">
        <v>248</v>
      </c>
      <c r="I16261" t="s">
        <v>249</v>
      </c>
      <c r="J16261" t="s">
        <v>250</v>
      </c>
      <c r="K16261" t="s">
        <v>191</v>
      </c>
      <c r="O16261" t="s">
        <v>265</v>
      </c>
      <c r="P16261">
        <v>2050</v>
      </c>
    </row>
    <row r="16262" spans="1:17" x14ac:dyDescent="0.25">
      <c r="A16262" t="s">
        <v>800</v>
      </c>
      <c r="B16262" t="s">
        <v>801</v>
      </c>
      <c r="C16262" t="s">
        <v>802</v>
      </c>
      <c r="D16262" t="s">
        <v>589</v>
      </c>
      <c r="E16262" t="s">
        <v>731</v>
      </c>
      <c r="F16262" t="s">
        <v>803</v>
      </c>
      <c r="G16262" t="s">
        <v>243</v>
      </c>
      <c r="H16262" t="s">
        <v>253</v>
      </c>
      <c r="I16262" t="s">
        <v>254</v>
      </c>
      <c r="J16262" t="s">
        <v>255</v>
      </c>
      <c r="K16262" t="s">
        <v>191</v>
      </c>
      <c r="O16262" t="s">
        <v>194</v>
      </c>
      <c r="P16262">
        <v>2015</v>
      </c>
    </row>
    <row r="16263" spans="1:17" x14ac:dyDescent="0.25">
      <c r="A16263" t="s">
        <v>800</v>
      </c>
      <c r="B16263" t="s">
        <v>801</v>
      </c>
      <c r="C16263" t="s">
        <v>802</v>
      </c>
      <c r="D16263" t="s">
        <v>589</v>
      </c>
      <c r="E16263" t="s">
        <v>731</v>
      </c>
      <c r="F16263" t="s">
        <v>803</v>
      </c>
      <c r="G16263" t="s">
        <v>243</v>
      </c>
      <c r="H16263" t="s">
        <v>253</v>
      </c>
      <c r="I16263" t="s">
        <v>254</v>
      </c>
      <c r="J16263" t="s">
        <v>255</v>
      </c>
      <c r="K16263" t="s">
        <v>191</v>
      </c>
      <c r="O16263" t="s">
        <v>194</v>
      </c>
      <c r="P16263">
        <v>2020</v>
      </c>
    </row>
    <row r="16264" spans="1:17" x14ac:dyDescent="0.25">
      <c r="A16264" t="s">
        <v>800</v>
      </c>
      <c r="B16264" t="s">
        <v>801</v>
      </c>
      <c r="C16264" t="s">
        <v>802</v>
      </c>
      <c r="D16264" t="s">
        <v>589</v>
      </c>
      <c r="E16264" t="s">
        <v>731</v>
      </c>
      <c r="F16264" t="s">
        <v>803</v>
      </c>
      <c r="G16264" t="s">
        <v>243</v>
      </c>
      <c r="H16264" t="s">
        <v>253</v>
      </c>
      <c r="I16264" t="s">
        <v>254</v>
      </c>
      <c r="J16264" t="s">
        <v>255</v>
      </c>
      <c r="K16264" t="s">
        <v>191</v>
      </c>
      <c r="O16264" t="s">
        <v>264</v>
      </c>
      <c r="P16264">
        <v>2020</v>
      </c>
    </row>
    <row r="16265" spans="1:17" x14ac:dyDescent="0.25">
      <c r="A16265" t="s">
        <v>800</v>
      </c>
      <c r="B16265" t="s">
        <v>801</v>
      </c>
      <c r="C16265" t="s">
        <v>802</v>
      </c>
      <c r="D16265" t="s">
        <v>589</v>
      </c>
      <c r="E16265" t="s">
        <v>731</v>
      </c>
      <c r="F16265" t="s">
        <v>803</v>
      </c>
      <c r="G16265" t="s">
        <v>243</v>
      </c>
      <c r="H16265" t="s">
        <v>253</v>
      </c>
      <c r="I16265" t="s">
        <v>254</v>
      </c>
      <c r="J16265" t="s">
        <v>255</v>
      </c>
      <c r="K16265" t="s">
        <v>191</v>
      </c>
      <c r="O16265" t="s">
        <v>265</v>
      </c>
      <c r="P16265">
        <v>2020</v>
      </c>
    </row>
    <row r="16266" spans="1:17" x14ac:dyDescent="0.25">
      <c r="A16266" t="s">
        <v>800</v>
      </c>
      <c r="B16266" t="s">
        <v>801</v>
      </c>
      <c r="C16266" t="s">
        <v>802</v>
      </c>
      <c r="D16266" t="s">
        <v>589</v>
      </c>
      <c r="E16266" t="s">
        <v>731</v>
      </c>
      <c r="F16266" t="s">
        <v>803</v>
      </c>
      <c r="G16266" t="s">
        <v>243</v>
      </c>
      <c r="H16266" t="s">
        <v>253</v>
      </c>
      <c r="I16266" t="s">
        <v>254</v>
      </c>
      <c r="J16266" t="s">
        <v>255</v>
      </c>
      <c r="K16266" t="s">
        <v>191</v>
      </c>
      <c r="O16266" t="s">
        <v>194</v>
      </c>
      <c r="P16266">
        <v>2030</v>
      </c>
    </row>
    <row r="16267" spans="1:17" x14ac:dyDescent="0.25">
      <c r="A16267" t="s">
        <v>800</v>
      </c>
      <c r="B16267" t="s">
        <v>801</v>
      </c>
      <c r="C16267" t="s">
        <v>802</v>
      </c>
      <c r="D16267" t="s">
        <v>589</v>
      </c>
      <c r="E16267" t="s">
        <v>731</v>
      </c>
      <c r="F16267" t="s">
        <v>803</v>
      </c>
      <c r="G16267" t="s">
        <v>243</v>
      </c>
      <c r="H16267" t="s">
        <v>253</v>
      </c>
      <c r="I16267" t="s">
        <v>254</v>
      </c>
      <c r="J16267" t="s">
        <v>255</v>
      </c>
      <c r="K16267" t="s">
        <v>191</v>
      </c>
      <c r="O16267" t="s">
        <v>194</v>
      </c>
      <c r="P16267">
        <v>2040</v>
      </c>
    </row>
    <row r="16268" spans="1:17" x14ac:dyDescent="0.25">
      <c r="A16268" t="s">
        <v>800</v>
      </c>
      <c r="B16268" t="s">
        <v>801</v>
      </c>
      <c r="C16268" t="s">
        <v>802</v>
      </c>
      <c r="D16268" t="s">
        <v>589</v>
      </c>
      <c r="E16268" t="s">
        <v>731</v>
      </c>
      <c r="F16268" t="s">
        <v>803</v>
      </c>
      <c r="G16268" t="s">
        <v>243</v>
      </c>
      <c r="H16268" t="s">
        <v>253</v>
      </c>
      <c r="I16268" t="s">
        <v>254</v>
      </c>
      <c r="J16268" t="s">
        <v>255</v>
      </c>
      <c r="K16268" t="s">
        <v>191</v>
      </c>
      <c r="O16268" t="s">
        <v>194</v>
      </c>
      <c r="P16268">
        <v>2050</v>
      </c>
    </row>
    <row r="16269" spans="1:17" x14ac:dyDescent="0.25">
      <c r="A16269" t="s">
        <v>800</v>
      </c>
      <c r="B16269" t="s">
        <v>801</v>
      </c>
      <c r="C16269" t="s">
        <v>802</v>
      </c>
      <c r="D16269" t="s">
        <v>589</v>
      </c>
      <c r="E16269" t="s">
        <v>731</v>
      </c>
      <c r="F16269" t="s">
        <v>803</v>
      </c>
      <c r="G16269" t="s">
        <v>243</v>
      </c>
      <c r="H16269" t="s">
        <v>253</v>
      </c>
      <c r="I16269" t="s">
        <v>254</v>
      </c>
      <c r="J16269" t="s">
        <v>255</v>
      </c>
      <c r="K16269" t="s">
        <v>191</v>
      </c>
      <c r="O16269" t="s">
        <v>264</v>
      </c>
      <c r="P16269">
        <v>2050</v>
      </c>
    </row>
    <row r="16270" spans="1:17" x14ac:dyDescent="0.25">
      <c r="A16270" t="s">
        <v>800</v>
      </c>
      <c r="B16270" t="s">
        <v>801</v>
      </c>
      <c r="C16270" t="s">
        <v>802</v>
      </c>
      <c r="D16270" t="s">
        <v>589</v>
      </c>
      <c r="E16270" t="s">
        <v>731</v>
      </c>
      <c r="F16270" t="s">
        <v>803</v>
      </c>
      <c r="G16270" t="s">
        <v>243</v>
      </c>
      <c r="H16270" t="s">
        <v>253</v>
      </c>
      <c r="I16270" t="s">
        <v>254</v>
      </c>
      <c r="J16270" t="s">
        <v>255</v>
      </c>
      <c r="K16270" t="s">
        <v>191</v>
      </c>
      <c r="O16270" t="s">
        <v>265</v>
      </c>
      <c r="P16270">
        <v>2050</v>
      </c>
    </row>
    <row r="16271" spans="1:17" x14ac:dyDescent="0.25">
      <c r="A16271" t="s">
        <v>800</v>
      </c>
      <c r="B16271" t="s">
        <v>801</v>
      </c>
      <c r="C16271" t="s">
        <v>802</v>
      </c>
      <c r="D16271" t="s">
        <v>589</v>
      </c>
      <c r="E16271" t="s">
        <v>731</v>
      </c>
      <c r="F16271" t="s">
        <v>803</v>
      </c>
      <c r="G16271" t="s">
        <v>188</v>
      </c>
      <c r="H16271" t="s">
        <v>814</v>
      </c>
      <c r="I16271" t="s">
        <v>815</v>
      </c>
      <c r="K16271" t="s">
        <v>191</v>
      </c>
      <c r="O16271" t="s">
        <v>194</v>
      </c>
      <c r="P16271">
        <v>2015</v>
      </c>
      <c r="Q16271">
        <v>5.0000000000000001E-3</v>
      </c>
    </row>
    <row r="16272" spans="1:17" x14ac:dyDescent="0.25">
      <c r="A16272" t="s">
        <v>800</v>
      </c>
      <c r="B16272" t="s">
        <v>801</v>
      </c>
      <c r="C16272" t="s">
        <v>802</v>
      </c>
      <c r="D16272" t="s">
        <v>589</v>
      </c>
      <c r="E16272" t="s">
        <v>731</v>
      </c>
      <c r="F16272" t="s">
        <v>803</v>
      </c>
      <c r="G16272" t="s">
        <v>188</v>
      </c>
      <c r="H16272" t="s">
        <v>814</v>
      </c>
      <c r="I16272" t="s">
        <v>815</v>
      </c>
      <c r="K16272" t="s">
        <v>191</v>
      </c>
      <c r="O16272" t="s">
        <v>194</v>
      </c>
      <c r="P16272">
        <v>2020</v>
      </c>
      <c r="Q16272">
        <v>4.0000000000000001E-3</v>
      </c>
    </row>
    <row r="16273" spans="1:17" x14ac:dyDescent="0.25">
      <c r="A16273" t="s">
        <v>800</v>
      </c>
      <c r="B16273" t="s">
        <v>801</v>
      </c>
      <c r="C16273" t="s">
        <v>802</v>
      </c>
      <c r="D16273" t="s">
        <v>589</v>
      </c>
      <c r="E16273" t="s">
        <v>731</v>
      </c>
      <c r="F16273" t="s">
        <v>803</v>
      </c>
      <c r="G16273" t="s">
        <v>188</v>
      </c>
      <c r="H16273" t="s">
        <v>814</v>
      </c>
      <c r="I16273" t="s">
        <v>815</v>
      </c>
      <c r="K16273" t="s">
        <v>191</v>
      </c>
      <c r="O16273" t="s">
        <v>264</v>
      </c>
      <c r="P16273">
        <v>2020</v>
      </c>
    </row>
    <row r="16274" spans="1:17" x14ac:dyDescent="0.25">
      <c r="A16274" t="s">
        <v>800</v>
      </c>
      <c r="B16274" t="s">
        <v>801</v>
      </c>
      <c r="C16274" t="s">
        <v>802</v>
      </c>
      <c r="D16274" t="s">
        <v>589</v>
      </c>
      <c r="E16274" t="s">
        <v>731</v>
      </c>
      <c r="F16274" t="s">
        <v>803</v>
      </c>
      <c r="G16274" t="s">
        <v>188</v>
      </c>
      <c r="H16274" t="s">
        <v>814</v>
      </c>
      <c r="I16274" t="s">
        <v>815</v>
      </c>
      <c r="K16274" t="s">
        <v>191</v>
      </c>
      <c r="O16274" t="s">
        <v>265</v>
      </c>
      <c r="P16274">
        <v>2020</v>
      </c>
    </row>
    <row r="16275" spans="1:17" x14ac:dyDescent="0.25">
      <c r="A16275" t="s">
        <v>800</v>
      </c>
      <c r="B16275" t="s">
        <v>801</v>
      </c>
      <c r="C16275" t="s">
        <v>802</v>
      </c>
      <c r="D16275" t="s">
        <v>589</v>
      </c>
      <c r="E16275" t="s">
        <v>731</v>
      </c>
      <c r="F16275" t="s">
        <v>803</v>
      </c>
      <c r="G16275" t="s">
        <v>188</v>
      </c>
      <c r="H16275" t="s">
        <v>814</v>
      </c>
      <c r="I16275" t="s">
        <v>815</v>
      </c>
      <c r="K16275" t="s">
        <v>191</v>
      </c>
      <c r="O16275" t="s">
        <v>194</v>
      </c>
      <c r="P16275">
        <v>2030</v>
      </c>
      <c r="Q16275">
        <v>3.0000000000000001E-3</v>
      </c>
    </row>
    <row r="16276" spans="1:17" x14ac:dyDescent="0.25">
      <c r="A16276" t="s">
        <v>800</v>
      </c>
      <c r="B16276" t="s">
        <v>801</v>
      </c>
      <c r="C16276" t="s">
        <v>802</v>
      </c>
      <c r="D16276" t="s">
        <v>589</v>
      </c>
      <c r="E16276" t="s">
        <v>731</v>
      </c>
      <c r="F16276" t="s">
        <v>803</v>
      </c>
      <c r="G16276" t="s">
        <v>188</v>
      </c>
      <c r="H16276" t="s">
        <v>814</v>
      </c>
      <c r="I16276" t="s">
        <v>815</v>
      </c>
      <c r="K16276" t="s">
        <v>191</v>
      </c>
      <c r="O16276" t="s">
        <v>194</v>
      </c>
      <c r="P16276">
        <v>2040</v>
      </c>
      <c r="Q16276">
        <v>3.0000000000000001E-3</v>
      </c>
    </row>
    <row r="16277" spans="1:17" x14ac:dyDescent="0.25">
      <c r="A16277" t="s">
        <v>800</v>
      </c>
      <c r="B16277" t="s">
        <v>801</v>
      </c>
      <c r="C16277" t="s">
        <v>802</v>
      </c>
      <c r="D16277" t="s">
        <v>589</v>
      </c>
      <c r="E16277" t="s">
        <v>731</v>
      </c>
      <c r="F16277" t="s">
        <v>803</v>
      </c>
      <c r="G16277" t="s">
        <v>188</v>
      </c>
      <c r="H16277" t="s">
        <v>814</v>
      </c>
      <c r="I16277" t="s">
        <v>815</v>
      </c>
      <c r="K16277" t="s">
        <v>191</v>
      </c>
      <c r="O16277" t="s">
        <v>194</v>
      </c>
      <c r="P16277">
        <v>2050</v>
      </c>
      <c r="Q16277">
        <v>3.0000000000000001E-3</v>
      </c>
    </row>
    <row r="16278" spans="1:17" x14ac:dyDescent="0.25">
      <c r="A16278" t="s">
        <v>800</v>
      </c>
      <c r="B16278" t="s">
        <v>801</v>
      </c>
      <c r="C16278" t="s">
        <v>802</v>
      </c>
      <c r="D16278" t="s">
        <v>589</v>
      </c>
      <c r="E16278" t="s">
        <v>731</v>
      </c>
      <c r="F16278" t="s">
        <v>803</v>
      </c>
      <c r="G16278" t="s">
        <v>188</v>
      </c>
      <c r="H16278" t="s">
        <v>814</v>
      </c>
      <c r="I16278" t="s">
        <v>815</v>
      </c>
      <c r="K16278" t="s">
        <v>191</v>
      </c>
      <c r="O16278" t="s">
        <v>264</v>
      </c>
      <c r="P16278">
        <v>2050</v>
      </c>
    </row>
    <row r="16279" spans="1:17" x14ac:dyDescent="0.25">
      <c r="A16279" t="s">
        <v>800</v>
      </c>
      <c r="B16279" t="s">
        <v>801</v>
      </c>
      <c r="C16279" t="s">
        <v>802</v>
      </c>
      <c r="D16279" t="s">
        <v>589</v>
      </c>
      <c r="E16279" t="s">
        <v>731</v>
      </c>
      <c r="F16279" t="s">
        <v>803</v>
      </c>
      <c r="G16279" t="s">
        <v>188</v>
      </c>
      <c r="H16279" t="s">
        <v>814</v>
      </c>
      <c r="I16279" t="s">
        <v>815</v>
      </c>
      <c r="K16279" t="s">
        <v>191</v>
      </c>
      <c r="O16279" t="s">
        <v>265</v>
      </c>
      <c r="P16279">
        <v>2050</v>
      </c>
    </row>
    <row r="16280" spans="1:17" x14ac:dyDescent="0.25">
      <c r="A16280" t="s">
        <v>800</v>
      </c>
      <c r="B16280" t="s">
        <v>801</v>
      </c>
      <c r="C16280" t="s">
        <v>802</v>
      </c>
      <c r="D16280" t="s">
        <v>589</v>
      </c>
      <c r="E16280" t="s">
        <v>731</v>
      </c>
      <c r="F16280" t="s">
        <v>803</v>
      </c>
      <c r="G16280" t="s">
        <v>188</v>
      </c>
      <c r="H16280" t="s">
        <v>816</v>
      </c>
      <c r="I16280" t="s">
        <v>592</v>
      </c>
      <c r="J16280" t="s">
        <v>817</v>
      </c>
      <c r="K16280" t="s">
        <v>593</v>
      </c>
      <c r="M16280" t="s">
        <v>818</v>
      </c>
      <c r="O16280" t="s">
        <v>194</v>
      </c>
      <c r="P16280">
        <v>2015</v>
      </c>
      <c r="Q16280">
        <v>934.72080900000003</v>
      </c>
    </row>
    <row r="16281" spans="1:17" x14ac:dyDescent="0.25">
      <c r="A16281" t="s">
        <v>800</v>
      </c>
      <c r="B16281" t="s">
        <v>801</v>
      </c>
      <c r="C16281" t="s">
        <v>802</v>
      </c>
      <c r="D16281" t="s">
        <v>589</v>
      </c>
      <c r="E16281" t="s">
        <v>731</v>
      </c>
      <c r="F16281" t="s">
        <v>803</v>
      </c>
      <c r="G16281" t="s">
        <v>188</v>
      </c>
      <c r="H16281" t="s">
        <v>816</v>
      </c>
      <c r="I16281" t="s">
        <v>592</v>
      </c>
      <c r="J16281" t="s">
        <v>817</v>
      </c>
      <c r="K16281" t="s">
        <v>593</v>
      </c>
      <c r="M16281" t="s">
        <v>818</v>
      </c>
      <c r="O16281" t="s">
        <v>194</v>
      </c>
      <c r="P16281">
        <v>2020</v>
      </c>
      <c r="Q16281">
        <v>1010.328</v>
      </c>
    </row>
    <row r="16282" spans="1:17" x14ac:dyDescent="0.25">
      <c r="A16282" t="s">
        <v>800</v>
      </c>
      <c r="B16282" t="s">
        <v>801</v>
      </c>
      <c r="C16282" t="s">
        <v>802</v>
      </c>
      <c r="D16282" t="s">
        <v>589</v>
      </c>
      <c r="E16282" t="s">
        <v>731</v>
      </c>
      <c r="F16282" t="s">
        <v>803</v>
      </c>
      <c r="G16282" t="s">
        <v>188</v>
      </c>
      <c r="H16282" t="s">
        <v>816</v>
      </c>
      <c r="I16282" t="s">
        <v>592</v>
      </c>
      <c r="J16282" t="s">
        <v>817</v>
      </c>
      <c r="K16282" t="s">
        <v>593</v>
      </c>
      <c r="M16282" t="s">
        <v>818</v>
      </c>
      <c r="O16282" t="s">
        <v>264</v>
      </c>
      <c r="P16282">
        <v>2020</v>
      </c>
    </row>
    <row r="16283" spans="1:17" x14ac:dyDescent="0.25">
      <c r="A16283" t="s">
        <v>800</v>
      </c>
      <c r="B16283" t="s">
        <v>801</v>
      </c>
      <c r="C16283" t="s">
        <v>802</v>
      </c>
      <c r="D16283" t="s">
        <v>589</v>
      </c>
      <c r="E16283" t="s">
        <v>731</v>
      </c>
      <c r="F16283" t="s">
        <v>803</v>
      </c>
      <c r="G16283" t="s">
        <v>188</v>
      </c>
      <c r="H16283" t="s">
        <v>816</v>
      </c>
      <c r="I16283" t="s">
        <v>592</v>
      </c>
      <c r="J16283" t="s">
        <v>817</v>
      </c>
      <c r="K16283" t="s">
        <v>593</v>
      </c>
      <c r="M16283" t="s">
        <v>818</v>
      </c>
      <c r="O16283" t="s">
        <v>265</v>
      </c>
      <c r="P16283">
        <v>2020</v>
      </c>
    </row>
    <row r="16284" spans="1:17" x14ac:dyDescent="0.25">
      <c r="A16284" t="s">
        <v>800</v>
      </c>
      <c r="B16284" t="s">
        <v>801</v>
      </c>
      <c r="C16284" t="s">
        <v>802</v>
      </c>
      <c r="D16284" t="s">
        <v>589</v>
      </c>
      <c r="E16284" t="s">
        <v>731</v>
      </c>
      <c r="F16284" t="s">
        <v>803</v>
      </c>
      <c r="G16284" t="s">
        <v>188</v>
      </c>
      <c r="H16284" t="s">
        <v>816</v>
      </c>
      <c r="I16284" t="s">
        <v>592</v>
      </c>
      <c r="J16284" t="s">
        <v>817</v>
      </c>
      <c r="K16284" t="s">
        <v>593</v>
      </c>
      <c r="M16284" t="s">
        <v>818</v>
      </c>
      <c r="O16284" t="s">
        <v>194</v>
      </c>
      <c r="P16284">
        <v>2030</v>
      </c>
      <c r="Q16284">
        <v>1116.06</v>
      </c>
    </row>
    <row r="16285" spans="1:17" x14ac:dyDescent="0.25">
      <c r="A16285" t="s">
        <v>800</v>
      </c>
      <c r="B16285" t="s">
        <v>801</v>
      </c>
      <c r="C16285" t="s">
        <v>802</v>
      </c>
      <c r="D16285" t="s">
        <v>589</v>
      </c>
      <c r="E16285" t="s">
        <v>731</v>
      </c>
      <c r="F16285" t="s">
        <v>803</v>
      </c>
      <c r="G16285" t="s">
        <v>188</v>
      </c>
      <c r="H16285" t="s">
        <v>816</v>
      </c>
      <c r="I16285" t="s">
        <v>592</v>
      </c>
      <c r="J16285" t="s">
        <v>817</v>
      </c>
      <c r="K16285" t="s">
        <v>593</v>
      </c>
      <c r="M16285" t="s">
        <v>818</v>
      </c>
      <c r="O16285" t="s">
        <v>194</v>
      </c>
      <c r="P16285">
        <v>2040</v>
      </c>
      <c r="Q16285">
        <v>1127.808</v>
      </c>
    </row>
    <row r="16286" spans="1:17" x14ac:dyDescent="0.25">
      <c r="A16286" t="s">
        <v>800</v>
      </c>
      <c r="B16286" t="s">
        <v>801</v>
      </c>
      <c r="C16286" t="s">
        <v>802</v>
      </c>
      <c r="D16286" t="s">
        <v>589</v>
      </c>
      <c r="E16286" t="s">
        <v>731</v>
      </c>
      <c r="F16286" t="s">
        <v>803</v>
      </c>
      <c r="G16286" t="s">
        <v>188</v>
      </c>
      <c r="H16286" t="s">
        <v>816</v>
      </c>
      <c r="I16286" t="s">
        <v>592</v>
      </c>
      <c r="J16286" t="s">
        <v>817</v>
      </c>
      <c r="K16286" t="s">
        <v>593</v>
      </c>
      <c r="M16286" t="s">
        <v>818</v>
      </c>
      <c r="O16286" t="s">
        <v>194</v>
      </c>
      <c r="P16286">
        <v>2050</v>
      </c>
      <c r="Q16286">
        <v>1139.556</v>
      </c>
    </row>
    <row r="16287" spans="1:17" x14ac:dyDescent="0.25">
      <c r="A16287" t="s">
        <v>800</v>
      </c>
      <c r="B16287" t="s">
        <v>801</v>
      </c>
      <c r="C16287" t="s">
        <v>802</v>
      </c>
      <c r="D16287" t="s">
        <v>589</v>
      </c>
      <c r="E16287" t="s">
        <v>731</v>
      </c>
      <c r="F16287" t="s">
        <v>803</v>
      </c>
      <c r="G16287" t="s">
        <v>188</v>
      </c>
      <c r="H16287" t="s">
        <v>816</v>
      </c>
      <c r="I16287" t="s">
        <v>592</v>
      </c>
      <c r="J16287" t="s">
        <v>817</v>
      </c>
      <c r="K16287" t="s">
        <v>593</v>
      </c>
      <c r="M16287" t="s">
        <v>818</v>
      </c>
      <c r="O16287" t="s">
        <v>264</v>
      </c>
      <c r="P16287">
        <v>2050</v>
      </c>
    </row>
    <row r="16288" spans="1:17" x14ac:dyDescent="0.25">
      <c r="A16288" t="s">
        <v>800</v>
      </c>
      <c r="B16288" t="s">
        <v>801</v>
      </c>
      <c r="C16288" t="s">
        <v>802</v>
      </c>
      <c r="D16288" t="s">
        <v>589</v>
      </c>
      <c r="E16288" t="s">
        <v>731</v>
      </c>
      <c r="F16288" t="s">
        <v>803</v>
      </c>
      <c r="G16288" t="s">
        <v>188</v>
      </c>
      <c r="H16288" t="s">
        <v>816</v>
      </c>
      <c r="I16288" t="s">
        <v>592</v>
      </c>
      <c r="J16288" t="s">
        <v>817</v>
      </c>
      <c r="K16288" t="s">
        <v>593</v>
      </c>
      <c r="M16288" t="s">
        <v>818</v>
      </c>
      <c r="O16288" t="s">
        <v>265</v>
      </c>
      <c r="P16288">
        <v>2050</v>
      </c>
    </row>
    <row r="16289" spans="1:17" x14ac:dyDescent="0.25">
      <c r="A16289" t="s">
        <v>800</v>
      </c>
      <c r="B16289" t="s">
        <v>801</v>
      </c>
      <c r="C16289" t="s">
        <v>802</v>
      </c>
      <c r="D16289" t="s">
        <v>589</v>
      </c>
      <c r="E16289" t="s">
        <v>731</v>
      </c>
      <c r="F16289" t="s">
        <v>803</v>
      </c>
      <c r="G16289" t="s">
        <v>188</v>
      </c>
      <c r="H16289" t="s">
        <v>591</v>
      </c>
      <c r="I16289" t="s">
        <v>592</v>
      </c>
      <c r="K16289" t="s">
        <v>593</v>
      </c>
      <c r="M16289" t="s">
        <v>595</v>
      </c>
      <c r="O16289" t="s">
        <v>194</v>
      </c>
      <c r="P16289">
        <v>2015</v>
      </c>
      <c r="Q16289">
        <v>981.45684945000005</v>
      </c>
    </row>
    <row r="16290" spans="1:17" x14ac:dyDescent="0.25">
      <c r="A16290" t="s">
        <v>800</v>
      </c>
      <c r="B16290" t="s">
        <v>801</v>
      </c>
      <c r="C16290" t="s">
        <v>802</v>
      </c>
      <c r="D16290" t="s">
        <v>589</v>
      </c>
      <c r="E16290" t="s">
        <v>731</v>
      </c>
      <c r="F16290" t="s">
        <v>803</v>
      </c>
      <c r="G16290" t="s">
        <v>188</v>
      </c>
      <c r="H16290" t="s">
        <v>591</v>
      </c>
      <c r="I16290" t="s">
        <v>592</v>
      </c>
      <c r="K16290" t="s">
        <v>593</v>
      </c>
      <c r="M16290" t="s">
        <v>595</v>
      </c>
      <c r="O16290" t="s">
        <v>194</v>
      </c>
      <c r="P16290">
        <v>2020</v>
      </c>
      <c r="Q16290">
        <v>1060.8444</v>
      </c>
    </row>
    <row r="16291" spans="1:17" x14ac:dyDescent="0.25">
      <c r="A16291" t="s">
        <v>800</v>
      </c>
      <c r="B16291" t="s">
        <v>801</v>
      </c>
      <c r="C16291" t="s">
        <v>802</v>
      </c>
      <c r="D16291" t="s">
        <v>589</v>
      </c>
      <c r="E16291" t="s">
        <v>731</v>
      </c>
      <c r="F16291" t="s">
        <v>803</v>
      </c>
      <c r="G16291" t="s">
        <v>188</v>
      </c>
      <c r="H16291" t="s">
        <v>591</v>
      </c>
      <c r="I16291" t="s">
        <v>592</v>
      </c>
      <c r="K16291" t="s">
        <v>593</v>
      </c>
      <c r="M16291" t="s">
        <v>595</v>
      </c>
      <c r="O16291" t="s">
        <v>264</v>
      </c>
      <c r="P16291">
        <v>2020</v>
      </c>
    </row>
    <row r="16292" spans="1:17" x14ac:dyDescent="0.25">
      <c r="A16292" t="s">
        <v>800</v>
      </c>
      <c r="B16292" t="s">
        <v>801</v>
      </c>
      <c r="C16292" t="s">
        <v>802</v>
      </c>
      <c r="D16292" t="s">
        <v>589</v>
      </c>
      <c r="E16292" t="s">
        <v>731</v>
      </c>
      <c r="F16292" t="s">
        <v>803</v>
      </c>
      <c r="G16292" t="s">
        <v>188</v>
      </c>
      <c r="H16292" t="s">
        <v>591</v>
      </c>
      <c r="I16292" t="s">
        <v>592</v>
      </c>
      <c r="K16292" t="s">
        <v>593</v>
      </c>
      <c r="M16292" t="s">
        <v>595</v>
      </c>
      <c r="O16292" t="s">
        <v>265</v>
      </c>
      <c r="P16292">
        <v>2020</v>
      </c>
    </row>
    <row r="16293" spans="1:17" x14ac:dyDescent="0.25">
      <c r="A16293" t="s">
        <v>800</v>
      </c>
      <c r="B16293" t="s">
        <v>801</v>
      </c>
      <c r="C16293" t="s">
        <v>802</v>
      </c>
      <c r="D16293" t="s">
        <v>589</v>
      </c>
      <c r="E16293" t="s">
        <v>731</v>
      </c>
      <c r="F16293" t="s">
        <v>803</v>
      </c>
      <c r="G16293" t="s">
        <v>188</v>
      </c>
      <c r="H16293" t="s">
        <v>591</v>
      </c>
      <c r="I16293" t="s">
        <v>592</v>
      </c>
      <c r="K16293" t="s">
        <v>593</v>
      </c>
      <c r="M16293" t="s">
        <v>595</v>
      </c>
      <c r="O16293" t="s">
        <v>194</v>
      </c>
      <c r="P16293">
        <v>2030</v>
      </c>
      <c r="Q16293">
        <v>1171.8630000000001</v>
      </c>
    </row>
    <row r="16294" spans="1:17" x14ac:dyDescent="0.25">
      <c r="A16294" t="s">
        <v>800</v>
      </c>
      <c r="B16294" t="s">
        <v>801</v>
      </c>
      <c r="C16294" t="s">
        <v>802</v>
      </c>
      <c r="D16294" t="s">
        <v>589</v>
      </c>
      <c r="E16294" t="s">
        <v>731</v>
      </c>
      <c r="F16294" t="s">
        <v>803</v>
      </c>
      <c r="G16294" t="s">
        <v>188</v>
      </c>
      <c r="H16294" t="s">
        <v>591</v>
      </c>
      <c r="I16294" t="s">
        <v>592</v>
      </c>
      <c r="K16294" t="s">
        <v>593</v>
      </c>
      <c r="M16294" t="s">
        <v>595</v>
      </c>
      <c r="O16294" t="s">
        <v>194</v>
      </c>
      <c r="P16294">
        <v>2040</v>
      </c>
      <c r="Q16294">
        <v>1184.1984</v>
      </c>
    </row>
    <row r="16295" spans="1:17" x14ac:dyDescent="0.25">
      <c r="A16295" t="s">
        <v>800</v>
      </c>
      <c r="B16295" t="s">
        <v>801</v>
      </c>
      <c r="C16295" t="s">
        <v>802</v>
      </c>
      <c r="D16295" t="s">
        <v>589</v>
      </c>
      <c r="E16295" t="s">
        <v>731</v>
      </c>
      <c r="F16295" t="s">
        <v>803</v>
      </c>
      <c r="G16295" t="s">
        <v>188</v>
      </c>
      <c r="H16295" t="s">
        <v>591</v>
      </c>
      <c r="I16295" t="s">
        <v>592</v>
      </c>
      <c r="K16295" t="s">
        <v>593</v>
      </c>
      <c r="M16295" t="s">
        <v>595</v>
      </c>
      <c r="O16295" t="s">
        <v>194</v>
      </c>
      <c r="P16295">
        <v>2050</v>
      </c>
      <c r="Q16295">
        <v>1196.5337999999999</v>
      </c>
    </row>
    <row r="16296" spans="1:17" x14ac:dyDescent="0.25">
      <c r="A16296" t="s">
        <v>800</v>
      </c>
      <c r="B16296" t="s">
        <v>801</v>
      </c>
      <c r="C16296" t="s">
        <v>802</v>
      </c>
      <c r="D16296" t="s">
        <v>589</v>
      </c>
      <c r="E16296" t="s">
        <v>731</v>
      </c>
      <c r="F16296" t="s">
        <v>803</v>
      </c>
      <c r="G16296" t="s">
        <v>188</v>
      </c>
      <c r="H16296" t="s">
        <v>591</v>
      </c>
      <c r="I16296" t="s">
        <v>592</v>
      </c>
      <c r="K16296" t="s">
        <v>593</v>
      </c>
      <c r="M16296" t="s">
        <v>595</v>
      </c>
      <c r="O16296" t="s">
        <v>264</v>
      </c>
      <c r="P16296">
        <v>2050</v>
      </c>
    </row>
    <row r="16297" spans="1:17" x14ac:dyDescent="0.25">
      <c r="A16297" t="s">
        <v>800</v>
      </c>
      <c r="B16297" t="s">
        <v>801</v>
      </c>
      <c r="C16297" t="s">
        <v>802</v>
      </c>
      <c r="D16297" t="s">
        <v>589</v>
      </c>
      <c r="E16297" t="s">
        <v>731</v>
      </c>
      <c r="F16297" t="s">
        <v>803</v>
      </c>
      <c r="G16297" t="s">
        <v>188</v>
      </c>
      <c r="H16297" t="s">
        <v>591</v>
      </c>
      <c r="I16297" t="s">
        <v>592</v>
      </c>
      <c r="K16297" t="s">
        <v>593</v>
      </c>
      <c r="M16297" t="s">
        <v>595</v>
      </c>
      <c r="O16297" t="s">
        <v>265</v>
      </c>
      <c r="P16297">
        <v>2050</v>
      </c>
    </row>
    <row r="16298" spans="1:17" x14ac:dyDescent="0.25">
      <c r="A16298" t="s">
        <v>800</v>
      </c>
      <c r="B16298" t="s">
        <v>801</v>
      </c>
      <c r="C16298" t="s">
        <v>802</v>
      </c>
      <c r="D16298" t="s">
        <v>589</v>
      </c>
      <c r="E16298" t="s">
        <v>731</v>
      </c>
      <c r="F16298" t="s">
        <v>803</v>
      </c>
      <c r="G16298" t="s">
        <v>188</v>
      </c>
      <c r="H16298" t="s">
        <v>819</v>
      </c>
      <c r="I16298" t="s">
        <v>234</v>
      </c>
      <c r="J16298" t="s">
        <v>812</v>
      </c>
      <c r="K16298" t="s">
        <v>236</v>
      </c>
      <c r="L16298" t="s">
        <v>806</v>
      </c>
      <c r="M16298" t="s">
        <v>466</v>
      </c>
      <c r="O16298" t="s">
        <v>194</v>
      </c>
      <c r="P16298">
        <v>2015</v>
      </c>
      <c r="Q16298">
        <v>15900</v>
      </c>
    </row>
    <row r="16299" spans="1:17" x14ac:dyDescent="0.25">
      <c r="A16299" t="s">
        <v>800</v>
      </c>
      <c r="B16299" t="s">
        <v>801</v>
      </c>
      <c r="C16299" t="s">
        <v>802</v>
      </c>
      <c r="D16299" t="s">
        <v>589</v>
      </c>
      <c r="E16299" t="s">
        <v>731</v>
      </c>
      <c r="F16299" t="s">
        <v>803</v>
      </c>
      <c r="G16299" t="s">
        <v>188</v>
      </c>
      <c r="H16299" t="s">
        <v>819</v>
      </c>
      <c r="I16299" t="s">
        <v>234</v>
      </c>
      <c r="J16299" t="s">
        <v>812</v>
      </c>
      <c r="K16299" t="s">
        <v>236</v>
      </c>
      <c r="L16299" t="s">
        <v>806</v>
      </c>
      <c r="M16299" t="s">
        <v>466</v>
      </c>
      <c r="O16299" t="s">
        <v>194</v>
      </c>
      <c r="P16299">
        <v>2020</v>
      </c>
      <c r="Q16299">
        <v>12800</v>
      </c>
    </row>
    <row r="16300" spans="1:17" x14ac:dyDescent="0.25">
      <c r="A16300" t="s">
        <v>800</v>
      </c>
      <c r="B16300" t="s">
        <v>801</v>
      </c>
      <c r="C16300" t="s">
        <v>802</v>
      </c>
      <c r="D16300" t="s">
        <v>589</v>
      </c>
      <c r="E16300" t="s">
        <v>731</v>
      </c>
      <c r="F16300" t="s">
        <v>803</v>
      </c>
      <c r="G16300" t="s">
        <v>188</v>
      </c>
      <c r="H16300" t="s">
        <v>819</v>
      </c>
      <c r="I16300" t="s">
        <v>234</v>
      </c>
      <c r="J16300" t="s">
        <v>812</v>
      </c>
      <c r="K16300" t="s">
        <v>236</v>
      </c>
      <c r="L16300" t="s">
        <v>806</v>
      </c>
      <c r="M16300" t="s">
        <v>466</v>
      </c>
      <c r="O16300" t="s">
        <v>264</v>
      </c>
      <c r="P16300">
        <v>2020</v>
      </c>
      <c r="Q16300">
        <v>11500</v>
      </c>
    </row>
    <row r="16301" spans="1:17" x14ac:dyDescent="0.25">
      <c r="A16301" t="s">
        <v>800</v>
      </c>
      <c r="B16301" t="s">
        <v>801</v>
      </c>
      <c r="C16301" t="s">
        <v>802</v>
      </c>
      <c r="D16301" t="s">
        <v>589</v>
      </c>
      <c r="E16301" t="s">
        <v>731</v>
      </c>
      <c r="F16301" t="s">
        <v>803</v>
      </c>
      <c r="G16301" t="s">
        <v>188</v>
      </c>
      <c r="H16301" t="s">
        <v>819</v>
      </c>
      <c r="I16301" t="s">
        <v>234</v>
      </c>
      <c r="J16301" t="s">
        <v>812</v>
      </c>
      <c r="K16301" t="s">
        <v>236</v>
      </c>
      <c r="L16301" t="s">
        <v>806</v>
      </c>
      <c r="M16301" t="s">
        <v>466</v>
      </c>
      <c r="O16301" t="s">
        <v>265</v>
      </c>
      <c r="P16301">
        <v>2020</v>
      </c>
      <c r="Q16301">
        <v>14100</v>
      </c>
    </row>
    <row r="16302" spans="1:17" x14ac:dyDescent="0.25">
      <c r="A16302" t="s">
        <v>800</v>
      </c>
      <c r="B16302" t="s">
        <v>801</v>
      </c>
      <c r="C16302" t="s">
        <v>802</v>
      </c>
      <c r="D16302" t="s">
        <v>589</v>
      </c>
      <c r="E16302" t="s">
        <v>731</v>
      </c>
      <c r="F16302" t="s">
        <v>803</v>
      </c>
      <c r="G16302" t="s">
        <v>188</v>
      </c>
      <c r="H16302" t="s">
        <v>819</v>
      </c>
      <c r="I16302" t="s">
        <v>234</v>
      </c>
      <c r="J16302" t="s">
        <v>812</v>
      </c>
      <c r="K16302" t="s">
        <v>236</v>
      </c>
      <c r="L16302" t="s">
        <v>806</v>
      </c>
      <c r="M16302" t="s">
        <v>466</v>
      </c>
      <c r="O16302" t="s">
        <v>194</v>
      </c>
      <c r="P16302">
        <v>2030</v>
      </c>
      <c r="Q16302">
        <v>10200</v>
      </c>
    </row>
    <row r="16303" spans="1:17" x14ac:dyDescent="0.25">
      <c r="A16303" t="s">
        <v>800</v>
      </c>
      <c r="B16303" t="s">
        <v>801</v>
      </c>
      <c r="C16303" t="s">
        <v>802</v>
      </c>
      <c r="D16303" t="s">
        <v>589</v>
      </c>
      <c r="E16303" t="s">
        <v>731</v>
      </c>
      <c r="F16303" t="s">
        <v>803</v>
      </c>
      <c r="G16303" t="s">
        <v>188</v>
      </c>
      <c r="H16303" t="s">
        <v>819</v>
      </c>
      <c r="I16303" t="s">
        <v>234</v>
      </c>
      <c r="J16303" t="s">
        <v>812</v>
      </c>
      <c r="K16303" t="s">
        <v>236</v>
      </c>
      <c r="L16303" t="s">
        <v>806</v>
      </c>
      <c r="M16303" t="s">
        <v>466</v>
      </c>
      <c r="O16303" t="s">
        <v>194</v>
      </c>
      <c r="P16303">
        <v>2040</v>
      </c>
      <c r="Q16303">
        <v>9100</v>
      </c>
    </row>
    <row r="16304" spans="1:17" x14ac:dyDescent="0.25">
      <c r="A16304" t="s">
        <v>800</v>
      </c>
      <c r="B16304" t="s">
        <v>801</v>
      </c>
      <c r="C16304" t="s">
        <v>802</v>
      </c>
      <c r="D16304" t="s">
        <v>589</v>
      </c>
      <c r="E16304" t="s">
        <v>731</v>
      </c>
      <c r="F16304" t="s">
        <v>803</v>
      </c>
      <c r="G16304" t="s">
        <v>188</v>
      </c>
      <c r="H16304" t="s">
        <v>819</v>
      </c>
      <c r="I16304" t="s">
        <v>234</v>
      </c>
      <c r="J16304" t="s">
        <v>812</v>
      </c>
      <c r="K16304" t="s">
        <v>236</v>
      </c>
      <c r="L16304" t="s">
        <v>806</v>
      </c>
      <c r="M16304" t="s">
        <v>466</v>
      </c>
      <c r="O16304" t="s">
        <v>194</v>
      </c>
      <c r="P16304">
        <v>2050</v>
      </c>
      <c r="Q16304">
        <v>8500</v>
      </c>
    </row>
    <row r="16305" spans="1:17" x14ac:dyDescent="0.25">
      <c r="A16305" t="s">
        <v>800</v>
      </c>
      <c r="B16305" t="s">
        <v>801</v>
      </c>
      <c r="C16305" t="s">
        <v>802</v>
      </c>
      <c r="D16305" t="s">
        <v>589</v>
      </c>
      <c r="E16305" t="s">
        <v>731</v>
      </c>
      <c r="F16305" t="s">
        <v>803</v>
      </c>
      <c r="G16305" t="s">
        <v>188</v>
      </c>
      <c r="H16305" t="s">
        <v>819</v>
      </c>
      <c r="I16305" t="s">
        <v>234</v>
      </c>
      <c r="J16305" t="s">
        <v>812</v>
      </c>
      <c r="K16305" t="s">
        <v>236</v>
      </c>
      <c r="L16305" t="s">
        <v>806</v>
      </c>
      <c r="M16305" t="s">
        <v>466</v>
      </c>
      <c r="O16305" t="s">
        <v>264</v>
      </c>
      <c r="P16305">
        <v>2050</v>
      </c>
      <c r="Q16305">
        <v>7700</v>
      </c>
    </row>
    <row r="16306" spans="1:17" x14ac:dyDescent="0.25">
      <c r="A16306" t="s">
        <v>800</v>
      </c>
      <c r="B16306" t="s">
        <v>801</v>
      </c>
      <c r="C16306" t="s">
        <v>802</v>
      </c>
      <c r="D16306" t="s">
        <v>589</v>
      </c>
      <c r="E16306" t="s">
        <v>731</v>
      </c>
      <c r="F16306" t="s">
        <v>803</v>
      </c>
      <c r="G16306" t="s">
        <v>188</v>
      </c>
      <c r="H16306" t="s">
        <v>819</v>
      </c>
      <c r="I16306" t="s">
        <v>234</v>
      </c>
      <c r="J16306" t="s">
        <v>812</v>
      </c>
      <c r="K16306" t="s">
        <v>236</v>
      </c>
      <c r="L16306" t="s">
        <v>806</v>
      </c>
      <c r="M16306" t="s">
        <v>466</v>
      </c>
      <c r="O16306" t="s">
        <v>265</v>
      </c>
      <c r="P16306">
        <v>2050</v>
      </c>
      <c r="Q16306">
        <v>9400</v>
      </c>
    </row>
    <row r="16307" spans="1:17" x14ac:dyDescent="0.25">
      <c r="A16307" t="s">
        <v>800</v>
      </c>
      <c r="B16307" t="s">
        <v>801</v>
      </c>
      <c r="C16307" t="s">
        <v>802</v>
      </c>
      <c r="D16307" t="s">
        <v>589</v>
      </c>
      <c r="E16307" t="s">
        <v>731</v>
      </c>
      <c r="F16307" t="s">
        <v>803</v>
      </c>
      <c r="G16307" t="s">
        <v>188</v>
      </c>
      <c r="H16307" t="s">
        <v>820</v>
      </c>
      <c r="I16307" t="s">
        <v>234</v>
      </c>
      <c r="J16307" t="s">
        <v>821</v>
      </c>
      <c r="K16307" t="s">
        <v>236</v>
      </c>
      <c r="L16307" t="s">
        <v>806</v>
      </c>
      <c r="O16307" t="s">
        <v>194</v>
      </c>
      <c r="P16307">
        <v>2015</v>
      </c>
    </row>
    <row r="16308" spans="1:17" x14ac:dyDescent="0.25">
      <c r="A16308" t="s">
        <v>800</v>
      </c>
      <c r="B16308" t="s">
        <v>801</v>
      </c>
      <c r="C16308" t="s">
        <v>802</v>
      </c>
      <c r="D16308" t="s">
        <v>589</v>
      </c>
      <c r="E16308" t="s">
        <v>731</v>
      </c>
      <c r="F16308" t="s">
        <v>803</v>
      </c>
      <c r="G16308" t="s">
        <v>188</v>
      </c>
      <c r="H16308" t="s">
        <v>820</v>
      </c>
      <c r="I16308" t="s">
        <v>234</v>
      </c>
      <c r="J16308" t="s">
        <v>821</v>
      </c>
      <c r="K16308" t="s">
        <v>236</v>
      </c>
      <c r="L16308" t="s">
        <v>806</v>
      </c>
      <c r="O16308" t="s">
        <v>194</v>
      </c>
      <c r="P16308">
        <v>2020</v>
      </c>
    </row>
    <row r="16309" spans="1:17" x14ac:dyDescent="0.25">
      <c r="A16309" t="s">
        <v>800</v>
      </c>
      <c r="B16309" t="s">
        <v>801</v>
      </c>
      <c r="C16309" t="s">
        <v>802</v>
      </c>
      <c r="D16309" t="s">
        <v>589</v>
      </c>
      <c r="E16309" t="s">
        <v>731</v>
      </c>
      <c r="F16309" t="s">
        <v>803</v>
      </c>
      <c r="G16309" t="s">
        <v>188</v>
      </c>
      <c r="H16309" t="s">
        <v>820</v>
      </c>
      <c r="I16309" t="s">
        <v>234</v>
      </c>
      <c r="J16309" t="s">
        <v>821</v>
      </c>
      <c r="K16309" t="s">
        <v>236</v>
      </c>
      <c r="L16309" t="s">
        <v>806</v>
      </c>
      <c r="O16309" t="s">
        <v>264</v>
      </c>
      <c r="P16309">
        <v>2020</v>
      </c>
    </row>
    <row r="16310" spans="1:17" x14ac:dyDescent="0.25">
      <c r="A16310" t="s">
        <v>800</v>
      </c>
      <c r="B16310" t="s">
        <v>801</v>
      </c>
      <c r="C16310" t="s">
        <v>802</v>
      </c>
      <c r="D16310" t="s">
        <v>589</v>
      </c>
      <c r="E16310" t="s">
        <v>731</v>
      </c>
      <c r="F16310" t="s">
        <v>803</v>
      </c>
      <c r="G16310" t="s">
        <v>188</v>
      </c>
      <c r="H16310" t="s">
        <v>820</v>
      </c>
      <c r="I16310" t="s">
        <v>234</v>
      </c>
      <c r="J16310" t="s">
        <v>821</v>
      </c>
      <c r="K16310" t="s">
        <v>236</v>
      </c>
      <c r="L16310" t="s">
        <v>806</v>
      </c>
      <c r="O16310" t="s">
        <v>265</v>
      </c>
      <c r="P16310">
        <v>2020</v>
      </c>
    </row>
    <row r="16311" spans="1:17" x14ac:dyDescent="0.25">
      <c r="A16311" t="s">
        <v>800</v>
      </c>
      <c r="B16311" t="s">
        <v>801</v>
      </c>
      <c r="C16311" t="s">
        <v>802</v>
      </c>
      <c r="D16311" t="s">
        <v>589</v>
      </c>
      <c r="E16311" t="s">
        <v>731</v>
      </c>
      <c r="F16311" t="s">
        <v>803</v>
      </c>
      <c r="G16311" t="s">
        <v>188</v>
      </c>
      <c r="H16311" t="s">
        <v>820</v>
      </c>
      <c r="I16311" t="s">
        <v>234</v>
      </c>
      <c r="J16311" t="s">
        <v>821</v>
      </c>
      <c r="K16311" t="s">
        <v>236</v>
      </c>
      <c r="L16311" t="s">
        <v>806</v>
      </c>
      <c r="O16311" t="s">
        <v>194</v>
      </c>
      <c r="P16311">
        <v>2030</v>
      </c>
    </row>
    <row r="16312" spans="1:17" x14ac:dyDescent="0.25">
      <c r="A16312" t="s">
        <v>800</v>
      </c>
      <c r="B16312" t="s">
        <v>801</v>
      </c>
      <c r="C16312" t="s">
        <v>802</v>
      </c>
      <c r="D16312" t="s">
        <v>589</v>
      </c>
      <c r="E16312" t="s">
        <v>731</v>
      </c>
      <c r="F16312" t="s">
        <v>803</v>
      </c>
      <c r="G16312" t="s">
        <v>188</v>
      </c>
      <c r="H16312" t="s">
        <v>820</v>
      </c>
      <c r="I16312" t="s">
        <v>234</v>
      </c>
      <c r="J16312" t="s">
        <v>821</v>
      </c>
      <c r="K16312" t="s">
        <v>236</v>
      </c>
      <c r="L16312" t="s">
        <v>806</v>
      </c>
      <c r="O16312" t="s">
        <v>194</v>
      </c>
      <c r="P16312">
        <v>2040</v>
      </c>
    </row>
    <row r="16313" spans="1:17" x14ac:dyDescent="0.25">
      <c r="A16313" t="s">
        <v>800</v>
      </c>
      <c r="B16313" t="s">
        <v>801</v>
      </c>
      <c r="C16313" t="s">
        <v>802</v>
      </c>
      <c r="D16313" t="s">
        <v>589</v>
      </c>
      <c r="E16313" t="s">
        <v>731</v>
      </c>
      <c r="F16313" t="s">
        <v>803</v>
      </c>
      <c r="G16313" t="s">
        <v>188</v>
      </c>
      <c r="H16313" t="s">
        <v>820</v>
      </c>
      <c r="I16313" t="s">
        <v>234</v>
      </c>
      <c r="J16313" t="s">
        <v>821</v>
      </c>
      <c r="K16313" t="s">
        <v>236</v>
      </c>
      <c r="L16313" t="s">
        <v>806</v>
      </c>
      <c r="O16313" t="s">
        <v>194</v>
      </c>
      <c r="P16313">
        <v>2050</v>
      </c>
    </row>
    <row r="16314" spans="1:17" x14ac:dyDescent="0.25">
      <c r="A16314" t="s">
        <v>800</v>
      </c>
      <c r="B16314" t="s">
        <v>801</v>
      </c>
      <c r="C16314" t="s">
        <v>802</v>
      </c>
      <c r="D16314" t="s">
        <v>589</v>
      </c>
      <c r="E16314" t="s">
        <v>731</v>
      </c>
      <c r="F16314" t="s">
        <v>803</v>
      </c>
      <c r="G16314" t="s">
        <v>188</v>
      </c>
      <c r="H16314" t="s">
        <v>820</v>
      </c>
      <c r="I16314" t="s">
        <v>234</v>
      </c>
      <c r="J16314" t="s">
        <v>821</v>
      </c>
      <c r="K16314" t="s">
        <v>236</v>
      </c>
      <c r="L16314" t="s">
        <v>806</v>
      </c>
      <c r="O16314" t="s">
        <v>264</v>
      </c>
      <c r="P16314">
        <v>2050</v>
      </c>
    </row>
    <row r="16315" spans="1:17" x14ac:dyDescent="0.25">
      <c r="A16315" t="s">
        <v>800</v>
      </c>
      <c r="B16315" t="s">
        <v>801</v>
      </c>
      <c r="C16315" t="s">
        <v>802</v>
      </c>
      <c r="D16315" t="s">
        <v>589</v>
      </c>
      <c r="E16315" t="s">
        <v>731</v>
      </c>
      <c r="F16315" t="s">
        <v>803</v>
      </c>
      <c r="G16315" t="s">
        <v>188</v>
      </c>
      <c r="H16315" t="s">
        <v>820</v>
      </c>
      <c r="I16315" t="s">
        <v>234</v>
      </c>
      <c r="J16315" t="s">
        <v>821</v>
      </c>
      <c r="K16315" t="s">
        <v>236</v>
      </c>
      <c r="L16315" t="s">
        <v>806</v>
      </c>
      <c r="O16315" t="s">
        <v>265</v>
      </c>
      <c r="P16315">
        <v>2050</v>
      </c>
    </row>
    <row r="16316" spans="1:17" x14ac:dyDescent="0.25">
      <c r="A16316" t="s">
        <v>800</v>
      </c>
      <c r="B16316" t="s">
        <v>801</v>
      </c>
      <c r="C16316" t="s">
        <v>802</v>
      </c>
      <c r="D16316" t="s">
        <v>589</v>
      </c>
      <c r="E16316" t="s">
        <v>731</v>
      </c>
      <c r="F16316" t="s">
        <v>803</v>
      </c>
      <c r="G16316" t="s">
        <v>188</v>
      </c>
      <c r="H16316" t="s">
        <v>822</v>
      </c>
      <c r="I16316" t="s">
        <v>234</v>
      </c>
      <c r="J16316" t="s">
        <v>823</v>
      </c>
      <c r="K16316" t="s">
        <v>236</v>
      </c>
      <c r="L16316" t="s">
        <v>806</v>
      </c>
      <c r="O16316" t="s">
        <v>194</v>
      </c>
      <c r="P16316">
        <v>2015</v>
      </c>
    </row>
    <row r="16317" spans="1:17" x14ac:dyDescent="0.25">
      <c r="A16317" t="s">
        <v>800</v>
      </c>
      <c r="B16317" t="s">
        <v>801</v>
      </c>
      <c r="C16317" t="s">
        <v>802</v>
      </c>
      <c r="D16317" t="s">
        <v>589</v>
      </c>
      <c r="E16317" t="s">
        <v>731</v>
      </c>
      <c r="F16317" t="s">
        <v>803</v>
      </c>
      <c r="G16317" t="s">
        <v>188</v>
      </c>
      <c r="H16317" t="s">
        <v>822</v>
      </c>
      <c r="I16317" t="s">
        <v>234</v>
      </c>
      <c r="J16317" t="s">
        <v>823</v>
      </c>
      <c r="K16317" t="s">
        <v>236</v>
      </c>
      <c r="L16317" t="s">
        <v>806</v>
      </c>
      <c r="O16317" t="s">
        <v>194</v>
      </c>
      <c r="P16317">
        <v>2020</v>
      </c>
      <c r="Q16317">
        <v>12800</v>
      </c>
    </row>
    <row r="16318" spans="1:17" x14ac:dyDescent="0.25">
      <c r="A16318" t="s">
        <v>800</v>
      </c>
      <c r="B16318" t="s">
        <v>801</v>
      </c>
      <c r="C16318" t="s">
        <v>802</v>
      </c>
      <c r="D16318" t="s">
        <v>589</v>
      </c>
      <c r="E16318" t="s">
        <v>731</v>
      </c>
      <c r="F16318" t="s">
        <v>803</v>
      </c>
      <c r="G16318" t="s">
        <v>188</v>
      </c>
      <c r="H16318" t="s">
        <v>822</v>
      </c>
      <c r="I16318" t="s">
        <v>234</v>
      </c>
      <c r="J16318" t="s">
        <v>823</v>
      </c>
      <c r="K16318" t="s">
        <v>236</v>
      </c>
      <c r="L16318" t="s">
        <v>806</v>
      </c>
      <c r="O16318" t="s">
        <v>264</v>
      </c>
      <c r="P16318">
        <v>2020</v>
      </c>
    </row>
    <row r="16319" spans="1:17" x14ac:dyDescent="0.25">
      <c r="A16319" t="s">
        <v>800</v>
      </c>
      <c r="B16319" t="s">
        <v>801</v>
      </c>
      <c r="C16319" t="s">
        <v>802</v>
      </c>
      <c r="D16319" t="s">
        <v>589</v>
      </c>
      <c r="E16319" t="s">
        <v>731</v>
      </c>
      <c r="F16319" t="s">
        <v>803</v>
      </c>
      <c r="G16319" t="s">
        <v>188</v>
      </c>
      <c r="H16319" t="s">
        <v>822</v>
      </c>
      <c r="I16319" t="s">
        <v>234</v>
      </c>
      <c r="J16319" t="s">
        <v>823</v>
      </c>
      <c r="K16319" t="s">
        <v>236</v>
      </c>
      <c r="L16319" t="s">
        <v>806</v>
      </c>
      <c r="O16319" t="s">
        <v>265</v>
      </c>
      <c r="P16319">
        <v>2020</v>
      </c>
    </row>
    <row r="16320" spans="1:17" x14ac:dyDescent="0.25">
      <c r="A16320" t="s">
        <v>800</v>
      </c>
      <c r="B16320" t="s">
        <v>801</v>
      </c>
      <c r="C16320" t="s">
        <v>802</v>
      </c>
      <c r="D16320" t="s">
        <v>589</v>
      </c>
      <c r="E16320" t="s">
        <v>731</v>
      </c>
      <c r="F16320" t="s">
        <v>803</v>
      </c>
      <c r="G16320" t="s">
        <v>188</v>
      </c>
      <c r="H16320" t="s">
        <v>822</v>
      </c>
      <c r="I16320" t="s">
        <v>234</v>
      </c>
      <c r="J16320" t="s">
        <v>823</v>
      </c>
      <c r="K16320" t="s">
        <v>236</v>
      </c>
      <c r="L16320" t="s">
        <v>806</v>
      </c>
      <c r="O16320" t="s">
        <v>194</v>
      </c>
      <c r="P16320">
        <v>2030</v>
      </c>
      <c r="Q16320">
        <v>10200</v>
      </c>
    </row>
    <row r="16321" spans="1:17" x14ac:dyDescent="0.25">
      <c r="A16321" t="s">
        <v>800</v>
      </c>
      <c r="B16321" t="s">
        <v>801</v>
      </c>
      <c r="C16321" t="s">
        <v>802</v>
      </c>
      <c r="D16321" t="s">
        <v>589</v>
      </c>
      <c r="E16321" t="s">
        <v>731</v>
      </c>
      <c r="F16321" t="s">
        <v>803</v>
      </c>
      <c r="G16321" t="s">
        <v>188</v>
      </c>
      <c r="H16321" t="s">
        <v>822</v>
      </c>
      <c r="I16321" t="s">
        <v>234</v>
      </c>
      <c r="J16321" t="s">
        <v>823</v>
      </c>
      <c r="K16321" t="s">
        <v>236</v>
      </c>
      <c r="L16321" t="s">
        <v>806</v>
      </c>
      <c r="O16321" t="s">
        <v>194</v>
      </c>
      <c r="P16321">
        <v>2040</v>
      </c>
      <c r="Q16321">
        <v>9100</v>
      </c>
    </row>
    <row r="16322" spans="1:17" x14ac:dyDescent="0.25">
      <c r="A16322" t="s">
        <v>800</v>
      </c>
      <c r="B16322" t="s">
        <v>801</v>
      </c>
      <c r="C16322" t="s">
        <v>802</v>
      </c>
      <c r="D16322" t="s">
        <v>589</v>
      </c>
      <c r="E16322" t="s">
        <v>731</v>
      </c>
      <c r="F16322" t="s">
        <v>803</v>
      </c>
      <c r="G16322" t="s">
        <v>188</v>
      </c>
      <c r="H16322" t="s">
        <v>822</v>
      </c>
      <c r="I16322" t="s">
        <v>234</v>
      </c>
      <c r="J16322" t="s">
        <v>823</v>
      </c>
      <c r="K16322" t="s">
        <v>236</v>
      </c>
      <c r="L16322" t="s">
        <v>806</v>
      </c>
      <c r="O16322" t="s">
        <v>194</v>
      </c>
      <c r="P16322">
        <v>2050</v>
      </c>
      <c r="Q16322">
        <v>8500</v>
      </c>
    </row>
    <row r="16323" spans="1:17" x14ac:dyDescent="0.25">
      <c r="A16323" t="s">
        <v>800</v>
      </c>
      <c r="B16323" t="s">
        <v>801</v>
      </c>
      <c r="C16323" t="s">
        <v>802</v>
      </c>
      <c r="D16323" t="s">
        <v>589</v>
      </c>
      <c r="E16323" t="s">
        <v>731</v>
      </c>
      <c r="F16323" t="s">
        <v>803</v>
      </c>
      <c r="G16323" t="s">
        <v>188</v>
      </c>
      <c r="H16323" t="s">
        <v>822</v>
      </c>
      <c r="I16323" t="s">
        <v>234</v>
      </c>
      <c r="J16323" t="s">
        <v>823</v>
      </c>
      <c r="K16323" t="s">
        <v>236</v>
      </c>
      <c r="L16323" t="s">
        <v>806</v>
      </c>
      <c r="O16323" t="s">
        <v>264</v>
      </c>
      <c r="P16323">
        <v>2050</v>
      </c>
    </row>
    <row r="16324" spans="1:17" x14ac:dyDescent="0.25">
      <c r="A16324" t="s">
        <v>800</v>
      </c>
      <c r="B16324" t="s">
        <v>801</v>
      </c>
      <c r="C16324" t="s">
        <v>802</v>
      </c>
      <c r="D16324" t="s">
        <v>589</v>
      </c>
      <c r="E16324" t="s">
        <v>731</v>
      </c>
      <c r="F16324" t="s">
        <v>803</v>
      </c>
      <c r="G16324" t="s">
        <v>188</v>
      </c>
      <c r="H16324" t="s">
        <v>822</v>
      </c>
      <c r="I16324" t="s">
        <v>234</v>
      </c>
      <c r="J16324" t="s">
        <v>823</v>
      </c>
      <c r="K16324" t="s">
        <v>236</v>
      </c>
      <c r="L16324" t="s">
        <v>806</v>
      </c>
      <c r="O16324" t="s">
        <v>265</v>
      </c>
      <c r="P16324">
        <v>2050</v>
      </c>
    </row>
    <row r="16325" spans="1:17" x14ac:dyDescent="0.25">
      <c r="A16325" t="s">
        <v>800</v>
      </c>
      <c r="B16325" t="s">
        <v>801</v>
      </c>
      <c r="C16325" t="s">
        <v>802</v>
      </c>
      <c r="D16325" t="s">
        <v>589</v>
      </c>
      <c r="E16325" t="s">
        <v>731</v>
      </c>
      <c r="F16325" t="s">
        <v>803</v>
      </c>
      <c r="G16325" t="s">
        <v>188</v>
      </c>
      <c r="H16325" t="s">
        <v>824</v>
      </c>
      <c r="I16325" t="s">
        <v>213</v>
      </c>
      <c r="J16325" t="s">
        <v>817</v>
      </c>
      <c r="K16325" t="s">
        <v>214</v>
      </c>
      <c r="M16325" t="s">
        <v>804</v>
      </c>
      <c r="O16325" t="s">
        <v>194</v>
      </c>
      <c r="P16325">
        <v>2015</v>
      </c>
      <c r="Q16325">
        <v>6.3E-3</v>
      </c>
    </row>
    <row r="16326" spans="1:17" x14ac:dyDescent="0.25">
      <c r="A16326" t="s">
        <v>800</v>
      </c>
      <c r="B16326" t="s">
        <v>801</v>
      </c>
      <c r="C16326" t="s">
        <v>802</v>
      </c>
      <c r="D16326" t="s">
        <v>589</v>
      </c>
      <c r="E16326" t="s">
        <v>731</v>
      </c>
      <c r="F16326" t="s">
        <v>803</v>
      </c>
      <c r="G16326" t="s">
        <v>188</v>
      </c>
      <c r="H16326" t="s">
        <v>824</v>
      </c>
      <c r="I16326" t="s">
        <v>213</v>
      </c>
      <c r="J16326" t="s">
        <v>817</v>
      </c>
      <c r="K16326" t="s">
        <v>214</v>
      </c>
      <c r="M16326" t="s">
        <v>804</v>
      </c>
      <c r="O16326" t="s">
        <v>194</v>
      </c>
      <c r="P16326">
        <v>2020</v>
      </c>
      <c r="Q16326">
        <v>6.3E-3</v>
      </c>
    </row>
    <row r="16327" spans="1:17" x14ac:dyDescent="0.25">
      <c r="A16327" t="s">
        <v>800</v>
      </c>
      <c r="B16327" t="s">
        <v>801</v>
      </c>
      <c r="C16327" t="s">
        <v>802</v>
      </c>
      <c r="D16327" t="s">
        <v>589</v>
      </c>
      <c r="E16327" t="s">
        <v>731</v>
      </c>
      <c r="F16327" t="s">
        <v>803</v>
      </c>
      <c r="G16327" t="s">
        <v>188</v>
      </c>
      <c r="H16327" t="s">
        <v>824</v>
      </c>
      <c r="I16327" t="s">
        <v>213</v>
      </c>
      <c r="J16327" t="s">
        <v>817</v>
      </c>
      <c r="K16327" t="s">
        <v>214</v>
      </c>
      <c r="M16327" t="s">
        <v>804</v>
      </c>
      <c r="O16327" t="s">
        <v>264</v>
      </c>
      <c r="P16327">
        <v>2020</v>
      </c>
    </row>
    <row r="16328" spans="1:17" x14ac:dyDescent="0.25">
      <c r="A16328" t="s">
        <v>800</v>
      </c>
      <c r="B16328" t="s">
        <v>801</v>
      </c>
      <c r="C16328" t="s">
        <v>802</v>
      </c>
      <c r="D16328" t="s">
        <v>589</v>
      </c>
      <c r="E16328" t="s">
        <v>731</v>
      </c>
      <c r="F16328" t="s">
        <v>803</v>
      </c>
      <c r="G16328" t="s">
        <v>188</v>
      </c>
      <c r="H16328" t="s">
        <v>824</v>
      </c>
      <c r="I16328" t="s">
        <v>213</v>
      </c>
      <c r="J16328" t="s">
        <v>817</v>
      </c>
      <c r="K16328" t="s">
        <v>214</v>
      </c>
      <c r="M16328" t="s">
        <v>804</v>
      </c>
      <c r="O16328" t="s">
        <v>265</v>
      </c>
      <c r="P16328">
        <v>2020</v>
      </c>
    </row>
    <row r="16329" spans="1:17" x14ac:dyDescent="0.25">
      <c r="A16329" t="s">
        <v>800</v>
      </c>
      <c r="B16329" t="s">
        <v>801</v>
      </c>
      <c r="C16329" t="s">
        <v>802</v>
      </c>
      <c r="D16329" t="s">
        <v>589</v>
      </c>
      <c r="E16329" t="s">
        <v>731</v>
      </c>
      <c r="F16329" t="s">
        <v>803</v>
      </c>
      <c r="G16329" t="s">
        <v>188</v>
      </c>
      <c r="H16329" t="s">
        <v>824</v>
      </c>
      <c r="I16329" t="s">
        <v>213</v>
      </c>
      <c r="J16329" t="s">
        <v>817</v>
      </c>
      <c r="K16329" t="s">
        <v>214</v>
      </c>
      <c r="M16329" t="s">
        <v>804</v>
      </c>
      <c r="O16329" t="s">
        <v>194</v>
      </c>
      <c r="P16329">
        <v>2030</v>
      </c>
      <c r="Q16329">
        <v>6.3E-3</v>
      </c>
    </row>
    <row r="16330" spans="1:17" x14ac:dyDescent="0.25">
      <c r="A16330" t="s">
        <v>800</v>
      </c>
      <c r="B16330" t="s">
        <v>801</v>
      </c>
      <c r="C16330" t="s">
        <v>802</v>
      </c>
      <c r="D16330" t="s">
        <v>589</v>
      </c>
      <c r="E16330" t="s">
        <v>731</v>
      </c>
      <c r="F16330" t="s">
        <v>803</v>
      </c>
      <c r="G16330" t="s">
        <v>188</v>
      </c>
      <c r="H16330" t="s">
        <v>824</v>
      </c>
      <c r="I16330" t="s">
        <v>213</v>
      </c>
      <c r="J16330" t="s">
        <v>817</v>
      </c>
      <c r="K16330" t="s">
        <v>214</v>
      </c>
      <c r="M16330" t="s">
        <v>804</v>
      </c>
      <c r="O16330" t="s">
        <v>194</v>
      </c>
      <c r="P16330">
        <v>2040</v>
      </c>
      <c r="Q16330">
        <v>6.3E-3</v>
      </c>
    </row>
    <row r="16331" spans="1:17" x14ac:dyDescent="0.25">
      <c r="A16331" t="s">
        <v>800</v>
      </c>
      <c r="B16331" t="s">
        <v>801</v>
      </c>
      <c r="C16331" t="s">
        <v>802</v>
      </c>
      <c r="D16331" t="s">
        <v>589</v>
      </c>
      <c r="E16331" t="s">
        <v>731</v>
      </c>
      <c r="F16331" t="s">
        <v>803</v>
      </c>
      <c r="G16331" t="s">
        <v>188</v>
      </c>
      <c r="H16331" t="s">
        <v>824</v>
      </c>
      <c r="I16331" t="s">
        <v>213</v>
      </c>
      <c r="J16331" t="s">
        <v>817</v>
      </c>
      <c r="K16331" t="s">
        <v>214</v>
      </c>
      <c r="M16331" t="s">
        <v>804</v>
      </c>
      <c r="O16331" t="s">
        <v>194</v>
      </c>
      <c r="P16331">
        <v>2050</v>
      </c>
      <c r="Q16331">
        <v>6.3E-3</v>
      </c>
    </row>
    <row r="16332" spans="1:17" x14ac:dyDescent="0.25">
      <c r="A16332" t="s">
        <v>800</v>
      </c>
      <c r="B16332" t="s">
        <v>801</v>
      </c>
      <c r="C16332" t="s">
        <v>802</v>
      </c>
      <c r="D16332" t="s">
        <v>589</v>
      </c>
      <c r="E16332" t="s">
        <v>731</v>
      </c>
      <c r="F16332" t="s">
        <v>803</v>
      </c>
      <c r="G16332" t="s">
        <v>188</v>
      </c>
      <c r="H16332" t="s">
        <v>824</v>
      </c>
      <c r="I16332" t="s">
        <v>213</v>
      </c>
      <c r="J16332" t="s">
        <v>817</v>
      </c>
      <c r="K16332" t="s">
        <v>214</v>
      </c>
      <c r="M16332" t="s">
        <v>804</v>
      </c>
      <c r="O16332" t="s">
        <v>264</v>
      </c>
      <c r="P16332">
        <v>2050</v>
      </c>
    </row>
    <row r="16333" spans="1:17" x14ac:dyDescent="0.25">
      <c r="A16333" t="s">
        <v>800</v>
      </c>
      <c r="B16333" t="s">
        <v>801</v>
      </c>
      <c r="C16333" t="s">
        <v>802</v>
      </c>
      <c r="D16333" t="s">
        <v>589</v>
      </c>
      <c r="E16333" t="s">
        <v>731</v>
      </c>
      <c r="F16333" t="s">
        <v>803</v>
      </c>
      <c r="G16333" t="s">
        <v>188</v>
      </c>
      <c r="H16333" t="s">
        <v>824</v>
      </c>
      <c r="I16333" t="s">
        <v>213</v>
      </c>
      <c r="J16333" t="s">
        <v>817</v>
      </c>
      <c r="K16333" t="s">
        <v>214</v>
      </c>
      <c r="M16333" t="s">
        <v>804</v>
      </c>
      <c r="O16333" t="s">
        <v>265</v>
      </c>
      <c r="P16333">
        <v>2050</v>
      </c>
    </row>
    <row r="16334" spans="1:17" x14ac:dyDescent="0.25">
      <c r="A16334" t="s">
        <v>800</v>
      </c>
      <c r="B16334" t="s">
        <v>801</v>
      </c>
      <c r="C16334" t="s">
        <v>802</v>
      </c>
      <c r="D16334" t="s">
        <v>589</v>
      </c>
      <c r="E16334" t="s">
        <v>731</v>
      </c>
      <c r="F16334" t="s">
        <v>803</v>
      </c>
      <c r="G16334" t="s">
        <v>188</v>
      </c>
      <c r="H16334" t="s">
        <v>825</v>
      </c>
      <c r="I16334" t="s">
        <v>826</v>
      </c>
      <c r="K16334" t="s">
        <v>827</v>
      </c>
      <c r="M16334" t="s">
        <v>199</v>
      </c>
      <c r="N16334" t="s">
        <v>206</v>
      </c>
      <c r="O16334" t="s">
        <v>194</v>
      </c>
      <c r="P16334">
        <v>2015</v>
      </c>
      <c r="Q16334">
        <v>1068</v>
      </c>
    </row>
    <row r="16335" spans="1:17" x14ac:dyDescent="0.25">
      <c r="A16335" t="s">
        <v>800</v>
      </c>
      <c r="B16335" t="s">
        <v>801</v>
      </c>
      <c r="C16335" t="s">
        <v>802</v>
      </c>
      <c r="D16335" t="s">
        <v>589</v>
      </c>
      <c r="E16335" t="s">
        <v>731</v>
      </c>
      <c r="F16335" t="s">
        <v>803</v>
      </c>
      <c r="G16335" t="s">
        <v>188</v>
      </c>
      <c r="H16335" t="s">
        <v>825</v>
      </c>
      <c r="I16335" t="s">
        <v>826</v>
      </c>
      <c r="K16335" t="s">
        <v>827</v>
      </c>
      <c r="M16335" t="s">
        <v>199</v>
      </c>
      <c r="N16335" t="s">
        <v>206</v>
      </c>
      <c r="O16335" t="s">
        <v>194</v>
      </c>
      <c r="P16335">
        <v>2020</v>
      </c>
      <c r="Q16335">
        <v>1068</v>
      </c>
    </row>
    <row r="16336" spans="1:17" x14ac:dyDescent="0.25">
      <c r="A16336" t="s">
        <v>800</v>
      </c>
      <c r="B16336" t="s">
        <v>801</v>
      </c>
      <c r="C16336" t="s">
        <v>802</v>
      </c>
      <c r="D16336" t="s">
        <v>589</v>
      </c>
      <c r="E16336" t="s">
        <v>731</v>
      </c>
      <c r="F16336" t="s">
        <v>803</v>
      </c>
      <c r="G16336" t="s">
        <v>188</v>
      </c>
      <c r="H16336" t="s">
        <v>825</v>
      </c>
      <c r="I16336" t="s">
        <v>826</v>
      </c>
      <c r="K16336" t="s">
        <v>827</v>
      </c>
      <c r="M16336" t="s">
        <v>199</v>
      </c>
      <c r="N16336" t="s">
        <v>206</v>
      </c>
      <c r="O16336" t="s">
        <v>264</v>
      </c>
      <c r="P16336">
        <v>2020</v>
      </c>
    </row>
    <row r="16337" spans="1:17" x14ac:dyDescent="0.25">
      <c r="A16337" t="s">
        <v>800</v>
      </c>
      <c r="B16337" t="s">
        <v>801</v>
      </c>
      <c r="C16337" t="s">
        <v>802</v>
      </c>
      <c r="D16337" t="s">
        <v>589</v>
      </c>
      <c r="E16337" t="s">
        <v>731</v>
      </c>
      <c r="F16337" t="s">
        <v>803</v>
      </c>
      <c r="G16337" t="s">
        <v>188</v>
      </c>
      <c r="H16337" t="s">
        <v>825</v>
      </c>
      <c r="I16337" t="s">
        <v>826</v>
      </c>
      <c r="K16337" t="s">
        <v>827</v>
      </c>
      <c r="M16337" t="s">
        <v>199</v>
      </c>
      <c r="N16337" t="s">
        <v>206</v>
      </c>
      <c r="O16337" t="s">
        <v>265</v>
      </c>
      <c r="P16337">
        <v>2020</v>
      </c>
    </row>
    <row r="16338" spans="1:17" x14ac:dyDescent="0.25">
      <c r="A16338" t="s">
        <v>800</v>
      </c>
      <c r="B16338" t="s">
        <v>801</v>
      </c>
      <c r="C16338" t="s">
        <v>802</v>
      </c>
      <c r="D16338" t="s">
        <v>589</v>
      </c>
      <c r="E16338" t="s">
        <v>731</v>
      </c>
      <c r="F16338" t="s">
        <v>803</v>
      </c>
      <c r="G16338" t="s">
        <v>188</v>
      </c>
      <c r="H16338" t="s">
        <v>825</v>
      </c>
      <c r="I16338" t="s">
        <v>826</v>
      </c>
      <c r="K16338" t="s">
        <v>827</v>
      </c>
      <c r="M16338" t="s">
        <v>199</v>
      </c>
      <c r="N16338" t="s">
        <v>206</v>
      </c>
      <c r="O16338" t="s">
        <v>194</v>
      </c>
      <c r="P16338">
        <v>2030</v>
      </c>
      <c r="Q16338">
        <v>1068</v>
      </c>
    </row>
    <row r="16339" spans="1:17" x14ac:dyDescent="0.25">
      <c r="A16339" t="s">
        <v>800</v>
      </c>
      <c r="B16339" t="s">
        <v>801</v>
      </c>
      <c r="C16339" t="s">
        <v>802</v>
      </c>
      <c r="D16339" t="s">
        <v>589</v>
      </c>
      <c r="E16339" t="s">
        <v>731</v>
      </c>
      <c r="F16339" t="s">
        <v>803</v>
      </c>
      <c r="G16339" t="s">
        <v>188</v>
      </c>
      <c r="H16339" t="s">
        <v>825</v>
      </c>
      <c r="I16339" t="s">
        <v>826</v>
      </c>
      <c r="K16339" t="s">
        <v>827</v>
      </c>
      <c r="M16339" t="s">
        <v>199</v>
      </c>
      <c r="N16339" t="s">
        <v>206</v>
      </c>
      <c r="O16339" t="s">
        <v>194</v>
      </c>
      <c r="P16339">
        <v>2040</v>
      </c>
      <c r="Q16339">
        <v>1068</v>
      </c>
    </row>
    <row r="16340" spans="1:17" x14ac:dyDescent="0.25">
      <c r="A16340" t="s">
        <v>800</v>
      </c>
      <c r="B16340" t="s">
        <v>801</v>
      </c>
      <c r="C16340" t="s">
        <v>802</v>
      </c>
      <c r="D16340" t="s">
        <v>589</v>
      </c>
      <c r="E16340" t="s">
        <v>731</v>
      </c>
      <c r="F16340" t="s">
        <v>803</v>
      </c>
      <c r="G16340" t="s">
        <v>188</v>
      </c>
      <c r="H16340" t="s">
        <v>825</v>
      </c>
      <c r="I16340" t="s">
        <v>826</v>
      </c>
      <c r="K16340" t="s">
        <v>827</v>
      </c>
      <c r="M16340" t="s">
        <v>199</v>
      </c>
      <c r="N16340" t="s">
        <v>206</v>
      </c>
      <c r="O16340" t="s">
        <v>194</v>
      </c>
      <c r="P16340">
        <v>2050</v>
      </c>
      <c r="Q16340">
        <v>1068</v>
      </c>
    </row>
    <row r="16341" spans="1:17" x14ac:dyDescent="0.25">
      <c r="A16341" t="s">
        <v>800</v>
      </c>
      <c r="B16341" t="s">
        <v>801</v>
      </c>
      <c r="C16341" t="s">
        <v>802</v>
      </c>
      <c r="D16341" t="s">
        <v>589</v>
      </c>
      <c r="E16341" t="s">
        <v>731</v>
      </c>
      <c r="F16341" t="s">
        <v>803</v>
      </c>
      <c r="G16341" t="s">
        <v>188</v>
      </c>
      <c r="H16341" t="s">
        <v>825</v>
      </c>
      <c r="I16341" t="s">
        <v>826</v>
      </c>
      <c r="K16341" t="s">
        <v>827</v>
      </c>
      <c r="M16341" t="s">
        <v>199</v>
      </c>
      <c r="N16341" t="s">
        <v>206</v>
      </c>
      <c r="O16341" t="s">
        <v>264</v>
      </c>
      <c r="P16341">
        <v>2050</v>
      </c>
    </row>
    <row r="16342" spans="1:17" x14ac:dyDescent="0.25">
      <c r="A16342" t="s">
        <v>800</v>
      </c>
      <c r="B16342" t="s">
        <v>801</v>
      </c>
      <c r="C16342" t="s">
        <v>802</v>
      </c>
      <c r="D16342" t="s">
        <v>589</v>
      </c>
      <c r="E16342" t="s">
        <v>731</v>
      </c>
      <c r="F16342" t="s">
        <v>803</v>
      </c>
      <c r="G16342" t="s">
        <v>188</v>
      </c>
      <c r="H16342" t="s">
        <v>825</v>
      </c>
      <c r="I16342" t="s">
        <v>826</v>
      </c>
      <c r="K16342" t="s">
        <v>827</v>
      </c>
      <c r="M16342" t="s">
        <v>199</v>
      </c>
      <c r="N16342" t="s">
        <v>206</v>
      </c>
      <c r="O16342" t="s">
        <v>265</v>
      </c>
      <c r="P16342">
        <v>2050</v>
      </c>
    </row>
    <row r="16343" spans="1:17" x14ac:dyDescent="0.25">
      <c r="A16343" t="s">
        <v>800</v>
      </c>
      <c r="B16343" t="s">
        <v>801</v>
      </c>
      <c r="C16343" t="s">
        <v>802</v>
      </c>
      <c r="D16343" t="s">
        <v>589</v>
      </c>
      <c r="E16343" t="s">
        <v>731</v>
      </c>
      <c r="F16343" t="s">
        <v>803</v>
      </c>
      <c r="G16343" t="s">
        <v>188</v>
      </c>
      <c r="H16343" t="s">
        <v>828</v>
      </c>
      <c r="I16343" t="s">
        <v>829</v>
      </c>
      <c r="K16343" t="s">
        <v>202</v>
      </c>
      <c r="N16343" t="s">
        <v>217</v>
      </c>
      <c r="O16343" t="s">
        <v>194</v>
      </c>
      <c r="P16343">
        <v>2015</v>
      </c>
      <c r="Q16343">
        <v>10</v>
      </c>
    </row>
    <row r="16344" spans="1:17" x14ac:dyDescent="0.25">
      <c r="A16344" t="s">
        <v>800</v>
      </c>
      <c r="B16344" t="s">
        <v>801</v>
      </c>
      <c r="C16344" t="s">
        <v>802</v>
      </c>
      <c r="D16344" t="s">
        <v>589</v>
      </c>
      <c r="E16344" t="s">
        <v>731</v>
      </c>
      <c r="F16344" t="s">
        <v>803</v>
      </c>
      <c r="G16344" t="s">
        <v>188</v>
      </c>
      <c r="H16344" t="s">
        <v>828</v>
      </c>
      <c r="I16344" t="s">
        <v>829</v>
      </c>
      <c r="K16344" t="s">
        <v>202</v>
      </c>
      <c r="N16344" t="s">
        <v>217</v>
      </c>
      <c r="O16344" t="s">
        <v>194</v>
      </c>
      <c r="P16344">
        <v>2020</v>
      </c>
      <c r="Q16344">
        <v>12.5</v>
      </c>
    </row>
    <row r="16345" spans="1:17" x14ac:dyDescent="0.25">
      <c r="A16345" t="s">
        <v>800</v>
      </c>
      <c r="B16345" t="s">
        <v>801</v>
      </c>
      <c r="C16345" t="s">
        <v>802</v>
      </c>
      <c r="D16345" t="s">
        <v>589</v>
      </c>
      <c r="E16345" t="s">
        <v>731</v>
      </c>
      <c r="F16345" t="s">
        <v>803</v>
      </c>
      <c r="G16345" t="s">
        <v>188</v>
      </c>
      <c r="H16345" t="s">
        <v>828</v>
      </c>
      <c r="I16345" t="s">
        <v>829</v>
      </c>
      <c r="K16345" t="s">
        <v>202</v>
      </c>
      <c r="N16345" t="s">
        <v>217</v>
      </c>
      <c r="O16345" t="s">
        <v>264</v>
      </c>
      <c r="P16345">
        <v>2020</v>
      </c>
    </row>
    <row r="16346" spans="1:17" x14ac:dyDescent="0.25">
      <c r="A16346" t="s">
        <v>800</v>
      </c>
      <c r="B16346" t="s">
        <v>801</v>
      </c>
      <c r="C16346" t="s">
        <v>802</v>
      </c>
      <c r="D16346" t="s">
        <v>589</v>
      </c>
      <c r="E16346" t="s">
        <v>731</v>
      </c>
      <c r="F16346" t="s">
        <v>803</v>
      </c>
      <c r="G16346" t="s">
        <v>188</v>
      </c>
      <c r="H16346" t="s">
        <v>828</v>
      </c>
      <c r="I16346" t="s">
        <v>829</v>
      </c>
      <c r="K16346" t="s">
        <v>202</v>
      </c>
      <c r="N16346" t="s">
        <v>217</v>
      </c>
      <c r="O16346" t="s">
        <v>265</v>
      </c>
      <c r="P16346">
        <v>2020</v>
      </c>
    </row>
    <row r="16347" spans="1:17" x14ac:dyDescent="0.25">
      <c r="A16347" t="s">
        <v>800</v>
      </c>
      <c r="B16347" t="s">
        <v>801</v>
      </c>
      <c r="C16347" t="s">
        <v>802</v>
      </c>
      <c r="D16347" t="s">
        <v>589</v>
      </c>
      <c r="E16347" t="s">
        <v>731</v>
      </c>
      <c r="F16347" t="s">
        <v>803</v>
      </c>
      <c r="G16347" t="s">
        <v>188</v>
      </c>
      <c r="H16347" t="s">
        <v>828</v>
      </c>
      <c r="I16347" t="s">
        <v>829</v>
      </c>
      <c r="K16347" t="s">
        <v>202</v>
      </c>
      <c r="N16347" t="s">
        <v>217</v>
      </c>
      <c r="O16347" t="s">
        <v>194</v>
      </c>
      <c r="P16347">
        <v>2030</v>
      </c>
      <c r="Q16347">
        <v>15</v>
      </c>
    </row>
    <row r="16348" spans="1:17" x14ac:dyDescent="0.25">
      <c r="A16348" t="s">
        <v>800</v>
      </c>
      <c r="B16348" t="s">
        <v>801</v>
      </c>
      <c r="C16348" t="s">
        <v>802</v>
      </c>
      <c r="D16348" t="s">
        <v>589</v>
      </c>
      <c r="E16348" t="s">
        <v>731</v>
      </c>
      <c r="F16348" t="s">
        <v>803</v>
      </c>
      <c r="G16348" t="s">
        <v>188</v>
      </c>
      <c r="H16348" t="s">
        <v>828</v>
      </c>
      <c r="I16348" t="s">
        <v>829</v>
      </c>
      <c r="K16348" t="s">
        <v>202</v>
      </c>
      <c r="N16348" t="s">
        <v>217</v>
      </c>
      <c r="O16348" t="s">
        <v>194</v>
      </c>
      <c r="P16348">
        <v>2040</v>
      </c>
      <c r="Q16348">
        <v>15</v>
      </c>
    </row>
    <row r="16349" spans="1:17" x14ac:dyDescent="0.25">
      <c r="A16349" t="s">
        <v>800</v>
      </c>
      <c r="B16349" t="s">
        <v>801</v>
      </c>
      <c r="C16349" t="s">
        <v>802</v>
      </c>
      <c r="D16349" t="s">
        <v>589</v>
      </c>
      <c r="E16349" t="s">
        <v>731</v>
      </c>
      <c r="F16349" t="s">
        <v>803</v>
      </c>
      <c r="G16349" t="s">
        <v>188</v>
      </c>
      <c r="H16349" t="s">
        <v>828</v>
      </c>
      <c r="I16349" t="s">
        <v>829</v>
      </c>
      <c r="K16349" t="s">
        <v>202</v>
      </c>
      <c r="N16349" t="s">
        <v>217</v>
      </c>
      <c r="O16349" t="s">
        <v>194</v>
      </c>
      <c r="P16349">
        <v>2050</v>
      </c>
      <c r="Q16349">
        <v>15</v>
      </c>
    </row>
    <row r="16350" spans="1:17" x14ac:dyDescent="0.25">
      <c r="A16350" t="s">
        <v>800</v>
      </c>
      <c r="B16350" t="s">
        <v>801</v>
      </c>
      <c r="C16350" t="s">
        <v>802</v>
      </c>
      <c r="D16350" t="s">
        <v>589</v>
      </c>
      <c r="E16350" t="s">
        <v>731</v>
      </c>
      <c r="F16350" t="s">
        <v>803</v>
      </c>
      <c r="G16350" t="s">
        <v>188</v>
      </c>
      <c r="H16350" t="s">
        <v>828</v>
      </c>
      <c r="I16350" t="s">
        <v>829</v>
      </c>
      <c r="K16350" t="s">
        <v>202</v>
      </c>
      <c r="N16350" t="s">
        <v>217</v>
      </c>
      <c r="O16350" t="s">
        <v>264</v>
      </c>
      <c r="P16350">
        <v>2050</v>
      </c>
    </row>
    <row r="16351" spans="1:17" x14ac:dyDescent="0.25">
      <c r="A16351" t="s">
        <v>800</v>
      </c>
      <c r="B16351" t="s">
        <v>801</v>
      </c>
      <c r="C16351" t="s">
        <v>802</v>
      </c>
      <c r="D16351" t="s">
        <v>589</v>
      </c>
      <c r="E16351" t="s">
        <v>731</v>
      </c>
      <c r="F16351" t="s">
        <v>803</v>
      </c>
      <c r="G16351" t="s">
        <v>188</v>
      </c>
      <c r="H16351" t="s">
        <v>828</v>
      </c>
      <c r="I16351" t="s">
        <v>829</v>
      </c>
      <c r="K16351" t="s">
        <v>202</v>
      </c>
      <c r="N16351" t="s">
        <v>217</v>
      </c>
      <c r="O16351" t="s">
        <v>265</v>
      </c>
      <c r="P16351">
        <v>2050</v>
      </c>
    </row>
    <row r="16352" spans="1:17" x14ac:dyDescent="0.25">
      <c r="A16352" t="s">
        <v>800</v>
      </c>
      <c r="B16352" t="s">
        <v>801</v>
      </c>
      <c r="C16352" t="s">
        <v>802</v>
      </c>
      <c r="D16352" t="s">
        <v>589</v>
      </c>
      <c r="E16352" t="s">
        <v>731</v>
      </c>
      <c r="F16352" t="s">
        <v>803</v>
      </c>
      <c r="G16352" t="s">
        <v>233</v>
      </c>
      <c r="H16352" t="s">
        <v>830</v>
      </c>
      <c r="I16352" t="s">
        <v>240</v>
      </c>
      <c r="J16352" t="s">
        <v>600</v>
      </c>
      <c r="K16352" t="s">
        <v>241</v>
      </c>
      <c r="L16352" t="s">
        <v>806</v>
      </c>
      <c r="O16352" t="s">
        <v>194</v>
      </c>
      <c r="P16352">
        <v>2015</v>
      </c>
    </row>
    <row r="16353" spans="1:17" x14ac:dyDescent="0.25">
      <c r="A16353" t="s">
        <v>800</v>
      </c>
      <c r="B16353" t="s">
        <v>801</v>
      </c>
      <c r="C16353" t="s">
        <v>802</v>
      </c>
      <c r="D16353" t="s">
        <v>589</v>
      </c>
      <c r="E16353" t="s">
        <v>731</v>
      </c>
      <c r="F16353" t="s">
        <v>803</v>
      </c>
      <c r="G16353" t="s">
        <v>233</v>
      </c>
      <c r="H16353" t="s">
        <v>830</v>
      </c>
      <c r="I16353" t="s">
        <v>240</v>
      </c>
      <c r="J16353" t="s">
        <v>600</v>
      </c>
      <c r="K16353" t="s">
        <v>241</v>
      </c>
      <c r="L16353" t="s">
        <v>806</v>
      </c>
      <c r="O16353" t="s">
        <v>194</v>
      </c>
      <c r="P16353">
        <v>2020</v>
      </c>
      <c r="Q16353">
        <v>3.1299327587790797E-2</v>
      </c>
    </row>
    <row r="16354" spans="1:17" x14ac:dyDescent="0.25">
      <c r="A16354" t="s">
        <v>800</v>
      </c>
      <c r="B16354" t="s">
        <v>801</v>
      </c>
      <c r="C16354" t="s">
        <v>802</v>
      </c>
      <c r="D16354" t="s">
        <v>589</v>
      </c>
      <c r="E16354" t="s">
        <v>731</v>
      </c>
      <c r="F16354" t="s">
        <v>803</v>
      </c>
      <c r="G16354" t="s">
        <v>233</v>
      </c>
      <c r="H16354" t="s">
        <v>830</v>
      </c>
      <c r="I16354" t="s">
        <v>240</v>
      </c>
      <c r="J16354" t="s">
        <v>600</v>
      </c>
      <c r="K16354" t="s">
        <v>241</v>
      </c>
      <c r="L16354" t="s">
        <v>806</v>
      </c>
      <c r="O16354" t="s">
        <v>264</v>
      </c>
      <c r="P16354">
        <v>2020</v>
      </c>
      <c r="Q16354">
        <v>2.9876630879254899E-2</v>
      </c>
    </row>
    <row r="16355" spans="1:17" x14ac:dyDescent="0.25">
      <c r="A16355" t="s">
        <v>800</v>
      </c>
      <c r="B16355" t="s">
        <v>801</v>
      </c>
      <c r="C16355" t="s">
        <v>802</v>
      </c>
      <c r="D16355" t="s">
        <v>589</v>
      </c>
      <c r="E16355" t="s">
        <v>731</v>
      </c>
      <c r="F16355" t="s">
        <v>803</v>
      </c>
      <c r="G16355" t="s">
        <v>233</v>
      </c>
      <c r="H16355" t="s">
        <v>830</v>
      </c>
      <c r="I16355" t="s">
        <v>240</v>
      </c>
      <c r="J16355" t="s">
        <v>600</v>
      </c>
      <c r="K16355" t="s">
        <v>241</v>
      </c>
      <c r="L16355" t="s">
        <v>806</v>
      </c>
      <c r="O16355" t="s">
        <v>265</v>
      </c>
      <c r="P16355">
        <v>2020</v>
      </c>
      <c r="Q16355">
        <v>3.2722024296326799E-2</v>
      </c>
    </row>
    <row r="16356" spans="1:17" x14ac:dyDescent="0.25">
      <c r="A16356" t="s">
        <v>800</v>
      </c>
      <c r="B16356" t="s">
        <v>801</v>
      </c>
      <c r="C16356" t="s">
        <v>802</v>
      </c>
      <c r="D16356" t="s">
        <v>589</v>
      </c>
      <c r="E16356" t="s">
        <v>731</v>
      </c>
      <c r="F16356" t="s">
        <v>803</v>
      </c>
      <c r="G16356" t="s">
        <v>233</v>
      </c>
      <c r="H16356" t="s">
        <v>830</v>
      </c>
      <c r="I16356" t="s">
        <v>240</v>
      </c>
      <c r="J16356" t="s">
        <v>600</v>
      </c>
      <c r="K16356" t="s">
        <v>241</v>
      </c>
      <c r="L16356" t="s">
        <v>806</v>
      </c>
      <c r="O16356" t="s">
        <v>194</v>
      </c>
      <c r="P16356">
        <v>2030</v>
      </c>
      <c r="Q16356">
        <v>2.52157975200052E-2</v>
      </c>
    </row>
    <row r="16357" spans="1:17" x14ac:dyDescent="0.25">
      <c r="A16357" t="s">
        <v>800</v>
      </c>
      <c r="B16357" t="s">
        <v>801</v>
      </c>
      <c r="C16357" t="s">
        <v>802</v>
      </c>
      <c r="D16357" t="s">
        <v>589</v>
      </c>
      <c r="E16357" t="s">
        <v>731</v>
      </c>
      <c r="F16357" t="s">
        <v>803</v>
      </c>
      <c r="G16357" t="s">
        <v>233</v>
      </c>
      <c r="H16357" t="s">
        <v>830</v>
      </c>
      <c r="I16357" t="s">
        <v>240</v>
      </c>
      <c r="J16357" t="s">
        <v>600</v>
      </c>
      <c r="K16357" t="s">
        <v>241</v>
      </c>
      <c r="L16357" t="s">
        <v>806</v>
      </c>
      <c r="O16357" t="s">
        <v>194</v>
      </c>
      <c r="P16357">
        <v>2040</v>
      </c>
      <c r="Q16357">
        <v>2.2635116085759899E-2</v>
      </c>
    </row>
    <row r="16358" spans="1:17" x14ac:dyDescent="0.25">
      <c r="A16358" t="s">
        <v>800</v>
      </c>
      <c r="B16358" t="s">
        <v>801</v>
      </c>
      <c r="C16358" t="s">
        <v>802</v>
      </c>
      <c r="D16358" t="s">
        <v>589</v>
      </c>
      <c r="E16358" t="s">
        <v>731</v>
      </c>
      <c r="F16358" t="s">
        <v>803</v>
      </c>
      <c r="G16358" t="s">
        <v>233</v>
      </c>
      <c r="H16358" t="s">
        <v>830</v>
      </c>
      <c r="I16358" t="s">
        <v>240</v>
      </c>
      <c r="J16358" t="s">
        <v>600</v>
      </c>
      <c r="K16358" t="s">
        <v>241</v>
      </c>
      <c r="L16358" t="s">
        <v>806</v>
      </c>
      <c r="O16358" t="s">
        <v>194</v>
      </c>
      <c r="P16358">
        <v>2050</v>
      </c>
      <c r="Q16358">
        <v>2.1371134568009102E-2</v>
      </c>
    </row>
    <row r="16359" spans="1:17" x14ac:dyDescent="0.25">
      <c r="A16359" t="s">
        <v>800</v>
      </c>
      <c r="B16359" t="s">
        <v>801</v>
      </c>
      <c r="C16359" t="s">
        <v>802</v>
      </c>
      <c r="D16359" t="s">
        <v>589</v>
      </c>
      <c r="E16359" t="s">
        <v>731</v>
      </c>
      <c r="F16359" t="s">
        <v>803</v>
      </c>
      <c r="G16359" t="s">
        <v>233</v>
      </c>
      <c r="H16359" t="s">
        <v>830</v>
      </c>
      <c r="I16359" t="s">
        <v>240</v>
      </c>
      <c r="J16359" t="s">
        <v>600</v>
      </c>
      <c r="K16359" t="s">
        <v>241</v>
      </c>
      <c r="L16359" t="s">
        <v>806</v>
      </c>
      <c r="O16359" t="s">
        <v>264</v>
      </c>
      <c r="P16359">
        <v>2050</v>
      </c>
      <c r="Q16359">
        <v>1.9011882938146998E-2</v>
      </c>
    </row>
    <row r="16360" spans="1:17" x14ac:dyDescent="0.25">
      <c r="A16360" t="s">
        <v>800</v>
      </c>
      <c r="B16360" t="s">
        <v>801</v>
      </c>
      <c r="C16360" t="s">
        <v>802</v>
      </c>
      <c r="D16360" t="s">
        <v>589</v>
      </c>
      <c r="E16360" t="s">
        <v>731</v>
      </c>
      <c r="F16360" t="s">
        <v>803</v>
      </c>
      <c r="G16360" t="s">
        <v>233</v>
      </c>
      <c r="H16360" t="s">
        <v>830</v>
      </c>
      <c r="I16360" t="s">
        <v>240</v>
      </c>
      <c r="J16360" t="s">
        <v>600</v>
      </c>
      <c r="K16360" t="s">
        <v>241</v>
      </c>
      <c r="L16360" t="s">
        <v>806</v>
      </c>
      <c r="O16360" t="s">
        <v>265</v>
      </c>
      <c r="P16360">
        <v>2050</v>
      </c>
      <c r="Q16360">
        <v>2.3704066583979898E-2</v>
      </c>
    </row>
    <row r="16361" spans="1:17" x14ac:dyDescent="0.25">
      <c r="A16361" t="s">
        <v>800</v>
      </c>
      <c r="B16361" t="s">
        <v>801</v>
      </c>
      <c r="C16361" t="s">
        <v>802</v>
      </c>
      <c r="D16361" t="s">
        <v>589</v>
      </c>
      <c r="E16361" t="s">
        <v>731</v>
      </c>
      <c r="F16361" t="s">
        <v>803</v>
      </c>
      <c r="G16361" t="s">
        <v>233</v>
      </c>
      <c r="H16361" t="s">
        <v>831</v>
      </c>
      <c r="I16361" t="s">
        <v>240</v>
      </c>
      <c r="J16361" t="s">
        <v>832</v>
      </c>
      <c r="K16361" t="s">
        <v>241</v>
      </c>
      <c r="L16361" t="s">
        <v>806</v>
      </c>
      <c r="O16361" t="s">
        <v>194</v>
      </c>
      <c r="P16361">
        <v>2015</v>
      </c>
    </row>
    <row r="16362" spans="1:17" x14ac:dyDescent="0.25">
      <c r="A16362" t="s">
        <v>800</v>
      </c>
      <c r="B16362" t="s">
        <v>801</v>
      </c>
      <c r="C16362" t="s">
        <v>802</v>
      </c>
      <c r="D16362" t="s">
        <v>589</v>
      </c>
      <c r="E16362" t="s">
        <v>731</v>
      </c>
      <c r="F16362" t="s">
        <v>803</v>
      </c>
      <c r="G16362" t="s">
        <v>233</v>
      </c>
      <c r="H16362" t="s">
        <v>831</v>
      </c>
      <c r="I16362" t="s">
        <v>240</v>
      </c>
      <c r="J16362" t="s">
        <v>832</v>
      </c>
      <c r="K16362" t="s">
        <v>241</v>
      </c>
      <c r="L16362" t="s">
        <v>806</v>
      </c>
      <c r="O16362" t="s">
        <v>194</v>
      </c>
      <c r="P16362">
        <v>2020</v>
      </c>
      <c r="Q16362">
        <v>0.22317925561785701</v>
      </c>
    </row>
    <row r="16363" spans="1:17" x14ac:dyDescent="0.25">
      <c r="A16363" t="s">
        <v>800</v>
      </c>
      <c r="B16363" t="s">
        <v>801</v>
      </c>
      <c r="C16363" t="s">
        <v>802</v>
      </c>
      <c r="D16363" t="s">
        <v>589</v>
      </c>
      <c r="E16363" t="s">
        <v>731</v>
      </c>
      <c r="F16363" t="s">
        <v>803</v>
      </c>
      <c r="G16363" t="s">
        <v>233</v>
      </c>
      <c r="H16363" t="s">
        <v>831</v>
      </c>
      <c r="I16363" t="s">
        <v>240</v>
      </c>
      <c r="J16363" t="s">
        <v>832</v>
      </c>
      <c r="K16363" t="s">
        <v>241</v>
      </c>
      <c r="L16363" t="s">
        <v>806</v>
      </c>
      <c r="O16363" t="s">
        <v>264</v>
      </c>
      <c r="P16363">
        <v>2020</v>
      </c>
      <c r="Q16363">
        <v>0.21303474399886299</v>
      </c>
    </row>
    <row r="16364" spans="1:17" x14ac:dyDescent="0.25">
      <c r="A16364" t="s">
        <v>800</v>
      </c>
      <c r="B16364" t="s">
        <v>801</v>
      </c>
      <c r="C16364" t="s">
        <v>802</v>
      </c>
      <c r="D16364" t="s">
        <v>589</v>
      </c>
      <c r="E16364" t="s">
        <v>731</v>
      </c>
      <c r="F16364" t="s">
        <v>803</v>
      </c>
      <c r="G16364" t="s">
        <v>233</v>
      </c>
      <c r="H16364" t="s">
        <v>831</v>
      </c>
      <c r="I16364" t="s">
        <v>240</v>
      </c>
      <c r="J16364" t="s">
        <v>832</v>
      </c>
      <c r="K16364" t="s">
        <v>241</v>
      </c>
      <c r="L16364" t="s">
        <v>806</v>
      </c>
      <c r="O16364" t="s">
        <v>265</v>
      </c>
      <c r="P16364">
        <v>2020</v>
      </c>
      <c r="Q16364">
        <v>0.23332376723685</v>
      </c>
    </row>
    <row r="16365" spans="1:17" x14ac:dyDescent="0.25">
      <c r="A16365" t="s">
        <v>800</v>
      </c>
      <c r="B16365" t="s">
        <v>801</v>
      </c>
      <c r="C16365" t="s">
        <v>802</v>
      </c>
      <c r="D16365" t="s">
        <v>589</v>
      </c>
      <c r="E16365" t="s">
        <v>731</v>
      </c>
      <c r="F16365" t="s">
        <v>803</v>
      </c>
      <c r="G16365" t="s">
        <v>233</v>
      </c>
      <c r="H16365" t="s">
        <v>831</v>
      </c>
      <c r="I16365" t="s">
        <v>240</v>
      </c>
      <c r="J16365" t="s">
        <v>832</v>
      </c>
      <c r="K16365" t="s">
        <v>241</v>
      </c>
      <c r="L16365" t="s">
        <v>806</v>
      </c>
      <c r="O16365" t="s">
        <v>194</v>
      </c>
      <c r="P16365">
        <v>2030</v>
      </c>
      <c r="Q16365">
        <v>0.144853577816039</v>
      </c>
    </row>
    <row r="16366" spans="1:17" x14ac:dyDescent="0.25">
      <c r="A16366" t="s">
        <v>800</v>
      </c>
      <c r="B16366" t="s">
        <v>801</v>
      </c>
      <c r="C16366" t="s">
        <v>802</v>
      </c>
      <c r="D16366" t="s">
        <v>589</v>
      </c>
      <c r="E16366" t="s">
        <v>731</v>
      </c>
      <c r="F16366" t="s">
        <v>803</v>
      </c>
      <c r="G16366" t="s">
        <v>233</v>
      </c>
      <c r="H16366" t="s">
        <v>831</v>
      </c>
      <c r="I16366" t="s">
        <v>240</v>
      </c>
      <c r="J16366" t="s">
        <v>832</v>
      </c>
      <c r="K16366" t="s">
        <v>241</v>
      </c>
      <c r="L16366" t="s">
        <v>806</v>
      </c>
      <c r="O16366" t="s">
        <v>194</v>
      </c>
      <c r="P16366">
        <v>2040</v>
      </c>
      <c r="Q16366">
        <v>0.116721070460303</v>
      </c>
    </row>
    <row r="16367" spans="1:17" x14ac:dyDescent="0.25">
      <c r="A16367" t="s">
        <v>800</v>
      </c>
      <c r="B16367" t="s">
        <v>801</v>
      </c>
      <c r="C16367" t="s">
        <v>802</v>
      </c>
      <c r="D16367" t="s">
        <v>589</v>
      </c>
      <c r="E16367" t="s">
        <v>731</v>
      </c>
      <c r="F16367" t="s">
        <v>803</v>
      </c>
      <c r="G16367" t="s">
        <v>233</v>
      </c>
      <c r="H16367" t="s">
        <v>831</v>
      </c>
      <c r="I16367" t="s">
        <v>240</v>
      </c>
      <c r="J16367" t="s">
        <v>832</v>
      </c>
      <c r="K16367" t="s">
        <v>241</v>
      </c>
      <c r="L16367" t="s">
        <v>806</v>
      </c>
      <c r="O16367" t="s">
        <v>194</v>
      </c>
      <c r="P16367">
        <v>2050</v>
      </c>
      <c r="Q16367">
        <v>0.104049253201036</v>
      </c>
    </row>
    <row r="16368" spans="1:17" x14ac:dyDescent="0.25">
      <c r="A16368" t="s">
        <v>800</v>
      </c>
      <c r="B16368" t="s">
        <v>801</v>
      </c>
      <c r="C16368" t="s">
        <v>802</v>
      </c>
      <c r="D16368" t="s">
        <v>589</v>
      </c>
      <c r="E16368" t="s">
        <v>731</v>
      </c>
      <c r="F16368" t="s">
        <v>803</v>
      </c>
      <c r="G16368" t="s">
        <v>233</v>
      </c>
      <c r="H16368" t="s">
        <v>831</v>
      </c>
      <c r="I16368" t="s">
        <v>240</v>
      </c>
      <c r="J16368" t="s">
        <v>832</v>
      </c>
      <c r="K16368" t="s">
        <v>241</v>
      </c>
      <c r="L16368" t="s">
        <v>806</v>
      </c>
      <c r="O16368" t="s">
        <v>264</v>
      </c>
      <c r="P16368">
        <v>2050</v>
      </c>
      <c r="Q16368">
        <v>8.6265562549470098E-2</v>
      </c>
    </row>
    <row r="16369" spans="1:17" x14ac:dyDescent="0.25">
      <c r="A16369" t="s">
        <v>800</v>
      </c>
      <c r="B16369" t="s">
        <v>801</v>
      </c>
      <c r="C16369" t="s">
        <v>802</v>
      </c>
      <c r="D16369" t="s">
        <v>589</v>
      </c>
      <c r="E16369" t="s">
        <v>731</v>
      </c>
      <c r="F16369" t="s">
        <v>803</v>
      </c>
      <c r="G16369" t="s">
        <v>233</v>
      </c>
      <c r="H16369" t="s">
        <v>831</v>
      </c>
      <c r="I16369" t="s">
        <v>240</v>
      </c>
      <c r="J16369" t="s">
        <v>832</v>
      </c>
      <c r="K16369" t="s">
        <v>241</v>
      </c>
      <c r="L16369" t="s">
        <v>806</v>
      </c>
      <c r="O16369" t="s">
        <v>265</v>
      </c>
      <c r="P16369">
        <v>2050</v>
      </c>
      <c r="Q16369">
        <v>0.12244029609125801</v>
      </c>
    </row>
    <row r="16370" spans="1:17" x14ac:dyDescent="0.25">
      <c r="A16370" t="s">
        <v>800</v>
      </c>
      <c r="B16370" t="s">
        <v>801</v>
      </c>
      <c r="C16370" t="s">
        <v>802</v>
      </c>
      <c r="D16370" t="s">
        <v>589</v>
      </c>
      <c r="E16370" t="s">
        <v>731</v>
      </c>
      <c r="F16370" t="s">
        <v>803</v>
      </c>
      <c r="G16370" t="s">
        <v>233</v>
      </c>
      <c r="H16370" t="s">
        <v>833</v>
      </c>
      <c r="I16370" t="s">
        <v>240</v>
      </c>
      <c r="J16370" t="s">
        <v>834</v>
      </c>
      <c r="K16370" t="s">
        <v>241</v>
      </c>
      <c r="L16370" t="s">
        <v>806</v>
      </c>
      <c r="M16370" t="s">
        <v>809</v>
      </c>
      <c r="O16370" t="s">
        <v>194</v>
      </c>
      <c r="P16370">
        <v>2015</v>
      </c>
      <c r="Q16370">
        <v>0.813869362955977</v>
      </c>
    </row>
    <row r="16371" spans="1:17" x14ac:dyDescent="0.25">
      <c r="A16371" t="s">
        <v>800</v>
      </c>
      <c r="B16371" t="s">
        <v>801</v>
      </c>
      <c r="C16371" t="s">
        <v>802</v>
      </c>
      <c r="D16371" t="s">
        <v>589</v>
      </c>
      <c r="E16371" t="s">
        <v>731</v>
      </c>
      <c r="F16371" t="s">
        <v>803</v>
      </c>
      <c r="G16371" t="s">
        <v>233</v>
      </c>
      <c r="H16371" t="s">
        <v>833</v>
      </c>
      <c r="I16371" t="s">
        <v>240</v>
      </c>
      <c r="J16371" t="s">
        <v>834</v>
      </c>
      <c r="K16371" t="s">
        <v>241</v>
      </c>
      <c r="L16371" t="s">
        <v>806</v>
      </c>
      <c r="M16371" t="s">
        <v>809</v>
      </c>
      <c r="O16371" t="s">
        <v>194</v>
      </c>
      <c r="P16371">
        <v>2020</v>
      </c>
      <c r="Q16371">
        <v>0.49112224520949099</v>
      </c>
    </row>
    <row r="16372" spans="1:17" x14ac:dyDescent="0.25">
      <c r="A16372" t="s">
        <v>800</v>
      </c>
      <c r="B16372" t="s">
        <v>801</v>
      </c>
      <c r="C16372" t="s">
        <v>802</v>
      </c>
      <c r="D16372" t="s">
        <v>589</v>
      </c>
      <c r="E16372" t="s">
        <v>731</v>
      </c>
      <c r="F16372" t="s">
        <v>803</v>
      </c>
      <c r="G16372" t="s">
        <v>233</v>
      </c>
      <c r="H16372" t="s">
        <v>833</v>
      </c>
      <c r="I16372" t="s">
        <v>240</v>
      </c>
      <c r="J16372" t="s">
        <v>834</v>
      </c>
      <c r="K16372" t="s">
        <v>241</v>
      </c>
      <c r="L16372" t="s">
        <v>806</v>
      </c>
      <c r="M16372" t="s">
        <v>809</v>
      </c>
      <c r="O16372" t="s">
        <v>264</v>
      </c>
      <c r="P16372">
        <v>2020</v>
      </c>
      <c r="Q16372">
        <v>0.46879850679087798</v>
      </c>
    </row>
    <row r="16373" spans="1:17" x14ac:dyDescent="0.25">
      <c r="A16373" t="s">
        <v>800</v>
      </c>
      <c r="B16373" t="s">
        <v>801</v>
      </c>
      <c r="C16373" t="s">
        <v>802</v>
      </c>
      <c r="D16373" t="s">
        <v>589</v>
      </c>
      <c r="E16373" t="s">
        <v>731</v>
      </c>
      <c r="F16373" t="s">
        <v>803</v>
      </c>
      <c r="G16373" t="s">
        <v>233</v>
      </c>
      <c r="H16373" t="s">
        <v>833</v>
      </c>
      <c r="I16373" t="s">
        <v>240</v>
      </c>
      <c r="J16373" t="s">
        <v>834</v>
      </c>
      <c r="K16373" t="s">
        <v>241</v>
      </c>
      <c r="L16373" t="s">
        <v>806</v>
      </c>
      <c r="M16373" t="s">
        <v>809</v>
      </c>
      <c r="O16373" t="s">
        <v>265</v>
      </c>
      <c r="P16373">
        <v>2020</v>
      </c>
      <c r="Q16373">
        <v>0.51344598362810401</v>
      </c>
    </row>
    <row r="16374" spans="1:17" x14ac:dyDescent="0.25">
      <c r="A16374" t="s">
        <v>800</v>
      </c>
      <c r="B16374" t="s">
        <v>801</v>
      </c>
      <c r="C16374" t="s">
        <v>802</v>
      </c>
      <c r="D16374" t="s">
        <v>589</v>
      </c>
      <c r="E16374" t="s">
        <v>731</v>
      </c>
      <c r="F16374" t="s">
        <v>803</v>
      </c>
      <c r="G16374" t="s">
        <v>233</v>
      </c>
      <c r="H16374" t="s">
        <v>833</v>
      </c>
      <c r="I16374" t="s">
        <v>240</v>
      </c>
      <c r="J16374" t="s">
        <v>834</v>
      </c>
      <c r="K16374" t="s">
        <v>241</v>
      </c>
      <c r="L16374" t="s">
        <v>806</v>
      </c>
      <c r="M16374" t="s">
        <v>809</v>
      </c>
      <c r="O16374" t="s">
        <v>194</v>
      </c>
      <c r="P16374">
        <v>2030</v>
      </c>
      <c r="Q16374">
        <v>0.272209255754505</v>
      </c>
    </row>
    <row r="16375" spans="1:17" x14ac:dyDescent="0.25">
      <c r="A16375" t="s">
        <v>800</v>
      </c>
      <c r="B16375" t="s">
        <v>801</v>
      </c>
      <c r="C16375" t="s">
        <v>802</v>
      </c>
      <c r="D16375" t="s">
        <v>589</v>
      </c>
      <c r="E16375" t="s">
        <v>731</v>
      </c>
      <c r="F16375" t="s">
        <v>803</v>
      </c>
      <c r="G16375" t="s">
        <v>233</v>
      </c>
      <c r="H16375" t="s">
        <v>833</v>
      </c>
      <c r="I16375" t="s">
        <v>240</v>
      </c>
      <c r="J16375" t="s">
        <v>834</v>
      </c>
      <c r="K16375" t="s">
        <v>241</v>
      </c>
      <c r="L16375" t="s">
        <v>806</v>
      </c>
      <c r="M16375" t="s">
        <v>809</v>
      </c>
      <c r="O16375" t="s">
        <v>194</v>
      </c>
      <c r="P16375">
        <v>2040</v>
      </c>
      <c r="Q16375">
        <v>0.20270848811033701</v>
      </c>
    </row>
    <row r="16376" spans="1:17" x14ac:dyDescent="0.25">
      <c r="A16376" t="s">
        <v>800</v>
      </c>
      <c r="B16376" t="s">
        <v>801</v>
      </c>
      <c r="C16376" t="s">
        <v>802</v>
      </c>
      <c r="D16376" t="s">
        <v>589</v>
      </c>
      <c r="E16376" t="s">
        <v>731</v>
      </c>
      <c r="F16376" t="s">
        <v>803</v>
      </c>
      <c r="G16376" t="s">
        <v>233</v>
      </c>
      <c r="H16376" t="s">
        <v>833</v>
      </c>
      <c r="I16376" t="s">
        <v>240</v>
      </c>
      <c r="J16376" t="s">
        <v>834</v>
      </c>
      <c r="K16376" t="s">
        <v>241</v>
      </c>
      <c r="L16376" t="s">
        <v>806</v>
      </c>
      <c r="M16376" t="s">
        <v>809</v>
      </c>
      <c r="O16376" t="s">
        <v>194</v>
      </c>
      <c r="P16376">
        <v>2050</v>
      </c>
      <c r="Q16376">
        <v>0.17327385818089699</v>
      </c>
    </row>
    <row r="16377" spans="1:17" x14ac:dyDescent="0.25">
      <c r="A16377" t="s">
        <v>800</v>
      </c>
      <c r="B16377" t="s">
        <v>801</v>
      </c>
      <c r="C16377" t="s">
        <v>802</v>
      </c>
      <c r="D16377" t="s">
        <v>589</v>
      </c>
      <c r="E16377" t="s">
        <v>731</v>
      </c>
      <c r="F16377" t="s">
        <v>803</v>
      </c>
      <c r="G16377" t="s">
        <v>233</v>
      </c>
      <c r="H16377" t="s">
        <v>833</v>
      </c>
      <c r="I16377" t="s">
        <v>240</v>
      </c>
      <c r="J16377" t="s">
        <v>834</v>
      </c>
      <c r="K16377" t="s">
        <v>241</v>
      </c>
      <c r="L16377" t="s">
        <v>806</v>
      </c>
      <c r="M16377" t="s">
        <v>809</v>
      </c>
      <c r="O16377" t="s">
        <v>264</v>
      </c>
      <c r="P16377">
        <v>2050</v>
      </c>
      <c r="Q16377">
        <v>0.13645213058703301</v>
      </c>
    </row>
    <row r="16378" spans="1:17" x14ac:dyDescent="0.25">
      <c r="A16378" t="s">
        <v>800</v>
      </c>
      <c r="B16378" t="s">
        <v>801</v>
      </c>
      <c r="C16378" t="s">
        <v>802</v>
      </c>
      <c r="D16378" t="s">
        <v>589</v>
      </c>
      <c r="E16378" t="s">
        <v>731</v>
      </c>
      <c r="F16378" t="s">
        <v>803</v>
      </c>
      <c r="G16378" t="s">
        <v>233</v>
      </c>
      <c r="H16378" t="s">
        <v>833</v>
      </c>
      <c r="I16378" t="s">
        <v>240</v>
      </c>
      <c r="J16378" t="s">
        <v>834</v>
      </c>
      <c r="K16378" t="s">
        <v>241</v>
      </c>
      <c r="L16378" t="s">
        <v>806</v>
      </c>
      <c r="M16378" t="s">
        <v>809</v>
      </c>
      <c r="O16378" t="s">
        <v>265</v>
      </c>
      <c r="P16378">
        <v>2050</v>
      </c>
      <c r="Q16378">
        <v>0.32638863625056203</v>
      </c>
    </row>
    <row r="16379" spans="1:17" x14ac:dyDescent="0.25">
      <c r="A16379" t="s">
        <v>800</v>
      </c>
      <c r="B16379" t="s">
        <v>801</v>
      </c>
      <c r="C16379" t="s">
        <v>802</v>
      </c>
      <c r="D16379" t="s">
        <v>589</v>
      </c>
      <c r="E16379" t="s">
        <v>731</v>
      </c>
      <c r="F16379" t="s">
        <v>803</v>
      </c>
      <c r="G16379" t="s">
        <v>188</v>
      </c>
      <c r="H16379" t="s">
        <v>835</v>
      </c>
      <c r="I16379" t="s">
        <v>240</v>
      </c>
      <c r="J16379" t="s">
        <v>836</v>
      </c>
      <c r="K16379" t="s">
        <v>241</v>
      </c>
      <c r="L16379" t="s">
        <v>806</v>
      </c>
      <c r="O16379" t="s">
        <v>194</v>
      </c>
      <c r="P16379">
        <v>2015</v>
      </c>
    </row>
    <row r="16380" spans="1:17" x14ac:dyDescent="0.25">
      <c r="A16380" t="s">
        <v>800</v>
      </c>
      <c r="B16380" t="s">
        <v>801</v>
      </c>
      <c r="C16380" t="s">
        <v>802</v>
      </c>
      <c r="D16380" t="s">
        <v>589</v>
      </c>
      <c r="E16380" t="s">
        <v>731</v>
      </c>
      <c r="F16380" t="s">
        <v>803</v>
      </c>
      <c r="G16380" t="s">
        <v>188</v>
      </c>
      <c r="H16380" t="s">
        <v>835</v>
      </c>
      <c r="I16380" t="s">
        <v>240</v>
      </c>
      <c r="J16380" t="s">
        <v>836</v>
      </c>
      <c r="K16380" t="s">
        <v>241</v>
      </c>
      <c r="L16380" t="s">
        <v>806</v>
      </c>
      <c r="O16380" t="s">
        <v>194</v>
      </c>
      <c r="P16380">
        <v>2020</v>
      </c>
      <c r="Q16380">
        <v>0.26914603566393702</v>
      </c>
    </row>
    <row r="16381" spans="1:17" x14ac:dyDescent="0.25">
      <c r="A16381" t="s">
        <v>800</v>
      </c>
      <c r="B16381" t="s">
        <v>801</v>
      </c>
      <c r="C16381" t="s">
        <v>802</v>
      </c>
      <c r="D16381" t="s">
        <v>589</v>
      </c>
      <c r="E16381" t="s">
        <v>731</v>
      </c>
      <c r="F16381" t="s">
        <v>803</v>
      </c>
      <c r="G16381" t="s">
        <v>188</v>
      </c>
      <c r="H16381" t="s">
        <v>835</v>
      </c>
      <c r="I16381" t="s">
        <v>240</v>
      </c>
      <c r="J16381" t="s">
        <v>836</v>
      </c>
      <c r="K16381" t="s">
        <v>241</v>
      </c>
      <c r="L16381" t="s">
        <v>806</v>
      </c>
      <c r="O16381" t="s">
        <v>264</v>
      </c>
      <c r="P16381">
        <v>2020</v>
      </c>
      <c r="Q16381">
        <v>0.25691212495193999</v>
      </c>
    </row>
    <row r="16382" spans="1:17" x14ac:dyDescent="0.25">
      <c r="A16382" t="s">
        <v>800</v>
      </c>
      <c r="B16382" t="s">
        <v>801</v>
      </c>
      <c r="C16382" t="s">
        <v>802</v>
      </c>
      <c r="D16382" t="s">
        <v>589</v>
      </c>
      <c r="E16382" t="s">
        <v>731</v>
      </c>
      <c r="F16382" t="s">
        <v>803</v>
      </c>
      <c r="G16382" t="s">
        <v>188</v>
      </c>
      <c r="H16382" t="s">
        <v>835</v>
      </c>
      <c r="I16382" t="s">
        <v>240</v>
      </c>
      <c r="J16382" t="s">
        <v>836</v>
      </c>
      <c r="K16382" t="s">
        <v>241</v>
      </c>
      <c r="L16382" t="s">
        <v>806</v>
      </c>
      <c r="O16382" t="s">
        <v>265</v>
      </c>
      <c r="P16382">
        <v>2020</v>
      </c>
      <c r="Q16382">
        <v>0.281379946375934</v>
      </c>
    </row>
    <row r="16383" spans="1:17" x14ac:dyDescent="0.25">
      <c r="A16383" t="s">
        <v>800</v>
      </c>
      <c r="B16383" t="s">
        <v>801</v>
      </c>
      <c r="C16383" t="s">
        <v>802</v>
      </c>
      <c r="D16383" t="s">
        <v>589</v>
      </c>
      <c r="E16383" t="s">
        <v>731</v>
      </c>
      <c r="F16383" t="s">
        <v>803</v>
      </c>
      <c r="G16383" t="s">
        <v>188</v>
      </c>
      <c r="H16383" t="s">
        <v>835</v>
      </c>
      <c r="I16383" t="s">
        <v>240</v>
      </c>
      <c r="J16383" t="s">
        <v>836</v>
      </c>
      <c r="K16383" t="s">
        <v>241</v>
      </c>
      <c r="L16383" t="s">
        <v>806</v>
      </c>
      <c r="O16383" t="s">
        <v>194</v>
      </c>
      <c r="P16383">
        <v>2030</v>
      </c>
      <c r="Q16383">
        <v>0.216833154628578</v>
      </c>
    </row>
    <row r="16384" spans="1:17" x14ac:dyDescent="0.25">
      <c r="A16384" t="s">
        <v>800</v>
      </c>
      <c r="B16384" t="s">
        <v>801</v>
      </c>
      <c r="C16384" t="s">
        <v>802</v>
      </c>
      <c r="D16384" t="s">
        <v>589</v>
      </c>
      <c r="E16384" t="s">
        <v>731</v>
      </c>
      <c r="F16384" t="s">
        <v>803</v>
      </c>
      <c r="G16384" t="s">
        <v>188</v>
      </c>
      <c r="H16384" t="s">
        <v>835</v>
      </c>
      <c r="I16384" t="s">
        <v>240</v>
      </c>
      <c r="J16384" t="s">
        <v>836</v>
      </c>
      <c r="K16384" t="s">
        <v>241</v>
      </c>
      <c r="L16384" t="s">
        <v>806</v>
      </c>
      <c r="O16384" t="s">
        <v>194</v>
      </c>
      <c r="P16384">
        <v>2040</v>
      </c>
      <c r="Q16384">
        <v>0.194641617912958</v>
      </c>
    </row>
    <row r="16385" spans="1:17" x14ac:dyDescent="0.25">
      <c r="A16385" t="s">
        <v>800</v>
      </c>
      <c r="B16385" t="s">
        <v>801</v>
      </c>
      <c r="C16385" t="s">
        <v>802</v>
      </c>
      <c r="D16385" t="s">
        <v>589</v>
      </c>
      <c r="E16385" t="s">
        <v>731</v>
      </c>
      <c r="F16385" t="s">
        <v>803</v>
      </c>
      <c r="G16385" t="s">
        <v>188</v>
      </c>
      <c r="H16385" t="s">
        <v>835</v>
      </c>
      <c r="I16385" t="s">
        <v>240</v>
      </c>
      <c r="J16385" t="s">
        <v>836</v>
      </c>
      <c r="K16385" t="s">
        <v>241</v>
      </c>
      <c r="L16385" t="s">
        <v>806</v>
      </c>
      <c r="O16385" t="s">
        <v>194</v>
      </c>
      <c r="P16385">
        <v>2050</v>
      </c>
      <c r="Q16385">
        <v>0.18377251493619601</v>
      </c>
    </row>
    <row r="16386" spans="1:17" x14ac:dyDescent="0.25">
      <c r="A16386" t="s">
        <v>800</v>
      </c>
      <c r="B16386" t="s">
        <v>801</v>
      </c>
      <c r="C16386" t="s">
        <v>802</v>
      </c>
      <c r="D16386" t="s">
        <v>589</v>
      </c>
      <c r="E16386" t="s">
        <v>731</v>
      </c>
      <c r="F16386" t="s">
        <v>803</v>
      </c>
      <c r="G16386" t="s">
        <v>188</v>
      </c>
      <c r="H16386" t="s">
        <v>835</v>
      </c>
      <c r="I16386" t="s">
        <v>240</v>
      </c>
      <c r="J16386" t="s">
        <v>836</v>
      </c>
      <c r="K16386" t="s">
        <v>241</v>
      </c>
      <c r="L16386" t="s">
        <v>806</v>
      </c>
      <c r="O16386" t="s">
        <v>264</v>
      </c>
      <c r="P16386">
        <v>2050</v>
      </c>
      <c r="Q16386">
        <v>0.163485075165165</v>
      </c>
    </row>
    <row r="16387" spans="1:17" x14ac:dyDescent="0.25">
      <c r="A16387" t="s">
        <v>800</v>
      </c>
      <c r="B16387" t="s">
        <v>801</v>
      </c>
      <c r="C16387" t="s">
        <v>802</v>
      </c>
      <c r="D16387" t="s">
        <v>589</v>
      </c>
      <c r="E16387" t="s">
        <v>731</v>
      </c>
      <c r="F16387" t="s">
        <v>803</v>
      </c>
      <c r="G16387" t="s">
        <v>188</v>
      </c>
      <c r="H16387" t="s">
        <v>835</v>
      </c>
      <c r="I16387" t="s">
        <v>240</v>
      </c>
      <c r="J16387" t="s">
        <v>836</v>
      </c>
      <c r="K16387" t="s">
        <v>241</v>
      </c>
      <c r="L16387" t="s">
        <v>806</v>
      </c>
      <c r="O16387" t="s">
        <v>265</v>
      </c>
      <c r="P16387">
        <v>2050</v>
      </c>
      <c r="Q16387">
        <v>0.20383362972567001</v>
      </c>
    </row>
    <row r="16388" spans="1:17" x14ac:dyDescent="0.25">
      <c r="A16388" t="s">
        <v>800</v>
      </c>
      <c r="B16388" t="s">
        <v>801</v>
      </c>
      <c r="C16388" t="s">
        <v>802</v>
      </c>
      <c r="D16388" t="s">
        <v>589</v>
      </c>
      <c r="E16388" t="s">
        <v>731</v>
      </c>
      <c r="F16388" t="s">
        <v>803</v>
      </c>
      <c r="G16388" t="s">
        <v>188</v>
      </c>
      <c r="H16388" t="s">
        <v>837</v>
      </c>
      <c r="I16388" t="s">
        <v>240</v>
      </c>
      <c r="J16388" t="s">
        <v>838</v>
      </c>
      <c r="K16388" t="s">
        <v>241</v>
      </c>
      <c r="L16388" t="s">
        <v>806</v>
      </c>
      <c r="O16388" t="s">
        <v>194</v>
      </c>
      <c r="P16388">
        <v>2015</v>
      </c>
    </row>
    <row r="16389" spans="1:17" x14ac:dyDescent="0.25">
      <c r="A16389" t="s">
        <v>800</v>
      </c>
      <c r="B16389" t="s">
        <v>801</v>
      </c>
      <c r="C16389" t="s">
        <v>802</v>
      </c>
      <c r="D16389" t="s">
        <v>589</v>
      </c>
      <c r="E16389" t="s">
        <v>731</v>
      </c>
      <c r="F16389" t="s">
        <v>803</v>
      </c>
      <c r="G16389" t="s">
        <v>188</v>
      </c>
      <c r="H16389" t="s">
        <v>837</v>
      </c>
      <c r="I16389" t="s">
        <v>240</v>
      </c>
      <c r="J16389" t="s">
        <v>838</v>
      </c>
      <c r="K16389" t="s">
        <v>241</v>
      </c>
      <c r="L16389" t="s">
        <v>806</v>
      </c>
      <c r="O16389" t="s">
        <v>194</v>
      </c>
      <c r="P16389">
        <v>2020</v>
      </c>
      <c r="Q16389">
        <v>0.212551672017007</v>
      </c>
    </row>
    <row r="16390" spans="1:17" x14ac:dyDescent="0.25">
      <c r="A16390" t="s">
        <v>800</v>
      </c>
      <c r="B16390" t="s">
        <v>801</v>
      </c>
      <c r="C16390" t="s">
        <v>802</v>
      </c>
      <c r="D16390" t="s">
        <v>589</v>
      </c>
      <c r="E16390" t="s">
        <v>731</v>
      </c>
      <c r="F16390" t="s">
        <v>803</v>
      </c>
      <c r="G16390" t="s">
        <v>188</v>
      </c>
      <c r="H16390" t="s">
        <v>837</v>
      </c>
      <c r="I16390" t="s">
        <v>240</v>
      </c>
      <c r="J16390" t="s">
        <v>838</v>
      </c>
      <c r="K16390" t="s">
        <v>241</v>
      </c>
      <c r="L16390" t="s">
        <v>806</v>
      </c>
      <c r="O16390" t="s">
        <v>264</v>
      </c>
      <c r="P16390">
        <v>2020</v>
      </c>
      <c r="Q16390">
        <v>0.20289023237987</v>
      </c>
    </row>
    <row r="16391" spans="1:17" x14ac:dyDescent="0.25">
      <c r="A16391" t="s">
        <v>800</v>
      </c>
      <c r="B16391" t="s">
        <v>801</v>
      </c>
      <c r="C16391" t="s">
        <v>802</v>
      </c>
      <c r="D16391" t="s">
        <v>589</v>
      </c>
      <c r="E16391" t="s">
        <v>731</v>
      </c>
      <c r="F16391" t="s">
        <v>803</v>
      </c>
      <c r="G16391" t="s">
        <v>188</v>
      </c>
      <c r="H16391" t="s">
        <v>837</v>
      </c>
      <c r="I16391" t="s">
        <v>240</v>
      </c>
      <c r="J16391" t="s">
        <v>838</v>
      </c>
      <c r="K16391" t="s">
        <v>241</v>
      </c>
      <c r="L16391" t="s">
        <v>806</v>
      </c>
      <c r="O16391" t="s">
        <v>265</v>
      </c>
      <c r="P16391">
        <v>2020</v>
      </c>
      <c r="Q16391">
        <v>0.22221311165414301</v>
      </c>
    </row>
    <row r="16392" spans="1:17" x14ac:dyDescent="0.25">
      <c r="A16392" t="s">
        <v>800</v>
      </c>
      <c r="B16392" t="s">
        <v>801</v>
      </c>
      <c r="C16392" t="s">
        <v>802</v>
      </c>
      <c r="D16392" t="s">
        <v>589</v>
      </c>
      <c r="E16392" t="s">
        <v>731</v>
      </c>
      <c r="F16392" t="s">
        <v>803</v>
      </c>
      <c r="G16392" t="s">
        <v>188</v>
      </c>
      <c r="H16392" t="s">
        <v>837</v>
      </c>
      <c r="I16392" t="s">
        <v>240</v>
      </c>
      <c r="J16392" t="s">
        <v>838</v>
      </c>
      <c r="K16392" t="s">
        <v>241</v>
      </c>
      <c r="L16392" t="s">
        <v>806</v>
      </c>
      <c r="O16392" t="s">
        <v>194</v>
      </c>
      <c r="P16392">
        <v>2030</v>
      </c>
      <c r="Q16392">
        <v>0.13795578839622699</v>
      </c>
    </row>
    <row r="16393" spans="1:17" x14ac:dyDescent="0.25">
      <c r="A16393" t="s">
        <v>800</v>
      </c>
      <c r="B16393" t="s">
        <v>801</v>
      </c>
      <c r="C16393" t="s">
        <v>802</v>
      </c>
      <c r="D16393" t="s">
        <v>589</v>
      </c>
      <c r="E16393" t="s">
        <v>731</v>
      </c>
      <c r="F16393" t="s">
        <v>803</v>
      </c>
      <c r="G16393" t="s">
        <v>188</v>
      </c>
      <c r="H16393" t="s">
        <v>837</v>
      </c>
      <c r="I16393" t="s">
        <v>240</v>
      </c>
      <c r="J16393" t="s">
        <v>838</v>
      </c>
      <c r="K16393" t="s">
        <v>241</v>
      </c>
      <c r="L16393" t="s">
        <v>806</v>
      </c>
      <c r="O16393" t="s">
        <v>194</v>
      </c>
      <c r="P16393">
        <v>2040</v>
      </c>
      <c r="Q16393">
        <v>0.111162924247908</v>
      </c>
    </row>
    <row r="16394" spans="1:17" x14ac:dyDescent="0.25">
      <c r="A16394" t="s">
        <v>800</v>
      </c>
      <c r="B16394" t="s">
        <v>801</v>
      </c>
      <c r="C16394" t="s">
        <v>802</v>
      </c>
      <c r="D16394" t="s">
        <v>589</v>
      </c>
      <c r="E16394" t="s">
        <v>731</v>
      </c>
      <c r="F16394" t="s">
        <v>803</v>
      </c>
      <c r="G16394" t="s">
        <v>188</v>
      </c>
      <c r="H16394" t="s">
        <v>837</v>
      </c>
      <c r="I16394" t="s">
        <v>240</v>
      </c>
      <c r="J16394" t="s">
        <v>838</v>
      </c>
      <c r="K16394" t="s">
        <v>241</v>
      </c>
      <c r="L16394" t="s">
        <v>806</v>
      </c>
      <c r="O16394" t="s">
        <v>194</v>
      </c>
      <c r="P16394">
        <v>2050</v>
      </c>
      <c r="Q16394">
        <v>9.9094526858129306E-2</v>
      </c>
    </row>
    <row r="16395" spans="1:17" x14ac:dyDescent="0.25">
      <c r="A16395" t="s">
        <v>800</v>
      </c>
      <c r="B16395" t="s">
        <v>801</v>
      </c>
      <c r="C16395" t="s">
        <v>802</v>
      </c>
      <c r="D16395" t="s">
        <v>589</v>
      </c>
      <c r="E16395" t="s">
        <v>731</v>
      </c>
      <c r="F16395" t="s">
        <v>803</v>
      </c>
      <c r="G16395" t="s">
        <v>188</v>
      </c>
      <c r="H16395" t="s">
        <v>837</v>
      </c>
      <c r="I16395" t="s">
        <v>240</v>
      </c>
      <c r="J16395" t="s">
        <v>838</v>
      </c>
      <c r="K16395" t="s">
        <v>241</v>
      </c>
      <c r="L16395" t="s">
        <v>806</v>
      </c>
      <c r="O16395" t="s">
        <v>264</v>
      </c>
      <c r="P16395">
        <v>2050</v>
      </c>
      <c r="Q16395">
        <v>8.2157678618542895E-2</v>
      </c>
    </row>
    <row r="16396" spans="1:17" x14ac:dyDescent="0.25">
      <c r="A16396" t="s">
        <v>800</v>
      </c>
      <c r="B16396" t="s">
        <v>801</v>
      </c>
      <c r="C16396" t="s">
        <v>802</v>
      </c>
      <c r="D16396" t="s">
        <v>589</v>
      </c>
      <c r="E16396" t="s">
        <v>731</v>
      </c>
      <c r="F16396" t="s">
        <v>803</v>
      </c>
      <c r="G16396" t="s">
        <v>188</v>
      </c>
      <c r="H16396" t="s">
        <v>837</v>
      </c>
      <c r="I16396" t="s">
        <v>240</v>
      </c>
      <c r="J16396" t="s">
        <v>838</v>
      </c>
      <c r="K16396" t="s">
        <v>241</v>
      </c>
      <c r="L16396" t="s">
        <v>806</v>
      </c>
      <c r="O16396" t="s">
        <v>265</v>
      </c>
      <c r="P16396">
        <v>2050</v>
      </c>
      <c r="Q16396">
        <v>0.11660980580119799</v>
      </c>
    </row>
    <row r="16397" spans="1:17" x14ac:dyDescent="0.25">
      <c r="A16397" t="s">
        <v>800</v>
      </c>
      <c r="B16397" t="s">
        <v>801</v>
      </c>
      <c r="C16397" t="s">
        <v>802</v>
      </c>
      <c r="D16397" t="s">
        <v>589</v>
      </c>
      <c r="E16397" t="s">
        <v>731</v>
      </c>
      <c r="F16397" t="s">
        <v>803</v>
      </c>
      <c r="G16397" t="s">
        <v>188</v>
      </c>
      <c r="H16397" t="s">
        <v>839</v>
      </c>
      <c r="I16397" t="s">
        <v>240</v>
      </c>
      <c r="J16397" t="s">
        <v>840</v>
      </c>
      <c r="K16397" t="s">
        <v>241</v>
      </c>
      <c r="L16397" t="s">
        <v>806</v>
      </c>
      <c r="O16397" t="s">
        <v>194</v>
      </c>
      <c r="P16397">
        <v>2015</v>
      </c>
      <c r="Q16397">
        <v>0.81758566141696298</v>
      </c>
    </row>
    <row r="16398" spans="1:17" x14ac:dyDescent="0.25">
      <c r="A16398" t="s">
        <v>800</v>
      </c>
      <c r="B16398" t="s">
        <v>801</v>
      </c>
      <c r="C16398" t="s">
        <v>802</v>
      </c>
      <c r="D16398" t="s">
        <v>589</v>
      </c>
      <c r="E16398" t="s">
        <v>731</v>
      </c>
      <c r="F16398" t="s">
        <v>803</v>
      </c>
      <c r="G16398" t="s">
        <v>188</v>
      </c>
      <c r="H16398" t="s">
        <v>839</v>
      </c>
      <c r="I16398" t="s">
        <v>240</v>
      </c>
      <c r="J16398" t="s">
        <v>840</v>
      </c>
      <c r="K16398" t="s">
        <v>241</v>
      </c>
      <c r="L16398" t="s">
        <v>806</v>
      </c>
      <c r="O16398" t="s">
        <v>194</v>
      </c>
      <c r="P16398">
        <v>2020</v>
      </c>
      <c r="Q16398">
        <v>0.201075268817204</v>
      </c>
    </row>
    <row r="16399" spans="1:17" x14ac:dyDescent="0.25">
      <c r="A16399" t="s">
        <v>800</v>
      </c>
      <c r="B16399" t="s">
        <v>801</v>
      </c>
      <c r="C16399" t="s">
        <v>802</v>
      </c>
      <c r="D16399" t="s">
        <v>589</v>
      </c>
      <c r="E16399" t="s">
        <v>731</v>
      </c>
      <c r="F16399" t="s">
        <v>803</v>
      </c>
      <c r="G16399" t="s">
        <v>188</v>
      </c>
      <c r="H16399" t="s">
        <v>839</v>
      </c>
      <c r="I16399" t="s">
        <v>240</v>
      </c>
      <c r="J16399" t="s">
        <v>840</v>
      </c>
      <c r="K16399" t="s">
        <v>241</v>
      </c>
      <c r="L16399" t="s">
        <v>806</v>
      </c>
      <c r="O16399" t="s">
        <v>264</v>
      </c>
      <c r="P16399">
        <v>2020</v>
      </c>
      <c r="Q16399">
        <v>0.19193548387096801</v>
      </c>
    </row>
    <row r="16400" spans="1:17" x14ac:dyDescent="0.25">
      <c r="A16400" t="s">
        <v>800</v>
      </c>
      <c r="B16400" t="s">
        <v>801</v>
      </c>
      <c r="C16400" t="s">
        <v>802</v>
      </c>
      <c r="D16400" t="s">
        <v>589</v>
      </c>
      <c r="E16400" t="s">
        <v>731</v>
      </c>
      <c r="F16400" t="s">
        <v>803</v>
      </c>
      <c r="G16400" t="s">
        <v>188</v>
      </c>
      <c r="H16400" t="s">
        <v>839</v>
      </c>
      <c r="I16400" t="s">
        <v>240</v>
      </c>
      <c r="J16400" t="s">
        <v>840</v>
      </c>
      <c r="K16400" t="s">
        <v>241</v>
      </c>
      <c r="L16400" t="s">
        <v>806</v>
      </c>
      <c r="O16400" t="s">
        <v>265</v>
      </c>
      <c r="P16400">
        <v>2020</v>
      </c>
      <c r="Q16400">
        <v>0.21021505376344099</v>
      </c>
    </row>
    <row r="16401" spans="1:17" x14ac:dyDescent="0.25">
      <c r="A16401" t="s">
        <v>800</v>
      </c>
      <c r="B16401" t="s">
        <v>801</v>
      </c>
      <c r="C16401" t="s">
        <v>802</v>
      </c>
      <c r="D16401" t="s">
        <v>589</v>
      </c>
      <c r="E16401" t="s">
        <v>731</v>
      </c>
      <c r="F16401" t="s">
        <v>803</v>
      </c>
      <c r="G16401" t="s">
        <v>188</v>
      </c>
      <c r="H16401" t="s">
        <v>839</v>
      </c>
      <c r="I16401" t="s">
        <v>240</v>
      </c>
      <c r="J16401" t="s">
        <v>840</v>
      </c>
      <c r="K16401" t="s">
        <v>241</v>
      </c>
      <c r="L16401" t="s">
        <v>806</v>
      </c>
      <c r="O16401" t="s">
        <v>194</v>
      </c>
      <c r="P16401">
        <v>2030</v>
      </c>
      <c r="Q16401">
        <v>0.16199304124198</v>
      </c>
    </row>
    <row r="16402" spans="1:17" x14ac:dyDescent="0.25">
      <c r="A16402" t="s">
        <v>800</v>
      </c>
      <c r="B16402" t="s">
        <v>801</v>
      </c>
      <c r="C16402" t="s">
        <v>802</v>
      </c>
      <c r="D16402" t="s">
        <v>589</v>
      </c>
      <c r="E16402" t="s">
        <v>731</v>
      </c>
      <c r="F16402" t="s">
        <v>803</v>
      </c>
      <c r="G16402" t="s">
        <v>188</v>
      </c>
      <c r="H16402" t="s">
        <v>839</v>
      </c>
      <c r="I16402" t="s">
        <v>240</v>
      </c>
      <c r="J16402" t="s">
        <v>840</v>
      </c>
      <c r="K16402" t="s">
        <v>241</v>
      </c>
      <c r="L16402" t="s">
        <v>806</v>
      </c>
      <c r="O16402" t="s">
        <v>194</v>
      </c>
      <c r="P16402">
        <v>2040</v>
      </c>
      <c r="Q16402">
        <v>0.14541405207146299</v>
      </c>
    </row>
    <row r="16403" spans="1:17" x14ac:dyDescent="0.25">
      <c r="A16403" t="s">
        <v>800</v>
      </c>
      <c r="B16403" t="s">
        <v>801</v>
      </c>
      <c r="C16403" t="s">
        <v>802</v>
      </c>
      <c r="D16403" t="s">
        <v>589</v>
      </c>
      <c r="E16403" t="s">
        <v>731</v>
      </c>
      <c r="F16403" t="s">
        <v>803</v>
      </c>
      <c r="G16403" t="s">
        <v>188</v>
      </c>
      <c r="H16403" t="s">
        <v>839</v>
      </c>
      <c r="I16403" t="s">
        <v>240</v>
      </c>
      <c r="J16403" t="s">
        <v>840</v>
      </c>
      <c r="K16403" t="s">
        <v>241</v>
      </c>
      <c r="L16403" t="s">
        <v>806</v>
      </c>
      <c r="O16403" t="s">
        <v>194</v>
      </c>
      <c r="P16403">
        <v>2050</v>
      </c>
      <c r="Q16403">
        <v>0.13729389604738099</v>
      </c>
    </row>
    <row r="16404" spans="1:17" x14ac:dyDescent="0.25">
      <c r="A16404" t="s">
        <v>800</v>
      </c>
      <c r="B16404" t="s">
        <v>801</v>
      </c>
      <c r="C16404" t="s">
        <v>802</v>
      </c>
      <c r="D16404" t="s">
        <v>589</v>
      </c>
      <c r="E16404" t="s">
        <v>731</v>
      </c>
      <c r="F16404" t="s">
        <v>803</v>
      </c>
      <c r="G16404" t="s">
        <v>188</v>
      </c>
      <c r="H16404" t="s">
        <v>839</v>
      </c>
      <c r="I16404" t="s">
        <v>240</v>
      </c>
      <c r="J16404" t="s">
        <v>840</v>
      </c>
      <c r="K16404" t="s">
        <v>241</v>
      </c>
      <c r="L16404" t="s">
        <v>806</v>
      </c>
      <c r="O16404" t="s">
        <v>264</v>
      </c>
      <c r="P16404">
        <v>2050</v>
      </c>
      <c r="Q16404">
        <v>0.122137431284637</v>
      </c>
    </row>
    <row r="16405" spans="1:17" x14ac:dyDescent="0.25">
      <c r="A16405" t="s">
        <v>800</v>
      </c>
      <c r="B16405" t="s">
        <v>801</v>
      </c>
      <c r="C16405" t="s">
        <v>802</v>
      </c>
      <c r="D16405" t="s">
        <v>589</v>
      </c>
      <c r="E16405" t="s">
        <v>731</v>
      </c>
      <c r="F16405" t="s">
        <v>803</v>
      </c>
      <c r="G16405" t="s">
        <v>188</v>
      </c>
      <c r="H16405" t="s">
        <v>839</v>
      </c>
      <c r="I16405" t="s">
        <v>240</v>
      </c>
      <c r="J16405" t="s">
        <v>840</v>
      </c>
      <c r="K16405" t="s">
        <v>241</v>
      </c>
      <c r="L16405" t="s">
        <v>806</v>
      </c>
      <c r="O16405" t="s">
        <v>265</v>
      </c>
      <c r="P16405">
        <v>2050</v>
      </c>
      <c r="Q16405">
        <v>0.152281276556685</v>
      </c>
    </row>
    <row r="16406" spans="1:17" x14ac:dyDescent="0.25">
      <c r="A16406" t="s">
        <v>800</v>
      </c>
      <c r="B16406" t="s">
        <v>801</v>
      </c>
      <c r="C16406" t="s">
        <v>802</v>
      </c>
      <c r="D16406" t="s">
        <v>589</v>
      </c>
      <c r="E16406" t="s">
        <v>731</v>
      </c>
      <c r="F16406" t="s">
        <v>803</v>
      </c>
      <c r="G16406" t="s">
        <v>233</v>
      </c>
      <c r="H16406" t="s">
        <v>841</v>
      </c>
      <c r="I16406" t="s">
        <v>240</v>
      </c>
      <c r="J16406" t="s">
        <v>842</v>
      </c>
      <c r="K16406" t="s">
        <v>241</v>
      </c>
      <c r="L16406" t="s">
        <v>806</v>
      </c>
      <c r="O16406" t="s">
        <v>194</v>
      </c>
      <c r="P16406">
        <v>2015</v>
      </c>
      <c r="Q16406">
        <v>0.85846494448781097</v>
      </c>
    </row>
    <row r="16407" spans="1:17" x14ac:dyDescent="0.25">
      <c r="A16407" t="s">
        <v>800</v>
      </c>
      <c r="B16407" t="s">
        <v>801</v>
      </c>
      <c r="C16407" t="s">
        <v>802</v>
      </c>
      <c r="D16407" t="s">
        <v>589</v>
      </c>
      <c r="E16407" t="s">
        <v>731</v>
      </c>
      <c r="F16407" t="s">
        <v>803</v>
      </c>
      <c r="G16407" t="s">
        <v>233</v>
      </c>
      <c r="H16407" t="s">
        <v>841</v>
      </c>
      <c r="I16407" t="s">
        <v>240</v>
      </c>
      <c r="J16407" t="s">
        <v>842</v>
      </c>
      <c r="K16407" t="s">
        <v>241</v>
      </c>
      <c r="L16407" t="s">
        <v>806</v>
      </c>
      <c r="O16407" t="s">
        <v>194</v>
      </c>
      <c r="P16407">
        <v>2020</v>
      </c>
      <c r="Q16407">
        <v>0.21112903225806501</v>
      </c>
    </row>
    <row r="16408" spans="1:17" x14ac:dyDescent="0.25">
      <c r="A16408" t="s">
        <v>800</v>
      </c>
      <c r="B16408" t="s">
        <v>801</v>
      </c>
      <c r="C16408" t="s">
        <v>802</v>
      </c>
      <c r="D16408" t="s">
        <v>589</v>
      </c>
      <c r="E16408" t="s">
        <v>731</v>
      </c>
      <c r="F16408" t="s">
        <v>803</v>
      </c>
      <c r="G16408" t="s">
        <v>233</v>
      </c>
      <c r="H16408" t="s">
        <v>841</v>
      </c>
      <c r="I16408" t="s">
        <v>240</v>
      </c>
      <c r="J16408" t="s">
        <v>842</v>
      </c>
      <c r="K16408" t="s">
        <v>241</v>
      </c>
      <c r="L16408" t="s">
        <v>806</v>
      </c>
      <c r="O16408" t="s">
        <v>264</v>
      </c>
      <c r="P16408">
        <v>2020</v>
      </c>
      <c r="Q16408">
        <v>0.201532258064516</v>
      </c>
    </row>
    <row r="16409" spans="1:17" x14ac:dyDescent="0.25">
      <c r="A16409" t="s">
        <v>800</v>
      </c>
      <c r="B16409" t="s">
        <v>801</v>
      </c>
      <c r="C16409" t="s">
        <v>802</v>
      </c>
      <c r="D16409" t="s">
        <v>589</v>
      </c>
      <c r="E16409" t="s">
        <v>731</v>
      </c>
      <c r="F16409" t="s">
        <v>803</v>
      </c>
      <c r="G16409" t="s">
        <v>233</v>
      </c>
      <c r="H16409" t="s">
        <v>841</v>
      </c>
      <c r="I16409" t="s">
        <v>240</v>
      </c>
      <c r="J16409" t="s">
        <v>842</v>
      </c>
      <c r="K16409" t="s">
        <v>241</v>
      </c>
      <c r="L16409" t="s">
        <v>806</v>
      </c>
      <c r="O16409" t="s">
        <v>265</v>
      </c>
      <c r="P16409">
        <v>2020</v>
      </c>
      <c r="Q16409">
        <v>0.22072580645161299</v>
      </c>
    </row>
    <row r="16410" spans="1:17" x14ac:dyDescent="0.25">
      <c r="A16410" t="s">
        <v>800</v>
      </c>
      <c r="B16410" t="s">
        <v>801</v>
      </c>
      <c r="C16410" t="s">
        <v>802</v>
      </c>
      <c r="D16410" t="s">
        <v>589</v>
      </c>
      <c r="E16410" t="s">
        <v>731</v>
      </c>
      <c r="F16410" t="s">
        <v>803</v>
      </c>
      <c r="G16410" t="s">
        <v>233</v>
      </c>
      <c r="H16410" t="s">
        <v>841</v>
      </c>
      <c r="I16410" t="s">
        <v>240</v>
      </c>
      <c r="J16410" t="s">
        <v>842</v>
      </c>
      <c r="K16410" t="s">
        <v>241</v>
      </c>
      <c r="L16410" t="s">
        <v>806</v>
      </c>
      <c r="O16410" t="s">
        <v>194</v>
      </c>
      <c r="P16410">
        <v>2030</v>
      </c>
      <c r="Q16410">
        <v>0.170092693304079</v>
      </c>
    </row>
    <row r="16411" spans="1:17" x14ac:dyDescent="0.25">
      <c r="A16411" t="s">
        <v>800</v>
      </c>
      <c r="B16411" t="s">
        <v>801</v>
      </c>
      <c r="C16411" t="s">
        <v>802</v>
      </c>
      <c r="D16411" t="s">
        <v>589</v>
      </c>
      <c r="E16411" t="s">
        <v>731</v>
      </c>
      <c r="F16411" t="s">
        <v>803</v>
      </c>
      <c r="G16411" t="s">
        <v>233</v>
      </c>
      <c r="H16411" t="s">
        <v>841</v>
      </c>
      <c r="I16411" t="s">
        <v>240</v>
      </c>
      <c r="J16411" t="s">
        <v>842</v>
      </c>
      <c r="K16411" t="s">
        <v>241</v>
      </c>
      <c r="L16411" t="s">
        <v>806</v>
      </c>
      <c r="O16411" t="s">
        <v>194</v>
      </c>
      <c r="P16411">
        <v>2040</v>
      </c>
      <c r="Q16411">
        <v>0.15268475467503601</v>
      </c>
    </row>
    <row r="16412" spans="1:17" x14ac:dyDescent="0.25">
      <c r="A16412" t="s">
        <v>800</v>
      </c>
      <c r="B16412" t="s">
        <v>801</v>
      </c>
      <c r="C16412" t="s">
        <v>802</v>
      </c>
      <c r="D16412" t="s">
        <v>589</v>
      </c>
      <c r="E16412" t="s">
        <v>731</v>
      </c>
      <c r="F16412" t="s">
        <v>803</v>
      </c>
      <c r="G16412" t="s">
        <v>233</v>
      </c>
      <c r="H16412" t="s">
        <v>841</v>
      </c>
      <c r="I16412" t="s">
        <v>240</v>
      </c>
      <c r="J16412" t="s">
        <v>842</v>
      </c>
      <c r="K16412" t="s">
        <v>241</v>
      </c>
      <c r="L16412" t="s">
        <v>806</v>
      </c>
      <c r="O16412" t="s">
        <v>194</v>
      </c>
      <c r="P16412">
        <v>2050</v>
      </c>
      <c r="Q16412">
        <v>0.14415859084975</v>
      </c>
    </row>
    <row r="16413" spans="1:17" x14ac:dyDescent="0.25">
      <c r="A16413" t="s">
        <v>800</v>
      </c>
      <c r="B16413" t="s">
        <v>801</v>
      </c>
      <c r="C16413" t="s">
        <v>802</v>
      </c>
      <c r="D16413" t="s">
        <v>589</v>
      </c>
      <c r="E16413" t="s">
        <v>731</v>
      </c>
      <c r="F16413" t="s">
        <v>803</v>
      </c>
      <c r="G16413" t="s">
        <v>233</v>
      </c>
      <c r="H16413" t="s">
        <v>841</v>
      </c>
      <c r="I16413" t="s">
        <v>240</v>
      </c>
      <c r="J16413" t="s">
        <v>842</v>
      </c>
      <c r="K16413" t="s">
        <v>241</v>
      </c>
      <c r="L16413" t="s">
        <v>806</v>
      </c>
      <c r="O16413" t="s">
        <v>264</v>
      </c>
      <c r="P16413">
        <v>2050</v>
      </c>
      <c r="Q16413">
        <v>0.12824430284886801</v>
      </c>
    </row>
    <row r="16414" spans="1:17" x14ac:dyDescent="0.25">
      <c r="A16414" t="s">
        <v>800</v>
      </c>
      <c r="B16414" t="s">
        <v>801</v>
      </c>
      <c r="C16414" t="s">
        <v>802</v>
      </c>
      <c r="D16414" t="s">
        <v>589</v>
      </c>
      <c r="E16414" t="s">
        <v>731</v>
      </c>
      <c r="F16414" t="s">
        <v>803</v>
      </c>
      <c r="G16414" t="s">
        <v>233</v>
      </c>
      <c r="H16414" t="s">
        <v>841</v>
      </c>
      <c r="I16414" t="s">
        <v>240</v>
      </c>
      <c r="J16414" t="s">
        <v>842</v>
      </c>
      <c r="K16414" t="s">
        <v>241</v>
      </c>
      <c r="L16414" t="s">
        <v>806</v>
      </c>
      <c r="O16414" t="s">
        <v>265</v>
      </c>
      <c r="P16414">
        <v>2050</v>
      </c>
      <c r="Q16414">
        <v>0.159895340384519</v>
      </c>
    </row>
    <row r="16415" spans="1:17" x14ac:dyDescent="0.25">
      <c r="A16415" t="s">
        <v>800</v>
      </c>
      <c r="B16415" t="s">
        <v>801</v>
      </c>
      <c r="C16415" t="s">
        <v>802</v>
      </c>
      <c r="D16415" t="s">
        <v>589</v>
      </c>
      <c r="E16415" t="s">
        <v>731</v>
      </c>
      <c r="F16415" t="s">
        <v>803</v>
      </c>
      <c r="G16415" t="s">
        <v>233</v>
      </c>
      <c r="H16415" t="s">
        <v>843</v>
      </c>
      <c r="I16415" t="s">
        <v>240</v>
      </c>
      <c r="J16415" t="s">
        <v>844</v>
      </c>
      <c r="K16415" t="s">
        <v>241</v>
      </c>
      <c r="L16415" t="s">
        <v>806</v>
      </c>
      <c r="O16415" t="s">
        <v>194</v>
      </c>
      <c r="P16415">
        <v>2015</v>
      </c>
    </row>
    <row r="16416" spans="1:17" x14ac:dyDescent="0.25">
      <c r="A16416" t="s">
        <v>800</v>
      </c>
      <c r="B16416" t="s">
        <v>801</v>
      </c>
      <c r="C16416" t="s">
        <v>802</v>
      </c>
      <c r="D16416" t="s">
        <v>589</v>
      </c>
      <c r="E16416" t="s">
        <v>731</v>
      </c>
      <c r="F16416" t="s">
        <v>803</v>
      </c>
      <c r="G16416" t="s">
        <v>233</v>
      </c>
      <c r="H16416" t="s">
        <v>843</v>
      </c>
      <c r="I16416" t="s">
        <v>240</v>
      </c>
      <c r="J16416" t="s">
        <v>844</v>
      </c>
      <c r="K16416" t="s">
        <v>241</v>
      </c>
      <c r="L16416" t="s">
        <v>806</v>
      </c>
      <c r="O16416" t="s">
        <v>194</v>
      </c>
      <c r="P16416">
        <v>2020</v>
      </c>
    </row>
    <row r="16417" spans="1:17" x14ac:dyDescent="0.25">
      <c r="A16417" t="s">
        <v>800</v>
      </c>
      <c r="B16417" t="s">
        <v>801</v>
      </c>
      <c r="C16417" t="s">
        <v>802</v>
      </c>
      <c r="D16417" t="s">
        <v>589</v>
      </c>
      <c r="E16417" t="s">
        <v>731</v>
      </c>
      <c r="F16417" t="s">
        <v>803</v>
      </c>
      <c r="G16417" t="s">
        <v>233</v>
      </c>
      <c r="H16417" t="s">
        <v>843</v>
      </c>
      <c r="I16417" t="s">
        <v>240</v>
      </c>
      <c r="J16417" t="s">
        <v>844</v>
      </c>
      <c r="K16417" t="s">
        <v>241</v>
      </c>
      <c r="L16417" t="s">
        <v>806</v>
      </c>
      <c r="O16417" t="s">
        <v>264</v>
      </c>
      <c r="P16417">
        <v>2020</v>
      </c>
    </row>
    <row r="16418" spans="1:17" x14ac:dyDescent="0.25">
      <c r="A16418" t="s">
        <v>800</v>
      </c>
      <c r="B16418" t="s">
        <v>801</v>
      </c>
      <c r="C16418" t="s">
        <v>802</v>
      </c>
      <c r="D16418" t="s">
        <v>589</v>
      </c>
      <c r="E16418" t="s">
        <v>731</v>
      </c>
      <c r="F16418" t="s">
        <v>803</v>
      </c>
      <c r="G16418" t="s">
        <v>233</v>
      </c>
      <c r="H16418" t="s">
        <v>843</v>
      </c>
      <c r="I16418" t="s">
        <v>240</v>
      </c>
      <c r="J16418" t="s">
        <v>844</v>
      </c>
      <c r="K16418" t="s">
        <v>241</v>
      </c>
      <c r="L16418" t="s">
        <v>806</v>
      </c>
      <c r="O16418" t="s">
        <v>265</v>
      </c>
      <c r="P16418">
        <v>2020</v>
      </c>
    </row>
    <row r="16419" spans="1:17" x14ac:dyDescent="0.25">
      <c r="A16419" t="s">
        <v>800</v>
      </c>
      <c r="B16419" t="s">
        <v>801</v>
      </c>
      <c r="C16419" t="s">
        <v>802</v>
      </c>
      <c r="D16419" t="s">
        <v>589</v>
      </c>
      <c r="E16419" t="s">
        <v>731</v>
      </c>
      <c r="F16419" t="s">
        <v>803</v>
      </c>
      <c r="G16419" t="s">
        <v>233</v>
      </c>
      <c r="H16419" t="s">
        <v>843</v>
      </c>
      <c r="I16419" t="s">
        <v>240</v>
      </c>
      <c r="J16419" t="s">
        <v>844</v>
      </c>
      <c r="K16419" t="s">
        <v>241</v>
      </c>
      <c r="L16419" t="s">
        <v>806</v>
      </c>
      <c r="O16419" t="s">
        <v>194</v>
      </c>
      <c r="P16419">
        <v>2030</v>
      </c>
    </row>
    <row r="16420" spans="1:17" x14ac:dyDescent="0.25">
      <c r="A16420" t="s">
        <v>800</v>
      </c>
      <c r="B16420" t="s">
        <v>801</v>
      </c>
      <c r="C16420" t="s">
        <v>802</v>
      </c>
      <c r="D16420" t="s">
        <v>589</v>
      </c>
      <c r="E16420" t="s">
        <v>731</v>
      </c>
      <c r="F16420" t="s">
        <v>803</v>
      </c>
      <c r="G16420" t="s">
        <v>233</v>
      </c>
      <c r="H16420" t="s">
        <v>843</v>
      </c>
      <c r="I16420" t="s">
        <v>240</v>
      </c>
      <c r="J16420" t="s">
        <v>844</v>
      </c>
      <c r="K16420" t="s">
        <v>241</v>
      </c>
      <c r="L16420" t="s">
        <v>806</v>
      </c>
      <c r="O16420" t="s">
        <v>194</v>
      </c>
      <c r="P16420">
        <v>2040</v>
      </c>
    </row>
    <row r="16421" spans="1:17" x14ac:dyDescent="0.25">
      <c r="A16421" t="s">
        <v>800</v>
      </c>
      <c r="B16421" t="s">
        <v>801</v>
      </c>
      <c r="C16421" t="s">
        <v>802</v>
      </c>
      <c r="D16421" t="s">
        <v>589</v>
      </c>
      <c r="E16421" t="s">
        <v>731</v>
      </c>
      <c r="F16421" t="s">
        <v>803</v>
      </c>
      <c r="G16421" t="s">
        <v>233</v>
      </c>
      <c r="H16421" t="s">
        <v>843</v>
      </c>
      <c r="I16421" t="s">
        <v>240</v>
      </c>
      <c r="J16421" t="s">
        <v>844</v>
      </c>
      <c r="K16421" t="s">
        <v>241</v>
      </c>
      <c r="L16421" t="s">
        <v>806</v>
      </c>
      <c r="O16421" t="s">
        <v>194</v>
      </c>
      <c r="P16421">
        <v>2050</v>
      </c>
    </row>
    <row r="16422" spans="1:17" x14ac:dyDescent="0.25">
      <c r="A16422" t="s">
        <v>800</v>
      </c>
      <c r="B16422" t="s">
        <v>801</v>
      </c>
      <c r="C16422" t="s">
        <v>802</v>
      </c>
      <c r="D16422" t="s">
        <v>589</v>
      </c>
      <c r="E16422" t="s">
        <v>731</v>
      </c>
      <c r="F16422" t="s">
        <v>803</v>
      </c>
      <c r="G16422" t="s">
        <v>233</v>
      </c>
      <c r="H16422" t="s">
        <v>843</v>
      </c>
      <c r="I16422" t="s">
        <v>240</v>
      </c>
      <c r="J16422" t="s">
        <v>844</v>
      </c>
      <c r="K16422" t="s">
        <v>241</v>
      </c>
      <c r="L16422" t="s">
        <v>806</v>
      </c>
      <c r="O16422" t="s">
        <v>264</v>
      </c>
      <c r="P16422">
        <v>2050</v>
      </c>
    </row>
    <row r="16423" spans="1:17" x14ac:dyDescent="0.25">
      <c r="A16423" t="s">
        <v>800</v>
      </c>
      <c r="B16423" t="s">
        <v>801</v>
      </c>
      <c r="C16423" t="s">
        <v>802</v>
      </c>
      <c r="D16423" t="s">
        <v>589</v>
      </c>
      <c r="E16423" t="s">
        <v>731</v>
      </c>
      <c r="F16423" t="s">
        <v>803</v>
      </c>
      <c r="G16423" t="s">
        <v>233</v>
      </c>
      <c r="H16423" t="s">
        <v>843</v>
      </c>
      <c r="I16423" t="s">
        <v>240</v>
      </c>
      <c r="J16423" t="s">
        <v>844</v>
      </c>
      <c r="K16423" t="s">
        <v>241</v>
      </c>
      <c r="L16423" t="s">
        <v>806</v>
      </c>
      <c r="O16423" t="s">
        <v>265</v>
      </c>
      <c r="P16423">
        <v>2050</v>
      </c>
    </row>
    <row r="16424" spans="1:17" x14ac:dyDescent="0.25">
      <c r="A16424" t="s">
        <v>800</v>
      </c>
      <c r="B16424" t="s">
        <v>801</v>
      </c>
      <c r="C16424" t="s">
        <v>802</v>
      </c>
      <c r="D16424" t="s">
        <v>589</v>
      </c>
      <c r="E16424" t="s">
        <v>731</v>
      </c>
      <c r="F16424" t="s">
        <v>803</v>
      </c>
      <c r="G16424" t="s">
        <v>188</v>
      </c>
      <c r="H16424" t="s">
        <v>845</v>
      </c>
      <c r="I16424" t="s">
        <v>240</v>
      </c>
      <c r="J16424" t="s">
        <v>846</v>
      </c>
      <c r="K16424" t="s">
        <v>241</v>
      </c>
      <c r="L16424" t="s">
        <v>806</v>
      </c>
      <c r="M16424" t="s">
        <v>809</v>
      </c>
      <c r="O16424" t="s">
        <v>194</v>
      </c>
      <c r="P16424">
        <v>2015</v>
      </c>
      <c r="Q16424">
        <v>0.77511367900569195</v>
      </c>
    </row>
    <row r="16425" spans="1:17" x14ac:dyDescent="0.25">
      <c r="A16425" t="s">
        <v>800</v>
      </c>
      <c r="B16425" t="s">
        <v>801</v>
      </c>
      <c r="C16425" t="s">
        <v>802</v>
      </c>
      <c r="D16425" t="s">
        <v>589</v>
      </c>
      <c r="E16425" t="s">
        <v>731</v>
      </c>
      <c r="F16425" t="s">
        <v>803</v>
      </c>
      <c r="G16425" t="s">
        <v>188</v>
      </c>
      <c r="H16425" t="s">
        <v>845</v>
      </c>
      <c r="I16425" t="s">
        <v>240</v>
      </c>
      <c r="J16425" t="s">
        <v>846</v>
      </c>
      <c r="K16425" t="s">
        <v>241</v>
      </c>
      <c r="L16425" t="s">
        <v>806</v>
      </c>
      <c r="M16425" t="s">
        <v>809</v>
      </c>
      <c r="O16425" t="s">
        <v>194</v>
      </c>
      <c r="P16425">
        <v>2020</v>
      </c>
      <c r="Q16425">
        <v>0.46773547162808699</v>
      </c>
    </row>
    <row r="16426" spans="1:17" x14ac:dyDescent="0.25">
      <c r="A16426" t="s">
        <v>800</v>
      </c>
      <c r="B16426" t="s">
        <v>801</v>
      </c>
      <c r="C16426" t="s">
        <v>802</v>
      </c>
      <c r="D16426" t="s">
        <v>589</v>
      </c>
      <c r="E16426" t="s">
        <v>731</v>
      </c>
      <c r="F16426" t="s">
        <v>803</v>
      </c>
      <c r="G16426" t="s">
        <v>188</v>
      </c>
      <c r="H16426" t="s">
        <v>845</v>
      </c>
      <c r="I16426" t="s">
        <v>240</v>
      </c>
      <c r="J16426" t="s">
        <v>846</v>
      </c>
      <c r="K16426" t="s">
        <v>241</v>
      </c>
      <c r="L16426" t="s">
        <v>806</v>
      </c>
      <c r="M16426" t="s">
        <v>809</v>
      </c>
      <c r="O16426" t="s">
        <v>264</v>
      </c>
      <c r="P16426">
        <v>2020</v>
      </c>
      <c r="Q16426">
        <v>0.44647476837226502</v>
      </c>
    </row>
    <row r="16427" spans="1:17" x14ac:dyDescent="0.25">
      <c r="A16427" t="s">
        <v>800</v>
      </c>
      <c r="B16427" t="s">
        <v>801</v>
      </c>
      <c r="C16427" t="s">
        <v>802</v>
      </c>
      <c r="D16427" t="s">
        <v>589</v>
      </c>
      <c r="E16427" t="s">
        <v>731</v>
      </c>
      <c r="F16427" t="s">
        <v>803</v>
      </c>
      <c r="G16427" t="s">
        <v>188</v>
      </c>
      <c r="H16427" t="s">
        <v>845</v>
      </c>
      <c r="I16427" t="s">
        <v>240</v>
      </c>
      <c r="J16427" t="s">
        <v>846</v>
      </c>
      <c r="K16427" t="s">
        <v>241</v>
      </c>
      <c r="L16427" t="s">
        <v>806</v>
      </c>
      <c r="M16427" t="s">
        <v>809</v>
      </c>
      <c r="O16427" t="s">
        <v>265</v>
      </c>
      <c r="P16427">
        <v>2020</v>
      </c>
      <c r="Q16427">
        <v>0.48899617488390901</v>
      </c>
    </row>
    <row r="16428" spans="1:17" x14ac:dyDescent="0.25">
      <c r="A16428" t="s">
        <v>800</v>
      </c>
      <c r="B16428" t="s">
        <v>801</v>
      </c>
      <c r="C16428" t="s">
        <v>802</v>
      </c>
      <c r="D16428" t="s">
        <v>589</v>
      </c>
      <c r="E16428" t="s">
        <v>731</v>
      </c>
      <c r="F16428" t="s">
        <v>803</v>
      </c>
      <c r="G16428" t="s">
        <v>188</v>
      </c>
      <c r="H16428" t="s">
        <v>845</v>
      </c>
      <c r="I16428" t="s">
        <v>240</v>
      </c>
      <c r="J16428" t="s">
        <v>846</v>
      </c>
      <c r="K16428" t="s">
        <v>241</v>
      </c>
      <c r="L16428" t="s">
        <v>806</v>
      </c>
      <c r="M16428" t="s">
        <v>809</v>
      </c>
      <c r="O16428" t="s">
        <v>194</v>
      </c>
      <c r="P16428">
        <v>2030</v>
      </c>
      <c r="Q16428">
        <v>0.259246910242385</v>
      </c>
    </row>
    <row r="16429" spans="1:17" x14ac:dyDescent="0.25">
      <c r="A16429" t="s">
        <v>800</v>
      </c>
      <c r="B16429" t="s">
        <v>801</v>
      </c>
      <c r="C16429" t="s">
        <v>802</v>
      </c>
      <c r="D16429" t="s">
        <v>589</v>
      </c>
      <c r="E16429" t="s">
        <v>731</v>
      </c>
      <c r="F16429" t="s">
        <v>803</v>
      </c>
      <c r="G16429" t="s">
        <v>188</v>
      </c>
      <c r="H16429" t="s">
        <v>845</v>
      </c>
      <c r="I16429" t="s">
        <v>240</v>
      </c>
      <c r="J16429" t="s">
        <v>846</v>
      </c>
      <c r="K16429" t="s">
        <v>241</v>
      </c>
      <c r="L16429" t="s">
        <v>806</v>
      </c>
      <c r="M16429" t="s">
        <v>809</v>
      </c>
      <c r="O16429" t="s">
        <v>194</v>
      </c>
      <c r="P16429">
        <v>2040</v>
      </c>
      <c r="Q16429">
        <v>0.19305570296222599</v>
      </c>
    </row>
    <row r="16430" spans="1:17" x14ac:dyDescent="0.25">
      <c r="A16430" t="s">
        <v>800</v>
      </c>
      <c r="B16430" t="s">
        <v>801</v>
      </c>
      <c r="C16430" t="s">
        <v>802</v>
      </c>
      <c r="D16430" t="s">
        <v>589</v>
      </c>
      <c r="E16430" t="s">
        <v>731</v>
      </c>
      <c r="F16430" t="s">
        <v>803</v>
      </c>
      <c r="G16430" t="s">
        <v>188</v>
      </c>
      <c r="H16430" t="s">
        <v>845</v>
      </c>
      <c r="I16430" t="s">
        <v>240</v>
      </c>
      <c r="J16430" t="s">
        <v>846</v>
      </c>
      <c r="K16430" t="s">
        <v>241</v>
      </c>
      <c r="L16430" t="s">
        <v>806</v>
      </c>
      <c r="M16430" t="s">
        <v>809</v>
      </c>
      <c r="O16430" t="s">
        <v>194</v>
      </c>
      <c r="P16430">
        <v>2050</v>
      </c>
      <c r="Q16430">
        <v>0.16502272207704499</v>
      </c>
    </row>
    <row r="16431" spans="1:17" x14ac:dyDescent="0.25">
      <c r="A16431" t="s">
        <v>800</v>
      </c>
      <c r="B16431" t="s">
        <v>801</v>
      </c>
      <c r="C16431" t="s">
        <v>802</v>
      </c>
      <c r="D16431" t="s">
        <v>589</v>
      </c>
      <c r="E16431" t="s">
        <v>731</v>
      </c>
      <c r="F16431" t="s">
        <v>803</v>
      </c>
      <c r="G16431" t="s">
        <v>188</v>
      </c>
      <c r="H16431" t="s">
        <v>845</v>
      </c>
      <c r="I16431" t="s">
        <v>240</v>
      </c>
      <c r="J16431" t="s">
        <v>846</v>
      </c>
      <c r="K16431" t="s">
        <v>241</v>
      </c>
      <c r="L16431" t="s">
        <v>806</v>
      </c>
      <c r="M16431" t="s">
        <v>809</v>
      </c>
      <c r="O16431" t="s">
        <v>264</v>
      </c>
      <c r="P16431">
        <v>2050</v>
      </c>
      <c r="Q16431">
        <v>0.12995441008288899</v>
      </c>
    </row>
    <row r="16432" spans="1:17" x14ac:dyDescent="0.25">
      <c r="A16432" t="s">
        <v>800</v>
      </c>
      <c r="B16432" t="s">
        <v>801</v>
      </c>
      <c r="C16432" t="s">
        <v>802</v>
      </c>
      <c r="D16432" t="s">
        <v>589</v>
      </c>
      <c r="E16432" t="s">
        <v>731</v>
      </c>
      <c r="F16432" t="s">
        <v>803</v>
      </c>
      <c r="G16432" t="s">
        <v>188</v>
      </c>
      <c r="H16432" t="s">
        <v>845</v>
      </c>
      <c r="I16432" t="s">
        <v>240</v>
      </c>
      <c r="J16432" t="s">
        <v>846</v>
      </c>
      <c r="K16432" t="s">
        <v>241</v>
      </c>
      <c r="L16432" t="s">
        <v>806</v>
      </c>
      <c r="M16432" t="s">
        <v>809</v>
      </c>
      <c r="O16432" t="s">
        <v>265</v>
      </c>
      <c r="P16432">
        <v>2050</v>
      </c>
      <c r="Q16432">
        <v>0.31084632023863101</v>
      </c>
    </row>
    <row r="16433" spans="1:17" x14ac:dyDescent="0.25">
      <c r="A16433" t="s">
        <v>800</v>
      </c>
      <c r="B16433" t="s">
        <v>801</v>
      </c>
      <c r="C16433" t="s">
        <v>802</v>
      </c>
      <c r="D16433" t="s">
        <v>589</v>
      </c>
      <c r="E16433" t="s">
        <v>731</v>
      </c>
      <c r="F16433" t="s">
        <v>803</v>
      </c>
      <c r="G16433" t="s">
        <v>188</v>
      </c>
      <c r="H16433" t="s">
        <v>847</v>
      </c>
      <c r="I16433" t="s">
        <v>240</v>
      </c>
      <c r="J16433" t="s">
        <v>848</v>
      </c>
      <c r="K16433" t="s">
        <v>241</v>
      </c>
      <c r="L16433" t="s">
        <v>806</v>
      </c>
      <c r="O16433" t="s">
        <v>194</v>
      </c>
      <c r="P16433">
        <v>2015</v>
      </c>
    </row>
    <row r="16434" spans="1:17" x14ac:dyDescent="0.25">
      <c r="A16434" t="s">
        <v>800</v>
      </c>
      <c r="B16434" t="s">
        <v>801</v>
      </c>
      <c r="C16434" t="s">
        <v>802</v>
      </c>
      <c r="D16434" t="s">
        <v>589</v>
      </c>
      <c r="E16434" t="s">
        <v>731</v>
      </c>
      <c r="F16434" t="s">
        <v>803</v>
      </c>
      <c r="G16434" t="s">
        <v>188</v>
      </c>
      <c r="H16434" t="s">
        <v>847</v>
      </c>
      <c r="I16434" t="s">
        <v>240</v>
      </c>
      <c r="J16434" t="s">
        <v>848</v>
      </c>
      <c r="K16434" t="s">
        <v>241</v>
      </c>
      <c r="L16434" t="s">
        <v>806</v>
      </c>
      <c r="O16434" t="s">
        <v>194</v>
      </c>
      <c r="P16434">
        <v>2020</v>
      </c>
      <c r="Q16434">
        <v>2.9808883416943599E-2</v>
      </c>
    </row>
    <row r="16435" spans="1:17" x14ac:dyDescent="0.25">
      <c r="A16435" t="s">
        <v>800</v>
      </c>
      <c r="B16435" t="s">
        <v>801</v>
      </c>
      <c r="C16435" t="s">
        <v>802</v>
      </c>
      <c r="D16435" t="s">
        <v>589</v>
      </c>
      <c r="E16435" t="s">
        <v>731</v>
      </c>
      <c r="F16435" t="s">
        <v>803</v>
      </c>
      <c r="G16435" t="s">
        <v>188</v>
      </c>
      <c r="H16435" t="s">
        <v>847</v>
      </c>
      <c r="I16435" t="s">
        <v>240</v>
      </c>
      <c r="J16435" t="s">
        <v>848</v>
      </c>
      <c r="K16435" t="s">
        <v>241</v>
      </c>
      <c r="L16435" t="s">
        <v>806</v>
      </c>
      <c r="O16435" t="s">
        <v>264</v>
      </c>
      <c r="P16435">
        <v>2020</v>
      </c>
      <c r="Q16435">
        <v>2.8453934170718901E-2</v>
      </c>
    </row>
    <row r="16436" spans="1:17" x14ac:dyDescent="0.25">
      <c r="A16436" t="s">
        <v>800</v>
      </c>
      <c r="B16436" t="s">
        <v>801</v>
      </c>
      <c r="C16436" t="s">
        <v>802</v>
      </c>
      <c r="D16436" t="s">
        <v>589</v>
      </c>
      <c r="E16436" t="s">
        <v>731</v>
      </c>
      <c r="F16436" t="s">
        <v>803</v>
      </c>
      <c r="G16436" t="s">
        <v>188</v>
      </c>
      <c r="H16436" t="s">
        <v>847</v>
      </c>
      <c r="I16436" t="s">
        <v>240</v>
      </c>
      <c r="J16436" t="s">
        <v>848</v>
      </c>
      <c r="K16436" t="s">
        <v>241</v>
      </c>
      <c r="L16436" t="s">
        <v>806</v>
      </c>
      <c r="O16436" t="s">
        <v>265</v>
      </c>
      <c r="P16436">
        <v>2020</v>
      </c>
      <c r="Q16436">
        <v>3.11638326631683E-2</v>
      </c>
    </row>
    <row r="16437" spans="1:17" x14ac:dyDescent="0.25">
      <c r="A16437" t="s">
        <v>800</v>
      </c>
      <c r="B16437" t="s">
        <v>801</v>
      </c>
      <c r="C16437" t="s">
        <v>802</v>
      </c>
      <c r="D16437" t="s">
        <v>589</v>
      </c>
      <c r="E16437" t="s">
        <v>731</v>
      </c>
      <c r="F16437" t="s">
        <v>803</v>
      </c>
      <c r="G16437" t="s">
        <v>188</v>
      </c>
      <c r="H16437" t="s">
        <v>847</v>
      </c>
      <c r="I16437" t="s">
        <v>240</v>
      </c>
      <c r="J16437" t="s">
        <v>848</v>
      </c>
      <c r="K16437" t="s">
        <v>241</v>
      </c>
      <c r="L16437" t="s">
        <v>806</v>
      </c>
      <c r="O16437" t="s">
        <v>194</v>
      </c>
      <c r="P16437">
        <v>2030</v>
      </c>
      <c r="Q16437">
        <v>2.4015045257147899E-2</v>
      </c>
    </row>
    <row r="16438" spans="1:17" x14ac:dyDescent="0.25">
      <c r="A16438" t="s">
        <v>800</v>
      </c>
      <c r="B16438" t="s">
        <v>801</v>
      </c>
      <c r="C16438" t="s">
        <v>802</v>
      </c>
      <c r="D16438" t="s">
        <v>589</v>
      </c>
      <c r="E16438" t="s">
        <v>731</v>
      </c>
      <c r="F16438" t="s">
        <v>803</v>
      </c>
      <c r="G16438" t="s">
        <v>188</v>
      </c>
      <c r="H16438" t="s">
        <v>847</v>
      </c>
      <c r="I16438" t="s">
        <v>240</v>
      </c>
      <c r="J16438" t="s">
        <v>848</v>
      </c>
      <c r="K16438" t="s">
        <v>241</v>
      </c>
      <c r="L16438" t="s">
        <v>806</v>
      </c>
      <c r="O16438" t="s">
        <v>194</v>
      </c>
      <c r="P16438">
        <v>2040</v>
      </c>
      <c r="Q16438">
        <v>2.15572534150094E-2</v>
      </c>
    </row>
    <row r="16439" spans="1:17" x14ac:dyDescent="0.25">
      <c r="A16439" t="s">
        <v>800</v>
      </c>
      <c r="B16439" t="s">
        <v>801</v>
      </c>
      <c r="C16439" t="s">
        <v>802</v>
      </c>
      <c r="D16439" t="s">
        <v>589</v>
      </c>
      <c r="E16439" t="s">
        <v>731</v>
      </c>
      <c r="F16439" t="s">
        <v>803</v>
      </c>
      <c r="G16439" t="s">
        <v>188</v>
      </c>
      <c r="H16439" t="s">
        <v>847</v>
      </c>
      <c r="I16439" t="s">
        <v>240</v>
      </c>
      <c r="J16439" t="s">
        <v>848</v>
      </c>
      <c r="K16439" t="s">
        <v>241</v>
      </c>
      <c r="L16439" t="s">
        <v>806</v>
      </c>
      <c r="O16439" t="s">
        <v>194</v>
      </c>
      <c r="P16439">
        <v>2050</v>
      </c>
      <c r="Q16439">
        <v>2.0353461493341999E-2</v>
      </c>
    </row>
    <row r="16440" spans="1:17" x14ac:dyDescent="0.25">
      <c r="A16440" t="s">
        <v>800</v>
      </c>
      <c r="B16440" t="s">
        <v>801</v>
      </c>
      <c r="C16440" t="s">
        <v>802</v>
      </c>
      <c r="D16440" t="s">
        <v>589</v>
      </c>
      <c r="E16440" t="s">
        <v>731</v>
      </c>
      <c r="F16440" t="s">
        <v>803</v>
      </c>
      <c r="G16440" t="s">
        <v>188</v>
      </c>
      <c r="H16440" t="s">
        <v>847</v>
      </c>
      <c r="I16440" t="s">
        <v>240</v>
      </c>
      <c r="J16440" t="s">
        <v>848</v>
      </c>
      <c r="K16440" t="s">
        <v>241</v>
      </c>
      <c r="L16440" t="s">
        <v>806</v>
      </c>
      <c r="O16440" t="s">
        <v>264</v>
      </c>
      <c r="P16440">
        <v>2050</v>
      </c>
      <c r="Q16440">
        <v>1.8106555179187599E-2</v>
      </c>
    </row>
    <row r="16441" spans="1:17" x14ac:dyDescent="0.25">
      <c r="A16441" t="s">
        <v>800</v>
      </c>
      <c r="B16441" t="s">
        <v>801</v>
      </c>
      <c r="C16441" t="s">
        <v>802</v>
      </c>
      <c r="D16441" t="s">
        <v>589</v>
      </c>
      <c r="E16441" t="s">
        <v>731</v>
      </c>
      <c r="F16441" t="s">
        <v>803</v>
      </c>
      <c r="G16441" t="s">
        <v>188</v>
      </c>
      <c r="H16441" t="s">
        <v>847</v>
      </c>
      <c r="I16441" t="s">
        <v>240</v>
      </c>
      <c r="J16441" t="s">
        <v>848</v>
      </c>
      <c r="K16441" t="s">
        <v>241</v>
      </c>
      <c r="L16441" t="s">
        <v>806</v>
      </c>
      <c r="O16441" t="s">
        <v>265</v>
      </c>
      <c r="P16441">
        <v>2050</v>
      </c>
      <c r="Q16441">
        <v>2.25753015085523E-2</v>
      </c>
    </row>
    <row r="16442" spans="1:17" x14ac:dyDescent="0.25">
      <c r="A16442" t="s">
        <v>800</v>
      </c>
      <c r="B16442" t="s">
        <v>801</v>
      </c>
      <c r="C16442" t="s">
        <v>802</v>
      </c>
      <c r="D16442" t="s">
        <v>589</v>
      </c>
      <c r="E16442" t="s">
        <v>731</v>
      </c>
      <c r="F16442" t="s">
        <v>803</v>
      </c>
      <c r="G16442" t="s">
        <v>188</v>
      </c>
      <c r="H16442" t="s">
        <v>849</v>
      </c>
      <c r="I16442" t="s">
        <v>850</v>
      </c>
      <c r="K16442" t="s">
        <v>191</v>
      </c>
      <c r="M16442" t="s">
        <v>851</v>
      </c>
      <c r="N16442" t="s">
        <v>386</v>
      </c>
      <c r="O16442" t="s">
        <v>194</v>
      </c>
      <c r="P16442">
        <v>2015</v>
      </c>
      <c r="Q16442">
        <v>0.16500000000000001</v>
      </c>
    </row>
    <row r="16443" spans="1:17" x14ac:dyDescent="0.25">
      <c r="A16443" t="s">
        <v>800</v>
      </c>
      <c r="B16443" t="s">
        <v>801</v>
      </c>
      <c r="C16443" t="s">
        <v>802</v>
      </c>
      <c r="D16443" t="s">
        <v>589</v>
      </c>
      <c r="E16443" t="s">
        <v>731</v>
      </c>
      <c r="F16443" t="s">
        <v>803</v>
      </c>
      <c r="G16443" t="s">
        <v>188</v>
      </c>
      <c r="H16443" t="s">
        <v>849</v>
      </c>
      <c r="I16443" t="s">
        <v>850</v>
      </c>
      <c r="K16443" t="s">
        <v>191</v>
      </c>
      <c r="M16443" t="s">
        <v>851</v>
      </c>
      <c r="N16443" t="s">
        <v>386</v>
      </c>
      <c r="O16443" t="s">
        <v>194</v>
      </c>
      <c r="P16443">
        <v>2020</v>
      </c>
      <c r="Q16443">
        <v>0.20499999999999999</v>
      </c>
    </row>
    <row r="16444" spans="1:17" x14ac:dyDescent="0.25">
      <c r="A16444" t="s">
        <v>800</v>
      </c>
      <c r="B16444" t="s">
        <v>801</v>
      </c>
      <c r="C16444" t="s">
        <v>802</v>
      </c>
      <c r="D16444" t="s">
        <v>589</v>
      </c>
      <c r="E16444" t="s">
        <v>731</v>
      </c>
      <c r="F16444" t="s">
        <v>803</v>
      </c>
      <c r="G16444" t="s">
        <v>188</v>
      </c>
      <c r="H16444" t="s">
        <v>849</v>
      </c>
      <c r="I16444" t="s">
        <v>850</v>
      </c>
      <c r="K16444" t="s">
        <v>191</v>
      </c>
      <c r="M16444" t="s">
        <v>851</v>
      </c>
      <c r="N16444" t="s">
        <v>386</v>
      </c>
      <c r="O16444" t="s">
        <v>264</v>
      </c>
      <c r="P16444">
        <v>2020</v>
      </c>
    </row>
    <row r="16445" spans="1:17" x14ac:dyDescent="0.25">
      <c r="A16445" t="s">
        <v>800</v>
      </c>
      <c r="B16445" t="s">
        <v>801</v>
      </c>
      <c r="C16445" t="s">
        <v>802</v>
      </c>
      <c r="D16445" t="s">
        <v>589</v>
      </c>
      <c r="E16445" t="s">
        <v>731</v>
      </c>
      <c r="F16445" t="s">
        <v>803</v>
      </c>
      <c r="G16445" t="s">
        <v>188</v>
      </c>
      <c r="H16445" t="s">
        <v>849</v>
      </c>
      <c r="I16445" t="s">
        <v>850</v>
      </c>
      <c r="K16445" t="s">
        <v>191</v>
      </c>
      <c r="M16445" t="s">
        <v>851</v>
      </c>
      <c r="N16445" t="s">
        <v>386</v>
      </c>
      <c r="O16445" t="s">
        <v>265</v>
      </c>
      <c r="P16445">
        <v>2020</v>
      </c>
    </row>
    <row r="16446" spans="1:17" x14ac:dyDescent="0.25">
      <c r="A16446" t="s">
        <v>800</v>
      </c>
      <c r="B16446" t="s">
        <v>801</v>
      </c>
      <c r="C16446" t="s">
        <v>802</v>
      </c>
      <c r="D16446" t="s">
        <v>589</v>
      </c>
      <c r="E16446" t="s">
        <v>731</v>
      </c>
      <c r="F16446" t="s">
        <v>803</v>
      </c>
      <c r="G16446" t="s">
        <v>188</v>
      </c>
      <c r="H16446" t="s">
        <v>849</v>
      </c>
      <c r="I16446" t="s">
        <v>850</v>
      </c>
      <c r="K16446" t="s">
        <v>191</v>
      </c>
      <c r="M16446" t="s">
        <v>851</v>
      </c>
      <c r="N16446" t="s">
        <v>386</v>
      </c>
      <c r="O16446" t="s">
        <v>194</v>
      </c>
      <c r="P16446">
        <v>2030</v>
      </c>
      <c r="Q16446">
        <v>0.23</v>
      </c>
    </row>
    <row r="16447" spans="1:17" x14ac:dyDescent="0.25">
      <c r="A16447" t="s">
        <v>800</v>
      </c>
      <c r="B16447" t="s">
        <v>801</v>
      </c>
      <c r="C16447" t="s">
        <v>802</v>
      </c>
      <c r="D16447" t="s">
        <v>589</v>
      </c>
      <c r="E16447" t="s">
        <v>731</v>
      </c>
      <c r="F16447" t="s">
        <v>803</v>
      </c>
      <c r="G16447" t="s">
        <v>188</v>
      </c>
      <c r="H16447" t="s">
        <v>849</v>
      </c>
      <c r="I16447" t="s">
        <v>850</v>
      </c>
      <c r="K16447" t="s">
        <v>191</v>
      </c>
      <c r="M16447" t="s">
        <v>851</v>
      </c>
      <c r="N16447" t="s">
        <v>386</v>
      </c>
      <c r="O16447" t="s">
        <v>194</v>
      </c>
      <c r="P16447">
        <v>2040</v>
      </c>
      <c r="Q16447">
        <v>0.245</v>
      </c>
    </row>
    <row r="16448" spans="1:17" x14ac:dyDescent="0.25">
      <c r="A16448" t="s">
        <v>800</v>
      </c>
      <c r="B16448" t="s">
        <v>801</v>
      </c>
      <c r="C16448" t="s">
        <v>802</v>
      </c>
      <c r="D16448" t="s">
        <v>589</v>
      </c>
      <c r="E16448" t="s">
        <v>731</v>
      </c>
      <c r="F16448" t="s">
        <v>803</v>
      </c>
      <c r="G16448" t="s">
        <v>188</v>
      </c>
      <c r="H16448" t="s">
        <v>849</v>
      </c>
      <c r="I16448" t="s">
        <v>850</v>
      </c>
      <c r="K16448" t="s">
        <v>191</v>
      </c>
      <c r="M16448" t="s">
        <v>851</v>
      </c>
      <c r="N16448" t="s">
        <v>386</v>
      </c>
      <c r="O16448" t="s">
        <v>194</v>
      </c>
      <c r="P16448">
        <v>2050</v>
      </c>
      <c r="Q16448">
        <v>0.26</v>
      </c>
    </row>
    <row r="16449" spans="1:17" x14ac:dyDescent="0.25">
      <c r="A16449" t="s">
        <v>800</v>
      </c>
      <c r="B16449" t="s">
        <v>801</v>
      </c>
      <c r="C16449" t="s">
        <v>802</v>
      </c>
      <c r="D16449" t="s">
        <v>589</v>
      </c>
      <c r="E16449" t="s">
        <v>731</v>
      </c>
      <c r="F16449" t="s">
        <v>803</v>
      </c>
      <c r="G16449" t="s">
        <v>188</v>
      </c>
      <c r="H16449" t="s">
        <v>849</v>
      </c>
      <c r="I16449" t="s">
        <v>850</v>
      </c>
      <c r="K16449" t="s">
        <v>191</v>
      </c>
      <c r="M16449" t="s">
        <v>851</v>
      </c>
      <c r="N16449" t="s">
        <v>386</v>
      </c>
      <c r="O16449" t="s">
        <v>264</v>
      </c>
      <c r="P16449">
        <v>2050</v>
      </c>
    </row>
    <row r="16450" spans="1:17" x14ac:dyDescent="0.25">
      <c r="A16450" t="s">
        <v>800</v>
      </c>
      <c r="B16450" t="s">
        <v>801</v>
      </c>
      <c r="C16450" t="s">
        <v>802</v>
      </c>
      <c r="D16450" t="s">
        <v>589</v>
      </c>
      <c r="E16450" t="s">
        <v>731</v>
      </c>
      <c r="F16450" t="s">
        <v>803</v>
      </c>
      <c r="G16450" t="s">
        <v>188</v>
      </c>
      <c r="H16450" t="s">
        <v>849</v>
      </c>
      <c r="I16450" t="s">
        <v>850</v>
      </c>
      <c r="K16450" t="s">
        <v>191</v>
      </c>
      <c r="M16450" t="s">
        <v>851</v>
      </c>
      <c r="N16450" t="s">
        <v>386</v>
      </c>
      <c r="O16450" t="s">
        <v>265</v>
      </c>
      <c r="P16450">
        <v>2050</v>
      </c>
    </row>
    <row r="16451" spans="1:17" x14ac:dyDescent="0.25">
      <c r="A16451" t="s">
        <v>800</v>
      </c>
      <c r="B16451" t="s">
        <v>801</v>
      </c>
      <c r="C16451" t="s">
        <v>802</v>
      </c>
      <c r="D16451" t="s">
        <v>589</v>
      </c>
      <c r="E16451" t="s">
        <v>731</v>
      </c>
      <c r="F16451" t="s">
        <v>803</v>
      </c>
      <c r="G16451" t="s">
        <v>188</v>
      </c>
      <c r="H16451" t="s">
        <v>852</v>
      </c>
      <c r="I16451" t="s">
        <v>853</v>
      </c>
      <c r="J16451" t="s">
        <v>854</v>
      </c>
      <c r="K16451" t="s">
        <v>191</v>
      </c>
      <c r="N16451" t="s">
        <v>386</v>
      </c>
      <c r="O16451" t="s">
        <v>194</v>
      </c>
      <c r="P16451">
        <v>2015</v>
      </c>
    </row>
    <row r="16452" spans="1:17" x14ac:dyDescent="0.25">
      <c r="A16452" t="s">
        <v>800</v>
      </c>
      <c r="B16452" t="s">
        <v>801</v>
      </c>
      <c r="C16452" t="s">
        <v>802</v>
      </c>
      <c r="D16452" t="s">
        <v>589</v>
      </c>
      <c r="E16452" t="s">
        <v>731</v>
      </c>
      <c r="F16452" t="s">
        <v>803</v>
      </c>
      <c r="G16452" t="s">
        <v>188</v>
      </c>
      <c r="H16452" t="s">
        <v>852</v>
      </c>
      <c r="I16452" t="s">
        <v>853</v>
      </c>
      <c r="J16452" t="s">
        <v>854</v>
      </c>
      <c r="K16452" t="s">
        <v>191</v>
      </c>
      <c r="N16452" t="s">
        <v>386</v>
      </c>
      <c r="O16452" t="s">
        <v>194</v>
      </c>
      <c r="P16452">
        <v>2020</v>
      </c>
    </row>
    <row r="16453" spans="1:17" x14ac:dyDescent="0.25">
      <c r="A16453" t="s">
        <v>800</v>
      </c>
      <c r="B16453" t="s">
        <v>801</v>
      </c>
      <c r="C16453" t="s">
        <v>802</v>
      </c>
      <c r="D16453" t="s">
        <v>589</v>
      </c>
      <c r="E16453" t="s">
        <v>731</v>
      </c>
      <c r="F16453" t="s">
        <v>803</v>
      </c>
      <c r="G16453" t="s">
        <v>188</v>
      </c>
      <c r="H16453" t="s">
        <v>852</v>
      </c>
      <c r="I16453" t="s">
        <v>853</v>
      </c>
      <c r="J16453" t="s">
        <v>854</v>
      </c>
      <c r="K16453" t="s">
        <v>191</v>
      </c>
      <c r="N16453" t="s">
        <v>386</v>
      </c>
      <c r="O16453" t="s">
        <v>264</v>
      </c>
      <c r="P16453">
        <v>2020</v>
      </c>
    </row>
    <row r="16454" spans="1:17" x14ac:dyDescent="0.25">
      <c r="A16454" t="s">
        <v>800</v>
      </c>
      <c r="B16454" t="s">
        <v>801</v>
      </c>
      <c r="C16454" t="s">
        <v>802</v>
      </c>
      <c r="D16454" t="s">
        <v>589</v>
      </c>
      <c r="E16454" t="s">
        <v>731</v>
      </c>
      <c r="F16454" t="s">
        <v>803</v>
      </c>
      <c r="G16454" t="s">
        <v>188</v>
      </c>
      <c r="H16454" t="s">
        <v>852</v>
      </c>
      <c r="I16454" t="s">
        <v>853</v>
      </c>
      <c r="J16454" t="s">
        <v>854</v>
      </c>
      <c r="K16454" t="s">
        <v>191</v>
      </c>
      <c r="N16454" t="s">
        <v>386</v>
      </c>
      <c r="O16454" t="s">
        <v>265</v>
      </c>
      <c r="P16454">
        <v>2020</v>
      </c>
    </row>
    <row r="16455" spans="1:17" x14ac:dyDescent="0.25">
      <c r="A16455" t="s">
        <v>800</v>
      </c>
      <c r="B16455" t="s">
        <v>801</v>
      </c>
      <c r="C16455" t="s">
        <v>802</v>
      </c>
      <c r="D16455" t="s">
        <v>589</v>
      </c>
      <c r="E16455" t="s">
        <v>731</v>
      </c>
      <c r="F16455" t="s">
        <v>803</v>
      </c>
      <c r="G16455" t="s">
        <v>188</v>
      </c>
      <c r="H16455" t="s">
        <v>852</v>
      </c>
      <c r="I16455" t="s">
        <v>853</v>
      </c>
      <c r="J16455" t="s">
        <v>854</v>
      </c>
      <c r="K16455" t="s">
        <v>191</v>
      </c>
      <c r="N16455" t="s">
        <v>386</v>
      </c>
      <c r="O16455" t="s">
        <v>194</v>
      </c>
      <c r="P16455">
        <v>2030</v>
      </c>
    </row>
    <row r="16456" spans="1:17" x14ac:dyDescent="0.25">
      <c r="A16456" t="s">
        <v>800</v>
      </c>
      <c r="B16456" t="s">
        <v>801</v>
      </c>
      <c r="C16456" t="s">
        <v>802</v>
      </c>
      <c r="D16456" t="s">
        <v>589</v>
      </c>
      <c r="E16456" t="s">
        <v>731</v>
      </c>
      <c r="F16456" t="s">
        <v>803</v>
      </c>
      <c r="G16456" t="s">
        <v>188</v>
      </c>
      <c r="H16456" t="s">
        <v>852</v>
      </c>
      <c r="I16456" t="s">
        <v>853</v>
      </c>
      <c r="J16456" t="s">
        <v>854</v>
      </c>
      <c r="K16456" t="s">
        <v>191</v>
      </c>
      <c r="N16456" t="s">
        <v>386</v>
      </c>
      <c r="O16456" t="s">
        <v>194</v>
      </c>
      <c r="P16456">
        <v>2040</v>
      </c>
    </row>
    <row r="16457" spans="1:17" x14ac:dyDescent="0.25">
      <c r="A16457" t="s">
        <v>800</v>
      </c>
      <c r="B16457" t="s">
        <v>801</v>
      </c>
      <c r="C16457" t="s">
        <v>802</v>
      </c>
      <c r="D16457" t="s">
        <v>589</v>
      </c>
      <c r="E16457" t="s">
        <v>731</v>
      </c>
      <c r="F16457" t="s">
        <v>803</v>
      </c>
      <c r="G16457" t="s">
        <v>188</v>
      </c>
      <c r="H16457" t="s">
        <v>852</v>
      </c>
      <c r="I16457" t="s">
        <v>853</v>
      </c>
      <c r="J16457" t="s">
        <v>854</v>
      </c>
      <c r="K16457" t="s">
        <v>191</v>
      </c>
      <c r="N16457" t="s">
        <v>386</v>
      </c>
      <c r="O16457" t="s">
        <v>194</v>
      </c>
      <c r="P16457">
        <v>2050</v>
      </c>
    </row>
    <row r="16458" spans="1:17" x14ac:dyDescent="0.25">
      <c r="A16458" t="s">
        <v>800</v>
      </c>
      <c r="B16458" t="s">
        <v>801</v>
      </c>
      <c r="C16458" t="s">
        <v>802</v>
      </c>
      <c r="D16458" t="s">
        <v>589</v>
      </c>
      <c r="E16458" t="s">
        <v>731</v>
      </c>
      <c r="F16458" t="s">
        <v>803</v>
      </c>
      <c r="G16458" t="s">
        <v>188</v>
      </c>
      <c r="H16458" t="s">
        <v>852</v>
      </c>
      <c r="I16458" t="s">
        <v>853</v>
      </c>
      <c r="J16458" t="s">
        <v>854</v>
      </c>
      <c r="K16458" t="s">
        <v>191</v>
      </c>
      <c r="N16458" t="s">
        <v>386</v>
      </c>
      <c r="O16458" t="s">
        <v>264</v>
      </c>
      <c r="P16458">
        <v>2050</v>
      </c>
    </row>
    <row r="16459" spans="1:17" x14ac:dyDescent="0.25">
      <c r="A16459" t="s">
        <v>800</v>
      </c>
      <c r="B16459" t="s">
        <v>801</v>
      </c>
      <c r="C16459" t="s">
        <v>802</v>
      </c>
      <c r="D16459" t="s">
        <v>589</v>
      </c>
      <c r="E16459" t="s">
        <v>731</v>
      </c>
      <c r="F16459" t="s">
        <v>803</v>
      </c>
      <c r="G16459" t="s">
        <v>188</v>
      </c>
      <c r="H16459" t="s">
        <v>852</v>
      </c>
      <c r="I16459" t="s">
        <v>853</v>
      </c>
      <c r="J16459" t="s">
        <v>854</v>
      </c>
      <c r="K16459" t="s">
        <v>191</v>
      </c>
      <c r="N16459" t="s">
        <v>386</v>
      </c>
      <c r="O16459" t="s">
        <v>265</v>
      </c>
      <c r="P16459">
        <v>2050</v>
      </c>
    </row>
    <row r="16460" spans="1:17" x14ac:dyDescent="0.25">
      <c r="A16460" t="s">
        <v>800</v>
      </c>
      <c r="B16460" t="s">
        <v>801</v>
      </c>
      <c r="C16460" t="s">
        <v>802</v>
      </c>
      <c r="D16460" t="s">
        <v>589</v>
      </c>
      <c r="E16460" t="s">
        <v>731</v>
      </c>
      <c r="F16460" t="s">
        <v>803</v>
      </c>
      <c r="G16460" t="s">
        <v>188</v>
      </c>
      <c r="H16460" t="s">
        <v>855</v>
      </c>
      <c r="I16460" t="s">
        <v>853</v>
      </c>
      <c r="J16460" t="s">
        <v>856</v>
      </c>
      <c r="K16460" t="s">
        <v>191</v>
      </c>
      <c r="M16460" t="s">
        <v>344</v>
      </c>
      <c r="O16460" t="s">
        <v>194</v>
      </c>
      <c r="P16460">
        <v>2015</v>
      </c>
      <c r="Q16460">
        <v>0.79</v>
      </c>
    </row>
    <row r="16461" spans="1:17" x14ac:dyDescent="0.25">
      <c r="A16461" t="s">
        <v>800</v>
      </c>
      <c r="B16461" t="s">
        <v>801</v>
      </c>
      <c r="C16461" t="s">
        <v>802</v>
      </c>
      <c r="D16461" t="s">
        <v>589</v>
      </c>
      <c r="E16461" t="s">
        <v>731</v>
      </c>
      <c r="F16461" t="s">
        <v>803</v>
      </c>
      <c r="G16461" t="s">
        <v>188</v>
      </c>
      <c r="H16461" t="s">
        <v>855</v>
      </c>
      <c r="I16461" t="s">
        <v>853</v>
      </c>
      <c r="J16461" t="s">
        <v>856</v>
      </c>
      <c r="K16461" t="s">
        <v>191</v>
      </c>
      <c r="M16461" t="s">
        <v>344</v>
      </c>
      <c r="O16461" t="s">
        <v>194</v>
      </c>
      <c r="P16461">
        <v>2020</v>
      </c>
      <c r="Q16461">
        <v>0.86</v>
      </c>
    </row>
    <row r="16462" spans="1:17" x14ac:dyDescent="0.25">
      <c r="A16462" t="s">
        <v>800</v>
      </c>
      <c r="B16462" t="s">
        <v>801</v>
      </c>
      <c r="C16462" t="s">
        <v>802</v>
      </c>
      <c r="D16462" t="s">
        <v>589</v>
      </c>
      <c r="E16462" t="s">
        <v>731</v>
      </c>
      <c r="F16462" t="s">
        <v>803</v>
      </c>
      <c r="G16462" t="s">
        <v>188</v>
      </c>
      <c r="H16462" t="s">
        <v>855</v>
      </c>
      <c r="I16462" t="s">
        <v>853</v>
      </c>
      <c r="J16462" t="s">
        <v>856</v>
      </c>
      <c r="K16462" t="s">
        <v>191</v>
      </c>
      <c r="M16462" t="s">
        <v>344</v>
      </c>
      <c r="O16462" t="s">
        <v>264</v>
      </c>
      <c r="P16462">
        <v>2020</v>
      </c>
    </row>
    <row r="16463" spans="1:17" x14ac:dyDescent="0.25">
      <c r="A16463" t="s">
        <v>800</v>
      </c>
      <c r="B16463" t="s">
        <v>801</v>
      </c>
      <c r="C16463" t="s">
        <v>802</v>
      </c>
      <c r="D16463" t="s">
        <v>589</v>
      </c>
      <c r="E16463" t="s">
        <v>731</v>
      </c>
      <c r="F16463" t="s">
        <v>803</v>
      </c>
      <c r="G16463" t="s">
        <v>188</v>
      </c>
      <c r="H16463" t="s">
        <v>855</v>
      </c>
      <c r="I16463" t="s">
        <v>853</v>
      </c>
      <c r="J16463" t="s">
        <v>856</v>
      </c>
      <c r="K16463" t="s">
        <v>191</v>
      </c>
      <c r="M16463" t="s">
        <v>344</v>
      </c>
      <c r="O16463" t="s">
        <v>265</v>
      </c>
      <c r="P16463">
        <v>2020</v>
      </c>
    </row>
    <row r="16464" spans="1:17" x14ac:dyDescent="0.25">
      <c r="A16464" t="s">
        <v>800</v>
      </c>
      <c r="B16464" t="s">
        <v>801</v>
      </c>
      <c r="C16464" t="s">
        <v>802</v>
      </c>
      <c r="D16464" t="s">
        <v>589</v>
      </c>
      <c r="E16464" t="s">
        <v>731</v>
      </c>
      <c r="F16464" t="s">
        <v>803</v>
      </c>
      <c r="G16464" t="s">
        <v>188</v>
      </c>
      <c r="H16464" t="s">
        <v>855</v>
      </c>
      <c r="I16464" t="s">
        <v>853</v>
      </c>
      <c r="J16464" t="s">
        <v>856</v>
      </c>
      <c r="K16464" t="s">
        <v>191</v>
      </c>
      <c r="M16464" t="s">
        <v>344</v>
      </c>
      <c r="O16464" t="s">
        <v>194</v>
      </c>
      <c r="P16464">
        <v>2030</v>
      </c>
      <c r="Q16464">
        <v>0.95</v>
      </c>
    </row>
    <row r="16465" spans="1:17" x14ac:dyDescent="0.25">
      <c r="A16465" t="s">
        <v>800</v>
      </c>
      <c r="B16465" t="s">
        <v>801</v>
      </c>
      <c r="C16465" t="s">
        <v>802</v>
      </c>
      <c r="D16465" t="s">
        <v>589</v>
      </c>
      <c r="E16465" t="s">
        <v>731</v>
      </c>
      <c r="F16465" t="s">
        <v>803</v>
      </c>
      <c r="G16465" t="s">
        <v>188</v>
      </c>
      <c r="H16465" t="s">
        <v>855</v>
      </c>
      <c r="I16465" t="s">
        <v>853</v>
      </c>
      <c r="J16465" t="s">
        <v>856</v>
      </c>
      <c r="K16465" t="s">
        <v>191</v>
      </c>
      <c r="M16465" t="s">
        <v>344</v>
      </c>
      <c r="O16465" t="s">
        <v>194</v>
      </c>
      <c r="P16465">
        <v>2040</v>
      </c>
      <c r="Q16465">
        <v>0.96</v>
      </c>
    </row>
    <row r="16466" spans="1:17" x14ac:dyDescent="0.25">
      <c r="A16466" t="s">
        <v>800</v>
      </c>
      <c r="B16466" t="s">
        <v>801</v>
      </c>
      <c r="C16466" t="s">
        <v>802</v>
      </c>
      <c r="D16466" t="s">
        <v>589</v>
      </c>
      <c r="E16466" t="s">
        <v>731</v>
      </c>
      <c r="F16466" t="s">
        <v>803</v>
      </c>
      <c r="G16466" t="s">
        <v>188</v>
      </c>
      <c r="H16466" t="s">
        <v>855</v>
      </c>
      <c r="I16466" t="s">
        <v>853</v>
      </c>
      <c r="J16466" t="s">
        <v>856</v>
      </c>
      <c r="K16466" t="s">
        <v>191</v>
      </c>
      <c r="M16466" t="s">
        <v>344</v>
      </c>
      <c r="O16466" t="s">
        <v>194</v>
      </c>
      <c r="P16466">
        <v>2050</v>
      </c>
      <c r="Q16466">
        <v>0.97</v>
      </c>
    </row>
    <row r="16467" spans="1:17" x14ac:dyDescent="0.25">
      <c r="A16467" t="s">
        <v>800</v>
      </c>
      <c r="B16467" t="s">
        <v>801</v>
      </c>
      <c r="C16467" t="s">
        <v>802</v>
      </c>
      <c r="D16467" t="s">
        <v>589</v>
      </c>
      <c r="E16467" t="s">
        <v>731</v>
      </c>
      <c r="F16467" t="s">
        <v>803</v>
      </c>
      <c r="G16467" t="s">
        <v>188</v>
      </c>
      <c r="H16467" t="s">
        <v>855</v>
      </c>
      <c r="I16467" t="s">
        <v>853</v>
      </c>
      <c r="J16467" t="s">
        <v>856</v>
      </c>
      <c r="K16467" t="s">
        <v>191</v>
      </c>
      <c r="M16467" t="s">
        <v>344</v>
      </c>
      <c r="O16467" t="s">
        <v>264</v>
      </c>
      <c r="P16467">
        <v>2050</v>
      </c>
    </row>
    <row r="16468" spans="1:17" x14ac:dyDescent="0.25">
      <c r="A16468" t="s">
        <v>800</v>
      </c>
      <c r="B16468" t="s">
        <v>801</v>
      </c>
      <c r="C16468" t="s">
        <v>802</v>
      </c>
      <c r="D16468" t="s">
        <v>589</v>
      </c>
      <c r="E16468" t="s">
        <v>731</v>
      </c>
      <c r="F16468" t="s">
        <v>803</v>
      </c>
      <c r="G16468" t="s">
        <v>188</v>
      </c>
      <c r="H16468" t="s">
        <v>855</v>
      </c>
      <c r="I16468" t="s">
        <v>853</v>
      </c>
      <c r="J16468" t="s">
        <v>856</v>
      </c>
      <c r="K16468" t="s">
        <v>191</v>
      </c>
      <c r="M16468" t="s">
        <v>344</v>
      </c>
      <c r="O16468" t="s">
        <v>265</v>
      </c>
      <c r="P16468">
        <v>2050</v>
      </c>
    </row>
    <row r="16469" spans="1:17" x14ac:dyDescent="0.25">
      <c r="A16469" t="s">
        <v>800</v>
      </c>
      <c r="B16469" t="s">
        <v>801</v>
      </c>
      <c r="C16469" t="s">
        <v>802</v>
      </c>
      <c r="D16469" t="s">
        <v>589</v>
      </c>
      <c r="E16469" t="s">
        <v>731</v>
      </c>
      <c r="F16469" t="s">
        <v>803</v>
      </c>
      <c r="G16469" t="s">
        <v>188</v>
      </c>
      <c r="H16469" t="s">
        <v>857</v>
      </c>
      <c r="I16469" t="s">
        <v>858</v>
      </c>
      <c r="J16469" t="s">
        <v>859</v>
      </c>
      <c r="K16469" t="s">
        <v>860</v>
      </c>
      <c r="M16469" t="s">
        <v>251</v>
      </c>
      <c r="N16469" t="s">
        <v>217</v>
      </c>
      <c r="O16469" t="s">
        <v>194</v>
      </c>
      <c r="P16469">
        <v>2015</v>
      </c>
      <c r="Q16469">
        <v>1.05</v>
      </c>
    </row>
    <row r="16470" spans="1:17" x14ac:dyDescent="0.25">
      <c r="A16470" t="s">
        <v>800</v>
      </c>
      <c r="B16470" t="s">
        <v>801</v>
      </c>
      <c r="C16470" t="s">
        <v>802</v>
      </c>
      <c r="D16470" t="s">
        <v>589</v>
      </c>
      <c r="E16470" t="s">
        <v>731</v>
      </c>
      <c r="F16470" t="s">
        <v>803</v>
      </c>
      <c r="G16470" t="s">
        <v>188</v>
      </c>
      <c r="H16470" t="s">
        <v>857</v>
      </c>
      <c r="I16470" t="s">
        <v>858</v>
      </c>
      <c r="J16470" t="s">
        <v>859</v>
      </c>
      <c r="K16470" t="s">
        <v>860</v>
      </c>
      <c r="M16470" t="s">
        <v>251</v>
      </c>
      <c r="N16470" t="s">
        <v>217</v>
      </c>
      <c r="O16470" t="s">
        <v>194</v>
      </c>
      <c r="P16470">
        <v>2020</v>
      </c>
      <c r="Q16470">
        <v>1.05</v>
      </c>
    </row>
    <row r="16471" spans="1:17" x14ac:dyDescent="0.25">
      <c r="A16471" t="s">
        <v>800</v>
      </c>
      <c r="B16471" t="s">
        <v>801</v>
      </c>
      <c r="C16471" t="s">
        <v>802</v>
      </c>
      <c r="D16471" t="s">
        <v>589</v>
      </c>
      <c r="E16471" t="s">
        <v>731</v>
      </c>
      <c r="F16471" t="s">
        <v>803</v>
      </c>
      <c r="G16471" t="s">
        <v>188</v>
      </c>
      <c r="H16471" t="s">
        <v>857</v>
      </c>
      <c r="I16471" t="s">
        <v>858</v>
      </c>
      <c r="J16471" t="s">
        <v>859</v>
      </c>
      <c r="K16471" t="s">
        <v>860</v>
      </c>
      <c r="M16471" t="s">
        <v>251</v>
      </c>
      <c r="N16471" t="s">
        <v>217</v>
      </c>
      <c r="O16471" t="s">
        <v>264</v>
      </c>
      <c r="P16471">
        <v>2020</v>
      </c>
    </row>
    <row r="16472" spans="1:17" x14ac:dyDescent="0.25">
      <c r="A16472" t="s">
        <v>800</v>
      </c>
      <c r="B16472" t="s">
        <v>801</v>
      </c>
      <c r="C16472" t="s">
        <v>802</v>
      </c>
      <c r="D16472" t="s">
        <v>589</v>
      </c>
      <c r="E16472" t="s">
        <v>731</v>
      </c>
      <c r="F16472" t="s">
        <v>803</v>
      </c>
      <c r="G16472" t="s">
        <v>188</v>
      </c>
      <c r="H16472" t="s">
        <v>857</v>
      </c>
      <c r="I16472" t="s">
        <v>858</v>
      </c>
      <c r="J16472" t="s">
        <v>859</v>
      </c>
      <c r="K16472" t="s">
        <v>860</v>
      </c>
      <c r="M16472" t="s">
        <v>251</v>
      </c>
      <c r="N16472" t="s">
        <v>217</v>
      </c>
      <c r="O16472" t="s">
        <v>265</v>
      </c>
      <c r="P16472">
        <v>2020</v>
      </c>
    </row>
    <row r="16473" spans="1:17" x14ac:dyDescent="0.25">
      <c r="A16473" t="s">
        <v>800</v>
      </c>
      <c r="B16473" t="s">
        <v>801</v>
      </c>
      <c r="C16473" t="s">
        <v>802</v>
      </c>
      <c r="D16473" t="s">
        <v>589</v>
      </c>
      <c r="E16473" t="s">
        <v>731</v>
      </c>
      <c r="F16473" t="s">
        <v>803</v>
      </c>
      <c r="G16473" t="s">
        <v>188</v>
      </c>
      <c r="H16473" t="s">
        <v>857</v>
      </c>
      <c r="I16473" t="s">
        <v>858</v>
      </c>
      <c r="J16473" t="s">
        <v>859</v>
      </c>
      <c r="K16473" t="s">
        <v>860</v>
      </c>
      <c r="M16473" t="s">
        <v>251</v>
      </c>
      <c r="N16473" t="s">
        <v>217</v>
      </c>
      <c r="O16473" t="s">
        <v>194</v>
      </c>
      <c r="P16473">
        <v>2030</v>
      </c>
      <c r="Q16473">
        <v>1.05</v>
      </c>
    </row>
    <row r="16474" spans="1:17" x14ac:dyDescent="0.25">
      <c r="A16474" t="s">
        <v>800</v>
      </c>
      <c r="B16474" t="s">
        <v>801</v>
      </c>
      <c r="C16474" t="s">
        <v>802</v>
      </c>
      <c r="D16474" t="s">
        <v>589</v>
      </c>
      <c r="E16474" t="s">
        <v>731</v>
      </c>
      <c r="F16474" t="s">
        <v>803</v>
      </c>
      <c r="G16474" t="s">
        <v>188</v>
      </c>
      <c r="H16474" t="s">
        <v>857</v>
      </c>
      <c r="I16474" t="s">
        <v>858</v>
      </c>
      <c r="J16474" t="s">
        <v>859</v>
      </c>
      <c r="K16474" t="s">
        <v>860</v>
      </c>
      <c r="M16474" t="s">
        <v>251</v>
      </c>
      <c r="N16474" t="s">
        <v>217</v>
      </c>
      <c r="O16474" t="s">
        <v>194</v>
      </c>
      <c r="P16474">
        <v>2040</v>
      </c>
      <c r="Q16474">
        <v>1.05</v>
      </c>
    </row>
    <row r="16475" spans="1:17" x14ac:dyDescent="0.25">
      <c r="A16475" t="s">
        <v>800</v>
      </c>
      <c r="B16475" t="s">
        <v>801</v>
      </c>
      <c r="C16475" t="s">
        <v>802</v>
      </c>
      <c r="D16475" t="s">
        <v>589</v>
      </c>
      <c r="E16475" t="s">
        <v>731</v>
      </c>
      <c r="F16475" t="s">
        <v>803</v>
      </c>
      <c r="G16475" t="s">
        <v>188</v>
      </c>
      <c r="H16475" t="s">
        <v>857</v>
      </c>
      <c r="I16475" t="s">
        <v>858</v>
      </c>
      <c r="J16475" t="s">
        <v>859</v>
      </c>
      <c r="K16475" t="s">
        <v>860</v>
      </c>
      <c r="M16475" t="s">
        <v>251</v>
      </c>
      <c r="N16475" t="s">
        <v>217</v>
      </c>
      <c r="O16475" t="s">
        <v>194</v>
      </c>
      <c r="P16475">
        <v>2050</v>
      </c>
      <c r="Q16475">
        <v>1.05</v>
      </c>
    </row>
    <row r="16476" spans="1:17" x14ac:dyDescent="0.25">
      <c r="A16476" t="s">
        <v>800</v>
      </c>
      <c r="B16476" t="s">
        <v>801</v>
      </c>
      <c r="C16476" t="s">
        <v>802</v>
      </c>
      <c r="D16476" t="s">
        <v>589</v>
      </c>
      <c r="E16476" t="s">
        <v>731</v>
      </c>
      <c r="F16476" t="s">
        <v>803</v>
      </c>
      <c r="G16476" t="s">
        <v>188</v>
      </c>
      <c r="H16476" t="s">
        <v>857</v>
      </c>
      <c r="I16476" t="s">
        <v>858</v>
      </c>
      <c r="J16476" t="s">
        <v>859</v>
      </c>
      <c r="K16476" t="s">
        <v>860</v>
      </c>
      <c r="M16476" t="s">
        <v>251</v>
      </c>
      <c r="N16476" t="s">
        <v>217</v>
      </c>
      <c r="O16476" t="s">
        <v>264</v>
      </c>
      <c r="P16476">
        <v>2050</v>
      </c>
    </row>
    <row r="16477" spans="1:17" x14ac:dyDescent="0.25">
      <c r="A16477" t="s">
        <v>800</v>
      </c>
      <c r="B16477" t="s">
        <v>801</v>
      </c>
      <c r="C16477" t="s">
        <v>802</v>
      </c>
      <c r="D16477" t="s">
        <v>589</v>
      </c>
      <c r="E16477" t="s">
        <v>731</v>
      </c>
      <c r="F16477" t="s">
        <v>803</v>
      </c>
      <c r="G16477" t="s">
        <v>188</v>
      </c>
      <c r="H16477" t="s">
        <v>857</v>
      </c>
      <c r="I16477" t="s">
        <v>858</v>
      </c>
      <c r="J16477" t="s">
        <v>859</v>
      </c>
      <c r="K16477" t="s">
        <v>860</v>
      </c>
      <c r="M16477" t="s">
        <v>251</v>
      </c>
      <c r="N16477" t="s">
        <v>217</v>
      </c>
      <c r="O16477" t="s">
        <v>265</v>
      </c>
      <c r="P16477">
        <v>2050</v>
      </c>
    </row>
    <row r="16478" spans="1:17" x14ac:dyDescent="0.25">
      <c r="A16478" t="s">
        <v>800</v>
      </c>
      <c r="B16478" t="s">
        <v>801</v>
      </c>
      <c r="C16478" t="s">
        <v>802</v>
      </c>
      <c r="D16478" t="s">
        <v>589</v>
      </c>
      <c r="E16478" t="s">
        <v>731</v>
      </c>
      <c r="F16478" t="s">
        <v>803</v>
      </c>
      <c r="G16478" t="s">
        <v>188</v>
      </c>
      <c r="H16478" t="s">
        <v>861</v>
      </c>
      <c r="I16478" t="s">
        <v>277</v>
      </c>
      <c r="J16478" t="s">
        <v>862</v>
      </c>
      <c r="K16478" t="s">
        <v>863</v>
      </c>
      <c r="N16478" t="s">
        <v>217</v>
      </c>
      <c r="O16478" t="s">
        <v>194</v>
      </c>
      <c r="P16478">
        <v>2015</v>
      </c>
      <c r="Q16478">
        <v>6.0606060606060597</v>
      </c>
    </row>
    <row r="16479" spans="1:17" x14ac:dyDescent="0.25">
      <c r="A16479" t="s">
        <v>800</v>
      </c>
      <c r="B16479" t="s">
        <v>801</v>
      </c>
      <c r="C16479" t="s">
        <v>802</v>
      </c>
      <c r="D16479" t="s">
        <v>589</v>
      </c>
      <c r="E16479" t="s">
        <v>731</v>
      </c>
      <c r="F16479" t="s">
        <v>803</v>
      </c>
      <c r="G16479" t="s">
        <v>188</v>
      </c>
      <c r="H16479" t="s">
        <v>861</v>
      </c>
      <c r="I16479" t="s">
        <v>277</v>
      </c>
      <c r="J16479" t="s">
        <v>862</v>
      </c>
      <c r="K16479" t="s">
        <v>863</v>
      </c>
      <c r="N16479" t="s">
        <v>217</v>
      </c>
      <c r="O16479" t="s">
        <v>194</v>
      </c>
      <c r="P16479">
        <v>2020</v>
      </c>
      <c r="Q16479">
        <v>4.8780487804878003</v>
      </c>
    </row>
    <row r="16480" spans="1:17" x14ac:dyDescent="0.25">
      <c r="A16480" t="s">
        <v>800</v>
      </c>
      <c r="B16480" t="s">
        <v>801</v>
      </c>
      <c r="C16480" t="s">
        <v>802</v>
      </c>
      <c r="D16480" t="s">
        <v>589</v>
      </c>
      <c r="E16480" t="s">
        <v>731</v>
      </c>
      <c r="F16480" t="s">
        <v>803</v>
      </c>
      <c r="G16480" t="s">
        <v>188</v>
      </c>
      <c r="H16480" t="s">
        <v>861</v>
      </c>
      <c r="I16480" t="s">
        <v>277</v>
      </c>
      <c r="J16480" t="s">
        <v>862</v>
      </c>
      <c r="K16480" t="s">
        <v>863</v>
      </c>
      <c r="N16480" t="s">
        <v>217</v>
      </c>
      <c r="O16480" t="s">
        <v>264</v>
      </c>
      <c r="P16480">
        <v>2020</v>
      </c>
    </row>
    <row r="16481" spans="1:17" x14ac:dyDescent="0.25">
      <c r="A16481" t="s">
        <v>800</v>
      </c>
      <c r="B16481" t="s">
        <v>801</v>
      </c>
      <c r="C16481" t="s">
        <v>802</v>
      </c>
      <c r="D16481" t="s">
        <v>589</v>
      </c>
      <c r="E16481" t="s">
        <v>731</v>
      </c>
      <c r="F16481" t="s">
        <v>803</v>
      </c>
      <c r="G16481" t="s">
        <v>188</v>
      </c>
      <c r="H16481" t="s">
        <v>861</v>
      </c>
      <c r="I16481" t="s">
        <v>277</v>
      </c>
      <c r="J16481" t="s">
        <v>862</v>
      </c>
      <c r="K16481" t="s">
        <v>863</v>
      </c>
      <c r="N16481" t="s">
        <v>217</v>
      </c>
      <c r="O16481" t="s">
        <v>265</v>
      </c>
      <c r="P16481">
        <v>2020</v>
      </c>
    </row>
    <row r="16482" spans="1:17" x14ac:dyDescent="0.25">
      <c r="A16482" t="s">
        <v>800</v>
      </c>
      <c r="B16482" t="s">
        <v>801</v>
      </c>
      <c r="C16482" t="s">
        <v>802</v>
      </c>
      <c r="D16482" t="s">
        <v>589</v>
      </c>
      <c r="E16482" t="s">
        <v>731</v>
      </c>
      <c r="F16482" t="s">
        <v>803</v>
      </c>
      <c r="G16482" t="s">
        <v>188</v>
      </c>
      <c r="H16482" t="s">
        <v>861</v>
      </c>
      <c r="I16482" t="s">
        <v>277</v>
      </c>
      <c r="J16482" t="s">
        <v>862</v>
      </c>
      <c r="K16482" t="s">
        <v>863</v>
      </c>
      <c r="N16482" t="s">
        <v>217</v>
      </c>
      <c r="O16482" t="s">
        <v>194</v>
      </c>
      <c r="P16482">
        <v>2030</v>
      </c>
      <c r="Q16482">
        <v>4.3478260869565197</v>
      </c>
    </row>
    <row r="16483" spans="1:17" x14ac:dyDescent="0.25">
      <c r="A16483" t="s">
        <v>800</v>
      </c>
      <c r="B16483" t="s">
        <v>801</v>
      </c>
      <c r="C16483" t="s">
        <v>802</v>
      </c>
      <c r="D16483" t="s">
        <v>589</v>
      </c>
      <c r="E16483" t="s">
        <v>731</v>
      </c>
      <c r="F16483" t="s">
        <v>803</v>
      </c>
      <c r="G16483" t="s">
        <v>188</v>
      </c>
      <c r="H16483" t="s">
        <v>861</v>
      </c>
      <c r="I16483" t="s">
        <v>277</v>
      </c>
      <c r="J16483" t="s">
        <v>862</v>
      </c>
      <c r="K16483" t="s">
        <v>863</v>
      </c>
      <c r="N16483" t="s">
        <v>217</v>
      </c>
      <c r="O16483" t="s">
        <v>194</v>
      </c>
      <c r="P16483">
        <v>2040</v>
      </c>
      <c r="Q16483">
        <v>4.0816326530612201</v>
      </c>
    </row>
    <row r="16484" spans="1:17" x14ac:dyDescent="0.25">
      <c r="A16484" t="s">
        <v>800</v>
      </c>
      <c r="B16484" t="s">
        <v>801</v>
      </c>
      <c r="C16484" t="s">
        <v>802</v>
      </c>
      <c r="D16484" t="s">
        <v>589</v>
      </c>
      <c r="E16484" t="s">
        <v>731</v>
      </c>
      <c r="F16484" t="s">
        <v>803</v>
      </c>
      <c r="G16484" t="s">
        <v>188</v>
      </c>
      <c r="H16484" t="s">
        <v>861</v>
      </c>
      <c r="I16484" t="s">
        <v>277</v>
      </c>
      <c r="J16484" t="s">
        <v>862</v>
      </c>
      <c r="K16484" t="s">
        <v>863</v>
      </c>
      <c r="N16484" t="s">
        <v>217</v>
      </c>
      <c r="O16484" t="s">
        <v>194</v>
      </c>
      <c r="P16484">
        <v>2050</v>
      </c>
      <c r="Q16484">
        <v>3.8461538461538498</v>
      </c>
    </row>
    <row r="16485" spans="1:17" x14ac:dyDescent="0.25">
      <c r="A16485" t="s">
        <v>800</v>
      </c>
      <c r="B16485" t="s">
        <v>801</v>
      </c>
      <c r="C16485" t="s">
        <v>802</v>
      </c>
      <c r="D16485" t="s">
        <v>589</v>
      </c>
      <c r="E16485" t="s">
        <v>731</v>
      </c>
      <c r="F16485" t="s">
        <v>803</v>
      </c>
      <c r="G16485" t="s">
        <v>188</v>
      </c>
      <c r="H16485" t="s">
        <v>861</v>
      </c>
      <c r="I16485" t="s">
        <v>277</v>
      </c>
      <c r="J16485" t="s">
        <v>862</v>
      </c>
      <c r="K16485" t="s">
        <v>863</v>
      </c>
      <c r="N16485" t="s">
        <v>217</v>
      </c>
      <c r="O16485" t="s">
        <v>264</v>
      </c>
      <c r="P16485">
        <v>2050</v>
      </c>
    </row>
    <row r="16486" spans="1:17" x14ac:dyDescent="0.25">
      <c r="A16486" t="s">
        <v>800</v>
      </c>
      <c r="B16486" t="s">
        <v>801</v>
      </c>
      <c r="C16486" t="s">
        <v>802</v>
      </c>
      <c r="D16486" t="s">
        <v>589</v>
      </c>
      <c r="E16486" t="s">
        <v>731</v>
      </c>
      <c r="F16486" t="s">
        <v>803</v>
      </c>
      <c r="G16486" t="s">
        <v>188</v>
      </c>
      <c r="H16486" t="s">
        <v>861</v>
      </c>
      <c r="I16486" t="s">
        <v>277</v>
      </c>
      <c r="J16486" t="s">
        <v>862</v>
      </c>
      <c r="K16486" t="s">
        <v>863</v>
      </c>
      <c r="N16486" t="s">
        <v>217</v>
      </c>
      <c r="O16486" t="s">
        <v>265</v>
      </c>
      <c r="P16486">
        <v>2050</v>
      </c>
    </row>
    <row r="16487" spans="1:17" x14ac:dyDescent="0.25">
      <c r="A16487" t="s">
        <v>800</v>
      </c>
      <c r="B16487" t="s">
        <v>801</v>
      </c>
      <c r="C16487" t="s">
        <v>802</v>
      </c>
      <c r="D16487" t="s">
        <v>589</v>
      </c>
      <c r="E16487" t="s">
        <v>731</v>
      </c>
      <c r="F16487" t="s">
        <v>803</v>
      </c>
      <c r="G16487" t="s">
        <v>188</v>
      </c>
      <c r="H16487" t="s">
        <v>864</v>
      </c>
      <c r="I16487" t="s">
        <v>864</v>
      </c>
      <c r="M16487" t="s">
        <v>192</v>
      </c>
      <c r="O16487" t="s">
        <v>194</v>
      </c>
      <c r="P16487">
        <v>2015</v>
      </c>
      <c r="Q16487">
        <v>1.1000000000000001</v>
      </c>
    </row>
    <row r="16488" spans="1:17" x14ac:dyDescent="0.25">
      <c r="A16488" t="s">
        <v>800</v>
      </c>
      <c r="B16488" t="s">
        <v>801</v>
      </c>
      <c r="C16488" t="s">
        <v>802</v>
      </c>
      <c r="D16488" t="s">
        <v>589</v>
      </c>
      <c r="E16488" t="s">
        <v>731</v>
      </c>
      <c r="F16488" t="s">
        <v>803</v>
      </c>
      <c r="G16488" t="s">
        <v>188</v>
      </c>
      <c r="H16488" t="s">
        <v>864</v>
      </c>
      <c r="I16488" t="s">
        <v>864</v>
      </c>
      <c r="M16488" t="s">
        <v>192</v>
      </c>
      <c r="O16488" t="s">
        <v>194</v>
      </c>
      <c r="P16488">
        <v>2020</v>
      </c>
      <c r="Q16488">
        <v>1.1000000000000001</v>
      </c>
    </row>
    <row r="16489" spans="1:17" x14ac:dyDescent="0.25">
      <c r="A16489" t="s">
        <v>800</v>
      </c>
      <c r="B16489" t="s">
        <v>801</v>
      </c>
      <c r="C16489" t="s">
        <v>802</v>
      </c>
      <c r="D16489" t="s">
        <v>589</v>
      </c>
      <c r="E16489" t="s">
        <v>731</v>
      </c>
      <c r="F16489" t="s">
        <v>803</v>
      </c>
      <c r="G16489" t="s">
        <v>188</v>
      </c>
      <c r="H16489" t="s">
        <v>864</v>
      </c>
      <c r="I16489" t="s">
        <v>864</v>
      </c>
      <c r="M16489" t="s">
        <v>192</v>
      </c>
      <c r="O16489" t="s">
        <v>264</v>
      </c>
      <c r="P16489">
        <v>2020</v>
      </c>
    </row>
    <row r="16490" spans="1:17" x14ac:dyDescent="0.25">
      <c r="A16490" t="s">
        <v>800</v>
      </c>
      <c r="B16490" t="s">
        <v>801</v>
      </c>
      <c r="C16490" t="s">
        <v>802</v>
      </c>
      <c r="D16490" t="s">
        <v>589</v>
      </c>
      <c r="E16490" t="s">
        <v>731</v>
      </c>
      <c r="F16490" t="s">
        <v>803</v>
      </c>
      <c r="G16490" t="s">
        <v>188</v>
      </c>
      <c r="H16490" t="s">
        <v>864</v>
      </c>
      <c r="I16490" t="s">
        <v>864</v>
      </c>
      <c r="M16490" t="s">
        <v>192</v>
      </c>
      <c r="O16490" t="s">
        <v>265</v>
      </c>
      <c r="P16490">
        <v>2020</v>
      </c>
    </row>
    <row r="16491" spans="1:17" x14ac:dyDescent="0.25">
      <c r="A16491" t="s">
        <v>800</v>
      </c>
      <c r="B16491" t="s">
        <v>801</v>
      </c>
      <c r="C16491" t="s">
        <v>802</v>
      </c>
      <c r="D16491" t="s">
        <v>589</v>
      </c>
      <c r="E16491" t="s">
        <v>731</v>
      </c>
      <c r="F16491" t="s">
        <v>803</v>
      </c>
      <c r="G16491" t="s">
        <v>188</v>
      </c>
      <c r="H16491" t="s">
        <v>864</v>
      </c>
      <c r="I16491" t="s">
        <v>864</v>
      </c>
      <c r="M16491" t="s">
        <v>192</v>
      </c>
      <c r="O16491" t="s">
        <v>194</v>
      </c>
      <c r="P16491">
        <v>2030</v>
      </c>
      <c r="Q16491">
        <v>1.1000000000000001</v>
      </c>
    </row>
    <row r="16492" spans="1:17" x14ac:dyDescent="0.25">
      <c r="A16492" t="s">
        <v>800</v>
      </c>
      <c r="B16492" t="s">
        <v>801</v>
      </c>
      <c r="C16492" t="s">
        <v>802</v>
      </c>
      <c r="D16492" t="s">
        <v>589</v>
      </c>
      <c r="E16492" t="s">
        <v>731</v>
      </c>
      <c r="F16492" t="s">
        <v>803</v>
      </c>
      <c r="G16492" t="s">
        <v>188</v>
      </c>
      <c r="H16492" t="s">
        <v>864</v>
      </c>
      <c r="I16492" t="s">
        <v>864</v>
      </c>
      <c r="M16492" t="s">
        <v>192</v>
      </c>
      <c r="O16492" t="s">
        <v>194</v>
      </c>
      <c r="P16492">
        <v>2040</v>
      </c>
      <c r="Q16492">
        <v>1.1000000000000001</v>
      </c>
    </row>
    <row r="16493" spans="1:17" x14ac:dyDescent="0.25">
      <c r="A16493" t="s">
        <v>800</v>
      </c>
      <c r="B16493" t="s">
        <v>801</v>
      </c>
      <c r="C16493" t="s">
        <v>802</v>
      </c>
      <c r="D16493" t="s">
        <v>589</v>
      </c>
      <c r="E16493" t="s">
        <v>731</v>
      </c>
      <c r="F16493" t="s">
        <v>803</v>
      </c>
      <c r="G16493" t="s">
        <v>188</v>
      </c>
      <c r="H16493" t="s">
        <v>864</v>
      </c>
      <c r="I16493" t="s">
        <v>864</v>
      </c>
      <c r="M16493" t="s">
        <v>192</v>
      </c>
      <c r="O16493" t="s">
        <v>194</v>
      </c>
      <c r="P16493">
        <v>2050</v>
      </c>
      <c r="Q16493">
        <v>1.1000000000000001</v>
      </c>
    </row>
    <row r="16494" spans="1:17" x14ac:dyDescent="0.25">
      <c r="A16494" t="s">
        <v>800</v>
      </c>
      <c r="B16494" t="s">
        <v>801</v>
      </c>
      <c r="C16494" t="s">
        <v>802</v>
      </c>
      <c r="D16494" t="s">
        <v>589</v>
      </c>
      <c r="E16494" t="s">
        <v>731</v>
      </c>
      <c r="F16494" t="s">
        <v>803</v>
      </c>
      <c r="G16494" t="s">
        <v>188</v>
      </c>
      <c r="H16494" t="s">
        <v>864</v>
      </c>
      <c r="I16494" t="s">
        <v>864</v>
      </c>
      <c r="M16494" t="s">
        <v>192</v>
      </c>
      <c r="O16494" t="s">
        <v>264</v>
      </c>
      <c r="P16494">
        <v>2050</v>
      </c>
    </row>
    <row r="16495" spans="1:17" x14ac:dyDescent="0.25">
      <c r="A16495" t="s">
        <v>800</v>
      </c>
      <c r="B16495" t="s">
        <v>801</v>
      </c>
      <c r="C16495" t="s">
        <v>802</v>
      </c>
      <c r="D16495" t="s">
        <v>589</v>
      </c>
      <c r="E16495" t="s">
        <v>731</v>
      </c>
      <c r="F16495" t="s">
        <v>803</v>
      </c>
      <c r="G16495" t="s">
        <v>188</v>
      </c>
      <c r="H16495" t="s">
        <v>864</v>
      </c>
      <c r="I16495" t="s">
        <v>864</v>
      </c>
      <c r="M16495" t="s">
        <v>192</v>
      </c>
      <c r="O16495" t="s">
        <v>265</v>
      </c>
      <c r="P16495">
        <v>2050</v>
      </c>
    </row>
    <row r="16496" spans="1:17" x14ac:dyDescent="0.25">
      <c r="A16496" t="s">
        <v>865</v>
      </c>
      <c r="B16496" t="s">
        <v>866</v>
      </c>
      <c r="C16496" t="s">
        <v>802</v>
      </c>
      <c r="D16496" t="s">
        <v>589</v>
      </c>
      <c r="E16496" t="s">
        <v>731</v>
      </c>
      <c r="F16496" t="s">
        <v>867</v>
      </c>
      <c r="G16496" t="s">
        <v>195</v>
      </c>
      <c r="H16496" t="s">
        <v>200</v>
      </c>
      <c r="I16496" t="s">
        <v>201</v>
      </c>
      <c r="K16496" t="s">
        <v>202</v>
      </c>
      <c r="O16496" t="s">
        <v>194</v>
      </c>
      <c r="P16496">
        <v>2015</v>
      </c>
      <c r="Q16496">
        <v>0</v>
      </c>
    </row>
    <row r="16497" spans="1:17" x14ac:dyDescent="0.25">
      <c r="A16497" t="s">
        <v>865</v>
      </c>
      <c r="B16497" t="s">
        <v>866</v>
      </c>
      <c r="C16497" t="s">
        <v>802</v>
      </c>
      <c r="D16497" t="s">
        <v>589</v>
      </c>
      <c r="E16497" t="s">
        <v>731</v>
      </c>
      <c r="F16497" t="s">
        <v>867</v>
      </c>
      <c r="G16497" t="s">
        <v>195</v>
      </c>
      <c r="H16497" t="s">
        <v>200</v>
      </c>
      <c r="I16497" t="s">
        <v>201</v>
      </c>
      <c r="K16497" t="s">
        <v>202</v>
      </c>
      <c r="O16497" t="s">
        <v>194</v>
      </c>
      <c r="P16497">
        <v>2020</v>
      </c>
      <c r="Q16497">
        <v>0</v>
      </c>
    </row>
    <row r="16498" spans="1:17" x14ac:dyDescent="0.25">
      <c r="A16498" t="s">
        <v>865</v>
      </c>
      <c r="B16498" t="s">
        <v>866</v>
      </c>
      <c r="C16498" t="s">
        <v>802</v>
      </c>
      <c r="D16498" t="s">
        <v>589</v>
      </c>
      <c r="E16498" t="s">
        <v>731</v>
      </c>
      <c r="F16498" t="s">
        <v>867</v>
      </c>
      <c r="G16498" t="s">
        <v>195</v>
      </c>
      <c r="H16498" t="s">
        <v>200</v>
      </c>
      <c r="I16498" t="s">
        <v>201</v>
      </c>
      <c r="K16498" t="s">
        <v>202</v>
      </c>
      <c r="O16498" t="s">
        <v>264</v>
      </c>
      <c r="P16498">
        <v>2020</v>
      </c>
    </row>
    <row r="16499" spans="1:17" x14ac:dyDescent="0.25">
      <c r="A16499" t="s">
        <v>865</v>
      </c>
      <c r="B16499" t="s">
        <v>866</v>
      </c>
      <c r="C16499" t="s">
        <v>802</v>
      </c>
      <c r="D16499" t="s">
        <v>589</v>
      </c>
      <c r="E16499" t="s">
        <v>731</v>
      </c>
      <c r="F16499" t="s">
        <v>867</v>
      </c>
      <c r="G16499" t="s">
        <v>195</v>
      </c>
      <c r="H16499" t="s">
        <v>200</v>
      </c>
      <c r="I16499" t="s">
        <v>201</v>
      </c>
      <c r="K16499" t="s">
        <v>202</v>
      </c>
      <c r="O16499" t="s">
        <v>265</v>
      </c>
      <c r="P16499">
        <v>2020</v>
      </c>
    </row>
    <row r="16500" spans="1:17" x14ac:dyDescent="0.25">
      <c r="A16500" t="s">
        <v>865</v>
      </c>
      <c r="B16500" t="s">
        <v>866</v>
      </c>
      <c r="C16500" t="s">
        <v>802</v>
      </c>
      <c r="D16500" t="s">
        <v>589</v>
      </c>
      <c r="E16500" t="s">
        <v>731</v>
      </c>
      <c r="F16500" t="s">
        <v>867</v>
      </c>
      <c r="G16500" t="s">
        <v>195</v>
      </c>
      <c r="H16500" t="s">
        <v>200</v>
      </c>
      <c r="I16500" t="s">
        <v>201</v>
      </c>
      <c r="K16500" t="s">
        <v>202</v>
      </c>
      <c r="O16500" t="s">
        <v>194</v>
      </c>
      <c r="P16500">
        <v>2030</v>
      </c>
      <c r="Q16500">
        <v>0</v>
      </c>
    </row>
    <row r="16501" spans="1:17" x14ac:dyDescent="0.25">
      <c r="A16501" t="s">
        <v>865</v>
      </c>
      <c r="B16501" t="s">
        <v>866</v>
      </c>
      <c r="C16501" t="s">
        <v>802</v>
      </c>
      <c r="D16501" t="s">
        <v>589</v>
      </c>
      <c r="E16501" t="s">
        <v>731</v>
      </c>
      <c r="F16501" t="s">
        <v>867</v>
      </c>
      <c r="G16501" t="s">
        <v>195</v>
      </c>
      <c r="H16501" t="s">
        <v>200</v>
      </c>
      <c r="I16501" t="s">
        <v>201</v>
      </c>
      <c r="K16501" t="s">
        <v>202</v>
      </c>
      <c r="O16501" t="s">
        <v>194</v>
      </c>
      <c r="P16501">
        <v>2040</v>
      </c>
      <c r="Q16501">
        <v>0</v>
      </c>
    </row>
    <row r="16502" spans="1:17" x14ac:dyDescent="0.25">
      <c r="A16502" t="s">
        <v>865</v>
      </c>
      <c r="B16502" t="s">
        <v>866</v>
      </c>
      <c r="C16502" t="s">
        <v>802</v>
      </c>
      <c r="D16502" t="s">
        <v>589</v>
      </c>
      <c r="E16502" t="s">
        <v>731</v>
      </c>
      <c r="F16502" t="s">
        <v>867</v>
      </c>
      <c r="G16502" t="s">
        <v>195</v>
      </c>
      <c r="H16502" t="s">
        <v>200</v>
      </c>
      <c r="I16502" t="s">
        <v>201</v>
      </c>
      <c r="K16502" t="s">
        <v>202</v>
      </c>
      <c r="O16502" t="s">
        <v>194</v>
      </c>
      <c r="P16502">
        <v>2050</v>
      </c>
      <c r="Q16502">
        <v>0</v>
      </c>
    </row>
    <row r="16503" spans="1:17" x14ac:dyDescent="0.25">
      <c r="A16503" t="s">
        <v>865</v>
      </c>
      <c r="B16503" t="s">
        <v>866</v>
      </c>
      <c r="C16503" t="s">
        <v>802</v>
      </c>
      <c r="D16503" t="s">
        <v>589</v>
      </c>
      <c r="E16503" t="s">
        <v>731</v>
      </c>
      <c r="F16503" t="s">
        <v>867</v>
      </c>
      <c r="G16503" t="s">
        <v>195</v>
      </c>
      <c r="H16503" t="s">
        <v>200</v>
      </c>
      <c r="I16503" t="s">
        <v>201</v>
      </c>
      <c r="K16503" t="s">
        <v>202</v>
      </c>
      <c r="O16503" t="s">
        <v>264</v>
      </c>
      <c r="P16503">
        <v>2050</v>
      </c>
    </row>
    <row r="16504" spans="1:17" x14ac:dyDescent="0.25">
      <c r="A16504" t="s">
        <v>865</v>
      </c>
      <c r="B16504" t="s">
        <v>866</v>
      </c>
      <c r="C16504" t="s">
        <v>802</v>
      </c>
      <c r="D16504" t="s">
        <v>589</v>
      </c>
      <c r="E16504" t="s">
        <v>731</v>
      </c>
      <c r="F16504" t="s">
        <v>867</v>
      </c>
      <c r="G16504" t="s">
        <v>195</v>
      </c>
      <c r="H16504" t="s">
        <v>200</v>
      </c>
      <c r="I16504" t="s">
        <v>201</v>
      </c>
      <c r="K16504" t="s">
        <v>202</v>
      </c>
      <c r="O16504" t="s">
        <v>265</v>
      </c>
      <c r="P16504">
        <v>2050</v>
      </c>
    </row>
    <row r="16505" spans="1:17" x14ac:dyDescent="0.25">
      <c r="A16505" t="s">
        <v>865</v>
      </c>
      <c r="B16505" t="s">
        <v>866</v>
      </c>
      <c r="C16505" t="s">
        <v>802</v>
      </c>
      <c r="D16505" t="s">
        <v>589</v>
      </c>
      <c r="E16505" t="s">
        <v>731</v>
      </c>
      <c r="F16505" t="s">
        <v>867</v>
      </c>
      <c r="G16505" t="s">
        <v>195</v>
      </c>
      <c r="H16505" t="s">
        <v>352</v>
      </c>
      <c r="I16505" t="s">
        <v>135</v>
      </c>
      <c r="K16505" t="s">
        <v>191</v>
      </c>
      <c r="O16505" t="s">
        <v>194</v>
      </c>
      <c r="P16505">
        <v>2015</v>
      </c>
      <c r="Q16505">
        <v>0</v>
      </c>
    </row>
    <row r="16506" spans="1:17" x14ac:dyDescent="0.25">
      <c r="A16506" t="s">
        <v>865</v>
      </c>
      <c r="B16506" t="s">
        <v>866</v>
      </c>
      <c r="C16506" t="s">
        <v>802</v>
      </c>
      <c r="D16506" t="s">
        <v>589</v>
      </c>
      <c r="E16506" t="s">
        <v>731</v>
      </c>
      <c r="F16506" t="s">
        <v>867</v>
      </c>
      <c r="G16506" t="s">
        <v>195</v>
      </c>
      <c r="H16506" t="s">
        <v>352</v>
      </c>
      <c r="I16506" t="s">
        <v>135</v>
      </c>
      <c r="K16506" t="s">
        <v>191</v>
      </c>
      <c r="O16506" t="s">
        <v>194</v>
      </c>
      <c r="P16506">
        <v>2020</v>
      </c>
      <c r="Q16506">
        <v>0</v>
      </c>
    </row>
    <row r="16507" spans="1:17" x14ac:dyDescent="0.25">
      <c r="A16507" t="s">
        <v>865</v>
      </c>
      <c r="B16507" t="s">
        <v>866</v>
      </c>
      <c r="C16507" t="s">
        <v>802</v>
      </c>
      <c r="D16507" t="s">
        <v>589</v>
      </c>
      <c r="E16507" t="s">
        <v>731</v>
      </c>
      <c r="F16507" t="s">
        <v>867</v>
      </c>
      <c r="G16507" t="s">
        <v>195</v>
      </c>
      <c r="H16507" t="s">
        <v>352</v>
      </c>
      <c r="I16507" t="s">
        <v>135</v>
      </c>
      <c r="K16507" t="s">
        <v>191</v>
      </c>
      <c r="O16507" t="s">
        <v>264</v>
      </c>
      <c r="P16507">
        <v>2020</v>
      </c>
    </row>
    <row r="16508" spans="1:17" x14ac:dyDescent="0.25">
      <c r="A16508" t="s">
        <v>865</v>
      </c>
      <c r="B16508" t="s">
        <v>866</v>
      </c>
      <c r="C16508" t="s">
        <v>802</v>
      </c>
      <c r="D16508" t="s">
        <v>589</v>
      </c>
      <c r="E16508" t="s">
        <v>731</v>
      </c>
      <c r="F16508" t="s">
        <v>867</v>
      </c>
      <c r="G16508" t="s">
        <v>195</v>
      </c>
      <c r="H16508" t="s">
        <v>352</v>
      </c>
      <c r="I16508" t="s">
        <v>135</v>
      </c>
      <c r="K16508" t="s">
        <v>191</v>
      </c>
      <c r="O16508" t="s">
        <v>265</v>
      </c>
      <c r="P16508">
        <v>2020</v>
      </c>
    </row>
    <row r="16509" spans="1:17" x14ac:dyDescent="0.25">
      <c r="A16509" t="s">
        <v>865</v>
      </c>
      <c r="B16509" t="s">
        <v>866</v>
      </c>
      <c r="C16509" t="s">
        <v>802</v>
      </c>
      <c r="D16509" t="s">
        <v>589</v>
      </c>
      <c r="E16509" t="s">
        <v>731</v>
      </c>
      <c r="F16509" t="s">
        <v>867</v>
      </c>
      <c r="G16509" t="s">
        <v>195</v>
      </c>
      <c r="H16509" t="s">
        <v>352</v>
      </c>
      <c r="I16509" t="s">
        <v>135</v>
      </c>
      <c r="K16509" t="s">
        <v>191</v>
      </c>
      <c r="O16509" t="s">
        <v>194</v>
      </c>
      <c r="P16509">
        <v>2030</v>
      </c>
      <c r="Q16509">
        <v>0</v>
      </c>
    </row>
    <row r="16510" spans="1:17" x14ac:dyDescent="0.25">
      <c r="A16510" t="s">
        <v>865</v>
      </c>
      <c r="B16510" t="s">
        <v>866</v>
      </c>
      <c r="C16510" t="s">
        <v>802</v>
      </c>
      <c r="D16510" t="s">
        <v>589</v>
      </c>
      <c r="E16510" t="s">
        <v>731</v>
      </c>
      <c r="F16510" t="s">
        <v>867</v>
      </c>
      <c r="G16510" t="s">
        <v>195</v>
      </c>
      <c r="H16510" t="s">
        <v>352</v>
      </c>
      <c r="I16510" t="s">
        <v>135</v>
      </c>
      <c r="K16510" t="s">
        <v>191</v>
      </c>
      <c r="O16510" t="s">
        <v>194</v>
      </c>
      <c r="P16510">
        <v>2040</v>
      </c>
      <c r="Q16510">
        <v>0</v>
      </c>
    </row>
    <row r="16511" spans="1:17" x14ac:dyDescent="0.25">
      <c r="A16511" t="s">
        <v>865</v>
      </c>
      <c r="B16511" t="s">
        <v>866</v>
      </c>
      <c r="C16511" t="s">
        <v>802</v>
      </c>
      <c r="D16511" t="s">
        <v>589</v>
      </c>
      <c r="E16511" t="s">
        <v>731</v>
      </c>
      <c r="F16511" t="s">
        <v>867</v>
      </c>
      <c r="G16511" t="s">
        <v>195</v>
      </c>
      <c r="H16511" t="s">
        <v>352</v>
      </c>
      <c r="I16511" t="s">
        <v>135</v>
      </c>
      <c r="K16511" t="s">
        <v>191</v>
      </c>
      <c r="O16511" t="s">
        <v>194</v>
      </c>
      <c r="P16511">
        <v>2050</v>
      </c>
      <c r="Q16511">
        <v>0</v>
      </c>
    </row>
    <row r="16512" spans="1:17" x14ac:dyDescent="0.25">
      <c r="A16512" t="s">
        <v>865</v>
      </c>
      <c r="B16512" t="s">
        <v>866</v>
      </c>
      <c r="C16512" t="s">
        <v>802</v>
      </c>
      <c r="D16512" t="s">
        <v>589</v>
      </c>
      <c r="E16512" t="s">
        <v>731</v>
      </c>
      <c r="F16512" t="s">
        <v>867</v>
      </c>
      <c r="G16512" t="s">
        <v>195</v>
      </c>
      <c r="H16512" t="s">
        <v>352</v>
      </c>
      <c r="I16512" t="s">
        <v>135</v>
      </c>
      <c r="K16512" t="s">
        <v>191</v>
      </c>
      <c r="O16512" t="s">
        <v>264</v>
      </c>
      <c r="P16512">
        <v>2050</v>
      </c>
    </row>
    <row r="16513" spans="1:17" x14ac:dyDescent="0.25">
      <c r="A16513" t="s">
        <v>865</v>
      </c>
      <c r="B16513" t="s">
        <v>866</v>
      </c>
      <c r="C16513" t="s">
        <v>802</v>
      </c>
      <c r="D16513" t="s">
        <v>589</v>
      </c>
      <c r="E16513" t="s">
        <v>731</v>
      </c>
      <c r="F16513" t="s">
        <v>867</v>
      </c>
      <c r="G16513" t="s">
        <v>195</v>
      </c>
      <c r="H16513" t="s">
        <v>352</v>
      </c>
      <c r="I16513" t="s">
        <v>135</v>
      </c>
      <c r="K16513" t="s">
        <v>191</v>
      </c>
      <c r="O16513" t="s">
        <v>265</v>
      </c>
      <c r="P16513">
        <v>2050</v>
      </c>
    </row>
    <row r="16514" spans="1:17" x14ac:dyDescent="0.25">
      <c r="A16514" t="s">
        <v>865</v>
      </c>
      <c r="B16514" t="s">
        <v>866</v>
      </c>
      <c r="C16514" t="s">
        <v>802</v>
      </c>
      <c r="D16514" t="s">
        <v>589</v>
      </c>
      <c r="E16514" t="s">
        <v>731</v>
      </c>
      <c r="F16514" t="s">
        <v>867</v>
      </c>
      <c r="G16514" t="s">
        <v>195</v>
      </c>
      <c r="H16514" t="s">
        <v>212</v>
      </c>
      <c r="I16514" t="s">
        <v>213</v>
      </c>
      <c r="K16514" t="s">
        <v>214</v>
      </c>
      <c r="M16514" t="s">
        <v>868</v>
      </c>
      <c r="O16514" t="s">
        <v>194</v>
      </c>
      <c r="P16514">
        <v>2015</v>
      </c>
      <c r="Q16514">
        <v>0.1</v>
      </c>
    </row>
    <row r="16515" spans="1:17" x14ac:dyDescent="0.25">
      <c r="A16515" t="s">
        <v>865</v>
      </c>
      <c r="B16515" t="s">
        <v>866</v>
      </c>
      <c r="C16515" t="s">
        <v>802</v>
      </c>
      <c r="D16515" t="s">
        <v>589</v>
      </c>
      <c r="E16515" t="s">
        <v>731</v>
      </c>
      <c r="F16515" t="s">
        <v>867</v>
      </c>
      <c r="G16515" t="s">
        <v>195</v>
      </c>
      <c r="H16515" t="s">
        <v>212</v>
      </c>
      <c r="I16515" t="s">
        <v>213</v>
      </c>
      <c r="K16515" t="s">
        <v>214</v>
      </c>
      <c r="M16515" t="s">
        <v>868</v>
      </c>
      <c r="O16515" t="s">
        <v>194</v>
      </c>
      <c r="P16515">
        <v>2020</v>
      </c>
      <c r="Q16515">
        <v>0.1</v>
      </c>
    </row>
    <row r="16516" spans="1:17" x14ac:dyDescent="0.25">
      <c r="A16516" t="s">
        <v>865</v>
      </c>
      <c r="B16516" t="s">
        <v>866</v>
      </c>
      <c r="C16516" t="s">
        <v>802</v>
      </c>
      <c r="D16516" t="s">
        <v>589</v>
      </c>
      <c r="E16516" t="s">
        <v>731</v>
      </c>
      <c r="F16516" t="s">
        <v>867</v>
      </c>
      <c r="G16516" t="s">
        <v>195</v>
      </c>
      <c r="H16516" t="s">
        <v>212</v>
      </c>
      <c r="I16516" t="s">
        <v>213</v>
      </c>
      <c r="K16516" t="s">
        <v>214</v>
      </c>
      <c r="M16516" t="s">
        <v>868</v>
      </c>
      <c r="O16516" t="s">
        <v>264</v>
      </c>
      <c r="P16516">
        <v>2020</v>
      </c>
    </row>
    <row r="16517" spans="1:17" x14ac:dyDescent="0.25">
      <c r="A16517" t="s">
        <v>865</v>
      </c>
      <c r="B16517" t="s">
        <v>866</v>
      </c>
      <c r="C16517" t="s">
        <v>802</v>
      </c>
      <c r="D16517" t="s">
        <v>589</v>
      </c>
      <c r="E16517" t="s">
        <v>731</v>
      </c>
      <c r="F16517" t="s">
        <v>867</v>
      </c>
      <c r="G16517" t="s">
        <v>195</v>
      </c>
      <c r="H16517" t="s">
        <v>212</v>
      </c>
      <c r="I16517" t="s">
        <v>213</v>
      </c>
      <c r="K16517" t="s">
        <v>214</v>
      </c>
      <c r="M16517" t="s">
        <v>868</v>
      </c>
      <c r="O16517" t="s">
        <v>265</v>
      </c>
      <c r="P16517">
        <v>2020</v>
      </c>
    </row>
    <row r="16518" spans="1:17" x14ac:dyDescent="0.25">
      <c r="A16518" t="s">
        <v>865</v>
      </c>
      <c r="B16518" t="s">
        <v>866</v>
      </c>
      <c r="C16518" t="s">
        <v>802</v>
      </c>
      <c r="D16518" t="s">
        <v>589</v>
      </c>
      <c r="E16518" t="s">
        <v>731</v>
      </c>
      <c r="F16518" t="s">
        <v>867</v>
      </c>
      <c r="G16518" t="s">
        <v>195</v>
      </c>
      <c r="H16518" t="s">
        <v>212</v>
      </c>
      <c r="I16518" t="s">
        <v>213</v>
      </c>
      <c r="K16518" t="s">
        <v>214</v>
      </c>
      <c r="M16518" t="s">
        <v>868</v>
      </c>
      <c r="O16518" t="s">
        <v>194</v>
      </c>
      <c r="P16518">
        <v>2030</v>
      </c>
      <c r="Q16518">
        <v>0.1</v>
      </c>
    </row>
    <row r="16519" spans="1:17" x14ac:dyDescent="0.25">
      <c r="A16519" t="s">
        <v>865</v>
      </c>
      <c r="B16519" t="s">
        <v>866</v>
      </c>
      <c r="C16519" t="s">
        <v>802</v>
      </c>
      <c r="D16519" t="s">
        <v>589</v>
      </c>
      <c r="E16519" t="s">
        <v>731</v>
      </c>
      <c r="F16519" t="s">
        <v>867</v>
      </c>
      <c r="G16519" t="s">
        <v>195</v>
      </c>
      <c r="H16519" t="s">
        <v>212</v>
      </c>
      <c r="I16519" t="s">
        <v>213</v>
      </c>
      <c r="K16519" t="s">
        <v>214</v>
      </c>
      <c r="M16519" t="s">
        <v>868</v>
      </c>
      <c r="O16519" t="s">
        <v>194</v>
      </c>
      <c r="P16519">
        <v>2040</v>
      </c>
      <c r="Q16519">
        <v>0.1</v>
      </c>
    </row>
    <row r="16520" spans="1:17" x14ac:dyDescent="0.25">
      <c r="A16520" t="s">
        <v>865</v>
      </c>
      <c r="B16520" t="s">
        <v>866</v>
      </c>
      <c r="C16520" t="s">
        <v>802</v>
      </c>
      <c r="D16520" t="s">
        <v>589</v>
      </c>
      <c r="E16520" t="s">
        <v>731</v>
      </c>
      <c r="F16520" t="s">
        <v>867</v>
      </c>
      <c r="G16520" t="s">
        <v>195</v>
      </c>
      <c r="H16520" t="s">
        <v>212</v>
      </c>
      <c r="I16520" t="s">
        <v>213</v>
      </c>
      <c r="K16520" t="s">
        <v>214</v>
      </c>
      <c r="M16520" t="s">
        <v>868</v>
      </c>
      <c r="O16520" t="s">
        <v>194</v>
      </c>
      <c r="P16520">
        <v>2050</v>
      </c>
      <c r="Q16520">
        <v>0.1</v>
      </c>
    </row>
    <row r="16521" spans="1:17" x14ac:dyDescent="0.25">
      <c r="A16521" t="s">
        <v>865</v>
      </c>
      <c r="B16521" t="s">
        <v>866</v>
      </c>
      <c r="C16521" t="s">
        <v>802</v>
      </c>
      <c r="D16521" t="s">
        <v>589</v>
      </c>
      <c r="E16521" t="s">
        <v>731</v>
      </c>
      <c r="F16521" t="s">
        <v>867</v>
      </c>
      <c r="G16521" t="s">
        <v>195</v>
      </c>
      <c r="H16521" t="s">
        <v>212</v>
      </c>
      <c r="I16521" t="s">
        <v>213</v>
      </c>
      <c r="K16521" t="s">
        <v>214</v>
      </c>
      <c r="M16521" t="s">
        <v>868</v>
      </c>
      <c r="O16521" t="s">
        <v>264</v>
      </c>
      <c r="P16521">
        <v>2050</v>
      </c>
    </row>
    <row r="16522" spans="1:17" x14ac:dyDescent="0.25">
      <c r="A16522" t="s">
        <v>865</v>
      </c>
      <c r="B16522" t="s">
        <v>866</v>
      </c>
      <c r="C16522" t="s">
        <v>802</v>
      </c>
      <c r="D16522" t="s">
        <v>589</v>
      </c>
      <c r="E16522" t="s">
        <v>731</v>
      </c>
      <c r="F16522" t="s">
        <v>867</v>
      </c>
      <c r="G16522" t="s">
        <v>195</v>
      </c>
      <c r="H16522" t="s">
        <v>212</v>
      </c>
      <c r="I16522" t="s">
        <v>213</v>
      </c>
      <c r="K16522" t="s">
        <v>214</v>
      </c>
      <c r="M16522" t="s">
        <v>868</v>
      </c>
      <c r="O16522" t="s">
        <v>265</v>
      </c>
      <c r="P16522">
        <v>2050</v>
      </c>
    </row>
    <row r="16523" spans="1:17" x14ac:dyDescent="0.25">
      <c r="A16523" t="s">
        <v>865</v>
      </c>
      <c r="B16523" t="s">
        <v>866</v>
      </c>
      <c r="C16523" t="s">
        <v>802</v>
      </c>
      <c r="D16523" t="s">
        <v>589</v>
      </c>
      <c r="E16523" t="s">
        <v>731</v>
      </c>
      <c r="F16523" t="s">
        <v>867</v>
      </c>
      <c r="G16523" t="s">
        <v>195</v>
      </c>
      <c r="H16523" t="s">
        <v>354</v>
      </c>
      <c r="I16523" t="s">
        <v>136</v>
      </c>
      <c r="K16523" t="s">
        <v>275</v>
      </c>
      <c r="O16523" t="s">
        <v>194</v>
      </c>
      <c r="P16523">
        <v>2015</v>
      </c>
      <c r="Q16523">
        <v>0</v>
      </c>
    </row>
    <row r="16524" spans="1:17" x14ac:dyDescent="0.25">
      <c r="A16524" t="s">
        <v>865</v>
      </c>
      <c r="B16524" t="s">
        <v>866</v>
      </c>
      <c r="C16524" t="s">
        <v>802</v>
      </c>
      <c r="D16524" t="s">
        <v>589</v>
      </c>
      <c r="E16524" t="s">
        <v>731</v>
      </c>
      <c r="F16524" t="s">
        <v>867</v>
      </c>
      <c r="G16524" t="s">
        <v>195</v>
      </c>
      <c r="H16524" t="s">
        <v>354</v>
      </c>
      <c r="I16524" t="s">
        <v>136</v>
      </c>
      <c r="K16524" t="s">
        <v>275</v>
      </c>
      <c r="O16524" t="s">
        <v>194</v>
      </c>
      <c r="P16524">
        <v>2020</v>
      </c>
      <c r="Q16524">
        <v>0</v>
      </c>
    </row>
    <row r="16525" spans="1:17" x14ac:dyDescent="0.25">
      <c r="A16525" t="s">
        <v>865</v>
      </c>
      <c r="B16525" t="s">
        <v>866</v>
      </c>
      <c r="C16525" t="s">
        <v>802</v>
      </c>
      <c r="D16525" t="s">
        <v>589</v>
      </c>
      <c r="E16525" t="s">
        <v>731</v>
      </c>
      <c r="F16525" t="s">
        <v>867</v>
      </c>
      <c r="G16525" t="s">
        <v>195</v>
      </c>
      <c r="H16525" t="s">
        <v>354</v>
      </c>
      <c r="I16525" t="s">
        <v>136</v>
      </c>
      <c r="K16525" t="s">
        <v>275</v>
      </c>
      <c r="O16525" t="s">
        <v>264</v>
      </c>
      <c r="P16525">
        <v>2020</v>
      </c>
    </row>
    <row r="16526" spans="1:17" x14ac:dyDescent="0.25">
      <c r="A16526" t="s">
        <v>865</v>
      </c>
      <c r="B16526" t="s">
        <v>866</v>
      </c>
      <c r="C16526" t="s">
        <v>802</v>
      </c>
      <c r="D16526" t="s">
        <v>589</v>
      </c>
      <c r="E16526" t="s">
        <v>731</v>
      </c>
      <c r="F16526" t="s">
        <v>867</v>
      </c>
      <c r="G16526" t="s">
        <v>195</v>
      </c>
      <c r="H16526" t="s">
        <v>354</v>
      </c>
      <c r="I16526" t="s">
        <v>136</v>
      </c>
      <c r="K16526" t="s">
        <v>275</v>
      </c>
      <c r="O16526" t="s">
        <v>265</v>
      </c>
      <c r="P16526">
        <v>2020</v>
      </c>
    </row>
    <row r="16527" spans="1:17" x14ac:dyDescent="0.25">
      <c r="A16527" t="s">
        <v>865</v>
      </c>
      <c r="B16527" t="s">
        <v>866</v>
      </c>
      <c r="C16527" t="s">
        <v>802</v>
      </c>
      <c r="D16527" t="s">
        <v>589</v>
      </c>
      <c r="E16527" t="s">
        <v>731</v>
      </c>
      <c r="F16527" t="s">
        <v>867</v>
      </c>
      <c r="G16527" t="s">
        <v>195</v>
      </c>
      <c r="H16527" t="s">
        <v>354</v>
      </c>
      <c r="I16527" t="s">
        <v>136</v>
      </c>
      <c r="K16527" t="s">
        <v>275</v>
      </c>
      <c r="O16527" t="s">
        <v>194</v>
      </c>
      <c r="P16527">
        <v>2030</v>
      </c>
      <c r="Q16527">
        <v>0</v>
      </c>
    </row>
    <row r="16528" spans="1:17" x14ac:dyDescent="0.25">
      <c r="A16528" t="s">
        <v>865</v>
      </c>
      <c r="B16528" t="s">
        <v>866</v>
      </c>
      <c r="C16528" t="s">
        <v>802</v>
      </c>
      <c r="D16528" t="s">
        <v>589</v>
      </c>
      <c r="E16528" t="s">
        <v>731</v>
      </c>
      <c r="F16528" t="s">
        <v>867</v>
      </c>
      <c r="G16528" t="s">
        <v>195</v>
      </c>
      <c r="H16528" t="s">
        <v>354</v>
      </c>
      <c r="I16528" t="s">
        <v>136</v>
      </c>
      <c r="K16528" t="s">
        <v>275</v>
      </c>
      <c r="O16528" t="s">
        <v>194</v>
      </c>
      <c r="P16528">
        <v>2040</v>
      </c>
      <c r="Q16528">
        <v>0</v>
      </c>
    </row>
    <row r="16529" spans="1:17" x14ac:dyDescent="0.25">
      <c r="A16529" t="s">
        <v>865</v>
      </c>
      <c r="B16529" t="s">
        <v>866</v>
      </c>
      <c r="C16529" t="s">
        <v>802</v>
      </c>
      <c r="D16529" t="s">
        <v>589</v>
      </c>
      <c r="E16529" t="s">
        <v>731</v>
      </c>
      <c r="F16529" t="s">
        <v>867</v>
      </c>
      <c r="G16529" t="s">
        <v>195</v>
      </c>
      <c r="H16529" t="s">
        <v>354</v>
      </c>
      <c r="I16529" t="s">
        <v>136</v>
      </c>
      <c r="K16529" t="s">
        <v>275</v>
      </c>
      <c r="O16529" t="s">
        <v>194</v>
      </c>
      <c r="P16529">
        <v>2050</v>
      </c>
      <c r="Q16529">
        <v>0</v>
      </c>
    </row>
    <row r="16530" spans="1:17" x14ac:dyDescent="0.25">
      <c r="A16530" t="s">
        <v>865</v>
      </c>
      <c r="B16530" t="s">
        <v>866</v>
      </c>
      <c r="C16530" t="s">
        <v>802</v>
      </c>
      <c r="D16530" t="s">
        <v>589</v>
      </c>
      <c r="E16530" t="s">
        <v>731</v>
      </c>
      <c r="F16530" t="s">
        <v>867</v>
      </c>
      <c r="G16530" t="s">
        <v>195</v>
      </c>
      <c r="H16530" t="s">
        <v>354</v>
      </c>
      <c r="I16530" t="s">
        <v>136</v>
      </c>
      <c r="K16530" t="s">
        <v>275</v>
      </c>
      <c r="O16530" t="s">
        <v>264</v>
      </c>
      <c r="P16530">
        <v>2050</v>
      </c>
    </row>
    <row r="16531" spans="1:17" x14ac:dyDescent="0.25">
      <c r="A16531" t="s">
        <v>865</v>
      </c>
      <c r="B16531" t="s">
        <v>866</v>
      </c>
      <c r="C16531" t="s">
        <v>802</v>
      </c>
      <c r="D16531" t="s">
        <v>589</v>
      </c>
      <c r="E16531" t="s">
        <v>731</v>
      </c>
      <c r="F16531" t="s">
        <v>867</v>
      </c>
      <c r="G16531" t="s">
        <v>195</v>
      </c>
      <c r="H16531" t="s">
        <v>354</v>
      </c>
      <c r="I16531" t="s">
        <v>136</v>
      </c>
      <c r="K16531" t="s">
        <v>275</v>
      </c>
      <c r="O16531" t="s">
        <v>265</v>
      </c>
      <c r="P16531">
        <v>2050</v>
      </c>
    </row>
    <row r="16532" spans="1:17" x14ac:dyDescent="0.25">
      <c r="A16532" t="s">
        <v>865</v>
      </c>
      <c r="B16532" t="s">
        <v>866</v>
      </c>
      <c r="C16532" t="s">
        <v>802</v>
      </c>
      <c r="D16532" t="s">
        <v>589</v>
      </c>
      <c r="E16532" t="s">
        <v>731</v>
      </c>
      <c r="F16532" t="s">
        <v>867</v>
      </c>
      <c r="G16532" t="s">
        <v>195</v>
      </c>
      <c r="H16532" t="s">
        <v>355</v>
      </c>
      <c r="I16532" t="s">
        <v>277</v>
      </c>
      <c r="K16532" t="s">
        <v>278</v>
      </c>
      <c r="N16532" t="s">
        <v>217</v>
      </c>
      <c r="O16532" t="s">
        <v>194</v>
      </c>
      <c r="P16532">
        <v>2015</v>
      </c>
      <c r="Q16532">
        <v>6.6666666666666696</v>
      </c>
    </row>
    <row r="16533" spans="1:17" x14ac:dyDescent="0.25">
      <c r="A16533" t="s">
        <v>865</v>
      </c>
      <c r="B16533" t="s">
        <v>866</v>
      </c>
      <c r="C16533" t="s">
        <v>802</v>
      </c>
      <c r="D16533" t="s">
        <v>589</v>
      </c>
      <c r="E16533" t="s">
        <v>731</v>
      </c>
      <c r="F16533" t="s">
        <v>867</v>
      </c>
      <c r="G16533" t="s">
        <v>195</v>
      </c>
      <c r="H16533" t="s">
        <v>355</v>
      </c>
      <c r="I16533" t="s">
        <v>277</v>
      </c>
      <c r="K16533" t="s">
        <v>278</v>
      </c>
      <c r="N16533" t="s">
        <v>217</v>
      </c>
      <c r="O16533" t="s">
        <v>194</v>
      </c>
      <c r="P16533">
        <v>2020</v>
      </c>
      <c r="Q16533">
        <v>5.3658536585365901</v>
      </c>
    </row>
    <row r="16534" spans="1:17" x14ac:dyDescent="0.25">
      <c r="A16534" t="s">
        <v>865</v>
      </c>
      <c r="B16534" t="s">
        <v>866</v>
      </c>
      <c r="C16534" t="s">
        <v>802</v>
      </c>
      <c r="D16534" t="s">
        <v>589</v>
      </c>
      <c r="E16534" t="s">
        <v>731</v>
      </c>
      <c r="F16534" t="s">
        <v>867</v>
      </c>
      <c r="G16534" t="s">
        <v>195</v>
      </c>
      <c r="H16534" t="s">
        <v>355</v>
      </c>
      <c r="I16534" t="s">
        <v>277</v>
      </c>
      <c r="K16534" t="s">
        <v>278</v>
      </c>
      <c r="N16534" t="s">
        <v>217</v>
      </c>
      <c r="O16534" t="s">
        <v>264</v>
      </c>
      <c r="P16534">
        <v>2020</v>
      </c>
    </row>
    <row r="16535" spans="1:17" x14ac:dyDescent="0.25">
      <c r="A16535" t="s">
        <v>865</v>
      </c>
      <c r="B16535" t="s">
        <v>866</v>
      </c>
      <c r="C16535" t="s">
        <v>802</v>
      </c>
      <c r="D16535" t="s">
        <v>589</v>
      </c>
      <c r="E16535" t="s">
        <v>731</v>
      </c>
      <c r="F16535" t="s">
        <v>867</v>
      </c>
      <c r="G16535" t="s">
        <v>195</v>
      </c>
      <c r="H16535" t="s">
        <v>355</v>
      </c>
      <c r="I16535" t="s">
        <v>277</v>
      </c>
      <c r="K16535" t="s">
        <v>278</v>
      </c>
      <c r="N16535" t="s">
        <v>217</v>
      </c>
      <c r="O16535" t="s">
        <v>265</v>
      </c>
      <c r="P16535">
        <v>2020</v>
      </c>
    </row>
    <row r="16536" spans="1:17" x14ac:dyDescent="0.25">
      <c r="A16536" t="s">
        <v>865</v>
      </c>
      <c r="B16536" t="s">
        <v>866</v>
      </c>
      <c r="C16536" t="s">
        <v>802</v>
      </c>
      <c r="D16536" t="s">
        <v>589</v>
      </c>
      <c r="E16536" t="s">
        <v>731</v>
      </c>
      <c r="F16536" t="s">
        <v>867</v>
      </c>
      <c r="G16536" t="s">
        <v>195</v>
      </c>
      <c r="H16536" t="s">
        <v>355</v>
      </c>
      <c r="I16536" t="s">
        <v>277</v>
      </c>
      <c r="K16536" t="s">
        <v>278</v>
      </c>
      <c r="N16536" t="s">
        <v>217</v>
      </c>
      <c r="O16536" t="s">
        <v>194</v>
      </c>
      <c r="P16536">
        <v>2030</v>
      </c>
      <c r="Q16536">
        <v>4.7826086956521703</v>
      </c>
    </row>
    <row r="16537" spans="1:17" x14ac:dyDescent="0.25">
      <c r="A16537" t="s">
        <v>865</v>
      </c>
      <c r="B16537" t="s">
        <v>866</v>
      </c>
      <c r="C16537" t="s">
        <v>802</v>
      </c>
      <c r="D16537" t="s">
        <v>589</v>
      </c>
      <c r="E16537" t="s">
        <v>731</v>
      </c>
      <c r="F16537" t="s">
        <v>867</v>
      </c>
      <c r="G16537" t="s">
        <v>195</v>
      </c>
      <c r="H16537" t="s">
        <v>355</v>
      </c>
      <c r="I16537" t="s">
        <v>277</v>
      </c>
      <c r="K16537" t="s">
        <v>278</v>
      </c>
      <c r="N16537" t="s">
        <v>217</v>
      </c>
      <c r="O16537" t="s">
        <v>194</v>
      </c>
      <c r="P16537">
        <v>2040</v>
      </c>
      <c r="Q16537">
        <v>4.4897959183673501</v>
      </c>
    </row>
    <row r="16538" spans="1:17" x14ac:dyDescent="0.25">
      <c r="A16538" t="s">
        <v>865</v>
      </c>
      <c r="B16538" t="s">
        <v>866</v>
      </c>
      <c r="C16538" t="s">
        <v>802</v>
      </c>
      <c r="D16538" t="s">
        <v>589</v>
      </c>
      <c r="E16538" t="s">
        <v>731</v>
      </c>
      <c r="F16538" t="s">
        <v>867</v>
      </c>
      <c r="G16538" t="s">
        <v>195</v>
      </c>
      <c r="H16538" t="s">
        <v>355</v>
      </c>
      <c r="I16538" t="s">
        <v>277</v>
      </c>
      <c r="K16538" t="s">
        <v>278</v>
      </c>
      <c r="N16538" t="s">
        <v>217</v>
      </c>
      <c r="O16538" t="s">
        <v>194</v>
      </c>
      <c r="P16538">
        <v>2050</v>
      </c>
      <c r="Q16538">
        <v>4.2307692307692299</v>
      </c>
    </row>
    <row r="16539" spans="1:17" x14ac:dyDescent="0.25">
      <c r="A16539" t="s">
        <v>865</v>
      </c>
      <c r="B16539" t="s">
        <v>866</v>
      </c>
      <c r="C16539" t="s">
        <v>802</v>
      </c>
      <c r="D16539" t="s">
        <v>589</v>
      </c>
      <c r="E16539" t="s">
        <v>731</v>
      </c>
      <c r="F16539" t="s">
        <v>867</v>
      </c>
      <c r="G16539" t="s">
        <v>195</v>
      </c>
      <c r="H16539" t="s">
        <v>355</v>
      </c>
      <c r="I16539" t="s">
        <v>277</v>
      </c>
      <c r="K16539" t="s">
        <v>278</v>
      </c>
      <c r="N16539" t="s">
        <v>217</v>
      </c>
      <c r="O16539" t="s">
        <v>264</v>
      </c>
      <c r="P16539">
        <v>2050</v>
      </c>
    </row>
    <row r="16540" spans="1:17" x14ac:dyDescent="0.25">
      <c r="A16540" t="s">
        <v>865</v>
      </c>
      <c r="B16540" t="s">
        <v>866</v>
      </c>
      <c r="C16540" t="s">
        <v>802</v>
      </c>
      <c r="D16540" t="s">
        <v>589</v>
      </c>
      <c r="E16540" t="s">
        <v>731</v>
      </c>
      <c r="F16540" t="s">
        <v>867</v>
      </c>
      <c r="G16540" t="s">
        <v>195</v>
      </c>
      <c r="H16540" t="s">
        <v>355</v>
      </c>
      <c r="I16540" t="s">
        <v>277</v>
      </c>
      <c r="K16540" t="s">
        <v>278</v>
      </c>
      <c r="N16540" t="s">
        <v>217</v>
      </c>
      <c r="O16540" t="s">
        <v>265</v>
      </c>
      <c r="P16540">
        <v>2050</v>
      </c>
    </row>
    <row r="16541" spans="1:17" x14ac:dyDescent="0.25">
      <c r="A16541" t="s">
        <v>865</v>
      </c>
      <c r="B16541" t="s">
        <v>866</v>
      </c>
      <c r="C16541" t="s">
        <v>802</v>
      </c>
      <c r="D16541" t="s">
        <v>589</v>
      </c>
      <c r="E16541" t="s">
        <v>731</v>
      </c>
      <c r="F16541" t="s">
        <v>867</v>
      </c>
      <c r="G16541" t="s">
        <v>195</v>
      </c>
      <c r="H16541" t="s">
        <v>215</v>
      </c>
      <c r="I16541" t="s">
        <v>216</v>
      </c>
      <c r="K16541" t="s">
        <v>202</v>
      </c>
      <c r="O16541" t="s">
        <v>194</v>
      </c>
      <c r="P16541">
        <v>2015</v>
      </c>
      <c r="Q16541">
        <v>30</v>
      </c>
    </row>
    <row r="16542" spans="1:17" x14ac:dyDescent="0.25">
      <c r="A16542" t="s">
        <v>865</v>
      </c>
      <c r="B16542" t="s">
        <v>866</v>
      </c>
      <c r="C16542" t="s">
        <v>802</v>
      </c>
      <c r="D16542" t="s">
        <v>589</v>
      </c>
      <c r="E16542" t="s">
        <v>731</v>
      </c>
      <c r="F16542" t="s">
        <v>867</v>
      </c>
      <c r="G16542" t="s">
        <v>195</v>
      </c>
      <c r="H16542" t="s">
        <v>215</v>
      </c>
      <c r="I16542" t="s">
        <v>216</v>
      </c>
      <c r="K16542" t="s">
        <v>202</v>
      </c>
      <c r="O16542" t="s">
        <v>194</v>
      </c>
      <c r="P16542">
        <v>2020</v>
      </c>
      <c r="Q16542">
        <v>35</v>
      </c>
    </row>
    <row r="16543" spans="1:17" x14ac:dyDescent="0.25">
      <c r="A16543" t="s">
        <v>865</v>
      </c>
      <c r="B16543" t="s">
        <v>866</v>
      </c>
      <c r="C16543" t="s">
        <v>802</v>
      </c>
      <c r="D16543" t="s">
        <v>589</v>
      </c>
      <c r="E16543" t="s">
        <v>731</v>
      </c>
      <c r="F16543" t="s">
        <v>867</v>
      </c>
      <c r="G16543" t="s">
        <v>195</v>
      </c>
      <c r="H16543" t="s">
        <v>215</v>
      </c>
      <c r="I16543" t="s">
        <v>216</v>
      </c>
      <c r="K16543" t="s">
        <v>202</v>
      </c>
      <c r="O16543" t="s">
        <v>264</v>
      </c>
      <c r="P16543">
        <v>2020</v>
      </c>
    </row>
    <row r="16544" spans="1:17" x14ac:dyDescent="0.25">
      <c r="A16544" t="s">
        <v>865</v>
      </c>
      <c r="B16544" t="s">
        <v>866</v>
      </c>
      <c r="C16544" t="s">
        <v>802</v>
      </c>
      <c r="D16544" t="s">
        <v>589</v>
      </c>
      <c r="E16544" t="s">
        <v>731</v>
      </c>
      <c r="F16544" t="s">
        <v>867</v>
      </c>
      <c r="G16544" t="s">
        <v>195</v>
      </c>
      <c r="H16544" t="s">
        <v>215</v>
      </c>
      <c r="I16544" t="s">
        <v>216</v>
      </c>
      <c r="K16544" t="s">
        <v>202</v>
      </c>
      <c r="O16544" t="s">
        <v>265</v>
      </c>
      <c r="P16544">
        <v>2020</v>
      </c>
    </row>
    <row r="16545" spans="1:17" x14ac:dyDescent="0.25">
      <c r="A16545" t="s">
        <v>865</v>
      </c>
      <c r="B16545" t="s">
        <v>866</v>
      </c>
      <c r="C16545" t="s">
        <v>802</v>
      </c>
      <c r="D16545" t="s">
        <v>589</v>
      </c>
      <c r="E16545" t="s">
        <v>731</v>
      </c>
      <c r="F16545" t="s">
        <v>867</v>
      </c>
      <c r="G16545" t="s">
        <v>195</v>
      </c>
      <c r="H16545" t="s">
        <v>215</v>
      </c>
      <c r="I16545" t="s">
        <v>216</v>
      </c>
      <c r="K16545" t="s">
        <v>202</v>
      </c>
      <c r="O16545" t="s">
        <v>194</v>
      </c>
      <c r="P16545">
        <v>2030</v>
      </c>
      <c r="Q16545">
        <v>40</v>
      </c>
    </row>
    <row r="16546" spans="1:17" x14ac:dyDescent="0.25">
      <c r="A16546" t="s">
        <v>865</v>
      </c>
      <c r="B16546" t="s">
        <v>866</v>
      </c>
      <c r="C16546" t="s">
        <v>802</v>
      </c>
      <c r="D16546" t="s">
        <v>589</v>
      </c>
      <c r="E16546" t="s">
        <v>731</v>
      </c>
      <c r="F16546" t="s">
        <v>867</v>
      </c>
      <c r="G16546" t="s">
        <v>195</v>
      </c>
      <c r="H16546" t="s">
        <v>215</v>
      </c>
      <c r="I16546" t="s">
        <v>216</v>
      </c>
      <c r="K16546" t="s">
        <v>202</v>
      </c>
      <c r="O16546" t="s">
        <v>194</v>
      </c>
      <c r="P16546">
        <v>2040</v>
      </c>
      <c r="Q16546">
        <v>40</v>
      </c>
    </row>
    <row r="16547" spans="1:17" x14ac:dyDescent="0.25">
      <c r="A16547" t="s">
        <v>865</v>
      </c>
      <c r="B16547" t="s">
        <v>866</v>
      </c>
      <c r="C16547" t="s">
        <v>802</v>
      </c>
      <c r="D16547" t="s">
        <v>589</v>
      </c>
      <c r="E16547" t="s">
        <v>731</v>
      </c>
      <c r="F16547" t="s">
        <v>867</v>
      </c>
      <c r="G16547" t="s">
        <v>195</v>
      </c>
      <c r="H16547" t="s">
        <v>215</v>
      </c>
      <c r="I16547" t="s">
        <v>216</v>
      </c>
      <c r="K16547" t="s">
        <v>202</v>
      </c>
      <c r="O16547" t="s">
        <v>194</v>
      </c>
      <c r="P16547">
        <v>2050</v>
      </c>
      <c r="Q16547">
        <v>40</v>
      </c>
    </row>
    <row r="16548" spans="1:17" x14ac:dyDescent="0.25">
      <c r="A16548" t="s">
        <v>865</v>
      </c>
      <c r="B16548" t="s">
        <v>866</v>
      </c>
      <c r="C16548" t="s">
        <v>802</v>
      </c>
      <c r="D16548" t="s">
        <v>589</v>
      </c>
      <c r="E16548" t="s">
        <v>731</v>
      </c>
      <c r="F16548" t="s">
        <v>867</v>
      </c>
      <c r="G16548" t="s">
        <v>195</v>
      </c>
      <c r="H16548" t="s">
        <v>215</v>
      </c>
      <c r="I16548" t="s">
        <v>216</v>
      </c>
      <c r="K16548" t="s">
        <v>202</v>
      </c>
      <c r="O16548" t="s">
        <v>264</v>
      </c>
      <c r="P16548">
        <v>2050</v>
      </c>
    </row>
    <row r="16549" spans="1:17" x14ac:dyDescent="0.25">
      <c r="A16549" t="s">
        <v>865</v>
      </c>
      <c r="B16549" t="s">
        <v>866</v>
      </c>
      <c r="C16549" t="s">
        <v>802</v>
      </c>
      <c r="D16549" t="s">
        <v>589</v>
      </c>
      <c r="E16549" t="s">
        <v>731</v>
      </c>
      <c r="F16549" t="s">
        <v>867</v>
      </c>
      <c r="G16549" t="s">
        <v>195</v>
      </c>
      <c r="H16549" t="s">
        <v>215</v>
      </c>
      <c r="I16549" t="s">
        <v>216</v>
      </c>
      <c r="K16549" t="s">
        <v>202</v>
      </c>
      <c r="O16549" t="s">
        <v>265</v>
      </c>
      <c r="P16549">
        <v>2050</v>
      </c>
    </row>
    <row r="16550" spans="1:17" x14ac:dyDescent="0.25">
      <c r="A16550" t="s">
        <v>865</v>
      </c>
      <c r="B16550" t="s">
        <v>866</v>
      </c>
      <c r="C16550" t="s">
        <v>802</v>
      </c>
      <c r="D16550" t="s">
        <v>589</v>
      </c>
      <c r="E16550" t="s">
        <v>731</v>
      </c>
      <c r="F16550" t="s">
        <v>867</v>
      </c>
      <c r="G16550" t="s">
        <v>233</v>
      </c>
      <c r="H16550" t="s">
        <v>805</v>
      </c>
      <c r="I16550" t="s">
        <v>234</v>
      </c>
      <c r="J16550" t="s">
        <v>235</v>
      </c>
      <c r="K16550" t="s">
        <v>236</v>
      </c>
      <c r="L16550" t="s">
        <v>806</v>
      </c>
      <c r="M16550" t="s">
        <v>466</v>
      </c>
      <c r="O16550" t="s">
        <v>194</v>
      </c>
      <c r="P16550">
        <v>2015</v>
      </c>
      <c r="Q16550">
        <v>14300</v>
      </c>
    </row>
    <row r="16551" spans="1:17" x14ac:dyDescent="0.25">
      <c r="A16551" t="s">
        <v>865</v>
      </c>
      <c r="B16551" t="s">
        <v>866</v>
      </c>
      <c r="C16551" t="s">
        <v>802</v>
      </c>
      <c r="D16551" t="s">
        <v>589</v>
      </c>
      <c r="E16551" t="s">
        <v>731</v>
      </c>
      <c r="F16551" t="s">
        <v>867</v>
      </c>
      <c r="G16551" t="s">
        <v>233</v>
      </c>
      <c r="H16551" t="s">
        <v>805</v>
      </c>
      <c r="I16551" t="s">
        <v>234</v>
      </c>
      <c r="J16551" t="s">
        <v>235</v>
      </c>
      <c r="K16551" t="s">
        <v>236</v>
      </c>
      <c r="L16551" t="s">
        <v>806</v>
      </c>
      <c r="M16551" t="s">
        <v>466</v>
      </c>
      <c r="O16551" t="s">
        <v>194</v>
      </c>
      <c r="P16551">
        <v>2020</v>
      </c>
      <c r="Q16551">
        <v>10600</v>
      </c>
    </row>
    <row r="16552" spans="1:17" x14ac:dyDescent="0.25">
      <c r="A16552" t="s">
        <v>865</v>
      </c>
      <c r="B16552" t="s">
        <v>866</v>
      </c>
      <c r="C16552" t="s">
        <v>802</v>
      </c>
      <c r="D16552" t="s">
        <v>589</v>
      </c>
      <c r="E16552" t="s">
        <v>731</v>
      </c>
      <c r="F16552" t="s">
        <v>867</v>
      </c>
      <c r="G16552" t="s">
        <v>233</v>
      </c>
      <c r="H16552" t="s">
        <v>805</v>
      </c>
      <c r="I16552" t="s">
        <v>234</v>
      </c>
      <c r="J16552" t="s">
        <v>235</v>
      </c>
      <c r="K16552" t="s">
        <v>236</v>
      </c>
      <c r="L16552" t="s">
        <v>806</v>
      </c>
      <c r="M16552" t="s">
        <v>466</v>
      </c>
      <c r="O16552" t="s">
        <v>264</v>
      </c>
      <c r="P16552">
        <v>2020</v>
      </c>
      <c r="Q16552">
        <v>9500</v>
      </c>
    </row>
    <row r="16553" spans="1:17" x14ac:dyDescent="0.25">
      <c r="A16553" t="s">
        <v>865</v>
      </c>
      <c r="B16553" t="s">
        <v>866</v>
      </c>
      <c r="C16553" t="s">
        <v>802</v>
      </c>
      <c r="D16553" t="s">
        <v>589</v>
      </c>
      <c r="E16553" t="s">
        <v>731</v>
      </c>
      <c r="F16553" t="s">
        <v>867</v>
      </c>
      <c r="G16553" t="s">
        <v>233</v>
      </c>
      <c r="H16553" t="s">
        <v>805</v>
      </c>
      <c r="I16553" t="s">
        <v>234</v>
      </c>
      <c r="J16553" t="s">
        <v>235</v>
      </c>
      <c r="K16553" t="s">
        <v>236</v>
      </c>
      <c r="L16553" t="s">
        <v>806</v>
      </c>
      <c r="M16553" t="s">
        <v>466</v>
      </c>
      <c r="O16553" t="s">
        <v>265</v>
      </c>
      <c r="P16553">
        <v>2020</v>
      </c>
      <c r="Q16553">
        <v>11700</v>
      </c>
    </row>
    <row r="16554" spans="1:17" x14ac:dyDescent="0.25">
      <c r="A16554" t="s">
        <v>865</v>
      </c>
      <c r="B16554" t="s">
        <v>866</v>
      </c>
      <c r="C16554" t="s">
        <v>802</v>
      </c>
      <c r="D16554" t="s">
        <v>589</v>
      </c>
      <c r="E16554" t="s">
        <v>731</v>
      </c>
      <c r="F16554" t="s">
        <v>867</v>
      </c>
      <c r="G16554" t="s">
        <v>233</v>
      </c>
      <c r="H16554" t="s">
        <v>805</v>
      </c>
      <c r="I16554" t="s">
        <v>234</v>
      </c>
      <c r="J16554" t="s">
        <v>235</v>
      </c>
      <c r="K16554" t="s">
        <v>236</v>
      </c>
      <c r="L16554" t="s">
        <v>806</v>
      </c>
      <c r="M16554" t="s">
        <v>466</v>
      </c>
      <c r="O16554" t="s">
        <v>194</v>
      </c>
      <c r="P16554">
        <v>2030</v>
      </c>
      <c r="Q16554">
        <v>8900</v>
      </c>
    </row>
    <row r="16555" spans="1:17" x14ac:dyDescent="0.25">
      <c r="A16555" t="s">
        <v>865</v>
      </c>
      <c r="B16555" t="s">
        <v>866</v>
      </c>
      <c r="C16555" t="s">
        <v>802</v>
      </c>
      <c r="D16555" t="s">
        <v>589</v>
      </c>
      <c r="E16555" t="s">
        <v>731</v>
      </c>
      <c r="F16555" t="s">
        <v>867</v>
      </c>
      <c r="G16555" t="s">
        <v>233</v>
      </c>
      <c r="H16555" t="s">
        <v>805</v>
      </c>
      <c r="I16555" t="s">
        <v>234</v>
      </c>
      <c r="J16555" t="s">
        <v>235</v>
      </c>
      <c r="K16555" t="s">
        <v>236</v>
      </c>
      <c r="L16555" t="s">
        <v>806</v>
      </c>
      <c r="M16555" t="s">
        <v>466</v>
      </c>
      <c r="O16555" t="s">
        <v>194</v>
      </c>
      <c r="P16555">
        <v>2040</v>
      </c>
      <c r="Q16555">
        <v>8000</v>
      </c>
    </row>
    <row r="16556" spans="1:17" x14ac:dyDescent="0.25">
      <c r="A16556" t="s">
        <v>865</v>
      </c>
      <c r="B16556" t="s">
        <v>866</v>
      </c>
      <c r="C16556" t="s">
        <v>802</v>
      </c>
      <c r="D16556" t="s">
        <v>589</v>
      </c>
      <c r="E16556" t="s">
        <v>731</v>
      </c>
      <c r="F16556" t="s">
        <v>867</v>
      </c>
      <c r="G16556" t="s">
        <v>233</v>
      </c>
      <c r="H16556" t="s">
        <v>805</v>
      </c>
      <c r="I16556" t="s">
        <v>234</v>
      </c>
      <c r="J16556" t="s">
        <v>235</v>
      </c>
      <c r="K16556" t="s">
        <v>236</v>
      </c>
      <c r="L16556" t="s">
        <v>806</v>
      </c>
      <c r="M16556" t="s">
        <v>466</v>
      </c>
      <c r="O16556" t="s">
        <v>194</v>
      </c>
      <c r="P16556">
        <v>2050</v>
      </c>
      <c r="Q16556">
        <v>7500</v>
      </c>
    </row>
    <row r="16557" spans="1:17" x14ac:dyDescent="0.25">
      <c r="A16557" t="s">
        <v>865</v>
      </c>
      <c r="B16557" t="s">
        <v>866</v>
      </c>
      <c r="C16557" t="s">
        <v>802</v>
      </c>
      <c r="D16557" t="s">
        <v>589</v>
      </c>
      <c r="E16557" t="s">
        <v>731</v>
      </c>
      <c r="F16557" t="s">
        <v>867</v>
      </c>
      <c r="G16557" t="s">
        <v>233</v>
      </c>
      <c r="H16557" t="s">
        <v>805</v>
      </c>
      <c r="I16557" t="s">
        <v>234</v>
      </c>
      <c r="J16557" t="s">
        <v>235</v>
      </c>
      <c r="K16557" t="s">
        <v>236</v>
      </c>
      <c r="L16557" t="s">
        <v>806</v>
      </c>
      <c r="M16557" t="s">
        <v>466</v>
      </c>
      <c r="O16557" t="s">
        <v>264</v>
      </c>
      <c r="P16557">
        <v>2050</v>
      </c>
      <c r="Q16557">
        <v>6700</v>
      </c>
    </row>
    <row r="16558" spans="1:17" x14ac:dyDescent="0.25">
      <c r="A16558" t="s">
        <v>865</v>
      </c>
      <c r="B16558" t="s">
        <v>866</v>
      </c>
      <c r="C16558" t="s">
        <v>802</v>
      </c>
      <c r="D16558" t="s">
        <v>589</v>
      </c>
      <c r="E16558" t="s">
        <v>731</v>
      </c>
      <c r="F16558" t="s">
        <v>867</v>
      </c>
      <c r="G16558" t="s">
        <v>233</v>
      </c>
      <c r="H16558" t="s">
        <v>805</v>
      </c>
      <c r="I16558" t="s">
        <v>234</v>
      </c>
      <c r="J16558" t="s">
        <v>235</v>
      </c>
      <c r="K16558" t="s">
        <v>236</v>
      </c>
      <c r="L16558" t="s">
        <v>806</v>
      </c>
      <c r="M16558" t="s">
        <v>466</v>
      </c>
      <c r="O16558" t="s">
        <v>265</v>
      </c>
      <c r="P16558">
        <v>2050</v>
      </c>
      <c r="Q16558">
        <v>8300</v>
      </c>
    </row>
    <row r="16559" spans="1:17" x14ac:dyDescent="0.25">
      <c r="A16559" t="s">
        <v>865</v>
      </c>
      <c r="B16559" t="s">
        <v>866</v>
      </c>
      <c r="C16559" t="s">
        <v>802</v>
      </c>
      <c r="D16559" t="s">
        <v>589</v>
      </c>
      <c r="E16559" t="s">
        <v>731</v>
      </c>
      <c r="F16559" t="s">
        <v>867</v>
      </c>
      <c r="G16559" t="s">
        <v>233</v>
      </c>
      <c r="H16559" t="s">
        <v>807</v>
      </c>
      <c r="I16559" t="s">
        <v>234</v>
      </c>
      <c r="J16559" t="s">
        <v>605</v>
      </c>
      <c r="K16559" t="s">
        <v>236</v>
      </c>
      <c r="L16559" t="s">
        <v>806</v>
      </c>
      <c r="O16559" t="s">
        <v>194</v>
      </c>
      <c r="P16559">
        <v>2015</v>
      </c>
    </row>
    <row r="16560" spans="1:17" x14ac:dyDescent="0.25">
      <c r="A16560" t="s">
        <v>865</v>
      </c>
      <c r="B16560" t="s">
        <v>866</v>
      </c>
      <c r="C16560" t="s">
        <v>802</v>
      </c>
      <c r="D16560" t="s">
        <v>589</v>
      </c>
      <c r="E16560" t="s">
        <v>731</v>
      </c>
      <c r="F16560" t="s">
        <v>867</v>
      </c>
      <c r="G16560" t="s">
        <v>233</v>
      </c>
      <c r="H16560" t="s">
        <v>807</v>
      </c>
      <c r="I16560" t="s">
        <v>234</v>
      </c>
      <c r="J16560" t="s">
        <v>605</v>
      </c>
      <c r="K16560" t="s">
        <v>236</v>
      </c>
      <c r="L16560" t="s">
        <v>806</v>
      </c>
      <c r="O16560" t="s">
        <v>194</v>
      </c>
      <c r="P16560">
        <v>2020</v>
      </c>
    </row>
    <row r="16561" spans="1:17" x14ac:dyDescent="0.25">
      <c r="A16561" t="s">
        <v>865</v>
      </c>
      <c r="B16561" t="s">
        <v>866</v>
      </c>
      <c r="C16561" t="s">
        <v>802</v>
      </c>
      <c r="D16561" t="s">
        <v>589</v>
      </c>
      <c r="E16561" t="s">
        <v>731</v>
      </c>
      <c r="F16561" t="s">
        <v>867</v>
      </c>
      <c r="G16561" t="s">
        <v>233</v>
      </c>
      <c r="H16561" t="s">
        <v>807</v>
      </c>
      <c r="I16561" t="s">
        <v>234</v>
      </c>
      <c r="J16561" t="s">
        <v>605</v>
      </c>
      <c r="K16561" t="s">
        <v>236</v>
      </c>
      <c r="L16561" t="s">
        <v>806</v>
      </c>
      <c r="O16561" t="s">
        <v>264</v>
      </c>
      <c r="P16561">
        <v>2020</v>
      </c>
    </row>
    <row r="16562" spans="1:17" x14ac:dyDescent="0.25">
      <c r="A16562" t="s">
        <v>865</v>
      </c>
      <c r="B16562" t="s">
        <v>866</v>
      </c>
      <c r="C16562" t="s">
        <v>802</v>
      </c>
      <c r="D16562" t="s">
        <v>589</v>
      </c>
      <c r="E16562" t="s">
        <v>731</v>
      </c>
      <c r="F16562" t="s">
        <v>867</v>
      </c>
      <c r="G16562" t="s">
        <v>233</v>
      </c>
      <c r="H16562" t="s">
        <v>807</v>
      </c>
      <c r="I16562" t="s">
        <v>234</v>
      </c>
      <c r="J16562" t="s">
        <v>605</v>
      </c>
      <c r="K16562" t="s">
        <v>236</v>
      </c>
      <c r="L16562" t="s">
        <v>806</v>
      </c>
      <c r="O16562" t="s">
        <v>265</v>
      </c>
      <c r="P16562">
        <v>2020</v>
      </c>
    </row>
    <row r="16563" spans="1:17" x14ac:dyDescent="0.25">
      <c r="A16563" t="s">
        <v>865</v>
      </c>
      <c r="B16563" t="s">
        <v>866</v>
      </c>
      <c r="C16563" t="s">
        <v>802</v>
      </c>
      <c r="D16563" t="s">
        <v>589</v>
      </c>
      <c r="E16563" t="s">
        <v>731</v>
      </c>
      <c r="F16563" t="s">
        <v>867</v>
      </c>
      <c r="G16563" t="s">
        <v>233</v>
      </c>
      <c r="H16563" t="s">
        <v>807</v>
      </c>
      <c r="I16563" t="s">
        <v>234</v>
      </c>
      <c r="J16563" t="s">
        <v>605</v>
      </c>
      <c r="K16563" t="s">
        <v>236</v>
      </c>
      <c r="L16563" t="s">
        <v>806</v>
      </c>
      <c r="O16563" t="s">
        <v>194</v>
      </c>
      <c r="P16563">
        <v>2030</v>
      </c>
    </row>
    <row r="16564" spans="1:17" x14ac:dyDescent="0.25">
      <c r="A16564" t="s">
        <v>865</v>
      </c>
      <c r="B16564" t="s">
        <v>866</v>
      </c>
      <c r="C16564" t="s">
        <v>802</v>
      </c>
      <c r="D16564" t="s">
        <v>589</v>
      </c>
      <c r="E16564" t="s">
        <v>731</v>
      </c>
      <c r="F16564" t="s">
        <v>867</v>
      </c>
      <c r="G16564" t="s">
        <v>233</v>
      </c>
      <c r="H16564" t="s">
        <v>807</v>
      </c>
      <c r="I16564" t="s">
        <v>234</v>
      </c>
      <c r="J16564" t="s">
        <v>605</v>
      </c>
      <c r="K16564" t="s">
        <v>236</v>
      </c>
      <c r="L16564" t="s">
        <v>806</v>
      </c>
      <c r="O16564" t="s">
        <v>194</v>
      </c>
      <c r="P16564">
        <v>2040</v>
      </c>
    </row>
    <row r="16565" spans="1:17" x14ac:dyDescent="0.25">
      <c r="A16565" t="s">
        <v>865</v>
      </c>
      <c r="B16565" t="s">
        <v>866</v>
      </c>
      <c r="C16565" t="s">
        <v>802</v>
      </c>
      <c r="D16565" t="s">
        <v>589</v>
      </c>
      <c r="E16565" t="s">
        <v>731</v>
      </c>
      <c r="F16565" t="s">
        <v>867</v>
      </c>
      <c r="G16565" t="s">
        <v>233</v>
      </c>
      <c r="H16565" t="s">
        <v>807</v>
      </c>
      <c r="I16565" t="s">
        <v>234</v>
      </c>
      <c r="J16565" t="s">
        <v>605</v>
      </c>
      <c r="K16565" t="s">
        <v>236</v>
      </c>
      <c r="L16565" t="s">
        <v>806</v>
      </c>
      <c r="O16565" t="s">
        <v>194</v>
      </c>
      <c r="P16565">
        <v>2050</v>
      </c>
    </row>
    <row r="16566" spans="1:17" x14ac:dyDescent="0.25">
      <c r="A16566" t="s">
        <v>865</v>
      </c>
      <c r="B16566" t="s">
        <v>866</v>
      </c>
      <c r="C16566" t="s">
        <v>802</v>
      </c>
      <c r="D16566" t="s">
        <v>589</v>
      </c>
      <c r="E16566" t="s">
        <v>731</v>
      </c>
      <c r="F16566" t="s">
        <v>867</v>
      </c>
      <c r="G16566" t="s">
        <v>233</v>
      </c>
      <c r="H16566" t="s">
        <v>807</v>
      </c>
      <c r="I16566" t="s">
        <v>234</v>
      </c>
      <c r="J16566" t="s">
        <v>605</v>
      </c>
      <c r="K16566" t="s">
        <v>236</v>
      </c>
      <c r="L16566" t="s">
        <v>806</v>
      </c>
      <c r="O16566" t="s">
        <v>264</v>
      </c>
      <c r="P16566">
        <v>2050</v>
      </c>
    </row>
    <row r="16567" spans="1:17" x14ac:dyDescent="0.25">
      <c r="A16567" t="s">
        <v>865</v>
      </c>
      <c r="B16567" t="s">
        <v>866</v>
      </c>
      <c r="C16567" t="s">
        <v>802</v>
      </c>
      <c r="D16567" t="s">
        <v>589</v>
      </c>
      <c r="E16567" t="s">
        <v>731</v>
      </c>
      <c r="F16567" t="s">
        <v>867</v>
      </c>
      <c r="G16567" t="s">
        <v>233</v>
      </c>
      <c r="H16567" t="s">
        <v>807</v>
      </c>
      <c r="I16567" t="s">
        <v>234</v>
      </c>
      <c r="J16567" t="s">
        <v>605</v>
      </c>
      <c r="K16567" t="s">
        <v>236</v>
      </c>
      <c r="L16567" t="s">
        <v>806</v>
      </c>
      <c r="O16567" t="s">
        <v>265</v>
      </c>
      <c r="P16567">
        <v>2050</v>
      </c>
    </row>
    <row r="16568" spans="1:17" x14ac:dyDescent="0.25">
      <c r="A16568" t="s">
        <v>865</v>
      </c>
      <c r="B16568" t="s">
        <v>866</v>
      </c>
      <c r="C16568" t="s">
        <v>802</v>
      </c>
      <c r="D16568" t="s">
        <v>589</v>
      </c>
      <c r="E16568" t="s">
        <v>731</v>
      </c>
      <c r="F16568" t="s">
        <v>867</v>
      </c>
      <c r="G16568" t="s">
        <v>233</v>
      </c>
      <c r="H16568" t="s">
        <v>808</v>
      </c>
      <c r="I16568" t="s">
        <v>240</v>
      </c>
      <c r="J16568" t="s">
        <v>235</v>
      </c>
      <c r="K16568" t="s">
        <v>241</v>
      </c>
      <c r="L16568" t="s">
        <v>806</v>
      </c>
      <c r="M16568" t="s">
        <v>809</v>
      </c>
      <c r="N16568" t="s">
        <v>810</v>
      </c>
      <c r="O16568" t="s">
        <v>194</v>
      </c>
      <c r="P16568">
        <v>2015</v>
      </c>
      <c r="Q16568">
        <v>1.4273644072920599</v>
      </c>
    </row>
    <row r="16569" spans="1:17" x14ac:dyDescent="0.25">
      <c r="A16569" t="s">
        <v>865</v>
      </c>
      <c r="B16569" t="s">
        <v>866</v>
      </c>
      <c r="C16569" t="s">
        <v>802</v>
      </c>
      <c r="D16569" t="s">
        <v>589</v>
      </c>
      <c r="E16569" t="s">
        <v>731</v>
      </c>
      <c r="F16569" t="s">
        <v>867</v>
      </c>
      <c r="G16569" t="s">
        <v>233</v>
      </c>
      <c r="H16569" t="s">
        <v>808</v>
      </c>
      <c r="I16569" t="s">
        <v>240</v>
      </c>
      <c r="J16569" t="s">
        <v>235</v>
      </c>
      <c r="K16569" t="s">
        <v>241</v>
      </c>
      <c r="L16569" t="s">
        <v>806</v>
      </c>
      <c r="M16569" t="s">
        <v>809</v>
      </c>
      <c r="N16569" t="s">
        <v>810</v>
      </c>
      <c r="O16569" t="s">
        <v>194</v>
      </c>
      <c r="P16569">
        <v>2020</v>
      </c>
      <c r="Q16569">
        <v>0.87231182795698903</v>
      </c>
    </row>
    <row r="16570" spans="1:17" x14ac:dyDescent="0.25">
      <c r="A16570" t="s">
        <v>865</v>
      </c>
      <c r="B16570" t="s">
        <v>866</v>
      </c>
      <c r="C16570" t="s">
        <v>802</v>
      </c>
      <c r="D16570" t="s">
        <v>589</v>
      </c>
      <c r="E16570" t="s">
        <v>731</v>
      </c>
      <c r="F16570" t="s">
        <v>867</v>
      </c>
      <c r="G16570" t="s">
        <v>233</v>
      </c>
      <c r="H16570" t="s">
        <v>808</v>
      </c>
      <c r="I16570" t="s">
        <v>240</v>
      </c>
      <c r="J16570" t="s">
        <v>235</v>
      </c>
      <c r="K16570" t="s">
        <v>241</v>
      </c>
      <c r="L16570" t="s">
        <v>806</v>
      </c>
      <c r="M16570" t="s">
        <v>809</v>
      </c>
      <c r="N16570" t="s">
        <v>810</v>
      </c>
      <c r="O16570" t="s">
        <v>264</v>
      </c>
      <c r="P16570">
        <v>2020</v>
      </c>
      <c r="Q16570">
        <v>0.85752688172043001</v>
      </c>
    </row>
    <row r="16571" spans="1:17" x14ac:dyDescent="0.25">
      <c r="A16571" t="s">
        <v>865</v>
      </c>
      <c r="B16571" t="s">
        <v>866</v>
      </c>
      <c r="C16571" t="s">
        <v>802</v>
      </c>
      <c r="D16571" t="s">
        <v>589</v>
      </c>
      <c r="E16571" t="s">
        <v>731</v>
      </c>
      <c r="F16571" t="s">
        <v>867</v>
      </c>
      <c r="G16571" t="s">
        <v>233</v>
      </c>
      <c r="H16571" t="s">
        <v>808</v>
      </c>
      <c r="I16571" t="s">
        <v>240</v>
      </c>
      <c r="J16571" t="s">
        <v>235</v>
      </c>
      <c r="K16571" t="s">
        <v>241</v>
      </c>
      <c r="L16571" t="s">
        <v>806</v>
      </c>
      <c r="M16571" t="s">
        <v>809</v>
      </c>
      <c r="N16571" t="s">
        <v>810</v>
      </c>
      <c r="O16571" t="s">
        <v>265</v>
      </c>
      <c r="P16571">
        <v>2020</v>
      </c>
      <c r="Q16571">
        <v>0.92405913978494603</v>
      </c>
    </row>
    <row r="16572" spans="1:17" x14ac:dyDescent="0.25">
      <c r="A16572" t="s">
        <v>865</v>
      </c>
      <c r="B16572" t="s">
        <v>866</v>
      </c>
      <c r="C16572" t="s">
        <v>802</v>
      </c>
      <c r="D16572" t="s">
        <v>589</v>
      </c>
      <c r="E16572" t="s">
        <v>731</v>
      </c>
      <c r="F16572" t="s">
        <v>867</v>
      </c>
      <c r="G16572" t="s">
        <v>233</v>
      </c>
      <c r="H16572" t="s">
        <v>808</v>
      </c>
      <c r="I16572" t="s">
        <v>240</v>
      </c>
      <c r="J16572" t="s">
        <v>235</v>
      </c>
      <c r="K16572" t="s">
        <v>241</v>
      </c>
      <c r="L16572" t="s">
        <v>806</v>
      </c>
      <c r="M16572" t="s">
        <v>809</v>
      </c>
      <c r="N16572" t="s">
        <v>810</v>
      </c>
      <c r="O16572" t="s">
        <v>194</v>
      </c>
      <c r="P16572">
        <v>2030</v>
      </c>
      <c r="Q16572">
        <v>0.56580689431502995</v>
      </c>
    </row>
    <row r="16573" spans="1:17" x14ac:dyDescent="0.25">
      <c r="A16573" t="s">
        <v>865</v>
      </c>
      <c r="B16573" t="s">
        <v>866</v>
      </c>
      <c r="C16573" t="s">
        <v>802</v>
      </c>
      <c r="D16573" t="s">
        <v>589</v>
      </c>
      <c r="E16573" t="s">
        <v>731</v>
      </c>
      <c r="F16573" t="s">
        <v>867</v>
      </c>
      <c r="G16573" t="s">
        <v>233</v>
      </c>
      <c r="H16573" t="s">
        <v>808</v>
      </c>
      <c r="I16573" t="s">
        <v>240</v>
      </c>
      <c r="J16573" t="s">
        <v>235</v>
      </c>
      <c r="K16573" t="s">
        <v>241</v>
      </c>
      <c r="L16573" t="s">
        <v>806</v>
      </c>
      <c r="M16573" t="s">
        <v>809</v>
      </c>
      <c r="N16573" t="s">
        <v>810</v>
      </c>
      <c r="O16573" t="s">
        <v>194</v>
      </c>
      <c r="P16573">
        <v>2040</v>
      </c>
      <c r="Q16573">
        <v>0.46051599883379901</v>
      </c>
    </row>
    <row r="16574" spans="1:17" x14ac:dyDescent="0.25">
      <c r="A16574" t="s">
        <v>865</v>
      </c>
      <c r="B16574" t="s">
        <v>866</v>
      </c>
      <c r="C16574" t="s">
        <v>802</v>
      </c>
      <c r="D16574" t="s">
        <v>589</v>
      </c>
      <c r="E16574" t="s">
        <v>731</v>
      </c>
      <c r="F16574" t="s">
        <v>867</v>
      </c>
      <c r="G16574" t="s">
        <v>233</v>
      </c>
      <c r="H16574" t="s">
        <v>808</v>
      </c>
      <c r="I16574" t="s">
        <v>240</v>
      </c>
      <c r="J16574" t="s">
        <v>235</v>
      </c>
      <c r="K16574" t="s">
        <v>241</v>
      </c>
      <c r="L16574" t="s">
        <v>806</v>
      </c>
      <c r="M16574" t="s">
        <v>809</v>
      </c>
      <c r="N16574" t="s">
        <v>810</v>
      </c>
      <c r="O16574" t="s">
        <v>194</v>
      </c>
      <c r="P16574">
        <v>2050</v>
      </c>
      <c r="Q16574">
        <v>0.41390180630607798</v>
      </c>
    </row>
    <row r="16575" spans="1:17" x14ac:dyDescent="0.25">
      <c r="A16575" t="s">
        <v>865</v>
      </c>
      <c r="B16575" t="s">
        <v>866</v>
      </c>
      <c r="C16575" t="s">
        <v>802</v>
      </c>
      <c r="D16575" t="s">
        <v>589</v>
      </c>
      <c r="E16575" t="s">
        <v>731</v>
      </c>
      <c r="F16575" t="s">
        <v>867</v>
      </c>
      <c r="G16575" t="s">
        <v>233</v>
      </c>
      <c r="H16575" t="s">
        <v>808</v>
      </c>
      <c r="I16575" t="s">
        <v>240</v>
      </c>
      <c r="J16575" t="s">
        <v>235</v>
      </c>
      <c r="K16575" t="s">
        <v>241</v>
      </c>
      <c r="L16575" t="s">
        <v>806</v>
      </c>
      <c r="M16575" t="s">
        <v>809</v>
      </c>
      <c r="N16575" t="s">
        <v>810</v>
      </c>
      <c r="O16575" t="s">
        <v>264</v>
      </c>
      <c r="P16575">
        <v>2050</v>
      </c>
      <c r="Q16575">
        <v>0.35795322827571102</v>
      </c>
    </row>
    <row r="16576" spans="1:17" x14ac:dyDescent="0.25">
      <c r="A16576" t="s">
        <v>865</v>
      </c>
      <c r="B16576" t="s">
        <v>866</v>
      </c>
      <c r="C16576" t="s">
        <v>802</v>
      </c>
      <c r="D16576" t="s">
        <v>589</v>
      </c>
      <c r="E16576" t="s">
        <v>731</v>
      </c>
      <c r="F16576" t="s">
        <v>867</v>
      </c>
      <c r="G16576" t="s">
        <v>233</v>
      </c>
      <c r="H16576" t="s">
        <v>808</v>
      </c>
      <c r="I16576" t="s">
        <v>240</v>
      </c>
      <c r="J16576" t="s">
        <v>235</v>
      </c>
      <c r="K16576" t="s">
        <v>241</v>
      </c>
      <c r="L16576" t="s">
        <v>806</v>
      </c>
      <c r="M16576" t="s">
        <v>809</v>
      </c>
      <c r="N16576" t="s">
        <v>810</v>
      </c>
      <c r="O16576" t="s">
        <v>265</v>
      </c>
      <c r="P16576">
        <v>2050</v>
      </c>
      <c r="Q16576">
        <v>0.587660663415281</v>
      </c>
    </row>
    <row r="16577" spans="1:17" x14ac:dyDescent="0.25">
      <c r="A16577" t="s">
        <v>865</v>
      </c>
      <c r="B16577" t="s">
        <v>866</v>
      </c>
      <c r="C16577" t="s">
        <v>802</v>
      </c>
      <c r="D16577" t="s">
        <v>589</v>
      </c>
      <c r="E16577" t="s">
        <v>731</v>
      </c>
      <c r="F16577" t="s">
        <v>867</v>
      </c>
      <c r="G16577" t="s">
        <v>233</v>
      </c>
      <c r="H16577" t="s">
        <v>811</v>
      </c>
      <c r="I16577" t="s">
        <v>240</v>
      </c>
      <c r="J16577" t="s">
        <v>812</v>
      </c>
      <c r="K16577" t="s">
        <v>241</v>
      </c>
      <c r="L16577" t="s">
        <v>806</v>
      </c>
      <c r="M16577" t="s">
        <v>813</v>
      </c>
      <c r="N16577" t="s">
        <v>810</v>
      </c>
      <c r="O16577" t="s">
        <v>194</v>
      </c>
      <c r="P16577">
        <v>2015</v>
      </c>
      <c r="Q16577">
        <v>1.2976040066291401</v>
      </c>
    </row>
    <row r="16578" spans="1:17" x14ac:dyDescent="0.25">
      <c r="A16578" t="s">
        <v>865</v>
      </c>
      <c r="B16578" t="s">
        <v>866</v>
      </c>
      <c r="C16578" t="s">
        <v>802</v>
      </c>
      <c r="D16578" t="s">
        <v>589</v>
      </c>
      <c r="E16578" t="s">
        <v>731</v>
      </c>
      <c r="F16578" t="s">
        <v>867</v>
      </c>
      <c r="G16578" t="s">
        <v>233</v>
      </c>
      <c r="H16578" t="s">
        <v>811</v>
      </c>
      <c r="I16578" t="s">
        <v>240</v>
      </c>
      <c r="J16578" t="s">
        <v>812</v>
      </c>
      <c r="K16578" t="s">
        <v>241</v>
      </c>
      <c r="L16578" t="s">
        <v>806</v>
      </c>
      <c r="M16578" t="s">
        <v>813</v>
      </c>
      <c r="N16578" t="s">
        <v>810</v>
      </c>
      <c r="O16578" t="s">
        <v>194</v>
      </c>
      <c r="P16578">
        <v>2020</v>
      </c>
      <c r="Q16578">
        <v>0.793010752688172</v>
      </c>
    </row>
    <row r="16579" spans="1:17" x14ac:dyDescent="0.25">
      <c r="A16579" t="s">
        <v>865</v>
      </c>
      <c r="B16579" t="s">
        <v>866</v>
      </c>
      <c r="C16579" t="s">
        <v>802</v>
      </c>
      <c r="D16579" t="s">
        <v>589</v>
      </c>
      <c r="E16579" t="s">
        <v>731</v>
      </c>
      <c r="F16579" t="s">
        <v>867</v>
      </c>
      <c r="G16579" t="s">
        <v>233</v>
      </c>
      <c r="H16579" t="s">
        <v>811</v>
      </c>
      <c r="I16579" t="s">
        <v>240</v>
      </c>
      <c r="J16579" t="s">
        <v>812</v>
      </c>
      <c r="K16579" t="s">
        <v>241</v>
      </c>
      <c r="L16579" t="s">
        <v>806</v>
      </c>
      <c r="M16579" t="s">
        <v>813</v>
      </c>
      <c r="N16579" t="s">
        <v>810</v>
      </c>
      <c r="O16579" t="s">
        <v>264</v>
      </c>
      <c r="P16579">
        <v>2020</v>
      </c>
      <c r="Q16579">
        <v>0.77956989247311803</v>
      </c>
    </row>
    <row r="16580" spans="1:17" x14ac:dyDescent="0.25">
      <c r="A16580" t="s">
        <v>865</v>
      </c>
      <c r="B16580" t="s">
        <v>866</v>
      </c>
      <c r="C16580" t="s">
        <v>802</v>
      </c>
      <c r="D16580" t="s">
        <v>589</v>
      </c>
      <c r="E16580" t="s">
        <v>731</v>
      </c>
      <c r="F16580" t="s">
        <v>867</v>
      </c>
      <c r="G16580" t="s">
        <v>233</v>
      </c>
      <c r="H16580" t="s">
        <v>811</v>
      </c>
      <c r="I16580" t="s">
        <v>240</v>
      </c>
      <c r="J16580" t="s">
        <v>812</v>
      </c>
      <c r="K16580" t="s">
        <v>241</v>
      </c>
      <c r="L16580" t="s">
        <v>806</v>
      </c>
      <c r="M16580" t="s">
        <v>813</v>
      </c>
      <c r="N16580" t="s">
        <v>810</v>
      </c>
      <c r="O16580" t="s">
        <v>265</v>
      </c>
      <c r="P16580">
        <v>2020</v>
      </c>
      <c r="Q16580">
        <v>0.84005376344086002</v>
      </c>
    </row>
    <row r="16581" spans="1:17" x14ac:dyDescent="0.25">
      <c r="A16581" t="s">
        <v>865</v>
      </c>
      <c r="B16581" t="s">
        <v>866</v>
      </c>
      <c r="C16581" t="s">
        <v>802</v>
      </c>
      <c r="D16581" t="s">
        <v>589</v>
      </c>
      <c r="E16581" t="s">
        <v>731</v>
      </c>
      <c r="F16581" t="s">
        <v>867</v>
      </c>
      <c r="G16581" t="s">
        <v>233</v>
      </c>
      <c r="H16581" t="s">
        <v>811</v>
      </c>
      <c r="I16581" t="s">
        <v>240</v>
      </c>
      <c r="J16581" t="s">
        <v>812</v>
      </c>
      <c r="K16581" t="s">
        <v>241</v>
      </c>
      <c r="L16581" t="s">
        <v>806</v>
      </c>
      <c r="M16581" t="s">
        <v>813</v>
      </c>
      <c r="N16581" t="s">
        <v>810</v>
      </c>
      <c r="O16581" t="s">
        <v>194</v>
      </c>
      <c r="P16581">
        <v>2030</v>
      </c>
      <c r="Q16581">
        <v>0.51436990392275395</v>
      </c>
    </row>
    <row r="16582" spans="1:17" x14ac:dyDescent="0.25">
      <c r="A16582" t="s">
        <v>865</v>
      </c>
      <c r="B16582" t="s">
        <v>866</v>
      </c>
      <c r="C16582" t="s">
        <v>802</v>
      </c>
      <c r="D16582" t="s">
        <v>589</v>
      </c>
      <c r="E16582" t="s">
        <v>731</v>
      </c>
      <c r="F16582" t="s">
        <v>867</v>
      </c>
      <c r="G16582" t="s">
        <v>233</v>
      </c>
      <c r="H16582" t="s">
        <v>811</v>
      </c>
      <c r="I16582" t="s">
        <v>240</v>
      </c>
      <c r="J16582" t="s">
        <v>812</v>
      </c>
      <c r="K16582" t="s">
        <v>241</v>
      </c>
      <c r="L16582" t="s">
        <v>806</v>
      </c>
      <c r="M16582" t="s">
        <v>813</v>
      </c>
      <c r="N16582" t="s">
        <v>810</v>
      </c>
      <c r="O16582" t="s">
        <v>194</v>
      </c>
      <c r="P16582">
        <v>2040</v>
      </c>
      <c r="Q16582">
        <v>0.41865090803072602</v>
      </c>
    </row>
    <row r="16583" spans="1:17" x14ac:dyDescent="0.25">
      <c r="A16583" t="s">
        <v>865</v>
      </c>
      <c r="B16583" t="s">
        <v>866</v>
      </c>
      <c r="C16583" t="s">
        <v>802</v>
      </c>
      <c r="D16583" t="s">
        <v>589</v>
      </c>
      <c r="E16583" t="s">
        <v>731</v>
      </c>
      <c r="F16583" t="s">
        <v>867</v>
      </c>
      <c r="G16583" t="s">
        <v>233</v>
      </c>
      <c r="H16583" t="s">
        <v>811</v>
      </c>
      <c r="I16583" t="s">
        <v>240</v>
      </c>
      <c r="J16583" t="s">
        <v>812</v>
      </c>
      <c r="K16583" t="s">
        <v>241</v>
      </c>
      <c r="L16583" t="s">
        <v>806</v>
      </c>
      <c r="M16583" t="s">
        <v>813</v>
      </c>
      <c r="N16583" t="s">
        <v>810</v>
      </c>
      <c r="O16583" t="s">
        <v>194</v>
      </c>
      <c r="P16583">
        <v>2050</v>
      </c>
      <c r="Q16583">
        <v>0.37627436936916198</v>
      </c>
    </row>
    <row r="16584" spans="1:17" x14ac:dyDescent="0.25">
      <c r="A16584" t="s">
        <v>865</v>
      </c>
      <c r="B16584" t="s">
        <v>866</v>
      </c>
      <c r="C16584" t="s">
        <v>802</v>
      </c>
      <c r="D16584" t="s">
        <v>589</v>
      </c>
      <c r="E16584" t="s">
        <v>731</v>
      </c>
      <c r="F16584" t="s">
        <v>867</v>
      </c>
      <c r="G16584" t="s">
        <v>233</v>
      </c>
      <c r="H16584" t="s">
        <v>811</v>
      </c>
      <c r="I16584" t="s">
        <v>240</v>
      </c>
      <c r="J16584" t="s">
        <v>812</v>
      </c>
      <c r="K16584" t="s">
        <v>241</v>
      </c>
      <c r="L16584" t="s">
        <v>806</v>
      </c>
      <c r="M16584" t="s">
        <v>813</v>
      </c>
      <c r="N16584" t="s">
        <v>810</v>
      </c>
      <c r="O16584" t="s">
        <v>264</v>
      </c>
      <c r="P16584">
        <v>2050</v>
      </c>
      <c r="Q16584">
        <v>0.32541202570519201</v>
      </c>
    </row>
    <row r="16585" spans="1:17" x14ac:dyDescent="0.25">
      <c r="A16585" t="s">
        <v>865</v>
      </c>
      <c r="B16585" t="s">
        <v>866</v>
      </c>
      <c r="C16585" t="s">
        <v>802</v>
      </c>
      <c r="D16585" t="s">
        <v>589</v>
      </c>
      <c r="E16585" t="s">
        <v>731</v>
      </c>
      <c r="F16585" t="s">
        <v>867</v>
      </c>
      <c r="G16585" t="s">
        <v>233</v>
      </c>
      <c r="H16585" t="s">
        <v>811</v>
      </c>
      <c r="I16585" t="s">
        <v>240</v>
      </c>
      <c r="J16585" t="s">
        <v>812</v>
      </c>
      <c r="K16585" t="s">
        <v>241</v>
      </c>
      <c r="L16585" t="s">
        <v>806</v>
      </c>
      <c r="M16585" t="s">
        <v>813</v>
      </c>
      <c r="N16585" t="s">
        <v>810</v>
      </c>
      <c r="O16585" t="s">
        <v>265</v>
      </c>
      <c r="P16585">
        <v>2050</v>
      </c>
      <c r="Q16585">
        <v>0.53423696674116405</v>
      </c>
    </row>
    <row r="16586" spans="1:17" x14ac:dyDescent="0.25">
      <c r="A16586" t="s">
        <v>865</v>
      </c>
      <c r="B16586" t="s">
        <v>866</v>
      </c>
      <c r="C16586" t="s">
        <v>802</v>
      </c>
      <c r="D16586" t="s">
        <v>589</v>
      </c>
      <c r="E16586" t="s">
        <v>731</v>
      </c>
      <c r="F16586" t="s">
        <v>867</v>
      </c>
      <c r="G16586" t="s">
        <v>243</v>
      </c>
      <c r="H16586" t="s">
        <v>248</v>
      </c>
      <c r="I16586" t="s">
        <v>249</v>
      </c>
      <c r="J16586" t="s">
        <v>250</v>
      </c>
      <c r="K16586" t="s">
        <v>191</v>
      </c>
      <c r="O16586" t="s">
        <v>194</v>
      </c>
      <c r="P16586">
        <v>2015</v>
      </c>
    </row>
    <row r="16587" spans="1:17" x14ac:dyDescent="0.25">
      <c r="A16587" t="s">
        <v>865</v>
      </c>
      <c r="B16587" t="s">
        <v>866</v>
      </c>
      <c r="C16587" t="s">
        <v>802</v>
      </c>
      <c r="D16587" t="s">
        <v>589</v>
      </c>
      <c r="E16587" t="s">
        <v>731</v>
      </c>
      <c r="F16587" t="s">
        <v>867</v>
      </c>
      <c r="G16587" t="s">
        <v>243</v>
      </c>
      <c r="H16587" t="s">
        <v>248</v>
      </c>
      <c r="I16587" t="s">
        <v>249</v>
      </c>
      <c r="J16587" t="s">
        <v>250</v>
      </c>
      <c r="K16587" t="s">
        <v>191</v>
      </c>
      <c r="O16587" t="s">
        <v>194</v>
      </c>
      <c r="P16587">
        <v>2020</v>
      </c>
    </row>
    <row r="16588" spans="1:17" x14ac:dyDescent="0.25">
      <c r="A16588" t="s">
        <v>865</v>
      </c>
      <c r="B16588" t="s">
        <v>866</v>
      </c>
      <c r="C16588" t="s">
        <v>802</v>
      </c>
      <c r="D16588" t="s">
        <v>589</v>
      </c>
      <c r="E16588" t="s">
        <v>731</v>
      </c>
      <c r="F16588" t="s">
        <v>867</v>
      </c>
      <c r="G16588" t="s">
        <v>243</v>
      </c>
      <c r="H16588" t="s">
        <v>248</v>
      </c>
      <c r="I16588" t="s">
        <v>249</v>
      </c>
      <c r="J16588" t="s">
        <v>250</v>
      </c>
      <c r="K16588" t="s">
        <v>191</v>
      </c>
      <c r="O16588" t="s">
        <v>264</v>
      </c>
      <c r="P16588">
        <v>2020</v>
      </c>
    </row>
    <row r="16589" spans="1:17" x14ac:dyDescent="0.25">
      <c r="A16589" t="s">
        <v>865</v>
      </c>
      <c r="B16589" t="s">
        <v>866</v>
      </c>
      <c r="C16589" t="s">
        <v>802</v>
      </c>
      <c r="D16589" t="s">
        <v>589</v>
      </c>
      <c r="E16589" t="s">
        <v>731</v>
      </c>
      <c r="F16589" t="s">
        <v>867</v>
      </c>
      <c r="G16589" t="s">
        <v>243</v>
      </c>
      <c r="H16589" t="s">
        <v>248</v>
      </c>
      <c r="I16589" t="s">
        <v>249</v>
      </c>
      <c r="J16589" t="s">
        <v>250</v>
      </c>
      <c r="K16589" t="s">
        <v>191</v>
      </c>
      <c r="O16589" t="s">
        <v>265</v>
      </c>
      <c r="P16589">
        <v>2020</v>
      </c>
    </row>
    <row r="16590" spans="1:17" x14ac:dyDescent="0.25">
      <c r="A16590" t="s">
        <v>865</v>
      </c>
      <c r="B16590" t="s">
        <v>866</v>
      </c>
      <c r="C16590" t="s">
        <v>802</v>
      </c>
      <c r="D16590" t="s">
        <v>589</v>
      </c>
      <c r="E16590" t="s">
        <v>731</v>
      </c>
      <c r="F16590" t="s">
        <v>867</v>
      </c>
      <c r="G16590" t="s">
        <v>243</v>
      </c>
      <c r="H16590" t="s">
        <v>248</v>
      </c>
      <c r="I16590" t="s">
        <v>249</v>
      </c>
      <c r="J16590" t="s">
        <v>250</v>
      </c>
      <c r="K16590" t="s">
        <v>191</v>
      </c>
      <c r="O16590" t="s">
        <v>194</v>
      </c>
      <c r="P16590">
        <v>2030</v>
      </c>
    </row>
    <row r="16591" spans="1:17" x14ac:dyDescent="0.25">
      <c r="A16591" t="s">
        <v>865</v>
      </c>
      <c r="B16591" t="s">
        <v>866</v>
      </c>
      <c r="C16591" t="s">
        <v>802</v>
      </c>
      <c r="D16591" t="s">
        <v>589</v>
      </c>
      <c r="E16591" t="s">
        <v>731</v>
      </c>
      <c r="F16591" t="s">
        <v>867</v>
      </c>
      <c r="G16591" t="s">
        <v>243</v>
      </c>
      <c r="H16591" t="s">
        <v>248</v>
      </c>
      <c r="I16591" t="s">
        <v>249</v>
      </c>
      <c r="J16591" t="s">
        <v>250</v>
      </c>
      <c r="K16591" t="s">
        <v>191</v>
      </c>
      <c r="O16591" t="s">
        <v>194</v>
      </c>
      <c r="P16591">
        <v>2040</v>
      </c>
    </row>
    <row r="16592" spans="1:17" x14ac:dyDescent="0.25">
      <c r="A16592" t="s">
        <v>865</v>
      </c>
      <c r="B16592" t="s">
        <v>866</v>
      </c>
      <c r="C16592" t="s">
        <v>802</v>
      </c>
      <c r="D16592" t="s">
        <v>589</v>
      </c>
      <c r="E16592" t="s">
        <v>731</v>
      </c>
      <c r="F16592" t="s">
        <v>867</v>
      </c>
      <c r="G16592" t="s">
        <v>243</v>
      </c>
      <c r="H16592" t="s">
        <v>248</v>
      </c>
      <c r="I16592" t="s">
        <v>249</v>
      </c>
      <c r="J16592" t="s">
        <v>250</v>
      </c>
      <c r="K16592" t="s">
        <v>191</v>
      </c>
      <c r="O16592" t="s">
        <v>194</v>
      </c>
      <c r="P16592">
        <v>2050</v>
      </c>
    </row>
    <row r="16593" spans="1:17" x14ac:dyDescent="0.25">
      <c r="A16593" t="s">
        <v>865</v>
      </c>
      <c r="B16593" t="s">
        <v>866</v>
      </c>
      <c r="C16593" t="s">
        <v>802</v>
      </c>
      <c r="D16593" t="s">
        <v>589</v>
      </c>
      <c r="E16593" t="s">
        <v>731</v>
      </c>
      <c r="F16593" t="s">
        <v>867</v>
      </c>
      <c r="G16593" t="s">
        <v>243</v>
      </c>
      <c r="H16593" t="s">
        <v>248</v>
      </c>
      <c r="I16593" t="s">
        <v>249</v>
      </c>
      <c r="J16593" t="s">
        <v>250</v>
      </c>
      <c r="K16593" t="s">
        <v>191</v>
      </c>
      <c r="O16593" t="s">
        <v>264</v>
      </c>
      <c r="P16593">
        <v>2050</v>
      </c>
    </row>
    <row r="16594" spans="1:17" x14ac:dyDescent="0.25">
      <c r="A16594" t="s">
        <v>865</v>
      </c>
      <c r="B16594" t="s">
        <v>866</v>
      </c>
      <c r="C16594" t="s">
        <v>802</v>
      </c>
      <c r="D16594" t="s">
        <v>589</v>
      </c>
      <c r="E16594" t="s">
        <v>731</v>
      </c>
      <c r="F16594" t="s">
        <v>867</v>
      </c>
      <c r="G16594" t="s">
        <v>243</v>
      </c>
      <c r="H16594" t="s">
        <v>248</v>
      </c>
      <c r="I16594" t="s">
        <v>249</v>
      </c>
      <c r="J16594" t="s">
        <v>250</v>
      </c>
      <c r="K16594" t="s">
        <v>191</v>
      </c>
      <c r="O16594" t="s">
        <v>265</v>
      </c>
      <c r="P16594">
        <v>2050</v>
      </c>
    </row>
    <row r="16595" spans="1:17" x14ac:dyDescent="0.25">
      <c r="A16595" t="s">
        <v>865</v>
      </c>
      <c r="B16595" t="s">
        <v>866</v>
      </c>
      <c r="C16595" t="s">
        <v>802</v>
      </c>
      <c r="D16595" t="s">
        <v>589</v>
      </c>
      <c r="E16595" t="s">
        <v>731</v>
      </c>
      <c r="F16595" t="s">
        <v>867</v>
      </c>
      <c r="G16595" t="s">
        <v>243</v>
      </c>
      <c r="H16595" t="s">
        <v>253</v>
      </c>
      <c r="I16595" t="s">
        <v>254</v>
      </c>
      <c r="J16595" t="s">
        <v>255</v>
      </c>
      <c r="K16595" t="s">
        <v>191</v>
      </c>
      <c r="O16595" t="s">
        <v>194</v>
      </c>
      <c r="P16595">
        <v>2015</v>
      </c>
    </row>
    <row r="16596" spans="1:17" x14ac:dyDescent="0.25">
      <c r="A16596" t="s">
        <v>865</v>
      </c>
      <c r="B16596" t="s">
        <v>866</v>
      </c>
      <c r="C16596" t="s">
        <v>802</v>
      </c>
      <c r="D16596" t="s">
        <v>589</v>
      </c>
      <c r="E16596" t="s">
        <v>731</v>
      </c>
      <c r="F16596" t="s">
        <v>867</v>
      </c>
      <c r="G16596" t="s">
        <v>243</v>
      </c>
      <c r="H16596" t="s">
        <v>253</v>
      </c>
      <c r="I16596" t="s">
        <v>254</v>
      </c>
      <c r="J16596" t="s">
        <v>255</v>
      </c>
      <c r="K16596" t="s">
        <v>191</v>
      </c>
      <c r="O16596" t="s">
        <v>194</v>
      </c>
      <c r="P16596">
        <v>2020</v>
      </c>
    </row>
    <row r="16597" spans="1:17" x14ac:dyDescent="0.25">
      <c r="A16597" t="s">
        <v>865</v>
      </c>
      <c r="B16597" t="s">
        <v>866</v>
      </c>
      <c r="C16597" t="s">
        <v>802</v>
      </c>
      <c r="D16597" t="s">
        <v>589</v>
      </c>
      <c r="E16597" t="s">
        <v>731</v>
      </c>
      <c r="F16597" t="s">
        <v>867</v>
      </c>
      <c r="G16597" t="s">
        <v>243</v>
      </c>
      <c r="H16597" t="s">
        <v>253</v>
      </c>
      <c r="I16597" t="s">
        <v>254</v>
      </c>
      <c r="J16597" t="s">
        <v>255</v>
      </c>
      <c r="K16597" t="s">
        <v>191</v>
      </c>
      <c r="O16597" t="s">
        <v>264</v>
      </c>
      <c r="P16597">
        <v>2020</v>
      </c>
    </row>
    <row r="16598" spans="1:17" x14ac:dyDescent="0.25">
      <c r="A16598" t="s">
        <v>865</v>
      </c>
      <c r="B16598" t="s">
        <v>866</v>
      </c>
      <c r="C16598" t="s">
        <v>802</v>
      </c>
      <c r="D16598" t="s">
        <v>589</v>
      </c>
      <c r="E16598" t="s">
        <v>731</v>
      </c>
      <c r="F16598" t="s">
        <v>867</v>
      </c>
      <c r="G16598" t="s">
        <v>243</v>
      </c>
      <c r="H16598" t="s">
        <v>253</v>
      </c>
      <c r="I16598" t="s">
        <v>254</v>
      </c>
      <c r="J16598" t="s">
        <v>255</v>
      </c>
      <c r="K16598" t="s">
        <v>191</v>
      </c>
      <c r="O16598" t="s">
        <v>265</v>
      </c>
      <c r="P16598">
        <v>2020</v>
      </c>
    </row>
    <row r="16599" spans="1:17" x14ac:dyDescent="0.25">
      <c r="A16599" t="s">
        <v>865</v>
      </c>
      <c r="B16599" t="s">
        <v>866</v>
      </c>
      <c r="C16599" t="s">
        <v>802</v>
      </c>
      <c r="D16599" t="s">
        <v>589</v>
      </c>
      <c r="E16599" t="s">
        <v>731</v>
      </c>
      <c r="F16599" t="s">
        <v>867</v>
      </c>
      <c r="G16599" t="s">
        <v>243</v>
      </c>
      <c r="H16599" t="s">
        <v>253</v>
      </c>
      <c r="I16599" t="s">
        <v>254</v>
      </c>
      <c r="J16599" t="s">
        <v>255</v>
      </c>
      <c r="K16599" t="s">
        <v>191</v>
      </c>
      <c r="O16599" t="s">
        <v>194</v>
      </c>
      <c r="P16599">
        <v>2030</v>
      </c>
    </row>
    <row r="16600" spans="1:17" x14ac:dyDescent="0.25">
      <c r="A16600" t="s">
        <v>865</v>
      </c>
      <c r="B16600" t="s">
        <v>866</v>
      </c>
      <c r="C16600" t="s">
        <v>802</v>
      </c>
      <c r="D16600" t="s">
        <v>589</v>
      </c>
      <c r="E16600" t="s">
        <v>731</v>
      </c>
      <c r="F16600" t="s">
        <v>867</v>
      </c>
      <c r="G16600" t="s">
        <v>243</v>
      </c>
      <c r="H16600" t="s">
        <v>253</v>
      </c>
      <c r="I16600" t="s">
        <v>254</v>
      </c>
      <c r="J16600" t="s">
        <v>255</v>
      </c>
      <c r="K16600" t="s">
        <v>191</v>
      </c>
      <c r="O16600" t="s">
        <v>194</v>
      </c>
      <c r="P16600">
        <v>2040</v>
      </c>
    </row>
    <row r="16601" spans="1:17" x14ac:dyDescent="0.25">
      <c r="A16601" t="s">
        <v>865</v>
      </c>
      <c r="B16601" t="s">
        <v>866</v>
      </c>
      <c r="C16601" t="s">
        <v>802</v>
      </c>
      <c r="D16601" t="s">
        <v>589</v>
      </c>
      <c r="E16601" t="s">
        <v>731</v>
      </c>
      <c r="F16601" t="s">
        <v>867</v>
      </c>
      <c r="G16601" t="s">
        <v>243</v>
      </c>
      <c r="H16601" t="s">
        <v>253</v>
      </c>
      <c r="I16601" t="s">
        <v>254</v>
      </c>
      <c r="J16601" t="s">
        <v>255</v>
      </c>
      <c r="K16601" t="s">
        <v>191</v>
      </c>
      <c r="O16601" t="s">
        <v>194</v>
      </c>
      <c r="P16601">
        <v>2050</v>
      </c>
    </row>
    <row r="16602" spans="1:17" x14ac:dyDescent="0.25">
      <c r="A16602" t="s">
        <v>865</v>
      </c>
      <c r="B16602" t="s">
        <v>866</v>
      </c>
      <c r="C16602" t="s">
        <v>802</v>
      </c>
      <c r="D16602" t="s">
        <v>589</v>
      </c>
      <c r="E16602" t="s">
        <v>731</v>
      </c>
      <c r="F16602" t="s">
        <v>867</v>
      </c>
      <c r="G16602" t="s">
        <v>243</v>
      </c>
      <c r="H16602" t="s">
        <v>253</v>
      </c>
      <c r="I16602" t="s">
        <v>254</v>
      </c>
      <c r="J16602" t="s">
        <v>255</v>
      </c>
      <c r="K16602" t="s">
        <v>191</v>
      </c>
      <c r="O16602" t="s">
        <v>264</v>
      </c>
      <c r="P16602">
        <v>2050</v>
      </c>
    </row>
    <row r="16603" spans="1:17" x14ac:dyDescent="0.25">
      <c r="A16603" t="s">
        <v>865</v>
      </c>
      <c r="B16603" t="s">
        <v>866</v>
      </c>
      <c r="C16603" t="s">
        <v>802</v>
      </c>
      <c r="D16603" t="s">
        <v>589</v>
      </c>
      <c r="E16603" t="s">
        <v>731</v>
      </c>
      <c r="F16603" t="s">
        <v>867</v>
      </c>
      <c r="G16603" t="s">
        <v>243</v>
      </c>
      <c r="H16603" t="s">
        <v>253</v>
      </c>
      <c r="I16603" t="s">
        <v>254</v>
      </c>
      <c r="J16603" t="s">
        <v>255</v>
      </c>
      <c r="K16603" t="s">
        <v>191</v>
      </c>
      <c r="O16603" t="s">
        <v>265</v>
      </c>
      <c r="P16603">
        <v>2050</v>
      </c>
    </row>
    <row r="16604" spans="1:17" x14ac:dyDescent="0.25">
      <c r="A16604" t="s">
        <v>865</v>
      </c>
      <c r="B16604" t="s">
        <v>866</v>
      </c>
      <c r="C16604" t="s">
        <v>802</v>
      </c>
      <c r="D16604" t="s">
        <v>589</v>
      </c>
      <c r="E16604" t="s">
        <v>731</v>
      </c>
      <c r="F16604" t="s">
        <v>867</v>
      </c>
      <c r="G16604" t="s">
        <v>188</v>
      </c>
      <c r="H16604" t="s">
        <v>814</v>
      </c>
      <c r="I16604" t="s">
        <v>815</v>
      </c>
      <c r="K16604" t="s">
        <v>191</v>
      </c>
      <c r="O16604" t="s">
        <v>194</v>
      </c>
      <c r="P16604">
        <v>2015</v>
      </c>
      <c r="Q16604">
        <v>5.0000000000000001E-3</v>
      </c>
    </row>
    <row r="16605" spans="1:17" x14ac:dyDescent="0.25">
      <c r="A16605" t="s">
        <v>865</v>
      </c>
      <c r="B16605" t="s">
        <v>866</v>
      </c>
      <c r="C16605" t="s">
        <v>802</v>
      </c>
      <c r="D16605" t="s">
        <v>589</v>
      </c>
      <c r="E16605" t="s">
        <v>731</v>
      </c>
      <c r="F16605" t="s">
        <v>867</v>
      </c>
      <c r="G16605" t="s">
        <v>188</v>
      </c>
      <c r="H16605" t="s">
        <v>814</v>
      </c>
      <c r="I16605" t="s">
        <v>815</v>
      </c>
      <c r="K16605" t="s">
        <v>191</v>
      </c>
      <c r="O16605" t="s">
        <v>194</v>
      </c>
      <c r="P16605">
        <v>2020</v>
      </c>
      <c r="Q16605">
        <v>4.0000000000000001E-3</v>
      </c>
    </row>
    <row r="16606" spans="1:17" x14ac:dyDescent="0.25">
      <c r="A16606" t="s">
        <v>865</v>
      </c>
      <c r="B16606" t="s">
        <v>866</v>
      </c>
      <c r="C16606" t="s">
        <v>802</v>
      </c>
      <c r="D16606" t="s">
        <v>589</v>
      </c>
      <c r="E16606" t="s">
        <v>731</v>
      </c>
      <c r="F16606" t="s">
        <v>867</v>
      </c>
      <c r="G16606" t="s">
        <v>188</v>
      </c>
      <c r="H16606" t="s">
        <v>814</v>
      </c>
      <c r="I16606" t="s">
        <v>815</v>
      </c>
      <c r="K16606" t="s">
        <v>191</v>
      </c>
      <c r="O16606" t="s">
        <v>264</v>
      </c>
      <c r="P16606">
        <v>2020</v>
      </c>
    </row>
    <row r="16607" spans="1:17" x14ac:dyDescent="0.25">
      <c r="A16607" t="s">
        <v>865</v>
      </c>
      <c r="B16607" t="s">
        <v>866</v>
      </c>
      <c r="C16607" t="s">
        <v>802</v>
      </c>
      <c r="D16607" t="s">
        <v>589</v>
      </c>
      <c r="E16607" t="s">
        <v>731</v>
      </c>
      <c r="F16607" t="s">
        <v>867</v>
      </c>
      <c r="G16607" t="s">
        <v>188</v>
      </c>
      <c r="H16607" t="s">
        <v>814</v>
      </c>
      <c r="I16607" t="s">
        <v>815</v>
      </c>
      <c r="K16607" t="s">
        <v>191</v>
      </c>
      <c r="O16607" t="s">
        <v>265</v>
      </c>
      <c r="P16607">
        <v>2020</v>
      </c>
    </row>
    <row r="16608" spans="1:17" x14ac:dyDescent="0.25">
      <c r="A16608" t="s">
        <v>865</v>
      </c>
      <c r="B16608" t="s">
        <v>866</v>
      </c>
      <c r="C16608" t="s">
        <v>802</v>
      </c>
      <c r="D16608" t="s">
        <v>589</v>
      </c>
      <c r="E16608" t="s">
        <v>731</v>
      </c>
      <c r="F16608" t="s">
        <v>867</v>
      </c>
      <c r="G16608" t="s">
        <v>188</v>
      </c>
      <c r="H16608" t="s">
        <v>814</v>
      </c>
      <c r="I16608" t="s">
        <v>815</v>
      </c>
      <c r="K16608" t="s">
        <v>191</v>
      </c>
      <c r="O16608" t="s">
        <v>194</v>
      </c>
      <c r="P16608">
        <v>2030</v>
      </c>
      <c r="Q16608">
        <v>3.0000000000000001E-3</v>
      </c>
    </row>
    <row r="16609" spans="1:17" x14ac:dyDescent="0.25">
      <c r="A16609" t="s">
        <v>865</v>
      </c>
      <c r="B16609" t="s">
        <v>866</v>
      </c>
      <c r="C16609" t="s">
        <v>802</v>
      </c>
      <c r="D16609" t="s">
        <v>589</v>
      </c>
      <c r="E16609" t="s">
        <v>731</v>
      </c>
      <c r="F16609" t="s">
        <v>867</v>
      </c>
      <c r="G16609" t="s">
        <v>188</v>
      </c>
      <c r="H16609" t="s">
        <v>814</v>
      </c>
      <c r="I16609" t="s">
        <v>815</v>
      </c>
      <c r="K16609" t="s">
        <v>191</v>
      </c>
      <c r="O16609" t="s">
        <v>194</v>
      </c>
      <c r="P16609">
        <v>2040</v>
      </c>
      <c r="Q16609">
        <v>3.0000000000000001E-3</v>
      </c>
    </row>
    <row r="16610" spans="1:17" x14ac:dyDescent="0.25">
      <c r="A16610" t="s">
        <v>865</v>
      </c>
      <c r="B16610" t="s">
        <v>866</v>
      </c>
      <c r="C16610" t="s">
        <v>802</v>
      </c>
      <c r="D16610" t="s">
        <v>589</v>
      </c>
      <c r="E16610" t="s">
        <v>731</v>
      </c>
      <c r="F16610" t="s">
        <v>867</v>
      </c>
      <c r="G16610" t="s">
        <v>188</v>
      </c>
      <c r="H16610" t="s">
        <v>814</v>
      </c>
      <c r="I16610" t="s">
        <v>815</v>
      </c>
      <c r="K16610" t="s">
        <v>191</v>
      </c>
      <c r="O16610" t="s">
        <v>194</v>
      </c>
      <c r="P16610">
        <v>2050</v>
      </c>
      <c r="Q16610">
        <v>3.0000000000000001E-3</v>
      </c>
    </row>
    <row r="16611" spans="1:17" x14ac:dyDescent="0.25">
      <c r="A16611" t="s">
        <v>865</v>
      </c>
      <c r="B16611" t="s">
        <v>866</v>
      </c>
      <c r="C16611" t="s">
        <v>802</v>
      </c>
      <c r="D16611" t="s">
        <v>589</v>
      </c>
      <c r="E16611" t="s">
        <v>731</v>
      </c>
      <c r="F16611" t="s">
        <v>867</v>
      </c>
      <c r="G16611" t="s">
        <v>188</v>
      </c>
      <c r="H16611" t="s">
        <v>814</v>
      </c>
      <c r="I16611" t="s">
        <v>815</v>
      </c>
      <c r="K16611" t="s">
        <v>191</v>
      </c>
      <c r="O16611" t="s">
        <v>264</v>
      </c>
      <c r="P16611">
        <v>2050</v>
      </c>
    </row>
    <row r="16612" spans="1:17" x14ac:dyDescent="0.25">
      <c r="A16612" t="s">
        <v>865</v>
      </c>
      <c r="B16612" t="s">
        <v>866</v>
      </c>
      <c r="C16612" t="s">
        <v>802</v>
      </c>
      <c r="D16612" t="s">
        <v>589</v>
      </c>
      <c r="E16612" t="s">
        <v>731</v>
      </c>
      <c r="F16612" t="s">
        <v>867</v>
      </c>
      <c r="G16612" t="s">
        <v>188</v>
      </c>
      <c r="H16612" t="s">
        <v>814</v>
      </c>
      <c r="I16612" t="s">
        <v>815</v>
      </c>
      <c r="K16612" t="s">
        <v>191</v>
      </c>
      <c r="O16612" t="s">
        <v>265</v>
      </c>
      <c r="P16612">
        <v>2050</v>
      </c>
    </row>
    <row r="16613" spans="1:17" x14ac:dyDescent="0.25">
      <c r="A16613" t="s">
        <v>865</v>
      </c>
      <c r="B16613" t="s">
        <v>866</v>
      </c>
      <c r="C16613" t="s">
        <v>802</v>
      </c>
      <c r="D16613" t="s">
        <v>589</v>
      </c>
      <c r="E16613" t="s">
        <v>731</v>
      </c>
      <c r="F16613" t="s">
        <v>867</v>
      </c>
      <c r="G16613" t="s">
        <v>188</v>
      </c>
      <c r="H16613" t="s">
        <v>816</v>
      </c>
      <c r="I16613" t="s">
        <v>592</v>
      </c>
      <c r="J16613" t="s">
        <v>817</v>
      </c>
      <c r="K16613" t="s">
        <v>593</v>
      </c>
      <c r="M16613" t="s">
        <v>818</v>
      </c>
      <c r="O16613" t="s">
        <v>194</v>
      </c>
      <c r="P16613">
        <v>2015</v>
      </c>
      <c r="Q16613">
        <v>950.59235699999999</v>
      </c>
    </row>
    <row r="16614" spans="1:17" x14ac:dyDescent="0.25">
      <c r="A16614" t="s">
        <v>865</v>
      </c>
      <c r="B16614" t="s">
        <v>866</v>
      </c>
      <c r="C16614" t="s">
        <v>802</v>
      </c>
      <c r="D16614" t="s">
        <v>589</v>
      </c>
      <c r="E16614" t="s">
        <v>731</v>
      </c>
      <c r="F16614" t="s">
        <v>867</v>
      </c>
      <c r="G16614" t="s">
        <v>188</v>
      </c>
      <c r="H16614" t="s">
        <v>816</v>
      </c>
      <c r="I16614" t="s">
        <v>592</v>
      </c>
      <c r="J16614" t="s">
        <v>817</v>
      </c>
      <c r="K16614" t="s">
        <v>593</v>
      </c>
      <c r="M16614" t="s">
        <v>818</v>
      </c>
      <c r="O16614" t="s">
        <v>194</v>
      </c>
      <c r="P16614">
        <v>2020</v>
      </c>
      <c r="Q16614">
        <v>1010.328</v>
      </c>
    </row>
    <row r="16615" spans="1:17" x14ac:dyDescent="0.25">
      <c r="A16615" t="s">
        <v>865</v>
      </c>
      <c r="B16615" t="s">
        <v>866</v>
      </c>
      <c r="C16615" t="s">
        <v>802</v>
      </c>
      <c r="D16615" t="s">
        <v>589</v>
      </c>
      <c r="E16615" t="s">
        <v>731</v>
      </c>
      <c r="F16615" t="s">
        <v>867</v>
      </c>
      <c r="G16615" t="s">
        <v>188</v>
      </c>
      <c r="H16615" t="s">
        <v>816</v>
      </c>
      <c r="I16615" t="s">
        <v>592</v>
      </c>
      <c r="J16615" t="s">
        <v>817</v>
      </c>
      <c r="K16615" t="s">
        <v>593</v>
      </c>
      <c r="M16615" t="s">
        <v>818</v>
      </c>
      <c r="O16615" t="s">
        <v>264</v>
      </c>
      <c r="P16615">
        <v>2020</v>
      </c>
    </row>
    <row r="16616" spans="1:17" x14ac:dyDescent="0.25">
      <c r="A16616" t="s">
        <v>865</v>
      </c>
      <c r="B16616" t="s">
        <v>866</v>
      </c>
      <c r="C16616" t="s">
        <v>802</v>
      </c>
      <c r="D16616" t="s">
        <v>589</v>
      </c>
      <c r="E16616" t="s">
        <v>731</v>
      </c>
      <c r="F16616" t="s">
        <v>867</v>
      </c>
      <c r="G16616" t="s">
        <v>188</v>
      </c>
      <c r="H16616" t="s">
        <v>816</v>
      </c>
      <c r="I16616" t="s">
        <v>592</v>
      </c>
      <c r="J16616" t="s">
        <v>817</v>
      </c>
      <c r="K16616" t="s">
        <v>593</v>
      </c>
      <c r="M16616" t="s">
        <v>818</v>
      </c>
      <c r="O16616" t="s">
        <v>265</v>
      </c>
      <c r="P16616">
        <v>2020</v>
      </c>
    </row>
    <row r="16617" spans="1:17" x14ac:dyDescent="0.25">
      <c r="A16617" t="s">
        <v>865</v>
      </c>
      <c r="B16617" t="s">
        <v>866</v>
      </c>
      <c r="C16617" t="s">
        <v>802</v>
      </c>
      <c r="D16617" t="s">
        <v>589</v>
      </c>
      <c r="E16617" t="s">
        <v>731</v>
      </c>
      <c r="F16617" t="s">
        <v>867</v>
      </c>
      <c r="G16617" t="s">
        <v>188</v>
      </c>
      <c r="H16617" t="s">
        <v>816</v>
      </c>
      <c r="I16617" t="s">
        <v>592</v>
      </c>
      <c r="J16617" t="s">
        <v>817</v>
      </c>
      <c r="K16617" t="s">
        <v>593</v>
      </c>
      <c r="M16617" t="s">
        <v>818</v>
      </c>
      <c r="O16617" t="s">
        <v>194</v>
      </c>
      <c r="P16617">
        <v>2030</v>
      </c>
      <c r="Q16617">
        <v>1116.06</v>
      </c>
    </row>
    <row r="16618" spans="1:17" x14ac:dyDescent="0.25">
      <c r="A16618" t="s">
        <v>865</v>
      </c>
      <c r="B16618" t="s">
        <v>866</v>
      </c>
      <c r="C16618" t="s">
        <v>802</v>
      </c>
      <c r="D16618" t="s">
        <v>589</v>
      </c>
      <c r="E16618" t="s">
        <v>731</v>
      </c>
      <c r="F16618" t="s">
        <v>867</v>
      </c>
      <c r="G16618" t="s">
        <v>188</v>
      </c>
      <c r="H16618" t="s">
        <v>816</v>
      </c>
      <c r="I16618" t="s">
        <v>592</v>
      </c>
      <c r="J16618" t="s">
        <v>817</v>
      </c>
      <c r="K16618" t="s">
        <v>593</v>
      </c>
      <c r="M16618" t="s">
        <v>818</v>
      </c>
      <c r="O16618" t="s">
        <v>194</v>
      </c>
      <c r="P16618">
        <v>2040</v>
      </c>
      <c r="Q16618">
        <v>1127.808</v>
      </c>
    </row>
    <row r="16619" spans="1:17" x14ac:dyDescent="0.25">
      <c r="A16619" t="s">
        <v>865</v>
      </c>
      <c r="B16619" t="s">
        <v>866</v>
      </c>
      <c r="C16619" t="s">
        <v>802</v>
      </c>
      <c r="D16619" t="s">
        <v>589</v>
      </c>
      <c r="E16619" t="s">
        <v>731</v>
      </c>
      <c r="F16619" t="s">
        <v>867</v>
      </c>
      <c r="G16619" t="s">
        <v>188</v>
      </c>
      <c r="H16619" t="s">
        <v>816</v>
      </c>
      <c r="I16619" t="s">
        <v>592</v>
      </c>
      <c r="J16619" t="s">
        <v>817</v>
      </c>
      <c r="K16619" t="s">
        <v>593</v>
      </c>
      <c r="M16619" t="s">
        <v>818</v>
      </c>
      <c r="O16619" t="s">
        <v>194</v>
      </c>
      <c r="P16619">
        <v>2050</v>
      </c>
      <c r="Q16619">
        <v>1139.556</v>
      </c>
    </row>
    <row r="16620" spans="1:17" x14ac:dyDescent="0.25">
      <c r="A16620" t="s">
        <v>865</v>
      </c>
      <c r="B16620" t="s">
        <v>866</v>
      </c>
      <c r="C16620" t="s">
        <v>802</v>
      </c>
      <c r="D16620" t="s">
        <v>589</v>
      </c>
      <c r="E16620" t="s">
        <v>731</v>
      </c>
      <c r="F16620" t="s">
        <v>867</v>
      </c>
      <c r="G16620" t="s">
        <v>188</v>
      </c>
      <c r="H16620" t="s">
        <v>816</v>
      </c>
      <c r="I16620" t="s">
        <v>592</v>
      </c>
      <c r="J16620" t="s">
        <v>817</v>
      </c>
      <c r="K16620" t="s">
        <v>593</v>
      </c>
      <c r="M16620" t="s">
        <v>818</v>
      </c>
      <c r="O16620" t="s">
        <v>264</v>
      </c>
      <c r="P16620">
        <v>2050</v>
      </c>
    </row>
    <row r="16621" spans="1:17" x14ac:dyDescent="0.25">
      <c r="A16621" t="s">
        <v>865</v>
      </c>
      <c r="B16621" t="s">
        <v>866</v>
      </c>
      <c r="C16621" t="s">
        <v>802</v>
      </c>
      <c r="D16621" t="s">
        <v>589</v>
      </c>
      <c r="E16621" t="s">
        <v>731</v>
      </c>
      <c r="F16621" t="s">
        <v>867</v>
      </c>
      <c r="G16621" t="s">
        <v>188</v>
      </c>
      <c r="H16621" t="s">
        <v>816</v>
      </c>
      <c r="I16621" t="s">
        <v>592</v>
      </c>
      <c r="J16621" t="s">
        <v>817</v>
      </c>
      <c r="K16621" t="s">
        <v>593</v>
      </c>
      <c r="M16621" t="s">
        <v>818</v>
      </c>
      <c r="O16621" t="s">
        <v>265</v>
      </c>
      <c r="P16621">
        <v>2050</v>
      </c>
    </row>
    <row r="16622" spans="1:17" x14ac:dyDescent="0.25">
      <c r="A16622" t="s">
        <v>865</v>
      </c>
      <c r="B16622" t="s">
        <v>866</v>
      </c>
      <c r="C16622" t="s">
        <v>802</v>
      </c>
      <c r="D16622" t="s">
        <v>589</v>
      </c>
      <c r="E16622" t="s">
        <v>731</v>
      </c>
      <c r="F16622" t="s">
        <v>867</v>
      </c>
      <c r="G16622" t="s">
        <v>188</v>
      </c>
      <c r="H16622" t="s">
        <v>591</v>
      </c>
      <c r="I16622" t="s">
        <v>592</v>
      </c>
      <c r="K16622" t="s">
        <v>593</v>
      </c>
      <c r="M16622" t="s">
        <v>595</v>
      </c>
      <c r="O16622" t="s">
        <v>194</v>
      </c>
      <c r="P16622">
        <v>2015</v>
      </c>
      <c r="Q16622">
        <v>1045.6515927</v>
      </c>
    </row>
    <row r="16623" spans="1:17" x14ac:dyDescent="0.25">
      <c r="A16623" t="s">
        <v>865</v>
      </c>
      <c r="B16623" t="s">
        <v>866</v>
      </c>
      <c r="C16623" t="s">
        <v>802</v>
      </c>
      <c r="D16623" t="s">
        <v>589</v>
      </c>
      <c r="E16623" t="s">
        <v>731</v>
      </c>
      <c r="F16623" t="s">
        <v>867</v>
      </c>
      <c r="G16623" t="s">
        <v>188</v>
      </c>
      <c r="H16623" t="s">
        <v>591</v>
      </c>
      <c r="I16623" t="s">
        <v>592</v>
      </c>
      <c r="K16623" t="s">
        <v>593</v>
      </c>
      <c r="M16623" t="s">
        <v>595</v>
      </c>
      <c r="O16623" t="s">
        <v>194</v>
      </c>
      <c r="P16623">
        <v>2020</v>
      </c>
      <c r="Q16623">
        <v>1111.3607999999999</v>
      </c>
    </row>
    <row r="16624" spans="1:17" x14ac:dyDescent="0.25">
      <c r="A16624" t="s">
        <v>865</v>
      </c>
      <c r="B16624" t="s">
        <v>866</v>
      </c>
      <c r="C16624" t="s">
        <v>802</v>
      </c>
      <c r="D16624" t="s">
        <v>589</v>
      </c>
      <c r="E16624" t="s">
        <v>731</v>
      </c>
      <c r="F16624" t="s">
        <v>867</v>
      </c>
      <c r="G16624" t="s">
        <v>188</v>
      </c>
      <c r="H16624" t="s">
        <v>591</v>
      </c>
      <c r="I16624" t="s">
        <v>592</v>
      </c>
      <c r="K16624" t="s">
        <v>593</v>
      </c>
      <c r="M16624" t="s">
        <v>595</v>
      </c>
      <c r="O16624" t="s">
        <v>264</v>
      </c>
      <c r="P16624">
        <v>2020</v>
      </c>
    </row>
    <row r="16625" spans="1:17" x14ac:dyDescent="0.25">
      <c r="A16625" t="s">
        <v>865</v>
      </c>
      <c r="B16625" t="s">
        <v>866</v>
      </c>
      <c r="C16625" t="s">
        <v>802</v>
      </c>
      <c r="D16625" t="s">
        <v>589</v>
      </c>
      <c r="E16625" t="s">
        <v>731</v>
      </c>
      <c r="F16625" t="s">
        <v>867</v>
      </c>
      <c r="G16625" t="s">
        <v>188</v>
      </c>
      <c r="H16625" t="s">
        <v>591</v>
      </c>
      <c r="I16625" t="s">
        <v>592</v>
      </c>
      <c r="K16625" t="s">
        <v>593</v>
      </c>
      <c r="M16625" t="s">
        <v>595</v>
      </c>
      <c r="O16625" t="s">
        <v>265</v>
      </c>
      <c r="P16625">
        <v>2020</v>
      </c>
    </row>
    <row r="16626" spans="1:17" x14ac:dyDescent="0.25">
      <c r="A16626" t="s">
        <v>865</v>
      </c>
      <c r="B16626" t="s">
        <v>866</v>
      </c>
      <c r="C16626" t="s">
        <v>802</v>
      </c>
      <c r="D16626" t="s">
        <v>589</v>
      </c>
      <c r="E16626" t="s">
        <v>731</v>
      </c>
      <c r="F16626" t="s">
        <v>867</v>
      </c>
      <c r="G16626" t="s">
        <v>188</v>
      </c>
      <c r="H16626" t="s">
        <v>591</v>
      </c>
      <c r="I16626" t="s">
        <v>592</v>
      </c>
      <c r="K16626" t="s">
        <v>593</v>
      </c>
      <c r="M16626" t="s">
        <v>595</v>
      </c>
      <c r="O16626" t="s">
        <v>194</v>
      </c>
      <c r="P16626">
        <v>2030</v>
      </c>
      <c r="Q16626">
        <v>1227.6659999999999</v>
      </c>
    </row>
    <row r="16627" spans="1:17" x14ac:dyDescent="0.25">
      <c r="A16627" t="s">
        <v>865</v>
      </c>
      <c r="B16627" t="s">
        <v>866</v>
      </c>
      <c r="C16627" t="s">
        <v>802</v>
      </c>
      <c r="D16627" t="s">
        <v>589</v>
      </c>
      <c r="E16627" t="s">
        <v>731</v>
      </c>
      <c r="F16627" t="s">
        <v>867</v>
      </c>
      <c r="G16627" t="s">
        <v>188</v>
      </c>
      <c r="H16627" t="s">
        <v>591</v>
      </c>
      <c r="I16627" t="s">
        <v>592</v>
      </c>
      <c r="K16627" t="s">
        <v>593</v>
      </c>
      <c r="M16627" t="s">
        <v>595</v>
      </c>
      <c r="O16627" t="s">
        <v>194</v>
      </c>
      <c r="P16627">
        <v>2040</v>
      </c>
      <c r="Q16627">
        <v>1240.5888</v>
      </c>
    </row>
    <row r="16628" spans="1:17" x14ac:dyDescent="0.25">
      <c r="A16628" t="s">
        <v>865</v>
      </c>
      <c r="B16628" t="s">
        <v>866</v>
      </c>
      <c r="C16628" t="s">
        <v>802</v>
      </c>
      <c r="D16628" t="s">
        <v>589</v>
      </c>
      <c r="E16628" t="s">
        <v>731</v>
      </c>
      <c r="F16628" t="s">
        <v>867</v>
      </c>
      <c r="G16628" t="s">
        <v>188</v>
      </c>
      <c r="H16628" t="s">
        <v>591</v>
      </c>
      <c r="I16628" t="s">
        <v>592</v>
      </c>
      <c r="K16628" t="s">
        <v>593</v>
      </c>
      <c r="M16628" t="s">
        <v>595</v>
      </c>
      <c r="O16628" t="s">
        <v>194</v>
      </c>
      <c r="P16628">
        <v>2050</v>
      </c>
      <c r="Q16628">
        <v>1253.5116</v>
      </c>
    </row>
    <row r="16629" spans="1:17" x14ac:dyDescent="0.25">
      <c r="A16629" t="s">
        <v>865</v>
      </c>
      <c r="B16629" t="s">
        <v>866</v>
      </c>
      <c r="C16629" t="s">
        <v>802</v>
      </c>
      <c r="D16629" t="s">
        <v>589</v>
      </c>
      <c r="E16629" t="s">
        <v>731</v>
      </c>
      <c r="F16629" t="s">
        <v>867</v>
      </c>
      <c r="G16629" t="s">
        <v>188</v>
      </c>
      <c r="H16629" t="s">
        <v>591</v>
      </c>
      <c r="I16629" t="s">
        <v>592</v>
      </c>
      <c r="K16629" t="s">
        <v>593</v>
      </c>
      <c r="M16629" t="s">
        <v>595</v>
      </c>
      <c r="O16629" t="s">
        <v>264</v>
      </c>
      <c r="P16629">
        <v>2050</v>
      </c>
    </row>
    <row r="16630" spans="1:17" x14ac:dyDescent="0.25">
      <c r="A16630" t="s">
        <v>865</v>
      </c>
      <c r="B16630" t="s">
        <v>866</v>
      </c>
      <c r="C16630" t="s">
        <v>802</v>
      </c>
      <c r="D16630" t="s">
        <v>589</v>
      </c>
      <c r="E16630" t="s">
        <v>731</v>
      </c>
      <c r="F16630" t="s">
        <v>867</v>
      </c>
      <c r="G16630" t="s">
        <v>188</v>
      </c>
      <c r="H16630" t="s">
        <v>591</v>
      </c>
      <c r="I16630" t="s">
        <v>592</v>
      </c>
      <c r="K16630" t="s">
        <v>593</v>
      </c>
      <c r="M16630" t="s">
        <v>595</v>
      </c>
      <c r="O16630" t="s">
        <v>265</v>
      </c>
      <c r="P16630">
        <v>2050</v>
      </c>
    </row>
    <row r="16631" spans="1:17" x14ac:dyDescent="0.25">
      <c r="A16631" t="s">
        <v>865</v>
      </c>
      <c r="B16631" t="s">
        <v>866</v>
      </c>
      <c r="C16631" t="s">
        <v>802</v>
      </c>
      <c r="D16631" t="s">
        <v>589</v>
      </c>
      <c r="E16631" t="s">
        <v>731</v>
      </c>
      <c r="F16631" t="s">
        <v>867</v>
      </c>
      <c r="G16631" t="s">
        <v>188</v>
      </c>
      <c r="H16631" t="s">
        <v>819</v>
      </c>
      <c r="I16631" t="s">
        <v>234</v>
      </c>
      <c r="J16631" t="s">
        <v>812</v>
      </c>
      <c r="K16631" t="s">
        <v>236</v>
      </c>
      <c r="L16631" t="s">
        <v>806</v>
      </c>
      <c r="M16631" t="s">
        <v>466</v>
      </c>
      <c r="O16631" t="s">
        <v>194</v>
      </c>
      <c r="P16631">
        <v>2015</v>
      </c>
      <c r="Q16631">
        <v>13000</v>
      </c>
    </row>
    <row r="16632" spans="1:17" x14ac:dyDescent="0.25">
      <c r="A16632" t="s">
        <v>865</v>
      </c>
      <c r="B16632" t="s">
        <v>866</v>
      </c>
      <c r="C16632" t="s">
        <v>802</v>
      </c>
      <c r="D16632" t="s">
        <v>589</v>
      </c>
      <c r="E16632" t="s">
        <v>731</v>
      </c>
      <c r="F16632" t="s">
        <v>867</v>
      </c>
      <c r="G16632" t="s">
        <v>188</v>
      </c>
      <c r="H16632" t="s">
        <v>819</v>
      </c>
      <c r="I16632" t="s">
        <v>234</v>
      </c>
      <c r="J16632" t="s">
        <v>812</v>
      </c>
      <c r="K16632" t="s">
        <v>236</v>
      </c>
      <c r="L16632" t="s">
        <v>806</v>
      </c>
      <c r="M16632" t="s">
        <v>466</v>
      </c>
      <c r="O16632" t="s">
        <v>194</v>
      </c>
      <c r="P16632">
        <v>2020</v>
      </c>
      <c r="Q16632">
        <v>9600</v>
      </c>
    </row>
    <row r="16633" spans="1:17" x14ac:dyDescent="0.25">
      <c r="A16633" t="s">
        <v>865</v>
      </c>
      <c r="B16633" t="s">
        <v>866</v>
      </c>
      <c r="C16633" t="s">
        <v>802</v>
      </c>
      <c r="D16633" t="s">
        <v>589</v>
      </c>
      <c r="E16633" t="s">
        <v>731</v>
      </c>
      <c r="F16633" t="s">
        <v>867</v>
      </c>
      <c r="G16633" t="s">
        <v>188</v>
      </c>
      <c r="H16633" t="s">
        <v>819</v>
      </c>
      <c r="I16633" t="s">
        <v>234</v>
      </c>
      <c r="J16633" t="s">
        <v>812</v>
      </c>
      <c r="K16633" t="s">
        <v>236</v>
      </c>
      <c r="L16633" t="s">
        <v>806</v>
      </c>
      <c r="M16633" t="s">
        <v>466</v>
      </c>
      <c r="O16633" t="s">
        <v>264</v>
      </c>
      <c r="P16633">
        <v>2020</v>
      </c>
      <c r="Q16633">
        <v>8600</v>
      </c>
    </row>
    <row r="16634" spans="1:17" x14ac:dyDescent="0.25">
      <c r="A16634" t="s">
        <v>865</v>
      </c>
      <c r="B16634" t="s">
        <v>866</v>
      </c>
      <c r="C16634" t="s">
        <v>802</v>
      </c>
      <c r="D16634" t="s">
        <v>589</v>
      </c>
      <c r="E16634" t="s">
        <v>731</v>
      </c>
      <c r="F16634" t="s">
        <v>867</v>
      </c>
      <c r="G16634" t="s">
        <v>188</v>
      </c>
      <c r="H16634" t="s">
        <v>819</v>
      </c>
      <c r="I16634" t="s">
        <v>234</v>
      </c>
      <c r="J16634" t="s">
        <v>812</v>
      </c>
      <c r="K16634" t="s">
        <v>236</v>
      </c>
      <c r="L16634" t="s">
        <v>806</v>
      </c>
      <c r="M16634" t="s">
        <v>466</v>
      </c>
      <c r="O16634" t="s">
        <v>265</v>
      </c>
      <c r="P16634">
        <v>2020</v>
      </c>
      <c r="Q16634">
        <v>10600</v>
      </c>
    </row>
    <row r="16635" spans="1:17" x14ac:dyDescent="0.25">
      <c r="A16635" t="s">
        <v>865</v>
      </c>
      <c r="B16635" t="s">
        <v>866</v>
      </c>
      <c r="C16635" t="s">
        <v>802</v>
      </c>
      <c r="D16635" t="s">
        <v>589</v>
      </c>
      <c r="E16635" t="s">
        <v>731</v>
      </c>
      <c r="F16635" t="s">
        <v>867</v>
      </c>
      <c r="G16635" t="s">
        <v>188</v>
      </c>
      <c r="H16635" t="s">
        <v>819</v>
      </c>
      <c r="I16635" t="s">
        <v>234</v>
      </c>
      <c r="J16635" t="s">
        <v>812</v>
      </c>
      <c r="K16635" t="s">
        <v>236</v>
      </c>
      <c r="L16635" t="s">
        <v>806</v>
      </c>
      <c r="M16635" t="s">
        <v>466</v>
      </c>
      <c r="O16635" t="s">
        <v>194</v>
      </c>
      <c r="P16635">
        <v>2030</v>
      </c>
      <c r="Q16635">
        <v>8100</v>
      </c>
    </row>
    <row r="16636" spans="1:17" x14ac:dyDescent="0.25">
      <c r="A16636" t="s">
        <v>865</v>
      </c>
      <c r="B16636" t="s">
        <v>866</v>
      </c>
      <c r="C16636" t="s">
        <v>802</v>
      </c>
      <c r="D16636" t="s">
        <v>589</v>
      </c>
      <c r="E16636" t="s">
        <v>731</v>
      </c>
      <c r="F16636" t="s">
        <v>867</v>
      </c>
      <c r="G16636" t="s">
        <v>188</v>
      </c>
      <c r="H16636" t="s">
        <v>819</v>
      </c>
      <c r="I16636" t="s">
        <v>234</v>
      </c>
      <c r="J16636" t="s">
        <v>812</v>
      </c>
      <c r="K16636" t="s">
        <v>236</v>
      </c>
      <c r="L16636" t="s">
        <v>806</v>
      </c>
      <c r="M16636" t="s">
        <v>466</v>
      </c>
      <c r="O16636" t="s">
        <v>194</v>
      </c>
      <c r="P16636">
        <v>2040</v>
      </c>
      <c r="Q16636">
        <v>7300</v>
      </c>
    </row>
    <row r="16637" spans="1:17" x14ac:dyDescent="0.25">
      <c r="A16637" t="s">
        <v>865</v>
      </c>
      <c r="B16637" t="s">
        <v>866</v>
      </c>
      <c r="C16637" t="s">
        <v>802</v>
      </c>
      <c r="D16637" t="s">
        <v>589</v>
      </c>
      <c r="E16637" t="s">
        <v>731</v>
      </c>
      <c r="F16637" t="s">
        <v>867</v>
      </c>
      <c r="G16637" t="s">
        <v>188</v>
      </c>
      <c r="H16637" t="s">
        <v>819</v>
      </c>
      <c r="I16637" t="s">
        <v>234</v>
      </c>
      <c r="J16637" t="s">
        <v>812</v>
      </c>
      <c r="K16637" t="s">
        <v>236</v>
      </c>
      <c r="L16637" t="s">
        <v>806</v>
      </c>
      <c r="M16637" t="s">
        <v>466</v>
      </c>
      <c r="O16637" t="s">
        <v>194</v>
      </c>
      <c r="P16637">
        <v>2050</v>
      </c>
      <c r="Q16637">
        <v>6800</v>
      </c>
    </row>
    <row r="16638" spans="1:17" x14ac:dyDescent="0.25">
      <c r="A16638" t="s">
        <v>865</v>
      </c>
      <c r="B16638" t="s">
        <v>866</v>
      </c>
      <c r="C16638" t="s">
        <v>802</v>
      </c>
      <c r="D16638" t="s">
        <v>589</v>
      </c>
      <c r="E16638" t="s">
        <v>731</v>
      </c>
      <c r="F16638" t="s">
        <v>867</v>
      </c>
      <c r="G16638" t="s">
        <v>188</v>
      </c>
      <c r="H16638" t="s">
        <v>819</v>
      </c>
      <c r="I16638" t="s">
        <v>234</v>
      </c>
      <c r="J16638" t="s">
        <v>812</v>
      </c>
      <c r="K16638" t="s">
        <v>236</v>
      </c>
      <c r="L16638" t="s">
        <v>806</v>
      </c>
      <c r="M16638" t="s">
        <v>466</v>
      </c>
      <c r="O16638" t="s">
        <v>264</v>
      </c>
      <c r="P16638">
        <v>2050</v>
      </c>
      <c r="Q16638">
        <v>6100</v>
      </c>
    </row>
    <row r="16639" spans="1:17" x14ac:dyDescent="0.25">
      <c r="A16639" t="s">
        <v>865</v>
      </c>
      <c r="B16639" t="s">
        <v>866</v>
      </c>
      <c r="C16639" t="s">
        <v>802</v>
      </c>
      <c r="D16639" t="s">
        <v>589</v>
      </c>
      <c r="E16639" t="s">
        <v>731</v>
      </c>
      <c r="F16639" t="s">
        <v>867</v>
      </c>
      <c r="G16639" t="s">
        <v>188</v>
      </c>
      <c r="H16639" t="s">
        <v>819</v>
      </c>
      <c r="I16639" t="s">
        <v>234</v>
      </c>
      <c r="J16639" t="s">
        <v>812</v>
      </c>
      <c r="K16639" t="s">
        <v>236</v>
      </c>
      <c r="L16639" t="s">
        <v>806</v>
      </c>
      <c r="M16639" t="s">
        <v>466</v>
      </c>
      <c r="O16639" t="s">
        <v>265</v>
      </c>
      <c r="P16639">
        <v>2050</v>
      </c>
      <c r="Q16639">
        <v>7500</v>
      </c>
    </row>
    <row r="16640" spans="1:17" x14ac:dyDescent="0.25">
      <c r="A16640" t="s">
        <v>865</v>
      </c>
      <c r="B16640" t="s">
        <v>866</v>
      </c>
      <c r="C16640" t="s">
        <v>802</v>
      </c>
      <c r="D16640" t="s">
        <v>589</v>
      </c>
      <c r="E16640" t="s">
        <v>731</v>
      </c>
      <c r="F16640" t="s">
        <v>867</v>
      </c>
      <c r="G16640" t="s">
        <v>188</v>
      </c>
      <c r="H16640" t="s">
        <v>820</v>
      </c>
      <c r="I16640" t="s">
        <v>234</v>
      </c>
      <c r="J16640" t="s">
        <v>821</v>
      </c>
      <c r="K16640" t="s">
        <v>236</v>
      </c>
      <c r="L16640" t="s">
        <v>806</v>
      </c>
      <c r="O16640" t="s">
        <v>194</v>
      </c>
      <c r="P16640">
        <v>2015</v>
      </c>
    </row>
    <row r="16641" spans="1:17" x14ac:dyDescent="0.25">
      <c r="A16641" t="s">
        <v>865</v>
      </c>
      <c r="B16641" t="s">
        <v>866</v>
      </c>
      <c r="C16641" t="s">
        <v>802</v>
      </c>
      <c r="D16641" t="s">
        <v>589</v>
      </c>
      <c r="E16641" t="s">
        <v>731</v>
      </c>
      <c r="F16641" t="s">
        <v>867</v>
      </c>
      <c r="G16641" t="s">
        <v>188</v>
      </c>
      <c r="H16641" t="s">
        <v>820</v>
      </c>
      <c r="I16641" t="s">
        <v>234</v>
      </c>
      <c r="J16641" t="s">
        <v>821</v>
      </c>
      <c r="K16641" t="s">
        <v>236</v>
      </c>
      <c r="L16641" t="s">
        <v>806</v>
      </c>
      <c r="O16641" t="s">
        <v>194</v>
      </c>
      <c r="P16641">
        <v>2020</v>
      </c>
    </row>
    <row r="16642" spans="1:17" x14ac:dyDescent="0.25">
      <c r="A16642" t="s">
        <v>865</v>
      </c>
      <c r="B16642" t="s">
        <v>866</v>
      </c>
      <c r="C16642" t="s">
        <v>802</v>
      </c>
      <c r="D16642" t="s">
        <v>589</v>
      </c>
      <c r="E16642" t="s">
        <v>731</v>
      </c>
      <c r="F16642" t="s">
        <v>867</v>
      </c>
      <c r="G16642" t="s">
        <v>188</v>
      </c>
      <c r="H16642" t="s">
        <v>820</v>
      </c>
      <c r="I16642" t="s">
        <v>234</v>
      </c>
      <c r="J16642" t="s">
        <v>821</v>
      </c>
      <c r="K16642" t="s">
        <v>236</v>
      </c>
      <c r="L16642" t="s">
        <v>806</v>
      </c>
      <c r="O16642" t="s">
        <v>264</v>
      </c>
      <c r="P16642">
        <v>2020</v>
      </c>
    </row>
    <row r="16643" spans="1:17" x14ac:dyDescent="0.25">
      <c r="A16643" t="s">
        <v>865</v>
      </c>
      <c r="B16643" t="s">
        <v>866</v>
      </c>
      <c r="C16643" t="s">
        <v>802</v>
      </c>
      <c r="D16643" t="s">
        <v>589</v>
      </c>
      <c r="E16643" t="s">
        <v>731</v>
      </c>
      <c r="F16643" t="s">
        <v>867</v>
      </c>
      <c r="G16643" t="s">
        <v>188</v>
      </c>
      <c r="H16643" t="s">
        <v>820</v>
      </c>
      <c r="I16643" t="s">
        <v>234</v>
      </c>
      <c r="J16643" t="s">
        <v>821</v>
      </c>
      <c r="K16643" t="s">
        <v>236</v>
      </c>
      <c r="L16643" t="s">
        <v>806</v>
      </c>
      <c r="O16643" t="s">
        <v>265</v>
      </c>
      <c r="P16643">
        <v>2020</v>
      </c>
    </row>
    <row r="16644" spans="1:17" x14ac:dyDescent="0.25">
      <c r="A16644" t="s">
        <v>865</v>
      </c>
      <c r="B16644" t="s">
        <v>866</v>
      </c>
      <c r="C16644" t="s">
        <v>802</v>
      </c>
      <c r="D16644" t="s">
        <v>589</v>
      </c>
      <c r="E16644" t="s">
        <v>731</v>
      </c>
      <c r="F16644" t="s">
        <v>867</v>
      </c>
      <c r="G16644" t="s">
        <v>188</v>
      </c>
      <c r="H16644" t="s">
        <v>820</v>
      </c>
      <c r="I16644" t="s">
        <v>234</v>
      </c>
      <c r="J16644" t="s">
        <v>821</v>
      </c>
      <c r="K16644" t="s">
        <v>236</v>
      </c>
      <c r="L16644" t="s">
        <v>806</v>
      </c>
      <c r="O16644" t="s">
        <v>194</v>
      </c>
      <c r="P16644">
        <v>2030</v>
      </c>
    </row>
    <row r="16645" spans="1:17" x14ac:dyDescent="0.25">
      <c r="A16645" t="s">
        <v>865</v>
      </c>
      <c r="B16645" t="s">
        <v>866</v>
      </c>
      <c r="C16645" t="s">
        <v>802</v>
      </c>
      <c r="D16645" t="s">
        <v>589</v>
      </c>
      <c r="E16645" t="s">
        <v>731</v>
      </c>
      <c r="F16645" t="s">
        <v>867</v>
      </c>
      <c r="G16645" t="s">
        <v>188</v>
      </c>
      <c r="H16645" t="s">
        <v>820</v>
      </c>
      <c r="I16645" t="s">
        <v>234</v>
      </c>
      <c r="J16645" t="s">
        <v>821</v>
      </c>
      <c r="K16645" t="s">
        <v>236</v>
      </c>
      <c r="L16645" t="s">
        <v>806</v>
      </c>
      <c r="O16645" t="s">
        <v>194</v>
      </c>
      <c r="P16645">
        <v>2040</v>
      </c>
    </row>
    <row r="16646" spans="1:17" x14ac:dyDescent="0.25">
      <c r="A16646" t="s">
        <v>865</v>
      </c>
      <c r="B16646" t="s">
        <v>866</v>
      </c>
      <c r="C16646" t="s">
        <v>802</v>
      </c>
      <c r="D16646" t="s">
        <v>589</v>
      </c>
      <c r="E16646" t="s">
        <v>731</v>
      </c>
      <c r="F16646" t="s">
        <v>867</v>
      </c>
      <c r="G16646" t="s">
        <v>188</v>
      </c>
      <c r="H16646" t="s">
        <v>820</v>
      </c>
      <c r="I16646" t="s">
        <v>234</v>
      </c>
      <c r="J16646" t="s">
        <v>821</v>
      </c>
      <c r="K16646" t="s">
        <v>236</v>
      </c>
      <c r="L16646" t="s">
        <v>806</v>
      </c>
      <c r="O16646" t="s">
        <v>194</v>
      </c>
      <c r="P16646">
        <v>2050</v>
      </c>
    </row>
    <row r="16647" spans="1:17" x14ac:dyDescent="0.25">
      <c r="A16647" t="s">
        <v>865</v>
      </c>
      <c r="B16647" t="s">
        <v>866</v>
      </c>
      <c r="C16647" t="s">
        <v>802</v>
      </c>
      <c r="D16647" t="s">
        <v>589</v>
      </c>
      <c r="E16647" t="s">
        <v>731</v>
      </c>
      <c r="F16647" t="s">
        <v>867</v>
      </c>
      <c r="G16647" t="s">
        <v>188</v>
      </c>
      <c r="H16647" t="s">
        <v>820</v>
      </c>
      <c r="I16647" t="s">
        <v>234</v>
      </c>
      <c r="J16647" t="s">
        <v>821</v>
      </c>
      <c r="K16647" t="s">
        <v>236</v>
      </c>
      <c r="L16647" t="s">
        <v>806</v>
      </c>
      <c r="O16647" t="s">
        <v>264</v>
      </c>
      <c r="P16647">
        <v>2050</v>
      </c>
    </row>
    <row r="16648" spans="1:17" x14ac:dyDescent="0.25">
      <c r="A16648" t="s">
        <v>865</v>
      </c>
      <c r="B16648" t="s">
        <v>866</v>
      </c>
      <c r="C16648" t="s">
        <v>802</v>
      </c>
      <c r="D16648" t="s">
        <v>589</v>
      </c>
      <c r="E16648" t="s">
        <v>731</v>
      </c>
      <c r="F16648" t="s">
        <v>867</v>
      </c>
      <c r="G16648" t="s">
        <v>188</v>
      </c>
      <c r="H16648" t="s">
        <v>820</v>
      </c>
      <c r="I16648" t="s">
        <v>234</v>
      </c>
      <c r="J16648" t="s">
        <v>821</v>
      </c>
      <c r="K16648" t="s">
        <v>236</v>
      </c>
      <c r="L16648" t="s">
        <v>806</v>
      </c>
      <c r="O16648" t="s">
        <v>265</v>
      </c>
      <c r="P16648">
        <v>2050</v>
      </c>
    </row>
    <row r="16649" spans="1:17" x14ac:dyDescent="0.25">
      <c r="A16649" t="s">
        <v>865</v>
      </c>
      <c r="B16649" t="s">
        <v>866</v>
      </c>
      <c r="C16649" t="s">
        <v>802</v>
      </c>
      <c r="D16649" t="s">
        <v>589</v>
      </c>
      <c r="E16649" t="s">
        <v>731</v>
      </c>
      <c r="F16649" t="s">
        <v>867</v>
      </c>
      <c r="G16649" t="s">
        <v>188</v>
      </c>
      <c r="H16649" t="s">
        <v>822</v>
      </c>
      <c r="I16649" t="s">
        <v>234</v>
      </c>
      <c r="J16649" t="s">
        <v>823</v>
      </c>
      <c r="K16649" t="s">
        <v>236</v>
      </c>
      <c r="L16649" t="s">
        <v>806</v>
      </c>
      <c r="O16649" t="s">
        <v>194</v>
      </c>
      <c r="P16649">
        <v>2015</v>
      </c>
      <c r="Q16649">
        <v>13000</v>
      </c>
    </row>
    <row r="16650" spans="1:17" x14ac:dyDescent="0.25">
      <c r="A16650" t="s">
        <v>865</v>
      </c>
      <c r="B16650" t="s">
        <v>866</v>
      </c>
      <c r="C16650" t="s">
        <v>802</v>
      </c>
      <c r="D16650" t="s">
        <v>589</v>
      </c>
      <c r="E16650" t="s">
        <v>731</v>
      </c>
      <c r="F16650" t="s">
        <v>867</v>
      </c>
      <c r="G16650" t="s">
        <v>188</v>
      </c>
      <c r="H16650" t="s">
        <v>822</v>
      </c>
      <c r="I16650" t="s">
        <v>234</v>
      </c>
      <c r="J16650" t="s">
        <v>823</v>
      </c>
      <c r="K16650" t="s">
        <v>236</v>
      </c>
      <c r="L16650" t="s">
        <v>806</v>
      </c>
      <c r="O16650" t="s">
        <v>194</v>
      </c>
      <c r="P16650">
        <v>2020</v>
      </c>
      <c r="Q16650">
        <v>9600</v>
      </c>
    </row>
    <row r="16651" spans="1:17" x14ac:dyDescent="0.25">
      <c r="A16651" t="s">
        <v>865</v>
      </c>
      <c r="B16651" t="s">
        <v>866</v>
      </c>
      <c r="C16651" t="s">
        <v>802</v>
      </c>
      <c r="D16651" t="s">
        <v>589</v>
      </c>
      <c r="E16651" t="s">
        <v>731</v>
      </c>
      <c r="F16651" t="s">
        <v>867</v>
      </c>
      <c r="G16651" t="s">
        <v>188</v>
      </c>
      <c r="H16651" t="s">
        <v>822</v>
      </c>
      <c r="I16651" t="s">
        <v>234</v>
      </c>
      <c r="J16651" t="s">
        <v>823</v>
      </c>
      <c r="K16651" t="s">
        <v>236</v>
      </c>
      <c r="L16651" t="s">
        <v>806</v>
      </c>
      <c r="O16651" t="s">
        <v>264</v>
      </c>
      <c r="P16651">
        <v>2020</v>
      </c>
    </row>
    <row r="16652" spans="1:17" x14ac:dyDescent="0.25">
      <c r="A16652" t="s">
        <v>865</v>
      </c>
      <c r="B16652" t="s">
        <v>866</v>
      </c>
      <c r="C16652" t="s">
        <v>802</v>
      </c>
      <c r="D16652" t="s">
        <v>589</v>
      </c>
      <c r="E16652" t="s">
        <v>731</v>
      </c>
      <c r="F16652" t="s">
        <v>867</v>
      </c>
      <c r="G16652" t="s">
        <v>188</v>
      </c>
      <c r="H16652" t="s">
        <v>822</v>
      </c>
      <c r="I16652" t="s">
        <v>234</v>
      </c>
      <c r="J16652" t="s">
        <v>823</v>
      </c>
      <c r="K16652" t="s">
        <v>236</v>
      </c>
      <c r="L16652" t="s">
        <v>806</v>
      </c>
      <c r="O16652" t="s">
        <v>265</v>
      </c>
      <c r="P16652">
        <v>2020</v>
      </c>
    </row>
    <row r="16653" spans="1:17" x14ac:dyDescent="0.25">
      <c r="A16653" t="s">
        <v>865</v>
      </c>
      <c r="B16653" t="s">
        <v>866</v>
      </c>
      <c r="C16653" t="s">
        <v>802</v>
      </c>
      <c r="D16653" t="s">
        <v>589</v>
      </c>
      <c r="E16653" t="s">
        <v>731</v>
      </c>
      <c r="F16653" t="s">
        <v>867</v>
      </c>
      <c r="G16653" t="s">
        <v>188</v>
      </c>
      <c r="H16653" t="s">
        <v>822</v>
      </c>
      <c r="I16653" t="s">
        <v>234</v>
      </c>
      <c r="J16653" t="s">
        <v>823</v>
      </c>
      <c r="K16653" t="s">
        <v>236</v>
      </c>
      <c r="L16653" t="s">
        <v>806</v>
      </c>
      <c r="O16653" t="s">
        <v>194</v>
      </c>
      <c r="P16653">
        <v>2030</v>
      </c>
      <c r="Q16653">
        <v>8100</v>
      </c>
    </row>
    <row r="16654" spans="1:17" x14ac:dyDescent="0.25">
      <c r="A16654" t="s">
        <v>865</v>
      </c>
      <c r="B16654" t="s">
        <v>866</v>
      </c>
      <c r="C16654" t="s">
        <v>802</v>
      </c>
      <c r="D16654" t="s">
        <v>589</v>
      </c>
      <c r="E16654" t="s">
        <v>731</v>
      </c>
      <c r="F16654" t="s">
        <v>867</v>
      </c>
      <c r="G16654" t="s">
        <v>188</v>
      </c>
      <c r="H16654" t="s">
        <v>822</v>
      </c>
      <c r="I16654" t="s">
        <v>234</v>
      </c>
      <c r="J16654" t="s">
        <v>823</v>
      </c>
      <c r="K16654" t="s">
        <v>236</v>
      </c>
      <c r="L16654" t="s">
        <v>806</v>
      </c>
      <c r="O16654" t="s">
        <v>194</v>
      </c>
      <c r="P16654">
        <v>2040</v>
      </c>
      <c r="Q16654">
        <v>7300</v>
      </c>
    </row>
    <row r="16655" spans="1:17" x14ac:dyDescent="0.25">
      <c r="A16655" t="s">
        <v>865</v>
      </c>
      <c r="B16655" t="s">
        <v>866</v>
      </c>
      <c r="C16655" t="s">
        <v>802</v>
      </c>
      <c r="D16655" t="s">
        <v>589</v>
      </c>
      <c r="E16655" t="s">
        <v>731</v>
      </c>
      <c r="F16655" t="s">
        <v>867</v>
      </c>
      <c r="G16655" t="s">
        <v>188</v>
      </c>
      <c r="H16655" t="s">
        <v>822</v>
      </c>
      <c r="I16655" t="s">
        <v>234</v>
      </c>
      <c r="J16655" t="s">
        <v>823</v>
      </c>
      <c r="K16655" t="s">
        <v>236</v>
      </c>
      <c r="L16655" t="s">
        <v>806</v>
      </c>
      <c r="O16655" t="s">
        <v>194</v>
      </c>
      <c r="P16655">
        <v>2050</v>
      </c>
      <c r="Q16655">
        <v>6800</v>
      </c>
    </row>
    <row r="16656" spans="1:17" x14ac:dyDescent="0.25">
      <c r="A16656" t="s">
        <v>865</v>
      </c>
      <c r="B16656" t="s">
        <v>866</v>
      </c>
      <c r="C16656" t="s">
        <v>802</v>
      </c>
      <c r="D16656" t="s">
        <v>589</v>
      </c>
      <c r="E16656" t="s">
        <v>731</v>
      </c>
      <c r="F16656" t="s">
        <v>867</v>
      </c>
      <c r="G16656" t="s">
        <v>188</v>
      </c>
      <c r="H16656" t="s">
        <v>822</v>
      </c>
      <c r="I16656" t="s">
        <v>234</v>
      </c>
      <c r="J16656" t="s">
        <v>823</v>
      </c>
      <c r="K16656" t="s">
        <v>236</v>
      </c>
      <c r="L16656" t="s">
        <v>806</v>
      </c>
      <c r="O16656" t="s">
        <v>264</v>
      </c>
      <c r="P16656">
        <v>2050</v>
      </c>
    </row>
    <row r="16657" spans="1:17" x14ac:dyDescent="0.25">
      <c r="A16657" t="s">
        <v>865</v>
      </c>
      <c r="B16657" t="s">
        <v>866</v>
      </c>
      <c r="C16657" t="s">
        <v>802</v>
      </c>
      <c r="D16657" t="s">
        <v>589</v>
      </c>
      <c r="E16657" t="s">
        <v>731</v>
      </c>
      <c r="F16657" t="s">
        <v>867</v>
      </c>
      <c r="G16657" t="s">
        <v>188</v>
      </c>
      <c r="H16657" t="s">
        <v>822</v>
      </c>
      <c r="I16657" t="s">
        <v>234</v>
      </c>
      <c r="J16657" t="s">
        <v>823</v>
      </c>
      <c r="K16657" t="s">
        <v>236</v>
      </c>
      <c r="L16657" t="s">
        <v>806</v>
      </c>
      <c r="O16657" t="s">
        <v>265</v>
      </c>
      <c r="P16657">
        <v>2050</v>
      </c>
    </row>
    <row r="16658" spans="1:17" x14ac:dyDescent="0.25">
      <c r="A16658" t="s">
        <v>865</v>
      </c>
      <c r="B16658" t="s">
        <v>866</v>
      </c>
      <c r="C16658" t="s">
        <v>802</v>
      </c>
      <c r="D16658" t="s">
        <v>589</v>
      </c>
      <c r="E16658" t="s">
        <v>731</v>
      </c>
      <c r="F16658" t="s">
        <v>867</v>
      </c>
      <c r="G16658" t="s">
        <v>188</v>
      </c>
      <c r="H16658" t="s">
        <v>824</v>
      </c>
      <c r="I16658" t="s">
        <v>213</v>
      </c>
      <c r="J16658" t="s">
        <v>817</v>
      </c>
      <c r="K16658" t="s">
        <v>214</v>
      </c>
      <c r="M16658" t="s">
        <v>868</v>
      </c>
      <c r="O16658" t="s">
        <v>194</v>
      </c>
      <c r="P16658">
        <v>2015</v>
      </c>
      <c r="Q16658">
        <v>0.11</v>
      </c>
    </row>
    <row r="16659" spans="1:17" x14ac:dyDescent="0.25">
      <c r="A16659" t="s">
        <v>865</v>
      </c>
      <c r="B16659" t="s">
        <v>866</v>
      </c>
      <c r="C16659" t="s">
        <v>802</v>
      </c>
      <c r="D16659" t="s">
        <v>589</v>
      </c>
      <c r="E16659" t="s">
        <v>731</v>
      </c>
      <c r="F16659" t="s">
        <v>867</v>
      </c>
      <c r="G16659" t="s">
        <v>188</v>
      </c>
      <c r="H16659" t="s">
        <v>824</v>
      </c>
      <c r="I16659" t="s">
        <v>213</v>
      </c>
      <c r="J16659" t="s">
        <v>817</v>
      </c>
      <c r="K16659" t="s">
        <v>214</v>
      </c>
      <c r="M16659" t="s">
        <v>868</v>
      </c>
      <c r="O16659" t="s">
        <v>194</v>
      </c>
      <c r="P16659">
        <v>2020</v>
      </c>
      <c r="Q16659">
        <v>0.11</v>
      </c>
    </row>
    <row r="16660" spans="1:17" x14ac:dyDescent="0.25">
      <c r="A16660" t="s">
        <v>865</v>
      </c>
      <c r="B16660" t="s">
        <v>866</v>
      </c>
      <c r="C16660" t="s">
        <v>802</v>
      </c>
      <c r="D16660" t="s">
        <v>589</v>
      </c>
      <c r="E16660" t="s">
        <v>731</v>
      </c>
      <c r="F16660" t="s">
        <v>867</v>
      </c>
      <c r="G16660" t="s">
        <v>188</v>
      </c>
      <c r="H16660" t="s">
        <v>824</v>
      </c>
      <c r="I16660" t="s">
        <v>213</v>
      </c>
      <c r="J16660" t="s">
        <v>817</v>
      </c>
      <c r="K16660" t="s">
        <v>214</v>
      </c>
      <c r="M16660" t="s">
        <v>868</v>
      </c>
      <c r="O16660" t="s">
        <v>264</v>
      </c>
      <c r="P16660">
        <v>2020</v>
      </c>
    </row>
    <row r="16661" spans="1:17" x14ac:dyDescent="0.25">
      <c r="A16661" t="s">
        <v>865</v>
      </c>
      <c r="B16661" t="s">
        <v>866</v>
      </c>
      <c r="C16661" t="s">
        <v>802</v>
      </c>
      <c r="D16661" t="s">
        <v>589</v>
      </c>
      <c r="E16661" t="s">
        <v>731</v>
      </c>
      <c r="F16661" t="s">
        <v>867</v>
      </c>
      <c r="G16661" t="s">
        <v>188</v>
      </c>
      <c r="H16661" t="s">
        <v>824</v>
      </c>
      <c r="I16661" t="s">
        <v>213</v>
      </c>
      <c r="J16661" t="s">
        <v>817</v>
      </c>
      <c r="K16661" t="s">
        <v>214</v>
      </c>
      <c r="M16661" t="s">
        <v>868</v>
      </c>
      <c r="O16661" t="s">
        <v>265</v>
      </c>
      <c r="P16661">
        <v>2020</v>
      </c>
    </row>
    <row r="16662" spans="1:17" x14ac:dyDescent="0.25">
      <c r="A16662" t="s">
        <v>865</v>
      </c>
      <c r="B16662" t="s">
        <v>866</v>
      </c>
      <c r="C16662" t="s">
        <v>802</v>
      </c>
      <c r="D16662" t="s">
        <v>589</v>
      </c>
      <c r="E16662" t="s">
        <v>731</v>
      </c>
      <c r="F16662" t="s">
        <v>867</v>
      </c>
      <c r="G16662" t="s">
        <v>188</v>
      </c>
      <c r="H16662" t="s">
        <v>824</v>
      </c>
      <c r="I16662" t="s">
        <v>213</v>
      </c>
      <c r="J16662" t="s">
        <v>817</v>
      </c>
      <c r="K16662" t="s">
        <v>214</v>
      </c>
      <c r="M16662" t="s">
        <v>868</v>
      </c>
      <c r="O16662" t="s">
        <v>194</v>
      </c>
      <c r="P16662">
        <v>2030</v>
      </c>
      <c r="Q16662">
        <v>0.11</v>
      </c>
    </row>
    <row r="16663" spans="1:17" x14ac:dyDescent="0.25">
      <c r="A16663" t="s">
        <v>865</v>
      </c>
      <c r="B16663" t="s">
        <v>866</v>
      </c>
      <c r="C16663" t="s">
        <v>802</v>
      </c>
      <c r="D16663" t="s">
        <v>589</v>
      </c>
      <c r="E16663" t="s">
        <v>731</v>
      </c>
      <c r="F16663" t="s">
        <v>867</v>
      </c>
      <c r="G16663" t="s">
        <v>188</v>
      </c>
      <c r="H16663" t="s">
        <v>824</v>
      </c>
      <c r="I16663" t="s">
        <v>213</v>
      </c>
      <c r="J16663" t="s">
        <v>817</v>
      </c>
      <c r="K16663" t="s">
        <v>214</v>
      </c>
      <c r="M16663" t="s">
        <v>868</v>
      </c>
      <c r="O16663" t="s">
        <v>194</v>
      </c>
      <c r="P16663">
        <v>2040</v>
      </c>
      <c r="Q16663">
        <v>0.11</v>
      </c>
    </row>
    <row r="16664" spans="1:17" x14ac:dyDescent="0.25">
      <c r="A16664" t="s">
        <v>865</v>
      </c>
      <c r="B16664" t="s">
        <v>866</v>
      </c>
      <c r="C16664" t="s">
        <v>802</v>
      </c>
      <c r="D16664" t="s">
        <v>589</v>
      </c>
      <c r="E16664" t="s">
        <v>731</v>
      </c>
      <c r="F16664" t="s">
        <v>867</v>
      </c>
      <c r="G16664" t="s">
        <v>188</v>
      </c>
      <c r="H16664" t="s">
        <v>824</v>
      </c>
      <c r="I16664" t="s">
        <v>213</v>
      </c>
      <c r="J16664" t="s">
        <v>817</v>
      </c>
      <c r="K16664" t="s">
        <v>214</v>
      </c>
      <c r="M16664" t="s">
        <v>868</v>
      </c>
      <c r="O16664" t="s">
        <v>194</v>
      </c>
      <c r="P16664">
        <v>2050</v>
      </c>
      <c r="Q16664">
        <v>0.11</v>
      </c>
    </row>
    <row r="16665" spans="1:17" x14ac:dyDescent="0.25">
      <c r="A16665" t="s">
        <v>865</v>
      </c>
      <c r="B16665" t="s">
        <v>866</v>
      </c>
      <c r="C16665" t="s">
        <v>802</v>
      </c>
      <c r="D16665" t="s">
        <v>589</v>
      </c>
      <c r="E16665" t="s">
        <v>731</v>
      </c>
      <c r="F16665" t="s">
        <v>867</v>
      </c>
      <c r="G16665" t="s">
        <v>188</v>
      </c>
      <c r="H16665" t="s">
        <v>824</v>
      </c>
      <c r="I16665" t="s">
        <v>213</v>
      </c>
      <c r="J16665" t="s">
        <v>817</v>
      </c>
      <c r="K16665" t="s">
        <v>214</v>
      </c>
      <c r="M16665" t="s">
        <v>868</v>
      </c>
      <c r="O16665" t="s">
        <v>264</v>
      </c>
      <c r="P16665">
        <v>2050</v>
      </c>
    </row>
    <row r="16666" spans="1:17" x14ac:dyDescent="0.25">
      <c r="A16666" t="s">
        <v>865</v>
      </c>
      <c r="B16666" t="s">
        <v>866</v>
      </c>
      <c r="C16666" t="s">
        <v>802</v>
      </c>
      <c r="D16666" t="s">
        <v>589</v>
      </c>
      <c r="E16666" t="s">
        <v>731</v>
      </c>
      <c r="F16666" t="s">
        <v>867</v>
      </c>
      <c r="G16666" t="s">
        <v>188</v>
      </c>
      <c r="H16666" t="s">
        <v>824</v>
      </c>
      <c r="I16666" t="s">
        <v>213</v>
      </c>
      <c r="J16666" t="s">
        <v>817</v>
      </c>
      <c r="K16666" t="s">
        <v>214</v>
      </c>
      <c r="M16666" t="s">
        <v>868</v>
      </c>
      <c r="O16666" t="s">
        <v>265</v>
      </c>
      <c r="P16666">
        <v>2050</v>
      </c>
    </row>
    <row r="16667" spans="1:17" x14ac:dyDescent="0.25">
      <c r="A16667" t="s">
        <v>865</v>
      </c>
      <c r="B16667" t="s">
        <v>866</v>
      </c>
      <c r="C16667" t="s">
        <v>802</v>
      </c>
      <c r="D16667" t="s">
        <v>589</v>
      </c>
      <c r="E16667" t="s">
        <v>731</v>
      </c>
      <c r="F16667" t="s">
        <v>867</v>
      </c>
      <c r="G16667" t="s">
        <v>188</v>
      </c>
      <c r="H16667" t="s">
        <v>825</v>
      </c>
      <c r="I16667" t="s">
        <v>826</v>
      </c>
      <c r="K16667" t="s">
        <v>827</v>
      </c>
      <c r="M16667" t="s">
        <v>199</v>
      </c>
      <c r="N16667" t="s">
        <v>206</v>
      </c>
      <c r="O16667" t="s">
        <v>194</v>
      </c>
      <c r="P16667">
        <v>2015</v>
      </c>
      <c r="Q16667">
        <v>1068</v>
      </c>
    </row>
    <row r="16668" spans="1:17" x14ac:dyDescent="0.25">
      <c r="A16668" t="s">
        <v>865</v>
      </c>
      <c r="B16668" t="s">
        <v>866</v>
      </c>
      <c r="C16668" t="s">
        <v>802</v>
      </c>
      <c r="D16668" t="s">
        <v>589</v>
      </c>
      <c r="E16668" t="s">
        <v>731</v>
      </c>
      <c r="F16668" t="s">
        <v>867</v>
      </c>
      <c r="G16668" t="s">
        <v>188</v>
      </c>
      <c r="H16668" t="s">
        <v>825</v>
      </c>
      <c r="I16668" t="s">
        <v>826</v>
      </c>
      <c r="K16668" t="s">
        <v>827</v>
      </c>
      <c r="M16668" t="s">
        <v>199</v>
      </c>
      <c r="N16668" t="s">
        <v>206</v>
      </c>
      <c r="O16668" t="s">
        <v>194</v>
      </c>
      <c r="P16668">
        <v>2020</v>
      </c>
      <c r="Q16668">
        <v>1068</v>
      </c>
    </row>
    <row r="16669" spans="1:17" x14ac:dyDescent="0.25">
      <c r="A16669" t="s">
        <v>865</v>
      </c>
      <c r="B16669" t="s">
        <v>866</v>
      </c>
      <c r="C16669" t="s">
        <v>802</v>
      </c>
      <c r="D16669" t="s">
        <v>589</v>
      </c>
      <c r="E16669" t="s">
        <v>731</v>
      </c>
      <c r="F16669" t="s">
        <v>867</v>
      </c>
      <c r="G16669" t="s">
        <v>188</v>
      </c>
      <c r="H16669" t="s">
        <v>825</v>
      </c>
      <c r="I16669" t="s">
        <v>826</v>
      </c>
      <c r="K16669" t="s">
        <v>827</v>
      </c>
      <c r="M16669" t="s">
        <v>199</v>
      </c>
      <c r="N16669" t="s">
        <v>206</v>
      </c>
      <c r="O16669" t="s">
        <v>264</v>
      </c>
      <c r="P16669">
        <v>2020</v>
      </c>
    </row>
    <row r="16670" spans="1:17" x14ac:dyDescent="0.25">
      <c r="A16670" t="s">
        <v>865</v>
      </c>
      <c r="B16670" t="s">
        <v>866</v>
      </c>
      <c r="C16670" t="s">
        <v>802</v>
      </c>
      <c r="D16670" t="s">
        <v>589</v>
      </c>
      <c r="E16670" t="s">
        <v>731</v>
      </c>
      <c r="F16670" t="s">
        <v>867</v>
      </c>
      <c r="G16670" t="s">
        <v>188</v>
      </c>
      <c r="H16670" t="s">
        <v>825</v>
      </c>
      <c r="I16670" t="s">
        <v>826</v>
      </c>
      <c r="K16670" t="s">
        <v>827</v>
      </c>
      <c r="M16670" t="s">
        <v>199</v>
      </c>
      <c r="N16670" t="s">
        <v>206</v>
      </c>
      <c r="O16670" t="s">
        <v>265</v>
      </c>
      <c r="P16670">
        <v>2020</v>
      </c>
    </row>
    <row r="16671" spans="1:17" x14ac:dyDescent="0.25">
      <c r="A16671" t="s">
        <v>865</v>
      </c>
      <c r="B16671" t="s">
        <v>866</v>
      </c>
      <c r="C16671" t="s">
        <v>802</v>
      </c>
      <c r="D16671" t="s">
        <v>589</v>
      </c>
      <c r="E16671" t="s">
        <v>731</v>
      </c>
      <c r="F16671" t="s">
        <v>867</v>
      </c>
      <c r="G16671" t="s">
        <v>188</v>
      </c>
      <c r="H16671" t="s">
        <v>825</v>
      </c>
      <c r="I16671" t="s">
        <v>826</v>
      </c>
      <c r="K16671" t="s">
        <v>827</v>
      </c>
      <c r="M16671" t="s">
        <v>199</v>
      </c>
      <c r="N16671" t="s">
        <v>206</v>
      </c>
      <c r="O16671" t="s">
        <v>194</v>
      </c>
      <c r="P16671">
        <v>2030</v>
      </c>
      <c r="Q16671">
        <v>1068</v>
      </c>
    </row>
    <row r="16672" spans="1:17" x14ac:dyDescent="0.25">
      <c r="A16672" t="s">
        <v>865</v>
      </c>
      <c r="B16672" t="s">
        <v>866</v>
      </c>
      <c r="C16672" t="s">
        <v>802</v>
      </c>
      <c r="D16672" t="s">
        <v>589</v>
      </c>
      <c r="E16672" t="s">
        <v>731</v>
      </c>
      <c r="F16672" t="s">
        <v>867</v>
      </c>
      <c r="G16672" t="s">
        <v>188</v>
      </c>
      <c r="H16672" t="s">
        <v>825</v>
      </c>
      <c r="I16672" t="s">
        <v>826</v>
      </c>
      <c r="K16672" t="s">
        <v>827</v>
      </c>
      <c r="M16672" t="s">
        <v>199</v>
      </c>
      <c r="N16672" t="s">
        <v>206</v>
      </c>
      <c r="O16672" t="s">
        <v>194</v>
      </c>
      <c r="P16672">
        <v>2040</v>
      </c>
      <c r="Q16672">
        <v>1068</v>
      </c>
    </row>
    <row r="16673" spans="1:17" x14ac:dyDescent="0.25">
      <c r="A16673" t="s">
        <v>865</v>
      </c>
      <c r="B16673" t="s">
        <v>866</v>
      </c>
      <c r="C16673" t="s">
        <v>802</v>
      </c>
      <c r="D16673" t="s">
        <v>589</v>
      </c>
      <c r="E16673" t="s">
        <v>731</v>
      </c>
      <c r="F16673" t="s">
        <v>867</v>
      </c>
      <c r="G16673" t="s">
        <v>188</v>
      </c>
      <c r="H16673" t="s">
        <v>825</v>
      </c>
      <c r="I16673" t="s">
        <v>826</v>
      </c>
      <c r="K16673" t="s">
        <v>827</v>
      </c>
      <c r="M16673" t="s">
        <v>199</v>
      </c>
      <c r="N16673" t="s">
        <v>206</v>
      </c>
      <c r="O16673" t="s">
        <v>194</v>
      </c>
      <c r="P16673">
        <v>2050</v>
      </c>
      <c r="Q16673">
        <v>1068</v>
      </c>
    </row>
    <row r="16674" spans="1:17" x14ac:dyDescent="0.25">
      <c r="A16674" t="s">
        <v>865</v>
      </c>
      <c r="B16674" t="s">
        <v>866</v>
      </c>
      <c r="C16674" t="s">
        <v>802</v>
      </c>
      <c r="D16674" t="s">
        <v>589</v>
      </c>
      <c r="E16674" t="s">
        <v>731</v>
      </c>
      <c r="F16674" t="s">
        <v>867</v>
      </c>
      <c r="G16674" t="s">
        <v>188</v>
      </c>
      <c r="H16674" t="s">
        <v>825</v>
      </c>
      <c r="I16674" t="s">
        <v>826</v>
      </c>
      <c r="K16674" t="s">
        <v>827</v>
      </c>
      <c r="M16674" t="s">
        <v>199</v>
      </c>
      <c r="N16674" t="s">
        <v>206</v>
      </c>
      <c r="O16674" t="s">
        <v>264</v>
      </c>
      <c r="P16674">
        <v>2050</v>
      </c>
    </row>
    <row r="16675" spans="1:17" x14ac:dyDescent="0.25">
      <c r="A16675" t="s">
        <v>865</v>
      </c>
      <c r="B16675" t="s">
        <v>866</v>
      </c>
      <c r="C16675" t="s">
        <v>802</v>
      </c>
      <c r="D16675" t="s">
        <v>589</v>
      </c>
      <c r="E16675" t="s">
        <v>731</v>
      </c>
      <c r="F16675" t="s">
        <v>867</v>
      </c>
      <c r="G16675" t="s">
        <v>188</v>
      </c>
      <c r="H16675" t="s">
        <v>825</v>
      </c>
      <c r="I16675" t="s">
        <v>826</v>
      </c>
      <c r="K16675" t="s">
        <v>827</v>
      </c>
      <c r="M16675" t="s">
        <v>199</v>
      </c>
      <c r="N16675" t="s">
        <v>206</v>
      </c>
      <c r="O16675" t="s">
        <v>265</v>
      </c>
      <c r="P16675">
        <v>2050</v>
      </c>
    </row>
    <row r="16676" spans="1:17" x14ac:dyDescent="0.25">
      <c r="A16676" t="s">
        <v>865</v>
      </c>
      <c r="B16676" t="s">
        <v>866</v>
      </c>
      <c r="C16676" t="s">
        <v>802</v>
      </c>
      <c r="D16676" t="s">
        <v>589</v>
      </c>
      <c r="E16676" t="s">
        <v>731</v>
      </c>
      <c r="F16676" t="s">
        <v>867</v>
      </c>
      <c r="G16676" t="s">
        <v>188</v>
      </c>
      <c r="H16676" t="s">
        <v>828</v>
      </c>
      <c r="I16676" t="s">
        <v>829</v>
      </c>
      <c r="K16676" t="s">
        <v>202</v>
      </c>
      <c r="N16676" t="s">
        <v>217</v>
      </c>
      <c r="O16676" t="s">
        <v>194</v>
      </c>
      <c r="P16676">
        <v>2015</v>
      </c>
      <c r="Q16676">
        <v>10</v>
      </c>
    </row>
    <row r="16677" spans="1:17" x14ac:dyDescent="0.25">
      <c r="A16677" t="s">
        <v>865</v>
      </c>
      <c r="B16677" t="s">
        <v>866</v>
      </c>
      <c r="C16677" t="s">
        <v>802</v>
      </c>
      <c r="D16677" t="s">
        <v>589</v>
      </c>
      <c r="E16677" t="s">
        <v>731</v>
      </c>
      <c r="F16677" t="s">
        <v>867</v>
      </c>
      <c r="G16677" t="s">
        <v>188</v>
      </c>
      <c r="H16677" t="s">
        <v>828</v>
      </c>
      <c r="I16677" t="s">
        <v>829</v>
      </c>
      <c r="K16677" t="s">
        <v>202</v>
      </c>
      <c r="N16677" t="s">
        <v>217</v>
      </c>
      <c r="O16677" t="s">
        <v>194</v>
      </c>
      <c r="P16677">
        <v>2020</v>
      </c>
      <c r="Q16677">
        <v>12.5</v>
      </c>
    </row>
    <row r="16678" spans="1:17" x14ac:dyDescent="0.25">
      <c r="A16678" t="s">
        <v>865</v>
      </c>
      <c r="B16678" t="s">
        <v>866</v>
      </c>
      <c r="C16678" t="s">
        <v>802</v>
      </c>
      <c r="D16678" t="s">
        <v>589</v>
      </c>
      <c r="E16678" t="s">
        <v>731</v>
      </c>
      <c r="F16678" t="s">
        <v>867</v>
      </c>
      <c r="G16678" t="s">
        <v>188</v>
      </c>
      <c r="H16678" t="s">
        <v>828</v>
      </c>
      <c r="I16678" t="s">
        <v>829</v>
      </c>
      <c r="K16678" t="s">
        <v>202</v>
      </c>
      <c r="N16678" t="s">
        <v>217</v>
      </c>
      <c r="O16678" t="s">
        <v>264</v>
      </c>
      <c r="P16678">
        <v>2020</v>
      </c>
    </row>
    <row r="16679" spans="1:17" x14ac:dyDescent="0.25">
      <c r="A16679" t="s">
        <v>865</v>
      </c>
      <c r="B16679" t="s">
        <v>866</v>
      </c>
      <c r="C16679" t="s">
        <v>802</v>
      </c>
      <c r="D16679" t="s">
        <v>589</v>
      </c>
      <c r="E16679" t="s">
        <v>731</v>
      </c>
      <c r="F16679" t="s">
        <v>867</v>
      </c>
      <c r="G16679" t="s">
        <v>188</v>
      </c>
      <c r="H16679" t="s">
        <v>828</v>
      </c>
      <c r="I16679" t="s">
        <v>829</v>
      </c>
      <c r="K16679" t="s">
        <v>202</v>
      </c>
      <c r="N16679" t="s">
        <v>217</v>
      </c>
      <c r="O16679" t="s">
        <v>265</v>
      </c>
      <c r="P16679">
        <v>2020</v>
      </c>
    </row>
    <row r="16680" spans="1:17" x14ac:dyDescent="0.25">
      <c r="A16680" t="s">
        <v>865</v>
      </c>
      <c r="B16680" t="s">
        <v>866</v>
      </c>
      <c r="C16680" t="s">
        <v>802</v>
      </c>
      <c r="D16680" t="s">
        <v>589</v>
      </c>
      <c r="E16680" t="s">
        <v>731</v>
      </c>
      <c r="F16680" t="s">
        <v>867</v>
      </c>
      <c r="G16680" t="s">
        <v>188</v>
      </c>
      <c r="H16680" t="s">
        <v>828</v>
      </c>
      <c r="I16680" t="s">
        <v>829</v>
      </c>
      <c r="K16680" t="s">
        <v>202</v>
      </c>
      <c r="N16680" t="s">
        <v>217</v>
      </c>
      <c r="O16680" t="s">
        <v>194</v>
      </c>
      <c r="P16680">
        <v>2030</v>
      </c>
      <c r="Q16680">
        <v>15</v>
      </c>
    </row>
    <row r="16681" spans="1:17" x14ac:dyDescent="0.25">
      <c r="A16681" t="s">
        <v>865</v>
      </c>
      <c r="B16681" t="s">
        <v>866</v>
      </c>
      <c r="C16681" t="s">
        <v>802</v>
      </c>
      <c r="D16681" t="s">
        <v>589</v>
      </c>
      <c r="E16681" t="s">
        <v>731</v>
      </c>
      <c r="F16681" t="s">
        <v>867</v>
      </c>
      <c r="G16681" t="s">
        <v>188</v>
      </c>
      <c r="H16681" t="s">
        <v>828</v>
      </c>
      <c r="I16681" t="s">
        <v>829</v>
      </c>
      <c r="K16681" t="s">
        <v>202</v>
      </c>
      <c r="N16681" t="s">
        <v>217</v>
      </c>
      <c r="O16681" t="s">
        <v>194</v>
      </c>
      <c r="P16681">
        <v>2040</v>
      </c>
      <c r="Q16681">
        <v>15</v>
      </c>
    </row>
    <row r="16682" spans="1:17" x14ac:dyDescent="0.25">
      <c r="A16682" t="s">
        <v>865</v>
      </c>
      <c r="B16682" t="s">
        <v>866</v>
      </c>
      <c r="C16682" t="s">
        <v>802</v>
      </c>
      <c r="D16682" t="s">
        <v>589</v>
      </c>
      <c r="E16682" t="s">
        <v>731</v>
      </c>
      <c r="F16682" t="s">
        <v>867</v>
      </c>
      <c r="G16682" t="s">
        <v>188</v>
      </c>
      <c r="H16682" t="s">
        <v>828</v>
      </c>
      <c r="I16682" t="s">
        <v>829</v>
      </c>
      <c r="K16682" t="s">
        <v>202</v>
      </c>
      <c r="N16682" t="s">
        <v>217</v>
      </c>
      <c r="O16682" t="s">
        <v>194</v>
      </c>
      <c r="P16682">
        <v>2050</v>
      </c>
      <c r="Q16682">
        <v>15</v>
      </c>
    </row>
    <row r="16683" spans="1:17" x14ac:dyDescent="0.25">
      <c r="A16683" t="s">
        <v>865</v>
      </c>
      <c r="B16683" t="s">
        <v>866</v>
      </c>
      <c r="C16683" t="s">
        <v>802</v>
      </c>
      <c r="D16683" t="s">
        <v>589</v>
      </c>
      <c r="E16683" t="s">
        <v>731</v>
      </c>
      <c r="F16683" t="s">
        <v>867</v>
      </c>
      <c r="G16683" t="s">
        <v>188</v>
      </c>
      <c r="H16683" t="s">
        <v>828</v>
      </c>
      <c r="I16683" t="s">
        <v>829</v>
      </c>
      <c r="K16683" t="s">
        <v>202</v>
      </c>
      <c r="N16683" t="s">
        <v>217</v>
      </c>
      <c r="O16683" t="s">
        <v>264</v>
      </c>
      <c r="P16683">
        <v>2050</v>
      </c>
    </row>
    <row r="16684" spans="1:17" x14ac:dyDescent="0.25">
      <c r="A16684" t="s">
        <v>865</v>
      </c>
      <c r="B16684" t="s">
        <v>866</v>
      </c>
      <c r="C16684" t="s">
        <v>802</v>
      </c>
      <c r="D16684" t="s">
        <v>589</v>
      </c>
      <c r="E16684" t="s">
        <v>731</v>
      </c>
      <c r="F16684" t="s">
        <v>867</v>
      </c>
      <c r="G16684" t="s">
        <v>188</v>
      </c>
      <c r="H16684" t="s">
        <v>828</v>
      </c>
      <c r="I16684" t="s">
        <v>829</v>
      </c>
      <c r="K16684" t="s">
        <v>202</v>
      </c>
      <c r="N16684" t="s">
        <v>217</v>
      </c>
      <c r="O16684" t="s">
        <v>265</v>
      </c>
      <c r="P16684">
        <v>2050</v>
      </c>
    </row>
    <row r="16685" spans="1:17" x14ac:dyDescent="0.25">
      <c r="A16685" t="s">
        <v>865</v>
      </c>
      <c r="B16685" t="s">
        <v>866</v>
      </c>
      <c r="C16685" t="s">
        <v>802</v>
      </c>
      <c r="D16685" t="s">
        <v>589</v>
      </c>
      <c r="E16685" t="s">
        <v>731</v>
      </c>
      <c r="F16685" t="s">
        <v>867</v>
      </c>
      <c r="G16685" t="s">
        <v>233</v>
      </c>
      <c r="H16685" t="s">
        <v>830</v>
      </c>
      <c r="I16685" t="s">
        <v>240</v>
      </c>
      <c r="J16685" t="s">
        <v>600</v>
      </c>
      <c r="K16685" t="s">
        <v>241</v>
      </c>
      <c r="L16685" t="s">
        <v>806</v>
      </c>
      <c r="O16685" t="s">
        <v>194</v>
      </c>
      <c r="P16685">
        <v>2015</v>
      </c>
    </row>
    <row r="16686" spans="1:17" x14ac:dyDescent="0.25">
      <c r="A16686" t="s">
        <v>865</v>
      </c>
      <c r="B16686" t="s">
        <v>866</v>
      </c>
      <c r="C16686" t="s">
        <v>802</v>
      </c>
      <c r="D16686" t="s">
        <v>589</v>
      </c>
      <c r="E16686" t="s">
        <v>731</v>
      </c>
      <c r="F16686" t="s">
        <v>867</v>
      </c>
      <c r="G16686" t="s">
        <v>233</v>
      </c>
      <c r="H16686" t="s">
        <v>830</v>
      </c>
      <c r="I16686" t="s">
        <v>240</v>
      </c>
      <c r="J16686" t="s">
        <v>600</v>
      </c>
      <c r="K16686" t="s">
        <v>241</v>
      </c>
      <c r="L16686" t="s">
        <v>806</v>
      </c>
      <c r="O16686" t="s">
        <v>194</v>
      </c>
      <c r="P16686">
        <v>2020</v>
      </c>
      <c r="Q16686">
        <v>4.3615591397849499E-2</v>
      </c>
    </row>
    <row r="16687" spans="1:17" x14ac:dyDescent="0.25">
      <c r="A16687" t="s">
        <v>865</v>
      </c>
      <c r="B16687" t="s">
        <v>866</v>
      </c>
      <c r="C16687" t="s">
        <v>802</v>
      </c>
      <c r="D16687" t="s">
        <v>589</v>
      </c>
      <c r="E16687" t="s">
        <v>731</v>
      </c>
      <c r="F16687" t="s">
        <v>867</v>
      </c>
      <c r="G16687" t="s">
        <v>233</v>
      </c>
      <c r="H16687" t="s">
        <v>830</v>
      </c>
      <c r="I16687" t="s">
        <v>240</v>
      </c>
      <c r="J16687" t="s">
        <v>600</v>
      </c>
      <c r="K16687" t="s">
        <v>241</v>
      </c>
      <c r="L16687" t="s">
        <v>806</v>
      </c>
      <c r="O16687" t="s">
        <v>264</v>
      </c>
      <c r="P16687">
        <v>2020</v>
      </c>
      <c r="Q16687">
        <v>4.2876344086021499E-2</v>
      </c>
    </row>
    <row r="16688" spans="1:17" x14ac:dyDescent="0.25">
      <c r="A16688" t="s">
        <v>865</v>
      </c>
      <c r="B16688" t="s">
        <v>866</v>
      </c>
      <c r="C16688" t="s">
        <v>802</v>
      </c>
      <c r="D16688" t="s">
        <v>589</v>
      </c>
      <c r="E16688" t="s">
        <v>731</v>
      </c>
      <c r="F16688" t="s">
        <v>867</v>
      </c>
      <c r="G16688" t="s">
        <v>233</v>
      </c>
      <c r="H16688" t="s">
        <v>830</v>
      </c>
      <c r="I16688" t="s">
        <v>240</v>
      </c>
      <c r="J16688" t="s">
        <v>600</v>
      </c>
      <c r="K16688" t="s">
        <v>241</v>
      </c>
      <c r="L16688" t="s">
        <v>806</v>
      </c>
      <c r="O16688" t="s">
        <v>265</v>
      </c>
      <c r="P16688">
        <v>2020</v>
      </c>
      <c r="Q16688">
        <v>4.6202956989247299E-2</v>
      </c>
    </row>
    <row r="16689" spans="1:17" x14ac:dyDescent="0.25">
      <c r="A16689" t="s">
        <v>865</v>
      </c>
      <c r="B16689" t="s">
        <v>866</v>
      </c>
      <c r="C16689" t="s">
        <v>802</v>
      </c>
      <c r="D16689" t="s">
        <v>589</v>
      </c>
      <c r="E16689" t="s">
        <v>731</v>
      </c>
      <c r="F16689" t="s">
        <v>867</v>
      </c>
      <c r="G16689" t="s">
        <v>233</v>
      </c>
      <c r="H16689" t="s">
        <v>830</v>
      </c>
      <c r="I16689" t="s">
        <v>240</v>
      </c>
      <c r="J16689" t="s">
        <v>600</v>
      </c>
      <c r="K16689" t="s">
        <v>241</v>
      </c>
      <c r="L16689" t="s">
        <v>806</v>
      </c>
      <c r="O16689" t="s">
        <v>194</v>
      </c>
      <c r="P16689">
        <v>2030</v>
      </c>
      <c r="Q16689">
        <v>3.5138196445870698E-2</v>
      </c>
    </row>
    <row r="16690" spans="1:17" x14ac:dyDescent="0.25">
      <c r="A16690" t="s">
        <v>865</v>
      </c>
      <c r="B16690" t="s">
        <v>866</v>
      </c>
      <c r="C16690" t="s">
        <v>802</v>
      </c>
      <c r="D16690" t="s">
        <v>589</v>
      </c>
      <c r="E16690" t="s">
        <v>731</v>
      </c>
      <c r="F16690" t="s">
        <v>867</v>
      </c>
      <c r="G16690" t="s">
        <v>233</v>
      </c>
      <c r="H16690" t="s">
        <v>830</v>
      </c>
      <c r="I16690" t="s">
        <v>240</v>
      </c>
      <c r="J16690" t="s">
        <v>600</v>
      </c>
      <c r="K16690" t="s">
        <v>241</v>
      </c>
      <c r="L16690" t="s">
        <v>806</v>
      </c>
      <c r="O16690" t="s">
        <v>194</v>
      </c>
      <c r="P16690">
        <v>2040</v>
      </c>
      <c r="Q16690">
        <v>3.1542018647854102E-2</v>
      </c>
    </row>
    <row r="16691" spans="1:17" x14ac:dyDescent="0.25">
      <c r="A16691" t="s">
        <v>865</v>
      </c>
      <c r="B16691" t="s">
        <v>866</v>
      </c>
      <c r="C16691" t="s">
        <v>802</v>
      </c>
      <c r="D16691" t="s">
        <v>589</v>
      </c>
      <c r="E16691" t="s">
        <v>731</v>
      </c>
      <c r="F16691" t="s">
        <v>867</v>
      </c>
      <c r="G16691" t="s">
        <v>233</v>
      </c>
      <c r="H16691" t="s">
        <v>830</v>
      </c>
      <c r="I16691" t="s">
        <v>240</v>
      </c>
      <c r="J16691" t="s">
        <v>600</v>
      </c>
      <c r="K16691" t="s">
        <v>241</v>
      </c>
      <c r="L16691" t="s">
        <v>806</v>
      </c>
      <c r="O16691" t="s">
        <v>194</v>
      </c>
      <c r="P16691">
        <v>2050</v>
      </c>
      <c r="Q16691">
        <v>2.9780661274983401E-2</v>
      </c>
    </row>
    <row r="16692" spans="1:17" x14ac:dyDescent="0.25">
      <c r="A16692" t="s">
        <v>865</v>
      </c>
      <c r="B16692" t="s">
        <v>866</v>
      </c>
      <c r="C16692" t="s">
        <v>802</v>
      </c>
      <c r="D16692" t="s">
        <v>589</v>
      </c>
      <c r="E16692" t="s">
        <v>731</v>
      </c>
      <c r="F16692" t="s">
        <v>867</v>
      </c>
      <c r="G16692" t="s">
        <v>233</v>
      </c>
      <c r="H16692" t="s">
        <v>830</v>
      </c>
      <c r="I16692" t="s">
        <v>240</v>
      </c>
      <c r="J16692" t="s">
        <v>600</v>
      </c>
      <c r="K16692" t="s">
        <v>241</v>
      </c>
      <c r="L16692" t="s">
        <v>806</v>
      </c>
      <c r="O16692" t="s">
        <v>264</v>
      </c>
      <c r="P16692">
        <v>2050</v>
      </c>
      <c r="Q16692">
        <v>2.7284202086694E-2</v>
      </c>
    </row>
    <row r="16693" spans="1:17" x14ac:dyDescent="0.25">
      <c r="A16693" t="s">
        <v>865</v>
      </c>
      <c r="B16693" t="s">
        <v>866</v>
      </c>
      <c r="C16693" t="s">
        <v>802</v>
      </c>
      <c r="D16693" t="s">
        <v>589</v>
      </c>
      <c r="E16693" t="s">
        <v>731</v>
      </c>
      <c r="F16693" t="s">
        <v>867</v>
      </c>
      <c r="G16693" t="s">
        <v>233</v>
      </c>
      <c r="H16693" t="s">
        <v>830</v>
      </c>
      <c r="I16693" t="s">
        <v>240</v>
      </c>
      <c r="J16693" t="s">
        <v>600</v>
      </c>
      <c r="K16693" t="s">
        <v>241</v>
      </c>
      <c r="L16693" t="s">
        <v>806</v>
      </c>
      <c r="O16693" t="s">
        <v>265</v>
      </c>
      <c r="P16693">
        <v>2050</v>
      </c>
      <c r="Q16693">
        <v>3.3469749882583499E-2</v>
      </c>
    </row>
    <row r="16694" spans="1:17" x14ac:dyDescent="0.25">
      <c r="A16694" t="s">
        <v>865</v>
      </c>
      <c r="B16694" t="s">
        <v>866</v>
      </c>
      <c r="C16694" t="s">
        <v>802</v>
      </c>
      <c r="D16694" t="s">
        <v>589</v>
      </c>
      <c r="E16694" t="s">
        <v>731</v>
      </c>
      <c r="F16694" t="s">
        <v>867</v>
      </c>
      <c r="G16694" t="s">
        <v>233</v>
      </c>
      <c r="H16694" t="s">
        <v>831</v>
      </c>
      <c r="I16694" t="s">
        <v>240</v>
      </c>
      <c r="J16694" t="s">
        <v>832</v>
      </c>
      <c r="K16694" t="s">
        <v>241</v>
      </c>
      <c r="L16694" t="s">
        <v>806</v>
      </c>
      <c r="O16694" t="s">
        <v>194</v>
      </c>
      <c r="P16694">
        <v>2015</v>
      </c>
    </row>
    <row r="16695" spans="1:17" x14ac:dyDescent="0.25">
      <c r="A16695" t="s">
        <v>865</v>
      </c>
      <c r="B16695" t="s">
        <v>866</v>
      </c>
      <c r="C16695" t="s">
        <v>802</v>
      </c>
      <c r="D16695" t="s">
        <v>589</v>
      </c>
      <c r="E16695" t="s">
        <v>731</v>
      </c>
      <c r="F16695" t="s">
        <v>867</v>
      </c>
      <c r="G16695" t="s">
        <v>233</v>
      </c>
      <c r="H16695" t="s">
        <v>831</v>
      </c>
      <c r="I16695" t="s">
        <v>240</v>
      </c>
      <c r="J16695" t="s">
        <v>832</v>
      </c>
      <c r="K16695" t="s">
        <v>241</v>
      </c>
      <c r="L16695" t="s">
        <v>806</v>
      </c>
      <c r="O16695" t="s">
        <v>194</v>
      </c>
      <c r="P16695">
        <v>2020</v>
      </c>
      <c r="Q16695">
        <v>0.17446236559139799</v>
      </c>
    </row>
    <row r="16696" spans="1:17" x14ac:dyDescent="0.25">
      <c r="A16696" t="s">
        <v>865</v>
      </c>
      <c r="B16696" t="s">
        <v>866</v>
      </c>
      <c r="C16696" t="s">
        <v>802</v>
      </c>
      <c r="D16696" t="s">
        <v>589</v>
      </c>
      <c r="E16696" t="s">
        <v>731</v>
      </c>
      <c r="F16696" t="s">
        <v>867</v>
      </c>
      <c r="G16696" t="s">
        <v>233</v>
      </c>
      <c r="H16696" t="s">
        <v>831</v>
      </c>
      <c r="I16696" t="s">
        <v>240</v>
      </c>
      <c r="J16696" t="s">
        <v>832</v>
      </c>
      <c r="K16696" t="s">
        <v>241</v>
      </c>
      <c r="L16696" t="s">
        <v>806</v>
      </c>
      <c r="O16696" t="s">
        <v>264</v>
      </c>
      <c r="P16696">
        <v>2020</v>
      </c>
      <c r="Q16696">
        <v>0.171505376344086</v>
      </c>
    </row>
    <row r="16697" spans="1:17" x14ac:dyDescent="0.25">
      <c r="A16697" t="s">
        <v>865</v>
      </c>
      <c r="B16697" t="s">
        <v>866</v>
      </c>
      <c r="C16697" t="s">
        <v>802</v>
      </c>
      <c r="D16697" t="s">
        <v>589</v>
      </c>
      <c r="E16697" t="s">
        <v>731</v>
      </c>
      <c r="F16697" t="s">
        <v>867</v>
      </c>
      <c r="G16697" t="s">
        <v>233</v>
      </c>
      <c r="H16697" t="s">
        <v>831</v>
      </c>
      <c r="I16697" t="s">
        <v>240</v>
      </c>
      <c r="J16697" t="s">
        <v>832</v>
      </c>
      <c r="K16697" t="s">
        <v>241</v>
      </c>
      <c r="L16697" t="s">
        <v>806</v>
      </c>
      <c r="O16697" t="s">
        <v>265</v>
      </c>
      <c r="P16697">
        <v>2020</v>
      </c>
      <c r="Q16697">
        <v>0.184811827956989</v>
      </c>
    </row>
    <row r="16698" spans="1:17" x14ac:dyDescent="0.25">
      <c r="A16698" t="s">
        <v>865</v>
      </c>
      <c r="B16698" t="s">
        <v>866</v>
      </c>
      <c r="C16698" t="s">
        <v>802</v>
      </c>
      <c r="D16698" t="s">
        <v>589</v>
      </c>
      <c r="E16698" t="s">
        <v>731</v>
      </c>
      <c r="F16698" t="s">
        <v>867</v>
      </c>
      <c r="G16698" t="s">
        <v>233</v>
      </c>
      <c r="H16698" t="s">
        <v>831</v>
      </c>
      <c r="I16698" t="s">
        <v>240</v>
      </c>
      <c r="J16698" t="s">
        <v>832</v>
      </c>
      <c r="K16698" t="s">
        <v>241</v>
      </c>
      <c r="L16698" t="s">
        <v>806</v>
      </c>
      <c r="O16698" t="s">
        <v>194</v>
      </c>
      <c r="P16698">
        <v>2030</v>
      </c>
      <c r="Q16698">
        <v>0.11323408074017099</v>
      </c>
    </row>
    <row r="16699" spans="1:17" x14ac:dyDescent="0.25">
      <c r="A16699" t="s">
        <v>865</v>
      </c>
      <c r="B16699" t="s">
        <v>866</v>
      </c>
      <c r="C16699" t="s">
        <v>802</v>
      </c>
      <c r="D16699" t="s">
        <v>589</v>
      </c>
      <c r="E16699" t="s">
        <v>731</v>
      </c>
      <c r="F16699" t="s">
        <v>867</v>
      </c>
      <c r="G16699" t="s">
        <v>233</v>
      </c>
      <c r="H16699" t="s">
        <v>831</v>
      </c>
      <c r="I16699" t="s">
        <v>240</v>
      </c>
      <c r="J16699" t="s">
        <v>832</v>
      </c>
      <c r="K16699" t="s">
        <v>241</v>
      </c>
      <c r="L16699" t="s">
        <v>806</v>
      </c>
      <c r="O16699" t="s">
        <v>194</v>
      </c>
      <c r="P16699">
        <v>2040</v>
      </c>
      <c r="Q16699">
        <v>9.1242503746550602E-2</v>
      </c>
    </row>
    <row r="16700" spans="1:17" x14ac:dyDescent="0.25">
      <c r="A16700" t="s">
        <v>865</v>
      </c>
      <c r="B16700" t="s">
        <v>866</v>
      </c>
      <c r="C16700" t="s">
        <v>802</v>
      </c>
      <c r="D16700" t="s">
        <v>589</v>
      </c>
      <c r="E16700" t="s">
        <v>731</v>
      </c>
      <c r="F16700" t="s">
        <v>867</v>
      </c>
      <c r="G16700" t="s">
        <v>233</v>
      </c>
      <c r="H16700" t="s">
        <v>831</v>
      </c>
      <c r="I16700" t="s">
        <v>240</v>
      </c>
      <c r="J16700" t="s">
        <v>832</v>
      </c>
      <c r="K16700" t="s">
        <v>241</v>
      </c>
      <c r="L16700" t="s">
        <v>806</v>
      </c>
      <c r="O16700" t="s">
        <v>194</v>
      </c>
      <c r="P16700">
        <v>2050</v>
      </c>
      <c r="Q16700">
        <v>8.1336765826270599E-2</v>
      </c>
    </row>
    <row r="16701" spans="1:17" x14ac:dyDescent="0.25">
      <c r="A16701" t="s">
        <v>865</v>
      </c>
      <c r="B16701" t="s">
        <v>866</v>
      </c>
      <c r="C16701" t="s">
        <v>802</v>
      </c>
      <c r="D16701" t="s">
        <v>589</v>
      </c>
      <c r="E16701" t="s">
        <v>731</v>
      </c>
      <c r="F16701" t="s">
        <v>867</v>
      </c>
      <c r="G16701" t="s">
        <v>233</v>
      </c>
      <c r="H16701" t="s">
        <v>831</v>
      </c>
      <c r="I16701" t="s">
        <v>240</v>
      </c>
      <c r="J16701" t="s">
        <v>832</v>
      </c>
      <c r="K16701" t="s">
        <v>241</v>
      </c>
      <c r="L16701" t="s">
        <v>806</v>
      </c>
      <c r="O16701" t="s">
        <v>264</v>
      </c>
      <c r="P16701">
        <v>2050</v>
      </c>
      <c r="Q16701">
        <v>6.9448802072680102E-2</v>
      </c>
    </row>
    <row r="16702" spans="1:17" x14ac:dyDescent="0.25">
      <c r="A16702" t="s">
        <v>865</v>
      </c>
      <c r="B16702" t="s">
        <v>866</v>
      </c>
      <c r="C16702" t="s">
        <v>802</v>
      </c>
      <c r="D16702" t="s">
        <v>589</v>
      </c>
      <c r="E16702" t="s">
        <v>731</v>
      </c>
      <c r="F16702" t="s">
        <v>867</v>
      </c>
      <c r="G16702" t="s">
        <v>233</v>
      </c>
      <c r="H16702" t="s">
        <v>831</v>
      </c>
      <c r="I16702" t="s">
        <v>240</v>
      </c>
      <c r="J16702" t="s">
        <v>832</v>
      </c>
      <c r="K16702" t="s">
        <v>241</v>
      </c>
      <c r="L16702" t="s">
        <v>806</v>
      </c>
      <c r="O16702" t="s">
        <v>265</v>
      </c>
      <c r="P16702">
        <v>2050</v>
      </c>
      <c r="Q16702">
        <v>9.6982897217024702E-2</v>
      </c>
    </row>
    <row r="16703" spans="1:17" x14ac:dyDescent="0.25">
      <c r="A16703" t="s">
        <v>865</v>
      </c>
      <c r="B16703" t="s">
        <v>866</v>
      </c>
      <c r="C16703" t="s">
        <v>802</v>
      </c>
      <c r="D16703" t="s">
        <v>589</v>
      </c>
      <c r="E16703" t="s">
        <v>731</v>
      </c>
      <c r="F16703" t="s">
        <v>867</v>
      </c>
      <c r="G16703" t="s">
        <v>233</v>
      </c>
      <c r="H16703" t="s">
        <v>833</v>
      </c>
      <c r="I16703" t="s">
        <v>240</v>
      </c>
      <c r="J16703" t="s">
        <v>834</v>
      </c>
      <c r="K16703" t="s">
        <v>241</v>
      </c>
      <c r="L16703" t="s">
        <v>806</v>
      </c>
      <c r="M16703" t="s">
        <v>809</v>
      </c>
      <c r="O16703" t="s">
        <v>194</v>
      </c>
      <c r="P16703">
        <v>2015</v>
      </c>
      <c r="Q16703">
        <v>0.81359771215647403</v>
      </c>
    </row>
    <row r="16704" spans="1:17" x14ac:dyDescent="0.25">
      <c r="A16704" t="s">
        <v>865</v>
      </c>
      <c r="B16704" t="s">
        <v>866</v>
      </c>
      <c r="C16704" t="s">
        <v>802</v>
      </c>
      <c r="D16704" t="s">
        <v>589</v>
      </c>
      <c r="E16704" t="s">
        <v>731</v>
      </c>
      <c r="F16704" t="s">
        <v>867</v>
      </c>
      <c r="G16704" t="s">
        <v>233</v>
      </c>
      <c r="H16704" t="s">
        <v>833</v>
      </c>
      <c r="I16704" t="s">
        <v>240</v>
      </c>
      <c r="J16704" t="s">
        <v>834</v>
      </c>
      <c r="K16704" t="s">
        <v>241</v>
      </c>
      <c r="L16704" t="s">
        <v>806</v>
      </c>
      <c r="M16704" t="s">
        <v>809</v>
      </c>
      <c r="O16704" t="s">
        <v>194</v>
      </c>
      <c r="P16704">
        <v>2020</v>
      </c>
      <c r="Q16704">
        <v>0.43615591397849501</v>
      </c>
    </row>
    <row r="16705" spans="1:17" x14ac:dyDescent="0.25">
      <c r="A16705" t="s">
        <v>865</v>
      </c>
      <c r="B16705" t="s">
        <v>866</v>
      </c>
      <c r="C16705" t="s">
        <v>802</v>
      </c>
      <c r="D16705" t="s">
        <v>589</v>
      </c>
      <c r="E16705" t="s">
        <v>731</v>
      </c>
      <c r="F16705" t="s">
        <v>867</v>
      </c>
      <c r="G16705" t="s">
        <v>233</v>
      </c>
      <c r="H16705" t="s">
        <v>833</v>
      </c>
      <c r="I16705" t="s">
        <v>240</v>
      </c>
      <c r="J16705" t="s">
        <v>834</v>
      </c>
      <c r="K16705" t="s">
        <v>241</v>
      </c>
      <c r="L16705" t="s">
        <v>806</v>
      </c>
      <c r="M16705" t="s">
        <v>809</v>
      </c>
      <c r="O16705" t="s">
        <v>264</v>
      </c>
      <c r="P16705">
        <v>2020</v>
      </c>
      <c r="Q16705">
        <v>0.42876344086021501</v>
      </c>
    </row>
    <row r="16706" spans="1:17" x14ac:dyDescent="0.25">
      <c r="A16706" t="s">
        <v>865</v>
      </c>
      <c r="B16706" t="s">
        <v>866</v>
      </c>
      <c r="C16706" t="s">
        <v>802</v>
      </c>
      <c r="D16706" t="s">
        <v>589</v>
      </c>
      <c r="E16706" t="s">
        <v>731</v>
      </c>
      <c r="F16706" t="s">
        <v>867</v>
      </c>
      <c r="G16706" t="s">
        <v>233</v>
      </c>
      <c r="H16706" t="s">
        <v>833</v>
      </c>
      <c r="I16706" t="s">
        <v>240</v>
      </c>
      <c r="J16706" t="s">
        <v>834</v>
      </c>
      <c r="K16706" t="s">
        <v>241</v>
      </c>
      <c r="L16706" t="s">
        <v>806</v>
      </c>
      <c r="M16706" t="s">
        <v>809</v>
      </c>
      <c r="O16706" t="s">
        <v>265</v>
      </c>
      <c r="P16706">
        <v>2020</v>
      </c>
      <c r="Q16706">
        <v>0.46202956989247301</v>
      </c>
    </row>
    <row r="16707" spans="1:17" x14ac:dyDescent="0.25">
      <c r="A16707" t="s">
        <v>865</v>
      </c>
      <c r="B16707" t="s">
        <v>866</v>
      </c>
      <c r="C16707" t="s">
        <v>802</v>
      </c>
      <c r="D16707" t="s">
        <v>589</v>
      </c>
      <c r="E16707" t="s">
        <v>731</v>
      </c>
      <c r="F16707" t="s">
        <v>867</v>
      </c>
      <c r="G16707" t="s">
        <v>233</v>
      </c>
      <c r="H16707" t="s">
        <v>833</v>
      </c>
      <c r="I16707" t="s">
        <v>240</v>
      </c>
      <c r="J16707" t="s">
        <v>834</v>
      </c>
      <c r="K16707" t="s">
        <v>241</v>
      </c>
      <c r="L16707" t="s">
        <v>806</v>
      </c>
      <c r="M16707" t="s">
        <v>809</v>
      </c>
      <c r="O16707" t="s">
        <v>194</v>
      </c>
      <c r="P16707">
        <v>2030</v>
      </c>
      <c r="Q16707">
        <v>0.24174363489963399</v>
      </c>
    </row>
    <row r="16708" spans="1:17" x14ac:dyDescent="0.25">
      <c r="A16708" t="s">
        <v>865</v>
      </c>
      <c r="B16708" t="s">
        <v>866</v>
      </c>
      <c r="C16708" t="s">
        <v>802</v>
      </c>
      <c r="D16708" t="s">
        <v>589</v>
      </c>
      <c r="E16708" t="s">
        <v>731</v>
      </c>
      <c r="F16708" t="s">
        <v>867</v>
      </c>
      <c r="G16708" t="s">
        <v>233</v>
      </c>
      <c r="H16708" t="s">
        <v>833</v>
      </c>
      <c r="I16708" t="s">
        <v>240</v>
      </c>
      <c r="J16708" t="s">
        <v>834</v>
      </c>
      <c r="K16708" t="s">
        <v>241</v>
      </c>
      <c r="L16708" t="s">
        <v>806</v>
      </c>
      <c r="M16708" t="s">
        <v>809</v>
      </c>
      <c r="O16708" t="s">
        <v>194</v>
      </c>
      <c r="P16708">
        <v>2040</v>
      </c>
      <c r="Q16708">
        <v>0.18002138320012401</v>
      </c>
    </row>
    <row r="16709" spans="1:17" x14ac:dyDescent="0.25">
      <c r="A16709" t="s">
        <v>865</v>
      </c>
      <c r="B16709" t="s">
        <v>866</v>
      </c>
      <c r="C16709" t="s">
        <v>802</v>
      </c>
      <c r="D16709" t="s">
        <v>589</v>
      </c>
      <c r="E16709" t="s">
        <v>731</v>
      </c>
      <c r="F16709" t="s">
        <v>867</v>
      </c>
      <c r="G16709" t="s">
        <v>233</v>
      </c>
      <c r="H16709" t="s">
        <v>833</v>
      </c>
      <c r="I16709" t="s">
        <v>240</v>
      </c>
      <c r="J16709" t="s">
        <v>834</v>
      </c>
      <c r="K16709" t="s">
        <v>241</v>
      </c>
      <c r="L16709" t="s">
        <v>806</v>
      </c>
      <c r="M16709" t="s">
        <v>809</v>
      </c>
      <c r="O16709" t="s">
        <v>194</v>
      </c>
      <c r="P16709">
        <v>2050</v>
      </c>
      <c r="Q16709">
        <v>0.15388107282990701</v>
      </c>
    </row>
    <row r="16710" spans="1:17" x14ac:dyDescent="0.25">
      <c r="A16710" t="s">
        <v>865</v>
      </c>
      <c r="B16710" t="s">
        <v>866</v>
      </c>
      <c r="C16710" t="s">
        <v>802</v>
      </c>
      <c r="D16710" t="s">
        <v>589</v>
      </c>
      <c r="E16710" t="s">
        <v>731</v>
      </c>
      <c r="F16710" t="s">
        <v>867</v>
      </c>
      <c r="G16710" t="s">
        <v>233</v>
      </c>
      <c r="H16710" t="s">
        <v>833</v>
      </c>
      <c r="I16710" t="s">
        <v>240</v>
      </c>
      <c r="J16710" t="s">
        <v>834</v>
      </c>
      <c r="K16710" t="s">
        <v>241</v>
      </c>
      <c r="L16710" t="s">
        <v>806</v>
      </c>
      <c r="M16710" t="s">
        <v>809</v>
      </c>
      <c r="O16710" t="s">
        <v>264</v>
      </c>
      <c r="P16710">
        <v>2050</v>
      </c>
      <c r="Q16710">
        <v>0.12479921368286701</v>
      </c>
    </row>
    <row r="16711" spans="1:17" x14ac:dyDescent="0.25">
      <c r="A16711" t="s">
        <v>865</v>
      </c>
      <c r="B16711" t="s">
        <v>866</v>
      </c>
      <c r="C16711" t="s">
        <v>802</v>
      </c>
      <c r="D16711" t="s">
        <v>589</v>
      </c>
      <c r="E16711" t="s">
        <v>731</v>
      </c>
      <c r="F16711" t="s">
        <v>867</v>
      </c>
      <c r="G16711" t="s">
        <v>233</v>
      </c>
      <c r="H16711" t="s">
        <v>833</v>
      </c>
      <c r="I16711" t="s">
        <v>240</v>
      </c>
      <c r="J16711" t="s">
        <v>834</v>
      </c>
      <c r="K16711" t="s">
        <v>241</v>
      </c>
      <c r="L16711" t="s">
        <v>806</v>
      </c>
      <c r="M16711" t="s">
        <v>809</v>
      </c>
      <c r="O16711" t="s">
        <v>265</v>
      </c>
      <c r="P16711">
        <v>2050</v>
      </c>
      <c r="Q16711">
        <v>0.28985926690275499</v>
      </c>
    </row>
    <row r="16712" spans="1:17" x14ac:dyDescent="0.25">
      <c r="A16712" t="s">
        <v>865</v>
      </c>
      <c r="B16712" t="s">
        <v>866</v>
      </c>
      <c r="C16712" t="s">
        <v>802</v>
      </c>
      <c r="D16712" t="s">
        <v>589</v>
      </c>
      <c r="E16712" t="s">
        <v>731</v>
      </c>
      <c r="F16712" t="s">
        <v>867</v>
      </c>
      <c r="G16712" t="s">
        <v>188</v>
      </c>
      <c r="H16712" t="s">
        <v>835</v>
      </c>
      <c r="I16712" t="s">
        <v>240</v>
      </c>
      <c r="J16712" t="s">
        <v>836</v>
      </c>
      <c r="K16712" t="s">
        <v>241</v>
      </c>
      <c r="L16712" t="s">
        <v>806</v>
      </c>
      <c r="O16712" t="s">
        <v>194</v>
      </c>
      <c r="P16712">
        <v>2015</v>
      </c>
    </row>
    <row r="16713" spans="1:17" x14ac:dyDescent="0.25">
      <c r="A16713" t="s">
        <v>865</v>
      </c>
      <c r="B16713" t="s">
        <v>866</v>
      </c>
      <c r="C16713" t="s">
        <v>802</v>
      </c>
      <c r="D16713" t="s">
        <v>589</v>
      </c>
      <c r="E16713" t="s">
        <v>731</v>
      </c>
      <c r="F16713" t="s">
        <v>867</v>
      </c>
      <c r="G16713" t="s">
        <v>188</v>
      </c>
      <c r="H16713" t="s">
        <v>835</v>
      </c>
      <c r="I16713" t="s">
        <v>240</v>
      </c>
      <c r="J16713" t="s">
        <v>836</v>
      </c>
      <c r="K16713" t="s">
        <v>241</v>
      </c>
      <c r="L16713" t="s">
        <v>806</v>
      </c>
      <c r="O16713" t="s">
        <v>194</v>
      </c>
      <c r="P16713">
        <v>2020</v>
      </c>
      <c r="Q16713">
        <v>0.11895161290322601</v>
      </c>
    </row>
    <row r="16714" spans="1:17" x14ac:dyDescent="0.25">
      <c r="A16714" t="s">
        <v>865</v>
      </c>
      <c r="B16714" t="s">
        <v>866</v>
      </c>
      <c r="C16714" t="s">
        <v>802</v>
      </c>
      <c r="D16714" t="s">
        <v>589</v>
      </c>
      <c r="E16714" t="s">
        <v>731</v>
      </c>
      <c r="F16714" t="s">
        <v>867</v>
      </c>
      <c r="G16714" t="s">
        <v>188</v>
      </c>
      <c r="H16714" t="s">
        <v>835</v>
      </c>
      <c r="I16714" t="s">
        <v>240</v>
      </c>
      <c r="J16714" t="s">
        <v>836</v>
      </c>
      <c r="K16714" t="s">
        <v>241</v>
      </c>
      <c r="L16714" t="s">
        <v>806</v>
      </c>
      <c r="O16714" t="s">
        <v>264</v>
      </c>
      <c r="P16714">
        <v>2020</v>
      </c>
      <c r="Q16714">
        <v>0.116935483870968</v>
      </c>
    </row>
    <row r="16715" spans="1:17" x14ac:dyDescent="0.25">
      <c r="A16715" t="s">
        <v>865</v>
      </c>
      <c r="B16715" t="s">
        <v>866</v>
      </c>
      <c r="C16715" t="s">
        <v>802</v>
      </c>
      <c r="D16715" t="s">
        <v>589</v>
      </c>
      <c r="E16715" t="s">
        <v>731</v>
      </c>
      <c r="F16715" t="s">
        <v>867</v>
      </c>
      <c r="G16715" t="s">
        <v>188</v>
      </c>
      <c r="H16715" t="s">
        <v>835</v>
      </c>
      <c r="I16715" t="s">
        <v>240</v>
      </c>
      <c r="J16715" t="s">
        <v>836</v>
      </c>
      <c r="K16715" t="s">
        <v>241</v>
      </c>
      <c r="L16715" t="s">
        <v>806</v>
      </c>
      <c r="O16715" t="s">
        <v>265</v>
      </c>
      <c r="P16715">
        <v>2020</v>
      </c>
      <c r="Q16715">
        <v>0.126008064516129</v>
      </c>
    </row>
    <row r="16716" spans="1:17" x14ac:dyDescent="0.25">
      <c r="A16716" t="s">
        <v>865</v>
      </c>
      <c r="B16716" t="s">
        <v>866</v>
      </c>
      <c r="C16716" t="s">
        <v>802</v>
      </c>
      <c r="D16716" t="s">
        <v>589</v>
      </c>
      <c r="E16716" t="s">
        <v>731</v>
      </c>
      <c r="F16716" t="s">
        <v>867</v>
      </c>
      <c r="G16716" t="s">
        <v>188</v>
      </c>
      <c r="H16716" t="s">
        <v>835</v>
      </c>
      <c r="I16716" t="s">
        <v>240</v>
      </c>
      <c r="J16716" t="s">
        <v>836</v>
      </c>
      <c r="K16716" t="s">
        <v>241</v>
      </c>
      <c r="L16716" t="s">
        <v>806</v>
      </c>
      <c r="O16716" t="s">
        <v>194</v>
      </c>
      <c r="P16716">
        <v>2030</v>
      </c>
      <c r="Q16716">
        <v>9.58314448523747E-2</v>
      </c>
    </row>
    <row r="16717" spans="1:17" x14ac:dyDescent="0.25">
      <c r="A16717" t="s">
        <v>865</v>
      </c>
      <c r="B16717" t="s">
        <v>866</v>
      </c>
      <c r="C16717" t="s">
        <v>802</v>
      </c>
      <c r="D16717" t="s">
        <v>589</v>
      </c>
      <c r="E16717" t="s">
        <v>731</v>
      </c>
      <c r="F16717" t="s">
        <v>867</v>
      </c>
      <c r="G16717" t="s">
        <v>188</v>
      </c>
      <c r="H16717" t="s">
        <v>835</v>
      </c>
      <c r="I16717" t="s">
        <v>240</v>
      </c>
      <c r="J16717" t="s">
        <v>836</v>
      </c>
      <c r="K16717" t="s">
        <v>241</v>
      </c>
      <c r="L16717" t="s">
        <v>806</v>
      </c>
      <c r="O16717" t="s">
        <v>194</v>
      </c>
      <c r="P16717">
        <v>2040</v>
      </c>
      <c r="Q16717">
        <v>8.6023687221420203E-2</v>
      </c>
    </row>
    <row r="16718" spans="1:17" x14ac:dyDescent="0.25">
      <c r="A16718" t="s">
        <v>865</v>
      </c>
      <c r="B16718" t="s">
        <v>866</v>
      </c>
      <c r="C16718" t="s">
        <v>802</v>
      </c>
      <c r="D16718" t="s">
        <v>589</v>
      </c>
      <c r="E16718" t="s">
        <v>731</v>
      </c>
      <c r="F16718" t="s">
        <v>867</v>
      </c>
      <c r="G16718" t="s">
        <v>188</v>
      </c>
      <c r="H16718" t="s">
        <v>835</v>
      </c>
      <c r="I16718" t="s">
        <v>240</v>
      </c>
      <c r="J16718" t="s">
        <v>836</v>
      </c>
      <c r="K16718" t="s">
        <v>241</v>
      </c>
      <c r="L16718" t="s">
        <v>806</v>
      </c>
      <c r="O16718" t="s">
        <v>194</v>
      </c>
      <c r="P16718">
        <v>2050</v>
      </c>
      <c r="Q16718">
        <v>8.1219985295409303E-2</v>
      </c>
    </row>
    <row r="16719" spans="1:17" x14ac:dyDescent="0.25">
      <c r="A16719" t="s">
        <v>865</v>
      </c>
      <c r="B16719" t="s">
        <v>866</v>
      </c>
      <c r="C16719" t="s">
        <v>802</v>
      </c>
      <c r="D16719" t="s">
        <v>589</v>
      </c>
      <c r="E16719" t="s">
        <v>731</v>
      </c>
      <c r="F16719" t="s">
        <v>867</v>
      </c>
      <c r="G16719" t="s">
        <v>188</v>
      </c>
      <c r="H16719" t="s">
        <v>835</v>
      </c>
      <c r="I16719" t="s">
        <v>240</v>
      </c>
      <c r="J16719" t="s">
        <v>836</v>
      </c>
      <c r="K16719" t="s">
        <v>241</v>
      </c>
      <c r="L16719" t="s">
        <v>806</v>
      </c>
      <c r="O16719" t="s">
        <v>264</v>
      </c>
      <c r="P16719">
        <v>2050</v>
      </c>
      <c r="Q16719">
        <v>7.4411460236438298E-2</v>
      </c>
    </row>
    <row r="16720" spans="1:17" x14ac:dyDescent="0.25">
      <c r="A16720" t="s">
        <v>865</v>
      </c>
      <c r="B16720" t="s">
        <v>866</v>
      </c>
      <c r="C16720" t="s">
        <v>802</v>
      </c>
      <c r="D16720" t="s">
        <v>589</v>
      </c>
      <c r="E16720" t="s">
        <v>731</v>
      </c>
      <c r="F16720" t="s">
        <v>867</v>
      </c>
      <c r="G16720" t="s">
        <v>188</v>
      </c>
      <c r="H16720" t="s">
        <v>835</v>
      </c>
      <c r="I16720" t="s">
        <v>240</v>
      </c>
      <c r="J16720" t="s">
        <v>836</v>
      </c>
      <c r="K16720" t="s">
        <v>241</v>
      </c>
      <c r="L16720" t="s">
        <v>806</v>
      </c>
      <c r="O16720" t="s">
        <v>265</v>
      </c>
      <c r="P16720">
        <v>2050</v>
      </c>
      <c r="Q16720">
        <v>9.12811360434094E-2</v>
      </c>
    </row>
    <row r="16721" spans="1:17" x14ac:dyDescent="0.25">
      <c r="A16721" t="s">
        <v>865</v>
      </c>
      <c r="B16721" t="s">
        <v>866</v>
      </c>
      <c r="C16721" t="s">
        <v>802</v>
      </c>
      <c r="D16721" t="s">
        <v>589</v>
      </c>
      <c r="E16721" t="s">
        <v>731</v>
      </c>
      <c r="F16721" t="s">
        <v>867</v>
      </c>
      <c r="G16721" t="s">
        <v>188</v>
      </c>
      <c r="H16721" t="s">
        <v>837</v>
      </c>
      <c r="I16721" t="s">
        <v>240</v>
      </c>
      <c r="J16721" t="s">
        <v>838</v>
      </c>
      <c r="K16721" t="s">
        <v>241</v>
      </c>
      <c r="L16721" t="s">
        <v>806</v>
      </c>
      <c r="O16721" t="s">
        <v>194</v>
      </c>
      <c r="P16721">
        <v>2015</v>
      </c>
    </row>
    <row r="16722" spans="1:17" x14ac:dyDescent="0.25">
      <c r="A16722" t="s">
        <v>865</v>
      </c>
      <c r="B16722" t="s">
        <v>866</v>
      </c>
      <c r="C16722" t="s">
        <v>802</v>
      </c>
      <c r="D16722" t="s">
        <v>589</v>
      </c>
      <c r="E16722" t="s">
        <v>731</v>
      </c>
      <c r="F16722" t="s">
        <v>867</v>
      </c>
      <c r="G16722" t="s">
        <v>188</v>
      </c>
      <c r="H16722" t="s">
        <v>837</v>
      </c>
      <c r="I16722" t="s">
        <v>240</v>
      </c>
      <c r="J16722" t="s">
        <v>838</v>
      </c>
      <c r="K16722" t="s">
        <v>241</v>
      </c>
      <c r="L16722" t="s">
        <v>806</v>
      </c>
      <c r="O16722" t="s">
        <v>194</v>
      </c>
      <c r="P16722">
        <v>2020</v>
      </c>
      <c r="Q16722">
        <v>0.15860215053763399</v>
      </c>
    </row>
    <row r="16723" spans="1:17" x14ac:dyDescent="0.25">
      <c r="A16723" t="s">
        <v>865</v>
      </c>
      <c r="B16723" t="s">
        <v>866</v>
      </c>
      <c r="C16723" t="s">
        <v>802</v>
      </c>
      <c r="D16723" t="s">
        <v>589</v>
      </c>
      <c r="E16723" t="s">
        <v>731</v>
      </c>
      <c r="F16723" t="s">
        <v>867</v>
      </c>
      <c r="G16723" t="s">
        <v>188</v>
      </c>
      <c r="H16723" t="s">
        <v>837</v>
      </c>
      <c r="I16723" t="s">
        <v>240</v>
      </c>
      <c r="J16723" t="s">
        <v>838</v>
      </c>
      <c r="K16723" t="s">
        <v>241</v>
      </c>
      <c r="L16723" t="s">
        <v>806</v>
      </c>
      <c r="O16723" t="s">
        <v>264</v>
      </c>
      <c r="P16723">
        <v>2020</v>
      </c>
      <c r="Q16723">
        <v>0.15591397849462399</v>
      </c>
    </row>
    <row r="16724" spans="1:17" x14ac:dyDescent="0.25">
      <c r="A16724" t="s">
        <v>865</v>
      </c>
      <c r="B16724" t="s">
        <v>866</v>
      </c>
      <c r="C16724" t="s">
        <v>802</v>
      </c>
      <c r="D16724" t="s">
        <v>589</v>
      </c>
      <c r="E16724" t="s">
        <v>731</v>
      </c>
      <c r="F16724" t="s">
        <v>867</v>
      </c>
      <c r="G16724" t="s">
        <v>188</v>
      </c>
      <c r="H16724" t="s">
        <v>837</v>
      </c>
      <c r="I16724" t="s">
        <v>240</v>
      </c>
      <c r="J16724" t="s">
        <v>838</v>
      </c>
      <c r="K16724" t="s">
        <v>241</v>
      </c>
      <c r="L16724" t="s">
        <v>806</v>
      </c>
      <c r="O16724" t="s">
        <v>265</v>
      </c>
      <c r="P16724">
        <v>2020</v>
      </c>
      <c r="Q16724">
        <v>0.168010752688172</v>
      </c>
    </row>
    <row r="16725" spans="1:17" x14ac:dyDescent="0.25">
      <c r="A16725" t="s">
        <v>865</v>
      </c>
      <c r="B16725" t="s">
        <v>866</v>
      </c>
      <c r="C16725" t="s">
        <v>802</v>
      </c>
      <c r="D16725" t="s">
        <v>589</v>
      </c>
      <c r="E16725" t="s">
        <v>731</v>
      </c>
      <c r="F16725" t="s">
        <v>867</v>
      </c>
      <c r="G16725" t="s">
        <v>188</v>
      </c>
      <c r="H16725" t="s">
        <v>837</v>
      </c>
      <c r="I16725" t="s">
        <v>240</v>
      </c>
      <c r="J16725" t="s">
        <v>838</v>
      </c>
      <c r="K16725" t="s">
        <v>241</v>
      </c>
      <c r="L16725" t="s">
        <v>806</v>
      </c>
      <c r="O16725" t="s">
        <v>194</v>
      </c>
      <c r="P16725">
        <v>2030</v>
      </c>
      <c r="Q16725">
        <v>0.102940073400156</v>
      </c>
    </row>
    <row r="16726" spans="1:17" x14ac:dyDescent="0.25">
      <c r="A16726" t="s">
        <v>865</v>
      </c>
      <c r="B16726" t="s">
        <v>866</v>
      </c>
      <c r="C16726" t="s">
        <v>802</v>
      </c>
      <c r="D16726" t="s">
        <v>589</v>
      </c>
      <c r="E16726" t="s">
        <v>731</v>
      </c>
      <c r="F16726" t="s">
        <v>867</v>
      </c>
      <c r="G16726" t="s">
        <v>188</v>
      </c>
      <c r="H16726" t="s">
        <v>837</v>
      </c>
      <c r="I16726" t="s">
        <v>240</v>
      </c>
      <c r="J16726" t="s">
        <v>838</v>
      </c>
      <c r="K16726" t="s">
        <v>241</v>
      </c>
      <c r="L16726" t="s">
        <v>806</v>
      </c>
      <c r="O16726" t="s">
        <v>194</v>
      </c>
      <c r="P16726">
        <v>2040</v>
      </c>
      <c r="Q16726">
        <v>8.2947730678682399E-2</v>
      </c>
    </row>
    <row r="16727" spans="1:17" x14ac:dyDescent="0.25">
      <c r="A16727" t="s">
        <v>865</v>
      </c>
      <c r="B16727" t="s">
        <v>866</v>
      </c>
      <c r="C16727" t="s">
        <v>802</v>
      </c>
      <c r="D16727" t="s">
        <v>589</v>
      </c>
      <c r="E16727" t="s">
        <v>731</v>
      </c>
      <c r="F16727" t="s">
        <v>867</v>
      </c>
      <c r="G16727" t="s">
        <v>188</v>
      </c>
      <c r="H16727" t="s">
        <v>837</v>
      </c>
      <c r="I16727" t="s">
        <v>240</v>
      </c>
      <c r="J16727" t="s">
        <v>838</v>
      </c>
      <c r="K16727" t="s">
        <v>241</v>
      </c>
      <c r="L16727" t="s">
        <v>806</v>
      </c>
      <c r="O16727" t="s">
        <v>194</v>
      </c>
      <c r="P16727">
        <v>2050</v>
      </c>
      <c r="Q16727">
        <v>7.3942514387518796E-2</v>
      </c>
    </row>
    <row r="16728" spans="1:17" x14ac:dyDescent="0.25">
      <c r="A16728" t="s">
        <v>865</v>
      </c>
      <c r="B16728" t="s">
        <v>866</v>
      </c>
      <c r="C16728" t="s">
        <v>802</v>
      </c>
      <c r="D16728" t="s">
        <v>589</v>
      </c>
      <c r="E16728" t="s">
        <v>731</v>
      </c>
      <c r="F16728" t="s">
        <v>867</v>
      </c>
      <c r="G16728" t="s">
        <v>188</v>
      </c>
      <c r="H16728" t="s">
        <v>837</v>
      </c>
      <c r="I16728" t="s">
        <v>240</v>
      </c>
      <c r="J16728" t="s">
        <v>838</v>
      </c>
      <c r="K16728" t="s">
        <v>241</v>
      </c>
      <c r="L16728" t="s">
        <v>806</v>
      </c>
      <c r="O16728" t="s">
        <v>264</v>
      </c>
      <c r="P16728">
        <v>2050</v>
      </c>
      <c r="Q16728">
        <v>6.3135274611527403E-2</v>
      </c>
    </row>
    <row r="16729" spans="1:17" x14ac:dyDescent="0.25">
      <c r="A16729" t="s">
        <v>865</v>
      </c>
      <c r="B16729" t="s">
        <v>866</v>
      </c>
      <c r="C16729" t="s">
        <v>802</v>
      </c>
      <c r="D16729" t="s">
        <v>589</v>
      </c>
      <c r="E16729" t="s">
        <v>731</v>
      </c>
      <c r="F16729" t="s">
        <v>867</v>
      </c>
      <c r="G16729" t="s">
        <v>188</v>
      </c>
      <c r="H16729" t="s">
        <v>837</v>
      </c>
      <c r="I16729" t="s">
        <v>240</v>
      </c>
      <c r="J16729" t="s">
        <v>838</v>
      </c>
      <c r="K16729" t="s">
        <v>241</v>
      </c>
      <c r="L16729" t="s">
        <v>806</v>
      </c>
      <c r="O16729" t="s">
        <v>265</v>
      </c>
      <c r="P16729">
        <v>2050</v>
      </c>
      <c r="Q16729">
        <v>8.8166270197295102E-2</v>
      </c>
    </row>
    <row r="16730" spans="1:17" x14ac:dyDescent="0.25">
      <c r="A16730" t="s">
        <v>865</v>
      </c>
      <c r="B16730" t="s">
        <v>866</v>
      </c>
      <c r="C16730" t="s">
        <v>802</v>
      </c>
      <c r="D16730" t="s">
        <v>589</v>
      </c>
      <c r="E16730" t="s">
        <v>731</v>
      </c>
      <c r="F16730" t="s">
        <v>867</v>
      </c>
      <c r="G16730" t="s">
        <v>188</v>
      </c>
      <c r="H16730" t="s">
        <v>839</v>
      </c>
      <c r="I16730" t="s">
        <v>240</v>
      </c>
      <c r="J16730" t="s">
        <v>840</v>
      </c>
      <c r="K16730" t="s">
        <v>241</v>
      </c>
      <c r="L16730" t="s">
        <v>806</v>
      </c>
      <c r="O16730" t="s">
        <v>194</v>
      </c>
      <c r="P16730">
        <v>2015</v>
      </c>
      <c r="Q16730">
        <v>0.55796972285053303</v>
      </c>
    </row>
    <row r="16731" spans="1:17" x14ac:dyDescent="0.25">
      <c r="A16731" t="s">
        <v>865</v>
      </c>
      <c r="B16731" t="s">
        <v>866</v>
      </c>
      <c r="C16731" t="s">
        <v>802</v>
      </c>
      <c r="D16731" t="s">
        <v>589</v>
      </c>
      <c r="E16731" t="s">
        <v>731</v>
      </c>
      <c r="F16731" t="s">
        <v>867</v>
      </c>
      <c r="G16731" t="s">
        <v>188</v>
      </c>
      <c r="H16731" t="s">
        <v>839</v>
      </c>
      <c r="I16731" t="s">
        <v>240</v>
      </c>
      <c r="J16731" t="s">
        <v>840</v>
      </c>
      <c r="K16731" t="s">
        <v>241</v>
      </c>
      <c r="L16731" t="s">
        <v>806</v>
      </c>
      <c r="O16731" t="s">
        <v>194</v>
      </c>
      <c r="P16731">
        <v>2020</v>
      </c>
      <c r="Q16731">
        <v>7.9301075268817203E-2</v>
      </c>
    </row>
    <row r="16732" spans="1:17" x14ac:dyDescent="0.25">
      <c r="A16732" t="s">
        <v>865</v>
      </c>
      <c r="B16732" t="s">
        <v>866</v>
      </c>
      <c r="C16732" t="s">
        <v>802</v>
      </c>
      <c r="D16732" t="s">
        <v>589</v>
      </c>
      <c r="E16732" t="s">
        <v>731</v>
      </c>
      <c r="F16732" t="s">
        <v>867</v>
      </c>
      <c r="G16732" t="s">
        <v>188</v>
      </c>
      <c r="H16732" t="s">
        <v>839</v>
      </c>
      <c r="I16732" t="s">
        <v>240</v>
      </c>
      <c r="J16732" t="s">
        <v>840</v>
      </c>
      <c r="K16732" t="s">
        <v>241</v>
      </c>
      <c r="L16732" t="s">
        <v>806</v>
      </c>
      <c r="O16732" t="s">
        <v>264</v>
      </c>
      <c r="P16732">
        <v>2020</v>
      </c>
      <c r="Q16732">
        <v>7.79569892473118E-2</v>
      </c>
    </row>
    <row r="16733" spans="1:17" x14ac:dyDescent="0.25">
      <c r="A16733" t="s">
        <v>865</v>
      </c>
      <c r="B16733" t="s">
        <v>866</v>
      </c>
      <c r="C16733" t="s">
        <v>802</v>
      </c>
      <c r="D16733" t="s">
        <v>589</v>
      </c>
      <c r="E16733" t="s">
        <v>731</v>
      </c>
      <c r="F16733" t="s">
        <v>867</v>
      </c>
      <c r="G16733" t="s">
        <v>188</v>
      </c>
      <c r="H16733" t="s">
        <v>839</v>
      </c>
      <c r="I16733" t="s">
        <v>240</v>
      </c>
      <c r="J16733" t="s">
        <v>840</v>
      </c>
      <c r="K16733" t="s">
        <v>241</v>
      </c>
      <c r="L16733" t="s">
        <v>806</v>
      </c>
      <c r="O16733" t="s">
        <v>265</v>
      </c>
      <c r="P16733">
        <v>2020</v>
      </c>
      <c r="Q16733">
        <v>8.4005376344086002E-2</v>
      </c>
    </row>
    <row r="16734" spans="1:17" x14ac:dyDescent="0.25">
      <c r="A16734" t="s">
        <v>865</v>
      </c>
      <c r="B16734" t="s">
        <v>866</v>
      </c>
      <c r="C16734" t="s">
        <v>802</v>
      </c>
      <c r="D16734" t="s">
        <v>589</v>
      </c>
      <c r="E16734" t="s">
        <v>731</v>
      </c>
      <c r="F16734" t="s">
        <v>867</v>
      </c>
      <c r="G16734" t="s">
        <v>188</v>
      </c>
      <c r="H16734" t="s">
        <v>839</v>
      </c>
      <c r="I16734" t="s">
        <v>240</v>
      </c>
      <c r="J16734" t="s">
        <v>840</v>
      </c>
      <c r="K16734" t="s">
        <v>241</v>
      </c>
      <c r="L16734" t="s">
        <v>806</v>
      </c>
      <c r="O16734" t="s">
        <v>194</v>
      </c>
      <c r="P16734">
        <v>2030</v>
      </c>
      <c r="Q16734">
        <v>6.3887629901583101E-2</v>
      </c>
    </row>
    <row r="16735" spans="1:17" x14ac:dyDescent="0.25">
      <c r="A16735" t="s">
        <v>865</v>
      </c>
      <c r="B16735" t="s">
        <v>866</v>
      </c>
      <c r="C16735" t="s">
        <v>802</v>
      </c>
      <c r="D16735" t="s">
        <v>589</v>
      </c>
      <c r="E16735" t="s">
        <v>731</v>
      </c>
      <c r="F16735" t="s">
        <v>867</v>
      </c>
      <c r="G16735" t="s">
        <v>188</v>
      </c>
      <c r="H16735" t="s">
        <v>839</v>
      </c>
      <c r="I16735" t="s">
        <v>240</v>
      </c>
      <c r="J16735" t="s">
        <v>840</v>
      </c>
      <c r="K16735" t="s">
        <v>241</v>
      </c>
      <c r="L16735" t="s">
        <v>806</v>
      </c>
      <c r="O16735" t="s">
        <v>194</v>
      </c>
      <c r="P16735">
        <v>2040</v>
      </c>
      <c r="Q16735">
        <v>5.73491248142802E-2</v>
      </c>
    </row>
    <row r="16736" spans="1:17" x14ac:dyDescent="0.25">
      <c r="A16736" t="s">
        <v>865</v>
      </c>
      <c r="B16736" t="s">
        <v>866</v>
      </c>
      <c r="C16736" t="s">
        <v>802</v>
      </c>
      <c r="D16736" t="s">
        <v>589</v>
      </c>
      <c r="E16736" t="s">
        <v>731</v>
      </c>
      <c r="F16736" t="s">
        <v>867</v>
      </c>
      <c r="G16736" t="s">
        <v>188</v>
      </c>
      <c r="H16736" t="s">
        <v>839</v>
      </c>
      <c r="I16736" t="s">
        <v>240</v>
      </c>
      <c r="J16736" t="s">
        <v>840</v>
      </c>
      <c r="K16736" t="s">
        <v>241</v>
      </c>
      <c r="L16736" t="s">
        <v>806</v>
      </c>
      <c r="O16736" t="s">
        <v>194</v>
      </c>
      <c r="P16736">
        <v>2050</v>
      </c>
      <c r="Q16736">
        <v>5.4146656863606202E-2</v>
      </c>
    </row>
    <row r="16737" spans="1:17" x14ac:dyDescent="0.25">
      <c r="A16737" t="s">
        <v>865</v>
      </c>
      <c r="B16737" t="s">
        <v>866</v>
      </c>
      <c r="C16737" t="s">
        <v>802</v>
      </c>
      <c r="D16737" t="s">
        <v>589</v>
      </c>
      <c r="E16737" t="s">
        <v>731</v>
      </c>
      <c r="F16737" t="s">
        <v>867</v>
      </c>
      <c r="G16737" t="s">
        <v>188</v>
      </c>
      <c r="H16737" t="s">
        <v>839</v>
      </c>
      <c r="I16737" t="s">
        <v>240</v>
      </c>
      <c r="J16737" t="s">
        <v>840</v>
      </c>
      <c r="K16737" t="s">
        <v>241</v>
      </c>
      <c r="L16737" t="s">
        <v>806</v>
      </c>
      <c r="O16737" t="s">
        <v>264</v>
      </c>
      <c r="P16737">
        <v>2050</v>
      </c>
      <c r="Q16737">
        <v>4.9607640157625497E-2</v>
      </c>
    </row>
    <row r="16738" spans="1:17" x14ac:dyDescent="0.25">
      <c r="A16738" t="s">
        <v>865</v>
      </c>
      <c r="B16738" t="s">
        <v>866</v>
      </c>
      <c r="C16738" t="s">
        <v>802</v>
      </c>
      <c r="D16738" t="s">
        <v>589</v>
      </c>
      <c r="E16738" t="s">
        <v>731</v>
      </c>
      <c r="F16738" t="s">
        <v>867</v>
      </c>
      <c r="G16738" t="s">
        <v>188</v>
      </c>
      <c r="H16738" t="s">
        <v>839</v>
      </c>
      <c r="I16738" t="s">
        <v>240</v>
      </c>
      <c r="J16738" t="s">
        <v>840</v>
      </c>
      <c r="K16738" t="s">
        <v>241</v>
      </c>
      <c r="L16738" t="s">
        <v>806</v>
      </c>
      <c r="O16738" t="s">
        <v>265</v>
      </c>
      <c r="P16738">
        <v>2050</v>
      </c>
      <c r="Q16738">
        <v>6.0854090695606301E-2</v>
      </c>
    </row>
    <row r="16739" spans="1:17" x14ac:dyDescent="0.25">
      <c r="A16739" t="s">
        <v>865</v>
      </c>
      <c r="B16739" t="s">
        <v>866</v>
      </c>
      <c r="C16739" t="s">
        <v>802</v>
      </c>
      <c r="D16739" t="s">
        <v>589</v>
      </c>
      <c r="E16739" t="s">
        <v>731</v>
      </c>
      <c r="F16739" t="s">
        <v>867</v>
      </c>
      <c r="G16739" t="s">
        <v>233</v>
      </c>
      <c r="H16739" t="s">
        <v>841</v>
      </c>
      <c r="I16739" t="s">
        <v>240</v>
      </c>
      <c r="J16739" t="s">
        <v>842</v>
      </c>
      <c r="K16739" t="s">
        <v>241</v>
      </c>
      <c r="L16739" t="s">
        <v>806</v>
      </c>
      <c r="O16739" t="s">
        <v>194</v>
      </c>
      <c r="P16739">
        <v>2015</v>
      </c>
      <c r="Q16739">
        <v>0.61376669513558602</v>
      </c>
    </row>
    <row r="16740" spans="1:17" x14ac:dyDescent="0.25">
      <c r="A16740" t="s">
        <v>865</v>
      </c>
      <c r="B16740" t="s">
        <v>866</v>
      </c>
      <c r="C16740" t="s">
        <v>802</v>
      </c>
      <c r="D16740" t="s">
        <v>589</v>
      </c>
      <c r="E16740" t="s">
        <v>731</v>
      </c>
      <c r="F16740" t="s">
        <v>867</v>
      </c>
      <c r="G16740" t="s">
        <v>233</v>
      </c>
      <c r="H16740" t="s">
        <v>841</v>
      </c>
      <c r="I16740" t="s">
        <v>240</v>
      </c>
      <c r="J16740" t="s">
        <v>842</v>
      </c>
      <c r="K16740" t="s">
        <v>241</v>
      </c>
      <c r="L16740" t="s">
        <v>806</v>
      </c>
      <c r="O16740" t="s">
        <v>194</v>
      </c>
      <c r="P16740">
        <v>2020</v>
      </c>
      <c r="Q16740">
        <v>8.72311827956989E-2</v>
      </c>
    </row>
    <row r="16741" spans="1:17" x14ac:dyDescent="0.25">
      <c r="A16741" t="s">
        <v>865</v>
      </c>
      <c r="B16741" t="s">
        <v>866</v>
      </c>
      <c r="C16741" t="s">
        <v>802</v>
      </c>
      <c r="D16741" t="s">
        <v>589</v>
      </c>
      <c r="E16741" t="s">
        <v>731</v>
      </c>
      <c r="F16741" t="s">
        <v>867</v>
      </c>
      <c r="G16741" t="s">
        <v>233</v>
      </c>
      <c r="H16741" t="s">
        <v>841</v>
      </c>
      <c r="I16741" t="s">
        <v>240</v>
      </c>
      <c r="J16741" t="s">
        <v>842</v>
      </c>
      <c r="K16741" t="s">
        <v>241</v>
      </c>
      <c r="L16741" t="s">
        <v>806</v>
      </c>
      <c r="O16741" t="s">
        <v>264</v>
      </c>
      <c r="P16741">
        <v>2020</v>
      </c>
      <c r="Q16741">
        <v>8.5752688172042998E-2</v>
      </c>
    </row>
    <row r="16742" spans="1:17" x14ac:dyDescent="0.25">
      <c r="A16742" t="s">
        <v>865</v>
      </c>
      <c r="B16742" t="s">
        <v>866</v>
      </c>
      <c r="C16742" t="s">
        <v>802</v>
      </c>
      <c r="D16742" t="s">
        <v>589</v>
      </c>
      <c r="E16742" t="s">
        <v>731</v>
      </c>
      <c r="F16742" t="s">
        <v>867</v>
      </c>
      <c r="G16742" t="s">
        <v>233</v>
      </c>
      <c r="H16742" t="s">
        <v>841</v>
      </c>
      <c r="I16742" t="s">
        <v>240</v>
      </c>
      <c r="J16742" t="s">
        <v>842</v>
      </c>
      <c r="K16742" t="s">
        <v>241</v>
      </c>
      <c r="L16742" t="s">
        <v>806</v>
      </c>
      <c r="O16742" t="s">
        <v>265</v>
      </c>
      <c r="P16742">
        <v>2020</v>
      </c>
      <c r="Q16742">
        <v>9.2405913978494597E-2</v>
      </c>
    </row>
    <row r="16743" spans="1:17" x14ac:dyDescent="0.25">
      <c r="A16743" t="s">
        <v>865</v>
      </c>
      <c r="B16743" t="s">
        <v>866</v>
      </c>
      <c r="C16743" t="s">
        <v>802</v>
      </c>
      <c r="D16743" t="s">
        <v>589</v>
      </c>
      <c r="E16743" t="s">
        <v>731</v>
      </c>
      <c r="F16743" t="s">
        <v>867</v>
      </c>
      <c r="G16743" t="s">
        <v>233</v>
      </c>
      <c r="H16743" t="s">
        <v>841</v>
      </c>
      <c r="I16743" t="s">
        <v>240</v>
      </c>
      <c r="J16743" t="s">
        <v>842</v>
      </c>
      <c r="K16743" t="s">
        <v>241</v>
      </c>
      <c r="L16743" t="s">
        <v>806</v>
      </c>
      <c r="O16743" t="s">
        <v>194</v>
      </c>
      <c r="P16743">
        <v>2030</v>
      </c>
      <c r="Q16743">
        <v>7.0276392891741396E-2</v>
      </c>
    </row>
    <row r="16744" spans="1:17" x14ac:dyDescent="0.25">
      <c r="A16744" t="s">
        <v>865</v>
      </c>
      <c r="B16744" t="s">
        <v>866</v>
      </c>
      <c r="C16744" t="s">
        <v>802</v>
      </c>
      <c r="D16744" t="s">
        <v>589</v>
      </c>
      <c r="E16744" t="s">
        <v>731</v>
      </c>
      <c r="F16744" t="s">
        <v>867</v>
      </c>
      <c r="G16744" t="s">
        <v>233</v>
      </c>
      <c r="H16744" t="s">
        <v>841</v>
      </c>
      <c r="I16744" t="s">
        <v>240</v>
      </c>
      <c r="J16744" t="s">
        <v>842</v>
      </c>
      <c r="K16744" t="s">
        <v>241</v>
      </c>
      <c r="L16744" t="s">
        <v>806</v>
      </c>
      <c r="O16744" t="s">
        <v>194</v>
      </c>
      <c r="P16744">
        <v>2040</v>
      </c>
      <c r="Q16744">
        <v>6.3084037295708204E-2</v>
      </c>
    </row>
    <row r="16745" spans="1:17" x14ac:dyDescent="0.25">
      <c r="A16745" t="s">
        <v>865</v>
      </c>
      <c r="B16745" t="s">
        <v>866</v>
      </c>
      <c r="C16745" t="s">
        <v>802</v>
      </c>
      <c r="D16745" t="s">
        <v>589</v>
      </c>
      <c r="E16745" t="s">
        <v>731</v>
      </c>
      <c r="F16745" t="s">
        <v>867</v>
      </c>
      <c r="G16745" t="s">
        <v>233</v>
      </c>
      <c r="H16745" t="s">
        <v>841</v>
      </c>
      <c r="I16745" t="s">
        <v>240</v>
      </c>
      <c r="J16745" t="s">
        <v>842</v>
      </c>
      <c r="K16745" t="s">
        <v>241</v>
      </c>
      <c r="L16745" t="s">
        <v>806</v>
      </c>
      <c r="O16745" t="s">
        <v>194</v>
      </c>
      <c r="P16745">
        <v>2050</v>
      </c>
      <c r="Q16745">
        <v>5.9561322549966801E-2</v>
      </c>
    </row>
    <row r="16746" spans="1:17" x14ac:dyDescent="0.25">
      <c r="A16746" t="s">
        <v>865</v>
      </c>
      <c r="B16746" t="s">
        <v>866</v>
      </c>
      <c r="C16746" t="s">
        <v>802</v>
      </c>
      <c r="D16746" t="s">
        <v>589</v>
      </c>
      <c r="E16746" t="s">
        <v>731</v>
      </c>
      <c r="F16746" t="s">
        <v>867</v>
      </c>
      <c r="G16746" t="s">
        <v>233</v>
      </c>
      <c r="H16746" t="s">
        <v>841</v>
      </c>
      <c r="I16746" t="s">
        <v>240</v>
      </c>
      <c r="J16746" t="s">
        <v>842</v>
      </c>
      <c r="K16746" t="s">
        <v>241</v>
      </c>
      <c r="L16746" t="s">
        <v>806</v>
      </c>
      <c r="O16746" t="s">
        <v>264</v>
      </c>
      <c r="P16746">
        <v>2050</v>
      </c>
      <c r="Q16746">
        <v>5.4568404173388103E-2</v>
      </c>
    </row>
    <row r="16747" spans="1:17" x14ac:dyDescent="0.25">
      <c r="A16747" t="s">
        <v>865</v>
      </c>
      <c r="B16747" t="s">
        <v>866</v>
      </c>
      <c r="C16747" t="s">
        <v>802</v>
      </c>
      <c r="D16747" t="s">
        <v>589</v>
      </c>
      <c r="E16747" t="s">
        <v>731</v>
      </c>
      <c r="F16747" t="s">
        <v>867</v>
      </c>
      <c r="G16747" t="s">
        <v>233</v>
      </c>
      <c r="H16747" t="s">
        <v>841</v>
      </c>
      <c r="I16747" t="s">
        <v>240</v>
      </c>
      <c r="J16747" t="s">
        <v>842</v>
      </c>
      <c r="K16747" t="s">
        <v>241</v>
      </c>
      <c r="L16747" t="s">
        <v>806</v>
      </c>
      <c r="O16747" t="s">
        <v>265</v>
      </c>
      <c r="P16747">
        <v>2050</v>
      </c>
      <c r="Q16747">
        <v>6.6939499765166902E-2</v>
      </c>
    </row>
    <row r="16748" spans="1:17" x14ac:dyDescent="0.25">
      <c r="A16748" t="s">
        <v>865</v>
      </c>
      <c r="B16748" t="s">
        <v>866</v>
      </c>
      <c r="C16748" t="s">
        <v>802</v>
      </c>
      <c r="D16748" t="s">
        <v>589</v>
      </c>
      <c r="E16748" t="s">
        <v>731</v>
      </c>
      <c r="F16748" t="s">
        <v>867</v>
      </c>
      <c r="G16748" t="s">
        <v>233</v>
      </c>
      <c r="H16748" t="s">
        <v>843</v>
      </c>
      <c r="I16748" t="s">
        <v>240</v>
      </c>
      <c r="J16748" t="s">
        <v>844</v>
      </c>
      <c r="K16748" t="s">
        <v>241</v>
      </c>
      <c r="L16748" t="s">
        <v>806</v>
      </c>
      <c r="O16748" t="s">
        <v>194</v>
      </c>
      <c r="P16748">
        <v>2015</v>
      </c>
    </row>
    <row r="16749" spans="1:17" x14ac:dyDescent="0.25">
      <c r="A16749" t="s">
        <v>865</v>
      </c>
      <c r="B16749" t="s">
        <v>866</v>
      </c>
      <c r="C16749" t="s">
        <v>802</v>
      </c>
      <c r="D16749" t="s">
        <v>589</v>
      </c>
      <c r="E16749" t="s">
        <v>731</v>
      </c>
      <c r="F16749" t="s">
        <v>867</v>
      </c>
      <c r="G16749" t="s">
        <v>233</v>
      </c>
      <c r="H16749" t="s">
        <v>843</v>
      </c>
      <c r="I16749" t="s">
        <v>240</v>
      </c>
      <c r="J16749" t="s">
        <v>844</v>
      </c>
      <c r="K16749" t="s">
        <v>241</v>
      </c>
      <c r="L16749" t="s">
        <v>806</v>
      </c>
      <c r="O16749" t="s">
        <v>194</v>
      </c>
      <c r="P16749">
        <v>2020</v>
      </c>
    </row>
    <row r="16750" spans="1:17" x14ac:dyDescent="0.25">
      <c r="A16750" t="s">
        <v>865</v>
      </c>
      <c r="B16750" t="s">
        <v>866</v>
      </c>
      <c r="C16750" t="s">
        <v>802</v>
      </c>
      <c r="D16750" t="s">
        <v>589</v>
      </c>
      <c r="E16750" t="s">
        <v>731</v>
      </c>
      <c r="F16750" t="s">
        <v>867</v>
      </c>
      <c r="G16750" t="s">
        <v>233</v>
      </c>
      <c r="H16750" t="s">
        <v>843</v>
      </c>
      <c r="I16750" t="s">
        <v>240</v>
      </c>
      <c r="J16750" t="s">
        <v>844</v>
      </c>
      <c r="K16750" t="s">
        <v>241</v>
      </c>
      <c r="L16750" t="s">
        <v>806</v>
      </c>
      <c r="O16750" t="s">
        <v>264</v>
      </c>
      <c r="P16750">
        <v>2020</v>
      </c>
    </row>
    <row r="16751" spans="1:17" x14ac:dyDescent="0.25">
      <c r="A16751" t="s">
        <v>865</v>
      </c>
      <c r="B16751" t="s">
        <v>866</v>
      </c>
      <c r="C16751" t="s">
        <v>802</v>
      </c>
      <c r="D16751" t="s">
        <v>589</v>
      </c>
      <c r="E16751" t="s">
        <v>731</v>
      </c>
      <c r="F16751" t="s">
        <v>867</v>
      </c>
      <c r="G16751" t="s">
        <v>233</v>
      </c>
      <c r="H16751" t="s">
        <v>843</v>
      </c>
      <c r="I16751" t="s">
        <v>240</v>
      </c>
      <c r="J16751" t="s">
        <v>844</v>
      </c>
      <c r="K16751" t="s">
        <v>241</v>
      </c>
      <c r="L16751" t="s">
        <v>806</v>
      </c>
      <c r="O16751" t="s">
        <v>265</v>
      </c>
      <c r="P16751">
        <v>2020</v>
      </c>
    </row>
    <row r="16752" spans="1:17" x14ac:dyDescent="0.25">
      <c r="A16752" t="s">
        <v>865</v>
      </c>
      <c r="B16752" t="s">
        <v>866</v>
      </c>
      <c r="C16752" t="s">
        <v>802</v>
      </c>
      <c r="D16752" t="s">
        <v>589</v>
      </c>
      <c r="E16752" t="s">
        <v>731</v>
      </c>
      <c r="F16752" t="s">
        <v>867</v>
      </c>
      <c r="G16752" t="s">
        <v>233</v>
      </c>
      <c r="H16752" t="s">
        <v>843</v>
      </c>
      <c r="I16752" t="s">
        <v>240</v>
      </c>
      <c r="J16752" t="s">
        <v>844</v>
      </c>
      <c r="K16752" t="s">
        <v>241</v>
      </c>
      <c r="L16752" t="s">
        <v>806</v>
      </c>
      <c r="O16752" t="s">
        <v>194</v>
      </c>
      <c r="P16752">
        <v>2030</v>
      </c>
    </row>
    <row r="16753" spans="1:17" x14ac:dyDescent="0.25">
      <c r="A16753" t="s">
        <v>865</v>
      </c>
      <c r="B16753" t="s">
        <v>866</v>
      </c>
      <c r="C16753" t="s">
        <v>802</v>
      </c>
      <c r="D16753" t="s">
        <v>589</v>
      </c>
      <c r="E16753" t="s">
        <v>731</v>
      </c>
      <c r="F16753" t="s">
        <v>867</v>
      </c>
      <c r="G16753" t="s">
        <v>233</v>
      </c>
      <c r="H16753" t="s">
        <v>843</v>
      </c>
      <c r="I16753" t="s">
        <v>240</v>
      </c>
      <c r="J16753" t="s">
        <v>844</v>
      </c>
      <c r="K16753" t="s">
        <v>241</v>
      </c>
      <c r="L16753" t="s">
        <v>806</v>
      </c>
      <c r="O16753" t="s">
        <v>194</v>
      </c>
      <c r="P16753">
        <v>2040</v>
      </c>
    </row>
    <row r="16754" spans="1:17" x14ac:dyDescent="0.25">
      <c r="A16754" t="s">
        <v>865</v>
      </c>
      <c r="B16754" t="s">
        <v>866</v>
      </c>
      <c r="C16754" t="s">
        <v>802</v>
      </c>
      <c r="D16754" t="s">
        <v>589</v>
      </c>
      <c r="E16754" t="s">
        <v>731</v>
      </c>
      <c r="F16754" t="s">
        <v>867</v>
      </c>
      <c r="G16754" t="s">
        <v>233</v>
      </c>
      <c r="H16754" t="s">
        <v>843</v>
      </c>
      <c r="I16754" t="s">
        <v>240</v>
      </c>
      <c r="J16754" t="s">
        <v>844</v>
      </c>
      <c r="K16754" t="s">
        <v>241</v>
      </c>
      <c r="L16754" t="s">
        <v>806</v>
      </c>
      <c r="O16754" t="s">
        <v>194</v>
      </c>
      <c r="P16754">
        <v>2050</v>
      </c>
    </row>
    <row r="16755" spans="1:17" x14ac:dyDescent="0.25">
      <c r="A16755" t="s">
        <v>865</v>
      </c>
      <c r="B16755" t="s">
        <v>866</v>
      </c>
      <c r="C16755" t="s">
        <v>802</v>
      </c>
      <c r="D16755" t="s">
        <v>589</v>
      </c>
      <c r="E16755" t="s">
        <v>731</v>
      </c>
      <c r="F16755" t="s">
        <v>867</v>
      </c>
      <c r="G16755" t="s">
        <v>233</v>
      </c>
      <c r="H16755" t="s">
        <v>843</v>
      </c>
      <c r="I16755" t="s">
        <v>240</v>
      </c>
      <c r="J16755" t="s">
        <v>844</v>
      </c>
      <c r="K16755" t="s">
        <v>241</v>
      </c>
      <c r="L16755" t="s">
        <v>806</v>
      </c>
      <c r="O16755" t="s">
        <v>264</v>
      </c>
      <c r="P16755">
        <v>2050</v>
      </c>
    </row>
    <row r="16756" spans="1:17" x14ac:dyDescent="0.25">
      <c r="A16756" t="s">
        <v>865</v>
      </c>
      <c r="B16756" t="s">
        <v>866</v>
      </c>
      <c r="C16756" t="s">
        <v>802</v>
      </c>
      <c r="D16756" t="s">
        <v>589</v>
      </c>
      <c r="E16756" t="s">
        <v>731</v>
      </c>
      <c r="F16756" t="s">
        <v>867</v>
      </c>
      <c r="G16756" t="s">
        <v>233</v>
      </c>
      <c r="H16756" t="s">
        <v>843</v>
      </c>
      <c r="I16756" t="s">
        <v>240</v>
      </c>
      <c r="J16756" t="s">
        <v>844</v>
      </c>
      <c r="K16756" t="s">
        <v>241</v>
      </c>
      <c r="L16756" t="s">
        <v>806</v>
      </c>
      <c r="O16756" t="s">
        <v>265</v>
      </c>
      <c r="P16756">
        <v>2050</v>
      </c>
    </row>
    <row r="16757" spans="1:17" x14ac:dyDescent="0.25">
      <c r="A16757" t="s">
        <v>865</v>
      </c>
      <c r="B16757" t="s">
        <v>866</v>
      </c>
      <c r="C16757" t="s">
        <v>802</v>
      </c>
      <c r="D16757" t="s">
        <v>589</v>
      </c>
      <c r="E16757" t="s">
        <v>731</v>
      </c>
      <c r="F16757" t="s">
        <v>867</v>
      </c>
      <c r="G16757" t="s">
        <v>188</v>
      </c>
      <c r="H16757" t="s">
        <v>845</v>
      </c>
      <c r="I16757" t="s">
        <v>240</v>
      </c>
      <c r="J16757" t="s">
        <v>846</v>
      </c>
      <c r="K16757" t="s">
        <v>241</v>
      </c>
      <c r="L16757" t="s">
        <v>806</v>
      </c>
      <c r="M16757" t="s">
        <v>809</v>
      </c>
      <c r="O16757" t="s">
        <v>194</v>
      </c>
      <c r="P16757">
        <v>2015</v>
      </c>
      <c r="Q16757">
        <v>0.73963428377861296</v>
      </c>
    </row>
    <row r="16758" spans="1:17" x14ac:dyDescent="0.25">
      <c r="A16758" t="s">
        <v>865</v>
      </c>
      <c r="B16758" t="s">
        <v>866</v>
      </c>
      <c r="C16758" t="s">
        <v>802</v>
      </c>
      <c r="D16758" t="s">
        <v>589</v>
      </c>
      <c r="E16758" t="s">
        <v>731</v>
      </c>
      <c r="F16758" t="s">
        <v>867</v>
      </c>
      <c r="G16758" t="s">
        <v>188</v>
      </c>
      <c r="H16758" t="s">
        <v>845</v>
      </c>
      <c r="I16758" t="s">
        <v>240</v>
      </c>
      <c r="J16758" t="s">
        <v>846</v>
      </c>
      <c r="K16758" t="s">
        <v>241</v>
      </c>
      <c r="L16758" t="s">
        <v>806</v>
      </c>
      <c r="M16758" t="s">
        <v>809</v>
      </c>
      <c r="O16758" t="s">
        <v>194</v>
      </c>
      <c r="P16758">
        <v>2020</v>
      </c>
      <c r="Q16758">
        <v>0.396505376344086</v>
      </c>
    </row>
    <row r="16759" spans="1:17" x14ac:dyDescent="0.25">
      <c r="A16759" t="s">
        <v>865</v>
      </c>
      <c r="B16759" t="s">
        <v>866</v>
      </c>
      <c r="C16759" t="s">
        <v>802</v>
      </c>
      <c r="D16759" t="s">
        <v>589</v>
      </c>
      <c r="E16759" t="s">
        <v>731</v>
      </c>
      <c r="F16759" t="s">
        <v>867</v>
      </c>
      <c r="G16759" t="s">
        <v>188</v>
      </c>
      <c r="H16759" t="s">
        <v>845</v>
      </c>
      <c r="I16759" t="s">
        <v>240</v>
      </c>
      <c r="J16759" t="s">
        <v>846</v>
      </c>
      <c r="K16759" t="s">
        <v>241</v>
      </c>
      <c r="L16759" t="s">
        <v>806</v>
      </c>
      <c r="M16759" t="s">
        <v>809</v>
      </c>
      <c r="O16759" t="s">
        <v>264</v>
      </c>
      <c r="P16759">
        <v>2020</v>
      </c>
      <c r="Q16759">
        <v>0.38978494623655902</v>
      </c>
    </row>
    <row r="16760" spans="1:17" x14ac:dyDescent="0.25">
      <c r="A16760" t="s">
        <v>865</v>
      </c>
      <c r="B16760" t="s">
        <v>866</v>
      </c>
      <c r="C16760" t="s">
        <v>802</v>
      </c>
      <c r="D16760" t="s">
        <v>589</v>
      </c>
      <c r="E16760" t="s">
        <v>731</v>
      </c>
      <c r="F16760" t="s">
        <v>867</v>
      </c>
      <c r="G16760" t="s">
        <v>188</v>
      </c>
      <c r="H16760" t="s">
        <v>845</v>
      </c>
      <c r="I16760" t="s">
        <v>240</v>
      </c>
      <c r="J16760" t="s">
        <v>846</v>
      </c>
      <c r="K16760" t="s">
        <v>241</v>
      </c>
      <c r="L16760" t="s">
        <v>806</v>
      </c>
      <c r="M16760" t="s">
        <v>809</v>
      </c>
      <c r="O16760" t="s">
        <v>265</v>
      </c>
      <c r="P16760">
        <v>2020</v>
      </c>
      <c r="Q16760">
        <v>0.42002688172043001</v>
      </c>
    </row>
    <row r="16761" spans="1:17" x14ac:dyDescent="0.25">
      <c r="A16761" t="s">
        <v>865</v>
      </c>
      <c r="B16761" t="s">
        <v>866</v>
      </c>
      <c r="C16761" t="s">
        <v>802</v>
      </c>
      <c r="D16761" t="s">
        <v>589</v>
      </c>
      <c r="E16761" t="s">
        <v>731</v>
      </c>
      <c r="F16761" t="s">
        <v>867</v>
      </c>
      <c r="G16761" t="s">
        <v>188</v>
      </c>
      <c r="H16761" t="s">
        <v>845</v>
      </c>
      <c r="I16761" t="s">
        <v>240</v>
      </c>
      <c r="J16761" t="s">
        <v>846</v>
      </c>
      <c r="K16761" t="s">
        <v>241</v>
      </c>
      <c r="L16761" t="s">
        <v>806</v>
      </c>
      <c r="M16761" t="s">
        <v>809</v>
      </c>
      <c r="O16761" t="s">
        <v>194</v>
      </c>
      <c r="P16761">
        <v>2030</v>
      </c>
      <c r="Q16761">
        <v>0.219766940817849</v>
      </c>
    </row>
    <row r="16762" spans="1:17" x14ac:dyDescent="0.25">
      <c r="A16762" t="s">
        <v>865</v>
      </c>
      <c r="B16762" t="s">
        <v>866</v>
      </c>
      <c r="C16762" t="s">
        <v>802</v>
      </c>
      <c r="D16762" t="s">
        <v>589</v>
      </c>
      <c r="E16762" t="s">
        <v>731</v>
      </c>
      <c r="F16762" t="s">
        <v>867</v>
      </c>
      <c r="G16762" t="s">
        <v>188</v>
      </c>
      <c r="H16762" t="s">
        <v>845</v>
      </c>
      <c r="I16762" t="s">
        <v>240</v>
      </c>
      <c r="J16762" t="s">
        <v>846</v>
      </c>
      <c r="K16762" t="s">
        <v>241</v>
      </c>
      <c r="L16762" t="s">
        <v>806</v>
      </c>
      <c r="M16762" t="s">
        <v>809</v>
      </c>
      <c r="O16762" t="s">
        <v>194</v>
      </c>
      <c r="P16762">
        <v>2040</v>
      </c>
      <c r="Q16762">
        <v>0.16365580290920301</v>
      </c>
    </row>
    <row r="16763" spans="1:17" x14ac:dyDescent="0.25">
      <c r="A16763" t="s">
        <v>865</v>
      </c>
      <c r="B16763" t="s">
        <v>866</v>
      </c>
      <c r="C16763" t="s">
        <v>802</v>
      </c>
      <c r="D16763" t="s">
        <v>589</v>
      </c>
      <c r="E16763" t="s">
        <v>731</v>
      </c>
      <c r="F16763" t="s">
        <v>867</v>
      </c>
      <c r="G16763" t="s">
        <v>188</v>
      </c>
      <c r="H16763" t="s">
        <v>845</v>
      </c>
      <c r="I16763" t="s">
        <v>240</v>
      </c>
      <c r="J16763" t="s">
        <v>846</v>
      </c>
      <c r="K16763" t="s">
        <v>241</v>
      </c>
      <c r="L16763" t="s">
        <v>806</v>
      </c>
      <c r="M16763" t="s">
        <v>809</v>
      </c>
      <c r="O16763" t="s">
        <v>194</v>
      </c>
      <c r="P16763">
        <v>2050</v>
      </c>
      <c r="Q16763">
        <v>0.13989188439082501</v>
      </c>
    </row>
    <row r="16764" spans="1:17" x14ac:dyDescent="0.25">
      <c r="A16764" t="s">
        <v>865</v>
      </c>
      <c r="B16764" t="s">
        <v>866</v>
      </c>
      <c r="C16764" t="s">
        <v>802</v>
      </c>
      <c r="D16764" t="s">
        <v>589</v>
      </c>
      <c r="E16764" t="s">
        <v>731</v>
      </c>
      <c r="F16764" t="s">
        <v>867</v>
      </c>
      <c r="G16764" t="s">
        <v>188</v>
      </c>
      <c r="H16764" t="s">
        <v>845</v>
      </c>
      <c r="I16764" t="s">
        <v>240</v>
      </c>
      <c r="J16764" t="s">
        <v>846</v>
      </c>
      <c r="K16764" t="s">
        <v>241</v>
      </c>
      <c r="L16764" t="s">
        <v>806</v>
      </c>
      <c r="M16764" t="s">
        <v>809</v>
      </c>
      <c r="O16764" t="s">
        <v>264</v>
      </c>
      <c r="P16764">
        <v>2050</v>
      </c>
      <c r="Q16764">
        <v>0.113453830620788</v>
      </c>
    </row>
    <row r="16765" spans="1:17" x14ac:dyDescent="0.25">
      <c r="A16765" t="s">
        <v>865</v>
      </c>
      <c r="B16765" t="s">
        <v>866</v>
      </c>
      <c r="C16765" t="s">
        <v>802</v>
      </c>
      <c r="D16765" t="s">
        <v>589</v>
      </c>
      <c r="E16765" t="s">
        <v>731</v>
      </c>
      <c r="F16765" t="s">
        <v>867</v>
      </c>
      <c r="G16765" t="s">
        <v>188</v>
      </c>
      <c r="H16765" t="s">
        <v>845</v>
      </c>
      <c r="I16765" t="s">
        <v>240</v>
      </c>
      <c r="J16765" t="s">
        <v>846</v>
      </c>
      <c r="K16765" t="s">
        <v>241</v>
      </c>
      <c r="L16765" t="s">
        <v>806</v>
      </c>
      <c r="M16765" t="s">
        <v>809</v>
      </c>
      <c r="O16765" t="s">
        <v>265</v>
      </c>
      <c r="P16765">
        <v>2050</v>
      </c>
      <c r="Q16765">
        <v>0.26350842445705103</v>
      </c>
    </row>
    <row r="16766" spans="1:17" x14ac:dyDescent="0.25">
      <c r="A16766" t="s">
        <v>865</v>
      </c>
      <c r="B16766" t="s">
        <v>866</v>
      </c>
      <c r="C16766" t="s">
        <v>802</v>
      </c>
      <c r="D16766" t="s">
        <v>589</v>
      </c>
      <c r="E16766" t="s">
        <v>731</v>
      </c>
      <c r="F16766" t="s">
        <v>867</v>
      </c>
      <c r="G16766" t="s">
        <v>188</v>
      </c>
      <c r="H16766" t="s">
        <v>847</v>
      </c>
      <c r="I16766" t="s">
        <v>240</v>
      </c>
      <c r="J16766" t="s">
        <v>848</v>
      </c>
      <c r="K16766" t="s">
        <v>241</v>
      </c>
      <c r="L16766" t="s">
        <v>806</v>
      </c>
      <c r="O16766" t="s">
        <v>194</v>
      </c>
      <c r="P16766">
        <v>2015</v>
      </c>
    </row>
    <row r="16767" spans="1:17" x14ac:dyDescent="0.25">
      <c r="A16767" t="s">
        <v>865</v>
      </c>
      <c r="B16767" t="s">
        <v>866</v>
      </c>
      <c r="C16767" t="s">
        <v>802</v>
      </c>
      <c r="D16767" t="s">
        <v>589</v>
      </c>
      <c r="E16767" t="s">
        <v>731</v>
      </c>
      <c r="F16767" t="s">
        <v>867</v>
      </c>
      <c r="G16767" t="s">
        <v>188</v>
      </c>
      <c r="H16767" t="s">
        <v>847</v>
      </c>
      <c r="I16767" t="s">
        <v>240</v>
      </c>
      <c r="J16767" t="s">
        <v>848</v>
      </c>
      <c r="K16767" t="s">
        <v>241</v>
      </c>
      <c r="L16767" t="s">
        <v>806</v>
      </c>
      <c r="O16767" t="s">
        <v>194</v>
      </c>
      <c r="P16767">
        <v>2020</v>
      </c>
      <c r="Q16767">
        <v>3.9650537634408602E-2</v>
      </c>
    </row>
    <row r="16768" spans="1:17" x14ac:dyDescent="0.25">
      <c r="A16768" t="s">
        <v>865</v>
      </c>
      <c r="B16768" t="s">
        <v>866</v>
      </c>
      <c r="C16768" t="s">
        <v>802</v>
      </c>
      <c r="D16768" t="s">
        <v>589</v>
      </c>
      <c r="E16768" t="s">
        <v>731</v>
      </c>
      <c r="F16768" t="s">
        <v>867</v>
      </c>
      <c r="G16768" t="s">
        <v>188</v>
      </c>
      <c r="H16768" t="s">
        <v>847</v>
      </c>
      <c r="I16768" t="s">
        <v>240</v>
      </c>
      <c r="J16768" t="s">
        <v>848</v>
      </c>
      <c r="K16768" t="s">
        <v>241</v>
      </c>
      <c r="L16768" t="s">
        <v>806</v>
      </c>
      <c r="O16768" t="s">
        <v>264</v>
      </c>
      <c r="P16768">
        <v>2020</v>
      </c>
      <c r="Q16768">
        <v>3.89784946236559E-2</v>
      </c>
    </row>
    <row r="16769" spans="1:17" x14ac:dyDescent="0.25">
      <c r="A16769" t="s">
        <v>865</v>
      </c>
      <c r="B16769" t="s">
        <v>866</v>
      </c>
      <c r="C16769" t="s">
        <v>802</v>
      </c>
      <c r="D16769" t="s">
        <v>589</v>
      </c>
      <c r="E16769" t="s">
        <v>731</v>
      </c>
      <c r="F16769" t="s">
        <v>867</v>
      </c>
      <c r="G16769" t="s">
        <v>188</v>
      </c>
      <c r="H16769" t="s">
        <v>847</v>
      </c>
      <c r="I16769" t="s">
        <v>240</v>
      </c>
      <c r="J16769" t="s">
        <v>848</v>
      </c>
      <c r="K16769" t="s">
        <v>241</v>
      </c>
      <c r="L16769" t="s">
        <v>806</v>
      </c>
      <c r="O16769" t="s">
        <v>265</v>
      </c>
      <c r="P16769">
        <v>2020</v>
      </c>
      <c r="Q16769">
        <v>4.2002688172043001E-2</v>
      </c>
    </row>
    <row r="16770" spans="1:17" x14ac:dyDescent="0.25">
      <c r="A16770" t="s">
        <v>865</v>
      </c>
      <c r="B16770" t="s">
        <v>866</v>
      </c>
      <c r="C16770" t="s">
        <v>802</v>
      </c>
      <c r="D16770" t="s">
        <v>589</v>
      </c>
      <c r="E16770" t="s">
        <v>731</v>
      </c>
      <c r="F16770" t="s">
        <v>867</v>
      </c>
      <c r="G16770" t="s">
        <v>188</v>
      </c>
      <c r="H16770" t="s">
        <v>847</v>
      </c>
      <c r="I16770" t="s">
        <v>240</v>
      </c>
      <c r="J16770" t="s">
        <v>848</v>
      </c>
      <c r="K16770" t="s">
        <v>241</v>
      </c>
      <c r="L16770" t="s">
        <v>806</v>
      </c>
      <c r="O16770" t="s">
        <v>194</v>
      </c>
      <c r="P16770">
        <v>2030</v>
      </c>
      <c r="Q16770">
        <v>3.1943814950791599E-2</v>
      </c>
    </row>
    <row r="16771" spans="1:17" x14ac:dyDescent="0.25">
      <c r="A16771" t="s">
        <v>865</v>
      </c>
      <c r="B16771" t="s">
        <v>866</v>
      </c>
      <c r="C16771" t="s">
        <v>802</v>
      </c>
      <c r="D16771" t="s">
        <v>589</v>
      </c>
      <c r="E16771" t="s">
        <v>731</v>
      </c>
      <c r="F16771" t="s">
        <v>867</v>
      </c>
      <c r="G16771" t="s">
        <v>188</v>
      </c>
      <c r="H16771" t="s">
        <v>847</v>
      </c>
      <c r="I16771" t="s">
        <v>240</v>
      </c>
      <c r="J16771" t="s">
        <v>848</v>
      </c>
      <c r="K16771" t="s">
        <v>241</v>
      </c>
      <c r="L16771" t="s">
        <v>806</v>
      </c>
      <c r="O16771" t="s">
        <v>194</v>
      </c>
      <c r="P16771">
        <v>2040</v>
      </c>
      <c r="Q16771">
        <v>2.86745624071401E-2</v>
      </c>
    </row>
    <row r="16772" spans="1:17" x14ac:dyDescent="0.25">
      <c r="A16772" t="s">
        <v>865</v>
      </c>
      <c r="B16772" t="s">
        <v>866</v>
      </c>
      <c r="C16772" t="s">
        <v>802</v>
      </c>
      <c r="D16772" t="s">
        <v>589</v>
      </c>
      <c r="E16772" t="s">
        <v>731</v>
      </c>
      <c r="F16772" t="s">
        <v>867</v>
      </c>
      <c r="G16772" t="s">
        <v>188</v>
      </c>
      <c r="H16772" t="s">
        <v>847</v>
      </c>
      <c r="I16772" t="s">
        <v>240</v>
      </c>
      <c r="J16772" t="s">
        <v>848</v>
      </c>
      <c r="K16772" t="s">
        <v>241</v>
      </c>
      <c r="L16772" t="s">
        <v>806</v>
      </c>
      <c r="O16772" t="s">
        <v>194</v>
      </c>
      <c r="P16772">
        <v>2050</v>
      </c>
      <c r="Q16772">
        <v>2.7073328431803101E-2</v>
      </c>
    </row>
    <row r="16773" spans="1:17" x14ac:dyDescent="0.25">
      <c r="A16773" t="s">
        <v>865</v>
      </c>
      <c r="B16773" t="s">
        <v>866</v>
      </c>
      <c r="C16773" t="s">
        <v>802</v>
      </c>
      <c r="D16773" t="s">
        <v>589</v>
      </c>
      <c r="E16773" t="s">
        <v>731</v>
      </c>
      <c r="F16773" t="s">
        <v>867</v>
      </c>
      <c r="G16773" t="s">
        <v>188</v>
      </c>
      <c r="H16773" t="s">
        <v>847</v>
      </c>
      <c r="I16773" t="s">
        <v>240</v>
      </c>
      <c r="J16773" t="s">
        <v>848</v>
      </c>
      <c r="K16773" t="s">
        <v>241</v>
      </c>
      <c r="L16773" t="s">
        <v>806</v>
      </c>
      <c r="O16773" t="s">
        <v>264</v>
      </c>
      <c r="P16773">
        <v>2050</v>
      </c>
      <c r="Q16773">
        <v>2.4803820078812801E-2</v>
      </c>
    </row>
    <row r="16774" spans="1:17" x14ac:dyDescent="0.25">
      <c r="A16774" t="s">
        <v>865</v>
      </c>
      <c r="B16774" t="s">
        <v>866</v>
      </c>
      <c r="C16774" t="s">
        <v>802</v>
      </c>
      <c r="D16774" t="s">
        <v>589</v>
      </c>
      <c r="E16774" t="s">
        <v>731</v>
      </c>
      <c r="F16774" t="s">
        <v>867</v>
      </c>
      <c r="G16774" t="s">
        <v>188</v>
      </c>
      <c r="H16774" t="s">
        <v>847</v>
      </c>
      <c r="I16774" t="s">
        <v>240</v>
      </c>
      <c r="J16774" t="s">
        <v>848</v>
      </c>
      <c r="K16774" t="s">
        <v>241</v>
      </c>
      <c r="L16774" t="s">
        <v>806</v>
      </c>
      <c r="O16774" t="s">
        <v>265</v>
      </c>
      <c r="P16774">
        <v>2050</v>
      </c>
      <c r="Q16774">
        <v>3.0427045347803199E-2</v>
      </c>
    </row>
    <row r="16775" spans="1:17" x14ac:dyDescent="0.25">
      <c r="A16775" t="s">
        <v>865</v>
      </c>
      <c r="B16775" t="s">
        <v>866</v>
      </c>
      <c r="C16775" t="s">
        <v>802</v>
      </c>
      <c r="D16775" t="s">
        <v>589</v>
      </c>
      <c r="E16775" t="s">
        <v>731</v>
      </c>
      <c r="F16775" t="s">
        <v>867</v>
      </c>
      <c r="G16775" t="s">
        <v>188</v>
      </c>
      <c r="H16775" t="s">
        <v>849</v>
      </c>
      <c r="I16775" t="s">
        <v>850</v>
      </c>
      <c r="K16775" t="s">
        <v>191</v>
      </c>
      <c r="M16775" t="s">
        <v>851</v>
      </c>
      <c r="N16775" t="s">
        <v>386</v>
      </c>
      <c r="O16775" t="s">
        <v>194</v>
      </c>
      <c r="P16775">
        <v>2015</v>
      </c>
      <c r="Q16775">
        <v>0.16500000000000001</v>
      </c>
    </row>
    <row r="16776" spans="1:17" x14ac:dyDescent="0.25">
      <c r="A16776" t="s">
        <v>865</v>
      </c>
      <c r="B16776" t="s">
        <v>866</v>
      </c>
      <c r="C16776" t="s">
        <v>802</v>
      </c>
      <c r="D16776" t="s">
        <v>589</v>
      </c>
      <c r="E16776" t="s">
        <v>731</v>
      </c>
      <c r="F16776" t="s">
        <v>867</v>
      </c>
      <c r="G16776" t="s">
        <v>188</v>
      </c>
      <c r="H16776" t="s">
        <v>849</v>
      </c>
      <c r="I16776" t="s">
        <v>850</v>
      </c>
      <c r="K16776" t="s">
        <v>191</v>
      </c>
      <c r="M16776" t="s">
        <v>851</v>
      </c>
      <c r="N16776" t="s">
        <v>386</v>
      </c>
      <c r="O16776" t="s">
        <v>194</v>
      </c>
      <c r="P16776">
        <v>2020</v>
      </c>
      <c r="Q16776">
        <v>0.20499999999999999</v>
      </c>
    </row>
    <row r="16777" spans="1:17" x14ac:dyDescent="0.25">
      <c r="A16777" t="s">
        <v>865</v>
      </c>
      <c r="B16777" t="s">
        <v>866</v>
      </c>
      <c r="C16777" t="s">
        <v>802</v>
      </c>
      <c r="D16777" t="s">
        <v>589</v>
      </c>
      <c r="E16777" t="s">
        <v>731</v>
      </c>
      <c r="F16777" t="s">
        <v>867</v>
      </c>
      <c r="G16777" t="s">
        <v>188</v>
      </c>
      <c r="H16777" t="s">
        <v>849</v>
      </c>
      <c r="I16777" t="s">
        <v>850</v>
      </c>
      <c r="K16777" t="s">
        <v>191</v>
      </c>
      <c r="M16777" t="s">
        <v>851</v>
      </c>
      <c r="N16777" t="s">
        <v>386</v>
      </c>
      <c r="O16777" t="s">
        <v>264</v>
      </c>
      <c r="P16777">
        <v>2020</v>
      </c>
    </row>
    <row r="16778" spans="1:17" x14ac:dyDescent="0.25">
      <c r="A16778" t="s">
        <v>865</v>
      </c>
      <c r="B16778" t="s">
        <v>866</v>
      </c>
      <c r="C16778" t="s">
        <v>802</v>
      </c>
      <c r="D16778" t="s">
        <v>589</v>
      </c>
      <c r="E16778" t="s">
        <v>731</v>
      </c>
      <c r="F16778" t="s">
        <v>867</v>
      </c>
      <c r="G16778" t="s">
        <v>188</v>
      </c>
      <c r="H16778" t="s">
        <v>849</v>
      </c>
      <c r="I16778" t="s">
        <v>850</v>
      </c>
      <c r="K16778" t="s">
        <v>191</v>
      </c>
      <c r="M16778" t="s">
        <v>851</v>
      </c>
      <c r="N16778" t="s">
        <v>386</v>
      </c>
      <c r="O16778" t="s">
        <v>265</v>
      </c>
      <c r="P16778">
        <v>2020</v>
      </c>
    </row>
    <row r="16779" spans="1:17" x14ac:dyDescent="0.25">
      <c r="A16779" t="s">
        <v>865</v>
      </c>
      <c r="B16779" t="s">
        <v>866</v>
      </c>
      <c r="C16779" t="s">
        <v>802</v>
      </c>
      <c r="D16779" t="s">
        <v>589</v>
      </c>
      <c r="E16779" t="s">
        <v>731</v>
      </c>
      <c r="F16779" t="s">
        <v>867</v>
      </c>
      <c r="G16779" t="s">
        <v>188</v>
      </c>
      <c r="H16779" t="s">
        <v>849</v>
      </c>
      <c r="I16779" t="s">
        <v>850</v>
      </c>
      <c r="K16779" t="s">
        <v>191</v>
      </c>
      <c r="M16779" t="s">
        <v>851</v>
      </c>
      <c r="N16779" t="s">
        <v>386</v>
      </c>
      <c r="O16779" t="s">
        <v>194</v>
      </c>
      <c r="P16779">
        <v>2030</v>
      </c>
      <c r="Q16779">
        <v>0.23</v>
      </c>
    </row>
    <row r="16780" spans="1:17" x14ac:dyDescent="0.25">
      <c r="A16780" t="s">
        <v>865</v>
      </c>
      <c r="B16780" t="s">
        <v>866</v>
      </c>
      <c r="C16780" t="s">
        <v>802</v>
      </c>
      <c r="D16780" t="s">
        <v>589</v>
      </c>
      <c r="E16780" t="s">
        <v>731</v>
      </c>
      <c r="F16780" t="s">
        <v>867</v>
      </c>
      <c r="G16780" t="s">
        <v>188</v>
      </c>
      <c r="H16780" t="s">
        <v>849</v>
      </c>
      <c r="I16780" t="s">
        <v>850</v>
      </c>
      <c r="K16780" t="s">
        <v>191</v>
      </c>
      <c r="M16780" t="s">
        <v>851</v>
      </c>
      <c r="N16780" t="s">
        <v>386</v>
      </c>
      <c r="O16780" t="s">
        <v>194</v>
      </c>
      <c r="P16780">
        <v>2040</v>
      </c>
      <c r="Q16780">
        <v>0.245</v>
      </c>
    </row>
    <row r="16781" spans="1:17" x14ac:dyDescent="0.25">
      <c r="A16781" t="s">
        <v>865</v>
      </c>
      <c r="B16781" t="s">
        <v>866</v>
      </c>
      <c r="C16781" t="s">
        <v>802</v>
      </c>
      <c r="D16781" t="s">
        <v>589</v>
      </c>
      <c r="E16781" t="s">
        <v>731</v>
      </c>
      <c r="F16781" t="s">
        <v>867</v>
      </c>
      <c r="G16781" t="s">
        <v>188</v>
      </c>
      <c r="H16781" t="s">
        <v>849</v>
      </c>
      <c r="I16781" t="s">
        <v>850</v>
      </c>
      <c r="K16781" t="s">
        <v>191</v>
      </c>
      <c r="M16781" t="s">
        <v>851</v>
      </c>
      <c r="N16781" t="s">
        <v>386</v>
      </c>
      <c r="O16781" t="s">
        <v>194</v>
      </c>
      <c r="P16781">
        <v>2050</v>
      </c>
      <c r="Q16781">
        <v>0.26</v>
      </c>
    </row>
    <row r="16782" spans="1:17" x14ac:dyDescent="0.25">
      <c r="A16782" t="s">
        <v>865</v>
      </c>
      <c r="B16782" t="s">
        <v>866</v>
      </c>
      <c r="C16782" t="s">
        <v>802</v>
      </c>
      <c r="D16782" t="s">
        <v>589</v>
      </c>
      <c r="E16782" t="s">
        <v>731</v>
      </c>
      <c r="F16782" t="s">
        <v>867</v>
      </c>
      <c r="G16782" t="s">
        <v>188</v>
      </c>
      <c r="H16782" t="s">
        <v>849</v>
      </c>
      <c r="I16782" t="s">
        <v>850</v>
      </c>
      <c r="K16782" t="s">
        <v>191</v>
      </c>
      <c r="M16782" t="s">
        <v>851</v>
      </c>
      <c r="N16782" t="s">
        <v>386</v>
      </c>
      <c r="O16782" t="s">
        <v>264</v>
      </c>
      <c r="P16782">
        <v>2050</v>
      </c>
    </row>
    <row r="16783" spans="1:17" x14ac:dyDescent="0.25">
      <c r="A16783" t="s">
        <v>865</v>
      </c>
      <c r="B16783" t="s">
        <v>866</v>
      </c>
      <c r="C16783" t="s">
        <v>802</v>
      </c>
      <c r="D16783" t="s">
        <v>589</v>
      </c>
      <c r="E16783" t="s">
        <v>731</v>
      </c>
      <c r="F16783" t="s">
        <v>867</v>
      </c>
      <c r="G16783" t="s">
        <v>188</v>
      </c>
      <c r="H16783" t="s">
        <v>849</v>
      </c>
      <c r="I16783" t="s">
        <v>850</v>
      </c>
      <c r="K16783" t="s">
        <v>191</v>
      </c>
      <c r="M16783" t="s">
        <v>851</v>
      </c>
      <c r="N16783" t="s">
        <v>386</v>
      </c>
      <c r="O16783" t="s">
        <v>265</v>
      </c>
      <c r="P16783">
        <v>2050</v>
      </c>
    </row>
    <row r="16784" spans="1:17" x14ac:dyDescent="0.25">
      <c r="A16784" t="s">
        <v>865</v>
      </c>
      <c r="B16784" t="s">
        <v>866</v>
      </c>
      <c r="C16784" t="s">
        <v>802</v>
      </c>
      <c r="D16784" t="s">
        <v>589</v>
      </c>
      <c r="E16784" t="s">
        <v>731</v>
      </c>
      <c r="F16784" t="s">
        <v>867</v>
      </c>
      <c r="G16784" t="s">
        <v>188</v>
      </c>
      <c r="H16784" t="s">
        <v>852</v>
      </c>
      <c r="I16784" t="s">
        <v>853</v>
      </c>
      <c r="J16784" t="s">
        <v>854</v>
      </c>
      <c r="K16784" t="s">
        <v>191</v>
      </c>
      <c r="N16784" t="s">
        <v>386</v>
      </c>
      <c r="O16784" t="s">
        <v>194</v>
      </c>
      <c r="P16784">
        <v>2015</v>
      </c>
      <c r="Q16784">
        <v>0</v>
      </c>
    </row>
    <row r="16785" spans="1:17" x14ac:dyDescent="0.25">
      <c r="A16785" t="s">
        <v>865</v>
      </c>
      <c r="B16785" t="s">
        <v>866</v>
      </c>
      <c r="C16785" t="s">
        <v>802</v>
      </c>
      <c r="D16785" t="s">
        <v>589</v>
      </c>
      <c r="E16785" t="s">
        <v>731</v>
      </c>
      <c r="F16785" t="s">
        <v>867</v>
      </c>
      <c r="G16785" t="s">
        <v>188</v>
      </c>
      <c r="H16785" t="s">
        <v>852</v>
      </c>
      <c r="I16785" t="s">
        <v>853</v>
      </c>
      <c r="J16785" t="s">
        <v>854</v>
      </c>
      <c r="K16785" t="s">
        <v>191</v>
      </c>
      <c r="N16785" t="s">
        <v>386</v>
      </c>
      <c r="O16785" t="s">
        <v>194</v>
      </c>
      <c r="P16785">
        <v>2020</v>
      </c>
      <c r="Q16785">
        <v>0</v>
      </c>
    </row>
    <row r="16786" spans="1:17" x14ac:dyDescent="0.25">
      <c r="A16786" t="s">
        <v>865</v>
      </c>
      <c r="B16786" t="s">
        <v>866</v>
      </c>
      <c r="C16786" t="s">
        <v>802</v>
      </c>
      <c r="D16786" t="s">
        <v>589</v>
      </c>
      <c r="E16786" t="s">
        <v>731</v>
      </c>
      <c r="F16786" t="s">
        <v>867</v>
      </c>
      <c r="G16786" t="s">
        <v>188</v>
      </c>
      <c r="H16786" t="s">
        <v>852</v>
      </c>
      <c r="I16786" t="s">
        <v>853</v>
      </c>
      <c r="J16786" t="s">
        <v>854</v>
      </c>
      <c r="K16786" t="s">
        <v>191</v>
      </c>
      <c r="N16786" t="s">
        <v>386</v>
      </c>
      <c r="O16786" t="s">
        <v>264</v>
      </c>
      <c r="P16786">
        <v>2020</v>
      </c>
    </row>
    <row r="16787" spans="1:17" x14ac:dyDescent="0.25">
      <c r="A16787" t="s">
        <v>865</v>
      </c>
      <c r="B16787" t="s">
        <v>866</v>
      </c>
      <c r="C16787" t="s">
        <v>802</v>
      </c>
      <c r="D16787" t="s">
        <v>589</v>
      </c>
      <c r="E16787" t="s">
        <v>731</v>
      </c>
      <c r="F16787" t="s">
        <v>867</v>
      </c>
      <c r="G16787" t="s">
        <v>188</v>
      </c>
      <c r="H16787" t="s">
        <v>852</v>
      </c>
      <c r="I16787" t="s">
        <v>853</v>
      </c>
      <c r="J16787" t="s">
        <v>854</v>
      </c>
      <c r="K16787" t="s">
        <v>191</v>
      </c>
      <c r="N16787" t="s">
        <v>386</v>
      </c>
      <c r="O16787" t="s">
        <v>265</v>
      </c>
      <c r="P16787">
        <v>2020</v>
      </c>
    </row>
    <row r="16788" spans="1:17" x14ac:dyDescent="0.25">
      <c r="A16788" t="s">
        <v>865</v>
      </c>
      <c r="B16788" t="s">
        <v>866</v>
      </c>
      <c r="C16788" t="s">
        <v>802</v>
      </c>
      <c r="D16788" t="s">
        <v>589</v>
      </c>
      <c r="E16788" t="s">
        <v>731</v>
      </c>
      <c r="F16788" t="s">
        <v>867</v>
      </c>
      <c r="G16788" t="s">
        <v>188</v>
      </c>
      <c r="H16788" t="s">
        <v>852</v>
      </c>
      <c r="I16788" t="s">
        <v>853</v>
      </c>
      <c r="J16788" t="s">
        <v>854</v>
      </c>
      <c r="K16788" t="s">
        <v>191</v>
      </c>
      <c r="N16788" t="s">
        <v>386</v>
      </c>
      <c r="O16788" t="s">
        <v>194</v>
      </c>
      <c r="P16788">
        <v>2030</v>
      </c>
      <c r="Q16788">
        <v>0</v>
      </c>
    </row>
    <row r="16789" spans="1:17" x14ac:dyDescent="0.25">
      <c r="A16789" t="s">
        <v>865</v>
      </c>
      <c r="B16789" t="s">
        <v>866</v>
      </c>
      <c r="C16789" t="s">
        <v>802</v>
      </c>
      <c r="D16789" t="s">
        <v>589</v>
      </c>
      <c r="E16789" t="s">
        <v>731</v>
      </c>
      <c r="F16789" t="s">
        <v>867</v>
      </c>
      <c r="G16789" t="s">
        <v>188</v>
      </c>
      <c r="H16789" t="s">
        <v>852</v>
      </c>
      <c r="I16789" t="s">
        <v>853</v>
      </c>
      <c r="J16789" t="s">
        <v>854</v>
      </c>
      <c r="K16789" t="s">
        <v>191</v>
      </c>
      <c r="N16789" t="s">
        <v>386</v>
      </c>
      <c r="O16789" t="s">
        <v>194</v>
      </c>
      <c r="P16789">
        <v>2040</v>
      </c>
      <c r="Q16789">
        <v>0.01</v>
      </c>
    </row>
    <row r="16790" spans="1:17" x14ac:dyDescent="0.25">
      <c r="A16790" t="s">
        <v>865</v>
      </c>
      <c r="B16790" t="s">
        <v>866</v>
      </c>
      <c r="C16790" t="s">
        <v>802</v>
      </c>
      <c r="D16790" t="s">
        <v>589</v>
      </c>
      <c r="E16790" t="s">
        <v>731</v>
      </c>
      <c r="F16790" t="s">
        <v>867</v>
      </c>
      <c r="G16790" t="s">
        <v>188</v>
      </c>
      <c r="H16790" t="s">
        <v>852</v>
      </c>
      <c r="I16790" t="s">
        <v>853</v>
      </c>
      <c r="J16790" t="s">
        <v>854</v>
      </c>
      <c r="K16790" t="s">
        <v>191</v>
      </c>
      <c r="N16790" t="s">
        <v>386</v>
      </c>
      <c r="O16790" t="s">
        <v>194</v>
      </c>
      <c r="P16790">
        <v>2050</v>
      </c>
      <c r="Q16790">
        <v>0.02</v>
      </c>
    </row>
    <row r="16791" spans="1:17" x14ac:dyDescent="0.25">
      <c r="A16791" t="s">
        <v>865</v>
      </c>
      <c r="B16791" t="s">
        <v>866</v>
      </c>
      <c r="C16791" t="s">
        <v>802</v>
      </c>
      <c r="D16791" t="s">
        <v>589</v>
      </c>
      <c r="E16791" t="s">
        <v>731</v>
      </c>
      <c r="F16791" t="s">
        <v>867</v>
      </c>
      <c r="G16791" t="s">
        <v>188</v>
      </c>
      <c r="H16791" t="s">
        <v>852</v>
      </c>
      <c r="I16791" t="s">
        <v>853</v>
      </c>
      <c r="J16791" t="s">
        <v>854</v>
      </c>
      <c r="K16791" t="s">
        <v>191</v>
      </c>
      <c r="N16791" t="s">
        <v>386</v>
      </c>
      <c r="O16791" t="s">
        <v>264</v>
      </c>
      <c r="P16791">
        <v>2050</v>
      </c>
    </row>
    <row r="16792" spans="1:17" x14ac:dyDescent="0.25">
      <c r="A16792" t="s">
        <v>865</v>
      </c>
      <c r="B16792" t="s">
        <v>866</v>
      </c>
      <c r="C16792" t="s">
        <v>802</v>
      </c>
      <c r="D16792" t="s">
        <v>589</v>
      </c>
      <c r="E16792" t="s">
        <v>731</v>
      </c>
      <c r="F16792" t="s">
        <v>867</v>
      </c>
      <c r="G16792" t="s">
        <v>188</v>
      </c>
      <c r="H16792" t="s">
        <v>852</v>
      </c>
      <c r="I16792" t="s">
        <v>853</v>
      </c>
      <c r="J16792" t="s">
        <v>854</v>
      </c>
      <c r="K16792" t="s">
        <v>191</v>
      </c>
      <c r="N16792" t="s">
        <v>386</v>
      </c>
      <c r="O16792" t="s">
        <v>265</v>
      </c>
      <c r="P16792">
        <v>2050</v>
      </c>
    </row>
    <row r="16793" spans="1:17" x14ac:dyDescent="0.25">
      <c r="A16793" t="s">
        <v>865</v>
      </c>
      <c r="B16793" t="s">
        <v>866</v>
      </c>
      <c r="C16793" t="s">
        <v>802</v>
      </c>
      <c r="D16793" t="s">
        <v>589</v>
      </c>
      <c r="E16793" t="s">
        <v>731</v>
      </c>
      <c r="F16793" t="s">
        <v>867</v>
      </c>
      <c r="G16793" t="s">
        <v>188</v>
      </c>
      <c r="H16793" t="s">
        <v>855</v>
      </c>
      <c r="I16793" t="s">
        <v>853</v>
      </c>
      <c r="J16793" t="s">
        <v>856</v>
      </c>
      <c r="K16793" t="s">
        <v>191</v>
      </c>
      <c r="M16793" t="s">
        <v>344</v>
      </c>
      <c r="O16793" t="s">
        <v>194</v>
      </c>
      <c r="P16793">
        <v>2015</v>
      </c>
      <c r="Q16793">
        <v>0.81</v>
      </c>
    </row>
    <row r="16794" spans="1:17" x14ac:dyDescent="0.25">
      <c r="A16794" t="s">
        <v>865</v>
      </c>
      <c r="B16794" t="s">
        <v>866</v>
      </c>
      <c r="C16794" t="s">
        <v>802</v>
      </c>
      <c r="D16794" t="s">
        <v>589</v>
      </c>
      <c r="E16794" t="s">
        <v>731</v>
      </c>
      <c r="F16794" t="s">
        <v>867</v>
      </c>
      <c r="G16794" t="s">
        <v>188</v>
      </c>
      <c r="H16794" t="s">
        <v>855</v>
      </c>
      <c r="I16794" t="s">
        <v>853</v>
      </c>
      <c r="J16794" t="s">
        <v>856</v>
      </c>
      <c r="K16794" t="s">
        <v>191</v>
      </c>
      <c r="M16794" t="s">
        <v>344</v>
      </c>
      <c r="O16794" t="s">
        <v>194</v>
      </c>
      <c r="P16794">
        <v>2020</v>
      </c>
      <c r="Q16794">
        <v>0.86</v>
      </c>
    </row>
    <row r="16795" spans="1:17" x14ac:dyDescent="0.25">
      <c r="A16795" t="s">
        <v>865</v>
      </c>
      <c r="B16795" t="s">
        <v>866</v>
      </c>
      <c r="C16795" t="s">
        <v>802</v>
      </c>
      <c r="D16795" t="s">
        <v>589</v>
      </c>
      <c r="E16795" t="s">
        <v>731</v>
      </c>
      <c r="F16795" t="s">
        <v>867</v>
      </c>
      <c r="G16795" t="s">
        <v>188</v>
      </c>
      <c r="H16795" t="s">
        <v>855</v>
      </c>
      <c r="I16795" t="s">
        <v>853</v>
      </c>
      <c r="J16795" t="s">
        <v>856</v>
      </c>
      <c r="K16795" t="s">
        <v>191</v>
      </c>
      <c r="M16795" t="s">
        <v>344</v>
      </c>
      <c r="O16795" t="s">
        <v>264</v>
      </c>
      <c r="P16795">
        <v>2020</v>
      </c>
    </row>
    <row r="16796" spans="1:17" x14ac:dyDescent="0.25">
      <c r="A16796" t="s">
        <v>865</v>
      </c>
      <c r="B16796" t="s">
        <v>866</v>
      </c>
      <c r="C16796" t="s">
        <v>802</v>
      </c>
      <c r="D16796" t="s">
        <v>589</v>
      </c>
      <c r="E16796" t="s">
        <v>731</v>
      </c>
      <c r="F16796" t="s">
        <v>867</v>
      </c>
      <c r="G16796" t="s">
        <v>188</v>
      </c>
      <c r="H16796" t="s">
        <v>855</v>
      </c>
      <c r="I16796" t="s">
        <v>853</v>
      </c>
      <c r="J16796" t="s">
        <v>856</v>
      </c>
      <c r="K16796" t="s">
        <v>191</v>
      </c>
      <c r="M16796" t="s">
        <v>344</v>
      </c>
      <c r="O16796" t="s">
        <v>265</v>
      </c>
      <c r="P16796">
        <v>2020</v>
      </c>
    </row>
    <row r="16797" spans="1:17" x14ac:dyDescent="0.25">
      <c r="A16797" t="s">
        <v>865</v>
      </c>
      <c r="B16797" t="s">
        <v>866</v>
      </c>
      <c r="C16797" t="s">
        <v>802</v>
      </c>
      <c r="D16797" t="s">
        <v>589</v>
      </c>
      <c r="E16797" t="s">
        <v>731</v>
      </c>
      <c r="F16797" t="s">
        <v>867</v>
      </c>
      <c r="G16797" t="s">
        <v>188</v>
      </c>
      <c r="H16797" t="s">
        <v>855</v>
      </c>
      <c r="I16797" t="s">
        <v>853</v>
      </c>
      <c r="J16797" t="s">
        <v>856</v>
      </c>
      <c r="K16797" t="s">
        <v>191</v>
      </c>
      <c r="M16797" t="s">
        <v>344</v>
      </c>
      <c r="O16797" t="s">
        <v>194</v>
      </c>
      <c r="P16797">
        <v>2030</v>
      </c>
      <c r="Q16797">
        <v>0.95</v>
      </c>
    </row>
    <row r="16798" spans="1:17" x14ac:dyDescent="0.25">
      <c r="A16798" t="s">
        <v>865</v>
      </c>
      <c r="B16798" t="s">
        <v>866</v>
      </c>
      <c r="C16798" t="s">
        <v>802</v>
      </c>
      <c r="D16798" t="s">
        <v>589</v>
      </c>
      <c r="E16798" t="s">
        <v>731</v>
      </c>
      <c r="F16798" t="s">
        <v>867</v>
      </c>
      <c r="G16798" t="s">
        <v>188</v>
      </c>
      <c r="H16798" t="s">
        <v>855</v>
      </c>
      <c r="I16798" t="s">
        <v>853</v>
      </c>
      <c r="J16798" t="s">
        <v>856</v>
      </c>
      <c r="K16798" t="s">
        <v>191</v>
      </c>
      <c r="M16798" t="s">
        <v>344</v>
      </c>
      <c r="O16798" t="s">
        <v>194</v>
      </c>
      <c r="P16798">
        <v>2040</v>
      </c>
      <c r="Q16798">
        <v>0.96</v>
      </c>
    </row>
    <row r="16799" spans="1:17" x14ac:dyDescent="0.25">
      <c r="A16799" t="s">
        <v>865</v>
      </c>
      <c r="B16799" t="s">
        <v>866</v>
      </c>
      <c r="C16799" t="s">
        <v>802</v>
      </c>
      <c r="D16799" t="s">
        <v>589</v>
      </c>
      <c r="E16799" t="s">
        <v>731</v>
      </c>
      <c r="F16799" t="s">
        <v>867</v>
      </c>
      <c r="G16799" t="s">
        <v>188</v>
      </c>
      <c r="H16799" t="s">
        <v>855</v>
      </c>
      <c r="I16799" t="s">
        <v>853</v>
      </c>
      <c r="J16799" t="s">
        <v>856</v>
      </c>
      <c r="K16799" t="s">
        <v>191</v>
      </c>
      <c r="M16799" t="s">
        <v>344</v>
      </c>
      <c r="O16799" t="s">
        <v>194</v>
      </c>
      <c r="P16799">
        <v>2050</v>
      </c>
      <c r="Q16799">
        <v>0.97</v>
      </c>
    </row>
    <row r="16800" spans="1:17" x14ac:dyDescent="0.25">
      <c r="A16800" t="s">
        <v>865</v>
      </c>
      <c r="B16800" t="s">
        <v>866</v>
      </c>
      <c r="C16800" t="s">
        <v>802</v>
      </c>
      <c r="D16800" t="s">
        <v>589</v>
      </c>
      <c r="E16800" t="s">
        <v>731</v>
      </c>
      <c r="F16800" t="s">
        <v>867</v>
      </c>
      <c r="G16800" t="s">
        <v>188</v>
      </c>
      <c r="H16800" t="s">
        <v>855</v>
      </c>
      <c r="I16800" t="s">
        <v>853</v>
      </c>
      <c r="J16800" t="s">
        <v>856</v>
      </c>
      <c r="K16800" t="s">
        <v>191</v>
      </c>
      <c r="M16800" t="s">
        <v>344</v>
      </c>
      <c r="O16800" t="s">
        <v>264</v>
      </c>
      <c r="P16800">
        <v>2050</v>
      </c>
    </row>
    <row r="16801" spans="1:17" x14ac:dyDescent="0.25">
      <c r="A16801" t="s">
        <v>865</v>
      </c>
      <c r="B16801" t="s">
        <v>866</v>
      </c>
      <c r="C16801" t="s">
        <v>802</v>
      </c>
      <c r="D16801" t="s">
        <v>589</v>
      </c>
      <c r="E16801" t="s">
        <v>731</v>
      </c>
      <c r="F16801" t="s">
        <v>867</v>
      </c>
      <c r="G16801" t="s">
        <v>188</v>
      </c>
      <c r="H16801" t="s">
        <v>855</v>
      </c>
      <c r="I16801" t="s">
        <v>853</v>
      </c>
      <c r="J16801" t="s">
        <v>856</v>
      </c>
      <c r="K16801" t="s">
        <v>191</v>
      </c>
      <c r="M16801" t="s">
        <v>344</v>
      </c>
      <c r="O16801" t="s">
        <v>265</v>
      </c>
      <c r="P16801">
        <v>2050</v>
      </c>
    </row>
    <row r="16802" spans="1:17" x14ac:dyDescent="0.25">
      <c r="A16802" t="s">
        <v>865</v>
      </c>
      <c r="B16802" t="s">
        <v>866</v>
      </c>
      <c r="C16802" t="s">
        <v>802</v>
      </c>
      <c r="D16802" t="s">
        <v>589</v>
      </c>
      <c r="E16802" t="s">
        <v>731</v>
      </c>
      <c r="F16802" t="s">
        <v>867</v>
      </c>
      <c r="G16802" t="s">
        <v>188</v>
      </c>
      <c r="H16802" t="s">
        <v>857</v>
      </c>
      <c r="I16802" t="s">
        <v>858</v>
      </c>
      <c r="J16802" t="s">
        <v>859</v>
      </c>
      <c r="K16802" t="s">
        <v>860</v>
      </c>
      <c r="M16802" t="s">
        <v>251</v>
      </c>
      <c r="N16802" t="s">
        <v>217</v>
      </c>
      <c r="O16802" t="s">
        <v>194</v>
      </c>
      <c r="P16802">
        <v>2015</v>
      </c>
      <c r="Q16802">
        <v>1.1000000000000001</v>
      </c>
    </row>
    <row r="16803" spans="1:17" x14ac:dyDescent="0.25">
      <c r="A16803" t="s">
        <v>865</v>
      </c>
      <c r="B16803" t="s">
        <v>866</v>
      </c>
      <c r="C16803" t="s">
        <v>802</v>
      </c>
      <c r="D16803" t="s">
        <v>589</v>
      </c>
      <c r="E16803" t="s">
        <v>731</v>
      </c>
      <c r="F16803" t="s">
        <v>867</v>
      </c>
      <c r="G16803" t="s">
        <v>188</v>
      </c>
      <c r="H16803" t="s">
        <v>857</v>
      </c>
      <c r="I16803" t="s">
        <v>858</v>
      </c>
      <c r="J16803" t="s">
        <v>859</v>
      </c>
      <c r="K16803" t="s">
        <v>860</v>
      </c>
      <c r="M16803" t="s">
        <v>251</v>
      </c>
      <c r="N16803" t="s">
        <v>217</v>
      </c>
      <c r="O16803" t="s">
        <v>194</v>
      </c>
      <c r="P16803">
        <v>2020</v>
      </c>
      <c r="Q16803">
        <v>1.1000000000000001</v>
      </c>
    </row>
    <row r="16804" spans="1:17" x14ac:dyDescent="0.25">
      <c r="A16804" t="s">
        <v>865</v>
      </c>
      <c r="B16804" t="s">
        <v>866</v>
      </c>
      <c r="C16804" t="s">
        <v>802</v>
      </c>
      <c r="D16804" t="s">
        <v>589</v>
      </c>
      <c r="E16804" t="s">
        <v>731</v>
      </c>
      <c r="F16804" t="s">
        <v>867</v>
      </c>
      <c r="G16804" t="s">
        <v>188</v>
      </c>
      <c r="H16804" t="s">
        <v>857</v>
      </c>
      <c r="I16804" t="s">
        <v>858</v>
      </c>
      <c r="J16804" t="s">
        <v>859</v>
      </c>
      <c r="K16804" t="s">
        <v>860</v>
      </c>
      <c r="M16804" t="s">
        <v>251</v>
      </c>
      <c r="N16804" t="s">
        <v>217</v>
      </c>
      <c r="O16804" t="s">
        <v>264</v>
      </c>
      <c r="P16804">
        <v>2020</v>
      </c>
    </row>
    <row r="16805" spans="1:17" x14ac:dyDescent="0.25">
      <c r="A16805" t="s">
        <v>865</v>
      </c>
      <c r="B16805" t="s">
        <v>866</v>
      </c>
      <c r="C16805" t="s">
        <v>802</v>
      </c>
      <c r="D16805" t="s">
        <v>589</v>
      </c>
      <c r="E16805" t="s">
        <v>731</v>
      </c>
      <c r="F16805" t="s">
        <v>867</v>
      </c>
      <c r="G16805" t="s">
        <v>188</v>
      </c>
      <c r="H16805" t="s">
        <v>857</v>
      </c>
      <c r="I16805" t="s">
        <v>858</v>
      </c>
      <c r="J16805" t="s">
        <v>859</v>
      </c>
      <c r="K16805" t="s">
        <v>860</v>
      </c>
      <c r="M16805" t="s">
        <v>251</v>
      </c>
      <c r="N16805" t="s">
        <v>217</v>
      </c>
      <c r="O16805" t="s">
        <v>265</v>
      </c>
      <c r="P16805">
        <v>2020</v>
      </c>
    </row>
    <row r="16806" spans="1:17" x14ac:dyDescent="0.25">
      <c r="A16806" t="s">
        <v>865</v>
      </c>
      <c r="B16806" t="s">
        <v>866</v>
      </c>
      <c r="C16806" t="s">
        <v>802</v>
      </c>
      <c r="D16806" t="s">
        <v>589</v>
      </c>
      <c r="E16806" t="s">
        <v>731</v>
      </c>
      <c r="F16806" t="s">
        <v>867</v>
      </c>
      <c r="G16806" t="s">
        <v>188</v>
      </c>
      <c r="H16806" t="s">
        <v>857</v>
      </c>
      <c r="I16806" t="s">
        <v>858</v>
      </c>
      <c r="J16806" t="s">
        <v>859</v>
      </c>
      <c r="K16806" t="s">
        <v>860</v>
      </c>
      <c r="M16806" t="s">
        <v>251</v>
      </c>
      <c r="N16806" t="s">
        <v>217</v>
      </c>
      <c r="O16806" t="s">
        <v>194</v>
      </c>
      <c r="P16806">
        <v>2030</v>
      </c>
      <c r="Q16806">
        <v>1.1000000000000001</v>
      </c>
    </row>
    <row r="16807" spans="1:17" x14ac:dyDescent="0.25">
      <c r="A16807" t="s">
        <v>865</v>
      </c>
      <c r="B16807" t="s">
        <v>866</v>
      </c>
      <c r="C16807" t="s">
        <v>802</v>
      </c>
      <c r="D16807" t="s">
        <v>589</v>
      </c>
      <c r="E16807" t="s">
        <v>731</v>
      </c>
      <c r="F16807" t="s">
        <v>867</v>
      </c>
      <c r="G16807" t="s">
        <v>188</v>
      </c>
      <c r="H16807" t="s">
        <v>857</v>
      </c>
      <c r="I16807" t="s">
        <v>858</v>
      </c>
      <c r="J16807" t="s">
        <v>859</v>
      </c>
      <c r="K16807" t="s">
        <v>860</v>
      </c>
      <c r="M16807" t="s">
        <v>251</v>
      </c>
      <c r="N16807" t="s">
        <v>217</v>
      </c>
      <c r="O16807" t="s">
        <v>194</v>
      </c>
      <c r="P16807">
        <v>2040</v>
      </c>
      <c r="Q16807">
        <v>1.1000000000000001</v>
      </c>
    </row>
    <row r="16808" spans="1:17" x14ac:dyDescent="0.25">
      <c r="A16808" t="s">
        <v>865</v>
      </c>
      <c r="B16808" t="s">
        <v>866</v>
      </c>
      <c r="C16808" t="s">
        <v>802</v>
      </c>
      <c r="D16808" t="s">
        <v>589</v>
      </c>
      <c r="E16808" t="s">
        <v>731</v>
      </c>
      <c r="F16808" t="s">
        <v>867</v>
      </c>
      <c r="G16808" t="s">
        <v>188</v>
      </c>
      <c r="H16808" t="s">
        <v>857</v>
      </c>
      <c r="I16808" t="s">
        <v>858</v>
      </c>
      <c r="J16808" t="s">
        <v>859</v>
      </c>
      <c r="K16808" t="s">
        <v>860</v>
      </c>
      <c r="M16808" t="s">
        <v>251</v>
      </c>
      <c r="N16808" t="s">
        <v>217</v>
      </c>
      <c r="O16808" t="s">
        <v>194</v>
      </c>
      <c r="P16808">
        <v>2050</v>
      </c>
      <c r="Q16808">
        <v>1.1000000000000001</v>
      </c>
    </row>
    <row r="16809" spans="1:17" x14ac:dyDescent="0.25">
      <c r="A16809" t="s">
        <v>865</v>
      </c>
      <c r="B16809" t="s">
        <v>866</v>
      </c>
      <c r="C16809" t="s">
        <v>802</v>
      </c>
      <c r="D16809" t="s">
        <v>589</v>
      </c>
      <c r="E16809" t="s">
        <v>731</v>
      </c>
      <c r="F16809" t="s">
        <v>867</v>
      </c>
      <c r="G16809" t="s">
        <v>188</v>
      </c>
      <c r="H16809" t="s">
        <v>857</v>
      </c>
      <c r="I16809" t="s">
        <v>858</v>
      </c>
      <c r="J16809" t="s">
        <v>859</v>
      </c>
      <c r="K16809" t="s">
        <v>860</v>
      </c>
      <c r="M16809" t="s">
        <v>251</v>
      </c>
      <c r="N16809" t="s">
        <v>217</v>
      </c>
      <c r="O16809" t="s">
        <v>264</v>
      </c>
      <c r="P16809">
        <v>2050</v>
      </c>
    </row>
    <row r="16810" spans="1:17" x14ac:dyDescent="0.25">
      <c r="A16810" t="s">
        <v>865</v>
      </c>
      <c r="B16810" t="s">
        <v>866</v>
      </c>
      <c r="C16810" t="s">
        <v>802</v>
      </c>
      <c r="D16810" t="s">
        <v>589</v>
      </c>
      <c r="E16810" t="s">
        <v>731</v>
      </c>
      <c r="F16810" t="s">
        <v>867</v>
      </c>
      <c r="G16810" t="s">
        <v>188</v>
      </c>
      <c r="H16810" t="s">
        <v>857</v>
      </c>
      <c r="I16810" t="s">
        <v>858</v>
      </c>
      <c r="J16810" t="s">
        <v>859</v>
      </c>
      <c r="K16810" t="s">
        <v>860</v>
      </c>
      <c r="M16810" t="s">
        <v>251</v>
      </c>
      <c r="N16810" t="s">
        <v>217</v>
      </c>
      <c r="O16810" t="s">
        <v>265</v>
      </c>
      <c r="P16810">
        <v>2050</v>
      </c>
    </row>
    <row r="16811" spans="1:17" x14ac:dyDescent="0.25">
      <c r="A16811" t="s">
        <v>865</v>
      </c>
      <c r="B16811" t="s">
        <v>866</v>
      </c>
      <c r="C16811" t="s">
        <v>802</v>
      </c>
      <c r="D16811" t="s">
        <v>589</v>
      </c>
      <c r="E16811" t="s">
        <v>731</v>
      </c>
      <c r="F16811" t="s">
        <v>867</v>
      </c>
      <c r="G16811" t="s">
        <v>188</v>
      </c>
      <c r="H16811" t="s">
        <v>861</v>
      </c>
      <c r="I16811" t="s">
        <v>277</v>
      </c>
      <c r="J16811" t="s">
        <v>862</v>
      </c>
      <c r="K16811" t="s">
        <v>863</v>
      </c>
      <c r="M16811" t="s">
        <v>869</v>
      </c>
      <c r="N16811" t="s">
        <v>217</v>
      </c>
      <c r="O16811" t="s">
        <v>194</v>
      </c>
      <c r="P16811">
        <v>2015</v>
      </c>
      <c r="Q16811">
        <v>6.0606060606060597</v>
      </c>
    </row>
    <row r="16812" spans="1:17" x14ac:dyDescent="0.25">
      <c r="A16812" t="s">
        <v>865</v>
      </c>
      <c r="B16812" t="s">
        <v>866</v>
      </c>
      <c r="C16812" t="s">
        <v>802</v>
      </c>
      <c r="D16812" t="s">
        <v>589</v>
      </c>
      <c r="E16812" t="s">
        <v>731</v>
      </c>
      <c r="F16812" t="s">
        <v>867</v>
      </c>
      <c r="G16812" t="s">
        <v>188</v>
      </c>
      <c r="H16812" t="s">
        <v>861</v>
      </c>
      <c r="I16812" t="s">
        <v>277</v>
      </c>
      <c r="J16812" t="s">
        <v>862</v>
      </c>
      <c r="K16812" t="s">
        <v>863</v>
      </c>
      <c r="M16812" t="s">
        <v>869</v>
      </c>
      <c r="N16812" t="s">
        <v>217</v>
      </c>
      <c r="O16812" t="s">
        <v>194</v>
      </c>
      <c r="P16812">
        <v>2020</v>
      </c>
      <c r="Q16812">
        <v>4.8780487804878003</v>
      </c>
    </row>
    <row r="16813" spans="1:17" x14ac:dyDescent="0.25">
      <c r="A16813" t="s">
        <v>865</v>
      </c>
      <c r="B16813" t="s">
        <v>866</v>
      </c>
      <c r="C16813" t="s">
        <v>802</v>
      </c>
      <c r="D16813" t="s">
        <v>589</v>
      </c>
      <c r="E16813" t="s">
        <v>731</v>
      </c>
      <c r="F16813" t="s">
        <v>867</v>
      </c>
      <c r="G16813" t="s">
        <v>188</v>
      </c>
      <c r="H16813" t="s">
        <v>861</v>
      </c>
      <c r="I16813" t="s">
        <v>277</v>
      </c>
      <c r="J16813" t="s">
        <v>862</v>
      </c>
      <c r="K16813" t="s">
        <v>863</v>
      </c>
      <c r="M16813" t="s">
        <v>869</v>
      </c>
      <c r="N16813" t="s">
        <v>217</v>
      </c>
      <c r="O16813" t="s">
        <v>264</v>
      </c>
      <c r="P16813">
        <v>2020</v>
      </c>
    </row>
    <row r="16814" spans="1:17" x14ac:dyDescent="0.25">
      <c r="A16814" t="s">
        <v>865</v>
      </c>
      <c r="B16814" t="s">
        <v>866</v>
      </c>
      <c r="C16814" t="s">
        <v>802</v>
      </c>
      <c r="D16814" t="s">
        <v>589</v>
      </c>
      <c r="E16814" t="s">
        <v>731</v>
      </c>
      <c r="F16814" t="s">
        <v>867</v>
      </c>
      <c r="G16814" t="s">
        <v>188</v>
      </c>
      <c r="H16814" t="s">
        <v>861</v>
      </c>
      <c r="I16814" t="s">
        <v>277</v>
      </c>
      <c r="J16814" t="s">
        <v>862</v>
      </c>
      <c r="K16814" t="s">
        <v>863</v>
      </c>
      <c r="M16814" t="s">
        <v>869</v>
      </c>
      <c r="N16814" t="s">
        <v>217</v>
      </c>
      <c r="O16814" t="s">
        <v>265</v>
      </c>
      <c r="P16814">
        <v>2020</v>
      </c>
    </row>
    <row r="16815" spans="1:17" x14ac:dyDescent="0.25">
      <c r="A16815" t="s">
        <v>865</v>
      </c>
      <c r="B16815" t="s">
        <v>866</v>
      </c>
      <c r="C16815" t="s">
        <v>802</v>
      </c>
      <c r="D16815" t="s">
        <v>589</v>
      </c>
      <c r="E16815" t="s">
        <v>731</v>
      </c>
      <c r="F16815" t="s">
        <v>867</v>
      </c>
      <c r="G16815" t="s">
        <v>188</v>
      </c>
      <c r="H16815" t="s">
        <v>861</v>
      </c>
      <c r="I16815" t="s">
        <v>277</v>
      </c>
      <c r="J16815" t="s">
        <v>862</v>
      </c>
      <c r="K16815" t="s">
        <v>863</v>
      </c>
      <c r="M16815" t="s">
        <v>869</v>
      </c>
      <c r="N16815" t="s">
        <v>217</v>
      </c>
      <c r="O16815" t="s">
        <v>194</v>
      </c>
      <c r="P16815">
        <v>2030</v>
      </c>
      <c r="Q16815">
        <v>4.3478260869565197</v>
      </c>
    </row>
    <row r="16816" spans="1:17" x14ac:dyDescent="0.25">
      <c r="A16816" t="s">
        <v>865</v>
      </c>
      <c r="B16816" t="s">
        <v>866</v>
      </c>
      <c r="C16816" t="s">
        <v>802</v>
      </c>
      <c r="D16816" t="s">
        <v>589</v>
      </c>
      <c r="E16816" t="s">
        <v>731</v>
      </c>
      <c r="F16816" t="s">
        <v>867</v>
      </c>
      <c r="G16816" t="s">
        <v>188</v>
      </c>
      <c r="H16816" t="s">
        <v>861</v>
      </c>
      <c r="I16816" t="s">
        <v>277</v>
      </c>
      <c r="J16816" t="s">
        <v>862</v>
      </c>
      <c r="K16816" t="s">
        <v>863</v>
      </c>
      <c r="M16816" t="s">
        <v>869</v>
      </c>
      <c r="N16816" t="s">
        <v>217</v>
      </c>
      <c r="O16816" t="s">
        <v>194</v>
      </c>
      <c r="P16816">
        <v>2040</v>
      </c>
      <c r="Q16816">
        <v>4.0816326530612201</v>
      </c>
    </row>
    <row r="16817" spans="1:17" x14ac:dyDescent="0.25">
      <c r="A16817" t="s">
        <v>865</v>
      </c>
      <c r="B16817" t="s">
        <v>866</v>
      </c>
      <c r="C16817" t="s">
        <v>802</v>
      </c>
      <c r="D16817" t="s">
        <v>589</v>
      </c>
      <c r="E16817" t="s">
        <v>731</v>
      </c>
      <c r="F16817" t="s">
        <v>867</v>
      </c>
      <c r="G16817" t="s">
        <v>188</v>
      </c>
      <c r="H16817" t="s">
        <v>861</v>
      </c>
      <c r="I16817" t="s">
        <v>277</v>
      </c>
      <c r="J16817" t="s">
        <v>862</v>
      </c>
      <c r="K16817" t="s">
        <v>863</v>
      </c>
      <c r="M16817" t="s">
        <v>869</v>
      </c>
      <c r="N16817" t="s">
        <v>217</v>
      </c>
      <c r="O16817" t="s">
        <v>194</v>
      </c>
      <c r="P16817">
        <v>2050</v>
      </c>
      <c r="Q16817">
        <v>3.8461538461538498</v>
      </c>
    </row>
    <row r="16818" spans="1:17" x14ac:dyDescent="0.25">
      <c r="A16818" t="s">
        <v>865</v>
      </c>
      <c r="B16818" t="s">
        <v>866</v>
      </c>
      <c r="C16818" t="s">
        <v>802</v>
      </c>
      <c r="D16818" t="s">
        <v>589</v>
      </c>
      <c r="E16818" t="s">
        <v>731</v>
      </c>
      <c r="F16818" t="s">
        <v>867</v>
      </c>
      <c r="G16818" t="s">
        <v>188</v>
      </c>
      <c r="H16818" t="s">
        <v>861</v>
      </c>
      <c r="I16818" t="s">
        <v>277</v>
      </c>
      <c r="J16818" t="s">
        <v>862</v>
      </c>
      <c r="K16818" t="s">
        <v>863</v>
      </c>
      <c r="M16818" t="s">
        <v>869</v>
      </c>
      <c r="N16818" t="s">
        <v>217</v>
      </c>
      <c r="O16818" t="s">
        <v>264</v>
      </c>
      <c r="P16818">
        <v>2050</v>
      </c>
    </row>
    <row r="16819" spans="1:17" x14ac:dyDescent="0.25">
      <c r="A16819" t="s">
        <v>865</v>
      </c>
      <c r="B16819" t="s">
        <v>866</v>
      </c>
      <c r="C16819" t="s">
        <v>802</v>
      </c>
      <c r="D16819" t="s">
        <v>589</v>
      </c>
      <c r="E16819" t="s">
        <v>731</v>
      </c>
      <c r="F16819" t="s">
        <v>867</v>
      </c>
      <c r="G16819" t="s">
        <v>188</v>
      </c>
      <c r="H16819" t="s">
        <v>861</v>
      </c>
      <c r="I16819" t="s">
        <v>277</v>
      </c>
      <c r="J16819" t="s">
        <v>862</v>
      </c>
      <c r="K16819" t="s">
        <v>863</v>
      </c>
      <c r="M16819" t="s">
        <v>869</v>
      </c>
      <c r="N16819" t="s">
        <v>217</v>
      </c>
      <c r="O16819" t="s">
        <v>265</v>
      </c>
      <c r="P16819">
        <v>2050</v>
      </c>
    </row>
    <row r="16820" spans="1:17" x14ac:dyDescent="0.25">
      <c r="A16820" t="s">
        <v>865</v>
      </c>
      <c r="B16820" t="s">
        <v>866</v>
      </c>
      <c r="C16820" t="s">
        <v>802</v>
      </c>
      <c r="D16820" t="s">
        <v>589</v>
      </c>
      <c r="E16820" t="s">
        <v>731</v>
      </c>
      <c r="F16820" t="s">
        <v>867</v>
      </c>
      <c r="G16820" t="s">
        <v>188</v>
      </c>
      <c r="H16820" t="s">
        <v>864</v>
      </c>
      <c r="I16820" t="s">
        <v>864</v>
      </c>
      <c r="M16820" t="s">
        <v>192</v>
      </c>
      <c r="O16820" t="s">
        <v>194</v>
      </c>
      <c r="P16820">
        <v>2015</v>
      </c>
      <c r="Q16820">
        <v>1.1000000000000001</v>
      </c>
    </row>
    <row r="16821" spans="1:17" x14ac:dyDescent="0.25">
      <c r="A16821" t="s">
        <v>865</v>
      </c>
      <c r="B16821" t="s">
        <v>866</v>
      </c>
      <c r="C16821" t="s">
        <v>802</v>
      </c>
      <c r="D16821" t="s">
        <v>589</v>
      </c>
      <c r="E16821" t="s">
        <v>731</v>
      </c>
      <c r="F16821" t="s">
        <v>867</v>
      </c>
      <c r="G16821" t="s">
        <v>188</v>
      </c>
      <c r="H16821" t="s">
        <v>864</v>
      </c>
      <c r="I16821" t="s">
        <v>864</v>
      </c>
      <c r="M16821" t="s">
        <v>192</v>
      </c>
      <c r="O16821" t="s">
        <v>194</v>
      </c>
      <c r="P16821">
        <v>2020</v>
      </c>
      <c r="Q16821">
        <v>1.1000000000000001</v>
      </c>
    </row>
    <row r="16822" spans="1:17" x14ac:dyDescent="0.25">
      <c r="A16822" t="s">
        <v>865</v>
      </c>
      <c r="B16822" t="s">
        <v>866</v>
      </c>
      <c r="C16822" t="s">
        <v>802</v>
      </c>
      <c r="D16822" t="s">
        <v>589</v>
      </c>
      <c r="E16822" t="s">
        <v>731</v>
      </c>
      <c r="F16822" t="s">
        <v>867</v>
      </c>
      <c r="G16822" t="s">
        <v>188</v>
      </c>
      <c r="H16822" t="s">
        <v>864</v>
      </c>
      <c r="I16822" t="s">
        <v>864</v>
      </c>
      <c r="M16822" t="s">
        <v>192</v>
      </c>
      <c r="O16822" t="s">
        <v>264</v>
      </c>
      <c r="P16822">
        <v>2020</v>
      </c>
    </row>
    <row r="16823" spans="1:17" x14ac:dyDescent="0.25">
      <c r="A16823" t="s">
        <v>865</v>
      </c>
      <c r="B16823" t="s">
        <v>866</v>
      </c>
      <c r="C16823" t="s">
        <v>802</v>
      </c>
      <c r="D16823" t="s">
        <v>589</v>
      </c>
      <c r="E16823" t="s">
        <v>731</v>
      </c>
      <c r="F16823" t="s">
        <v>867</v>
      </c>
      <c r="G16823" t="s">
        <v>188</v>
      </c>
      <c r="H16823" t="s">
        <v>864</v>
      </c>
      <c r="I16823" t="s">
        <v>864</v>
      </c>
      <c r="M16823" t="s">
        <v>192</v>
      </c>
      <c r="O16823" t="s">
        <v>265</v>
      </c>
      <c r="P16823">
        <v>2020</v>
      </c>
    </row>
    <row r="16824" spans="1:17" x14ac:dyDescent="0.25">
      <c r="A16824" t="s">
        <v>865</v>
      </c>
      <c r="B16824" t="s">
        <v>866</v>
      </c>
      <c r="C16824" t="s">
        <v>802</v>
      </c>
      <c r="D16824" t="s">
        <v>589</v>
      </c>
      <c r="E16824" t="s">
        <v>731</v>
      </c>
      <c r="F16824" t="s">
        <v>867</v>
      </c>
      <c r="G16824" t="s">
        <v>188</v>
      </c>
      <c r="H16824" t="s">
        <v>864</v>
      </c>
      <c r="I16824" t="s">
        <v>864</v>
      </c>
      <c r="M16824" t="s">
        <v>192</v>
      </c>
      <c r="O16824" t="s">
        <v>194</v>
      </c>
      <c r="P16824">
        <v>2030</v>
      </c>
      <c r="Q16824">
        <v>1.1000000000000001</v>
      </c>
    </row>
    <row r="16825" spans="1:17" x14ac:dyDescent="0.25">
      <c r="A16825" t="s">
        <v>865</v>
      </c>
      <c r="B16825" t="s">
        <v>866</v>
      </c>
      <c r="C16825" t="s">
        <v>802</v>
      </c>
      <c r="D16825" t="s">
        <v>589</v>
      </c>
      <c r="E16825" t="s">
        <v>731</v>
      </c>
      <c r="F16825" t="s">
        <v>867</v>
      </c>
      <c r="G16825" t="s">
        <v>188</v>
      </c>
      <c r="H16825" t="s">
        <v>864</v>
      </c>
      <c r="I16825" t="s">
        <v>864</v>
      </c>
      <c r="M16825" t="s">
        <v>192</v>
      </c>
      <c r="O16825" t="s">
        <v>194</v>
      </c>
      <c r="P16825">
        <v>2040</v>
      </c>
      <c r="Q16825">
        <v>1.1000000000000001</v>
      </c>
    </row>
    <row r="16826" spans="1:17" x14ac:dyDescent="0.25">
      <c r="A16826" t="s">
        <v>865</v>
      </c>
      <c r="B16826" t="s">
        <v>866</v>
      </c>
      <c r="C16826" t="s">
        <v>802</v>
      </c>
      <c r="D16826" t="s">
        <v>589</v>
      </c>
      <c r="E16826" t="s">
        <v>731</v>
      </c>
      <c r="F16826" t="s">
        <v>867</v>
      </c>
      <c r="G16826" t="s">
        <v>188</v>
      </c>
      <c r="H16826" t="s">
        <v>864</v>
      </c>
      <c r="I16826" t="s">
        <v>864</v>
      </c>
      <c r="M16826" t="s">
        <v>192</v>
      </c>
      <c r="O16826" t="s">
        <v>194</v>
      </c>
      <c r="P16826">
        <v>2050</v>
      </c>
      <c r="Q16826">
        <v>1.1000000000000001</v>
      </c>
    </row>
    <row r="16827" spans="1:17" x14ac:dyDescent="0.25">
      <c r="A16827" t="s">
        <v>865</v>
      </c>
      <c r="B16827" t="s">
        <v>866</v>
      </c>
      <c r="C16827" t="s">
        <v>802</v>
      </c>
      <c r="D16827" t="s">
        <v>589</v>
      </c>
      <c r="E16827" t="s">
        <v>731</v>
      </c>
      <c r="F16827" t="s">
        <v>867</v>
      </c>
      <c r="G16827" t="s">
        <v>188</v>
      </c>
      <c r="H16827" t="s">
        <v>864</v>
      </c>
      <c r="I16827" t="s">
        <v>864</v>
      </c>
      <c r="M16827" t="s">
        <v>192</v>
      </c>
      <c r="O16827" t="s">
        <v>264</v>
      </c>
      <c r="P16827">
        <v>2050</v>
      </c>
    </row>
    <row r="16828" spans="1:17" x14ac:dyDescent="0.25">
      <c r="A16828" t="s">
        <v>865</v>
      </c>
      <c r="B16828" t="s">
        <v>866</v>
      </c>
      <c r="C16828" t="s">
        <v>802</v>
      </c>
      <c r="D16828" t="s">
        <v>589</v>
      </c>
      <c r="E16828" t="s">
        <v>731</v>
      </c>
      <c r="F16828" t="s">
        <v>867</v>
      </c>
      <c r="G16828" t="s">
        <v>188</v>
      </c>
      <c r="H16828" t="s">
        <v>864</v>
      </c>
      <c r="I16828" t="s">
        <v>864</v>
      </c>
      <c r="M16828" t="s">
        <v>192</v>
      </c>
      <c r="O16828" t="s">
        <v>265</v>
      </c>
      <c r="P16828">
        <v>2050</v>
      </c>
    </row>
    <row r="16829" spans="1:17" x14ac:dyDescent="0.25">
      <c r="A16829" t="s">
        <v>870</v>
      </c>
      <c r="B16829" t="s">
        <v>871</v>
      </c>
      <c r="C16829" t="s">
        <v>802</v>
      </c>
      <c r="D16829" t="s">
        <v>589</v>
      </c>
      <c r="E16829" t="s">
        <v>731</v>
      </c>
      <c r="F16829" t="s">
        <v>872</v>
      </c>
      <c r="G16829" t="s">
        <v>195</v>
      </c>
      <c r="H16829" t="s">
        <v>200</v>
      </c>
      <c r="I16829" t="s">
        <v>201</v>
      </c>
      <c r="K16829" t="s">
        <v>202</v>
      </c>
      <c r="O16829" t="s">
        <v>194</v>
      </c>
      <c r="P16829">
        <v>2015</v>
      </c>
      <c r="Q16829">
        <v>0.5</v>
      </c>
    </row>
    <row r="16830" spans="1:17" x14ac:dyDescent="0.25">
      <c r="A16830" t="s">
        <v>870</v>
      </c>
      <c r="B16830" t="s">
        <v>871</v>
      </c>
      <c r="C16830" t="s">
        <v>802</v>
      </c>
      <c r="D16830" t="s">
        <v>589</v>
      </c>
      <c r="E16830" t="s">
        <v>731</v>
      </c>
      <c r="F16830" t="s">
        <v>872</v>
      </c>
      <c r="G16830" t="s">
        <v>195</v>
      </c>
      <c r="H16830" t="s">
        <v>200</v>
      </c>
      <c r="I16830" t="s">
        <v>201</v>
      </c>
      <c r="K16830" t="s">
        <v>202</v>
      </c>
      <c r="O16830" t="s">
        <v>194</v>
      </c>
      <c r="P16830">
        <v>2020</v>
      </c>
      <c r="Q16830">
        <v>0.5</v>
      </c>
    </row>
    <row r="16831" spans="1:17" x14ac:dyDescent="0.25">
      <c r="A16831" t="s">
        <v>870</v>
      </c>
      <c r="B16831" t="s">
        <v>871</v>
      </c>
      <c r="C16831" t="s">
        <v>802</v>
      </c>
      <c r="D16831" t="s">
        <v>589</v>
      </c>
      <c r="E16831" t="s">
        <v>731</v>
      </c>
      <c r="F16831" t="s">
        <v>872</v>
      </c>
      <c r="G16831" t="s">
        <v>195</v>
      </c>
      <c r="H16831" t="s">
        <v>200</v>
      </c>
      <c r="I16831" t="s">
        <v>201</v>
      </c>
      <c r="K16831" t="s">
        <v>202</v>
      </c>
      <c r="O16831" t="s">
        <v>264</v>
      </c>
      <c r="P16831">
        <v>2020</v>
      </c>
    </row>
    <row r="16832" spans="1:17" x14ac:dyDescent="0.25">
      <c r="A16832" t="s">
        <v>870</v>
      </c>
      <c r="B16832" t="s">
        <v>871</v>
      </c>
      <c r="C16832" t="s">
        <v>802</v>
      </c>
      <c r="D16832" t="s">
        <v>589</v>
      </c>
      <c r="E16832" t="s">
        <v>731</v>
      </c>
      <c r="F16832" t="s">
        <v>872</v>
      </c>
      <c r="G16832" t="s">
        <v>195</v>
      </c>
      <c r="H16832" t="s">
        <v>200</v>
      </c>
      <c r="I16832" t="s">
        <v>201</v>
      </c>
      <c r="K16832" t="s">
        <v>202</v>
      </c>
      <c r="O16832" t="s">
        <v>265</v>
      </c>
      <c r="P16832">
        <v>2020</v>
      </c>
    </row>
    <row r="16833" spans="1:17" x14ac:dyDescent="0.25">
      <c r="A16833" t="s">
        <v>870</v>
      </c>
      <c r="B16833" t="s">
        <v>871</v>
      </c>
      <c r="C16833" t="s">
        <v>802</v>
      </c>
      <c r="D16833" t="s">
        <v>589</v>
      </c>
      <c r="E16833" t="s">
        <v>731</v>
      </c>
      <c r="F16833" t="s">
        <v>872</v>
      </c>
      <c r="G16833" t="s">
        <v>195</v>
      </c>
      <c r="H16833" t="s">
        <v>200</v>
      </c>
      <c r="I16833" t="s">
        <v>201</v>
      </c>
      <c r="K16833" t="s">
        <v>202</v>
      </c>
      <c r="O16833" t="s">
        <v>194</v>
      </c>
      <c r="P16833">
        <v>2030</v>
      </c>
      <c r="Q16833">
        <v>0.5</v>
      </c>
    </row>
    <row r="16834" spans="1:17" x14ac:dyDescent="0.25">
      <c r="A16834" t="s">
        <v>870</v>
      </c>
      <c r="B16834" t="s">
        <v>871</v>
      </c>
      <c r="C16834" t="s">
        <v>802</v>
      </c>
      <c r="D16834" t="s">
        <v>589</v>
      </c>
      <c r="E16834" t="s">
        <v>731</v>
      </c>
      <c r="F16834" t="s">
        <v>872</v>
      </c>
      <c r="G16834" t="s">
        <v>195</v>
      </c>
      <c r="H16834" t="s">
        <v>200</v>
      </c>
      <c r="I16834" t="s">
        <v>201</v>
      </c>
      <c r="K16834" t="s">
        <v>202</v>
      </c>
      <c r="O16834" t="s">
        <v>194</v>
      </c>
      <c r="P16834">
        <v>2040</v>
      </c>
      <c r="Q16834">
        <v>0.5</v>
      </c>
    </row>
    <row r="16835" spans="1:17" x14ac:dyDescent="0.25">
      <c r="A16835" t="s">
        <v>870</v>
      </c>
      <c r="B16835" t="s">
        <v>871</v>
      </c>
      <c r="C16835" t="s">
        <v>802</v>
      </c>
      <c r="D16835" t="s">
        <v>589</v>
      </c>
      <c r="E16835" t="s">
        <v>731</v>
      </c>
      <c r="F16835" t="s">
        <v>872</v>
      </c>
      <c r="G16835" t="s">
        <v>195</v>
      </c>
      <c r="H16835" t="s">
        <v>200</v>
      </c>
      <c r="I16835" t="s">
        <v>201</v>
      </c>
      <c r="K16835" t="s">
        <v>202</v>
      </c>
      <c r="O16835" t="s">
        <v>194</v>
      </c>
      <c r="P16835">
        <v>2050</v>
      </c>
      <c r="Q16835">
        <v>0.5</v>
      </c>
    </row>
    <row r="16836" spans="1:17" x14ac:dyDescent="0.25">
      <c r="A16836" t="s">
        <v>870</v>
      </c>
      <c r="B16836" t="s">
        <v>871</v>
      </c>
      <c r="C16836" t="s">
        <v>802</v>
      </c>
      <c r="D16836" t="s">
        <v>589</v>
      </c>
      <c r="E16836" t="s">
        <v>731</v>
      </c>
      <c r="F16836" t="s">
        <v>872</v>
      </c>
      <c r="G16836" t="s">
        <v>195</v>
      </c>
      <c r="H16836" t="s">
        <v>200</v>
      </c>
      <c r="I16836" t="s">
        <v>201</v>
      </c>
      <c r="K16836" t="s">
        <v>202</v>
      </c>
      <c r="O16836" t="s">
        <v>264</v>
      </c>
      <c r="P16836">
        <v>2050</v>
      </c>
    </row>
    <row r="16837" spans="1:17" x14ac:dyDescent="0.25">
      <c r="A16837" t="s">
        <v>870</v>
      </c>
      <c r="B16837" t="s">
        <v>871</v>
      </c>
      <c r="C16837" t="s">
        <v>802</v>
      </c>
      <c r="D16837" t="s">
        <v>589</v>
      </c>
      <c r="E16837" t="s">
        <v>731</v>
      </c>
      <c r="F16837" t="s">
        <v>872</v>
      </c>
      <c r="G16837" t="s">
        <v>195</v>
      </c>
      <c r="H16837" t="s">
        <v>200</v>
      </c>
      <c r="I16837" t="s">
        <v>201</v>
      </c>
      <c r="K16837" t="s">
        <v>202</v>
      </c>
      <c r="O16837" t="s">
        <v>265</v>
      </c>
      <c r="P16837">
        <v>2050</v>
      </c>
    </row>
    <row r="16838" spans="1:17" x14ac:dyDescent="0.25">
      <c r="A16838" t="s">
        <v>870</v>
      </c>
      <c r="B16838" t="s">
        <v>871</v>
      </c>
      <c r="C16838" t="s">
        <v>802</v>
      </c>
      <c r="D16838" t="s">
        <v>589</v>
      </c>
      <c r="E16838" t="s">
        <v>731</v>
      </c>
      <c r="F16838" t="s">
        <v>872</v>
      </c>
      <c r="G16838" t="s">
        <v>195</v>
      </c>
      <c r="H16838" t="s">
        <v>352</v>
      </c>
      <c r="I16838" t="s">
        <v>135</v>
      </c>
      <c r="K16838" t="s">
        <v>191</v>
      </c>
      <c r="O16838" t="s">
        <v>194</v>
      </c>
      <c r="P16838">
        <v>2015</v>
      </c>
      <c r="Q16838">
        <v>0</v>
      </c>
    </row>
    <row r="16839" spans="1:17" x14ac:dyDescent="0.25">
      <c r="A16839" t="s">
        <v>870</v>
      </c>
      <c r="B16839" t="s">
        <v>871</v>
      </c>
      <c r="C16839" t="s">
        <v>802</v>
      </c>
      <c r="D16839" t="s">
        <v>589</v>
      </c>
      <c r="E16839" t="s">
        <v>731</v>
      </c>
      <c r="F16839" t="s">
        <v>872</v>
      </c>
      <c r="G16839" t="s">
        <v>195</v>
      </c>
      <c r="H16839" t="s">
        <v>352</v>
      </c>
      <c r="I16839" t="s">
        <v>135</v>
      </c>
      <c r="K16839" t="s">
        <v>191</v>
      </c>
      <c r="O16839" t="s">
        <v>194</v>
      </c>
      <c r="P16839">
        <v>2020</v>
      </c>
      <c r="Q16839">
        <v>0</v>
      </c>
    </row>
    <row r="16840" spans="1:17" x14ac:dyDescent="0.25">
      <c r="A16840" t="s">
        <v>870</v>
      </c>
      <c r="B16840" t="s">
        <v>871</v>
      </c>
      <c r="C16840" t="s">
        <v>802</v>
      </c>
      <c r="D16840" t="s">
        <v>589</v>
      </c>
      <c r="E16840" t="s">
        <v>731</v>
      </c>
      <c r="F16840" t="s">
        <v>872</v>
      </c>
      <c r="G16840" t="s">
        <v>195</v>
      </c>
      <c r="H16840" t="s">
        <v>352</v>
      </c>
      <c r="I16840" t="s">
        <v>135</v>
      </c>
      <c r="K16840" t="s">
        <v>191</v>
      </c>
      <c r="O16840" t="s">
        <v>264</v>
      </c>
      <c r="P16840">
        <v>2020</v>
      </c>
    </row>
    <row r="16841" spans="1:17" x14ac:dyDescent="0.25">
      <c r="A16841" t="s">
        <v>870</v>
      </c>
      <c r="B16841" t="s">
        <v>871</v>
      </c>
      <c r="C16841" t="s">
        <v>802</v>
      </c>
      <c r="D16841" t="s">
        <v>589</v>
      </c>
      <c r="E16841" t="s">
        <v>731</v>
      </c>
      <c r="F16841" t="s">
        <v>872</v>
      </c>
      <c r="G16841" t="s">
        <v>195</v>
      </c>
      <c r="H16841" t="s">
        <v>352</v>
      </c>
      <c r="I16841" t="s">
        <v>135</v>
      </c>
      <c r="K16841" t="s">
        <v>191</v>
      </c>
      <c r="O16841" t="s">
        <v>265</v>
      </c>
      <c r="P16841">
        <v>2020</v>
      </c>
    </row>
    <row r="16842" spans="1:17" x14ac:dyDescent="0.25">
      <c r="A16842" t="s">
        <v>870</v>
      </c>
      <c r="B16842" t="s">
        <v>871</v>
      </c>
      <c r="C16842" t="s">
        <v>802</v>
      </c>
      <c r="D16842" t="s">
        <v>589</v>
      </c>
      <c r="E16842" t="s">
        <v>731</v>
      </c>
      <c r="F16842" t="s">
        <v>872</v>
      </c>
      <c r="G16842" t="s">
        <v>195</v>
      </c>
      <c r="H16842" t="s">
        <v>352</v>
      </c>
      <c r="I16842" t="s">
        <v>135</v>
      </c>
      <c r="K16842" t="s">
        <v>191</v>
      </c>
      <c r="O16842" t="s">
        <v>194</v>
      </c>
      <c r="P16842">
        <v>2030</v>
      </c>
      <c r="Q16842">
        <v>0</v>
      </c>
    </row>
    <row r="16843" spans="1:17" x14ac:dyDescent="0.25">
      <c r="A16843" t="s">
        <v>870</v>
      </c>
      <c r="B16843" t="s">
        <v>871</v>
      </c>
      <c r="C16843" t="s">
        <v>802</v>
      </c>
      <c r="D16843" t="s">
        <v>589</v>
      </c>
      <c r="E16843" t="s">
        <v>731</v>
      </c>
      <c r="F16843" t="s">
        <v>872</v>
      </c>
      <c r="G16843" t="s">
        <v>195</v>
      </c>
      <c r="H16843" t="s">
        <v>352</v>
      </c>
      <c r="I16843" t="s">
        <v>135</v>
      </c>
      <c r="K16843" t="s">
        <v>191</v>
      </c>
      <c r="O16843" t="s">
        <v>194</v>
      </c>
      <c r="P16843">
        <v>2040</v>
      </c>
      <c r="Q16843">
        <v>0</v>
      </c>
    </row>
    <row r="16844" spans="1:17" x14ac:dyDescent="0.25">
      <c r="A16844" t="s">
        <v>870</v>
      </c>
      <c r="B16844" t="s">
        <v>871</v>
      </c>
      <c r="C16844" t="s">
        <v>802</v>
      </c>
      <c r="D16844" t="s">
        <v>589</v>
      </c>
      <c r="E16844" t="s">
        <v>731</v>
      </c>
      <c r="F16844" t="s">
        <v>872</v>
      </c>
      <c r="G16844" t="s">
        <v>195</v>
      </c>
      <c r="H16844" t="s">
        <v>352</v>
      </c>
      <c r="I16844" t="s">
        <v>135</v>
      </c>
      <c r="K16844" t="s">
        <v>191</v>
      </c>
      <c r="O16844" t="s">
        <v>194</v>
      </c>
      <c r="P16844">
        <v>2050</v>
      </c>
      <c r="Q16844">
        <v>0</v>
      </c>
    </row>
    <row r="16845" spans="1:17" x14ac:dyDescent="0.25">
      <c r="A16845" t="s">
        <v>870</v>
      </c>
      <c r="B16845" t="s">
        <v>871</v>
      </c>
      <c r="C16845" t="s">
        <v>802</v>
      </c>
      <c r="D16845" t="s">
        <v>589</v>
      </c>
      <c r="E16845" t="s">
        <v>731</v>
      </c>
      <c r="F16845" t="s">
        <v>872</v>
      </c>
      <c r="G16845" t="s">
        <v>195</v>
      </c>
      <c r="H16845" t="s">
        <v>352</v>
      </c>
      <c r="I16845" t="s">
        <v>135</v>
      </c>
      <c r="K16845" t="s">
        <v>191</v>
      </c>
      <c r="O16845" t="s">
        <v>264</v>
      </c>
      <c r="P16845">
        <v>2050</v>
      </c>
    </row>
    <row r="16846" spans="1:17" x14ac:dyDescent="0.25">
      <c r="A16846" t="s">
        <v>870</v>
      </c>
      <c r="B16846" t="s">
        <v>871</v>
      </c>
      <c r="C16846" t="s">
        <v>802</v>
      </c>
      <c r="D16846" t="s">
        <v>589</v>
      </c>
      <c r="E16846" t="s">
        <v>731</v>
      </c>
      <c r="F16846" t="s">
        <v>872</v>
      </c>
      <c r="G16846" t="s">
        <v>195</v>
      </c>
      <c r="H16846" t="s">
        <v>352</v>
      </c>
      <c r="I16846" t="s">
        <v>135</v>
      </c>
      <c r="K16846" t="s">
        <v>191</v>
      </c>
      <c r="O16846" t="s">
        <v>265</v>
      </c>
      <c r="P16846">
        <v>2050</v>
      </c>
    </row>
    <row r="16847" spans="1:17" x14ac:dyDescent="0.25">
      <c r="A16847" t="s">
        <v>870</v>
      </c>
      <c r="B16847" t="s">
        <v>871</v>
      </c>
      <c r="C16847" t="s">
        <v>802</v>
      </c>
      <c r="D16847" t="s">
        <v>589</v>
      </c>
      <c r="E16847" t="s">
        <v>731</v>
      </c>
      <c r="F16847" t="s">
        <v>872</v>
      </c>
      <c r="G16847" t="s">
        <v>195</v>
      </c>
      <c r="H16847" t="s">
        <v>212</v>
      </c>
      <c r="I16847" t="s">
        <v>213</v>
      </c>
      <c r="K16847" t="s">
        <v>214</v>
      </c>
      <c r="O16847" t="s">
        <v>194</v>
      </c>
      <c r="P16847">
        <v>2015</v>
      </c>
      <c r="Q16847">
        <v>4</v>
      </c>
    </row>
    <row r="16848" spans="1:17" x14ac:dyDescent="0.25">
      <c r="A16848" t="s">
        <v>870</v>
      </c>
      <c r="B16848" t="s">
        <v>871</v>
      </c>
      <c r="C16848" t="s">
        <v>802</v>
      </c>
      <c r="D16848" t="s">
        <v>589</v>
      </c>
      <c r="E16848" t="s">
        <v>731</v>
      </c>
      <c r="F16848" t="s">
        <v>872</v>
      </c>
      <c r="G16848" t="s">
        <v>195</v>
      </c>
      <c r="H16848" t="s">
        <v>212</v>
      </c>
      <c r="I16848" t="s">
        <v>213</v>
      </c>
      <c r="K16848" t="s">
        <v>214</v>
      </c>
      <c r="O16848" t="s">
        <v>194</v>
      </c>
      <c r="P16848">
        <v>2020</v>
      </c>
      <c r="Q16848">
        <v>40</v>
      </c>
    </row>
    <row r="16849" spans="1:17" x14ac:dyDescent="0.25">
      <c r="A16849" t="s">
        <v>870</v>
      </c>
      <c r="B16849" t="s">
        <v>871</v>
      </c>
      <c r="C16849" t="s">
        <v>802</v>
      </c>
      <c r="D16849" t="s">
        <v>589</v>
      </c>
      <c r="E16849" t="s">
        <v>731</v>
      </c>
      <c r="F16849" t="s">
        <v>872</v>
      </c>
      <c r="G16849" t="s">
        <v>195</v>
      </c>
      <c r="H16849" t="s">
        <v>212</v>
      </c>
      <c r="I16849" t="s">
        <v>213</v>
      </c>
      <c r="K16849" t="s">
        <v>214</v>
      </c>
      <c r="O16849" t="s">
        <v>264</v>
      </c>
      <c r="P16849">
        <v>2020</v>
      </c>
    </row>
    <row r="16850" spans="1:17" x14ac:dyDescent="0.25">
      <c r="A16850" t="s">
        <v>870</v>
      </c>
      <c r="B16850" t="s">
        <v>871</v>
      </c>
      <c r="C16850" t="s">
        <v>802</v>
      </c>
      <c r="D16850" t="s">
        <v>589</v>
      </c>
      <c r="E16850" t="s">
        <v>731</v>
      </c>
      <c r="F16850" t="s">
        <v>872</v>
      </c>
      <c r="G16850" t="s">
        <v>195</v>
      </c>
      <c r="H16850" t="s">
        <v>212</v>
      </c>
      <c r="I16850" t="s">
        <v>213</v>
      </c>
      <c r="K16850" t="s">
        <v>214</v>
      </c>
      <c r="O16850" t="s">
        <v>265</v>
      </c>
      <c r="P16850">
        <v>2020</v>
      </c>
    </row>
    <row r="16851" spans="1:17" x14ac:dyDescent="0.25">
      <c r="A16851" t="s">
        <v>870</v>
      </c>
      <c r="B16851" t="s">
        <v>871</v>
      </c>
      <c r="C16851" t="s">
        <v>802</v>
      </c>
      <c r="D16851" t="s">
        <v>589</v>
      </c>
      <c r="E16851" t="s">
        <v>731</v>
      </c>
      <c r="F16851" t="s">
        <v>872</v>
      </c>
      <c r="G16851" t="s">
        <v>195</v>
      </c>
      <c r="H16851" t="s">
        <v>212</v>
      </c>
      <c r="I16851" t="s">
        <v>213</v>
      </c>
      <c r="K16851" t="s">
        <v>214</v>
      </c>
      <c r="O16851" t="s">
        <v>194</v>
      </c>
      <c r="P16851">
        <v>2030</v>
      </c>
      <c r="Q16851">
        <v>40</v>
      </c>
    </row>
    <row r="16852" spans="1:17" x14ac:dyDescent="0.25">
      <c r="A16852" t="s">
        <v>870</v>
      </c>
      <c r="B16852" t="s">
        <v>871</v>
      </c>
      <c r="C16852" t="s">
        <v>802</v>
      </c>
      <c r="D16852" t="s">
        <v>589</v>
      </c>
      <c r="E16852" t="s">
        <v>731</v>
      </c>
      <c r="F16852" t="s">
        <v>872</v>
      </c>
      <c r="G16852" t="s">
        <v>195</v>
      </c>
      <c r="H16852" t="s">
        <v>212</v>
      </c>
      <c r="I16852" t="s">
        <v>213</v>
      </c>
      <c r="K16852" t="s">
        <v>214</v>
      </c>
      <c r="O16852" t="s">
        <v>194</v>
      </c>
      <c r="P16852">
        <v>2040</v>
      </c>
      <c r="Q16852">
        <v>40</v>
      </c>
    </row>
    <row r="16853" spans="1:17" x14ac:dyDescent="0.25">
      <c r="A16853" t="s">
        <v>870</v>
      </c>
      <c r="B16853" t="s">
        <v>871</v>
      </c>
      <c r="C16853" t="s">
        <v>802</v>
      </c>
      <c r="D16853" t="s">
        <v>589</v>
      </c>
      <c r="E16853" t="s">
        <v>731</v>
      </c>
      <c r="F16853" t="s">
        <v>872</v>
      </c>
      <c r="G16853" t="s">
        <v>195</v>
      </c>
      <c r="H16853" t="s">
        <v>212</v>
      </c>
      <c r="I16853" t="s">
        <v>213</v>
      </c>
      <c r="K16853" t="s">
        <v>214</v>
      </c>
      <c r="O16853" t="s">
        <v>194</v>
      </c>
      <c r="P16853">
        <v>2050</v>
      </c>
      <c r="Q16853">
        <v>40</v>
      </c>
    </row>
    <row r="16854" spans="1:17" x14ac:dyDescent="0.25">
      <c r="A16854" t="s">
        <v>870</v>
      </c>
      <c r="B16854" t="s">
        <v>871</v>
      </c>
      <c r="C16854" t="s">
        <v>802</v>
      </c>
      <c r="D16854" t="s">
        <v>589</v>
      </c>
      <c r="E16854" t="s">
        <v>731</v>
      </c>
      <c r="F16854" t="s">
        <v>872</v>
      </c>
      <c r="G16854" t="s">
        <v>195</v>
      </c>
      <c r="H16854" t="s">
        <v>212</v>
      </c>
      <c r="I16854" t="s">
        <v>213</v>
      </c>
      <c r="K16854" t="s">
        <v>214</v>
      </c>
      <c r="O16854" t="s">
        <v>264</v>
      </c>
      <c r="P16854">
        <v>2050</v>
      </c>
    </row>
    <row r="16855" spans="1:17" x14ac:dyDescent="0.25">
      <c r="A16855" t="s">
        <v>870</v>
      </c>
      <c r="B16855" t="s">
        <v>871</v>
      </c>
      <c r="C16855" t="s">
        <v>802</v>
      </c>
      <c r="D16855" t="s">
        <v>589</v>
      </c>
      <c r="E16855" t="s">
        <v>731</v>
      </c>
      <c r="F16855" t="s">
        <v>872</v>
      </c>
      <c r="G16855" t="s">
        <v>195</v>
      </c>
      <c r="H16855" t="s">
        <v>212</v>
      </c>
      <c r="I16855" t="s">
        <v>213</v>
      </c>
      <c r="K16855" t="s">
        <v>214</v>
      </c>
      <c r="O16855" t="s">
        <v>265</v>
      </c>
      <c r="P16855">
        <v>2050</v>
      </c>
    </row>
    <row r="16856" spans="1:17" x14ac:dyDescent="0.25">
      <c r="A16856" t="s">
        <v>870</v>
      </c>
      <c r="B16856" t="s">
        <v>871</v>
      </c>
      <c r="C16856" t="s">
        <v>802</v>
      </c>
      <c r="D16856" t="s">
        <v>589</v>
      </c>
      <c r="E16856" t="s">
        <v>731</v>
      </c>
      <c r="F16856" t="s">
        <v>872</v>
      </c>
      <c r="G16856" t="s">
        <v>195</v>
      </c>
      <c r="H16856" t="s">
        <v>354</v>
      </c>
      <c r="I16856" t="s">
        <v>136</v>
      </c>
      <c r="K16856" t="s">
        <v>275</v>
      </c>
      <c r="O16856" t="s">
        <v>194</v>
      </c>
      <c r="P16856">
        <v>2015</v>
      </c>
      <c r="Q16856">
        <v>0</v>
      </c>
    </row>
    <row r="16857" spans="1:17" x14ac:dyDescent="0.25">
      <c r="A16857" t="s">
        <v>870</v>
      </c>
      <c r="B16857" t="s">
        <v>871</v>
      </c>
      <c r="C16857" t="s">
        <v>802</v>
      </c>
      <c r="D16857" t="s">
        <v>589</v>
      </c>
      <c r="E16857" t="s">
        <v>731</v>
      </c>
      <c r="F16857" t="s">
        <v>872</v>
      </c>
      <c r="G16857" t="s">
        <v>195</v>
      </c>
      <c r="H16857" t="s">
        <v>354</v>
      </c>
      <c r="I16857" t="s">
        <v>136</v>
      </c>
      <c r="K16857" t="s">
        <v>275</v>
      </c>
      <c r="O16857" t="s">
        <v>194</v>
      </c>
      <c r="P16857">
        <v>2020</v>
      </c>
      <c r="Q16857">
        <v>0</v>
      </c>
    </row>
    <row r="16858" spans="1:17" x14ac:dyDescent="0.25">
      <c r="A16858" t="s">
        <v>870</v>
      </c>
      <c r="B16858" t="s">
        <v>871</v>
      </c>
      <c r="C16858" t="s">
        <v>802</v>
      </c>
      <c r="D16858" t="s">
        <v>589</v>
      </c>
      <c r="E16858" t="s">
        <v>731</v>
      </c>
      <c r="F16858" t="s">
        <v>872</v>
      </c>
      <c r="G16858" t="s">
        <v>195</v>
      </c>
      <c r="H16858" t="s">
        <v>354</v>
      </c>
      <c r="I16858" t="s">
        <v>136</v>
      </c>
      <c r="K16858" t="s">
        <v>275</v>
      </c>
      <c r="O16858" t="s">
        <v>264</v>
      </c>
      <c r="P16858">
        <v>2020</v>
      </c>
    </row>
    <row r="16859" spans="1:17" x14ac:dyDescent="0.25">
      <c r="A16859" t="s">
        <v>870</v>
      </c>
      <c r="B16859" t="s">
        <v>871</v>
      </c>
      <c r="C16859" t="s">
        <v>802</v>
      </c>
      <c r="D16859" t="s">
        <v>589</v>
      </c>
      <c r="E16859" t="s">
        <v>731</v>
      </c>
      <c r="F16859" t="s">
        <v>872</v>
      </c>
      <c r="G16859" t="s">
        <v>195</v>
      </c>
      <c r="H16859" t="s">
        <v>354</v>
      </c>
      <c r="I16859" t="s">
        <v>136</v>
      </c>
      <c r="K16859" t="s">
        <v>275</v>
      </c>
      <c r="O16859" t="s">
        <v>265</v>
      </c>
      <c r="P16859">
        <v>2020</v>
      </c>
    </row>
    <row r="16860" spans="1:17" x14ac:dyDescent="0.25">
      <c r="A16860" t="s">
        <v>870</v>
      </c>
      <c r="B16860" t="s">
        <v>871</v>
      </c>
      <c r="C16860" t="s">
        <v>802</v>
      </c>
      <c r="D16860" t="s">
        <v>589</v>
      </c>
      <c r="E16860" t="s">
        <v>731</v>
      </c>
      <c r="F16860" t="s">
        <v>872</v>
      </c>
      <c r="G16860" t="s">
        <v>195</v>
      </c>
      <c r="H16860" t="s">
        <v>354</v>
      </c>
      <c r="I16860" t="s">
        <v>136</v>
      </c>
      <c r="K16860" t="s">
        <v>275</v>
      </c>
      <c r="O16860" t="s">
        <v>194</v>
      </c>
      <c r="P16860">
        <v>2030</v>
      </c>
      <c r="Q16860">
        <v>0</v>
      </c>
    </row>
    <row r="16861" spans="1:17" x14ac:dyDescent="0.25">
      <c r="A16861" t="s">
        <v>870</v>
      </c>
      <c r="B16861" t="s">
        <v>871</v>
      </c>
      <c r="C16861" t="s">
        <v>802</v>
      </c>
      <c r="D16861" t="s">
        <v>589</v>
      </c>
      <c r="E16861" t="s">
        <v>731</v>
      </c>
      <c r="F16861" t="s">
        <v>872</v>
      </c>
      <c r="G16861" t="s">
        <v>195</v>
      </c>
      <c r="H16861" t="s">
        <v>354</v>
      </c>
      <c r="I16861" t="s">
        <v>136</v>
      </c>
      <c r="K16861" t="s">
        <v>275</v>
      </c>
      <c r="O16861" t="s">
        <v>194</v>
      </c>
      <c r="P16861">
        <v>2040</v>
      </c>
      <c r="Q16861">
        <v>0</v>
      </c>
    </row>
    <row r="16862" spans="1:17" x14ac:dyDescent="0.25">
      <c r="A16862" t="s">
        <v>870</v>
      </c>
      <c r="B16862" t="s">
        <v>871</v>
      </c>
      <c r="C16862" t="s">
        <v>802</v>
      </c>
      <c r="D16862" t="s">
        <v>589</v>
      </c>
      <c r="E16862" t="s">
        <v>731</v>
      </c>
      <c r="F16862" t="s">
        <v>872</v>
      </c>
      <c r="G16862" t="s">
        <v>195</v>
      </c>
      <c r="H16862" t="s">
        <v>354</v>
      </c>
      <c r="I16862" t="s">
        <v>136</v>
      </c>
      <c r="K16862" t="s">
        <v>275</v>
      </c>
      <c r="O16862" t="s">
        <v>194</v>
      </c>
      <c r="P16862">
        <v>2050</v>
      </c>
      <c r="Q16862">
        <v>0</v>
      </c>
    </row>
    <row r="16863" spans="1:17" x14ac:dyDescent="0.25">
      <c r="A16863" t="s">
        <v>870</v>
      </c>
      <c r="B16863" t="s">
        <v>871</v>
      </c>
      <c r="C16863" t="s">
        <v>802</v>
      </c>
      <c r="D16863" t="s">
        <v>589</v>
      </c>
      <c r="E16863" t="s">
        <v>731</v>
      </c>
      <c r="F16863" t="s">
        <v>872</v>
      </c>
      <c r="G16863" t="s">
        <v>195</v>
      </c>
      <c r="H16863" t="s">
        <v>354</v>
      </c>
      <c r="I16863" t="s">
        <v>136</v>
      </c>
      <c r="K16863" t="s">
        <v>275</v>
      </c>
      <c r="O16863" t="s">
        <v>264</v>
      </c>
      <c r="P16863">
        <v>2050</v>
      </c>
    </row>
    <row r="16864" spans="1:17" x14ac:dyDescent="0.25">
      <c r="A16864" t="s">
        <v>870</v>
      </c>
      <c r="B16864" t="s">
        <v>871</v>
      </c>
      <c r="C16864" t="s">
        <v>802</v>
      </c>
      <c r="D16864" t="s">
        <v>589</v>
      </c>
      <c r="E16864" t="s">
        <v>731</v>
      </c>
      <c r="F16864" t="s">
        <v>872</v>
      </c>
      <c r="G16864" t="s">
        <v>195</v>
      </c>
      <c r="H16864" t="s">
        <v>354</v>
      </c>
      <c r="I16864" t="s">
        <v>136</v>
      </c>
      <c r="K16864" t="s">
        <v>275</v>
      </c>
      <c r="O16864" t="s">
        <v>265</v>
      </c>
      <c r="P16864">
        <v>2050</v>
      </c>
    </row>
    <row r="16865" spans="1:17" x14ac:dyDescent="0.25">
      <c r="A16865" t="s">
        <v>870</v>
      </c>
      <c r="B16865" t="s">
        <v>871</v>
      </c>
      <c r="C16865" t="s">
        <v>802</v>
      </c>
      <c r="D16865" t="s">
        <v>589</v>
      </c>
      <c r="E16865" t="s">
        <v>731</v>
      </c>
      <c r="F16865" t="s">
        <v>872</v>
      </c>
      <c r="G16865" t="s">
        <v>195</v>
      </c>
      <c r="H16865" t="s">
        <v>355</v>
      </c>
      <c r="I16865" t="s">
        <v>277</v>
      </c>
      <c r="K16865" t="s">
        <v>278</v>
      </c>
      <c r="M16865" t="s">
        <v>873</v>
      </c>
      <c r="N16865" t="s">
        <v>217</v>
      </c>
      <c r="O16865" t="s">
        <v>194</v>
      </c>
      <c r="P16865">
        <v>2015</v>
      </c>
      <c r="Q16865">
        <v>20.25</v>
      </c>
    </row>
    <row r="16866" spans="1:17" x14ac:dyDescent="0.25">
      <c r="A16866" t="s">
        <v>870</v>
      </c>
      <c r="B16866" t="s">
        <v>871</v>
      </c>
      <c r="C16866" t="s">
        <v>802</v>
      </c>
      <c r="D16866" t="s">
        <v>589</v>
      </c>
      <c r="E16866" t="s">
        <v>731</v>
      </c>
      <c r="F16866" t="s">
        <v>872</v>
      </c>
      <c r="G16866" t="s">
        <v>195</v>
      </c>
      <c r="H16866" t="s">
        <v>355</v>
      </c>
      <c r="I16866" t="s">
        <v>277</v>
      </c>
      <c r="K16866" t="s">
        <v>278</v>
      </c>
      <c r="M16866" t="s">
        <v>873</v>
      </c>
      <c r="N16866" t="s">
        <v>217</v>
      </c>
      <c r="O16866" t="s">
        <v>194</v>
      </c>
      <c r="P16866">
        <v>2020</v>
      </c>
      <c r="Q16866">
        <v>13.75</v>
      </c>
    </row>
    <row r="16867" spans="1:17" x14ac:dyDescent="0.25">
      <c r="A16867" t="s">
        <v>870</v>
      </c>
      <c r="B16867" t="s">
        <v>871</v>
      </c>
      <c r="C16867" t="s">
        <v>802</v>
      </c>
      <c r="D16867" t="s">
        <v>589</v>
      </c>
      <c r="E16867" t="s">
        <v>731</v>
      </c>
      <c r="F16867" t="s">
        <v>872</v>
      </c>
      <c r="G16867" t="s">
        <v>195</v>
      </c>
      <c r="H16867" t="s">
        <v>355</v>
      </c>
      <c r="I16867" t="s">
        <v>277</v>
      </c>
      <c r="K16867" t="s">
        <v>278</v>
      </c>
      <c r="M16867" t="s">
        <v>873</v>
      </c>
      <c r="N16867" t="s">
        <v>217</v>
      </c>
      <c r="O16867" t="s">
        <v>264</v>
      </c>
      <c r="P16867">
        <v>2020</v>
      </c>
    </row>
    <row r="16868" spans="1:17" x14ac:dyDescent="0.25">
      <c r="A16868" t="s">
        <v>870</v>
      </c>
      <c r="B16868" t="s">
        <v>871</v>
      </c>
      <c r="C16868" t="s">
        <v>802</v>
      </c>
      <c r="D16868" t="s">
        <v>589</v>
      </c>
      <c r="E16868" t="s">
        <v>731</v>
      </c>
      <c r="F16868" t="s">
        <v>872</v>
      </c>
      <c r="G16868" t="s">
        <v>195</v>
      </c>
      <c r="H16868" t="s">
        <v>355</v>
      </c>
      <c r="I16868" t="s">
        <v>277</v>
      </c>
      <c r="K16868" t="s">
        <v>278</v>
      </c>
      <c r="M16868" t="s">
        <v>873</v>
      </c>
      <c r="N16868" t="s">
        <v>217</v>
      </c>
      <c r="O16868" t="s">
        <v>265</v>
      </c>
      <c r="P16868">
        <v>2020</v>
      </c>
    </row>
    <row r="16869" spans="1:17" x14ac:dyDescent="0.25">
      <c r="A16869" t="s">
        <v>870</v>
      </c>
      <c r="B16869" t="s">
        <v>871</v>
      </c>
      <c r="C16869" t="s">
        <v>802</v>
      </c>
      <c r="D16869" t="s">
        <v>589</v>
      </c>
      <c r="E16869" t="s">
        <v>731</v>
      </c>
      <c r="F16869" t="s">
        <v>872</v>
      </c>
      <c r="G16869" t="s">
        <v>195</v>
      </c>
      <c r="H16869" t="s">
        <v>355</v>
      </c>
      <c r="I16869" t="s">
        <v>277</v>
      </c>
      <c r="K16869" t="s">
        <v>278</v>
      </c>
      <c r="M16869" t="s">
        <v>873</v>
      </c>
      <c r="N16869" t="s">
        <v>217</v>
      </c>
      <c r="O16869" t="s">
        <v>194</v>
      </c>
      <c r="P16869">
        <v>2030</v>
      </c>
      <c r="Q16869">
        <v>12.255434782608701</v>
      </c>
    </row>
    <row r="16870" spans="1:17" x14ac:dyDescent="0.25">
      <c r="A16870" t="s">
        <v>870</v>
      </c>
      <c r="B16870" t="s">
        <v>871</v>
      </c>
      <c r="C16870" t="s">
        <v>802</v>
      </c>
      <c r="D16870" t="s">
        <v>589</v>
      </c>
      <c r="E16870" t="s">
        <v>731</v>
      </c>
      <c r="F16870" t="s">
        <v>872</v>
      </c>
      <c r="G16870" t="s">
        <v>195</v>
      </c>
      <c r="H16870" t="s">
        <v>355</v>
      </c>
      <c r="I16870" t="s">
        <v>277</v>
      </c>
      <c r="K16870" t="s">
        <v>278</v>
      </c>
      <c r="M16870" t="s">
        <v>873</v>
      </c>
      <c r="N16870" t="s">
        <v>217</v>
      </c>
      <c r="O16870" t="s">
        <v>194</v>
      </c>
      <c r="P16870">
        <v>2040</v>
      </c>
      <c r="Q16870">
        <v>11.505102040816301</v>
      </c>
    </row>
    <row r="16871" spans="1:17" x14ac:dyDescent="0.25">
      <c r="A16871" t="s">
        <v>870</v>
      </c>
      <c r="B16871" t="s">
        <v>871</v>
      </c>
      <c r="C16871" t="s">
        <v>802</v>
      </c>
      <c r="D16871" t="s">
        <v>589</v>
      </c>
      <c r="E16871" t="s">
        <v>731</v>
      </c>
      <c r="F16871" t="s">
        <v>872</v>
      </c>
      <c r="G16871" t="s">
        <v>195</v>
      </c>
      <c r="H16871" t="s">
        <v>355</v>
      </c>
      <c r="I16871" t="s">
        <v>277</v>
      </c>
      <c r="K16871" t="s">
        <v>278</v>
      </c>
      <c r="M16871" t="s">
        <v>873</v>
      </c>
      <c r="N16871" t="s">
        <v>217</v>
      </c>
      <c r="O16871" t="s">
        <v>194</v>
      </c>
      <c r="P16871">
        <v>2050</v>
      </c>
      <c r="Q16871">
        <v>10.8413461538461</v>
      </c>
    </row>
    <row r="16872" spans="1:17" x14ac:dyDescent="0.25">
      <c r="A16872" t="s">
        <v>870</v>
      </c>
      <c r="B16872" t="s">
        <v>871</v>
      </c>
      <c r="C16872" t="s">
        <v>802</v>
      </c>
      <c r="D16872" t="s">
        <v>589</v>
      </c>
      <c r="E16872" t="s">
        <v>731</v>
      </c>
      <c r="F16872" t="s">
        <v>872</v>
      </c>
      <c r="G16872" t="s">
        <v>195</v>
      </c>
      <c r="H16872" t="s">
        <v>355</v>
      </c>
      <c r="I16872" t="s">
        <v>277</v>
      </c>
      <c r="K16872" t="s">
        <v>278</v>
      </c>
      <c r="M16872" t="s">
        <v>873</v>
      </c>
      <c r="N16872" t="s">
        <v>217</v>
      </c>
      <c r="O16872" t="s">
        <v>264</v>
      </c>
      <c r="P16872">
        <v>2050</v>
      </c>
    </row>
    <row r="16873" spans="1:17" x14ac:dyDescent="0.25">
      <c r="A16873" t="s">
        <v>870</v>
      </c>
      <c r="B16873" t="s">
        <v>871</v>
      </c>
      <c r="C16873" t="s">
        <v>802</v>
      </c>
      <c r="D16873" t="s">
        <v>589</v>
      </c>
      <c r="E16873" t="s">
        <v>731</v>
      </c>
      <c r="F16873" t="s">
        <v>872</v>
      </c>
      <c r="G16873" t="s">
        <v>195</v>
      </c>
      <c r="H16873" t="s">
        <v>355</v>
      </c>
      <c r="I16873" t="s">
        <v>277</v>
      </c>
      <c r="K16873" t="s">
        <v>278</v>
      </c>
      <c r="M16873" t="s">
        <v>873</v>
      </c>
      <c r="N16873" t="s">
        <v>217</v>
      </c>
      <c r="O16873" t="s">
        <v>265</v>
      </c>
      <c r="P16873">
        <v>2050</v>
      </c>
    </row>
    <row r="16874" spans="1:17" x14ac:dyDescent="0.25">
      <c r="A16874" t="s">
        <v>870</v>
      </c>
      <c r="B16874" t="s">
        <v>871</v>
      </c>
      <c r="C16874" t="s">
        <v>802</v>
      </c>
      <c r="D16874" t="s">
        <v>589</v>
      </c>
      <c r="E16874" t="s">
        <v>731</v>
      </c>
      <c r="F16874" t="s">
        <v>872</v>
      </c>
      <c r="G16874" t="s">
        <v>195</v>
      </c>
      <c r="H16874" t="s">
        <v>215</v>
      </c>
      <c r="I16874" t="s">
        <v>216</v>
      </c>
      <c r="K16874" t="s">
        <v>202</v>
      </c>
      <c r="O16874" t="s">
        <v>194</v>
      </c>
      <c r="P16874">
        <v>2015</v>
      </c>
      <c r="Q16874">
        <v>30</v>
      </c>
    </row>
    <row r="16875" spans="1:17" x14ac:dyDescent="0.25">
      <c r="A16875" t="s">
        <v>870</v>
      </c>
      <c r="B16875" t="s">
        <v>871</v>
      </c>
      <c r="C16875" t="s">
        <v>802</v>
      </c>
      <c r="D16875" t="s">
        <v>589</v>
      </c>
      <c r="E16875" t="s">
        <v>731</v>
      </c>
      <c r="F16875" t="s">
        <v>872</v>
      </c>
      <c r="G16875" t="s">
        <v>195</v>
      </c>
      <c r="H16875" t="s">
        <v>215</v>
      </c>
      <c r="I16875" t="s">
        <v>216</v>
      </c>
      <c r="K16875" t="s">
        <v>202</v>
      </c>
      <c r="O16875" t="s">
        <v>194</v>
      </c>
      <c r="P16875">
        <v>2020</v>
      </c>
      <c r="Q16875">
        <v>35</v>
      </c>
    </row>
    <row r="16876" spans="1:17" x14ac:dyDescent="0.25">
      <c r="A16876" t="s">
        <v>870</v>
      </c>
      <c r="B16876" t="s">
        <v>871</v>
      </c>
      <c r="C16876" t="s">
        <v>802</v>
      </c>
      <c r="D16876" t="s">
        <v>589</v>
      </c>
      <c r="E16876" t="s">
        <v>731</v>
      </c>
      <c r="F16876" t="s">
        <v>872</v>
      </c>
      <c r="G16876" t="s">
        <v>195</v>
      </c>
      <c r="H16876" t="s">
        <v>215</v>
      </c>
      <c r="I16876" t="s">
        <v>216</v>
      </c>
      <c r="K16876" t="s">
        <v>202</v>
      </c>
      <c r="O16876" t="s">
        <v>264</v>
      </c>
      <c r="P16876">
        <v>2020</v>
      </c>
    </row>
    <row r="16877" spans="1:17" x14ac:dyDescent="0.25">
      <c r="A16877" t="s">
        <v>870</v>
      </c>
      <c r="B16877" t="s">
        <v>871</v>
      </c>
      <c r="C16877" t="s">
        <v>802</v>
      </c>
      <c r="D16877" t="s">
        <v>589</v>
      </c>
      <c r="E16877" t="s">
        <v>731</v>
      </c>
      <c r="F16877" t="s">
        <v>872</v>
      </c>
      <c r="G16877" t="s">
        <v>195</v>
      </c>
      <c r="H16877" t="s">
        <v>215</v>
      </c>
      <c r="I16877" t="s">
        <v>216</v>
      </c>
      <c r="K16877" t="s">
        <v>202</v>
      </c>
      <c r="O16877" t="s">
        <v>265</v>
      </c>
      <c r="P16877">
        <v>2020</v>
      </c>
    </row>
    <row r="16878" spans="1:17" x14ac:dyDescent="0.25">
      <c r="A16878" t="s">
        <v>870</v>
      </c>
      <c r="B16878" t="s">
        <v>871</v>
      </c>
      <c r="C16878" t="s">
        <v>802</v>
      </c>
      <c r="D16878" t="s">
        <v>589</v>
      </c>
      <c r="E16878" t="s">
        <v>731</v>
      </c>
      <c r="F16878" t="s">
        <v>872</v>
      </c>
      <c r="G16878" t="s">
        <v>195</v>
      </c>
      <c r="H16878" t="s">
        <v>215</v>
      </c>
      <c r="I16878" t="s">
        <v>216</v>
      </c>
      <c r="K16878" t="s">
        <v>202</v>
      </c>
      <c r="O16878" t="s">
        <v>194</v>
      </c>
      <c r="P16878">
        <v>2030</v>
      </c>
      <c r="Q16878">
        <v>40</v>
      </c>
    </row>
    <row r="16879" spans="1:17" x14ac:dyDescent="0.25">
      <c r="A16879" t="s">
        <v>870</v>
      </c>
      <c r="B16879" t="s">
        <v>871</v>
      </c>
      <c r="C16879" t="s">
        <v>802</v>
      </c>
      <c r="D16879" t="s">
        <v>589</v>
      </c>
      <c r="E16879" t="s">
        <v>731</v>
      </c>
      <c r="F16879" t="s">
        <v>872</v>
      </c>
      <c r="G16879" t="s">
        <v>195</v>
      </c>
      <c r="H16879" t="s">
        <v>215</v>
      </c>
      <c r="I16879" t="s">
        <v>216</v>
      </c>
      <c r="K16879" t="s">
        <v>202</v>
      </c>
      <c r="O16879" t="s">
        <v>194</v>
      </c>
      <c r="P16879">
        <v>2040</v>
      </c>
      <c r="Q16879">
        <v>40</v>
      </c>
    </row>
    <row r="16880" spans="1:17" x14ac:dyDescent="0.25">
      <c r="A16880" t="s">
        <v>870</v>
      </c>
      <c r="B16880" t="s">
        <v>871</v>
      </c>
      <c r="C16880" t="s">
        <v>802</v>
      </c>
      <c r="D16880" t="s">
        <v>589</v>
      </c>
      <c r="E16880" t="s">
        <v>731</v>
      </c>
      <c r="F16880" t="s">
        <v>872</v>
      </c>
      <c r="G16880" t="s">
        <v>195</v>
      </c>
      <c r="H16880" t="s">
        <v>215</v>
      </c>
      <c r="I16880" t="s">
        <v>216</v>
      </c>
      <c r="K16880" t="s">
        <v>202</v>
      </c>
      <c r="O16880" t="s">
        <v>194</v>
      </c>
      <c r="P16880">
        <v>2050</v>
      </c>
      <c r="Q16880">
        <v>40</v>
      </c>
    </row>
    <row r="16881" spans="1:17" x14ac:dyDescent="0.25">
      <c r="A16881" t="s">
        <v>870</v>
      </c>
      <c r="B16881" t="s">
        <v>871</v>
      </c>
      <c r="C16881" t="s">
        <v>802</v>
      </c>
      <c r="D16881" t="s">
        <v>589</v>
      </c>
      <c r="E16881" t="s">
        <v>731</v>
      </c>
      <c r="F16881" t="s">
        <v>872</v>
      </c>
      <c r="G16881" t="s">
        <v>195</v>
      </c>
      <c r="H16881" t="s">
        <v>215</v>
      </c>
      <c r="I16881" t="s">
        <v>216</v>
      </c>
      <c r="K16881" t="s">
        <v>202</v>
      </c>
      <c r="O16881" t="s">
        <v>264</v>
      </c>
      <c r="P16881">
        <v>2050</v>
      </c>
    </row>
    <row r="16882" spans="1:17" x14ac:dyDescent="0.25">
      <c r="A16882" t="s">
        <v>870</v>
      </c>
      <c r="B16882" t="s">
        <v>871</v>
      </c>
      <c r="C16882" t="s">
        <v>802</v>
      </c>
      <c r="D16882" t="s">
        <v>589</v>
      </c>
      <c r="E16882" t="s">
        <v>731</v>
      </c>
      <c r="F16882" t="s">
        <v>872</v>
      </c>
      <c r="G16882" t="s">
        <v>195</v>
      </c>
      <c r="H16882" t="s">
        <v>215</v>
      </c>
      <c r="I16882" t="s">
        <v>216</v>
      </c>
      <c r="K16882" t="s">
        <v>202</v>
      </c>
      <c r="O16882" t="s">
        <v>265</v>
      </c>
      <c r="P16882">
        <v>2050</v>
      </c>
    </row>
    <row r="16883" spans="1:17" x14ac:dyDescent="0.25">
      <c r="A16883" t="s">
        <v>870</v>
      </c>
      <c r="B16883" t="s">
        <v>871</v>
      </c>
      <c r="C16883" t="s">
        <v>802</v>
      </c>
      <c r="D16883" t="s">
        <v>589</v>
      </c>
      <c r="E16883" t="s">
        <v>731</v>
      </c>
      <c r="F16883" t="s">
        <v>872</v>
      </c>
      <c r="G16883" t="s">
        <v>233</v>
      </c>
      <c r="H16883" t="s">
        <v>805</v>
      </c>
      <c r="I16883" t="s">
        <v>234</v>
      </c>
      <c r="J16883" t="s">
        <v>235</v>
      </c>
      <c r="K16883" t="s">
        <v>236</v>
      </c>
      <c r="L16883" t="s">
        <v>806</v>
      </c>
      <c r="O16883" t="s">
        <v>194</v>
      </c>
      <c r="P16883">
        <v>2015</v>
      </c>
      <c r="Q16883">
        <v>13600</v>
      </c>
    </row>
    <row r="16884" spans="1:17" x14ac:dyDescent="0.25">
      <c r="A16884" t="s">
        <v>870</v>
      </c>
      <c r="B16884" t="s">
        <v>871</v>
      </c>
      <c r="C16884" t="s">
        <v>802</v>
      </c>
      <c r="D16884" t="s">
        <v>589</v>
      </c>
      <c r="E16884" t="s">
        <v>731</v>
      </c>
      <c r="F16884" t="s">
        <v>872</v>
      </c>
      <c r="G16884" t="s">
        <v>233</v>
      </c>
      <c r="H16884" t="s">
        <v>805</v>
      </c>
      <c r="I16884" t="s">
        <v>234</v>
      </c>
      <c r="J16884" t="s">
        <v>235</v>
      </c>
      <c r="K16884" t="s">
        <v>236</v>
      </c>
      <c r="L16884" t="s">
        <v>806</v>
      </c>
      <c r="O16884" t="s">
        <v>194</v>
      </c>
      <c r="P16884">
        <v>2020</v>
      </c>
      <c r="Q16884">
        <v>11300</v>
      </c>
    </row>
    <row r="16885" spans="1:17" x14ac:dyDescent="0.25">
      <c r="A16885" t="s">
        <v>870</v>
      </c>
      <c r="B16885" t="s">
        <v>871</v>
      </c>
      <c r="C16885" t="s">
        <v>802</v>
      </c>
      <c r="D16885" t="s">
        <v>589</v>
      </c>
      <c r="E16885" t="s">
        <v>731</v>
      </c>
      <c r="F16885" t="s">
        <v>872</v>
      </c>
      <c r="G16885" t="s">
        <v>233</v>
      </c>
      <c r="H16885" t="s">
        <v>805</v>
      </c>
      <c r="I16885" t="s">
        <v>234</v>
      </c>
      <c r="J16885" t="s">
        <v>235</v>
      </c>
      <c r="K16885" t="s">
        <v>236</v>
      </c>
      <c r="L16885" t="s">
        <v>806</v>
      </c>
      <c r="O16885" t="s">
        <v>264</v>
      </c>
      <c r="P16885">
        <v>2020</v>
      </c>
      <c r="Q16885">
        <v>10100</v>
      </c>
    </row>
    <row r="16886" spans="1:17" x14ac:dyDescent="0.25">
      <c r="A16886" t="s">
        <v>870</v>
      </c>
      <c r="B16886" t="s">
        <v>871</v>
      </c>
      <c r="C16886" t="s">
        <v>802</v>
      </c>
      <c r="D16886" t="s">
        <v>589</v>
      </c>
      <c r="E16886" t="s">
        <v>731</v>
      </c>
      <c r="F16886" t="s">
        <v>872</v>
      </c>
      <c r="G16886" t="s">
        <v>233</v>
      </c>
      <c r="H16886" t="s">
        <v>805</v>
      </c>
      <c r="I16886" t="s">
        <v>234</v>
      </c>
      <c r="J16886" t="s">
        <v>235</v>
      </c>
      <c r="K16886" t="s">
        <v>236</v>
      </c>
      <c r="L16886" t="s">
        <v>806</v>
      </c>
      <c r="O16886" t="s">
        <v>265</v>
      </c>
      <c r="P16886">
        <v>2020</v>
      </c>
      <c r="Q16886">
        <v>12400</v>
      </c>
    </row>
    <row r="16887" spans="1:17" x14ac:dyDescent="0.25">
      <c r="A16887" t="s">
        <v>870</v>
      </c>
      <c r="B16887" t="s">
        <v>871</v>
      </c>
      <c r="C16887" t="s">
        <v>802</v>
      </c>
      <c r="D16887" t="s">
        <v>589</v>
      </c>
      <c r="E16887" t="s">
        <v>731</v>
      </c>
      <c r="F16887" t="s">
        <v>872</v>
      </c>
      <c r="G16887" t="s">
        <v>233</v>
      </c>
      <c r="H16887" t="s">
        <v>805</v>
      </c>
      <c r="I16887" t="s">
        <v>234</v>
      </c>
      <c r="J16887" t="s">
        <v>235</v>
      </c>
      <c r="K16887" t="s">
        <v>236</v>
      </c>
      <c r="L16887" t="s">
        <v>806</v>
      </c>
      <c r="O16887" t="s">
        <v>194</v>
      </c>
      <c r="P16887">
        <v>2030</v>
      </c>
      <c r="Q16887">
        <v>9500</v>
      </c>
    </row>
    <row r="16888" spans="1:17" x14ac:dyDescent="0.25">
      <c r="A16888" t="s">
        <v>870</v>
      </c>
      <c r="B16888" t="s">
        <v>871</v>
      </c>
      <c r="C16888" t="s">
        <v>802</v>
      </c>
      <c r="D16888" t="s">
        <v>589</v>
      </c>
      <c r="E16888" t="s">
        <v>731</v>
      </c>
      <c r="F16888" t="s">
        <v>872</v>
      </c>
      <c r="G16888" t="s">
        <v>233</v>
      </c>
      <c r="H16888" t="s">
        <v>805</v>
      </c>
      <c r="I16888" t="s">
        <v>234</v>
      </c>
      <c r="J16888" t="s">
        <v>235</v>
      </c>
      <c r="K16888" t="s">
        <v>236</v>
      </c>
      <c r="L16888" t="s">
        <v>806</v>
      </c>
      <c r="O16888" t="s">
        <v>194</v>
      </c>
      <c r="P16888">
        <v>2040</v>
      </c>
      <c r="Q16888">
        <v>8100</v>
      </c>
    </row>
    <row r="16889" spans="1:17" x14ac:dyDescent="0.25">
      <c r="A16889" t="s">
        <v>870</v>
      </c>
      <c r="B16889" t="s">
        <v>871</v>
      </c>
      <c r="C16889" t="s">
        <v>802</v>
      </c>
      <c r="D16889" t="s">
        <v>589</v>
      </c>
      <c r="E16889" t="s">
        <v>731</v>
      </c>
      <c r="F16889" t="s">
        <v>872</v>
      </c>
      <c r="G16889" t="s">
        <v>233</v>
      </c>
      <c r="H16889" t="s">
        <v>805</v>
      </c>
      <c r="I16889" t="s">
        <v>234</v>
      </c>
      <c r="J16889" t="s">
        <v>235</v>
      </c>
      <c r="K16889" t="s">
        <v>236</v>
      </c>
      <c r="L16889" t="s">
        <v>806</v>
      </c>
      <c r="O16889" t="s">
        <v>194</v>
      </c>
      <c r="P16889">
        <v>2050</v>
      </c>
      <c r="Q16889">
        <v>7400</v>
      </c>
    </row>
    <row r="16890" spans="1:17" x14ac:dyDescent="0.25">
      <c r="A16890" t="s">
        <v>870</v>
      </c>
      <c r="B16890" t="s">
        <v>871</v>
      </c>
      <c r="C16890" t="s">
        <v>802</v>
      </c>
      <c r="D16890" t="s">
        <v>589</v>
      </c>
      <c r="E16890" t="s">
        <v>731</v>
      </c>
      <c r="F16890" t="s">
        <v>872</v>
      </c>
      <c r="G16890" t="s">
        <v>233</v>
      </c>
      <c r="H16890" t="s">
        <v>805</v>
      </c>
      <c r="I16890" t="s">
        <v>234</v>
      </c>
      <c r="J16890" t="s">
        <v>235</v>
      </c>
      <c r="K16890" t="s">
        <v>236</v>
      </c>
      <c r="L16890" t="s">
        <v>806</v>
      </c>
      <c r="O16890" t="s">
        <v>264</v>
      </c>
      <c r="P16890">
        <v>2050</v>
      </c>
      <c r="Q16890">
        <v>6600</v>
      </c>
    </row>
    <row r="16891" spans="1:17" x14ac:dyDescent="0.25">
      <c r="A16891" t="s">
        <v>870</v>
      </c>
      <c r="B16891" t="s">
        <v>871</v>
      </c>
      <c r="C16891" t="s">
        <v>802</v>
      </c>
      <c r="D16891" t="s">
        <v>589</v>
      </c>
      <c r="E16891" t="s">
        <v>731</v>
      </c>
      <c r="F16891" t="s">
        <v>872</v>
      </c>
      <c r="G16891" t="s">
        <v>233</v>
      </c>
      <c r="H16891" t="s">
        <v>805</v>
      </c>
      <c r="I16891" t="s">
        <v>234</v>
      </c>
      <c r="J16891" t="s">
        <v>235</v>
      </c>
      <c r="K16891" t="s">
        <v>236</v>
      </c>
      <c r="L16891" t="s">
        <v>806</v>
      </c>
      <c r="O16891" t="s">
        <v>265</v>
      </c>
      <c r="P16891">
        <v>2050</v>
      </c>
      <c r="Q16891">
        <v>8100</v>
      </c>
    </row>
    <row r="16892" spans="1:17" x14ac:dyDescent="0.25">
      <c r="A16892" t="s">
        <v>870</v>
      </c>
      <c r="B16892" t="s">
        <v>871</v>
      </c>
      <c r="C16892" t="s">
        <v>802</v>
      </c>
      <c r="D16892" t="s">
        <v>589</v>
      </c>
      <c r="E16892" t="s">
        <v>731</v>
      </c>
      <c r="F16892" t="s">
        <v>872</v>
      </c>
      <c r="G16892" t="s">
        <v>233</v>
      </c>
      <c r="H16892" t="s">
        <v>807</v>
      </c>
      <c r="I16892" t="s">
        <v>234</v>
      </c>
      <c r="J16892" t="s">
        <v>605</v>
      </c>
      <c r="K16892" t="s">
        <v>236</v>
      </c>
      <c r="L16892" t="s">
        <v>806</v>
      </c>
      <c r="M16892" t="s">
        <v>874</v>
      </c>
      <c r="O16892" t="s">
        <v>194</v>
      </c>
      <c r="P16892">
        <v>2015</v>
      </c>
    </row>
    <row r="16893" spans="1:17" x14ac:dyDescent="0.25">
      <c r="A16893" t="s">
        <v>870</v>
      </c>
      <c r="B16893" t="s">
        <v>871</v>
      </c>
      <c r="C16893" t="s">
        <v>802</v>
      </c>
      <c r="D16893" t="s">
        <v>589</v>
      </c>
      <c r="E16893" t="s">
        <v>731</v>
      </c>
      <c r="F16893" t="s">
        <v>872</v>
      </c>
      <c r="G16893" t="s">
        <v>233</v>
      </c>
      <c r="H16893" t="s">
        <v>807</v>
      </c>
      <c r="I16893" t="s">
        <v>234</v>
      </c>
      <c r="J16893" t="s">
        <v>605</v>
      </c>
      <c r="K16893" t="s">
        <v>236</v>
      </c>
      <c r="L16893" t="s">
        <v>806</v>
      </c>
      <c r="M16893" t="s">
        <v>874</v>
      </c>
      <c r="O16893" t="s">
        <v>194</v>
      </c>
      <c r="P16893">
        <v>2020</v>
      </c>
      <c r="Q16893">
        <v>4400</v>
      </c>
    </row>
    <row r="16894" spans="1:17" x14ac:dyDescent="0.25">
      <c r="A16894" t="s">
        <v>870</v>
      </c>
      <c r="B16894" t="s">
        <v>871</v>
      </c>
      <c r="C16894" t="s">
        <v>802</v>
      </c>
      <c r="D16894" t="s">
        <v>589</v>
      </c>
      <c r="E16894" t="s">
        <v>731</v>
      </c>
      <c r="F16894" t="s">
        <v>872</v>
      </c>
      <c r="G16894" t="s">
        <v>233</v>
      </c>
      <c r="H16894" t="s">
        <v>807</v>
      </c>
      <c r="I16894" t="s">
        <v>234</v>
      </c>
      <c r="J16894" t="s">
        <v>605</v>
      </c>
      <c r="K16894" t="s">
        <v>236</v>
      </c>
      <c r="L16894" t="s">
        <v>806</v>
      </c>
      <c r="M16894" t="s">
        <v>874</v>
      </c>
      <c r="O16894" t="s">
        <v>264</v>
      </c>
      <c r="P16894">
        <v>2020</v>
      </c>
    </row>
    <row r="16895" spans="1:17" x14ac:dyDescent="0.25">
      <c r="A16895" t="s">
        <v>870</v>
      </c>
      <c r="B16895" t="s">
        <v>871</v>
      </c>
      <c r="C16895" t="s">
        <v>802</v>
      </c>
      <c r="D16895" t="s">
        <v>589</v>
      </c>
      <c r="E16895" t="s">
        <v>731</v>
      </c>
      <c r="F16895" t="s">
        <v>872</v>
      </c>
      <c r="G16895" t="s">
        <v>233</v>
      </c>
      <c r="H16895" t="s">
        <v>807</v>
      </c>
      <c r="I16895" t="s">
        <v>234</v>
      </c>
      <c r="J16895" t="s">
        <v>605</v>
      </c>
      <c r="K16895" t="s">
        <v>236</v>
      </c>
      <c r="L16895" t="s">
        <v>806</v>
      </c>
      <c r="M16895" t="s">
        <v>874</v>
      </c>
      <c r="O16895" t="s">
        <v>265</v>
      </c>
      <c r="P16895">
        <v>2020</v>
      </c>
    </row>
    <row r="16896" spans="1:17" x14ac:dyDescent="0.25">
      <c r="A16896" t="s">
        <v>870</v>
      </c>
      <c r="B16896" t="s">
        <v>871</v>
      </c>
      <c r="C16896" t="s">
        <v>802</v>
      </c>
      <c r="D16896" t="s">
        <v>589</v>
      </c>
      <c r="E16896" t="s">
        <v>731</v>
      </c>
      <c r="F16896" t="s">
        <v>872</v>
      </c>
      <c r="G16896" t="s">
        <v>233</v>
      </c>
      <c r="H16896" t="s">
        <v>807</v>
      </c>
      <c r="I16896" t="s">
        <v>234</v>
      </c>
      <c r="J16896" t="s">
        <v>605</v>
      </c>
      <c r="K16896" t="s">
        <v>236</v>
      </c>
      <c r="L16896" t="s">
        <v>806</v>
      </c>
      <c r="M16896" t="s">
        <v>874</v>
      </c>
      <c r="O16896" t="s">
        <v>194</v>
      </c>
      <c r="P16896">
        <v>2030</v>
      </c>
      <c r="Q16896">
        <v>3900</v>
      </c>
    </row>
    <row r="16897" spans="1:17" x14ac:dyDescent="0.25">
      <c r="A16897" t="s">
        <v>870</v>
      </c>
      <c r="B16897" t="s">
        <v>871</v>
      </c>
      <c r="C16897" t="s">
        <v>802</v>
      </c>
      <c r="D16897" t="s">
        <v>589</v>
      </c>
      <c r="E16897" t="s">
        <v>731</v>
      </c>
      <c r="F16897" t="s">
        <v>872</v>
      </c>
      <c r="G16897" t="s">
        <v>233</v>
      </c>
      <c r="H16897" t="s">
        <v>807</v>
      </c>
      <c r="I16897" t="s">
        <v>234</v>
      </c>
      <c r="J16897" t="s">
        <v>605</v>
      </c>
      <c r="K16897" t="s">
        <v>236</v>
      </c>
      <c r="L16897" t="s">
        <v>806</v>
      </c>
      <c r="M16897" t="s">
        <v>874</v>
      </c>
      <c r="O16897" t="s">
        <v>194</v>
      </c>
      <c r="P16897">
        <v>2040</v>
      </c>
      <c r="Q16897">
        <v>3100</v>
      </c>
    </row>
    <row r="16898" spans="1:17" x14ac:dyDescent="0.25">
      <c r="A16898" t="s">
        <v>870</v>
      </c>
      <c r="B16898" t="s">
        <v>871</v>
      </c>
      <c r="C16898" t="s">
        <v>802</v>
      </c>
      <c r="D16898" t="s">
        <v>589</v>
      </c>
      <c r="E16898" t="s">
        <v>731</v>
      </c>
      <c r="F16898" t="s">
        <v>872</v>
      </c>
      <c r="G16898" t="s">
        <v>233</v>
      </c>
      <c r="H16898" t="s">
        <v>807</v>
      </c>
      <c r="I16898" t="s">
        <v>234</v>
      </c>
      <c r="J16898" t="s">
        <v>605</v>
      </c>
      <c r="K16898" t="s">
        <v>236</v>
      </c>
      <c r="L16898" t="s">
        <v>806</v>
      </c>
      <c r="M16898" t="s">
        <v>874</v>
      </c>
      <c r="O16898" t="s">
        <v>194</v>
      </c>
      <c r="P16898">
        <v>2050</v>
      </c>
      <c r="Q16898">
        <v>2500</v>
      </c>
    </row>
    <row r="16899" spans="1:17" x14ac:dyDescent="0.25">
      <c r="A16899" t="s">
        <v>870</v>
      </c>
      <c r="B16899" t="s">
        <v>871</v>
      </c>
      <c r="C16899" t="s">
        <v>802</v>
      </c>
      <c r="D16899" t="s">
        <v>589</v>
      </c>
      <c r="E16899" t="s">
        <v>731</v>
      </c>
      <c r="F16899" t="s">
        <v>872</v>
      </c>
      <c r="G16899" t="s">
        <v>233</v>
      </c>
      <c r="H16899" t="s">
        <v>807</v>
      </c>
      <c r="I16899" t="s">
        <v>234</v>
      </c>
      <c r="J16899" t="s">
        <v>605</v>
      </c>
      <c r="K16899" t="s">
        <v>236</v>
      </c>
      <c r="L16899" t="s">
        <v>806</v>
      </c>
      <c r="M16899" t="s">
        <v>874</v>
      </c>
      <c r="O16899" t="s">
        <v>264</v>
      </c>
      <c r="P16899">
        <v>2050</v>
      </c>
    </row>
    <row r="16900" spans="1:17" x14ac:dyDescent="0.25">
      <c r="A16900" t="s">
        <v>870</v>
      </c>
      <c r="B16900" t="s">
        <v>871</v>
      </c>
      <c r="C16900" t="s">
        <v>802</v>
      </c>
      <c r="D16900" t="s">
        <v>589</v>
      </c>
      <c r="E16900" t="s">
        <v>731</v>
      </c>
      <c r="F16900" t="s">
        <v>872</v>
      </c>
      <c r="G16900" t="s">
        <v>233</v>
      </c>
      <c r="H16900" t="s">
        <v>807</v>
      </c>
      <c r="I16900" t="s">
        <v>234</v>
      </c>
      <c r="J16900" t="s">
        <v>605</v>
      </c>
      <c r="K16900" t="s">
        <v>236</v>
      </c>
      <c r="L16900" t="s">
        <v>806</v>
      </c>
      <c r="M16900" t="s">
        <v>874</v>
      </c>
      <c r="O16900" t="s">
        <v>265</v>
      </c>
      <c r="P16900">
        <v>2050</v>
      </c>
    </row>
    <row r="16901" spans="1:17" x14ac:dyDescent="0.25">
      <c r="A16901" t="s">
        <v>870</v>
      </c>
      <c r="B16901" t="s">
        <v>871</v>
      </c>
      <c r="C16901" t="s">
        <v>802</v>
      </c>
      <c r="D16901" t="s">
        <v>589</v>
      </c>
      <c r="E16901" t="s">
        <v>731</v>
      </c>
      <c r="F16901" t="s">
        <v>872</v>
      </c>
      <c r="G16901" t="s">
        <v>233</v>
      </c>
      <c r="H16901" t="s">
        <v>808</v>
      </c>
      <c r="I16901" t="s">
        <v>240</v>
      </c>
      <c r="J16901" t="s">
        <v>235</v>
      </c>
      <c r="K16901" t="s">
        <v>241</v>
      </c>
      <c r="L16901" t="s">
        <v>806</v>
      </c>
      <c r="M16901" t="s">
        <v>875</v>
      </c>
      <c r="N16901" t="s">
        <v>810</v>
      </c>
      <c r="O16901" t="s">
        <v>194</v>
      </c>
      <c r="P16901">
        <v>2015</v>
      </c>
      <c r="Q16901">
        <v>1.54810375889082</v>
      </c>
    </row>
    <row r="16902" spans="1:17" x14ac:dyDescent="0.25">
      <c r="A16902" t="s">
        <v>870</v>
      </c>
      <c r="B16902" t="s">
        <v>871</v>
      </c>
      <c r="C16902" t="s">
        <v>802</v>
      </c>
      <c r="D16902" t="s">
        <v>589</v>
      </c>
      <c r="E16902" t="s">
        <v>731</v>
      </c>
      <c r="F16902" t="s">
        <v>872</v>
      </c>
      <c r="G16902" t="s">
        <v>233</v>
      </c>
      <c r="H16902" t="s">
        <v>808</v>
      </c>
      <c r="I16902" t="s">
        <v>240</v>
      </c>
      <c r="J16902" t="s">
        <v>235</v>
      </c>
      <c r="K16902" t="s">
        <v>241</v>
      </c>
      <c r="L16902" t="s">
        <v>806</v>
      </c>
      <c r="M16902" t="s">
        <v>875</v>
      </c>
      <c r="N16902" t="s">
        <v>810</v>
      </c>
      <c r="O16902" t="s">
        <v>194</v>
      </c>
      <c r="P16902">
        <v>2020</v>
      </c>
      <c r="Q16902">
        <v>0.5625</v>
      </c>
    </row>
    <row r="16903" spans="1:17" x14ac:dyDescent="0.25">
      <c r="A16903" t="s">
        <v>870</v>
      </c>
      <c r="B16903" t="s">
        <v>871</v>
      </c>
      <c r="C16903" t="s">
        <v>802</v>
      </c>
      <c r="D16903" t="s">
        <v>589</v>
      </c>
      <c r="E16903" t="s">
        <v>731</v>
      </c>
      <c r="F16903" t="s">
        <v>872</v>
      </c>
      <c r="G16903" t="s">
        <v>233</v>
      </c>
      <c r="H16903" t="s">
        <v>808</v>
      </c>
      <c r="I16903" t="s">
        <v>240</v>
      </c>
      <c r="J16903" t="s">
        <v>235</v>
      </c>
      <c r="K16903" t="s">
        <v>241</v>
      </c>
      <c r="L16903" t="s">
        <v>806</v>
      </c>
      <c r="M16903" t="s">
        <v>875</v>
      </c>
      <c r="N16903" t="s">
        <v>810</v>
      </c>
      <c r="O16903" t="s">
        <v>264</v>
      </c>
      <c r="P16903">
        <v>2020</v>
      </c>
      <c r="Q16903">
        <v>0.54374999999999996</v>
      </c>
    </row>
    <row r="16904" spans="1:17" x14ac:dyDescent="0.25">
      <c r="A16904" t="s">
        <v>870</v>
      </c>
      <c r="B16904" t="s">
        <v>871</v>
      </c>
      <c r="C16904" t="s">
        <v>802</v>
      </c>
      <c r="D16904" t="s">
        <v>589</v>
      </c>
      <c r="E16904" t="s">
        <v>731</v>
      </c>
      <c r="F16904" t="s">
        <v>872</v>
      </c>
      <c r="G16904" t="s">
        <v>233</v>
      </c>
      <c r="H16904" t="s">
        <v>808</v>
      </c>
      <c r="I16904" t="s">
        <v>240</v>
      </c>
      <c r="J16904" t="s">
        <v>235</v>
      </c>
      <c r="K16904" t="s">
        <v>241</v>
      </c>
      <c r="L16904" t="s">
        <v>806</v>
      </c>
      <c r="M16904" t="s">
        <v>875</v>
      </c>
      <c r="N16904" t="s">
        <v>810</v>
      </c>
      <c r="O16904" t="s">
        <v>265</v>
      </c>
      <c r="P16904">
        <v>2020</v>
      </c>
      <c r="Q16904">
        <v>0.6</v>
      </c>
    </row>
    <row r="16905" spans="1:17" x14ac:dyDescent="0.25">
      <c r="A16905" t="s">
        <v>870</v>
      </c>
      <c r="B16905" t="s">
        <v>871</v>
      </c>
      <c r="C16905" t="s">
        <v>802</v>
      </c>
      <c r="D16905" t="s">
        <v>589</v>
      </c>
      <c r="E16905" t="s">
        <v>731</v>
      </c>
      <c r="F16905" t="s">
        <v>872</v>
      </c>
      <c r="G16905" t="s">
        <v>233</v>
      </c>
      <c r="H16905" t="s">
        <v>808</v>
      </c>
      <c r="I16905" t="s">
        <v>240</v>
      </c>
      <c r="J16905" t="s">
        <v>235</v>
      </c>
      <c r="K16905" t="s">
        <v>241</v>
      </c>
      <c r="L16905" t="s">
        <v>806</v>
      </c>
      <c r="M16905" t="s">
        <v>875</v>
      </c>
      <c r="N16905" t="s">
        <v>810</v>
      </c>
      <c r="O16905" t="s">
        <v>194</v>
      </c>
      <c r="P16905">
        <v>2030</v>
      </c>
      <c r="Q16905">
        <v>0.38373122371795199</v>
      </c>
    </row>
    <row r="16906" spans="1:17" x14ac:dyDescent="0.25">
      <c r="A16906" t="s">
        <v>870</v>
      </c>
      <c r="B16906" t="s">
        <v>871</v>
      </c>
      <c r="C16906" t="s">
        <v>802</v>
      </c>
      <c r="D16906" t="s">
        <v>589</v>
      </c>
      <c r="E16906" t="s">
        <v>731</v>
      </c>
      <c r="F16906" t="s">
        <v>872</v>
      </c>
      <c r="G16906" t="s">
        <v>233</v>
      </c>
      <c r="H16906" t="s">
        <v>808</v>
      </c>
      <c r="I16906" t="s">
        <v>240</v>
      </c>
      <c r="J16906" t="s">
        <v>235</v>
      </c>
      <c r="K16906" t="s">
        <v>241</v>
      </c>
      <c r="L16906" t="s">
        <v>806</v>
      </c>
      <c r="M16906" t="s">
        <v>875</v>
      </c>
      <c r="N16906" t="s">
        <v>810</v>
      </c>
      <c r="O16906" t="s">
        <v>194</v>
      </c>
      <c r="P16906">
        <v>2040</v>
      </c>
      <c r="Q16906">
        <v>0.32082463357426799</v>
      </c>
    </row>
    <row r="16907" spans="1:17" x14ac:dyDescent="0.25">
      <c r="A16907" t="s">
        <v>870</v>
      </c>
      <c r="B16907" t="s">
        <v>871</v>
      </c>
      <c r="C16907" t="s">
        <v>802</v>
      </c>
      <c r="D16907" t="s">
        <v>589</v>
      </c>
      <c r="E16907" t="s">
        <v>731</v>
      </c>
      <c r="F16907" t="s">
        <v>872</v>
      </c>
      <c r="G16907" t="s">
        <v>233</v>
      </c>
      <c r="H16907" t="s">
        <v>808</v>
      </c>
      <c r="I16907" t="s">
        <v>240</v>
      </c>
      <c r="J16907" t="s">
        <v>235</v>
      </c>
      <c r="K16907" t="s">
        <v>241</v>
      </c>
      <c r="L16907" t="s">
        <v>806</v>
      </c>
      <c r="M16907" t="s">
        <v>875</v>
      </c>
      <c r="N16907" t="s">
        <v>810</v>
      </c>
      <c r="O16907" t="s">
        <v>194</v>
      </c>
      <c r="P16907">
        <v>2050</v>
      </c>
      <c r="Q16907">
        <v>0.29257694534894602</v>
      </c>
    </row>
    <row r="16908" spans="1:17" x14ac:dyDescent="0.25">
      <c r="A16908" t="s">
        <v>870</v>
      </c>
      <c r="B16908" t="s">
        <v>871</v>
      </c>
      <c r="C16908" t="s">
        <v>802</v>
      </c>
      <c r="D16908" t="s">
        <v>589</v>
      </c>
      <c r="E16908" t="s">
        <v>731</v>
      </c>
      <c r="F16908" t="s">
        <v>872</v>
      </c>
      <c r="G16908" t="s">
        <v>233</v>
      </c>
      <c r="H16908" t="s">
        <v>808</v>
      </c>
      <c r="I16908" t="s">
        <v>240</v>
      </c>
      <c r="J16908" t="s">
        <v>235</v>
      </c>
      <c r="K16908" t="s">
        <v>241</v>
      </c>
      <c r="L16908" t="s">
        <v>806</v>
      </c>
      <c r="M16908" t="s">
        <v>875</v>
      </c>
      <c r="N16908" t="s">
        <v>810</v>
      </c>
      <c r="O16908" t="s">
        <v>264</v>
      </c>
      <c r="P16908">
        <v>2050</v>
      </c>
      <c r="Q16908">
        <v>0.25332275134256999</v>
      </c>
    </row>
    <row r="16909" spans="1:17" x14ac:dyDescent="0.25">
      <c r="A16909" t="s">
        <v>870</v>
      </c>
      <c r="B16909" t="s">
        <v>871</v>
      </c>
      <c r="C16909" t="s">
        <v>802</v>
      </c>
      <c r="D16909" t="s">
        <v>589</v>
      </c>
      <c r="E16909" t="s">
        <v>731</v>
      </c>
      <c r="F16909" t="s">
        <v>872</v>
      </c>
      <c r="G16909" t="s">
        <v>233</v>
      </c>
      <c r="H16909" t="s">
        <v>808</v>
      </c>
      <c r="I16909" t="s">
        <v>240</v>
      </c>
      <c r="J16909" t="s">
        <v>235</v>
      </c>
      <c r="K16909" t="s">
        <v>241</v>
      </c>
      <c r="L16909" t="s">
        <v>806</v>
      </c>
      <c r="M16909" t="s">
        <v>875</v>
      </c>
      <c r="N16909" t="s">
        <v>810</v>
      </c>
      <c r="O16909" t="s">
        <v>265</v>
      </c>
      <c r="P16909">
        <v>2050</v>
      </c>
      <c r="Q16909">
        <v>0.40023333401386502</v>
      </c>
    </row>
    <row r="16910" spans="1:17" x14ac:dyDescent="0.25">
      <c r="A16910" t="s">
        <v>870</v>
      </c>
      <c r="B16910" t="s">
        <v>871</v>
      </c>
      <c r="C16910" t="s">
        <v>802</v>
      </c>
      <c r="D16910" t="s">
        <v>589</v>
      </c>
      <c r="E16910" t="s">
        <v>731</v>
      </c>
      <c r="F16910" t="s">
        <v>872</v>
      </c>
      <c r="G16910" t="s">
        <v>233</v>
      </c>
      <c r="H16910" t="s">
        <v>811</v>
      </c>
      <c r="I16910" t="s">
        <v>240</v>
      </c>
      <c r="J16910" t="s">
        <v>812</v>
      </c>
      <c r="K16910" t="s">
        <v>241</v>
      </c>
      <c r="L16910" t="s">
        <v>806</v>
      </c>
      <c r="M16910" t="s">
        <v>875</v>
      </c>
      <c r="N16910" t="s">
        <v>810</v>
      </c>
      <c r="O16910" t="s">
        <v>194</v>
      </c>
      <c r="P16910">
        <v>2015</v>
      </c>
      <c r="Q16910">
        <v>1.1467435251043101</v>
      </c>
    </row>
    <row r="16911" spans="1:17" x14ac:dyDescent="0.25">
      <c r="A16911" t="s">
        <v>870</v>
      </c>
      <c r="B16911" t="s">
        <v>871</v>
      </c>
      <c r="C16911" t="s">
        <v>802</v>
      </c>
      <c r="D16911" t="s">
        <v>589</v>
      </c>
      <c r="E16911" t="s">
        <v>731</v>
      </c>
      <c r="F16911" t="s">
        <v>872</v>
      </c>
      <c r="G16911" t="s">
        <v>233</v>
      </c>
      <c r="H16911" t="s">
        <v>811</v>
      </c>
      <c r="I16911" t="s">
        <v>240</v>
      </c>
      <c r="J16911" t="s">
        <v>812</v>
      </c>
      <c r="K16911" t="s">
        <v>241</v>
      </c>
      <c r="L16911" t="s">
        <v>806</v>
      </c>
      <c r="M16911" t="s">
        <v>875</v>
      </c>
      <c r="N16911" t="s">
        <v>810</v>
      </c>
      <c r="O16911" t="s">
        <v>194</v>
      </c>
      <c r="P16911">
        <v>2020</v>
      </c>
      <c r="Q16911">
        <v>0.45</v>
      </c>
    </row>
    <row r="16912" spans="1:17" x14ac:dyDescent="0.25">
      <c r="A16912" t="s">
        <v>870</v>
      </c>
      <c r="B16912" t="s">
        <v>871</v>
      </c>
      <c r="C16912" t="s">
        <v>802</v>
      </c>
      <c r="D16912" t="s">
        <v>589</v>
      </c>
      <c r="E16912" t="s">
        <v>731</v>
      </c>
      <c r="F16912" t="s">
        <v>872</v>
      </c>
      <c r="G16912" t="s">
        <v>233</v>
      </c>
      <c r="H16912" t="s">
        <v>811</v>
      </c>
      <c r="I16912" t="s">
        <v>240</v>
      </c>
      <c r="J16912" t="s">
        <v>812</v>
      </c>
      <c r="K16912" t="s">
        <v>241</v>
      </c>
      <c r="L16912" t="s">
        <v>806</v>
      </c>
      <c r="M16912" t="s">
        <v>875</v>
      </c>
      <c r="N16912" t="s">
        <v>810</v>
      </c>
      <c r="O16912" t="s">
        <v>264</v>
      </c>
      <c r="P16912">
        <v>2020</v>
      </c>
      <c r="Q16912">
        <v>0.435</v>
      </c>
    </row>
    <row r="16913" spans="1:17" x14ac:dyDescent="0.25">
      <c r="A16913" t="s">
        <v>870</v>
      </c>
      <c r="B16913" t="s">
        <v>871</v>
      </c>
      <c r="C16913" t="s">
        <v>802</v>
      </c>
      <c r="D16913" t="s">
        <v>589</v>
      </c>
      <c r="E16913" t="s">
        <v>731</v>
      </c>
      <c r="F16913" t="s">
        <v>872</v>
      </c>
      <c r="G16913" t="s">
        <v>233</v>
      </c>
      <c r="H16913" t="s">
        <v>811</v>
      </c>
      <c r="I16913" t="s">
        <v>240</v>
      </c>
      <c r="J16913" t="s">
        <v>812</v>
      </c>
      <c r="K16913" t="s">
        <v>241</v>
      </c>
      <c r="L16913" t="s">
        <v>806</v>
      </c>
      <c r="M16913" t="s">
        <v>875</v>
      </c>
      <c r="N16913" t="s">
        <v>810</v>
      </c>
      <c r="O16913" t="s">
        <v>265</v>
      </c>
      <c r="P16913">
        <v>2020</v>
      </c>
      <c r="Q16913">
        <v>0.48</v>
      </c>
    </row>
    <row r="16914" spans="1:17" x14ac:dyDescent="0.25">
      <c r="A16914" t="s">
        <v>870</v>
      </c>
      <c r="B16914" t="s">
        <v>871</v>
      </c>
      <c r="C16914" t="s">
        <v>802</v>
      </c>
      <c r="D16914" t="s">
        <v>589</v>
      </c>
      <c r="E16914" t="s">
        <v>731</v>
      </c>
      <c r="F16914" t="s">
        <v>872</v>
      </c>
      <c r="G16914" t="s">
        <v>233</v>
      </c>
      <c r="H16914" t="s">
        <v>811</v>
      </c>
      <c r="I16914" t="s">
        <v>240</v>
      </c>
      <c r="J16914" t="s">
        <v>812</v>
      </c>
      <c r="K16914" t="s">
        <v>241</v>
      </c>
      <c r="L16914" t="s">
        <v>806</v>
      </c>
      <c r="M16914" t="s">
        <v>875</v>
      </c>
      <c r="N16914" t="s">
        <v>810</v>
      </c>
      <c r="O16914" t="s">
        <v>194</v>
      </c>
      <c r="P16914">
        <v>2030</v>
      </c>
      <c r="Q16914">
        <v>0.306984978974361</v>
      </c>
    </row>
    <row r="16915" spans="1:17" x14ac:dyDescent="0.25">
      <c r="A16915" t="s">
        <v>870</v>
      </c>
      <c r="B16915" t="s">
        <v>871</v>
      </c>
      <c r="C16915" t="s">
        <v>802</v>
      </c>
      <c r="D16915" t="s">
        <v>589</v>
      </c>
      <c r="E16915" t="s">
        <v>731</v>
      </c>
      <c r="F16915" t="s">
        <v>872</v>
      </c>
      <c r="G16915" t="s">
        <v>233</v>
      </c>
      <c r="H16915" t="s">
        <v>811</v>
      </c>
      <c r="I16915" t="s">
        <v>240</v>
      </c>
      <c r="J16915" t="s">
        <v>812</v>
      </c>
      <c r="K16915" t="s">
        <v>241</v>
      </c>
      <c r="L16915" t="s">
        <v>806</v>
      </c>
      <c r="M16915" t="s">
        <v>875</v>
      </c>
      <c r="N16915" t="s">
        <v>810</v>
      </c>
      <c r="O16915" t="s">
        <v>194</v>
      </c>
      <c r="P16915">
        <v>2040</v>
      </c>
      <c r="Q16915">
        <v>0.25665970685941503</v>
      </c>
    </row>
    <row r="16916" spans="1:17" x14ac:dyDescent="0.25">
      <c r="A16916" t="s">
        <v>870</v>
      </c>
      <c r="B16916" t="s">
        <v>871</v>
      </c>
      <c r="C16916" t="s">
        <v>802</v>
      </c>
      <c r="D16916" t="s">
        <v>589</v>
      </c>
      <c r="E16916" t="s">
        <v>731</v>
      </c>
      <c r="F16916" t="s">
        <v>872</v>
      </c>
      <c r="G16916" t="s">
        <v>233</v>
      </c>
      <c r="H16916" t="s">
        <v>811</v>
      </c>
      <c r="I16916" t="s">
        <v>240</v>
      </c>
      <c r="J16916" t="s">
        <v>812</v>
      </c>
      <c r="K16916" t="s">
        <v>241</v>
      </c>
      <c r="L16916" t="s">
        <v>806</v>
      </c>
      <c r="M16916" t="s">
        <v>875</v>
      </c>
      <c r="N16916" t="s">
        <v>810</v>
      </c>
      <c r="O16916" t="s">
        <v>194</v>
      </c>
      <c r="P16916">
        <v>2050</v>
      </c>
      <c r="Q16916">
        <v>0.23406155627915701</v>
      </c>
    </row>
    <row r="16917" spans="1:17" x14ac:dyDescent="0.25">
      <c r="A16917" t="s">
        <v>870</v>
      </c>
      <c r="B16917" t="s">
        <v>871</v>
      </c>
      <c r="C16917" t="s">
        <v>802</v>
      </c>
      <c r="D16917" t="s">
        <v>589</v>
      </c>
      <c r="E16917" t="s">
        <v>731</v>
      </c>
      <c r="F16917" t="s">
        <v>872</v>
      </c>
      <c r="G16917" t="s">
        <v>233</v>
      </c>
      <c r="H16917" t="s">
        <v>811</v>
      </c>
      <c r="I16917" t="s">
        <v>240</v>
      </c>
      <c r="J16917" t="s">
        <v>812</v>
      </c>
      <c r="K16917" t="s">
        <v>241</v>
      </c>
      <c r="L16917" t="s">
        <v>806</v>
      </c>
      <c r="M16917" t="s">
        <v>875</v>
      </c>
      <c r="N16917" t="s">
        <v>810</v>
      </c>
      <c r="O16917" t="s">
        <v>264</v>
      </c>
      <c r="P16917">
        <v>2050</v>
      </c>
      <c r="Q16917">
        <v>0.20265820107405599</v>
      </c>
    </row>
    <row r="16918" spans="1:17" x14ac:dyDescent="0.25">
      <c r="A16918" t="s">
        <v>870</v>
      </c>
      <c r="B16918" t="s">
        <v>871</v>
      </c>
      <c r="C16918" t="s">
        <v>802</v>
      </c>
      <c r="D16918" t="s">
        <v>589</v>
      </c>
      <c r="E16918" t="s">
        <v>731</v>
      </c>
      <c r="F16918" t="s">
        <v>872</v>
      </c>
      <c r="G16918" t="s">
        <v>233</v>
      </c>
      <c r="H16918" t="s">
        <v>811</v>
      </c>
      <c r="I16918" t="s">
        <v>240</v>
      </c>
      <c r="J16918" t="s">
        <v>812</v>
      </c>
      <c r="K16918" t="s">
        <v>241</v>
      </c>
      <c r="L16918" t="s">
        <v>806</v>
      </c>
      <c r="M16918" t="s">
        <v>875</v>
      </c>
      <c r="N16918" t="s">
        <v>810</v>
      </c>
      <c r="O16918" t="s">
        <v>265</v>
      </c>
      <c r="P16918">
        <v>2050</v>
      </c>
      <c r="Q16918">
        <v>0.32018666721109201</v>
      </c>
    </row>
    <row r="16919" spans="1:17" x14ac:dyDescent="0.25">
      <c r="A16919" t="s">
        <v>870</v>
      </c>
      <c r="B16919" t="s">
        <v>871</v>
      </c>
      <c r="C16919" t="s">
        <v>802</v>
      </c>
      <c r="D16919" t="s">
        <v>589</v>
      </c>
      <c r="E16919" t="s">
        <v>731</v>
      </c>
      <c r="F16919" t="s">
        <v>872</v>
      </c>
      <c r="G16919" t="s">
        <v>243</v>
      </c>
      <c r="H16919" t="s">
        <v>248</v>
      </c>
      <c r="I16919" t="s">
        <v>249</v>
      </c>
      <c r="J16919" t="s">
        <v>250</v>
      </c>
      <c r="K16919" t="s">
        <v>191</v>
      </c>
      <c r="M16919" t="s">
        <v>316</v>
      </c>
      <c r="O16919" t="s">
        <v>194</v>
      </c>
      <c r="P16919">
        <v>2015</v>
      </c>
    </row>
    <row r="16920" spans="1:17" x14ac:dyDescent="0.25">
      <c r="A16920" t="s">
        <v>870</v>
      </c>
      <c r="B16920" t="s">
        <v>871</v>
      </c>
      <c r="C16920" t="s">
        <v>802</v>
      </c>
      <c r="D16920" t="s">
        <v>589</v>
      </c>
      <c r="E16920" t="s">
        <v>731</v>
      </c>
      <c r="F16920" t="s">
        <v>872</v>
      </c>
      <c r="G16920" t="s">
        <v>243</v>
      </c>
      <c r="H16920" t="s">
        <v>248</v>
      </c>
      <c r="I16920" t="s">
        <v>249</v>
      </c>
      <c r="J16920" t="s">
        <v>250</v>
      </c>
      <c r="K16920" t="s">
        <v>191</v>
      </c>
      <c r="M16920" t="s">
        <v>316</v>
      </c>
      <c r="O16920" t="s">
        <v>194</v>
      </c>
      <c r="P16920">
        <v>2020</v>
      </c>
    </row>
    <row r="16921" spans="1:17" x14ac:dyDescent="0.25">
      <c r="A16921" t="s">
        <v>870</v>
      </c>
      <c r="B16921" t="s">
        <v>871</v>
      </c>
      <c r="C16921" t="s">
        <v>802</v>
      </c>
      <c r="D16921" t="s">
        <v>589</v>
      </c>
      <c r="E16921" t="s">
        <v>731</v>
      </c>
      <c r="F16921" t="s">
        <v>872</v>
      </c>
      <c r="G16921" t="s">
        <v>243</v>
      </c>
      <c r="H16921" t="s">
        <v>248</v>
      </c>
      <c r="I16921" t="s">
        <v>249</v>
      </c>
      <c r="J16921" t="s">
        <v>250</v>
      </c>
      <c r="K16921" t="s">
        <v>191</v>
      </c>
      <c r="M16921" t="s">
        <v>316</v>
      </c>
      <c r="O16921" t="s">
        <v>264</v>
      </c>
      <c r="P16921">
        <v>2020</v>
      </c>
    </row>
    <row r="16922" spans="1:17" x14ac:dyDescent="0.25">
      <c r="A16922" t="s">
        <v>870</v>
      </c>
      <c r="B16922" t="s">
        <v>871</v>
      </c>
      <c r="C16922" t="s">
        <v>802</v>
      </c>
      <c r="D16922" t="s">
        <v>589</v>
      </c>
      <c r="E16922" t="s">
        <v>731</v>
      </c>
      <c r="F16922" t="s">
        <v>872</v>
      </c>
      <c r="G16922" t="s">
        <v>243</v>
      </c>
      <c r="H16922" t="s">
        <v>248</v>
      </c>
      <c r="I16922" t="s">
        <v>249</v>
      </c>
      <c r="J16922" t="s">
        <v>250</v>
      </c>
      <c r="K16922" t="s">
        <v>191</v>
      </c>
      <c r="M16922" t="s">
        <v>316</v>
      </c>
      <c r="O16922" t="s">
        <v>265</v>
      </c>
      <c r="P16922">
        <v>2020</v>
      </c>
    </row>
    <row r="16923" spans="1:17" x14ac:dyDescent="0.25">
      <c r="A16923" t="s">
        <v>870</v>
      </c>
      <c r="B16923" t="s">
        <v>871</v>
      </c>
      <c r="C16923" t="s">
        <v>802</v>
      </c>
      <c r="D16923" t="s">
        <v>589</v>
      </c>
      <c r="E16923" t="s">
        <v>731</v>
      </c>
      <c r="F16923" t="s">
        <v>872</v>
      </c>
      <c r="G16923" t="s">
        <v>243</v>
      </c>
      <c r="H16923" t="s">
        <v>248</v>
      </c>
      <c r="I16923" t="s">
        <v>249</v>
      </c>
      <c r="J16923" t="s">
        <v>250</v>
      </c>
      <c r="K16923" t="s">
        <v>191</v>
      </c>
      <c r="M16923" t="s">
        <v>316</v>
      </c>
      <c r="O16923" t="s">
        <v>194</v>
      </c>
      <c r="P16923">
        <v>2030</v>
      </c>
    </row>
    <row r="16924" spans="1:17" x14ac:dyDescent="0.25">
      <c r="A16924" t="s">
        <v>870</v>
      </c>
      <c r="B16924" t="s">
        <v>871</v>
      </c>
      <c r="C16924" t="s">
        <v>802</v>
      </c>
      <c r="D16924" t="s">
        <v>589</v>
      </c>
      <c r="E16924" t="s">
        <v>731</v>
      </c>
      <c r="F16924" t="s">
        <v>872</v>
      </c>
      <c r="G16924" t="s">
        <v>243</v>
      </c>
      <c r="H16924" t="s">
        <v>248</v>
      </c>
      <c r="I16924" t="s">
        <v>249</v>
      </c>
      <c r="J16924" t="s">
        <v>250</v>
      </c>
      <c r="K16924" t="s">
        <v>191</v>
      </c>
      <c r="M16924" t="s">
        <v>316</v>
      </c>
      <c r="O16924" t="s">
        <v>194</v>
      </c>
      <c r="P16924">
        <v>2040</v>
      </c>
    </row>
    <row r="16925" spans="1:17" x14ac:dyDescent="0.25">
      <c r="A16925" t="s">
        <v>870</v>
      </c>
      <c r="B16925" t="s">
        <v>871</v>
      </c>
      <c r="C16925" t="s">
        <v>802</v>
      </c>
      <c r="D16925" t="s">
        <v>589</v>
      </c>
      <c r="E16925" t="s">
        <v>731</v>
      </c>
      <c r="F16925" t="s">
        <v>872</v>
      </c>
      <c r="G16925" t="s">
        <v>243</v>
      </c>
      <c r="H16925" t="s">
        <v>248</v>
      </c>
      <c r="I16925" t="s">
        <v>249</v>
      </c>
      <c r="J16925" t="s">
        <v>250</v>
      </c>
      <c r="K16925" t="s">
        <v>191</v>
      </c>
      <c r="M16925" t="s">
        <v>316</v>
      </c>
      <c r="O16925" t="s">
        <v>194</v>
      </c>
      <c r="P16925">
        <v>2050</v>
      </c>
    </row>
    <row r="16926" spans="1:17" x14ac:dyDescent="0.25">
      <c r="A16926" t="s">
        <v>870</v>
      </c>
      <c r="B16926" t="s">
        <v>871</v>
      </c>
      <c r="C16926" t="s">
        <v>802</v>
      </c>
      <c r="D16926" t="s">
        <v>589</v>
      </c>
      <c r="E16926" t="s">
        <v>731</v>
      </c>
      <c r="F16926" t="s">
        <v>872</v>
      </c>
      <c r="G16926" t="s">
        <v>243</v>
      </c>
      <c r="H16926" t="s">
        <v>248</v>
      </c>
      <c r="I16926" t="s">
        <v>249</v>
      </c>
      <c r="J16926" t="s">
        <v>250</v>
      </c>
      <c r="K16926" t="s">
        <v>191</v>
      </c>
      <c r="M16926" t="s">
        <v>316</v>
      </c>
      <c r="O16926" t="s">
        <v>264</v>
      </c>
      <c r="P16926">
        <v>2050</v>
      </c>
    </row>
    <row r="16927" spans="1:17" x14ac:dyDescent="0.25">
      <c r="A16927" t="s">
        <v>870</v>
      </c>
      <c r="B16927" t="s">
        <v>871</v>
      </c>
      <c r="C16927" t="s">
        <v>802</v>
      </c>
      <c r="D16927" t="s">
        <v>589</v>
      </c>
      <c r="E16927" t="s">
        <v>731</v>
      </c>
      <c r="F16927" t="s">
        <v>872</v>
      </c>
      <c r="G16927" t="s">
        <v>243</v>
      </c>
      <c r="H16927" t="s">
        <v>248</v>
      </c>
      <c r="I16927" t="s">
        <v>249</v>
      </c>
      <c r="J16927" t="s">
        <v>250</v>
      </c>
      <c r="K16927" t="s">
        <v>191</v>
      </c>
      <c r="M16927" t="s">
        <v>316</v>
      </c>
      <c r="O16927" t="s">
        <v>265</v>
      </c>
      <c r="P16927">
        <v>2050</v>
      </c>
    </row>
    <row r="16928" spans="1:17" x14ac:dyDescent="0.25">
      <c r="A16928" t="s">
        <v>870</v>
      </c>
      <c r="B16928" t="s">
        <v>871</v>
      </c>
      <c r="C16928" t="s">
        <v>802</v>
      </c>
      <c r="D16928" t="s">
        <v>589</v>
      </c>
      <c r="E16928" t="s">
        <v>731</v>
      </c>
      <c r="F16928" t="s">
        <v>872</v>
      </c>
      <c r="G16928" t="s">
        <v>243</v>
      </c>
      <c r="H16928" t="s">
        <v>253</v>
      </c>
      <c r="I16928" t="s">
        <v>254</v>
      </c>
      <c r="J16928" t="s">
        <v>255</v>
      </c>
      <c r="K16928" t="s">
        <v>191</v>
      </c>
      <c r="M16928" t="s">
        <v>316</v>
      </c>
      <c r="O16928" t="s">
        <v>194</v>
      </c>
      <c r="P16928">
        <v>2015</v>
      </c>
    </row>
    <row r="16929" spans="1:17" x14ac:dyDescent="0.25">
      <c r="A16929" t="s">
        <v>870</v>
      </c>
      <c r="B16929" t="s">
        <v>871</v>
      </c>
      <c r="C16929" t="s">
        <v>802</v>
      </c>
      <c r="D16929" t="s">
        <v>589</v>
      </c>
      <c r="E16929" t="s">
        <v>731</v>
      </c>
      <c r="F16929" t="s">
        <v>872</v>
      </c>
      <c r="G16929" t="s">
        <v>243</v>
      </c>
      <c r="H16929" t="s">
        <v>253</v>
      </c>
      <c r="I16929" t="s">
        <v>254</v>
      </c>
      <c r="J16929" t="s">
        <v>255</v>
      </c>
      <c r="K16929" t="s">
        <v>191</v>
      </c>
      <c r="M16929" t="s">
        <v>316</v>
      </c>
      <c r="O16929" t="s">
        <v>194</v>
      </c>
      <c r="P16929">
        <v>2020</v>
      </c>
    </row>
    <row r="16930" spans="1:17" x14ac:dyDescent="0.25">
      <c r="A16930" t="s">
        <v>870</v>
      </c>
      <c r="B16930" t="s">
        <v>871</v>
      </c>
      <c r="C16930" t="s">
        <v>802</v>
      </c>
      <c r="D16930" t="s">
        <v>589</v>
      </c>
      <c r="E16930" t="s">
        <v>731</v>
      </c>
      <c r="F16930" t="s">
        <v>872</v>
      </c>
      <c r="G16930" t="s">
        <v>243</v>
      </c>
      <c r="H16930" t="s">
        <v>253</v>
      </c>
      <c r="I16930" t="s">
        <v>254</v>
      </c>
      <c r="J16930" t="s">
        <v>255</v>
      </c>
      <c r="K16930" t="s">
        <v>191</v>
      </c>
      <c r="M16930" t="s">
        <v>316</v>
      </c>
      <c r="O16930" t="s">
        <v>264</v>
      </c>
      <c r="P16930">
        <v>2020</v>
      </c>
    </row>
    <row r="16931" spans="1:17" x14ac:dyDescent="0.25">
      <c r="A16931" t="s">
        <v>870</v>
      </c>
      <c r="B16931" t="s">
        <v>871</v>
      </c>
      <c r="C16931" t="s">
        <v>802</v>
      </c>
      <c r="D16931" t="s">
        <v>589</v>
      </c>
      <c r="E16931" t="s">
        <v>731</v>
      </c>
      <c r="F16931" t="s">
        <v>872</v>
      </c>
      <c r="G16931" t="s">
        <v>243</v>
      </c>
      <c r="H16931" t="s">
        <v>253</v>
      </c>
      <c r="I16931" t="s">
        <v>254</v>
      </c>
      <c r="J16931" t="s">
        <v>255</v>
      </c>
      <c r="K16931" t="s">
        <v>191</v>
      </c>
      <c r="M16931" t="s">
        <v>316</v>
      </c>
      <c r="O16931" t="s">
        <v>265</v>
      </c>
      <c r="P16931">
        <v>2020</v>
      </c>
    </row>
    <row r="16932" spans="1:17" x14ac:dyDescent="0.25">
      <c r="A16932" t="s">
        <v>870</v>
      </c>
      <c r="B16932" t="s">
        <v>871</v>
      </c>
      <c r="C16932" t="s">
        <v>802</v>
      </c>
      <c r="D16932" t="s">
        <v>589</v>
      </c>
      <c r="E16932" t="s">
        <v>731</v>
      </c>
      <c r="F16932" t="s">
        <v>872</v>
      </c>
      <c r="G16932" t="s">
        <v>243</v>
      </c>
      <c r="H16932" t="s">
        <v>253</v>
      </c>
      <c r="I16932" t="s">
        <v>254</v>
      </c>
      <c r="J16932" t="s">
        <v>255</v>
      </c>
      <c r="K16932" t="s">
        <v>191</v>
      </c>
      <c r="M16932" t="s">
        <v>316</v>
      </c>
      <c r="O16932" t="s">
        <v>194</v>
      </c>
      <c r="P16932">
        <v>2030</v>
      </c>
    </row>
    <row r="16933" spans="1:17" x14ac:dyDescent="0.25">
      <c r="A16933" t="s">
        <v>870</v>
      </c>
      <c r="B16933" t="s">
        <v>871</v>
      </c>
      <c r="C16933" t="s">
        <v>802</v>
      </c>
      <c r="D16933" t="s">
        <v>589</v>
      </c>
      <c r="E16933" t="s">
        <v>731</v>
      </c>
      <c r="F16933" t="s">
        <v>872</v>
      </c>
      <c r="G16933" t="s">
        <v>243</v>
      </c>
      <c r="H16933" t="s">
        <v>253</v>
      </c>
      <c r="I16933" t="s">
        <v>254</v>
      </c>
      <c r="J16933" t="s">
        <v>255</v>
      </c>
      <c r="K16933" t="s">
        <v>191</v>
      </c>
      <c r="M16933" t="s">
        <v>316</v>
      </c>
      <c r="O16933" t="s">
        <v>194</v>
      </c>
      <c r="P16933">
        <v>2040</v>
      </c>
    </row>
    <row r="16934" spans="1:17" x14ac:dyDescent="0.25">
      <c r="A16934" t="s">
        <v>870</v>
      </c>
      <c r="B16934" t="s">
        <v>871</v>
      </c>
      <c r="C16934" t="s">
        <v>802</v>
      </c>
      <c r="D16934" t="s">
        <v>589</v>
      </c>
      <c r="E16934" t="s">
        <v>731</v>
      </c>
      <c r="F16934" t="s">
        <v>872</v>
      </c>
      <c r="G16934" t="s">
        <v>243</v>
      </c>
      <c r="H16934" t="s">
        <v>253</v>
      </c>
      <c r="I16934" t="s">
        <v>254</v>
      </c>
      <c r="J16934" t="s">
        <v>255</v>
      </c>
      <c r="K16934" t="s">
        <v>191</v>
      </c>
      <c r="M16934" t="s">
        <v>316</v>
      </c>
      <c r="O16934" t="s">
        <v>194</v>
      </c>
      <c r="P16934">
        <v>2050</v>
      </c>
    </row>
    <row r="16935" spans="1:17" x14ac:dyDescent="0.25">
      <c r="A16935" t="s">
        <v>870</v>
      </c>
      <c r="B16935" t="s">
        <v>871</v>
      </c>
      <c r="C16935" t="s">
        <v>802</v>
      </c>
      <c r="D16935" t="s">
        <v>589</v>
      </c>
      <c r="E16935" t="s">
        <v>731</v>
      </c>
      <c r="F16935" t="s">
        <v>872</v>
      </c>
      <c r="G16935" t="s">
        <v>243</v>
      </c>
      <c r="H16935" t="s">
        <v>253</v>
      </c>
      <c r="I16935" t="s">
        <v>254</v>
      </c>
      <c r="J16935" t="s">
        <v>255</v>
      </c>
      <c r="K16935" t="s">
        <v>191</v>
      </c>
      <c r="M16935" t="s">
        <v>316</v>
      </c>
      <c r="O16935" t="s">
        <v>264</v>
      </c>
      <c r="P16935">
        <v>2050</v>
      </c>
    </row>
    <row r="16936" spans="1:17" x14ac:dyDescent="0.25">
      <c r="A16936" t="s">
        <v>870</v>
      </c>
      <c r="B16936" t="s">
        <v>871</v>
      </c>
      <c r="C16936" t="s">
        <v>802</v>
      </c>
      <c r="D16936" t="s">
        <v>589</v>
      </c>
      <c r="E16936" t="s">
        <v>731</v>
      </c>
      <c r="F16936" t="s">
        <v>872</v>
      </c>
      <c r="G16936" t="s">
        <v>243</v>
      </c>
      <c r="H16936" t="s">
        <v>253</v>
      </c>
      <c r="I16936" t="s">
        <v>254</v>
      </c>
      <c r="J16936" t="s">
        <v>255</v>
      </c>
      <c r="K16936" t="s">
        <v>191</v>
      </c>
      <c r="M16936" t="s">
        <v>316</v>
      </c>
      <c r="O16936" t="s">
        <v>265</v>
      </c>
      <c r="P16936">
        <v>2050</v>
      </c>
    </row>
    <row r="16937" spans="1:17" x14ac:dyDescent="0.25">
      <c r="A16937" t="s">
        <v>870</v>
      </c>
      <c r="B16937" t="s">
        <v>871</v>
      </c>
      <c r="C16937" t="s">
        <v>802</v>
      </c>
      <c r="D16937" t="s">
        <v>589</v>
      </c>
      <c r="E16937" t="s">
        <v>731</v>
      </c>
      <c r="F16937" t="s">
        <v>872</v>
      </c>
      <c r="G16937" t="s">
        <v>188</v>
      </c>
      <c r="H16937" t="s">
        <v>814</v>
      </c>
      <c r="I16937" t="s">
        <v>815</v>
      </c>
      <c r="K16937" t="s">
        <v>191</v>
      </c>
      <c r="M16937" t="s">
        <v>876</v>
      </c>
      <c r="O16937" t="s">
        <v>194</v>
      </c>
      <c r="P16937">
        <v>2015</v>
      </c>
      <c r="Q16937">
        <v>5.0000000000000001E-3</v>
      </c>
    </row>
    <row r="16938" spans="1:17" x14ac:dyDescent="0.25">
      <c r="A16938" t="s">
        <v>870</v>
      </c>
      <c r="B16938" t="s">
        <v>871</v>
      </c>
      <c r="C16938" t="s">
        <v>802</v>
      </c>
      <c r="D16938" t="s">
        <v>589</v>
      </c>
      <c r="E16938" t="s">
        <v>731</v>
      </c>
      <c r="F16938" t="s">
        <v>872</v>
      </c>
      <c r="G16938" t="s">
        <v>188</v>
      </c>
      <c r="H16938" t="s">
        <v>814</v>
      </c>
      <c r="I16938" t="s">
        <v>815</v>
      </c>
      <c r="K16938" t="s">
        <v>191</v>
      </c>
      <c r="M16938" t="s">
        <v>876</v>
      </c>
      <c r="O16938" t="s">
        <v>194</v>
      </c>
      <c r="P16938">
        <v>2020</v>
      </c>
      <c r="Q16938">
        <v>4.0000000000000001E-3</v>
      </c>
    </row>
    <row r="16939" spans="1:17" x14ac:dyDescent="0.25">
      <c r="A16939" t="s">
        <v>870</v>
      </c>
      <c r="B16939" t="s">
        <v>871</v>
      </c>
      <c r="C16939" t="s">
        <v>802</v>
      </c>
      <c r="D16939" t="s">
        <v>589</v>
      </c>
      <c r="E16939" t="s">
        <v>731</v>
      </c>
      <c r="F16939" t="s">
        <v>872</v>
      </c>
      <c r="G16939" t="s">
        <v>188</v>
      </c>
      <c r="H16939" t="s">
        <v>814</v>
      </c>
      <c r="I16939" t="s">
        <v>815</v>
      </c>
      <c r="K16939" t="s">
        <v>191</v>
      </c>
      <c r="M16939" t="s">
        <v>876</v>
      </c>
      <c r="O16939" t="s">
        <v>264</v>
      </c>
      <c r="P16939">
        <v>2020</v>
      </c>
      <c r="Q16939">
        <v>3.0000000000000001E-3</v>
      </c>
    </row>
    <row r="16940" spans="1:17" x14ac:dyDescent="0.25">
      <c r="A16940" t="s">
        <v>870</v>
      </c>
      <c r="B16940" t="s">
        <v>871</v>
      </c>
      <c r="C16940" t="s">
        <v>802</v>
      </c>
      <c r="D16940" t="s">
        <v>589</v>
      </c>
      <c r="E16940" t="s">
        <v>731</v>
      </c>
      <c r="F16940" t="s">
        <v>872</v>
      </c>
      <c r="G16940" t="s">
        <v>188</v>
      </c>
      <c r="H16940" t="s">
        <v>814</v>
      </c>
      <c r="I16940" t="s">
        <v>815</v>
      </c>
      <c r="K16940" t="s">
        <v>191</v>
      </c>
      <c r="M16940" t="s">
        <v>876</v>
      </c>
      <c r="O16940" t="s">
        <v>265</v>
      </c>
      <c r="P16940">
        <v>2020</v>
      </c>
      <c r="Q16940">
        <v>5.0000000000000001E-3</v>
      </c>
    </row>
    <row r="16941" spans="1:17" x14ac:dyDescent="0.25">
      <c r="A16941" t="s">
        <v>870</v>
      </c>
      <c r="B16941" t="s">
        <v>871</v>
      </c>
      <c r="C16941" t="s">
        <v>802</v>
      </c>
      <c r="D16941" t="s">
        <v>589</v>
      </c>
      <c r="E16941" t="s">
        <v>731</v>
      </c>
      <c r="F16941" t="s">
        <v>872</v>
      </c>
      <c r="G16941" t="s">
        <v>188</v>
      </c>
      <c r="H16941" t="s">
        <v>814</v>
      </c>
      <c r="I16941" t="s">
        <v>815</v>
      </c>
      <c r="K16941" t="s">
        <v>191</v>
      </c>
      <c r="M16941" t="s">
        <v>876</v>
      </c>
      <c r="O16941" t="s">
        <v>194</v>
      </c>
      <c r="P16941">
        <v>2030</v>
      </c>
      <c r="Q16941">
        <v>3.0000000000000001E-3</v>
      </c>
    </row>
    <row r="16942" spans="1:17" x14ac:dyDescent="0.25">
      <c r="A16942" t="s">
        <v>870</v>
      </c>
      <c r="B16942" t="s">
        <v>871</v>
      </c>
      <c r="C16942" t="s">
        <v>802</v>
      </c>
      <c r="D16942" t="s">
        <v>589</v>
      </c>
      <c r="E16942" t="s">
        <v>731</v>
      </c>
      <c r="F16942" t="s">
        <v>872</v>
      </c>
      <c r="G16942" t="s">
        <v>188</v>
      </c>
      <c r="H16942" t="s">
        <v>814</v>
      </c>
      <c r="I16942" t="s">
        <v>815</v>
      </c>
      <c r="K16942" t="s">
        <v>191</v>
      </c>
      <c r="M16942" t="s">
        <v>876</v>
      </c>
      <c r="O16942" t="s">
        <v>194</v>
      </c>
      <c r="P16942">
        <v>2040</v>
      </c>
      <c r="Q16942">
        <v>3.0000000000000001E-3</v>
      </c>
    </row>
    <row r="16943" spans="1:17" x14ac:dyDescent="0.25">
      <c r="A16943" t="s">
        <v>870</v>
      </c>
      <c r="B16943" t="s">
        <v>871</v>
      </c>
      <c r="C16943" t="s">
        <v>802</v>
      </c>
      <c r="D16943" t="s">
        <v>589</v>
      </c>
      <c r="E16943" t="s">
        <v>731</v>
      </c>
      <c r="F16943" t="s">
        <v>872</v>
      </c>
      <c r="G16943" t="s">
        <v>188</v>
      </c>
      <c r="H16943" t="s">
        <v>814</v>
      </c>
      <c r="I16943" t="s">
        <v>815</v>
      </c>
      <c r="K16943" t="s">
        <v>191</v>
      </c>
      <c r="M16943" t="s">
        <v>876</v>
      </c>
      <c r="O16943" t="s">
        <v>194</v>
      </c>
      <c r="P16943">
        <v>2050</v>
      </c>
      <c r="Q16943">
        <v>3.0000000000000001E-3</v>
      </c>
    </row>
    <row r="16944" spans="1:17" x14ac:dyDescent="0.25">
      <c r="A16944" t="s">
        <v>870</v>
      </c>
      <c r="B16944" t="s">
        <v>871</v>
      </c>
      <c r="C16944" t="s">
        <v>802</v>
      </c>
      <c r="D16944" t="s">
        <v>589</v>
      </c>
      <c r="E16944" t="s">
        <v>731</v>
      </c>
      <c r="F16944" t="s">
        <v>872</v>
      </c>
      <c r="G16944" t="s">
        <v>188</v>
      </c>
      <c r="H16944" t="s">
        <v>814</v>
      </c>
      <c r="I16944" t="s">
        <v>815</v>
      </c>
      <c r="K16944" t="s">
        <v>191</v>
      </c>
      <c r="M16944" t="s">
        <v>876</v>
      </c>
      <c r="O16944" t="s">
        <v>264</v>
      </c>
      <c r="P16944">
        <v>2050</v>
      </c>
    </row>
    <row r="16945" spans="1:17" x14ac:dyDescent="0.25">
      <c r="A16945" t="s">
        <v>870</v>
      </c>
      <c r="B16945" t="s">
        <v>871</v>
      </c>
      <c r="C16945" t="s">
        <v>802</v>
      </c>
      <c r="D16945" t="s">
        <v>589</v>
      </c>
      <c r="E16945" t="s">
        <v>731</v>
      </c>
      <c r="F16945" t="s">
        <v>872</v>
      </c>
      <c r="G16945" t="s">
        <v>188</v>
      </c>
      <c r="H16945" t="s">
        <v>814</v>
      </c>
      <c r="I16945" t="s">
        <v>815</v>
      </c>
      <c r="K16945" t="s">
        <v>191</v>
      </c>
      <c r="M16945" t="s">
        <v>876</v>
      </c>
      <c r="O16945" t="s">
        <v>265</v>
      </c>
      <c r="P16945">
        <v>2050</v>
      </c>
    </row>
    <row r="16946" spans="1:17" x14ac:dyDescent="0.25">
      <c r="A16946" t="s">
        <v>870</v>
      </c>
      <c r="B16946" t="s">
        <v>871</v>
      </c>
      <c r="C16946" t="s">
        <v>802</v>
      </c>
      <c r="D16946" t="s">
        <v>589</v>
      </c>
      <c r="E16946" t="s">
        <v>731</v>
      </c>
      <c r="F16946" t="s">
        <v>872</v>
      </c>
      <c r="G16946" t="s">
        <v>188</v>
      </c>
      <c r="H16946" t="s">
        <v>816</v>
      </c>
      <c r="I16946" t="s">
        <v>592</v>
      </c>
      <c r="J16946" t="s">
        <v>817</v>
      </c>
      <c r="K16946" t="s">
        <v>593</v>
      </c>
      <c r="M16946" t="s">
        <v>877</v>
      </c>
      <c r="O16946" t="s">
        <v>194</v>
      </c>
      <c r="P16946">
        <v>2015</v>
      </c>
      <c r="Q16946">
        <v>981.33180000000004</v>
      </c>
    </row>
    <row r="16947" spans="1:17" x14ac:dyDescent="0.25">
      <c r="A16947" t="s">
        <v>870</v>
      </c>
      <c r="B16947" t="s">
        <v>871</v>
      </c>
      <c r="C16947" t="s">
        <v>802</v>
      </c>
      <c r="D16947" t="s">
        <v>589</v>
      </c>
      <c r="E16947" t="s">
        <v>731</v>
      </c>
      <c r="F16947" t="s">
        <v>872</v>
      </c>
      <c r="G16947" t="s">
        <v>188</v>
      </c>
      <c r="H16947" t="s">
        <v>816</v>
      </c>
      <c r="I16947" t="s">
        <v>592</v>
      </c>
      <c r="J16947" t="s">
        <v>817</v>
      </c>
      <c r="K16947" t="s">
        <v>593</v>
      </c>
      <c r="M16947" t="s">
        <v>877</v>
      </c>
      <c r="O16947" t="s">
        <v>194</v>
      </c>
      <c r="P16947">
        <v>2020</v>
      </c>
      <c r="Q16947">
        <v>1074.6215999999999</v>
      </c>
    </row>
    <row r="16948" spans="1:17" x14ac:dyDescent="0.25">
      <c r="A16948" t="s">
        <v>870</v>
      </c>
      <c r="B16948" t="s">
        <v>871</v>
      </c>
      <c r="C16948" t="s">
        <v>802</v>
      </c>
      <c r="D16948" t="s">
        <v>589</v>
      </c>
      <c r="E16948" t="s">
        <v>731</v>
      </c>
      <c r="F16948" t="s">
        <v>872</v>
      </c>
      <c r="G16948" t="s">
        <v>188</v>
      </c>
      <c r="H16948" t="s">
        <v>816</v>
      </c>
      <c r="I16948" t="s">
        <v>592</v>
      </c>
      <c r="J16948" t="s">
        <v>817</v>
      </c>
      <c r="K16948" t="s">
        <v>593</v>
      </c>
      <c r="M16948" t="s">
        <v>877</v>
      </c>
      <c r="O16948" t="s">
        <v>264</v>
      </c>
      <c r="P16948">
        <v>2020</v>
      </c>
    </row>
    <row r="16949" spans="1:17" x14ac:dyDescent="0.25">
      <c r="A16949" t="s">
        <v>870</v>
      </c>
      <c r="B16949" t="s">
        <v>871</v>
      </c>
      <c r="C16949" t="s">
        <v>802</v>
      </c>
      <c r="D16949" t="s">
        <v>589</v>
      </c>
      <c r="E16949" t="s">
        <v>731</v>
      </c>
      <c r="F16949" t="s">
        <v>872</v>
      </c>
      <c r="G16949" t="s">
        <v>188</v>
      </c>
      <c r="H16949" t="s">
        <v>816</v>
      </c>
      <c r="I16949" t="s">
        <v>592</v>
      </c>
      <c r="J16949" t="s">
        <v>817</v>
      </c>
      <c r="K16949" t="s">
        <v>593</v>
      </c>
      <c r="M16949" t="s">
        <v>877</v>
      </c>
      <c r="O16949" t="s">
        <v>265</v>
      </c>
      <c r="P16949">
        <v>2020</v>
      </c>
    </row>
    <row r="16950" spans="1:17" x14ac:dyDescent="0.25">
      <c r="A16950" t="s">
        <v>870</v>
      </c>
      <c r="B16950" t="s">
        <v>871</v>
      </c>
      <c r="C16950" t="s">
        <v>802</v>
      </c>
      <c r="D16950" t="s">
        <v>589</v>
      </c>
      <c r="E16950" t="s">
        <v>731</v>
      </c>
      <c r="F16950" t="s">
        <v>872</v>
      </c>
      <c r="G16950" t="s">
        <v>188</v>
      </c>
      <c r="H16950" t="s">
        <v>816</v>
      </c>
      <c r="I16950" t="s">
        <v>592</v>
      </c>
      <c r="J16950" t="s">
        <v>817</v>
      </c>
      <c r="K16950" t="s">
        <v>593</v>
      </c>
      <c r="M16950" t="s">
        <v>877</v>
      </c>
      <c r="O16950" t="s">
        <v>194</v>
      </c>
      <c r="P16950">
        <v>2030</v>
      </c>
      <c r="Q16950">
        <v>1187.0820000000001</v>
      </c>
    </row>
    <row r="16951" spans="1:17" x14ac:dyDescent="0.25">
      <c r="A16951" t="s">
        <v>870</v>
      </c>
      <c r="B16951" t="s">
        <v>871</v>
      </c>
      <c r="C16951" t="s">
        <v>802</v>
      </c>
      <c r="D16951" t="s">
        <v>589</v>
      </c>
      <c r="E16951" t="s">
        <v>731</v>
      </c>
      <c r="F16951" t="s">
        <v>872</v>
      </c>
      <c r="G16951" t="s">
        <v>188</v>
      </c>
      <c r="H16951" t="s">
        <v>816</v>
      </c>
      <c r="I16951" t="s">
        <v>592</v>
      </c>
      <c r="J16951" t="s">
        <v>817</v>
      </c>
      <c r="K16951" t="s">
        <v>593</v>
      </c>
      <c r="M16951" t="s">
        <v>877</v>
      </c>
      <c r="O16951" t="s">
        <v>194</v>
      </c>
      <c r="P16951">
        <v>2040</v>
      </c>
      <c r="Q16951">
        <v>1199.5776000000001</v>
      </c>
    </row>
    <row r="16952" spans="1:17" x14ac:dyDescent="0.25">
      <c r="A16952" t="s">
        <v>870</v>
      </c>
      <c r="B16952" t="s">
        <v>871</v>
      </c>
      <c r="C16952" t="s">
        <v>802</v>
      </c>
      <c r="D16952" t="s">
        <v>589</v>
      </c>
      <c r="E16952" t="s">
        <v>731</v>
      </c>
      <c r="F16952" t="s">
        <v>872</v>
      </c>
      <c r="G16952" t="s">
        <v>188</v>
      </c>
      <c r="H16952" t="s">
        <v>816</v>
      </c>
      <c r="I16952" t="s">
        <v>592</v>
      </c>
      <c r="J16952" t="s">
        <v>817</v>
      </c>
      <c r="K16952" t="s">
        <v>593</v>
      </c>
      <c r="M16952" t="s">
        <v>877</v>
      </c>
      <c r="O16952" t="s">
        <v>194</v>
      </c>
      <c r="P16952">
        <v>2050</v>
      </c>
      <c r="Q16952">
        <v>1212.0732</v>
      </c>
    </row>
    <row r="16953" spans="1:17" x14ac:dyDescent="0.25">
      <c r="A16953" t="s">
        <v>870</v>
      </c>
      <c r="B16953" t="s">
        <v>871</v>
      </c>
      <c r="C16953" t="s">
        <v>802</v>
      </c>
      <c r="D16953" t="s">
        <v>589</v>
      </c>
      <c r="E16953" t="s">
        <v>731</v>
      </c>
      <c r="F16953" t="s">
        <v>872</v>
      </c>
      <c r="G16953" t="s">
        <v>188</v>
      </c>
      <c r="H16953" t="s">
        <v>816</v>
      </c>
      <c r="I16953" t="s">
        <v>592</v>
      </c>
      <c r="J16953" t="s">
        <v>817</v>
      </c>
      <c r="K16953" t="s">
        <v>593</v>
      </c>
      <c r="M16953" t="s">
        <v>877</v>
      </c>
      <c r="O16953" t="s">
        <v>264</v>
      </c>
      <c r="P16953">
        <v>2050</v>
      </c>
    </row>
    <row r="16954" spans="1:17" x14ac:dyDescent="0.25">
      <c r="A16954" t="s">
        <v>870</v>
      </c>
      <c r="B16954" t="s">
        <v>871</v>
      </c>
      <c r="C16954" t="s">
        <v>802</v>
      </c>
      <c r="D16954" t="s">
        <v>589</v>
      </c>
      <c r="E16954" t="s">
        <v>731</v>
      </c>
      <c r="F16954" t="s">
        <v>872</v>
      </c>
      <c r="G16954" t="s">
        <v>188</v>
      </c>
      <c r="H16954" t="s">
        <v>816</v>
      </c>
      <c r="I16954" t="s">
        <v>592</v>
      </c>
      <c r="J16954" t="s">
        <v>817</v>
      </c>
      <c r="K16954" t="s">
        <v>593</v>
      </c>
      <c r="M16954" t="s">
        <v>877</v>
      </c>
      <c r="O16954" t="s">
        <v>265</v>
      </c>
      <c r="P16954">
        <v>2050</v>
      </c>
    </row>
    <row r="16955" spans="1:17" x14ac:dyDescent="0.25">
      <c r="A16955" t="s">
        <v>870</v>
      </c>
      <c r="B16955" t="s">
        <v>871</v>
      </c>
      <c r="C16955" t="s">
        <v>802</v>
      </c>
      <c r="D16955" t="s">
        <v>589</v>
      </c>
      <c r="E16955" t="s">
        <v>731</v>
      </c>
      <c r="F16955" t="s">
        <v>872</v>
      </c>
      <c r="G16955" t="s">
        <v>188</v>
      </c>
      <c r="H16955" t="s">
        <v>591</v>
      </c>
      <c r="I16955" t="s">
        <v>592</v>
      </c>
      <c r="K16955" t="s">
        <v>593</v>
      </c>
      <c r="M16955" t="s">
        <v>595</v>
      </c>
      <c r="O16955" t="s">
        <v>194</v>
      </c>
      <c r="P16955">
        <v>2015</v>
      </c>
      <c r="Q16955">
        <v>1324.79793</v>
      </c>
    </row>
    <row r="16956" spans="1:17" x14ac:dyDescent="0.25">
      <c r="A16956" t="s">
        <v>870</v>
      </c>
      <c r="B16956" t="s">
        <v>871</v>
      </c>
      <c r="C16956" t="s">
        <v>802</v>
      </c>
      <c r="D16956" t="s">
        <v>589</v>
      </c>
      <c r="E16956" t="s">
        <v>731</v>
      </c>
      <c r="F16956" t="s">
        <v>872</v>
      </c>
      <c r="G16956" t="s">
        <v>188</v>
      </c>
      <c r="H16956" t="s">
        <v>591</v>
      </c>
      <c r="I16956" t="s">
        <v>592</v>
      </c>
      <c r="K16956" t="s">
        <v>593</v>
      </c>
      <c r="M16956" t="s">
        <v>595</v>
      </c>
      <c r="O16956" t="s">
        <v>194</v>
      </c>
      <c r="P16956">
        <v>2020</v>
      </c>
      <c r="Q16956">
        <v>1343.277</v>
      </c>
    </row>
    <row r="16957" spans="1:17" x14ac:dyDescent="0.25">
      <c r="A16957" t="s">
        <v>870</v>
      </c>
      <c r="B16957" t="s">
        <v>871</v>
      </c>
      <c r="C16957" t="s">
        <v>802</v>
      </c>
      <c r="D16957" t="s">
        <v>589</v>
      </c>
      <c r="E16957" t="s">
        <v>731</v>
      </c>
      <c r="F16957" t="s">
        <v>872</v>
      </c>
      <c r="G16957" t="s">
        <v>188</v>
      </c>
      <c r="H16957" t="s">
        <v>591</v>
      </c>
      <c r="I16957" t="s">
        <v>592</v>
      </c>
      <c r="K16957" t="s">
        <v>593</v>
      </c>
      <c r="M16957" t="s">
        <v>595</v>
      </c>
      <c r="O16957" t="s">
        <v>264</v>
      </c>
      <c r="P16957">
        <v>2020</v>
      </c>
    </row>
    <row r="16958" spans="1:17" x14ac:dyDescent="0.25">
      <c r="A16958" t="s">
        <v>870</v>
      </c>
      <c r="B16958" t="s">
        <v>871</v>
      </c>
      <c r="C16958" t="s">
        <v>802</v>
      </c>
      <c r="D16958" t="s">
        <v>589</v>
      </c>
      <c r="E16958" t="s">
        <v>731</v>
      </c>
      <c r="F16958" t="s">
        <v>872</v>
      </c>
      <c r="G16958" t="s">
        <v>188</v>
      </c>
      <c r="H16958" t="s">
        <v>591</v>
      </c>
      <c r="I16958" t="s">
        <v>592</v>
      </c>
      <c r="K16958" t="s">
        <v>593</v>
      </c>
      <c r="M16958" t="s">
        <v>595</v>
      </c>
      <c r="O16958" t="s">
        <v>265</v>
      </c>
      <c r="P16958">
        <v>2020</v>
      </c>
    </row>
    <row r="16959" spans="1:17" x14ac:dyDescent="0.25">
      <c r="A16959" t="s">
        <v>870</v>
      </c>
      <c r="B16959" t="s">
        <v>871</v>
      </c>
      <c r="C16959" t="s">
        <v>802</v>
      </c>
      <c r="D16959" t="s">
        <v>589</v>
      </c>
      <c r="E16959" t="s">
        <v>731</v>
      </c>
      <c r="F16959" t="s">
        <v>872</v>
      </c>
      <c r="G16959" t="s">
        <v>188</v>
      </c>
      <c r="H16959" t="s">
        <v>591</v>
      </c>
      <c r="I16959" t="s">
        <v>592</v>
      </c>
      <c r="K16959" t="s">
        <v>593</v>
      </c>
      <c r="M16959" t="s">
        <v>595</v>
      </c>
      <c r="O16959" t="s">
        <v>194</v>
      </c>
      <c r="P16959">
        <v>2030</v>
      </c>
      <c r="Q16959">
        <v>1483.8525</v>
      </c>
    </row>
    <row r="16960" spans="1:17" x14ac:dyDescent="0.25">
      <c r="A16960" t="s">
        <v>870</v>
      </c>
      <c r="B16960" t="s">
        <v>871</v>
      </c>
      <c r="C16960" t="s">
        <v>802</v>
      </c>
      <c r="D16960" t="s">
        <v>589</v>
      </c>
      <c r="E16960" t="s">
        <v>731</v>
      </c>
      <c r="F16960" t="s">
        <v>872</v>
      </c>
      <c r="G16960" t="s">
        <v>188</v>
      </c>
      <c r="H16960" t="s">
        <v>591</v>
      </c>
      <c r="I16960" t="s">
        <v>592</v>
      </c>
      <c r="K16960" t="s">
        <v>593</v>
      </c>
      <c r="M16960" t="s">
        <v>595</v>
      </c>
      <c r="O16960" t="s">
        <v>194</v>
      </c>
      <c r="P16960">
        <v>2040</v>
      </c>
      <c r="Q16960">
        <v>1499.472</v>
      </c>
    </row>
    <row r="16961" spans="1:17" x14ac:dyDescent="0.25">
      <c r="A16961" t="s">
        <v>870</v>
      </c>
      <c r="B16961" t="s">
        <v>871</v>
      </c>
      <c r="C16961" t="s">
        <v>802</v>
      </c>
      <c r="D16961" t="s">
        <v>589</v>
      </c>
      <c r="E16961" t="s">
        <v>731</v>
      </c>
      <c r="F16961" t="s">
        <v>872</v>
      </c>
      <c r="G16961" t="s">
        <v>188</v>
      </c>
      <c r="H16961" t="s">
        <v>591</v>
      </c>
      <c r="I16961" t="s">
        <v>592</v>
      </c>
      <c r="K16961" t="s">
        <v>593</v>
      </c>
      <c r="M16961" t="s">
        <v>595</v>
      </c>
      <c r="O16961" t="s">
        <v>194</v>
      </c>
      <c r="P16961">
        <v>2050</v>
      </c>
      <c r="Q16961">
        <v>1515.0915</v>
      </c>
    </row>
    <row r="16962" spans="1:17" x14ac:dyDescent="0.25">
      <c r="A16962" t="s">
        <v>870</v>
      </c>
      <c r="B16962" t="s">
        <v>871</v>
      </c>
      <c r="C16962" t="s">
        <v>802</v>
      </c>
      <c r="D16962" t="s">
        <v>589</v>
      </c>
      <c r="E16962" t="s">
        <v>731</v>
      </c>
      <c r="F16962" t="s">
        <v>872</v>
      </c>
      <c r="G16962" t="s">
        <v>188</v>
      </c>
      <c r="H16962" t="s">
        <v>591</v>
      </c>
      <c r="I16962" t="s">
        <v>592</v>
      </c>
      <c r="K16962" t="s">
        <v>593</v>
      </c>
      <c r="M16962" t="s">
        <v>595</v>
      </c>
      <c r="O16962" t="s">
        <v>264</v>
      </c>
      <c r="P16962">
        <v>2050</v>
      </c>
    </row>
    <row r="16963" spans="1:17" x14ac:dyDescent="0.25">
      <c r="A16963" t="s">
        <v>870</v>
      </c>
      <c r="B16963" t="s">
        <v>871</v>
      </c>
      <c r="C16963" t="s">
        <v>802</v>
      </c>
      <c r="D16963" t="s">
        <v>589</v>
      </c>
      <c r="E16963" t="s">
        <v>731</v>
      </c>
      <c r="F16963" t="s">
        <v>872</v>
      </c>
      <c r="G16963" t="s">
        <v>188</v>
      </c>
      <c r="H16963" t="s">
        <v>591</v>
      </c>
      <c r="I16963" t="s">
        <v>592</v>
      </c>
      <c r="K16963" t="s">
        <v>593</v>
      </c>
      <c r="M16963" t="s">
        <v>595</v>
      </c>
      <c r="O16963" t="s">
        <v>265</v>
      </c>
      <c r="P16963">
        <v>2050</v>
      </c>
    </row>
    <row r="16964" spans="1:17" x14ac:dyDescent="0.25">
      <c r="A16964" t="s">
        <v>870</v>
      </c>
      <c r="B16964" t="s">
        <v>871</v>
      </c>
      <c r="C16964" t="s">
        <v>802</v>
      </c>
      <c r="D16964" t="s">
        <v>589</v>
      </c>
      <c r="E16964" t="s">
        <v>731</v>
      </c>
      <c r="F16964" t="s">
        <v>872</v>
      </c>
      <c r="G16964" t="s">
        <v>188</v>
      </c>
      <c r="H16964" t="s">
        <v>819</v>
      </c>
      <c r="I16964" t="s">
        <v>234</v>
      </c>
      <c r="J16964" t="s">
        <v>812</v>
      </c>
      <c r="K16964" t="s">
        <v>236</v>
      </c>
      <c r="L16964" t="s">
        <v>806</v>
      </c>
      <c r="O16964" t="s">
        <v>194</v>
      </c>
      <c r="P16964">
        <v>2015</v>
      </c>
      <c r="Q16964">
        <v>10100</v>
      </c>
    </row>
    <row r="16965" spans="1:17" x14ac:dyDescent="0.25">
      <c r="A16965" t="s">
        <v>870</v>
      </c>
      <c r="B16965" t="s">
        <v>871</v>
      </c>
      <c r="C16965" t="s">
        <v>802</v>
      </c>
      <c r="D16965" t="s">
        <v>589</v>
      </c>
      <c r="E16965" t="s">
        <v>731</v>
      </c>
      <c r="F16965" t="s">
        <v>872</v>
      </c>
      <c r="G16965" t="s">
        <v>188</v>
      </c>
      <c r="H16965" t="s">
        <v>819</v>
      </c>
      <c r="I16965" t="s">
        <v>234</v>
      </c>
      <c r="J16965" t="s">
        <v>812</v>
      </c>
      <c r="K16965" t="s">
        <v>236</v>
      </c>
      <c r="L16965" t="s">
        <v>806</v>
      </c>
      <c r="O16965" t="s">
        <v>194</v>
      </c>
      <c r="P16965">
        <v>2020</v>
      </c>
      <c r="Q16965">
        <v>9000</v>
      </c>
    </row>
    <row r="16966" spans="1:17" x14ac:dyDescent="0.25">
      <c r="A16966" t="s">
        <v>870</v>
      </c>
      <c r="B16966" t="s">
        <v>871</v>
      </c>
      <c r="C16966" t="s">
        <v>802</v>
      </c>
      <c r="D16966" t="s">
        <v>589</v>
      </c>
      <c r="E16966" t="s">
        <v>731</v>
      </c>
      <c r="F16966" t="s">
        <v>872</v>
      </c>
      <c r="G16966" t="s">
        <v>188</v>
      </c>
      <c r="H16966" t="s">
        <v>819</v>
      </c>
      <c r="I16966" t="s">
        <v>234</v>
      </c>
      <c r="J16966" t="s">
        <v>812</v>
      </c>
      <c r="K16966" t="s">
        <v>236</v>
      </c>
      <c r="L16966" t="s">
        <v>806</v>
      </c>
      <c r="O16966" t="s">
        <v>264</v>
      </c>
      <c r="P16966">
        <v>2020</v>
      </c>
      <c r="Q16966">
        <v>8100</v>
      </c>
    </row>
    <row r="16967" spans="1:17" x14ac:dyDescent="0.25">
      <c r="A16967" t="s">
        <v>870</v>
      </c>
      <c r="B16967" t="s">
        <v>871</v>
      </c>
      <c r="C16967" t="s">
        <v>802</v>
      </c>
      <c r="D16967" t="s">
        <v>589</v>
      </c>
      <c r="E16967" t="s">
        <v>731</v>
      </c>
      <c r="F16967" t="s">
        <v>872</v>
      </c>
      <c r="G16967" t="s">
        <v>188</v>
      </c>
      <c r="H16967" t="s">
        <v>819</v>
      </c>
      <c r="I16967" t="s">
        <v>234</v>
      </c>
      <c r="J16967" t="s">
        <v>812</v>
      </c>
      <c r="K16967" t="s">
        <v>236</v>
      </c>
      <c r="L16967" t="s">
        <v>806</v>
      </c>
      <c r="O16967" t="s">
        <v>265</v>
      </c>
      <c r="P16967">
        <v>2020</v>
      </c>
      <c r="Q16967">
        <v>9900</v>
      </c>
    </row>
    <row r="16968" spans="1:17" x14ac:dyDescent="0.25">
      <c r="A16968" t="s">
        <v>870</v>
      </c>
      <c r="B16968" t="s">
        <v>871</v>
      </c>
      <c r="C16968" t="s">
        <v>802</v>
      </c>
      <c r="D16968" t="s">
        <v>589</v>
      </c>
      <c r="E16968" t="s">
        <v>731</v>
      </c>
      <c r="F16968" t="s">
        <v>872</v>
      </c>
      <c r="G16968" t="s">
        <v>188</v>
      </c>
      <c r="H16968" t="s">
        <v>819</v>
      </c>
      <c r="I16968" t="s">
        <v>234</v>
      </c>
      <c r="J16968" t="s">
        <v>812</v>
      </c>
      <c r="K16968" t="s">
        <v>236</v>
      </c>
      <c r="L16968" t="s">
        <v>806</v>
      </c>
      <c r="O16968" t="s">
        <v>194</v>
      </c>
      <c r="P16968">
        <v>2030</v>
      </c>
      <c r="Q16968">
        <v>7600</v>
      </c>
    </row>
    <row r="16969" spans="1:17" x14ac:dyDescent="0.25">
      <c r="A16969" t="s">
        <v>870</v>
      </c>
      <c r="B16969" t="s">
        <v>871</v>
      </c>
      <c r="C16969" t="s">
        <v>802</v>
      </c>
      <c r="D16969" t="s">
        <v>589</v>
      </c>
      <c r="E16969" t="s">
        <v>731</v>
      </c>
      <c r="F16969" t="s">
        <v>872</v>
      </c>
      <c r="G16969" t="s">
        <v>188</v>
      </c>
      <c r="H16969" t="s">
        <v>819</v>
      </c>
      <c r="I16969" t="s">
        <v>234</v>
      </c>
      <c r="J16969" t="s">
        <v>812</v>
      </c>
      <c r="K16969" t="s">
        <v>236</v>
      </c>
      <c r="L16969" t="s">
        <v>806</v>
      </c>
      <c r="O16969" t="s">
        <v>194</v>
      </c>
      <c r="P16969">
        <v>2040</v>
      </c>
      <c r="Q16969">
        <v>6500</v>
      </c>
    </row>
    <row r="16970" spans="1:17" x14ac:dyDescent="0.25">
      <c r="A16970" t="s">
        <v>870</v>
      </c>
      <c r="B16970" t="s">
        <v>871</v>
      </c>
      <c r="C16970" t="s">
        <v>802</v>
      </c>
      <c r="D16970" t="s">
        <v>589</v>
      </c>
      <c r="E16970" t="s">
        <v>731</v>
      </c>
      <c r="F16970" t="s">
        <v>872</v>
      </c>
      <c r="G16970" t="s">
        <v>188</v>
      </c>
      <c r="H16970" t="s">
        <v>819</v>
      </c>
      <c r="I16970" t="s">
        <v>234</v>
      </c>
      <c r="J16970" t="s">
        <v>812</v>
      </c>
      <c r="K16970" t="s">
        <v>236</v>
      </c>
      <c r="L16970" t="s">
        <v>806</v>
      </c>
      <c r="O16970" t="s">
        <v>194</v>
      </c>
      <c r="P16970">
        <v>2050</v>
      </c>
      <c r="Q16970">
        <v>5900</v>
      </c>
    </row>
    <row r="16971" spans="1:17" x14ac:dyDescent="0.25">
      <c r="A16971" t="s">
        <v>870</v>
      </c>
      <c r="B16971" t="s">
        <v>871</v>
      </c>
      <c r="C16971" t="s">
        <v>802</v>
      </c>
      <c r="D16971" t="s">
        <v>589</v>
      </c>
      <c r="E16971" t="s">
        <v>731</v>
      </c>
      <c r="F16971" t="s">
        <v>872</v>
      </c>
      <c r="G16971" t="s">
        <v>188</v>
      </c>
      <c r="H16971" t="s">
        <v>819</v>
      </c>
      <c r="I16971" t="s">
        <v>234</v>
      </c>
      <c r="J16971" t="s">
        <v>812</v>
      </c>
      <c r="K16971" t="s">
        <v>236</v>
      </c>
      <c r="L16971" t="s">
        <v>806</v>
      </c>
      <c r="O16971" t="s">
        <v>264</v>
      </c>
      <c r="P16971">
        <v>2050</v>
      </c>
      <c r="Q16971">
        <v>5300</v>
      </c>
    </row>
    <row r="16972" spans="1:17" x14ac:dyDescent="0.25">
      <c r="A16972" t="s">
        <v>870</v>
      </c>
      <c r="B16972" t="s">
        <v>871</v>
      </c>
      <c r="C16972" t="s">
        <v>802</v>
      </c>
      <c r="D16972" t="s">
        <v>589</v>
      </c>
      <c r="E16972" t="s">
        <v>731</v>
      </c>
      <c r="F16972" t="s">
        <v>872</v>
      </c>
      <c r="G16972" t="s">
        <v>188</v>
      </c>
      <c r="H16972" t="s">
        <v>819</v>
      </c>
      <c r="I16972" t="s">
        <v>234</v>
      </c>
      <c r="J16972" t="s">
        <v>812</v>
      </c>
      <c r="K16972" t="s">
        <v>236</v>
      </c>
      <c r="L16972" t="s">
        <v>806</v>
      </c>
      <c r="O16972" t="s">
        <v>265</v>
      </c>
      <c r="P16972">
        <v>2050</v>
      </c>
      <c r="Q16972">
        <v>6500</v>
      </c>
    </row>
    <row r="16973" spans="1:17" x14ac:dyDescent="0.25">
      <c r="A16973" t="s">
        <v>870</v>
      </c>
      <c r="B16973" t="s">
        <v>871</v>
      </c>
      <c r="C16973" t="s">
        <v>802</v>
      </c>
      <c r="D16973" t="s">
        <v>589</v>
      </c>
      <c r="E16973" t="s">
        <v>731</v>
      </c>
      <c r="F16973" t="s">
        <v>872</v>
      </c>
      <c r="G16973" t="s">
        <v>188</v>
      </c>
      <c r="H16973" t="s">
        <v>820</v>
      </c>
      <c r="I16973" t="s">
        <v>234</v>
      </c>
      <c r="J16973" t="s">
        <v>821</v>
      </c>
      <c r="K16973" t="s">
        <v>236</v>
      </c>
      <c r="L16973" t="s">
        <v>806</v>
      </c>
      <c r="M16973" t="s">
        <v>874</v>
      </c>
      <c r="N16973" t="s">
        <v>217</v>
      </c>
      <c r="O16973" t="s">
        <v>194</v>
      </c>
      <c r="P16973">
        <v>2015</v>
      </c>
    </row>
    <row r="16974" spans="1:17" x14ac:dyDescent="0.25">
      <c r="A16974" t="s">
        <v>870</v>
      </c>
      <c r="B16974" t="s">
        <v>871</v>
      </c>
      <c r="C16974" t="s">
        <v>802</v>
      </c>
      <c r="D16974" t="s">
        <v>589</v>
      </c>
      <c r="E16974" t="s">
        <v>731</v>
      </c>
      <c r="F16974" t="s">
        <v>872</v>
      </c>
      <c r="G16974" t="s">
        <v>188</v>
      </c>
      <c r="H16974" t="s">
        <v>820</v>
      </c>
      <c r="I16974" t="s">
        <v>234</v>
      </c>
      <c r="J16974" t="s">
        <v>821</v>
      </c>
      <c r="K16974" t="s">
        <v>236</v>
      </c>
      <c r="L16974" t="s">
        <v>806</v>
      </c>
      <c r="M16974" t="s">
        <v>874</v>
      </c>
      <c r="N16974" t="s">
        <v>217</v>
      </c>
      <c r="O16974" t="s">
        <v>194</v>
      </c>
      <c r="P16974">
        <v>2020</v>
      </c>
      <c r="Q16974">
        <v>3500</v>
      </c>
    </row>
    <row r="16975" spans="1:17" x14ac:dyDescent="0.25">
      <c r="A16975" t="s">
        <v>870</v>
      </c>
      <c r="B16975" t="s">
        <v>871</v>
      </c>
      <c r="C16975" t="s">
        <v>802</v>
      </c>
      <c r="D16975" t="s">
        <v>589</v>
      </c>
      <c r="E16975" t="s">
        <v>731</v>
      </c>
      <c r="F16975" t="s">
        <v>872</v>
      </c>
      <c r="G16975" t="s">
        <v>188</v>
      </c>
      <c r="H16975" t="s">
        <v>820</v>
      </c>
      <c r="I16975" t="s">
        <v>234</v>
      </c>
      <c r="J16975" t="s">
        <v>821</v>
      </c>
      <c r="K16975" t="s">
        <v>236</v>
      </c>
      <c r="L16975" t="s">
        <v>806</v>
      </c>
      <c r="M16975" t="s">
        <v>874</v>
      </c>
      <c r="N16975" t="s">
        <v>217</v>
      </c>
      <c r="O16975" t="s">
        <v>264</v>
      </c>
      <c r="P16975">
        <v>2020</v>
      </c>
    </row>
    <row r="16976" spans="1:17" x14ac:dyDescent="0.25">
      <c r="A16976" t="s">
        <v>870</v>
      </c>
      <c r="B16976" t="s">
        <v>871</v>
      </c>
      <c r="C16976" t="s">
        <v>802</v>
      </c>
      <c r="D16976" t="s">
        <v>589</v>
      </c>
      <c r="E16976" t="s">
        <v>731</v>
      </c>
      <c r="F16976" t="s">
        <v>872</v>
      </c>
      <c r="G16976" t="s">
        <v>188</v>
      </c>
      <c r="H16976" t="s">
        <v>820</v>
      </c>
      <c r="I16976" t="s">
        <v>234</v>
      </c>
      <c r="J16976" t="s">
        <v>821</v>
      </c>
      <c r="K16976" t="s">
        <v>236</v>
      </c>
      <c r="L16976" t="s">
        <v>806</v>
      </c>
      <c r="M16976" t="s">
        <v>874</v>
      </c>
      <c r="N16976" t="s">
        <v>217</v>
      </c>
      <c r="O16976" t="s">
        <v>265</v>
      </c>
      <c r="P16976">
        <v>2020</v>
      </c>
    </row>
    <row r="16977" spans="1:17" x14ac:dyDescent="0.25">
      <c r="A16977" t="s">
        <v>870</v>
      </c>
      <c r="B16977" t="s">
        <v>871</v>
      </c>
      <c r="C16977" t="s">
        <v>802</v>
      </c>
      <c r="D16977" t="s">
        <v>589</v>
      </c>
      <c r="E16977" t="s">
        <v>731</v>
      </c>
      <c r="F16977" t="s">
        <v>872</v>
      </c>
      <c r="G16977" t="s">
        <v>188</v>
      </c>
      <c r="H16977" t="s">
        <v>820</v>
      </c>
      <c r="I16977" t="s">
        <v>234</v>
      </c>
      <c r="J16977" t="s">
        <v>821</v>
      </c>
      <c r="K16977" t="s">
        <v>236</v>
      </c>
      <c r="L16977" t="s">
        <v>806</v>
      </c>
      <c r="M16977" t="s">
        <v>874</v>
      </c>
      <c r="N16977" t="s">
        <v>217</v>
      </c>
      <c r="O16977" t="s">
        <v>194</v>
      </c>
      <c r="P16977">
        <v>2030</v>
      </c>
      <c r="Q16977">
        <v>3100</v>
      </c>
    </row>
    <row r="16978" spans="1:17" x14ac:dyDescent="0.25">
      <c r="A16978" t="s">
        <v>870</v>
      </c>
      <c r="B16978" t="s">
        <v>871</v>
      </c>
      <c r="C16978" t="s">
        <v>802</v>
      </c>
      <c r="D16978" t="s">
        <v>589</v>
      </c>
      <c r="E16978" t="s">
        <v>731</v>
      </c>
      <c r="F16978" t="s">
        <v>872</v>
      </c>
      <c r="G16978" t="s">
        <v>188</v>
      </c>
      <c r="H16978" t="s">
        <v>820</v>
      </c>
      <c r="I16978" t="s">
        <v>234</v>
      </c>
      <c r="J16978" t="s">
        <v>821</v>
      </c>
      <c r="K16978" t="s">
        <v>236</v>
      </c>
      <c r="L16978" t="s">
        <v>806</v>
      </c>
      <c r="M16978" t="s">
        <v>874</v>
      </c>
      <c r="N16978" t="s">
        <v>217</v>
      </c>
      <c r="O16978" t="s">
        <v>194</v>
      </c>
      <c r="P16978">
        <v>2040</v>
      </c>
      <c r="Q16978">
        <v>2500</v>
      </c>
    </row>
    <row r="16979" spans="1:17" x14ac:dyDescent="0.25">
      <c r="A16979" t="s">
        <v>870</v>
      </c>
      <c r="B16979" t="s">
        <v>871</v>
      </c>
      <c r="C16979" t="s">
        <v>802</v>
      </c>
      <c r="D16979" t="s">
        <v>589</v>
      </c>
      <c r="E16979" t="s">
        <v>731</v>
      </c>
      <c r="F16979" t="s">
        <v>872</v>
      </c>
      <c r="G16979" t="s">
        <v>188</v>
      </c>
      <c r="H16979" t="s">
        <v>820</v>
      </c>
      <c r="I16979" t="s">
        <v>234</v>
      </c>
      <c r="J16979" t="s">
        <v>821</v>
      </c>
      <c r="K16979" t="s">
        <v>236</v>
      </c>
      <c r="L16979" t="s">
        <v>806</v>
      </c>
      <c r="M16979" t="s">
        <v>874</v>
      </c>
      <c r="N16979" t="s">
        <v>217</v>
      </c>
      <c r="O16979" t="s">
        <v>194</v>
      </c>
      <c r="P16979">
        <v>2050</v>
      </c>
      <c r="Q16979">
        <v>2000</v>
      </c>
    </row>
    <row r="16980" spans="1:17" x14ac:dyDescent="0.25">
      <c r="A16980" t="s">
        <v>870</v>
      </c>
      <c r="B16980" t="s">
        <v>871</v>
      </c>
      <c r="C16980" t="s">
        <v>802</v>
      </c>
      <c r="D16980" t="s">
        <v>589</v>
      </c>
      <c r="E16980" t="s">
        <v>731</v>
      </c>
      <c r="F16980" t="s">
        <v>872</v>
      </c>
      <c r="G16980" t="s">
        <v>188</v>
      </c>
      <c r="H16980" t="s">
        <v>820</v>
      </c>
      <c r="I16980" t="s">
        <v>234</v>
      </c>
      <c r="J16980" t="s">
        <v>821</v>
      </c>
      <c r="K16980" t="s">
        <v>236</v>
      </c>
      <c r="L16980" t="s">
        <v>806</v>
      </c>
      <c r="M16980" t="s">
        <v>874</v>
      </c>
      <c r="N16980" t="s">
        <v>217</v>
      </c>
      <c r="O16980" t="s">
        <v>264</v>
      </c>
      <c r="P16980">
        <v>2050</v>
      </c>
    </row>
    <row r="16981" spans="1:17" x14ac:dyDescent="0.25">
      <c r="A16981" t="s">
        <v>870</v>
      </c>
      <c r="B16981" t="s">
        <v>871</v>
      </c>
      <c r="C16981" t="s">
        <v>802</v>
      </c>
      <c r="D16981" t="s">
        <v>589</v>
      </c>
      <c r="E16981" t="s">
        <v>731</v>
      </c>
      <c r="F16981" t="s">
        <v>872</v>
      </c>
      <c r="G16981" t="s">
        <v>188</v>
      </c>
      <c r="H16981" t="s">
        <v>820</v>
      </c>
      <c r="I16981" t="s">
        <v>234</v>
      </c>
      <c r="J16981" t="s">
        <v>821</v>
      </c>
      <c r="K16981" t="s">
        <v>236</v>
      </c>
      <c r="L16981" t="s">
        <v>806</v>
      </c>
      <c r="M16981" t="s">
        <v>874</v>
      </c>
      <c r="N16981" t="s">
        <v>217</v>
      </c>
      <c r="O16981" t="s">
        <v>265</v>
      </c>
      <c r="P16981">
        <v>2050</v>
      </c>
    </row>
    <row r="16982" spans="1:17" x14ac:dyDescent="0.25">
      <c r="A16982" t="s">
        <v>870</v>
      </c>
      <c r="B16982" t="s">
        <v>871</v>
      </c>
      <c r="C16982" t="s">
        <v>802</v>
      </c>
      <c r="D16982" t="s">
        <v>589</v>
      </c>
      <c r="E16982" t="s">
        <v>731</v>
      </c>
      <c r="F16982" t="s">
        <v>872</v>
      </c>
      <c r="G16982" t="s">
        <v>188</v>
      </c>
      <c r="H16982" t="s">
        <v>822</v>
      </c>
      <c r="I16982" t="s">
        <v>234</v>
      </c>
      <c r="J16982" t="s">
        <v>823</v>
      </c>
      <c r="K16982" t="s">
        <v>236</v>
      </c>
      <c r="L16982" t="s">
        <v>806</v>
      </c>
      <c r="M16982" t="s">
        <v>878</v>
      </c>
      <c r="O16982" t="s">
        <v>194</v>
      </c>
      <c r="P16982">
        <v>2015</v>
      </c>
    </row>
    <row r="16983" spans="1:17" x14ac:dyDescent="0.25">
      <c r="A16983" t="s">
        <v>870</v>
      </c>
      <c r="B16983" t="s">
        <v>871</v>
      </c>
      <c r="C16983" t="s">
        <v>802</v>
      </c>
      <c r="D16983" t="s">
        <v>589</v>
      </c>
      <c r="E16983" t="s">
        <v>731</v>
      </c>
      <c r="F16983" t="s">
        <v>872</v>
      </c>
      <c r="G16983" t="s">
        <v>188</v>
      </c>
      <c r="H16983" t="s">
        <v>822</v>
      </c>
      <c r="I16983" t="s">
        <v>234</v>
      </c>
      <c r="J16983" t="s">
        <v>823</v>
      </c>
      <c r="K16983" t="s">
        <v>236</v>
      </c>
      <c r="L16983" t="s">
        <v>806</v>
      </c>
      <c r="M16983" t="s">
        <v>878</v>
      </c>
      <c r="O16983" t="s">
        <v>194</v>
      </c>
      <c r="P16983">
        <v>2020</v>
      </c>
      <c r="Q16983">
        <v>5500</v>
      </c>
    </row>
    <row r="16984" spans="1:17" x14ac:dyDescent="0.25">
      <c r="A16984" t="s">
        <v>870</v>
      </c>
      <c r="B16984" t="s">
        <v>871</v>
      </c>
      <c r="C16984" t="s">
        <v>802</v>
      </c>
      <c r="D16984" t="s">
        <v>589</v>
      </c>
      <c r="E16984" t="s">
        <v>731</v>
      </c>
      <c r="F16984" t="s">
        <v>872</v>
      </c>
      <c r="G16984" t="s">
        <v>188</v>
      </c>
      <c r="H16984" t="s">
        <v>822</v>
      </c>
      <c r="I16984" t="s">
        <v>234</v>
      </c>
      <c r="J16984" t="s">
        <v>823</v>
      </c>
      <c r="K16984" t="s">
        <v>236</v>
      </c>
      <c r="L16984" t="s">
        <v>806</v>
      </c>
      <c r="M16984" t="s">
        <v>878</v>
      </c>
      <c r="O16984" t="s">
        <v>264</v>
      </c>
      <c r="P16984">
        <v>2020</v>
      </c>
    </row>
    <row r="16985" spans="1:17" x14ac:dyDescent="0.25">
      <c r="A16985" t="s">
        <v>870</v>
      </c>
      <c r="B16985" t="s">
        <v>871</v>
      </c>
      <c r="C16985" t="s">
        <v>802</v>
      </c>
      <c r="D16985" t="s">
        <v>589</v>
      </c>
      <c r="E16985" t="s">
        <v>731</v>
      </c>
      <c r="F16985" t="s">
        <v>872</v>
      </c>
      <c r="G16985" t="s">
        <v>188</v>
      </c>
      <c r="H16985" t="s">
        <v>822</v>
      </c>
      <c r="I16985" t="s">
        <v>234</v>
      </c>
      <c r="J16985" t="s">
        <v>823</v>
      </c>
      <c r="K16985" t="s">
        <v>236</v>
      </c>
      <c r="L16985" t="s">
        <v>806</v>
      </c>
      <c r="M16985" t="s">
        <v>878</v>
      </c>
      <c r="O16985" t="s">
        <v>265</v>
      </c>
      <c r="P16985">
        <v>2020</v>
      </c>
    </row>
    <row r="16986" spans="1:17" x14ac:dyDescent="0.25">
      <c r="A16986" t="s">
        <v>870</v>
      </c>
      <c r="B16986" t="s">
        <v>871</v>
      </c>
      <c r="C16986" t="s">
        <v>802</v>
      </c>
      <c r="D16986" t="s">
        <v>589</v>
      </c>
      <c r="E16986" t="s">
        <v>731</v>
      </c>
      <c r="F16986" t="s">
        <v>872</v>
      </c>
      <c r="G16986" t="s">
        <v>188</v>
      </c>
      <c r="H16986" t="s">
        <v>822</v>
      </c>
      <c r="I16986" t="s">
        <v>234</v>
      </c>
      <c r="J16986" t="s">
        <v>823</v>
      </c>
      <c r="K16986" t="s">
        <v>236</v>
      </c>
      <c r="L16986" t="s">
        <v>806</v>
      </c>
      <c r="M16986" t="s">
        <v>878</v>
      </c>
      <c r="O16986" t="s">
        <v>194</v>
      </c>
      <c r="P16986">
        <v>2030</v>
      </c>
      <c r="Q16986">
        <v>4500</v>
      </c>
    </row>
    <row r="16987" spans="1:17" x14ac:dyDescent="0.25">
      <c r="A16987" t="s">
        <v>870</v>
      </c>
      <c r="B16987" t="s">
        <v>871</v>
      </c>
      <c r="C16987" t="s">
        <v>802</v>
      </c>
      <c r="D16987" t="s">
        <v>589</v>
      </c>
      <c r="E16987" t="s">
        <v>731</v>
      </c>
      <c r="F16987" t="s">
        <v>872</v>
      </c>
      <c r="G16987" t="s">
        <v>188</v>
      </c>
      <c r="H16987" t="s">
        <v>822</v>
      </c>
      <c r="I16987" t="s">
        <v>234</v>
      </c>
      <c r="J16987" t="s">
        <v>823</v>
      </c>
      <c r="K16987" t="s">
        <v>236</v>
      </c>
      <c r="L16987" t="s">
        <v>806</v>
      </c>
      <c r="M16987" t="s">
        <v>878</v>
      </c>
      <c r="O16987" t="s">
        <v>194</v>
      </c>
      <c r="P16987">
        <v>2040</v>
      </c>
      <c r="Q16987">
        <v>4000</v>
      </c>
    </row>
    <row r="16988" spans="1:17" x14ac:dyDescent="0.25">
      <c r="A16988" t="s">
        <v>870</v>
      </c>
      <c r="B16988" t="s">
        <v>871</v>
      </c>
      <c r="C16988" t="s">
        <v>802</v>
      </c>
      <c r="D16988" t="s">
        <v>589</v>
      </c>
      <c r="E16988" t="s">
        <v>731</v>
      </c>
      <c r="F16988" t="s">
        <v>872</v>
      </c>
      <c r="G16988" t="s">
        <v>188</v>
      </c>
      <c r="H16988" t="s">
        <v>822</v>
      </c>
      <c r="I16988" t="s">
        <v>234</v>
      </c>
      <c r="J16988" t="s">
        <v>823</v>
      </c>
      <c r="K16988" t="s">
        <v>236</v>
      </c>
      <c r="L16988" t="s">
        <v>806</v>
      </c>
      <c r="M16988" t="s">
        <v>878</v>
      </c>
      <c r="O16988" t="s">
        <v>194</v>
      </c>
      <c r="P16988">
        <v>2050</v>
      </c>
      <c r="Q16988">
        <v>3900</v>
      </c>
    </row>
    <row r="16989" spans="1:17" x14ac:dyDescent="0.25">
      <c r="A16989" t="s">
        <v>870</v>
      </c>
      <c r="B16989" t="s">
        <v>871</v>
      </c>
      <c r="C16989" t="s">
        <v>802</v>
      </c>
      <c r="D16989" t="s">
        <v>589</v>
      </c>
      <c r="E16989" t="s">
        <v>731</v>
      </c>
      <c r="F16989" t="s">
        <v>872</v>
      </c>
      <c r="G16989" t="s">
        <v>188</v>
      </c>
      <c r="H16989" t="s">
        <v>822</v>
      </c>
      <c r="I16989" t="s">
        <v>234</v>
      </c>
      <c r="J16989" t="s">
        <v>823</v>
      </c>
      <c r="K16989" t="s">
        <v>236</v>
      </c>
      <c r="L16989" t="s">
        <v>806</v>
      </c>
      <c r="M16989" t="s">
        <v>878</v>
      </c>
      <c r="O16989" t="s">
        <v>264</v>
      </c>
      <c r="P16989">
        <v>2050</v>
      </c>
    </row>
    <row r="16990" spans="1:17" x14ac:dyDescent="0.25">
      <c r="A16990" t="s">
        <v>870</v>
      </c>
      <c r="B16990" t="s">
        <v>871</v>
      </c>
      <c r="C16990" t="s">
        <v>802</v>
      </c>
      <c r="D16990" t="s">
        <v>589</v>
      </c>
      <c r="E16990" t="s">
        <v>731</v>
      </c>
      <c r="F16990" t="s">
        <v>872</v>
      </c>
      <c r="G16990" t="s">
        <v>188</v>
      </c>
      <c r="H16990" t="s">
        <v>822</v>
      </c>
      <c r="I16990" t="s">
        <v>234</v>
      </c>
      <c r="J16990" t="s">
        <v>823</v>
      </c>
      <c r="K16990" t="s">
        <v>236</v>
      </c>
      <c r="L16990" t="s">
        <v>806</v>
      </c>
      <c r="M16990" t="s">
        <v>878</v>
      </c>
      <c r="O16990" t="s">
        <v>265</v>
      </c>
      <c r="P16990">
        <v>2050</v>
      </c>
    </row>
    <row r="16991" spans="1:17" x14ac:dyDescent="0.25">
      <c r="A16991" t="s">
        <v>870</v>
      </c>
      <c r="B16991" t="s">
        <v>871</v>
      </c>
      <c r="C16991" t="s">
        <v>802</v>
      </c>
      <c r="D16991" t="s">
        <v>589</v>
      </c>
      <c r="E16991" t="s">
        <v>731</v>
      </c>
      <c r="F16991" t="s">
        <v>872</v>
      </c>
      <c r="G16991" t="s">
        <v>188</v>
      </c>
      <c r="H16991" t="s">
        <v>824</v>
      </c>
      <c r="I16991" t="s">
        <v>213</v>
      </c>
      <c r="J16991" t="s">
        <v>817</v>
      </c>
      <c r="K16991" t="s">
        <v>214</v>
      </c>
      <c r="M16991" t="s">
        <v>210</v>
      </c>
      <c r="O16991" t="s">
        <v>194</v>
      </c>
      <c r="P16991">
        <v>2015</v>
      </c>
      <c r="Q16991">
        <v>5.4</v>
      </c>
    </row>
    <row r="16992" spans="1:17" x14ac:dyDescent="0.25">
      <c r="A16992" t="s">
        <v>870</v>
      </c>
      <c r="B16992" t="s">
        <v>871</v>
      </c>
      <c r="C16992" t="s">
        <v>802</v>
      </c>
      <c r="D16992" t="s">
        <v>589</v>
      </c>
      <c r="E16992" t="s">
        <v>731</v>
      </c>
      <c r="F16992" t="s">
        <v>872</v>
      </c>
      <c r="G16992" t="s">
        <v>188</v>
      </c>
      <c r="H16992" t="s">
        <v>824</v>
      </c>
      <c r="I16992" t="s">
        <v>213</v>
      </c>
      <c r="J16992" t="s">
        <v>817</v>
      </c>
      <c r="K16992" t="s">
        <v>214</v>
      </c>
      <c r="M16992" t="s">
        <v>210</v>
      </c>
      <c r="O16992" t="s">
        <v>194</v>
      </c>
      <c r="P16992">
        <v>2020</v>
      </c>
      <c r="Q16992">
        <v>50</v>
      </c>
    </row>
    <row r="16993" spans="1:17" x14ac:dyDescent="0.25">
      <c r="A16993" t="s">
        <v>870</v>
      </c>
      <c r="B16993" t="s">
        <v>871</v>
      </c>
      <c r="C16993" t="s">
        <v>802</v>
      </c>
      <c r="D16993" t="s">
        <v>589</v>
      </c>
      <c r="E16993" t="s">
        <v>731</v>
      </c>
      <c r="F16993" t="s">
        <v>872</v>
      </c>
      <c r="G16993" t="s">
        <v>188</v>
      </c>
      <c r="H16993" t="s">
        <v>824</v>
      </c>
      <c r="I16993" t="s">
        <v>213</v>
      </c>
      <c r="J16993" t="s">
        <v>817</v>
      </c>
      <c r="K16993" t="s">
        <v>214</v>
      </c>
      <c r="M16993" t="s">
        <v>210</v>
      </c>
      <c r="O16993" t="s">
        <v>264</v>
      </c>
      <c r="P16993">
        <v>2020</v>
      </c>
    </row>
    <row r="16994" spans="1:17" x14ac:dyDescent="0.25">
      <c r="A16994" t="s">
        <v>870</v>
      </c>
      <c r="B16994" t="s">
        <v>871</v>
      </c>
      <c r="C16994" t="s">
        <v>802</v>
      </c>
      <c r="D16994" t="s">
        <v>589</v>
      </c>
      <c r="E16994" t="s">
        <v>731</v>
      </c>
      <c r="F16994" t="s">
        <v>872</v>
      </c>
      <c r="G16994" t="s">
        <v>188</v>
      </c>
      <c r="H16994" t="s">
        <v>824</v>
      </c>
      <c r="I16994" t="s">
        <v>213</v>
      </c>
      <c r="J16994" t="s">
        <v>817</v>
      </c>
      <c r="K16994" t="s">
        <v>214</v>
      </c>
      <c r="M16994" t="s">
        <v>210</v>
      </c>
      <c r="O16994" t="s">
        <v>265</v>
      </c>
      <c r="P16994">
        <v>2020</v>
      </c>
    </row>
    <row r="16995" spans="1:17" x14ac:dyDescent="0.25">
      <c r="A16995" t="s">
        <v>870</v>
      </c>
      <c r="B16995" t="s">
        <v>871</v>
      </c>
      <c r="C16995" t="s">
        <v>802</v>
      </c>
      <c r="D16995" t="s">
        <v>589</v>
      </c>
      <c r="E16995" t="s">
        <v>731</v>
      </c>
      <c r="F16995" t="s">
        <v>872</v>
      </c>
      <c r="G16995" t="s">
        <v>188</v>
      </c>
      <c r="H16995" t="s">
        <v>824</v>
      </c>
      <c r="I16995" t="s">
        <v>213</v>
      </c>
      <c r="J16995" t="s">
        <v>817</v>
      </c>
      <c r="K16995" t="s">
        <v>214</v>
      </c>
      <c r="M16995" t="s">
        <v>210</v>
      </c>
      <c r="O16995" t="s">
        <v>194</v>
      </c>
      <c r="P16995">
        <v>2030</v>
      </c>
      <c r="Q16995">
        <v>50</v>
      </c>
    </row>
    <row r="16996" spans="1:17" x14ac:dyDescent="0.25">
      <c r="A16996" t="s">
        <v>870</v>
      </c>
      <c r="B16996" t="s">
        <v>871</v>
      </c>
      <c r="C16996" t="s">
        <v>802</v>
      </c>
      <c r="D16996" t="s">
        <v>589</v>
      </c>
      <c r="E16996" t="s">
        <v>731</v>
      </c>
      <c r="F16996" t="s">
        <v>872</v>
      </c>
      <c r="G16996" t="s">
        <v>188</v>
      </c>
      <c r="H16996" t="s">
        <v>824</v>
      </c>
      <c r="I16996" t="s">
        <v>213</v>
      </c>
      <c r="J16996" t="s">
        <v>817</v>
      </c>
      <c r="K16996" t="s">
        <v>214</v>
      </c>
      <c r="M16996" t="s">
        <v>210</v>
      </c>
      <c r="O16996" t="s">
        <v>194</v>
      </c>
      <c r="P16996">
        <v>2040</v>
      </c>
      <c r="Q16996">
        <v>50</v>
      </c>
    </row>
    <row r="16997" spans="1:17" x14ac:dyDescent="0.25">
      <c r="A16997" t="s">
        <v>870</v>
      </c>
      <c r="B16997" t="s">
        <v>871</v>
      </c>
      <c r="C16997" t="s">
        <v>802</v>
      </c>
      <c r="D16997" t="s">
        <v>589</v>
      </c>
      <c r="E16997" t="s">
        <v>731</v>
      </c>
      <c r="F16997" t="s">
        <v>872</v>
      </c>
      <c r="G16997" t="s">
        <v>188</v>
      </c>
      <c r="H16997" t="s">
        <v>824</v>
      </c>
      <c r="I16997" t="s">
        <v>213</v>
      </c>
      <c r="J16997" t="s">
        <v>817</v>
      </c>
      <c r="K16997" t="s">
        <v>214</v>
      </c>
      <c r="M16997" t="s">
        <v>210</v>
      </c>
      <c r="O16997" t="s">
        <v>194</v>
      </c>
      <c r="P16997">
        <v>2050</v>
      </c>
      <c r="Q16997">
        <v>50</v>
      </c>
    </row>
    <row r="16998" spans="1:17" x14ac:dyDescent="0.25">
      <c r="A16998" t="s">
        <v>870</v>
      </c>
      <c r="B16998" t="s">
        <v>871</v>
      </c>
      <c r="C16998" t="s">
        <v>802</v>
      </c>
      <c r="D16998" t="s">
        <v>589</v>
      </c>
      <c r="E16998" t="s">
        <v>731</v>
      </c>
      <c r="F16998" t="s">
        <v>872</v>
      </c>
      <c r="G16998" t="s">
        <v>188</v>
      </c>
      <c r="H16998" t="s">
        <v>824</v>
      </c>
      <c r="I16998" t="s">
        <v>213</v>
      </c>
      <c r="J16998" t="s">
        <v>817</v>
      </c>
      <c r="K16998" t="s">
        <v>214</v>
      </c>
      <c r="M16998" t="s">
        <v>210</v>
      </c>
      <c r="O16998" t="s">
        <v>264</v>
      </c>
      <c r="P16998">
        <v>2050</v>
      </c>
    </row>
    <row r="16999" spans="1:17" x14ac:dyDescent="0.25">
      <c r="A16999" t="s">
        <v>870</v>
      </c>
      <c r="B16999" t="s">
        <v>871</v>
      </c>
      <c r="C16999" t="s">
        <v>802</v>
      </c>
      <c r="D16999" t="s">
        <v>589</v>
      </c>
      <c r="E16999" t="s">
        <v>731</v>
      </c>
      <c r="F16999" t="s">
        <v>872</v>
      </c>
      <c r="G16999" t="s">
        <v>188</v>
      </c>
      <c r="H16999" t="s">
        <v>824</v>
      </c>
      <c r="I16999" t="s">
        <v>213</v>
      </c>
      <c r="J16999" t="s">
        <v>817</v>
      </c>
      <c r="K16999" t="s">
        <v>214</v>
      </c>
      <c r="M16999" t="s">
        <v>210</v>
      </c>
      <c r="O16999" t="s">
        <v>265</v>
      </c>
      <c r="P16999">
        <v>2050</v>
      </c>
    </row>
    <row r="17000" spans="1:17" x14ac:dyDescent="0.25">
      <c r="A17000" t="s">
        <v>870</v>
      </c>
      <c r="B17000" t="s">
        <v>871</v>
      </c>
      <c r="C17000" t="s">
        <v>802</v>
      </c>
      <c r="D17000" t="s">
        <v>589</v>
      </c>
      <c r="E17000" t="s">
        <v>731</v>
      </c>
      <c r="F17000" t="s">
        <v>872</v>
      </c>
      <c r="G17000" t="s">
        <v>188</v>
      </c>
      <c r="H17000" t="s">
        <v>825</v>
      </c>
      <c r="I17000" t="s">
        <v>826</v>
      </c>
      <c r="K17000" t="s">
        <v>827</v>
      </c>
      <c r="M17000" t="s">
        <v>199</v>
      </c>
      <c r="N17000" t="s">
        <v>206</v>
      </c>
      <c r="O17000" t="s">
        <v>194</v>
      </c>
      <c r="P17000">
        <v>2015</v>
      </c>
      <c r="Q17000">
        <v>1068</v>
      </c>
    </row>
    <row r="17001" spans="1:17" x14ac:dyDescent="0.25">
      <c r="A17001" t="s">
        <v>870</v>
      </c>
      <c r="B17001" t="s">
        <v>871</v>
      </c>
      <c r="C17001" t="s">
        <v>802</v>
      </c>
      <c r="D17001" t="s">
        <v>589</v>
      </c>
      <c r="E17001" t="s">
        <v>731</v>
      </c>
      <c r="F17001" t="s">
        <v>872</v>
      </c>
      <c r="G17001" t="s">
        <v>188</v>
      </c>
      <c r="H17001" t="s">
        <v>825</v>
      </c>
      <c r="I17001" t="s">
        <v>826</v>
      </c>
      <c r="K17001" t="s">
        <v>827</v>
      </c>
      <c r="M17001" t="s">
        <v>199</v>
      </c>
      <c r="N17001" t="s">
        <v>206</v>
      </c>
      <c r="O17001" t="s">
        <v>194</v>
      </c>
      <c r="P17001">
        <v>2020</v>
      </c>
      <c r="Q17001">
        <v>1068</v>
      </c>
    </row>
    <row r="17002" spans="1:17" x14ac:dyDescent="0.25">
      <c r="A17002" t="s">
        <v>870</v>
      </c>
      <c r="B17002" t="s">
        <v>871</v>
      </c>
      <c r="C17002" t="s">
        <v>802</v>
      </c>
      <c r="D17002" t="s">
        <v>589</v>
      </c>
      <c r="E17002" t="s">
        <v>731</v>
      </c>
      <c r="F17002" t="s">
        <v>872</v>
      </c>
      <c r="G17002" t="s">
        <v>188</v>
      </c>
      <c r="H17002" t="s">
        <v>825</v>
      </c>
      <c r="I17002" t="s">
        <v>826</v>
      </c>
      <c r="K17002" t="s">
        <v>827</v>
      </c>
      <c r="M17002" t="s">
        <v>199</v>
      </c>
      <c r="N17002" t="s">
        <v>206</v>
      </c>
      <c r="O17002" t="s">
        <v>264</v>
      </c>
      <c r="P17002">
        <v>2020</v>
      </c>
    </row>
    <row r="17003" spans="1:17" x14ac:dyDescent="0.25">
      <c r="A17003" t="s">
        <v>870</v>
      </c>
      <c r="B17003" t="s">
        <v>871</v>
      </c>
      <c r="C17003" t="s">
        <v>802</v>
      </c>
      <c r="D17003" t="s">
        <v>589</v>
      </c>
      <c r="E17003" t="s">
        <v>731</v>
      </c>
      <c r="F17003" t="s">
        <v>872</v>
      </c>
      <c r="G17003" t="s">
        <v>188</v>
      </c>
      <c r="H17003" t="s">
        <v>825</v>
      </c>
      <c r="I17003" t="s">
        <v>826</v>
      </c>
      <c r="K17003" t="s">
        <v>827</v>
      </c>
      <c r="M17003" t="s">
        <v>199</v>
      </c>
      <c r="N17003" t="s">
        <v>206</v>
      </c>
      <c r="O17003" t="s">
        <v>265</v>
      </c>
      <c r="P17003">
        <v>2020</v>
      </c>
    </row>
    <row r="17004" spans="1:17" x14ac:dyDescent="0.25">
      <c r="A17004" t="s">
        <v>870</v>
      </c>
      <c r="B17004" t="s">
        <v>871</v>
      </c>
      <c r="C17004" t="s">
        <v>802</v>
      </c>
      <c r="D17004" t="s">
        <v>589</v>
      </c>
      <c r="E17004" t="s">
        <v>731</v>
      </c>
      <c r="F17004" t="s">
        <v>872</v>
      </c>
      <c r="G17004" t="s">
        <v>188</v>
      </c>
      <c r="H17004" t="s">
        <v>825</v>
      </c>
      <c r="I17004" t="s">
        <v>826</v>
      </c>
      <c r="K17004" t="s">
        <v>827</v>
      </c>
      <c r="M17004" t="s">
        <v>199</v>
      </c>
      <c r="N17004" t="s">
        <v>206</v>
      </c>
      <c r="O17004" t="s">
        <v>194</v>
      </c>
      <c r="P17004">
        <v>2030</v>
      </c>
      <c r="Q17004">
        <v>1068</v>
      </c>
    </row>
    <row r="17005" spans="1:17" x14ac:dyDescent="0.25">
      <c r="A17005" t="s">
        <v>870</v>
      </c>
      <c r="B17005" t="s">
        <v>871</v>
      </c>
      <c r="C17005" t="s">
        <v>802</v>
      </c>
      <c r="D17005" t="s">
        <v>589</v>
      </c>
      <c r="E17005" t="s">
        <v>731</v>
      </c>
      <c r="F17005" t="s">
        <v>872</v>
      </c>
      <c r="G17005" t="s">
        <v>188</v>
      </c>
      <c r="H17005" t="s">
        <v>825</v>
      </c>
      <c r="I17005" t="s">
        <v>826</v>
      </c>
      <c r="K17005" t="s">
        <v>827</v>
      </c>
      <c r="M17005" t="s">
        <v>199</v>
      </c>
      <c r="N17005" t="s">
        <v>206</v>
      </c>
      <c r="O17005" t="s">
        <v>194</v>
      </c>
      <c r="P17005">
        <v>2040</v>
      </c>
      <c r="Q17005">
        <v>1068</v>
      </c>
    </row>
    <row r="17006" spans="1:17" x14ac:dyDescent="0.25">
      <c r="A17006" t="s">
        <v>870</v>
      </c>
      <c r="B17006" t="s">
        <v>871</v>
      </c>
      <c r="C17006" t="s">
        <v>802</v>
      </c>
      <c r="D17006" t="s">
        <v>589</v>
      </c>
      <c r="E17006" t="s">
        <v>731</v>
      </c>
      <c r="F17006" t="s">
        <v>872</v>
      </c>
      <c r="G17006" t="s">
        <v>188</v>
      </c>
      <c r="H17006" t="s">
        <v>825</v>
      </c>
      <c r="I17006" t="s">
        <v>826</v>
      </c>
      <c r="K17006" t="s">
        <v>827</v>
      </c>
      <c r="M17006" t="s">
        <v>199</v>
      </c>
      <c r="N17006" t="s">
        <v>206</v>
      </c>
      <c r="O17006" t="s">
        <v>194</v>
      </c>
      <c r="P17006">
        <v>2050</v>
      </c>
      <c r="Q17006">
        <v>1068</v>
      </c>
    </row>
    <row r="17007" spans="1:17" x14ac:dyDescent="0.25">
      <c r="A17007" t="s">
        <v>870</v>
      </c>
      <c r="B17007" t="s">
        <v>871</v>
      </c>
      <c r="C17007" t="s">
        <v>802</v>
      </c>
      <c r="D17007" t="s">
        <v>589</v>
      </c>
      <c r="E17007" t="s">
        <v>731</v>
      </c>
      <c r="F17007" t="s">
        <v>872</v>
      </c>
      <c r="G17007" t="s">
        <v>188</v>
      </c>
      <c r="H17007" t="s">
        <v>825</v>
      </c>
      <c r="I17007" t="s">
        <v>826</v>
      </c>
      <c r="K17007" t="s">
        <v>827</v>
      </c>
      <c r="M17007" t="s">
        <v>199</v>
      </c>
      <c r="N17007" t="s">
        <v>206</v>
      </c>
      <c r="O17007" t="s">
        <v>264</v>
      </c>
      <c r="P17007">
        <v>2050</v>
      </c>
    </row>
    <row r="17008" spans="1:17" x14ac:dyDescent="0.25">
      <c r="A17008" t="s">
        <v>870</v>
      </c>
      <c r="B17008" t="s">
        <v>871</v>
      </c>
      <c r="C17008" t="s">
        <v>802</v>
      </c>
      <c r="D17008" t="s">
        <v>589</v>
      </c>
      <c r="E17008" t="s">
        <v>731</v>
      </c>
      <c r="F17008" t="s">
        <v>872</v>
      </c>
      <c r="G17008" t="s">
        <v>188</v>
      </c>
      <c r="H17008" t="s">
        <v>825</v>
      </c>
      <c r="I17008" t="s">
        <v>826</v>
      </c>
      <c r="K17008" t="s">
        <v>827</v>
      </c>
      <c r="M17008" t="s">
        <v>199</v>
      </c>
      <c r="N17008" t="s">
        <v>206</v>
      </c>
      <c r="O17008" t="s">
        <v>265</v>
      </c>
      <c r="P17008">
        <v>2050</v>
      </c>
    </row>
    <row r="17009" spans="1:17" x14ac:dyDescent="0.25">
      <c r="A17009" t="s">
        <v>870</v>
      </c>
      <c r="B17009" t="s">
        <v>871</v>
      </c>
      <c r="C17009" t="s">
        <v>802</v>
      </c>
      <c r="D17009" t="s">
        <v>589</v>
      </c>
      <c r="E17009" t="s">
        <v>731</v>
      </c>
      <c r="F17009" t="s">
        <v>872</v>
      </c>
      <c r="G17009" t="s">
        <v>188</v>
      </c>
      <c r="H17009" t="s">
        <v>828</v>
      </c>
      <c r="I17009" t="s">
        <v>829</v>
      </c>
      <c r="K17009" t="s">
        <v>202</v>
      </c>
      <c r="N17009" t="s">
        <v>217</v>
      </c>
      <c r="O17009" t="s">
        <v>194</v>
      </c>
      <c r="P17009">
        <v>2015</v>
      </c>
      <c r="Q17009">
        <v>10</v>
      </c>
    </row>
    <row r="17010" spans="1:17" x14ac:dyDescent="0.25">
      <c r="A17010" t="s">
        <v>870</v>
      </c>
      <c r="B17010" t="s">
        <v>871</v>
      </c>
      <c r="C17010" t="s">
        <v>802</v>
      </c>
      <c r="D17010" t="s">
        <v>589</v>
      </c>
      <c r="E17010" t="s">
        <v>731</v>
      </c>
      <c r="F17010" t="s">
        <v>872</v>
      </c>
      <c r="G17010" t="s">
        <v>188</v>
      </c>
      <c r="H17010" t="s">
        <v>828</v>
      </c>
      <c r="I17010" t="s">
        <v>829</v>
      </c>
      <c r="K17010" t="s">
        <v>202</v>
      </c>
      <c r="N17010" t="s">
        <v>217</v>
      </c>
      <c r="O17010" t="s">
        <v>194</v>
      </c>
      <c r="P17010">
        <v>2020</v>
      </c>
      <c r="Q17010">
        <v>12.5</v>
      </c>
    </row>
    <row r="17011" spans="1:17" x14ac:dyDescent="0.25">
      <c r="A17011" t="s">
        <v>870</v>
      </c>
      <c r="B17011" t="s">
        <v>871</v>
      </c>
      <c r="C17011" t="s">
        <v>802</v>
      </c>
      <c r="D17011" t="s">
        <v>589</v>
      </c>
      <c r="E17011" t="s">
        <v>731</v>
      </c>
      <c r="F17011" t="s">
        <v>872</v>
      </c>
      <c r="G17011" t="s">
        <v>188</v>
      </c>
      <c r="H17011" t="s">
        <v>828</v>
      </c>
      <c r="I17011" t="s">
        <v>829</v>
      </c>
      <c r="K17011" t="s">
        <v>202</v>
      </c>
      <c r="N17011" t="s">
        <v>217</v>
      </c>
      <c r="O17011" t="s">
        <v>264</v>
      </c>
      <c r="P17011">
        <v>2020</v>
      </c>
    </row>
    <row r="17012" spans="1:17" x14ac:dyDescent="0.25">
      <c r="A17012" t="s">
        <v>870</v>
      </c>
      <c r="B17012" t="s">
        <v>871</v>
      </c>
      <c r="C17012" t="s">
        <v>802</v>
      </c>
      <c r="D17012" t="s">
        <v>589</v>
      </c>
      <c r="E17012" t="s">
        <v>731</v>
      </c>
      <c r="F17012" t="s">
        <v>872</v>
      </c>
      <c r="G17012" t="s">
        <v>188</v>
      </c>
      <c r="H17012" t="s">
        <v>828</v>
      </c>
      <c r="I17012" t="s">
        <v>829</v>
      </c>
      <c r="K17012" t="s">
        <v>202</v>
      </c>
      <c r="N17012" t="s">
        <v>217</v>
      </c>
      <c r="O17012" t="s">
        <v>265</v>
      </c>
      <c r="P17012">
        <v>2020</v>
      </c>
    </row>
    <row r="17013" spans="1:17" x14ac:dyDescent="0.25">
      <c r="A17013" t="s">
        <v>870</v>
      </c>
      <c r="B17013" t="s">
        <v>871</v>
      </c>
      <c r="C17013" t="s">
        <v>802</v>
      </c>
      <c r="D17013" t="s">
        <v>589</v>
      </c>
      <c r="E17013" t="s">
        <v>731</v>
      </c>
      <c r="F17013" t="s">
        <v>872</v>
      </c>
      <c r="G17013" t="s">
        <v>188</v>
      </c>
      <c r="H17013" t="s">
        <v>828</v>
      </c>
      <c r="I17013" t="s">
        <v>829</v>
      </c>
      <c r="K17013" t="s">
        <v>202</v>
      </c>
      <c r="N17013" t="s">
        <v>217</v>
      </c>
      <c r="O17013" t="s">
        <v>194</v>
      </c>
      <c r="P17013">
        <v>2030</v>
      </c>
      <c r="Q17013">
        <v>15</v>
      </c>
    </row>
    <row r="17014" spans="1:17" x14ac:dyDescent="0.25">
      <c r="A17014" t="s">
        <v>870</v>
      </c>
      <c r="B17014" t="s">
        <v>871</v>
      </c>
      <c r="C17014" t="s">
        <v>802</v>
      </c>
      <c r="D17014" t="s">
        <v>589</v>
      </c>
      <c r="E17014" t="s">
        <v>731</v>
      </c>
      <c r="F17014" t="s">
        <v>872</v>
      </c>
      <c r="G17014" t="s">
        <v>188</v>
      </c>
      <c r="H17014" t="s">
        <v>828</v>
      </c>
      <c r="I17014" t="s">
        <v>829</v>
      </c>
      <c r="K17014" t="s">
        <v>202</v>
      </c>
      <c r="N17014" t="s">
        <v>217</v>
      </c>
      <c r="O17014" t="s">
        <v>194</v>
      </c>
      <c r="P17014">
        <v>2040</v>
      </c>
      <c r="Q17014">
        <v>15</v>
      </c>
    </row>
    <row r="17015" spans="1:17" x14ac:dyDescent="0.25">
      <c r="A17015" t="s">
        <v>870</v>
      </c>
      <c r="B17015" t="s">
        <v>871</v>
      </c>
      <c r="C17015" t="s">
        <v>802</v>
      </c>
      <c r="D17015" t="s">
        <v>589</v>
      </c>
      <c r="E17015" t="s">
        <v>731</v>
      </c>
      <c r="F17015" t="s">
        <v>872</v>
      </c>
      <c r="G17015" t="s">
        <v>188</v>
      </c>
      <c r="H17015" t="s">
        <v>828</v>
      </c>
      <c r="I17015" t="s">
        <v>829</v>
      </c>
      <c r="K17015" t="s">
        <v>202</v>
      </c>
      <c r="N17015" t="s">
        <v>217</v>
      </c>
      <c r="O17015" t="s">
        <v>194</v>
      </c>
      <c r="P17015">
        <v>2050</v>
      </c>
      <c r="Q17015">
        <v>15</v>
      </c>
    </row>
    <row r="17016" spans="1:17" x14ac:dyDescent="0.25">
      <c r="A17016" t="s">
        <v>870</v>
      </c>
      <c r="B17016" t="s">
        <v>871</v>
      </c>
      <c r="C17016" t="s">
        <v>802</v>
      </c>
      <c r="D17016" t="s">
        <v>589</v>
      </c>
      <c r="E17016" t="s">
        <v>731</v>
      </c>
      <c r="F17016" t="s">
        <v>872</v>
      </c>
      <c r="G17016" t="s">
        <v>188</v>
      </c>
      <c r="H17016" t="s">
        <v>828</v>
      </c>
      <c r="I17016" t="s">
        <v>829</v>
      </c>
      <c r="K17016" t="s">
        <v>202</v>
      </c>
      <c r="N17016" t="s">
        <v>217</v>
      </c>
      <c r="O17016" t="s">
        <v>264</v>
      </c>
      <c r="P17016">
        <v>2050</v>
      </c>
    </row>
    <row r="17017" spans="1:17" x14ac:dyDescent="0.25">
      <c r="A17017" t="s">
        <v>870</v>
      </c>
      <c r="B17017" t="s">
        <v>871</v>
      </c>
      <c r="C17017" t="s">
        <v>802</v>
      </c>
      <c r="D17017" t="s">
        <v>589</v>
      </c>
      <c r="E17017" t="s">
        <v>731</v>
      </c>
      <c r="F17017" t="s">
        <v>872</v>
      </c>
      <c r="G17017" t="s">
        <v>188</v>
      </c>
      <c r="H17017" t="s">
        <v>828</v>
      </c>
      <c r="I17017" t="s">
        <v>829</v>
      </c>
      <c r="K17017" t="s">
        <v>202</v>
      </c>
      <c r="N17017" t="s">
        <v>217</v>
      </c>
      <c r="O17017" t="s">
        <v>265</v>
      </c>
      <c r="P17017">
        <v>2050</v>
      </c>
    </row>
    <row r="17018" spans="1:17" x14ac:dyDescent="0.25">
      <c r="A17018" t="s">
        <v>870</v>
      </c>
      <c r="B17018" t="s">
        <v>871</v>
      </c>
      <c r="C17018" t="s">
        <v>802</v>
      </c>
      <c r="D17018" t="s">
        <v>589</v>
      </c>
      <c r="E17018" t="s">
        <v>731</v>
      </c>
      <c r="F17018" t="s">
        <v>872</v>
      </c>
      <c r="G17018" t="s">
        <v>233</v>
      </c>
      <c r="H17018" t="s">
        <v>830</v>
      </c>
      <c r="I17018" t="s">
        <v>240</v>
      </c>
      <c r="J17018" t="s">
        <v>600</v>
      </c>
      <c r="K17018" t="s">
        <v>241</v>
      </c>
      <c r="L17018" t="s">
        <v>806</v>
      </c>
      <c r="O17018" t="s">
        <v>194</v>
      </c>
      <c r="P17018">
        <v>2015</v>
      </c>
      <c r="Q17018">
        <v>8.6005764382823202E-2</v>
      </c>
    </row>
    <row r="17019" spans="1:17" x14ac:dyDescent="0.25">
      <c r="A17019" t="s">
        <v>870</v>
      </c>
      <c r="B17019" t="s">
        <v>871</v>
      </c>
      <c r="C17019" t="s">
        <v>802</v>
      </c>
      <c r="D17019" t="s">
        <v>589</v>
      </c>
      <c r="E17019" t="s">
        <v>731</v>
      </c>
      <c r="F17019" t="s">
        <v>872</v>
      </c>
      <c r="G17019" t="s">
        <v>233</v>
      </c>
      <c r="H17019" t="s">
        <v>830</v>
      </c>
      <c r="I17019" t="s">
        <v>240</v>
      </c>
      <c r="J17019" t="s">
        <v>600</v>
      </c>
      <c r="K17019" t="s">
        <v>241</v>
      </c>
      <c r="L17019" t="s">
        <v>806</v>
      </c>
      <c r="O17019" t="s">
        <v>194</v>
      </c>
      <c r="P17019">
        <v>2020</v>
      </c>
      <c r="Q17019">
        <v>6.1141304347826102E-2</v>
      </c>
    </row>
    <row r="17020" spans="1:17" x14ac:dyDescent="0.25">
      <c r="A17020" t="s">
        <v>870</v>
      </c>
      <c r="B17020" t="s">
        <v>871</v>
      </c>
      <c r="C17020" t="s">
        <v>802</v>
      </c>
      <c r="D17020" t="s">
        <v>589</v>
      </c>
      <c r="E17020" t="s">
        <v>731</v>
      </c>
      <c r="F17020" t="s">
        <v>872</v>
      </c>
      <c r="G17020" t="s">
        <v>233</v>
      </c>
      <c r="H17020" t="s">
        <v>830</v>
      </c>
      <c r="I17020" t="s">
        <v>240</v>
      </c>
      <c r="J17020" t="s">
        <v>600</v>
      </c>
      <c r="K17020" t="s">
        <v>241</v>
      </c>
      <c r="L17020" t="s">
        <v>806</v>
      </c>
      <c r="O17020" t="s">
        <v>264</v>
      </c>
      <c r="P17020">
        <v>2020</v>
      </c>
      <c r="Q17020">
        <v>5.9103260869565202E-2</v>
      </c>
    </row>
    <row r="17021" spans="1:17" x14ac:dyDescent="0.25">
      <c r="A17021" t="s">
        <v>870</v>
      </c>
      <c r="B17021" t="s">
        <v>871</v>
      </c>
      <c r="C17021" t="s">
        <v>802</v>
      </c>
      <c r="D17021" t="s">
        <v>589</v>
      </c>
      <c r="E17021" t="s">
        <v>731</v>
      </c>
      <c r="F17021" t="s">
        <v>872</v>
      </c>
      <c r="G17021" t="s">
        <v>233</v>
      </c>
      <c r="H17021" t="s">
        <v>830</v>
      </c>
      <c r="I17021" t="s">
        <v>240</v>
      </c>
      <c r="J17021" t="s">
        <v>600</v>
      </c>
      <c r="K17021" t="s">
        <v>241</v>
      </c>
      <c r="L17021" t="s">
        <v>806</v>
      </c>
      <c r="O17021" t="s">
        <v>265</v>
      </c>
      <c r="P17021">
        <v>2020</v>
      </c>
      <c r="Q17021">
        <v>6.5217391304347797E-2</v>
      </c>
    </row>
    <row r="17022" spans="1:17" x14ac:dyDescent="0.25">
      <c r="A17022" t="s">
        <v>870</v>
      </c>
      <c r="B17022" t="s">
        <v>871</v>
      </c>
      <c r="C17022" t="s">
        <v>802</v>
      </c>
      <c r="D17022" t="s">
        <v>589</v>
      </c>
      <c r="E17022" t="s">
        <v>731</v>
      </c>
      <c r="F17022" t="s">
        <v>872</v>
      </c>
      <c r="G17022" t="s">
        <v>233</v>
      </c>
      <c r="H17022" t="s">
        <v>830</v>
      </c>
      <c r="I17022" t="s">
        <v>240</v>
      </c>
      <c r="J17022" t="s">
        <v>600</v>
      </c>
      <c r="K17022" t="s">
        <v>241</v>
      </c>
      <c r="L17022" t="s">
        <v>806</v>
      </c>
      <c r="O17022" t="s">
        <v>194</v>
      </c>
      <c r="P17022">
        <v>2030</v>
      </c>
      <c r="Q17022">
        <v>4.92575038942751E-2</v>
      </c>
    </row>
    <row r="17023" spans="1:17" x14ac:dyDescent="0.25">
      <c r="A17023" t="s">
        <v>870</v>
      </c>
      <c r="B17023" t="s">
        <v>871</v>
      </c>
      <c r="C17023" t="s">
        <v>802</v>
      </c>
      <c r="D17023" t="s">
        <v>589</v>
      </c>
      <c r="E17023" t="s">
        <v>731</v>
      </c>
      <c r="F17023" t="s">
        <v>872</v>
      </c>
      <c r="G17023" t="s">
        <v>233</v>
      </c>
      <c r="H17023" t="s">
        <v>830</v>
      </c>
      <c r="I17023" t="s">
        <v>240</v>
      </c>
      <c r="J17023" t="s">
        <v>600</v>
      </c>
      <c r="K17023" t="s">
        <v>241</v>
      </c>
      <c r="L17023" t="s">
        <v>806</v>
      </c>
      <c r="O17023" t="s">
        <v>194</v>
      </c>
      <c r="P17023">
        <v>2040</v>
      </c>
      <c r="Q17023">
        <v>4.42163020169054E-2</v>
      </c>
    </row>
    <row r="17024" spans="1:17" x14ac:dyDescent="0.25">
      <c r="A17024" t="s">
        <v>870</v>
      </c>
      <c r="B17024" t="s">
        <v>871</v>
      </c>
      <c r="C17024" t="s">
        <v>802</v>
      </c>
      <c r="D17024" t="s">
        <v>589</v>
      </c>
      <c r="E17024" t="s">
        <v>731</v>
      </c>
      <c r="F17024" t="s">
        <v>872</v>
      </c>
      <c r="G17024" t="s">
        <v>233</v>
      </c>
      <c r="H17024" t="s">
        <v>830</v>
      </c>
      <c r="I17024" t="s">
        <v>240</v>
      </c>
      <c r="J17024" t="s">
        <v>600</v>
      </c>
      <c r="K17024" t="s">
        <v>241</v>
      </c>
      <c r="L17024" t="s">
        <v>806</v>
      </c>
      <c r="O17024" t="s">
        <v>194</v>
      </c>
      <c r="P17024">
        <v>2050</v>
      </c>
      <c r="Q17024">
        <v>4.1747192147050798E-2</v>
      </c>
    </row>
    <row r="17025" spans="1:17" x14ac:dyDescent="0.25">
      <c r="A17025" t="s">
        <v>870</v>
      </c>
      <c r="B17025" t="s">
        <v>871</v>
      </c>
      <c r="C17025" t="s">
        <v>802</v>
      </c>
      <c r="D17025" t="s">
        <v>589</v>
      </c>
      <c r="E17025" t="s">
        <v>731</v>
      </c>
      <c r="F17025" t="s">
        <v>872</v>
      </c>
      <c r="G17025" t="s">
        <v>233</v>
      </c>
      <c r="H17025" t="s">
        <v>830</v>
      </c>
      <c r="I17025" t="s">
        <v>240</v>
      </c>
      <c r="J17025" t="s">
        <v>600</v>
      </c>
      <c r="K17025" t="s">
        <v>241</v>
      </c>
      <c r="L17025" t="s">
        <v>806</v>
      </c>
      <c r="O17025" t="s">
        <v>264</v>
      </c>
      <c r="P17025">
        <v>2050</v>
      </c>
      <c r="Q17025">
        <v>3.76101402281998E-2</v>
      </c>
    </row>
    <row r="17026" spans="1:17" x14ac:dyDescent="0.25">
      <c r="A17026" t="s">
        <v>870</v>
      </c>
      <c r="B17026" t="s">
        <v>871</v>
      </c>
      <c r="C17026" t="s">
        <v>802</v>
      </c>
      <c r="D17026" t="s">
        <v>589</v>
      </c>
      <c r="E17026" t="s">
        <v>731</v>
      </c>
      <c r="F17026" t="s">
        <v>872</v>
      </c>
      <c r="G17026" t="s">
        <v>233</v>
      </c>
      <c r="H17026" t="s">
        <v>830</v>
      </c>
      <c r="I17026" t="s">
        <v>240</v>
      </c>
      <c r="J17026" t="s">
        <v>600</v>
      </c>
      <c r="K17026" t="s">
        <v>241</v>
      </c>
      <c r="L17026" t="s">
        <v>806</v>
      </c>
      <c r="O17026" t="s">
        <v>265</v>
      </c>
      <c r="P17026">
        <v>2050</v>
      </c>
      <c r="Q17026">
        <v>4.7243941020032501E-2</v>
      </c>
    </row>
    <row r="17027" spans="1:17" x14ac:dyDescent="0.25">
      <c r="A17027" t="s">
        <v>870</v>
      </c>
      <c r="B17027" t="s">
        <v>871</v>
      </c>
      <c r="C17027" t="s">
        <v>802</v>
      </c>
      <c r="D17027" t="s">
        <v>589</v>
      </c>
      <c r="E17027" t="s">
        <v>731</v>
      </c>
      <c r="F17027" t="s">
        <v>872</v>
      </c>
      <c r="G17027" t="s">
        <v>233</v>
      </c>
      <c r="H17027" t="s">
        <v>831</v>
      </c>
      <c r="I17027" t="s">
        <v>240</v>
      </c>
      <c r="J17027" t="s">
        <v>832</v>
      </c>
      <c r="K17027" t="s">
        <v>241</v>
      </c>
      <c r="L17027" t="s">
        <v>806</v>
      </c>
      <c r="O17027" t="s">
        <v>194</v>
      </c>
      <c r="P17027">
        <v>2015</v>
      </c>
      <c r="Q17027">
        <v>0.114674352510431</v>
      </c>
    </row>
    <row r="17028" spans="1:17" x14ac:dyDescent="0.25">
      <c r="A17028" t="s">
        <v>870</v>
      </c>
      <c r="B17028" t="s">
        <v>871</v>
      </c>
      <c r="C17028" t="s">
        <v>802</v>
      </c>
      <c r="D17028" t="s">
        <v>589</v>
      </c>
      <c r="E17028" t="s">
        <v>731</v>
      </c>
      <c r="F17028" t="s">
        <v>872</v>
      </c>
      <c r="G17028" t="s">
        <v>233</v>
      </c>
      <c r="H17028" t="s">
        <v>831</v>
      </c>
      <c r="I17028" t="s">
        <v>240</v>
      </c>
      <c r="J17028" t="s">
        <v>832</v>
      </c>
      <c r="K17028" t="s">
        <v>241</v>
      </c>
      <c r="L17028" t="s">
        <v>806</v>
      </c>
      <c r="O17028" t="s">
        <v>194</v>
      </c>
      <c r="P17028">
        <v>2020</v>
      </c>
      <c r="Q17028">
        <v>3.12065217391304E-2</v>
      </c>
    </row>
    <row r="17029" spans="1:17" x14ac:dyDescent="0.25">
      <c r="A17029" t="s">
        <v>870</v>
      </c>
      <c r="B17029" t="s">
        <v>871</v>
      </c>
      <c r="C17029" t="s">
        <v>802</v>
      </c>
      <c r="D17029" t="s">
        <v>589</v>
      </c>
      <c r="E17029" t="s">
        <v>731</v>
      </c>
      <c r="F17029" t="s">
        <v>872</v>
      </c>
      <c r="G17029" t="s">
        <v>233</v>
      </c>
      <c r="H17029" t="s">
        <v>831</v>
      </c>
      <c r="I17029" t="s">
        <v>240</v>
      </c>
      <c r="J17029" t="s">
        <v>832</v>
      </c>
      <c r="K17029" t="s">
        <v>241</v>
      </c>
      <c r="L17029" t="s">
        <v>806</v>
      </c>
      <c r="O17029" t="s">
        <v>264</v>
      </c>
      <c r="P17029">
        <v>2020</v>
      </c>
      <c r="Q17029">
        <v>3.0166304347826099E-2</v>
      </c>
    </row>
    <row r="17030" spans="1:17" x14ac:dyDescent="0.25">
      <c r="A17030" t="s">
        <v>870</v>
      </c>
      <c r="B17030" t="s">
        <v>871</v>
      </c>
      <c r="C17030" t="s">
        <v>802</v>
      </c>
      <c r="D17030" t="s">
        <v>589</v>
      </c>
      <c r="E17030" t="s">
        <v>731</v>
      </c>
      <c r="F17030" t="s">
        <v>872</v>
      </c>
      <c r="G17030" t="s">
        <v>233</v>
      </c>
      <c r="H17030" t="s">
        <v>831</v>
      </c>
      <c r="I17030" t="s">
        <v>240</v>
      </c>
      <c r="J17030" t="s">
        <v>832</v>
      </c>
      <c r="K17030" t="s">
        <v>241</v>
      </c>
      <c r="L17030" t="s">
        <v>806</v>
      </c>
      <c r="O17030" t="s">
        <v>265</v>
      </c>
      <c r="P17030">
        <v>2020</v>
      </c>
      <c r="Q17030">
        <v>3.3286956521739103E-2</v>
      </c>
    </row>
    <row r="17031" spans="1:17" x14ac:dyDescent="0.25">
      <c r="A17031" t="s">
        <v>870</v>
      </c>
      <c r="B17031" t="s">
        <v>871</v>
      </c>
      <c r="C17031" t="s">
        <v>802</v>
      </c>
      <c r="D17031" t="s">
        <v>589</v>
      </c>
      <c r="E17031" t="s">
        <v>731</v>
      </c>
      <c r="F17031" t="s">
        <v>872</v>
      </c>
      <c r="G17031" t="s">
        <v>233</v>
      </c>
      <c r="H17031" t="s">
        <v>831</v>
      </c>
      <c r="I17031" t="s">
        <v>240</v>
      </c>
      <c r="J17031" t="s">
        <v>832</v>
      </c>
      <c r="K17031" t="s">
        <v>241</v>
      </c>
      <c r="L17031" t="s">
        <v>806</v>
      </c>
      <c r="O17031" t="s">
        <v>194</v>
      </c>
      <c r="P17031">
        <v>2030</v>
      </c>
      <c r="Q17031">
        <v>2.02544645674737E-2</v>
      </c>
    </row>
    <row r="17032" spans="1:17" x14ac:dyDescent="0.25">
      <c r="A17032" t="s">
        <v>870</v>
      </c>
      <c r="B17032" t="s">
        <v>871</v>
      </c>
      <c r="C17032" t="s">
        <v>802</v>
      </c>
      <c r="D17032" t="s">
        <v>589</v>
      </c>
      <c r="E17032" t="s">
        <v>731</v>
      </c>
      <c r="F17032" t="s">
        <v>872</v>
      </c>
      <c r="G17032" t="s">
        <v>233</v>
      </c>
      <c r="H17032" t="s">
        <v>831</v>
      </c>
      <c r="I17032" t="s">
        <v>240</v>
      </c>
      <c r="J17032" t="s">
        <v>832</v>
      </c>
      <c r="K17032" t="s">
        <v>241</v>
      </c>
      <c r="L17032" t="s">
        <v>806</v>
      </c>
      <c r="O17032" t="s">
        <v>194</v>
      </c>
      <c r="P17032">
        <v>2040</v>
      </c>
      <c r="Q17032">
        <v>1.6320775928076799E-2</v>
      </c>
    </row>
    <row r="17033" spans="1:17" x14ac:dyDescent="0.25">
      <c r="A17033" t="s">
        <v>870</v>
      </c>
      <c r="B17033" t="s">
        <v>871</v>
      </c>
      <c r="C17033" t="s">
        <v>802</v>
      </c>
      <c r="D17033" t="s">
        <v>589</v>
      </c>
      <c r="E17033" t="s">
        <v>731</v>
      </c>
      <c r="F17033" t="s">
        <v>872</v>
      </c>
      <c r="G17033" t="s">
        <v>233</v>
      </c>
      <c r="H17033" t="s">
        <v>831</v>
      </c>
      <c r="I17033" t="s">
        <v>240</v>
      </c>
      <c r="J17033" t="s">
        <v>832</v>
      </c>
      <c r="K17033" t="s">
        <v>241</v>
      </c>
      <c r="L17033" t="s">
        <v>806</v>
      </c>
      <c r="O17033" t="s">
        <v>194</v>
      </c>
      <c r="P17033">
        <v>2050</v>
      </c>
      <c r="Q17033">
        <v>1.4548911694186199E-2</v>
      </c>
    </row>
    <row r="17034" spans="1:17" x14ac:dyDescent="0.25">
      <c r="A17034" t="s">
        <v>870</v>
      </c>
      <c r="B17034" t="s">
        <v>871</v>
      </c>
      <c r="C17034" t="s">
        <v>802</v>
      </c>
      <c r="D17034" t="s">
        <v>589</v>
      </c>
      <c r="E17034" t="s">
        <v>731</v>
      </c>
      <c r="F17034" t="s">
        <v>872</v>
      </c>
      <c r="G17034" t="s">
        <v>233</v>
      </c>
      <c r="H17034" t="s">
        <v>831</v>
      </c>
      <c r="I17034" t="s">
        <v>240</v>
      </c>
      <c r="J17034" t="s">
        <v>832</v>
      </c>
      <c r="K17034" t="s">
        <v>241</v>
      </c>
      <c r="L17034" t="s">
        <v>806</v>
      </c>
      <c r="O17034" t="s">
        <v>264</v>
      </c>
      <c r="P17034">
        <v>2050</v>
      </c>
      <c r="Q17034">
        <v>1.2215440381957701E-2</v>
      </c>
    </row>
    <row r="17035" spans="1:17" x14ac:dyDescent="0.25">
      <c r="A17035" t="s">
        <v>870</v>
      </c>
      <c r="B17035" t="s">
        <v>871</v>
      </c>
      <c r="C17035" t="s">
        <v>802</v>
      </c>
      <c r="D17035" t="s">
        <v>589</v>
      </c>
      <c r="E17035" t="s">
        <v>731</v>
      </c>
      <c r="F17035" t="s">
        <v>872</v>
      </c>
      <c r="G17035" t="s">
        <v>233</v>
      </c>
      <c r="H17035" t="s">
        <v>831</v>
      </c>
      <c r="I17035" t="s">
        <v>240</v>
      </c>
      <c r="J17035" t="s">
        <v>832</v>
      </c>
      <c r="K17035" t="s">
        <v>241</v>
      </c>
      <c r="L17035" t="s">
        <v>806</v>
      </c>
      <c r="O17035" t="s">
        <v>265</v>
      </c>
      <c r="P17035">
        <v>2050</v>
      </c>
      <c r="Q17035">
        <v>1.7467851049916001E-2</v>
      </c>
    </row>
    <row r="17036" spans="1:17" x14ac:dyDescent="0.25">
      <c r="A17036" t="s">
        <v>870</v>
      </c>
      <c r="B17036" t="s">
        <v>871</v>
      </c>
      <c r="C17036" t="s">
        <v>802</v>
      </c>
      <c r="D17036" t="s">
        <v>589</v>
      </c>
      <c r="E17036" t="s">
        <v>731</v>
      </c>
      <c r="F17036" t="s">
        <v>872</v>
      </c>
      <c r="G17036" t="s">
        <v>233</v>
      </c>
      <c r="H17036" t="s">
        <v>833</v>
      </c>
      <c r="I17036" t="s">
        <v>240</v>
      </c>
      <c r="J17036" t="s">
        <v>834</v>
      </c>
      <c r="K17036" t="s">
        <v>241</v>
      </c>
      <c r="L17036" t="s">
        <v>806</v>
      </c>
      <c r="O17036" t="s">
        <v>194</v>
      </c>
      <c r="P17036">
        <v>2015</v>
      </c>
      <c r="Q17036">
        <v>0.88872623195584</v>
      </c>
    </row>
    <row r="17037" spans="1:17" x14ac:dyDescent="0.25">
      <c r="A17037" t="s">
        <v>870</v>
      </c>
      <c r="B17037" t="s">
        <v>871</v>
      </c>
      <c r="C17037" t="s">
        <v>802</v>
      </c>
      <c r="D17037" t="s">
        <v>589</v>
      </c>
      <c r="E17037" t="s">
        <v>731</v>
      </c>
      <c r="F17037" t="s">
        <v>872</v>
      </c>
      <c r="G17037" t="s">
        <v>233</v>
      </c>
      <c r="H17037" t="s">
        <v>833</v>
      </c>
      <c r="I17037" t="s">
        <v>240</v>
      </c>
      <c r="J17037" t="s">
        <v>834</v>
      </c>
      <c r="K17037" t="s">
        <v>241</v>
      </c>
      <c r="L17037" t="s">
        <v>806</v>
      </c>
      <c r="O17037" t="s">
        <v>194</v>
      </c>
      <c r="P17037">
        <v>2020</v>
      </c>
      <c r="Q17037">
        <v>0.25679347826087001</v>
      </c>
    </row>
    <row r="17038" spans="1:17" x14ac:dyDescent="0.25">
      <c r="A17038" t="s">
        <v>870</v>
      </c>
      <c r="B17038" t="s">
        <v>871</v>
      </c>
      <c r="C17038" t="s">
        <v>802</v>
      </c>
      <c r="D17038" t="s">
        <v>589</v>
      </c>
      <c r="E17038" t="s">
        <v>731</v>
      </c>
      <c r="F17038" t="s">
        <v>872</v>
      </c>
      <c r="G17038" t="s">
        <v>233</v>
      </c>
      <c r="H17038" t="s">
        <v>833</v>
      </c>
      <c r="I17038" t="s">
        <v>240</v>
      </c>
      <c r="J17038" t="s">
        <v>834</v>
      </c>
      <c r="K17038" t="s">
        <v>241</v>
      </c>
      <c r="L17038" t="s">
        <v>806</v>
      </c>
      <c r="O17038" t="s">
        <v>264</v>
      </c>
      <c r="P17038">
        <v>2020</v>
      </c>
      <c r="Q17038">
        <v>0.24823369565217401</v>
      </c>
    </row>
    <row r="17039" spans="1:17" x14ac:dyDescent="0.25">
      <c r="A17039" t="s">
        <v>870</v>
      </c>
      <c r="B17039" t="s">
        <v>871</v>
      </c>
      <c r="C17039" t="s">
        <v>802</v>
      </c>
      <c r="D17039" t="s">
        <v>589</v>
      </c>
      <c r="E17039" t="s">
        <v>731</v>
      </c>
      <c r="F17039" t="s">
        <v>872</v>
      </c>
      <c r="G17039" t="s">
        <v>233</v>
      </c>
      <c r="H17039" t="s">
        <v>833</v>
      </c>
      <c r="I17039" t="s">
        <v>240</v>
      </c>
      <c r="J17039" t="s">
        <v>834</v>
      </c>
      <c r="K17039" t="s">
        <v>241</v>
      </c>
      <c r="L17039" t="s">
        <v>806</v>
      </c>
      <c r="O17039" t="s">
        <v>265</v>
      </c>
      <c r="P17039">
        <v>2020</v>
      </c>
      <c r="Q17039">
        <v>0.27391304347826101</v>
      </c>
    </row>
    <row r="17040" spans="1:17" x14ac:dyDescent="0.25">
      <c r="A17040" t="s">
        <v>870</v>
      </c>
      <c r="B17040" t="s">
        <v>871</v>
      </c>
      <c r="C17040" t="s">
        <v>802</v>
      </c>
      <c r="D17040" t="s">
        <v>589</v>
      </c>
      <c r="E17040" t="s">
        <v>731</v>
      </c>
      <c r="F17040" t="s">
        <v>872</v>
      </c>
      <c r="G17040" t="s">
        <v>233</v>
      </c>
      <c r="H17040" t="s">
        <v>833</v>
      </c>
      <c r="I17040" t="s">
        <v>240</v>
      </c>
      <c r="J17040" t="s">
        <v>834</v>
      </c>
      <c r="K17040" t="s">
        <v>241</v>
      </c>
      <c r="L17040" t="s">
        <v>806</v>
      </c>
      <c r="O17040" t="s">
        <v>194</v>
      </c>
      <c r="P17040">
        <v>2030</v>
      </c>
      <c r="Q17040">
        <v>0.14233026966674001</v>
      </c>
    </row>
    <row r="17041" spans="1:17" x14ac:dyDescent="0.25">
      <c r="A17041" t="s">
        <v>870</v>
      </c>
      <c r="B17041" t="s">
        <v>871</v>
      </c>
      <c r="C17041" t="s">
        <v>802</v>
      </c>
      <c r="D17041" t="s">
        <v>589</v>
      </c>
      <c r="E17041" t="s">
        <v>731</v>
      </c>
      <c r="F17041" t="s">
        <v>872</v>
      </c>
      <c r="G17041" t="s">
        <v>233</v>
      </c>
      <c r="H17041" t="s">
        <v>833</v>
      </c>
      <c r="I17041" t="s">
        <v>240</v>
      </c>
      <c r="J17041" t="s">
        <v>834</v>
      </c>
      <c r="K17041" t="s">
        <v>241</v>
      </c>
      <c r="L17041" t="s">
        <v>806</v>
      </c>
      <c r="O17041" t="s">
        <v>194</v>
      </c>
      <c r="P17041">
        <v>2040</v>
      </c>
      <c r="Q17041">
        <v>0.10599034811109299</v>
      </c>
    </row>
    <row r="17042" spans="1:17" x14ac:dyDescent="0.25">
      <c r="A17042" t="s">
        <v>870</v>
      </c>
      <c r="B17042" t="s">
        <v>871</v>
      </c>
      <c r="C17042" t="s">
        <v>802</v>
      </c>
      <c r="D17042" t="s">
        <v>589</v>
      </c>
      <c r="E17042" t="s">
        <v>731</v>
      </c>
      <c r="F17042" t="s">
        <v>872</v>
      </c>
      <c r="G17042" t="s">
        <v>233</v>
      </c>
      <c r="H17042" t="s">
        <v>833</v>
      </c>
      <c r="I17042" t="s">
        <v>240</v>
      </c>
      <c r="J17042" t="s">
        <v>834</v>
      </c>
      <c r="K17042" t="s">
        <v>241</v>
      </c>
      <c r="L17042" t="s">
        <v>806</v>
      </c>
      <c r="O17042" t="s">
        <v>194</v>
      </c>
      <c r="P17042">
        <v>2050</v>
      </c>
      <c r="Q17042">
        <v>9.0599839791360604E-2</v>
      </c>
    </row>
    <row r="17043" spans="1:17" x14ac:dyDescent="0.25">
      <c r="A17043" t="s">
        <v>870</v>
      </c>
      <c r="B17043" t="s">
        <v>871</v>
      </c>
      <c r="C17043" t="s">
        <v>802</v>
      </c>
      <c r="D17043" t="s">
        <v>589</v>
      </c>
      <c r="E17043" t="s">
        <v>731</v>
      </c>
      <c r="F17043" t="s">
        <v>872</v>
      </c>
      <c r="G17043" t="s">
        <v>233</v>
      </c>
      <c r="H17043" t="s">
        <v>833</v>
      </c>
      <c r="I17043" t="s">
        <v>240</v>
      </c>
      <c r="J17043" t="s">
        <v>834</v>
      </c>
      <c r="K17043" t="s">
        <v>241</v>
      </c>
      <c r="L17043" t="s">
        <v>806</v>
      </c>
      <c r="O17043" t="s">
        <v>264</v>
      </c>
      <c r="P17043">
        <v>2050</v>
      </c>
      <c r="Q17043">
        <v>7.2252825392086703E-2</v>
      </c>
    </row>
    <row r="17044" spans="1:17" x14ac:dyDescent="0.25">
      <c r="A17044" t="s">
        <v>870</v>
      </c>
      <c r="B17044" t="s">
        <v>871</v>
      </c>
      <c r="C17044" t="s">
        <v>802</v>
      </c>
      <c r="D17044" t="s">
        <v>589</v>
      </c>
      <c r="E17044" t="s">
        <v>731</v>
      </c>
      <c r="F17044" t="s">
        <v>872</v>
      </c>
      <c r="G17044" t="s">
        <v>233</v>
      </c>
      <c r="H17044" t="s">
        <v>833</v>
      </c>
      <c r="I17044" t="s">
        <v>240</v>
      </c>
      <c r="J17044" t="s">
        <v>834</v>
      </c>
      <c r="K17044" t="s">
        <v>241</v>
      </c>
      <c r="L17044" t="s">
        <v>806</v>
      </c>
      <c r="O17044" t="s">
        <v>265</v>
      </c>
      <c r="P17044">
        <v>2050</v>
      </c>
      <c r="Q17044">
        <v>0.17065908536041199</v>
      </c>
    </row>
    <row r="17045" spans="1:17" x14ac:dyDescent="0.25">
      <c r="A17045" t="s">
        <v>870</v>
      </c>
      <c r="B17045" t="s">
        <v>871</v>
      </c>
      <c r="C17045" t="s">
        <v>802</v>
      </c>
      <c r="D17045" t="s">
        <v>589</v>
      </c>
      <c r="E17045" t="s">
        <v>731</v>
      </c>
      <c r="F17045" t="s">
        <v>872</v>
      </c>
      <c r="G17045" t="s">
        <v>188</v>
      </c>
      <c r="H17045" t="s">
        <v>835</v>
      </c>
      <c r="I17045" t="s">
        <v>240</v>
      </c>
      <c r="J17045" t="s">
        <v>836</v>
      </c>
      <c r="K17045" t="s">
        <v>241</v>
      </c>
      <c r="L17045" t="s">
        <v>806</v>
      </c>
      <c r="M17045" t="s">
        <v>879</v>
      </c>
      <c r="O17045" t="s">
        <v>194</v>
      </c>
      <c r="P17045">
        <v>2015</v>
      </c>
      <c r="Q17045">
        <v>0.10617995602817699</v>
      </c>
    </row>
    <row r="17046" spans="1:17" x14ac:dyDescent="0.25">
      <c r="A17046" t="s">
        <v>870</v>
      </c>
      <c r="B17046" t="s">
        <v>871</v>
      </c>
      <c r="C17046" t="s">
        <v>802</v>
      </c>
      <c r="D17046" t="s">
        <v>589</v>
      </c>
      <c r="E17046" t="s">
        <v>731</v>
      </c>
      <c r="F17046" t="s">
        <v>872</v>
      </c>
      <c r="G17046" t="s">
        <v>188</v>
      </c>
      <c r="H17046" t="s">
        <v>835</v>
      </c>
      <c r="I17046" t="s">
        <v>240</v>
      </c>
      <c r="J17046" t="s">
        <v>836</v>
      </c>
      <c r="K17046" t="s">
        <v>241</v>
      </c>
      <c r="L17046" t="s">
        <v>806</v>
      </c>
      <c r="M17046" t="s">
        <v>879</v>
      </c>
      <c r="O17046" t="s">
        <v>194</v>
      </c>
      <c r="P17046">
        <v>2020</v>
      </c>
      <c r="Q17046">
        <v>0.102208695652174</v>
      </c>
    </row>
    <row r="17047" spans="1:17" x14ac:dyDescent="0.25">
      <c r="A17047" t="s">
        <v>870</v>
      </c>
      <c r="B17047" t="s">
        <v>871</v>
      </c>
      <c r="C17047" t="s">
        <v>802</v>
      </c>
      <c r="D17047" t="s">
        <v>589</v>
      </c>
      <c r="E17047" t="s">
        <v>731</v>
      </c>
      <c r="F17047" t="s">
        <v>872</v>
      </c>
      <c r="G17047" t="s">
        <v>188</v>
      </c>
      <c r="H17047" t="s">
        <v>835</v>
      </c>
      <c r="I17047" t="s">
        <v>240</v>
      </c>
      <c r="J17047" t="s">
        <v>836</v>
      </c>
      <c r="K17047" t="s">
        <v>241</v>
      </c>
      <c r="L17047" t="s">
        <v>806</v>
      </c>
      <c r="M17047" t="s">
        <v>879</v>
      </c>
      <c r="O17047" t="s">
        <v>264</v>
      </c>
      <c r="P17047">
        <v>2020</v>
      </c>
      <c r="Q17047">
        <v>9.8801739130434801E-2</v>
      </c>
    </row>
    <row r="17048" spans="1:17" x14ac:dyDescent="0.25">
      <c r="A17048" t="s">
        <v>870</v>
      </c>
      <c r="B17048" t="s">
        <v>871</v>
      </c>
      <c r="C17048" t="s">
        <v>802</v>
      </c>
      <c r="D17048" t="s">
        <v>589</v>
      </c>
      <c r="E17048" t="s">
        <v>731</v>
      </c>
      <c r="F17048" t="s">
        <v>872</v>
      </c>
      <c r="G17048" t="s">
        <v>188</v>
      </c>
      <c r="H17048" t="s">
        <v>835</v>
      </c>
      <c r="I17048" t="s">
        <v>240</v>
      </c>
      <c r="J17048" t="s">
        <v>836</v>
      </c>
      <c r="K17048" t="s">
        <v>241</v>
      </c>
      <c r="L17048" t="s">
        <v>806</v>
      </c>
      <c r="M17048" t="s">
        <v>879</v>
      </c>
      <c r="O17048" t="s">
        <v>265</v>
      </c>
      <c r="P17048">
        <v>2020</v>
      </c>
      <c r="Q17048">
        <v>0.109022608695652</v>
      </c>
    </row>
    <row r="17049" spans="1:17" x14ac:dyDescent="0.25">
      <c r="A17049" t="s">
        <v>870</v>
      </c>
      <c r="B17049" t="s">
        <v>871</v>
      </c>
      <c r="C17049" t="s">
        <v>802</v>
      </c>
      <c r="D17049" t="s">
        <v>589</v>
      </c>
      <c r="E17049" t="s">
        <v>731</v>
      </c>
      <c r="F17049" t="s">
        <v>872</v>
      </c>
      <c r="G17049" t="s">
        <v>188</v>
      </c>
      <c r="H17049" t="s">
        <v>835</v>
      </c>
      <c r="I17049" t="s">
        <v>240</v>
      </c>
      <c r="J17049" t="s">
        <v>836</v>
      </c>
      <c r="K17049" t="s">
        <v>241</v>
      </c>
      <c r="L17049" t="s">
        <v>806</v>
      </c>
      <c r="M17049" t="s">
        <v>879</v>
      </c>
      <c r="O17049" t="s">
        <v>194</v>
      </c>
      <c r="P17049">
        <v>2030</v>
      </c>
      <c r="Q17049">
        <v>8.2342784109981804E-2</v>
      </c>
    </row>
    <row r="17050" spans="1:17" x14ac:dyDescent="0.25">
      <c r="A17050" t="s">
        <v>870</v>
      </c>
      <c r="B17050" t="s">
        <v>871</v>
      </c>
      <c r="C17050" t="s">
        <v>802</v>
      </c>
      <c r="D17050" t="s">
        <v>589</v>
      </c>
      <c r="E17050" t="s">
        <v>731</v>
      </c>
      <c r="F17050" t="s">
        <v>872</v>
      </c>
      <c r="G17050" t="s">
        <v>188</v>
      </c>
      <c r="H17050" t="s">
        <v>835</v>
      </c>
      <c r="I17050" t="s">
        <v>240</v>
      </c>
      <c r="J17050" t="s">
        <v>836</v>
      </c>
      <c r="K17050" t="s">
        <v>241</v>
      </c>
      <c r="L17050" t="s">
        <v>806</v>
      </c>
      <c r="M17050" t="s">
        <v>879</v>
      </c>
      <c r="O17050" t="s">
        <v>194</v>
      </c>
      <c r="P17050">
        <v>2040</v>
      </c>
      <c r="Q17050">
        <v>7.3915507755620405E-2</v>
      </c>
    </row>
    <row r="17051" spans="1:17" x14ac:dyDescent="0.25">
      <c r="A17051" t="s">
        <v>870</v>
      </c>
      <c r="B17051" t="s">
        <v>871</v>
      </c>
      <c r="C17051" t="s">
        <v>802</v>
      </c>
      <c r="D17051" t="s">
        <v>589</v>
      </c>
      <c r="E17051" t="s">
        <v>731</v>
      </c>
      <c r="F17051" t="s">
        <v>872</v>
      </c>
      <c r="G17051" t="s">
        <v>188</v>
      </c>
      <c r="H17051" t="s">
        <v>835</v>
      </c>
      <c r="I17051" t="s">
        <v>240</v>
      </c>
      <c r="J17051" t="s">
        <v>836</v>
      </c>
      <c r="K17051" t="s">
        <v>241</v>
      </c>
      <c r="L17051" t="s">
        <v>806</v>
      </c>
      <c r="M17051" t="s">
        <v>879</v>
      </c>
      <c r="O17051" t="s">
        <v>194</v>
      </c>
      <c r="P17051">
        <v>2050</v>
      </c>
      <c r="Q17051">
        <v>6.9787946168382006E-2</v>
      </c>
    </row>
    <row r="17052" spans="1:17" x14ac:dyDescent="0.25">
      <c r="A17052" t="s">
        <v>870</v>
      </c>
      <c r="B17052" t="s">
        <v>871</v>
      </c>
      <c r="C17052" t="s">
        <v>802</v>
      </c>
      <c r="D17052" t="s">
        <v>589</v>
      </c>
      <c r="E17052" t="s">
        <v>731</v>
      </c>
      <c r="F17052" t="s">
        <v>872</v>
      </c>
      <c r="G17052" t="s">
        <v>188</v>
      </c>
      <c r="H17052" t="s">
        <v>835</v>
      </c>
      <c r="I17052" t="s">
        <v>240</v>
      </c>
      <c r="J17052" t="s">
        <v>836</v>
      </c>
      <c r="K17052" t="s">
        <v>241</v>
      </c>
      <c r="L17052" t="s">
        <v>806</v>
      </c>
      <c r="M17052" t="s">
        <v>879</v>
      </c>
      <c r="O17052" t="s">
        <v>264</v>
      </c>
      <c r="P17052">
        <v>2050</v>
      </c>
      <c r="Q17052">
        <v>6.2872119216677E-2</v>
      </c>
    </row>
    <row r="17053" spans="1:17" x14ac:dyDescent="0.25">
      <c r="A17053" t="s">
        <v>870</v>
      </c>
      <c r="B17053" t="s">
        <v>871</v>
      </c>
      <c r="C17053" t="s">
        <v>802</v>
      </c>
      <c r="D17053" t="s">
        <v>589</v>
      </c>
      <c r="E17053" t="s">
        <v>731</v>
      </c>
      <c r="F17053" t="s">
        <v>872</v>
      </c>
      <c r="G17053" t="s">
        <v>188</v>
      </c>
      <c r="H17053" t="s">
        <v>835</v>
      </c>
      <c r="I17053" t="s">
        <v>240</v>
      </c>
      <c r="J17053" t="s">
        <v>836</v>
      </c>
      <c r="K17053" t="s">
        <v>241</v>
      </c>
      <c r="L17053" t="s">
        <v>806</v>
      </c>
      <c r="M17053" t="s">
        <v>879</v>
      </c>
      <c r="O17053" t="s">
        <v>265</v>
      </c>
      <c r="P17053">
        <v>2050</v>
      </c>
      <c r="Q17053">
        <v>7.8976751324367794E-2</v>
      </c>
    </row>
    <row r="17054" spans="1:17" x14ac:dyDescent="0.25">
      <c r="A17054" t="s">
        <v>870</v>
      </c>
      <c r="B17054" t="s">
        <v>871</v>
      </c>
      <c r="C17054" t="s">
        <v>802</v>
      </c>
      <c r="D17054" t="s">
        <v>589</v>
      </c>
      <c r="E17054" t="s">
        <v>731</v>
      </c>
      <c r="F17054" t="s">
        <v>872</v>
      </c>
      <c r="G17054" t="s">
        <v>188</v>
      </c>
      <c r="H17054" t="s">
        <v>837</v>
      </c>
      <c r="I17054" t="s">
        <v>240</v>
      </c>
      <c r="J17054" t="s">
        <v>838</v>
      </c>
      <c r="K17054" t="s">
        <v>241</v>
      </c>
      <c r="L17054" t="s">
        <v>806</v>
      </c>
      <c r="O17054" t="s">
        <v>194</v>
      </c>
      <c r="P17054">
        <v>2015</v>
      </c>
      <c r="Q17054">
        <v>8.4943964822541407E-2</v>
      </c>
    </row>
    <row r="17055" spans="1:17" x14ac:dyDescent="0.25">
      <c r="A17055" t="s">
        <v>870</v>
      </c>
      <c r="B17055" t="s">
        <v>871</v>
      </c>
      <c r="C17055" t="s">
        <v>802</v>
      </c>
      <c r="D17055" t="s">
        <v>589</v>
      </c>
      <c r="E17055" t="s">
        <v>731</v>
      </c>
      <c r="F17055" t="s">
        <v>872</v>
      </c>
      <c r="G17055" t="s">
        <v>188</v>
      </c>
      <c r="H17055" t="s">
        <v>837</v>
      </c>
      <c r="I17055" t="s">
        <v>240</v>
      </c>
      <c r="J17055" t="s">
        <v>838</v>
      </c>
      <c r="K17055" t="s">
        <v>241</v>
      </c>
      <c r="L17055" t="s">
        <v>806</v>
      </c>
      <c r="O17055" t="s">
        <v>194</v>
      </c>
      <c r="P17055">
        <v>2020</v>
      </c>
      <c r="Q17055">
        <v>2.49652173913044E-2</v>
      </c>
    </row>
    <row r="17056" spans="1:17" x14ac:dyDescent="0.25">
      <c r="A17056" t="s">
        <v>870</v>
      </c>
      <c r="B17056" t="s">
        <v>871</v>
      </c>
      <c r="C17056" t="s">
        <v>802</v>
      </c>
      <c r="D17056" t="s">
        <v>589</v>
      </c>
      <c r="E17056" t="s">
        <v>731</v>
      </c>
      <c r="F17056" t="s">
        <v>872</v>
      </c>
      <c r="G17056" t="s">
        <v>188</v>
      </c>
      <c r="H17056" t="s">
        <v>837</v>
      </c>
      <c r="I17056" t="s">
        <v>240</v>
      </c>
      <c r="J17056" t="s">
        <v>838</v>
      </c>
      <c r="K17056" t="s">
        <v>241</v>
      </c>
      <c r="L17056" t="s">
        <v>806</v>
      </c>
      <c r="O17056" t="s">
        <v>264</v>
      </c>
      <c r="P17056">
        <v>2020</v>
      </c>
      <c r="Q17056">
        <v>2.4133043478260899E-2</v>
      </c>
    </row>
    <row r="17057" spans="1:17" x14ac:dyDescent="0.25">
      <c r="A17057" t="s">
        <v>870</v>
      </c>
      <c r="B17057" t="s">
        <v>871</v>
      </c>
      <c r="C17057" t="s">
        <v>802</v>
      </c>
      <c r="D17057" t="s">
        <v>589</v>
      </c>
      <c r="E17057" t="s">
        <v>731</v>
      </c>
      <c r="F17057" t="s">
        <v>872</v>
      </c>
      <c r="G17057" t="s">
        <v>188</v>
      </c>
      <c r="H17057" t="s">
        <v>837</v>
      </c>
      <c r="I17057" t="s">
        <v>240</v>
      </c>
      <c r="J17057" t="s">
        <v>838</v>
      </c>
      <c r="K17057" t="s">
        <v>241</v>
      </c>
      <c r="L17057" t="s">
        <v>806</v>
      </c>
      <c r="O17057" t="s">
        <v>265</v>
      </c>
      <c r="P17057">
        <v>2020</v>
      </c>
      <c r="Q17057">
        <v>2.66295652173913E-2</v>
      </c>
    </row>
    <row r="17058" spans="1:17" x14ac:dyDescent="0.25">
      <c r="A17058" t="s">
        <v>870</v>
      </c>
      <c r="B17058" t="s">
        <v>871</v>
      </c>
      <c r="C17058" t="s">
        <v>802</v>
      </c>
      <c r="D17058" t="s">
        <v>589</v>
      </c>
      <c r="E17058" t="s">
        <v>731</v>
      </c>
      <c r="F17058" t="s">
        <v>872</v>
      </c>
      <c r="G17058" t="s">
        <v>188</v>
      </c>
      <c r="H17058" t="s">
        <v>837</v>
      </c>
      <c r="I17058" t="s">
        <v>240</v>
      </c>
      <c r="J17058" t="s">
        <v>838</v>
      </c>
      <c r="K17058" t="s">
        <v>241</v>
      </c>
      <c r="L17058" t="s">
        <v>806</v>
      </c>
      <c r="O17058" t="s">
        <v>194</v>
      </c>
      <c r="P17058">
        <v>2030</v>
      </c>
      <c r="Q17058">
        <v>1.6203571653978899E-2</v>
      </c>
    </row>
    <row r="17059" spans="1:17" x14ac:dyDescent="0.25">
      <c r="A17059" t="s">
        <v>870</v>
      </c>
      <c r="B17059" t="s">
        <v>871</v>
      </c>
      <c r="C17059" t="s">
        <v>802</v>
      </c>
      <c r="D17059" t="s">
        <v>589</v>
      </c>
      <c r="E17059" t="s">
        <v>731</v>
      </c>
      <c r="F17059" t="s">
        <v>872</v>
      </c>
      <c r="G17059" t="s">
        <v>188</v>
      </c>
      <c r="H17059" t="s">
        <v>837</v>
      </c>
      <c r="I17059" t="s">
        <v>240</v>
      </c>
      <c r="J17059" t="s">
        <v>838</v>
      </c>
      <c r="K17059" t="s">
        <v>241</v>
      </c>
      <c r="L17059" t="s">
        <v>806</v>
      </c>
      <c r="O17059" t="s">
        <v>194</v>
      </c>
      <c r="P17059">
        <v>2040</v>
      </c>
      <c r="Q17059">
        <v>1.3056620742461399E-2</v>
      </c>
    </row>
    <row r="17060" spans="1:17" x14ac:dyDescent="0.25">
      <c r="A17060" t="s">
        <v>870</v>
      </c>
      <c r="B17060" t="s">
        <v>871</v>
      </c>
      <c r="C17060" t="s">
        <v>802</v>
      </c>
      <c r="D17060" t="s">
        <v>589</v>
      </c>
      <c r="E17060" t="s">
        <v>731</v>
      </c>
      <c r="F17060" t="s">
        <v>872</v>
      </c>
      <c r="G17060" t="s">
        <v>188</v>
      </c>
      <c r="H17060" t="s">
        <v>837</v>
      </c>
      <c r="I17060" t="s">
        <v>240</v>
      </c>
      <c r="J17060" t="s">
        <v>838</v>
      </c>
      <c r="K17060" t="s">
        <v>241</v>
      </c>
      <c r="L17060" t="s">
        <v>806</v>
      </c>
      <c r="O17060" t="s">
        <v>194</v>
      </c>
      <c r="P17060">
        <v>2050</v>
      </c>
      <c r="Q17060">
        <v>1.1639129355349E-2</v>
      </c>
    </row>
    <row r="17061" spans="1:17" x14ac:dyDescent="0.25">
      <c r="A17061" t="s">
        <v>870</v>
      </c>
      <c r="B17061" t="s">
        <v>871</v>
      </c>
      <c r="C17061" t="s">
        <v>802</v>
      </c>
      <c r="D17061" t="s">
        <v>589</v>
      </c>
      <c r="E17061" t="s">
        <v>731</v>
      </c>
      <c r="F17061" t="s">
        <v>872</v>
      </c>
      <c r="G17061" t="s">
        <v>188</v>
      </c>
      <c r="H17061" t="s">
        <v>837</v>
      </c>
      <c r="I17061" t="s">
        <v>240</v>
      </c>
      <c r="J17061" t="s">
        <v>838</v>
      </c>
      <c r="K17061" t="s">
        <v>241</v>
      </c>
      <c r="L17061" t="s">
        <v>806</v>
      </c>
      <c r="O17061" t="s">
        <v>264</v>
      </c>
      <c r="P17061">
        <v>2050</v>
      </c>
      <c r="Q17061">
        <v>9.7723523055661694E-3</v>
      </c>
    </row>
    <row r="17062" spans="1:17" x14ac:dyDescent="0.25">
      <c r="A17062" t="s">
        <v>870</v>
      </c>
      <c r="B17062" t="s">
        <v>871</v>
      </c>
      <c r="C17062" t="s">
        <v>802</v>
      </c>
      <c r="D17062" t="s">
        <v>589</v>
      </c>
      <c r="E17062" t="s">
        <v>731</v>
      </c>
      <c r="F17062" t="s">
        <v>872</v>
      </c>
      <c r="G17062" t="s">
        <v>188</v>
      </c>
      <c r="H17062" t="s">
        <v>837</v>
      </c>
      <c r="I17062" t="s">
        <v>240</v>
      </c>
      <c r="J17062" t="s">
        <v>838</v>
      </c>
      <c r="K17062" t="s">
        <v>241</v>
      </c>
      <c r="L17062" t="s">
        <v>806</v>
      </c>
      <c r="O17062" t="s">
        <v>265</v>
      </c>
      <c r="P17062">
        <v>2050</v>
      </c>
      <c r="Q17062">
        <v>1.3974280839932801E-2</v>
      </c>
    </row>
    <row r="17063" spans="1:17" x14ac:dyDescent="0.25">
      <c r="A17063" t="s">
        <v>870</v>
      </c>
      <c r="B17063" t="s">
        <v>871</v>
      </c>
      <c r="C17063" t="s">
        <v>802</v>
      </c>
      <c r="D17063" t="s">
        <v>589</v>
      </c>
      <c r="E17063" t="s">
        <v>731</v>
      </c>
      <c r="F17063" t="s">
        <v>872</v>
      </c>
      <c r="G17063" t="s">
        <v>188</v>
      </c>
      <c r="H17063" t="s">
        <v>839</v>
      </c>
      <c r="I17063" t="s">
        <v>240</v>
      </c>
      <c r="J17063" t="s">
        <v>840</v>
      </c>
      <c r="K17063" t="s">
        <v>241</v>
      </c>
      <c r="L17063" t="s">
        <v>806</v>
      </c>
      <c r="O17063" t="s">
        <v>194</v>
      </c>
      <c r="P17063">
        <v>2015</v>
      </c>
      <c r="Q17063">
        <v>0.16988792964508301</v>
      </c>
    </row>
    <row r="17064" spans="1:17" x14ac:dyDescent="0.25">
      <c r="A17064" t="s">
        <v>870</v>
      </c>
      <c r="B17064" t="s">
        <v>871</v>
      </c>
      <c r="C17064" t="s">
        <v>802</v>
      </c>
      <c r="D17064" t="s">
        <v>589</v>
      </c>
      <c r="E17064" t="s">
        <v>731</v>
      </c>
      <c r="F17064" t="s">
        <v>872</v>
      </c>
      <c r="G17064" t="s">
        <v>188</v>
      </c>
      <c r="H17064" t="s">
        <v>839</v>
      </c>
      <c r="I17064" t="s">
        <v>240</v>
      </c>
      <c r="J17064" t="s">
        <v>840</v>
      </c>
      <c r="K17064" t="s">
        <v>241</v>
      </c>
      <c r="L17064" t="s">
        <v>806</v>
      </c>
      <c r="O17064" t="s">
        <v>194</v>
      </c>
      <c r="P17064">
        <v>2020</v>
      </c>
      <c r="Q17064">
        <v>3.9130434782608699E-2</v>
      </c>
    </row>
    <row r="17065" spans="1:17" x14ac:dyDescent="0.25">
      <c r="A17065" t="s">
        <v>870</v>
      </c>
      <c r="B17065" t="s">
        <v>871</v>
      </c>
      <c r="C17065" t="s">
        <v>802</v>
      </c>
      <c r="D17065" t="s">
        <v>589</v>
      </c>
      <c r="E17065" t="s">
        <v>731</v>
      </c>
      <c r="F17065" t="s">
        <v>872</v>
      </c>
      <c r="G17065" t="s">
        <v>188</v>
      </c>
      <c r="H17065" t="s">
        <v>839</v>
      </c>
      <c r="I17065" t="s">
        <v>240</v>
      </c>
      <c r="J17065" t="s">
        <v>840</v>
      </c>
      <c r="K17065" t="s">
        <v>241</v>
      </c>
      <c r="L17065" t="s">
        <v>806</v>
      </c>
      <c r="O17065" t="s">
        <v>264</v>
      </c>
      <c r="P17065">
        <v>2020</v>
      </c>
      <c r="Q17065">
        <v>3.7826086956521697E-2</v>
      </c>
    </row>
    <row r="17066" spans="1:17" x14ac:dyDescent="0.25">
      <c r="A17066" t="s">
        <v>870</v>
      </c>
      <c r="B17066" t="s">
        <v>871</v>
      </c>
      <c r="C17066" t="s">
        <v>802</v>
      </c>
      <c r="D17066" t="s">
        <v>589</v>
      </c>
      <c r="E17066" t="s">
        <v>731</v>
      </c>
      <c r="F17066" t="s">
        <v>872</v>
      </c>
      <c r="G17066" t="s">
        <v>188</v>
      </c>
      <c r="H17066" t="s">
        <v>839</v>
      </c>
      <c r="I17066" t="s">
        <v>240</v>
      </c>
      <c r="J17066" t="s">
        <v>840</v>
      </c>
      <c r="K17066" t="s">
        <v>241</v>
      </c>
      <c r="L17066" t="s">
        <v>806</v>
      </c>
      <c r="O17066" t="s">
        <v>265</v>
      </c>
      <c r="P17066">
        <v>2020</v>
      </c>
      <c r="Q17066">
        <v>4.1739130434782598E-2</v>
      </c>
    </row>
    <row r="17067" spans="1:17" x14ac:dyDescent="0.25">
      <c r="A17067" t="s">
        <v>870</v>
      </c>
      <c r="B17067" t="s">
        <v>871</v>
      </c>
      <c r="C17067" t="s">
        <v>802</v>
      </c>
      <c r="D17067" t="s">
        <v>589</v>
      </c>
      <c r="E17067" t="s">
        <v>731</v>
      </c>
      <c r="F17067" t="s">
        <v>872</v>
      </c>
      <c r="G17067" t="s">
        <v>188</v>
      </c>
      <c r="H17067" t="s">
        <v>839</v>
      </c>
      <c r="I17067" t="s">
        <v>240</v>
      </c>
      <c r="J17067" t="s">
        <v>840</v>
      </c>
      <c r="K17067" t="s">
        <v>241</v>
      </c>
      <c r="L17067" t="s">
        <v>806</v>
      </c>
      <c r="O17067" t="s">
        <v>194</v>
      </c>
      <c r="P17067">
        <v>2030</v>
      </c>
      <c r="Q17067">
        <v>3.15248024923361E-2</v>
      </c>
    </row>
    <row r="17068" spans="1:17" x14ac:dyDescent="0.25">
      <c r="A17068" t="s">
        <v>870</v>
      </c>
      <c r="B17068" t="s">
        <v>871</v>
      </c>
      <c r="C17068" t="s">
        <v>802</v>
      </c>
      <c r="D17068" t="s">
        <v>589</v>
      </c>
      <c r="E17068" t="s">
        <v>731</v>
      </c>
      <c r="F17068" t="s">
        <v>872</v>
      </c>
      <c r="G17068" t="s">
        <v>188</v>
      </c>
      <c r="H17068" t="s">
        <v>839</v>
      </c>
      <c r="I17068" t="s">
        <v>240</v>
      </c>
      <c r="J17068" t="s">
        <v>840</v>
      </c>
      <c r="K17068" t="s">
        <v>241</v>
      </c>
      <c r="L17068" t="s">
        <v>806</v>
      </c>
      <c r="O17068" t="s">
        <v>194</v>
      </c>
      <c r="P17068">
        <v>2040</v>
      </c>
      <c r="Q17068">
        <v>2.8298433290819401E-2</v>
      </c>
    </row>
    <row r="17069" spans="1:17" x14ac:dyDescent="0.25">
      <c r="A17069" t="s">
        <v>870</v>
      </c>
      <c r="B17069" t="s">
        <v>871</v>
      </c>
      <c r="C17069" t="s">
        <v>802</v>
      </c>
      <c r="D17069" t="s">
        <v>589</v>
      </c>
      <c r="E17069" t="s">
        <v>731</v>
      </c>
      <c r="F17069" t="s">
        <v>872</v>
      </c>
      <c r="G17069" t="s">
        <v>188</v>
      </c>
      <c r="H17069" t="s">
        <v>839</v>
      </c>
      <c r="I17069" t="s">
        <v>240</v>
      </c>
      <c r="J17069" t="s">
        <v>840</v>
      </c>
      <c r="K17069" t="s">
        <v>241</v>
      </c>
      <c r="L17069" t="s">
        <v>806</v>
      </c>
      <c r="O17069" t="s">
        <v>194</v>
      </c>
      <c r="P17069">
        <v>2050</v>
      </c>
      <c r="Q17069">
        <v>2.6718202974112499E-2</v>
      </c>
    </row>
    <row r="17070" spans="1:17" x14ac:dyDescent="0.25">
      <c r="A17070" t="s">
        <v>870</v>
      </c>
      <c r="B17070" t="s">
        <v>871</v>
      </c>
      <c r="C17070" t="s">
        <v>802</v>
      </c>
      <c r="D17070" t="s">
        <v>589</v>
      </c>
      <c r="E17070" t="s">
        <v>731</v>
      </c>
      <c r="F17070" t="s">
        <v>872</v>
      </c>
      <c r="G17070" t="s">
        <v>188</v>
      </c>
      <c r="H17070" t="s">
        <v>839</v>
      </c>
      <c r="I17070" t="s">
        <v>240</v>
      </c>
      <c r="J17070" t="s">
        <v>840</v>
      </c>
      <c r="K17070" t="s">
        <v>241</v>
      </c>
      <c r="L17070" t="s">
        <v>806</v>
      </c>
      <c r="O17070" t="s">
        <v>264</v>
      </c>
      <c r="P17070">
        <v>2050</v>
      </c>
      <c r="Q17070">
        <v>2.4070489746047901E-2</v>
      </c>
    </row>
    <row r="17071" spans="1:17" x14ac:dyDescent="0.25">
      <c r="A17071" t="s">
        <v>870</v>
      </c>
      <c r="B17071" t="s">
        <v>871</v>
      </c>
      <c r="C17071" t="s">
        <v>802</v>
      </c>
      <c r="D17071" t="s">
        <v>589</v>
      </c>
      <c r="E17071" t="s">
        <v>731</v>
      </c>
      <c r="F17071" t="s">
        <v>872</v>
      </c>
      <c r="G17071" t="s">
        <v>188</v>
      </c>
      <c r="H17071" t="s">
        <v>839</v>
      </c>
      <c r="I17071" t="s">
        <v>240</v>
      </c>
      <c r="J17071" t="s">
        <v>840</v>
      </c>
      <c r="K17071" t="s">
        <v>241</v>
      </c>
      <c r="L17071" t="s">
        <v>806</v>
      </c>
      <c r="O17071" t="s">
        <v>265</v>
      </c>
      <c r="P17071">
        <v>2050</v>
      </c>
      <c r="Q17071">
        <v>3.02361222528208E-2</v>
      </c>
    </row>
    <row r="17072" spans="1:17" x14ac:dyDescent="0.25">
      <c r="A17072" t="s">
        <v>870</v>
      </c>
      <c r="B17072" t="s">
        <v>871</v>
      </c>
      <c r="C17072" t="s">
        <v>802</v>
      </c>
      <c r="D17072" t="s">
        <v>589</v>
      </c>
      <c r="E17072" t="s">
        <v>731</v>
      </c>
      <c r="F17072" t="s">
        <v>872</v>
      </c>
      <c r="G17072" t="s">
        <v>233</v>
      </c>
      <c r="H17072" t="s">
        <v>841</v>
      </c>
      <c r="I17072" t="s">
        <v>240</v>
      </c>
      <c r="J17072" t="s">
        <v>842</v>
      </c>
      <c r="K17072" t="s">
        <v>241</v>
      </c>
      <c r="L17072" t="s">
        <v>806</v>
      </c>
      <c r="O17072" t="s">
        <v>194</v>
      </c>
      <c r="P17072">
        <v>2015</v>
      </c>
      <c r="Q17072">
        <v>0.22934870502086199</v>
      </c>
    </row>
    <row r="17073" spans="1:17" x14ac:dyDescent="0.25">
      <c r="A17073" t="s">
        <v>870</v>
      </c>
      <c r="B17073" t="s">
        <v>871</v>
      </c>
      <c r="C17073" t="s">
        <v>802</v>
      </c>
      <c r="D17073" t="s">
        <v>589</v>
      </c>
      <c r="E17073" t="s">
        <v>731</v>
      </c>
      <c r="F17073" t="s">
        <v>872</v>
      </c>
      <c r="G17073" t="s">
        <v>233</v>
      </c>
      <c r="H17073" t="s">
        <v>841</v>
      </c>
      <c r="I17073" t="s">
        <v>240</v>
      </c>
      <c r="J17073" t="s">
        <v>842</v>
      </c>
      <c r="K17073" t="s">
        <v>241</v>
      </c>
      <c r="L17073" t="s">
        <v>806</v>
      </c>
      <c r="O17073" t="s">
        <v>194</v>
      </c>
      <c r="P17073">
        <v>2020</v>
      </c>
      <c r="Q17073">
        <v>4.8913043478260899E-2</v>
      </c>
    </row>
    <row r="17074" spans="1:17" x14ac:dyDescent="0.25">
      <c r="A17074" t="s">
        <v>870</v>
      </c>
      <c r="B17074" t="s">
        <v>871</v>
      </c>
      <c r="C17074" t="s">
        <v>802</v>
      </c>
      <c r="D17074" t="s">
        <v>589</v>
      </c>
      <c r="E17074" t="s">
        <v>731</v>
      </c>
      <c r="F17074" t="s">
        <v>872</v>
      </c>
      <c r="G17074" t="s">
        <v>233</v>
      </c>
      <c r="H17074" t="s">
        <v>841</v>
      </c>
      <c r="I17074" t="s">
        <v>240</v>
      </c>
      <c r="J17074" t="s">
        <v>842</v>
      </c>
      <c r="K17074" t="s">
        <v>241</v>
      </c>
      <c r="L17074" t="s">
        <v>806</v>
      </c>
      <c r="O17074" t="s">
        <v>264</v>
      </c>
      <c r="P17074">
        <v>2020</v>
      </c>
      <c r="Q17074">
        <v>4.7282608695652199E-2</v>
      </c>
    </row>
    <row r="17075" spans="1:17" x14ac:dyDescent="0.25">
      <c r="A17075" t="s">
        <v>870</v>
      </c>
      <c r="B17075" t="s">
        <v>871</v>
      </c>
      <c r="C17075" t="s">
        <v>802</v>
      </c>
      <c r="D17075" t="s">
        <v>589</v>
      </c>
      <c r="E17075" t="s">
        <v>731</v>
      </c>
      <c r="F17075" t="s">
        <v>872</v>
      </c>
      <c r="G17075" t="s">
        <v>233</v>
      </c>
      <c r="H17075" t="s">
        <v>841</v>
      </c>
      <c r="I17075" t="s">
        <v>240</v>
      </c>
      <c r="J17075" t="s">
        <v>842</v>
      </c>
      <c r="K17075" t="s">
        <v>241</v>
      </c>
      <c r="L17075" t="s">
        <v>806</v>
      </c>
      <c r="O17075" t="s">
        <v>265</v>
      </c>
      <c r="P17075">
        <v>2020</v>
      </c>
      <c r="Q17075">
        <v>5.21739130434783E-2</v>
      </c>
    </row>
    <row r="17076" spans="1:17" x14ac:dyDescent="0.25">
      <c r="A17076" t="s">
        <v>870</v>
      </c>
      <c r="B17076" t="s">
        <v>871</v>
      </c>
      <c r="C17076" t="s">
        <v>802</v>
      </c>
      <c r="D17076" t="s">
        <v>589</v>
      </c>
      <c r="E17076" t="s">
        <v>731</v>
      </c>
      <c r="F17076" t="s">
        <v>872</v>
      </c>
      <c r="G17076" t="s">
        <v>233</v>
      </c>
      <c r="H17076" t="s">
        <v>841</v>
      </c>
      <c r="I17076" t="s">
        <v>240</v>
      </c>
      <c r="J17076" t="s">
        <v>842</v>
      </c>
      <c r="K17076" t="s">
        <v>241</v>
      </c>
      <c r="L17076" t="s">
        <v>806</v>
      </c>
      <c r="O17076" t="s">
        <v>194</v>
      </c>
      <c r="P17076">
        <v>2030</v>
      </c>
      <c r="Q17076">
        <v>3.9406003115420099E-2</v>
      </c>
    </row>
    <row r="17077" spans="1:17" x14ac:dyDescent="0.25">
      <c r="A17077" t="s">
        <v>870</v>
      </c>
      <c r="B17077" t="s">
        <v>871</v>
      </c>
      <c r="C17077" t="s">
        <v>802</v>
      </c>
      <c r="D17077" t="s">
        <v>589</v>
      </c>
      <c r="E17077" t="s">
        <v>731</v>
      </c>
      <c r="F17077" t="s">
        <v>872</v>
      </c>
      <c r="G17077" t="s">
        <v>233</v>
      </c>
      <c r="H17077" t="s">
        <v>841</v>
      </c>
      <c r="I17077" t="s">
        <v>240</v>
      </c>
      <c r="J17077" t="s">
        <v>842</v>
      </c>
      <c r="K17077" t="s">
        <v>241</v>
      </c>
      <c r="L17077" t="s">
        <v>806</v>
      </c>
      <c r="O17077" t="s">
        <v>194</v>
      </c>
      <c r="P17077">
        <v>2040</v>
      </c>
      <c r="Q17077">
        <v>3.5373041613524302E-2</v>
      </c>
    </row>
    <row r="17078" spans="1:17" x14ac:dyDescent="0.25">
      <c r="A17078" t="s">
        <v>870</v>
      </c>
      <c r="B17078" t="s">
        <v>871</v>
      </c>
      <c r="C17078" t="s">
        <v>802</v>
      </c>
      <c r="D17078" t="s">
        <v>589</v>
      </c>
      <c r="E17078" t="s">
        <v>731</v>
      </c>
      <c r="F17078" t="s">
        <v>872</v>
      </c>
      <c r="G17078" t="s">
        <v>233</v>
      </c>
      <c r="H17078" t="s">
        <v>841</v>
      </c>
      <c r="I17078" t="s">
        <v>240</v>
      </c>
      <c r="J17078" t="s">
        <v>842</v>
      </c>
      <c r="K17078" t="s">
        <v>241</v>
      </c>
      <c r="L17078" t="s">
        <v>806</v>
      </c>
      <c r="O17078" t="s">
        <v>194</v>
      </c>
      <c r="P17078">
        <v>2050</v>
      </c>
      <c r="Q17078">
        <v>3.3397753717640699E-2</v>
      </c>
    </row>
    <row r="17079" spans="1:17" x14ac:dyDescent="0.25">
      <c r="A17079" t="s">
        <v>870</v>
      </c>
      <c r="B17079" t="s">
        <v>871</v>
      </c>
      <c r="C17079" t="s">
        <v>802</v>
      </c>
      <c r="D17079" t="s">
        <v>589</v>
      </c>
      <c r="E17079" t="s">
        <v>731</v>
      </c>
      <c r="F17079" t="s">
        <v>872</v>
      </c>
      <c r="G17079" t="s">
        <v>233</v>
      </c>
      <c r="H17079" t="s">
        <v>841</v>
      </c>
      <c r="I17079" t="s">
        <v>240</v>
      </c>
      <c r="J17079" t="s">
        <v>842</v>
      </c>
      <c r="K17079" t="s">
        <v>241</v>
      </c>
      <c r="L17079" t="s">
        <v>806</v>
      </c>
      <c r="O17079" t="s">
        <v>264</v>
      </c>
      <c r="P17079">
        <v>2050</v>
      </c>
      <c r="Q17079">
        <v>3.0088112182559801E-2</v>
      </c>
    </row>
    <row r="17080" spans="1:17" x14ac:dyDescent="0.25">
      <c r="A17080" t="s">
        <v>870</v>
      </c>
      <c r="B17080" t="s">
        <v>871</v>
      </c>
      <c r="C17080" t="s">
        <v>802</v>
      </c>
      <c r="D17080" t="s">
        <v>589</v>
      </c>
      <c r="E17080" t="s">
        <v>731</v>
      </c>
      <c r="F17080" t="s">
        <v>872</v>
      </c>
      <c r="G17080" t="s">
        <v>233</v>
      </c>
      <c r="H17080" t="s">
        <v>841</v>
      </c>
      <c r="I17080" t="s">
        <v>240</v>
      </c>
      <c r="J17080" t="s">
        <v>842</v>
      </c>
      <c r="K17080" t="s">
        <v>241</v>
      </c>
      <c r="L17080" t="s">
        <v>806</v>
      </c>
      <c r="O17080" t="s">
        <v>265</v>
      </c>
      <c r="P17080">
        <v>2050</v>
      </c>
      <c r="Q17080">
        <v>3.7795152816025898E-2</v>
      </c>
    </row>
    <row r="17081" spans="1:17" x14ac:dyDescent="0.25">
      <c r="A17081" t="s">
        <v>870</v>
      </c>
      <c r="B17081" t="s">
        <v>871</v>
      </c>
      <c r="C17081" t="s">
        <v>802</v>
      </c>
      <c r="D17081" t="s">
        <v>589</v>
      </c>
      <c r="E17081" t="s">
        <v>731</v>
      </c>
      <c r="F17081" t="s">
        <v>872</v>
      </c>
      <c r="G17081" t="s">
        <v>233</v>
      </c>
      <c r="H17081" t="s">
        <v>843</v>
      </c>
      <c r="I17081" t="s">
        <v>240</v>
      </c>
      <c r="J17081" t="s">
        <v>844</v>
      </c>
      <c r="K17081" t="s">
        <v>241</v>
      </c>
      <c r="L17081" t="s">
        <v>806</v>
      </c>
      <c r="M17081" t="s">
        <v>879</v>
      </c>
      <c r="O17081" t="s">
        <v>194</v>
      </c>
      <c r="P17081">
        <v>2015</v>
      </c>
      <c r="Q17081">
        <v>8.6005764382823202E-2</v>
      </c>
    </row>
    <row r="17082" spans="1:17" x14ac:dyDescent="0.25">
      <c r="A17082" t="s">
        <v>870</v>
      </c>
      <c r="B17082" t="s">
        <v>871</v>
      </c>
      <c r="C17082" t="s">
        <v>802</v>
      </c>
      <c r="D17082" t="s">
        <v>589</v>
      </c>
      <c r="E17082" t="s">
        <v>731</v>
      </c>
      <c r="F17082" t="s">
        <v>872</v>
      </c>
      <c r="G17082" t="s">
        <v>233</v>
      </c>
      <c r="H17082" t="s">
        <v>843</v>
      </c>
      <c r="I17082" t="s">
        <v>240</v>
      </c>
      <c r="J17082" t="s">
        <v>844</v>
      </c>
      <c r="K17082" t="s">
        <v>241</v>
      </c>
      <c r="L17082" t="s">
        <v>806</v>
      </c>
      <c r="M17082" t="s">
        <v>879</v>
      </c>
      <c r="O17082" t="s">
        <v>194</v>
      </c>
      <c r="P17082">
        <v>2020</v>
      </c>
      <c r="Q17082">
        <v>3.6684782608695697E-2</v>
      </c>
    </row>
    <row r="17083" spans="1:17" x14ac:dyDescent="0.25">
      <c r="A17083" t="s">
        <v>870</v>
      </c>
      <c r="B17083" t="s">
        <v>871</v>
      </c>
      <c r="C17083" t="s">
        <v>802</v>
      </c>
      <c r="D17083" t="s">
        <v>589</v>
      </c>
      <c r="E17083" t="s">
        <v>731</v>
      </c>
      <c r="F17083" t="s">
        <v>872</v>
      </c>
      <c r="G17083" t="s">
        <v>233</v>
      </c>
      <c r="H17083" t="s">
        <v>843</v>
      </c>
      <c r="I17083" t="s">
        <v>240</v>
      </c>
      <c r="J17083" t="s">
        <v>844</v>
      </c>
      <c r="K17083" t="s">
        <v>241</v>
      </c>
      <c r="L17083" t="s">
        <v>806</v>
      </c>
      <c r="M17083" t="s">
        <v>879</v>
      </c>
      <c r="O17083" t="s">
        <v>264</v>
      </c>
      <c r="P17083">
        <v>2020</v>
      </c>
      <c r="Q17083">
        <v>3.5461956521739099E-2</v>
      </c>
    </row>
    <row r="17084" spans="1:17" x14ac:dyDescent="0.25">
      <c r="A17084" t="s">
        <v>870</v>
      </c>
      <c r="B17084" t="s">
        <v>871</v>
      </c>
      <c r="C17084" t="s">
        <v>802</v>
      </c>
      <c r="D17084" t="s">
        <v>589</v>
      </c>
      <c r="E17084" t="s">
        <v>731</v>
      </c>
      <c r="F17084" t="s">
        <v>872</v>
      </c>
      <c r="G17084" t="s">
        <v>233</v>
      </c>
      <c r="H17084" t="s">
        <v>843</v>
      </c>
      <c r="I17084" t="s">
        <v>240</v>
      </c>
      <c r="J17084" t="s">
        <v>844</v>
      </c>
      <c r="K17084" t="s">
        <v>241</v>
      </c>
      <c r="L17084" t="s">
        <v>806</v>
      </c>
      <c r="M17084" t="s">
        <v>879</v>
      </c>
      <c r="O17084" t="s">
        <v>265</v>
      </c>
      <c r="P17084">
        <v>2020</v>
      </c>
      <c r="Q17084">
        <v>3.9130434782608699E-2</v>
      </c>
    </row>
    <row r="17085" spans="1:17" x14ac:dyDescent="0.25">
      <c r="A17085" t="s">
        <v>870</v>
      </c>
      <c r="B17085" t="s">
        <v>871</v>
      </c>
      <c r="C17085" t="s">
        <v>802</v>
      </c>
      <c r="D17085" t="s">
        <v>589</v>
      </c>
      <c r="E17085" t="s">
        <v>731</v>
      </c>
      <c r="F17085" t="s">
        <v>872</v>
      </c>
      <c r="G17085" t="s">
        <v>233</v>
      </c>
      <c r="H17085" t="s">
        <v>843</v>
      </c>
      <c r="I17085" t="s">
        <v>240</v>
      </c>
      <c r="J17085" t="s">
        <v>844</v>
      </c>
      <c r="K17085" t="s">
        <v>241</v>
      </c>
      <c r="L17085" t="s">
        <v>806</v>
      </c>
      <c r="M17085" t="s">
        <v>879</v>
      </c>
      <c r="O17085" t="s">
        <v>194</v>
      </c>
      <c r="P17085">
        <v>2030</v>
      </c>
      <c r="Q17085">
        <v>2.9554502336565099E-2</v>
      </c>
    </row>
    <row r="17086" spans="1:17" x14ac:dyDescent="0.25">
      <c r="A17086" t="s">
        <v>870</v>
      </c>
      <c r="B17086" t="s">
        <v>871</v>
      </c>
      <c r="C17086" t="s">
        <v>802</v>
      </c>
      <c r="D17086" t="s">
        <v>589</v>
      </c>
      <c r="E17086" t="s">
        <v>731</v>
      </c>
      <c r="F17086" t="s">
        <v>872</v>
      </c>
      <c r="G17086" t="s">
        <v>233</v>
      </c>
      <c r="H17086" t="s">
        <v>843</v>
      </c>
      <c r="I17086" t="s">
        <v>240</v>
      </c>
      <c r="J17086" t="s">
        <v>844</v>
      </c>
      <c r="K17086" t="s">
        <v>241</v>
      </c>
      <c r="L17086" t="s">
        <v>806</v>
      </c>
      <c r="M17086" t="s">
        <v>879</v>
      </c>
      <c r="O17086" t="s">
        <v>194</v>
      </c>
      <c r="P17086">
        <v>2040</v>
      </c>
      <c r="Q17086">
        <v>2.65297812101432E-2</v>
      </c>
    </row>
    <row r="17087" spans="1:17" x14ac:dyDescent="0.25">
      <c r="A17087" t="s">
        <v>870</v>
      </c>
      <c r="B17087" t="s">
        <v>871</v>
      </c>
      <c r="C17087" t="s">
        <v>802</v>
      </c>
      <c r="D17087" t="s">
        <v>589</v>
      </c>
      <c r="E17087" t="s">
        <v>731</v>
      </c>
      <c r="F17087" t="s">
        <v>872</v>
      </c>
      <c r="G17087" t="s">
        <v>233</v>
      </c>
      <c r="H17087" t="s">
        <v>843</v>
      </c>
      <c r="I17087" t="s">
        <v>240</v>
      </c>
      <c r="J17087" t="s">
        <v>844</v>
      </c>
      <c r="K17087" t="s">
        <v>241</v>
      </c>
      <c r="L17087" t="s">
        <v>806</v>
      </c>
      <c r="M17087" t="s">
        <v>879</v>
      </c>
      <c r="O17087" t="s">
        <v>194</v>
      </c>
      <c r="P17087">
        <v>2050</v>
      </c>
      <c r="Q17087">
        <v>2.50483152882305E-2</v>
      </c>
    </row>
    <row r="17088" spans="1:17" x14ac:dyDescent="0.25">
      <c r="A17088" t="s">
        <v>870</v>
      </c>
      <c r="B17088" t="s">
        <v>871</v>
      </c>
      <c r="C17088" t="s">
        <v>802</v>
      </c>
      <c r="D17088" t="s">
        <v>589</v>
      </c>
      <c r="E17088" t="s">
        <v>731</v>
      </c>
      <c r="F17088" t="s">
        <v>872</v>
      </c>
      <c r="G17088" t="s">
        <v>233</v>
      </c>
      <c r="H17088" t="s">
        <v>843</v>
      </c>
      <c r="I17088" t="s">
        <v>240</v>
      </c>
      <c r="J17088" t="s">
        <v>844</v>
      </c>
      <c r="K17088" t="s">
        <v>241</v>
      </c>
      <c r="L17088" t="s">
        <v>806</v>
      </c>
      <c r="M17088" t="s">
        <v>879</v>
      </c>
      <c r="O17088" t="s">
        <v>264</v>
      </c>
      <c r="P17088">
        <v>2050</v>
      </c>
      <c r="Q17088">
        <v>2.2566084136919899E-2</v>
      </c>
    </row>
    <row r="17089" spans="1:17" x14ac:dyDescent="0.25">
      <c r="A17089" t="s">
        <v>870</v>
      </c>
      <c r="B17089" t="s">
        <v>871</v>
      </c>
      <c r="C17089" t="s">
        <v>802</v>
      </c>
      <c r="D17089" t="s">
        <v>589</v>
      </c>
      <c r="E17089" t="s">
        <v>731</v>
      </c>
      <c r="F17089" t="s">
        <v>872</v>
      </c>
      <c r="G17089" t="s">
        <v>233</v>
      </c>
      <c r="H17089" t="s">
        <v>843</v>
      </c>
      <c r="I17089" t="s">
        <v>240</v>
      </c>
      <c r="J17089" t="s">
        <v>844</v>
      </c>
      <c r="K17089" t="s">
        <v>241</v>
      </c>
      <c r="L17089" t="s">
        <v>806</v>
      </c>
      <c r="M17089" t="s">
        <v>879</v>
      </c>
      <c r="O17089" t="s">
        <v>265</v>
      </c>
      <c r="P17089">
        <v>2050</v>
      </c>
      <c r="Q17089">
        <v>2.83463646120195E-2</v>
      </c>
    </row>
    <row r="17090" spans="1:17" x14ac:dyDescent="0.25">
      <c r="A17090" t="s">
        <v>870</v>
      </c>
      <c r="B17090" t="s">
        <v>871</v>
      </c>
      <c r="C17090" t="s">
        <v>802</v>
      </c>
      <c r="D17090" t="s">
        <v>589</v>
      </c>
      <c r="E17090" t="s">
        <v>731</v>
      </c>
      <c r="F17090" t="s">
        <v>872</v>
      </c>
      <c r="G17090" t="s">
        <v>188</v>
      </c>
      <c r="H17090" t="s">
        <v>845</v>
      </c>
      <c r="I17090" t="s">
        <v>240</v>
      </c>
      <c r="J17090" t="s">
        <v>846</v>
      </c>
      <c r="K17090" t="s">
        <v>241</v>
      </c>
      <c r="L17090" t="s">
        <v>806</v>
      </c>
      <c r="O17090" t="s">
        <v>194</v>
      </c>
      <c r="P17090">
        <v>2015</v>
      </c>
      <c r="Q17090">
        <v>0.65831572737469601</v>
      </c>
    </row>
    <row r="17091" spans="1:17" x14ac:dyDescent="0.25">
      <c r="A17091" t="s">
        <v>870</v>
      </c>
      <c r="B17091" t="s">
        <v>871</v>
      </c>
      <c r="C17091" t="s">
        <v>802</v>
      </c>
      <c r="D17091" t="s">
        <v>589</v>
      </c>
      <c r="E17091" t="s">
        <v>731</v>
      </c>
      <c r="F17091" t="s">
        <v>872</v>
      </c>
      <c r="G17091" t="s">
        <v>188</v>
      </c>
      <c r="H17091" t="s">
        <v>845</v>
      </c>
      <c r="I17091" t="s">
        <v>240</v>
      </c>
      <c r="J17091" t="s">
        <v>846</v>
      </c>
      <c r="K17091" t="s">
        <v>241</v>
      </c>
      <c r="L17091" t="s">
        <v>806</v>
      </c>
      <c r="O17091" t="s">
        <v>194</v>
      </c>
      <c r="P17091">
        <v>2020</v>
      </c>
      <c r="Q17091">
        <v>0.20543478260869599</v>
      </c>
    </row>
    <row r="17092" spans="1:17" x14ac:dyDescent="0.25">
      <c r="A17092" t="s">
        <v>870</v>
      </c>
      <c r="B17092" t="s">
        <v>871</v>
      </c>
      <c r="C17092" t="s">
        <v>802</v>
      </c>
      <c r="D17092" t="s">
        <v>589</v>
      </c>
      <c r="E17092" t="s">
        <v>731</v>
      </c>
      <c r="F17092" t="s">
        <v>872</v>
      </c>
      <c r="G17092" t="s">
        <v>188</v>
      </c>
      <c r="H17092" t="s">
        <v>845</v>
      </c>
      <c r="I17092" t="s">
        <v>240</v>
      </c>
      <c r="J17092" t="s">
        <v>846</v>
      </c>
      <c r="K17092" t="s">
        <v>241</v>
      </c>
      <c r="L17092" t="s">
        <v>806</v>
      </c>
      <c r="O17092" t="s">
        <v>264</v>
      </c>
      <c r="P17092">
        <v>2020</v>
      </c>
      <c r="Q17092">
        <v>0.19858695652173899</v>
      </c>
    </row>
    <row r="17093" spans="1:17" x14ac:dyDescent="0.25">
      <c r="A17093" t="s">
        <v>870</v>
      </c>
      <c r="B17093" t="s">
        <v>871</v>
      </c>
      <c r="C17093" t="s">
        <v>802</v>
      </c>
      <c r="D17093" t="s">
        <v>589</v>
      </c>
      <c r="E17093" t="s">
        <v>731</v>
      </c>
      <c r="F17093" t="s">
        <v>872</v>
      </c>
      <c r="G17093" t="s">
        <v>188</v>
      </c>
      <c r="H17093" t="s">
        <v>845</v>
      </c>
      <c r="I17093" t="s">
        <v>240</v>
      </c>
      <c r="J17093" t="s">
        <v>846</v>
      </c>
      <c r="K17093" t="s">
        <v>241</v>
      </c>
      <c r="L17093" t="s">
        <v>806</v>
      </c>
      <c r="O17093" t="s">
        <v>265</v>
      </c>
      <c r="P17093">
        <v>2020</v>
      </c>
      <c r="Q17093">
        <v>0.21913043478260899</v>
      </c>
    </row>
    <row r="17094" spans="1:17" x14ac:dyDescent="0.25">
      <c r="A17094" t="s">
        <v>870</v>
      </c>
      <c r="B17094" t="s">
        <v>871</v>
      </c>
      <c r="C17094" t="s">
        <v>802</v>
      </c>
      <c r="D17094" t="s">
        <v>589</v>
      </c>
      <c r="E17094" t="s">
        <v>731</v>
      </c>
      <c r="F17094" t="s">
        <v>872</v>
      </c>
      <c r="G17094" t="s">
        <v>188</v>
      </c>
      <c r="H17094" t="s">
        <v>845</v>
      </c>
      <c r="I17094" t="s">
        <v>240</v>
      </c>
      <c r="J17094" t="s">
        <v>846</v>
      </c>
      <c r="K17094" t="s">
        <v>241</v>
      </c>
      <c r="L17094" t="s">
        <v>806</v>
      </c>
      <c r="O17094" t="s">
        <v>194</v>
      </c>
      <c r="P17094">
        <v>2030</v>
      </c>
      <c r="Q17094">
        <v>0.113864215733392</v>
      </c>
    </row>
    <row r="17095" spans="1:17" x14ac:dyDescent="0.25">
      <c r="A17095" t="s">
        <v>870</v>
      </c>
      <c r="B17095" t="s">
        <v>871</v>
      </c>
      <c r="C17095" t="s">
        <v>802</v>
      </c>
      <c r="D17095" t="s">
        <v>589</v>
      </c>
      <c r="E17095" t="s">
        <v>731</v>
      </c>
      <c r="F17095" t="s">
        <v>872</v>
      </c>
      <c r="G17095" t="s">
        <v>188</v>
      </c>
      <c r="H17095" t="s">
        <v>845</v>
      </c>
      <c r="I17095" t="s">
        <v>240</v>
      </c>
      <c r="J17095" t="s">
        <v>846</v>
      </c>
      <c r="K17095" t="s">
        <v>241</v>
      </c>
      <c r="L17095" t="s">
        <v>806</v>
      </c>
      <c r="O17095" t="s">
        <v>194</v>
      </c>
      <c r="P17095">
        <v>2040</v>
      </c>
      <c r="Q17095">
        <v>8.4792278488874495E-2</v>
      </c>
    </row>
    <row r="17096" spans="1:17" x14ac:dyDescent="0.25">
      <c r="A17096" t="s">
        <v>870</v>
      </c>
      <c r="B17096" t="s">
        <v>871</v>
      </c>
      <c r="C17096" t="s">
        <v>802</v>
      </c>
      <c r="D17096" t="s">
        <v>589</v>
      </c>
      <c r="E17096" t="s">
        <v>731</v>
      </c>
      <c r="F17096" t="s">
        <v>872</v>
      </c>
      <c r="G17096" t="s">
        <v>188</v>
      </c>
      <c r="H17096" t="s">
        <v>845</v>
      </c>
      <c r="I17096" t="s">
        <v>240</v>
      </c>
      <c r="J17096" t="s">
        <v>846</v>
      </c>
      <c r="K17096" t="s">
        <v>241</v>
      </c>
      <c r="L17096" t="s">
        <v>806</v>
      </c>
      <c r="O17096" t="s">
        <v>194</v>
      </c>
      <c r="P17096">
        <v>2050</v>
      </c>
      <c r="Q17096">
        <v>7.2479871833088502E-2</v>
      </c>
    </row>
    <row r="17097" spans="1:17" x14ac:dyDescent="0.25">
      <c r="A17097" t="s">
        <v>870</v>
      </c>
      <c r="B17097" t="s">
        <v>871</v>
      </c>
      <c r="C17097" t="s">
        <v>802</v>
      </c>
      <c r="D17097" t="s">
        <v>589</v>
      </c>
      <c r="E17097" t="s">
        <v>731</v>
      </c>
      <c r="F17097" t="s">
        <v>872</v>
      </c>
      <c r="G17097" t="s">
        <v>188</v>
      </c>
      <c r="H17097" t="s">
        <v>845</v>
      </c>
      <c r="I17097" t="s">
        <v>240</v>
      </c>
      <c r="J17097" t="s">
        <v>846</v>
      </c>
      <c r="K17097" t="s">
        <v>241</v>
      </c>
      <c r="L17097" t="s">
        <v>806</v>
      </c>
      <c r="O17097" t="s">
        <v>264</v>
      </c>
      <c r="P17097">
        <v>2050</v>
      </c>
      <c r="Q17097">
        <v>5.7802260313669397E-2</v>
      </c>
    </row>
    <row r="17098" spans="1:17" x14ac:dyDescent="0.25">
      <c r="A17098" t="s">
        <v>870</v>
      </c>
      <c r="B17098" t="s">
        <v>871</v>
      </c>
      <c r="C17098" t="s">
        <v>802</v>
      </c>
      <c r="D17098" t="s">
        <v>589</v>
      </c>
      <c r="E17098" t="s">
        <v>731</v>
      </c>
      <c r="F17098" t="s">
        <v>872</v>
      </c>
      <c r="G17098" t="s">
        <v>188</v>
      </c>
      <c r="H17098" t="s">
        <v>845</v>
      </c>
      <c r="I17098" t="s">
        <v>240</v>
      </c>
      <c r="J17098" t="s">
        <v>846</v>
      </c>
      <c r="K17098" t="s">
        <v>241</v>
      </c>
      <c r="L17098" t="s">
        <v>806</v>
      </c>
      <c r="O17098" t="s">
        <v>265</v>
      </c>
      <c r="P17098">
        <v>2050</v>
      </c>
      <c r="Q17098">
        <v>0.13652726828832901</v>
      </c>
    </row>
    <row r="17099" spans="1:17" x14ac:dyDescent="0.25">
      <c r="A17099" t="s">
        <v>870</v>
      </c>
      <c r="B17099" t="s">
        <v>871</v>
      </c>
      <c r="C17099" t="s">
        <v>802</v>
      </c>
      <c r="D17099" t="s">
        <v>589</v>
      </c>
      <c r="E17099" t="s">
        <v>731</v>
      </c>
      <c r="F17099" t="s">
        <v>872</v>
      </c>
      <c r="G17099" t="s">
        <v>188</v>
      </c>
      <c r="H17099" t="s">
        <v>880</v>
      </c>
      <c r="I17099" t="s">
        <v>240</v>
      </c>
      <c r="J17099" t="s">
        <v>881</v>
      </c>
      <c r="K17099" t="s">
        <v>241</v>
      </c>
      <c r="L17099" t="s">
        <v>806</v>
      </c>
      <c r="M17099" t="s">
        <v>879</v>
      </c>
      <c r="O17099" t="s">
        <v>194</v>
      </c>
      <c r="P17099">
        <v>2015</v>
      </c>
      <c r="Q17099">
        <v>6.3707973616906097E-2</v>
      </c>
    </row>
    <row r="17100" spans="1:17" x14ac:dyDescent="0.25">
      <c r="A17100" t="s">
        <v>870</v>
      </c>
      <c r="B17100" t="s">
        <v>871</v>
      </c>
      <c r="C17100" t="s">
        <v>802</v>
      </c>
      <c r="D17100" t="s">
        <v>589</v>
      </c>
      <c r="E17100" t="s">
        <v>731</v>
      </c>
      <c r="F17100" t="s">
        <v>872</v>
      </c>
      <c r="G17100" t="s">
        <v>188</v>
      </c>
      <c r="H17100" t="s">
        <v>880</v>
      </c>
      <c r="I17100" t="s">
        <v>240</v>
      </c>
      <c r="J17100" t="s">
        <v>881</v>
      </c>
      <c r="K17100" t="s">
        <v>241</v>
      </c>
      <c r="L17100" t="s">
        <v>806</v>
      </c>
      <c r="M17100" t="s">
        <v>879</v>
      </c>
      <c r="O17100" t="s">
        <v>194</v>
      </c>
      <c r="P17100">
        <v>2020</v>
      </c>
      <c r="Q17100">
        <v>2.9347826086956501E-2</v>
      </c>
    </row>
    <row r="17101" spans="1:17" x14ac:dyDescent="0.25">
      <c r="A17101" t="s">
        <v>870</v>
      </c>
      <c r="B17101" t="s">
        <v>871</v>
      </c>
      <c r="C17101" t="s">
        <v>802</v>
      </c>
      <c r="D17101" t="s">
        <v>589</v>
      </c>
      <c r="E17101" t="s">
        <v>731</v>
      </c>
      <c r="F17101" t="s">
        <v>872</v>
      </c>
      <c r="G17101" t="s">
        <v>188</v>
      </c>
      <c r="H17101" t="s">
        <v>880</v>
      </c>
      <c r="I17101" t="s">
        <v>240</v>
      </c>
      <c r="J17101" t="s">
        <v>881</v>
      </c>
      <c r="K17101" t="s">
        <v>241</v>
      </c>
      <c r="L17101" t="s">
        <v>806</v>
      </c>
      <c r="M17101" t="s">
        <v>879</v>
      </c>
      <c r="O17101" t="s">
        <v>264</v>
      </c>
      <c r="P17101">
        <v>2020</v>
      </c>
      <c r="Q17101">
        <v>2.8369565217391299E-2</v>
      </c>
    </row>
    <row r="17102" spans="1:17" x14ac:dyDescent="0.25">
      <c r="A17102" t="s">
        <v>870</v>
      </c>
      <c r="B17102" t="s">
        <v>871</v>
      </c>
      <c r="C17102" t="s">
        <v>802</v>
      </c>
      <c r="D17102" t="s">
        <v>589</v>
      </c>
      <c r="E17102" t="s">
        <v>731</v>
      </c>
      <c r="F17102" t="s">
        <v>872</v>
      </c>
      <c r="G17102" t="s">
        <v>188</v>
      </c>
      <c r="H17102" t="s">
        <v>880</v>
      </c>
      <c r="I17102" t="s">
        <v>240</v>
      </c>
      <c r="J17102" t="s">
        <v>881</v>
      </c>
      <c r="K17102" t="s">
        <v>241</v>
      </c>
      <c r="L17102" t="s">
        <v>806</v>
      </c>
      <c r="M17102" t="s">
        <v>879</v>
      </c>
      <c r="O17102" t="s">
        <v>265</v>
      </c>
      <c r="P17102">
        <v>2020</v>
      </c>
      <c r="Q17102">
        <v>3.1304347826087001E-2</v>
      </c>
    </row>
    <row r="17103" spans="1:17" x14ac:dyDescent="0.25">
      <c r="A17103" t="s">
        <v>870</v>
      </c>
      <c r="B17103" t="s">
        <v>871</v>
      </c>
      <c r="C17103" t="s">
        <v>802</v>
      </c>
      <c r="D17103" t="s">
        <v>589</v>
      </c>
      <c r="E17103" t="s">
        <v>731</v>
      </c>
      <c r="F17103" t="s">
        <v>872</v>
      </c>
      <c r="G17103" t="s">
        <v>188</v>
      </c>
      <c r="H17103" t="s">
        <v>880</v>
      </c>
      <c r="I17103" t="s">
        <v>240</v>
      </c>
      <c r="J17103" t="s">
        <v>881</v>
      </c>
      <c r="K17103" t="s">
        <v>241</v>
      </c>
      <c r="L17103" t="s">
        <v>806</v>
      </c>
      <c r="M17103" t="s">
        <v>879</v>
      </c>
      <c r="O17103" t="s">
        <v>194</v>
      </c>
      <c r="P17103">
        <v>2030</v>
      </c>
      <c r="Q17103">
        <v>2.3643601869252101E-2</v>
      </c>
    </row>
    <row r="17104" spans="1:17" x14ac:dyDescent="0.25">
      <c r="A17104" t="s">
        <v>870</v>
      </c>
      <c r="B17104" t="s">
        <v>871</v>
      </c>
      <c r="C17104" t="s">
        <v>802</v>
      </c>
      <c r="D17104" t="s">
        <v>589</v>
      </c>
      <c r="E17104" t="s">
        <v>731</v>
      </c>
      <c r="F17104" t="s">
        <v>872</v>
      </c>
      <c r="G17104" t="s">
        <v>188</v>
      </c>
      <c r="H17104" t="s">
        <v>880</v>
      </c>
      <c r="I17104" t="s">
        <v>240</v>
      </c>
      <c r="J17104" t="s">
        <v>881</v>
      </c>
      <c r="K17104" t="s">
        <v>241</v>
      </c>
      <c r="L17104" t="s">
        <v>806</v>
      </c>
      <c r="M17104" t="s">
        <v>879</v>
      </c>
      <c r="O17104" t="s">
        <v>194</v>
      </c>
      <c r="P17104">
        <v>2040</v>
      </c>
      <c r="Q17104">
        <v>2.1223824968114601E-2</v>
      </c>
    </row>
    <row r="17105" spans="1:17" x14ac:dyDescent="0.25">
      <c r="A17105" t="s">
        <v>870</v>
      </c>
      <c r="B17105" t="s">
        <v>871</v>
      </c>
      <c r="C17105" t="s">
        <v>802</v>
      </c>
      <c r="D17105" t="s">
        <v>589</v>
      </c>
      <c r="E17105" t="s">
        <v>731</v>
      </c>
      <c r="F17105" t="s">
        <v>872</v>
      </c>
      <c r="G17105" t="s">
        <v>188</v>
      </c>
      <c r="H17105" t="s">
        <v>880</v>
      </c>
      <c r="I17105" t="s">
        <v>240</v>
      </c>
      <c r="J17105" t="s">
        <v>881</v>
      </c>
      <c r="K17105" t="s">
        <v>241</v>
      </c>
      <c r="L17105" t="s">
        <v>806</v>
      </c>
      <c r="M17105" t="s">
        <v>879</v>
      </c>
      <c r="O17105" t="s">
        <v>194</v>
      </c>
      <c r="P17105">
        <v>2050</v>
      </c>
      <c r="Q17105">
        <v>2.0038652230584399E-2</v>
      </c>
    </row>
    <row r="17106" spans="1:17" x14ac:dyDescent="0.25">
      <c r="A17106" t="s">
        <v>870</v>
      </c>
      <c r="B17106" t="s">
        <v>871</v>
      </c>
      <c r="C17106" t="s">
        <v>802</v>
      </c>
      <c r="D17106" t="s">
        <v>589</v>
      </c>
      <c r="E17106" t="s">
        <v>731</v>
      </c>
      <c r="F17106" t="s">
        <v>872</v>
      </c>
      <c r="G17106" t="s">
        <v>188</v>
      </c>
      <c r="H17106" t="s">
        <v>880</v>
      </c>
      <c r="I17106" t="s">
        <v>240</v>
      </c>
      <c r="J17106" t="s">
        <v>881</v>
      </c>
      <c r="K17106" t="s">
        <v>241</v>
      </c>
      <c r="L17106" t="s">
        <v>806</v>
      </c>
      <c r="M17106" t="s">
        <v>879</v>
      </c>
      <c r="O17106" t="s">
        <v>264</v>
      </c>
      <c r="P17106">
        <v>2050</v>
      </c>
      <c r="Q17106">
        <v>1.8052867309535901E-2</v>
      </c>
    </row>
    <row r="17107" spans="1:17" x14ac:dyDescent="0.25">
      <c r="A17107" t="s">
        <v>870</v>
      </c>
      <c r="B17107" t="s">
        <v>871</v>
      </c>
      <c r="C17107" t="s">
        <v>802</v>
      </c>
      <c r="D17107" t="s">
        <v>589</v>
      </c>
      <c r="E17107" t="s">
        <v>731</v>
      </c>
      <c r="F17107" t="s">
        <v>872</v>
      </c>
      <c r="G17107" t="s">
        <v>188</v>
      </c>
      <c r="H17107" t="s">
        <v>880</v>
      </c>
      <c r="I17107" t="s">
        <v>240</v>
      </c>
      <c r="J17107" t="s">
        <v>881</v>
      </c>
      <c r="K17107" t="s">
        <v>241</v>
      </c>
      <c r="L17107" t="s">
        <v>806</v>
      </c>
      <c r="M17107" t="s">
        <v>879</v>
      </c>
      <c r="O17107" t="s">
        <v>265</v>
      </c>
      <c r="P17107">
        <v>2050</v>
      </c>
      <c r="Q17107">
        <v>2.2677091689615601E-2</v>
      </c>
    </row>
    <row r="17108" spans="1:17" x14ac:dyDescent="0.25">
      <c r="A17108" t="s">
        <v>870</v>
      </c>
      <c r="B17108" t="s">
        <v>871</v>
      </c>
      <c r="C17108" t="s">
        <v>802</v>
      </c>
      <c r="D17108" t="s">
        <v>589</v>
      </c>
      <c r="E17108" t="s">
        <v>731</v>
      </c>
      <c r="F17108" t="s">
        <v>872</v>
      </c>
      <c r="G17108" t="s">
        <v>188</v>
      </c>
      <c r="H17108" t="s">
        <v>847</v>
      </c>
      <c r="I17108" t="s">
        <v>240</v>
      </c>
      <c r="J17108" t="s">
        <v>848</v>
      </c>
      <c r="K17108" t="s">
        <v>241</v>
      </c>
      <c r="L17108" t="s">
        <v>806</v>
      </c>
      <c r="M17108" t="s">
        <v>739</v>
      </c>
      <c r="O17108" t="s">
        <v>194</v>
      </c>
      <c r="P17108">
        <v>2015</v>
      </c>
      <c r="Q17108">
        <v>6.3707973616906097E-2</v>
      </c>
    </row>
    <row r="17109" spans="1:17" x14ac:dyDescent="0.25">
      <c r="A17109" t="s">
        <v>870</v>
      </c>
      <c r="B17109" t="s">
        <v>871</v>
      </c>
      <c r="C17109" t="s">
        <v>802</v>
      </c>
      <c r="D17109" t="s">
        <v>589</v>
      </c>
      <c r="E17109" t="s">
        <v>731</v>
      </c>
      <c r="F17109" t="s">
        <v>872</v>
      </c>
      <c r="G17109" t="s">
        <v>188</v>
      </c>
      <c r="H17109" t="s">
        <v>847</v>
      </c>
      <c r="I17109" t="s">
        <v>240</v>
      </c>
      <c r="J17109" t="s">
        <v>848</v>
      </c>
      <c r="K17109" t="s">
        <v>241</v>
      </c>
      <c r="L17109" t="s">
        <v>806</v>
      </c>
      <c r="M17109" t="s">
        <v>739</v>
      </c>
      <c r="O17109" t="s">
        <v>194</v>
      </c>
      <c r="P17109">
        <v>2020</v>
      </c>
      <c r="Q17109">
        <v>4.8913043478260899E-2</v>
      </c>
    </row>
    <row r="17110" spans="1:17" x14ac:dyDescent="0.25">
      <c r="A17110" t="s">
        <v>870</v>
      </c>
      <c r="B17110" t="s">
        <v>871</v>
      </c>
      <c r="C17110" t="s">
        <v>802</v>
      </c>
      <c r="D17110" t="s">
        <v>589</v>
      </c>
      <c r="E17110" t="s">
        <v>731</v>
      </c>
      <c r="F17110" t="s">
        <v>872</v>
      </c>
      <c r="G17110" t="s">
        <v>188</v>
      </c>
      <c r="H17110" t="s">
        <v>847</v>
      </c>
      <c r="I17110" t="s">
        <v>240</v>
      </c>
      <c r="J17110" t="s">
        <v>848</v>
      </c>
      <c r="K17110" t="s">
        <v>241</v>
      </c>
      <c r="L17110" t="s">
        <v>806</v>
      </c>
      <c r="M17110" t="s">
        <v>739</v>
      </c>
      <c r="O17110" t="s">
        <v>264</v>
      </c>
      <c r="P17110">
        <v>2020</v>
      </c>
      <c r="Q17110">
        <v>4.7282608695652199E-2</v>
      </c>
    </row>
    <row r="17111" spans="1:17" x14ac:dyDescent="0.25">
      <c r="A17111" t="s">
        <v>870</v>
      </c>
      <c r="B17111" t="s">
        <v>871</v>
      </c>
      <c r="C17111" t="s">
        <v>802</v>
      </c>
      <c r="D17111" t="s">
        <v>589</v>
      </c>
      <c r="E17111" t="s">
        <v>731</v>
      </c>
      <c r="F17111" t="s">
        <v>872</v>
      </c>
      <c r="G17111" t="s">
        <v>188</v>
      </c>
      <c r="H17111" t="s">
        <v>847</v>
      </c>
      <c r="I17111" t="s">
        <v>240</v>
      </c>
      <c r="J17111" t="s">
        <v>848</v>
      </c>
      <c r="K17111" t="s">
        <v>241</v>
      </c>
      <c r="L17111" t="s">
        <v>806</v>
      </c>
      <c r="M17111" t="s">
        <v>739</v>
      </c>
      <c r="O17111" t="s">
        <v>265</v>
      </c>
      <c r="P17111">
        <v>2020</v>
      </c>
      <c r="Q17111">
        <v>5.21739130434783E-2</v>
      </c>
    </row>
    <row r="17112" spans="1:17" x14ac:dyDescent="0.25">
      <c r="A17112" t="s">
        <v>870</v>
      </c>
      <c r="B17112" t="s">
        <v>871</v>
      </c>
      <c r="C17112" t="s">
        <v>802</v>
      </c>
      <c r="D17112" t="s">
        <v>589</v>
      </c>
      <c r="E17112" t="s">
        <v>731</v>
      </c>
      <c r="F17112" t="s">
        <v>872</v>
      </c>
      <c r="G17112" t="s">
        <v>188</v>
      </c>
      <c r="H17112" t="s">
        <v>847</v>
      </c>
      <c r="I17112" t="s">
        <v>240</v>
      </c>
      <c r="J17112" t="s">
        <v>848</v>
      </c>
      <c r="K17112" t="s">
        <v>241</v>
      </c>
      <c r="L17112" t="s">
        <v>806</v>
      </c>
      <c r="M17112" t="s">
        <v>739</v>
      </c>
      <c r="O17112" t="s">
        <v>194</v>
      </c>
      <c r="P17112">
        <v>2030</v>
      </c>
      <c r="Q17112">
        <v>3.9406003115420099E-2</v>
      </c>
    </row>
    <row r="17113" spans="1:17" x14ac:dyDescent="0.25">
      <c r="A17113" t="s">
        <v>870</v>
      </c>
      <c r="B17113" t="s">
        <v>871</v>
      </c>
      <c r="C17113" t="s">
        <v>802</v>
      </c>
      <c r="D17113" t="s">
        <v>589</v>
      </c>
      <c r="E17113" t="s">
        <v>731</v>
      </c>
      <c r="F17113" t="s">
        <v>872</v>
      </c>
      <c r="G17113" t="s">
        <v>188</v>
      </c>
      <c r="H17113" t="s">
        <v>847</v>
      </c>
      <c r="I17113" t="s">
        <v>240</v>
      </c>
      <c r="J17113" t="s">
        <v>848</v>
      </c>
      <c r="K17113" t="s">
        <v>241</v>
      </c>
      <c r="L17113" t="s">
        <v>806</v>
      </c>
      <c r="M17113" t="s">
        <v>739</v>
      </c>
      <c r="O17113" t="s">
        <v>194</v>
      </c>
      <c r="P17113">
        <v>2040</v>
      </c>
      <c r="Q17113">
        <v>3.5373041613524302E-2</v>
      </c>
    </row>
    <row r="17114" spans="1:17" x14ac:dyDescent="0.25">
      <c r="A17114" t="s">
        <v>870</v>
      </c>
      <c r="B17114" t="s">
        <v>871</v>
      </c>
      <c r="C17114" t="s">
        <v>802</v>
      </c>
      <c r="D17114" t="s">
        <v>589</v>
      </c>
      <c r="E17114" t="s">
        <v>731</v>
      </c>
      <c r="F17114" t="s">
        <v>872</v>
      </c>
      <c r="G17114" t="s">
        <v>188</v>
      </c>
      <c r="H17114" t="s">
        <v>847</v>
      </c>
      <c r="I17114" t="s">
        <v>240</v>
      </c>
      <c r="J17114" t="s">
        <v>848</v>
      </c>
      <c r="K17114" t="s">
        <v>241</v>
      </c>
      <c r="L17114" t="s">
        <v>806</v>
      </c>
      <c r="M17114" t="s">
        <v>739</v>
      </c>
      <c r="O17114" t="s">
        <v>194</v>
      </c>
      <c r="P17114">
        <v>2050</v>
      </c>
      <c r="Q17114">
        <v>3.3397753717640699E-2</v>
      </c>
    </row>
    <row r="17115" spans="1:17" x14ac:dyDescent="0.25">
      <c r="A17115" t="s">
        <v>870</v>
      </c>
      <c r="B17115" t="s">
        <v>871</v>
      </c>
      <c r="C17115" t="s">
        <v>802</v>
      </c>
      <c r="D17115" t="s">
        <v>589</v>
      </c>
      <c r="E17115" t="s">
        <v>731</v>
      </c>
      <c r="F17115" t="s">
        <v>872</v>
      </c>
      <c r="G17115" t="s">
        <v>188</v>
      </c>
      <c r="H17115" t="s">
        <v>847</v>
      </c>
      <c r="I17115" t="s">
        <v>240</v>
      </c>
      <c r="J17115" t="s">
        <v>848</v>
      </c>
      <c r="K17115" t="s">
        <v>241</v>
      </c>
      <c r="L17115" t="s">
        <v>806</v>
      </c>
      <c r="M17115" t="s">
        <v>739</v>
      </c>
      <c r="O17115" t="s">
        <v>264</v>
      </c>
      <c r="P17115">
        <v>2050</v>
      </c>
      <c r="Q17115">
        <v>3.0088112182559801E-2</v>
      </c>
    </row>
    <row r="17116" spans="1:17" x14ac:dyDescent="0.25">
      <c r="A17116" t="s">
        <v>870</v>
      </c>
      <c r="B17116" t="s">
        <v>871</v>
      </c>
      <c r="C17116" t="s">
        <v>802</v>
      </c>
      <c r="D17116" t="s">
        <v>589</v>
      </c>
      <c r="E17116" t="s">
        <v>731</v>
      </c>
      <c r="F17116" t="s">
        <v>872</v>
      </c>
      <c r="G17116" t="s">
        <v>188</v>
      </c>
      <c r="H17116" t="s">
        <v>847</v>
      </c>
      <c r="I17116" t="s">
        <v>240</v>
      </c>
      <c r="J17116" t="s">
        <v>848</v>
      </c>
      <c r="K17116" t="s">
        <v>241</v>
      </c>
      <c r="L17116" t="s">
        <v>806</v>
      </c>
      <c r="M17116" t="s">
        <v>739</v>
      </c>
      <c r="O17116" t="s">
        <v>265</v>
      </c>
      <c r="P17116">
        <v>2050</v>
      </c>
      <c r="Q17116">
        <v>3.7795152816025898E-2</v>
      </c>
    </row>
    <row r="17117" spans="1:17" x14ac:dyDescent="0.25">
      <c r="A17117" t="s">
        <v>870</v>
      </c>
      <c r="B17117" t="s">
        <v>871</v>
      </c>
      <c r="C17117" t="s">
        <v>802</v>
      </c>
      <c r="D17117" t="s">
        <v>589</v>
      </c>
      <c r="E17117" t="s">
        <v>731</v>
      </c>
      <c r="F17117" t="s">
        <v>872</v>
      </c>
      <c r="G17117" t="s">
        <v>188</v>
      </c>
      <c r="H17117" t="s">
        <v>849</v>
      </c>
      <c r="I17117" t="s">
        <v>850</v>
      </c>
      <c r="K17117" t="s">
        <v>191</v>
      </c>
      <c r="M17117" t="s">
        <v>851</v>
      </c>
      <c r="N17117" t="s">
        <v>386</v>
      </c>
      <c r="O17117" t="s">
        <v>194</v>
      </c>
      <c r="P17117">
        <v>2015</v>
      </c>
      <c r="Q17117">
        <v>0.16500000000000001</v>
      </c>
    </row>
    <row r="17118" spans="1:17" x14ac:dyDescent="0.25">
      <c r="A17118" t="s">
        <v>870</v>
      </c>
      <c r="B17118" t="s">
        <v>871</v>
      </c>
      <c r="C17118" t="s">
        <v>802</v>
      </c>
      <c r="D17118" t="s">
        <v>589</v>
      </c>
      <c r="E17118" t="s">
        <v>731</v>
      </c>
      <c r="F17118" t="s">
        <v>872</v>
      </c>
      <c r="G17118" t="s">
        <v>188</v>
      </c>
      <c r="H17118" t="s">
        <v>849</v>
      </c>
      <c r="I17118" t="s">
        <v>850</v>
      </c>
      <c r="K17118" t="s">
        <v>191</v>
      </c>
      <c r="M17118" t="s">
        <v>851</v>
      </c>
      <c r="N17118" t="s">
        <v>386</v>
      </c>
      <c r="O17118" t="s">
        <v>194</v>
      </c>
      <c r="P17118">
        <v>2020</v>
      </c>
      <c r="Q17118">
        <v>0.20499999999999999</v>
      </c>
    </row>
    <row r="17119" spans="1:17" x14ac:dyDescent="0.25">
      <c r="A17119" t="s">
        <v>870</v>
      </c>
      <c r="B17119" t="s">
        <v>871</v>
      </c>
      <c r="C17119" t="s">
        <v>802</v>
      </c>
      <c r="D17119" t="s">
        <v>589</v>
      </c>
      <c r="E17119" t="s">
        <v>731</v>
      </c>
      <c r="F17119" t="s">
        <v>872</v>
      </c>
      <c r="G17119" t="s">
        <v>188</v>
      </c>
      <c r="H17119" t="s">
        <v>849</v>
      </c>
      <c r="I17119" t="s">
        <v>850</v>
      </c>
      <c r="K17119" t="s">
        <v>191</v>
      </c>
      <c r="M17119" t="s">
        <v>851</v>
      </c>
      <c r="N17119" t="s">
        <v>386</v>
      </c>
      <c r="O17119" t="s">
        <v>264</v>
      </c>
      <c r="P17119">
        <v>2020</v>
      </c>
      <c r="Q17119">
        <v>0.2</v>
      </c>
    </row>
    <row r="17120" spans="1:17" x14ac:dyDescent="0.25">
      <c r="A17120" t="s">
        <v>870</v>
      </c>
      <c r="B17120" t="s">
        <v>871</v>
      </c>
      <c r="C17120" t="s">
        <v>802</v>
      </c>
      <c r="D17120" t="s">
        <v>589</v>
      </c>
      <c r="E17120" t="s">
        <v>731</v>
      </c>
      <c r="F17120" t="s">
        <v>872</v>
      </c>
      <c r="G17120" t="s">
        <v>188</v>
      </c>
      <c r="H17120" t="s">
        <v>849</v>
      </c>
      <c r="I17120" t="s">
        <v>850</v>
      </c>
      <c r="K17120" t="s">
        <v>191</v>
      </c>
      <c r="M17120" t="s">
        <v>851</v>
      </c>
      <c r="N17120" t="s">
        <v>386</v>
      </c>
      <c r="O17120" t="s">
        <v>265</v>
      </c>
      <c r="P17120">
        <v>2020</v>
      </c>
      <c r="Q17120">
        <v>0.21</v>
      </c>
    </row>
    <row r="17121" spans="1:17" x14ac:dyDescent="0.25">
      <c r="A17121" t="s">
        <v>870</v>
      </c>
      <c r="B17121" t="s">
        <v>871</v>
      </c>
      <c r="C17121" t="s">
        <v>802</v>
      </c>
      <c r="D17121" t="s">
        <v>589</v>
      </c>
      <c r="E17121" t="s">
        <v>731</v>
      </c>
      <c r="F17121" t="s">
        <v>872</v>
      </c>
      <c r="G17121" t="s">
        <v>188</v>
      </c>
      <c r="H17121" t="s">
        <v>849</v>
      </c>
      <c r="I17121" t="s">
        <v>850</v>
      </c>
      <c r="K17121" t="s">
        <v>191</v>
      </c>
      <c r="M17121" t="s">
        <v>851</v>
      </c>
      <c r="N17121" t="s">
        <v>386</v>
      </c>
      <c r="O17121" t="s">
        <v>194</v>
      </c>
      <c r="P17121">
        <v>2030</v>
      </c>
      <c r="Q17121">
        <v>0.23</v>
      </c>
    </row>
    <row r="17122" spans="1:17" x14ac:dyDescent="0.25">
      <c r="A17122" t="s">
        <v>870</v>
      </c>
      <c r="B17122" t="s">
        <v>871</v>
      </c>
      <c r="C17122" t="s">
        <v>802</v>
      </c>
      <c r="D17122" t="s">
        <v>589</v>
      </c>
      <c r="E17122" t="s">
        <v>731</v>
      </c>
      <c r="F17122" t="s">
        <v>872</v>
      </c>
      <c r="G17122" t="s">
        <v>188</v>
      </c>
      <c r="H17122" t="s">
        <v>849</v>
      </c>
      <c r="I17122" t="s">
        <v>850</v>
      </c>
      <c r="K17122" t="s">
        <v>191</v>
      </c>
      <c r="M17122" t="s">
        <v>851</v>
      </c>
      <c r="N17122" t="s">
        <v>386</v>
      </c>
      <c r="O17122" t="s">
        <v>194</v>
      </c>
      <c r="P17122">
        <v>2040</v>
      </c>
      <c r="Q17122">
        <v>0.245</v>
      </c>
    </row>
    <row r="17123" spans="1:17" x14ac:dyDescent="0.25">
      <c r="A17123" t="s">
        <v>870</v>
      </c>
      <c r="B17123" t="s">
        <v>871</v>
      </c>
      <c r="C17123" t="s">
        <v>802</v>
      </c>
      <c r="D17123" t="s">
        <v>589</v>
      </c>
      <c r="E17123" t="s">
        <v>731</v>
      </c>
      <c r="F17123" t="s">
        <v>872</v>
      </c>
      <c r="G17123" t="s">
        <v>188</v>
      </c>
      <c r="H17123" t="s">
        <v>849</v>
      </c>
      <c r="I17123" t="s">
        <v>850</v>
      </c>
      <c r="K17123" t="s">
        <v>191</v>
      </c>
      <c r="M17123" t="s">
        <v>851</v>
      </c>
      <c r="N17123" t="s">
        <v>386</v>
      </c>
      <c r="O17123" t="s">
        <v>194</v>
      </c>
      <c r="P17123">
        <v>2050</v>
      </c>
      <c r="Q17123">
        <v>0.26</v>
      </c>
    </row>
    <row r="17124" spans="1:17" x14ac:dyDescent="0.25">
      <c r="A17124" t="s">
        <v>870</v>
      </c>
      <c r="B17124" t="s">
        <v>871</v>
      </c>
      <c r="C17124" t="s">
        <v>802</v>
      </c>
      <c r="D17124" t="s">
        <v>589</v>
      </c>
      <c r="E17124" t="s">
        <v>731</v>
      </c>
      <c r="F17124" t="s">
        <v>872</v>
      </c>
      <c r="G17124" t="s">
        <v>188</v>
      </c>
      <c r="H17124" t="s">
        <v>849</v>
      </c>
      <c r="I17124" t="s">
        <v>850</v>
      </c>
      <c r="K17124" t="s">
        <v>191</v>
      </c>
      <c r="M17124" t="s">
        <v>851</v>
      </c>
      <c r="N17124" t="s">
        <v>386</v>
      </c>
      <c r="O17124" t="s">
        <v>264</v>
      </c>
      <c r="P17124">
        <v>2050</v>
      </c>
    </row>
    <row r="17125" spans="1:17" x14ac:dyDescent="0.25">
      <c r="A17125" t="s">
        <v>870</v>
      </c>
      <c r="B17125" t="s">
        <v>871</v>
      </c>
      <c r="C17125" t="s">
        <v>802</v>
      </c>
      <c r="D17125" t="s">
        <v>589</v>
      </c>
      <c r="E17125" t="s">
        <v>731</v>
      </c>
      <c r="F17125" t="s">
        <v>872</v>
      </c>
      <c r="G17125" t="s">
        <v>188</v>
      </c>
      <c r="H17125" t="s">
        <v>849</v>
      </c>
      <c r="I17125" t="s">
        <v>850</v>
      </c>
      <c r="K17125" t="s">
        <v>191</v>
      </c>
      <c r="M17125" t="s">
        <v>851</v>
      </c>
      <c r="N17125" t="s">
        <v>386</v>
      </c>
      <c r="O17125" t="s">
        <v>265</v>
      </c>
      <c r="P17125">
        <v>2050</v>
      </c>
    </row>
    <row r="17126" spans="1:17" x14ac:dyDescent="0.25">
      <c r="A17126" t="s">
        <v>870</v>
      </c>
      <c r="B17126" t="s">
        <v>871</v>
      </c>
      <c r="C17126" t="s">
        <v>802</v>
      </c>
      <c r="D17126" t="s">
        <v>589</v>
      </c>
      <c r="E17126" t="s">
        <v>731</v>
      </c>
      <c r="F17126" t="s">
        <v>872</v>
      </c>
      <c r="G17126" t="s">
        <v>188</v>
      </c>
      <c r="H17126" t="s">
        <v>852</v>
      </c>
      <c r="I17126" t="s">
        <v>853</v>
      </c>
      <c r="J17126" t="s">
        <v>854</v>
      </c>
      <c r="K17126" t="s">
        <v>191</v>
      </c>
      <c r="M17126" t="s">
        <v>392</v>
      </c>
      <c r="N17126" t="s">
        <v>386</v>
      </c>
      <c r="O17126" t="s">
        <v>194</v>
      </c>
      <c r="P17126">
        <v>2015</v>
      </c>
      <c r="Q17126">
        <v>0</v>
      </c>
    </row>
    <row r="17127" spans="1:17" x14ac:dyDescent="0.25">
      <c r="A17127" t="s">
        <v>870</v>
      </c>
      <c r="B17127" t="s">
        <v>871</v>
      </c>
      <c r="C17127" t="s">
        <v>802</v>
      </c>
      <c r="D17127" t="s">
        <v>589</v>
      </c>
      <c r="E17127" t="s">
        <v>731</v>
      </c>
      <c r="F17127" t="s">
        <v>872</v>
      </c>
      <c r="G17127" t="s">
        <v>188</v>
      </c>
      <c r="H17127" t="s">
        <v>852</v>
      </c>
      <c r="I17127" t="s">
        <v>853</v>
      </c>
      <c r="J17127" t="s">
        <v>854</v>
      </c>
      <c r="K17127" t="s">
        <v>191</v>
      </c>
      <c r="M17127" t="s">
        <v>392</v>
      </c>
      <c r="N17127" t="s">
        <v>386</v>
      </c>
      <c r="O17127" t="s">
        <v>194</v>
      </c>
      <c r="P17127">
        <v>2020</v>
      </c>
      <c r="Q17127">
        <v>0.01</v>
      </c>
    </row>
    <row r="17128" spans="1:17" x14ac:dyDescent="0.25">
      <c r="A17128" t="s">
        <v>870</v>
      </c>
      <c r="B17128" t="s">
        <v>871</v>
      </c>
      <c r="C17128" t="s">
        <v>802</v>
      </c>
      <c r="D17128" t="s">
        <v>589</v>
      </c>
      <c r="E17128" t="s">
        <v>731</v>
      </c>
      <c r="F17128" t="s">
        <v>872</v>
      </c>
      <c r="G17128" t="s">
        <v>188</v>
      </c>
      <c r="H17128" t="s">
        <v>852</v>
      </c>
      <c r="I17128" t="s">
        <v>853</v>
      </c>
      <c r="J17128" t="s">
        <v>854</v>
      </c>
      <c r="K17128" t="s">
        <v>191</v>
      </c>
      <c r="M17128" t="s">
        <v>392</v>
      </c>
      <c r="N17128" t="s">
        <v>386</v>
      </c>
      <c r="O17128" t="s">
        <v>264</v>
      </c>
      <c r="P17128">
        <v>2020</v>
      </c>
    </row>
    <row r="17129" spans="1:17" x14ac:dyDescent="0.25">
      <c r="A17129" t="s">
        <v>870</v>
      </c>
      <c r="B17129" t="s">
        <v>871</v>
      </c>
      <c r="C17129" t="s">
        <v>802</v>
      </c>
      <c r="D17129" t="s">
        <v>589</v>
      </c>
      <c r="E17129" t="s">
        <v>731</v>
      </c>
      <c r="F17129" t="s">
        <v>872</v>
      </c>
      <c r="G17129" t="s">
        <v>188</v>
      </c>
      <c r="H17129" t="s">
        <v>852</v>
      </c>
      <c r="I17129" t="s">
        <v>853</v>
      </c>
      <c r="J17129" t="s">
        <v>854</v>
      </c>
      <c r="K17129" t="s">
        <v>191</v>
      </c>
      <c r="M17129" t="s">
        <v>392</v>
      </c>
      <c r="N17129" t="s">
        <v>386</v>
      </c>
      <c r="O17129" t="s">
        <v>265</v>
      </c>
      <c r="P17129">
        <v>2020</v>
      </c>
    </row>
    <row r="17130" spans="1:17" x14ac:dyDescent="0.25">
      <c r="A17130" t="s">
        <v>870</v>
      </c>
      <c r="B17130" t="s">
        <v>871</v>
      </c>
      <c r="C17130" t="s">
        <v>802</v>
      </c>
      <c r="D17130" t="s">
        <v>589</v>
      </c>
      <c r="E17130" t="s">
        <v>731</v>
      </c>
      <c r="F17130" t="s">
        <v>872</v>
      </c>
      <c r="G17130" t="s">
        <v>188</v>
      </c>
      <c r="H17130" t="s">
        <v>852</v>
      </c>
      <c r="I17130" t="s">
        <v>853</v>
      </c>
      <c r="J17130" t="s">
        <v>854</v>
      </c>
      <c r="K17130" t="s">
        <v>191</v>
      </c>
      <c r="M17130" t="s">
        <v>392</v>
      </c>
      <c r="N17130" t="s">
        <v>386</v>
      </c>
      <c r="O17130" t="s">
        <v>194</v>
      </c>
      <c r="P17130">
        <v>2030</v>
      </c>
      <c r="Q17130">
        <v>0.05</v>
      </c>
    </row>
    <row r="17131" spans="1:17" x14ac:dyDescent="0.25">
      <c r="A17131" t="s">
        <v>870</v>
      </c>
      <c r="B17131" t="s">
        <v>871</v>
      </c>
      <c r="C17131" t="s">
        <v>802</v>
      </c>
      <c r="D17131" t="s">
        <v>589</v>
      </c>
      <c r="E17131" t="s">
        <v>731</v>
      </c>
      <c r="F17131" t="s">
        <v>872</v>
      </c>
      <c r="G17131" t="s">
        <v>188</v>
      </c>
      <c r="H17131" t="s">
        <v>852</v>
      </c>
      <c r="I17131" t="s">
        <v>853</v>
      </c>
      <c r="J17131" t="s">
        <v>854</v>
      </c>
      <c r="K17131" t="s">
        <v>191</v>
      </c>
      <c r="M17131" t="s">
        <v>392</v>
      </c>
      <c r="N17131" t="s">
        <v>386</v>
      </c>
      <c r="O17131" t="s">
        <v>194</v>
      </c>
      <c r="P17131">
        <v>2040</v>
      </c>
      <c r="Q17131">
        <v>0.05</v>
      </c>
    </row>
    <row r="17132" spans="1:17" x14ac:dyDescent="0.25">
      <c r="A17132" t="s">
        <v>870</v>
      </c>
      <c r="B17132" t="s">
        <v>871</v>
      </c>
      <c r="C17132" t="s">
        <v>802</v>
      </c>
      <c r="D17132" t="s">
        <v>589</v>
      </c>
      <c r="E17132" t="s">
        <v>731</v>
      </c>
      <c r="F17132" t="s">
        <v>872</v>
      </c>
      <c r="G17132" t="s">
        <v>188</v>
      </c>
      <c r="H17132" t="s">
        <v>852</v>
      </c>
      <c r="I17132" t="s">
        <v>853</v>
      </c>
      <c r="J17132" t="s">
        <v>854</v>
      </c>
      <c r="K17132" t="s">
        <v>191</v>
      </c>
      <c r="M17132" t="s">
        <v>392</v>
      </c>
      <c r="N17132" t="s">
        <v>386</v>
      </c>
      <c r="O17132" t="s">
        <v>194</v>
      </c>
      <c r="P17132">
        <v>2050</v>
      </c>
      <c r="Q17132">
        <v>0.05</v>
      </c>
    </row>
    <row r="17133" spans="1:17" x14ac:dyDescent="0.25">
      <c r="A17133" t="s">
        <v>870</v>
      </c>
      <c r="B17133" t="s">
        <v>871</v>
      </c>
      <c r="C17133" t="s">
        <v>802</v>
      </c>
      <c r="D17133" t="s">
        <v>589</v>
      </c>
      <c r="E17133" t="s">
        <v>731</v>
      </c>
      <c r="F17133" t="s">
        <v>872</v>
      </c>
      <c r="G17133" t="s">
        <v>188</v>
      </c>
      <c r="H17133" t="s">
        <v>852</v>
      </c>
      <c r="I17133" t="s">
        <v>853</v>
      </c>
      <c r="J17133" t="s">
        <v>854</v>
      </c>
      <c r="K17133" t="s">
        <v>191</v>
      </c>
      <c r="M17133" t="s">
        <v>392</v>
      </c>
      <c r="N17133" t="s">
        <v>386</v>
      </c>
      <c r="O17133" t="s">
        <v>264</v>
      </c>
      <c r="P17133">
        <v>2050</v>
      </c>
    </row>
    <row r="17134" spans="1:17" x14ac:dyDescent="0.25">
      <c r="A17134" t="s">
        <v>870</v>
      </c>
      <c r="B17134" t="s">
        <v>871</v>
      </c>
      <c r="C17134" t="s">
        <v>802</v>
      </c>
      <c r="D17134" t="s">
        <v>589</v>
      </c>
      <c r="E17134" t="s">
        <v>731</v>
      </c>
      <c r="F17134" t="s">
        <v>872</v>
      </c>
      <c r="G17134" t="s">
        <v>188</v>
      </c>
      <c r="H17134" t="s">
        <v>852</v>
      </c>
      <c r="I17134" t="s">
        <v>853</v>
      </c>
      <c r="J17134" t="s">
        <v>854</v>
      </c>
      <c r="K17134" t="s">
        <v>191</v>
      </c>
      <c r="M17134" t="s">
        <v>392</v>
      </c>
      <c r="N17134" t="s">
        <v>386</v>
      </c>
      <c r="O17134" t="s">
        <v>265</v>
      </c>
      <c r="P17134">
        <v>2050</v>
      </c>
    </row>
    <row r="17135" spans="1:17" x14ac:dyDescent="0.25">
      <c r="A17135" t="s">
        <v>870</v>
      </c>
      <c r="B17135" t="s">
        <v>871</v>
      </c>
      <c r="C17135" t="s">
        <v>802</v>
      </c>
      <c r="D17135" t="s">
        <v>589</v>
      </c>
      <c r="E17135" t="s">
        <v>731</v>
      </c>
      <c r="F17135" t="s">
        <v>872</v>
      </c>
      <c r="G17135" t="s">
        <v>188</v>
      </c>
      <c r="H17135" t="s">
        <v>855</v>
      </c>
      <c r="I17135" t="s">
        <v>853</v>
      </c>
      <c r="J17135" t="s">
        <v>856</v>
      </c>
      <c r="K17135" t="s">
        <v>191</v>
      </c>
      <c r="M17135" t="s">
        <v>344</v>
      </c>
      <c r="O17135" t="s">
        <v>194</v>
      </c>
      <c r="P17135">
        <v>2015</v>
      </c>
      <c r="Q17135">
        <v>0.81</v>
      </c>
    </row>
    <row r="17136" spans="1:17" x14ac:dyDescent="0.25">
      <c r="A17136" t="s">
        <v>870</v>
      </c>
      <c r="B17136" t="s">
        <v>871</v>
      </c>
      <c r="C17136" t="s">
        <v>802</v>
      </c>
      <c r="D17136" t="s">
        <v>589</v>
      </c>
      <c r="E17136" t="s">
        <v>731</v>
      </c>
      <c r="F17136" t="s">
        <v>872</v>
      </c>
      <c r="G17136" t="s">
        <v>188</v>
      </c>
      <c r="H17136" t="s">
        <v>855</v>
      </c>
      <c r="I17136" t="s">
        <v>853</v>
      </c>
      <c r="J17136" t="s">
        <v>856</v>
      </c>
      <c r="K17136" t="s">
        <v>191</v>
      </c>
      <c r="M17136" t="s">
        <v>344</v>
      </c>
      <c r="O17136" t="s">
        <v>194</v>
      </c>
      <c r="P17136">
        <v>2020</v>
      </c>
      <c r="Q17136">
        <v>0.86</v>
      </c>
    </row>
    <row r="17137" spans="1:17" x14ac:dyDescent="0.25">
      <c r="A17137" t="s">
        <v>870</v>
      </c>
      <c r="B17137" t="s">
        <v>871</v>
      </c>
      <c r="C17137" t="s">
        <v>802</v>
      </c>
      <c r="D17137" t="s">
        <v>589</v>
      </c>
      <c r="E17137" t="s">
        <v>731</v>
      </c>
      <c r="F17137" t="s">
        <v>872</v>
      </c>
      <c r="G17137" t="s">
        <v>188</v>
      </c>
      <c r="H17137" t="s">
        <v>855</v>
      </c>
      <c r="I17137" t="s">
        <v>853</v>
      </c>
      <c r="J17137" t="s">
        <v>856</v>
      </c>
      <c r="K17137" t="s">
        <v>191</v>
      </c>
      <c r="M17137" t="s">
        <v>344</v>
      </c>
      <c r="O17137" t="s">
        <v>264</v>
      </c>
      <c r="P17137">
        <v>2020</v>
      </c>
    </row>
    <row r="17138" spans="1:17" x14ac:dyDescent="0.25">
      <c r="A17138" t="s">
        <v>870</v>
      </c>
      <c r="B17138" t="s">
        <v>871</v>
      </c>
      <c r="C17138" t="s">
        <v>802</v>
      </c>
      <c r="D17138" t="s">
        <v>589</v>
      </c>
      <c r="E17138" t="s">
        <v>731</v>
      </c>
      <c r="F17138" t="s">
        <v>872</v>
      </c>
      <c r="G17138" t="s">
        <v>188</v>
      </c>
      <c r="H17138" t="s">
        <v>855</v>
      </c>
      <c r="I17138" t="s">
        <v>853</v>
      </c>
      <c r="J17138" t="s">
        <v>856</v>
      </c>
      <c r="K17138" t="s">
        <v>191</v>
      </c>
      <c r="M17138" t="s">
        <v>344</v>
      </c>
      <c r="O17138" t="s">
        <v>265</v>
      </c>
      <c r="P17138">
        <v>2020</v>
      </c>
    </row>
    <row r="17139" spans="1:17" x14ac:dyDescent="0.25">
      <c r="A17139" t="s">
        <v>870</v>
      </c>
      <c r="B17139" t="s">
        <v>871</v>
      </c>
      <c r="C17139" t="s">
        <v>802</v>
      </c>
      <c r="D17139" t="s">
        <v>589</v>
      </c>
      <c r="E17139" t="s">
        <v>731</v>
      </c>
      <c r="F17139" t="s">
        <v>872</v>
      </c>
      <c r="G17139" t="s">
        <v>188</v>
      </c>
      <c r="H17139" t="s">
        <v>855</v>
      </c>
      <c r="I17139" t="s">
        <v>853</v>
      </c>
      <c r="J17139" t="s">
        <v>856</v>
      </c>
      <c r="K17139" t="s">
        <v>191</v>
      </c>
      <c r="M17139" t="s">
        <v>344</v>
      </c>
      <c r="O17139" t="s">
        <v>194</v>
      </c>
      <c r="P17139">
        <v>2030</v>
      </c>
      <c r="Q17139">
        <v>0.95</v>
      </c>
    </row>
    <row r="17140" spans="1:17" x14ac:dyDescent="0.25">
      <c r="A17140" t="s">
        <v>870</v>
      </c>
      <c r="B17140" t="s">
        <v>871</v>
      </c>
      <c r="C17140" t="s">
        <v>802</v>
      </c>
      <c r="D17140" t="s">
        <v>589</v>
      </c>
      <c r="E17140" t="s">
        <v>731</v>
      </c>
      <c r="F17140" t="s">
        <v>872</v>
      </c>
      <c r="G17140" t="s">
        <v>188</v>
      </c>
      <c r="H17140" t="s">
        <v>855</v>
      </c>
      <c r="I17140" t="s">
        <v>853</v>
      </c>
      <c r="J17140" t="s">
        <v>856</v>
      </c>
      <c r="K17140" t="s">
        <v>191</v>
      </c>
      <c r="M17140" t="s">
        <v>344</v>
      </c>
      <c r="O17140" t="s">
        <v>194</v>
      </c>
      <c r="P17140">
        <v>2040</v>
      </c>
      <c r="Q17140">
        <v>0.96</v>
      </c>
    </row>
    <row r="17141" spans="1:17" x14ac:dyDescent="0.25">
      <c r="A17141" t="s">
        <v>870</v>
      </c>
      <c r="B17141" t="s">
        <v>871</v>
      </c>
      <c r="C17141" t="s">
        <v>802</v>
      </c>
      <c r="D17141" t="s">
        <v>589</v>
      </c>
      <c r="E17141" t="s">
        <v>731</v>
      </c>
      <c r="F17141" t="s">
        <v>872</v>
      </c>
      <c r="G17141" t="s">
        <v>188</v>
      </c>
      <c r="H17141" t="s">
        <v>855</v>
      </c>
      <c r="I17141" t="s">
        <v>853</v>
      </c>
      <c r="J17141" t="s">
        <v>856</v>
      </c>
      <c r="K17141" t="s">
        <v>191</v>
      </c>
      <c r="M17141" t="s">
        <v>344</v>
      </c>
      <c r="O17141" t="s">
        <v>194</v>
      </c>
      <c r="P17141">
        <v>2050</v>
      </c>
      <c r="Q17141">
        <v>0.97</v>
      </c>
    </row>
    <row r="17142" spans="1:17" x14ac:dyDescent="0.25">
      <c r="A17142" t="s">
        <v>870</v>
      </c>
      <c r="B17142" t="s">
        <v>871</v>
      </c>
      <c r="C17142" t="s">
        <v>802</v>
      </c>
      <c r="D17142" t="s">
        <v>589</v>
      </c>
      <c r="E17142" t="s">
        <v>731</v>
      </c>
      <c r="F17142" t="s">
        <v>872</v>
      </c>
      <c r="G17142" t="s">
        <v>188</v>
      </c>
      <c r="H17142" t="s">
        <v>855</v>
      </c>
      <c r="I17142" t="s">
        <v>853</v>
      </c>
      <c r="J17142" t="s">
        <v>856</v>
      </c>
      <c r="K17142" t="s">
        <v>191</v>
      </c>
      <c r="M17142" t="s">
        <v>344</v>
      </c>
      <c r="O17142" t="s">
        <v>264</v>
      </c>
      <c r="P17142">
        <v>2050</v>
      </c>
    </row>
    <row r="17143" spans="1:17" x14ac:dyDescent="0.25">
      <c r="A17143" t="s">
        <v>870</v>
      </c>
      <c r="B17143" t="s">
        <v>871</v>
      </c>
      <c r="C17143" t="s">
        <v>802</v>
      </c>
      <c r="D17143" t="s">
        <v>589</v>
      </c>
      <c r="E17143" t="s">
        <v>731</v>
      </c>
      <c r="F17143" t="s">
        <v>872</v>
      </c>
      <c r="G17143" t="s">
        <v>188</v>
      </c>
      <c r="H17143" t="s">
        <v>855</v>
      </c>
      <c r="I17143" t="s">
        <v>853</v>
      </c>
      <c r="J17143" t="s">
        <v>856</v>
      </c>
      <c r="K17143" t="s">
        <v>191</v>
      </c>
      <c r="M17143" t="s">
        <v>344</v>
      </c>
      <c r="O17143" t="s">
        <v>265</v>
      </c>
      <c r="P17143">
        <v>2050</v>
      </c>
    </row>
    <row r="17144" spans="1:17" x14ac:dyDescent="0.25">
      <c r="A17144" t="s">
        <v>870</v>
      </c>
      <c r="B17144" t="s">
        <v>871</v>
      </c>
      <c r="C17144" t="s">
        <v>802</v>
      </c>
      <c r="D17144" t="s">
        <v>589</v>
      </c>
      <c r="E17144" t="s">
        <v>731</v>
      </c>
      <c r="F17144" t="s">
        <v>872</v>
      </c>
      <c r="G17144" t="s">
        <v>188</v>
      </c>
      <c r="H17144" t="s">
        <v>857</v>
      </c>
      <c r="I17144" t="s">
        <v>858</v>
      </c>
      <c r="J17144" t="s">
        <v>859</v>
      </c>
      <c r="K17144" t="s">
        <v>860</v>
      </c>
      <c r="M17144" t="s">
        <v>251</v>
      </c>
      <c r="N17144" t="s">
        <v>217</v>
      </c>
      <c r="O17144" t="s">
        <v>194</v>
      </c>
      <c r="P17144">
        <v>2015</v>
      </c>
      <c r="Q17144">
        <v>1.35</v>
      </c>
    </row>
    <row r="17145" spans="1:17" x14ac:dyDescent="0.25">
      <c r="A17145" t="s">
        <v>870</v>
      </c>
      <c r="B17145" t="s">
        <v>871</v>
      </c>
      <c r="C17145" t="s">
        <v>802</v>
      </c>
      <c r="D17145" t="s">
        <v>589</v>
      </c>
      <c r="E17145" t="s">
        <v>731</v>
      </c>
      <c r="F17145" t="s">
        <v>872</v>
      </c>
      <c r="G17145" t="s">
        <v>188</v>
      </c>
      <c r="H17145" t="s">
        <v>857</v>
      </c>
      <c r="I17145" t="s">
        <v>858</v>
      </c>
      <c r="J17145" t="s">
        <v>859</v>
      </c>
      <c r="K17145" t="s">
        <v>860</v>
      </c>
      <c r="M17145" t="s">
        <v>251</v>
      </c>
      <c r="N17145" t="s">
        <v>217</v>
      </c>
      <c r="O17145" t="s">
        <v>194</v>
      </c>
      <c r="P17145">
        <v>2020</v>
      </c>
      <c r="Q17145">
        <v>1.25</v>
      </c>
    </row>
    <row r="17146" spans="1:17" x14ac:dyDescent="0.25">
      <c r="A17146" t="s">
        <v>870</v>
      </c>
      <c r="B17146" t="s">
        <v>871</v>
      </c>
      <c r="C17146" t="s">
        <v>802</v>
      </c>
      <c r="D17146" t="s">
        <v>589</v>
      </c>
      <c r="E17146" t="s">
        <v>731</v>
      </c>
      <c r="F17146" t="s">
        <v>872</v>
      </c>
      <c r="G17146" t="s">
        <v>188</v>
      </c>
      <c r="H17146" t="s">
        <v>857</v>
      </c>
      <c r="I17146" t="s">
        <v>858</v>
      </c>
      <c r="J17146" t="s">
        <v>859</v>
      </c>
      <c r="K17146" t="s">
        <v>860</v>
      </c>
      <c r="M17146" t="s">
        <v>251</v>
      </c>
      <c r="N17146" t="s">
        <v>217</v>
      </c>
      <c r="O17146" t="s">
        <v>264</v>
      </c>
      <c r="P17146">
        <v>2020</v>
      </c>
    </row>
    <row r="17147" spans="1:17" x14ac:dyDescent="0.25">
      <c r="A17147" t="s">
        <v>870</v>
      </c>
      <c r="B17147" t="s">
        <v>871</v>
      </c>
      <c r="C17147" t="s">
        <v>802</v>
      </c>
      <c r="D17147" t="s">
        <v>589</v>
      </c>
      <c r="E17147" t="s">
        <v>731</v>
      </c>
      <c r="F17147" t="s">
        <v>872</v>
      </c>
      <c r="G17147" t="s">
        <v>188</v>
      </c>
      <c r="H17147" t="s">
        <v>857</v>
      </c>
      <c r="I17147" t="s">
        <v>858</v>
      </c>
      <c r="J17147" t="s">
        <v>859</v>
      </c>
      <c r="K17147" t="s">
        <v>860</v>
      </c>
      <c r="M17147" t="s">
        <v>251</v>
      </c>
      <c r="N17147" t="s">
        <v>217</v>
      </c>
      <c r="O17147" t="s">
        <v>265</v>
      </c>
      <c r="P17147">
        <v>2020</v>
      </c>
    </row>
    <row r="17148" spans="1:17" x14ac:dyDescent="0.25">
      <c r="A17148" t="s">
        <v>870</v>
      </c>
      <c r="B17148" t="s">
        <v>871</v>
      </c>
      <c r="C17148" t="s">
        <v>802</v>
      </c>
      <c r="D17148" t="s">
        <v>589</v>
      </c>
      <c r="E17148" t="s">
        <v>731</v>
      </c>
      <c r="F17148" t="s">
        <v>872</v>
      </c>
      <c r="G17148" t="s">
        <v>188</v>
      </c>
      <c r="H17148" t="s">
        <v>857</v>
      </c>
      <c r="I17148" t="s">
        <v>858</v>
      </c>
      <c r="J17148" t="s">
        <v>859</v>
      </c>
      <c r="K17148" t="s">
        <v>860</v>
      </c>
      <c r="M17148" t="s">
        <v>251</v>
      </c>
      <c r="N17148" t="s">
        <v>217</v>
      </c>
      <c r="O17148" t="s">
        <v>194</v>
      </c>
      <c r="P17148">
        <v>2030</v>
      </c>
      <c r="Q17148">
        <v>1.25</v>
      </c>
    </row>
    <row r="17149" spans="1:17" x14ac:dyDescent="0.25">
      <c r="A17149" t="s">
        <v>870</v>
      </c>
      <c r="B17149" t="s">
        <v>871</v>
      </c>
      <c r="C17149" t="s">
        <v>802</v>
      </c>
      <c r="D17149" t="s">
        <v>589</v>
      </c>
      <c r="E17149" t="s">
        <v>731</v>
      </c>
      <c r="F17149" t="s">
        <v>872</v>
      </c>
      <c r="G17149" t="s">
        <v>188</v>
      </c>
      <c r="H17149" t="s">
        <v>857</v>
      </c>
      <c r="I17149" t="s">
        <v>858</v>
      </c>
      <c r="J17149" t="s">
        <v>859</v>
      </c>
      <c r="K17149" t="s">
        <v>860</v>
      </c>
      <c r="M17149" t="s">
        <v>251</v>
      </c>
      <c r="N17149" t="s">
        <v>217</v>
      </c>
      <c r="O17149" t="s">
        <v>194</v>
      </c>
      <c r="P17149">
        <v>2040</v>
      </c>
      <c r="Q17149">
        <v>1.25</v>
      </c>
    </row>
    <row r="17150" spans="1:17" x14ac:dyDescent="0.25">
      <c r="A17150" t="s">
        <v>870</v>
      </c>
      <c r="B17150" t="s">
        <v>871</v>
      </c>
      <c r="C17150" t="s">
        <v>802</v>
      </c>
      <c r="D17150" t="s">
        <v>589</v>
      </c>
      <c r="E17150" t="s">
        <v>731</v>
      </c>
      <c r="F17150" t="s">
        <v>872</v>
      </c>
      <c r="G17150" t="s">
        <v>188</v>
      </c>
      <c r="H17150" t="s">
        <v>857</v>
      </c>
      <c r="I17150" t="s">
        <v>858</v>
      </c>
      <c r="J17150" t="s">
        <v>859</v>
      </c>
      <c r="K17150" t="s">
        <v>860</v>
      </c>
      <c r="M17150" t="s">
        <v>251</v>
      </c>
      <c r="N17150" t="s">
        <v>217</v>
      </c>
      <c r="O17150" t="s">
        <v>194</v>
      </c>
      <c r="P17150">
        <v>2050</v>
      </c>
      <c r="Q17150">
        <v>1.25</v>
      </c>
    </row>
    <row r="17151" spans="1:17" x14ac:dyDescent="0.25">
      <c r="A17151" t="s">
        <v>870</v>
      </c>
      <c r="B17151" t="s">
        <v>871</v>
      </c>
      <c r="C17151" t="s">
        <v>802</v>
      </c>
      <c r="D17151" t="s">
        <v>589</v>
      </c>
      <c r="E17151" t="s">
        <v>731</v>
      </c>
      <c r="F17151" t="s">
        <v>872</v>
      </c>
      <c r="G17151" t="s">
        <v>188</v>
      </c>
      <c r="H17151" t="s">
        <v>857</v>
      </c>
      <c r="I17151" t="s">
        <v>858</v>
      </c>
      <c r="J17151" t="s">
        <v>859</v>
      </c>
      <c r="K17151" t="s">
        <v>860</v>
      </c>
      <c r="M17151" t="s">
        <v>251</v>
      </c>
      <c r="N17151" t="s">
        <v>217</v>
      </c>
      <c r="O17151" t="s">
        <v>264</v>
      </c>
      <c r="P17151">
        <v>2050</v>
      </c>
    </row>
    <row r="17152" spans="1:17" x14ac:dyDescent="0.25">
      <c r="A17152" t="s">
        <v>870</v>
      </c>
      <c r="B17152" t="s">
        <v>871</v>
      </c>
      <c r="C17152" t="s">
        <v>802</v>
      </c>
      <c r="D17152" t="s">
        <v>589</v>
      </c>
      <c r="E17152" t="s">
        <v>731</v>
      </c>
      <c r="F17152" t="s">
        <v>872</v>
      </c>
      <c r="G17152" t="s">
        <v>188</v>
      </c>
      <c r="H17152" t="s">
        <v>857</v>
      </c>
      <c r="I17152" t="s">
        <v>858</v>
      </c>
      <c r="J17152" t="s">
        <v>859</v>
      </c>
      <c r="K17152" t="s">
        <v>860</v>
      </c>
      <c r="M17152" t="s">
        <v>251</v>
      </c>
      <c r="N17152" t="s">
        <v>217</v>
      </c>
      <c r="O17152" t="s">
        <v>265</v>
      </c>
      <c r="P17152">
        <v>2050</v>
      </c>
    </row>
    <row r="17153" spans="1:17" x14ac:dyDescent="0.25">
      <c r="A17153" t="s">
        <v>870</v>
      </c>
      <c r="B17153" t="s">
        <v>871</v>
      </c>
      <c r="C17153" t="s">
        <v>802</v>
      </c>
      <c r="D17153" t="s">
        <v>589</v>
      </c>
      <c r="E17153" t="s">
        <v>731</v>
      </c>
      <c r="F17153" t="s">
        <v>872</v>
      </c>
      <c r="G17153" t="s">
        <v>188</v>
      </c>
      <c r="H17153" t="s">
        <v>861</v>
      </c>
      <c r="I17153" t="s">
        <v>277</v>
      </c>
      <c r="J17153" t="s">
        <v>862</v>
      </c>
      <c r="K17153" t="s">
        <v>863</v>
      </c>
      <c r="M17153" t="s">
        <v>873</v>
      </c>
      <c r="N17153" t="s">
        <v>217</v>
      </c>
      <c r="O17153" t="s">
        <v>194</v>
      </c>
      <c r="P17153">
        <v>2015</v>
      </c>
      <c r="Q17153">
        <v>15</v>
      </c>
    </row>
    <row r="17154" spans="1:17" x14ac:dyDescent="0.25">
      <c r="A17154" t="s">
        <v>870</v>
      </c>
      <c r="B17154" t="s">
        <v>871</v>
      </c>
      <c r="C17154" t="s">
        <v>802</v>
      </c>
      <c r="D17154" t="s">
        <v>589</v>
      </c>
      <c r="E17154" t="s">
        <v>731</v>
      </c>
      <c r="F17154" t="s">
        <v>872</v>
      </c>
      <c r="G17154" t="s">
        <v>188</v>
      </c>
      <c r="H17154" t="s">
        <v>861</v>
      </c>
      <c r="I17154" t="s">
        <v>277</v>
      </c>
      <c r="J17154" t="s">
        <v>862</v>
      </c>
      <c r="K17154" t="s">
        <v>863</v>
      </c>
      <c r="M17154" t="s">
        <v>873</v>
      </c>
      <c r="N17154" t="s">
        <v>217</v>
      </c>
      <c r="O17154" t="s">
        <v>194</v>
      </c>
      <c r="P17154">
        <v>2020</v>
      </c>
      <c r="Q17154">
        <v>11</v>
      </c>
    </row>
    <row r="17155" spans="1:17" x14ac:dyDescent="0.25">
      <c r="A17155" t="s">
        <v>870</v>
      </c>
      <c r="B17155" t="s">
        <v>871</v>
      </c>
      <c r="C17155" t="s">
        <v>802</v>
      </c>
      <c r="D17155" t="s">
        <v>589</v>
      </c>
      <c r="E17155" t="s">
        <v>731</v>
      </c>
      <c r="F17155" t="s">
        <v>872</v>
      </c>
      <c r="G17155" t="s">
        <v>188</v>
      </c>
      <c r="H17155" t="s">
        <v>861</v>
      </c>
      <c r="I17155" t="s">
        <v>277</v>
      </c>
      <c r="J17155" t="s">
        <v>862</v>
      </c>
      <c r="K17155" t="s">
        <v>863</v>
      </c>
      <c r="M17155" t="s">
        <v>873</v>
      </c>
      <c r="N17155" t="s">
        <v>217</v>
      </c>
      <c r="O17155" t="s">
        <v>264</v>
      </c>
      <c r="P17155">
        <v>2020</v>
      </c>
    </row>
    <row r="17156" spans="1:17" x14ac:dyDescent="0.25">
      <c r="A17156" t="s">
        <v>870</v>
      </c>
      <c r="B17156" t="s">
        <v>871</v>
      </c>
      <c r="C17156" t="s">
        <v>802</v>
      </c>
      <c r="D17156" t="s">
        <v>589</v>
      </c>
      <c r="E17156" t="s">
        <v>731</v>
      </c>
      <c r="F17156" t="s">
        <v>872</v>
      </c>
      <c r="G17156" t="s">
        <v>188</v>
      </c>
      <c r="H17156" t="s">
        <v>861</v>
      </c>
      <c r="I17156" t="s">
        <v>277</v>
      </c>
      <c r="J17156" t="s">
        <v>862</v>
      </c>
      <c r="K17156" t="s">
        <v>863</v>
      </c>
      <c r="M17156" t="s">
        <v>873</v>
      </c>
      <c r="N17156" t="s">
        <v>217</v>
      </c>
      <c r="O17156" t="s">
        <v>265</v>
      </c>
      <c r="P17156">
        <v>2020</v>
      </c>
    </row>
    <row r="17157" spans="1:17" x14ac:dyDescent="0.25">
      <c r="A17157" t="s">
        <v>870</v>
      </c>
      <c r="B17157" t="s">
        <v>871</v>
      </c>
      <c r="C17157" t="s">
        <v>802</v>
      </c>
      <c r="D17157" t="s">
        <v>589</v>
      </c>
      <c r="E17157" t="s">
        <v>731</v>
      </c>
      <c r="F17157" t="s">
        <v>872</v>
      </c>
      <c r="G17157" t="s">
        <v>188</v>
      </c>
      <c r="H17157" t="s">
        <v>861</v>
      </c>
      <c r="I17157" t="s">
        <v>277</v>
      </c>
      <c r="J17157" t="s">
        <v>862</v>
      </c>
      <c r="K17157" t="s">
        <v>863</v>
      </c>
      <c r="M17157" t="s">
        <v>873</v>
      </c>
      <c r="N17157" t="s">
        <v>217</v>
      </c>
      <c r="O17157" t="s">
        <v>194</v>
      </c>
      <c r="P17157">
        <v>2030</v>
      </c>
      <c r="Q17157">
        <v>9.8043478260869605</v>
      </c>
    </row>
    <row r="17158" spans="1:17" x14ac:dyDescent="0.25">
      <c r="A17158" t="s">
        <v>870</v>
      </c>
      <c r="B17158" t="s">
        <v>871</v>
      </c>
      <c r="C17158" t="s">
        <v>802</v>
      </c>
      <c r="D17158" t="s">
        <v>589</v>
      </c>
      <c r="E17158" t="s">
        <v>731</v>
      </c>
      <c r="F17158" t="s">
        <v>872</v>
      </c>
      <c r="G17158" t="s">
        <v>188</v>
      </c>
      <c r="H17158" t="s">
        <v>861</v>
      </c>
      <c r="I17158" t="s">
        <v>277</v>
      </c>
      <c r="J17158" t="s">
        <v>862</v>
      </c>
      <c r="K17158" t="s">
        <v>863</v>
      </c>
      <c r="M17158" t="s">
        <v>873</v>
      </c>
      <c r="N17158" t="s">
        <v>217</v>
      </c>
      <c r="O17158" t="s">
        <v>194</v>
      </c>
      <c r="P17158">
        <v>2040</v>
      </c>
      <c r="Q17158">
        <v>9.2040816326530592</v>
      </c>
    </row>
    <row r="17159" spans="1:17" x14ac:dyDescent="0.25">
      <c r="A17159" t="s">
        <v>870</v>
      </c>
      <c r="B17159" t="s">
        <v>871</v>
      </c>
      <c r="C17159" t="s">
        <v>802</v>
      </c>
      <c r="D17159" t="s">
        <v>589</v>
      </c>
      <c r="E17159" t="s">
        <v>731</v>
      </c>
      <c r="F17159" t="s">
        <v>872</v>
      </c>
      <c r="G17159" t="s">
        <v>188</v>
      </c>
      <c r="H17159" t="s">
        <v>861</v>
      </c>
      <c r="I17159" t="s">
        <v>277</v>
      </c>
      <c r="J17159" t="s">
        <v>862</v>
      </c>
      <c r="K17159" t="s">
        <v>863</v>
      </c>
      <c r="M17159" t="s">
        <v>873</v>
      </c>
      <c r="N17159" t="s">
        <v>217</v>
      </c>
      <c r="O17159" t="s">
        <v>194</v>
      </c>
      <c r="P17159">
        <v>2050</v>
      </c>
      <c r="Q17159">
        <v>8.6730769230769198</v>
      </c>
    </row>
    <row r="17160" spans="1:17" x14ac:dyDescent="0.25">
      <c r="A17160" t="s">
        <v>870</v>
      </c>
      <c r="B17160" t="s">
        <v>871</v>
      </c>
      <c r="C17160" t="s">
        <v>802</v>
      </c>
      <c r="D17160" t="s">
        <v>589</v>
      </c>
      <c r="E17160" t="s">
        <v>731</v>
      </c>
      <c r="F17160" t="s">
        <v>872</v>
      </c>
      <c r="G17160" t="s">
        <v>188</v>
      </c>
      <c r="H17160" t="s">
        <v>861</v>
      </c>
      <c r="I17160" t="s">
        <v>277</v>
      </c>
      <c r="J17160" t="s">
        <v>862</v>
      </c>
      <c r="K17160" t="s">
        <v>863</v>
      </c>
      <c r="M17160" t="s">
        <v>873</v>
      </c>
      <c r="N17160" t="s">
        <v>217</v>
      </c>
      <c r="O17160" t="s">
        <v>264</v>
      </c>
      <c r="P17160">
        <v>2050</v>
      </c>
    </row>
    <row r="17161" spans="1:17" x14ac:dyDescent="0.25">
      <c r="A17161" t="s">
        <v>870</v>
      </c>
      <c r="B17161" t="s">
        <v>871</v>
      </c>
      <c r="C17161" t="s">
        <v>802</v>
      </c>
      <c r="D17161" t="s">
        <v>589</v>
      </c>
      <c r="E17161" t="s">
        <v>731</v>
      </c>
      <c r="F17161" t="s">
        <v>872</v>
      </c>
      <c r="G17161" t="s">
        <v>188</v>
      </c>
      <c r="H17161" t="s">
        <v>861</v>
      </c>
      <c r="I17161" t="s">
        <v>277</v>
      </c>
      <c r="J17161" t="s">
        <v>862</v>
      </c>
      <c r="K17161" t="s">
        <v>863</v>
      </c>
      <c r="M17161" t="s">
        <v>873</v>
      </c>
      <c r="N17161" t="s">
        <v>217</v>
      </c>
      <c r="O17161" t="s">
        <v>265</v>
      </c>
      <c r="P17161">
        <v>2050</v>
      </c>
    </row>
    <row r="17162" spans="1:17" x14ac:dyDescent="0.25">
      <c r="A17162" t="s">
        <v>870</v>
      </c>
      <c r="B17162" t="s">
        <v>871</v>
      </c>
      <c r="C17162" t="s">
        <v>802</v>
      </c>
      <c r="D17162" t="s">
        <v>589</v>
      </c>
      <c r="E17162" t="s">
        <v>731</v>
      </c>
      <c r="F17162" t="s">
        <v>872</v>
      </c>
      <c r="G17162" t="s">
        <v>188</v>
      </c>
      <c r="H17162" t="s">
        <v>864</v>
      </c>
      <c r="I17162" t="s">
        <v>864</v>
      </c>
      <c r="M17162" t="s">
        <v>192</v>
      </c>
      <c r="O17162" t="s">
        <v>194</v>
      </c>
      <c r="P17162">
        <v>2015</v>
      </c>
      <c r="Q17162">
        <v>1.1499999999999999</v>
      </c>
    </row>
    <row r="17163" spans="1:17" x14ac:dyDescent="0.25">
      <c r="A17163" t="s">
        <v>870</v>
      </c>
      <c r="B17163" t="s">
        <v>871</v>
      </c>
      <c r="C17163" t="s">
        <v>802</v>
      </c>
      <c r="D17163" t="s">
        <v>589</v>
      </c>
      <c r="E17163" t="s">
        <v>731</v>
      </c>
      <c r="F17163" t="s">
        <v>872</v>
      </c>
      <c r="G17163" t="s">
        <v>188</v>
      </c>
      <c r="H17163" t="s">
        <v>864</v>
      </c>
      <c r="I17163" t="s">
        <v>864</v>
      </c>
      <c r="M17163" t="s">
        <v>192</v>
      </c>
      <c r="O17163" t="s">
        <v>194</v>
      </c>
      <c r="P17163">
        <v>2020</v>
      </c>
      <c r="Q17163">
        <v>1.17</v>
      </c>
    </row>
    <row r="17164" spans="1:17" x14ac:dyDescent="0.25">
      <c r="A17164" t="s">
        <v>870</v>
      </c>
      <c r="B17164" t="s">
        <v>871</v>
      </c>
      <c r="C17164" t="s">
        <v>802</v>
      </c>
      <c r="D17164" t="s">
        <v>589</v>
      </c>
      <c r="E17164" t="s">
        <v>731</v>
      </c>
      <c r="F17164" t="s">
        <v>872</v>
      </c>
      <c r="G17164" t="s">
        <v>188</v>
      </c>
      <c r="H17164" t="s">
        <v>864</v>
      </c>
      <c r="I17164" t="s">
        <v>864</v>
      </c>
      <c r="M17164" t="s">
        <v>192</v>
      </c>
      <c r="O17164" t="s">
        <v>264</v>
      </c>
      <c r="P17164">
        <v>2020</v>
      </c>
    </row>
    <row r="17165" spans="1:17" x14ac:dyDescent="0.25">
      <c r="A17165" t="s">
        <v>870</v>
      </c>
      <c r="B17165" t="s">
        <v>871</v>
      </c>
      <c r="C17165" t="s">
        <v>802</v>
      </c>
      <c r="D17165" t="s">
        <v>589</v>
      </c>
      <c r="E17165" t="s">
        <v>731</v>
      </c>
      <c r="F17165" t="s">
        <v>872</v>
      </c>
      <c r="G17165" t="s">
        <v>188</v>
      </c>
      <c r="H17165" t="s">
        <v>864</v>
      </c>
      <c r="I17165" t="s">
        <v>864</v>
      </c>
      <c r="M17165" t="s">
        <v>192</v>
      </c>
      <c r="O17165" t="s">
        <v>265</v>
      </c>
      <c r="P17165">
        <v>2020</v>
      </c>
    </row>
    <row r="17166" spans="1:17" x14ac:dyDescent="0.25">
      <c r="A17166" t="s">
        <v>870</v>
      </c>
      <c r="B17166" t="s">
        <v>871</v>
      </c>
      <c r="C17166" t="s">
        <v>802</v>
      </c>
      <c r="D17166" t="s">
        <v>589</v>
      </c>
      <c r="E17166" t="s">
        <v>731</v>
      </c>
      <c r="F17166" t="s">
        <v>872</v>
      </c>
      <c r="G17166" t="s">
        <v>188</v>
      </c>
      <c r="H17166" t="s">
        <v>864</v>
      </c>
      <c r="I17166" t="s">
        <v>864</v>
      </c>
      <c r="M17166" t="s">
        <v>192</v>
      </c>
      <c r="O17166" t="s">
        <v>194</v>
      </c>
      <c r="P17166">
        <v>2030</v>
      </c>
      <c r="Q17166">
        <v>1.17</v>
      </c>
    </row>
    <row r="17167" spans="1:17" x14ac:dyDescent="0.25">
      <c r="A17167" t="s">
        <v>870</v>
      </c>
      <c r="B17167" t="s">
        <v>871</v>
      </c>
      <c r="C17167" t="s">
        <v>802</v>
      </c>
      <c r="D17167" t="s">
        <v>589</v>
      </c>
      <c r="E17167" t="s">
        <v>731</v>
      </c>
      <c r="F17167" t="s">
        <v>872</v>
      </c>
      <c r="G17167" t="s">
        <v>188</v>
      </c>
      <c r="H17167" t="s">
        <v>864</v>
      </c>
      <c r="I17167" t="s">
        <v>864</v>
      </c>
      <c r="M17167" t="s">
        <v>192</v>
      </c>
      <c r="O17167" t="s">
        <v>194</v>
      </c>
      <c r="P17167">
        <v>2040</v>
      </c>
      <c r="Q17167">
        <v>1.17</v>
      </c>
    </row>
    <row r="17168" spans="1:17" x14ac:dyDescent="0.25">
      <c r="A17168" t="s">
        <v>870</v>
      </c>
      <c r="B17168" t="s">
        <v>871</v>
      </c>
      <c r="C17168" t="s">
        <v>802</v>
      </c>
      <c r="D17168" t="s">
        <v>589</v>
      </c>
      <c r="E17168" t="s">
        <v>731</v>
      </c>
      <c r="F17168" t="s">
        <v>872</v>
      </c>
      <c r="G17168" t="s">
        <v>188</v>
      </c>
      <c r="H17168" t="s">
        <v>864</v>
      </c>
      <c r="I17168" t="s">
        <v>864</v>
      </c>
      <c r="M17168" t="s">
        <v>192</v>
      </c>
      <c r="O17168" t="s">
        <v>194</v>
      </c>
      <c r="P17168">
        <v>2050</v>
      </c>
      <c r="Q17168">
        <v>1.17</v>
      </c>
    </row>
    <row r="17169" spans="1:17" x14ac:dyDescent="0.25">
      <c r="A17169" t="s">
        <v>870</v>
      </c>
      <c r="B17169" t="s">
        <v>871</v>
      </c>
      <c r="C17169" t="s">
        <v>802</v>
      </c>
      <c r="D17169" t="s">
        <v>589</v>
      </c>
      <c r="E17169" t="s">
        <v>731</v>
      </c>
      <c r="F17169" t="s">
        <v>872</v>
      </c>
      <c r="G17169" t="s">
        <v>188</v>
      </c>
      <c r="H17169" t="s">
        <v>864</v>
      </c>
      <c r="I17169" t="s">
        <v>864</v>
      </c>
      <c r="M17169" t="s">
        <v>192</v>
      </c>
      <c r="O17169" t="s">
        <v>264</v>
      </c>
      <c r="P17169">
        <v>2050</v>
      </c>
    </row>
    <row r="17170" spans="1:17" x14ac:dyDescent="0.25">
      <c r="A17170" t="s">
        <v>870</v>
      </c>
      <c r="B17170" t="s">
        <v>871</v>
      </c>
      <c r="C17170" t="s">
        <v>802</v>
      </c>
      <c r="D17170" t="s">
        <v>589</v>
      </c>
      <c r="E17170" t="s">
        <v>731</v>
      </c>
      <c r="F17170" t="s">
        <v>872</v>
      </c>
      <c r="G17170" t="s">
        <v>188</v>
      </c>
      <c r="H17170" t="s">
        <v>864</v>
      </c>
      <c r="I17170" t="s">
        <v>864</v>
      </c>
      <c r="M17170" t="s">
        <v>192</v>
      </c>
      <c r="O17170" t="s">
        <v>265</v>
      </c>
      <c r="P17170">
        <v>2050</v>
      </c>
    </row>
    <row r="17171" spans="1:17" x14ac:dyDescent="0.25">
      <c r="A17171" t="s">
        <v>882</v>
      </c>
      <c r="B17171" t="s">
        <v>883</v>
      </c>
      <c r="C17171" t="s">
        <v>802</v>
      </c>
      <c r="D17171" t="s">
        <v>589</v>
      </c>
      <c r="E17171" t="s">
        <v>731</v>
      </c>
      <c r="F17171" t="s">
        <v>884</v>
      </c>
      <c r="G17171" t="s">
        <v>195</v>
      </c>
      <c r="H17171" t="s">
        <v>200</v>
      </c>
      <c r="I17171" t="s">
        <v>201</v>
      </c>
      <c r="K17171" t="s">
        <v>202</v>
      </c>
      <c r="O17171" t="s">
        <v>194</v>
      </c>
      <c r="P17171">
        <v>2015</v>
      </c>
    </row>
    <row r="17172" spans="1:17" x14ac:dyDescent="0.25">
      <c r="A17172" t="s">
        <v>882</v>
      </c>
      <c r="B17172" t="s">
        <v>883</v>
      </c>
      <c r="C17172" t="s">
        <v>802</v>
      </c>
      <c r="D17172" t="s">
        <v>589</v>
      </c>
      <c r="E17172" t="s">
        <v>731</v>
      </c>
      <c r="F17172" t="s">
        <v>884</v>
      </c>
      <c r="G17172" t="s">
        <v>195</v>
      </c>
      <c r="H17172" t="s">
        <v>200</v>
      </c>
      <c r="I17172" t="s">
        <v>201</v>
      </c>
      <c r="K17172" t="s">
        <v>202</v>
      </c>
      <c r="O17172" t="s">
        <v>194</v>
      </c>
      <c r="P17172">
        <v>2020</v>
      </c>
      <c r="Q17172">
        <v>0.5</v>
      </c>
    </row>
    <row r="17173" spans="1:17" x14ac:dyDescent="0.25">
      <c r="A17173" t="s">
        <v>882</v>
      </c>
      <c r="B17173" t="s">
        <v>883</v>
      </c>
      <c r="C17173" t="s">
        <v>802</v>
      </c>
      <c r="D17173" t="s">
        <v>589</v>
      </c>
      <c r="E17173" t="s">
        <v>731</v>
      </c>
      <c r="F17173" t="s">
        <v>884</v>
      </c>
      <c r="G17173" t="s">
        <v>195</v>
      </c>
      <c r="H17173" t="s">
        <v>200</v>
      </c>
      <c r="I17173" t="s">
        <v>201</v>
      </c>
      <c r="K17173" t="s">
        <v>202</v>
      </c>
      <c r="O17173" t="s">
        <v>264</v>
      </c>
      <c r="P17173">
        <v>2020</v>
      </c>
    </row>
    <row r="17174" spans="1:17" x14ac:dyDescent="0.25">
      <c r="A17174" t="s">
        <v>882</v>
      </c>
      <c r="B17174" t="s">
        <v>883</v>
      </c>
      <c r="C17174" t="s">
        <v>802</v>
      </c>
      <c r="D17174" t="s">
        <v>589</v>
      </c>
      <c r="E17174" t="s">
        <v>731</v>
      </c>
      <c r="F17174" t="s">
        <v>884</v>
      </c>
      <c r="G17174" t="s">
        <v>195</v>
      </c>
      <c r="H17174" t="s">
        <v>200</v>
      </c>
      <c r="I17174" t="s">
        <v>201</v>
      </c>
      <c r="K17174" t="s">
        <v>202</v>
      </c>
      <c r="O17174" t="s">
        <v>265</v>
      </c>
      <c r="P17174">
        <v>2020</v>
      </c>
    </row>
    <row r="17175" spans="1:17" x14ac:dyDescent="0.25">
      <c r="A17175" t="s">
        <v>882</v>
      </c>
      <c r="B17175" t="s">
        <v>883</v>
      </c>
      <c r="C17175" t="s">
        <v>802</v>
      </c>
      <c r="D17175" t="s">
        <v>589</v>
      </c>
      <c r="E17175" t="s">
        <v>731</v>
      </c>
      <c r="F17175" t="s">
        <v>884</v>
      </c>
      <c r="G17175" t="s">
        <v>195</v>
      </c>
      <c r="H17175" t="s">
        <v>200</v>
      </c>
      <c r="I17175" t="s">
        <v>201</v>
      </c>
      <c r="K17175" t="s">
        <v>202</v>
      </c>
      <c r="O17175" t="s">
        <v>194</v>
      </c>
      <c r="P17175">
        <v>2030</v>
      </c>
      <c r="Q17175">
        <v>0.5</v>
      </c>
    </row>
    <row r="17176" spans="1:17" x14ac:dyDescent="0.25">
      <c r="A17176" t="s">
        <v>882</v>
      </c>
      <c r="B17176" t="s">
        <v>883</v>
      </c>
      <c r="C17176" t="s">
        <v>802</v>
      </c>
      <c r="D17176" t="s">
        <v>589</v>
      </c>
      <c r="E17176" t="s">
        <v>731</v>
      </c>
      <c r="F17176" t="s">
        <v>884</v>
      </c>
      <c r="G17176" t="s">
        <v>195</v>
      </c>
      <c r="H17176" t="s">
        <v>200</v>
      </c>
      <c r="I17176" t="s">
        <v>201</v>
      </c>
      <c r="K17176" t="s">
        <v>202</v>
      </c>
      <c r="O17176" t="s">
        <v>194</v>
      </c>
      <c r="P17176">
        <v>2040</v>
      </c>
      <c r="Q17176">
        <v>0.5</v>
      </c>
    </row>
    <row r="17177" spans="1:17" x14ac:dyDescent="0.25">
      <c r="A17177" t="s">
        <v>882</v>
      </c>
      <c r="B17177" t="s">
        <v>883</v>
      </c>
      <c r="C17177" t="s">
        <v>802</v>
      </c>
      <c r="D17177" t="s">
        <v>589</v>
      </c>
      <c r="E17177" t="s">
        <v>731</v>
      </c>
      <c r="F17177" t="s">
        <v>884</v>
      </c>
      <c r="G17177" t="s">
        <v>195</v>
      </c>
      <c r="H17177" t="s">
        <v>200</v>
      </c>
      <c r="I17177" t="s">
        <v>201</v>
      </c>
      <c r="K17177" t="s">
        <v>202</v>
      </c>
      <c r="O17177" t="s">
        <v>194</v>
      </c>
      <c r="P17177">
        <v>2050</v>
      </c>
      <c r="Q17177">
        <v>0.5</v>
      </c>
    </row>
    <row r="17178" spans="1:17" x14ac:dyDescent="0.25">
      <c r="A17178" t="s">
        <v>882</v>
      </c>
      <c r="B17178" t="s">
        <v>883</v>
      </c>
      <c r="C17178" t="s">
        <v>802</v>
      </c>
      <c r="D17178" t="s">
        <v>589</v>
      </c>
      <c r="E17178" t="s">
        <v>731</v>
      </c>
      <c r="F17178" t="s">
        <v>884</v>
      </c>
      <c r="G17178" t="s">
        <v>195</v>
      </c>
      <c r="H17178" t="s">
        <v>200</v>
      </c>
      <c r="I17178" t="s">
        <v>201</v>
      </c>
      <c r="K17178" t="s">
        <v>202</v>
      </c>
      <c r="O17178" t="s">
        <v>264</v>
      </c>
      <c r="P17178">
        <v>2050</v>
      </c>
    </row>
    <row r="17179" spans="1:17" x14ac:dyDescent="0.25">
      <c r="A17179" t="s">
        <v>882</v>
      </c>
      <c r="B17179" t="s">
        <v>883</v>
      </c>
      <c r="C17179" t="s">
        <v>802</v>
      </c>
      <c r="D17179" t="s">
        <v>589</v>
      </c>
      <c r="E17179" t="s">
        <v>731</v>
      </c>
      <c r="F17179" t="s">
        <v>884</v>
      </c>
      <c r="G17179" t="s">
        <v>195</v>
      </c>
      <c r="H17179" t="s">
        <v>200</v>
      </c>
      <c r="I17179" t="s">
        <v>201</v>
      </c>
      <c r="K17179" t="s">
        <v>202</v>
      </c>
      <c r="O17179" t="s">
        <v>265</v>
      </c>
      <c r="P17179">
        <v>2050</v>
      </c>
    </row>
    <row r="17180" spans="1:17" x14ac:dyDescent="0.25">
      <c r="A17180" t="s">
        <v>882</v>
      </c>
      <c r="B17180" t="s">
        <v>883</v>
      </c>
      <c r="C17180" t="s">
        <v>802</v>
      </c>
      <c r="D17180" t="s">
        <v>589</v>
      </c>
      <c r="E17180" t="s">
        <v>731</v>
      </c>
      <c r="F17180" t="s">
        <v>884</v>
      </c>
      <c r="G17180" t="s">
        <v>195</v>
      </c>
      <c r="H17180" t="s">
        <v>352</v>
      </c>
      <c r="I17180" t="s">
        <v>135</v>
      </c>
      <c r="K17180" t="s">
        <v>191</v>
      </c>
      <c r="O17180" t="s">
        <v>194</v>
      </c>
      <c r="P17180">
        <v>2015</v>
      </c>
    </row>
    <row r="17181" spans="1:17" x14ac:dyDescent="0.25">
      <c r="A17181" t="s">
        <v>882</v>
      </c>
      <c r="B17181" t="s">
        <v>883</v>
      </c>
      <c r="C17181" t="s">
        <v>802</v>
      </c>
      <c r="D17181" t="s">
        <v>589</v>
      </c>
      <c r="E17181" t="s">
        <v>731</v>
      </c>
      <c r="F17181" t="s">
        <v>884</v>
      </c>
      <c r="G17181" t="s">
        <v>195</v>
      </c>
      <c r="H17181" t="s">
        <v>352</v>
      </c>
      <c r="I17181" t="s">
        <v>135</v>
      </c>
      <c r="K17181" t="s">
        <v>191</v>
      </c>
      <c r="O17181" t="s">
        <v>194</v>
      </c>
      <c r="P17181">
        <v>2020</v>
      </c>
      <c r="Q17181">
        <v>0</v>
      </c>
    </row>
    <row r="17182" spans="1:17" x14ac:dyDescent="0.25">
      <c r="A17182" t="s">
        <v>882</v>
      </c>
      <c r="B17182" t="s">
        <v>883</v>
      </c>
      <c r="C17182" t="s">
        <v>802</v>
      </c>
      <c r="D17182" t="s">
        <v>589</v>
      </c>
      <c r="E17182" t="s">
        <v>731</v>
      </c>
      <c r="F17182" t="s">
        <v>884</v>
      </c>
      <c r="G17182" t="s">
        <v>195</v>
      </c>
      <c r="H17182" t="s">
        <v>352</v>
      </c>
      <c r="I17182" t="s">
        <v>135</v>
      </c>
      <c r="K17182" t="s">
        <v>191</v>
      </c>
      <c r="O17182" t="s">
        <v>264</v>
      </c>
      <c r="P17182">
        <v>2020</v>
      </c>
    </row>
    <row r="17183" spans="1:17" x14ac:dyDescent="0.25">
      <c r="A17183" t="s">
        <v>882</v>
      </c>
      <c r="B17183" t="s">
        <v>883</v>
      </c>
      <c r="C17183" t="s">
        <v>802</v>
      </c>
      <c r="D17183" t="s">
        <v>589</v>
      </c>
      <c r="E17183" t="s">
        <v>731</v>
      </c>
      <c r="F17183" t="s">
        <v>884</v>
      </c>
      <c r="G17183" t="s">
        <v>195</v>
      </c>
      <c r="H17183" t="s">
        <v>352</v>
      </c>
      <c r="I17183" t="s">
        <v>135</v>
      </c>
      <c r="K17183" t="s">
        <v>191</v>
      </c>
      <c r="O17183" t="s">
        <v>265</v>
      </c>
      <c r="P17183">
        <v>2020</v>
      </c>
    </row>
    <row r="17184" spans="1:17" x14ac:dyDescent="0.25">
      <c r="A17184" t="s">
        <v>882</v>
      </c>
      <c r="B17184" t="s">
        <v>883</v>
      </c>
      <c r="C17184" t="s">
        <v>802</v>
      </c>
      <c r="D17184" t="s">
        <v>589</v>
      </c>
      <c r="E17184" t="s">
        <v>731</v>
      </c>
      <c r="F17184" t="s">
        <v>884</v>
      </c>
      <c r="G17184" t="s">
        <v>195</v>
      </c>
      <c r="H17184" t="s">
        <v>352</v>
      </c>
      <c r="I17184" t="s">
        <v>135</v>
      </c>
      <c r="K17184" t="s">
        <v>191</v>
      </c>
      <c r="O17184" t="s">
        <v>194</v>
      </c>
      <c r="P17184">
        <v>2030</v>
      </c>
      <c r="Q17184">
        <v>0</v>
      </c>
    </row>
    <row r="17185" spans="1:17" x14ac:dyDescent="0.25">
      <c r="A17185" t="s">
        <v>882</v>
      </c>
      <c r="B17185" t="s">
        <v>883</v>
      </c>
      <c r="C17185" t="s">
        <v>802</v>
      </c>
      <c r="D17185" t="s">
        <v>589</v>
      </c>
      <c r="E17185" t="s">
        <v>731</v>
      </c>
      <c r="F17185" t="s">
        <v>884</v>
      </c>
      <c r="G17185" t="s">
        <v>195</v>
      </c>
      <c r="H17185" t="s">
        <v>352</v>
      </c>
      <c r="I17185" t="s">
        <v>135</v>
      </c>
      <c r="K17185" t="s">
        <v>191</v>
      </c>
      <c r="O17185" t="s">
        <v>194</v>
      </c>
      <c r="P17185">
        <v>2040</v>
      </c>
      <c r="Q17185">
        <v>0</v>
      </c>
    </row>
    <row r="17186" spans="1:17" x14ac:dyDescent="0.25">
      <c r="A17186" t="s">
        <v>882</v>
      </c>
      <c r="B17186" t="s">
        <v>883</v>
      </c>
      <c r="C17186" t="s">
        <v>802</v>
      </c>
      <c r="D17186" t="s">
        <v>589</v>
      </c>
      <c r="E17186" t="s">
        <v>731</v>
      </c>
      <c r="F17186" t="s">
        <v>884</v>
      </c>
      <c r="G17186" t="s">
        <v>195</v>
      </c>
      <c r="H17186" t="s">
        <v>352</v>
      </c>
      <c r="I17186" t="s">
        <v>135</v>
      </c>
      <c r="K17186" t="s">
        <v>191</v>
      </c>
      <c r="O17186" t="s">
        <v>194</v>
      </c>
      <c r="P17186">
        <v>2050</v>
      </c>
      <c r="Q17186">
        <v>0</v>
      </c>
    </row>
    <row r="17187" spans="1:17" x14ac:dyDescent="0.25">
      <c r="A17187" t="s">
        <v>882</v>
      </c>
      <c r="B17187" t="s">
        <v>883</v>
      </c>
      <c r="C17187" t="s">
        <v>802</v>
      </c>
      <c r="D17187" t="s">
        <v>589</v>
      </c>
      <c r="E17187" t="s">
        <v>731</v>
      </c>
      <c r="F17187" t="s">
        <v>884</v>
      </c>
      <c r="G17187" t="s">
        <v>195</v>
      </c>
      <c r="H17187" t="s">
        <v>352</v>
      </c>
      <c r="I17187" t="s">
        <v>135</v>
      </c>
      <c r="K17187" t="s">
        <v>191</v>
      </c>
      <c r="O17187" t="s">
        <v>264</v>
      </c>
      <c r="P17187">
        <v>2050</v>
      </c>
    </row>
    <row r="17188" spans="1:17" x14ac:dyDescent="0.25">
      <c r="A17188" t="s">
        <v>882</v>
      </c>
      <c r="B17188" t="s">
        <v>883</v>
      </c>
      <c r="C17188" t="s">
        <v>802</v>
      </c>
      <c r="D17188" t="s">
        <v>589</v>
      </c>
      <c r="E17188" t="s">
        <v>731</v>
      </c>
      <c r="F17188" t="s">
        <v>884</v>
      </c>
      <c r="G17188" t="s">
        <v>195</v>
      </c>
      <c r="H17188" t="s">
        <v>352</v>
      </c>
      <c r="I17188" t="s">
        <v>135</v>
      </c>
      <c r="K17188" t="s">
        <v>191</v>
      </c>
      <c r="O17188" t="s">
        <v>265</v>
      </c>
      <c r="P17188">
        <v>2050</v>
      </c>
    </row>
    <row r="17189" spans="1:17" x14ac:dyDescent="0.25">
      <c r="A17189" t="s">
        <v>882</v>
      </c>
      <c r="B17189" t="s">
        <v>883</v>
      </c>
      <c r="C17189" t="s">
        <v>802</v>
      </c>
      <c r="D17189" t="s">
        <v>589</v>
      </c>
      <c r="E17189" t="s">
        <v>731</v>
      </c>
      <c r="F17189" t="s">
        <v>884</v>
      </c>
      <c r="G17189" t="s">
        <v>195</v>
      </c>
      <c r="H17189" t="s">
        <v>212</v>
      </c>
      <c r="I17189" t="s">
        <v>213</v>
      </c>
      <c r="K17189" t="s">
        <v>214</v>
      </c>
      <c r="O17189" t="s">
        <v>194</v>
      </c>
      <c r="P17189">
        <v>2015</v>
      </c>
    </row>
    <row r="17190" spans="1:17" x14ac:dyDescent="0.25">
      <c r="A17190" t="s">
        <v>882</v>
      </c>
      <c r="B17190" t="s">
        <v>883</v>
      </c>
      <c r="C17190" t="s">
        <v>802</v>
      </c>
      <c r="D17190" t="s">
        <v>589</v>
      </c>
      <c r="E17190" t="s">
        <v>731</v>
      </c>
      <c r="F17190" t="s">
        <v>884</v>
      </c>
      <c r="G17190" t="s">
        <v>195</v>
      </c>
      <c r="H17190" t="s">
        <v>212</v>
      </c>
      <c r="I17190" t="s">
        <v>213</v>
      </c>
      <c r="K17190" t="s">
        <v>214</v>
      </c>
      <c r="O17190" t="s">
        <v>194</v>
      </c>
      <c r="P17190">
        <v>2020</v>
      </c>
      <c r="Q17190">
        <v>40</v>
      </c>
    </row>
    <row r="17191" spans="1:17" x14ac:dyDescent="0.25">
      <c r="A17191" t="s">
        <v>882</v>
      </c>
      <c r="B17191" t="s">
        <v>883</v>
      </c>
      <c r="C17191" t="s">
        <v>802</v>
      </c>
      <c r="D17191" t="s">
        <v>589</v>
      </c>
      <c r="E17191" t="s">
        <v>731</v>
      </c>
      <c r="F17191" t="s">
        <v>884</v>
      </c>
      <c r="G17191" t="s">
        <v>195</v>
      </c>
      <c r="H17191" t="s">
        <v>212</v>
      </c>
      <c r="I17191" t="s">
        <v>213</v>
      </c>
      <c r="K17191" t="s">
        <v>214</v>
      </c>
      <c r="O17191" t="s">
        <v>264</v>
      </c>
      <c r="P17191">
        <v>2020</v>
      </c>
    </row>
    <row r="17192" spans="1:17" x14ac:dyDescent="0.25">
      <c r="A17192" t="s">
        <v>882</v>
      </c>
      <c r="B17192" t="s">
        <v>883</v>
      </c>
      <c r="C17192" t="s">
        <v>802</v>
      </c>
      <c r="D17192" t="s">
        <v>589</v>
      </c>
      <c r="E17192" t="s">
        <v>731</v>
      </c>
      <c r="F17192" t="s">
        <v>884</v>
      </c>
      <c r="G17192" t="s">
        <v>195</v>
      </c>
      <c r="H17192" t="s">
        <v>212</v>
      </c>
      <c r="I17192" t="s">
        <v>213</v>
      </c>
      <c r="K17192" t="s">
        <v>214</v>
      </c>
      <c r="O17192" t="s">
        <v>265</v>
      </c>
      <c r="P17192">
        <v>2020</v>
      </c>
    </row>
    <row r="17193" spans="1:17" x14ac:dyDescent="0.25">
      <c r="A17193" t="s">
        <v>882</v>
      </c>
      <c r="B17193" t="s">
        <v>883</v>
      </c>
      <c r="C17193" t="s">
        <v>802</v>
      </c>
      <c r="D17193" t="s">
        <v>589</v>
      </c>
      <c r="E17193" t="s">
        <v>731</v>
      </c>
      <c r="F17193" t="s">
        <v>884</v>
      </c>
      <c r="G17193" t="s">
        <v>195</v>
      </c>
      <c r="H17193" t="s">
        <v>212</v>
      </c>
      <c r="I17193" t="s">
        <v>213</v>
      </c>
      <c r="K17193" t="s">
        <v>214</v>
      </c>
      <c r="O17193" t="s">
        <v>194</v>
      </c>
      <c r="P17193">
        <v>2030</v>
      </c>
      <c r="Q17193">
        <v>40</v>
      </c>
    </row>
    <row r="17194" spans="1:17" x14ac:dyDescent="0.25">
      <c r="A17194" t="s">
        <v>882</v>
      </c>
      <c r="B17194" t="s">
        <v>883</v>
      </c>
      <c r="C17194" t="s">
        <v>802</v>
      </c>
      <c r="D17194" t="s">
        <v>589</v>
      </c>
      <c r="E17194" t="s">
        <v>731</v>
      </c>
      <c r="F17194" t="s">
        <v>884</v>
      </c>
      <c r="G17194" t="s">
        <v>195</v>
      </c>
      <c r="H17194" t="s">
        <v>212</v>
      </c>
      <c r="I17194" t="s">
        <v>213</v>
      </c>
      <c r="K17194" t="s">
        <v>214</v>
      </c>
      <c r="O17194" t="s">
        <v>194</v>
      </c>
      <c r="P17194">
        <v>2040</v>
      </c>
      <c r="Q17194">
        <v>40</v>
      </c>
    </row>
    <row r="17195" spans="1:17" x14ac:dyDescent="0.25">
      <c r="A17195" t="s">
        <v>882</v>
      </c>
      <c r="B17195" t="s">
        <v>883</v>
      </c>
      <c r="C17195" t="s">
        <v>802</v>
      </c>
      <c r="D17195" t="s">
        <v>589</v>
      </c>
      <c r="E17195" t="s">
        <v>731</v>
      </c>
      <c r="F17195" t="s">
        <v>884</v>
      </c>
      <c r="G17195" t="s">
        <v>195</v>
      </c>
      <c r="H17195" t="s">
        <v>212</v>
      </c>
      <c r="I17195" t="s">
        <v>213</v>
      </c>
      <c r="K17195" t="s">
        <v>214</v>
      </c>
      <c r="O17195" t="s">
        <v>194</v>
      </c>
      <c r="P17195">
        <v>2050</v>
      </c>
      <c r="Q17195">
        <v>40</v>
      </c>
    </row>
    <row r="17196" spans="1:17" x14ac:dyDescent="0.25">
      <c r="A17196" t="s">
        <v>882</v>
      </c>
      <c r="B17196" t="s">
        <v>883</v>
      </c>
      <c r="C17196" t="s">
        <v>802</v>
      </c>
      <c r="D17196" t="s">
        <v>589</v>
      </c>
      <c r="E17196" t="s">
        <v>731</v>
      </c>
      <c r="F17196" t="s">
        <v>884</v>
      </c>
      <c r="G17196" t="s">
        <v>195</v>
      </c>
      <c r="H17196" t="s">
        <v>212</v>
      </c>
      <c r="I17196" t="s">
        <v>213</v>
      </c>
      <c r="K17196" t="s">
        <v>214</v>
      </c>
      <c r="O17196" t="s">
        <v>264</v>
      </c>
      <c r="P17196">
        <v>2050</v>
      </c>
    </row>
    <row r="17197" spans="1:17" x14ac:dyDescent="0.25">
      <c r="A17197" t="s">
        <v>882</v>
      </c>
      <c r="B17197" t="s">
        <v>883</v>
      </c>
      <c r="C17197" t="s">
        <v>802</v>
      </c>
      <c r="D17197" t="s">
        <v>589</v>
      </c>
      <c r="E17197" t="s">
        <v>731</v>
      </c>
      <c r="F17197" t="s">
        <v>884</v>
      </c>
      <c r="G17197" t="s">
        <v>195</v>
      </c>
      <c r="H17197" t="s">
        <v>212</v>
      </c>
      <c r="I17197" t="s">
        <v>213</v>
      </c>
      <c r="K17197" t="s">
        <v>214</v>
      </c>
      <c r="O17197" t="s">
        <v>265</v>
      </c>
      <c r="P17197">
        <v>2050</v>
      </c>
    </row>
    <row r="17198" spans="1:17" x14ac:dyDescent="0.25">
      <c r="A17198" t="s">
        <v>882</v>
      </c>
      <c r="B17198" t="s">
        <v>883</v>
      </c>
      <c r="C17198" t="s">
        <v>802</v>
      </c>
      <c r="D17198" t="s">
        <v>589</v>
      </c>
      <c r="E17198" t="s">
        <v>731</v>
      </c>
      <c r="F17198" t="s">
        <v>884</v>
      </c>
      <c r="G17198" t="s">
        <v>195</v>
      </c>
      <c r="H17198" t="s">
        <v>354</v>
      </c>
      <c r="I17198" t="s">
        <v>136</v>
      </c>
      <c r="K17198" t="s">
        <v>275</v>
      </c>
      <c r="O17198" t="s">
        <v>194</v>
      </c>
      <c r="P17198">
        <v>2015</v>
      </c>
    </row>
    <row r="17199" spans="1:17" x14ac:dyDescent="0.25">
      <c r="A17199" t="s">
        <v>882</v>
      </c>
      <c r="B17199" t="s">
        <v>883</v>
      </c>
      <c r="C17199" t="s">
        <v>802</v>
      </c>
      <c r="D17199" t="s">
        <v>589</v>
      </c>
      <c r="E17199" t="s">
        <v>731</v>
      </c>
      <c r="F17199" t="s">
        <v>884</v>
      </c>
      <c r="G17199" t="s">
        <v>195</v>
      </c>
      <c r="H17199" t="s">
        <v>354</v>
      </c>
      <c r="I17199" t="s">
        <v>136</v>
      </c>
      <c r="K17199" t="s">
        <v>275</v>
      </c>
      <c r="O17199" t="s">
        <v>194</v>
      </c>
      <c r="P17199">
        <v>2020</v>
      </c>
      <c r="Q17199">
        <v>0</v>
      </c>
    </row>
    <row r="17200" spans="1:17" x14ac:dyDescent="0.25">
      <c r="A17200" t="s">
        <v>882</v>
      </c>
      <c r="B17200" t="s">
        <v>883</v>
      </c>
      <c r="C17200" t="s">
        <v>802</v>
      </c>
      <c r="D17200" t="s">
        <v>589</v>
      </c>
      <c r="E17200" t="s">
        <v>731</v>
      </c>
      <c r="F17200" t="s">
        <v>884</v>
      </c>
      <c r="G17200" t="s">
        <v>195</v>
      </c>
      <c r="H17200" t="s">
        <v>354</v>
      </c>
      <c r="I17200" t="s">
        <v>136</v>
      </c>
      <c r="K17200" t="s">
        <v>275</v>
      </c>
      <c r="O17200" t="s">
        <v>264</v>
      </c>
      <c r="P17200">
        <v>2020</v>
      </c>
    </row>
    <row r="17201" spans="1:17" x14ac:dyDescent="0.25">
      <c r="A17201" t="s">
        <v>882</v>
      </c>
      <c r="B17201" t="s">
        <v>883</v>
      </c>
      <c r="C17201" t="s">
        <v>802</v>
      </c>
      <c r="D17201" t="s">
        <v>589</v>
      </c>
      <c r="E17201" t="s">
        <v>731</v>
      </c>
      <c r="F17201" t="s">
        <v>884</v>
      </c>
      <c r="G17201" t="s">
        <v>195</v>
      </c>
      <c r="H17201" t="s">
        <v>354</v>
      </c>
      <c r="I17201" t="s">
        <v>136</v>
      </c>
      <c r="K17201" t="s">
        <v>275</v>
      </c>
      <c r="O17201" t="s">
        <v>265</v>
      </c>
      <c r="P17201">
        <v>2020</v>
      </c>
    </row>
    <row r="17202" spans="1:17" x14ac:dyDescent="0.25">
      <c r="A17202" t="s">
        <v>882</v>
      </c>
      <c r="B17202" t="s">
        <v>883</v>
      </c>
      <c r="C17202" t="s">
        <v>802</v>
      </c>
      <c r="D17202" t="s">
        <v>589</v>
      </c>
      <c r="E17202" t="s">
        <v>731</v>
      </c>
      <c r="F17202" t="s">
        <v>884</v>
      </c>
      <c r="G17202" t="s">
        <v>195</v>
      </c>
      <c r="H17202" t="s">
        <v>354</v>
      </c>
      <c r="I17202" t="s">
        <v>136</v>
      </c>
      <c r="K17202" t="s">
        <v>275</v>
      </c>
      <c r="O17202" t="s">
        <v>194</v>
      </c>
      <c r="P17202">
        <v>2030</v>
      </c>
      <c r="Q17202">
        <v>0</v>
      </c>
    </row>
    <row r="17203" spans="1:17" x14ac:dyDescent="0.25">
      <c r="A17203" t="s">
        <v>882</v>
      </c>
      <c r="B17203" t="s">
        <v>883</v>
      </c>
      <c r="C17203" t="s">
        <v>802</v>
      </c>
      <c r="D17203" t="s">
        <v>589</v>
      </c>
      <c r="E17203" t="s">
        <v>731</v>
      </c>
      <c r="F17203" t="s">
        <v>884</v>
      </c>
      <c r="G17203" t="s">
        <v>195</v>
      </c>
      <c r="H17203" t="s">
        <v>354</v>
      </c>
      <c r="I17203" t="s">
        <v>136</v>
      </c>
      <c r="K17203" t="s">
        <v>275</v>
      </c>
      <c r="O17203" t="s">
        <v>194</v>
      </c>
      <c r="P17203">
        <v>2040</v>
      </c>
      <c r="Q17203">
        <v>0</v>
      </c>
    </row>
    <row r="17204" spans="1:17" x14ac:dyDescent="0.25">
      <c r="A17204" t="s">
        <v>882</v>
      </c>
      <c r="B17204" t="s">
        <v>883</v>
      </c>
      <c r="C17204" t="s">
        <v>802</v>
      </c>
      <c r="D17204" t="s">
        <v>589</v>
      </c>
      <c r="E17204" t="s">
        <v>731</v>
      </c>
      <c r="F17204" t="s">
        <v>884</v>
      </c>
      <c r="G17204" t="s">
        <v>195</v>
      </c>
      <c r="H17204" t="s">
        <v>354</v>
      </c>
      <c r="I17204" t="s">
        <v>136</v>
      </c>
      <c r="K17204" t="s">
        <v>275</v>
      </c>
      <c r="O17204" t="s">
        <v>194</v>
      </c>
      <c r="P17204">
        <v>2050</v>
      </c>
      <c r="Q17204">
        <v>0</v>
      </c>
    </row>
    <row r="17205" spans="1:17" x14ac:dyDescent="0.25">
      <c r="A17205" t="s">
        <v>882</v>
      </c>
      <c r="B17205" t="s">
        <v>883</v>
      </c>
      <c r="C17205" t="s">
        <v>802</v>
      </c>
      <c r="D17205" t="s">
        <v>589</v>
      </c>
      <c r="E17205" t="s">
        <v>731</v>
      </c>
      <c r="F17205" t="s">
        <v>884</v>
      </c>
      <c r="G17205" t="s">
        <v>195</v>
      </c>
      <c r="H17205" t="s">
        <v>354</v>
      </c>
      <c r="I17205" t="s">
        <v>136</v>
      </c>
      <c r="K17205" t="s">
        <v>275</v>
      </c>
      <c r="O17205" t="s">
        <v>264</v>
      </c>
      <c r="P17205">
        <v>2050</v>
      </c>
    </row>
    <row r="17206" spans="1:17" x14ac:dyDescent="0.25">
      <c r="A17206" t="s">
        <v>882</v>
      </c>
      <c r="B17206" t="s">
        <v>883</v>
      </c>
      <c r="C17206" t="s">
        <v>802</v>
      </c>
      <c r="D17206" t="s">
        <v>589</v>
      </c>
      <c r="E17206" t="s">
        <v>731</v>
      </c>
      <c r="F17206" t="s">
        <v>884</v>
      </c>
      <c r="G17206" t="s">
        <v>195</v>
      </c>
      <c r="H17206" t="s">
        <v>354</v>
      </c>
      <c r="I17206" t="s">
        <v>136</v>
      </c>
      <c r="K17206" t="s">
        <v>275</v>
      </c>
      <c r="O17206" t="s">
        <v>265</v>
      </c>
      <c r="P17206">
        <v>2050</v>
      </c>
    </row>
    <row r="17207" spans="1:17" x14ac:dyDescent="0.25">
      <c r="A17207" t="s">
        <v>882</v>
      </c>
      <c r="B17207" t="s">
        <v>883</v>
      </c>
      <c r="C17207" t="s">
        <v>802</v>
      </c>
      <c r="D17207" t="s">
        <v>589</v>
      </c>
      <c r="E17207" t="s">
        <v>731</v>
      </c>
      <c r="F17207" t="s">
        <v>884</v>
      </c>
      <c r="G17207" t="s">
        <v>195</v>
      </c>
      <c r="H17207" t="s">
        <v>355</v>
      </c>
      <c r="I17207" t="s">
        <v>277</v>
      </c>
      <c r="K17207" t="s">
        <v>278</v>
      </c>
      <c r="M17207" t="s">
        <v>873</v>
      </c>
      <c r="N17207" t="s">
        <v>217</v>
      </c>
      <c r="O17207" t="s">
        <v>194</v>
      </c>
      <c r="P17207">
        <v>2015</v>
      </c>
    </row>
    <row r="17208" spans="1:17" x14ac:dyDescent="0.25">
      <c r="A17208" t="s">
        <v>882</v>
      </c>
      <c r="B17208" t="s">
        <v>883</v>
      </c>
      <c r="C17208" t="s">
        <v>802</v>
      </c>
      <c r="D17208" t="s">
        <v>589</v>
      </c>
      <c r="E17208" t="s">
        <v>731</v>
      </c>
      <c r="F17208" t="s">
        <v>884</v>
      </c>
      <c r="G17208" t="s">
        <v>195</v>
      </c>
      <c r="H17208" t="s">
        <v>355</v>
      </c>
      <c r="I17208" t="s">
        <v>277</v>
      </c>
      <c r="K17208" t="s">
        <v>278</v>
      </c>
      <c r="M17208" t="s">
        <v>873</v>
      </c>
      <c r="N17208" t="s">
        <v>217</v>
      </c>
      <c r="O17208" t="s">
        <v>194</v>
      </c>
      <c r="P17208">
        <v>2020</v>
      </c>
      <c r="Q17208">
        <v>17.875</v>
      </c>
    </row>
    <row r="17209" spans="1:17" x14ac:dyDescent="0.25">
      <c r="A17209" t="s">
        <v>882</v>
      </c>
      <c r="B17209" t="s">
        <v>883</v>
      </c>
      <c r="C17209" t="s">
        <v>802</v>
      </c>
      <c r="D17209" t="s">
        <v>589</v>
      </c>
      <c r="E17209" t="s">
        <v>731</v>
      </c>
      <c r="F17209" t="s">
        <v>884</v>
      </c>
      <c r="G17209" t="s">
        <v>195</v>
      </c>
      <c r="H17209" t="s">
        <v>355</v>
      </c>
      <c r="I17209" t="s">
        <v>277</v>
      </c>
      <c r="K17209" t="s">
        <v>278</v>
      </c>
      <c r="M17209" t="s">
        <v>873</v>
      </c>
      <c r="N17209" t="s">
        <v>217</v>
      </c>
      <c r="O17209" t="s">
        <v>264</v>
      </c>
      <c r="P17209">
        <v>2020</v>
      </c>
    </row>
    <row r="17210" spans="1:17" x14ac:dyDescent="0.25">
      <c r="A17210" t="s">
        <v>882</v>
      </c>
      <c r="B17210" t="s">
        <v>883</v>
      </c>
      <c r="C17210" t="s">
        <v>802</v>
      </c>
      <c r="D17210" t="s">
        <v>589</v>
      </c>
      <c r="E17210" t="s">
        <v>731</v>
      </c>
      <c r="F17210" t="s">
        <v>884</v>
      </c>
      <c r="G17210" t="s">
        <v>195</v>
      </c>
      <c r="H17210" t="s">
        <v>355</v>
      </c>
      <c r="I17210" t="s">
        <v>277</v>
      </c>
      <c r="K17210" t="s">
        <v>278</v>
      </c>
      <c r="M17210" t="s">
        <v>873</v>
      </c>
      <c r="N17210" t="s">
        <v>217</v>
      </c>
      <c r="O17210" t="s">
        <v>265</v>
      </c>
      <c r="P17210">
        <v>2020</v>
      </c>
    </row>
    <row r="17211" spans="1:17" x14ac:dyDescent="0.25">
      <c r="A17211" t="s">
        <v>882</v>
      </c>
      <c r="B17211" t="s">
        <v>883</v>
      </c>
      <c r="C17211" t="s">
        <v>802</v>
      </c>
      <c r="D17211" t="s">
        <v>589</v>
      </c>
      <c r="E17211" t="s">
        <v>731</v>
      </c>
      <c r="F17211" t="s">
        <v>884</v>
      </c>
      <c r="G17211" t="s">
        <v>195</v>
      </c>
      <c r="H17211" t="s">
        <v>355</v>
      </c>
      <c r="I17211" t="s">
        <v>277</v>
      </c>
      <c r="K17211" t="s">
        <v>278</v>
      </c>
      <c r="M17211" t="s">
        <v>873</v>
      </c>
      <c r="N17211" t="s">
        <v>217</v>
      </c>
      <c r="O17211" t="s">
        <v>194</v>
      </c>
      <c r="P17211">
        <v>2030</v>
      </c>
      <c r="Q17211">
        <v>15.932065217391299</v>
      </c>
    </row>
    <row r="17212" spans="1:17" x14ac:dyDescent="0.25">
      <c r="A17212" t="s">
        <v>882</v>
      </c>
      <c r="B17212" t="s">
        <v>883</v>
      </c>
      <c r="C17212" t="s">
        <v>802</v>
      </c>
      <c r="D17212" t="s">
        <v>589</v>
      </c>
      <c r="E17212" t="s">
        <v>731</v>
      </c>
      <c r="F17212" t="s">
        <v>884</v>
      </c>
      <c r="G17212" t="s">
        <v>195</v>
      </c>
      <c r="H17212" t="s">
        <v>355</v>
      </c>
      <c r="I17212" t="s">
        <v>277</v>
      </c>
      <c r="K17212" t="s">
        <v>278</v>
      </c>
      <c r="M17212" t="s">
        <v>873</v>
      </c>
      <c r="N17212" t="s">
        <v>217</v>
      </c>
      <c r="O17212" t="s">
        <v>194</v>
      </c>
      <c r="P17212">
        <v>2040</v>
      </c>
      <c r="Q17212">
        <v>14.956632653061201</v>
      </c>
    </row>
    <row r="17213" spans="1:17" x14ac:dyDescent="0.25">
      <c r="A17213" t="s">
        <v>882</v>
      </c>
      <c r="B17213" t="s">
        <v>883</v>
      </c>
      <c r="C17213" t="s">
        <v>802</v>
      </c>
      <c r="D17213" t="s">
        <v>589</v>
      </c>
      <c r="E17213" t="s">
        <v>731</v>
      </c>
      <c r="F17213" t="s">
        <v>884</v>
      </c>
      <c r="G17213" t="s">
        <v>195</v>
      </c>
      <c r="H17213" t="s">
        <v>355</v>
      </c>
      <c r="I17213" t="s">
        <v>277</v>
      </c>
      <c r="K17213" t="s">
        <v>278</v>
      </c>
      <c r="M17213" t="s">
        <v>873</v>
      </c>
      <c r="N17213" t="s">
        <v>217</v>
      </c>
      <c r="O17213" t="s">
        <v>194</v>
      </c>
      <c r="P17213">
        <v>2050</v>
      </c>
      <c r="Q17213">
        <v>14.09375</v>
      </c>
    </row>
    <row r="17214" spans="1:17" x14ac:dyDescent="0.25">
      <c r="A17214" t="s">
        <v>882</v>
      </c>
      <c r="B17214" t="s">
        <v>883</v>
      </c>
      <c r="C17214" t="s">
        <v>802</v>
      </c>
      <c r="D17214" t="s">
        <v>589</v>
      </c>
      <c r="E17214" t="s">
        <v>731</v>
      </c>
      <c r="F17214" t="s">
        <v>884</v>
      </c>
      <c r="G17214" t="s">
        <v>195</v>
      </c>
      <c r="H17214" t="s">
        <v>355</v>
      </c>
      <c r="I17214" t="s">
        <v>277</v>
      </c>
      <c r="K17214" t="s">
        <v>278</v>
      </c>
      <c r="M17214" t="s">
        <v>873</v>
      </c>
      <c r="N17214" t="s">
        <v>217</v>
      </c>
      <c r="O17214" t="s">
        <v>264</v>
      </c>
      <c r="P17214">
        <v>2050</v>
      </c>
    </row>
    <row r="17215" spans="1:17" x14ac:dyDescent="0.25">
      <c r="A17215" t="s">
        <v>882</v>
      </c>
      <c r="B17215" t="s">
        <v>883</v>
      </c>
      <c r="C17215" t="s">
        <v>802</v>
      </c>
      <c r="D17215" t="s">
        <v>589</v>
      </c>
      <c r="E17215" t="s">
        <v>731</v>
      </c>
      <c r="F17215" t="s">
        <v>884</v>
      </c>
      <c r="G17215" t="s">
        <v>195</v>
      </c>
      <c r="H17215" t="s">
        <v>355</v>
      </c>
      <c r="I17215" t="s">
        <v>277</v>
      </c>
      <c r="K17215" t="s">
        <v>278</v>
      </c>
      <c r="M17215" t="s">
        <v>873</v>
      </c>
      <c r="N17215" t="s">
        <v>217</v>
      </c>
      <c r="O17215" t="s">
        <v>265</v>
      </c>
      <c r="P17215">
        <v>2050</v>
      </c>
    </row>
    <row r="17216" spans="1:17" x14ac:dyDescent="0.25">
      <c r="A17216" t="s">
        <v>882</v>
      </c>
      <c r="B17216" t="s">
        <v>883</v>
      </c>
      <c r="C17216" t="s">
        <v>802</v>
      </c>
      <c r="D17216" t="s">
        <v>589</v>
      </c>
      <c r="E17216" t="s">
        <v>731</v>
      </c>
      <c r="F17216" t="s">
        <v>884</v>
      </c>
      <c r="G17216" t="s">
        <v>195</v>
      </c>
      <c r="H17216" t="s">
        <v>215</v>
      </c>
      <c r="I17216" t="s">
        <v>216</v>
      </c>
      <c r="K17216" t="s">
        <v>202</v>
      </c>
      <c r="O17216" t="s">
        <v>194</v>
      </c>
      <c r="P17216">
        <v>2015</v>
      </c>
    </row>
    <row r="17217" spans="1:17" x14ac:dyDescent="0.25">
      <c r="A17217" t="s">
        <v>882</v>
      </c>
      <c r="B17217" t="s">
        <v>883</v>
      </c>
      <c r="C17217" t="s">
        <v>802</v>
      </c>
      <c r="D17217" t="s">
        <v>589</v>
      </c>
      <c r="E17217" t="s">
        <v>731</v>
      </c>
      <c r="F17217" t="s">
        <v>884</v>
      </c>
      <c r="G17217" t="s">
        <v>195</v>
      </c>
      <c r="H17217" t="s">
        <v>215</v>
      </c>
      <c r="I17217" t="s">
        <v>216</v>
      </c>
      <c r="K17217" t="s">
        <v>202</v>
      </c>
      <c r="O17217" t="s">
        <v>194</v>
      </c>
      <c r="P17217">
        <v>2020</v>
      </c>
      <c r="Q17217">
        <v>35</v>
      </c>
    </row>
    <row r="17218" spans="1:17" x14ac:dyDescent="0.25">
      <c r="A17218" t="s">
        <v>882</v>
      </c>
      <c r="B17218" t="s">
        <v>883</v>
      </c>
      <c r="C17218" t="s">
        <v>802</v>
      </c>
      <c r="D17218" t="s">
        <v>589</v>
      </c>
      <c r="E17218" t="s">
        <v>731</v>
      </c>
      <c r="F17218" t="s">
        <v>884</v>
      </c>
      <c r="G17218" t="s">
        <v>195</v>
      </c>
      <c r="H17218" t="s">
        <v>215</v>
      </c>
      <c r="I17218" t="s">
        <v>216</v>
      </c>
      <c r="K17218" t="s">
        <v>202</v>
      </c>
      <c r="O17218" t="s">
        <v>264</v>
      </c>
      <c r="P17218">
        <v>2020</v>
      </c>
    </row>
    <row r="17219" spans="1:17" x14ac:dyDescent="0.25">
      <c r="A17219" t="s">
        <v>882</v>
      </c>
      <c r="B17219" t="s">
        <v>883</v>
      </c>
      <c r="C17219" t="s">
        <v>802</v>
      </c>
      <c r="D17219" t="s">
        <v>589</v>
      </c>
      <c r="E17219" t="s">
        <v>731</v>
      </c>
      <c r="F17219" t="s">
        <v>884</v>
      </c>
      <c r="G17219" t="s">
        <v>195</v>
      </c>
      <c r="H17219" t="s">
        <v>215</v>
      </c>
      <c r="I17219" t="s">
        <v>216</v>
      </c>
      <c r="K17219" t="s">
        <v>202</v>
      </c>
      <c r="O17219" t="s">
        <v>265</v>
      </c>
      <c r="P17219">
        <v>2020</v>
      </c>
    </row>
    <row r="17220" spans="1:17" x14ac:dyDescent="0.25">
      <c r="A17220" t="s">
        <v>882</v>
      </c>
      <c r="B17220" t="s">
        <v>883</v>
      </c>
      <c r="C17220" t="s">
        <v>802</v>
      </c>
      <c r="D17220" t="s">
        <v>589</v>
      </c>
      <c r="E17220" t="s">
        <v>731</v>
      </c>
      <c r="F17220" t="s">
        <v>884</v>
      </c>
      <c r="G17220" t="s">
        <v>195</v>
      </c>
      <c r="H17220" t="s">
        <v>215</v>
      </c>
      <c r="I17220" t="s">
        <v>216</v>
      </c>
      <c r="K17220" t="s">
        <v>202</v>
      </c>
      <c r="O17220" t="s">
        <v>194</v>
      </c>
      <c r="P17220">
        <v>2030</v>
      </c>
      <c r="Q17220">
        <v>40</v>
      </c>
    </row>
    <row r="17221" spans="1:17" x14ac:dyDescent="0.25">
      <c r="A17221" t="s">
        <v>882</v>
      </c>
      <c r="B17221" t="s">
        <v>883</v>
      </c>
      <c r="C17221" t="s">
        <v>802</v>
      </c>
      <c r="D17221" t="s">
        <v>589</v>
      </c>
      <c r="E17221" t="s">
        <v>731</v>
      </c>
      <c r="F17221" t="s">
        <v>884</v>
      </c>
      <c r="G17221" t="s">
        <v>195</v>
      </c>
      <c r="H17221" t="s">
        <v>215</v>
      </c>
      <c r="I17221" t="s">
        <v>216</v>
      </c>
      <c r="K17221" t="s">
        <v>202</v>
      </c>
      <c r="O17221" t="s">
        <v>194</v>
      </c>
      <c r="P17221">
        <v>2040</v>
      </c>
      <c r="Q17221">
        <v>40</v>
      </c>
    </row>
    <row r="17222" spans="1:17" x14ac:dyDescent="0.25">
      <c r="A17222" t="s">
        <v>882</v>
      </c>
      <c r="B17222" t="s">
        <v>883</v>
      </c>
      <c r="C17222" t="s">
        <v>802</v>
      </c>
      <c r="D17222" t="s">
        <v>589</v>
      </c>
      <c r="E17222" t="s">
        <v>731</v>
      </c>
      <c r="F17222" t="s">
        <v>884</v>
      </c>
      <c r="G17222" t="s">
        <v>195</v>
      </c>
      <c r="H17222" t="s">
        <v>215</v>
      </c>
      <c r="I17222" t="s">
        <v>216</v>
      </c>
      <c r="K17222" t="s">
        <v>202</v>
      </c>
      <c r="O17222" t="s">
        <v>194</v>
      </c>
      <c r="P17222">
        <v>2050</v>
      </c>
      <c r="Q17222">
        <v>40</v>
      </c>
    </row>
    <row r="17223" spans="1:17" x14ac:dyDescent="0.25">
      <c r="A17223" t="s">
        <v>882</v>
      </c>
      <c r="B17223" t="s">
        <v>883</v>
      </c>
      <c r="C17223" t="s">
        <v>802</v>
      </c>
      <c r="D17223" t="s">
        <v>589</v>
      </c>
      <c r="E17223" t="s">
        <v>731</v>
      </c>
      <c r="F17223" t="s">
        <v>884</v>
      </c>
      <c r="G17223" t="s">
        <v>195</v>
      </c>
      <c r="H17223" t="s">
        <v>215</v>
      </c>
      <c r="I17223" t="s">
        <v>216</v>
      </c>
      <c r="K17223" t="s">
        <v>202</v>
      </c>
      <c r="O17223" t="s">
        <v>264</v>
      </c>
      <c r="P17223">
        <v>2050</v>
      </c>
    </row>
    <row r="17224" spans="1:17" x14ac:dyDescent="0.25">
      <c r="A17224" t="s">
        <v>882</v>
      </c>
      <c r="B17224" t="s">
        <v>883</v>
      </c>
      <c r="C17224" t="s">
        <v>802</v>
      </c>
      <c r="D17224" t="s">
        <v>589</v>
      </c>
      <c r="E17224" t="s">
        <v>731</v>
      </c>
      <c r="F17224" t="s">
        <v>884</v>
      </c>
      <c r="G17224" t="s">
        <v>195</v>
      </c>
      <c r="H17224" t="s">
        <v>215</v>
      </c>
      <c r="I17224" t="s">
        <v>216</v>
      </c>
      <c r="K17224" t="s">
        <v>202</v>
      </c>
      <c r="O17224" t="s">
        <v>265</v>
      </c>
      <c r="P17224">
        <v>2050</v>
      </c>
    </row>
    <row r="17225" spans="1:17" x14ac:dyDescent="0.25">
      <c r="A17225" t="s">
        <v>882</v>
      </c>
      <c r="B17225" t="s">
        <v>883</v>
      </c>
      <c r="C17225" t="s">
        <v>802</v>
      </c>
      <c r="D17225" t="s">
        <v>589</v>
      </c>
      <c r="E17225" t="s">
        <v>731</v>
      </c>
      <c r="F17225" t="s">
        <v>884</v>
      </c>
      <c r="G17225" t="s">
        <v>233</v>
      </c>
      <c r="H17225" t="s">
        <v>805</v>
      </c>
      <c r="I17225" t="s">
        <v>234</v>
      </c>
      <c r="J17225" t="s">
        <v>235</v>
      </c>
      <c r="K17225" t="s">
        <v>236</v>
      </c>
      <c r="L17225" t="s">
        <v>806</v>
      </c>
      <c r="M17225" t="s">
        <v>878</v>
      </c>
      <c r="O17225" t="s">
        <v>194</v>
      </c>
      <c r="P17225">
        <v>2015</v>
      </c>
    </row>
    <row r="17226" spans="1:17" x14ac:dyDescent="0.25">
      <c r="A17226" t="s">
        <v>882</v>
      </c>
      <c r="B17226" t="s">
        <v>883</v>
      </c>
      <c r="C17226" t="s">
        <v>802</v>
      </c>
      <c r="D17226" t="s">
        <v>589</v>
      </c>
      <c r="E17226" t="s">
        <v>731</v>
      </c>
      <c r="F17226" t="s">
        <v>884</v>
      </c>
      <c r="G17226" t="s">
        <v>233</v>
      </c>
      <c r="H17226" t="s">
        <v>805</v>
      </c>
      <c r="I17226" t="s">
        <v>234</v>
      </c>
      <c r="J17226" t="s">
        <v>235</v>
      </c>
      <c r="K17226" t="s">
        <v>236</v>
      </c>
      <c r="L17226" t="s">
        <v>806</v>
      </c>
      <c r="M17226" t="s">
        <v>878</v>
      </c>
      <c r="O17226" t="s">
        <v>194</v>
      </c>
      <c r="P17226">
        <v>2020</v>
      </c>
      <c r="Q17226">
        <v>12100</v>
      </c>
    </row>
    <row r="17227" spans="1:17" x14ac:dyDescent="0.25">
      <c r="A17227" t="s">
        <v>882</v>
      </c>
      <c r="B17227" t="s">
        <v>883</v>
      </c>
      <c r="C17227" t="s">
        <v>802</v>
      </c>
      <c r="D17227" t="s">
        <v>589</v>
      </c>
      <c r="E17227" t="s">
        <v>731</v>
      </c>
      <c r="F17227" t="s">
        <v>884</v>
      </c>
      <c r="G17227" t="s">
        <v>233</v>
      </c>
      <c r="H17227" t="s">
        <v>805</v>
      </c>
      <c r="I17227" t="s">
        <v>234</v>
      </c>
      <c r="J17227" t="s">
        <v>235</v>
      </c>
      <c r="K17227" t="s">
        <v>236</v>
      </c>
      <c r="L17227" t="s">
        <v>806</v>
      </c>
      <c r="M17227" t="s">
        <v>878</v>
      </c>
      <c r="O17227" t="s">
        <v>264</v>
      </c>
      <c r="P17227">
        <v>2020</v>
      </c>
      <c r="Q17227">
        <v>10900</v>
      </c>
    </row>
    <row r="17228" spans="1:17" x14ac:dyDescent="0.25">
      <c r="A17228" t="s">
        <v>882</v>
      </c>
      <c r="B17228" t="s">
        <v>883</v>
      </c>
      <c r="C17228" t="s">
        <v>802</v>
      </c>
      <c r="D17228" t="s">
        <v>589</v>
      </c>
      <c r="E17228" t="s">
        <v>731</v>
      </c>
      <c r="F17228" t="s">
        <v>884</v>
      </c>
      <c r="G17228" t="s">
        <v>233</v>
      </c>
      <c r="H17228" t="s">
        <v>805</v>
      </c>
      <c r="I17228" t="s">
        <v>234</v>
      </c>
      <c r="J17228" t="s">
        <v>235</v>
      </c>
      <c r="K17228" t="s">
        <v>236</v>
      </c>
      <c r="L17228" t="s">
        <v>806</v>
      </c>
      <c r="M17228" t="s">
        <v>878</v>
      </c>
      <c r="O17228" t="s">
        <v>265</v>
      </c>
      <c r="P17228">
        <v>2020</v>
      </c>
      <c r="Q17228">
        <v>13400</v>
      </c>
    </row>
    <row r="17229" spans="1:17" x14ac:dyDescent="0.25">
      <c r="A17229" t="s">
        <v>882</v>
      </c>
      <c r="B17229" t="s">
        <v>883</v>
      </c>
      <c r="C17229" t="s">
        <v>802</v>
      </c>
      <c r="D17229" t="s">
        <v>589</v>
      </c>
      <c r="E17229" t="s">
        <v>731</v>
      </c>
      <c r="F17229" t="s">
        <v>884</v>
      </c>
      <c r="G17229" t="s">
        <v>233</v>
      </c>
      <c r="H17229" t="s">
        <v>805</v>
      </c>
      <c r="I17229" t="s">
        <v>234</v>
      </c>
      <c r="J17229" t="s">
        <v>235</v>
      </c>
      <c r="K17229" t="s">
        <v>236</v>
      </c>
      <c r="L17229" t="s">
        <v>806</v>
      </c>
      <c r="M17229" t="s">
        <v>878</v>
      </c>
      <c r="O17229" t="s">
        <v>194</v>
      </c>
      <c r="P17229">
        <v>2030</v>
      </c>
      <c r="Q17229">
        <v>10400</v>
      </c>
    </row>
    <row r="17230" spans="1:17" x14ac:dyDescent="0.25">
      <c r="A17230" t="s">
        <v>882</v>
      </c>
      <c r="B17230" t="s">
        <v>883</v>
      </c>
      <c r="C17230" t="s">
        <v>802</v>
      </c>
      <c r="D17230" t="s">
        <v>589</v>
      </c>
      <c r="E17230" t="s">
        <v>731</v>
      </c>
      <c r="F17230" t="s">
        <v>884</v>
      </c>
      <c r="G17230" t="s">
        <v>233</v>
      </c>
      <c r="H17230" t="s">
        <v>805</v>
      </c>
      <c r="I17230" t="s">
        <v>234</v>
      </c>
      <c r="J17230" t="s">
        <v>235</v>
      </c>
      <c r="K17230" t="s">
        <v>236</v>
      </c>
      <c r="L17230" t="s">
        <v>806</v>
      </c>
      <c r="M17230" t="s">
        <v>878</v>
      </c>
      <c r="O17230" t="s">
        <v>194</v>
      </c>
      <c r="P17230">
        <v>2040</v>
      </c>
      <c r="Q17230">
        <v>9400</v>
      </c>
    </row>
    <row r="17231" spans="1:17" x14ac:dyDescent="0.25">
      <c r="A17231" t="s">
        <v>882</v>
      </c>
      <c r="B17231" t="s">
        <v>883</v>
      </c>
      <c r="C17231" t="s">
        <v>802</v>
      </c>
      <c r="D17231" t="s">
        <v>589</v>
      </c>
      <c r="E17231" t="s">
        <v>731</v>
      </c>
      <c r="F17231" t="s">
        <v>884</v>
      </c>
      <c r="G17231" t="s">
        <v>233</v>
      </c>
      <c r="H17231" t="s">
        <v>805</v>
      </c>
      <c r="I17231" t="s">
        <v>234</v>
      </c>
      <c r="J17231" t="s">
        <v>235</v>
      </c>
      <c r="K17231" t="s">
        <v>236</v>
      </c>
      <c r="L17231" t="s">
        <v>806</v>
      </c>
      <c r="M17231" t="s">
        <v>878</v>
      </c>
      <c r="O17231" t="s">
        <v>194</v>
      </c>
      <c r="P17231">
        <v>2050</v>
      </c>
      <c r="Q17231">
        <v>9000</v>
      </c>
    </row>
    <row r="17232" spans="1:17" x14ac:dyDescent="0.25">
      <c r="A17232" t="s">
        <v>882</v>
      </c>
      <c r="B17232" t="s">
        <v>883</v>
      </c>
      <c r="C17232" t="s">
        <v>802</v>
      </c>
      <c r="D17232" t="s">
        <v>589</v>
      </c>
      <c r="E17232" t="s">
        <v>731</v>
      </c>
      <c r="F17232" t="s">
        <v>884</v>
      </c>
      <c r="G17232" t="s">
        <v>233</v>
      </c>
      <c r="H17232" t="s">
        <v>805</v>
      </c>
      <c r="I17232" t="s">
        <v>234</v>
      </c>
      <c r="J17232" t="s">
        <v>235</v>
      </c>
      <c r="K17232" t="s">
        <v>236</v>
      </c>
      <c r="L17232" t="s">
        <v>806</v>
      </c>
      <c r="M17232" t="s">
        <v>878</v>
      </c>
      <c r="O17232" t="s">
        <v>264</v>
      </c>
      <c r="P17232">
        <v>2050</v>
      </c>
      <c r="Q17232">
        <v>8100</v>
      </c>
    </row>
    <row r="17233" spans="1:17" x14ac:dyDescent="0.25">
      <c r="A17233" t="s">
        <v>882</v>
      </c>
      <c r="B17233" t="s">
        <v>883</v>
      </c>
      <c r="C17233" t="s">
        <v>802</v>
      </c>
      <c r="D17233" t="s">
        <v>589</v>
      </c>
      <c r="E17233" t="s">
        <v>731</v>
      </c>
      <c r="F17233" t="s">
        <v>884</v>
      </c>
      <c r="G17233" t="s">
        <v>233</v>
      </c>
      <c r="H17233" t="s">
        <v>805</v>
      </c>
      <c r="I17233" t="s">
        <v>234</v>
      </c>
      <c r="J17233" t="s">
        <v>235</v>
      </c>
      <c r="K17233" t="s">
        <v>236</v>
      </c>
      <c r="L17233" t="s">
        <v>806</v>
      </c>
      <c r="M17233" t="s">
        <v>878</v>
      </c>
      <c r="O17233" t="s">
        <v>265</v>
      </c>
      <c r="P17233">
        <v>2050</v>
      </c>
      <c r="Q17233">
        <v>9900</v>
      </c>
    </row>
    <row r="17234" spans="1:17" x14ac:dyDescent="0.25">
      <c r="A17234" t="s">
        <v>882</v>
      </c>
      <c r="B17234" t="s">
        <v>883</v>
      </c>
      <c r="C17234" t="s">
        <v>802</v>
      </c>
      <c r="D17234" t="s">
        <v>589</v>
      </c>
      <c r="E17234" t="s">
        <v>731</v>
      </c>
      <c r="F17234" t="s">
        <v>884</v>
      </c>
      <c r="G17234" t="s">
        <v>233</v>
      </c>
      <c r="H17234" t="s">
        <v>807</v>
      </c>
      <c r="I17234" t="s">
        <v>234</v>
      </c>
      <c r="J17234" t="s">
        <v>605</v>
      </c>
      <c r="K17234" t="s">
        <v>236</v>
      </c>
      <c r="L17234" t="s">
        <v>806</v>
      </c>
      <c r="M17234" t="s">
        <v>874</v>
      </c>
      <c r="O17234" t="s">
        <v>194</v>
      </c>
      <c r="P17234">
        <v>2015</v>
      </c>
    </row>
    <row r="17235" spans="1:17" x14ac:dyDescent="0.25">
      <c r="A17235" t="s">
        <v>882</v>
      </c>
      <c r="B17235" t="s">
        <v>883</v>
      </c>
      <c r="C17235" t="s">
        <v>802</v>
      </c>
      <c r="D17235" t="s">
        <v>589</v>
      </c>
      <c r="E17235" t="s">
        <v>731</v>
      </c>
      <c r="F17235" t="s">
        <v>884</v>
      </c>
      <c r="G17235" t="s">
        <v>233</v>
      </c>
      <c r="H17235" t="s">
        <v>807</v>
      </c>
      <c r="I17235" t="s">
        <v>234</v>
      </c>
      <c r="J17235" t="s">
        <v>605</v>
      </c>
      <c r="K17235" t="s">
        <v>236</v>
      </c>
      <c r="L17235" t="s">
        <v>806</v>
      </c>
      <c r="M17235" t="s">
        <v>874</v>
      </c>
      <c r="O17235" t="s">
        <v>194</v>
      </c>
      <c r="P17235">
        <v>2020</v>
      </c>
      <c r="Q17235">
        <v>5300</v>
      </c>
    </row>
    <row r="17236" spans="1:17" x14ac:dyDescent="0.25">
      <c r="A17236" t="s">
        <v>882</v>
      </c>
      <c r="B17236" t="s">
        <v>883</v>
      </c>
      <c r="C17236" t="s">
        <v>802</v>
      </c>
      <c r="D17236" t="s">
        <v>589</v>
      </c>
      <c r="E17236" t="s">
        <v>731</v>
      </c>
      <c r="F17236" t="s">
        <v>884</v>
      </c>
      <c r="G17236" t="s">
        <v>233</v>
      </c>
      <c r="H17236" t="s">
        <v>807</v>
      </c>
      <c r="I17236" t="s">
        <v>234</v>
      </c>
      <c r="J17236" t="s">
        <v>605</v>
      </c>
      <c r="K17236" t="s">
        <v>236</v>
      </c>
      <c r="L17236" t="s">
        <v>806</v>
      </c>
      <c r="M17236" t="s">
        <v>874</v>
      </c>
      <c r="O17236" t="s">
        <v>264</v>
      </c>
      <c r="P17236">
        <v>2020</v>
      </c>
    </row>
    <row r="17237" spans="1:17" x14ac:dyDescent="0.25">
      <c r="A17237" t="s">
        <v>882</v>
      </c>
      <c r="B17237" t="s">
        <v>883</v>
      </c>
      <c r="C17237" t="s">
        <v>802</v>
      </c>
      <c r="D17237" t="s">
        <v>589</v>
      </c>
      <c r="E17237" t="s">
        <v>731</v>
      </c>
      <c r="F17237" t="s">
        <v>884</v>
      </c>
      <c r="G17237" t="s">
        <v>233</v>
      </c>
      <c r="H17237" t="s">
        <v>807</v>
      </c>
      <c r="I17237" t="s">
        <v>234</v>
      </c>
      <c r="J17237" t="s">
        <v>605</v>
      </c>
      <c r="K17237" t="s">
        <v>236</v>
      </c>
      <c r="L17237" t="s">
        <v>806</v>
      </c>
      <c r="M17237" t="s">
        <v>874</v>
      </c>
      <c r="O17237" t="s">
        <v>265</v>
      </c>
      <c r="P17237">
        <v>2020</v>
      </c>
    </row>
    <row r="17238" spans="1:17" x14ac:dyDescent="0.25">
      <c r="A17238" t="s">
        <v>882</v>
      </c>
      <c r="B17238" t="s">
        <v>883</v>
      </c>
      <c r="C17238" t="s">
        <v>802</v>
      </c>
      <c r="D17238" t="s">
        <v>589</v>
      </c>
      <c r="E17238" t="s">
        <v>731</v>
      </c>
      <c r="F17238" t="s">
        <v>884</v>
      </c>
      <c r="G17238" t="s">
        <v>233</v>
      </c>
      <c r="H17238" t="s">
        <v>807</v>
      </c>
      <c r="I17238" t="s">
        <v>234</v>
      </c>
      <c r="J17238" t="s">
        <v>605</v>
      </c>
      <c r="K17238" t="s">
        <v>236</v>
      </c>
      <c r="L17238" t="s">
        <v>806</v>
      </c>
      <c r="M17238" t="s">
        <v>874</v>
      </c>
      <c r="O17238" t="s">
        <v>194</v>
      </c>
      <c r="P17238">
        <v>2030</v>
      </c>
      <c r="Q17238">
        <v>4800</v>
      </c>
    </row>
    <row r="17239" spans="1:17" x14ac:dyDescent="0.25">
      <c r="A17239" t="s">
        <v>882</v>
      </c>
      <c r="B17239" t="s">
        <v>883</v>
      </c>
      <c r="C17239" t="s">
        <v>802</v>
      </c>
      <c r="D17239" t="s">
        <v>589</v>
      </c>
      <c r="E17239" t="s">
        <v>731</v>
      </c>
      <c r="F17239" t="s">
        <v>884</v>
      </c>
      <c r="G17239" t="s">
        <v>233</v>
      </c>
      <c r="H17239" t="s">
        <v>807</v>
      </c>
      <c r="I17239" t="s">
        <v>234</v>
      </c>
      <c r="J17239" t="s">
        <v>605</v>
      </c>
      <c r="K17239" t="s">
        <v>236</v>
      </c>
      <c r="L17239" t="s">
        <v>806</v>
      </c>
      <c r="M17239" t="s">
        <v>874</v>
      </c>
      <c r="O17239" t="s">
        <v>194</v>
      </c>
      <c r="P17239">
        <v>2040</v>
      </c>
      <c r="Q17239">
        <v>4400</v>
      </c>
    </row>
    <row r="17240" spans="1:17" x14ac:dyDescent="0.25">
      <c r="A17240" t="s">
        <v>882</v>
      </c>
      <c r="B17240" t="s">
        <v>883</v>
      </c>
      <c r="C17240" t="s">
        <v>802</v>
      </c>
      <c r="D17240" t="s">
        <v>589</v>
      </c>
      <c r="E17240" t="s">
        <v>731</v>
      </c>
      <c r="F17240" t="s">
        <v>884</v>
      </c>
      <c r="G17240" t="s">
        <v>233</v>
      </c>
      <c r="H17240" t="s">
        <v>807</v>
      </c>
      <c r="I17240" t="s">
        <v>234</v>
      </c>
      <c r="J17240" t="s">
        <v>605</v>
      </c>
      <c r="K17240" t="s">
        <v>236</v>
      </c>
      <c r="L17240" t="s">
        <v>806</v>
      </c>
      <c r="M17240" t="s">
        <v>874</v>
      </c>
      <c r="O17240" t="s">
        <v>194</v>
      </c>
      <c r="P17240">
        <v>2050</v>
      </c>
      <c r="Q17240">
        <v>4100</v>
      </c>
    </row>
    <row r="17241" spans="1:17" x14ac:dyDescent="0.25">
      <c r="A17241" t="s">
        <v>882</v>
      </c>
      <c r="B17241" t="s">
        <v>883</v>
      </c>
      <c r="C17241" t="s">
        <v>802</v>
      </c>
      <c r="D17241" t="s">
        <v>589</v>
      </c>
      <c r="E17241" t="s">
        <v>731</v>
      </c>
      <c r="F17241" t="s">
        <v>884</v>
      </c>
      <c r="G17241" t="s">
        <v>233</v>
      </c>
      <c r="H17241" t="s">
        <v>807</v>
      </c>
      <c r="I17241" t="s">
        <v>234</v>
      </c>
      <c r="J17241" t="s">
        <v>605</v>
      </c>
      <c r="K17241" t="s">
        <v>236</v>
      </c>
      <c r="L17241" t="s">
        <v>806</v>
      </c>
      <c r="M17241" t="s">
        <v>874</v>
      </c>
      <c r="O17241" t="s">
        <v>264</v>
      </c>
      <c r="P17241">
        <v>2050</v>
      </c>
    </row>
    <row r="17242" spans="1:17" x14ac:dyDescent="0.25">
      <c r="A17242" t="s">
        <v>882</v>
      </c>
      <c r="B17242" t="s">
        <v>883</v>
      </c>
      <c r="C17242" t="s">
        <v>802</v>
      </c>
      <c r="D17242" t="s">
        <v>589</v>
      </c>
      <c r="E17242" t="s">
        <v>731</v>
      </c>
      <c r="F17242" t="s">
        <v>884</v>
      </c>
      <c r="G17242" t="s">
        <v>233</v>
      </c>
      <c r="H17242" t="s">
        <v>807</v>
      </c>
      <c r="I17242" t="s">
        <v>234</v>
      </c>
      <c r="J17242" t="s">
        <v>605</v>
      </c>
      <c r="K17242" t="s">
        <v>236</v>
      </c>
      <c r="L17242" t="s">
        <v>806</v>
      </c>
      <c r="M17242" t="s">
        <v>874</v>
      </c>
      <c r="O17242" t="s">
        <v>265</v>
      </c>
      <c r="P17242">
        <v>2050</v>
      </c>
    </row>
    <row r="17243" spans="1:17" x14ac:dyDescent="0.25">
      <c r="A17243" t="s">
        <v>882</v>
      </c>
      <c r="B17243" t="s">
        <v>883</v>
      </c>
      <c r="C17243" t="s">
        <v>802</v>
      </c>
      <c r="D17243" t="s">
        <v>589</v>
      </c>
      <c r="E17243" t="s">
        <v>731</v>
      </c>
      <c r="F17243" t="s">
        <v>884</v>
      </c>
      <c r="G17243" t="s">
        <v>233</v>
      </c>
      <c r="H17243" t="s">
        <v>808</v>
      </c>
      <c r="I17243" t="s">
        <v>240</v>
      </c>
      <c r="J17243" t="s">
        <v>235</v>
      </c>
      <c r="K17243" t="s">
        <v>241</v>
      </c>
      <c r="L17243" t="s">
        <v>806</v>
      </c>
      <c r="M17243" t="s">
        <v>875</v>
      </c>
      <c r="N17243" t="s">
        <v>810</v>
      </c>
      <c r="O17243" t="s">
        <v>194</v>
      </c>
      <c r="P17243">
        <v>2015</v>
      </c>
    </row>
    <row r="17244" spans="1:17" x14ac:dyDescent="0.25">
      <c r="A17244" t="s">
        <v>882</v>
      </c>
      <c r="B17244" t="s">
        <v>883</v>
      </c>
      <c r="C17244" t="s">
        <v>802</v>
      </c>
      <c r="D17244" t="s">
        <v>589</v>
      </c>
      <c r="E17244" t="s">
        <v>731</v>
      </c>
      <c r="F17244" t="s">
        <v>884</v>
      </c>
      <c r="G17244" t="s">
        <v>233</v>
      </c>
      <c r="H17244" t="s">
        <v>808</v>
      </c>
      <c r="I17244" t="s">
        <v>240</v>
      </c>
      <c r="J17244" t="s">
        <v>235</v>
      </c>
      <c r="K17244" t="s">
        <v>241</v>
      </c>
      <c r="L17244" t="s">
        <v>806</v>
      </c>
      <c r="M17244" t="s">
        <v>875</v>
      </c>
      <c r="N17244" t="s">
        <v>810</v>
      </c>
      <c r="O17244" t="s">
        <v>194</v>
      </c>
      <c r="P17244">
        <v>2020</v>
      </c>
      <c r="Q17244">
        <v>0.65035223067258296</v>
      </c>
    </row>
    <row r="17245" spans="1:17" x14ac:dyDescent="0.25">
      <c r="A17245" t="s">
        <v>882</v>
      </c>
      <c r="B17245" t="s">
        <v>883</v>
      </c>
      <c r="C17245" t="s">
        <v>802</v>
      </c>
      <c r="D17245" t="s">
        <v>589</v>
      </c>
      <c r="E17245" t="s">
        <v>731</v>
      </c>
      <c r="F17245" t="s">
        <v>884</v>
      </c>
      <c r="G17245" t="s">
        <v>233</v>
      </c>
      <c r="H17245" t="s">
        <v>808</v>
      </c>
      <c r="I17245" t="s">
        <v>240</v>
      </c>
      <c r="J17245" t="s">
        <v>235</v>
      </c>
      <c r="K17245" t="s">
        <v>241</v>
      </c>
      <c r="L17245" t="s">
        <v>806</v>
      </c>
      <c r="M17245" t="s">
        <v>875</v>
      </c>
      <c r="N17245" t="s">
        <v>810</v>
      </c>
      <c r="O17245" t="s">
        <v>264</v>
      </c>
      <c r="P17245">
        <v>2020</v>
      </c>
      <c r="Q17245">
        <v>0.59726225265849398</v>
      </c>
    </row>
    <row r="17246" spans="1:17" x14ac:dyDescent="0.25">
      <c r="A17246" t="s">
        <v>882</v>
      </c>
      <c r="B17246" t="s">
        <v>883</v>
      </c>
      <c r="C17246" t="s">
        <v>802</v>
      </c>
      <c r="D17246" t="s">
        <v>589</v>
      </c>
      <c r="E17246" t="s">
        <v>731</v>
      </c>
      <c r="F17246" t="s">
        <v>884</v>
      </c>
      <c r="G17246" t="s">
        <v>233</v>
      </c>
      <c r="H17246" t="s">
        <v>808</v>
      </c>
      <c r="I17246" t="s">
        <v>240</v>
      </c>
      <c r="J17246" t="s">
        <v>235</v>
      </c>
      <c r="K17246" t="s">
        <v>241</v>
      </c>
      <c r="L17246" t="s">
        <v>806</v>
      </c>
      <c r="M17246" t="s">
        <v>875</v>
      </c>
      <c r="N17246" t="s">
        <v>810</v>
      </c>
      <c r="O17246" t="s">
        <v>265</v>
      </c>
      <c r="P17246">
        <v>2020</v>
      </c>
      <c r="Q17246">
        <v>0.70344220868667096</v>
      </c>
    </row>
    <row r="17247" spans="1:17" x14ac:dyDescent="0.25">
      <c r="A17247" t="s">
        <v>882</v>
      </c>
      <c r="B17247" t="s">
        <v>883</v>
      </c>
      <c r="C17247" t="s">
        <v>802</v>
      </c>
      <c r="D17247" t="s">
        <v>589</v>
      </c>
      <c r="E17247" t="s">
        <v>731</v>
      </c>
      <c r="F17247" t="s">
        <v>884</v>
      </c>
      <c r="G17247" t="s">
        <v>233</v>
      </c>
      <c r="H17247" t="s">
        <v>808</v>
      </c>
      <c r="I17247" t="s">
        <v>240</v>
      </c>
      <c r="J17247" t="s">
        <v>235</v>
      </c>
      <c r="K17247" t="s">
        <v>241</v>
      </c>
      <c r="L17247" t="s">
        <v>806</v>
      </c>
      <c r="M17247" t="s">
        <v>875</v>
      </c>
      <c r="N17247" t="s">
        <v>810</v>
      </c>
      <c r="O17247" t="s">
        <v>194</v>
      </c>
      <c r="P17247">
        <v>2030</v>
      </c>
      <c r="Q17247">
        <v>0.45447032590838898</v>
      </c>
    </row>
    <row r="17248" spans="1:17" x14ac:dyDescent="0.25">
      <c r="A17248" t="s">
        <v>882</v>
      </c>
      <c r="B17248" t="s">
        <v>883</v>
      </c>
      <c r="C17248" t="s">
        <v>802</v>
      </c>
      <c r="D17248" t="s">
        <v>589</v>
      </c>
      <c r="E17248" t="s">
        <v>731</v>
      </c>
      <c r="F17248" t="s">
        <v>884</v>
      </c>
      <c r="G17248" t="s">
        <v>233</v>
      </c>
      <c r="H17248" t="s">
        <v>808</v>
      </c>
      <c r="I17248" t="s">
        <v>240</v>
      </c>
      <c r="J17248" t="s">
        <v>235</v>
      </c>
      <c r="K17248" t="s">
        <v>241</v>
      </c>
      <c r="L17248" t="s">
        <v>806</v>
      </c>
      <c r="M17248" t="s">
        <v>875</v>
      </c>
      <c r="N17248" t="s">
        <v>810</v>
      </c>
      <c r="O17248" t="s">
        <v>194</v>
      </c>
      <c r="P17248">
        <v>2040</v>
      </c>
      <c r="Q17248">
        <v>0.38431121758188602</v>
      </c>
    </row>
    <row r="17249" spans="1:17" x14ac:dyDescent="0.25">
      <c r="A17249" t="s">
        <v>882</v>
      </c>
      <c r="B17249" t="s">
        <v>883</v>
      </c>
      <c r="C17249" t="s">
        <v>802</v>
      </c>
      <c r="D17249" t="s">
        <v>589</v>
      </c>
      <c r="E17249" t="s">
        <v>731</v>
      </c>
      <c r="F17249" t="s">
        <v>884</v>
      </c>
      <c r="G17249" t="s">
        <v>233</v>
      </c>
      <c r="H17249" t="s">
        <v>808</v>
      </c>
      <c r="I17249" t="s">
        <v>240</v>
      </c>
      <c r="J17249" t="s">
        <v>235</v>
      </c>
      <c r="K17249" t="s">
        <v>241</v>
      </c>
      <c r="L17249" t="s">
        <v>806</v>
      </c>
      <c r="M17249" t="s">
        <v>875</v>
      </c>
      <c r="N17249" t="s">
        <v>810</v>
      </c>
      <c r="O17249" t="s">
        <v>194</v>
      </c>
      <c r="P17249">
        <v>2050</v>
      </c>
      <c r="Q17249">
        <v>0.35251273673470601</v>
      </c>
    </row>
    <row r="17250" spans="1:17" x14ac:dyDescent="0.25">
      <c r="A17250" t="s">
        <v>882</v>
      </c>
      <c r="B17250" t="s">
        <v>883</v>
      </c>
      <c r="C17250" t="s">
        <v>802</v>
      </c>
      <c r="D17250" t="s">
        <v>589</v>
      </c>
      <c r="E17250" t="s">
        <v>731</v>
      </c>
      <c r="F17250" t="s">
        <v>884</v>
      </c>
      <c r="G17250" t="s">
        <v>233</v>
      </c>
      <c r="H17250" t="s">
        <v>808</v>
      </c>
      <c r="I17250" t="s">
        <v>240</v>
      </c>
      <c r="J17250" t="s">
        <v>235</v>
      </c>
      <c r="K17250" t="s">
        <v>241</v>
      </c>
      <c r="L17250" t="s">
        <v>806</v>
      </c>
      <c r="M17250" t="s">
        <v>875</v>
      </c>
      <c r="N17250" t="s">
        <v>810</v>
      </c>
      <c r="O17250" t="s">
        <v>264</v>
      </c>
      <c r="P17250">
        <v>2050</v>
      </c>
      <c r="Q17250">
        <v>0.29195862103996401</v>
      </c>
    </row>
    <row r="17251" spans="1:17" x14ac:dyDescent="0.25">
      <c r="A17251" t="s">
        <v>882</v>
      </c>
      <c r="B17251" t="s">
        <v>883</v>
      </c>
      <c r="C17251" t="s">
        <v>802</v>
      </c>
      <c r="D17251" t="s">
        <v>589</v>
      </c>
      <c r="E17251" t="s">
        <v>731</v>
      </c>
      <c r="F17251" t="s">
        <v>884</v>
      </c>
      <c r="G17251" t="s">
        <v>233</v>
      </c>
      <c r="H17251" t="s">
        <v>808</v>
      </c>
      <c r="I17251" t="s">
        <v>240</v>
      </c>
      <c r="J17251" t="s">
        <v>235</v>
      </c>
      <c r="K17251" t="s">
        <v>241</v>
      </c>
      <c r="L17251" t="s">
        <v>806</v>
      </c>
      <c r="M17251" t="s">
        <v>875</v>
      </c>
      <c r="N17251" t="s">
        <v>810</v>
      </c>
      <c r="O17251" t="s">
        <v>265</v>
      </c>
      <c r="P17251">
        <v>2050</v>
      </c>
      <c r="Q17251">
        <v>0.47227013998254003</v>
      </c>
    </row>
    <row r="17252" spans="1:17" x14ac:dyDescent="0.25">
      <c r="A17252" t="s">
        <v>882</v>
      </c>
      <c r="B17252" t="s">
        <v>883</v>
      </c>
      <c r="C17252" t="s">
        <v>802</v>
      </c>
      <c r="D17252" t="s">
        <v>589</v>
      </c>
      <c r="E17252" t="s">
        <v>731</v>
      </c>
      <c r="F17252" t="s">
        <v>884</v>
      </c>
      <c r="G17252" t="s">
        <v>233</v>
      </c>
      <c r="H17252" t="s">
        <v>811</v>
      </c>
      <c r="I17252" t="s">
        <v>240</v>
      </c>
      <c r="J17252" t="s">
        <v>812</v>
      </c>
      <c r="K17252" t="s">
        <v>241</v>
      </c>
      <c r="L17252" t="s">
        <v>806</v>
      </c>
      <c r="M17252" t="s">
        <v>875</v>
      </c>
      <c r="N17252" t="s">
        <v>810</v>
      </c>
      <c r="O17252" t="s">
        <v>194</v>
      </c>
      <c r="P17252">
        <v>2015</v>
      </c>
    </row>
    <row r="17253" spans="1:17" x14ac:dyDescent="0.25">
      <c r="A17253" t="s">
        <v>882</v>
      </c>
      <c r="B17253" t="s">
        <v>883</v>
      </c>
      <c r="C17253" t="s">
        <v>802</v>
      </c>
      <c r="D17253" t="s">
        <v>589</v>
      </c>
      <c r="E17253" t="s">
        <v>731</v>
      </c>
      <c r="F17253" t="s">
        <v>884</v>
      </c>
      <c r="G17253" t="s">
        <v>233</v>
      </c>
      <c r="H17253" t="s">
        <v>811</v>
      </c>
      <c r="I17253" t="s">
        <v>240</v>
      </c>
      <c r="J17253" t="s">
        <v>812</v>
      </c>
      <c r="K17253" t="s">
        <v>241</v>
      </c>
      <c r="L17253" t="s">
        <v>806</v>
      </c>
      <c r="M17253" t="s">
        <v>875</v>
      </c>
      <c r="N17253" t="s">
        <v>810</v>
      </c>
      <c r="O17253" t="s">
        <v>194</v>
      </c>
      <c r="P17253">
        <v>2020</v>
      </c>
      <c r="Q17253">
        <v>0.52028178453806595</v>
      </c>
    </row>
    <row r="17254" spans="1:17" x14ac:dyDescent="0.25">
      <c r="A17254" t="s">
        <v>882</v>
      </c>
      <c r="B17254" t="s">
        <v>883</v>
      </c>
      <c r="C17254" t="s">
        <v>802</v>
      </c>
      <c r="D17254" t="s">
        <v>589</v>
      </c>
      <c r="E17254" t="s">
        <v>731</v>
      </c>
      <c r="F17254" t="s">
        <v>884</v>
      </c>
      <c r="G17254" t="s">
        <v>233</v>
      </c>
      <c r="H17254" t="s">
        <v>811</v>
      </c>
      <c r="I17254" t="s">
        <v>240</v>
      </c>
      <c r="J17254" t="s">
        <v>812</v>
      </c>
      <c r="K17254" t="s">
        <v>241</v>
      </c>
      <c r="L17254" t="s">
        <v>806</v>
      </c>
      <c r="M17254" t="s">
        <v>875</v>
      </c>
      <c r="N17254" t="s">
        <v>810</v>
      </c>
      <c r="O17254" t="s">
        <v>264</v>
      </c>
      <c r="P17254">
        <v>2020</v>
      </c>
      <c r="Q17254">
        <v>0.47780980212679502</v>
      </c>
    </row>
    <row r="17255" spans="1:17" x14ac:dyDescent="0.25">
      <c r="A17255" t="s">
        <v>882</v>
      </c>
      <c r="B17255" t="s">
        <v>883</v>
      </c>
      <c r="C17255" t="s">
        <v>802</v>
      </c>
      <c r="D17255" t="s">
        <v>589</v>
      </c>
      <c r="E17255" t="s">
        <v>731</v>
      </c>
      <c r="F17255" t="s">
        <v>884</v>
      </c>
      <c r="G17255" t="s">
        <v>233</v>
      </c>
      <c r="H17255" t="s">
        <v>811</v>
      </c>
      <c r="I17255" t="s">
        <v>240</v>
      </c>
      <c r="J17255" t="s">
        <v>812</v>
      </c>
      <c r="K17255" t="s">
        <v>241</v>
      </c>
      <c r="L17255" t="s">
        <v>806</v>
      </c>
      <c r="M17255" t="s">
        <v>875</v>
      </c>
      <c r="N17255" t="s">
        <v>810</v>
      </c>
      <c r="O17255" t="s">
        <v>265</v>
      </c>
      <c r="P17255">
        <v>2020</v>
      </c>
      <c r="Q17255">
        <v>0.56275376694933699</v>
      </c>
    </row>
    <row r="17256" spans="1:17" x14ac:dyDescent="0.25">
      <c r="A17256" t="s">
        <v>882</v>
      </c>
      <c r="B17256" t="s">
        <v>883</v>
      </c>
      <c r="C17256" t="s">
        <v>802</v>
      </c>
      <c r="D17256" t="s">
        <v>589</v>
      </c>
      <c r="E17256" t="s">
        <v>731</v>
      </c>
      <c r="F17256" t="s">
        <v>884</v>
      </c>
      <c r="G17256" t="s">
        <v>233</v>
      </c>
      <c r="H17256" t="s">
        <v>811</v>
      </c>
      <c r="I17256" t="s">
        <v>240</v>
      </c>
      <c r="J17256" t="s">
        <v>812</v>
      </c>
      <c r="K17256" t="s">
        <v>241</v>
      </c>
      <c r="L17256" t="s">
        <v>806</v>
      </c>
      <c r="M17256" t="s">
        <v>875</v>
      </c>
      <c r="N17256" t="s">
        <v>810</v>
      </c>
      <c r="O17256" t="s">
        <v>194</v>
      </c>
      <c r="P17256">
        <v>2030</v>
      </c>
      <c r="Q17256">
        <v>0.36357626072671101</v>
      </c>
    </row>
    <row r="17257" spans="1:17" x14ac:dyDescent="0.25">
      <c r="A17257" t="s">
        <v>882</v>
      </c>
      <c r="B17257" t="s">
        <v>883</v>
      </c>
      <c r="C17257" t="s">
        <v>802</v>
      </c>
      <c r="D17257" t="s">
        <v>589</v>
      </c>
      <c r="E17257" t="s">
        <v>731</v>
      </c>
      <c r="F17257" t="s">
        <v>884</v>
      </c>
      <c r="G17257" t="s">
        <v>233</v>
      </c>
      <c r="H17257" t="s">
        <v>811</v>
      </c>
      <c r="I17257" t="s">
        <v>240</v>
      </c>
      <c r="J17257" t="s">
        <v>812</v>
      </c>
      <c r="K17257" t="s">
        <v>241</v>
      </c>
      <c r="L17257" t="s">
        <v>806</v>
      </c>
      <c r="M17257" t="s">
        <v>875</v>
      </c>
      <c r="N17257" t="s">
        <v>810</v>
      </c>
      <c r="O17257" t="s">
        <v>194</v>
      </c>
      <c r="P17257">
        <v>2040</v>
      </c>
      <c r="Q17257">
        <v>0.30744897406550797</v>
      </c>
    </row>
    <row r="17258" spans="1:17" x14ac:dyDescent="0.25">
      <c r="A17258" t="s">
        <v>882</v>
      </c>
      <c r="B17258" t="s">
        <v>883</v>
      </c>
      <c r="C17258" t="s">
        <v>802</v>
      </c>
      <c r="D17258" t="s">
        <v>589</v>
      </c>
      <c r="E17258" t="s">
        <v>731</v>
      </c>
      <c r="F17258" t="s">
        <v>884</v>
      </c>
      <c r="G17258" t="s">
        <v>233</v>
      </c>
      <c r="H17258" t="s">
        <v>811</v>
      </c>
      <c r="I17258" t="s">
        <v>240</v>
      </c>
      <c r="J17258" t="s">
        <v>812</v>
      </c>
      <c r="K17258" t="s">
        <v>241</v>
      </c>
      <c r="L17258" t="s">
        <v>806</v>
      </c>
      <c r="M17258" t="s">
        <v>875</v>
      </c>
      <c r="N17258" t="s">
        <v>810</v>
      </c>
      <c r="O17258" t="s">
        <v>194</v>
      </c>
      <c r="P17258">
        <v>2050</v>
      </c>
      <c r="Q17258">
        <v>0.28201018938776501</v>
      </c>
    </row>
    <row r="17259" spans="1:17" x14ac:dyDescent="0.25">
      <c r="A17259" t="s">
        <v>882</v>
      </c>
      <c r="B17259" t="s">
        <v>883</v>
      </c>
      <c r="C17259" t="s">
        <v>802</v>
      </c>
      <c r="D17259" t="s">
        <v>589</v>
      </c>
      <c r="E17259" t="s">
        <v>731</v>
      </c>
      <c r="F17259" t="s">
        <v>884</v>
      </c>
      <c r="G17259" t="s">
        <v>233</v>
      </c>
      <c r="H17259" t="s">
        <v>811</v>
      </c>
      <c r="I17259" t="s">
        <v>240</v>
      </c>
      <c r="J17259" t="s">
        <v>812</v>
      </c>
      <c r="K17259" t="s">
        <v>241</v>
      </c>
      <c r="L17259" t="s">
        <v>806</v>
      </c>
      <c r="M17259" t="s">
        <v>875</v>
      </c>
      <c r="N17259" t="s">
        <v>810</v>
      </c>
      <c r="O17259" t="s">
        <v>264</v>
      </c>
      <c r="P17259">
        <v>2050</v>
      </c>
      <c r="Q17259">
        <v>0.23356689683197099</v>
      </c>
    </row>
    <row r="17260" spans="1:17" x14ac:dyDescent="0.25">
      <c r="A17260" t="s">
        <v>882</v>
      </c>
      <c r="B17260" t="s">
        <v>883</v>
      </c>
      <c r="C17260" t="s">
        <v>802</v>
      </c>
      <c r="D17260" t="s">
        <v>589</v>
      </c>
      <c r="E17260" t="s">
        <v>731</v>
      </c>
      <c r="F17260" t="s">
        <v>884</v>
      </c>
      <c r="G17260" t="s">
        <v>233</v>
      </c>
      <c r="H17260" t="s">
        <v>811</v>
      </c>
      <c r="I17260" t="s">
        <v>240</v>
      </c>
      <c r="J17260" t="s">
        <v>812</v>
      </c>
      <c r="K17260" t="s">
        <v>241</v>
      </c>
      <c r="L17260" t="s">
        <v>806</v>
      </c>
      <c r="M17260" t="s">
        <v>875</v>
      </c>
      <c r="N17260" t="s">
        <v>810</v>
      </c>
      <c r="O17260" t="s">
        <v>265</v>
      </c>
      <c r="P17260">
        <v>2050</v>
      </c>
      <c r="Q17260">
        <v>0.37781611198603199</v>
      </c>
    </row>
    <row r="17261" spans="1:17" x14ac:dyDescent="0.25">
      <c r="A17261" t="s">
        <v>882</v>
      </c>
      <c r="B17261" t="s">
        <v>883</v>
      </c>
      <c r="C17261" t="s">
        <v>802</v>
      </c>
      <c r="D17261" t="s">
        <v>589</v>
      </c>
      <c r="E17261" t="s">
        <v>731</v>
      </c>
      <c r="F17261" t="s">
        <v>884</v>
      </c>
      <c r="G17261" t="s">
        <v>243</v>
      </c>
      <c r="H17261" t="s">
        <v>248</v>
      </c>
      <c r="I17261" t="s">
        <v>249</v>
      </c>
      <c r="J17261" t="s">
        <v>250</v>
      </c>
      <c r="K17261" t="s">
        <v>191</v>
      </c>
      <c r="M17261" t="s">
        <v>316</v>
      </c>
      <c r="O17261" t="s">
        <v>194</v>
      </c>
      <c r="P17261">
        <v>2015</v>
      </c>
    </row>
    <row r="17262" spans="1:17" x14ac:dyDescent="0.25">
      <c r="A17262" t="s">
        <v>882</v>
      </c>
      <c r="B17262" t="s">
        <v>883</v>
      </c>
      <c r="C17262" t="s">
        <v>802</v>
      </c>
      <c r="D17262" t="s">
        <v>589</v>
      </c>
      <c r="E17262" t="s">
        <v>731</v>
      </c>
      <c r="F17262" t="s">
        <v>884</v>
      </c>
      <c r="G17262" t="s">
        <v>243</v>
      </c>
      <c r="H17262" t="s">
        <v>248</v>
      </c>
      <c r="I17262" t="s">
        <v>249</v>
      </c>
      <c r="J17262" t="s">
        <v>250</v>
      </c>
      <c r="K17262" t="s">
        <v>191</v>
      </c>
      <c r="M17262" t="s">
        <v>316</v>
      </c>
      <c r="O17262" t="s">
        <v>194</v>
      </c>
      <c r="P17262">
        <v>2020</v>
      </c>
    </row>
    <row r="17263" spans="1:17" x14ac:dyDescent="0.25">
      <c r="A17263" t="s">
        <v>882</v>
      </c>
      <c r="B17263" t="s">
        <v>883</v>
      </c>
      <c r="C17263" t="s">
        <v>802</v>
      </c>
      <c r="D17263" t="s">
        <v>589</v>
      </c>
      <c r="E17263" t="s">
        <v>731</v>
      </c>
      <c r="F17263" t="s">
        <v>884</v>
      </c>
      <c r="G17263" t="s">
        <v>243</v>
      </c>
      <c r="H17263" t="s">
        <v>248</v>
      </c>
      <c r="I17263" t="s">
        <v>249</v>
      </c>
      <c r="J17263" t="s">
        <v>250</v>
      </c>
      <c r="K17263" t="s">
        <v>191</v>
      </c>
      <c r="M17263" t="s">
        <v>316</v>
      </c>
      <c r="O17263" t="s">
        <v>264</v>
      </c>
      <c r="P17263">
        <v>2020</v>
      </c>
    </row>
    <row r="17264" spans="1:17" x14ac:dyDescent="0.25">
      <c r="A17264" t="s">
        <v>882</v>
      </c>
      <c r="B17264" t="s">
        <v>883</v>
      </c>
      <c r="C17264" t="s">
        <v>802</v>
      </c>
      <c r="D17264" t="s">
        <v>589</v>
      </c>
      <c r="E17264" t="s">
        <v>731</v>
      </c>
      <c r="F17264" t="s">
        <v>884</v>
      </c>
      <c r="G17264" t="s">
        <v>243</v>
      </c>
      <c r="H17264" t="s">
        <v>248</v>
      </c>
      <c r="I17264" t="s">
        <v>249</v>
      </c>
      <c r="J17264" t="s">
        <v>250</v>
      </c>
      <c r="K17264" t="s">
        <v>191</v>
      </c>
      <c r="M17264" t="s">
        <v>316</v>
      </c>
      <c r="O17264" t="s">
        <v>265</v>
      </c>
      <c r="P17264">
        <v>2020</v>
      </c>
    </row>
    <row r="17265" spans="1:17" x14ac:dyDescent="0.25">
      <c r="A17265" t="s">
        <v>882</v>
      </c>
      <c r="B17265" t="s">
        <v>883</v>
      </c>
      <c r="C17265" t="s">
        <v>802</v>
      </c>
      <c r="D17265" t="s">
        <v>589</v>
      </c>
      <c r="E17265" t="s">
        <v>731</v>
      </c>
      <c r="F17265" t="s">
        <v>884</v>
      </c>
      <c r="G17265" t="s">
        <v>243</v>
      </c>
      <c r="H17265" t="s">
        <v>248</v>
      </c>
      <c r="I17265" t="s">
        <v>249</v>
      </c>
      <c r="J17265" t="s">
        <v>250</v>
      </c>
      <c r="K17265" t="s">
        <v>191</v>
      </c>
      <c r="M17265" t="s">
        <v>316</v>
      </c>
      <c r="O17265" t="s">
        <v>194</v>
      </c>
      <c r="P17265">
        <v>2030</v>
      </c>
    </row>
    <row r="17266" spans="1:17" x14ac:dyDescent="0.25">
      <c r="A17266" t="s">
        <v>882</v>
      </c>
      <c r="B17266" t="s">
        <v>883</v>
      </c>
      <c r="C17266" t="s">
        <v>802</v>
      </c>
      <c r="D17266" t="s">
        <v>589</v>
      </c>
      <c r="E17266" t="s">
        <v>731</v>
      </c>
      <c r="F17266" t="s">
        <v>884</v>
      </c>
      <c r="G17266" t="s">
        <v>243</v>
      </c>
      <c r="H17266" t="s">
        <v>248</v>
      </c>
      <c r="I17266" t="s">
        <v>249</v>
      </c>
      <c r="J17266" t="s">
        <v>250</v>
      </c>
      <c r="K17266" t="s">
        <v>191</v>
      </c>
      <c r="M17266" t="s">
        <v>316</v>
      </c>
      <c r="O17266" t="s">
        <v>194</v>
      </c>
      <c r="P17266">
        <v>2040</v>
      </c>
    </row>
    <row r="17267" spans="1:17" x14ac:dyDescent="0.25">
      <c r="A17267" t="s">
        <v>882</v>
      </c>
      <c r="B17267" t="s">
        <v>883</v>
      </c>
      <c r="C17267" t="s">
        <v>802</v>
      </c>
      <c r="D17267" t="s">
        <v>589</v>
      </c>
      <c r="E17267" t="s">
        <v>731</v>
      </c>
      <c r="F17267" t="s">
        <v>884</v>
      </c>
      <c r="G17267" t="s">
        <v>243</v>
      </c>
      <c r="H17267" t="s">
        <v>248</v>
      </c>
      <c r="I17267" t="s">
        <v>249</v>
      </c>
      <c r="J17267" t="s">
        <v>250</v>
      </c>
      <c r="K17267" t="s">
        <v>191</v>
      </c>
      <c r="M17267" t="s">
        <v>316</v>
      </c>
      <c r="O17267" t="s">
        <v>194</v>
      </c>
      <c r="P17267">
        <v>2050</v>
      </c>
    </row>
    <row r="17268" spans="1:17" x14ac:dyDescent="0.25">
      <c r="A17268" t="s">
        <v>882</v>
      </c>
      <c r="B17268" t="s">
        <v>883</v>
      </c>
      <c r="C17268" t="s">
        <v>802</v>
      </c>
      <c r="D17268" t="s">
        <v>589</v>
      </c>
      <c r="E17268" t="s">
        <v>731</v>
      </c>
      <c r="F17268" t="s">
        <v>884</v>
      </c>
      <c r="G17268" t="s">
        <v>243</v>
      </c>
      <c r="H17268" t="s">
        <v>248</v>
      </c>
      <c r="I17268" t="s">
        <v>249</v>
      </c>
      <c r="J17268" t="s">
        <v>250</v>
      </c>
      <c r="K17268" t="s">
        <v>191</v>
      </c>
      <c r="M17268" t="s">
        <v>316</v>
      </c>
      <c r="O17268" t="s">
        <v>264</v>
      </c>
      <c r="P17268">
        <v>2050</v>
      </c>
    </row>
    <row r="17269" spans="1:17" x14ac:dyDescent="0.25">
      <c r="A17269" t="s">
        <v>882</v>
      </c>
      <c r="B17269" t="s">
        <v>883</v>
      </c>
      <c r="C17269" t="s">
        <v>802</v>
      </c>
      <c r="D17269" t="s">
        <v>589</v>
      </c>
      <c r="E17269" t="s">
        <v>731</v>
      </c>
      <c r="F17269" t="s">
        <v>884</v>
      </c>
      <c r="G17269" t="s">
        <v>243</v>
      </c>
      <c r="H17269" t="s">
        <v>248</v>
      </c>
      <c r="I17269" t="s">
        <v>249</v>
      </c>
      <c r="J17269" t="s">
        <v>250</v>
      </c>
      <c r="K17269" t="s">
        <v>191</v>
      </c>
      <c r="M17269" t="s">
        <v>316</v>
      </c>
      <c r="O17269" t="s">
        <v>265</v>
      </c>
      <c r="P17269">
        <v>2050</v>
      </c>
    </row>
    <row r="17270" spans="1:17" x14ac:dyDescent="0.25">
      <c r="A17270" t="s">
        <v>882</v>
      </c>
      <c r="B17270" t="s">
        <v>883</v>
      </c>
      <c r="C17270" t="s">
        <v>802</v>
      </c>
      <c r="D17270" t="s">
        <v>589</v>
      </c>
      <c r="E17270" t="s">
        <v>731</v>
      </c>
      <c r="F17270" t="s">
        <v>884</v>
      </c>
      <c r="G17270" t="s">
        <v>243</v>
      </c>
      <c r="H17270" t="s">
        <v>253</v>
      </c>
      <c r="I17270" t="s">
        <v>254</v>
      </c>
      <c r="J17270" t="s">
        <v>255</v>
      </c>
      <c r="K17270" t="s">
        <v>191</v>
      </c>
      <c r="M17270" t="s">
        <v>316</v>
      </c>
      <c r="O17270" t="s">
        <v>194</v>
      </c>
      <c r="P17270">
        <v>2015</v>
      </c>
    </row>
    <row r="17271" spans="1:17" x14ac:dyDescent="0.25">
      <c r="A17271" t="s">
        <v>882</v>
      </c>
      <c r="B17271" t="s">
        <v>883</v>
      </c>
      <c r="C17271" t="s">
        <v>802</v>
      </c>
      <c r="D17271" t="s">
        <v>589</v>
      </c>
      <c r="E17271" t="s">
        <v>731</v>
      </c>
      <c r="F17271" t="s">
        <v>884</v>
      </c>
      <c r="G17271" t="s">
        <v>243</v>
      </c>
      <c r="H17271" t="s">
        <v>253</v>
      </c>
      <c r="I17271" t="s">
        <v>254</v>
      </c>
      <c r="J17271" t="s">
        <v>255</v>
      </c>
      <c r="K17271" t="s">
        <v>191</v>
      </c>
      <c r="M17271" t="s">
        <v>316</v>
      </c>
      <c r="O17271" t="s">
        <v>194</v>
      </c>
      <c r="P17271">
        <v>2020</v>
      </c>
    </row>
    <row r="17272" spans="1:17" x14ac:dyDescent="0.25">
      <c r="A17272" t="s">
        <v>882</v>
      </c>
      <c r="B17272" t="s">
        <v>883</v>
      </c>
      <c r="C17272" t="s">
        <v>802</v>
      </c>
      <c r="D17272" t="s">
        <v>589</v>
      </c>
      <c r="E17272" t="s">
        <v>731</v>
      </c>
      <c r="F17272" t="s">
        <v>884</v>
      </c>
      <c r="G17272" t="s">
        <v>243</v>
      </c>
      <c r="H17272" t="s">
        <v>253</v>
      </c>
      <c r="I17272" t="s">
        <v>254</v>
      </c>
      <c r="J17272" t="s">
        <v>255</v>
      </c>
      <c r="K17272" t="s">
        <v>191</v>
      </c>
      <c r="M17272" t="s">
        <v>316</v>
      </c>
      <c r="O17272" t="s">
        <v>264</v>
      </c>
      <c r="P17272">
        <v>2020</v>
      </c>
    </row>
    <row r="17273" spans="1:17" x14ac:dyDescent="0.25">
      <c r="A17273" t="s">
        <v>882</v>
      </c>
      <c r="B17273" t="s">
        <v>883</v>
      </c>
      <c r="C17273" t="s">
        <v>802</v>
      </c>
      <c r="D17273" t="s">
        <v>589</v>
      </c>
      <c r="E17273" t="s">
        <v>731</v>
      </c>
      <c r="F17273" t="s">
        <v>884</v>
      </c>
      <c r="G17273" t="s">
        <v>243</v>
      </c>
      <c r="H17273" t="s">
        <v>253</v>
      </c>
      <c r="I17273" t="s">
        <v>254</v>
      </c>
      <c r="J17273" t="s">
        <v>255</v>
      </c>
      <c r="K17273" t="s">
        <v>191</v>
      </c>
      <c r="M17273" t="s">
        <v>316</v>
      </c>
      <c r="O17273" t="s">
        <v>265</v>
      </c>
      <c r="P17273">
        <v>2020</v>
      </c>
    </row>
    <row r="17274" spans="1:17" x14ac:dyDescent="0.25">
      <c r="A17274" t="s">
        <v>882</v>
      </c>
      <c r="B17274" t="s">
        <v>883</v>
      </c>
      <c r="C17274" t="s">
        <v>802</v>
      </c>
      <c r="D17274" t="s">
        <v>589</v>
      </c>
      <c r="E17274" t="s">
        <v>731</v>
      </c>
      <c r="F17274" t="s">
        <v>884</v>
      </c>
      <c r="G17274" t="s">
        <v>243</v>
      </c>
      <c r="H17274" t="s">
        <v>253</v>
      </c>
      <c r="I17274" t="s">
        <v>254</v>
      </c>
      <c r="J17274" t="s">
        <v>255</v>
      </c>
      <c r="K17274" t="s">
        <v>191</v>
      </c>
      <c r="M17274" t="s">
        <v>316</v>
      </c>
      <c r="O17274" t="s">
        <v>194</v>
      </c>
      <c r="P17274">
        <v>2030</v>
      </c>
    </row>
    <row r="17275" spans="1:17" x14ac:dyDescent="0.25">
      <c r="A17275" t="s">
        <v>882</v>
      </c>
      <c r="B17275" t="s">
        <v>883</v>
      </c>
      <c r="C17275" t="s">
        <v>802</v>
      </c>
      <c r="D17275" t="s">
        <v>589</v>
      </c>
      <c r="E17275" t="s">
        <v>731</v>
      </c>
      <c r="F17275" t="s">
        <v>884</v>
      </c>
      <c r="G17275" t="s">
        <v>243</v>
      </c>
      <c r="H17275" t="s">
        <v>253</v>
      </c>
      <c r="I17275" t="s">
        <v>254</v>
      </c>
      <c r="J17275" t="s">
        <v>255</v>
      </c>
      <c r="K17275" t="s">
        <v>191</v>
      </c>
      <c r="M17275" t="s">
        <v>316</v>
      </c>
      <c r="O17275" t="s">
        <v>194</v>
      </c>
      <c r="P17275">
        <v>2040</v>
      </c>
    </row>
    <row r="17276" spans="1:17" x14ac:dyDescent="0.25">
      <c r="A17276" t="s">
        <v>882</v>
      </c>
      <c r="B17276" t="s">
        <v>883</v>
      </c>
      <c r="C17276" t="s">
        <v>802</v>
      </c>
      <c r="D17276" t="s">
        <v>589</v>
      </c>
      <c r="E17276" t="s">
        <v>731</v>
      </c>
      <c r="F17276" t="s">
        <v>884</v>
      </c>
      <c r="G17276" t="s">
        <v>243</v>
      </c>
      <c r="H17276" t="s">
        <v>253</v>
      </c>
      <c r="I17276" t="s">
        <v>254</v>
      </c>
      <c r="J17276" t="s">
        <v>255</v>
      </c>
      <c r="K17276" t="s">
        <v>191</v>
      </c>
      <c r="M17276" t="s">
        <v>316</v>
      </c>
      <c r="O17276" t="s">
        <v>194</v>
      </c>
      <c r="P17276">
        <v>2050</v>
      </c>
    </row>
    <row r="17277" spans="1:17" x14ac:dyDescent="0.25">
      <c r="A17277" t="s">
        <v>882</v>
      </c>
      <c r="B17277" t="s">
        <v>883</v>
      </c>
      <c r="C17277" t="s">
        <v>802</v>
      </c>
      <c r="D17277" t="s">
        <v>589</v>
      </c>
      <c r="E17277" t="s">
        <v>731</v>
      </c>
      <c r="F17277" t="s">
        <v>884</v>
      </c>
      <c r="G17277" t="s">
        <v>243</v>
      </c>
      <c r="H17277" t="s">
        <v>253</v>
      </c>
      <c r="I17277" t="s">
        <v>254</v>
      </c>
      <c r="J17277" t="s">
        <v>255</v>
      </c>
      <c r="K17277" t="s">
        <v>191</v>
      </c>
      <c r="M17277" t="s">
        <v>316</v>
      </c>
      <c r="O17277" t="s">
        <v>264</v>
      </c>
      <c r="P17277">
        <v>2050</v>
      </c>
    </row>
    <row r="17278" spans="1:17" x14ac:dyDescent="0.25">
      <c r="A17278" t="s">
        <v>882</v>
      </c>
      <c r="B17278" t="s">
        <v>883</v>
      </c>
      <c r="C17278" t="s">
        <v>802</v>
      </c>
      <c r="D17278" t="s">
        <v>589</v>
      </c>
      <c r="E17278" t="s">
        <v>731</v>
      </c>
      <c r="F17278" t="s">
        <v>884</v>
      </c>
      <c r="G17278" t="s">
        <v>243</v>
      </c>
      <c r="H17278" t="s">
        <v>253</v>
      </c>
      <c r="I17278" t="s">
        <v>254</v>
      </c>
      <c r="J17278" t="s">
        <v>255</v>
      </c>
      <c r="K17278" t="s">
        <v>191</v>
      </c>
      <c r="M17278" t="s">
        <v>316</v>
      </c>
      <c r="O17278" t="s">
        <v>265</v>
      </c>
      <c r="P17278">
        <v>2050</v>
      </c>
    </row>
    <row r="17279" spans="1:17" x14ac:dyDescent="0.25">
      <c r="A17279" t="s">
        <v>882</v>
      </c>
      <c r="B17279" t="s">
        <v>883</v>
      </c>
      <c r="C17279" t="s">
        <v>802</v>
      </c>
      <c r="D17279" t="s">
        <v>589</v>
      </c>
      <c r="E17279" t="s">
        <v>731</v>
      </c>
      <c r="F17279" t="s">
        <v>884</v>
      </c>
      <c r="G17279" t="s">
        <v>188</v>
      </c>
      <c r="H17279" t="s">
        <v>814</v>
      </c>
      <c r="I17279" t="s">
        <v>815</v>
      </c>
      <c r="K17279" t="s">
        <v>191</v>
      </c>
      <c r="M17279" t="s">
        <v>876</v>
      </c>
      <c r="O17279" t="s">
        <v>194</v>
      </c>
      <c r="P17279">
        <v>2015</v>
      </c>
    </row>
    <row r="17280" spans="1:17" x14ac:dyDescent="0.25">
      <c r="A17280" t="s">
        <v>882</v>
      </c>
      <c r="B17280" t="s">
        <v>883</v>
      </c>
      <c r="C17280" t="s">
        <v>802</v>
      </c>
      <c r="D17280" t="s">
        <v>589</v>
      </c>
      <c r="E17280" t="s">
        <v>731</v>
      </c>
      <c r="F17280" t="s">
        <v>884</v>
      </c>
      <c r="G17280" t="s">
        <v>188</v>
      </c>
      <c r="H17280" t="s">
        <v>814</v>
      </c>
      <c r="I17280" t="s">
        <v>815</v>
      </c>
      <c r="K17280" t="s">
        <v>191</v>
      </c>
      <c r="M17280" t="s">
        <v>876</v>
      </c>
      <c r="O17280" t="s">
        <v>194</v>
      </c>
      <c r="P17280">
        <v>2020</v>
      </c>
      <c r="Q17280">
        <v>4.0000000000000001E-3</v>
      </c>
    </row>
    <row r="17281" spans="1:17" x14ac:dyDescent="0.25">
      <c r="A17281" t="s">
        <v>882</v>
      </c>
      <c r="B17281" t="s">
        <v>883</v>
      </c>
      <c r="C17281" t="s">
        <v>802</v>
      </c>
      <c r="D17281" t="s">
        <v>589</v>
      </c>
      <c r="E17281" t="s">
        <v>731</v>
      </c>
      <c r="F17281" t="s">
        <v>884</v>
      </c>
      <c r="G17281" t="s">
        <v>188</v>
      </c>
      <c r="H17281" t="s">
        <v>814</v>
      </c>
      <c r="I17281" t="s">
        <v>815</v>
      </c>
      <c r="K17281" t="s">
        <v>191</v>
      </c>
      <c r="M17281" t="s">
        <v>876</v>
      </c>
      <c r="O17281" t="s">
        <v>264</v>
      </c>
      <c r="P17281">
        <v>2020</v>
      </c>
      <c r="Q17281">
        <v>3.0000000000000001E-3</v>
      </c>
    </row>
    <row r="17282" spans="1:17" x14ac:dyDescent="0.25">
      <c r="A17282" t="s">
        <v>882</v>
      </c>
      <c r="B17282" t="s">
        <v>883</v>
      </c>
      <c r="C17282" t="s">
        <v>802</v>
      </c>
      <c r="D17282" t="s">
        <v>589</v>
      </c>
      <c r="E17282" t="s">
        <v>731</v>
      </c>
      <c r="F17282" t="s">
        <v>884</v>
      </c>
      <c r="G17282" t="s">
        <v>188</v>
      </c>
      <c r="H17282" t="s">
        <v>814</v>
      </c>
      <c r="I17282" t="s">
        <v>815</v>
      </c>
      <c r="K17282" t="s">
        <v>191</v>
      </c>
      <c r="M17282" t="s">
        <v>876</v>
      </c>
      <c r="O17282" t="s">
        <v>265</v>
      </c>
      <c r="P17282">
        <v>2020</v>
      </c>
      <c r="Q17282">
        <v>5.0000000000000001E-3</v>
      </c>
    </row>
    <row r="17283" spans="1:17" x14ac:dyDescent="0.25">
      <c r="A17283" t="s">
        <v>882</v>
      </c>
      <c r="B17283" t="s">
        <v>883</v>
      </c>
      <c r="C17283" t="s">
        <v>802</v>
      </c>
      <c r="D17283" t="s">
        <v>589</v>
      </c>
      <c r="E17283" t="s">
        <v>731</v>
      </c>
      <c r="F17283" t="s">
        <v>884</v>
      </c>
      <c r="G17283" t="s">
        <v>188</v>
      </c>
      <c r="H17283" t="s">
        <v>814</v>
      </c>
      <c r="I17283" t="s">
        <v>815</v>
      </c>
      <c r="K17283" t="s">
        <v>191</v>
      </c>
      <c r="M17283" t="s">
        <v>876</v>
      </c>
      <c r="O17283" t="s">
        <v>194</v>
      </c>
      <c r="P17283">
        <v>2030</v>
      </c>
      <c r="Q17283">
        <v>3.0000000000000001E-3</v>
      </c>
    </row>
    <row r="17284" spans="1:17" x14ac:dyDescent="0.25">
      <c r="A17284" t="s">
        <v>882</v>
      </c>
      <c r="B17284" t="s">
        <v>883</v>
      </c>
      <c r="C17284" t="s">
        <v>802</v>
      </c>
      <c r="D17284" t="s">
        <v>589</v>
      </c>
      <c r="E17284" t="s">
        <v>731</v>
      </c>
      <c r="F17284" t="s">
        <v>884</v>
      </c>
      <c r="G17284" t="s">
        <v>188</v>
      </c>
      <c r="H17284" t="s">
        <v>814</v>
      </c>
      <c r="I17284" t="s">
        <v>815</v>
      </c>
      <c r="K17284" t="s">
        <v>191</v>
      </c>
      <c r="M17284" t="s">
        <v>876</v>
      </c>
      <c r="O17284" t="s">
        <v>194</v>
      </c>
      <c r="P17284">
        <v>2040</v>
      </c>
      <c r="Q17284">
        <v>3.0000000000000001E-3</v>
      </c>
    </row>
    <row r="17285" spans="1:17" x14ac:dyDescent="0.25">
      <c r="A17285" t="s">
        <v>882</v>
      </c>
      <c r="B17285" t="s">
        <v>883</v>
      </c>
      <c r="C17285" t="s">
        <v>802</v>
      </c>
      <c r="D17285" t="s">
        <v>589</v>
      </c>
      <c r="E17285" t="s">
        <v>731</v>
      </c>
      <c r="F17285" t="s">
        <v>884</v>
      </c>
      <c r="G17285" t="s">
        <v>188</v>
      </c>
      <c r="H17285" t="s">
        <v>814</v>
      </c>
      <c r="I17285" t="s">
        <v>815</v>
      </c>
      <c r="K17285" t="s">
        <v>191</v>
      </c>
      <c r="M17285" t="s">
        <v>876</v>
      </c>
      <c r="O17285" t="s">
        <v>194</v>
      </c>
      <c r="P17285">
        <v>2050</v>
      </c>
      <c r="Q17285">
        <v>3.0000000000000001E-3</v>
      </c>
    </row>
    <row r="17286" spans="1:17" x14ac:dyDescent="0.25">
      <c r="A17286" t="s">
        <v>882</v>
      </c>
      <c r="B17286" t="s">
        <v>883</v>
      </c>
      <c r="C17286" t="s">
        <v>802</v>
      </c>
      <c r="D17286" t="s">
        <v>589</v>
      </c>
      <c r="E17286" t="s">
        <v>731</v>
      </c>
      <c r="F17286" t="s">
        <v>884</v>
      </c>
      <c r="G17286" t="s">
        <v>188</v>
      </c>
      <c r="H17286" t="s">
        <v>814</v>
      </c>
      <c r="I17286" t="s">
        <v>815</v>
      </c>
      <c r="K17286" t="s">
        <v>191</v>
      </c>
      <c r="M17286" t="s">
        <v>876</v>
      </c>
      <c r="O17286" t="s">
        <v>264</v>
      </c>
      <c r="P17286">
        <v>2050</v>
      </c>
    </row>
    <row r="17287" spans="1:17" x14ac:dyDescent="0.25">
      <c r="A17287" t="s">
        <v>882</v>
      </c>
      <c r="B17287" t="s">
        <v>883</v>
      </c>
      <c r="C17287" t="s">
        <v>802</v>
      </c>
      <c r="D17287" t="s">
        <v>589</v>
      </c>
      <c r="E17287" t="s">
        <v>731</v>
      </c>
      <c r="F17287" t="s">
        <v>884</v>
      </c>
      <c r="G17287" t="s">
        <v>188</v>
      </c>
      <c r="H17287" t="s">
        <v>814</v>
      </c>
      <c r="I17287" t="s">
        <v>815</v>
      </c>
      <c r="K17287" t="s">
        <v>191</v>
      </c>
      <c r="M17287" t="s">
        <v>876</v>
      </c>
      <c r="O17287" t="s">
        <v>265</v>
      </c>
      <c r="P17287">
        <v>2050</v>
      </c>
    </row>
    <row r="17288" spans="1:17" x14ac:dyDescent="0.25">
      <c r="A17288" t="s">
        <v>882</v>
      </c>
      <c r="B17288" t="s">
        <v>883</v>
      </c>
      <c r="C17288" t="s">
        <v>802</v>
      </c>
      <c r="D17288" t="s">
        <v>589</v>
      </c>
      <c r="E17288" t="s">
        <v>731</v>
      </c>
      <c r="F17288" t="s">
        <v>884</v>
      </c>
      <c r="G17288" t="s">
        <v>188</v>
      </c>
      <c r="H17288" t="s">
        <v>816</v>
      </c>
      <c r="I17288" t="s">
        <v>592</v>
      </c>
      <c r="J17288" t="s">
        <v>817</v>
      </c>
      <c r="K17288" t="s">
        <v>593</v>
      </c>
      <c r="M17288" t="s">
        <v>877</v>
      </c>
      <c r="O17288" t="s">
        <v>194</v>
      </c>
      <c r="P17288">
        <v>2015</v>
      </c>
    </row>
    <row r="17289" spans="1:17" x14ac:dyDescent="0.25">
      <c r="A17289" t="s">
        <v>882</v>
      </c>
      <c r="B17289" t="s">
        <v>883</v>
      </c>
      <c r="C17289" t="s">
        <v>802</v>
      </c>
      <c r="D17289" t="s">
        <v>589</v>
      </c>
      <c r="E17289" t="s">
        <v>731</v>
      </c>
      <c r="F17289" t="s">
        <v>884</v>
      </c>
      <c r="G17289" t="s">
        <v>188</v>
      </c>
      <c r="H17289" t="s">
        <v>816</v>
      </c>
      <c r="I17289" t="s">
        <v>592</v>
      </c>
      <c r="J17289" t="s">
        <v>817</v>
      </c>
      <c r="K17289" t="s">
        <v>593</v>
      </c>
      <c r="M17289" t="s">
        <v>877</v>
      </c>
      <c r="O17289" t="s">
        <v>194</v>
      </c>
      <c r="P17289">
        <v>2020</v>
      </c>
      <c r="Q17289">
        <v>1235.81484</v>
      </c>
    </row>
    <row r="17290" spans="1:17" x14ac:dyDescent="0.25">
      <c r="A17290" t="s">
        <v>882</v>
      </c>
      <c r="B17290" t="s">
        <v>883</v>
      </c>
      <c r="C17290" t="s">
        <v>802</v>
      </c>
      <c r="D17290" t="s">
        <v>589</v>
      </c>
      <c r="E17290" t="s">
        <v>731</v>
      </c>
      <c r="F17290" t="s">
        <v>884</v>
      </c>
      <c r="G17290" t="s">
        <v>188</v>
      </c>
      <c r="H17290" t="s">
        <v>816</v>
      </c>
      <c r="I17290" t="s">
        <v>592</v>
      </c>
      <c r="J17290" t="s">
        <v>817</v>
      </c>
      <c r="K17290" t="s">
        <v>593</v>
      </c>
      <c r="M17290" t="s">
        <v>877</v>
      </c>
      <c r="O17290" t="s">
        <v>264</v>
      </c>
      <c r="P17290">
        <v>2020</v>
      </c>
    </row>
    <row r="17291" spans="1:17" x14ac:dyDescent="0.25">
      <c r="A17291" t="s">
        <v>882</v>
      </c>
      <c r="B17291" t="s">
        <v>883</v>
      </c>
      <c r="C17291" t="s">
        <v>802</v>
      </c>
      <c r="D17291" t="s">
        <v>589</v>
      </c>
      <c r="E17291" t="s">
        <v>731</v>
      </c>
      <c r="F17291" t="s">
        <v>884</v>
      </c>
      <c r="G17291" t="s">
        <v>188</v>
      </c>
      <c r="H17291" t="s">
        <v>816</v>
      </c>
      <c r="I17291" t="s">
        <v>592</v>
      </c>
      <c r="J17291" t="s">
        <v>817</v>
      </c>
      <c r="K17291" t="s">
        <v>593</v>
      </c>
      <c r="M17291" t="s">
        <v>877</v>
      </c>
      <c r="O17291" t="s">
        <v>265</v>
      </c>
      <c r="P17291">
        <v>2020</v>
      </c>
    </row>
    <row r="17292" spans="1:17" x14ac:dyDescent="0.25">
      <c r="A17292" t="s">
        <v>882</v>
      </c>
      <c r="B17292" t="s">
        <v>883</v>
      </c>
      <c r="C17292" t="s">
        <v>802</v>
      </c>
      <c r="D17292" t="s">
        <v>589</v>
      </c>
      <c r="E17292" t="s">
        <v>731</v>
      </c>
      <c r="F17292" t="s">
        <v>884</v>
      </c>
      <c r="G17292" t="s">
        <v>188</v>
      </c>
      <c r="H17292" t="s">
        <v>816</v>
      </c>
      <c r="I17292" t="s">
        <v>592</v>
      </c>
      <c r="J17292" t="s">
        <v>817</v>
      </c>
      <c r="K17292" t="s">
        <v>593</v>
      </c>
      <c r="M17292" t="s">
        <v>877</v>
      </c>
      <c r="O17292" t="s">
        <v>194</v>
      </c>
      <c r="P17292">
        <v>2030</v>
      </c>
      <c r="Q17292">
        <v>1369.71</v>
      </c>
    </row>
    <row r="17293" spans="1:17" x14ac:dyDescent="0.25">
      <c r="A17293" t="s">
        <v>882</v>
      </c>
      <c r="B17293" t="s">
        <v>883</v>
      </c>
      <c r="C17293" t="s">
        <v>802</v>
      </c>
      <c r="D17293" t="s">
        <v>589</v>
      </c>
      <c r="E17293" t="s">
        <v>731</v>
      </c>
      <c r="F17293" t="s">
        <v>884</v>
      </c>
      <c r="G17293" t="s">
        <v>188</v>
      </c>
      <c r="H17293" t="s">
        <v>816</v>
      </c>
      <c r="I17293" t="s">
        <v>592</v>
      </c>
      <c r="J17293" t="s">
        <v>817</v>
      </c>
      <c r="K17293" t="s">
        <v>593</v>
      </c>
      <c r="M17293" t="s">
        <v>877</v>
      </c>
      <c r="O17293" t="s">
        <v>194</v>
      </c>
      <c r="P17293">
        <v>2040</v>
      </c>
      <c r="Q17293">
        <v>1379.51424</v>
      </c>
    </row>
    <row r="17294" spans="1:17" x14ac:dyDescent="0.25">
      <c r="A17294" t="s">
        <v>882</v>
      </c>
      <c r="B17294" t="s">
        <v>883</v>
      </c>
      <c r="C17294" t="s">
        <v>802</v>
      </c>
      <c r="D17294" t="s">
        <v>589</v>
      </c>
      <c r="E17294" t="s">
        <v>731</v>
      </c>
      <c r="F17294" t="s">
        <v>884</v>
      </c>
      <c r="G17294" t="s">
        <v>188</v>
      </c>
      <c r="H17294" t="s">
        <v>816</v>
      </c>
      <c r="I17294" t="s">
        <v>592</v>
      </c>
      <c r="J17294" t="s">
        <v>817</v>
      </c>
      <c r="K17294" t="s">
        <v>593</v>
      </c>
      <c r="M17294" t="s">
        <v>877</v>
      </c>
      <c r="O17294" t="s">
        <v>194</v>
      </c>
      <c r="P17294">
        <v>2050</v>
      </c>
      <c r="Q17294">
        <v>1393.88418</v>
      </c>
    </row>
    <row r="17295" spans="1:17" x14ac:dyDescent="0.25">
      <c r="A17295" t="s">
        <v>882</v>
      </c>
      <c r="B17295" t="s">
        <v>883</v>
      </c>
      <c r="C17295" t="s">
        <v>802</v>
      </c>
      <c r="D17295" t="s">
        <v>589</v>
      </c>
      <c r="E17295" t="s">
        <v>731</v>
      </c>
      <c r="F17295" t="s">
        <v>884</v>
      </c>
      <c r="G17295" t="s">
        <v>188</v>
      </c>
      <c r="H17295" t="s">
        <v>816</v>
      </c>
      <c r="I17295" t="s">
        <v>592</v>
      </c>
      <c r="J17295" t="s">
        <v>817</v>
      </c>
      <c r="K17295" t="s">
        <v>593</v>
      </c>
      <c r="M17295" t="s">
        <v>877</v>
      </c>
      <c r="O17295" t="s">
        <v>264</v>
      </c>
      <c r="P17295">
        <v>2050</v>
      </c>
    </row>
    <row r="17296" spans="1:17" x14ac:dyDescent="0.25">
      <c r="A17296" t="s">
        <v>882</v>
      </c>
      <c r="B17296" t="s">
        <v>883</v>
      </c>
      <c r="C17296" t="s">
        <v>802</v>
      </c>
      <c r="D17296" t="s">
        <v>589</v>
      </c>
      <c r="E17296" t="s">
        <v>731</v>
      </c>
      <c r="F17296" t="s">
        <v>884</v>
      </c>
      <c r="G17296" t="s">
        <v>188</v>
      </c>
      <c r="H17296" t="s">
        <v>816</v>
      </c>
      <c r="I17296" t="s">
        <v>592</v>
      </c>
      <c r="J17296" t="s">
        <v>817</v>
      </c>
      <c r="K17296" t="s">
        <v>593</v>
      </c>
      <c r="M17296" t="s">
        <v>877</v>
      </c>
      <c r="O17296" t="s">
        <v>265</v>
      </c>
      <c r="P17296">
        <v>2050</v>
      </c>
    </row>
    <row r="17297" spans="1:17" x14ac:dyDescent="0.25">
      <c r="A17297" t="s">
        <v>882</v>
      </c>
      <c r="B17297" t="s">
        <v>883</v>
      </c>
      <c r="C17297" t="s">
        <v>802</v>
      </c>
      <c r="D17297" t="s">
        <v>589</v>
      </c>
      <c r="E17297" t="s">
        <v>731</v>
      </c>
      <c r="F17297" t="s">
        <v>884</v>
      </c>
      <c r="G17297" t="s">
        <v>188</v>
      </c>
      <c r="H17297" t="s">
        <v>591</v>
      </c>
      <c r="I17297" t="s">
        <v>592</v>
      </c>
      <c r="K17297" t="s">
        <v>593</v>
      </c>
      <c r="M17297" t="s">
        <v>595</v>
      </c>
      <c r="O17297" t="s">
        <v>194</v>
      </c>
      <c r="P17297">
        <v>2015</v>
      </c>
    </row>
    <row r="17298" spans="1:17" x14ac:dyDescent="0.25">
      <c r="A17298" t="s">
        <v>882</v>
      </c>
      <c r="B17298" t="s">
        <v>883</v>
      </c>
      <c r="C17298" t="s">
        <v>802</v>
      </c>
      <c r="D17298" t="s">
        <v>589</v>
      </c>
      <c r="E17298" t="s">
        <v>731</v>
      </c>
      <c r="F17298" t="s">
        <v>884</v>
      </c>
      <c r="G17298" t="s">
        <v>188</v>
      </c>
      <c r="H17298" t="s">
        <v>591</v>
      </c>
      <c r="I17298" t="s">
        <v>592</v>
      </c>
      <c r="K17298" t="s">
        <v>593</v>
      </c>
      <c r="M17298" t="s">
        <v>595</v>
      </c>
      <c r="O17298" t="s">
        <v>194</v>
      </c>
      <c r="P17298">
        <v>2020</v>
      </c>
      <c r="Q17298">
        <v>1544.76855</v>
      </c>
    </row>
    <row r="17299" spans="1:17" x14ac:dyDescent="0.25">
      <c r="A17299" t="s">
        <v>882</v>
      </c>
      <c r="B17299" t="s">
        <v>883</v>
      </c>
      <c r="C17299" t="s">
        <v>802</v>
      </c>
      <c r="D17299" t="s">
        <v>589</v>
      </c>
      <c r="E17299" t="s">
        <v>731</v>
      </c>
      <c r="F17299" t="s">
        <v>884</v>
      </c>
      <c r="G17299" t="s">
        <v>188</v>
      </c>
      <c r="H17299" t="s">
        <v>591</v>
      </c>
      <c r="I17299" t="s">
        <v>592</v>
      </c>
      <c r="K17299" t="s">
        <v>593</v>
      </c>
      <c r="M17299" t="s">
        <v>595</v>
      </c>
      <c r="O17299" t="s">
        <v>264</v>
      </c>
      <c r="P17299">
        <v>2020</v>
      </c>
    </row>
    <row r="17300" spans="1:17" x14ac:dyDescent="0.25">
      <c r="A17300" t="s">
        <v>882</v>
      </c>
      <c r="B17300" t="s">
        <v>883</v>
      </c>
      <c r="C17300" t="s">
        <v>802</v>
      </c>
      <c r="D17300" t="s">
        <v>589</v>
      </c>
      <c r="E17300" t="s">
        <v>731</v>
      </c>
      <c r="F17300" t="s">
        <v>884</v>
      </c>
      <c r="G17300" t="s">
        <v>188</v>
      </c>
      <c r="H17300" t="s">
        <v>591</v>
      </c>
      <c r="I17300" t="s">
        <v>592</v>
      </c>
      <c r="K17300" t="s">
        <v>593</v>
      </c>
      <c r="M17300" t="s">
        <v>595</v>
      </c>
      <c r="O17300" t="s">
        <v>265</v>
      </c>
      <c r="P17300">
        <v>2020</v>
      </c>
    </row>
    <row r="17301" spans="1:17" x14ac:dyDescent="0.25">
      <c r="A17301" t="s">
        <v>882</v>
      </c>
      <c r="B17301" t="s">
        <v>883</v>
      </c>
      <c r="C17301" t="s">
        <v>802</v>
      </c>
      <c r="D17301" t="s">
        <v>589</v>
      </c>
      <c r="E17301" t="s">
        <v>731</v>
      </c>
      <c r="F17301" t="s">
        <v>884</v>
      </c>
      <c r="G17301" t="s">
        <v>188</v>
      </c>
      <c r="H17301" t="s">
        <v>591</v>
      </c>
      <c r="I17301" t="s">
        <v>592</v>
      </c>
      <c r="K17301" t="s">
        <v>593</v>
      </c>
      <c r="M17301" t="s">
        <v>595</v>
      </c>
      <c r="O17301" t="s">
        <v>194</v>
      </c>
      <c r="P17301">
        <v>2030</v>
      </c>
      <c r="Q17301">
        <v>1712.1375</v>
      </c>
    </row>
    <row r="17302" spans="1:17" x14ac:dyDescent="0.25">
      <c r="A17302" t="s">
        <v>882</v>
      </c>
      <c r="B17302" t="s">
        <v>883</v>
      </c>
      <c r="C17302" t="s">
        <v>802</v>
      </c>
      <c r="D17302" t="s">
        <v>589</v>
      </c>
      <c r="E17302" t="s">
        <v>731</v>
      </c>
      <c r="F17302" t="s">
        <v>884</v>
      </c>
      <c r="G17302" t="s">
        <v>188</v>
      </c>
      <c r="H17302" t="s">
        <v>591</v>
      </c>
      <c r="I17302" t="s">
        <v>592</v>
      </c>
      <c r="K17302" t="s">
        <v>593</v>
      </c>
      <c r="M17302" t="s">
        <v>595</v>
      </c>
      <c r="O17302" t="s">
        <v>194</v>
      </c>
      <c r="P17302">
        <v>2040</v>
      </c>
      <c r="Q17302">
        <v>1724.3928000000001</v>
      </c>
    </row>
    <row r="17303" spans="1:17" x14ac:dyDescent="0.25">
      <c r="A17303" t="s">
        <v>882</v>
      </c>
      <c r="B17303" t="s">
        <v>883</v>
      </c>
      <c r="C17303" t="s">
        <v>802</v>
      </c>
      <c r="D17303" t="s">
        <v>589</v>
      </c>
      <c r="E17303" t="s">
        <v>731</v>
      </c>
      <c r="F17303" t="s">
        <v>884</v>
      </c>
      <c r="G17303" t="s">
        <v>188</v>
      </c>
      <c r="H17303" t="s">
        <v>591</v>
      </c>
      <c r="I17303" t="s">
        <v>592</v>
      </c>
      <c r="K17303" t="s">
        <v>593</v>
      </c>
      <c r="M17303" t="s">
        <v>595</v>
      </c>
      <c r="O17303" t="s">
        <v>194</v>
      </c>
      <c r="P17303">
        <v>2050</v>
      </c>
      <c r="Q17303">
        <v>1742.355225</v>
      </c>
    </row>
    <row r="17304" spans="1:17" x14ac:dyDescent="0.25">
      <c r="A17304" t="s">
        <v>882</v>
      </c>
      <c r="B17304" t="s">
        <v>883</v>
      </c>
      <c r="C17304" t="s">
        <v>802</v>
      </c>
      <c r="D17304" t="s">
        <v>589</v>
      </c>
      <c r="E17304" t="s">
        <v>731</v>
      </c>
      <c r="F17304" t="s">
        <v>884</v>
      </c>
      <c r="G17304" t="s">
        <v>188</v>
      </c>
      <c r="H17304" t="s">
        <v>591</v>
      </c>
      <c r="I17304" t="s">
        <v>592</v>
      </c>
      <c r="K17304" t="s">
        <v>593</v>
      </c>
      <c r="M17304" t="s">
        <v>595</v>
      </c>
      <c r="O17304" t="s">
        <v>264</v>
      </c>
      <c r="P17304">
        <v>2050</v>
      </c>
    </row>
    <row r="17305" spans="1:17" x14ac:dyDescent="0.25">
      <c r="A17305" t="s">
        <v>882</v>
      </c>
      <c r="B17305" t="s">
        <v>883</v>
      </c>
      <c r="C17305" t="s">
        <v>802</v>
      </c>
      <c r="D17305" t="s">
        <v>589</v>
      </c>
      <c r="E17305" t="s">
        <v>731</v>
      </c>
      <c r="F17305" t="s">
        <v>884</v>
      </c>
      <c r="G17305" t="s">
        <v>188</v>
      </c>
      <c r="H17305" t="s">
        <v>591</v>
      </c>
      <c r="I17305" t="s">
        <v>592</v>
      </c>
      <c r="K17305" t="s">
        <v>593</v>
      </c>
      <c r="M17305" t="s">
        <v>595</v>
      </c>
      <c r="O17305" t="s">
        <v>265</v>
      </c>
      <c r="P17305">
        <v>2050</v>
      </c>
    </row>
    <row r="17306" spans="1:17" x14ac:dyDescent="0.25">
      <c r="A17306" t="s">
        <v>882</v>
      </c>
      <c r="B17306" t="s">
        <v>883</v>
      </c>
      <c r="C17306" t="s">
        <v>802</v>
      </c>
      <c r="D17306" t="s">
        <v>589</v>
      </c>
      <c r="E17306" t="s">
        <v>731</v>
      </c>
      <c r="F17306" t="s">
        <v>884</v>
      </c>
      <c r="G17306" t="s">
        <v>188</v>
      </c>
      <c r="H17306" t="s">
        <v>819</v>
      </c>
      <c r="I17306" t="s">
        <v>234</v>
      </c>
      <c r="J17306" t="s">
        <v>812</v>
      </c>
      <c r="K17306" t="s">
        <v>236</v>
      </c>
      <c r="L17306" t="s">
        <v>806</v>
      </c>
      <c r="O17306" t="s">
        <v>194</v>
      </c>
      <c r="P17306">
        <v>2015</v>
      </c>
    </row>
    <row r="17307" spans="1:17" x14ac:dyDescent="0.25">
      <c r="A17307" t="s">
        <v>882</v>
      </c>
      <c r="B17307" t="s">
        <v>883</v>
      </c>
      <c r="C17307" t="s">
        <v>802</v>
      </c>
      <c r="D17307" t="s">
        <v>589</v>
      </c>
      <c r="E17307" t="s">
        <v>731</v>
      </c>
      <c r="F17307" t="s">
        <v>884</v>
      </c>
      <c r="G17307" t="s">
        <v>188</v>
      </c>
      <c r="H17307" t="s">
        <v>819</v>
      </c>
      <c r="I17307" t="s">
        <v>234</v>
      </c>
      <c r="J17307" t="s">
        <v>812</v>
      </c>
      <c r="K17307" t="s">
        <v>236</v>
      </c>
      <c r="L17307" t="s">
        <v>806</v>
      </c>
      <c r="O17307" t="s">
        <v>194</v>
      </c>
      <c r="P17307">
        <v>2020</v>
      </c>
      <c r="Q17307">
        <v>9700</v>
      </c>
    </row>
    <row r="17308" spans="1:17" x14ac:dyDescent="0.25">
      <c r="A17308" t="s">
        <v>882</v>
      </c>
      <c r="B17308" t="s">
        <v>883</v>
      </c>
      <c r="C17308" t="s">
        <v>802</v>
      </c>
      <c r="D17308" t="s">
        <v>589</v>
      </c>
      <c r="E17308" t="s">
        <v>731</v>
      </c>
      <c r="F17308" t="s">
        <v>884</v>
      </c>
      <c r="G17308" t="s">
        <v>188</v>
      </c>
      <c r="H17308" t="s">
        <v>819</v>
      </c>
      <c r="I17308" t="s">
        <v>234</v>
      </c>
      <c r="J17308" t="s">
        <v>812</v>
      </c>
      <c r="K17308" t="s">
        <v>236</v>
      </c>
      <c r="L17308" t="s">
        <v>806</v>
      </c>
      <c r="O17308" t="s">
        <v>264</v>
      </c>
      <c r="P17308">
        <v>2020</v>
      </c>
      <c r="Q17308">
        <v>8700</v>
      </c>
    </row>
    <row r="17309" spans="1:17" x14ac:dyDescent="0.25">
      <c r="A17309" t="s">
        <v>882</v>
      </c>
      <c r="B17309" t="s">
        <v>883</v>
      </c>
      <c r="C17309" t="s">
        <v>802</v>
      </c>
      <c r="D17309" t="s">
        <v>589</v>
      </c>
      <c r="E17309" t="s">
        <v>731</v>
      </c>
      <c r="F17309" t="s">
        <v>884</v>
      </c>
      <c r="G17309" t="s">
        <v>188</v>
      </c>
      <c r="H17309" t="s">
        <v>819</v>
      </c>
      <c r="I17309" t="s">
        <v>234</v>
      </c>
      <c r="J17309" t="s">
        <v>812</v>
      </c>
      <c r="K17309" t="s">
        <v>236</v>
      </c>
      <c r="L17309" t="s">
        <v>806</v>
      </c>
      <c r="O17309" t="s">
        <v>265</v>
      </c>
      <c r="P17309">
        <v>2020</v>
      </c>
      <c r="Q17309">
        <v>10700</v>
      </c>
    </row>
    <row r="17310" spans="1:17" x14ac:dyDescent="0.25">
      <c r="A17310" t="s">
        <v>882</v>
      </c>
      <c r="B17310" t="s">
        <v>883</v>
      </c>
      <c r="C17310" t="s">
        <v>802</v>
      </c>
      <c r="D17310" t="s">
        <v>589</v>
      </c>
      <c r="E17310" t="s">
        <v>731</v>
      </c>
      <c r="F17310" t="s">
        <v>884</v>
      </c>
      <c r="G17310" t="s">
        <v>188</v>
      </c>
      <c r="H17310" t="s">
        <v>819</v>
      </c>
      <c r="I17310" t="s">
        <v>234</v>
      </c>
      <c r="J17310" t="s">
        <v>812</v>
      </c>
      <c r="K17310" t="s">
        <v>236</v>
      </c>
      <c r="L17310" t="s">
        <v>806</v>
      </c>
      <c r="O17310" t="s">
        <v>194</v>
      </c>
      <c r="P17310">
        <v>2030</v>
      </c>
      <c r="Q17310">
        <v>8300</v>
      </c>
    </row>
    <row r="17311" spans="1:17" x14ac:dyDescent="0.25">
      <c r="A17311" t="s">
        <v>882</v>
      </c>
      <c r="B17311" t="s">
        <v>883</v>
      </c>
      <c r="C17311" t="s">
        <v>802</v>
      </c>
      <c r="D17311" t="s">
        <v>589</v>
      </c>
      <c r="E17311" t="s">
        <v>731</v>
      </c>
      <c r="F17311" t="s">
        <v>884</v>
      </c>
      <c r="G17311" t="s">
        <v>188</v>
      </c>
      <c r="H17311" t="s">
        <v>819</v>
      </c>
      <c r="I17311" t="s">
        <v>234</v>
      </c>
      <c r="J17311" t="s">
        <v>812</v>
      </c>
      <c r="K17311" t="s">
        <v>236</v>
      </c>
      <c r="L17311" t="s">
        <v>806</v>
      </c>
      <c r="O17311" t="s">
        <v>194</v>
      </c>
      <c r="P17311">
        <v>2040</v>
      </c>
      <c r="Q17311">
        <v>7500</v>
      </c>
    </row>
    <row r="17312" spans="1:17" x14ac:dyDescent="0.25">
      <c r="A17312" t="s">
        <v>882</v>
      </c>
      <c r="B17312" t="s">
        <v>883</v>
      </c>
      <c r="C17312" t="s">
        <v>802</v>
      </c>
      <c r="D17312" t="s">
        <v>589</v>
      </c>
      <c r="E17312" t="s">
        <v>731</v>
      </c>
      <c r="F17312" t="s">
        <v>884</v>
      </c>
      <c r="G17312" t="s">
        <v>188</v>
      </c>
      <c r="H17312" t="s">
        <v>819</v>
      </c>
      <c r="I17312" t="s">
        <v>234</v>
      </c>
      <c r="J17312" t="s">
        <v>812</v>
      </c>
      <c r="K17312" t="s">
        <v>236</v>
      </c>
      <c r="L17312" t="s">
        <v>806</v>
      </c>
      <c r="O17312" t="s">
        <v>194</v>
      </c>
      <c r="P17312">
        <v>2050</v>
      </c>
      <c r="Q17312">
        <v>7200</v>
      </c>
    </row>
    <row r="17313" spans="1:17" x14ac:dyDescent="0.25">
      <c r="A17313" t="s">
        <v>882</v>
      </c>
      <c r="B17313" t="s">
        <v>883</v>
      </c>
      <c r="C17313" t="s">
        <v>802</v>
      </c>
      <c r="D17313" t="s">
        <v>589</v>
      </c>
      <c r="E17313" t="s">
        <v>731</v>
      </c>
      <c r="F17313" t="s">
        <v>884</v>
      </c>
      <c r="G17313" t="s">
        <v>188</v>
      </c>
      <c r="H17313" t="s">
        <v>819</v>
      </c>
      <c r="I17313" t="s">
        <v>234</v>
      </c>
      <c r="J17313" t="s">
        <v>812</v>
      </c>
      <c r="K17313" t="s">
        <v>236</v>
      </c>
      <c r="L17313" t="s">
        <v>806</v>
      </c>
      <c r="O17313" t="s">
        <v>264</v>
      </c>
      <c r="P17313">
        <v>2050</v>
      </c>
      <c r="Q17313">
        <v>6500</v>
      </c>
    </row>
    <row r="17314" spans="1:17" x14ac:dyDescent="0.25">
      <c r="A17314" t="s">
        <v>882</v>
      </c>
      <c r="B17314" t="s">
        <v>883</v>
      </c>
      <c r="C17314" t="s">
        <v>802</v>
      </c>
      <c r="D17314" t="s">
        <v>589</v>
      </c>
      <c r="E17314" t="s">
        <v>731</v>
      </c>
      <c r="F17314" t="s">
        <v>884</v>
      </c>
      <c r="G17314" t="s">
        <v>188</v>
      </c>
      <c r="H17314" t="s">
        <v>819</v>
      </c>
      <c r="I17314" t="s">
        <v>234</v>
      </c>
      <c r="J17314" t="s">
        <v>812</v>
      </c>
      <c r="K17314" t="s">
        <v>236</v>
      </c>
      <c r="L17314" t="s">
        <v>806</v>
      </c>
      <c r="O17314" t="s">
        <v>265</v>
      </c>
      <c r="P17314">
        <v>2050</v>
      </c>
      <c r="Q17314">
        <v>7900</v>
      </c>
    </row>
    <row r="17315" spans="1:17" x14ac:dyDescent="0.25">
      <c r="A17315" t="s">
        <v>882</v>
      </c>
      <c r="B17315" t="s">
        <v>883</v>
      </c>
      <c r="C17315" t="s">
        <v>802</v>
      </c>
      <c r="D17315" t="s">
        <v>589</v>
      </c>
      <c r="E17315" t="s">
        <v>731</v>
      </c>
      <c r="F17315" t="s">
        <v>884</v>
      </c>
      <c r="G17315" t="s">
        <v>188</v>
      </c>
      <c r="H17315" t="s">
        <v>820</v>
      </c>
      <c r="I17315" t="s">
        <v>234</v>
      </c>
      <c r="J17315" t="s">
        <v>821</v>
      </c>
      <c r="K17315" t="s">
        <v>236</v>
      </c>
      <c r="L17315" t="s">
        <v>806</v>
      </c>
      <c r="M17315" t="s">
        <v>874</v>
      </c>
      <c r="N17315" t="s">
        <v>217</v>
      </c>
      <c r="O17315" t="s">
        <v>194</v>
      </c>
      <c r="P17315">
        <v>2015</v>
      </c>
    </row>
    <row r="17316" spans="1:17" x14ac:dyDescent="0.25">
      <c r="A17316" t="s">
        <v>882</v>
      </c>
      <c r="B17316" t="s">
        <v>883</v>
      </c>
      <c r="C17316" t="s">
        <v>802</v>
      </c>
      <c r="D17316" t="s">
        <v>589</v>
      </c>
      <c r="E17316" t="s">
        <v>731</v>
      </c>
      <c r="F17316" t="s">
        <v>884</v>
      </c>
      <c r="G17316" t="s">
        <v>188</v>
      </c>
      <c r="H17316" t="s">
        <v>820</v>
      </c>
      <c r="I17316" t="s">
        <v>234</v>
      </c>
      <c r="J17316" t="s">
        <v>821</v>
      </c>
      <c r="K17316" t="s">
        <v>236</v>
      </c>
      <c r="L17316" t="s">
        <v>806</v>
      </c>
      <c r="M17316" t="s">
        <v>874</v>
      </c>
      <c r="N17316" t="s">
        <v>217</v>
      </c>
      <c r="O17316" t="s">
        <v>194</v>
      </c>
      <c r="P17316">
        <v>2020</v>
      </c>
      <c r="Q17316">
        <v>4200</v>
      </c>
    </row>
    <row r="17317" spans="1:17" x14ac:dyDescent="0.25">
      <c r="A17317" t="s">
        <v>882</v>
      </c>
      <c r="B17317" t="s">
        <v>883</v>
      </c>
      <c r="C17317" t="s">
        <v>802</v>
      </c>
      <c r="D17317" t="s">
        <v>589</v>
      </c>
      <c r="E17317" t="s">
        <v>731</v>
      </c>
      <c r="F17317" t="s">
        <v>884</v>
      </c>
      <c r="G17317" t="s">
        <v>188</v>
      </c>
      <c r="H17317" t="s">
        <v>820</v>
      </c>
      <c r="I17317" t="s">
        <v>234</v>
      </c>
      <c r="J17317" t="s">
        <v>821</v>
      </c>
      <c r="K17317" t="s">
        <v>236</v>
      </c>
      <c r="L17317" t="s">
        <v>806</v>
      </c>
      <c r="M17317" t="s">
        <v>874</v>
      </c>
      <c r="N17317" t="s">
        <v>217</v>
      </c>
      <c r="O17317" t="s">
        <v>264</v>
      </c>
      <c r="P17317">
        <v>2020</v>
      </c>
    </row>
    <row r="17318" spans="1:17" x14ac:dyDescent="0.25">
      <c r="A17318" t="s">
        <v>882</v>
      </c>
      <c r="B17318" t="s">
        <v>883</v>
      </c>
      <c r="C17318" t="s">
        <v>802</v>
      </c>
      <c r="D17318" t="s">
        <v>589</v>
      </c>
      <c r="E17318" t="s">
        <v>731</v>
      </c>
      <c r="F17318" t="s">
        <v>884</v>
      </c>
      <c r="G17318" t="s">
        <v>188</v>
      </c>
      <c r="H17318" t="s">
        <v>820</v>
      </c>
      <c r="I17318" t="s">
        <v>234</v>
      </c>
      <c r="J17318" t="s">
        <v>821</v>
      </c>
      <c r="K17318" t="s">
        <v>236</v>
      </c>
      <c r="L17318" t="s">
        <v>806</v>
      </c>
      <c r="M17318" t="s">
        <v>874</v>
      </c>
      <c r="N17318" t="s">
        <v>217</v>
      </c>
      <c r="O17318" t="s">
        <v>265</v>
      </c>
      <c r="P17318">
        <v>2020</v>
      </c>
    </row>
    <row r="17319" spans="1:17" x14ac:dyDescent="0.25">
      <c r="A17319" t="s">
        <v>882</v>
      </c>
      <c r="B17319" t="s">
        <v>883</v>
      </c>
      <c r="C17319" t="s">
        <v>802</v>
      </c>
      <c r="D17319" t="s">
        <v>589</v>
      </c>
      <c r="E17319" t="s">
        <v>731</v>
      </c>
      <c r="F17319" t="s">
        <v>884</v>
      </c>
      <c r="G17319" t="s">
        <v>188</v>
      </c>
      <c r="H17319" t="s">
        <v>820</v>
      </c>
      <c r="I17319" t="s">
        <v>234</v>
      </c>
      <c r="J17319" t="s">
        <v>821</v>
      </c>
      <c r="K17319" t="s">
        <v>236</v>
      </c>
      <c r="L17319" t="s">
        <v>806</v>
      </c>
      <c r="M17319" t="s">
        <v>874</v>
      </c>
      <c r="N17319" t="s">
        <v>217</v>
      </c>
      <c r="O17319" t="s">
        <v>194</v>
      </c>
      <c r="P17319">
        <v>2030</v>
      </c>
      <c r="Q17319">
        <v>3800</v>
      </c>
    </row>
    <row r="17320" spans="1:17" x14ac:dyDescent="0.25">
      <c r="A17320" t="s">
        <v>882</v>
      </c>
      <c r="B17320" t="s">
        <v>883</v>
      </c>
      <c r="C17320" t="s">
        <v>802</v>
      </c>
      <c r="D17320" t="s">
        <v>589</v>
      </c>
      <c r="E17320" t="s">
        <v>731</v>
      </c>
      <c r="F17320" t="s">
        <v>884</v>
      </c>
      <c r="G17320" t="s">
        <v>188</v>
      </c>
      <c r="H17320" t="s">
        <v>820</v>
      </c>
      <c r="I17320" t="s">
        <v>234</v>
      </c>
      <c r="J17320" t="s">
        <v>821</v>
      </c>
      <c r="K17320" t="s">
        <v>236</v>
      </c>
      <c r="L17320" t="s">
        <v>806</v>
      </c>
      <c r="M17320" t="s">
        <v>874</v>
      </c>
      <c r="N17320" t="s">
        <v>217</v>
      </c>
      <c r="O17320" t="s">
        <v>194</v>
      </c>
      <c r="P17320">
        <v>2040</v>
      </c>
      <c r="Q17320">
        <v>3500</v>
      </c>
    </row>
    <row r="17321" spans="1:17" x14ac:dyDescent="0.25">
      <c r="A17321" t="s">
        <v>882</v>
      </c>
      <c r="B17321" t="s">
        <v>883</v>
      </c>
      <c r="C17321" t="s">
        <v>802</v>
      </c>
      <c r="D17321" t="s">
        <v>589</v>
      </c>
      <c r="E17321" t="s">
        <v>731</v>
      </c>
      <c r="F17321" t="s">
        <v>884</v>
      </c>
      <c r="G17321" t="s">
        <v>188</v>
      </c>
      <c r="H17321" t="s">
        <v>820</v>
      </c>
      <c r="I17321" t="s">
        <v>234</v>
      </c>
      <c r="J17321" t="s">
        <v>821</v>
      </c>
      <c r="K17321" t="s">
        <v>236</v>
      </c>
      <c r="L17321" t="s">
        <v>806</v>
      </c>
      <c r="M17321" t="s">
        <v>874</v>
      </c>
      <c r="N17321" t="s">
        <v>217</v>
      </c>
      <c r="O17321" t="s">
        <v>194</v>
      </c>
      <c r="P17321">
        <v>2050</v>
      </c>
      <c r="Q17321">
        <v>3300</v>
      </c>
    </row>
    <row r="17322" spans="1:17" x14ac:dyDescent="0.25">
      <c r="A17322" t="s">
        <v>882</v>
      </c>
      <c r="B17322" t="s">
        <v>883</v>
      </c>
      <c r="C17322" t="s">
        <v>802</v>
      </c>
      <c r="D17322" t="s">
        <v>589</v>
      </c>
      <c r="E17322" t="s">
        <v>731</v>
      </c>
      <c r="F17322" t="s">
        <v>884</v>
      </c>
      <c r="G17322" t="s">
        <v>188</v>
      </c>
      <c r="H17322" t="s">
        <v>820</v>
      </c>
      <c r="I17322" t="s">
        <v>234</v>
      </c>
      <c r="J17322" t="s">
        <v>821</v>
      </c>
      <c r="K17322" t="s">
        <v>236</v>
      </c>
      <c r="L17322" t="s">
        <v>806</v>
      </c>
      <c r="M17322" t="s">
        <v>874</v>
      </c>
      <c r="N17322" t="s">
        <v>217</v>
      </c>
      <c r="O17322" t="s">
        <v>264</v>
      </c>
      <c r="P17322">
        <v>2050</v>
      </c>
    </row>
    <row r="17323" spans="1:17" x14ac:dyDescent="0.25">
      <c r="A17323" t="s">
        <v>882</v>
      </c>
      <c r="B17323" t="s">
        <v>883</v>
      </c>
      <c r="C17323" t="s">
        <v>802</v>
      </c>
      <c r="D17323" t="s">
        <v>589</v>
      </c>
      <c r="E17323" t="s">
        <v>731</v>
      </c>
      <c r="F17323" t="s">
        <v>884</v>
      </c>
      <c r="G17323" t="s">
        <v>188</v>
      </c>
      <c r="H17323" t="s">
        <v>820</v>
      </c>
      <c r="I17323" t="s">
        <v>234</v>
      </c>
      <c r="J17323" t="s">
        <v>821</v>
      </c>
      <c r="K17323" t="s">
        <v>236</v>
      </c>
      <c r="L17323" t="s">
        <v>806</v>
      </c>
      <c r="M17323" t="s">
        <v>874</v>
      </c>
      <c r="N17323" t="s">
        <v>217</v>
      </c>
      <c r="O17323" t="s">
        <v>265</v>
      </c>
      <c r="P17323">
        <v>2050</v>
      </c>
    </row>
    <row r="17324" spans="1:17" x14ac:dyDescent="0.25">
      <c r="A17324" t="s">
        <v>882</v>
      </c>
      <c r="B17324" t="s">
        <v>883</v>
      </c>
      <c r="C17324" t="s">
        <v>802</v>
      </c>
      <c r="D17324" t="s">
        <v>589</v>
      </c>
      <c r="E17324" t="s">
        <v>731</v>
      </c>
      <c r="F17324" t="s">
        <v>884</v>
      </c>
      <c r="G17324" t="s">
        <v>188</v>
      </c>
      <c r="H17324" t="s">
        <v>822</v>
      </c>
      <c r="I17324" t="s">
        <v>234</v>
      </c>
      <c r="J17324" t="s">
        <v>823</v>
      </c>
      <c r="K17324" t="s">
        <v>236</v>
      </c>
      <c r="L17324" t="s">
        <v>806</v>
      </c>
      <c r="M17324" t="s">
        <v>878</v>
      </c>
      <c r="O17324" t="s">
        <v>194</v>
      </c>
      <c r="P17324">
        <v>2015</v>
      </c>
    </row>
    <row r="17325" spans="1:17" x14ac:dyDescent="0.25">
      <c r="A17325" t="s">
        <v>882</v>
      </c>
      <c r="B17325" t="s">
        <v>883</v>
      </c>
      <c r="C17325" t="s">
        <v>802</v>
      </c>
      <c r="D17325" t="s">
        <v>589</v>
      </c>
      <c r="E17325" t="s">
        <v>731</v>
      </c>
      <c r="F17325" t="s">
        <v>884</v>
      </c>
      <c r="G17325" t="s">
        <v>188</v>
      </c>
      <c r="H17325" t="s">
        <v>822</v>
      </c>
      <c r="I17325" t="s">
        <v>234</v>
      </c>
      <c r="J17325" t="s">
        <v>823</v>
      </c>
      <c r="K17325" t="s">
        <v>236</v>
      </c>
      <c r="L17325" t="s">
        <v>806</v>
      </c>
      <c r="M17325" t="s">
        <v>878</v>
      </c>
      <c r="O17325" t="s">
        <v>194</v>
      </c>
      <c r="P17325">
        <v>2020</v>
      </c>
      <c r="Q17325">
        <v>5500</v>
      </c>
    </row>
    <row r="17326" spans="1:17" x14ac:dyDescent="0.25">
      <c r="A17326" t="s">
        <v>882</v>
      </c>
      <c r="B17326" t="s">
        <v>883</v>
      </c>
      <c r="C17326" t="s">
        <v>802</v>
      </c>
      <c r="D17326" t="s">
        <v>589</v>
      </c>
      <c r="E17326" t="s">
        <v>731</v>
      </c>
      <c r="F17326" t="s">
        <v>884</v>
      </c>
      <c r="G17326" t="s">
        <v>188</v>
      </c>
      <c r="H17326" t="s">
        <v>822</v>
      </c>
      <c r="I17326" t="s">
        <v>234</v>
      </c>
      <c r="J17326" t="s">
        <v>823</v>
      </c>
      <c r="K17326" t="s">
        <v>236</v>
      </c>
      <c r="L17326" t="s">
        <v>806</v>
      </c>
      <c r="M17326" t="s">
        <v>878</v>
      </c>
      <c r="O17326" t="s">
        <v>264</v>
      </c>
      <c r="P17326">
        <v>2020</v>
      </c>
    </row>
    <row r="17327" spans="1:17" x14ac:dyDescent="0.25">
      <c r="A17327" t="s">
        <v>882</v>
      </c>
      <c r="B17327" t="s">
        <v>883</v>
      </c>
      <c r="C17327" t="s">
        <v>802</v>
      </c>
      <c r="D17327" t="s">
        <v>589</v>
      </c>
      <c r="E17327" t="s">
        <v>731</v>
      </c>
      <c r="F17327" t="s">
        <v>884</v>
      </c>
      <c r="G17327" t="s">
        <v>188</v>
      </c>
      <c r="H17327" t="s">
        <v>822</v>
      </c>
      <c r="I17327" t="s">
        <v>234</v>
      </c>
      <c r="J17327" t="s">
        <v>823</v>
      </c>
      <c r="K17327" t="s">
        <v>236</v>
      </c>
      <c r="L17327" t="s">
        <v>806</v>
      </c>
      <c r="M17327" t="s">
        <v>878</v>
      </c>
      <c r="O17327" t="s">
        <v>265</v>
      </c>
      <c r="P17327">
        <v>2020</v>
      </c>
    </row>
    <row r="17328" spans="1:17" x14ac:dyDescent="0.25">
      <c r="A17328" t="s">
        <v>882</v>
      </c>
      <c r="B17328" t="s">
        <v>883</v>
      </c>
      <c r="C17328" t="s">
        <v>802</v>
      </c>
      <c r="D17328" t="s">
        <v>589</v>
      </c>
      <c r="E17328" t="s">
        <v>731</v>
      </c>
      <c r="F17328" t="s">
        <v>884</v>
      </c>
      <c r="G17328" t="s">
        <v>188</v>
      </c>
      <c r="H17328" t="s">
        <v>822</v>
      </c>
      <c r="I17328" t="s">
        <v>234</v>
      </c>
      <c r="J17328" t="s">
        <v>823</v>
      </c>
      <c r="K17328" t="s">
        <v>236</v>
      </c>
      <c r="L17328" t="s">
        <v>806</v>
      </c>
      <c r="M17328" t="s">
        <v>878</v>
      </c>
      <c r="O17328" t="s">
        <v>194</v>
      </c>
      <c r="P17328">
        <v>2030</v>
      </c>
      <c r="Q17328">
        <v>4500</v>
      </c>
    </row>
    <row r="17329" spans="1:17" x14ac:dyDescent="0.25">
      <c r="A17329" t="s">
        <v>882</v>
      </c>
      <c r="B17329" t="s">
        <v>883</v>
      </c>
      <c r="C17329" t="s">
        <v>802</v>
      </c>
      <c r="D17329" t="s">
        <v>589</v>
      </c>
      <c r="E17329" t="s">
        <v>731</v>
      </c>
      <c r="F17329" t="s">
        <v>884</v>
      </c>
      <c r="G17329" t="s">
        <v>188</v>
      </c>
      <c r="H17329" t="s">
        <v>822</v>
      </c>
      <c r="I17329" t="s">
        <v>234</v>
      </c>
      <c r="J17329" t="s">
        <v>823</v>
      </c>
      <c r="K17329" t="s">
        <v>236</v>
      </c>
      <c r="L17329" t="s">
        <v>806</v>
      </c>
      <c r="M17329" t="s">
        <v>878</v>
      </c>
      <c r="O17329" t="s">
        <v>194</v>
      </c>
      <c r="P17329">
        <v>2040</v>
      </c>
      <c r="Q17329">
        <v>4000</v>
      </c>
    </row>
    <row r="17330" spans="1:17" x14ac:dyDescent="0.25">
      <c r="A17330" t="s">
        <v>882</v>
      </c>
      <c r="B17330" t="s">
        <v>883</v>
      </c>
      <c r="C17330" t="s">
        <v>802</v>
      </c>
      <c r="D17330" t="s">
        <v>589</v>
      </c>
      <c r="E17330" t="s">
        <v>731</v>
      </c>
      <c r="F17330" t="s">
        <v>884</v>
      </c>
      <c r="G17330" t="s">
        <v>188</v>
      </c>
      <c r="H17330" t="s">
        <v>822</v>
      </c>
      <c r="I17330" t="s">
        <v>234</v>
      </c>
      <c r="J17330" t="s">
        <v>823</v>
      </c>
      <c r="K17330" t="s">
        <v>236</v>
      </c>
      <c r="L17330" t="s">
        <v>806</v>
      </c>
      <c r="M17330" t="s">
        <v>878</v>
      </c>
      <c r="O17330" t="s">
        <v>194</v>
      </c>
      <c r="P17330">
        <v>2050</v>
      </c>
      <c r="Q17330">
        <v>3900</v>
      </c>
    </row>
    <row r="17331" spans="1:17" x14ac:dyDescent="0.25">
      <c r="A17331" t="s">
        <v>882</v>
      </c>
      <c r="B17331" t="s">
        <v>883</v>
      </c>
      <c r="C17331" t="s">
        <v>802</v>
      </c>
      <c r="D17331" t="s">
        <v>589</v>
      </c>
      <c r="E17331" t="s">
        <v>731</v>
      </c>
      <c r="F17331" t="s">
        <v>884</v>
      </c>
      <c r="G17331" t="s">
        <v>188</v>
      </c>
      <c r="H17331" t="s">
        <v>822</v>
      </c>
      <c r="I17331" t="s">
        <v>234</v>
      </c>
      <c r="J17331" t="s">
        <v>823</v>
      </c>
      <c r="K17331" t="s">
        <v>236</v>
      </c>
      <c r="L17331" t="s">
        <v>806</v>
      </c>
      <c r="M17331" t="s">
        <v>878</v>
      </c>
      <c r="O17331" t="s">
        <v>264</v>
      </c>
      <c r="P17331">
        <v>2050</v>
      </c>
    </row>
    <row r="17332" spans="1:17" x14ac:dyDescent="0.25">
      <c r="A17332" t="s">
        <v>882</v>
      </c>
      <c r="B17332" t="s">
        <v>883</v>
      </c>
      <c r="C17332" t="s">
        <v>802</v>
      </c>
      <c r="D17332" t="s">
        <v>589</v>
      </c>
      <c r="E17332" t="s">
        <v>731</v>
      </c>
      <c r="F17332" t="s">
        <v>884</v>
      </c>
      <c r="G17332" t="s">
        <v>188</v>
      </c>
      <c r="H17332" t="s">
        <v>822</v>
      </c>
      <c r="I17332" t="s">
        <v>234</v>
      </c>
      <c r="J17332" t="s">
        <v>823</v>
      </c>
      <c r="K17332" t="s">
        <v>236</v>
      </c>
      <c r="L17332" t="s">
        <v>806</v>
      </c>
      <c r="M17332" t="s">
        <v>878</v>
      </c>
      <c r="O17332" t="s">
        <v>265</v>
      </c>
      <c r="P17332">
        <v>2050</v>
      </c>
    </row>
    <row r="17333" spans="1:17" x14ac:dyDescent="0.25">
      <c r="A17333" t="s">
        <v>882</v>
      </c>
      <c r="B17333" t="s">
        <v>883</v>
      </c>
      <c r="C17333" t="s">
        <v>802</v>
      </c>
      <c r="D17333" t="s">
        <v>589</v>
      </c>
      <c r="E17333" t="s">
        <v>731</v>
      </c>
      <c r="F17333" t="s">
        <v>884</v>
      </c>
      <c r="G17333" t="s">
        <v>188</v>
      </c>
      <c r="H17333" t="s">
        <v>824</v>
      </c>
      <c r="I17333" t="s">
        <v>213</v>
      </c>
      <c r="J17333" t="s">
        <v>817</v>
      </c>
      <c r="K17333" t="s">
        <v>214</v>
      </c>
      <c r="M17333" t="s">
        <v>210</v>
      </c>
      <c r="O17333" t="s">
        <v>194</v>
      </c>
      <c r="P17333">
        <v>2015</v>
      </c>
    </row>
    <row r="17334" spans="1:17" x14ac:dyDescent="0.25">
      <c r="A17334" t="s">
        <v>882</v>
      </c>
      <c r="B17334" t="s">
        <v>883</v>
      </c>
      <c r="C17334" t="s">
        <v>802</v>
      </c>
      <c r="D17334" t="s">
        <v>589</v>
      </c>
      <c r="E17334" t="s">
        <v>731</v>
      </c>
      <c r="F17334" t="s">
        <v>884</v>
      </c>
      <c r="G17334" t="s">
        <v>188</v>
      </c>
      <c r="H17334" t="s">
        <v>824</v>
      </c>
      <c r="I17334" t="s">
        <v>213</v>
      </c>
      <c r="J17334" t="s">
        <v>817</v>
      </c>
      <c r="K17334" t="s">
        <v>214</v>
      </c>
      <c r="M17334" t="s">
        <v>210</v>
      </c>
      <c r="O17334" t="s">
        <v>194</v>
      </c>
      <c r="P17334">
        <v>2020</v>
      </c>
      <c r="Q17334">
        <v>50</v>
      </c>
    </row>
    <row r="17335" spans="1:17" x14ac:dyDescent="0.25">
      <c r="A17335" t="s">
        <v>882</v>
      </c>
      <c r="B17335" t="s">
        <v>883</v>
      </c>
      <c r="C17335" t="s">
        <v>802</v>
      </c>
      <c r="D17335" t="s">
        <v>589</v>
      </c>
      <c r="E17335" t="s">
        <v>731</v>
      </c>
      <c r="F17335" t="s">
        <v>884</v>
      </c>
      <c r="G17335" t="s">
        <v>188</v>
      </c>
      <c r="H17335" t="s">
        <v>824</v>
      </c>
      <c r="I17335" t="s">
        <v>213</v>
      </c>
      <c r="J17335" t="s">
        <v>817</v>
      </c>
      <c r="K17335" t="s">
        <v>214</v>
      </c>
      <c r="M17335" t="s">
        <v>210</v>
      </c>
      <c r="O17335" t="s">
        <v>264</v>
      </c>
      <c r="P17335">
        <v>2020</v>
      </c>
    </row>
    <row r="17336" spans="1:17" x14ac:dyDescent="0.25">
      <c r="A17336" t="s">
        <v>882</v>
      </c>
      <c r="B17336" t="s">
        <v>883</v>
      </c>
      <c r="C17336" t="s">
        <v>802</v>
      </c>
      <c r="D17336" t="s">
        <v>589</v>
      </c>
      <c r="E17336" t="s">
        <v>731</v>
      </c>
      <c r="F17336" t="s">
        <v>884</v>
      </c>
      <c r="G17336" t="s">
        <v>188</v>
      </c>
      <c r="H17336" t="s">
        <v>824</v>
      </c>
      <c r="I17336" t="s">
        <v>213</v>
      </c>
      <c r="J17336" t="s">
        <v>817</v>
      </c>
      <c r="K17336" t="s">
        <v>214</v>
      </c>
      <c r="M17336" t="s">
        <v>210</v>
      </c>
      <c r="O17336" t="s">
        <v>265</v>
      </c>
      <c r="P17336">
        <v>2020</v>
      </c>
    </row>
    <row r="17337" spans="1:17" x14ac:dyDescent="0.25">
      <c r="A17337" t="s">
        <v>882</v>
      </c>
      <c r="B17337" t="s">
        <v>883</v>
      </c>
      <c r="C17337" t="s">
        <v>802</v>
      </c>
      <c r="D17337" t="s">
        <v>589</v>
      </c>
      <c r="E17337" t="s">
        <v>731</v>
      </c>
      <c r="F17337" t="s">
        <v>884</v>
      </c>
      <c r="G17337" t="s">
        <v>188</v>
      </c>
      <c r="H17337" t="s">
        <v>824</v>
      </c>
      <c r="I17337" t="s">
        <v>213</v>
      </c>
      <c r="J17337" t="s">
        <v>817</v>
      </c>
      <c r="K17337" t="s">
        <v>214</v>
      </c>
      <c r="M17337" t="s">
        <v>210</v>
      </c>
      <c r="O17337" t="s">
        <v>194</v>
      </c>
      <c r="P17337">
        <v>2030</v>
      </c>
      <c r="Q17337">
        <v>50</v>
      </c>
    </row>
    <row r="17338" spans="1:17" x14ac:dyDescent="0.25">
      <c r="A17338" t="s">
        <v>882</v>
      </c>
      <c r="B17338" t="s">
        <v>883</v>
      </c>
      <c r="C17338" t="s">
        <v>802</v>
      </c>
      <c r="D17338" t="s">
        <v>589</v>
      </c>
      <c r="E17338" t="s">
        <v>731</v>
      </c>
      <c r="F17338" t="s">
        <v>884</v>
      </c>
      <c r="G17338" t="s">
        <v>188</v>
      </c>
      <c r="H17338" t="s">
        <v>824</v>
      </c>
      <c r="I17338" t="s">
        <v>213</v>
      </c>
      <c r="J17338" t="s">
        <v>817</v>
      </c>
      <c r="K17338" t="s">
        <v>214</v>
      </c>
      <c r="M17338" t="s">
        <v>210</v>
      </c>
      <c r="O17338" t="s">
        <v>194</v>
      </c>
      <c r="P17338">
        <v>2040</v>
      </c>
      <c r="Q17338">
        <v>50</v>
      </c>
    </row>
    <row r="17339" spans="1:17" x14ac:dyDescent="0.25">
      <c r="A17339" t="s">
        <v>882</v>
      </c>
      <c r="B17339" t="s">
        <v>883</v>
      </c>
      <c r="C17339" t="s">
        <v>802</v>
      </c>
      <c r="D17339" t="s">
        <v>589</v>
      </c>
      <c r="E17339" t="s">
        <v>731</v>
      </c>
      <c r="F17339" t="s">
        <v>884</v>
      </c>
      <c r="G17339" t="s">
        <v>188</v>
      </c>
      <c r="H17339" t="s">
        <v>824</v>
      </c>
      <c r="I17339" t="s">
        <v>213</v>
      </c>
      <c r="J17339" t="s">
        <v>817</v>
      </c>
      <c r="K17339" t="s">
        <v>214</v>
      </c>
      <c r="M17339" t="s">
        <v>210</v>
      </c>
      <c r="O17339" t="s">
        <v>194</v>
      </c>
      <c r="P17339">
        <v>2050</v>
      </c>
      <c r="Q17339">
        <v>50</v>
      </c>
    </row>
    <row r="17340" spans="1:17" x14ac:dyDescent="0.25">
      <c r="A17340" t="s">
        <v>882</v>
      </c>
      <c r="B17340" t="s">
        <v>883</v>
      </c>
      <c r="C17340" t="s">
        <v>802</v>
      </c>
      <c r="D17340" t="s">
        <v>589</v>
      </c>
      <c r="E17340" t="s">
        <v>731</v>
      </c>
      <c r="F17340" t="s">
        <v>884</v>
      </c>
      <c r="G17340" t="s">
        <v>188</v>
      </c>
      <c r="H17340" t="s">
        <v>824</v>
      </c>
      <c r="I17340" t="s">
        <v>213</v>
      </c>
      <c r="J17340" t="s">
        <v>817</v>
      </c>
      <c r="K17340" t="s">
        <v>214</v>
      </c>
      <c r="M17340" t="s">
        <v>210</v>
      </c>
      <c r="O17340" t="s">
        <v>264</v>
      </c>
      <c r="P17340">
        <v>2050</v>
      </c>
    </row>
    <row r="17341" spans="1:17" x14ac:dyDescent="0.25">
      <c r="A17341" t="s">
        <v>882</v>
      </c>
      <c r="B17341" t="s">
        <v>883</v>
      </c>
      <c r="C17341" t="s">
        <v>802</v>
      </c>
      <c r="D17341" t="s">
        <v>589</v>
      </c>
      <c r="E17341" t="s">
        <v>731</v>
      </c>
      <c r="F17341" t="s">
        <v>884</v>
      </c>
      <c r="G17341" t="s">
        <v>188</v>
      </c>
      <c r="H17341" t="s">
        <v>824</v>
      </c>
      <c r="I17341" t="s">
        <v>213</v>
      </c>
      <c r="J17341" t="s">
        <v>817</v>
      </c>
      <c r="K17341" t="s">
        <v>214</v>
      </c>
      <c r="M17341" t="s">
        <v>210</v>
      </c>
      <c r="O17341" t="s">
        <v>265</v>
      </c>
      <c r="P17341">
        <v>2050</v>
      </c>
    </row>
    <row r="17342" spans="1:17" x14ac:dyDescent="0.25">
      <c r="A17342" t="s">
        <v>882</v>
      </c>
      <c r="B17342" t="s">
        <v>883</v>
      </c>
      <c r="C17342" t="s">
        <v>802</v>
      </c>
      <c r="D17342" t="s">
        <v>589</v>
      </c>
      <c r="E17342" t="s">
        <v>731</v>
      </c>
      <c r="F17342" t="s">
        <v>884</v>
      </c>
      <c r="G17342" t="s">
        <v>188</v>
      </c>
      <c r="H17342" t="s">
        <v>825</v>
      </c>
      <c r="I17342" t="s">
        <v>826</v>
      </c>
      <c r="K17342" t="s">
        <v>827</v>
      </c>
      <c r="M17342" t="s">
        <v>199</v>
      </c>
      <c r="N17342" t="s">
        <v>206</v>
      </c>
      <c r="O17342" t="s">
        <v>194</v>
      </c>
      <c r="P17342">
        <v>2015</v>
      </c>
    </row>
    <row r="17343" spans="1:17" x14ac:dyDescent="0.25">
      <c r="A17343" t="s">
        <v>882</v>
      </c>
      <c r="B17343" t="s">
        <v>883</v>
      </c>
      <c r="C17343" t="s">
        <v>802</v>
      </c>
      <c r="D17343" t="s">
        <v>589</v>
      </c>
      <c r="E17343" t="s">
        <v>731</v>
      </c>
      <c r="F17343" t="s">
        <v>884</v>
      </c>
      <c r="G17343" t="s">
        <v>188</v>
      </c>
      <c r="H17343" t="s">
        <v>825</v>
      </c>
      <c r="I17343" t="s">
        <v>826</v>
      </c>
      <c r="K17343" t="s">
        <v>827</v>
      </c>
      <c r="M17343" t="s">
        <v>199</v>
      </c>
      <c r="N17343" t="s">
        <v>206</v>
      </c>
      <c r="O17343" t="s">
        <v>194</v>
      </c>
      <c r="P17343">
        <v>2020</v>
      </c>
      <c r="Q17343">
        <v>1068</v>
      </c>
    </row>
    <row r="17344" spans="1:17" x14ac:dyDescent="0.25">
      <c r="A17344" t="s">
        <v>882</v>
      </c>
      <c r="B17344" t="s">
        <v>883</v>
      </c>
      <c r="C17344" t="s">
        <v>802</v>
      </c>
      <c r="D17344" t="s">
        <v>589</v>
      </c>
      <c r="E17344" t="s">
        <v>731</v>
      </c>
      <c r="F17344" t="s">
        <v>884</v>
      </c>
      <c r="G17344" t="s">
        <v>188</v>
      </c>
      <c r="H17344" t="s">
        <v>825</v>
      </c>
      <c r="I17344" t="s">
        <v>826</v>
      </c>
      <c r="K17344" t="s">
        <v>827</v>
      </c>
      <c r="M17344" t="s">
        <v>199</v>
      </c>
      <c r="N17344" t="s">
        <v>206</v>
      </c>
      <c r="O17344" t="s">
        <v>264</v>
      </c>
      <c r="P17344">
        <v>2020</v>
      </c>
    </row>
    <row r="17345" spans="1:17" x14ac:dyDescent="0.25">
      <c r="A17345" t="s">
        <v>882</v>
      </c>
      <c r="B17345" t="s">
        <v>883</v>
      </c>
      <c r="C17345" t="s">
        <v>802</v>
      </c>
      <c r="D17345" t="s">
        <v>589</v>
      </c>
      <c r="E17345" t="s">
        <v>731</v>
      </c>
      <c r="F17345" t="s">
        <v>884</v>
      </c>
      <c r="G17345" t="s">
        <v>188</v>
      </c>
      <c r="H17345" t="s">
        <v>825</v>
      </c>
      <c r="I17345" t="s">
        <v>826</v>
      </c>
      <c r="K17345" t="s">
        <v>827</v>
      </c>
      <c r="M17345" t="s">
        <v>199</v>
      </c>
      <c r="N17345" t="s">
        <v>206</v>
      </c>
      <c r="O17345" t="s">
        <v>265</v>
      </c>
      <c r="P17345">
        <v>2020</v>
      </c>
    </row>
    <row r="17346" spans="1:17" x14ac:dyDescent="0.25">
      <c r="A17346" t="s">
        <v>882</v>
      </c>
      <c r="B17346" t="s">
        <v>883</v>
      </c>
      <c r="C17346" t="s">
        <v>802</v>
      </c>
      <c r="D17346" t="s">
        <v>589</v>
      </c>
      <c r="E17346" t="s">
        <v>731</v>
      </c>
      <c r="F17346" t="s">
        <v>884</v>
      </c>
      <c r="G17346" t="s">
        <v>188</v>
      </c>
      <c r="H17346" t="s">
        <v>825</v>
      </c>
      <c r="I17346" t="s">
        <v>826</v>
      </c>
      <c r="K17346" t="s">
        <v>827</v>
      </c>
      <c r="M17346" t="s">
        <v>199</v>
      </c>
      <c r="N17346" t="s">
        <v>206</v>
      </c>
      <c r="O17346" t="s">
        <v>194</v>
      </c>
      <c r="P17346">
        <v>2030</v>
      </c>
      <c r="Q17346">
        <v>1068</v>
      </c>
    </row>
    <row r="17347" spans="1:17" x14ac:dyDescent="0.25">
      <c r="A17347" t="s">
        <v>882</v>
      </c>
      <c r="B17347" t="s">
        <v>883</v>
      </c>
      <c r="C17347" t="s">
        <v>802</v>
      </c>
      <c r="D17347" t="s">
        <v>589</v>
      </c>
      <c r="E17347" t="s">
        <v>731</v>
      </c>
      <c r="F17347" t="s">
        <v>884</v>
      </c>
      <c r="G17347" t="s">
        <v>188</v>
      </c>
      <c r="H17347" t="s">
        <v>825</v>
      </c>
      <c r="I17347" t="s">
        <v>826</v>
      </c>
      <c r="K17347" t="s">
        <v>827</v>
      </c>
      <c r="M17347" t="s">
        <v>199</v>
      </c>
      <c r="N17347" t="s">
        <v>206</v>
      </c>
      <c r="O17347" t="s">
        <v>194</v>
      </c>
      <c r="P17347">
        <v>2040</v>
      </c>
      <c r="Q17347">
        <v>1068</v>
      </c>
    </row>
    <row r="17348" spans="1:17" x14ac:dyDescent="0.25">
      <c r="A17348" t="s">
        <v>882</v>
      </c>
      <c r="B17348" t="s">
        <v>883</v>
      </c>
      <c r="C17348" t="s">
        <v>802</v>
      </c>
      <c r="D17348" t="s">
        <v>589</v>
      </c>
      <c r="E17348" t="s">
        <v>731</v>
      </c>
      <c r="F17348" t="s">
        <v>884</v>
      </c>
      <c r="G17348" t="s">
        <v>188</v>
      </c>
      <c r="H17348" t="s">
        <v>825</v>
      </c>
      <c r="I17348" t="s">
        <v>826</v>
      </c>
      <c r="K17348" t="s">
        <v>827</v>
      </c>
      <c r="M17348" t="s">
        <v>199</v>
      </c>
      <c r="N17348" t="s">
        <v>206</v>
      </c>
      <c r="O17348" t="s">
        <v>194</v>
      </c>
      <c r="P17348">
        <v>2050</v>
      </c>
      <c r="Q17348">
        <v>1068</v>
      </c>
    </row>
    <row r="17349" spans="1:17" x14ac:dyDescent="0.25">
      <c r="A17349" t="s">
        <v>882</v>
      </c>
      <c r="B17349" t="s">
        <v>883</v>
      </c>
      <c r="C17349" t="s">
        <v>802</v>
      </c>
      <c r="D17349" t="s">
        <v>589</v>
      </c>
      <c r="E17349" t="s">
        <v>731</v>
      </c>
      <c r="F17349" t="s">
        <v>884</v>
      </c>
      <c r="G17349" t="s">
        <v>188</v>
      </c>
      <c r="H17349" t="s">
        <v>825</v>
      </c>
      <c r="I17349" t="s">
        <v>826</v>
      </c>
      <c r="K17349" t="s">
        <v>827</v>
      </c>
      <c r="M17349" t="s">
        <v>199</v>
      </c>
      <c r="N17349" t="s">
        <v>206</v>
      </c>
      <c r="O17349" t="s">
        <v>264</v>
      </c>
      <c r="P17349">
        <v>2050</v>
      </c>
    </row>
    <row r="17350" spans="1:17" x14ac:dyDescent="0.25">
      <c r="A17350" t="s">
        <v>882</v>
      </c>
      <c r="B17350" t="s">
        <v>883</v>
      </c>
      <c r="C17350" t="s">
        <v>802</v>
      </c>
      <c r="D17350" t="s">
        <v>589</v>
      </c>
      <c r="E17350" t="s">
        <v>731</v>
      </c>
      <c r="F17350" t="s">
        <v>884</v>
      </c>
      <c r="G17350" t="s">
        <v>188</v>
      </c>
      <c r="H17350" t="s">
        <v>825</v>
      </c>
      <c r="I17350" t="s">
        <v>826</v>
      </c>
      <c r="K17350" t="s">
        <v>827</v>
      </c>
      <c r="M17350" t="s">
        <v>199</v>
      </c>
      <c r="N17350" t="s">
        <v>206</v>
      </c>
      <c r="O17350" t="s">
        <v>265</v>
      </c>
      <c r="P17350">
        <v>2050</v>
      </c>
    </row>
    <row r="17351" spans="1:17" x14ac:dyDescent="0.25">
      <c r="A17351" t="s">
        <v>882</v>
      </c>
      <c r="B17351" t="s">
        <v>883</v>
      </c>
      <c r="C17351" t="s">
        <v>802</v>
      </c>
      <c r="D17351" t="s">
        <v>589</v>
      </c>
      <c r="E17351" t="s">
        <v>731</v>
      </c>
      <c r="F17351" t="s">
        <v>884</v>
      </c>
      <c r="G17351" t="s">
        <v>188</v>
      </c>
      <c r="H17351" t="s">
        <v>828</v>
      </c>
      <c r="I17351" t="s">
        <v>829</v>
      </c>
      <c r="K17351" t="s">
        <v>202</v>
      </c>
      <c r="N17351" t="s">
        <v>217</v>
      </c>
      <c r="O17351" t="s">
        <v>194</v>
      </c>
      <c r="P17351">
        <v>2015</v>
      </c>
    </row>
    <row r="17352" spans="1:17" x14ac:dyDescent="0.25">
      <c r="A17352" t="s">
        <v>882</v>
      </c>
      <c r="B17352" t="s">
        <v>883</v>
      </c>
      <c r="C17352" t="s">
        <v>802</v>
      </c>
      <c r="D17352" t="s">
        <v>589</v>
      </c>
      <c r="E17352" t="s">
        <v>731</v>
      </c>
      <c r="F17352" t="s">
        <v>884</v>
      </c>
      <c r="G17352" t="s">
        <v>188</v>
      </c>
      <c r="H17352" t="s">
        <v>828</v>
      </c>
      <c r="I17352" t="s">
        <v>829</v>
      </c>
      <c r="K17352" t="s">
        <v>202</v>
      </c>
      <c r="N17352" t="s">
        <v>217</v>
      </c>
      <c r="O17352" t="s">
        <v>194</v>
      </c>
      <c r="P17352">
        <v>2020</v>
      </c>
      <c r="Q17352">
        <v>12.5</v>
      </c>
    </row>
    <row r="17353" spans="1:17" x14ac:dyDescent="0.25">
      <c r="A17353" t="s">
        <v>882</v>
      </c>
      <c r="B17353" t="s">
        <v>883</v>
      </c>
      <c r="C17353" t="s">
        <v>802</v>
      </c>
      <c r="D17353" t="s">
        <v>589</v>
      </c>
      <c r="E17353" t="s">
        <v>731</v>
      </c>
      <c r="F17353" t="s">
        <v>884</v>
      </c>
      <c r="G17353" t="s">
        <v>188</v>
      </c>
      <c r="H17353" t="s">
        <v>828</v>
      </c>
      <c r="I17353" t="s">
        <v>829</v>
      </c>
      <c r="K17353" t="s">
        <v>202</v>
      </c>
      <c r="N17353" t="s">
        <v>217</v>
      </c>
      <c r="O17353" t="s">
        <v>264</v>
      </c>
      <c r="P17353">
        <v>2020</v>
      </c>
    </row>
    <row r="17354" spans="1:17" x14ac:dyDescent="0.25">
      <c r="A17354" t="s">
        <v>882</v>
      </c>
      <c r="B17354" t="s">
        <v>883</v>
      </c>
      <c r="C17354" t="s">
        <v>802</v>
      </c>
      <c r="D17354" t="s">
        <v>589</v>
      </c>
      <c r="E17354" t="s">
        <v>731</v>
      </c>
      <c r="F17354" t="s">
        <v>884</v>
      </c>
      <c r="G17354" t="s">
        <v>188</v>
      </c>
      <c r="H17354" t="s">
        <v>828</v>
      </c>
      <c r="I17354" t="s">
        <v>829</v>
      </c>
      <c r="K17354" t="s">
        <v>202</v>
      </c>
      <c r="N17354" t="s">
        <v>217</v>
      </c>
      <c r="O17354" t="s">
        <v>265</v>
      </c>
      <c r="P17354">
        <v>2020</v>
      </c>
    </row>
    <row r="17355" spans="1:17" x14ac:dyDescent="0.25">
      <c r="A17355" t="s">
        <v>882</v>
      </c>
      <c r="B17355" t="s">
        <v>883</v>
      </c>
      <c r="C17355" t="s">
        <v>802</v>
      </c>
      <c r="D17355" t="s">
        <v>589</v>
      </c>
      <c r="E17355" t="s">
        <v>731</v>
      </c>
      <c r="F17355" t="s">
        <v>884</v>
      </c>
      <c r="G17355" t="s">
        <v>188</v>
      </c>
      <c r="H17355" t="s">
        <v>828</v>
      </c>
      <c r="I17355" t="s">
        <v>829</v>
      </c>
      <c r="K17355" t="s">
        <v>202</v>
      </c>
      <c r="N17355" t="s">
        <v>217</v>
      </c>
      <c r="O17355" t="s">
        <v>194</v>
      </c>
      <c r="P17355">
        <v>2030</v>
      </c>
      <c r="Q17355">
        <v>15</v>
      </c>
    </row>
    <row r="17356" spans="1:17" x14ac:dyDescent="0.25">
      <c r="A17356" t="s">
        <v>882</v>
      </c>
      <c r="B17356" t="s">
        <v>883</v>
      </c>
      <c r="C17356" t="s">
        <v>802</v>
      </c>
      <c r="D17356" t="s">
        <v>589</v>
      </c>
      <c r="E17356" t="s">
        <v>731</v>
      </c>
      <c r="F17356" t="s">
        <v>884</v>
      </c>
      <c r="G17356" t="s">
        <v>188</v>
      </c>
      <c r="H17356" t="s">
        <v>828</v>
      </c>
      <c r="I17356" t="s">
        <v>829</v>
      </c>
      <c r="K17356" t="s">
        <v>202</v>
      </c>
      <c r="N17356" t="s">
        <v>217</v>
      </c>
      <c r="O17356" t="s">
        <v>194</v>
      </c>
      <c r="P17356">
        <v>2040</v>
      </c>
      <c r="Q17356">
        <v>15</v>
      </c>
    </row>
    <row r="17357" spans="1:17" x14ac:dyDescent="0.25">
      <c r="A17357" t="s">
        <v>882</v>
      </c>
      <c r="B17357" t="s">
        <v>883</v>
      </c>
      <c r="C17357" t="s">
        <v>802</v>
      </c>
      <c r="D17357" t="s">
        <v>589</v>
      </c>
      <c r="E17357" t="s">
        <v>731</v>
      </c>
      <c r="F17357" t="s">
        <v>884</v>
      </c>
      <c r="G17357" t="s">
        <v>188</v>
      </c>
      <c r="H17357" t="s">
        <v>828</v>
      </c>
      <c r="I17357" t="s">
        <v>829</v>
      </c>
      <c r="K17357" t="s">
        <v>202</v>
      </c>
      <c r="N17357" t="s">
        <v>217</v>
      </c>
      <c r="O17357" t="s">
        <v>194</v>
      </c>
      <c r="P17357">
        <v>2050</v>
      </c>
      <c r="Q17357">
        <v>15</v>
      </c>
    </row>
    <row r="17358" spans="1:17" x14ac:dyDescent="0.25">
      <c r="A17358" t="s">
        <v>882</v>
      </c>
      <c r="B17358" t="s">
        <v>883</v>
      </c>
      <c r="C17358" t="s">
        <v>802</v>
      </c>
      <c r="D17358" t="s">
        <v>589</v>
      </c>
      <c r="E17358" t="s">
        <v>731</v>
      </c>
      <c r="F17358" t="s">
        <v>884</v>
      </c>
      <c r="G17358" t="s">
        <v>188</v>
      </c>
      <c r="H17358" t="s">
        <v>828</v>
      </c>
      <c r="I17358" t="s">
        <v>829</v>
      </c>
      <c r="K17358" t="s">
        <v>202</v>
      </c>
      <c r="N17358" t="s">
        <v>217</v>
      </c>
      <c r="O17358" t="s">
        <v>264</v>
      </c>
      <c r="P17358">
        <v>2050</v>
      </c>
    </row>
    <row r="17359" spans="1:17" x14ac:dyDescent="0.25">
      <c r="A17359" t="s">
        <v>882</v>
      </c>
      <c r="B17359" t="s">
        <v>883</v>
      </c>
      <c r="C17359" t="s">
        <v>802</v>
      </c>
      <c r="D17359" t="s">
        <v>589</v>
      </c>
      <c r="E17359" t="s">
        <v>731</v>
      </c>
      <c r="F17359" t="s">
        <v>884</v>
      </c>
      <c r="G17359" t="s">
        <v>188</v>
      </c>
      <c r="H17359" t="s">
        <v>828</v>
      </c>
      <c r="I17359" t="s">
        <v>829</v>
      </c>
      <c r="K17359" t="s">
        <v>202</v>
      </c>
      <c r="N17359" t="s">
        <v>217</v>
      </c>
      <c r="O17359" t="s">
        <v>265</v>
      </c>
      <c r="P17359">
        <v>2050</v>
      </c>
    </row>
    <row r="17360" spans="1:17" x14ac:dyDescent="0.25">
      <c r="A17360" t="s">
        <v>882</v>
      </c>
      <c r="B17360" t="s">
        <v>883</v>
      </c>
      <c r="C17360" t="s">
        <v>802</v>
      </c>
      <c r="D17360" t="s">
        <v>589</v>
      </c>
      <c r="E17360" t="s">
        <v>731</v>
      </c>
      <c r="F17360" t="s">
        <v>884</v>
      </c>
      <c r="G17360" t="s">
        <v>233</v>
      </c>
      <c r="H17360" t="s">
        <v>830</v>
      </c>
      <c r="I17360" t="s">
        <v>240</v>
      </c>
      <c r="J17360" t="s">
        <v>600</v>
      </c>
      <c r="K17360" t="s">
        <v>241</v>
      </c>
      <c r="L17360" t="s">
        <v>806</v>
      </c>
      <c r="O17360" t="s">
        <v>194</v>
      </c>
      <c r="P17360">
        <v>2015</v>
      </c>
    </row>
    <row r="17361" spans="1:17" x14ac:dyDescent="0.25">
      <c r="A17361" t="s">
        <v>882</v>
      </c>
      <c r="B17361" t="s">
        <v>883</v>
      </c>
      <c r="C17361" t="s">
        <v>802</v>
      </c>
      <c r="D17361" t="s">
        <v>589</v>
      </c>
      <c r="E17361" t="s">
        <v>731</v>
      </c>
      <c r="F17361" t="s">
        <v>884</v>
      </c>
      <c r="G17361" t="s">
        <v>233</v>
      </c>
      <c r="H17361" t="s">
        <v>830</v>
      </c>
      <c r="I17361" t="s">
        <v>240</v>
      </c>
      <c r="J17361" t="s">
        <v>600</v>
      </c>
      <c r="K17361" t="s">
        <v>241</v>
      </c>
      <c r="L17361" t="s">
        <v>806</v>
      </c>
      <c r="O17361" t="s">
        <v>194</v>
      </c>
      <c r="P17361">
        <v>2020</v>
      </c>
      <c r="Q17361">
        <v>6.1174436413599903E-2</v>
      </c>
    </row>
    <row r="17362" spans="1:17" x14ac:dyDescent="0.25">
      <c r="A17362" t="s">
        <v>882</v>
      </c>
      <c r="B17362" t="s">
        <v>883</v>
      </c>
      <c r="C17362" t="s">
        <v>802</v>
      </c>
      <c r="D17362" t="s">
        <v>589</v>
      </c>
      <c r="E17362" t="s">
        <v>731</v>
      </c>
      <c r="F17362" t="s">
        <v>884</v>
      </c>
      <c r="G17362" t="s">
        <v>233</v>
      </c>
      <c r="H17362" t="s">
        <v>830</v>
      </c>
      <c r="I17362" t="s">
        <v>240</v>
      </c>
      <c r="J17362" t="s">
        <v>600</v>
      </c>
      <c r="K17362" t="s">
        <v>241</v>
      </c>
      <c r="L17362" t="s">
        <v>806</v>
      </c>
      <c r="O17362" t="s">
        <v>264</v>
      </c>
      <c r="P17362">
        <v>2020</v>
      </c>
      <c r="Q17362">
        <v>5.6180604869632597E-2</v>
      </c>
    </row>
    <row r="17363" spans="1:17" x14ac:dyDescent="0.25">
      <c r="A17363" t="s">
        <v>882</v>
      </c>
      <c r="B17363" t="s">
        <v>883</v>
      </c>
      <c r="C17363" t="s">
        <v>802</v>
      </c>
      <c r="D17363" t="s">
        <v>589</v>
      </c>
      <c r="E17363" t="s">
        <v>731</v>
      </c>
      <c r="F17363" t="s">
        <v>884</v>
      </c>
      <c r="G17363" t="s">
        <v>233</v>
      </c>
      <c r="H17363" t="s">
        <v>830</v>
      </c>
      <c r="I17363" t="s">
        <v>240</v>
      </c>
      <c r="J17363" t="s">
        <v>600</v>
      </c>
      <c r="K17363" t="s">
        <v>241</v>
      </c>
      <c r="L17363" t="s">
        <v>806</v>
      </c>
      <c r="O17363" t="s">
        <v>265</v>
      </c>
      <c r="P17363">
        <v>2020</v>
      </c>
      <c r="Q17363">
        <v>6.6168267957567306E-2</v>
      </c>
    </row>
    <row r="17364" spans="1:17" x14ac:dyDescent="0.25">
      <c r="A17364" t="s">
        <v>882</v>
      </c>
      <c r="B17364" t="s">
        <v>883</v>
      </c>
      <c r="C17364" t="s">
        <v>802</v>
      </c>
      <c r="D17364" t="s">
        <v>589</v>
      </c>
      <c r="E17364" t="s">
        <v>731</v>
      </c>
      <c r="F17364" t="s">
        <v>884</v>
      </c>
      <c r="G17364" t="s">
        <v>233</v>
      </c>
      <c r="H17364" t="s">
        <v>830</v>
      </c>
      <c r="I17364" t="s">
        <v>240</v>
      </c>
      <c r="J17364" t="s">
        <v>600</v>
      </c>
      <c r="K17364" t="s">
        <v>241</v>
      </c>
      <c r="L17364" t="s">
        <v>806</v>
      </c>
      <c r="O17364" t="s">
        <v>194</v>
      </c>
      <c r="P17364">
        <v>2030</v>
      </c>
      <c r="Q17364">
        <v>4.9284196207700401E-2</v>
      </c>
    </row>
    <row r="17365" spans="1:17" x14ac:dyDescent="0.25">
      <c r="A17365" t="s">
        <v>882</v>
      </c>
      <c r="B17365" t="s">
        <v>883</v>
      </c>
      <c r="C17365" t="s">
        <v>802</v>
      </c>
      <c r="D17365" t="s">
        <v>589</v>
      </c>
      <c r="E17365" t="s">
        <v>731</v>
      </c>
      <c r="F17365" t="s">
        <v>884</v>
      </c>
      <c r="G17365" t="s">
        <v>233</v>
      </c>
      <c r="H17365" t="s">
        <v>830</v>
      </c>
      <c r="I17365" t="s">
        <v>240</v>
      </c>
      <c r="J17365" t="s">
        <v>600</v>
      </c>
      <c r="K17365" t="s">
        <v>241</v>
      </c>
      <c r="L17365" t="s">
        <v>806</v>
      </c>
      <c r="O17365" t="s">
        <v>194</v>
      </c>
      <c r="P17365">
        <v>2040</v>
      </c>
      <c r="Q17365">
        <v>4.4240262536595402E-2</v>
      </c>
    </row>
    <row r="17366" spans="1:17" x14ac:dyDescent="0.25">
      <c r="A17366" t="s">
        <v>882</v>
      </c>
      <c r="B17366" t="s">
        <v>883</v>
      </c>
      <c r="C17366" t="s">
        <v>802</v>
      </c>
      <c r="D17366" t="s">
        <v>589</v>
      </c>
      <c r="E17366" t="s">
        <v>731</v>
      </c>
      <c r="F17366" t="s">
        <v>884</v>
      </c>
      <c r="G17366" t="s">
        <v>233</v>
      </c>
      <c r="H17366" t="s">
        <v>830</v>
      </c>
      <c r="I17366" t="s">
        <v>240</v>
      </c>
      <c r="J17366" t="s">
        <v>600</v>
      </c>
      <c r="K17366" t="s">
        <v>241</v>
      </c>
      <c r="L17366" t="s">
        <v>806</v>
      </c>
      <c r="O17366" t="s">
        <v>194</v>
      </c>
      <c r="P17366">
        <v>2050</v>
      </c>
      <c r="Q17366">
        <v>4.1769814672540699E-2</v>
      </c>
    </row>
    <row r="17367" spans="1:17" x14ac:dyDescent="0.25">
      <c r="A17367" t="s">
        <v>882</v>
      </c>
      <c r="B17367" t="s">
        <v>883</v>
      </c>
      <c r="C17367" t="s">
        <v>802</v>
      </c>
      <c r="D17367" t="s">
        <v>589</v>
      </c>
      <c r="E17367" t="s">
        <v>731</v>
      </c>
      <c r="F17367" t="s">
        <v>884</v>
      </c>
      <c r="G17367" t="s">
        <v>233</v>
      </c>
      <c r="H17367" t="s">
        <v>830</v>
      </c>
      <c r="I17367" t="s">
        <v>240</v>
      </c>
      <c r="J17367" t="s">
        <v>600</v>
      </c>
      <c r="K17367" t="s">
        <v>241</v>
      </c>
      <c r="L17367" t="s">
        <v>806</v>
      </c>
      <c r="O17367" t="s">
        <v>264</v>
      </c>
      <c r="P17367">
        <v>2050</v>
      </c>
      <c r="Q17367">
        <v>3.5750318953044799E-2</v>
      </c>
    </row>
    <row r="17368" spans="1:17" x14ac:dyDescent="0.25">
      <c r="A17368" t="s">
        <v>882</v>
      </c>
      <c r="B17368" t="s">
        <v>883</v>
      </c>
      <c r="C17368" t="s">
        <v>802</v>
      </c>
      <c r="D17368" t="s">
        <v>589</v>
      </c>
      <c r="E17368" t="s">
        <v>731</v>
      </c>
      <c r="F17368" t="s">
        <v>884</v>
      </c>
      <c r="G17368" t="s">
        <v>233</v>
      </c>
      <c r="H17368" t="s">
        <v>830</v>
      </c>
      <c r="I17368" t="s">
        <v>240</v>
      </c>
      <c r="J17368" t="s">
        <v>600</v>
      </c>
      <c r="K17368" t="s">
        <v>241</v>
      </c>
      <c r="L17368" t="s">
        <v>806</v>
      </c>
      <c r="O17368" t="s">
        <v>265</v>
      </c>
      <c r="P17368">
        <v>2050</v>
      </c>
      <c r="Q17368">
        <v>4.7932762814703503E-2</v>
      </c>
    </row>
    <row r="17369" spans="1:17" x14ac:dyDescent="0.25">
      <c r="A17369" t="s">
        <v>882</v>
      </c>
      <c r="B17369" t="s">
        <v>883</v>
      </c>
      <c r="C17369" t="s">
        <v>802</v>
      </c>
      <c r="D17369" t="s">
        <v>589</v>
      </c>
      <c r="E17369" t="s">
        <v>731</v>
      </c>
      <c r="F17369" t="s">
        <v>884</v>
      </c>
      <c r="G17369" t="s">
        <v>233</v>
      </c>
      <c r="H17369" t="s">
        <v>831</v>
      </c>
      <c r="I17369" t="s">
        <v>240</v>
      </c>
      <c r="J17369" t="s">
        <v>832</v>
      </c>
      <c r="K17369" t="s">
        <v>241</v>
      </c>
      <c r="L17369" t="s">
        <v>806</v>
      </c>
      <c r="O17369" t="s">
        <v>194</v>
      </c>
      <c r="P17369">
        <v>2015</v>
      </c>
    </row>
    <row r="17370" spans="1:17" x14ac:dyDescent="0.25">
      <c r="A17370" t="s">
        <v>882</v>
      </c>
      <c r="B17370" t="s">
        <v>883</v>
      </c>
      <c r="C17370" t="s">
        <v>802</v>
      </c>
      <c r="D17370" t="s">
        <v>589</v>
      </c>
      <c r="E17370" t="s">
        <v>731</v>
      </c>
      <c r="F17370" t="s">
        <v>884</v>
      </c>
      <c r="G17370" t="s">
        <v>233</v>
      </c>
      <c r="H17370" t="s">
        <v>831</v>
      </c>
      <c r="I17370" t="s">
        <v>240</v>
      </c>
      <c r="J17370" t="s">
        <v>832</v>
      </c>
      <c r="K17370" t="s">
        <v>241</v>
      </c>
      <c r="L17370" t="s">
        <v>806</v>
      </c>
      <c r="O17370" t="s">
        <v>194</v>
      </c>
      <c r="P17370">
        <v>2020</v>
      </c>
      <c r="Q17370">
        <v>3.1223432345501401E-2</v>
      </c>
    </row>
    <row r="17371" spans="1:17" x14ac:dyDescent="0.25">
      <c r="A17371" t="s">
        <v>882</v>
      </c>
      <c r="B17371" t="s">
        <v>883</v>
      </c>
      <c r="C17371" t="s">
        <v>802</v>
      </c>
      <c r="D17371" t="s">
        <v>589</v>
      </c>
      <c r="E17371" t="s">
        <v>731</v>
      </c>
      <c r="F17371" t="s">
        <v>884</v>
      </c>
      <c r="G17371" t="s">
        <v>233</v>
      </c>
      <c r="H17371" t="s">
        <v>831</v>
      </c>
      <c r="I17371" t="s">
        <v>240</v>
      </c>
      <c r="J17371" t="s">
        <v>832</v>
      </c>
      <c r="K17371" t="s">
        <v>241</v>
      </c>
      <c r="L17371" t="s">
        <v>806</v>
      </c>
      <c r="O17371" t="s">
        <v>264</v>
      </c>
      <c r="P17371">
        <v>2020</v>
      </c>
      <c r="Q17371">
        <v>2.8674580725460499E-2</v>
      </c>
    </row>
    <row r="17372" spans="1:17" x14ac:dyDescent="0.25">
      <c r="A17372" t="s">
        <v>882</v>
      </c>
      <c r="B17372" t="s">
        <v>883</v>
      </c>
      <c r="C17372" t="s">
        <v>802</v>
      </c>
      <c r="D17372" t="s">
        <v>589</v>
      </c>
      <c r="E17372" t="s">
        <v>731</v>
      </c>
      <c r="F17372" t="s">
        <v>884</v>
      </c>
      <c r="G17372" t="s">
        <v>233</v>
      </c>
      <c r="H17372" t="s">
        <v>831</v>
      </c>
      <c r="I17372" t="s">
        <v>240</v>
      </c>
      <c r="J17372" t="s">
        <v>832</v>
      </c>
      <c r="K17372" t="s">
        <v>241</v>
      </c>
      <c r="L17372" t="s">
        <v>806</v>
      </c>
      <c r="O17372" t="s">
        <v>265</v>
      </c>
      <c r="P17372">
        <v>2020</v>
      </c>
      <c r="Q17372">
        <v>3.3772283965542299E-2</v>
      </c>
    </row>
    <row r="17373" spans="1:17" x14ac:dyDescent="0.25">
      <c r="A17373" t="s">
        <v>882</v>
      </c>
      <c r="B17373" t="s">
        <v>883</v>
      </c>
      <c r="C17373" t="s">
        <v>802</v>
      </c>
      <c r="D17373" t="s">
        <v>589</v>
      </c>
      <c r="E17373" t="s">
        <v>731</v>
      </c>
      <c r="F17373" t="s">
        <v>884</v>
      </c>
      <c r="G17373" t="s">
        <v>233</v>
      </c>
      <c r="H17373" t="s">
        <v>831</v>
      </c>
      <c r="I17373" t="s">
        <v>240</v>
      </c>
      <c r="J17373" t="s">
        <v>832</v>
      </c>
      <c r="K17373" t="s">
        <v>241</v>
      </c>
      <c r="L17373" t="s">
        <v>806</v>
      </c>
      <c r="O17373" t="s">
        <v>194</v>
      </c>
      <c r="P17373">
        <v>2030</v>
      </c>
      <c r="Q17373">
        <v>2.0265440326977399E-2</v>
      </c>
    </row>
    <row r="17374" spans="1:17" x14ac:dyDescent="0.25">
      <c r="A17374" t="s">
        <v>882</v>
      </c>
      <c r="B17374" t="s">
        <v>883</v>
      </c>
      <c r="C17374" t="s">
        <v>802</v>
      </c>
      <c r="D17374" t="s">
        <v>589</v>
      </c>
      <c r="E17374" t="s">
        <v>731</v>
      </c>
      <c r="F17374" t="s">
        <v>884</v>
      </c>
      <c r="G17374" t="s">
        <v>233</v>
      </c>
      <c r="H17374" t="s">
        <v>831</v>
      </c>
      <c r="I17374" t="s">
        <v>240</v>
      </c>
      <c r="J17374" t="s">
        <v>832</v>
      </c>
      <c r="K17374" t="s">
        <v>241</v>
      </c>
      <c r="L17374" t="s">
        <v>806</v>
      </c>
      <c r="O17374" t="s">
        <v>194</v>
      </c>
      <c r="P17374">
        <v>2040</v>
      </c>
      <c r="Q17374">
        <v>1.63296200478956E-2</v>
      </c>
    </row>
    <row r="17375" spans="1:17" x14ac:dyDescent="0.25">
      <c r="A17375" t="s">
        <v>882</v>
      </c>
      <c r="B17375" t="s">
        <v>883</v>
      </c>
      <c r="C17375" t="s">
        <v>802</v>
      </c>
      <c r="D17375" t="s">
        <v>589</v>
      </c>
      <c r="E17375" t="s">
        <v>731</v>
      </c>
      <c r="F17375" t="s">
        <v>884</v>
      </c>
      <c r="G17375" t="s">
        <v>233</v>
      </c>
      <c r="H17375" t="s">
        <v>831</v>
      </c>
      <c r="I17375" t="s">
        <v>240</v>
      </c>
      <c r="J17375" t="s">
        <v>832</v>
      </c>
      <c r="K17375" t="s">
        <v>241</v>
      </c>
      <c r="L17375" t="s">
        <v>806</v>
      </c>
      <c r="O17375" t="s">
        <v>194</v>
      </c>
      <c r="P17375">
        <v>2050</v>
      </c>
      <c r="Q17375">
        <v>1.4556795652572899E-2</v>
      </c>
    </row>
    <row r="17376" spans="1:17" x14ac:dyDescent="0.25">
      <c r="A17376" t="s">
        <v>882</v>
      </c>
      <c r="B17376" t="s">
        <v>883</v>
      </c>
      <c r="C17376" t="s">
        <v>802</v>
      </c>
      <c r="D17376" t="s">
        <v>589</v>
      </c>
      <c r="E17376" t="s">
        <v>731</v>
      </c>
      <c r="F17376" t="s">
        <v>884</v>
      </c>
      <c r="G17376" t="s">
        <v>233</v>
      </c>
      <c r="H17376" t="s">
        <v>831</v>
      </c>
      <c r="I17376" t="s">
        <v>240</v>
      </c>
      <c r="J17376" t="s">
        <v>832</v>
      </c>
      <c r="K17376" t="s">
        <v>241</v>
      </c>
      <c r="L17376" t="s">
        <v>806</v>
      </c>
      <c r="O17376" t="s">
        <v>264</v>
      </c>
      <c r="P17376">
        <v>2050</v>
      </c>
      <c r="Q17376">
        <v>1.1611386906753699E-2</v>
      </c>
    </row>
    <row r="17377" spans="1:17" x14ac:dyDescent="0.25">
      <c r="A17377" t="s">
        <v>882</v>
      </c>
      <c r="B17377" t="s">
        <v>883</v>
      </c>
      <c r="C17377" t="s">
        <v>802</v>
      </c>
      <c r="D17377" t="s">
        <v>589</v>
      </c>
      <c r="E17377" t="s">
        <v>731</v>
      </c>
      <c r="F17377" t="s">
        <v>884</v>
      </c>
      <c r="G17377" t="s">
        <v>233</v>
      </c>
      <c r="H17377" t="s">
        <v>831</v>
      </c>
      <c r="I17377" t="s">
        <v>240</v>
      </c>
      <c r="J17377" t="s">
        <v>832</v>
      </c>
      <c r="K17377" t="s">
        <v>241</v>
      </c>
      <c r="L17377" t="s">
        <v>806</v>
      </c>
      <c r="O17377" t="s">
        <v>265</v>
      </c>
      <c r="P17377">
        <v>2050</v>
      </c>
      <c r="Q17377">
        <v>1.7722534216677001E-2</v>
      </c>
    </row>
    <row r="17378" spans="1:17" x14ac:dyDescent="0.25">
      <c r="A17378" t="s">
        <v>882</v>
      </c>
      <c r="B17378" t="s">
        <v>883</v>
      </c>
      <c r="C17378" t="s">
        <v>802</v>
      </c>
      <c r="D17378" t="s">
        <v>589</v>
      </c>
      <c r="E17378" t="s">
        <v>731</v>
      </c>
      <c r="F17378" t="s">
        <v>884</v>
      </c>
      <c r="G17378" t="s">
        <v>233</v>
      </c>
      <c r="H17378" t="s">
        <v>833</v>
      </c>
      <c r="I17378" t="s">
        <v>240</v>
      </c>
      <c r="J17378" t="s">
        <v>834</v>
      </c>
      <c r="K17378" t="s">
        <v>241</v>
      </c>
      <c r="L17378" t="s">
        <v>806</v>
      </c>
      <c r="O17378" t="s">
        <v>194</v>
      </c>
      <c r="P17378">
        <v>2015</v>
      </c>
    </row>
    <row r="17379" spans="1:17" x14ac:dyDescent="0.25">
      <c r="A17379" t="s">
        <v>882</v>
      </c>
      <c r="B17379" t="s">
        <v>883</v>
      </c>
      <c r="C17379" t="s">
        <v>802</v>
      </c>
      <c r="D17379" t="s">
        <v>589</v>
      </c>
      <c r="E17379" t="s">
        <v>731</v>
      </c>
      <c r="F17379" t="s">
        <v>884</v>
      </c>
      <c r="G17379" t="s">
        <v>233</v>
      </c>
      <c r="H17379" t="s">
        <v>833</v>
      </c>
      <c r="I17379" t="s">
        <v>240</v>
      </c>
      <c r="J17379" t="s">
        <v>834</v>
      </c>
      <c r="K17379" t="s">
        <v>241</v>
      </c>
      <c r="L17379" t="s">
        <v>806</v>
      </c>
      <c r="O17379" t="s">
        <v>194</v>
      </c>
      <c r="P17379">
        <v>2020</v>
      </c>
      <c r="Q17379">
        <v>0.25693263293711999</v>
      </c>
    </row>
    <row r="17380" spans="1:17" x14ac:dyDescent="0.25">
      <c r="A17380" t="s">
        <v>882</v>
      </c>
      <c r="B17380" t="s">
        <v>883</v>
      </c>
      <c r="C17380" t="s">
        <v>802</v>
      </c>
      <c r="D17380" t="s">
        <v>589</v>
      </c>
      <c r="E17380" t="s">
        <v>731</v>
      </c>
      <c r="F17380" t="s">
        <v>884</v>
      </c>
      <c r="G17380" t="s">
        <v>233</v>
      </c>
      <c r="H17380" t="s">
        <v>833</v>
      </c>
      <c r="I17380" t="s">
        <v>240</v>
      </c>
      <c r="J17380" t="s">
        <v>834</v>
      </c>
      <c r="K17380" t="s">
        <v>241</v>
      </c>
      <c r="L17380" t="s">
        <v>806</v>
      </c>
      <c r="O17380" t="s">
        <v>264</v>
      </c>
      <c r="P17380">
        <v>2020</v>
      </c>
      <c r="Q17380">
        <v>0.23595854045245701</v>
      </c>
    </row>
    <row r="17381" spans="1:17" x14ac:dyDescent="0.25">
      <c r="A17381" t="s">
        <v>882</v>
      </c>
      <c r="B17381" t="s">
        <v>883</v>
      </c>
      <c r="C17381" t="s">
        <v>802</v>
      </c>
      <c r="D17381" t="s">
        <v>589</v>
      </c>
      <c r="E17381" t="s">
        <v>731</v>
      </c>
      <c r="F17381" t="s">
        <v>884</v>
      </c>
      <c r="G17381" t="s">
        <v>233</v>
      </c>
      <c r="H17381" t="s">
        <v>833</v>
      </c>
      <c r="I17381" t="s">
        <v>240</v>
      </c>
      <c r="J17381" t="s">
        <v>834</v>
      </c>
      <c r="K17381" t="s">
        <v>241</v>
      </c>
      <c r="L17381" t="s">
        <v>806</v>
      </c>
      <c r="O17381" t="s">
        <v>265</v>
      </c>
      <c r="P17381">
        <v>2020</v>
      </c>
      <c r="Q17381">
        <v>0.27790672542178302</v>
      </c>
    </row>
    <row r="17382" spans="1:17" x14ac:dyDescent="0.25">
      <c r="A17382" t="s">
        <v>882</v>
      </c>
      <c r="B17382" t="s">
        <v>883</v>
      </c>
      <c r="C17382" t="s">
        <v>802</v>
      </c>
      <c r="D17382" t="s">
        <v>589</v>
      </c>
      <c r="E17382" t="s">
        <v>731</v>
      </c>
      <c r="F17382" t="s">
        <v>884</v>
      </c>
      <c r="G17382" t="s">
        <v>233</v>
      </c>
      <c r="H17382" t="s">
        <v>833</v>
      </c>
      <c r="I17382" t="s">
        <v>240</v>
      </c>
      <c r="J17382" t="s">
        <v>834</v>
      </c>
      <c r="K17382" t="s">
        <v>241</v>
      </c>
      <c r="L17382" t="s">
        <v>806</v>
      </c>
      <c r="O17382" t="s">
        <v>194</v>
      </c>
      <c r="P17382">
        <v>2030</v>
      </c>
      <c r="Q17382">
        <v>0.1424073974923</v>
      </c>
    </row>
    <row r="17383" spans="1:17" x14ac:dyDescent="0.25">
      <c r="A17383" t="s">
        <v>882</v>
      </c>
      <c r="B17383" t="s">
        <v>883</v>
      </c>
      <c r="C17383" t="s">
        <v>802</v>
      </c>
      <c r="D17383" t="s">
        <v>589</v>
      </c>
      <c r="E17383" t="s">
        <v>731</v>
      </c>
      <c r="F17383" t="s">
        <v>884</v>
      </c>
      <c r="G17383" t="s">
        <v>233</v>
      </c>
      <c r="H17383" t="s">
        <v>833</v>
      </c>
      <c r="I17383" t="s">
        <v>240</v>
      </c>
      <c r="J17383" t="s">
        <v>834</v>
      </c>
      <c r="K17383" t="s">
        <v>241</v>
      </c>
      <c r="L17383" t="s">
        <v>806</v>
      </c>
      <c r="O17383" t="s">
        <v>194</v>
      </c>
      <c r="P17383">
        <v>2040</v>
      </c>
      <c r="Q17383">
        <v>0.106047783575097</v>
      </c>
    </row>
    <row r="17384" spans="1:17" x14ac:dyDescent="0.25">
      <c r="A17384" t="s">
        <v>882</v>
      </c>
      <c r="B17384" t="s">
        <v>883</v>
      </c>
      <c r="C17384" t="s">
        <v>802</v>
      </c>
      <c r="D17384" t="s">
        <v>589</v>
      </c>
      <c r="E17384" t="s">
        <v>731</v>
      </c>
      <c r="F17384" t="s">
        <v>884</v>
      </c>
      <c r="G17384" t="s">
        <v>233</v>
      </c>
      <c r="H17384" t="s">
        <v>833</v>
      </c>
      <c r="I17384" t="s">
        <v>240</v>
      </c>
      <c r="J17384" t="s">
        <v>834</v>
      </c>
      <c r="K17384" t="s">
        <v>241</v>
      </c>
      <c r="L17384" t="s">
        <v>806</v>
      </c>
      <c r="O17384" t="s">
        <v>194</v>
      </c>
      <c r="P17384">
        <v>2050</v>
      </c>
      <c r="Q17384">
        <v>9.0648935241369202E-2</v>
      </c>
    </row>
    <row r="17385" spans="1:17" x14ac:dyDescent="0.25">
      <c r="A17385" t="s">
        <v>882</v>
      </c>
      <c r="B17385" t="s">
        <v>883</v>
      </c>
      <c r="C17385" t="s">
        <v>802</v>
      </c>
      <c r="D17385" t="s">
        <v>589</v>
      </c>
      <c r="E17385" t="s">
        <v>731</v>
      </c>
      <c r="F17385" t="s">
        <v>884</v>
      </c>
      <c r="G17385" t="s">
        <v>233</v>
      </c>
      <c r="H17385" t="s">
        <v>833</v>
      </c>
      <c r="I17385" t="s">
        <v>240</v>
      </c>
      <c r="J17385" t="s">
        <v>834</v>
      </c>
      <c r="K17385" t="s">
        <v>241</v>
      </c>
      <c r="L17385" t="s">
        <v>806</v>
      </c>
      <c r="O17385" t="s">
        <v>264</v>
      </c>
      <c r="P17385">
        <v>2050</v>
      </c>
      <c r="Q17385">
        <v>6.86799234821516E-2</v>
      </c>
    </row>
    <row r="17386" spans="1:17" x14ac:dyDescent="0.25">
      <c r="A17386" t="s">
        <v>882</v>
      </c>
      <c r="B17386" t="s">
        <v>883</v>
      </c>
      <c r="C17386" t="s">
        <v>802</v>
      </c>
      <c r="D17386" t="s">
        <v>589</v>
      </c>
      <c r="E17386" t="s">
        <v>731</v>
      </c>
      <c r="F17386" t="s">
        <v>884</v>
      </c>
      <c r="G17386" t="s">
        <v>233</v>
      </c>
      <c r="H17386" t="s">
        <v>833</v>
      </c>
      <c r="I17386" t="s">
        <v>240</v>
      </c>
      <c r="J17386" t="s">
        <v>834</v>
      </c>
      <c r="K17386" t="s">
        <v>241</v>
      </c>
      <c r="L17386" t="s">
        <v>806</v>
      </c>
      <c r="O17386" t="s">
        <v>265</v>
      </c>
      <c r="P17386">
        <v>2050</v>
      </c>
      <c r="Q17386">
        <v>0.17075156438259501</v>
      </c>
    </row>
    <row r="17387" spans="1:17" x14ac:dyDescent="0.25">
      <c r="A17387" t="s">
        <v>882</v>
      </c>
      <c r="B17387" t="s">
        <v>883</v>
      </c>
      <c r="C17387" t="s">
        <v>802</v>
      </c>
      <c r="D17387" t="s">
        <v>589</v>
      </c>
      <c r="E17387" t="s">
        <v>731</v>
      </c>
      <c r="F17387" t="s">
        <v>884</v>
      </c>
      <c r="G17387" t="s">
        <v>233</v>
      </c>
      <c r="H17387" t="s">
        <v>885</v>
      </c>
      <c r="I17387" t="s">
        <v>240</v>
      </c>
      <c r="J17387" t="s">
        <v>886</v>
      </c>
      <c r="K17387" t="s">
        <v>241</v>
      </c>
      <c r="L17387" t="s">
        <v>806</v>
      </c>
      <c r="M17387" t="s">
        <v>887</v>
      </c>
      <c r="O17387" t="s">
        <v>194</v>
      </c>
      <c r="P17387">
        <v>2015</v>
      </c>
    </row>
    <row r="17388" spans="1:17" x14ac:dyDescent="0.25">
      <c r="A17388" t="s">
        <v>882</v>
      </c>
      <c r="B17388" t="s">
        <v>883</v>
      </c>
      <c r="C17388" t="s">
        <v>802</v>
      </c>
      <c r="D17388" t="s">
        <v>589</v>
      </c>
      <c r="E17388" t="s">
        <v>731</v>
      </c>
      <c r="F17388" t="s">
        <v>884</v>
      </c>
      <c r="G17388" t="s">
        <v>233</v>
      </c>
      <c r="H17388" t="s">
        <v>885</v>
      </c>
      <c r="I17388" t="s">
        <v>240</v>
      </c>
      <c r="J17388" t="s">
        <v>886</v>
      </c>
      <c r="K17388" t="s">
        <v>241</v>
      </c>
      <c r="L17388" t="s">
        <v>806</v>
      </c>
      <c r="M17388" t="s">
        <v>887</v>
      </c>
      <c r="O17388" t="s">
        <v>194</v>
      </c>
      <c r="P17388">
        <v>2020</v>
      </c>
      <c r="Q17388">
        <v>8.7547415667463005E-2</v>
      </c>
    </row>
    <row r="17389" spans="1:17" x14ac:dyDescent="0.25">
      <c r="A17389" t="s">
        <v>882</v>
      </c>
      <c r="B17389" t="s">
        <v>883</v>
      </c>
      <c r="C17389" t="s">
        <v>802</v>
      </c>
      <c r="D17389" t="s">
        <v>589</v>
      </c>
      <c r="E17389" t="s">
        <v>731</v>
      </c>
      <c r="F17389" t="s">
        <v>884</v>
      </c>
      <c r="G17389" t="s">
        <v>233</v>
      </c>
      <c r="H17389" t="s">
        <v>885</v>
      </c>
      <c r="I17389" t="s">
        <v>240</v>
      </c>
      <c r="J17389" t="s">
        <v>886</v>
      </c>
      <c r="K17389" t="s">
        <v>241</v>
      </c>
      <c r="L17389" t="s">
        <v>806</v>
      </c>
      <c r="M17389" t="s">
        <v>887</v>
      </c>
      <c r="O17389" t="s">
        <v>264</v>
      </c>
      <c r="P17389">
        <v>2020</v>
      </c>
      <c r="Q17389">
        <v>8.0400687857874201E-2</v>
      </c>
    </row>
    <row r="17390" spans="1:17" x14ac:dyDescent="0.25">
      <c r="A17390" t="s">
        <v>882</v>
      </c>
      <c r="B17390" t="s">
        <v>883</v>
      </c>
      <c r="C17390" t="s">
        <v>802</v>
      </c>
      <c r="D17390" t="s">
        <v>589</v>
      </c>
      <c r="E17390" t="s">
        <v>731</v>
      </c>
      <c r="F17390" t="s">
        <v>884</v>
      </c>
      <c r="G17390" t="s">
        <v>233</v>
      </c>
      <c r="H17390" t="s">
        <v>885</v>
      </c>
      <c r="I17390" t="s">
        <v>240</v>
      </c>
      <c r="J17390" t="s">
        <v>886</v>
      </c>
      <c r="K17390" t="s">
        <v>241</v>
      </c>
      <c r="L17390" t="s">
        <v>806</v>
      </c>
      <c r="M17390" t="s">
        <v>887</v>
      </c>
      <c r="O17390" t="s">
        <v>265</v>
      </c>
      <c r="P17390">
        <v>2020</v>
      </c>
      <c r="Q17390">
        <v>9.4694143477051906E-2</v>
      </c>
    </row>
    <row r="17391" spans="1:17" x14ac:dyDescent="0.25">
      <c r="A17391" t="s">
        <v>882</v>
      </c>
      <c r="B17391" t="s">
        <v>883</v>
      </c>
      <c r="C17391" t="s">
        <v>802</v>
      </c>
      <c r="D17391" t="s">
        <v>589</v>
      </c>
      <c r="E17391" t="s">
        <v>731</v>
      </c>
      <c r="F17391" t="s">
        <v>884</v>
      </c>
      <c r="G17391" t="s">
        <v>233</v>
      </c>
      <c r="H17391" t="s">
        <v>885</v>
      </c>
      <c r="I17391" t="s">
        <v>240</v>
      </c>
      <c r="J17391" t="s">
        <v>886</v>
      </c>
      <c r="K17391" t="s">
        <v>241</v>
      </c>
      <c r="L17391" t="s">
        <v>806</v>
      </c>
      <c r="M17391" t="s">
        <v>887</v>
      </c>
      <c r="O17391" t="s">
        <v>194</v>
      </c>
      <c r="P17391">
        <v>2030</v>
      </c>
      <c r="Q17391">
        <v>7.0531160795020101E-2</v>
      </c>
    </row>
    <row r="17392" spans="1:17" x14ac:dyDescent="0.25">
      <c r="A17392" t="s">
        <v>882</v>
      </c>
      <c r="B17392" t="s">
        <v>883</v>
      </c>
      <c r="C17392" t="s">
        <v>802</v>
      </c>
      <c r="D17392" t="s">
        <v>589</v>
      </c>
      <c r="E17392" t="s">
        <v>731</v>
      </c>
      <c r="F17392" t="s">
        <v>884</v>
      </c>
      <c r="G17392" t="s">
        <v>233</v>
      </c>
      <c r="H17392" t="s">
        <v>885</v>
      </c>
      <c r="I17392" t="s">
        <v>240</v>
      </c>
      <c r="J17392" t="s">
        <v>886</v>
      </c>
      <c r="K17392" t="s">
        <v>241</v>
      </c>
      <c r="L17392" t="s">
        <v>806</v>
      </c>
      <c r="M17392" t="s">
        <v>887</v>
      </c>
      <c r="O17392" t="s">
        <v>194</v>
      </c>
      <c r="P17392">
        <v>2040</v>
      </c>
      <c r="Q17392">
        <v>6.33127312745944E-2</v>
      </c>
    </row>
    <row r="17393" spans="1:17" x14ac:dyDescent="0.25">
      <c r="A17393" t="s">
        <v>882</v>
      </c>
      <c r="B17393" t="s">
        <v>883</v>
      </c>
      <c r="C17393" t="s">
        <v>802</v>
      </c>
      <c r="D17393" t="s">
        <v>589</v>
      </c>
      <c r="E17393" t="s">
        <v>731</v>
      </c>
      <c r="F17393" t="s">
        <v>884</v>
      </c>
      <c r="G17393" t="s">
        <v>233</v>
      </c>
      <c r="H17393" t="s">
        <v>885</v>
      </c>
      <c r="I17393" t="s">
        <v>240</v>
      </c>
      <c r="J17393" t="s">
        <v>886</v>
      </c>
      <c r="K17393" t="s">
        <v>241</v>
      </c>
      <c r="L17393" t="s">
        <v>806</v>
      </c>
      <c r="M17393" t="s">
        <v>887</v>
      </c>
      <c r="O17393" t="s">
        <v>194</v>
      </c>
      <c r="P17393">
        <v>2050</v>
      </c>
      <c r="Q17393">
        <v>5.9777245886924901E-2</v>
      </c>
    </row>
    <row r="17394" spans="1:17" x14ac:dyDescent="0.25">
      <c r="A17394" t="s">
        <v>882</v>
      </c>
      <c r="B17394" t="s">
        <v>883</v>
      </c>
      <c r="C17394" t="s">
        <v>802</v>
      </c>
      <c r="D17394" t="s">
        <v>589</v>
      </c>
      <c r="E17394" t="s">
        <v>731</v>
      </c>
      <c r="F17394" t="s">
        <v>884</v>
      </c>
      <c r="G17394" t="s">
        <v>233</v>
      </c>
      <c r="H17394" t="s">
        <v>885</v>
      </c>
      <c r="I17394" t="s">
        <v>240</v>
      </c>
      <c r="J17394" t="s">
        <v>886</v>
      </c>
      <c r="K17394" t="s">
        <v>241</v>
      </c>
      <c r="L17394" t="s">
        <v>806</v>
      </c>
      <c r="M17394" t="s">
        <v>887</v>
      </c>
      <c r="O17394" t="s">
        <v>264</v>
      </c>
      <c r="P17394">
        <v>2050</v>
      </c>
      <c r="Q17394">
        <v>5.1162678679468498E-2</v>
      </c>
    </row>
    <row r="17395" spans="1:17" x14ac:dyDescent="0.25">
      <c r="A17395" t="s">
        <v>882</v>
      </c>
      <c r="B17395" t="s">
        <v>883</v>
      </c>
      <c r="C17395" t="s">
        <v>802</v>
      </c>
      <c r="D17395" t="s">
        <v>589</v>
      </c>
      <c r="E17395" t="s">
        <v>731</v>
      </c>
      <c r="F17395" t="s">
        <v>884</v>
      </c>
      <c r="G17395" t="s">
        <v>233</v>
      </c>
      <c r="H17395" t="s">
        <v>885</v>
      </c>
      <c r="I17395" t="s">
        <v>240</v>
      </c>
      <c r="J17395" t="s">
        <v>886</v>
      </c>
      <c r="K17395" t="s">
        <v>241</v>
      </c>
      <c r="L17395" t="s">
        <v>806</v>
      </c>
      <c r="M17395" t="s">
        <v>887</v>
      </c>
      <c r="O17395" t="s">
        <v>265</v>
      </c>
      <c r="P17395">
        <v>2050</v>
      </c>
      <c r="Q17395">
        <v>6.8597109450375698E-2</v>
      </c>
    </row>
    <row r="17396" spans="1:17" x14ac:dyDescent="0.25">
      <c r="A17396" t="s">
        <v>882</v>
      </c>
      <c r="B17396" t="s">
        <v>883</v>
      </c>
      <c r="C17396" t="s">
        <v>802</v>
      </c>
      <c r="D17396" t="s">
        <v>589</v>
      </c>
      <c r="E17396" t="s">
        <v>731</v>
      </c>
      <c r="F17396" t="s">
        <v>884</v>
      </c>
      <c r="G17396" t="s">
        <v>188</v>
      </c>
      <c r="H17396" t="s">
        <v>835</v>
      </c>
      <c r="I17396" t="s">
        <v>240</v>
      </c>
      <c r="J17396" t="s">
        <v>836</v>
      </c>
      <c r="K17396" t="s">
        <v>241</v>
      </c>
      <c r="L17396" t="s">
        <v>806</v>
      </c>
      <c r="M17396" t="s">
        <v>879</v>
      </c>
      <c r="O17396" t="s">
        <v>194</v>
      </c>
      <c r="P17396">
        <v>2015</v>
      </c>
    </row>
    <row r="17397" spans="1:17" x14ac:dyDescent="0.25">
      <c r="A17397" t="s">
        <v>882</v>
      </c>
      <c r="B17397" t="s">
        <v>883</v>
      </c>
      <c r="C17397" t="s">
        <v>802</v>
      </c>
      <c r="D17397" t="s">
        <v>589</v>
      </c>
      <c r="E17397" t="s">
        <v>731</v>
      </c>
      <c r="F17397" t="s">
        <v>884</v>
      </c>
      <c r="G17397" t="s">
        <v>188</v>
      </c>
      <c r="H17397" t="s">
        <v>835</v>
      </c>
      <c r="I17397" t="s">
        <v>240</v>
      </c>
      <c r="J17397" t="s">
        <v>836</v>
      </c>
      <c r="K17397" t="s">
        <v>241</v>
      </c>
      <c r="L17397" t="s">
        <v>806</v>
      </c>
      <c r="M17397" t="s">
        <v>879</v>
      </c>
      <c r="O17397" t="s">
        <v>194</v>
      </c>
      <c r="P17397">
        <v>2020</v>
      </c>
      <c r="Q17397">
        <v>0.102264081863887</v>
      </c>
    </row>
    <row r="17398" spans="1:17" x14ac:dyDescent="0.25">
      <c r="A17398" t="s">
        <v>882</v>
      </c>
      <c r="B17398" t="s">
        <v>883</v>
      </c>
      <c r="C17398" t="s">
        <v>802</v>
      </c>
      <c r="D17398" t="s">
        <v>589</v>
      </c>
      <c r="E17398" t="s">
        <v>731</v>
      </c>
      <c r="F17398" t="s">
        <v>884</v>
      </c>
      <c r="G17398" t="s">
        <v>188</v>
      </c>
      <c r="H17398" t="s">
        <v>835</v>
      </c>
      <c r="I17398" t="s">
        <v>240</v>
      </c>
      <c r="J17398" t="s">
        <v>836</v>
      </c>
      <c r="K17398" t="s">
        <v>241</v>
      </c>
      <c r="L17398" t="s">
        <v>806</v>
      </c>
      <c r="M17398" t="s">
        <v>879</v>
      </c>
      <c r="O17398" t="s">
        <v>264</v>
      </c>
      <c r="P17398">
        <v>2020</v>
      </c>
      <c r="Q17398">
        <v>9.3915993548467497E-2</v>
      </c>
    </row>
    <row r="17399" spans="1:17" x14ac:dyDescent="0.25">
      <c r="A17399" t="s">
        <v>882</v>
      </c>
      <c r="B17399" t="s">
        <v>883</v>
      </c>
      <c r="C17399" t="s">
        <v>802</v>
      </c>
      <c r="D17399" t="s">
        <v>589</v>
      </c>
      <c r="E17399" t="s">
        <v>731</v>
      </c>
      <c r="F17399" t="s">
        <v>884</v>
      </c>
      <c r="G17399" t="s">
        <v>188</v>
      </c>
      <c r="H17399" t="s">
        <v>835</v>
      </c>
      <c r="I17399" t="s">
        <v>240</v>
      </c>
      <c r="J17399" t="s">
        <v>836</v>
      </c>
      <c r="K17399" t="s">
        <v>241</v>
      </c>
      <c r="L17399" t="s">
        <v>806</v>
      </c>
      <c r="M17399" t="s">
        <v>879</v>
      </c>
      <c r="O17399" t="s">
        <v>265</v>
      </c>
      <c r="P17399">
        <v>2020</v>
      </c>
      <c r="Q17399">
        <v>0.110612170179306</v>
      </c>
    </row>
    <row r="17400" spans="1:17" x14ac:dyDescent="0.25">
      <c r="A17400" t="s">
        <v>882</v>
      </c>
      <c r="B17400" t="s">
        <v>883</v>
      </c>
      <c r="C17400" t="s">
        <v>802</v>
      </c>
      <c r="D17400" t="s">
        <v>589</v>
      </c>
      <c r="E17400" t="s">
        <v>731</v>
      </c>
      <c r="F17400" t="s">
        <v>884</v>
      </c>
      <c r="G17400" t="s">
        <v>188</v>
      </c>
      <c r="H17400" t="s">
        <v>835</v>
      </c>
      <c r="I17400" t="s">
        <v>240</v>
      </c>
      <c r="J17400" t="s">
        <v>836</v>
      </c>
      <c r="K17400" t="s">
        <v>241</v>
      </c>
      <c r="L17400" t="s">
        <v>806</v>
      </c>
      <c r="M17400" t="s">
        <v>879</v>
      </c>
      <c r="O17400" t="s">
        <v>194</v>
      </c>
      <c r="P17400">
        <v>2030</v>
      </c>
      <c r="Q17400">
        <v>8.2387405116488593E-2</v>
      </c>
    </row>
    <row r="17401" spans="1:17" x14ac:dyDescent="0.25">
      <c r="A17401" t="s">
        <v>882</v>
      </c>
      <c r="B17401" t="s">
        <v>883</v>
      </c>
      <c r="C17401" t="s">
        <v>802</v>
      </c>
      <c r="D17401" t="s">
        <v>589</v>
      </c>
      <c r="E17401" t="s">
        <v>731</v>
      </c>
      <c r="F17401" t="s">
        <v>884</v>
      </c>
      <c r="G17401" t="s">
        <v>188</v>
      </c>
      <c r="H17401" t="s">
        <v>835</v>
      </c>
      <c r="I17401" t="s">
        <v>240</v>
      </c>
      <c r="J17401" t="s">
        <v>836</v>
      </c>
      <c r="K17401" t="s">
        <v>241</v>
      </c>
      <c r="L17401" t="s">
        <v>806</v>
      </c>
      <c r="M17401" t="s">
        <v>879</v>
      </c>
      <c r="O17401" t="s">
        <v>194</v>
      </c>
      <c r="P17401">
        <v>2040</v>
      </c>
      <c r="Q17401">
        <v>7.3955562077175893E-2</v>
      </c>
    </row>
    <row r="17402" spans="1:17" x14ac:dyDescent="0.25">
      <c r="A17402" t="s">
        <v>882</v>
      </c>
      <c r="B17402" t="s">
        <v>883</v>
      </c>
      <c r="C17402" t="s">
        <v>802</v>
      </c>
      <c r="D17402" t="s">
        <v>589</v>
      </c>
      <c r="E17402" t="s">
        <v>731</v>
      </c>
      <c r="F17402" t="s">
        <v>884</v>
      </c>
      <c r="G17402" t="s">
        <v>188</v>
      </c>
      <c r="H17402" t="s">
        <v>835</v>
      </c>
      <c r="I17402" t="s">
        <v>240</v>
      </c>
      <c r="J17402" t="s">
        <v>836</v>
      </c>
      <c r="K17402" t="s">
        <v>241</v>
      </c>
      <c r="L17402" t="s">
        <v>806</v>
      </c>
      <c r="M17402" t="s">
        <v>879</v>
      </c>
      <c r="O17402" t="s">
        <v>194</v>
      </c>
      <c r="P17402">
        <v>2050</v>
      </c>
      <c r="Q17402">
        <v>6.9825763791792797E-2</v>
      </c>
    </row>
    <row r="17403" spans="1:17" x14ac:dyDescent="0.25">
      <c r="A17403" t="s">
        <v>882</v>
      </c>
      <c r="B17403" t="s">
        <v>883</v>
      </c>
      <c r="C17403" t="s">
        <v>802</v>
      </c>
      <c r="D17403" t="s">
        <v>589</v>
      </c>
      <c r="E17403" t="s">
        <v>731</v>
      </c>
      <c r="F17403" t="s">
        <v>884</v>
      </c>
      <c r="G17403" t="s">
        <v>188</v>
      </c>
      <c r="H17403" t="s">
        <v>835</v>
      </c>
      <c r="I17403" t="s">
        <v>240</v>
      </c>
      <c r="J17403" t="s">
        <v>836</v>
      </c>
      <c r="K17403" t="s">
        <v>241</v>
      </c>
      <c r="L17403" t="s">
        <v>806</v>
      </c>
      <c r="M17403" t="s">
        <v>879</v>
      </c>
      <c r="O17403" t="s">
        <v>264</v>
      </c>
      <c r="P17403">
        <v>2050</v>
      </c>
      <c r="Q17403">
        <v>5.9763093187425897E-2</v>
      </c>
    </row>
    <row r="17404" spans="1:17" x14ac:dyDescent="0.25">
      <c r="A17404" t="s">
        <v>882</v>
      </c>
      <c r="B17404" t="s">
        <v>883</v>
      </c>
      <c r="C17404" t="s">
        <v>802</v>
      </c>
      <c r="D17404" t="s">
        <v>589</v>
      </c>
      <c r="E17404" t="s">
        <v>731</v>
      </c>
      <c r="F17404" t="s">
        <v>884</v>
      </c>
      <c r="G17404" t="s">
        <v>188</v>
      </c>
      <c r="H17404" t="s">
        <v>835</v>
      </c>
      <c r="I17404" t="s">
        <v>240</v>
      </c>
      <c r="J17404" t="s">
        <v>836</v>
      </c>
      <c r="K17404" t="s">
        <v>241</v>
      </c>
      <c r="L17404" t="s">
        <v>806</v>
      </c>
      <c r="M17404" t="s">
        <v>879</v>
      </c>
      <c r="O17404" t="s">
        <v>265</v>
      </c>
      <c r="P17404">
        <v>2050</v>
      </c>
      <c r="Q17404">
        <v>8.0128240942083595E-2</v>
      </c>
    </row>
    <row r="17405" spans="1:17" x14ac:dyDescent="0.25">
      <c r="A17405" t="s">
        <v>882</v>
      </c>
      <c r="B17405" t="s">
        <v>883</v>
      </c>
      <c r="C17405" t="s">
        <v>802</v>
      </c>
      <c r="D17405" t="s">
        <v>589</v>
      </c>
      <c r="E17405" t="s">
        <v>731</v>
      </c>
      <c r="F17405" t="s">
        <v>884</v>
      </c>
      <c r="G17405" t="s">
        <v>188</v>
      </c>
      <c r="H17405" t="s">
        <v>837</v>
      </c>
      <c r="I17405" t="s">
        <v>240</v>
      </c>
      <c r="J17405" t="s">
        <v>838</v>
      </c>
      <c r="K17405" t="s">
        <v>241</v>
      </c>
      <c r="L17405" t="s">
        <v>806</v>
      </c>
      <c r="O17405" t="s">
        <v>194</v>
      </c>
      <c r="P17405">
        <v>2015</v>
      </c>
    </row>
    <row r="17406" spans="1:17" x14ac:dyDescent="0.25">
      <c r="A17406" t="s">
        <v>882</v>
      </c>
      <c r="B17406" t="s">
        <v>883</v>
      </c>
      <c r="C17406" t="s">
        <v>802</v>
      </c>
      <c r="D17406" t="s">
        <v>589</v>
      </c>
      <c r="E17406" t="s">
        <v>731</v>
      </c>
      <c r="F17406" t="s">
        <v>884</v>
      </c>
      <c r="G17406" t="s">
        <v>188</v>
      </c>
      <c r="H17406" t="s">
        <v>837</v>
      </c>
      <c r="I17406" t="s">
        <v>240</v>
      </c>
      <c r="J17406" t="s">
        <v>838</v>
      </c>
      <c r="K17406" t="s">
        <v>241</v>
      </c>
      <c r="L17406" t="s">
        <v>806</v>
      </c>
      <c r="O17406" t="s">
        <v>194</v>
      </c>
      <c r="P17406">
        <v>2020</v>
      </c>
      <c r="Q17406">
        <v>2.4978745876401101E-2</v>
      </c>
    </row>
    <row r="17407" spans="1:17" x14ac:dyDescent="0.25">
      <c r="A17407" t="s">
        <v>882</v>
      </c>
      <c r="B17407" t="s">
        <v>883</v>
      </c>
      <c r="C17407" t="s">
        <v>802</v>
      </c>
      <c r="D17407" t="s">
        <v>589</v>
      </c>
      <c r="E17407" t="s">
        <v>731</v>
      </c>
      <c r="F17407" t="s">
        <v>884</v>
      </c>
      <c r="G17407" t="s">
        <v>188</v>
      </c>
      <c r="H17407" t="s">
        <v>837</v>
      </c>
      <c r="I17407" t="s">
        <v>240</v>
      </c>
      <c r="J17407" t="s">
        <v>838</v>
      </c>
      <c r="K17407" t="s">
        <v>241</v>
      </c>
      <c r="L17407" t="s">
        <v>806</v>
      </c>
      <c r="O17407" t="s">
        <v>264</v>
      </c>
      <c r="P17407">
        <v>2020</v>
      </c>
      <c r="Q17407">
        <v>2.2939664580368401E-2</v>
      </c>
    </row>
    <row r="17408" spans="1:17" x14ac:dyDescent="0.25">
      <c r="A17408" t="s">
        <v>882</v>
      </c>
      <c r="B17408" t="s">
        <v>883</v>
      </c>
      <c r="C17408" t="s">
        <v>802</v>
      </c>
      <c r="D17408" t="s">
        <v>589</v>
      </c>
      <c r="E17408" t="s">
        <v>731</v>
      </c>
      <c r="F17408" t="s">
        <v>884</v>
      </c>
      <c r="G17408" t="s">
        <v>188</v>
      </c>
      <c r="H17408" t="s">
        <v>837</v>
      </c>
      <c r="I17408" t="s">
        <v>240</v>
      </c>
      <c r="J17408" t="s">
        <v>838</v>
      </c>
      <c r="K17408" t="s">
        <v>241</v>
      </c>
      <c r="L17408" t="s">
        <v>806</v>
      </c>
      <c r="O17408" t="s">
        <v>265</v>
      </c>
      <c r="P17408">
        <v>2020</v>
      </c>
      <c r="Q17408">
        <v>2.7017827172433902E-2</v>
      </c>
    </row>
    <row r="17409" spans="1:17" x14ac:dyDescent="0.25">
      <c r="A17409" t="s">
        <v>882</v>
      </c>
      <c r="B17409" t="s">
        <v>883</v>
      </c>
      <c r="C17409" t="s">
        <v>802</v>
      </c>
      <c r="D17409" t="s">
        <v>589</v>
      </c>
      <c r="E17409" t="s">
        <v>731</v>
      </c>
      <c r="F17409" t="s">
        <v>884</v>
      </c>
      <c r="G17409" t="s">
        <v>188</v>
      </c>
      <c r="H17409" t="s">
        <v>837</v>
      </c>
      <c r="I17409" t="s">
        <v>240</v>
      </c>
      <c r="J17409" t="s">
        <v>838</v>
      </c>
      <c r="K17409" t="s">
        <v>241</v>
      </c>
      <c r="L17409" t="s">
        <v>806</v>
      </c>
      <c r="O17409" t="s">
        <v>194</v>
      </c>
      <c r="P17409">
        <v>2030</v>
      </c>
      <c r="Q17409">
        <v>1.6212352261581901E-2</v>
      </c>
    </row>
    <row r="17410" spans="1:17" x14ac:dyDescent="0.25">
      <c r="A17410" t="s">
        <v>882</v>
      </c>
      <c r="B17410" t="s">
        <v>883</v>
      </c>
      <c r="C17410" t="s">
        <v>802</v>
      </c>
      <c r="D17410" t="s">
        <v>589</v>
      </c>
      <c r="E17410" t="s">
        <v>731</v>
      </c>
      <c r="F17410" t="s">
        <v>884</v>
      </c>
      <c r="G17410" t="s">
        <v>188</v>
      </c>
      <c r="H17410" t="s">
        <v>837</v>
      </c>
      <c r="I17410" t="s">
        <v>240</v>
      </c>
      <c r="J17410" t="s">
        <v>838</v>
      </c>
      <c r="K17410" t="s">
        <v>241</v>
      </c>
      <c r="L17410" t="s">
        <v>806</v>
      </c>
      <c r="O17410" t="s">
        <v>194</v>
      </c>
      <c r="P17410">
        <v>2040</v>
      </c>
      <c r="Q17410">
        <v>1.3063696038316501E-2</v>
      </c>
    </row>
    <row r="17411" spans="1:17" x14ac:dyDescent="0.25">
      <c r="A17411" t="s">
        <v>882</v>
      </c>
      <c r="B17411" t="s">
        <v>883</v>
      </c>
      <c r="C17411" t="s">
        <v>802</v>
      </c>
      <c r="D17411" t="s">
        <v>589</v>
      </c>
      <c r="E17411" t="s">
        <v>731</v>
      </c>
      <c r="F17411" t="s">
        <v>884</v>
      </c>
      <c r="G17411" t="s">
        <v>188</v>
      </c>
      <c r="H17411" t="s">
        <v>837</v>
      </c>
      <c r="I17411" t="s">
        <v>240</v>
      </c>
      <c r="J17411" t="s">
        <v>838</v>
      </c>
      <c r="K17411" t="s">
        <v>241</v>
      </c>
      <c r="L17411" t="s">
        <v>806</v>
      </c>
      <c r="O17411" t="s">
        <v>194</v>
      </c>
      <c r="P17411">
        <v>2050</v>
      </c>
      <c r="Q17411">
        <v>1.16454365220584E-2</v>
      </c>
    </row>
    <row r="17412" spans="1:17" x14ac:dyDescent="0.25">
      <c r="A17412" t="s">
        <v>882</v>
      </c>
      <c r="B17412" t="s">
        <v>883</v>
      </c>
      <c r="C17412" t="s">
        <v>802</v>
      </c>
      <c r="D17412" t="s">
        <v>589</v>
      </c>
      <c r="E17412" t="s">
        <v>731</v>
      </c>
      <c r="F17412" t="s">
        <v>884</v>
      </c>
      <c r="G17412" t="s">
        <v>188</v>
      </c>
      <c r="H17412" t="s">
        <v>837</v>
      </c>
      <c r="I17412" t="s">
        <v>240</v>
      </c>
      <c r="J17412" t="s">
        <v>838</v>
      </c>
      <c r="K17412" t="s">
        <v>241</v>
      </c>
      <c r="L17412" t="s">
        <v>806</v>
      </c>
      <c r="O17412" t="s">
        <v>264</v>
      </c>
      <c r="P17412">
        <v>2050</v>
      </c>
      <c r="Q17412">
        <v>9.2891095254029991E-3</v>
      </c>
    </row>
    <row r="17413" spans="1:17" x14ac:dyDescent="0.25">
      <c r="A17413" t="s">
        <v>882</v>
      </c>
      <c r="B17413" t="s">
        <v>883</v>
      </c>
      <c r="C17413" t="s">
        <v>802</v>
      </c>
      <c r="D17413" t="s">
        <v>589</v>
      </c>
      <c r="E17413" t="s">
        <v>731</v>
      </c>
      <c r="F17413" t="s">
        <v>884</v>
      </c>
      <c r="G17413" t="s">
        <v>188</v>
      </c>
      <c r="H17413" t="s">
        <v>837</v>
      </c>
      <c r="I17413" t="s">
        <v>240</v>
      </c>
      <c r="J17413" t="s">
        <v>838</v>
      </c>
      <c r="K17413" t="s">
        <v>241</v>
      </c>
      <c r="L17413" t="s">
        <v>806</v>
      </c>
      <c r="O17413" t="s">
        <v>265</v>
      </c>
      <c r="P17413">
        <v>2050</v>
      </c>
      <c r="Q17413">
        <v>1.41780273733416E-2</v>
      </c>
    </row>
    <row r="17414" spans="1:17" x14ac:dyDescent="0.25">
      <c r="A17414" t="s">
        <v>882</v>
      </c>
      <c r="B17414" t="s">
        <v>883</v>
      </c>
      <c r="C17414" t="s">
        <v>802</v>
      </c>
      <c r="D17414" t="s">
        <v>589</v>
      </c>
      <c r="E17414" t="s">
        <v>731</v>
      </c>
      <c r="F17414" t="s">
        <v>884</v>
      </c>
      <c r="G17414" t="s">
        <v>188</v>
      </c>
      <c r="H17414" t="s">
        <v>839</v>
      </c>
      <c r="I17414" t="s">
        <v>240</v>
      </c>
      <c r="J17414" t="s">
        <v>840</v>
      </c>
      <c r="K17414" t="s">
        <v>241</v>
      </c>
      <c r="L17414" t="s">
        <v>806</v>
      </c>
      <c r="O17414" t="s">
        <v>194</v>
      </c>
      <c r="P17414">
        <v>2015</v>
      </c>
    </row>
    <row r="17415" spans="1:17" x14ac:dyDescent="0.25">
      <c r="A17415" t="s">
        <v>882</v>
      </c>
      <c r="B17415" t="s">
        <v>883</v>
      </c>
      <c r="C17415" t="s">
        <v>802</v>
      </c>
      <c r="D17415" t="s">
        <v>589</v>
      </c>
      <c r="E17415" t="s">
        <v>731</v>
      </c>
      <c r="F17415" t="s">
        <v>884</v>
      </c>
      <c r="G17415" t="s">
        <v>188</v>
      </c>
      <c r="H17415" t="s">
        <v>839</v>
      </c>
      <c r="I17415" t="s">
        <v>240</v>
      </c>
      <c r="J17415" t="s">
        <v>840</v>
      </c>
      <c r="K17415" t="s">
        <v>241</v>
      </c>
      <c r="L17415" t="s">
        <v>806</v>
      </c>
      <c r="O17415" t="s">
        <v>194</v>
      </c>
      <c r="P17415">
        <v>2020</v>
      </c>
      <c r="Q17415">
        <v>2.9363729478528E-2</v>
      </c>
    </row>
    <row r="17416" spans="1:17" x14ac:dyDescent="0.25">
      <c r="A17416" t="s">
        <v>882</v>
      </c>
      <c r="B17416" t="s">
        <v>883</v>
      </c>
      <c r="C17416" t="s">
        <v>802</v>
      </c>
      <c r="D17416" t="s">
        <v>589</v>
      </c>
      <c r="E17416" t="s">
        <v>731</v>
      </c>
      <c r="F17416" t="s">
        <v>884</v>
      </c>
      <c r="G17416" t="s">
        <v>188</v>
      </c>
      <c r="H17416" t="s">
        <v>839</v>
      </c>
      <c r="I17416" t="s">
        <v>240</v>
      </c>
      <c r="J17416" t="s">
        <v>840</v>
      </c>
      <c r="K17416" t="s">
        <v>241</v>
      </c>
      <c r="L17416" t="s">
        <v>806</v>
      </c>
      <c r="O17416" t="s">
        <v>264</v>
      </c>
      <c r="P17416">
        <v>2020</v>
      </c>
      <c r="Q17416">
        <v>2.6966690337423601E-2</v>
      </c>
    </row>
    <row r="17417" spans="1:17" x14ac:dyDescent="0.25">
      <c r="A17417" t="s">
        <v>882</v>
      </c>
      <c r="B17417" t="s">
        <v>883</v>
      </c>
      <c r="C17417" t="s">
        <v>802</v>
      </c>
      <c r="D17417" t="s">
        <v>589</v>
      </c>
      <c r="E17417" t="s">
        <v>731</v>
      </c>
      <c r="F17417" t="s">
        <v>884</v>
      </c>
      <c r="G17417" t="s">
        <v>188</v>
      </c>
      <c r="H17417" t="s">
        <v>839</v>
      </c>
      <c r="I17417" t="s">
        <v>240</v>
      </c>
      <c r="J17417" t="s">
        <v>840</v>
      </c>
      <c r="K17417" t="s">
        <v>241</v>
      </c>
      <c r="L17417" t="s">
        <v>806</v>
      </c>
      <c r="O17417" t="s">
        <v>265</v>
      </c>
      <c r="P17417">
        <v>2020</v>
      </c>
      <c r="Q17417">
        <v>3.1760768619632299E-2</v>
      </c>
    </row>
    <row r="17418" spans="1:17" x14ac:dyDescent="0.25">
      <c r="A17418" t="s">
        <v>882</v>
      </c>
      <c r="B17418" t="s">
        <v>883</v>
      </c>
      <c r="C17418" t="s">
        <v>802</v>
      </c>
      <c r="D17418" t="s">
        <v>589</v>
      </c>
      <c r="E17418" t="s">
        <v>731</v>
      </c>
      <c r="F17418" t="s">
        <v>884</v>
      </c>
      <c r="G17418" t="s">
        <v>188</v>
      </c>
      <c r="H17418" t="s">
        <v>839</v>
      </c>
      <c r="I17418" t="s">
        <v>240</v>
      </c>
      <c r="J17418" t="s">
        <v>840</v>
      </c>
      <c r="K17418" t="s">
        <v>241</v>
      </c>
      <c r="L17418" t="s">
        <v>806</v>
      </c>
      <c r="O17418" t="s">
        <v>194</v>
      </c>
      <c r="P17418">
        <v>2030</v>
      </c>
      <c r="Q17418">
        <v>2.36564141796962E-2</v>
      </c>
    </row>
    <row r="17419" spans="1:17" x14ac:dyDescent="0.25">
      <c r="A17419" t="s">
        <v>882</v>
      </c>
      <c r="B17419" t="s">
        <v>883</v>
      </c>
      <c r="C17419" t="s">
        <v>802</v>
      </c>
      <c r="D17419" t="s">
        <v>589</v>
      </c>
      <c r="E17419" t="s">
        <v>731</v>
      </c>
      <c r="F17419" t="s">
        <v>884</v>
      </c>
      <c r="G17419" t="s">
        <v>188</v>
      </c>
      <c r="H17419" t="s">
        <v>839</v>
      </c>
      <c r="I17419" t="s">
        <v>240</v>
      </c>
      <c r="J17419" t="s">
        <v>840</v>
      </c>
      <c r="K17419" t="s">
        <v>241</v>
      </c>
      <c r="L17419" t="s">
        <v>806</v>
      </c>
      <c r="O17419" t="s">
        <v>194</v>
      </c>
      <c r="P17419">
        <v>2040</v>
      </c>
      <c r="Q17419">
        <v>2.1235326017565798E-2</v>
      </c>
    </row>
    <row r="17420" spans="1:17" x14ac:dyDescent="0.25">
      <c r="A17420" t="s">
        <v>882</v>
      </c>
      <c r="B17420" t="s">
        <v>883</v>
      </c>
      <c r="C17420" t="s">
        <v>802</v>
      </c>
      <c r="D17420" t="s">
        <v>589</v>
      </c>
      <c r="E17420" t="s">
        <v>731</v>
      </c>
      <c r="F17420" t="s">
        <v>884</v>
      </c>
      <c r="G17420" t="s">
        <v>188</v>
      </c>
      <c r="H17420" t="s">
        <v>839</v>
      </c>
      <c r="I17420" t="s">
        <v>240</v>
      </c>
      <c r="J17420" t="s">
        <v>840</v>
      </c>
      <c r="K17420" t="s">
        <v>241</v>
      </c>
      <c r="L17420" t="s">
        <v>806</v>
      </c>
      <c r="O17420" t="s">
        <v>194</v>
      </c>
      <c r="P17420">
        <v>2050</v>
      </c>
      <c r="Q17420">
        <v>2.00495110428195E-2</v>
      </c>
    </row>
    <row r="17421" spans="1:17" x14ac:dyDescent="0.25">
      <c r="A17421" t="s">
        <v>882</v>
      </c>
      <c r="B17421" t="s">
        <v>883</v>
      </c>
      <c r="C17421" t="s">
        <v>802</v>
      </c>
      <c r="D17421" t="s">
        <v>589</v>
      </c>
      <c r="E17421" t="s">
        <v>731</v>
      </c>
      <c r="F17421" t="s">
        <v>884</v>
      </c>
      <c r="G17421" t="s">
        <v>188</v>
      </c>
      <c r="H17421" t="s">
        <v>839</v>
      </c>
      <c r="I17421" t="s">
        <v>240</v>
      </c>
      <c r="J17421" t="s">
        <v>840</v>
      </c>
      <c r="K17421" t="s">
        <v>241</v>
      </c>
      <c r="L17421" t="s">
        <v>806</v>
      </c>
      <c r="O17421" t="s">
        <v>264</v>
      </c>
      <c r="P17421">
        <v>2050</v>
      </c>
      <c r="Q17421">
        <v>1.7160153097461502E-2</v>
      </c>
    </row>
    <row r="17422" spans="1:17" x14ac:dyDescent="0.25">
      <c r="A17422" t="s">
        <v>882</v>
      </c>
      <c r="B17422" t="s">
        <v>883</v>
      </c>
      <c r="C17422" t="s">
        <v>802</v>
      </c>
      <c r="D17422" t="s">
        <v>589</v>
      </c>
      <c r="E17422" t="s">
        <v>731</v>
      </c>
      <c r="F17422" t="s">
        <v>884</v>
      </c>
      <c r="G17422" t="s">
        <v>188</v>
      </c>
      <c r="H17422" t="s">
        <v>839</v>
      </c>
      <c r="I17422" t="s">
        <v>240</v>
      </c>
      <c r="J17422" t="s">
        <v>840</v>
      </c>
      <c r="K17422" t="s">
        <v>241</v>
      </c>
      <c r="L17422" t="s">
        <v>806</v>
      </c>
      <c r="O17422" t="s">
        <v>265</v>
      </c>
      <c r="P17422">
        <v>2050</v>
      </c>
      <c r="Q17422">
        <v>2.30077261510577E-2</v>
      </c>
    </row>
    <row r="17423" spans="1:17" x14ac:dyDescent="0.25">
      <c r="A17423" t="s">
        <v>882</v>
      </c>
      <c r="B17423" t="s">
        <v>883</v>
      </c>
      <c r="C17423" t="s">
        <v>802</v>
      </c>
      <c r="D17423" t="s">
        <v>589</v>
      </c>
      <c r="E17423" t="s">
        <v>731</v>
      </c>
      <c r="F17423" t="s">
        <v>884</v>
      </c>
      <c r="G17423" t="s">
        <v>233</v>
      </c>
      <c r="H17423" t="s">
        <v>841</v>
      </c>
      <c r="I17423" t="s">
        <v>240</v>
      </c>
      <c r="J17423" t="s">
        <v>842</v>
      </c>
      <c r="K17423" t="s">
        <v>241</v>
      </c>
      <c r="L17423" t="s">
        <v>806</v>
      </c>
      <c r="O17423" t="s">
        <v>194</v>
      </c>
      <c r="P17423">
        <v>2015</v>
      </c>
    </row>
    <row r="17424" spans="1:17" x14ac:dyDescent="0.25">
      <c r="A17424" t="s">
        <v>882</v>
      </c>
      <c r="B17424" t="s">
        <v>883</v>
      </c>
      <c r="C17424" t="s">
        <v>802</v>
      </c>
      <c r="D17424" t="s">
        <v>589</v>
      </c>
      <c r="E17424" t="s">
        <v>731</v>
      </c>
      <c r="F17424" t="s">
        <v>884</v>
      </c>
      <c r="G17424" t="s">
        <v>233</v>
      </c>
      <c r="H17424" t="s">
        <v>841</v>
      </c>
      <c r="I17424" t="s">
        <v>240</v>
      </c>
      <c r="J17424" t="s">
        <v>842</v>
      </c>
      <c r="K17424" t="s">
        <v>241</v>
      </c>
      <c r="L17424" t="s">
        <v>806</v>
      </c>
      <c r="O17424" t="s">
        <v>194</v>
      </c>
      <c r="P17424">
        <v>2020</v>
      </c>
      <c r="Q17424">
        <v>3.670466184816E-2</v>
      </c>
    </row>
    <row r="17425" spans="1:17" x14ac:dyDescent="0.25">
      <c r="A17425" t="s">
        <v>882</v>
      </c>
      <c r="B17425" t="s">
        <v>883</v>
      </c>
      <c r="C17425" t="s">
        <v>802</v>
      </c>
      <c r="D17425" t="s">
        <v>589</v>
      </c>
      <c r="E17425" t="s">
        <v>731</v>
      </c>
      <c r="F17425" t="s">
        <v>884</v>
      </c>
      <c r="G17425" t="s">
        <v>233</v>
      </c>
      <c r="H17425" t="s">
        <v>841</v>
      </c>
      <c r="I17425" t="s">
        <v>240</v>
      </c>
      <c r="J17425" t="s">
        <v>842</v>
      </c>
      <c r="K17425" t="s">
        <v>241</v>
      </c>
      <c r="L17425" t="s">
        <v>806</v>
      </c>
      <c r="O17425" t="s">
        <v>264</v>
      </c>
      <c r="P17425">
        <v>2020</v>
      </c>
      <c r="Q17425">
        <v>3.3708362921779603E-2</v>
      </c>
    </row>
    <row r="17426" spans="1:17" x14ac:dyDescent="0.25">
      <c r="A17426" t="s">
        <v>882</v>
      </c>
      <c r="B17426" t="s">
        <v>883</v>
      </c>
      <c r="C17426" t="s">
        <v>802</v>
      </c>
      <c r="D17426" t="s">
        <v>589</v>
      </c>
      <c r="E17426" t="s">
        <v>731</v>
      </c>
      <c r="F17426" t="s">
        <v>884</v>
      </c>
      <c r="G17426" t="s">
        <v>233</v>
      </c>
      <c r="H17426" t="s">
        <v>841</v>
      </c>
      <c r="I17426" t="s">
        <v>240</v>
      </c>
      <c r="J17426" t="s">
        <v>842</v>
      </c>
      <c r="K17426" t="s">
        <v>241</v>
      </c>
      <c r="L17426" t="s">
        <v>806</v>
      </c>
      <c r="O17426" t="s">
        <v>265</v>
      </c>
      <c r="P17426">
        <v>2020</v>
      </c>
      <c r="Q17426">
        <v>3.9700960774540398E-2</v>
      </c>
    </row>
    <row r="17427" spans="1:17" x14ac:dyDescent="0.25">
      <c r="A17427" t="s">
        <v>882</v>
      </c>
      <c r="B17427" t="s">
        <v>883</v>
      </c>
      <c r="C17427" t="s">
        <v>802</v>
      </c>
      <c r="D17427" t="s">
        <v>589</v>
      </c>
      <c r="E17427" t="s">
        <v>731</v>
      </c>
      <c r="F17427" t="s">
        <v>884</v>
      </c>
      <c r="G17427" t="s">
        <v>233</v>
      </c>
      <c r="H17427" t="s">
        <v>841</v>
      </c>
      <c r="I17427" t="s">
        <v>240</v>
      </c>
      <c r="J17427" t="s">
        <v>842</v>
      </c>
      <c r="K17427" t="s">
        <v>241</v>
      </c>
      <c r="L17427" t="s">
        <v>806</v>
      </c>
      <c r="O17427" t="s">
        <v>194</v>
      </c>
      <c r="P17427">
        <v>2030</v>
      </c>
      <c r="Q17427">
        <v>2.9570517724620202E-2</v>
      </c>
    </row>
    <row r="17428" spans="1:17" x14ac:dyDescent="0.25">
      <c r="A17428" t="s">
        <v>882</v>
      </c>
      <c r="B17428" t="s">
        <v>883</v>
      </c>
      <c r="C17428" t="s">
        <v>802</v>
      </c>
      <c r="D17428" t="s">
        <v>589</v>
      </c>
      <c r="E17428" t="s">
        <v>731</v>
      </c>
      <c r="F17428" t="s">
        <v>884</v>
      </c>
      <c r="G17428" t="s">
        <v>233</v>
      </c>
      <c r="H17428" t="s">
        <v>841</v>
      </c>
      <c r="I17428" t="s">
        <v>240</v>
      </c>
      <c r="J17428" t="s">
        <v>842</v>
      </c>
      <c r="K17428" t="s">
        <v>241</v>
      </c>
      <c r="L17428" t="s">
        <v>806</v>
      </c>
      <c r="O17428" t="s">
        <v>194</v>
      </c>
      <c r="P17428">
        <v>2040</v>
      </c>
      <c r="Q17428">
        <v>2.6544157521957299E-2</v>
      </c>
    </row>
    <row r="17429" spans="1:17" x14ac:dyDescent="0.25">
      <c r="A17429" t="s">
        <v>882</v>
      </c>
      <c r="B17429" t="s">
        <v>883</v>
      </c>
      <c r="C17429" t="s">
        <v>802</v>
      </c>
      <c r="D17429" t="s">
        <v>589</v>
      </c>
      <c r="E17429" t="s">
        <v>731</v>
      </c>
      <c r="F17429" t="s">
        <v>884</v>
      </c>
      <c r="G17429" t="s">
        <v>233</v>
      </c>
      <c r="H17429" t="s">
        <v>841</v>
      </c>
      <c r="I17429" t="s">
        <v>240</v>
      </c>
      <c r="J17429" t="s">
        <v>842</v>
      </c>
      <c r="K17429" t="s">
        <v>241</v>
      </c>
      <c r="L17429" t="s">
        <v>806</v>
      </c>
      <c r="O17429" t="s">
        <v>194</v>
      </c>
      <c r="P17429">
        <v>2050</v>
      </c>
      <c r="Q17429">
        <v>2.5061888803524401E-2</v>
      </c>
    </row>
    <row r="17430" spans="1:17" x14ac:dyDescent="0.25">
      <c r="A17430" t="s">
        <v>882</v>
      </c>
      <c r="B17430" t="s">
        <v>883</v>
      </c>
      <c r="C17430" t="s">
        <v>802</v>
      </c>
      <c r="D17430" t="s">
        <v>589</v>
      </c>
      <c r="E17430" t="s">
        <v>731</v>
      </c>
      <c r="F17430" t="s">
        <v>884</v>
      </c>
      <c r="G17430" t="s">
        <v>233</v>
      </c>
      <c r="H17430" t="s">
        <v>841</v>
      </c>
      <c r="I17430" t="s">
        <v>240</v>
      </c>
      <c r="J17430" t="s">
        <v>842</v>
      </c>
      <c r="K17430" t="s">
        <v>241</v>
      </c>
      <c r="L17430" t="s">
        <v>806</v>
      </c>
      <c r="O17430" t="s">
        <v>264</v>
      </c>
      <c r="P17430">
        <v>2050</v>
      </c>
      <c r="Q17430">
        <v>2.14501913718269E-2</v>
      </c>
    </row>
    <row r="17431" spans="1:17" x14ac:dyDescent="0.25">
      <c r="A17431" t="s">
        <v>882</v>
      </c>
      <c r="B17431" t="s">
        <v>883</v>
      </c>
      <c r="C17431" t="s">
        <v>802</v>
      </c>
      <c r="D17431" t="s">
        <v>589</v>
      </c>
      <c r="E17431" t="s">
        <v>731</v>
      </c>
      <c r="F17431" t="s">
        <v>884</v>
      </c>
      <c r="G17431" t="s">
        <v>233</v>
      </c>
      <c r="H17431" t="s">
        <v>841</v>
      </c>
      <c r="I17431" t="s">
        <v>240</v>
      </c>
      <c r="J17431" t="s">
        <v>842</v>
      </c>
      <c r="K17431" t="s">
        <v>241</v>
      </c>
      <c r="L17431" t="s">
        <v>806</v>
      </c>
      <c r="O17431" t="s">
        <v>265</v>
      </c>
      <c r="P17431">
        <v>2050</v>
      </c>
      <c r="Q17431">
        <v>2.8759657688822101E-2</v>
      </c>
    </row>
    <row r="17432" spans="1:17" x14ac:dyDescent="0.25">
      <c r="A17432" t="s">
        <v>882</v>
      </c>
      <c r="B17432" t="s">
        <v>883</v>
      </c>
      <c r="C17432" t="s">
        <v>802</v>
      </c>
      <c r="D17432" t="s">
        <v>589</v>
      </c>
      <c r="E17432" t="s">
        <v>731</v>
      </c>
      <c r="F17432" t="s">
        <v>884</v>
      </c>
      <c r="G17432" t="s">
        <v>233</v>
      </c>
      <c r="H17432" t="s">
        <v>843</v>
      </c>
      <c r="I17432" t="s">
        <v>240</v>
      </c>
      <c r="J17432" t="s">
        <v>844</v>
      </c>
      <c r="K17432" t="s">
        <v>241</v>
      </c>
      <c r="L17432" t="s">
        <v>806</v>
      </c>
      <c r="M17432" t="s">
        <v>879</v>
      </c>
      <c r="O17432" t="s">
        <v>194</v>
      </c>
      <c r="P17432">
        <v>2015</v>
      </c>
    </row>
    <row r="17433" spans="1:17" x14ac:dyDescent="0.25">
      <c r="A17433" t="s">
        <v>882</v>
      </c>
      <c r="B17433" t="s">
        <v>883</v>
      </c>
      <c r="C17433" t="s">
        <v>802</v>
      </c>
      <c r="D17433" t="s">
        <v>589</v>
      </c>
      <c r="E17433" t="s">
        <v>731</v>
      </c>
      <c r="F17433" t="s">
        <v>884</v>
      </c>
      <c r="G17433" t="s">
        <v>233</v>
      </c>
      <c r="H17433" t="s">
        <v>843</v>
      </c>
      <c r="I17433" t="s">
        <v>240</v>
      </c>
      <c r="J17433" t="s">
        <v>844</v>
      </c>
      <c r="K17433" t="s">
        <v>241</v>
      </c>
      <c r="L17433" t="s">
        <v>806</v>
      </c>
      <c r="M17433" t="s">
        <v>879</v>
      </c>
      <c r="O17433" t="s">
        <v>194</v>
      </c>
      <c r="P17433">
        <v>2020</v>
      </c>
      <c r="Q17433">
        <v>4.893954913088E-2</v>
      </c>
    </row>
    <row r="17434" spans="1:17" x14ac:dyDescent="0.25">
      <c r="A17434" t="s">
        <v>882</v>
      </c>
      <c r="B17434" t="s">
        <v>883</v>
      </c>
      <c r="C17434" t="s">
        <v>802</v>
      </c>
      <c r="D17434" t="s">
        <v>589</v>
      </c>
      <c r="E17434" t="s">
        <v>731</v>
      </c>
      <c r="F17434" t="s">
        <v>884</v>
      </c>
      <c r="G17434" t="s">
        <v>233</v>
      </c>
      <c r="H17434" t="s">
        <v>843</v>
      </c>
      <c r="I17434" t="s">
        <v>240</v>
      </c>
      <c r="J17434" t="s">
        <v>844</v>
      </c>
      <c r="K17434" t="s">
        <v>241</v>
      </c>
      <c r="L17434" t="s">
        <v>806</v>
      </c>
      <c r="M17434" t="s">
        <v>879</v>
      </c>
      <c r="O17434" t="s">
        <v>264</v>
      </c>
      <c r="P17434">
        <v>2020</v>
      </c>
      <c r="Q17434">
        <v>4.49444838957061E-2</v>
      </c>
    </row>
    <row r="17435" spans="1:17" x14ac:dyDescent="0.25">
      <c r="A17435" t="s">
        <v>882</v>
      </c>
      <c r="B17435" t="s">
        <v>883</v>
      </c>
      <c r="C17435" t="s">
        <v>802</v>
      </c>
      <c r="D17435" t="s">
        <v>589</v>
      </c>
      <c r="E17435" t="s">
        <v>731</v>
      </c>
      <c r="F17435" t="s">
        <v>884</v>
      </c>
      <c r="G17435" t="s">
        <v>233</v>
      </c>
      <c r="H17435" t="s">
        <v>843</v>
      </c>
      <c r="I17435" t="s">
        <v>240</v>
      </c>
      <c r="J17435" t="s">
        <v>844</v>
      </c>
      <c r="K17435" t="s">
        <v>241</v>
      </c>
      <c r="L17435" t="s">
        <v>806</v>
      </c>
      <c r="M17435" t="s">
        <v>879</v>
      </c>
      <c r="O17435" t="s">
        <v>265</v>
      </c>
      <c r="P17435">
        <v>2020</v>
      </c>
      <c r="Q17435">
        <v>5.2934614366053803E-2</v>
      </c>
    </row>
    <row r="17436" spans="1:17" x14ac:dyDescent="0.25">
      <c r="A17436" t="s">
        <v>882</v>
      </c>
      <c r="B17436" t="s">
        <v>883</v>
      </c>
      <c r="C17436" t="s">
        <v>802</v>
      </c>
      <c r="D17436" t="s">
        <v>589</v>
      </c>
      <c r="E17436" t="s">
        <v>731</v>
      </c>
      <c r="F17436" t="s">
        <v>884</v>
      </c>
      <c r="G17436" t="s">
        <v>233</v>
      </c>
      <c r="H17436" t="s">
        <v>843</v>
      </c>
      <c r="I17436" t="s">
        <v>240</v>
      </c>
      <c r="J17436" t="s">
        <v>844</v>
      </c>
      <c r="K17436" t="s">
        <v>241</v>
      </c>
      <c r="L17436" t="s">
        <v>806</v>
      </c>
      <c r="M17436" t="s">
        <v>879</v>
      </c>
      <c r="O17436" t="s">
        <v>194</v>
      </c>
      <c r="P17436">
        <v>2030</v>
      </c>
      <c r="Q17436">
        <v>3.9427356966160301E-2</v>
      </c>
    </row>
    <row r="17437" spans="1:17" x14ac:dyDescent="0.25">
      <c r="A17437" t="s">
        <v>882</v>
      </c>
      <c r="B17437" t="s">
        <v>883</v>
      </c>
      <c r="C17437" t="s">
        <v>802</v>
      </c>
      <c r="D17437" t="s">
        <v>589</v>
      </c>
      <c r="E17437" t="s">
        <v>731</v>
      </c>
      <c r="F17437" t="s">
        <v>884</v>
      </c>
      <c r="G17437" t="s">
        <v>233</v>
      </c>
      <c r="H17437" t="s">
        <v>843</v>
      </c>
      <c r="I17437" t="s">
        <v>240</v>
      </c>
      <c r="J17437" t="s">
        <v>844</v>
      </c>
      <c r="K17437" t="s">
        <v>241</v>
      </c>
      <c r="L17437" t="s">
        <v>806</v>
      </c>
      <c r="M17437" t="s">
        <v>879</v>
      </c>
      <c r="O17437" t="s">
        <v>194</v>
      </c>
      <c r="P17437">
        <v>2040</v>
      </c>
      <c r="Q17437">
        <v>3.5392210029276401E-2</v>
      </c>
    </row>
    <row r="17438" spans="1:17" x14ac:dyDescent="0.25">
      <c r="A17438" t="s">
        <v>882</v>
      </c>
      <c r="B17438" t="s">
        <v>883</v>
      </c>
      <c r="C17438" t="s">
        <v>802</v>
      </c>
      <c r="D17438" t="s">
        <v>589</v>
      </c>
      <c r="E17438" t="s">
        <v>731</v>
      </c>
      <c r="F17438" t="s">
        <v>884</v>
      </c>
      <c r="G17438" t="s">
        <v>233</v>
      </c>
      <c r="H17438" t="s">
        <v>843</v>
      </c>
      <c r="I17438" t="s">
        <v>240</v>
      </c>
      <c r="J17438" t="s">
        <v>844</v>
      </c>
      <c r="K17438" t="s">
        <v>241</v>
      </c>
      <c r="L17438" t="s">
        <v>806</v>
      </c>
      <c r="M17438" t="s">
        <v>879</v>
      </c>
      <c r="O17438" t="s">
        <v>194</v>
      </c>
      <c r="P17438">
        <v>2050</v>
      </c>
      <c r="Q17438">
        <v>3.34158517380325E-2</v>
      </c>
    </row>
    <row r="17439" spans="1:17" x14ac:dyDescent="0.25">
      <c r="A17439" t="s">
        <v>882</v>
      </c>
      <c r="B17439" t="s">
        <v>883</v>
      </c>
      <c r="C17439" t="s">
        <v>802</v>
      </c>
      <c r="D17439" t="s">
        <v>589</v>
      </c>
      <c r="E17439" t="s">
        <v>731</v>
      </c>
      <c r="F17439" t="s">
        <v>884</v>
      </c>
      <c r="G17439" t="s">
        <v>233</v>
      </c>
      <c r="H17439" t="s">
        <v>843</v>
      </c>
      <c r="I17439" t="s">
        <v>240</v>
      </c>
      <c r="J17439" t="s">
        <v>844</v>
      </c>
      <c r="K17439" t="s">
        <v>241</v>
      </c>
      <c r="L17439" t="s">
        <v>806</v>
      </c>
      <c r="M17439" t="s">
        <v>879</v>
      </c>
      <c r="O17439" t="s">
        <v>264</v>
      </c>
      <c r="P17439">
        <v>2050</v>
      </c>
      <c r="Q17439">
        <v>2.8600255162435799E-2</v>
      </c>
    </row>
    <row r="17440" spans="1:17" x14ac:dyDescent="0.25">
      <c r="A17440" t="s">
        <v>882</v>
      </c>
      <c r="B17440" t="s">
        <v>883</v>
      </c>
      <c r="C17440" t="s">
        <v>802</v>
      </c>
      <c r="D17440" t="s">
        <v>589</v>
      </c>
      <c r="E17440" t="s">
        <v>731</v>
      </c>
      <c r="F17440" t="s">
        <v>884</v>
      </c>
      <c r="G17440" t="s">
        <v>233</v>
      </c>
      <c r="H17440" t="s">
        <v>843</v>
      </c>
      <c r="I17440" t="s">
        <v>240</v>
      </c>
      <c r="J17440" t="s">
        <v>844</v>
      </c>
      <c r="K17440" t="s">
        <v>241</v>
      </c>
      <c r="L17440" t="s">
        <v>806</v>
      </c>
      <c r="M17440" t="s">
        <v>879</v>
      </c>
      <c r="O17440" t="s">
        <v>265</v>
      </c>
      <c r="P17440">
        <v>2050</v>
      </c>
      <c r="Q17440">
        <v>3.8346210251762797E-2</v>
      </c>
    </row>
    <row r="17441" spans="1:17" x14ac:dyDescent="0.25">
      <c r="A17441" t="s">
        <v>882</v>
      </c>
      <c r="B17441" t="s">
        <v>883</v>
      </c>
      <c r="C17441" t="s">
        <v>802</v>
      </c>
      <c r="D17441" t="s">
        <v>589</v>
      </c>
      <c r="E17441" t="s">
        <v>731</v>
      </c>
      <c r="F17441" t="s">
        <v>884</v>
      </c>
      <c r="G17441" t="s">
        <v>188</v>
      </c>
      <c r="H17441" t="s">
        <v>845</v>
      </c>
      <c r="I17441" t="s">
        <v>240</v>
      </c>
      <c r="J17441" t="s">
        <v>846</v>
      </c>
      <c r="K17441" t="s">
        <v>241</v>
      </c>
      <c r="L17441" t="s">
        <v>806</v>
      </c>
      <c r="O17441" t="s">
        <v>194</v>
      </c>
      <c r="P17441">
        <v>2015</v>
      </c>
    </row>
    <row r="17442" spans="1:17" x14ac:dyDescent="0.25">
      <c r="A17442" t="s">
        <v>882</v>
      </c>
      <c r="B17442" t="s">
        <v>883</v>
      </c>
      <c r="C17442" t="s">
        <v>802</v>
      </c>
      <c r="D17442" t="s">
        <v>589</v>
      </c>
      <c r="E17442" t="s">
        <v>731</v>
      </c>
      <c r="F17442" t="s">
        <v>884</v>
      </c>
      <c r="G17442" t="s">
        <v>188</v>
      </c>
      <c r="H17442" t="s">
        <v>845</v>
      </c>
      <c r="I17442" t="s">
        <v>240</v>
      </c>
      <c r="J17442" t="s">
        <v>846</v>
      </c>
      <c r="K17442" t="s">
        <v>241</v>
      </c>
      <c r="L17442" t="s">
        <v>806</v>
      </c>
      <c r="O17442" t="s">
        <v>194</v>
      </c>
      <c r="P17442">
        <v>2020</v>
      </c>
      <c r="Q17442">
        <v>0.205546106349696</v>
      </c>
    </row>
    <row r="17443" spans="1:17" x14ac:dyDescent="0.25">
      <c r="A17443" t="s">
        <v>882</v>
      </c>
      <c r="B17443" t="s">
        <v>883</v>
      </c>
      <c r="C17443" t="s">
        <v>802</v>
      </c>
      <c r="D17443" t="s">
        <v>589</v>
      </c>
      <c r="E17443" t="s">
        <v>731</v>
      </c>
      <c r="F17443" t="s">
        <v>884</v>
      </c>
      <c r="G17443" t="s">
        <v>188</v>
      </c>
      <c r="H17443" t="s">
        <v>845</v>
      </c>
      <c r="I17443" t="s">
        <v>240</v>
      </c>
      <c r="J17443" t="s">
        <v>846</v>
      </c>
      <c r="K17443" t="s">
        <v>241</v>
      </c>
      <c r="L17443" t="s">
        <v>806</v>
      </c>
      <c r="O17443" t="s">
        <v>264</v>
      </c>
      <c r="P17443">
        <v>2020</v>
      </c>
      <c r="Q17443">
        <v>0.18876683236196601</v>
      </c>
    </row>
    <row r="17444" spans="1:17" x14ac:dyDescent="0.25">
      <c r="A17444" t="s">
        <v>882</v>
      </c>
      <c r="B17444" t="s">
        <v>883</v>
      </c>
      <c r="C17444" t="s">
        <v>802</v>
      </c>
      <c r="D17444" t="s">
        <v>589</v>
      </c>
      <c r="E17444" t="s">
        <v>731</v>
      </c>
      <c r="F17444" t="s">
        <v>884</v>
      </c>
      <c r="G17444" t="s">
        <v>188</v>
      </c>
      <c r="H17444" t="s">
        <v>845</v>
      </c>
      <c r="I17444" t="s">
        <v>240</v>
      </c>
      <c r="J17444" t="s">
        <v>846</v>
      </c>
      <c r="K17444" t="s">
        <v>241</v>
      </c>
      <c r="L17444" t="s">
        <v>806</v>
      </c>
      <c r="O17444" t="s">
        <v>265</v>
      </c>
      <c r="P17444">
        <v>2020</v>
      </c>
      <c r="Q17444">
        <v>0.22232538033742599</v>
      </c>
    </row>
    <row r="17445" spans="1:17" x14ac:dyDescent="0.25">
      <c r="A17445" t="s">
        <v>882</v>
      </c>
      <c r="B17445" t="s">
        <v>883</v>
      </c>
      <c r="C17445" t="s">
        <v>802</v>
      </c>
      <c r="D17445" t="s">
        <v>589</v>
      </c>
      <c r="E17445" t="s">
        <v>731</v>
      </c>
      <c r="F17445" t="s">
        <v>884</v>
      </c>
      <c r="G17445" t="s">
        <v>188</v>
      </c>
      <c r="H17445" t="s">
        <v>845</v>
      </c>
      <c r="I17445" t="s">
        <v>240</v>
      </c>
      <c r="J17445" t="s">
        <v>846</v>
      </c>
      <c r="K17445" t="s">
        <v>241</v>
      </c>
      <c r="L17445" t="s">
        <v>806</v>
      </c>
      <c r="O17445" t="s">
        <v>194</v>
      </c>
      <c r="P17445">
        <v>2030</v>
      </c>
      <c r="Q17445">
        <v>0.11392591799384</v>
      </c>
    </row>
    <row r="17446" spans="1:17" x14ac:dyDescent="0.25">
      <c r="A17446" t="s">
        <v>882</v>
      </c>
      <c r="B17446" t="s">
        <v>883</v>
      </c>
      <c r="C17446" t="s">
        <v>802</v>
      </c>
      <c r="D17446" t="s">
        <v>589</v>
      </c>
      <c r="E17446" t="s">
        <v>731</v>
      </c>
      <c r="F17446" t="s">
        <v>884</v>
      </c>
      <c r="G17446" t="s">
        <v>188</v>
      </c>
      <c r="H17446" t="s">
        <v>845</v>
      </c>
      <c r="I17446" t="s">
        <v>240</v>
      </c>
      <c r="J17446" t="s">
        <v>846</v>
      </c>
      <c r="K17446" t="s">
        <v>241</v>
      </c>
      <c r="L17446" t="s">
        <v>806</v>
      </c>
      <c r="O17446" t="s">
        <v>194</v>
      </c>
      <c r="P17446">
        <v>2040</v>
      </c>
      <c r="Q17446">
        <v>8.4838226860077498E-2</v>
      </c>
    </row>
    <row r="17447" spans="1:17" x14ac:dyDescent="0.25">
      <c r="A17447" t="s">
        <v>882</v>
      </c>
      <c r="B17447" t="s">
        <v>883</v>
      </c>
      <c r="C17447" t="s">
        <v>802</v>
      </c>
      <c r="D17447" t="s">
        <v>589</v>
      </c>
      <c r="E17447" t="s">
        <v>731</v>
      </c>
      <c r="F17447" t="s">
        <v>884</v>
      </c>
      <c r="G17447" t="s">
        <v>188</v>
      </c>
      <c r="H17447" t="s">
        <v>845</v>
      </c>
      <c r="I17447" t="s">
        <v>240</v>
      </c>
      <c r="J17447" t="s">
        <v>846</v>
      </c>
      <c r="K17447" t="s">
        <v>241</v>
      </c>
      <c r="L17447" t="s">
        <v>806</v>
      </c>
      <c r="O17447" t="s">
        <v>194</v>
      </c>
      <c r="P17447">
        <v>2050</v>
      </c>
      <c r="Q17447">
        <v>7.2519148193095406E-2</v>
      </c>
    </row>
    <row r="17448" spans="1:17" x14ac:dyDescent="0.25">
      <c r="A17448" t="s">
        <v>882</v>
      </c>
      <c r="B17448" t="s">
        <v>883</v>
      </c>
      <c r="C17448" t="s">
        <v>802</v>
      </c>
      <c r="D17448" t="s">
        <v>589</v>
      </c>
      <c r="E17448" t="s">
        <v>731</v>
      </c>
      <c r="F17448" t="s">
        <v>884</v>
      </c>
      <c r="G17448" t="s">
        <v>188</v>
      </c>
      <c r="H17448" t="s">
        <v>845</v>
      </c>
      <c r="I17448" t="s">
        <v>240</v>
      </c>
      <c r="J17448" t="s">
        <v>846</v>
      </c>
      <c r="K17448" t="s">
        <v>241</v>
      </c>
      <c r="L17448" t="s">
        <v>806</v>
      </c>
      <c r="O17448" t="s">
        <v>264</v>
      </c>
      <c r="P17448">
        <v>2050</v>
      </c>
      <c r="Q17448">
        <v>5.4943938785721298E-2</v>
      </c>
    </row>
    <row r="17449" spans="1:17" x14ac:dyDescent="0.25">
      <c r="A17449" t="s">
        <v>882</v>
      </c>
      <c r="B17449" t="s">
        <v>883</v>
      </c>
      <c r="C17449" t="s">
        <v>802</v>
      </c>
      <c r="D17449" t="s">
        <v>589</v>
      </c>
      <c r="E17449" t="s">
        <v>731</v>
      </c>
      <c r="F17449" t="s">
        <v>884</v>
      </c>
      <c r="G17449" t="s">
        <v>188</v>
      </c>
      <c r="H17449" t="s">
        <v>845</v>
      </c>
      <c r="I17449" t="s">
        <v>240</v>
      </c>
      <c r="J17449" t="s">
        <v>846</v>
      </c>
      <c r="K17449" t="s">
        <v>241</v>
      </c>
      <c r="L17449" t="s">
        <v>806</v>
      </c>
      <c r="O17449" t="s">
        <v>265</v>
      </c>
      <c r="P17449">
        <v>2050</v>
      </c>
      <c r="Q17449">
        <v>0.13660125150607599</v>
      </c>
    </row>
    <row r="17450" spans="1:17" x14ac:dyDescent="0.25">
      <c r="A17450" t="s">
        <v>882</v>
      </c>
      <c r="B17450" t="s">
        <v>883</v>
      </c>
      <c r="C17450" t="s">
        <v>802</v>
      </c>
      <c r="D17450" t="s">
        <v>589</v>
      </c>
      <c r="E17450" t="s">
        <v>731</v>
      </c>
      <c r="F17450" t="s">
        <v>884</v>
      </c>
      <c r="G17450" t="s">
        <v>188</v>
      </c>
      <c r="H17450" t="s">
        <v>880</v>
      </c>
      <c r="I17450" t="s">
        <v>240</v>
      </c>
      <c r="J17450" t="s">
        <v>881</v>
      </c>
      <c r="K17450" t="s">
        <v>241</v>
      </c>
      <c r="L17450" t="s">
        <v>806</v>
      </c>
      <c r="M17450" t="s">
        <v>879</v>
      </c>
      <c r="O17450" t="s">
        <v>194</v>
      </c>
      <c r="P17450">
        <v>2015</v>
      </c>
    </row>
    <row r="17451" spans="1:17" x14ac:dyDescent="0.25">
      <c r="A17451" t="s">
        <v>882</v>
      </c>
      <c r="B17451" t="s">
        <v>883</v>
      </c>
      <c r="C17451" t="s">
        <v>802</v>
      </c>
      <c r="D17451" t="s">
        <v>589</v>
      </c>
      <c r="E17451" t="s">
        <v>731</v>
      </c>
      <c r="F17451" t="s">
        <v>884</v>
      </c>
      <c r="G17451" t="s">
        <v>188</v>
      </c>
      <c r="H17451" t="s">
        <v>880</v>
      </c>
      <c r="I17451" t="s">
        <v>240</v>
      </c>
      <c r="J17451" t="s">
        <v>881</v>
      </c>
      <c r="K17451" t="s">
        <v>241</v>
      </c>
      <c r="L17451" t="s">
        <v>806</v>
      </c>
      <c r="M17451" t="s">
        <v>879</v>
      </c>
      <c r="O17451" t="s">
        <v>194</v>
      </c>
      <c r="P17451">
        <v>2020</v>
      </c>
      <c r="Q17451">
        <v>3.9151639304704E-2</v>
      </c>
    </row>
    <row r="17452" spans="1:17" x14ac:dyDescent="0.25">
      <c r="A17452" t="s">
        <v>882</v>
      </c>
      <c r="B17452" t="s">
        <v>883</v>
      </c>
      <c r="C17452" t="s">
        <v>802</v>
      </c>
      <c r="D17452" t="s">
        <v>589</v>
      </c>
      <c r="E17452" t="s">
        <v>731</v>
      </c>
      <c r="F17452" t="s">
        <v>884</v>
      </c>
      <c r="G17452" t="s">
        <v>188</v>
      </c>
      <c r="H17452" t="s">
        <v>880</v>
      </c>
      <c r="I17452" t="s">
        <v>240</v>
      </c>
      <c r="J17452" t="s">
        <v>881</v>
      </c>
      <c r="K17452" t="s">
        <v>241</v>
      </c>
      <c r="L17452" t="s">
        <v>806</v>
      </c>
      <c r="M17452" t="s">
        <v>879</v>
      </c>
      <c r="O17452" t="s">
        <v>264</v>
      </c>
      <c r="P17452">
        <v>2020</v>
      </c>
      <c r="Q17452">
        <v>3.5955587116564901E-2</v>
      </c>
    </row>
    <row r="17453" spans="1:17" x14ac:dyDescent="0.25">
      <c r="A17453" t="s">
        <v>882</v>
      </c>
      <c r="B17453" t="s">
        <v>883</v>
      </c>
      <c r="C17453" t="s">
        <v>802</v>
      </c>
      <c r="D17453" t="s">
        <v>589</v>
      </c>
      <c r="E17453" t="s">
        <v>731</v>
      </c>
      <c r="F17453" t="s">
        <v>884</v>
      </c>
      <c r="G17453" t="s">
        <v>188</v>
      </c>
      <c r="H17453" t="s">
        <v>880</v>
      </c>
      <c r="I17453" t="s">
        <v>240</v>
      </c>
      <c r="J17453" t="s">
        <v>881</v>
      </c>
      <c r="K17453" t="s">
        <v>241</v>
      </c>
      <c r="L17453" t="s">
        <v>806</v>
      </c>
      <c r="M17453" t="s">
        <v>879</v>
      </c>
      <c r="O17453" t="s">
        <v>265</v>
      </c>
      <c r="P17453">
        <v>2020</v>
      </c>
      <c r="Q17453">
        <v>4.2347691492843099E-2</v>
      </c>
    </row>
    <row r="17454" spans="1:17" x14ac:dyDescent="0.25">
      <c r="A17454" t="s">
        <v>882</v>
      </c>
      <c r="B17454" t="s">
        <v>883</v>
      </c>
      <c r="C17454" t="s">
        <v>802</v>
      </c>
      <c r="D17454" t="s">
        <v>589</v>
      </c>
      <c r="E17454" t="s">
        <v>731</v>
      </c>
      <c r="F17454" t="s">
        <v>884</v>
      </c>
      <c r="G17454" t="s">
        <v>188</v>
      </c>
      <c r="H17454" t="s">
        <v>880</v>
      </c>
      <c r="I17454" t="s">
        <v>240</v>
      </c>
      <c r="J17454" t="s">
        <v>881</v>
      </c>
      <c r="K17454" t="s">
        <v>241</v>
      </c>
      <c r="L17454" t="s">
        <v>806</v>
      </c>
      <c r="M17454" t="s">
        <v>879</v>
      </c>
      <c r="O17454" t="s">
        <v>194</v>
      </c>
      <c r="P17454">
        <v>2030</v>
      </c>
      <c r="Q17454">
        <v>3.1541885572928301E-2</v>
      </c>
    </row>
    <row r="17455" spans="1:17" x14ac:dyDescent="0.25">
      <c r="A17455" t="s">
        <v>882</v>
      </c>
      <c r="B17455" t="s">
        <v>883</v>
      </c>
      <c r="C17455" t="s">
        <v>802</v>
      </c>
      <c r="D17455" t="s">
        <v>589</v>
      </c>
      <c r="E17455" t="s">
        <v>731</v>
      </c>
      <c r="F17455" t="s">
        <v>884</v>
      </c>
      <c r="G17455" t="s">
        <v>188</v>
      </c>
      <c r="H17455" t="s">
        <v>880</v>
      </c>
      <c r="I17455" t="s">
        <v>240</v>
      </c>
      <c r="J17455" t="s">
        <v>881</v>
      </c>
      <c r="K17455" t="s">
        <v>241</v>
      </c>
      <c r="L17455" t="s">
        <v>806</v>
      </c>
      <c r="M17455" t="s">
        <v>879</v>
      </c>
      <c r="O17455" t="s">
        <v>194</v>
      </c>
      <c r="P17455">
        <v>2040</v>
      </c>
      <c r="Q17455">
        <v>2.8313768023421101E-2</v>
      </c>
    </row>
    <row r="17456" spans="1:17" x14ac:dyDescent="0.25">
      <c r="A17456" t="s">
        <v>882</v>
      </c>
      <c r="B17456" t="s">
        <v>883</v>
      </c>
      <c r="C17456" t="s">
        <v>802</v>
      </c>
      <c r="D17456" t="s">
        <v>589</v>
      </c>
      <c r="E17456" t="s">
        <v>731</v>
      </c>
      <c r="F17456" t="s">
        <v>884</v>
      </c>
      <c r="G17456" t="s">
        <v>188</v>
      </c>
      <c r="H17456" t="s">
        <v>880</v>
      </c>
      <c r="I17456" t="s">
        <v>240</v>
      </c>
      <c r="J17456" t="s">
        <v>881</v>
      </c>
      <c r="K17456" t="s">
        <v>241</v>
      </c>
      <c r="L17456" t="s">
        <v>806</v>
      </c>
      <c r="M17456" t="s">
        <v>879</v>
      </c>
      <c r="O17456" t="s">
        <v>194</v>
      </c>
      <c r="P17456">
        <v>2050</v>
      </c>
      <c r="Q17456">
        <v>2.6732681390425998E-2</v>
      </c>
    </row>
    <row r="17457" spans="1:17" x14ac:dyDescent="0.25">
      <c r="A17457" t="s">
        <v>882</v>
      </c>
      <c r="B17457" t="s">
        <v>883</v>
      </c>
      <c r="C17457" t="s">
        <v>802</v>
      </c>
      <c r="D17457" t="s">
        <v>589</v>
      </c>
      <c r="E17457" t="s">
        <v>731</v>
      </c>
      <c r="F17457" t="s">
        <v>884</v>
      </c>
      <c r="G17457" t="s">
        <v>188</v>
      </c>
      <c r="H17457" t="s">
        <v>880</v>
      </c>
      <c r="I17457" t="s">
        <v>240</v>
      </c>
      <c r="J17457" t="s">
        <v>881</v>
      </c>
      <c r="K17457" t="s">
        <v>241</v>
      </c>
      <c r="L17457" t="s">
        <v>806</v>
      </c>
      <c r="M17457" t="s">
        <v>879</v>
      </c>
      <c r="O17457" t="s">
        <v>264</v>
      </c>
      <c r="P17457">
        <v>2050</v>
      </c>
      <c r="Q17457">
        <v>2.2880204129948602E-2</v>
      </c>
    </row>
    <row r="17458" spans="1:17" x14ac:dyDescent="0.25">
      <c r="A17458" t="s">
        <v>882</v>
      </c>
      <c r="B17458" t="s">
        <v>883</v>
      </c>
      <c r="C17458" t="s">
        <v>802</v>
      </c>
      <c r="D17458" t="s">
        <v>589</v>
      </c>
      <c r="E17458" t="s">
        <v>731</v>
      </c>
      <c r="F17458" t="s">
        <v>884</v>
      </c>
      <c r="G17458" t="s">
        <v>188</v>
      </c>
      <c r="H17458" t="s">
        <v>880</v>
      </c>
      <c r="I17458" t="s">
        <v>240</v>
      </c>
      <c r="J17458" t="s">
        <v>881</v>
      </c>
      <c r="K17458" t="s">
        <v>241</v>
      </c>
      <c r="L17458" t="s">
        <v>806</v>
      </c>
      <c r="M17458" t="s">
        <v>879</v>
      </c>
      <c r="O17458" t="s">
        <v>265</v>
      </c>
      <c r="P17458">
        <v>2050</v>
      </c>
      <c r="Q17458">
        <v>3.0676968201410301E-2</v>
      </c>
    </row>
    <row r="17459" spans="1:17" x14ac:dyDescent="0.25">
      <c r="A17459" t="s">
        <v>882</v>
      </c>
      <c r="B17459" t="s">
        <v>883</v>
      </c>
      <c r="C17459" t="s">
        <v>802</v>
      </c>
      <c r="D17459" t="s">
        <v>589</v>
      </c>
      <c r="E17459" t="s">
        <v>731</v>
      </c>
      <c r="F17459" t="s">
        <v>884</v>
      </c>
      <c r="G17459" t="s">
        <v>188</v>
      </c>
      <c r="H17459" t="s">
        <v>888</v>
      </c>
      <c r="I17459" t="s">
        <v>240</v>
      </c>
      <c r="J17459" t="s">
        <v>889</v>
      </c>
      <c r="K17459" t="s">
        <v>241</v>
      </c>
      <c r="L17459" t="s">
        <v>806</v>
      </c>
      <c r="M17459" t="s">
        <v>887</v>
      </c>
      <c r="O17459" t="s">
        <v>194</v>
      </c>
      <c r="P17459">
        <v>2015</v>
      </c>
    </row>
    <row r="17460" spans="1:17" x14ac:dyDescent="0.25">
      <c r="A17460" t="s">
        <v>882</v>
      </c>
      <c r="B17460" t="s">
        <v>883</v>
      </c>
      <c r="C17460" t="s">
        <v>802</v>
      </c>
      <c r="D17460" t="s">
        <v>589</v>
      </c>
      <c r="E17460" t="s">
        <v>731</v>
      </c>
      <c r="F17460" t="s">
        <v>884</v>
      </c>
      <c r="G17460" t="s">
        <v>188</v>
      </c>
      <c r="H17460" t="s">
        <v>888</v>
      </c>
      <c r="I17460" t="s">
        <v>240</v>
      </c>
      <c r="J17460" t="s">
        <v>889</v>
      </c>
      <c r="K17460" t="s">
        <v>241</v>
      </c>
      <c r="L17460" t="s">
        <v>806</v>
      </c>
      <c r="M17460" t="s">
        <v>887</v>
      </c>
      <c r="O17460" t="s">
        <v>194</v>
      </c>
      <c r="P17460">
        <v>2020</v>
      </c>
      <c r="Q17460">
        <v>7.0037932533970407E-2</v>
      </c>
    </row>
    <row r="17461" spans="1:17" x14ac:dyDescent="0.25">
      <c r="A17461" t="s">
        <v>882</v>
      </c>
      <c r="B17461" t="s">
        <v>883</v>
      </c>
      <c r="C17461" t="s">
        <v>802</v>
      </c>
      <c r="D17461" t="s">
        <v>589</v>
      </c>
      <c r="E17461" t="s">
        <v>731</v>
      </c>
      <c r="F17461" t="s">
        <v>884</v>
      </c>
      <c r="G17461" t="s">
        <v>188</v>
      </c>
      <c r="H17461" t="s">
        <v>888</v>
      </c>
      <c r="I17461" t="s">
        <v>240</v>
      </c>
      <c r="J17461" t="s">
        <v>889</v>
      </c>
      <c r="K17461" t="s">
        <v>241</v>
      </c>
      <c r="L17461" t="s">
        <v>806</v>
      </c>
      <c r="M17461" t="s">
        <v>887</v>
      </c>
      <c r="O17461" t="s">
        <v>264</v>
      </c>
      <c r="P17461">
        <v>2020</v>
      </c>
      <c r="Q17461">
        <v>6.4320550286299405E-2</v>
      </c>
    </row>
    <row r="17462" spans="1:17" x14ac:dyDescent="0.25">
      <c r="A17462" t="s">
        <v>882</v>
      </c>
      <c r="B17462" t="s">
        <v>883</v>
      </c>
      <c r="C17462" t="s">
        <v>802</v>
      </c>
      <c r="D17462" t="s">
        <v>589</v>
      </c>
      <c r="E17462" t="s">
        <v>731</v>
      </c>
      <c r="F17462" t="s">
        <v>884</v>
      </c>
      <c r="G17462" t="s">
        <v>188</v>
      </c>
      <c r="H17462" t="s">
        <v>888</v>
      </c>
      <c r="I17462" t="s">
        <v>240</v>
      </c>
      <c r="J17462" t="s">
        <v>889</v>
      </c>
      <c r="K17462" t="s">
        <v>241</v>
      </c>
      <c r="L17462" t="s">
        <v>806</v>
      </c>
      <c r="M17462" t="s">
        <v>887</v>
      </c>
      <c r="O17462" t="s">
        <v>265</v>
      </c>
      <c r="P17462">
        <v>2020</v>
      </c>
      <c r="Q17462">
        <v>7.5755314781641506E-2</v>
      </c>
    </row>
    <row r="17463" spans="1:17" x14ac:dyDescent="0.25">
      <c r="A17463" t="s">
        <v>882</v>
      </c>
      <c r="B17463" t="s">
        <v>883</v>
      </c>
      <c r="C17463" t="s">
        <v>802</v>
      </c>
      <c r="D17463" t="s">
        <v>589</v>
      </c>
      <c r="E17463" t="s">
        <v>731</v>
      </c>
      <c r="F17463" t="s">
        <v>884</v>
      </c>
      <c r="G17463" t="s">
        <v>188</v>
      </c>
      <c r="H17463" t="s">
        <v>888</v>
      </c>
      <c r="I17463" t="s">
        <v>240</v>
      </c>
      <c r="J17463" t="s">
        <v>889</v>
      </c>
      <c r="K17463" t="s">
        <v>241</v>
      </c>
      <c r="L17463" t="s">
        <v>806</v>
      </c>
      <c r="M17463" t="s">
        <v>887</v>
      </c>
      <c r="O17463" t="s">
        <v>194</v>
      </c>
      <c r="P17463">
        <v>2030</v>
      </c>
      <c r="Q17463">
        <v>5.64249286360161E-2</v>
      </c>
    </row>
    <row r="17464" spans="1:17" x14ac:dyDescent="0.25">
      <c r="A17464" t="s">
        <v>882</v>
      </c>
      <c r="B17464" t="s">
        <v>883</v>
      </c>
      <c r="C17464" t="s">
        <v>802</v>
      </c>
      <c r="D17464" t="s">
        <v>589</v>
      </c>
      <c r="E17464" t="s">
        <v>731</v>
      </c>
      <c r="F17464" t="s">
        <v>884</v>
      </c>
      <c r="G17464" t="s">
        <v>188</v>
      </c>
      <c r="H17464" t="s">
        <v>888</v>
      </c>
      <c r="I17464" t="s">
        <v>240</v>
      </c>
      <c r="J17464" t="s">
        <v>889</v>
      </c>
      <c r="K17464" t="s">
        <v>241</v>
      </c>
      <c r="L17464" t="s">
        <v>806</v>
      </c>
      <c r="M17464" t="s">
        <v>887</v>
      </c>
      <c r="O17464" t="s">
        <v>194</v>
      </c>
      <c r="P17464">
        <v>2040</v>
      </c>
      <c r="Q17464">
        <v>5.0650185019675498E-2</v>
      </c>
    </row>
    <row r="17465" spans="1:17" x14ac:dyDescent="0.25">
      <c r="A17465" t="s">
        <v>882</v>
      </c>
      <c r="B17465" t="s">
        <v>883</v>
      </c>
      <c r="C17465" t="s">
        <v>802</v>
      </c>
      <c r="D17465" t="s">
        <v>589</v>
      </c>
      <c r="E17465" t="s">
        <v>731</v>
      </c>
      <c r="F17465" t="s">
        <v>884</v>
      </c>
      <c r="G17465" t="s">
        <v>188</v>
      </c>
      <c r="H17465" t="s">
        <v>888</v>
      </c>
      <c r="I17465" t="s">
        <v>240</v>
      </c>
      <c r="J17465" t="s">
        <v>889</v>
      </c>
      <c r="K17465" t="s">
        <v>241</v>
      </c>
      <c r="L17465" t="s">
        <v>806</v>
      </c>
      <c r="M17465" t="s">
        <v>887</v>
      </c>
      <c r="O17465" t="s">
        <v>194</v>
      </c>
      <c r="P17465">
        <v>2050</v>
      </c>
      <c r="Q17465">
        <v>4.7821796709539899E-2</v>
      </c>
    </row>
    <row r="17466" spans="1:17" x14ac:dyDescent="0.25">
      <c r="A17466" t="s">
        <v>882</v>
      </c>
      <c r="B17466" t="s">
        <v>883</v>
      </c>
      <c r="C17466" t="s">
        <v>802</v>
      </c>
      <c r="D17466" t="s">
        <v>589</v>
      </c>
      <c r="E17466" t="s">
        <v>731</v>
      </c>
      <c r="F17466" t="s">
        <v>884</v>
      </c>
      <c r="G17466" t="s">
        <v>188</v>
      </c>
      <c r="H17466" t="s">
        <v>888</v>
      </c>
      <c r="I17466" t="s">
        <v>240</v>
      </c>
      <c r="J17466" t="s">
        <v>889</v>
      </c>
      <c r="K17466" t="s">
        <v>241</v>
      </c>
      <c r="L17466" t="s">
        <v>806</v>
      </c>
      <c r="M17466" t="s">
        <v>887</v>
      </c>
      <c r="O17466" t="s">
        <v>264</v>
      </c>
      <c r="P17466">
        <v>2050</v>
      </c>
      <c r="Q17466">
        <v>4.0930142943574797E-2</v>
      </c>
    </row>
    <row r="17467" spans="1:17" x14ac:dyDescent="0.25">
      <c r="A17467" t="s">
        <v>882</v>
      </c>
      <c r="B17467" t="s">
        <v>883</v>
      </c>
      <c r="C17467" t="s">
        <v>802</v>
      </c>
      <c r="D17467" t="s">
        <v>589</v>
      </c>
      <c r="E17467" t="s">
        <v>731</v>
      </c>
      <c r="F17467" t="s">
        <v>884</v>
      </c>
      <c r="G17467" t="s">
        <v>188</v>
      </c>
      <c r="H17467" t="s">
        <v>888</v>
      </c>
      <c r="I17467" t="s">
        <v>240</v>
      </c>
      <c r="J17467" t="s">
        <v>889</v>
      </c>
      <c r="K17467" t="s">
        <v>241</v>
      </c>
      <c r="L17467" t="s">
        <v>806</v>
      </c>
      <c r="M17467" t="s">
        <v>887</v>
      </c>
      <c r="O17467" t="s">
        <v>265</v>
      </c>
      <c r="P17467">
        <v>2050</v>
      </c>
      <c r="Q17467">
        <v>5.4877687560300599E-2</v>
      </c>
    </row>
    <row r="17468" spans="1:17" x14ac:dyDescent="0.25">
      <c r="A17468" t="s">
        <v>882</v>
      </c>
      <c r="B17468" t="s">
        <v>883</v>
      </c>
      <c r="C17468" t="s">
        <v>802</v>
      </c>
      <c r="D17468" t="s">
        <v>589</v>
      </c>
      <c r="E17468" t="s">
        <v>731</v>
      </c>
      <c r="F17468" t="s">
        <v>884</v>
      </c>
      <c r="G17468" t="s">
        <v>188</v>
      </c>
      <c r="H17468" t="s">
        <v>847</v>
      </c>
      <c r="I17468" t="s">
        <v>240</v>
      </c>
      <c r="J17468" t="s">
        <v>848</v>
      </c>
      <c r="K17468" t="s">
        <v>241</v>
      </c>
      <c r="L17468" t="s">
        <v>806</v>
      </c>
      <c r="M17468" t="s">
        <v>739</v>
      </c>
      <c r="O17468" t="s">
        <v>194</v>
      </c>
      <c r="P17468">
        <v>2015</v>
      </c>
    </row>
    <row r="17469" spans="1:17" x14ac:dyDescent="0.25">
      <c r="A17469" t="s">
        <v>882</v>
      </c>
      <c r="B17469" t="s">
        <v>883</v>
      </c>
      <c r="C17469" t="s">
        <v>802</v>
      </c>
      <c r="D17469" t="s">
        <v>589</v>
      </c>
      <c r="E17469" t="s">
        <v>731</v>
      </c>
      <c r="F17469" t="s">
        <v>884</v>
      </c>
      <c r="G17469" t="s">
        <v>188</v>
      </c>
      <c r="H17469" t="s">
        <v>847</v>
      </c>
      <c r="I17469" t="s">
        <v>240</v>
      </c>
      <c r="J17469" t="s">
        <v>848</v>
      </c>
      <c r="K17469" t="s">
        <v>241</v>
      </c>
      <c r="L17469" t="s">
        <v>806</v>
      </c>
      <c r="M17469" t="s">
        <v>739</v>
      </c>
      <c r="O17469" t="s">
        <v>194</v>
      </c>
      <c r="P17469">
        <v>2020</v>
      </c>
      <c r="Q17469">
        <v>4.893954913088E-2</v>
      </c>
    </row>
    <row r="17470" spans="1:17" x14ac:dyDescent="0.25">
      <c r="A17470" t="s">
        <v>882</v>
      </c>
      <c r="B17470" t="s">
        <v>883</v>
      </c>
      <c r="C17470" t="s">
        <v>802</v>
      </c>
      <c r="D17470" t="s">
        <v>589</v>
      </c>
      <c r="E17470" t="s">
        <v>731</v>
      </c>
      <c r="F17470" t="s">
        <v>884</v>
      </c>
      <c r="G17470" t="s">
        <v>188</v>
      </c>
      <c r="H17470" t="s">
        <v>847</v>
      </c>
      <c r="I17470" t="s">
        <v>240</v>
      </c>
      <c r="J17470" t="s">
        <v>848</v>
      </c>
      <c r="K17470" t="s">
        <v>241</v>
      </c>
      <c r="L17470" t="s">
        <v>806</v>
      </c>
      <c r="M17470" t="s">
        <v>739</v>
      </c>
      <c r="O17470" t="s">
        <v>264</v>
      </c>
      <c r="P17470">
        <v>2020</v>
      </c>
      <c r="Q17470">
        <v>4.49444838957061E-2</v>
      </c>
    </row>
    <row r="17471" spans="1:17" x14ac:dyDescent="0.25">
      <c r="A17471" t="s">
        <v>882</v>
      </c>
      <c r="B17471" t="s">
        <v>883</v>
      </c>
      <c r="C17471" t="s">
        <v>802</v>
      </c>
      <c r="D17471" t="s">
        <v>589</v>
      </c>
      <c r="E17471" t="s">
        <v>731</v>
      </c>
      <c r="F17471" t="s">
        <v>884</v>
      </c>
      <c r="G17471" t="s">
        <v>188</v>
      </c>
      <c r="H17471" t="s">
        <v>847</v>
      </c>
      <c r="I17471" t="s">
        <v>240</v>
      </c>
      <c r="J17471" t="s">
        <v>848</v>
      </c>
      <c r="K17471" t="s">
        <v>241</v>
      </c>
      <c r="L17471" t="s">
        <v>806</v>
      </c>
      <c r="M17471" t="s">
        <v>739</v>
      </c>
      <c r="O17471" t="s">
        <v>265</v>
      </c>
      <c r="P17471">
        <v>2020</v>
      </c>
      <c r="Q17471">
        <v>5.2934614366053803E-2</v>
      </c>
    </row>
    <row r="17472" spans="1:17" x14ac:dyDescent="0.25">
      <c r="A17472" t="s">
        <v>882</v>
      </c>
      <c r="B17472" t="s">
        <v>883</v>
      </c>
      <c r="C17472" t="s">
        <v>802</v>
      </c>
      <c r="D17472" t="s">
        <v>589</v>
      </c>
      <c r="E17472" t="s">
        <v>731</v>
      </c>
      <c r="F17472" t="s">
        <v>884</v>
      </c>
      <c r="G17472" t="s">
        <v>188</v>
      </c>
      <c r="H17472" t="s">
        <v>847</v>
      </c>
      <c r="I17472" t="s">
        <v>240</v>
      </c>
      <c r="J17472" t="s">
        <v>848</v>
      </c>
      <c r="K17472" t="s">
        <v>241</v>
      </c>
      <c r="L17472" t="s">
        <v>806</v>
      </c>
      <c r="M17472" t="s">
        <v>739</v>
      </c>
      <c r="O17472" t="s">
        <v>194</v>
      </c>
      <c r="P17472">
        <v>2030</v>
      </c>
      <c r="Q17472">
        <v>3.9427356966160301E-2</v>
      </c>
    </row>
    <row r="17473" spans="1:17" x14ac:dyDescent="0.25">
      <c r="A17473" t="s">
        <v>882</v>
      </c>
      <c r="B17473" t="s">
        <v>883</v>
      </c>
      <c r="C17473" t="s">
        <v>802</v>
      </c>
      <c r="D17473" t="s">
        <v>589</v>
      </c>
      <c r="E17473" t="s">
        <v>731</v>
      </c>
      <c r="F17473" t="s">
        <v>884</v>
      </c>
      <c r="G17473" t="s">
        <v>188</v>
      </c>
      <c r="H17473" t="s">
        <v>847</v>
      </c>
      <c r="I17473" t="s">
        <v>240</v>
      </c>
      <c r="J17473" t="s">
        <v>848</v>
      </c>
      <c r="K17473" t="s">
        <v>241</v>
      </c>
      <c r="L17473" t="s">
        <v>806</v>
      </c>
      <c r="M17473" t="s">
        <v>739</v>
      </c>
      <c r="O17473" t="s">
        <v>194</v>
      </c>
      <c r="P17473">
        <v>2040</v>
      </c>
      <c r="Q17473">
        <v>3.5392210029276401E-2</v>
      </c>
    </row>
    <row r="17474" spans="1:17" x14ac:dyDescent="0.25">
      <c r="A17474" t="s">
        <v>882</v>
      </c>
      <c r="B17474" t="s">
        <v>883</v>
      </c>
      <c r="C17474" t="s">
        <v>802</v>
      </c>
      <c r="D17474" t="s">
        <v>589</v>
      </c>
      <c r="E17474" t="s">
        <v>731</v>
      </c>
      <c r="F17474" t="s">
        <v>884</v>
      </c>
      <c r="G17474" t="s">
        <v>188</v>
      </c>
      <c r="H17474" t="s">
        <v>847</v>
      </c>
      <c r="I17474" t="s">
        <v>240</v>
      </c>
      <c r="J17474" t="s">
        <v>848</v>
      </c>
      <c r="K17474" t="s">
        <v>241</v>
      </c>
      <c r="L17474" t="s">
        <v>806</v>
      </c>
      <c r="M17474" t="s">
        <v>739</v>
      </c>
      <c r="O17474" t="s">
        <v>194</v>
      </c>
      <c r="P17474">
        <v>2050</v>
      </c>
      <c r="Q17474">
        <v>3.34158517380325E-2</v>
      </c>
    </row>
    <row r="17475" spans="1:17" x14ac:dyDescent="0.25">
      <c r="A17475" t="s">
        <v>882</v>
      </c>
      <c r="B17475" t="s">
        <v>883</v>
      </c>
      <c r="C17475" t="s">
        <v>802</v>
      </c>
      <c r="D17475" t="s">
        <v>589</v>
      </c>
      <c r="E17475" t="s">
        <v>731</v>
      </c>
      <c r="F17475" t="s">
        <v>884</v>
      </c>
      <c r="G17475" t="s">
        <v>188</v>
      </c>
      <c r="H17475" t="s">
        <v>847</v>
      </c>
      <c r="I17475" t="s">
        <v>240</v>
      </c>
      <c r="J17475" t="s">
        <v>848</v>
      </c>
      <c r="K17475" t="s">
        <v>241</v>
      </c>
      <c r="L17475" t="s">
        <v>806</v>
      </c>
      <c r="M17475" t="s">
        <v>739</v>
      </c>
      <c r="O17475" t="s">
        <v>264</v>
      </c>
      <c r="P17475">
        <v>2050</v>
      </c>
      <c r="Q17475">
        <v>2.8600255162435799E-2</v>
      </c>
    </row>
    <row r="17476" spans="1:17" x14ac:dyDescent="0.25">
      <c r="A17476" t="s">
        <v>882</v>
      </c>
      <c r="B17476" t="s">
        <v>883</v>
      </c>
      <c r="C17476" t="s">
        <v>802</v>
      </c>
      <c r="D17476" t="s">
        <v>589</v>
      </c>
      <c r="E17476" t="s">
        <v>731</v>
      </c>
      <c r="F17476" t="s">
        <v>884</v>
      </c>
      <c r="G17476" t="s">
        <v>188</v>
      </c>
      <c r="H17476" t="s">
        <v>847</v>
      </c>
      <c r="I17476" t="s">
        <v>240</v>
      </c>
      <c r="J17476" t="s">
        <v>848</v>
      </c>
      <c r="K17476" t="s">
        <v>241</v>
      </c>
      <c r="L17476" t="s">
        <v>806</v>
      </c>
      <c r="M17476" t="s">
        <v>739</v>
      </c>
      <c r="O17476" t="s">
        <v>265</v>
      </c>
      <c r="P17476">
        <v>2050</v>
      </c>
      <c r="Q17476">
        <v>3.8346210251762797E-2</v>
      </c>
    </row>
    <row r="17477" spans="1:17" x14ac:dyDescent="0.25">
      <c r="A17477" t="s">
        <v>882</v>
      </c>
      <c r="B17477" t="s">
        <v>883</v>
      </c>
      <c r="C17477" t="s">
        <v>802</v>
      </c>
      <c r="D17477" t="s">
        <v>589</v>
      </c>
      <c r="E17477" t="s">
        <v>731</v>
      </c>
      <c r="F17477" t="s">
        <v>884</v>
      </c>
      <c r="G17477" t="s">
        <v>188</v>
      </c>
      <c r="H17477" t="s">
        <v>849</v>
      </c>
      <c r="I17477" t="s">
        <v>850</v>
      </c>
      <c r="K17477" t="s">
        <v>191</v>
      </c>
      <c r="M17477" t="s">
        <v>851</v>
      </c>
      <c r="N17477" t="s">
        <v>386</v>
      </c>
      <c r="O17477" t="s">
        <v>194</v>
      </c>
      <c r="P17477">
        <v>2015</v>
      </c>
    </row>
    <row r="17478" spans="1:17" x14ac:dyDescent="0.25">
      <c r="A17478" t="s">
        <v>882</v>
      </c>
      <c r="B17478" t="s">
        <v>883</v>
      </c>
      <c r="C17478" t="s">
        <v>802</v>
      </c>
      <c r="D17478" t="s">
        <v>589</v>
      </c>
      <c r="E17478" t="s">
        <v>731</v>
      </c>
      <c r="F17478" t="s">
        <v>884</v>
      </c>
      <c r="G17478" t="s">
        <v>188</v>
      </c>
      <c r="H17478" t="s">
        <v>849</v>
      </c>
      <c r="I17478" t="s">
        <v>850</v>
      </c>
      <c r="K17478" t="s">
        <v>191</v>
      </c>
      <c r="M17478" t="s">
        <v>851</v>
      </c>
      <c r="N17478" t="s">
        <v>386</v>
      </c>
      <c r="O17478" t="s">
        <v>194</v>
      </c>
      <c r="P17478">
        <v>2020</v>
      </c>
      <c r="Q17478">
        <v>0.20499999999999999</v>
      </c>
    </row>
    <row r="17479" spans="1:17" x14ac:dyDescent="0.25">
      <c r="A17479" t="s">
        <v>882</v>
      </c>
      <c r="B17479" t="s">
        <v>883</v>
      </c>
      <c r="C17479" t="s">
        <v>802</v>
      </c>
      <c r="D17479" t="s">
        <v>589</v>
      </c>
      <c r="E17479" t="s">
        <v>731</v>
      </c>
      <c r="F17479" t="s">
        <v>884</v>
      </c>
      <c r="G17479" t="s">
        <v>188</v>
      </c>
      <c r="H17479" t="s">
        <v>849</v>
      </c>
      <c r="I17479" t="s">
        <v>850</v>
      </c>
      <c r="K17479" t="s">
        <v>191</v>
      </c>
      <c r="M17479" t="s">
        <v>851</v>
      </c>
      <c r="N17479" t="s">
        <v>386</v>
      </c>
      <c r="O17479" t="s">
        <v>264</v>
      </c>
      <c r="P17479">
        <v>2020</v>
      </c>
      <c r="Q17479">
        <v>0.2</v>
      </c>
    </row>
    <row r="17480" spans="1:17" x14ac:dyDescent="0.25">
      <c r="A17480" t="s">
        <v>882</v>
      </c>
      <c r="B17480" t="s">
        <v>883</v>
      </c>
      <c r="C17480" t="s">
        <v>802</v>
      </c>
      <c r="D17480" t="s">
        <v>589</v>
      </c>
      <c r="E17480" t="s">
        <v>731</v>
      </c>
      <c r="F17480" t="s">
        <v>884</v>
      </c>
      <c r="G17480" t="s">
        <v>188</v>
      </c>
      <c r="H17480" t="s">
        <v>849</v>
      </c>
      <c r="I17480" t="s">
        <v>850</v>
      </c>
      <c r="K17480" t="s">
        <v>191</v>
      </c>
      <c r="M17480" t="s">
        <v>851</v>
      </c>
      <c r="N17480" t="s">
        <v>386</v>
      </c>
      <c r="O17480" t="s">
        <v>265</v>
      </c>
      <c r="P17480">
        <v>2020</v>
      </c>
      <c r="Q17480">
        <v>0.21</v>
      </c>
    </row>
    <row r="17481" spans="1:17" x14ac:dyDescent="0.25">
      <c r="A17481" t="s">
        <v>882</v>
      </c>
      <c r="B17481" t="s">
        <v>883</v>
      </c>
      <c r="C17481" t="s">
        <v>802</v>
      </c>
      <c r="D17481" t="s">
        <v>589</v>
      </c>
      <c r="E17481" t="s">
        <v>731</v>
      </c>
      <c r="F17481" t="s">
        <v>884</v>
      </c>
      <c r="G17481" t="s">
        <v>188</v>
      </c>
      <c r="H17481" t="s">
        <v>849</v>
      </c>
      <c r="I17481" t="s">
        <v>850</v>
      </c>
      <c r="K17481" t="s">
        <v>191</v>
      </c>
      <c r="M17481" t="s">
        <v>851</v>
      </c>
      <c r="N17481" t="s">
        <v>386</v>
      </c>
      <c r="O17481" t="s">
        <v>194</v>
      </c>
      <c r="P17481">
        <v>2030</v>
      </c>
      <c r="Q17481">
        <v>0.23</v>
      </c>
    </row>
    <row r="17482" spans="1:17" x14ac:dyDescent="0.25">
      <c r="A17482" t="s">
        <v>882</v>
      </c>
      <c r="B17482" t="s">
        <v>883</v>
      </c>
      <c r="C17482" t="s">
        <v>802</v>
      </c>
      <c r="D17482" t="s">
        <v>589</v>
      </c>
      <c r="E17482" t="s">
        <v>731</v>
      </c>
      <c r="F17482" t="s">
        <v>884</v>
      </c>
      <c r="G17482" t="s">
        <v>188</v>
      </c>
      <c r="H17482" t="s">
        <v>849</v>
      </c>
      <c r="I17482" t="s">
        <v>850</v>
      </c>
      <c r="K17482" t="s">
        <v>191</v>
      </c>
      <c r="M17482" t="s">
        <v>851</v>
      </c>
      <c r="N17482" t="s">
        <v>386</v>
      </c>
      <c r="O17482" t="s">
        <v>194</v>
      </c>
      <c r="P17482">
        <v>2040</v>
      </c>
      <c r="Q17482">
        <v>0.245</v>
      </c>
    </row>
    <row r="17483" spans="1:17" x14ac:dyDescent="0.25">
      <c r="A17483" t="s">
        <v>882</v>
      </c>
      <c r="B17483" t="s">
        <v>883</v>
      </c>
      <c r="C17483" t="s">
        <v>802</v>
      </c>
      <c r="D17483" t="s">
        <v>589</v>
      </c>
      <c r="E17483" t="s">
        <v>731</v>
      </c>
      <c r="F17483" t="s">
        <v>884</v>
      </c>
      <c r="G17483" t="s">
        <v>188</v>
      </c>
      <c r="H17483" t="s">
        <v>849</v>
      </c>
      <c r="I17483" t="s">
        <v>850</v>
      </c>
      <c r="K17483" t="s">
        <v>191</v>
      </c>
      <c r="M17483" t="s">
        <v>851</v>
      </c>
      <c r="N17483" t="s">
        <v>386</v>
      </c>
      <c r="O17483" t="s">
        <v>194</v>
      </c>
      <c r="P17483">
        <v>2050</v>
      </c>
      <c r="Q17483">
        <v>0.26</v>
      </c>
    </row>
    <row r="17484" spans="1:17" x14ac:dyDescent="0.25">
      <c r="A17484" t="s">
        <v>882</v>
      </c>
      <c r="B17484" t="s">
        <v>883</v>
      </c>
      <c r="C17484" t="s">
        <v>802</v>
      </c>
      <c r="D17484" t="s">
        <v>589</v>
      </c>
      <c r="E17484" t="s">
        <v>731</v>
      </c>
      <c r="F17484" t="s">
        <v>884</v>
      </c>
      <c r="G17484" t="s">
        <v>188</v>
      </c>
      <c r="H17484" t="s">
        <v>849</v>
      </c>
      <c r="I17484" t="s">
        <v>850</v>
      </c>
      <c r="K17484" t="s">
        <v>191</v>
      </c>
      <c r="M17484" t="s">
        <v>851</v>
      </c>
      <c r="N17484" t="s">
        <v>386</v>
      </c>
      <c r="O17484" t="s">
        <v>264</v>
      </c>
      <c r="P17484">
        <v>2050</v>
      </c>
    </row>
    <row r="17485" spans="1:17" x14ac:dyDescent="0.25">
      <c r="A17485" t="s">
        <v>882</v>
      </c>
      <c r="B17485" t="s">
        <v>883</v>
      </c>
      <c r="C17485" t="s">
        <v>802</v>
      </c>
      <c r="D17485" t="s">
        <v>589</v>
      </c>
      <c r="E17485" t="s">
        <v>731</v>
      </c>
      <c r="F17485" t="s">
        <v>884</v>
      </c>
      <c r="G17485" t="s">
        <v>188</v>
      </c>
      <c r="H17485" t="s">
        <v>849</v>
      </c>
      <c r="I17485" t="s">
        <v>850</v>
      </c>
      <c r="K17485" t="s">
        <v>191</v>
      </c>
      <c r="M17485" t="s">
        <v>851</v>
      </c>
      <c r="N17485" t="s">
        <v>386</v>
      </c>
      <c r="O17485" t="s">
        <v>265</v>
      </c>
      <c r="P17485">
        <v>2050</v>
      </c>
    </row>
    <row r="17486" spans="1:17" x14ac:dyDescent="0.25">
      <c r="A17486" t="s">
        <v>882</v>
      </c>
      <c r="B17486" t="s">
        <v>883</v>
      </c>
      <c r="C17486" t="s">
        <v>802</v>
      </c>
      <c r="D17486" t="s">
        <v>589</v>
      </c>
      <c r="E17486" t="s">
        <v>731</v>
      </c>
      <c r="F17486" t="s">
        <v>884</v>
      </c>
      <c r="G17486" t="s">
        <v>188</v>
      </c>
      <c r="H17486" t="s">
        <v>852</v>
      </c>
      <c r="I17486" t="s">
        <v>853</v>
      </c>
      <c r="J17486" t="s">
        <v>854</v>
      </c>
      <c r="K17486" t="s">
        <v>191</v>
      </c>
      <c r="M17486" t="s">
        <v>392</v>
      </c>
      <c r="N17486" t="s">
        <v>386</v>
      </c>
      <c r="O17486" t="s">
        <v>194</v>
      </c>
      <c r="P17486">
        <v>2015</v>
      </c>
    </row>
    <row r="17487" spans="1:17" x14ac:dyDescent="0.25">
      <c r="A17487" t="s">
        <v>882</v>
      </c>
      <c r="B17487" t="s">
        <v>883</v>
      </c>
      <c r="C17487" t="s">
        <v>802</v>
      </c>
      <c r="D17487" t="s">
        <v>589</v>
      </c>
      <c r="E17487" t="s">
        <v>731</v>
      </c>
      <c r="F17487" t="s">
        <v>884</v>
      </c>
      <c r="G17487" t="s">
        <v>188</v>
      </c>
      <c r="H17487" t="s">
        <v>852</v>
      </c>
      <c r="I17487" t="s">
        <v>853</v>
      </c>
      <c r="J17487" t="s">
        <v>854</v>
      </c>
      <c r="K17487" t="s">
        <v>191</v>
      </c>
      <c r="M17487" t="s">
        <v>392</v>
      </c>
      <c r="N17487" t="s">
        <v>386</v>
      </c>
      <c r="O17487" t="s">
        <v>194</v>
      </c>
      <c r="P17487">
        <v>2020</v>
      </c>
      <c r="Q17487">
        <v>0.01</v>
      </c>
    </row>
    <row r="17488" spans="1:17" x14ac:dyDescent="0.25">
      <c r="A17488" t="s">
        <v>882</v>
      </c>
      <c r="B17488" t="s">
        <v>883</v>
      </c>
      <c r="C17488" t="s">
        <v>802</v>
      </c>
      <c r="D17488" t="s">
        <v>589</v>
      </c>
      <c r="E17488" t="s">
        <v>731</v>
      </c>
      <c r="F17488" t="s">
        <v>884</v>
      </c>
      <c r="G17488" t="s">
        <v>188</v>
      </c>
      <c r="H17488" t="s">
        <v>852</v>
      </c>
      <c r="I17488" t="s">
        <v>853</v>
      </c>
      <c r="J17488" t="s">
        <v>854</v>
      </c>
      <c r="K17488" t="s">
        <v>191</v>
      </c>
      <c r="M17488" t="s">
        <v>392</v>
      </c>
      <c r="N17488" t="s">
        <v>386</v>
      </c>
      <c r="O17488" t="s">
        <v>264</v>
      </c>
      <c r="P17488">
        <v>2020</v>
      </c>
    </row>
    <row r="17489" spans="1:17" x14ac:dyDescent="0.25">
      <c r="A17489" t="s">
        <v>882</v>
      </c>
      <c r="B17489" t="s">
        <v>883</v>
      </c>
      <c r="C17489" t="s">
        <v>802</v>
      </c>
      <c r="D17489" t="s">
        <v>589</v>
      </c>
      <c r="E17489" t="s">
        <v>731</v>
      </c>
      <c r="F17489" t="s">
        <v>884</v>
      </c>
      <c r="G17489" t="s">
        <v>188</v>
      </c>
      <c r="H17489" t="s">
        <v>852</v>
      </c>
      <c r="I17489" t="s">
        <v>853</v>
      </c>
      <c r="J17489" t="s">
        <v>854</v>
      </c>
      <c r="K17489" t="s">
        <v>191</v>
      </c>
      <c r="M17489" t="s">
        <v>392</v>
      </c>
      <c r="N17489" t="s">
        <v>386</v>
      </c>
      <c r="O17489" t="s">
        <v>265</v>
      </c>
      <c r="P17489">
        <v>2020</v>
      </c>
    </row>
    <row r="17490" spans="1:17" x14ac:dyDescent="0.25">
      <c r="A17490" t="s">
        <v>882</v>
      </c>
      <c r="B17490" t="s">
        <v>883</v>
      </c>
      <c r="C17490" t="s">
        <v>802</v>
      </c>
      <c r="D17490" t="s">
        <v>589</v>
      </c>
      <c r="E17490" t="s">
        <v>731</v>
      </c>
      <c r="F17490" t="s">
        <v>884</v>
      </c>
      <c r="G17490" t="s">
        <v>188</v>
      </c>
      <c r="H17490" t="s">
        <v>852</v>
      </c>
      <c r="I17490" t="s">
        <v>853</v>
      </c>
      <c r="J17490" t="s">
        <v>854</v>
      </c>
      <c r="K17490" t="s">
        <v>191</v>
      </c>
      <c r="M17490" t="s">
        <v>392</v>
      </c>
      <c r="N17490" t="s">
        <v>386</v>
      </c>
      <c r="O17490" t="s">
        <v>194</v>
      </c>
      <c r="P17490">
        <v>2030</v>
      </c>
      <c r="Q17490">
        <v>0.05</v>
      </c>
    </row>
    <row r="17491" spans="1:17" x14ac:dyDescent="0.25">
      <c r="A17491" t="s">
        <v>882</v>
      </c>
      <c r="B17491" t="s">
        <v>883</v>
      </c>
      <c r="C17491" t="s">
        <v>802</v>
      </c>
      <c r="D17491" t="s">
        <v>589</v>
      </c>
      <c r="E17491" t="s">
        <v>731</v>
      </c>
      <c r="F17491" t="s">
        <v>884</v>
      </c>
      <c r="G17491" t="s">
        <v>188</v>
      </c>
      <c r="H17491" t="s">
        <v>852</v>
      </c>
      <c r="I17491" t="s">
        <v>853</v>
      </c>
      <c r="J17491" t="s">
        <v>854</v>
      </c>
      <c r="K17491" t="s">
        <v>191</v>
      </c>
      <c r="M17491" t="s">
        <v>392</v>
      </c>
      <c r="N17491" t="s">
        <v>386</v>
      </c>
      <c r="O17491" t="s">
        <v>194</v>
      </c>
      <c r="P17491">
        <v>2040</v>
      </c>
      <c r="Q17491">
        <v>0.05</v>
      </c>
    </row>
    <row r="17492" spans="1:17" x14ac:dyDescent="0.25">
      <c r="A17492" t="s">
        <v>882</v>
      </c>
      <c r="B17492" t="s">
        <v>883</v>
      </c>
      <c r="C17492" t="s">
        <v>802</v>
      </c>
      <c r="D17492" t="s">
        <v>589</v>
      </c>
      <c r="E17492" t="s">
        <v>731</v>
      </c>
      <c r="F17492" t="s">
        <v>884</v>
      </c>
      <c r="G17492" t="s">
        <v>188</v>
      </c>
      <c r="H17492" t="s">
        <v>852</v>
      </c>
      <c r="I17492" t="s">
        <v>853</v>
      </c>
      <c r="J17492" t="s">
        <v>854</v>
      </c>
      <c r="K17492" t="s">
        <v>191</v>
      </c>
      <c r="M17492" t="s">
        <v>392</v>
      </c>
      <c r="N17492" t="s">
        <v>386</v>
      </c>
      <c r="O17492" t="s">
        <v>194</v>
      </c>
      <c r="P17492">
        <v>2050</v>
      </c>
      <c r="Q17492">
        <v>0.05</v>
      </c>
    </row>
    <row r="17493" spans="1:17" x14ac:dyDescent="0.25">
      <c r="A17493" t="s">
        <v>882</v>
      </c>
      <c r="B17493" t="s">
        <v>883</v>
      </c>
      <c r="C17493" t="s">
        <v>802</v>
      </c>
      <c r="D17493" t="s">
        <v>589</v>
      </c>
      <c r="E17493" t="s">
        <v>731</v>
      </c>
      <c r="F17493" t="s">
        <v>884</v>
      </c>
      <c r="G17493" t="s">
        <v>188</v>
      </c>
      <c r="H17493" t="s">
        <v>852</v>
      </c>
      <c r="I17493" t="s">
        <v>853</v>
      </c>
      <c r="J17493" t="s">
        <v>854</v>
      </c>
      <c r="K17493" t="s">
        <v>191</v>
      </c>
      <c r="M17493" t="s">
        <v>392</v>
      </c>
      <c r="N17493" t="s">
        <v>386</v>
      </c>
      <c r="O17493" t="s">
        <v>264</v>
      </c>
      <c r="P17493">
        <v>2050</v>
      </c>
    </row>
    <row r="17494" spans="1:17" x14ac:dyDescent="0.25">
      <c r="A17494" t="s">
        <v>882</v>
      </c>
      <c r="B17494" t="s">
        <v>883</v>
      </c>
      <c r="C17494" t="s">
        <v>802</v>
      </c>
      <c r="D17494" t="s">
        <v>589</v>
      </c>
      <c r="E17494" t="s">
        <v>731</v>
      </c>
      <c r="F17494" t="s">
        <v>884</v>
      </c>
      <c r="G17494" t="s">
        <v>188</v>
      </c>
      <c r="H17494" t="s">
        <v>852</v>
      </c>
      <c r="I17494" t="s">
        <v>853</v>
      </c>
      <c r="J17494" t="s">
        <v>854</v>
      </c>
      <c r="K17494" t="s">
        <v>191</v>
      </c>
      <c r="M17494" t="s">
        <v>392</v>
      </c>
      <c r="N17494" t="s">
        <v>386</v>
      </c>
      <c r="O17494" t="s">
        <v>265</v>
      </c>
      <c r="P17494">
        <v>2050</v>
      </c>
    </row>
    <row r="17495" spans="1:17" x14ac:dyDescent="0.25">
      <c r="A17495" t="s">
        <v>882</v>
      </c>
      <c r="B17495" t="s">
        <v>883</v>
      </c>
      <c r="C17495" t="s">
        <v>802</v>
      </c>
      <c r="D17495" t="s">
        <v>589</v>
      </c>
      <c r="E17495" t="s">
        <v>731</v>
      </c>
      <c r="F17495" t="s">
        <v>884</v>
      </c>
      <c r="G17495" t="s">
        <v>188</v>
      </c>
      <c r="H17495" t="s">
        <v>855</v>
      </c>
      <c r="I17495" t="s">
        <v>853</v>
      </c>
      <c r="J17495" t="s">
        <v>856</v>
      </c>
      <c r="K17495" t="s">
        <v>191</v>
      </c>
      <c r="M17495" t="s">
        <v>344</v>
      </c>
      <c r="O17495" t="s">
        <v>194</v>
      </c>
      <c r="P17495">
        <v>2015</v>
      </c>
    </row>
    <row r="17496" spans="1:17" x14ac:dyDescent="0.25">
      <c r="A17496" t="s">
        <v>882</v>
      </c>
      <c r="B17496" t="s">
        <v>883</v>
      </c>
      <c r="C17496" t="s">
        <v>802</v>
      </c>
      <c r="D17496" t="s">
        <v>589</v>
      </c>
      <c r="E17496" t="s">
        <v>731</v>
      </c>
      <c r="F17496" t="s">
        <v>884</v>
      </c>
      <c r="G17496" t="s">
        <v>188</v>
      </c>
      <c r="H17496" t="s">
        <v>855</v>
      </c>
      <c r="I17496" t="s">
        <v>853</v>
      </c>
      <c r="J17496" t="s">
        <v>856</v>
      </c>
      <c r="K17496" t="s">
        <v>191</v>
      </c>
      <c r="M17496" t="s">
        <v>344</v>
      </c>
      <c r="O17496" t="s">
        <v>194</v>
      </c>
      <c r="P17496">
        <v>2020</v>
      </c>
      <c r="Q17496">
        <v>0.86</v>
      </c>
    </row>
    <row r="17497" spans="1:17" x14ac:dyDescent="0.25">
      <c r="A17497" t="s">
        <v>882</v>
      </c>
      <c r="B17497" t="s">
        <v>883</v>
      </c>
      <c r="C17497" t="s">
        <v>802</v>
      </c>
      <c r="D17497" t="s">
        <v>589</v>
      </c>
      <c r="E17497" t="s">
        <v>731</v>
      </c>
      <c r="F17497" t="s">
        <v>884</v>
      </c>
      <c r="G17497" t="s">
        <v>188</v>
      </c>
      <c r="H17497" t="s">
        <v>855</v>
      </c>
      <c r="I17497" t="s">
        <v>853</v>
      </c>
      <c r="J17497" t="s">
        <v>856</v>
      </c>
      <c r="K17497" t="s">
        <v>191</v>
      </c>
      <c r="M17497" t="s">
        <v>344</v>
      </c>
      <c r="O17497" t="s">
        <v>264</v>
      </c>
      <c r="P17497">
        <v>2020</v>
      </c>
    </row>
    <row r="17498" spans="1:17" x14ac:dyDescent="0.25">
      <c r="A17498" t="s">
        <v>882</v>
      </c>
      <c r="B17498" t="s">
        <v>883</v>
      </c>
      <c r="C17498" t="s">
        <v>802</v>
      </c>
      <c r="D17498" t="s">
        <v>589</v>
      </c>
      <c r="E17498" t="s">
        <v>731</v>
      </c>
      <c r="F17498" t="s">
        <v>884</v>
      </c>
      <c r="G17498" t="s">
        <v>188</v>
      </c>
      <c r="H17498" t="s">
        <v>855</v>
      </c>
      <c r="I17498" t="s">
        <v>853</v>
      </c>
      <c r="J17498" t="s">
        <v>856</v>
      </c>
      <c r="K17498" t="s">
        <v>191</v>
      </c>
      <c r="M17498" t="s">
        <v>344</v>
      </c>
      <c r="O17498" t="s">
        <v>265</v>
      </c>
      <c r="P17498">
        <v>2020</v>
      </c>
    </row>
    <row r="17499" spans="1:17" x14ac:dyDescent="0.25">
      <c r="A17499" t="s">
        <v>882</v>
      </c>
      <c r="B17499" t="s">
        <v>883</v>
      </c>
      <c r="C17499" t="s">
        <v>802</v>
      </c>
      <c r="D17499" t="s">
        <v>589</v>
      </c>
      <c r="E17499" t="s">
        <v>731</v>
      </c>
      <c r="F17499" t="s">
        <v>884</v>
      </c>
      <c r="G17499" t="s">
        <v>188</v>
      </c>
      <c r="H17499" t="s">
        <v>855</v>
      </c>
      <c r="I17499" t="s">
        <v>853</v>
      </c>
      <c r="J17499" t="s">
        <v>856</v>
      </c>
      <c r="K17499" t="s">
        <v>191</v>
      </c>
      <c r="M17499" t="s">
        <v>344</v>
      </c>
      <c r="O17499" t="s">
        <v>194</v>
      </c>
      <c r="P17499">
        <v>2030</v>
      </c>
      <c r="Q17499">
        <v>0.95</v>
      </c>
    </row>
    <row r="17500" spans="1:17" x14ac:dyDescent="0.25">
      <c r="A17500" t="s">
        <v>882</v>
      </c>
      <c r="B17500" t="s">
        <v>883</v>
      </c>
      <c r="C17500" t="s">
        <v>802</v>
      </c>
      <c r="D17500" t="s">
        <v>589</v>
      </c>
      <c r="E17500" t="s">
        <v>731</v>
      </c>
      <c r="F17500" t="s">
        <v>884</v>
      </c>
      <c r="G17500" t="s">
        <v>188</v>
      </c>
      <c r="H17500" t="s">
        <v>855</v>
      </c>
      <c r="I17500" t="s">
        <v>853</v>
      </c>
      <c r="J17500" t="s">
        <v>856</v>
      </c>
      <c r="K17500" t="s">
        <v>191</v>
      </c>
      <c r="M17500" t="s">
        <v>344</v>
      </c>
      <c r="O17500" t="s">
        <v>194</v>
      </c>
      <c r="P17500">
        <v>2040</v>
      </c>
      <c r="Q17500">
        <v>0.96</v>
      </c>
    </row>
    <row r="17501" spans="1:17" x14ac:dyDescent="0.25">
      <c r="A17501" t="s">
        <v>882</v>
      </c>
      <c r="B17501" t="s">
        <v>883</v>
      </c>
      <c r="C17501" t="s">
        <v>802</v>
      </c>
      <c r="D17501" t="s">
        <v>589</v>
      </c>
      <c r="E17501" t="s">
        <v>731</v>
      </c>
      <c r="F17501" t="s">
        <v>884</v>
      </c>
      <c r="G17501" t="s">
        <v>188</v>
      </c>
      <c r="H17501" t="s">
        <v>855</v>
      </c>
      <c r="I17501" t="s">
        <v>853</v>
      </c>
      <c r="J17501" t="s">
        <v>856</v>
      </c>
      <c r="K17501" t="s">
        <v>191</v>
      </c>
      <c r="M17501" t="s">
        <v>344</v>
      </c>
      <c r="O17501" t="s">
        <v>194</v>
      </c>
      <c r="P17501">
        <v>2050</v>
      </c>
      <c r="Q17501">
        <v>0.97</v>
      </c>
    </row>
    <row r="17502" spans="1:17" x14ac:dyDescent="0.25">
      <c r="A17502" t="s">
        <v>882</v>
      </c>
      <c r="B17502" t="s">
        <v>883</v>
      </c>
      <c r="C17502" t="s">
        <v>802</v>
      </c>
      <c r="D17502" t="s">
        <v>589</v>
      </c>
      <c r="E17502" t="s">
        <v>731</v>
      </c>
      <c r="F17502" t="s">
        <v>884</v>
      </c>
      <c r="G17502" t="s">
        <v>188</v>
      </c>
      <c r="H17502" t="s">
        <v>855</v>
      </c>
      <c r="I17502" t="s">
        <v>853</v>
      </c>
      <c r="J17502" t="s">
        <v>856</v>
      </c>
      <c r="K17502" t="s">
        <v>191</v>
      </c>
      <c r="M17502" t="s">
        <v>344</v>
      </c>
      <c r="O17502" t="s">
        <v>264</v>
      </c>
      <c r="P17502">
        <v>2050</v>
      </c>
    </row>
    <row r="17503" spans="1:17" x14ac:dyDescent="0.25">
      <c r="A17503" t="s">
        <v>882</v>
      </c>
      <c r="B17503" t="s">
        <v>883</v>
      </c>
      <c r="C17503" t="s">
        <v>802</v>
      </c>
      <c r="D17503" t="s">
        <v>589</v>
      </c>
      <c r="E17503" t="s">
        <v>731</v>
      </c>
      <c r="F17503" t="s">
        <v>884</v>
      </c>
      <c r="G17503" t="s">
        <v>188</v>
      </c>
      <c r="H17503" t="s">
        <v>855</v>
      </c>
      <c r="I17503" t="s">
        <v>853</v>
      </c>
      <c r="J17503" t="s">
        <v>856</v>
      </c>
      <c r="K17503" t="s">
        <v>191</v>
      </c>
      <c r="M17503" t="s">
        <v>344</v>
      </c>
      <c r="O17503" t="s">
        <v>265</v>
      </c>
      <c r="P17503">
        <v>2050</v>
      </c>
    </row>
    <row r="17504" spans="1:17" x14ac:dyDescent="0.25">
      <c r="A17504" t="s">
        <v>882</v>
      </c>
      <c r="B17504" t="s">
        <v>883</v>
      </c>
      <c r="C17504" t="s">
        <v>802</v>
      </c>
      <c r="D17504" t="s">
        <v>589</v>
      </c>
      <c r="E17504" t="s">
        <v>731</v>
      </c>
      <c r="F17504" t="s">
        <v>884</v>
      </c>
      <c r="G17504" t="s">
        <v>188</v>
      </c>
      <c r="H17504" t="s">
        <v>857</v>
      </c>
      <c r="I17504" t="s">
        <v>858</v>
      </c>
      <c r="J17504" t="s">
        <v>859</v>
      </c>
      <c r="K17504" t="s">
        <v>860</v>
      </c>
      <c r="M17504" t="s">
        <v>251</v>
      </c>
      <c r="N17504" t="s">
        <v>890</v>
      </c>
      <c r="O17504" t="s">
        <v>194</v>
      </c>
      <c r="P17504">
        <v>2015</v>
      </c>
    </row>
    <row r="17505" spans="1:17" x14ac:dyDescent="0.25">
      <c r="A17505" t="s">
        <v>882</v>
      </c>
      <c r="B17505" t="s">
        <v>883</v>
      </c>
      <c r="C17505" t="s">
        <v>802</v>
      </c>
      <c r="D17505" t="s">
        <v>589</v>
      </c>
      <c r="E17505" t="s">
        <v>731</v>
      </c>
      <c r="F17505" t="s">
        <v>884</v>
      </c>
      <c r="G17505" t="s">
        <v>188</v>
      </c>
      <c r="H17505" t="s">
        <v>857</v>
      </c>
      <c r="I17505" t="s">
        <v>858</v>
      </c>
      <c r="J17505" t="s">
        <v>859</v>
      </c>
      <c r="K17505" t="s">
        <v>860</v>
      </c>
      <c r="M17505" t="s">
        <v>251</v>
      </c>
      <c r="N17505" t="s">
        <v>890</v>
      </c>
      <c r="O17505" t="s">
        <v>194</v>
      </c>
      <c r="P17505">
        <v>2020</v>
      </c>
      <c r="Q17505">
        <v>1.25</v>
      </c>
    </row>
    <row r="17506" spans="1:17" x14ac:dyDescent="0.25">
      <c r="A17506" t="s">
        <v>882</v>
      </c>
      <c r="B17506" t="s">
        <v>883</v>
      </c>
      <c r="C17506" t="s">
        <v>802</v>
      </c>
      <c r="D17506" t="s">
        <v>589</v>
      </c>
      <c r="E17506" t="s">
        <v>731</v>
      </c>
      <c r="F17506" t="s">
        <v>884</v>
      </c>
      <c r="G17506" t="s">
        <v>188</v>
      </c>
      <c r="H17506" t="s">
        <v>857</v>
      </c>
      <c r="I17506" t="s">
        <v>858</v>
      </c>
      <c r="J17506" t="s">
        <v>859</v>
      </c>
      <c r="K17506" t="s">
        <v>860</v>
      </c>
      <c r="M17506" t="s">
        <v>251</v>
      </c>
      <c r="N17506" t="s">
        <v>890</v>
      </c>
      <c r="O17506" t="s">
        <v>264</v>
      </c>
      <c r="P17506">
        <v>2020</v>
      </c>
    </row>
    <row r="17507" spans="1:17" x14ac:dyDescent="0.25">
      <c r="A17507" t="s">
        <v>882</v>
      </c>
      <c r="B17507" t="s">
        <v>883</v>
      </c>
      <c r="C17507" t="s">
        <v>802</v>
      </c>
      <c r="D17507" t="s">
        <v>589</v>
      </c>
      <c r="E17507" t="s">
        <v>731</v>
      </c>
      <c r="F17507" t="s">
        <v>884</v>
      </c>
      <c r="G17507" t="s">
        <v>188</v>
      </c>
      <c r="H17507" t="s">
        <v>857</v>
      </c>
      <c r="I17507" t="s">
        <v>858</v>
      </c>
      <c r="J17507" t="s">
        <v>859</v>
      </c>
      <c r="K17507" t="s">
        <v>860</v>
      </c>
      <c r="M17507" t="s">
        <v>251</v>
      </c>
      <c r="N17507" t="s">
        <v>890</v>
      </c>
      <c r="O17507" t="s">
        <v>265</v>
      </c>
      <c r="P17507">
        <v>2020</v>
      </c>
    </row>
    <row r="17508" spans="1:17" x14ac:dyDescent="0.25">
      <c r="A17508" t="s">
        <v>882</v>
      </c>
      <c r="B17508" t="s">
        <v>883</v>
      </c>
      <c r="C17508" t="s">
        <v>802</v>
      </c>
      <c r="D17508" t="s">
        <v>589</v>
      </c>
      <c r="E17508" t="s">
        <v>731</v>
      </c>
      <c r="F17508" t="s">
        <v>884</v>
      </c>
      <c r="G17508" t="s">
        <v>188</v>
      </c>
      <c r="H17508" t="s">
        <v>857</v>
      </c>
      <c r="I17508" t="s">
        <v>858</v>
      </c>
      <c r="J17508" t="s">
        <v>859</v>
      </c>
      <c r="K17508" t="s">
        <v>860</v>
      </c>
      <c r="M17508" t="s">
        <v>251</v>
      </c>
      <c r="N17508" t="s">
        <v>890</v>
      </c>
      <c r="O17508" t="s">
        <v>194</v>
      </c>
      <c r="P17508">
        <v>2030</v>
      </c>
      <c r="Q17508">
        <v>1.25</v>
      </c>
    </row>
    <row r="17509" spans="1:17" x14ac:dyDescent="0.25">
      <c r="A17509" t="s">
        <v>882</v>
      </c>
      <c r="B17509" t="s">
        <v>883</v>
      </c>
      <c r="C17509" t="s">
        <v>802</v>
      </c>
      <c r="D17509" t="s">
        <v>589</v>
      </c>
      <c r="E17509" t="s">
        <v>731</v>
      </c>
      <c r="F17509" t="s">
        <v>884</v>
      </c>
      <c r="G17509" t="s">
        <v>188</v>
      </c>
      <c r="H17509" t="s">
        <v>857</v>
      </c>
      <c r="I17509" t="s">
        <v>858</v>
      </c>
      <c r="J17509" t="s">
        <v>859</v>
      </c>
      <c r="K17509" t="s">
        <v>860</v>
      </c>
      <c r="M17509" t="s">
        <v>251</v>
      </c>
      <c r="N17509" t="s">
        <v>890</v>
      </c>
      <c r="O17509" t="s">
        <v>194</v>
      </c>
      <c r="P17509">
        <v>2040</v>
      </c>
      <c r="Q17509">
        <v>1.25</v>
      </c>
    </row>
    <row r="17510" spans="1:17" x14ac:dyDescent="0.25">
      <c r="A17510" t="s">
        <v>882</v>
      </c>
      <c r="B17510" t="s">
        <v>883</v>
      </c>
      <c r="C17510" t="s">
        <v>802</v>
      </c>
      <c r="D17510" t="s">
        <v>589</v>
      </c>
      <c r="E17510" t="s">
        <v>731</v>
      </c>
      <c r="F17510" t="s">
        <v>884</v>
      </c>
      <c r="G17510" t="s">
        <v>188</v>
      </c>
      <c r="H17510" t="s">
        <v>857</v>
      </c>
      <c r="I17510" t="s">
        <v>858</v>
      </c>
      <c r="J17510" t="s">
        <v>859</v>
      </c>
      <c r="K17510" t="s">
        <v>860</v>
      </c>
      <c r="M17510" t="s">
        <v>251</v>
      </c>
      <c r="N17510" t="s">
        <v>890</v>
      </c>
      <c r="O17510" t="s">
        <v>194</v>
      </c>
      <c r="P17510">
        <v>2050</v>
      </c>
      <c r="Q17510">
        <v>1.25</v>
      </c>
    </row>
    <row r="17511" spans="1:17" x14ac:dyDescent="0.25">
      <c r="A17511" t="s">
        <v>882</v>
      </c>
      <c r="B17511" t="s">
        <v>883</v>
      </c>
      <c r="C17511" t="s">
        <v>802</v>
      </c>
      <c r="D17511" t="s">
        <v>589</v>
      </c>
      <c r="E17511" t="s">
        <v>731</v>
      </c>
      <c r="F17511" t="s">
        <v>884</v>
      </c>
      <c r="G17511" t="s">
        <v>188</v>
      </c>
      <c r="H17511" t="s">
        <v>857</v>
      </c>
      <c r="I17511" t="s">
        <v>858</v>
      </c>
      <c r="J17511" t="s">
        <v>859</v>
      </c>
      <c r="K17511" t="s">
        <v>860</v>
      </c>
      <c r="M17511" t="s">
        <v>251</v>
      </c>
      <c r="N17511" t="s">
        <v>890</v>
      </c>
      <c r="O17511" t="s">
        <v>264</v>
      </c>
      <c r="P17511">
        <v>2050</v>
      </c>
    </row>
    <row r="17512" spans="1:17" x14ac:dyDescent="0.25">
      <c r="A17512" t="s">
        <v>882</v>
      </c>
      <c r="B17512" t="s">
        <v>883</v>
      </c>
      <c r="C17512" t="s">
        <v>802</v>
      </c>
      <c r="D17512" t="s">
        <v>589</v>
      </c>
      <c r="E17512" t="s">
        <v>731</v>
      </c>
      <c r="F17512" t="s">
        <v>884</v>
      </c>
      <c r="G17512" t="s">
        <v>188</v>
      </c>
      <c r="H17512" t="s">
        <v>857</v>
      </c>
      <c r="I17512" t="s">
        <v>858</v>
      </c>
      <c r="J17512" t="s">
        <v>859</v>
      </c>
      <c r="K17512" t="s">
        <v>860</v>
      </c>
      <c r="M17512" t="s">
        <v>251</v>
      </c>
      <c r="N17512" t="s">
        <v>890</v>
      </c>
      <c r="O17512" t="s">
        <v>265</v>
      </c>
      <c r="P17512">
        <v>2050</v>
      </c>
    </row>
    <row r="17513" spans="1:17" x14ac:dyDescent="0.25">
      <c r="A17513" t="s">
        <v>882</v>
      </c>
      <c r="B17513" t="s">
        <v>883</v>
      </c>
      <c r="C17513" t="s">
        <v>802</v>
      </c>
      <c r="D17513" t="s">
        <v>589</v>
      </c>
      <c r="E17513" t="s">
        <v>731</v>
      </c>
      <c r="F17513" t="s">
        <v>884</v>
      </c>
      <c r="G17513" t="s">
        <v>188</v>
      </c>
      <c r="H17513" t="s">
        <v>861</v>
      </c>
      <c r="I17513" t="s">
        <v>277</v>
      </c>
      <c r="J17513" t="s">
        <v>862</v>
      </c>
      <c r="K17513" t="s">
        <v>863</v>
      </c>
      <c r="M17513" t="s">
        <v>873</v>
      </c>
      <c r="N17513" t="s">
        <v>217</v>
      </c>
      <c r="O17513" t="s">
        <v>194</v>
      </c>
      <c r="P17513">
        <v>2015</v>
      </c>
    </row>
    <row r="17514" spans="1:17" x14ac:dyDescent="0.25">
      <c r="A17514" t="s">
        <v>882</v>
      </c>
      <c r="B17514" t="s">
        <v>883</v>
      </c>
      <c r="C17514" t="s">
        <v>802</v>
      </c>
      <c r="D17514" t="s">
        <v>589</v>
      </c>
      <c r="E17514" t="s">
        <v>731</v>
      </c>
      <c r="F17514" t="s">
        <v>884</v>
      </c>
      <c r="G17514" t="s">
        <v>188</v>
      </c>
      <c r="H17514" t="s">
        <v>861</v>
      </c>
      <c r="I17514" t="s">
        <v>277</v>
      </c>
      <c r="J17514" t="s">
        <v>862</v>
      </c>
      <c r="K17514" t="s">
        <v>863</v>
      </c>
      <c r="M17514" t="s">
        <v>873</v>
      </c>
      <c r="N17514" t="s">
        <v>217</v>
      </c>
      <c r="O17514" t="s">
        <v>194</v>
      </c>
      <c r="P17514">
        <v>2020</v>
      </c>
      <c r="Q17514">
        <v>14.3</v>
      </c>
    </row>
    <row r="17515" spans="1:17" x14ac:dyDescent="0.25">
      <c r="A17515" t="s">
        <v>882</v>
      </c>
      <c r="B17515" t="s">
        <v>883</v>
      </c>
      <c r="C17515" t="s">
        <v>802</v>
      </c>
      <c r="D17515" t="s">
        <v>589</v>
      </c>
      <c r="E17515" t="s">
        <v>731</v>
      </c>
      <c r="F17515" t="s">
        <v>884</v>
      </c>
      <c r="G17515" t="s">
        <v>188</v>
      </c>
      <c r="H17515" t="s">
        <v>861</v>
      </c>
      <c r="I17515" t="s">
        <v>277</v>
      </c>
      <c r="J17515" t="s">
        <v>862</v>
      </c>
      <c r="K17515" t="s">
        <v>863</v>
      </c>
      <c r="M17515" t="s">
        <v>873</v>
      </c>
      <c r="N17515" t="s">
        <v>217</v>
      </c>
      <c r="O17515" t="s">
        <v>264</v>
      </c>
      <c r="P17515">
        <v>2020</v>
      </c>
    </row>
    <row r="17516" spans="1:17" x14ac:dyDescent="0.25">
      <c r="A17516" t="s">
        <v>882</v>
      </c>
      <c r="B17516" t="s">
        <v>883</v>
      </c>
      <c r="C17516" t="s">
        <v>802</v>
      </c>
      <c r="D17516" t="s">
        <v>589</v>
      </c>
      <c r="E17516" t="s">
        <v>731</v>
      </c>
      <c r="F17516" t="s">
        <v>884</v>
      </c>
      <c r="G17516" t="s">
        <v>188</v>
      </c>
      <c r="H17516" t="s">
        <v>861</v>
      </c>
      <c r="I17516" t="s">
        <v>277</v>
      </c>
      <c r="J17516" t="s">
        <v>862</v>
      </c>
      <c r="K17516" t="s">
        <v>863</v>
      </c>
      <c r="M17516" t="s">
        <v>873</v>
      </c>
      <c r="N17516" t="s">
        <v>217</v>
      </c>
      <c r="O17516" t="s">
        <v>265</v>
      </c>
      <c r="P17516">
        <v>2020</v>
      </c>
    </row>
    <row r="17517" spans="1:17" x14ac:dyDescent="0.25">
      <c r="A17517" t="s">
        <v>882</v>
      </c>
      <c r="B17517" t="s">
        <v>883</v>
      </c>
      <c r="C17517" t="s">
        <v>802</v>
      </c>
      <c r="D17517" t="s">
        <v>589</v>
      </c>
      <c r="E17517" t="s">
        <v>731</v>
      </c>
      <c r="F17517" t="s">
        <v>884</v>
      </c>
      <c r="G17517" t="s">
        <v>188</v>
      </c>
      <c r="H17517" t="s">
        <v>861</v>
      </c>
      <c r="I17517" t="s">
        <v>277</v>
      </c>
      <c r="J17517" t="s">
        <v>862</v>
      </c>
      <c r="K17517" t="s">
        <v>863</v>
      </c>
      <c r="M17517" t="s">
        <v>873</v>
      </c>
      <c r="N17517" t="s">
        <v>217</v>
      </c>
      <c r="O17517" t="s">
        <v>194</v>
      </c>
      <c r="P17517">
        <v>2030</v>
      </c>
      <c r="Q17517">
        <v>12.745652173912999</v>
      </c>
    </row>
    <row r="17518" spans="1:17" x14ac:dyDescent="0.25">
      <c r="A17518" t="s">
        <v>882</v>
      </c>
      <c r="B17518" t="s">
        <v>883</v>
      </c>
      <c r="C17518" t="s">
        <v>802</v>
      </c>
      <c r="D17518" t="s">
        <v>589</v>
      </c>
      <c r="E17518" t="s">
        <v>731</v>
      </c>
      <c r="F17518" t="s">
        <v>884</v>
      </c>
      <c r="G17518" t="s">
        <v>188</v>
      </c>
      <c r="H17518" t="s">
        <v>861</v>
      </c>
      <c r="I17518" t="s">
        <v>277</v>
      </c>
      <c r="J17518" t="s">
        <v>862</v>
      </c>
      <c r="K17518" t="s">
        <v>863</v>
      </c>
      <c r="M17518" t="s">
        <v>873</v>
      </c>
      <c r="N17518" t="s">
        <v>217</v>
      </c>
      <c r="O17518" t="s">
        <v>194</v>
      </c>
      <c r="P17518">
        <v>2040</v>
      </c>
      <c r="Q17518">
        <v>11.965306122449</v>
      </c>
    </row>
    <row r="17519" spans="1:17" x14ac:dyDescent="0.25">
      <c r="A17519" t="s">
        <v>882</v>
      </c>
      <c r="B17519" t="s">
        <v>883</v>
      </c>
      <c r="C17519" t="s">
        <v>802</v>
      </c>
      <c r="D17519" t="s">
        <v>589</v>
      </c>
      <c r="E17519" t="s">
        <v>731</v>
      </c>
      <c r="F17519" t="s">
        <v>884</v>
      </c>
      <c r="G17519" t="s">
        <v>188</v>
      </c>
      <c r="H17519" t="s">
        <v>861</v>
      </c>
      <c r="I17519" t="s">
        <v>277</v>
      </c>
      <c r="J17519" t="s">
        <v>862</v>
      </c>
      <c r="K17519" t="s">
        <v>863</v>
      </c>
      <c r="M17519" t="s">
        <v>873</v>
      </c>
      <c r="N17519" t="s">
        <v>217</v>
      </c>
      <c r="O17519" t="s">
        <v>194</v>
      </c>
      <c r="P17519">
        <v>2050</v>
      </c>
      <c r="Q17519">
        <v>11.275</v>
      </c>
    </row>
    <row r="17520" spans="1:17" x14ac:dyDescent="0.25">
      <c r="A17520" t="s">
        <v>882</v>
      </c>
      <c r="B17520" t="s">
        <v>883</v>
      </c>
      <c r="C17520" t="s">
        <v>802</v>
      </c>
      <c r="D17520" t="s">
        <v>589</v>
      </c>
      <c r="E17520" t="s">
        <v>731</v>
      </c>
      <c r="F17520" t="s">
        <v>884</v>
      </c>
      <c r="G17520" t="s">
        <v>188</v>
      </c>
      <c r="H17520" t="s">
        <v>861</v>
      </c>
      <c r="I17520" t="s">
        <v>277</v>
      </c>
      <c r="J17520" t="s">
        <v>862</v>
      </c>
      <c r="K17520" t="s">
        <v>863</v>
      </c>
      <c r="M17520" t="s">
        <v>873</v>
      </c>
      <c r="N17520" t="s">
        <v>217</v>
      </c>
      <c r="O17520" t="s">
        <v>264</v>
      </c>
      <c r="P17520">
        <v>2050</v>
      </c>
    </row>
    <row r="17521" spans="1:17" x14ac:dyDescent="0.25">
      <c r="A17521" t="s">
        <v>882</v>
      </c>
      <c r="B17521" t="s">
        <v>883</v>
      </c>
      <c r="C17521" t="s">
        <v>802</v>
      </c>
      <c r="D17521" t="s">
        <v>589</v>
      </c>
      <c r="E17521" t="s">
        <v>731</v>
      </c>
      <c r="F17521" t="s">
        <v>884</v>
      </c>
      <c r="G17521" t="s">
        <v>188</v>
      </c>
      <c r="H17521" t="s">
        <v>861</v>
      </c>
      <c r="I17521" t="s">
        <v>277</v>
      </c>
      <c r="J17521" t="s">
        <v>862</v>
      </c>
      <c r="K17521" t="s">
        <v>863</v>
      </c>
      <c r="M17521" t="s">
        <v>873</v>
      </c>
      <c r="N17521" t="s">
        <v>217</v>
      </c>
      <c r="O17521" t="s">
        <v>265</v>
      </c>
      <c r="P17521">
        <v>2050</v>
      </c>
    </row>
    <row r="17522" spans="1:17" x14ac:dyDescent="0.25">
      <c r="A17522" t="s">
        <v>882</v>
      </c>
      <c r="B17522" t="s">
        <v>883</v>
      </c>
      <c r="C17522" t="s">
        <v>802</v>
      </c>
      <c r="D17522" t="s">
        <v>589</v>
      </c>
      <c r="E17522" t="s">
        <v>731</v>
      </c>
      <c r="F17522" t="s">
        <v>884</v>
      </c>
      <c r="G17522" t="s">
        <v>188</v>
      </c>
      <c r="H17522" t="s">
        <v>864</v>
      </c>
      <c r="I17522" t="s">
        <v>864</v>
      </c>
      <c r="M17522" t="s">
        <v>192</v>
      </c>
      <c r="O17522" t="s">
        <v>194</v>
      </c>
      <c r="P17522">
        <v>2015</v>
      </c>
    </row>
    <row r="17523" spans="1:17" x14ac:dyDescent="0.25">
      <c r="A17523" t="s">
        <v>882</v>
      </c>
      <c r="B17523" t="s">
        <v>883</v>
      </c>
      <c r="C17523" t="s">
        <v>802</v>
      </c>
      <c r="D17523" t="s">
        <v>589</v>
      </c>
      <c r="E17523" t="s">
        <v>731</v>
      </c>
      <c r="F17523" t="s">
        <v>884</v>
      </c>
      <c r="G17523" t="s">
        <v>188</v>
      </c>
      <c r="H17523" t="s">
        <v>864</v>
      </c>
      <c r="I17523" t="s">
        <v>864</v>
      </c>
      <c r="M17523" t="s">
        <v>192</v>
      </c>
      <c r="O17523" t="s">
        <v>194</v>
      </c>
      <c r="P17523">
        <v>2020</v>
      </c>
      <c r="Q17523">
        <v>1.3454999999999999</v>
      </c>
    </row>
    <row r="17524" spans="1:17" x14ac:dyDescent="0.25">
      <c r="A17524" t="s">
        <v>882</v>
      </c>
      <c r="B17524" t="s">
        <v>883</v>
      </c>
      <c r="C17524" t="s">
        <v>802</v>
      </c>
      <c r="D17524" t="s">
        <v>589</v>
      </c>
      <c r="E17524" t="s">
        <v>731</v>
      </c>
      <c r="F17524" t="s">
        <v>884</v>
      </c>
      <c r="G17524" t="s">
        <v>188</v>
      </c>
      <c r="H17524" t="s">
        <v>864</v>
      </c>
      <c r="I17524" t="s">
        <v>864</v>
      </c>
      <c r="M17524" t="s">
        <v>192</v>
      </c>
      <c r="O17524" t="s">
        <v>264</v>
      </c>
      <c r="P17524">
        <v>2020</v>
      </c>
    </row>
    <row r="17525" spans="1:17" x14ac:dyDescent="0.25">
      <c r="A17525" t="s">
        <v>882</v>
      </c>
      <c r="B17525" t="s">
        <v>883</v>
      </c>
      <c r="C17525" t="s">
        <v>802</v>
      </c>
      <c r="D17525" t="s">
        <v>589</v>
      </c>
      <c r="E17525" t="s">
        <v>731</v>
      </c>
      <c r="F17525" t="s">
        <v>884</v>
      </c>
      <c r="G17525" t="s">
        <v>188</v>
      </c>
      <c r="H17525" t="s">
        <v>864</v>
      </c>
      <c r="I17525" t="s">
        <v>864</v>
      </c>
      <c r="M17525" t="s">
        <v>192</v>
      </c>
      <c r="O17525" t="s">
        <v>265</v>
      </c>
      <c r="P17525">
        <v>2020</v>
      </c>
    </row>
    <row r="17526" spans="1:17" x14ac:dyDescent="0.25">
      <c r="A17526" t="s">
        <v>882</v>
      </c>
      <c r="B17526" t="s">
        <v>883</v>
      </c>
      <c r="C17526" t="s">
        <v>802</v>
      </c>
      <c r="D17526" t="s">
        <v>589</v>
      </c>
      <c r="E17526" t="s">
        <v>731</v>
      </c>
      <c r="F17526" t="s">
        <v>884</v>
      </c>
      <c r="G17526" t="s">
        <v>188</v>
      </c>
      <c r="H17526" t="s">
        <v>864</v>
      </c>
      <c r="I17526" t="s">
        <v>864</v>
      </c>
      <c r="M17526" t="s">
        <v>192</v>
      </c>
      <c r="O17526" t="s">
        <v>194</v>
      </c>
      <c r="P17526">
        <v>2030</v>
      </c>
      <c r="Q17526">
        <v>1.35</v>
      </c>
    </row>
    <row r="17527" spans="1:17" x14ac:dyDescent="0.25">
      <c r="A17527" t="s">
        <v>882</v>
      </c>
      <c r="B17527" t="s">
        <v>883</v>
      </c>
      <c r="C17527" t="s">
        <v>802</v>
      </c>
      <c r="D17527" t="s">
        <v>589</v>
      </c>
      <c r="E17527" t="s">
        <v>731</v>
      </c>
      <c r="F17527" t="s">
        <v>884</v>
      </c>
      <c r="G17527" t="s">
        <v>188</v>
      </c>
      <c r="H17527" t="s">
        <v>864</v>
      </c>
      <c r="I17527" t="s">
        <v>864</v>
      </c>
      <c r="M17527" t="s">
        <v>192</v>
      </c>
      <c r="O17527" t="s">
        <v>194</v>
      </c>
      <c r="P17527">
        <v>2040</v>
      </c>
      <c r="Q17527">
        <v>1.3454999999999999</v>
      </c>
    </row>
    <row r="17528" spans="1:17" x14ac:dyDescent="0.25">
      <c r="A17528" t="s">
        <v>882</v>
      </c>
      <c r="B17528" t="s">
        <v>883</v>
      </c>
      <c r="C17528" t="s">
        <v>802</v>
      </c>
      <c r="D17528" t="s">
        <v>589</v>
      </c>
      <c r="E17528" t="s">
        <v>731</v>
      </c>
      <c r="F17528" t="s">
        <v>884</v>
      </c>
      <c r="G17528" t="s">
        <v>188</v>
      </c>
      <c r="H17528" t="s">
        <v>864</v>
      </c>
      <c r="I17528" t="s">
        <v>864</v>
      </c>
      <c r="M17528" t="s">
        <v>192</v>
      </c>
      <c r="O17528" t="s">
        <v>194</v>
      </c>
      <c r="P17528">
        <v>2050</v>
      </c>
      <c r="Q17528">
        <v>1.3454999999999999</v>
      </c>
    </row>
    <row r="17529" spans="1:17" x14ac:dyDescent="0.25">
      <c r="A17529" t="s">
        <v>882</v>
      </c>
      <c r="B17529" t="s">
        <v>883</v>
      </c>
      <c r="C17529" t="s">
        <v>802</v>
      </c>
      <c r="D17529" t="s">
        <v>589</v>
      </c>
      <c r="E17529" t="s">
        <v>731</v>
      </c>
      <c r="F17529" t="s">
        <v>884</v>
      </c>
      <c r="G17529" t="s">
        <v>188</v>
      </c>
      <c r="H17529" t="s">
        <v>864</v>
      </c>
      <c r="I17529" t="s">
        <v>864</v>
      </c>
      <c r="M17529" t="s">
        <v>192</v>
      </c>
      <c r="O17529" t="s">
        <v>264</v>
      </c>
      <c r="P17529">
        <v>2050</v>
      </c>
    </row>
    <row r="17530" spans="1:17" x14ac:dyDescent="0.25">
      <c r="A17530" t="s">
        <v>882</v>
      </c>
      <c r="B17530" t="s">
        <v>883</v>
      </c>
      <c r="C17530" t="s">
        <v>802</v>
      </c>
      <c r="D17530" t="s">
        <v>589</v>
      </c>
      <c r="E17530" t="s">
        <v>731</v>
      </c>
      <c r="F17530" t="s">
        <v>884</v>
      </c>
      <c r="G17530" t="s">
        <v>188</v>
      </c>
      <c r="H17530" t="s">
        <v>864</v>
      </c>
      <c r="I17530" t="s">
        <v>864</v>
      </c>
      <c r="M17530" t="s">
        <v>192</v>
      </c>
      <c r="O17530" t="s">
        <v>265</v>
      </c>
      <c r="P17530">
        <v>2050</v>
      </c>
    </row>
    <row r="17531" spans="1:17" x14ac:dyDescent="0.25">
      <c r="A17531" t="s">
        <v>891</v>
      </c>
      <c r="B17531" t="s">
        <v>892</v>
      </c>
      <c r="C17531" t="s">
        <v>893</v>
      </c>
      <c r="D17531" t="s">
        <v>638</v>
      </c>
      <c r="E17531" t="s">
        <v>639</v>
      </c>
      <c r="F17531" t="s">
        <v>260</v>
      </c>
      <c r="G17531" t="s">
        <v>195</v>
      </c>
      <c r="H17531" t="s">
        <v>417</v>
      </c>
      <c r="I17531" t="s">
        <v>418</v>
      </c>
      <c r="J17531" t="s">
        <v>419</v>
      </c>
      <c r="K17531" t="s">
        <v>191</v>
      </c>
      <c r="M17531" t="s">
        <v>894</v>
      </c>
      <c r="N17531" t="s">
        <v>206</v>
      </c>
      <c r="O17531" t="s">
        <v>194</v>
      </c>
      <c r="P17531">
        <v>2020</v>
      </c>
      <c r="Q17531">
        <v>2.9000000000000001E-2</v>
      </c>
    </row>
    <row r="17532" spans="1:17" x14ac:dyDescent="0.25">
      <c r="A17532" t="s">
        <v>891</v>
      </c>
      <c r="B17532" t="s">
        <v>892</v>
      </c>
      <c r="C17532" t="s">
        <v>893</v>
      </c>
      <c r="D17532" t="s">
        <v>638</v>
      </c>
      <c r="E17532" t="s">
        <v>639</v>
      </c>
      <c r="F17532" t="s">
        <v>260</v>
      </c>
      <c r="G17532" t="s">
        <v>195</v>
      </c>
      <c r="H17532" t="s">
        <v>417</v>
      </c>
      <c r="I17532" t="s">
        <v>418</v>
      </c>
      <c r="J17532" t="s">
        <v>419</v>
      </c>
      <c r="K17532" t="s">
        <v>191</v>
      </c>
      <c r="M17532" t="s">
        <v>894</v>
      </c>
      <c r="N17532" t="s">
        <v>206</v>
      </c>
      <c r="O17532" t="s">
        <v>194</v>
      </c>
      <c r="P17532">
        <v>2025</v>
      </c>
      <c r="Q17532">
        <v>2.9000000000000001E-2</v>
      </c>
    </row>
    <row r="17533" spans="1:17" x14ac:dyDescent="0.25">
      <c r="A17533" t="s">
        <v>891</v>
      </c>
      <c r="B17533" t="s">
        <v>892</v>
      </c>
      <c r="C17533" t="s">
        <v>893</v>
      </c>
      <c r="D17533" t="s">
        <v>638</v>
      </c>
      <c r="E17533" t="s">
        <v>639</v>
      </c>
      <c r="F17533" t="s">
        <v>260</v>
      </c>
      <c r="G17533" t="s">
        <v>195</v>
      </c>
      <c r="H17533" t="s">
        <v>417</v>
      </c>
      <c r="I17533" t="s">
        <v>418</v>
      </c>
      <c r="J17533" t="s">
        <v>419</v>
      </c>
      <c r="K17533" t="s">
        <v>191</v>
      </c>
      <c r="M17533" t="s">
        <v>894</v>
      </c>
      <c r="N17533" t="s">
        <v>206</v>
      </c>
      <c r="O17533" t="s">
        <v>264</v>
      </c>
      <c r="P17533">
        <v>2025</v>
      </c>
      <c r="Q17533">
        <v>2.9000000000000001E-2</v>
      </c>
    </row>
    <row r="17534" spans="1:17" x14ac:dyDescent="0.25">
      <c r="A17534" t="s">
        <v>891</v>
      </c>
      <c r="B17534" t="s">
        <v>892</v>
      </c>
      <c r="C17534" t="s">
        <v>893</v>
      </c>
      <c r="D17534" t="s">
        <v>638</v>
      </c>
      <c r="E17534" t="s">
        <v>639</v>
      </c>
      <c r="F17534" t="s">
        <v>260</v>
      </c>
      <c r="G17534" t="s">
        <v>195</v>
      </c>
      <c r="H17534" t="s">
        <v>417</v>
      </c>
      <c r="I17534" t="s">
        <v>418</v>
      </c>
      <c r="J17534" t="s">
        <v>419</v>
      </c>
      <c r="K17534" t="s">
        <v>191</v>
      </c>
      <c r="M17534" t="s">
        <v>894</v>
      </c>
      <c r="N17534" t="s">
        <v>206</v>
      </c>
      <c r="O17534" t="s">
        <v>265</v>
      </c>
      <c r="P17534">
        <v>2025</v>
      </c>
      <c r="Q17534">
        <v>2.9000000000000001E-2</v>
      </c>
    </row>
    <row r="17535" spans="1:17" x14ac:dyDescent="0.25">
      <c r="A17535" t="s">
        <v>891</v>
      </c>
      <c r="B17535" t="s">
        <v>892</v>
      </c>
      <c r="C17535" t="s">
        <v>893</v>
      </c>
      <c r="D17535" t="s">
        <v>638</v>
      </c>
      <c r="E17535" t="s">
        <v>639</v>
      </c>
      <c r="F17535" t="s">
        <v>260</v>
      </c>
      <c r="G17535" t="s">
        <v>195</v>
      </c>
      <c r="H17535" t="s">
        <v>417</v>
      </c>
      <c r="I17535" t="s">
        <v>418</v>
      </c>
      <c r="J17535" t="s">
        <v>419</v>
      </c>
      <c r="K17535" t="s">
        <v>191</v>
      </c>
      <c r="M17535" t="s">
        <v>894</v>
      </c>
      <c r="N17535" t="s">
        <v>206</v>
      </c>
      <c r="O17535" t="s">
        <v>194</v>
      </c>
      <c r="P17535">
        <v>2030</v>
      </c>
      <c r="Q17535">
        <v>2.9000000000000001E-2</v>
      </c>
    </row>
    <row r="17536" spans="1:17" x14ac:dyDescent="0.25">
      <c r="A17536" t="s">
        <v>891</v>
      </c>
      <c r="B17536" t="s">
        <v>892</v>
      </c>
      <c r="C17536" t="s">
        <v>893</v>
      </c>
      <c r="D17536" t="s">
        <v>638</v>
      </c>
      <c r="E17536" t="s">
        <v>639</v>
      </c>
      <c r="F17536" t="s">
        <v>260</v>
      </c>
      <c r="G17536" t="s">
        <v>195</v>
      </c>
      <c r="H17536" t="s">
        <v>417</v>
      </c>
      <c r="I17536" t="s">
        <v>418</v>
      </c>
      <c r="J17536" t="s">
        <v>419</v>
      </c>
      <c r="K17536" t="s">
        <v>191</v>
      </c>
      <c r="M17536" t="s">
        <v>894</v>
      </c>
      <c r="N17536" t="s">
        <v>206</v>
      </c>
      <c r="O17536" t="s">
        <v>194</v>
      </c>
      <c r="P17536">
        <v>2040</v>
      </c>
      <c r="Q17536">
        <v>2.9000000000000001E-2</v>
      </c>
    </row>
    <row r="17537" spans="1:17" x14ac:dyDescent="0.25">
      <c r="A17537" t="s">
        <v>891</v>
      </c>
      <c r="B17537" t="s">
        <v>892</v>
      </c>
      <c r="C17537" t="s">
        <v>893</v>
      </c>
      <c r="D17537" t="s">
        <v>638</v>
      </c>
      <c r="E17537" t="s">
        <v>639</v>
      </c>
      <c r="F17537" t="s">
        <v>260</v>
      </c>
      <c r="G17537" t="s">
        <v>195</v>
      </c>
      <c r="H17537" t="s">
        <v>417</v>
      </c>
      <c r="I17537" t="s">
        <v>418</v>
      </c>
      <c r="J17537" t="s">
        <v>419</v>
      </c>
      <c r="K17537" t="s">
        <v>191</v>
      </c>
      <c r="M17537" t="s">
        <v>894</v>
      </c>
      <c r="N17537" t="s">
        <v>206</v>
      </c>
      <c r="O17537" t="s">
        <v>194</v>
      </c>
      <c r="P17537">
        <v>2050</v>
      </c>
      <c r="Q17537">
        <v>2.9000000000000001E-2</v>
      </c>
    </row>
    <row r="17538" spans="1:17" x14ac:dyDescent="0.25">
      <c r="A17538" t="s">
        <v>891</v>
      </c>
      <c r="B17538" t="s">
        <v>892</v>
      </c>
      <c r="C17538" t="s">
        <v>893</v>
      </c>
      <c r="D17538" t="s">
        <v>638</v>
      </c>
      <c r="E17538" t="s">
        <v>639</v>
      </c>
      <c r="F17538" t="s">
        <v>260</v>
      </c>
      <c r="G17538" t="s">
        <v>195</v>
      </c>
      <c r="H17538" t="s">
        <v>417</v>
      </c>
      <c r="I17538" t="s">
        <v>418</v>
      </c>
      <c r="J17538" t="s">
        <v>419</v>
      </c>
      <c r="K17538" t="s">
        <v>191</v>
      </c>
      <c r="M17538" t="s">
        <v>894</v>
      </c>
      <c r="N17538" t="s">
        <v>206</v>
      </c>
      <c r="O17538" t="s">
        <v>264</v>
      </c>
      <c r="P17538">
        <v>2050</v>
      </c>
      <c r="Q17538">
        <v>2.9000000000000001E-2</v>
      </c>
    </row>
    <row r="17539" spans="1:17" x14ac:dyDescent="0.25">
      <c r="A17539" t="s">
        <v>891</v>
      </c>
      <c r="B17539" t="s">
        <v>892</v>
      </c>
      <c r="C17539" t="s">
        <v>893</v>
      </c>
      <c r="D17539" t="s">
        <v>638</v>
      </c>
      <c r="E17539" t="s">
        <v>639</v>
      </c>
      <c r="F17539" t="s">
        <v>260</v>
      </c>
      <c r="G17539" t="s">
        <v>195</v>
      </c>
      <c r="H17539" t="s">
        <v>417</v>
      </c>
      <c r="I17539" t="s">
        <v>418</v>
      </c>
      <c r="J17539" t="s">
        <v>419</v>
      </c>
      <c r="K17539" t="s">
        <v>191</v>
      </c>
      <c r="M17539" t="s">
        <v>894</v>
      </c>
      <c r="N17539" t="s">
        <v>206</v>
      </c>
      <c r="O17539" t="s">
        <v>265</v>
      </c>
      <c r="P17539">
        <v>2050</v>
      </c>
      <c r="Q17539">
        <v>2.9000000000000001E-2</v>
      </c>
    </row>
    <row r="17540" spans="1:17" x14ac:dyDescent="0.25">
      <c r="A17540" t="s">
        <v>891</v>
      </c>
      <c r="B17540" t="s">
        <v>892</v>
      </c>
      <c r="C17540" t="s">
        <v>893</v>
      </c>
      <c r="D17540" t="s">
        <v>638</v>
      </c>
      <c r="E17540" t="s">
        <v>639</v>
      </c>
      <c r="F17540" t="s">
        <v>260</v>
      </c>
      <c r="G17540" t="s">
        <v>195</v>
      </c>
      <c r="H17540" t="s">
        <v>200</v>
      </c>
      <c r="I17540" t="s">
        <v>201</v>
      </c>
      <c r="K17540" t="s">
        <v>202</v>
      </c>
      <c r="M17540" t="s">
        <v>895</v>
      </c>
      <c r="N17540" t="s">
        <v>206</v>
      </c>
      <c r="O17540" t="s">
        <v>194</v>
      </c>
      <c r="P17540">
        <v>2020</v>
      </c>
      <c r="Q17540">
        <v>2</v>
      </c>
    </row>
    <row r="17541" spans="1:17" x14ac:dyDescent="0.25">
      <c r="A17541" t="s">
        <v>891</v>
      </c>
      <c r="B17541" t="s">
        <v>892</v>
      </c>
      <c r="C17541" t="s">
        <v>893</v>
      </c>
      <c r="D17541" t="s">
        <v>638</v>
      </c>
      <c r="E17541" t="s">
        <v>639</v>
      </c>
      <c r="F17541" t="s">
        <v>260</v>
      </c>
      <c r="G17541" t="s">
        <v>195</v>
      </c>
      <c r="H17541" t="s">
        <v>200</v>
      </c>
      <c r="I17541" t="s">
        <v>201</v>
      </c>
      <c r="K17541" t="s">
        <v>202</v>
      </c>
      <c r="M17541" t="s">
        <v>895</v>
      </c>
      <c r="N17541" t="s">
        <v>206</v>
      </c>
      <c r="O17541" t="s">
        <v>194</v>
      </c>
      <c r="P17541">
        <v>2025</v>
      </c>
      <c r="Q17541">
        <v>2</v>
      </c>
    </row>
    <row r="17542" spans="1:17" x14ac:dyDescent="0.25">
      <c r="A17542" t="s">
        <v>891</v>
      </c>
      <c r="B17542" t="s">
        <v>892</v>
      </c>
      <c r="C17542" t="s">
        <v>893</v>
      </c>
      <c r="D17542" t="s">
        <v>638</v>
      </c>
      <c r="E17542" t="s">
        <v>639</v>
      </c>
      <c r="F17542" t="s">
        <v>260</v>
      </c>
      <c r="G17542" t="s">
        <v>195</v>
      </c>
      <c r="H17542" t="s">
        <v>200</v>
      </c>
      <c r="I17542" t="s">
        <v>201</v>
      </c>
      <c r="K17542" t="s">
        <v>202</v>
      </c>
      <c r="M17542" t="s">
        <v>895</v>
      </c>
      <c r="N17542" t="s">
        <v>206</v>
      </c>
      <c r="O17542" t="s">
        <v>264</v>
      </c>
      <c r="P17542">
        <v>2025</v>
      </c>
      <c r="Q17542">
        <v>1.5</v>
      </c>
    </row>
    <row r="17543" spans="1:17" x14ac:dyDescent="0.25">
      <c r="A17543" t="s">
        <v>891</v>
      </c>
      <c r="B17543" t="s">
        <v>892</v>
      </c>
      <c r="C17543" t="s">
        <v>893</v>
      </c>
      <c r="D17543" t="s">
        <v>638</v>
      </c>
      <c r="E17543" t="s">
        <v>639</v>
      </c>
      <c r="F17543" t="s">
        <v>260</v>
      </c>
      <c r="G17543" t="s">
        <v>195</v>
      </c>
      <c r="H17543" t="s">
        <v>200</v>
      </c>
      <c r="I17543" t="s">
        <v>201</v>
      </c>
      <c r="K17543" t="s">
        <v>202</v>
      </c>
      <c r="M17543" t="s">
        <v>895</v>
      </c>
      <c r="N17543" t="s">
        <v>206</v>
      </c>
      <c r="O17543" t="s">
        <v>265</v>
      </c>
      <c r="P17543">
        <v>2025</v>
      </c>
      <c r="Q17543">
        <v>3</v>
      </c>
    </row>
    <row r="17544" spans="1:17" x14ac:dyDescent="0.25">
      <c r="A17544" t="s">
        <v>891</v>
      </c>
      <c r="B17544" t="s">
        <v>892</v>
      </c>
      <c r="C17544" t="s">
        <v>893</v>
      </c>
      <c r="D17544" t="s">
        <v>638</v>
      </c>
      <c r="E17544" t="s">
        <v>639</v>
      </c>
      <c r="F17544" t="s">
        <v>260</v>
      </c>
      <c r="G17544" t="s">
        <v>195</v>
      </c>
      <c r="H17544" t="s">
        <v>200</v>
      </c>
      <c r="I17544" t="s">
        <v>201</v>
      </c>
      <c r="K17544" t="s">
        <v>202</v>
      </c>
      <c r="M17544" t="s">
        <v>895</v>
      </c>
      <c r="N17544" t="s">
        <v>206</v>
      </c>
      <c r="O17544" t="s">
        <v>194</v>
      </c>
      <c r="P17544">
        <v>2030</v>
      </c>
      <c r="Q17544">
        <v>2</v>
      </c>
    </row>
    <row r="17545" spans="1:17" x14ac:dyDescent="0.25">
      <c r="A17545" t="s">
        <v>891</v>
      </c>
      <c r="B17545" t="s">
        <v>892</v>
      </c>
      <c r="C17545" t="s">
        <v>893</v>
      </c>
      <c r="D17545" t="s">
        <v>638</v>
      </c>
      <c r="E17545" t="s">
        <v>639</v>
      </c>
      <c r="F17545" t="s">
        <v>260</v>
      </c>
      <c r="G17545" t="s">
        <v>195</v>
      </c>
      <c r="H17545" t="s">
        <v>200</v>
      </c>
      <c r="I17545" t="s">
        <v>201</v>
      </c>
      <c r="K17545" t="s">
        <v>202</v>
      </c>
      <c r="M17545" t="s">
        <v>895</v>
      </c>
      <c r="N17545" t="s">
        <v>206</v>
      </c>
      <c r="O17545" t="s">
        <v>194</v>
      </c>
      <c r="P17545">
        <v>2040</v>
      </c>
      <c r="Q17545">
        <v>2</v>
      </c>
    </row>
    <row r="17546" spans="1:17" x14ac:dyDescent="0.25">
      <c r="A17546" t="s">
        <v>891</v>
      </c>
      <c r="B17546" t="s">
        <v>892</v>
      </c>
      <c r="C17546" t="s">
        <v>893</v>
      </c>
      <c r="D17546" t="s">
        <v>638</v>
      </c>
      <c r="E17546" t="s">
        <v>639</v>
      </c>
      <c r="F17546" t="s">
        <v>260</v>
      </c>
      <c r="G17546" t="s">
        <v>195</v>
      </c>
      <c r="H17546" t="s">
        <v>200</v>
      </c>
      <c r="I17546" t="s">
        <v>201</v>
      </c>
      <c r="K17546" t="s">
        <v>202</v>
      </c>
      <c r="M17546" t="s">
        <v>895</v>
      </c>
      <c r="N17546" t="s">
        <v>206</v>
      </c>
      <c r="O17546" t="s">
        <v>194</v>
      </c>
      <c r="P17546">
        <v>2050</v>
      </c>
      <c r="Q17546">
        <v>2</v>
      </c>
    </row>
    <row r="17547" spans="1:17" x14ac:dyDescent="0.25">
      <c r="A17547" t="s">
        <v>891</v>
      </c>
      <c r="B17547" t="s">
        <v>892</v>
      </c>
      <c r="C17547" t="s">
        <v>893</v>
      </c>
      <c r="D17547" t="s">
        <v>638</v>
      </c>
      <c r="E17547" t="s">
        <v>639</v>
      </c>
      <c r="F17547" t="s">
        <v>260</v>
      </c>
      <c r="G17547" t="s">
        <v>195</v>
      </c>
      <c r="H17547" t="s">
        <v>200</v>
      </c>
      <c r="I17547" t="s">
        <v>201</v>
      </c>
      <c r="K17547" t="s">
        <v>202</v>
      </c>
      <c r="M17547" t="s">
        <v>895</v>
      </c>
      <c r="N17547" t="s">
        <v>206</v>
      </c>
      <c r="O17547" t="s">
        <v>264</v>
      </c>
      <c r="P17547">
        <v>2050</v>
      </c>
      <c r="Q17547">
        <v>1</v>
      </c>
    </row>
    <row r="17548" spans="1:17" x14ac:dyDescent="0.25">
      <c r="A17548" t="s">
        <v>891</v>
      </c>
      <c r="B17548" t="s">
        <v>892</v>
      </c>
      <c r="C17548" t="s">
        <v>893</v>
      </c>
      <c r="D17548" t="s">
        <v>638</v>
      </c>
      <c r="E17548" t="s">
        <v>639</v>
      </c>
      <c r="F17548" t="s">
        <v>260</v>
      </c>
      <c r="G17548" t="s">
        <v>195</v>
      </c>
      <c r="H17548" t="s">
        <v>200</v>
      </c>
      <c r="I17548" t="s">
        <v>201</v>
      </c>
      <c r="K17548" t="s">
        <v>202</v>
      </c>
      <c r="M17548" t="s">
        <v>895</v>
      </c>
      <c r="N17548" t="s">
        <v>206</v>
      </c>
      <c r="O17548" t="s">
        <v>265</v>
      </c>
      <c r="P17548">
        <v>2050</v>
      </c>
      <c r="Q17548">
        <v>3</v>
      </c>
    </row>
    <row r="17549" spans="1:17" x14ac:dyDescent="0.25">
      <c r="A17549" t="s">
        <v>891</v>
      </c>
      <c r="B17549" t="s">
        <v>892</v>
      </c>
      <c r="C17549" t="s">
        <v>893</v>
      </c>
      <c r="D17549" t="s">
        <v>638</v>
      </c>
      <c r="E17549" t="s">
        <v>639</v>
      </c>
      <c r="F17549" t="s">
        <v>260</v>
      </c>
      <c r="G17549" t="s">
        <v>195</v>
      </c>
      <c r="H17549" t="s">
        <v>352</v>
      </c>
      <c r="I17549" t="s">
        <v>135</v>
      </c>
      <c r="K17549" t="s">
        <v>191</v>
      </c>
      <c r="M17549" t="s">
        <v>380</v>
      </c>
      <c r="N17549" t="s">
        <v>206</v>
      </c>
      <c r="O17549" t="s">
        <v>194</v>
      </c>
      <c r="P17549">
        <v>2020</v>
      </c>
      <c r="Q17549">
        <v>0</v>
      </c>
    </row>
    <row r="17550" spans="1:17" x14ac:dyDescent="0.25">
      <c r="A17550" t="s">
        <v>891</v>
      </c>
      <c r="B17550" t="s">
        <v>892</v>
      </c>
      <c r="C17550" t="s">
        <v>893</v>
      </c>
      <c r="D17550" t="s">
        <v>638</v>
      </c>
      <c r="E17550" t="s">
        <v>639</v>
      </c>
      <c r="F17550" t="s">
        <v>260</v>
      </c>
      <c r="G17550" t="s">
        <v>195</v>
      </c>
      <c r="H17550" t="s">
        <v>352</v>
      </c>
      <c r="I17550" t="s">
        <v>135</v>
      </c>
      <c r="K17550" t="s">
        <v>191</v>
      </c>
      <c r="M17550" t="s">
        <v>380</v>
      </c>
      <c r="N17550" t="s">
        <v>206</v>
      </c>
      <c r="O17550" t="s">
        <v>194</v>
      </c>
      <c r="P17550">
        <v>2025</v>
      </c>
      <c r="Q17550">
        <v>0</v>
      </c>
    </row>
    <row r="17551" spans="1:17" x14ac:dyDescent="0.25">
      <c r="A17551" t="s">
        <v>891</v>
      </c>
      <c r="B17551" t="s">
        <v>892</v>
      </c>
      <c r="C17551" t="s">
        <v>893</v>
      </c>
      <c r="D17551" t="s">
        <v>638</v>
      </c>
      <c r="E17551" t="s">
        <v>639</v>
      </c>
      <c r="F17551" t="s">
        <v>260</v>
      </c>
      <c r="G17551" t="s">
        <v>195</v>
      </c>
      <c r="H17551" t="s">
        <v>352</v>
      </c>
      <c r="I17551" t="s">
        <v>135</v>
      </c>
      <c r="K17551" t="s">
        <v>191</v>
      </c>
      <c r="M17551" t="s">
        <v>380</v>
      </c>
      <c r="N17551" t="s">
        <v>206</v>
      </c>
      <c r="O17551" t="s">
        <v>264</v>
      </c>
      <c r="P17551">
        <v>2025</v>
      </c>
      <c r="Q17551">
        <v>0</v>
      </c>
    </row>
    <row r="17552" spans="1:17" x14ac:dyDescent="0.25">
      <c r="A17552" t="s">
        <v>891</v>
      </c>
      <c r="B17552" t="s">
        <v>892</v>
      </c>
      <c r="C17552" t="s">
        <v>893</v>
      </c>
      <c r="D17552" t="s">
        <v>638</v>
      </c>
      <c r="E17552" t="s">
        <v>639</v>
      </c>
      <c r="F17552" t="s">
        <v>260</v>
      </c>
      <c r="G17552" t="s">
        <v>195</v>
      </c>
      <c r="H17552" t="s">
        <v>352</v>
      </c>
      <c r="I17552" t="s">
        <v>135</v>
      </c>
      <c r="K17552" t="s">
        <v>191</v>
      </c>
      <c r="M17552" t="s">
        <v>380</v>
      </c>
      <c r="N17552" t="s">
        <v>206</v>
      </c>
      <c r="O17552" t="s">
        <v>265</v>
      </c>
      <c r="P17552">
        <v>2025</v>
      </c>
      <c r="Q17552">
        <v>0.05</v>
      </c>
    </row>
    <row r="17553" spans="1:17" x14ac:dyDescent="0.25">
      <c r="A17553" t="s">
        <v>891</v>
      </c>
      <c r="B17553" t="s">
        <v>892</v>
      </c>
      <c r="C17553" t="s">
        <v>893</v>
      </c>
      <c r="D17553" t="s">
        <v>638</v>
      </c>
      <c r="E17553" t="s">
        <v>639</v>
      </c>
      <c r="F17553" t="s">
        <v>260</v>
      </c>
      <c r="G17553" t="s">
        <v>195</v>
      </c>
      <c r="H17553" t="s">
        <v>352</v>
      </c>
      <c r="I17553" t="s">
        <v>135</v>
      </c>
      <c r="K17553" t="s">
        <v>191</v>
      </c>
      <c r="M17553" t="s">
        <v>380</v>
      </c>
      <c r="N17553" t="s">
        <v>206</v>
      </c>
      <c r="O17553" t="s">
        <v>194</v>
      </c>
      <c r="P17553">
        <v>2030</v>
      </c>
      <c r="Q17553">
        <v>0</v>
      </c>
    </row>
    <row r="17554" spans="1:17" x14ac:dyDescent="0.25">
      <c r="A17554" t="s">
        <v>891</v>
      </c>
      <c r="B17554" t="s">
        <v>892</v>
      </c>
      <c r="C17554" t="s">
        <v>893</v>
      </c>
      <c r="D17554" t="s">
        <v>638</v>
      </c>
      <c r="E17554" t="s">
        <v>639</v>
      </c>
      <c r="F17554" t="s">
        <v>260</v>
      </c>
      <c r="G17554" t="s">
        <v>195</v>
      </c>
      <c r="H17554" t="s">
        <v>352</v>
      </c>
      <c r="I17554" t="s">
        <v>135</v>
      </c>
      <c r="K17554" t="s">
        <v>191</v>
      </c>
      <c r="M17554" t="s">
        <v>380</v>
      </c>
      <c r="N17554" t="s">
        <v>206</v>
      </c>
      <c r="O17554" t="s">
        <v>194</v>
      </c>
      <c r="P17554">
        <v>2040</v>
      </c>
      <c r="Q17554">
        <v>0</v>
      </c>
    </row>
    <row r="17555" spans="1:17" x14ac:dyDescent="0.25">
      <c r="A17555" t="s">
        <v>891</v>
      </c>
      <c r="B17555" t="s">
        <v>892</v>
      </c>
      <c r="C17555" t="s">
        <v>893</v>
      </c>
      <c r="D17555" t="s">
        <v>638</v>
      </c>
      <c r="E17555" t="s">
        <v>639</v>
      </c>
      <c r="F17555" t="s">
        <v>260</v>
      </c>
      <c r="G17555" t="s">
        <v>195</v>
      </c>
      <c r="H17555" t="s">
        <v>352</v>
      </c>
      <c r="I17555" t="s">
        <v>135</v>
      </c>
      <c r="K17555" t="s">
        <v>191</v>
      </c>
      <c r="M17555" t="s">
        <v>380</v>
      </c>
      <c r="N17555" t="s">
        <v>206</v>
      </c>
      <c r="O17555" t="s">
        <v>194</v>
      </c>
      <c r="P17555">
        <v>2050</v>
      </c>
      <c r="Q17555">
        <v>0</v>
      </c>
    </row>
    <row r="17556" spans="1:17" x14ac:dyDescent="0.25">
      <c r="A17556" t="s">
        <v>891</v>
      </c>
      <c r="B17556" t="s">
        <v>892</v>
      </c>
      <c r="C17556" t="s">
        <v>893</v>
      </c>
      <c r="D17556" t="s">
        <v>638</v>
      </c>
      <c r="E17556" t="s">
        <v>639</v>
      </c>
      <c r="F17556" t="s">
        <v>260</v>
      </c>
      <c r="G17556" t="s">
        <v>195</v>
      </c>
      <c r="H17556" t="s">
        <v>352</v>
      </c>
      <c r="I17556" t="s">
        <v>135</v>
      </c>
      <c r="K17556" t="s">
        <v>191</v>
      </c>
      <c r="M17556" t="s">
        <v>380</v>
      </c>
      <c r="N17556" t="s">
        <v>206</v>
      </c>
      <c r="O17556" t="s">
        <v>264</v>
      </c>
      <c r="P17556">
        <v>2050</v>
      </c>
      <c r="Q17556">
        <v>0</v>
      </c>
    </row>
    <row r="17557" spans="1:17" x14ac:dyDescent="0.25">
      <c r="A17557" t="s">
        <v>891</v>
      </c>
      <c r="B17557" t="s">
        <v>892</v>
      </c>
      <c r="C17557" t="s">
        <v>893</v>
      </c>
      <c r="D17557" t="s">
        <v>638</v>
      </c>
      <c r="E17557" t="s">
        <v>639</v>
      </c>
      <c r="F17557" t="s">
        <v>260</v>
      </c>
      <c r="G17557" t="s">
        <v>195</v>
      </c>
      <c r="H17557" t="s">
        <v>352</v>
      </c>
      <c r="I17557" t="s">
        <v>135</v>
      </c>
      <c r="K17557" t="s">
        <v>191</v>
      </c>
      <c r="M17557" t="s">
        <v>380</v>
      </c>
      <c r="N17557" t="s">
        <v>206</v>
      </c>
      <c r="O17557" t="s">
        <v>265</v>
      </c>
      <c r="P17557">
        <v>2050</v>
      </c>
      <c r="Q17557">
        <v>0.05</v>
      </c>
    </row>
    <row r="17558" spans="1:17" x14ac:dyDescent="0.25">
      <c r="A17558" t="s">
        <v>891</v>
      </c>
      <c r="B17558" t="s">
        <v>892</v>
      </c>
      <c r="C17558" t="s">
        <v>893</v>
      </c>
      <c r="D17558" t="s">
        <v>638</v>
      </c>
      <c r="E17558" t="s">
        <v>639</v>
      </c>
      <c r="F17558" t="s">
        <v>260</v>
      </c>
      <c r="G17558" t="s">
        <v>195</v>
      </c>
      <c r="H17558" t="s">
        <v>473</v>
      </c>
      <c r="I17558" t="s">
        <v>213</v>
      </c>
      <c r="K17558" t="s">
        <v>474</v>
      </c>
      <c r="M17558" t="s">
        <v>896</v>
      </c>
      <c r="N17558" t="s">
        <v>206</v>
      </c>
      <c r="O17558" t="s">
        <v>194</v>
      </c>
      <c r="P17558">
        <v>2020</v>
      </c>
      <c r="Q17558">
        <v>65</v>
      </c>
    </row>
    <row r="17559" spans="1:17" x14ac:dyDescent="0.25">
      <c r="A17559" t="s">
        <v>891</v>
      </c>
      <c r="B17559" t="s">
        <v>892</v>
      </c>
      <c r="C17559" t="s">
        <v>893</v>
      </c>
      <c r="D17559" t="s">
        <v>638</v>
      </c>
      <c r="E17559" t="s">
        <v>639</v>
      </c>
      <c r="F17559" t="s">
        <v>260</v>
      </c>
      <c r="G17559" t="s">
        <v>195</v>
      </c>
      <c r="H17559" t="s">
        <v>473</v>
      </c>
      <c r="I17559" t="s">
        <v>213</v>
      </c>
      <c r="K17559" t="s">
        <v>474</v>
      </c>
      <c r="M17559" t="s">
        <v>896</v>
      </c>
      <c r="N17559" t="s">
        <v>206</v>
      </c>
      <c r="O17559" t="s">
        <v>194</v>
      </c>
      <c r="P17559">
        <v>2025</v>
      </c>
      <c r="Q17559">
        <v>65</v>
      </c>
    </row>
    <row r="17560" spans="1:17" x14ac:dyDescent="0.25">
      <c r="A17560" t="s">
        <v>891</v>
      </c>
      <c r="B17560" t="s">
        <v>892</v>
      </c>
      <c r="C17560" t="s">
        <v>893</v>
      </c>
      <c r="D17560" t="s">
        <v>638</v>
      </c>
      <c r="E17560" t="s">
        <v>639</v>
      </c>
      <c r="F17560" t="s">
        <v>260</v>
      </c>
      <c r="G17560" t="s">
        <v>195</v>
      </c>
      <c r="H17560" t="s">
        <v>473</v>
      </c>
      <c r="I17560" t="s">
        <v>213</v>
      </c>
      <c r="K17560" t="s">
        <v>474</v>
      </c>
      <c r="M17560" t="s">
        <v>896</v>
      </c>
      <c r="N17560" t="s">
        <v>206</v>
      </c>
      <c r="O17560" t="s">
        <v>264</v>
      </c>
      <c r="P17560">
        <v>2025</v>
      </c>
      <c r="Q17560">
        <v>30</v>
      </c>
    </row>
    <row r="17561" spans="1:17" x14ac:dyDescent="0.25">
      <c r="A17561" t="s">
        <v>891</v>
      </c>
      <c r="B17561" t="s">
        <v>892</v>
      </c>
      <c r="C17561" t="s">
        <v>893</v>
      </c>
      <c r="D17561" t="s">
        <v>638</v>
      </c>
      <c r="E17561" t="s">
        <v>639</v>
      </c>
      <c r="F17561" t="s">
        <v>260</v>
      </c>
      <c r="G17561" t="s">
        <v>195</v>
      </c>
      <c r="H17561" t="s">
        <v>473</v>
      </c>
      <c r="I17561" t="s">
        <v>213</v>
      </c>
      <c r="K17561" t="s">
        <v>474</v>
      </c>
      <c r="M17561" t="s">
        <v>896</v>
      </c>
      <c r="N17561" t="s">
        <v>206</v>
      </c>
      <c r="O17561" t="s">
        <v>265</v>
      </c>
      <c r="P17561">
        <v>2025</v>
      </c>
      <c r="Q17561">
        <v>150</v>
      </c>
    </row>
    <row r="17562" spans="1:17" x14ac:dyDescent="0.25">
      <c r="A17562" t="s">
        <v>891</v>
      </c>
      <c r="B17562" t="s">
        <v>892</v>
      </c>
      <c r="C17562" t="s">
        <v>893</v>
      </c>
      <c r="D17562" t="s">
        <v>638</v>
      </c>
      <c r="E17562" t="s">
        <v>639</v>
      </c>
      <c r="F17562" t="s">
        <v>260</v>
      </c>
      <c r="G17562" t="s">
        <v>195</v>
      </c>
      <c r="H17562" t="s">
        <v>473</v>
      </c>
      <c r="I17562" t="s">
        <v>213</v>
      </c>
      <c r="K17562" t="s">
        <v>474</v>
      </c>
      <c r="M17562" t="s">
        <v>896</v>
      </c>
      <c r="N17562" t="s">
        <v>206</v>
      </c>
      <c r="O17562" t="s">
        <v>194</v>
      </c>
      <c r="P17562">
        <v>2030</v>
      </c>
      <c r="Q17562">
        <v>65</v>
      </c>
    </row>
    <row r="17563" spans="1:17" x14ac:dyDescent="0.25">
      <c r="A17563" t="s">
        <v>891</v>
      </c>
      <c r="B17563" t="s">
        <v>892</v>
      </c>
      <c r="C17563" t="s">
        <v>893</v>
      </c>
      <c r="D17563" t="s">
        <v>638</v>
      </c>
      <c r="E17563" t="s">
        <v>639</v>
      </c>
      <c r="F17563" t="s">
        <v>260</v>
      </c>
      <c r="G17563" t="s">
        <v>195</v>
      </c>
      <c r="H17563" t="s">
        <v>473</v>
      </c>
      <c r="I17563" t="s">
        <v>213</v>
      </c>
      <c r="K17563" t="s">
        <v>474</v>
      </c>
      <c r="M17563" t="s">
        <v>896</v>
      </c>
      <c r="N17563" t="s">
        <v>206</v>
      </c>
      <c r="O17563" t="s">
        <v>194</v>
      </c>
      <c r="P17563">
        <v>2040</v>
      </c>
      <c r="Q17563">
        <v>65</v>
      </c>
    </row>
    <row r="17564" spans="1:17" x14ac:dyDescent="0.25">
      <c r="A17564" t="s">
        <v>891</v>
      </c>
      <c r="B17564" t="s">
        <v>892</v>
      </c>
      <c r="C17564" t="s">
        <v>893</v>
      </c>
      <c r="D17564" t="s">
        <v>638</v>
      </c>
      <c r="E17564" t="s">
        <v>639</v>
      </c>
      <c r="F17564" t="s">
        <v>260</v>
      </c>
      <c r="G17564" t="s">
        <v>195</v>
      </c>
      <c r="H17564" t="s">
        <v>473</v>
      </c>
      <c r="I17564" t="s">
        <v>213</v>
      </c>
      <c r="K17564" t="s">
        <v>474</v>
      </c>
      <c r="M17564" t="s">
        <v>896</v>
      </c>
      <c r="N17564" t="s">
        <v>206</v>
      </c>
      <c r="O17564" t="s">
        <v>194</v>
      </c>
      <c r="P17564">
        <v>2050</v>
      </c>
      <c r="Q17564">
        <v>65</v>
      </c>
    </row>
    <row r="17565" spans="1:17" x14ac:dyDescent="0.25">
      <c r="A17565" t="s">
        <v>891</v>
      </c>
      <c r="B17565" t="s">
        <v>892</v>
      </c>
      <c r="C17565" t="s">
        <v>893</v>
      </c>
      <c r="D17565" t="s">
        <v>638</v>
      </c>
      <c r="E17565" t="s">
        <v>639</v>
      </c>
      <c r="F17565" t="s">
        <v>260</v>
      </c>
      <c r="G17565" t="s">
        <v>195</v>
      </c>
      <c r="H17565" t="s">
        <v>473</v>
      </c>
      <c r="I17565" t="s">
        <v>213</v>
      </c>
      <c r="K17565" t="s">
        <v>474</v>
      </c>
      <c r="M17565" t="s">
        <v>896</v>
      </c>
      <c r="N17565" t="s">
        <v>206</v>
      </c>
      <c r="O17565" t="s">
        <v>264</v>
      </c>
      <c r="P17565">
        <v>2050</v>
      </c>
      <c r="Q17565">
        <v>30</v>
      </c>
    </row>
    <row r="17566" spans="1:17" x14ac:dyDescent="0.25">
      <c r="A17566" t="s">
        <v>891</v>
      </c>
      <c r="B17566" t="s">
        <v>892</v>
      </c>
      <c r="C17566" t="s">
        <v>893</v>
      </c>
      <c r="D17566" t="s">
        <v>638</v>
      </c>
      <c r="E17566" t="s">
        <v>639</v>
      </c>
      <c r="F17566" t="s">
        <v>260</v>
      </c>
      <c r="G17566" t="s">
        <v>195</v>
      </c>
      <c r="H17566" t="s">
        <v>473</v>
      </c>
      <c r="I17566" t="s">
        <v>213</v>
      </c>
      <c r="K17566" t="s">
        <v>474</v>
      </c>
      <c r="M17566" t="s">
        <v>896</v>
      </c>
      <c r="N17566" t="s">
        <v>206</v>
      </c>
      <c r="O17566" t="s">
        <v>265</v>
      </c>
      <c r="P17566">
        <v>2050</v>
      </c>
      <c r="Q17566">
        <v>300</v>
      </c>
    </row>
    <row r="17567" spans="1:17" x14ac:dyDescent="0.25">
      <c r="A17567" t="s">
        <v>891</v>
      </c>
      <c r="B17567" t="s">
        <v>892</v>
      </c>
      <c r="C17567" t="s">
        <v>893</v>
      </c>
      <c r="D17567" t="s">
        <v>638</v>
      </c>
      <c r="E17567" t="s">
        <v>639</v>
      </c>
      <c r="F17567" t="s">
        <v>260</v>
      </c>
      <c r="G17567" t="s">
        <v>195</v>
      </c>
      <c r="H17567" t="s">
        <v>354</v>
      </c>
      <c r="I17567" t="s">
        <v>136</v>
      </c>
      <c r="K17567" t="s">
        <v>275</v>
      </c>
      <c r="M17567" t="s">
        <v>380</v>
      </c>
      <c r="N17567" t="s">
        <v>206</v>
      </c>
      <c r="O17567" t="s">
        <v>194</v>
      </c>
      <c r="P17567">
        <v>2020</v>
      </c>
      <c r="Q17567">
        <v>2</v>
      </c>
    </row>
    <row r="17568" spans="1:17" x14ac:dyDescent="0.25">
      <c r="A17568" t="s">
        <v>891</v>
      </c>
      <c r="B17568" t="s">
        <v>892</v>
      </c>
      <c r="C17568" t="s">
        <v>893</v>
      </c>
      <c r="D17568" t="s">
        <v>638</v>
      </c>
      <c r="E17568" t="s">
        <v>639</v>
      </c>
      <c r="F17568" t="s">
        <v>260</v>
      </c>
      <c r="G17568" t="s">
        <v>195</v>
      </c>
      <c r="H17568" t="s">
        <v>354</v>
      </c>
      <c r="I17568" t="s">
        <v>136</v>
      </c>
      <c r="K17568" t="s">
        <v>275</v>
      </c>
      <c r="M17568" t="s">
        <v>380</v>
      </c>
      <c r="N17568" t="s">
        <v>206</v>
      </c>
      <c r="O17568" t="s">
        <v>194</v>
      </c>
      <c r="P17568">
        <v>2025</v>
      </c>
      <c r="Q17568">
        <v>2</v>
      </c>
    </row>
    <row r="17569" spans="1:17" x14ac:dyDescent="0.25">
      <c r="A17569" t="s">
        <v>891</v>
      </c>
      <c r="B17569" t="s">
        <v>892</v>
      </c>
      <c r="C17569" t="s">
        <v>893</v>
      </c>
      <c r="D17569" t="s">
        <v>638</v>
      </c>
      <c r="E17569" t="s">
        <v>639</v>
      </c>
      <c r="F17569" t="s">
        <v>260</v>
      </c>
      <c r="G17569" t="s">
        <v>195</v>
      </c>
      <c r="H17569" t="s">
        <v>354</v>
      </c>
      <c r="I17569" t="s">
        <v>136</v>
      </c>
      <c r="K17569" t="s">
        <v>275</v>
      </c>
      <c r="M17569" t="s">
        <v>380</v>
      </c>
      <c r="N17569" t="s">
        <v>206</v>
      </c>
      <c r="O17569" t="s">
        <v>264</v>
      </c>
      <c r="P17569">
        <v>2025</v>
      </c>
      <c r="Q17569">
        <v>1</v>
      </c>
    </row>
    <row r="17570" spans="1:17" x14ac:dyDescent="0.25">
      <c r="A17570" t="s">
        <v>891</v>
      </c>
      <c r="B17570" t="s">
        <v>892</v>
      </c>
      <c r="C17570" t="s">
        <v>893</v>
      </c>
      <c r="D17570" t="s">
        <v>638</v>
      </c>
      <c r="E17570" t="s">
        <v>639</v>
      </c>
      <c r="F17570" t="s">
        <v>260</v>
      </c>
      <c r="G17570" t="s">
        <v>195</v>
      </c>
      <c r="H17570" t="s">
        <v>354</v>
      </c>
      <c r="I17570" t="s">
        <v>136</v>
      </c>
      <c r="K17570" t="s">
        <v>275</v>
      </c>
      <c r="M17570" t="s">
        <v>380</v>
      </c>
      <c r="N17570" t="s">
        <v>206</v>
      </c>
      <c r="O17570" t="s">
        <v>265</v>
      </c>
      <c r="P17570">
        <v>2025</v>
      </c>
      <c r="Q17570">
        <v>4</v>
      </c>
    </row>
    <row r="17571" spans="1:17" x14ac:dyDescent="0.25">
      <c r="A17571" t="s">
        <v>891</v>
      </c>
      <c r="B17571" t="s">
        <v>892</v>
      </c>
      <c r="C17571" t="s">
        <v>893</v>
      </c>
      <c r="D17571" t="s">
        <v>638</v>
      </c>
      <c r="E17571" t="s">
        <v>639</v>
      </c>
      <c r="F17571" t="s">
        <v>260</v>
      </c>
      <c r="G17571" t="s">
        <v>195</v>
      </c>
      <c r="H17571" t="s">
        <v>354</v>
      </c>
      <c r="I17571" t="s">
        <v>136</v>
      </c>
      <c r="K17571" t="s">
        <v>275</v>
      </c>
      <c r="M17571" t="s">
        <v>380</v>
      </c>
      <c r="N17571" t="s">
        <v>206</v>
      </c>
      <c r="O17571" t="s">
        <v>194</v>
      </c>
      <c r="P17571">
        <v>2030</v>
      </c>
      <c r="Q17571">
        <v>2</v>
      </c>
    </row>
    <row r="17572" spans="1:17" x14ac:dyDescent="0.25">
      <c r="A17572" t="s">
        <v>891</v>
      </c>
      <c r="B17572" t="s">
        <v>892</v>
      </c>
      <c r="C17572" t="s">
        <v>893</v>
      </c>
      <c r="D17572" t="s">
        <v>638</v>
      </c>
      <c r="E17572" t="s">
        <v>639</v>
      </c>
      <c r="F17572" t="s">
        <v>260</v>
      </c>
      <c r="G17572" t="s">
        <v>195</v>
      </c>
      <c r="H17572" t="s">
        <v>354</v>
      </c>
      <c r="I17572" t="s">
        <v>136</v>
      </c>
      <c r="K17572" t="s">
        <v>275</v>
      </c>
      <c r="M17572" t="s">
        <v>380</v>
      </c>
      <c r="N17572" t="s">
        <v>206</v>
      </c>
      <c r="O17572" t="s">
        <v>194</v>
      </c>
      <c r="P17572">
        <v>2040</v>
      </c>
      <c r="Q17572">
        <v>2</v>
      </c>
    </row>
    <row r="17573" spans="1:17" x14ac:dyDescent="0.25">
      <c r="A17573" t="s">
        <v>891</v>
      </c>
      <c r="B17573" t="s">
        <v>892</v>
      </c>
      <c r="C17573" t="s">
        <v>893</v>
      </c>
      <c r="D17573" t="s">
        <v>638</v>
      </c>
      <c r="E17573" t="s">
        <v>639</v>
      </c>
      <c r="F17573" t="s">
        <v>260</v>
      </c>
      <c r="G17573" t="s">
        <v>195</v>
      </c>
      <c r="H17573" t="s">
        <v>354</v>
      </c>
      <c r="I17573" t="s">
        <v>136</v>
      </c>
      <c r="K17573" t="s">
        <v>275</v>
      </c>
      <c r="M17573" t="s">
        <v>380</v>
      </c>
      <c r="N17573" t="s">
        <v>206</v>
      </c>
      <c r="O17573" t="s">
        <v>194</v>
      </c>
      <c r="P17573">
        <v>2050</v>
      </c>
      <c r="Q17573">
        <v>2</v>
      </c>
    </row>
    <row r="17574" spans="1:17" x14ac:dyDescent="0.25">
      <c r="A17574" t="s">
        <v>891</v>
      </c>
      <c r="B17574" t="s">
        <v>892</v>
      </c>
      <c r="C17574" t="s">
        <v>893</v>
      </c>
      <c r="D17574" t="s">
        <v>638</v>
      </c>
      <c r="E17574" t="s">
        <v>639</v>
      </c>
      <c r="F17574" t="s">
        <v>260</v>
      </c>
      <c r="G17574" t="s">
        <v>195</v>
      </c>
      <c r="H17574" t="s">
        <v>354</v>
      </c>
      <c r="I17574" t="s">
        <v>136</v>
      </c>
      <c r="K17574" t="s">
        <v>275</v>
      </c>
      <c r="M17574" t="s">
        <v>380</v>
      </c>
      <c r="N17574" t="s">
        <v>206</v>
      </c>
      <c r="O17574" t="s">
        <v>264</v>
      </c>
      <c r="P17574">
        <v>2050</v>
      </c>
      <c r="Q17574">
        <v>1</v>
      </c>
    </row>
    <row r="17575" spans="1:17" x14ac:dyDescent="0.25">
      <c r="A17575" t="s">
        <v>891</v>
      </c>
      <c r="B17575" t="s">
        <v>892</v>
      </c>
      <c r="C17575" t="s">
        <v>893</v>
      </c>
      <c r="D17575" t="s">
        <v>638</v>
      </c>
      <c r="E17575" t="s">
        <v>639</v>
      </c>
      <c r="F17575" t="s">
        <v>260</v>
      </c>
      <c r="G17575" t="s">
        <v>195</v>
      </c>
      <c r="H17575" t="s">
        <v>354</v>
      </c>
      <c r="I17575" t="s">
        <v>136</v>
      </c>
      <c r="K17575" t="s">
        <v>275</v>
      </c>
      <c r="M17575" t="s">
        <v>380</v>
      </c>
      <c r="N17575" t="s">
        <v>206</v>
      </c>
      <c r="O17575" t="s">
        <v>265</v>
      </c>
      <c r="P17575">
        <v>2050</v>
      </c>
      <c r="Q17575">
        <v>4</v>
      </c>
    </row>
    <row r="17576" spans="1:17" x14ac:dyDescent="0.25">
      <c r="A17576" t="s">
        <v>891</v>
      </c>
      <c r="B17576" t="s">
        <v>892</v>
      </c>
      <c r="C17576" t="s">
        <v>893</v>
      </c>
      <c r="D17576" t="s">
        <v>638</v>
      </c>
      <c r="E17576" t="s">
        <v>639</v>
      </c>
      <c r="F17576" t="s">
        <v>260</v>
      </c>
      <c r="G17576" t="s">
        <v>195</v>
      </c>
      <c r="H17576" t="s">
        <v>475</v>
      </c>
      <c r="I17576" t="s">
        <v>277</v>
      </c>
      <c r="K17576" t="s">
        <v>476</v>
      </c>
      <c r="M17576" t="s">
        <v>380</v>
      </c>
      <c r="N17576" t="s">
        <v>206</v>
      </c>
      <c r="O17576" t="s">
        <v>194</v>
      </c>
      <c r="P17576">
        <v>2020</v>
      </c>
      <c r="Q17576">
        <v>2.5384615384615401E-2</v>
      </c>
    </row>
    <row r="17577" spans="1:17" x14ac:dyDescent="0.25">
      <c r="A17577" t="s">
        <v>891</v>
      </c>
      <c r="B17577" t="s">
        <v>892</v>
      </c>
      <c r="C17577" t="s">
        <v>893</v>
      </c>
      <c r="D17577" t="s">
        <v>638</v>
      </c>
      <c r="E17577" t="s">
        <v>639</v>
      </c>
      <c r="F17577" t="s">
        <v>260</v>
      </c>
      <c r="G17577" t="s">
        <v>195</v>
      </c>
      <c r="H17577" t="s">
        <v>475</v>
      </c>
      <c r="I17577" t="s">
        <v>277</v>
      </c>
      <c r="K17577" t="s">
        <v>476</v>
      </c>
      <c r="M17577" t="s">
        <v>380</v>
      </c>
      <c r="N17577" t="s">
        <v>206</v>
      </c>
      <c r="O17577" t="s">
        <v>194</v>
      </c>
      <c r="P17577">
        <v>2025</v>
      </c>
      <c r="Q17577">
        <v>0.03</v>
      </c>
    </row>
    <row r="17578" spans="1:17" x14ac:dyDescent="0.25">
      <c r="A17578" t="s">
        <v>891</v>
      </c>
      <c r="B17578" t="s">
        <v>892</v>
      </c>
      <c r="C17578" t="s">
        <v>893</v>
      </c>
      <c r="D17578" t="s">
        <v>638</v>
      </c>
      <c r="E17578" t="s">
        <v>639</v>
      </c>
      <c r="F17578" t="s">
        <v>260</v>
      </c>
      <c r="G17578" t="s">
        <v>195</v>
      </c>
      <c r="H17578" t="s">
        <v>475</v>
      </c>
      <c r="I17578" t="s">
        <v>277</v>
      </c>
      <c r="K17578" t="s">
        <v>476</v>
      </c>
      <c r="M17578" t="s">
        <v>380</v>
      </c>
      <c r="N17578" t="s">
        <v>206</v>
      </c>
      <c r="O17578" t="s">
        <v>264</v>
      </c>
      <c r="P17578">
        <v>2025</v>
      </c>
      <c r="Q17578">
        <v>0.02</v>
      </c>
    </row>
    <row r="17579" spans="1:17" x14ac:dyDescent="0.25">
      <c r="A17579" t="s">
        <v>891</v>
      </c>
      <c r="B17579" t="s">
        <v>892</v>
      </c>
      <c r="C17579" t="s">
        <v>893</v>
      </c>
      <c r="D17579" t="s">
        <v>638</v>
      </c>
      <c r="E17579" t="s">
        <v>639</v>
      </c>
      <c r="F17579" t="s">
        <v>260</v>
      </c>
      <c r="G17579" t="s">
        <v>195</v>
      </c>
      <c r="H17579" t="s">
        <v>475</v>
      </c>
      <c r="I17579" t="s">
        <v>277</v>
      </c>
      <c r="K17579" t="s">
        <v>476</v>
      </c>
      <c r="M17579" t="s">
        <v>380</v>
      </c>
      <c r="N17579" t="s">
        <v>206</v>
      </c>
      <c r="O17579" t="s">
        <v>265</v>
      </c>
      <c r="P17579">
        <v>2025</v>
      </c>
      <c r="Q17579">
        <v>0.06</v>
      </c>
    </row>
    <row r="17580" spans="1:17" x14ac:dyDescent="0.25">
      <c r="A17580" t="s">
        <v>891</v>
      </c>
      <c r="B17580" t="s">
        <v>892</v>
      </c>
      <c r="C17580" t="s">
        <v>893</v>
      </c>
      <c r="D17580" t="s">
        <v>638</v>
      </c>
      <c r="E17580" t="s">
        <v>639</v>
      </c>
      <c r="F17580" t="s">
        <v>260</v>
      </c>
      <c r="G17580" t="s">
        <v>195</v>
      </c>
      <c r="H17580" t="s">
        <v>475</v>
      </c>
      <c r="I17580" t="s">
        <v>277</v>
      </c>
      <c r="K17580" t="s">
        <v>476</v>
      </c>
      <c r="M17580" t="s">
        <v>380</v>
      </c>
      <c r="N17580" t="s">
        <v>206</v>
      </c>
      <c r="O17580" t="s">
        <v>194</v>
      </c>
      <c r="P17580">
        <v>2030</v>
      </c>
      <c r="Q17580">
        <v>0.03</v>
      </c>
    </row>
    <row r="17581" spans="1:17" x14ac:dyDescent="0.25">
      <c r="A17581" t="s">
        <v>891</v>
      </c>
      <c r="B17581" t="s">
        <v>892</v>
      </c>
      <c r="C17581" t="s">
        <v>893</v>
      </c>
      <c r="D17581" t="s">
        <v>638</v>
      </c>
      <c r="E17581" t="s">
        <v>639</v>
      </c>
      <c r="F17581" t="s">
        <v>260</v>
      </c>
      <c r="G17581" t="s">
        <v>195</v>
      </c>
      <c r="H17581" t="s">
        <v>475</v>
      </c>
      <c r="I17581" t="s">
        <v>277</v>
      </c>
      <c r="K17581" t="s">
        <v>476</v>
      </c>
      <c r="M17581" t="s">
        <v>380</v>
      </c>
      <c r="N17581" t="s">
        <v>206</v>
      </c>
      <c r="O17581" t="s">
        <v>194</v>
      </c>
      <c r="P17581">
        <v>2040</v>
      </c>
      <c r="Q17581">
        <v>0.03</v>
      </c>
    </row>
    <row r="17582" spans="1:17" x14ac:dyDescent="0.25">
      <c r="A17582" t="s">
        <v>891</v>
      </c>
      <c r="B17582" t="s">
        <v>892</v>
      </c>
      <c r="C17582" t="s">
        <v>893</v>
      </c>
      <c r="D17582" t="s">
        <v>638</v>
      </c>
      <c r="E17582" t="s">
        <v>639</v>
      </c>
      <c r="F17582" t="s">
        <v>260</v>
      </c>
      <c r="G17582" t="s">
        <v>195</v>
      </c>
      <c r="H17582" t="s">
        <v>475</v>
      </c>
      <c r="I17582" t="s">
        <v>277</v>
      </c>
      <c r="K17582" t="s">
        <v>476</v>
      </c>
      <c r="M17582" t="s">
        <v>380</v>
      </c>
      <c r="N17582" t="s">
        <v>206</v>
      </c>
      <c r="O17582" t="s">
        <v>194</v>
      </c>
      <c r="P17582">
        <v>2050</v>
      </c>
      <c r="Q17582">
        <v>0.03</v>
      </c>
    </row>
    <row r="17583" spans="1:17" x14ac:dyDescent="0.25">
      <c r="A17583" t="s">
        <v>891</v>
      </c>
      <c r="B17583" t="s">
        <v>892</v>
      </c>
      <c r="C17583" t="s">
        <v>893</v>
      </c>
      <c r="D17583" t="s">
        <v>638</v>
      </c>
      <c r="E17583" t="s">
        <v>639</v>
      </c>
      <c r="F17583" t="s">
        <v>260</v>
      </c>
      <c r="G17583" t="s">
        <v>195</v>
      </c>
      <c r="H17583" t="s">
        <v>475</v>
      </c>
      <c r="I17583" t="s">
        <v>277</v>
      </c>
      <c r="K17583" t="s">
        <v>476</v>
      </c>
      <c r="M17583" t="s">
        <v>380</v>
      </c>
      <c r="N17583" t="s">
        <v>206</v>
      </c>
      <c r="O17583" t="s">
        <v>264</v>
      </c>
      <c r="P17583">
        <v>2050</v>
      </c>
      <c r="Q17583">
        <v>0.02</v>
      </c>
    </row>
    <row r="17584" spans="1:17" x14ac:dyDescent="0.25">
      <c r="A17584" t="s">
        <v>891</v>
      </c>
      <c r="B17584" t="s">
        <v>892</v>
      </c>
      <c r="C17584" t="s">
        <v>893</v>
      </c>
      <c r="D17584" t="s">
        <v>638</v>
      </c>
      <c r="E17584" t="s">
        <v>639</v>
      </c>
      <c r="F17584" t="s">
        <v>260</v>
      </c>
      <c r="G17584" t="s">
        <v>195</v>
      </c>
      <c r="H17584" t="s">
        <v>475</v>
      </c>
      <c r="I17584" t="s">
        <v>277</v>
      </c>
      <c r="K17584" t="s">
        <v>476</v>
      </c>
      <c r="M17584" t="s">
        <v>380</v>
      </c>
      <c r="N17584" t="s">
        <v>206</v>
      </c>
      <c r="O17584" t="s">
        <v>265</v>
      </c>
      <c r="P17584">
        <v>2050</v>
      </c>
      <c r="Q17584">
        <v>0.06</v>
      </c>
    </row>
    <row r="17585" spans="1:17" x14ac:dyDescent="0.25">
      <c r="A17585" t="s">
        <v>891</v>
      </c>
      <c r="B17585" t="s">
        <v>892</v>
      </c>
      <c r="C17585" t="s">
        <v>893</v>
      </c>
      <c r="D17585" t="s">
        <v>638</v>
      </c>
      <c r="E17585" t="s">
        <v>639</v>
      </c>
      <c r="F17585" t="s">
        <v>260</v>
      </c>
      <c r="G17585" t="s">
        <v>195</v>
      </c>
      <c r="H17585" t="s">
        <v>215</v>
      </c>
      <c r="I17585" t="s">
        <v>216</v>
      </c>
      <c r="K17585" t="s">
        <v>202</v>
      </c>
      <c r="M17585" t="s">
        <v>897</v>
      </c>
      <c r="N17585" t="s">
        <v>206</v>
      </c>
      <c r="O17585" t="s">
        <v>194</v>
      </c>
      <c r="P17585">
        <v>2020</v>
      </c>
      <c r="Q17585">
        <v>25</v>
      </c>
    </row>
    <row r="17586" spans="1:17" x14ac:dyDescent="0.25">
      <c r="A17586" t="s">
        <v>891</v>
      </c>
      <c r="B17586" t="s">
        <v>892</v>
      </c>
      <c r="C17586" t="s">
        <v>893</v>
      </c>
      <c r="D17586" t="s">
        <v>638</v>
      </c>
      <c r="E17586" t="s">
        <v>639</v>
      </c>
      <c r="F17586" t="s">
        <v>260</v>
      </c>
      <c r="G17586" t="s">
        <v>195</v>
      </c>
      <c r="H17586" t="s">
        <v>215</v>
      </c>
      <c r="I17586" t="s">
        <v>216</v>
      </c>
      <c r="K17586" t="s">
        <v>202</v>
      </c>
      <c r="M17586" t="s">
        <v>897</v>
      </c>
      <c r="N17586" t="s">
        <v>206</v>
      </c>
      <c r="O17586" t="s">
        <v>194</v>
      </c>
      <c r="P17586">
        <v>2025</v>
      </c>
      <c r="Q17586">
        <v>25</v>
      </c>
    </row>
    <row r="17587" spans="1:17" x14ac:dyDescent="0.25">
      <c r="A17587" t="s">
        <v>891</v>
      </c>
      <c r="B17587" t="s">
        <v>892</v>
      </c>
      <c r="C17587" t="s">
        <v>893</v>
      </c>
      <c r="D17587" t="s">
        <v>638</v>
      </c>
      <c r="E17587" t="s">
        <v>639</v>
      </c>
      <c r="F17587" t="s">
        <v>260</v>
      </c>
      <c r="G17587" t="s">
        <v>195</v>
      </c>
      <c r="H17587" t="s">
        <v>215</v>
      </c>
      <c r="I17587" t="s">
        <v>216</v>
      </c>
      <c r="K17587" t="s">
        <v>202</v>
      </c>
      <c r="M17587" t="s">
        <v>897</v>
      </c>
      <c r="N17587" t="s">
        <v>206</v>
      </c>
      <c r="O17587" t="s">
        <v>264</v>
      </c>
      <c r="P17587">
        <v>2025</v>
      </c>
      <c r="Q17587">
        <v>15</v>
      </c>
    </row>
    <row r="17588" spans="1:17" x14ac:dyDescent="0.25">
      <c r="A17588" t="s">
        <v>891</v>
      </c>
      <c r="B17588" t="s">
        <v>892</v>
      </c>
      <c r="C17588" t="s">
        <v>893</v>
      </c>
      <c r="D17588" t="s">
        <v>638</v>
      </c>
      <c r="E17588" t="s">
        <v>639</v>
      </c>
      <c r="F17588" t="s">
        <v>260</v>
      </c>
      <c r="G17588" t="s">
        <v>195</v>
      </c>
      <c r="H17588" t="s">
        <v>215</v>
      </c>
      <c r="I17588" t="s">
        <v>216</v>
      </c>
      <c r="K17588" t="s">
        <v>202</v>
      </c>
      <c r="M17588" t="s">
        <v>897</v>
      </c>
      <c r="N17588" t="s">
        <v>206</v>
      </c>
      <c r="O17588" t="s">
        <v>265</v>
      </c>
      <c r="P17588">
        <v>2025</v>
      </c>
      <c r="Q17588">
        <v>40</v>
      </c>
    </row>
    <row r="17589" spans="1:17" x14ac:dyDescent="0.25">
      <c r="A17589" t="s">
        <v>891</v>
      </c>
      <c r="B17589" t="s">
        <v>892</v>
      </c>
      <c r="C17589" t="s">
        <v>893</v>
      </c>
      <c r="D17589" t="s">
        <v>638</v>
      </c>
      <c r="E17589" t="s">
        <v>639</v>
      </c>
      <c r="F17589" t="s">
        <v>260</v>
      </c>
      <c r="G17589" t="s">
        <v>195</v>
      </c>
      <c r="H17589" t="s">
        <v>215</v>
      </c>
      <c r="I17589" t="s">
        <v>216</v>
      </c>
      <c r="K17589" t="s">
        <v>202</v>
      </c>
      <c r="M17589" t="s">
        <v>897</v>
      </c>
      <c r="N17589" t="s">
        <v>206</v>
      </c>
      <c r="O17589" t="s">
        <v>194</v>
      </c>
      <c r="P17589">
        <v>2030</v>
      </c>
      <c r="Q17589">
        <v>25</v>
      </c>
    </row>
    <row r="17590" spans="1:17" x14ac:dyDescent="0.25">
      <c r="A17590" t="s">
        <v>891</v>
      </c>
      <c r="B17590" t="s">
        <v>892</v>
      </c>
      <c r="C17590" t="s">
        <v>893</v>
      </c>
      <c r="D17590" t="s">
        <v>638</v>
      </c>
      <c r="E17590" t="s">
        <v>639</v>
      </c>
      <c r="F17590" t="s">
        <v>260</v>
      </c>
      <c r="G17590" t="s">
        <v>195</v>
      </c>
      <c r="H17590" t="s">
        <v>215</v>
      </c>
      <c r="I17590" t="s">
        <v>216</v>
      </c>
      <c r="K17590" t="s">
        <v>202</v>
      </c>
      <c r="M17590" t="s">
        <v>897</v>
      </c>
      <c r="N17590" t="s">
        <v>206</v>
      </c>
      <c r="O17590" t="s">
        <v>194</v>
      </c>
      <c r="P17590">
        <v>2040</v>
      </c>
      <c r="Q17590">
        <v>25</v>
      </c>
    </row>
    <row r="17591" spans="1:17" x14ac:dyDescent="0.25">
      <c r="A17591" t="s">
        <v>891</v>
      </c>
      <c r="B17591" t="s">
        <v>892</v>
      </c>
      <c r="C17591" t="s">
        <v>893</v>
      </c>
      <c r="D17591" t="s">
        <v>638</v>
      </c>
      <c r="E17591" t="s">
        <v>639</v>
      </c>
      <c r="F17591" t="s">
        <v>260</v>
      </c>
      <c r="G17591" t="s">
        <v>195</v>
      </c>
      <c r="H17591" t="s">
        <v>215</v>
      </c>
      <c r="I17591" t="s">
        <v>216</v>
      </c>
      <c r="K17591" t="s">
        <v>202</v>
      </c>
      <c r="M17591" t="s">
        <v>897</v>
      </c>
      <c r="N17591" t="s">
        <v>206</v>
      </c>
      <c r="O17591" t="s">
        <v>194</v>
      </c>
      <c r="P17591">
        <v>2050</v>
      </c>
      <c r="Q17591">
        <v>25</v>
      </c>
    </row>
    <row r="17592" spans="1:17" x14ac:dyDescent="0.25">
      <c r="A17592" t="s">
        <v>891</v>
      </c>
      <c r="B17592" t="s">
        <v>892</v>
      </c>
      <c r="C17592" t="s">
        <v>893</v>
      </c>
      <c r="D17592" t="s">
        <v>638</v>
      </c>
      <c r="E17592" t="s">
        <v>639</v>
      </c>
      <c r="F17592" t="s">
        <v>260</v>
      </c>
      <c r="G17592" t="s">
        <v>195</v>
      </c>
      <c r="H17592" t="s">
        <v>215</v>
      </c>
      <c r="I17592" t="s">
        <v>216</v>
      </c>
      <c r="K17592" t="s">
        <v>202</v>
      </c>
      <c r="M17592" t="s">
        <v>897</v>
      </c>
      <c r="N17592" t="s">
        <v>206</v>
      </c>
      <c r="O17592" t="s">
        <v>264</v>
      </c>
      <c r="P17592">
        <v>2050</v>
      </c>
      <c r="Q17592">
        <v>15</v>
      </c>
    </row>
    <row r="17593" spans="1:17" x14ac:dyDescent="0.25">
      <c r="A17593" t="s">
        <v>891</v>
      </c>
      <c r="B17593" t="s">
        <v>892</v>
      </c>
      <c r="C17593" t="s">
        <v>893</v>
      </c>
      <c r="D17593" t="s">
        <v>638</v>
      </c>
      <c r="E17593" t="s">
        <v>639</v>
      </c>
      <c r="F17593" t="s">
        <v>260</v>
      </c>
      <c r="G17593" t="s">
        <v>195</v>
      </c>
      <c r="H17593" t="s">
        <v>215</v>
      </c>
      <c r="I17593" t="s">
        <v>216</v>
      </c>
      <c r="K17593" t="s">
        <v>202</v>
      </c>
      <c r="M17593" t="s">
        <v>897</v>
      </c>
      <c r="N17593" t="s">
        <v>206</v>
      </c>
      <c r="O17593" t="s">
        <v>265</v>
      </c>
      <c r="P17593">
        <v>2050</v>
      </c>
      <c r="Q17593">
        <v>40</v>
      </c>
    </row>
    <row r="17594" spans="1:17" x14ac:dyDescent="0.25">
      <c r="A17594" t="s">
        <v>891</v>
      </c>
      <c r="B17594" t="s">
        <v>892</v>
      </c>
      <c r="C17594" t="s">
        <v>893</v>
      </c>
      <c r="D17594" t="s">
        <v>638</v>
      </c>
      <c r="E17594" t="s">
        <v>639</v>
      </c>
      <c r="F17594" t="s">
        <v>260</v>
      </c>
      <c r="G17594" t="s">
        <v>195</v>
      </c>
      <c r="H17594" t="s">
        <v>442</v>
      </c>
      <c r="I17594" t="s">
        <v>443</v>
      </c>
      <c r="J17594" t="s">
        <v>351</v>
      </c>
      <c r="K17594" t="s">
        <v>191</v>
      </c>
      <c r="M17594" t="s">
        <v>898</v>
      </c>
      <c r="N17594" t="s">
        <v>206</v>
      </c>
      <c r="O17594" t="s">
        <v>194</v>
      </c>
      <c r="P17594">
        <v>2020</v>
      </c>
      <c r="Q17594">
        <v>3.01</v>
      </c>
    </row>
    <row r="17595" spans="1:17" x14ac:dyDescent="0.25">
      <c r="A17595" t="s">
        <v>891</v>
      </c>
      <c r="B17595" t="s">
        <v>892</v>
      </c>
      <c r="C17595" t="s">
        <v>893</v>
      </c>
      <c r="D17595" t="s">
        <v>638</v>
      </c>
      <c r="E17595" t="s">
        <v>639</v>
      </c>
      <c r="F17595" t="s">
        <v>260</v>
      </c>
      <c r="G17595" t="s">
        <v>195</v>
      </c>
      <c r="H17595" t="s">
        <v>442</v>
      </c>
      <c r="I17595" t="s">
        <v>443</v>
      </c>
      <c r="J17595" t="s">
        <v>351</v>
      </c>
      <c r="K17595" t="s">
        <v>191</v>
      </c>
      <c r="M17595" t="s">
        <v>898</v>
      </c>
      <c r="N17595" t="s">
        <v>206</v>
      </c>
      <c r="O17595" t="s">
        <v>194</v>
      </c>
      <c r="P17595">
        <v>2025</v>
      </c>
      <c r="Q17595">
        <v>3.01</v>
      </c>
    </row>
    <row r="17596" spans="1:17" x14ac:dyDescent="0.25">
      <c r="A17596" t="s">
        <v>891</v>
      </c>
      <c r="B17596" t="s">
        <v>892</v>
      </c>
      <c r="C17596" t="s">
        <v>893</v>
      </c>
      <c r="D17596" t="s">
        <v>638</v>
      </c>
      <c r="E17596" t="s">
        <v>639</v>
      </c>
      <c r="F17596" t="s">
        <v>260</v>
      </c>
      <c r="G17596" t="s">
        <v>195</v>
      </c>
      <c r="H17596" t="s">
        <v>442</v>
      </c>
      <c r="I17596" t="s">
        <v>443</v>
      </c>
      <c r="J17596" t="s">
        <v>351</v>
      </c>
      <c r="K17596" t="s">
        <v>191</v>
      </c>
      <c r="M17596" t="s">
        <v>898</v>
      </c>
      <c r="N17596" t="s">
        <v>206</v>
      </c>
      <c r="O17596" t="s">
        <v>264</v>
      </c>
      <c r="P17596">
        <v>2025</v>
      </c>
      <c r="Q17596">
        <v>2.9</v>
      </c>
    </row>
    <row r="17597" spans="1:17" x14ac:dyDescent="0.25">
      <c r="A17597" t="s">
        <v>891</v>
      </c>
      <c r="B17597" t="s">
        <v>892</v>
      </c>
      <c r="C17597" t="s">
        <v>893</v>
      </c>
      <c r="D17597" t="s">
        <v>638</v>
      </c>
      <c r="E17597" t="s">
        <v>639</v>
      </c>
      <c r="F17597" t="s">
        <v>260</v>
      </c>
      <c r="G17597" t="s">
        <v>195</v>
      </c>
      <c r="H17597" t="s">
        <v>442</v>
      </c>
      <c r="I17597" t="s">
        <v>443</v>
      </c>
      <c r="J17597" t="s">
        <v>351</v>
      </c>
      <c r="K17597" t="s">
        <v>191</v>
      </c>
      <c r="M17597" t="s">
        <v>898</v>
      </c>
      <c r="N17597" t="s">
        <v>206</v>
      </c>
      <c r="O17597" t="s">
        <v>265</v>
      </c>
      <c r="P17597">
        <v>2025</v>
      </c>
      <c r="Q17597">
        <v>3.1</v>
      </c>
    </row>
    <row r="17598" spans="1:17" x14ac:dyDescent="0.25">
      <c r="A17598" t="s">
        <v>891</v>
      </c>
      <c r="B17598" t="s">
        <v>892</v>
      </c>
      <c r="C17598" t="s">
        <v>893</v>
      </c>
      <c r="D17598" t="s">
        <v>638</v>
      </c>
      <c r="E17598" t="s">
        <v>639</v>
      </c>
      <c r="F17598" t="s">
        <v>260</v>
      </c>
      <c r="G17598" t="s">
        <v>195</v>
      </c>
      <c r="H17598" t="s">
        <v>442</v>
      </c>
      <c r="I17598" t="s">
        <v>443</v>
      </c>
      <c r="J17598" t="s">
        <v>351</v>
      </c>
      <c r="K17598" t="s">
        <v>191</v>
      </c>
      <c r="M17598" t="s">
        <v>898</v>
      </c>
      <c r="N17598" t="s">
        <v>206</v>
      </c>
      <c r="O17598" t="s">
        <v>194</v>
      </c>
      <c r="P17598">
        <v>2030</v>
      </c>
      <c r="Q17598">
        <v>3.01</v>
      </c>
    </row>
    <row r="17599" spans="1:17" x14ac:dyDescent="0.25">
      <c r="A17599" t="s">
        <v>891</v>
      </c>
      <c r="B17599" t="s">
        <v>892</v>
      </c>
      <c r="C17599" t="s">
        <v>893</v>
      </c>
      <c r="D17599" t="s">
        <v>638</v>
      </c>
      <c r="E17599" t="s">
        <v>639</v>
      </c>
      <c r="F17599" t="s">
        <v>260</v>
      </c>
      <c r="G17599" t="s">
        <v>195</v>
      </c>
      <c r="H17599" t="s">
        <v>442</v>
      </c>
      <c r="I17599" t="s">
        <v>443</v>
      </c>
      <c r="J17599" t="s">
        <v>351</v>
      </c>
      <c r="K17599" t="s">
        <v>191</v>
      </c>
      <c r="M17599" t="s">
        <v>898</v>
      </c>
      <c r="N17599" t="s">
        <v>206</v>
      </c>
      <c r="O17599" t="s">
        <v>194</v>
      </c>
      <c r="P17599">
        <v>2040</v>
      </c>
      <c r="Q17599">
        <v>3.11</v>
      </c>
    </row>
    <row r="17600" spans="1:17" x14ac:dyDescent="0.25">
      <c r="A17600" t="s">
        <v>891</v>
      </c>
      <c r="B17600" t="s">
        <v>892</v>
      </c>
      <c r="C17600" t="s">
        <v>893</v>
      </c>
      <c r="D17600" t="s">
        <v>638</v>
      </c>
      <c r="E17600" t="s">
        <v>639</v>
      </c>
      <c r="F17600" t="s">
        <v>260</v>
      </c>
      <c r="G17600" t="s">
        <v>195</v>
      </c>
      <c r="H17600" t="s">
        <v>442</v>
      </c>
      <c r="I17600" t="s">
        <v>443</v>
      </c>
      <c r="J17600" t="s">
        <v>351</v>
      </c>
      <c r="K17600" t="s">
        <v>191</v>
      </c>
      <c r="M17600" t="s">
        <v>898</v>
      </c>
      <c r="N17600" t="s">
        <v>206</v>
      </c>
      <c r="O17600" t="s">
        <v>194</v>
      </c>
      <c r="P17600">
        <v>2050</v>
      </c>
      <c r="Q17600">
        <v>3.11</v>
      </c>
    </row>
    <row r="17601" spans="1:17" x14ac:dyDescent="0.25">
      <c r="A17601" t="s">
        <v>891</v>
      </c>
      <c r="B17601" t="s">
        <v>892</v>
      </c>
      <c r="C17601" t="s">
        <v>893</v>
      </c>
      <c r="D17601" t="s">
        <v>638</v>
      </c>
      <c r="E17601" t="s">
        <v>639</v>
      </c>
      <c r="F17601" t="s">
        <v>260</v>
      </c>
      <c r="G17601" t="s">
        <v>195</v>
      </c>
      <c r="H17601" t="s">
        <v>442</v>
      </c>
      <c r="I17601" t="s">
        <v>443</v>
      </c>
      <c r="J17601" t="s">
        <v>351</v>
      </c>
      <c r="K17601" t="s">
        <v>191</v>
      </c>
      <c r="M17601" t="s">
        <v>898</v>
      </c>
      <c r="N17601" t="s">
        <v>206</v>
      </c>
      <c r="O17601" t="s">
        <v>264</v>
      </c>
      <c r="P17601">
        <v>2050</v>
      </c>
      <c r="Q17601">
        <v>3</v>
      </c>
    </row>
    <row r="17602" spans="1:17" x14ac:dyDescent="0.25">
      <c r="A17602" t="s">
        <v>891</v>
      </c>
      <c r="B17602" t="s">
        <v>892</v>
      </c>
      <c r="C17602" t="s">
        <v>893</v>
      </c>
      <c r="D17602" t="s">
        <v>638</v>
      </c>
      <c r="E17602" t="s">
        <v>639</v>
      </c>
      <c r="F17602" t="s">
        <v>260</v>
      </c>
      <c r="G17602" t="s">
        <v>195</v>
      </c>
      <c r="H17602" t="s">
        <v>442</v>
      </c>
      <c r="I17602" t="s">
        <v>443</v>
      </c>
      <c r="J17602" t="s">
        <v>351</v>
      </c>
      <c r="K17602" t="s">
        <v>191</v>
      </c>
      <c r="M17602" t="s">
        <v>898</v>
      </c>
      <c r="N17602" t="s">
        <v>206</v>
      </c>
      <c r="O17602" t="s">
        <v>265</v>
      </c>
      <c r="P17602">
        <v>2050</v>
      </c>
      <c r="Q17602">
        <v>3.2</v>
      </c>
    </row>
    <row r="17603" spans="1:17" x14ac:dyDescent="0.25">
      <c r="A17603" t="s">
        <v>891</v>
      </c>
      <c r="B17603" t="s">
        <v>892</v>
      </c>
      <c r="C17603" t="s">
        <v>893</v>
      </c>
      <c r="D17603" t="s">
        <v>638</v>
      </c>
      <c r="E17603" t="s">
        <v>639</v>
      </c>
      <c r="F17603" t="s">
        <v>260</v>
      </c>
      <c r="G17603" t="s">
        <v>195</v>
      </c>
      <c r="H17603" t="s">
        <v>444</v>
      </c>
      <c r="I17603" t="s">
        <v>443</v>
      </c>
      <c r="J17603" t="s">
        <v>209</v>
      </c>
      <c r="K17603" t="s">
        <v>191</v>
      </c>
      <c r="M17603" t="s">
        <v>899</v>
      </c>
      <c r="N17603" t="s">
        <v>206</v>
      </c>
      <c r="O17603" t="s">
        <v>194</v>
      </c>
      <c r="P17603">
        <v>2020</v>
      </c>
      <c r="Q17603">
        <v>3.2</v>
      </c>
    </row>
    <row r="17604" spans="1:17" x14ac:dyDescent="0.25">
      <c r="A17604" t="s">
        <v>891</v>
      </c>
      <c r="B17604" t="s">
        <v>892</v>
      </c>
      <c r="C17604" t="s">
        <v>893</v>
      </c>
      <c r="D17604" t="s">
        <v>638</v>
      </c>
      <c r="E17604" t="s">
        <v>639</v>
      </c>
      <c r="F17604" t="s">
        <v>260</v>
      </c>
      <c r="G17604" t="s">
        <v>195</v>
      </c>
      <c r="H17604" t="s">
        <v>444</v>
      </c>
      <c r="I17604" t="s">
        <v>443</v>
      </c>
      <c r="J17604" t="s">
        <v>209</v>
      </c>
      <c r="K17604" t="s">
        <v>191</v>
      </c>
      <c r="M17604" t="s">
        <v>899</v>
      </c>
      <c r="N17604" t="s">
        <v>206</v>
      </c>
      <c r="O17604" t="s">
        <v>194</v>
      </c>
      <c r="P17604">
        <v>2025</v>
      </c>
      <c r="Q17604">
        <v>3.2</v>
      </c>
    </row>
    <row r="17605" spans="1:17" x14ac:dyDescent="0.25">
      <c r="A17605" t="s">
        <v>891</v>
      </c>
      <c r="B17605" t="s">
        <v>892</v>
      </c>
      <c r="C17605" t="s">
        <v>893</v>
      </c>
      <c r="D17605" t="s">
        <v>638</v>
      </c>
      <c r="E17605" t="s">
        <v>639</v>
      </c>
      <c r="F17605" t="s">
        <v>260</v>
      </c>
      <c r="G17605" t="s">
        <v>195</v>
      </c>
      <c r="H17605" t="s">
        <v>444</v>
      </c>
      <c r="I17605" t="s">
        <v>443</v>
      </c>
      <c r="J17605" t="s">
        <v>209</v>
      </c>
      <c r="K17605" t="s">
        <v>191</v>
      </c>
      <c r="M17605" t="s">
        <v>899</v>
      </c>
      <c r="N17605" t="s">
        <v>206</v>
      </c>
      <c r="O17605" t="s">
        <v>264</v>
      </c>
      <c r="P17605">
        <v>2025</v>
      </c>
      <c r="Q17605">
        <v>3.1</v>
      </c>
    </row>
    <row r="17606" spans="1:17" x14ac:dyDescent="0.25">
      <c r="A17606" t="s">
        <v>891</v>
      </c>
      <c r="B17606" t="s">
        <v>892</v>
      </c>
      <c r="C17606" t="s">
        <v>893</v>
      </c>
      <c r="D17606" t="s">
        <v>638</v>
      </c>
      <c r="E17606" t="s">
        <v>639</v>
      </c>
      <c r="F17606" t="s">
        <v>260</v>
      </c>
      <c r="G17606" t="s">
        <v>195</v>
      </c>
      <c r="H17606" t="s">
        <v>444</v>
      </c>
      <c r="I17606" t="s">
        <v>443</v>
      </c>
      <c r="J17606" t="s">
        <v>209</v>
      </c>
      <c r="K17606" t="s">
        <v>191</v>
      </c>
      <c r="M17606" t="s">
        <v>899</v>
      </c>
      <c r="N17606" t="s">
        <v>206</v>
      </c>
      <c r="O17606" t="s">
        <v>265</v>
      </c>
      <c r="P17606">
        <v>2025</v>
      </c>
      <c r="Q17606">
        <v>3.3</v>
      </c>
    </row>
    <row r="17607" spans="1:17" x14ac:dyDescent="0.25">
      <c r="A17607" t="s">
        <v>891</v>
      </c>
      <c r="B17607" t="s">
        <v>892</v>
      </c>
      <c r="C17607" t="s">
        <v>893</v>
      </c>
      <c r="D17607" t="s">
        <v>638</v>
      </c>
      <c r="E17607" t="s">
        <v>639</v>
      </c>
      <c r="F17607" t="s">
        <v>260</v>
      </c>
      <c r="G17607" t="s">
        <v>195</v>
      </c>
      <c r="H17607" t="s">
        <v>444</v>
      </c>
      <c r="I17607" t="s">
        <v>443</v>
      </c>
      <c r="J17607" t="s">
        <v>209</v>
      </c>
      <c r="K17607" t="s">
        <v>191</v>
      </c>
      <c r="M17607" t="s">
        <v>899</v>
      </c>
      <c r="N17607" t="s">
        <v>206</v>
      </c>
      <c r="O17607" t="s">
        <v>194</v>
      </c>
      <c r="P17607">
        <v>2030</v>
      </c>
      <c r="Q17607">
        <v>3.2</v>
      </c>
    </row>
    <row r="17608" spans="1:17" x14ac:dyDescent="0.25">
      <c r="A17608" t="s">
        <v>891</v>
      </c>
      <c r="B17608" t="s">
        <v>892</v>
      </c>
      <c r="C17608" t="s">
        <v>893</v>
      </c>
      <c r="D17608" t="s">
        <v>638</v>
      </c>
      <c r="E17608" t="s">
        <v>639</v>
      </c>
      <c r="F17608" t="s">
        <v>260</v>
      </c>
      <c r="G17608" t="s">
        <v>195</v>
      </c>
      <c r="H17608" t="s">
        <v>444</v>
      </c>
      <c r="I17608" t="s">
        <v>443</v>
      </c>
      <c r="J17608" t="s">
        <v>209</v>
      </c>
      <c r="K17608" t="s">
        <v>191</v>
      </c>
      <c r="M17608" t="s">
        <v>899</v>
      </c>
      <c r="N17608" t="s">
        <v>206</v>
      </c>
      <c r="O17608" t="s">
        <v>194</v>
      </c>
      <c r="P17608">
        <v>2040</v>
      </c>
      <c r="Q17608">
        <v>3.3</v>
      </c>
    </row>
    <row r="17609" spans="1:17" x14ac:dyDescent="0.25">
      <c r="A17609" t="s">
        <v>891</v>
      </c>
      <c r="B17609" t="s">
        <v>892</v>
      </c>
      <c r="C17609" t="s">
        <v>893</v>
      </c>
      <c r="D17609" t="s">
        <v>638</v>
      </c>
      <c r="E17609" t="s">
        <v>639</v>
      </c>
      <c r="F17609" t="s">
        <v>260</v>
      </c>
      <c r="G17609" t="s">
        <v>195</v>
      </c>
      <c r="H17609" t="s">
        <v>444</v>
      </c>
      <c r="I17609" t="s">
        <v>443</v>
      </c>
      <c r="J17609" t="s">
        <v>209</v>
      </c>
      <c r="K17609" t="s">
        <v>191</v>
      </c>
      <c r="M17609" t="s">
        <v>899</v>
      </c>
      <c r="N17609" t="s">
        <v>206</v>
      </c>
      <c r="O17609" t="s">
        <v>194</v>
      </c>
      <c r="P17609">
        <v>2050</v>
      </c>
      <c r="Q17609">
        <v>3.3</v>
      </c>
    </row>
    <row r="17610" spans="1:17" x14ac:dyDescent="0.25">
      <c r="A17610" t="s">
        <v>891</v>
      </c>
      <c r="B17610" t="s">
        <v>892</v>
      </c>
      <c r="C17610" t="s">
        <v>893</v>
      </c>
      <c r="D17610" t="s">
        <v>638</v>
      </c>
      <c r="E17610" t="s">
        <v>639</v>
      </c>
      <c r="F17610" t="s">
        <v>260</v>
      </c>
      <c r="G17610" t="s">
        <v>195</v>
      </c>
      <c r="H17610" t="s">
        <v>444</v>
      </c>
      <c r="I17610" t="s">
        <v>443</v>
      </c>
      <c r="J17610" t="s">
        <v>209</v>
      </c>
      <c r="K17610" t="s">
        <v>191</v>
      </c>
      <c r="M17610" t="s">
        <v>899</v>
      </c>
      <c r="N17610" t="s">
        <v>206</v>
      </c>
      <c r="O17610" t="s">
        <v>264</v>
      </c>
      <c r="P17610">
        <v>2050</v>
      </c>
      <c r="Q17610">
        <v>3.2</v>
      </c>
    </row>
    <row r="17611" spans="1:17" x14ac:dyDescent="0.25">
      <c r="A17611" t="s">
        <v>891</v>
      </c>
      <c r="B17611" t="s">
        <v>892</v>
      </c>
      <c r="C17611" t="s">
        <v>893</v>
      </c>
      <c r="D17611" t="s">
        <v>638</v>
      </c>
      <c r="E17611" t="s">
        <v>639</v>
      </c>
      <c r="F17611" t="s">
        <v>260</v>
      </c>
      <c r="G17611" t="s">
        <v>195</v>
      </c>
      <c r="H17611" t="s">
        <v>444</v>
      </c>
      <c r="I17611" t="s">
        <v>443</v>
      </c>
      <c r="J17611" t="s">
        <v>209</v>
      </c>
      <c r="K17611" t="s">
        <v>191</v>
      </c>
      <c r="M17611" t="s">
        <v>899</v>
      </c>
      <c r="N17611" t="s">
        <v>206</v>
      </c>
      <c r="O17611" t="s">
        <v>265</v>
      </c>
      <c r="P17611">
        <v>2050</v>
      </c>
      <c r="Q17611">
        <v>3.4</v>
      </c>
    </row>
    <row r="17612" spans="1:17" x14ac:dyDescent="0.25">
      <c r="A17612" t="s">
        <v>891</v>
      </c>
      <c r="B17612" t="s">
        <v>892</v>
      </c>
      <c r="C17612" t="s">
        <v>893</v>
      </c>
      <c r="D17612" t="s">
        <v>638</v>
      </c>
      <c r="E17612" t="s">
        <v>639</v>
      </c>
      <c r="F17612" t="s">
        <v>260</v>
      </c>
      <c r="G17612" t="s">
        <v>218</v>
      </c>
      <c r="H17612" t="s">
        <v>219</v>
      </c>
      <c r="I17612" t="s">
        <v>220</v>
      </c>
      <c r="K17612" t="s">
        <v>221</v>
      </c>
      <c r="O17612" t="s">
        <v>194</v>
      </c>
      <c r="P17612">
        <v>2020</v>
      </c>
    </row>
    <row r="17613" spans="1:17" x14ac:dyDescent="0.25">
      <c r="A17613" t="s">
        <v>891</v>
      </c>
      <c r="B17613" t="s">
        <v>892</v>
      </c>
      <c r="C17613" t="s">
        <v>893</v>
      </c>
      <c r="D17613" t="s">
        <v>638</v>
      </c>
      <c r="E17613" t="s">
        <v>639</v>
      </c>
      <c r="F17613" t="s">
        <v>260</v>
      </c>
      <c r="G17613" t="s">
        <v>218</v>
      </c>
      <c r="H17613" t="s">
        <v>219</v>
      </c>
      <c r="I17613" t="s">
        <v>220</v>
      </c>
      <c r="K17613" t="s">
        <v>221</v>
      </c>
      <c r="O17613" t="s">
        <v>194</v>
      </c>
      <c r="P17613">
        <v>2025</v>
      </c>
    </row>
    <row r="17614" spans="1:17" x14ac:dyDescent="0.25">
      <c r="A17614" t="s">
        <v>891</v>
      </c>
      <c r="B17614" t="s">
        <v>892</v>
      </c>
      <c r="C17614" t="s">
        <v>893</v>
      </c>
      <c r="D17614" t="s">
        <v>638</v>
      </c>
      <c r="E17614" t="s">
        <v>639</v>
      </c>
      <c r="F17614" t="s">
        <v>260</v>
      </c>
      <c r="G17614" t="s">
        <v>218</v>
      </c>
      <c r="H17614" t="s">
        <v>219</v>
      </c>
      <c r="I17614" t="s">
        <v>220</v>
      </c>
      <c r="K17614" t="s">
        <v>221</v>
      </c>
      <c r="O17614" t="s">
        <v>264</v>
      </c>
      <c r="P17614">
        <v>2025</v>
      </c>
    </row>
    <row r="17615" spans="1:17" x14ac:dyDescent="0.25">
      <c r="A17615" t="s">
        <v>891</v>
      </c>
      <c r="B17615" t="s">
        <v>892</v>
      </c>
      <c r="C17615" t="s">
        <v>893</v>
      </c>
      <c r="D17615" t="s">
        <v>638</v>
      </c>
      <c r="E17615" t="s">
        <v>639</v>
      </c>
      <c r="F17615" t="s">
        <v>260</v>
      </c>
      <c r="G17615" t="s">
        <v>218</v>
      </c>
      <c r="H17615" t="s">
        <v>219</v>
      </c>
      <c r="I17615" t="s">
        <v>220</v>
      </c>
      <c r="K17615" t="s">
        <v>221</v>
      </c>
      <c r="O17615" t="s">
        <v>265</v>
      </c>
      <c r="P17615">
        <v>2025</v>
      </c>
    </row>
    <row r="17616" spans="1:17" x14ac:dyDescent="0.25">
      <c r="A17616" t="s">
        <v>891</v>
      </c>
      <c r="B17616" t="s">
        <v>892</v>
      </c>
      <c r="C17616" t="s">
        <v>893</v>
      </c>
      <c r="D17616" t="s">
        <v>638</v>
      </c>
      <c r="E17616" t="s">
        <v>639</v>
      </c>
      <c r="F17616" t="s">
        <v>260</v>
      </c>
      <c r="G17616" t="s">
        <v>218</v>
      </c>
      <c r="H17616" t="s">
        <v>219</v>
      </c>
      <c r="I17616" t="s">
        <v>220</v>
      </c>
      <c r="K17616" t="s">
        <v>221</v>
      </c>
      <c r="O17616" t="s">
        <v>194</v>
      </c>
      <c r="P17616">
        <v>2030</v>
      </c>
    </row>
    <row r="17617" spans="1:16" x14ac:dyDescent="0.25">
      <c r="A17617" t="s">
        <v>891</v>
      </c>
      <c r="B17617" t="s">
        <v>892</v>
      </c>
      <c r="C17617" t="s">
        <v>893</v>
      </c>
      <c r="D17617" t="s">
        <v>638</v>
      </c>
      <c r="E17617" t="s">
        <v>639</v>
      </c>
      <c r="F17617" t="s">
        <v>260</v>
      </c>
      <c r="G17617" t="s">
        <v>218</v>
      </c>
      <c r="H17617" t="s">
        <v>219</v>
      </c>
      <c r="I17617" t="s">
        <v>220</v>
      </c>
      <c r="K17617" t="s">
        <v>221</v>
      </c>
      <c r="O17617" t="s">
        <v>194</v>
      </c>
      <c r="P17617">
        <v>2040</v>
      </c>
    </row>
    <row r="17618" spans="1:16" x14ac:dyDescent="0.25">
      <c r="A17618" t="s">
        <v>891</v>
      </c>
      <c r="B17618" t="s">
        <v>892</v>
      </c>
      <c r="C17618" t="s">
        <v>893</v>
      </c>
      <c r="D17618" t="s">
        <v>638</v>
      </c>
      <c r="E17618" t="s">
        <v>639</v>
      </c>
      <c r="F17618" t="s">
        <v>260</v>
      </c>
      <c r="G17618" t="s">
        <v>218</v>
      </c>
      <c r="H17618" t="s">
        <v>219</v>
      </c>
      <c r="I17618" t="s">
        <v>220</v>
      </c>
      <c r="K17618" t="s">
        <v>221</v>
      </c>
      <c r="O17618" t="s">
        <v>194</v>
      </c>
      <c r="P17618">
        <v>2050</v>
      </c>
    </row>
    <row r="17619" spans="1:16" x14ac:dyDescent="0.25">
      <c r="A17619" t="s">
        <v>891</v>
      </c>
      <c r="B17619" t="s">
        <v>892</v>
      </c>
      <c r="C17619" t="s">
        <v>893</v>
      </c>
      <c r="D17619" t="s">
        <v>638</v>
      </c>
      <c r="E17619" t="s">
        <v>639</v>
      </c>
      <c r="F17619" t="s">
        <v>260</v>
      </c>
      <c r="G17619" t="s">
        <v>218</v>
      </c>
      <c r="H17619" t="s">
        <v>219</v>
      </c>
      <c r="I17619" t="s">
        <v>220</v>
      </c>
      <c r="K17619" t="s">
        <v>221</v>
      </c>
      <c r="O17619" t="s">
        <v>264</v>
      </c>
      <c r="P17619">
        <v>2050</v>
      </c>
    </row>
    <row r="17620" spans="1:16" x14ac:dyDescent="0.25">
      <c r="A17620" t="s">
        <v>891</v>
      </c>
      <c r="B17620" t="s">
        <v>892</v>
      </c>
      <c r="C17620" t="s">
        <v>893</v>
      </c>
      <c r="D17620" t="s">
        <v>638</v>
      </c>
      <c r="E17620" t="s">
        <v>639</v>
      </c>
      <c r="F17620" t="s">
        <v>260</v>
      </c>
      <c r="G17620" t="s">
        <v>218</v>
      </c>
      <c r="H17620" t="s">
        <v>219</v>
      </c>
      <c r="I17620" t="s">
        <v>220</v>
      </c>
      <c r="K17620" t="s">
        <v>221</v>
      </c>
      <c r="O17620" t="s">
        <v>265</v>
      </c>
      <c r="P17620">
        <v>2050</v>
      </c>
    </row>
    <row r="17621" spans="1:16" x14ac:dyDescent="0.25">
      <c r="A17621" t="s">
        <v>891</v>
      </c>
      <c r="B17621" t="s">
        <v>892</v>
      </c>
      <c r="C17621" t="s">
        <v>893</v>
      </c>
      <c r="D17621" t="s">
        <v>638</v>
      </c>
      <c r="E17621" t="s">
        <v>639</v>
      </c>
      <c r="F17621" t="s">
        <v>260</v>
      </c>
      <c r="G17621" t="s">
        <v>218</v>
      </c>
      <c r="H17621" t="s">
        <v>223</v>
      </c>
      <c r="I17621" t="s">
        <v>224</v>
      </c>
      <c r="K17621" t="s">
        <v>221</v>
      </c>
      <c r="O17621" t="s">
        <v>194</v>
      </c>
      <c r="P17621">
        <v>2020</v>
      </c>
    </row>
    <row r="17622" spans="1:16" x14ac:dyDescent="0.25">
      <c r="A17622" t="s">
        <v>891</v>
      </c>
      <c r="B17622" t="s">
        <v>892</v>
      </c>
      <c r="C17622" t="s">
        <v>893</v>
      </c>
      <c r="D17622" t="s">
        <v>638</v>
      </c>
      <c r="E17622" t="s">
        <v>639</v>
      </c>
      <c r="F17622" t="s">
        <v>260</v>
      </c>
      <c r="G17622" t="s">
        <v>218</v>
      </c>
      <c r="H17622" t="s">
        <v>223</v>
      </c>
      <c r="I17622" t="s">
        <v>224</v>
      </c>
      <c r="K17622" t="s">
        <v>221</v>
      </c>
      <c r="O17622" t="s">
        <v>194</v>
      </c>
      <c r="P17622">
        <v>2025</v>
      </c>
    </row>
    <row r="17623" spans="1:16" x14ac:dyDescent="0.25">
      <c r="A17623" t="s">
        <v>891</v>
      </c>
      <c r="B17623" t="s">
        <v>892</v>
      </c>
      <c r="C17623" t="s">
        <v>893</v>
      </c>
      <c r="D17623" t="s">
        <v>638</v>
      </c>
      <c r="E17623" t="s">
        <v>639</v>
      </c>
      <c r="F17623" t="s">
        <v>260</v>
      </c>
      <c r="G17623" t="s">
        <v>218</v>
      </c>
      <c r="H17623" t="s">
        <v>223</v>
      </c>
      <c r="I17623" t="s">
        <v>224</v>
      </c>
      <c r="K17623" t="s">
        <v>221</v>
      </c>
      <c r="O17623" t="s">
        <v>264</v>
      </c>
      <c r="P17623">
        <v>2025</v>
      </c>
    </row>
    <row r="17624" spans="1:16" x14ac:dyDescent="0.25">
      <c r="A17624" t="s">
        <v>891</v>
      </c>
      <c r="B17624" t="s">
        <v>892</v>
      </c>
      <c r="C17624" t="s">
        <v>893</v>
      </c>
      <c r="D17624" t="s">
        <v>638</v>
      </c>
      <c r="E17624" t="s">
        <v>639</v>
      </c>
      <c r="F17624" t="s">
        <v>260</v>
      </c>
      <c r="G17624" t="s">
        <v>218</v>
      </c>
      <c r="H17624" t="s">
        <v>223</v>
      </c>
      <c r="I17624" t="s">
        <v>224</v>
      </c>
      <c r="K17624" t="s">
        <v>221</v>
      </c>
      <c r="O17624" t="s">
        <v>265</v>
      </c>
      <c r="P17624">
        <v>2025</v>
      </c>
    </row>
    <row r="17625" spans="1:16" x14ac:dyDescent="0.25">
      <c r="A17625" t="s">
        <v>891</v>
      </c>
      <c r="B17625" t="s">
        <v>892</v>
      </c>
      <c r="C17625" t="s">
        <v>893</v>
      </c>
      <c r="D17625" t="s">
        <v>638</v>
      </c>
      <c r="E17625" t="s">
        <v>639</v>
      </c>
      <c r="F17625" t="s">
        <v>260</v>
      </c>
      <c r="G17625" t="s">
        <v>218</v>
      </c>
      <c r="H17625" t="s">
        <v>223</v>
      </c>
      <c r="I17625" t="s">
        <v>224</v>
      </c>
      <c r="K17625" t="s">
        <v>221</v>
      </c>
      <c r="O17625" t="s">
        <v>194</v>
      </c>
      <c r="P17625">
        <v>2030</v>
      </c>
    </row>
    <row r="17626" spans="1:16" x14ac:dyDescent="0.25">
      <c r="A17626" t="s">
        <v>891</v>
      </c>
      <c r="B17626" t="s">
        <v>892</v>
      </c>
      <c r="C17626" t="s">
        <v>893</v>
      </c>
      <c r="D17626" t="s">
        <v>638</v>
      </c>
      <c r="E17626" t="s">
        <v>639</v>
      </c>
      <c r="F17626" t="s">
        <v>260</v>
      </c>
      <c r="G17626" t="s">
        <v>218</v>
      </c>
      <c r="H17626" t="s">
        <v>223</v>
      </c>
      <c r="I17626" t="s">
        <v>224</v>
      </c>
      <c r="K17626" t="s">
        <v>221</v>
      </c>
      <c r="O17626" t="s">
        <v>194</v>
      </c>
      <c r="P17626">
        <v>2040</v>
      </c>
    </row>
    <row r="17627" spans="1:16" x14ac:dyDescent="0.25">
      <c r="A17627" t="s">
        <v>891</v>
      </c>
      <c r="B17627" t="s">
        <v>892</v>
      </c>
      <c r="C17627" t="s">
        <v>893</v>
      </c>
      <c r="D17627" t="s">
        <v>638</v>
      </c>
      <c r="E17627" t="s">
        <v>639</v>
      </c>
      <c r="F17627" t="s">
        <v>260</v>
      </c>
      <c r="G17627" t="s">
        <v>218</v>
      </c>
      <c r="H17627" t="s">
        <v>223</v>
      </c>
      <c r="I17627" t="s">
        <v>224</v>
      </c>
      <c r="K17627" t="s">
        <v>221</v>
      </c>
      <c r="O17627" t="s">
        <v>194</v>
      </c>
      <c r="P17627">
        <v>2050</v>
      </c>
    </row>
    <row r="17628" spans="1:16" x14ac:dyDescent="0.25">
      <c r="A17628" t="s">
        <v>891</v>
      </c>
      <c r="B17628" t="s">
        <v>892</v>
      </c>
      <c r="C17628" t="s">
        <v>893</v>
      </c>
      <c r="D17628" t="s">
        <v>638</v>
      </c>
      <c r="E17628" t="s">
        <v>639</v>
      </c>
      <c r="F17628" t="s">
        <v>260</v>
      </c>
      <c r="G17628" t="s">
        <v>218</v>
      </c>
      <c r="H17628" t="s">
        <v>223</v>
      </c>
      <c r="I17628" t="s">
        <v>224</v>
      </c>
      <c r="K17628" t="s">
        <v>221</v>
      </c>
      <c r="O17628" t="s">
        <v>264</v>
      </c>
      <c r="P17628">
        <v>2050</v>
      </c>
    </row>
    <row r="17629" spans="1:16" x14ac:dyDescent="0.25">
      <c r="A17629" t="s">
        <v>891</v>
      </c>
      <c r="B17629" t="s">
        <v>892</v>
      </c>
      <c r="C17629" t="s">
        <v>893</v>
      </c>
      <c r="D17629" t="s">
        <v>638</v>
      </c>
      <c r="E17629" t="s">
        <v>639</v>
      </c>
      <c r="F17629" t="s">
        <v>260</v>
      </c>
      <c r="G17629" t="s">
        <v>218</v>
      </c>
      <c r="H17629" t="s">
        <v>223</v>
      </c>
      <c r="I17629" t="s">
        <v>224</v>
      </c>
      <c r="K17629" t="s">
        <v>221</v>
      </c>
      <c r="O17629" t="s">
        <v>265</v>
      </c>
      <c r="P17629">
        <v>2050</v>
      </c>
    </row>
    <row r="17630" spans="1:16" x14ac:dyDescent="0.25">
      <c r="A17630" t="s">
        <v>891</v>
      </c>
      <c r="B17630" t="s">
        <v>892</v>
      </c>
      <c r="C17630" t="s">
        <v>893</v>
      </c>
      <c r="D17630" t="s">
        <v>638</v>
      </c>
      <c r="E17630" t="s">
        <v>639</v>
      </c>
      <c r="F17630" t="s">
        <v>260</v>
      </c>
      <c r="G17630" t="s">
        <v>218</v>
      </c>
      <c r="H17630" t="s">
        <v>225</v>
      </c>
      <c r="I17630" t="s">
        <v>226</v>
      </c>
      <c r="K17630" t="s">
        <v>221</v>
      </c>
      <c r="O17630" t="s">
        <v>194</v>
      </c>
      <c r="P17630">
        <v>2020</v>
      </c>
    </row>
    <row r="17631" spans="1:16" x14ac:dyDescent="0.25">
      <c r="A17631" t="s">
        <v>891</v>
      </c>
      <c r="B17631" t="s">
        <v>892</v>
      </c>
      <c r="C17631" t="s">
        <v>893</v>
      </c>
      <c r="D17631" t="s">
        <v>638</v>
      </c>
      <c r="E17631" t="s">
        <v>639</v>
      </c>
      <c r="F17631" t="s">
        <v>260</v>
      </c>
      <c r="G17631" t="s">
        <v>218</v>
      </c>
      <c r="H17631" t="s">
        <v>225</v>
      </c>
      <c r="I17631" t="s">
        <v>226</v>
      </c>
      <c r="K17631" t="s">
        <v>221</v>
      </c>
      <c r="O17631" t="s">
        <v>194</v>
      </c>
      <c r="P17631">
        <v>2025</v>
      </c>
    </row>
    <row r="17632" spans="1:16" x14ac:dyDescent="0.25">
      <c r="A17632" t="s">
        <v>891</v>
      </c>
      <c r="B17632" t="s">
        <v>892</v>
      </c>
      <c r="C17632" t="s">
        <v>893</v>
      </c>
      <c r="D17632" t="s">
        <v>638</v>
      </c>
      <c r="E17632" t="s">
        <v>639</v>
      </c>
      <c r="F17632" t="s">
        <v>260</v>
      </c>
      <c r="G17632" t="s">
        <v>218</v>
      </c>
      <c r="H17632" t="s">
        <v>225</v>
      </c>
      <c r="I17632" t="s">
        <v>226</v>
      </c>
      <c r="K17632" t="s">
        <v>221</v>
      </c>
      <c r="O17632" t="s">
        <v>264</v>
      </c>
      <c r="P17632">
        <v>2025</v>
      </c>
    </row>
    <row r="17633" spans="1:16" x14ac:dyDescent="0.25">
      <c r="A17633" t="s">
        <v>891</v>
      </c>
      <c r="B17633" t="s">
        <v>892</v>
      </c>
      <c r="C17633" t="s">
        <v>893</v>
      </c>
      <c r="D17633" t="s">
        <v>638</v>
      </c>
      <c r="E17633" t="s">
        <v>639</v>
      </c>
      <c r="F17633" t="s">
        <v>260</v>
      </c>
      <c r="G17633" t="s">
        <v>218</v>
      </c>
      <c r="H17633" t="s">
        <v>225</v>
      </c>
      <c r="I17633" t="s">
        <v>226</v>
      </c>
      <c r="K17633" t="s">
        <v>221</v>
      </c>
      <c r="O17633" t="s">
        <v>265</v>
      </c>
      <c r="P17633">
        <v>2025</v>
      </c>
    </row>
    <row r="17634" spans="1:16" x14ac:dyDescent="0.25">
      <c r="A17634" t="s">
        <v>891</v>
      </c>
      <c r="B17634" t="s">
        <v>892</v>
      </c>
      <c r="C17634" t="s">
        <v>893</v>
      </c>
      <c r="D17634" t="s">
        <v>638</v>
      </c>
      <c r="E17634" t="s">
        <v>639</v>
      </c>
      <c r="F17634" t="s">
        <v>260</v>
      </c>
      <c r="G17634" t="s">
        <v>218</v>
      </c>
      <c r="H17634" t="s">
        <v>225</v>
      </c>
      <c r="I17634" t="s">
        <v>226</v>
      </c>
      <c r="K17634" t="s">
        <v>221</v>
      </c>
      <c r="O17634" t="s">
        <v>194</v>
      </c>
      <c r="P17634">
        <v>2030</v>
      </c>
    </row>
    <row r="17635" spans="1:16" x14ac:dyDescent="0.25">
      <c r="A17635" t="s">
        <v>891</v>
      </c>
      <c r="B17635" t="s">
        <v>892</v>
      </c>
      <c r="C17635" t="s">
        <v>893</v>
      </c>
      <c r="D17635" t="s">
        <v>638</v>
      </c>
      <c r="E17635" t="s">
        <v>639</v>
      </c>
      <c r="F17635" t="s">
        <v>260</v>
      </c>
      <c r="G17635" t="s">
        <v>218</v>
      </c>
      <c r="H17635" t="s">
        <v>225</v>
      </c>
      <c r="I17635" t="s">
        <v>226</v>
      </c>
      <c r="K17635" t="s">
        <v>221</v>
      </c>
      <c r="O17635" t="s">
        <v>194</v>
      </c>
      <c r="P17635">
        <v>2040</v>
      </c>
    </row>
    <row r="17636" spans="1:16" x14ac:dyDescent="0.25">
      <c r="A17636" t="s">
        <v>891</v>
      </c>
      <c r="B17636" t="s">
        <v>892</v>
      </c>
      <c r="C17636" t="s">
        <v>893</v>
      </c>
      <c r="D17636" t="s">
        <v>638</v>
      </c>
      <c r="E17636" t="s">
        <v>639</v>
      </c>
      <c r="F17636" t="s">
        <v>260</v>
      </c>
      <c r="G17636" t="s">
        <v>218</v>
      </c>
      <c r="H17636" t="s">
        <v>225</v>
      </c>
      <c r="I17636" t="s">
        <v>226</v>
      </c>
      <c r="K17636" t="s">
        <v>221</v>
      </c>
      <c r="O17636" t="s">
        <v>194</v>
      </c>
      <c r="P17636">
        <v>2050</v>
      </c>
    </row>
    <row r="17637" spans="1:16" x14ac:dyDescent="0.25">
      <c r="A17637" t="s">
        <v>891</v>
      </c>
      <c r="B17637" t="s">
        <v>892</v>
      </c>
      <c r="C17637" t="s">
        <v>893</v>
      </c>
      <c r="D17637" t="s">
        <v>638</v>
      </c>
      <c r="E17637" t="s">
        <v>639</v>
      </c>
      <c r="F17637" t="s">
        <v>260</v>
      </c>
      <c r="G17637" t="s">
        <v>218</v>
      </c>
      <c r="H17637" t="s">
        <v>225</v>
      </c>
      <c r="I17637" t="s">
        <v>226</v>
      </c>
      <c r="K17637" t="s">
        <v>221</v>
      </c>
      <c r="O17637" t="s">
        <v>264</v>
      </c>
      <c r="P17637">
        <v>2050</v>
      </c>
    </row>
    <row r="17638" spans="1:16" x14ac:dyDescent="0.25">
      <c r="A17638" t="s">
        <v>891</v>
      </c>
      <c r="B17638" t="s">
        <v>892</v>
      </c>
      <c r="C17638" t="s">
        <v>893</v>
      </c>
      <c r="D17638" t="s">
        <v>638</v>
      </c>
      <c r="E17638" t="s">
        <v>639</v>
      </c>
      <c r="F17638" t="s">
        <v>260</v>
      </c>
      <c r="G17638" t="s">
        <v>218</v>
      </c>
      <c r="H17638" t="s">
        <v>225</v>
      </c>
      <c r="I17638" t="s">
        <v>226</v>
      </c>
      <c r="K17638" t="s">
        <v>221</v>
      </c>
      <c r="O17638" t="s">
        <v>265</v>
      </c>
      <c r="P17638">
        <v>2050</v>
      </c>
    </row>
    <row r="17639" spans="1:16" x14ac:dyDescent="0.25">
      <c r="A17639" t="s">
        <v>891</v>
      </c>
      <c r="B17639" t="s">
        <v>892</v>
      </c>
      <c r="C17639" t="s">
        <v>893</v>
      </c>
      <c r="D17639" t="s">
        <v>638</v>
      </c>
      <c r="E17639" t="s">
        <v>639</v>
      </c>
      <c r="F17639" t="s">
        <v>260</v>
      </c>
      <c r="G17639" t="s">
        <v>218</v>
      </c>
      <c r="H17639" t="s">
        <v>317</v>
      </c>
      <c r="I17639" t="s">
        <v>318</v>
      </c>
      <c r="K17639" t="s">
        <v>221</v>
      </c>
      <c r="O17639" t="s">
        <v>194</v>
      </c>
      <c r="P17639">
        <v>2020</v>
      </c>
    </row>
    <row r="17640" spans="1:16" x14ac:dyDescent="0.25">
      <c r="A17640" t="s">
        <v>891</v>
      </c>
      <c r="B17640" t="s">
        <v>892</v>
      </c>
      <c r="C17640" t="s">
        <v>893</v>
      </c>
      <c r="D17640" t="s">
        <v>638</v>
      </c>
      <c r="E17640" t="s">
        <v>639</v>
      </c>
      <c r="F17640" t="s">
        <v>260</v>
      </c>
      <c r="G17640" t="s">
        <v>218</v>
      </c>
      <c r="H17640" t="s">
        <v>317</v>
      </c>
      <c r="I17640" t="s">
        <v>318</v>
      </c>
      <c r="K17640" t="s">
        <v>221</v>
      </c>
      <c r="O17640" t="s">
        <v>194</v>
      </c>
      <c r="P17640">
        <v>2025</v>
      </c>
    </row>
    <row r="17641" spans="1:16" x14ac:dyDescent="0.25">
      <c r="A17641" t="s">
        <v>891</v>
      </c>
      <c r="B17641" t="s">
        <v>892</v>
      </c>
      <c r="C17641" t="s">
        <v>893</v>
      </c>
      <c r="D17641" t="s">
        <v>638</v>
      </c>
      <c r="E17641" t="s">
        <v>639</v>
      </c>
      <c r="F17641" t="s">
        <v>260</v>
      </c>
      <c r="G17641" t="s">
        <v>218</v>
      </c>
      <c r="H17641" t="s">
        <v>317</v>
      </c>
      <c r="I17641" t="s">
        <v>318</v>
      </c>
      <c r="K17641" t="s">
        <v>221</v>
      </c>
      <c r="O17641" t="s">
        <v>264</v>
      </c>
      <c r="P17641">
        <v>2025</v>
      </c>
    </row>
    <row r="17642" spans="1:16" x14ac:dyDescent="0.25">
      <c r="A17642" t="s">
        <v>891</v>
      </c>
      <c r="B17642" t="s">
        <v>892</v>
      </c>
      <c r="C17642" t="s">
        <v>893</v>
      </c>
      <c r="D17642" t="s">
        <v>638</v>
      </c>
      <c r="E17642" t="s">
        <v>639</v>
      </c>
      <c r="F17642" t="s">
        <v>260</v>
      </c>
      <c r="G17642" t="s">
        <v>218</v>
      </c>
      <c r="H17642" t="s">
        <v>317</v>
      </c>
      <c r="I17642" t="s">
        <v>318</v>
      </c>
      <c r="K17642" t="s">
        <v>221</v>
      </c>
      <c r="O17642" t="s">
        <v>265</v>
      </c>
      <c r="P17642">
        <v>2025</v>
      </c>
    </row>
    <row r="17643" spans="1:16" x14ac:dyDescent="0.25">
      <c r="A17643" t="s">
        <v>891</v>
      </c>
      <c r="B17643" t="s">
        <v>892</v>
      </c>
      <c r="C17643" t="s">
        <v>893</v>
      </c>
      <c r="D17643" t="s">
        <v>638</v>
      </c>
      <c r="E17643" t="s">
        <v>639</v>
      </c>
      <c r="F17643" t="s">
        <v>260</v>
      </c>
      <c r="G17643" t="s">
        <v>218</v>
      </c>
      <c r="H17643" t="s">
        <v>317</v>
      </c>
      <c r="I17643" t="s">
        <v>318</v>
      </c>
      <c r="K17643" t="s">
        <v>221</v>
      </c>
      <c r="O17643" t="s">
        <v>194</v>
      </c>
      <c r="P17643">
        <v>2030</v>
      </c>
    </row>
    <row r="17644" spans="1:16" x14ac:dyDescent="0.25">
      <c r="A17644" t="s">
        <v>891</v>
      </c>
      <c r="B17644" t="s">
        <v>892</v>
      </c>
      <c r="C17644" t="s">
        <v>893</v>
      </c>
      <c r="D17644" t="s">
        <v>638</v>
      </c>
      <c r="E17644" t="s">
        <v>639</v>
      </c>
      <c r="F17644" t="s">
        <v>260</v>
      </c>
      <c r="G17644" t="s">
        <v>218</v>
      </c>
      <c r="H17644" t="s">
        <v>317</v>
      </c>
      <c r="I17644" t="s">
        <v>318</v>
      </c>
      <c r="K17644" t="s">
        <v>221</v>
      </c>
      <c r="O17644" t="s">
        <v>194</v>
      </c>
      <c r="P17644">
        <v>2040</v>
      </c>
    </row>
    <row r="17645" spans="1:16" x14ac:dyDescent="0.25">
      <c r="A17645" t="s">
        <v>891</v>
      </c>
      <c r="B17645" t="s">
        <v>892</v>
      </c>
      <c r="C17645" t="s">
        <v>893</v>
      </c>
      <c r="D17645" t="s">
        <v>638</v>
      </c>
      <c r="E17645" t="s">
        <v>639</v>
      </c>
      <c r="F17645" t="s">
        <v>260</v>
      </c>
      <c r="G17645" t="s">
        <v>218</v>
      </c>
      <c r="H17645" t="s">
        <v>317</v>
      </c>
      <c r="I17645" t="s">
        <v>318</v>
      </c>
      <c r="K17645" t="s">
        <v>221</v>
      </c>
      <c r="O17645" t="s">
        <v>194</v>
      </c>
      <c r="P17645">
        <v>2050</v>
      </c>
    </row>
    <row r="17646" spans="1:16" x14ac:dyDescent="0.25">
      <c r="A17646" t="s">
        <v>891</v>
      </c>
      <c r="B17646" t="s">
        <v>892</v>
      </c>
      <c r="C17646" t="s">
        <v>893</v>
      </c>
      <c r="D17646" t="s">
        <v>638</v>
      </c>
      <c r="E17646" t="s">
        <v>639</v>
      </c>
      <c r="F17646" t="s">
        <v>260</v>
      </c>
      <c r="G17646" t="s">
        <v>218</v>
      </c>
      <c r="H17646" t="s">
        <v>317</v>
      </c>
      <c r="I17646" t="s">
        <v>318</v>
      </c>
      <c r="K17646" t="s">
        <v>221</v>
      </c>
      <c r="O17646" t="s">
        <v>264</v>
      </c>
      <c r="P17646">
        <v>2050</v>
      </c>
    </row>
    <row r="17647" spans="1:16" x14ac:dyDescent="0.25">
      <c r="A17647" t="s">
        <v>891</v>
      </c>
      <c r="B17647" t="s">
        <v>892</v>
      </c>
      <c r="C17647" t="s">
        <v>893</v>
      </c>
      <c r="D17647" t="s">
        <v>638</v>
      </c>
      <c r="E17647" t="s">
        <v>639</v>
      </c>
      <c r="F17647" t="s">
        <v>260</v>
      </c>
      <c r="G17647" t="s">
        <v>218</v>
      </c>
      <c r="H17647" t="s">
        <v>317</v>
      </c>
      <c r="I17647" t="s">
        <v>318</v>
      </c>
      <c r="K17647" t="s">
        <v>221</v>
      </c>
      <c r="O17647" t="s">
        <v>265</v>
      </c>
      <c r="P17647">
        <v>2050</v>
      </c>
    </row>
    <row r="17648" spans="1:16" x14ac:dyDescent="0.25">
      <c r="A17648" t="s">
        <v>891</v>
      </c>
      <c r="B17648" t="s">
        <v>892</v>
      </c>
      <c r="C17648" t="s">
        <v>893</v>
      </c>
      <c r="D17648" t="s">
        <v>638</v>
      </c>
      <c r="E17648" t="s">
        <v>639</v>
      </c>
      <c r="F17648" t="s">
        <v>260</v>
      </c>
      <c r="G17648" t="s">
        <v>218</v>
      </c>
      <c r="H17648" t="s">
        <v>229</v>
      </c>
      <c r="I17648" t="s">
        <v>230</v>
      </c>
      <c r="J17648" t="s">
        <v>231</v>
      </c>
      <c r="K17648" t="s">
        <v>191</v>
      </c>
      <c r="O17648" t="s">
        <v>194</v>
      </c>
      <c r="P17648">
        <v>2020</v>
      </c>
    </row>
    <row r="17649" spans="1:17" x14ac:dyDescent="0.25">
      <c r="A17649" t="s">
        <v>891</v>
      </c>
      <c r="B17649" t="s">
        <v>892</v>
      </c>
      <c r="C17649" t="s">
        <v>893</v>
      </c>
      <c r="D17649" t="s">
        <v>638</v>
      </c>
      <c r="E17649" t="s">
        <v>639</v>
      </c>
      <c r="F17649" t="s">
        <v>260</v>
      </c>
      <c r="G17649" t="s">
        <v>218</v>
      </c>
      <c r="H17649" t="s">
        <v>229</v>
      </c>
      <c r="I17649" t="s">
        <v>230</v>
      </c>
      <c r="J17649" t="s">
        <v>231</v>
      </c>
      <c r="K17649" t="s">
        <v>191</v>
      </c>
      <c r="O17649" t="s">
        <v>194</v>
      </c>
      <c r="P17649">
        <v>2025</v>
      </c>
    </row>
    <row r="17650" spans="1:17" x14ac:dyDescent="0.25">
      <c r="A17650" t="s">
        <v>891</v>
      </c>
      <c r="B17650" t="s">
        <v>892</v>
      </c>
      <c r="C17650" t="s">
        <v>893</v>
      </c>
      <c r="D17650" t="s">
        <v>638</v>
      </c>
      <c r="E17650" t="s">
        <v>639</v>
      </c>
      <c r="F17650" t="s">
        <v>260</v>
      </c>
      <c r="G17650" t="s">
        <v>218</v>
      </c>
      <c r="H17650" t="s">
        <v>229</v>
      </c>
      <c r="I17650" t="s">
        <v>230</v>
      </c>
      <c r="J17650" t="s">
        <v>231</v>
      </c>
      <c r="K17650" t="s">
        <v>191</v>
      </c>
      <c r="O17650" t="s">
        <v>264</v>
      </c>
      <c r="P17650">
        <v>2025</v>
      </c>
    </row>
    <row r="17651" spans="1:17" x14ac:dyDescent="0.25">
      <c r="A17651" t="s">
        <v>891</v>
      </c>
      <c r="B17651" t="s">
        <v>892</v>
      </c>
      <c r="C17651" t="s">
        <v>893</v>
      </c>
      <c r="D17651" t="s">
        <v>638</v>
      </c>
      <c r="E17651" t="s">
        <v>639</v>
      </c>
      <c r="F17651" t="s">
        <v>260</v>
      </c>
      <c r="G17651" t="s">
        <v>218</v>
      </c>
      <c r="H17651" t="s">
        <v>229</v>
      </c>
      <c r="I17651" t="s">
        <v>230</v>
      </c>
      <c r="J17651" t="s">
        <v>231</v>
      </c>
      <c r="K17651" t="s">
        <v>191</v>
      </c>
      <c r="O17651" t="s">
        <v>265</v>
      </c>
      <c r="P17651">
        <v>2025</v>
      </c>
    </row>
    <row r="17652" spans="1:17" x14ac:dyDescent="0.25">
      <c r="A17652" t="s">
        <v>891</v>
      </c>
      <c r="B17652" t="s">
        <v>892</v>
      </c>
      <c r="C17652" t="s">
        <v>893</v>
      </c>
      <c r="D17652" t="s">
        <v>638</v>
      </c>
      <c r="E17652" t="s">
        <v>639</v>
      </c>
      <c r="F17652" t="s">
        <v>260</v>
      </c>
      <c r="G17652" t="s">
        <v>218</v>
      </c>
      <c r="H17652" t="s">
        <v>229</v>
      </c>
      <c r="I17652" t="s">
        <v>230</v>
      </c>
      <c r="J17652" t="s">
        <v>231</v>
      </c>
      <c r="K17652" t="s">
        <v>191</v>
      </c>
      <c r="O17652" t="s">
        <v>194</v>
      </c>
      <c r="P17652">
        <v>2030</v>
      </c>
    </row>
    <row r="17653" spans="1:17" x14ac:dyDescent="0.25">
      <c r="A17653" t="s">
        <v>891</v>
      </c>
      <c r="B17653" t="s">
        <v>892</v>
      </c>
      <c r="C17653" t="s">
        <v>893</v>
      </c>
      <c r="D17653" t="s">
        <v>638</v>
      </c>
      <c r="E17653" t="s">
        <v>639</v>
      </c>
      <c r="F17653" t="s">
        <v>260</v>
      </c>
      <c r="G17653" t="s">
        <v>218</v>
      </c>
      <c r="H17653" t="s">
        <v>229</v>
      </c>
      <c r="I17653" t="s">
        <v>230</v>
      </c>
      <c r="J17653" t="s">
        <v>231</v>
      </c>
      <c r="K17653" t="s">
        <v>191</v>
      </c>
      <c r="O17653" t="s">
        <v>194</v>
      </c>
      <c r="P17653">
        <v>2040</v>
      </c>
    </row>
    <row r="17654" spans="1:17" x14ac:dyDescent="0.25">
      <c r="A17654" t="s">
        <v>891</v>
      </c>
      <c r="B17654" t="s">
        <v>892</v>
      </c>
      <c r="C17654" t="s">
        <v>893</v>
      </c>
      <c r="D17654" t="s">
        <v>638</v>
      </c>
      <c r="E17654" t="s">
        <v>639</v>
      </c>
      <c r="F17654" t="s">
        <v>260</v>
      </c>
      <c r="G17654" t="s">
        <v>218</v>
      </c>
      <c r="H17654" t="s">
        <v>229</v>
      </c>
      <c r="I17654" t="s">
        <v>230</v>
      </c>
      <c r="J17654" t="s">
        <v>231</v>
      </c>
      <c r="K17654" t="s">
        <v>191</v>
      </c>
      <c r="O17654" t="s">
        <v>194</v>
      </c>
      <c r="P17654">
        <v>2050</v>
      </c>
    </row>
    <row r="17655" spans="1:17" x14ac:dyDescent="0.25">
      <c r="A17655" t="s">
        <v>891</v>
      </c>
      <c r="B17655" t="s">
        <v>892</v>
      </c>
      <c r="C17655" t="s">
        <v>893</v>
      </c>
      <c r="D17655" t="s">
        <v>638</v>
      </c>
      <c r="E17655" t="s">
        <v>639</v>
      </c>
      <c r="F17655" t="s">
        <v>260</v>
      </c>
      <c r="G17655" t="s">
        <v>218</v>
      </c>
      <c r="H17655" t="s">
        <v>229</v>
      </c>
      <c r="I17655" t="s">
        <v>230</v>
      </c>
      <c r="J17655" t="s">
        <v>231</v>
      </c>
      <c r="K17655" t="s">
        <v>191</v>
      </c>
      <c r="O17655" t="s">
        <v>264</v>
      </c>
      <c r="P17655">
        <v>2050</v>
      </c>
    </row>
    <row r="17656" spans="1:17" x14ac:dyDescent="0.25">
      <c r="A17656" t="s">
        <v>891</v>
      </c>
      <c r="B17656" t="s">
        <v>892</v>
      </c>
      <c r="C17656" t="s">
        <v>893</v>
      </c>
      <c r="D17656" t="s">
        <v>638</v>
      </c>
      <c r="E17656" t="s">
        <v>639</v>
      </c>
      <c r="F17656" t="s">
        <v>260</v>
      </c>
      <c r="G17656" t="s">
        <v>218</v>
      </c>
      <c r="H17656" t="s">
        <v>229</v>
      </c>
      <c r="I17656" t="s">
        <v>230</v>
      </c>
      <c r="J17656" t="s">
        <v>231</v>
      </c>
      <c r="K17656" t="s">
        <v>191</v>
      </c>
      <c r="O17656" t="s">
        <v>265</v>
      </c>
      <c r="P17656">
        <v>2050</v>
      </c>
    </row>
    <row r="17657" spans="1:17" x14ac:dyDescent="0.25">
      <c r="A17657" t="s">
        <v>891</v>
      </c>
      <c r="B17657" t="s">
        <v>892</v>
      </c>
      <c r="C17657" t="s">
        <v>893</v>
      </c>
      <c r="D17657" t="s">
        <v>638</v>
      </c>
      <c r="E17657" t="s">
        <v>639</v>
      </c>
      <c r="F17657" t="s">
        <v>260</v>
      </c>
      <c r="G17657" t="s">
        <v>233</v>
      </c>
      <c r="H17657" t="s">
        <v>900</v>
      </c>
      <c r="I17657" t="s">
        <v>234</v>
      </c>
      <c r="J17657" t="s">
        <v>235</v>
      </c>
      <c r="K17657" t="s">
        <v>487</v>
      </c>
      <c r="L17657" t="s">
        <v>806</v>
      </c>
      <c r="M17657" t="s">
        <v>901</v>
      </c>
      <c r="N17657" t="s">
        <v>206</v>
      </c>
      <c r="O17657" t="s">
        <v>194</v>
      </c>
      <c r="P17657">
        <v>2020</v>
      </c>
      <c r="Q17657">
        <v>2047.3531844499601</v>
      </c>
    </row>
    <row r="17658" spans="1:17" x14ac:dyDescent="0.25">
      <c r="A17658" t="s">
        <v>891</v>
      </c>
      <c r="B17658" t="s">
        <v>892</v>
      </c>
      <c r="C17658" t="s">
        <v>893</v>
      </c>
      <c r="D17658" t="s">
        <v>638</v>
      </c>
      <c r="E17658" t="s">
        <v>639</v>
      </c>
      <c r="F17658" t="s">
        <v>260</v>
      </c>
      <c r="G17658" t="s">
        <v>233</v>
      </c>
      <c r="H17658" t="s">
        <v>900</v>
      </c>
      <c r="I17658" t="s">
        <v>234</v>
      </c>
      <c r="J17658" t="s">
        <v>235</v>
      </c>
      <c r="K17658" t="s">
        <v>487</v>
      </c>
      <c r="L17658" t="s">
        <v>806</v>
      </c>
      <c r="M17658" t="s">
        <v>901</v>
      </c>
      <c r="N17658" t="s">
        <v>206</v>
      </c>
      <c r="O17658" t="s">
        <v>194</v>
      </c>
      <c r="P17658">
        <v>2025</v>
      </c>
      <c r="Q17658">
        <v>2047.3531844499601</v>
      </c>
    </row>
    <row r="17659" spans="1:17" x14ac:dyDescent="0.25">
      <c r="A17659" t="s">
        <v>891</v>
      </c>
      <c r="B17659" t="s">
        <v>892</v>
      </c>
      <c r="C17659" t="s">
        <v>893</v>
      </c>
      <c r="D17659" t="s">
        <v>638</v>
      </c>
      <c r="E17659" t="s">
        <v>639</v>
      </c>
      <c r="F17659" t="s">
        <v>260</v>
      </c>
      <c r="G17659" t="s">
        <v>233</v>
      </c>
      <c r="H17659" t="s">
        <v>900</v>
      </c>
      <c r="I17659" t="s">
        <v>234</v>
      </c>
      <c r="J17659" t="s">
        <v>235</v>
      </c>
      <c r="K17659" t="s">
        <v>487</v>
      </c>
      <c r="L17659" t="s">
        <v>806</v>
      </c>
      <c r="M17659" t="s">
        <v>901</v>
      </c>
      <c r="N17659" t="s">
        <v>206</v>
      </c>
      <c r="O17659" t="s">
        <v>264</v>
      </c>
      <c r="P17659">
        <v>2025</v>
      </c>
      <c r="Q17659">
        <v>1485.15</v>
      </c>
    </row>
    <row r="17660" spans="1:17" x14ac:dyDescent="0.25">
      <c r="A17660" t="s">
        <v>891</v>
      </c>
      <c r="B17660" t="s">
        <v>892</v>
      </c>
      <c r="C17660" t="s">
        <v>893</v>
      </c>
      <c r="D17660" t="s">
        <v>638</v>
      </c>
      <c r="E17660" t="s">
        <v>639</v>
      </c>
      <c r="F17660" t="s">
        <v>260</v>
      </c>
      <c r="G17660" t="s">
        <v>233</v>
      </c>
      <c r="H17660" t="s">
        <v>900</v>
      </c>
      <c r="I17660" t="s">
        <v>234</v>
      </c>
      <c r="J17660" t="s">
        <v>235</v>
      </c>
      <c r="K17660" t="s">
        <v>487</v>
      </c>
      <c r="L17660" t="s">
        <v>806</v>
      </c>
      <c r="M17660" t="s">
        <v>901</v>
      </c>
      <c r="N17660" t="s">
        <v>206</v>
      </c>
      <c r="O17660" t="s">
        <v>265</v>
      </c>
      <c r="P17660">
        <v>2025</v>
      </c>
      <c r="Q17660">
        <v>2970.3</v>
      </c>
    </row>
    <row r="17661" spans="1:17" x14ac:dyDescent="0.25">
      <c r="A17661" t="s">
        <v>891</v>
      </c>
      <c r="B17661" t="s">
        <v>892</v>
      </c>
      <c r="C17661" t="s">
        <v>893</v>
      </c>
      <c r="D17661" t="s">
        <v>638</v>
      </c>
      <c r="E17661" t="s">
        <v>639</v>
      </c>
      <c r="F17661" t="s">
        <v>260</v>
      </c>
      <c r="G17661" t="s">
        <v>233</v>
      </c>
      <c r="H17661" t="s">
        <v>900</v>
      </c>
      <c r="I17661" t="s">
        <v>234</v>
      </c>
      <c r="J17661" t="s">
        <v>235</v>
      </c>
      <c r="K17661" t="s">
        <v>487</v>
      </c>
      <c r="L17661" t="s">
        <v>806</v>
      </c>
      <c r="M17661" t="s">
        <v>901</v>
      </c>
      <c r="N17661" t="s">
        <v>206</v>
      </c>
      <c r="O17661" t="s">
        <v>194</v>
      </c>
      <c r="P17661">
        <v>2030</v>
      </c>
      <c r="Q17661">
        <v>2047.3531844499601</v>
      </c>
    </row>
    <row r="17662" spans="1:17" x14ac:dyDescent="0.25">
      <c r="A17662" t="s">
        <v>891</v>
      </c>
      <c r="B17662" t="s">
        <v>892</v>
      </c>
      <c r="C17662" t="s">
        <v>893</v>
      </c>
      <c r="D17662" t="s">
        <v>638</v>
      </c>
      <c r="E17662" t="s">
        <v>639</v>
      </c>
      <c r="F17662" t="s">
        <v>260</v>
      </c>
      <c r="G17662" t="s">
        <v>233</v>
      </c>
      <c r="H17662" t="s">
        <v>900</v>
      </c>
      <c r="I17662" t="s">
        <v>234</v>
      </c>
      <c r="J17662" t="s">
        <v>235</v>
      </c>
      <c r="K17662" t="s">
        <v>487</v>
      </c>
      <c r="L17662" t="s">
        <v>806</v>
      </c>
      <c r="M17662" t="s">
        <v>901</v>
      </c>
      <c r="N17662" t="s">
        <v>206</v>
      </c>
      <c r="O17662" t="s">
        <v>194</v>
      </c>
      <c r="P17662">
        <v>2040</v>
      </c>
      <c r="Q17662">
        <v>2047.3531844499601</v>
      </c>
    </row>
    <row r="17663" spans="1:17" x14ac:dyDescent="0.25">
      <c r="A17663" t="s">
        <v>891</v>
      </c>
      <c r="B17663" t="s">
        <v>892</v>
      </c>
      <c r="C17663" t="s">
        <v>893</v>
      </c>
      <c r="D17663" t="s">
        <v>638</v>
      </c>
      <c r="E17663" t="s">
        <v>639</v>
      </c>
      <c r="F17663" t="s">
        <v>260</v>
      </c>
      <c r="G17663" t="s">
        <v>233</v>
      </c>
      <c r="H17663" t="s">
        <v>900</v>
      </c>
      <c r="I17663" t="s">
        <v>234</v>
      </c>
      <c r="J17663" t="s">
        <v>235</v>
      </c>
      <c r="K17663" t="s">
        <v>487</v>
      </c>
      <c r="L17663" t="s">
        <v>806</v>
      </c>
      <c r="M17663" t="s">
        <v>901</v>
      </c>
      <c r="N17663" t="s">
        <v>206</v>
      </c>
      <c r="O17663" t="s">
        <v>194</v>
      </c>
      <c r="P17663">
        <v>2050</v>
      </c>
      <c r="Q17663">
        <v>2047.3531844499601</v>
      </c>
    </row>
    <row r="17664" spans="1:17" x14ac:dyDescent="0.25">
      <c r="A17664" t="s">
        <v>891</v>
      </c>
      <c r="B17664" t="s">
        <v>892</v>
      </c>
      <c r="C17664" t="s">
        <v>893</v>
      </c>
      <c r="D17664" t="s">
        <v>638</v>
      </c>
      <c r="E17664" t="s">
        <v>639</v>
      </c>
      <c r="F17664" t="s">
        <v>260</v>
      </c>
      <c r="G17664" t="s">
        <v>233</v>
      </c>
      <c r="H17664" t="s">
        <v>900</v>
      </c>
      <c r="I17664" t="s">
        <v>234</v>
      </c>
      <c r="J17664" t="s">
        <v>235</v>
      </c>
      <c r="K17664" t="s">
        <v>487</v>
      </c>
      <c r="L17664" t="s">
        <v>806</v>
      </c>
      <c r="M17664" t="s">
        <v>901</v>
      </c>
      <c r="N17664" t="s">
        <v>206</v>
      </c>
      <c r="O17664" t="s">
        <v>264</v>
      </c>
      <c r="P17664">
        <v>2050</v>
      </c>
      <c r="Q17664">
        <v>1485.15</v>
      </c>
    </row>
    <row r="17665" spans="1:17" x14ac:dyDescent="0.25">
      <c r="A17665" t="s">
        <v>891</v>
      </c>
      <c r="B17665" t="s">
        <v>892</v>
      </c>
      <c r="C17665" t="s">
        <v>893</v>
      </c>
      <c r="D17665" t="s">
        <v>638</v>
      </c>
      <c r="E17665" t="s">
        <v>639</v>
      </c>
      <c r="F17665" t="s">
        <v>260</v>
      </c>
      <c r="G17665" t="s">
        <v>233</v>
      </c>
      <c r="H17665" t="s">
        <v>900</v>
      </c>
      <c r="I17665" t="s">
        <v>234</v>
      </c>
      <c r="J17665" t="s">
        <v>235</v>
      </c>
      <c r="K17665" t="s">
        <v>487</v>
      </c>
      <c r="L17665" t="s">
        <v>806</v>
      </c>
      <c r="M17665" t="s">
        <v>901</v>
      </c>
      <c r="N17665" t="s">
        <v>206</v>
      </c>
      <c r="O17665" t="s">
        <v>265</v>
      </c>
      <c r="P17665">
        <v>2050</v>
      </c>
      <c r="Q17665">
        <v>2970.3</v>
      </c>
    </row>
    <row r="17666" spans="1:17" x14ac:dyDescent="0.25">
      <c r="A17666" t="s">
        <v>891</v>
      </c>
      <c r="B17666" t="s">
        <v>892</v>
      </c>
      <c r="C17666" t="s">
        <v>893</v>
      </c>
      <c r="D17666" t="s">
        <v>638</v>
      </c>
      <c r="E17666" t="s">
        <v>639</v>
      </c>
      <c r="F17666" t="s">
        <v>260</v>
      </c>
      <c r="G17666" t="s">
        <v>233</v>
      </c>
      <c r="H17666" t="s">
        <v>902</v>
      </c>
      <c r="I17666" t="s">
        <v>240</v>
      </c>
      <c r="J17666" t="s">
        <v>235</v>
      </c>
      <c r="K17666" t="s">
        <v>478</v>
      </c>
      <c r="L17666" t="s">
        <v>806</v>
      </c>
      <c r="M17666" t="s">
        <v>903</v>
      </c>
      <c r="N17666" t="s">
        <v>206</v>
      </c>
      <c r="O17666" t="s">
        <v>194</v>
      </c>
      <c r="P17666">
        <v>2020</v>
      </c>
      <c r="Q17666">
        <v>0.93564040529363102</v>
      </c>
    </row>
    <row r="17667" spans="1:17" x14ac:dyDescent="0.25">
      <c r="A17667" t="s">
        <v>891</v>
      </c>
      <c r="B17667" t="s">
        <v>892</v>
      </c>
      <c r="C17667" t="s">
        <v>893</v>
      </c>
      <c r="D17667" t="s">
        <v>638</v>
      </c>
      <c r="E17667" t="s">
        <v>639</v>
      </c>
      <c r="F17667" t="s">
        <v>260</v>
      </c>
      <c r="G17667" t="s">
        <v>233</v>
      </c>
      <c r="H17667" t="s">
        <v>902</v>
      </c>
      <c r="I17667" t="s">
        <v>240</v>
      </c>
      <c r="J17667" t="s">
        <v>235</v>
      </c>
      <c r="K17667" t="s">
        <v>478</v>
      </c>
      <c r="L17667" t="s">
        <v>806</v>
      </c>
      <c r="M17667" t="s">
        <v>903</v>
      </c>
      <c r="N17667" t="s">
        <v>206</v>
      </c>
      <c r="O17667" t="s">
        <v>194</v>
      </c>
      <c r="P17667">
        <v>2025</v>
      </c>
      <c r="Q17667">
        <v>0.93564040529363102</v>
      </c>
    </row>
    <row r="17668" spans="1:17" x14ac:dyDescent="0.25">
      <c r="A17668" t="s">
        <v>891</v>
      </c>
      <c r="B17668" t="s">
        <v>892</v>
      </c>
      <c r="C17668" t="s">
        <v>893</v>
      </c>
      <c r="D17668" t="s">
        <v>638</v>
      </c>
      <c r="E17668" t="s">
        <v>639</v>
      </c>
      <c r="F17668" t="s">
        <v>260</v>
      </c>
      <c r="G17668" t="s">
        <v>233</v>
      </c>
      <c r="H17668" t="s">
        <v>902</v>
      </c>
      <c r="I17668" t="s">
        <v>240</v>
      </c>
      <c r="J17668" t="s">
        <v>235</v>
      </c>
      <c r="K17668" t="s">
        <v>478</v>
      </c>
      <c r="L17668" t="s">
        <v>806</v>
      </c>
      <c r="M17668" t="s">
        <v>903</v>
      </c>
      <c r="N17668" t="s">
        <v>206</v>
      </c>
      <c r="O17668" t="s">
        <v>264</v>
      </c>
      <c r="P17668">
        <v>2025</v>
      </c>
      <c r="Q17668">
        <v>0.79208000000000001</v>
      </c>
    </row>
    <row r="17669" spans="1:17" x14ac:dyDescent="0.25">
      <c r="A17669" t="s">
        <v>891</v>
      </c>
      <c r="B17669" t="s">
        <v>892</v>
      </c>
      <c r="C17669" t="s">
        <v>893</v>
      </c>
      <c r="D17669" t="s">
        <v>638</v>
      </c>
      <c r="E17669" t="s">
        <v>639</v>
      </c>
      <c r="F17669" t="s">
        <v>260</v>
      </c>
      <c r="G17669" t="s">
        <v>233</v>
      </c>
      <c r="H17669" t="s">
        <v>902</v>
      </c>
      <c r="I17669" t="s">
        <v>240</v>
      </c>
      <c r="J17669" t="s">
        <v>235</v>
      </c>
      <c r="K17669" t="s">
        <v>478</v>
      </c>
      <c r="L17669" t="s">
        <v>806</v>
      </c>
      <c r="M17669" t="s">
        <v>903</v>
      </c>
      <c r="N17669" t="s">
        <v>206</v>
      </c>
      <c r="O17669" t="s">
        <v>265</v>
      </c>
      <c r="P17669">
        <v>2025</v>
      </c>
      <c r="Q17669">
        <v>1.4034606079404499</v>
      </c>
    </row>
    <row r="17670" spans="1:17" x14ac:dyDescent="0.25">
      <c r="A17670" t="s">
        <v>891</v>
      </c>
      <c r="B17670" t="s">
        <v>892</v>
      </c>
      <c r="C17670" t="s">
        <v>893</v>
      </c>
      <c r="D17670" t="s">
        <v>638</v>
      </c>
      <c r="E17670" t="s">
        <v>639</v>
      </c>
      <c r="F17670" t="s">
        <v>260</v>
      </c>
      <c r="G17670" t="s">
        <v>233</v>
      </c>
      <c r="H17670" t="s">
        <v>902</v>
      </c>
      <c r="I17670" t="s">
        <v>240</v>
      </c>
      <c r="J17670" t="s">
        <v>235</v>
      </c>
      <c r="K17670" t="s">
        <v>478</v>
      </c>
      <c r="L17670" t="s">
        <v>806</v>
      </c>
      <c r="M17670" t="s">
        <v>903</v>
      </c>
      <c r="N17670" t="s">
        <v>206</v>
      </c>
      <c r="O17670" t="s">
        <v>194</v>
      </c>
      <c r="P17670">
        <v>2030</v>
      </c>
      <c r="Q17670">
        <v>0.88885838502894898</v>
      </c>
    </row>
    <row r="17671" spans="1:17" x14ac:dyDescent="0.25">
      <c r="A17671" t="s">
        <v>891</v>
      </c>
      <c r="B17671" t="s">
        <v>892</v>
      </c>
      <c r="C17671" t="s">
        <v>893</v>
      </c>
      <c r="D17671" t="s">
        <v>638</v>
      </c>
      <c r="E17671" t="s">
        <v>639</v>
      </c>
      <c r="F17671" t="s">
        <v>260</v>
      </c>
      <c r="G17671" t="s">
        <v>233</v>
      </c>
      <c r="H17671" t="s">
        <v>902</v>
      </c>
      <c r="I17671" t="s">
        <v>240</v>
      </c>
      <c r="J17671" t="s">
        <v>235</v>
      </c>
      <c r="K17671" t="s">
        <v>478</v>
      </c>
      <c r="L17671" t="s">
        <v>806</v>
      </c>
      <c r="M17671" t="s">
        <v>903</v>
      </c>
      <c r="N17671" t="s">
        <v>206</v>
      </c>
      <c r="O17671" t="s">
        <v>194</v>
      </c>
      <c r="P17671">
        <v>2040</v>
      </c>
      <c r="Q17671">
        <v>0.84207636476426795</v>
      </c>
    </row>
    <row r="17672" spans="1:17" x14ac:dyDescent="0.25">
      <c r="A17672" t="s">
        <v>891</v>
      </c>
      <c r="B17672" t="s">
        <v>892</v>
      </c>
      <c r="C17672" t="s">
        <v>893</v>
      </c>
      <c r="D17672" t="s">
        <v>638</v>
      </c>
      <c r="E17672" t="s">
        <v>639</v>
      </c>
      <c r="F17672" t="s">
        <v>260</v>
      </c>
      <c r="G17672" t="s">
        <v>233</v>
      </c>
      <c r="H17672" t="s">
        <v>902</v>
      </c>
      <c r="I17672" t="s">
        <v>240</v>
      </c>
      <c r="J17672" t="s">
        <v>235</v>
      </c>
      <c r="K17672" t="s">
        <v>478</v>
      </c>
      <c r="L17672" t="s">
        <v>806</v>
      </c>
      <c r="M17672" t="s">
        <v>903</v>
      </c>
      <c r="N17672" t="s">
        <v>206</v>
      </c>
      <c r="O17672" t="s">
        <v>194</v>
      </c>
      <c r="P17672">
        <v>2050</v>
      </c>
      <c r="Q17672">
        <v>0.79529434449958603</v>
      </c>
    </row>
    <row r="17673" spans="1:17" x14ac:dyDescent="0.25">
      <c r="A17673" t="s">
        <v>891</v>
      </c>
      <c r="B17673" t="s">
        <v>892</v>
      </c>
      <c r="C17673" t="s">
        <v>893</v>
      </c>
      <c r="D17673" t="s">
        <v>638</v>
      </c>
      <c r="E17673" t="s">
        <v>639</v>
      </c>
      <c r="F17673" t="s">
        <v>260</v>
      </c>
      <c r="G17673" t="s">
        <v>233</v>
      </c>
      <c r="H17673" t="s">
        <v>902</v>
      </c>
      <c r="I17673" t="s">
        <v>240</v>
      </c>
      <c r="J17673" t="s">
        <v>235</v>
      </c>
      <c r="K17673" t="s">
        <v>478</v>
      </c>
      <c r="L17673" t="s">
        <v>806</v>
      </c>
      <c r="M17673" t="s">
        <v>903</v>
      </c>
      <c r="N17673" t="s">
        <v>206</v>
      </c>
      <c r="O17673" t="s">
        <v>264</v>
      </c>
      <c r="P17673">
        <v>2050</v>
      </c>
      <c r="Q17673">
        <v>0.65494828370554203</v>
      </c>
    </row>
    <row r="17674" spans="1:17" x14ac:dyDescent="0.25">
      <c r="A17674" t="s">
        <v>891</v>
      </c>
      <c r="B17674" t="s">
        <v>892</v>
      </c>
      <c r="C17674" t="s">
        <v>893</v>
      </c>
      <c r="D17674" t="s">
        <v>638</v>
      </c>
      <c r="E17674" t="s">
        <v>639</v>
      </c>
      <c r="F17674" t="s">
        <v>260</v>
      </c>
      <c r="G17674" t="s">
        <v>233</v>
      </c>
      <c r="H17674" t="s">
        <v>902</v>
      </c>
      <c r="I17674" t="s">
        <v>240</v>
      </c>
      <c r="J17674" t="s">
        <v>235</v>
      </c>
      <c r="K17674" t="s">
        <v>478</v>
      </c>
      <c r="L17674" t="s">
        <v>806</v>
      </c>
      <c r="M17674" t="s">
        <v>903</v>
      </c>
      <c r="N17674" t="s">
        <v>206</v>
      </c>
      <c r="O17674" t="s">
        <v>265</v>
      </c>
      <c r="P17674">
        <v>2050</v>
      </c>
      <c r="Q17674">
        <v>1.4034606079404499</v>
      </c>
    </row>
    <row r="17675" spans="1:17" x14ac:dyDescent="0.25">
      <c r="A17675" t="s">
        <v>891</v>
      </c>
      <c r="B17675" t="s">
        <v>892</v>
      </c>
      <c r="C17675" t="s">
        <v>893</v>
      </c>
      <c r="D17675" t="s">
        <v>638</v>
      </c>
      <c r="E17675" t="s">
        <v>639</v>
      </c>
      <c r="F17675" t="s">
        <v>260</v>
      </c>
      <c r="G17675" t="s">
        <v>233</v>
      </c>
      <c r="H17675" t="s">
        <v>904</v>
      </c>
      <c r="I17675" t="s">
        <v>240</v>
      </c>
      <c r="J17675" t="s">
        <v>905</v>
      </c>
      <c r="K17675" t="s">
        <v>478</v>
      </c>
      <c r="L17675" t="s">
        <v>806</v>
      </c>
      <c r="M17675" t="s">
        <v>901</v>
      </c>
      <c r="N17675" t="s">
        <v>206</v>
      </c>
      <c r="O17675" t="s">
        <v>194</v>
      </c>
      <c r="P17675">
        <v>2020</v>
      </c>
      <c r="Q17675">
        <v>0.202687965260546</v>
      </c>
    </row>
    <row r="17676" spans="1:17" x14ac:dyDescent="0.25">
      <c r="A17676" t="s">
        <v>891</v>
      </c>
      <c r="B17676" t="s">
        <v>892</v>
      </c>
      <c r="C17676" t="s">
        <v>893</v>
      </c>
      <c r="D17676" t="s">
        <v>638</v>
      </c>
      <c r="E17676" t="s">
        <v>639</v>
      </c>
      <c r="F17676" t="s">
        <v>260</v>
      </c>
      <c r="G17676" t="s">
        <v>233</v>
      </c>
      <c r="H17676" t="s">
        <v>904</v>
      </c>
      <c r="I17676" t="s">
        <v>240</v>
      </c>
      <c r="J17676" t="s">
        <v>905</v>
      </c>
      <c r="K17676" t="s">
        <v>478</v>
      </c>
      <c r="L17676" t="s">
        <v>806</v>
      </c>
      <c r="M17676" t="s">
        <v>901</v>
      </c>
      <c r="N17676" t="s">
        <v>206</v>
      </c>
      <c r="O17676" t="s">
        <v>194</v>
      </c>
      <c r="P17676">
        <v>2025</v>
      </c>
      <c r="Q17676">
        <v>0.202687965260546</v>
      </c>
    </row>
    <row r="17677" spans="1:17" x14ac:dyDescent="0.25">
      <c r="A17677" t="s">
        <v>891</v>
      </c>
      <c r="B17677" t="s">
        <v>892</v>
      </c>
      <c r="C17677" t="s">
        <v>893</v>
      </c>
      <c r="D17677" t="s">
        <v>638</v>
      </c>
      <c r="E17677" t="s">
        <v>639</v>
      </c>
      <c r="F17677" t="s">
        <v>260</v>
      </c>
      <c r="G17677" t="s">
        <v>233</v>
      </c>
      <c r="H17677" t="s">
        <v>904</v>
      </c>
      <c r="I17677" t="s">
        <v>240</v>
      </c>
      <c r="J17677" t="s">
        <v>905</v>
      </c>
      <c r="K17677" t="s">
        <v>478</v>
      </c>
      <c r="L17677" t="s">
        <v>806</v>
      </c>
      <c r="M17677" t="s">
        <v>901</v>
      </c>
      <c r="N17677" t="s">
        <v>206</v>
      </c>
      <c r="O17677" t="s">
        <v>264</v>
      </c>
      <c r="P17677">
        <v>2025</v>
      </c>
      <c r="Q17677">
        <v>0.14851500000000001</v>
      </c>
    </row>
    <row r="17678" spans="1:17" x14ac:dyDescent="0.25">
      <c r="A17678" t="s">
        <v>891</v>
      </c>
      <c r="B17678" t="s">
        <v>892</v>
      </c>
      <c r="C17678" t="s">
        <v>893</v>
      </c>
      <c r="D17678" t="s">
        <v>638</v>
      </c>
      <c r="E17678" t="s">
        <v>639</v>
      </c>
      <c r="F17678" t="s">
        <v>260</v>
      </c>
      <c r="G17678" t="s">
        <v>233</v>
      </c>
      <c r="H17678" t="s">
        <v>904</v>
      </c>
      <c r="I17678" t="s">
        <v>240</v>
      </c>
      <c r="J17678" t="s">
        <v>905</v>
      </c>
      <c r="K17678" t="s">
        <v>478</v>
      </c>
      <c r="L17678" t="s">
        <v>806</v>
      </c>
      <c r="M17678" t="s">
        <v>901</v>
      </c>
      <c r="N17678" t="s">
        <v>206</v>
      </c>
      <c r="O17678" t="s">
        <v>265</v>
      </c>
      <c r="P17678">
        <v>2025</v>
      </c>
      <c r="Q17678">
        <v>0.304031947890819</v>
      </c>
    </row>
    <row r="17679" spans="1:17" x14ac:dyDescent="0.25">
      <c r="A17679" t="s">
        <v>891</v>
      </c>
      <c r="B17679" t="s">
        <v>892</v>
      </c>
      <c r="C17679" t="s">
        <v>893</v>
      </c>
      <c r="D17679" t="s">
        <v>638</v>
      </c>
      <c r="E17679" t="s">
        <v>639</v>
      </c>
      <c r="F17679" t="s">
        <v>260</v>
      </c>
      <c r="G17679" t="s">
        <v>233</v>
      </c>
      <c r="H17679" t="s">
        <v>904</v>
      </c>
      <c r="I17679" t="s">
        <v>240</v>
      </c>
      <c r="J17679" t="s">
        <v>905</v>
      </c>
      <c r="K17679" t="s">
        <v>478</v>
      </c>
      <c r="L17679" t="s">
        <v>806</v>
      </c>
      <c r="M17679" t="s">
        <v>901</v>
      </c>
      <c r="N17679" t="s">
        <v>206</v>
      </c>
      <c r="O17679" t="s">
        <v>194</v>
      </c>
      <c r="P17679">
        <v>2030</v>
      </c>
      <c r="Q17679">
        <v>0.19255356699751899</v>
      </c>
    </row>
    <row r="17680" spans="1:17" x14ac:dyDescent="0.25">
      <c r="A17680" t="s">
        <v>891</v>
      </c>
      <c r="B17680" t="s">
        <v>892</v>
      </c>
      <c r="C17680" t="s">
        <v>893</v>
      </c>
      <c r="D17680" t="s">
        <v>638</v>
      </c>
      <c r="E17680" t="s">
        <v>639</v>
      </c>
      <c r="F17680" t="s">
        <v>260</v>
      </c>
      <c r="G17680" t="s">
        <v>233</v>
      </c>
      <c r="H17680" t="s">
        <v>904</v>
      </c>
      <c r="I17680" t="s">
        <v>240</v>
      </c>
      <c r="J17680" t="s">
        <v>905</v>
      </c>
      <c r="K17680" t="s">
        <v>478</v>
      </c>
      <c r="L17680" t="s">
        <v>806</v>
      </c>
      <c r="M17680" t="s">
        <v>901</v>
      </c>
      <c r="N17680" t="s">
        <v>206</v>
      </c>
      <c r="O17680" t="s">
        <v>194</v>
      </c>
      <c r="P17680">
        <v>2040</v>
      </c>
      <c r="Q17680">
        <v>0.18241916873449099</v>
      </c>
    </row>
    <row r="17681" spans="1:17" x14ac:dyDescent="0.25">
      <c r="A17681" t="s">
        <v>891</v>
      </c>
      <c r="B17681" t="s">
        <v>892</v>
      </c>
      <c r="C17681" t="s">
        <v>893</v>
      </c>
      <c r="D17681" t="s">
        <v>638</v>
      </c>
      <c r="E17681" t="s">
        <v>639</v>
      </c>
      <c r="F17681" t="s">
        <v>260</v>
      </c>
      <c r="G17681" t="s">
        <v>233</v>
      </c>
      <c r="H17681" t="s">
        <v>904</v>
      </c>
      <c r="I17681" t="s">
        <v>240</v>
      </c>
      <c r="J17681" t="s">
        <v>905</v>
      </c>
      <c r="K17681" t="s">
        <v>478</v>
      </c>
      <c r="L17681" t="s">
        <v>806</v>
      </c>
      <c r="M17681" t="s">
        <v>901</v>
      </c>
      <c r="N17681" t="s">
        <v>206</v>
      </c>
      <c r="O17681" t="s">
        <v>194</v>
      </c>
      <c r="P17681">
        <v>2050</v>
      </c>
      <c r="Q17681">
        <v>0.17228477047146401</v>
      </c>
    </row>
    <row r="17682" spans="1:17" x14ac:dyDescent="0.25">
      <c r="A17682" t="s">
        <v>891</v>
      </c>
      <c r="B17682" t="s">
        <v>892</v>
      </c>
      <c r="C17682" t="s">
        <v>893</v>
      </c>
      <c r="D17682" t="s">
        <v>638</v>
      </c>
      <c r="E17682" t="s">
        <v>639</v>
      </c>
      <c r="F17682" t="s">
        <v>260</v>
      </c>
      <c r="G17682" t="s">
        <v>233</v>
      </c>
      <c r="H17682" t="s">
        <v>904</v>
      </c>
      <c r="I17682" t="s">
        <v>240</v>
      </c>
      <c r="J17682" t="s">
        <v>905</v>
      </c>
      <c r="K17682" t="s">
        <v>478</v>
      </c>
      <c r="L17682" t="s">
        <v>806</v>
      </c>
      <c r="M17682" t="s">
        <v>901</v>
      </c>
      <c r="N17682" t="s">
        <v>206</v>
      </c>
      <c r="O17682" t="s">
        <v>264</v>
      </c>
      <c r="P17682">
        <v>2050</v>
      </c>
      <c r="Q17682">
        <v>0.14188157568238199</v>
      </c>
    </row>
    <row r="17683" spans="1:17" x14ac:dyDescent="0.25">
      <c r="A17683" t="s">
        <v>891</v>
      </c>
      <c r="B17683" t="s">
        <v>892</v>
      </c>
      <c r="C17683" t="s">
        <v>893</v>
      </c>
      <c r="D17683" t="s">
        <v>638</v>
      </c>
      <c r="E17683" t="s">
        <v>639</v>
      </c>
      <c r="F17683" t="s">
        <v>260</v>
      </c>
      <c r="G17683" t="s">
        <v>233</v>
      </c>
      <c r="H17683" t="s">
        <v>904</v>
      </c>
      <c r="I17683" t="s">
        <v>240</v>
      </c>
      <c r="J17683" t="s">
        <v>905</v>
      </c>
      <c r="K17683" t="s">
        <v>478</v>
      </c>
      <c r="L17683" t="s">
        <v>806</v>
      </c>
      <c r="M17683" t="s">
        <v>901</v>
      </c>
      <c r="N17683" t="s">
        <v>206</v>
      </c>
      <c r="O17683" t="s">
        <v>265</v>
      </c>
      <c r="P17683">
        <v>2050</v>
      </c>
      <c r="Q17683">
        <v>0.304031947890819</v>
      </c>
    </row>
    <row r="17684" spans="1:17" x14ac:dyDescent="0.25">
      <c r="A17684" t="s">
        <v>891</v>
      </c>
      <c r="B17684" t="s">
        <v>892</v>
      </c>
      <c r="C17684" t="s">
        <v>893</v>
      </c>
      <c r="D17684" t="s">
        <v>638</v>
      </c>
      <c r="E17684" t="s">
        <v>639</v>
      </c>
      <c r="F17684" t="s">
        <v>260</v>
      </c>
      <c r="G17684" t="s">
        <v>233</v>
      </c>
      <c r="H17684" t="s">
        <v>906</v>
      </c>
      <c r="I17684" t="s">
        <v>240</v>
      </c>
      <c r="J17684" t="s">
        <v>288</v>
      </c>
      <c r="K17684" t="s">
        <v>478</v>
      </c>
      <c r="L17684" t="s">
        <v>806</v>
      </c>
      <c r="M17684" t="s">
        <v>901</v>
      </c>
      <c r="N17684" t="s">
        <v>206</v>
      </c>
      <c r="O17684" t="s">
        <v>194</v>
      </c>
      <c r="P17684">
        <v>2020</v>
      </c>
      <c r="Q17684">
        <v>0.57325889164598798</v>
      </c>
    </row>
    <row r="17685" spans="1:17" x14ac:dyDescent="0.25">
      <c r="A17685" t="s">
        <v>891</v>
      </c>
      <c r="B17685" t="s">
        <v>892</v>
      </c>
      <c r="C17685" t="s">
        <v>893</v>
      </c>
      <c r="D17685" t="s">
        <v>638</v>
      </c>
      <c r="E17685" t="s">
        <v>639</v>
      </c>
      <c r="F17685" t="s">
        <v>260</v>
      </c>
      <c r="G17685" t="s">
        <v>233</v>
      </c>
      <c r="H17685" t="s">
        <v>906</v>
      </c>
      <c r="I17685" t="s">
        <v>240</v>
      </c>
      <c r="J17685" t="s">
        <v>288</v>
      </c>
      <c r="K17685" t="s">
        <v>478</v>
      </c>
      <c r="L17685" t="s">
        <v>806</v>
      </c>
      <c r="M17685" t="s">
        <v>901</v>
      </c>
      <c r="N17685" t="s">
        <v>206</v>
      </c>
      <c r="O17685" t="s">
        <v>194</v>
      </c>
      <c r="P17685">
        <v>2025</v>
      </c>
      <c r="Q17685">
        <v>0.57325889164598798</v>
      </c>
    </row>
    <row r="17686" spans="1:17" x14ac:dyDescent="0.25">
      <c r="A17686" t="s">
        <v>891</v>
      </c>
      <c r="B17686" t="s">
        <v>892</v>
      </c>
      <c r="C17686" t="s">
        <v>893</v>
      </c>
      <c r="D17686" t="s">
        <v>638</v>
      </c>
      <c r="E17686" t="s">
        <v>639</v>
      </c>
      <c r="F17686" t="s">
        <v>260</v>
      </c>
      <c r="G17686" t="s">
        <v>233</v>
      </c>
      <c r="H17686" t="s">
        <v>906</v>
      </c>
      <c r="I17686" t="s">
        <v>240</v>
      </c>
      <c r="J17686" t="s">
        <v>288</v>
      </c>
      <c r="K17686" t="s">
        <v>478</v>
      </c>
      <c r="L17686" t="s">
        <v>806</v>
      </c>
      <c r="M17686" t="s">
        <v>901</v>
      </c>
      <c r="N17686" t="s">
        <v>206</v>
      </c>
      <c r="O17686" t="s">
        <v>264</v>
      </c>
      <c r="P17686">
        <v>2025</v>
      </c>
      <c r="Q17686">
        <v>0.44554500000000002</v>
      </c>
    </row>
    <row r="17687" spans="1:17" x14ac:dyDescent="0.25">
      <c r="A17687" t="s">
        <v>891</v>
      </c>
      <c r="B17687" t="s">
        <v>892</v>
      </c>
      <c r="C17687" t="s">
        <v>893</v>
      </c>
      <c r="D17687" t="s">
        <v>638</v>
      </c>
      <c r="E17687" t="s">
        <v>639</v>
      </c>
      <c r="F17687" t="s">
        <v>260</v>
      </c>
      <c r="G17687" t="s">
        <v>233</v>
      </c>
      <c r="H17687" t="s">
        <v>906</v>
      </c>
      <c r="I17687" t="s">
        <v>240</v>
      </c>
      <c r="J17687" t="s">
        <v>288</v>
      </c>
      <c r="K17687" t="s">
        <v>478</v>
      </c>
      <c r="L17687" t="s">
        <v>806</v>
      </c>
      <c r="M17687" t="s">
        <v>901</v>
      </c>
      <c r="N17687" t="s">
        <v>206</v>
      </c>
      <c r="O17687" t="s">
        <v>265</v>
      </c>
      <c r="P17687">
        <v>2025</v>
      </c>
      <c r="Q17687">
        <v>0.85988833746898297</v>
      </c>
    </row>
    <row r="17688" spans="1:17" x14ac:dyDescent="0.25">
      <c r="A17688" t="s">
        <v>891</v>
      </c>
      <c r="B17688" t="s">
        <v>892</v>
      </c>
      <c r="C17688" t="s">
        <v>893</v>
      </c>
      <c r="D17688" t="s">
        <v>638</v>
      </c>
      <c r="E17688" t="s">
        <v>639</v>
      </c>
      <c r="F17688" t="s">
        <v>260</v>
      </c>
      <c r="G17688" t="s">
        <v>233</v>
      </c>
      <c r="H17688" t="s">
        <v>906</v>
      </c>
      <c r="I17688" t="s">
        <v>240</v>
      </c>
      <c r="J17688" t="s">
        <v>288</v>
      </c>
      <c r="K17688" t="s">
        <v>478</v>
      </c>
      <c r="L17688" t="s">
        <v>806</v>
      </c>
      <c r="M17688" t="s">
        <v>901</v>
      </c>
      <c r="N17688" t="s">
        <v>206</v>
      </c>
      <c r="O17688" t="s">
        <v>194</v>
      </c>
      <c r="P17688">
        <v>2030</v>
      </c>
      <c r="Q17688">
        <v>0.54459594706368897</v>
      </c>
    </row>
    <row r="17689" spans="1:17" x14ac:dyDescent="0.25">
      <c r="A17689" t="s">
        <v>891</v>
      </c>
      <c r="B17689" t="s">
        <v>892</v>
      </c>
      <c r="C17689" t="s">
        <v>893</v>
      </c>
      <c r="D17689" t="s">
        <v>638</v>
      </c>
      <c r="E17689" t="s">
        <v>639</v>
      </c>
      <c r="F17689" t="s">
        <v>260</v>
      </c>
      <c r="G17689" t="s">
        <v>233</v>
      </c>
      <c r="H17689" t="s">
        <v>906</v>
      </c>
      <c r="I17689" t="s">
        <v>240</v>
      </c>
      <c r="J17689" t="s">
        <v>288</v>
      </c>
      <c r="K17689" t="s">
        <v>478</v>
      </c>
      <c r="L17689" t="s">
        <v>806</v>
      </c>
      <c r="M17689" t="s">
        <v>901</v>
      </c>
      <c r="N17689" t="s">
        <v>206</v>
      </c>
      <c r="O17689" t="s">
        <v>194</v>
      </c>
      <c r="P17689">
        <v>2040</v>
      </c>
      <c r="Q17689">
        <v>0.51593300248138996</v>
      </c>
    </row>
    <row r="17690" spans="1:17" x14ac:dyDescent="0.25">
      <c r="A17690" t="s">
        <v>891</v>
      </c>
      <c r="B17690" t="s">
        <v>892</v>
      </c>
      <c r="C17690" t="s">
        <v>893</v>
      </c>
      <c r="D17690" t="s">
        <v>638</v>
      </c>
      <c r="E17690" t="s">
        <v>639</v>
      </c>
      <c r="F17690" t="s">
        <v>260</v>
      </c>
      <c r="G17690" t="s">
        <v>233</v>
      </c>
      <c r="H17690" t="s">
        <v>906</v>
      </c>
      <c r="I17690" t="s">
        <v>240</v>
      </c>
      <c r="J17690" t="s">
        <v>288</v>
      </c>
      <c r="K17690" t="s">
        <v>478</v>
      </c>
      <c r="L17690" t="s">
        <v>806</v>
      </c>
      <c r="M17690" t="s">
        <v>901</v>
      </c>
      <c r="N17690" t="s">
        <v>206</v>
      </c>
      <c r="O17690" t="s">
        <v>194</v>
      </c>
      <c r="P17690">
        <v>2050</v>
      </c>
      <c r="Q17690">
        <v>0.48727005789909</v>
      </c>
    </row>
    <row r="17691" spans="1:17" x14ac:dyDescent="0.25">
      <c r="A17691" t="s">
        <v>891</v>
      </c>
      <c r="B17691" t="s">
        <v>892</v>
      </c>
      <c r="C17691" t="s">
        <v>893</v>
      </c>
      <c r="D17691" t="s">
        <v>638</v>
      </c>
      <c r="E17691" t="s">
        <v>639</v>
      </c>
      <c r="F17691" t="s">
        <v>260</v>
      </c>
      <c r="G17691" t="s">
        <v>233</v>
      </c>
      <c r="H17691" t="s">
        <v>906</v>
      </c>
      <c r="I17691" t="s">
        <v>240</v>
      </c>
      <c r="J17691" t="s">
        <v>288</v>
      </c>
      <c r="K17691" t="s">
        <v>478</v>
      </c>
      <c r="L17691" t="s">
        <v>806</v>
      </c>
      <c r="M17691" t="s">
        <v>901</v>
      </c>
      <c r="N17691" t="s">
        <v>206</v>
      </c>
      <c r="O17691" t="s">
        <v>264</v>
      </c>
      <c r="P17691">
        <v>2050</v>
      </c>
      <c r="Q17691">
        <v>0.40128122415219197</v>
      </c>
    </row>
    <row r="17692" spans="1:17" x14ac:dyDescent="0.25">
      <c r="A17692" t="s">
        <v>891</v>
      </c>
      <c r="B17692" t="s">
        <v>892</v>
      </c>
      <c r="C17692" t="s">
        <v>893</v>
      </c>
      <c r="D17692" t="s">
        <v>638</v>
      </c>
      <c r="E17692" t="s">
        <v>639</v>
      </c>
      <c r="F17692" t="s">
        <v>260</v>
      </c>
      <c r="G17692" t="s">
        <v>233</v>
      </c>
      <c r="H17692" t="s">
        <v>906</v>
      </c>
      <c r="I17692" t="s">
        <v>240</v>
      </c>
      <c r="J17692" t="s">
        <v>288</v>
      </c>
      <c r="K17692" t="s">
        <v>478</v>
      </c>
      <c r="L17692" t="s">
        <v>806</v>
      </c>
      <c r="M17692" t="s">
        <v>901</v>
      </c>
      <c r="N17692" t="s">
        <v>206</v>
      </c>
      <c r="O17692" t="s">
        <v>265</v>
      </c>
      <c r="P17692">
        <v>2050</v>
      </c>
      <c r="Q17692">
        <v>0.85988833746898297</v>
      </c>
    </row>
    <row r="17693" spans="1:17" x14ac:dyDescent="0.25">
      <c r="A17693" t="s">
        <v>891</v>
      </c>
      <c r="B17693" t="s">
        <v>892</v>
      </c>
      <c r="C17693" t="s">
        <v>893</v>
      </c>
      <c r="D17693" t="s">
        <v>638</v>
      </c>
      <c r="E17693" t="s">
        <v>639</v>
      </c>
      <c r="F17693" t="s">
        <v>260</v>
      </c>
      <c r="G17693" t="s">
        <v>233</v>
      </c>
      <c r="H17693" t="s">
        <v>907</v>
      </c>
      <c r="I17693" t="s">
        <v>240</v>
      </c>
      <c r="J17693" t="s">
        <v>290</v>
      </c>
      <c r="K17693" t="s">
        <v>478</v>
      </c>
      <c r="L17693" t="s">
        <v>806</v>
      </c>
      <c r="M17693" t="s">
        <v>901</v>
      </c>
      <c r="N17693" t="s">
        <v>206</v>
      </c>
      <c r="O17693" t="s">
        <v>194</v>
      </c>
      <c r="P17693">
        <v>2020</v>
      </c>
      <c r="Q17693">
        <v>0</v>
      </c>
    </row>
    <row r="17694" spans="1:17" x14ac:dyDescent="0.25">
      <c r="A17694" t="s">
        <v>891</v>
      </c>
      <c r="B17694" t="s">
        <v>892</v>
      </c>
      <c r="C17694" t="s">
        <v>893</v>
      </c>
      <c r="D17694" t="s">
        <v>638</v>
      </c>
      <c r="E17694" t="s">
        <v>639</v>
      </c>
      <c r="F17694" t="s">
        <v>260</v>
      </c>
      <c r="G17694" t="s">
        <v>233</v>
      </c>
      <c r="H17694" t="s">
        <v>907</v>
      </c>
      <c r="I17694" t="s">
        <v>240</v>
      </c>
      <c r="J17694" t="s">
        <v>290</v>
      </c>
      <c r="K17694" t="s">
        <v>478</v>
      </c>
      <c r="L17694" t="s">
        <v>806</v>
      </c>
      <c r="M17694" t="s">
        <v>901</v>
      </c>
      <c r="N17694" t="s">
        <v>206</v>
      </c>
      <c r="O17694" t="s">
        <v>194</v>
      </c>
      <c r="P17694">
        <v>2025</v>
      </c>
      <c r="Q17694">
        <v>0</v>
      </c>
    </row>
    <row r="17695" spans="1:17" x14ac:dyDescent="0.25">
      <c r="A17695" t="s">
        <v>891</v>
      </c>
      <c r="B17695" t="s">
        <v>892</v>
      </c>
      <c r="C17695" t="s">
        <v>893</v>
      </c>
      <c r="D17695" t="s">
        <v>638</v>
      </c>
      <c r="E17695" t="s">
        <v>639</v>
      </c>
      <c r="F17695" t="s">
        <v>260</v>
      </c>
      <c r="G17695" t="s">
        <v>233</v>
      </c>
      <c r="H17695" t="s">
        <v>907</v>
      </c>
      <c r="I17695" t="s">
        <v>240</v>
      </c>
      <c r="J17695" t="s">
        <v>290</v>
      </c>
      <c r="K17695" t="s">
        <v>478</v>
      </c>
      <c r="L17695" t="s">
        <v>806</v>
      </c>
      <c r="M17695" t="s">
        <v>901</v>
      </c>
      <c r="N17695" t="s">
        <v>206</v>
      </c>
      <c r="O17695" t="s">
        <v>264</v>
      </c>
      <c r="P17695">
        <v>2025</v>
      </c>
      <c r="Q17695">
        <v>0</v>
      </c>
    </row>
    <row r="17696" spans="1:17" x14ac:dyDescent="0.25">
      <c r="A17696" t="s">
        <v>891</v>
      </c>
      <c r="B17696" t="s">
        <v>892</v>
      </c>
      <c r="C17696" t="s">
        <v>893</v>
      </c>
      <c r="D17696" t="s">
        <v>638</v>
      </c>
      <c r="E17696" t="s">
        <v>639</v>
      </c>
      <c r="F17696" t="s">
        <v>260</v>
      </c>
      <c r="G17696" t="s">
        <v>233</v>
      </c>
      <c r="H17696" t="s">
        <v>907</v>
      </c>
      <c r="I17696" t="s">
        <v>240</v>
      </c>
      <c r="J17696" t="s">
        <v>290</v>
      </c>
      <c r="K17696" t="s">
        <v>478</v>
      </c>
      <c r="L17696" t="s">
        <v>806</v>
      </c>
      <c r="M17696" t="s">
        <v>901</v>
      </c>
      <c r="N17696" t="s">
        <v>206</v>
      </c>
      <c r="O17696" t="s">
        <v>265</v>
      </c>
      <c r="P17696">
        <v>2025</v>
      </c>
      <c r="Q17696">
        <v>0</v>
      </c>
    </row>
    <row r="17697" spans="1:17" x14ac:dyDescent="0.25">
      <c r="A17697" t="s">
        <v>891</v>
      </c>
      <c r="B17697" t="s">
        <v>892</v>
      </c>
      <c r="C17697" t="s">
        <v>893</v>
      </c>
      <c r="D17697" t="s">
        <v>638</v>
      </c>
      <c r="E17697" t="s">
        <v>639</v>
      </c>
      <c r="F17697" t="s">
        <v>260</v>
      </c>
      <c r="G17697" t="s">
        <v>233</v>
      </c>
      <c r="H17697" t="s">
        <v>907</v>
      </c>
      <c r="I17697" t="s">
        <v>240</v>
      </c>
      <c r="J17697" t="s">
        <v>290</v>
      </c>
      <c r="K17697" t="s">
        <v>478</v>
      </c>
      <c r="L17697" t="s">
        <v>806</v>
      </c>
      <c r="M17697" t="s">
        <v>901</v>
      </c>
      <c r="N17697" t="s">
        <v>206</v>
      </c>
      <c r="O17697" t="s">
        <v>194</v>
      </c>
      <c r="P17697">
        <v>2030</v>
      </c>
      <c r="Q17697">
        <v>0</v>
      </c>
    </row>
    <row r="17698" spans="1:17" x14ac:dyDescent="0.25">
      <c r="A17698" t="s">
        <v>891</v>
      </c>
      <c r="B17698" t="s">
        <v>892</v>
      </c>
      <c r="C17698" t="s">
        <v>893</v>
      </c>
      <c r="D17698" t="s">
        <v>638</v>
      </c>
      <c r="E17698" t="s">
        <v>639</v>
      </c>
      <c r="F17698" t="s">
        <v>260</v>
      </c>
      <c r="G17698" t="s">
        <v>233</v>
      </c>
      <c r="H17698" t="s">
        <v>907</v>
      </c>
      <c r="I17698" t="s">
        <v>240</v>
      </c>
      <c r="J17698" t="s">
        <v>290</v>
      </c>
      <c r="K17698" t="s">
        <v>478</v>
      </c>
      <c r="L17698" t="s">
        <v>806</v>
      </c>
      <c r="M17698" t="s">
        <v>901</v>
      </c>
      <c r="N17698" t="s">
        <v>206</v>
      </c>
      <c r="O17698" t="s">
        <v>194</v>
      </c>
      <c r="P17698">
        <v>2040</v>
      </c>
      <c r="Q17698">
        <v>0</v>
      </c>
    </row>
    <row r="17699" spans="1:17" x14ac:dyDescent="0.25">
      <c r="A17699" t="s">
        <v>891</v>
      </c>
      <c r="B17699" t="s">
        <v>892</v>
      </c>
      <c r="C17699" t="s">
        <v>893</v>
      </c>
      <c r="D17699" t="s">
        <v>638</v>
      </c>
      <c r="E17699" t="s">
        <v>639</v>
      </c>
      <c r="F17699" t="s">
        <v>260</v>
      </c>
      <c r="G17699" t="s">
        <v>233</v>
      </c>
      <c r="H17699" t="s">
        <v>907</v>
      </c>
      <c r="I17699" t="s">
        <v>240</v>
      </c>
      <c r="J17699" t="s">
        <v>290</v>
      </c>
      <c r="K17699" t="s">
        <v>478</v>
      </c>
      <c r="L17699" t="s">
        <v>806</v>
      </c>
      <c r="M17699" t="s">
        <v>901</v>
      </c>
      <c r="N17699" t="s">
        <v>206</v>
      </c>
      <c r="O17699" t="s">
        <v>194</v>
      </c>
      <c r="P17699">
        <v>2050</v>
      </c>
      <c r="Q17699">
        <v>0</v>
      </c>
    </row>
    <row r="17700" spans="1:17" x14ac:dyDescent="0.25">
      <c r="A17700" t="s">
        <v>891</v>
      </c>
      <c r="B17700" t="s">
        <v>892</v>
      </c>
      <c r="C17700" t="s">
        <v>893</v>
      </c>
      <c r="D17700" t="s">
        <v>638</v>
      </c>
      <c r="E17700" t="s">
        <v>639</v>
      </c>
      <c r="F17700" t="s">
        <v>260</v>
      </c>
      <c r="G17700" t="s">
        <v>233</v>
      </c>
      <c r="H17700" t="s">
        <v>907</v>
      </c>
      <c r="I17700" t="s">
        <v>240</v>
      </c>
      <c r="J17700" t="s">
        <v>290</v>
      </c>
      <c r="K17700" t="s">
        <v>478</v>
      </c>
      <c r="L17700" t="s">
        <v>806</v>
      </c>
      <c r="M17700" t="s">
        <v>901</v>
      </c>
      <c r="N17700" t="s">
        <v>206</v>
      </c>
      <c r="O17700" t="s">
        <v>264</v>
      </c>
      <c r="P17700">
        <v>2050</v>
      </c>
      <c r="Q17700">
        <v>0</v>
      </c>
    </row>
    <row r="17701" spans="1:17" x14ac:dyDescent="0.25">
      <c r="A17701" t="s">
        <v>891</v>
      </c>
      <c r="B17701" t="s">
        <v>892</v>
      </c>
      <c r="C17701" t="s">
        <v>893</v>
      </c>
      <c r="D17701" t="s">
        <v>638</v>
      </c>
      <c r="E17701" t="s">
        <v>639</v>
      </c>
      <c r="F17701" t="s">
        <v>260</v>
      </c>
      <c r="G17701" t="s">
        <v>233</v>
      </c>
      <c r="H17701" t="s">
        <v>907</v>
      </c>
      <c r="I17701" t="s">
        <v>240</v>
      </c>
      <c r="J17701" t="s">
        <v>290</v>
      </c>
      <c r="K17701" t="s">
        <v>478</v>
      </c>
      <c r="L17701" t="s">
        <v>806</v>
      </c>
      <c r="M17701" t="s">
        <v>901</v>
      </c>
      <c r="N17701" t="s">
        <v>206</v>
      </c>
      <c r="O17701" t="s">
        <v>265</v>
      </c>
      <c r="P17701">
        <v>2050</v>
      </c>
      <c r="Q17701">
        <v>0</v>
      </c>
    </row>
    <row r="17702" spans="1:17" x14ac:dyDescent="0.25">
      <c r="A17702" t="s">
        <v>891</v>
      </c>
      <c r="B17702" t="s">
        <v>892</v>
      </c>
      <c r="C17702" t="s">
        <v>893</v>
      </c>
      <c r="D17702" t="s">
        <v>638</v>
      </c>
      <c r="E17702" t="s">
        <v>639</v>
      </c>
      <c r="F17702" t="s">
        <v>260</v>
      </c>
      <c r="G17702" t="s">
        <v>233</v>
      </c>
      <c r="H17702" t="s">
        <v>908</v>
      </c>
      <c r="I17702" t="s">
        <v>240</v>
      </c>
      <c r="J17702" t="s">
        <v>909</v>
      </c>
      <c r="K17702" t="s">
        <v>478</v>
      </c>
      <c r="L17702" t="s">
        <v>806</v>
      </c>
      <c r="M17702" t="s">
        <v>901</v>
      </c>
      <c r="N17702" t="s">
        <v>206</v>
      </c>
      <c r="O17702" t="s">
        <v>194</v>
      </c>
      <c r="P17702">
        <v>2020</v>
      </c>
      <c r="Q17702">
        <v>0.15969354838709701</v>
      </c>
    </row>
    <row r="17703" spans="1:17" x14ac:dyDescent="0.25">
      <c r="A17703" t="s">
        <v>891</v>
      </c>
      <c r="B17703" t="s">
        <v>892</v>
      </c>
      <c r="C17703" t="s">
        <v>893</v>
      </c>
      <c r="D17703" t="s">
        <v>638</v>
      </c>
      <c r="E17703" t="s">
        <v>639</v>
      </c>
      <c r="F17703" t="s">
        <v>260</v>
      </c>
      <c r="G17703" t="s">
        <v>233</v>
      </c>
      <c r="H17703" t="s">
        <v>908</v>
      </c>
      <c r="I17703" t="s">
        <v>240</v>
      </c>
      <c r="J17703" t="s">
        <v>909</v>
      </c>
      <c r="K17703" t="s">
        <v>478</v>
      </c>
      <c r="L17703" t="s">
        <v>806</v>
      </c>
      <c r="M17703" t="s">
        <v>901</v>
      </c>
      <c r="N17703" t="s">
        <v>206</v>
      </c>
      <c r="O17703" t="s">
        <v>194</v>
      </c>
      <c r="P17703">
        <v>2025</v>
      </c>
      <c r="Q17703">
        <v>0.15969354838709701</v>
      </c>
    </row>
    <row r="17704" spans="1:17" x14ac:dyDescent="0.25">
      <c r="A17704" t="s">
        <v>891</v>
      </c>
      <c r="B17704" t="s">
        <v>892</v>
      </c>
      <c r="C17704" t="s">
        <v>893</v>
      </c>
      <c r="D17704" t="s">
        <v>638</v>
      </c>
      <c r="E17704" t="s">
        <v>639</v>
      </c>
      <c r="F17704" t="s">
        <v>260</v>
      </c>
      <c r="G17704" t="s">
        <v>233</v>
      </c>
      <c r="H17704" t="s">
        <v>908</v>
      </c>
      <c r="I17704" t="s">
        <v>240</v>
      </c>
      <c r="J17704" t="s">
        <v>909</v>
      </c>
      <c r="K17704" t="s">
        <v>478</v>
      </c>
      <c r="L17704" t="s">
        <v>806</v>
      </c>
      <c r="M17704" t="s">
        <v>901</v>
      </c>
      <c r="N17704" t="s">
        <v>206</v>
      </c>
      <c r="O17704" t="s">
        <v>264</v>
      </c>
      <c r="P17704">
        <v>2025</v>
      </c>
      <c r="Q17704">
        <v>0.12871299999999999</v>
      </c>
    </row>
    <row r="17705" spans="1:17" x14ac:dyDescent="0.25">
      <c r="A17705" t="s">
        <v>891</v>
      </c>
      <c r="B17705" t="s">
        <v>892</v>
      </c>
      <c r="C17705" t="s">
        <v>893</v>
      </c>
      <c r="D17705" t="s">
        <v>638</v>
      </c>
      <c r="E17705" t="s">
        <v>639</v>
      </c>
      <c r="F17705" t="s">
        <v>260</v>
      </c>
      <c r="G17705" t="s">
        <v>233</v>
      </c>
      <c r="H17705" t="s">
        <v>908</v>
      </c>
      <c r="I17705" t="s">
        <v>240</v>
      </c>
      <c r="J17705" t="s">
        <v>909</v>
      </c>
      <c r="K17705" t="s">
        <v>478</v>
      </c>
      <c r="L17705" t="s">
        <v>806</v>
      </c>
      <c r="M17705" t="s">
        <v>901</v>
      </c>
      <c r="N17705" t="s">
        <v>206</v>
      </c>
      <c r="O17705" t="s">
        <v>265</v>
      </c>
      <c r="P17705">
        <v>2025</v>
      </c>
      <c r="Q17705">
        <v>0.239540322580645</v>
      </c>
    </row>
    <row r="17706" spans="1:17" x14ac:dyDescent="0.25">
      <c r="A17706" t="s">
        <v>891</v>
      </c>
      <c r="B17706" t="s">
        <v>892</v>
      </c>
      <c r="C17706" t="s">
        <v>893</v>
      </c>
      <c r="D17706" t="s">
        <v>638</v>
      </c>
      <c r="E17706" t="s">
        <v>639</v>
      </c>
      <c r="F17706" t="s">
        <v>260</v>
      </c>
      <c r="G17706" t="s">
        <v>233</v>
      </c>
      <c r="H17706" t="s">
        <v>908</v>
      </c>
      <c r="I17706" t="s">
        <v>240</v>
      </c>
      <c r="J17706" t="s">
        <v>909</v>
      </c>
      <c r="K17706" t="s">
        <v>478</v>
      </c>
      <c r="L17706" t="s">
        <v>806</v>
      </c>
      <c r="M17706" t="s">
        <v>901</v>
      </c>
      <c r="N17706" t="s">
        <v>206</v>
      </c>
      <c r="O17706" t="s">
        <v>194</v>
      </c>
      <c r="P17706">
        <v>2030</v>
      </c>
      <c r="Q17706">
        <v>0.15170887096774199</v>
      </c>
    </row>
    <row r="17707" spans="1:17" x14ac:dyDescent="0.25">
      <c r="A17707" t="s">
        <v>891</v>
      </c>
      <c r="B17707" t="s">
        <v>892</v>
      </c>
      <c r="C17707" t="s">
        <v>893</v>
      </c>
      <c r="D17707" t="s">
        <v>638</v>
      </c>
      <c r="E17707" t="s">
        <v>639</v>
      </c>
      <c r="F17707" t="s">
        <v>260</v>
      </c>
      <c r="G17707" t="s">
        <v>233</v>
      </c>
      <c r="H17707" t="s">
        <v>908</v>
      </c>
      <c r="I17707" t="s">
        <v>240</v>
      </c>
      <c r="J17707" t="s">
        <v>909</v>
      </c>
      <c r="K17707" t="s">
        <v>478</v>
      </c>
      <c r="L17707" t="s">
        <v>806</v>
      </c>
      <c r="M17707" t="s">
        <v>901</v>
      </c>
      <c r="N17707" t="s">
        <v>206</v>
      </c>
      <c r="O17707" t="s">
        <v>194</v>
      </c>
      <c r="P17707">
        <v>2040</v>
      </c>
      <c r="Q17707">
        <v>0.143724193548387</v>
      </c>
    </row>
    <row r="17708" spans="1:17" x14ac:dyDescent="0.25">
      <c r="A17708" t="s">
        <v>891</v>
      </c>
      <c r="B17708" t="s">
        <v>892</v>
      </c>
      <c r="C17708" t="s">
        <v>893</v>
      </c>
      <c r="D17708" t="s">
        <v>638</v>
      </c>
      <c r="E17708" t="s">
        <v>639</v>
      </c>
      <c r="F17708" t="s">
        <v>260</v>
      </c>
      <c r="G17708" t="s">
        <v>233</v>
      </c>
      <c r="H17708" t="s">
        <v>908</v>
      </c>
      <c r="I17708" t="s">
        <v>240</v>
      </c>
      <c r="J17708" t="s">
        <v>909</v>
      </c>
      <c r="K17708" t="s">
        <v>478</v>
      </c>
      <c r="L17708" t="s">
        <v>806</v>
      </c>
      <c r="M17708" t="s">
        <v>901</v>
      </c>
      <c r="N17708" t="s">
        <v>206</v>
      </c>
      <c r="O17708" t="s">
        <v>194</v>
      </c>
      <c r="P17708">
        <v>2050</v>
      </c>
      <c r="Q17708">
        <v>0.13573951612903201</v>
      </c>
    </row>
    <row r="17709" spans="1:17" x14ac:dyDescent="0.25">
      <c r="A17709" t="s">
        <v>891</v>
      </c>
      <c r="B17709" t="s">
        <v>892</v>
      </c>
      <c r="C17709" t="s">
        <v>893</v>
      </c>
      <c r="D17709" t="s">
        <v>638</v>
      </c>
      <c r="E17709" t="s">
        <v>639</v>
      </c>
      <c r="F17709" t="s">
        <v>260</v>
      </c>
      <c r="G17709" t="s">
        <v>233</v>
      </c>
      <c r="H17709" t="s">
        <v>908</v>
      </c>
      <c r="I17709" t="s">
        <v>240</v>
      </c>
      <c r="J17709" t="s">
        <v>909</v>
      </c>
      <c r="K17709" t="s">
        <v>478</v>
      </c>
      <c r="L17709" t="s">
        <v>806</v>
      </c>
      <c r="M17709" t="s">
        <v>901</v>
      </c>
      <c r="N17709" t="s">
        <v>206</v>
      </c>
      <c r="O17709" t="s">
        <v>264</v>
      </c>
      <c r="P17709">
        <v>2050</v>
      </c>
      <c r="Q17709">
        <v>0.111785483870968</v>
      </c>
    </row>
    <row r="17710" spans="1:17" x14ac:dyDescent="0.25">
      <c r="A17710" t="s">
        <v>891</v>
      </c>
      <c r="B17710" t="s">
        <v>892</v>
      </c>
      <c r="C17710" t="s">
        <v>893</v>
      </c>
      <c r="D17710" t="s">
        <v>638</v>
      </c>
      <c r="E17710" t="s">
        <v>639</v>
      </c>
      <c r="F17710" t="s">
        <v>260</v>
      </c>
      <c r="G17710" t="s">
        <v>233</v>
      </c>
      <c r="H17710" t="s">
        <v>908</v>
      </c>
      <c r="I17710" t="s">
        <v>240</v>
      </c>
      <c r="J17710" t="s">
        <v>909</v>
      </c>
      <c r="K17710" t="s">
        <v>478</v>
      </c>
      <c r="L17710" t="s">
        <v>806</v>
      </c>
      <c r="M17710" t="s">
        <v>901</v>
      </c>
      <c r="N17710" t="s">
        <v>206</v>
      </c>
      <c r="O17710" t="s">
        <v>265</v>
      </c>
      <c r="P17710">
        <v>2050</v>
      </c>
      <c r="Q17710">
        <v>0.239540322580645</v>
      </c>
    </row>
    <row r="17711" spans="1:17" x14ac:dyDescent="0.25">
      <c r="A17711" t="s">
        <v>891</v>
      </c>
      <c r="B17711" t="s">
        <v>892</v>
      </c>
      <c r="C17711" t="s">
        <v>893</v>
      </c>
      <c r="D17711" t="s">
        <v>638</v>
      </c>
      <c r="E17711" t="s">
        <v>639</v>
      </c>
      <c r="F17711" t="s">
        <v>260</v>
      </c>
      <c r="G17711" t="s">
        <v>233</v>
      </c>
      <c r="H17711" t="s">
        <v>910</v>
      </c>
      <c r="I17711" t="s">
        <v>577</v>
      </c>
      <c r="K17711" t="s">
        <v>650</v>
      </c>
      <c r="L17711" t="s">
        <v>806</v>
      </c>
      <c r="M17711" t="s">
        <v>911</v>
      </c>
      <c r="N17711" t="s">
        <v>206</v>
      </c>
      <c r="O17711" t="s">
        <v>194</v>
      </c>
      <c r="P17711">
        <v>2020</v>
      </c>
      <c r="Q17711">
        <v>4.9504999999999999</v>
      </c>
    </row>
    <row r="17712" spans="1:17" x14ac:dyDescent="0.25">
      <c r="A17712" t="s">
        <v>891</v>
      </c>
      <c r="B17712" t="s">
        <v>892</v>
      </c>
      <c r="C17712" t="s">
        <v>893</v>
      </c>
      <c r="D17712" t="s">
        <v>638</v>
      </c>
      <c r="E17712" t="s">
        <v>639</v>
      </c>
      <c r="F17712" t="s">
        <v>260</v>
      </c>
      <c r="G17712" t="s">
        <v>233</v>
      </c>
      <c r="H17712" t="s">
        <v>910</v>
      </c>
      <c r="I17712" t="s">
        <v>577</v>
      </c>
      <c r="K17712" t="s">
        <v>650</v>
      </c>
      <c r="L17712" t="s">
        <v>806</v>
      </c>
      <c r="M17712" t="s">
        <v>911</v>
      </c>
      <c r="N17712" t="s">
        <v>206</v>
      </c>
      <c r="O17712" t="s">
        <v>194</v>
      </c>
      <c r="P17712">
        <v>2025</v>
      </c>
      <c r="Q17712">
        <v>4.9504999999999999</v>
      </c>
    </row>
    <row r="17713" spans="1:17" x14ac:dyDescent="0.25">
      <c r="A17713" t="s">
        <v>891</v>
      </c>
      <c r="B17713" t="s">
        <v>892</v>
      </c>
      <c r="C17713" t="s">
        <v>893</v>
      </c>
      <c r="D17713" t="s">
        <v>638</v>
      </c>
      <c r="E17713" t="s">
        <v>639</v>
      </c>
      <c r="F17713" t="s">
        <v>260</v>
      </c>
      <c r="G17713" t="s">
        <v>233</v>
      </c>
      <c r="H17713" t="s">
        <v>910</v>
      </c>
      <c r="I17713" t="s">
        <v>577</v>
      </c>
      <c r="K17713" t="s">
        <v>650</v>
      </c>
      <c r="L17713" t="s">
        <v>806</v>
      </c>
      <c r="M17713" t="s">
        <v>911</v>
      </c>
      <c r="N17713" t="s">
        <v>206</v>
      </c>
      <c r="O17713" t="s">
        <v>264</v>
      </c>
      <c r="P17713">
        <v>2025</v>
      </c>
      <c r="Q17713">
        <v>2.9702999999999999</v>
      </c>
    </row>
    <row r="17714" spans="1:17" x14ac:dyDescent="0.25">
      <c r="A17714" t="s">
        <v>891</v>
      </c>
      <c r="B17714" t="s">
        <v>892</v>
      </c>
      <c r="C17714" t="s">
        <v>893</v>
      </c>
      <c r="D17714" t="s">
        <v>638</v>
      </c>
      <c r="E17714" t="s">
        <v>639</v>
      </c>
      <c r="F17714" t="s">
        <v>260</v>
      </c>
      <c r="G17714" t="s">
        <v>233</v>
      </c>
      <c r="H17714" t="s">
        <v>910</v>
      </c>
      <c r="I17714" t="s">
        <v>577</v>
      </c>
      <c r="K17714" t="s">
        <v>650</v>
      </c>
      <c r="L17714" t="s">
        <v>806</v>
      </c>
      <c r="M17714" t="s">
        <v>911</v>
      </c>
      <c r="N17714" t="s">
        <v>206</v>
      </c>
      <c r="O17714" t="s">
        <v>265</v>
      </c>
      <c r="P17714">
        <v>2025</v>
      </c>
      <c r="Q17714">
        <v>14.8515</v>
      </c>
    </row>
    <row r="17715" spans="1:17" x14ac:dyDescent="0.25">
      <c r="A17715" t="s">
        <v>891</v>
      </c>
      <c r="B17715" t="s">
        <v>892</v>
      </c>
      <c r="C17715" t="s">
        <v>893</v>
      </c>
      <c r="D17715" t="s">
        <v>638</v>
      </c>
      <c r="E17715" t="s">
        <v>639</v>
      </c>
      <c r="F17715" t="s">
        <v>260</v>
      </c>
      <c r="G17715" t="s">
        <v>233</v>
      </c>
      <c r="H17715" t="s">
        <v>910</v>
      </c>
      <c r="I17715" t="s">
        <v>577</v>
      </c>
      <c r="K17715" t="s">
        <v>650</v>
      </c>
      <c r="L17715" t="s">
        <v>806</v>
      </c>
      <c r="M17715" t="s">
        <v>911</v>
      </c>
      <c r="N17715" t="s">
        <v>206</v>
      </c>
      <c r="O17715" t="s">
        <v>194</v>
      </c>
      <c r="P17715">
        <v>2030</v>
      </c>
      <c r="Q17715">
        <v>4.9504999999999999</v>
      </c>
    </row>
    <row r="17716" spans="1:17" x14ac:dyDescent="0.25">
      <c r="A17716" t="s">
        <v>891</v>
      </c>
      <c r="B17716" t="s">
        <v>892</v>
      </c>
      <c r="C17716" t="s">
        <v>893</v>
      </c>
      <c r="D17716" t="s">
        <v>638</v>
      </c>
      <c r="E17716" t="s">
        <v>639</v>
      </c>
      <c r="F17716" t="s">
        <v>260</v>
      </c>
      <c r="G17716" t="s">
        <v>233</v>
      </c>
      <c r="H17716" t="s">
        <v>910</v>
      </c>
      <c r="I17716" t="s">
        <v>577</v>
      </c>
      <c r="K17716" t="s">
        <v>650</v>
      </c>
      <c r="L17716" t="s">
        <v>806</v>
      </c>
      <c r="M17716" t="s">
        <v>911</v>
      </c>
      <c r="N17716" t="s">
        <v>206</v>
      </c>
      <c r="O17716" t="s">
        <v>194</v>
      </c>
      <c r="P17716">
        <v>2040</v>
      </c>
      <c r="Q17716">
        <v>4.9504999999999999</v>
      </c>
    </row>
    <row r="17717" spans="1:17" x14ac:dyDescent="0.25">
      <c r="A17717" t="s">
        <v>891</v>
      </c>
      <c r="B17717" t="s">
        <v>892</v>
      </c>
      <c r="C17717" t="s">
        <v>893</v>
      </c>
      <c r="D17717" t="s">
        <v>638</v>
      </c>
      <c r="E17717" t="s">
        <v>639</v>
      </c>
      <c r="F17717" t="s">
        <v>260</v>
      </c>
      <c r="G17717" t="s">
        <v>233</v>
      </c>
      <c r="H17717" t="s">
        <v>910</v>
      </c>
      <c r="I17717" t="s">
        <v>577</v>
      </c>
      <c r="K17717" t="s">
        <v>650</v>
      </c>
      <c r="L17717" t="s">
        <v>806</v>
      </c>
      <c r="M17717" t="s">
        <v>911</v>
      </c>
      <c r="N17717" t="s">
        <v>206</v>
      </c>
      <c r="O17717" t="s">
        <v>194</v>
      </c>
      <c r="P17717">
        <v>2050</v>
      </c>
      <c r="Q17717">
        <v>4.9504999999999999</v>
      </c>
    </row>
    <row r="17718" spans="1:17" x14ac:dyDescent="0.25">
      <c r="A17718" t="s">
        <v>891</v>
      </c>
      <c r="B17718" t="s">
        <v>892</v>
      </c>
      <c r="C17718" t="s">
        <v>893</v>
      </c>
      <c r="D17718" t="s">
        <v>638</v>
      </c>
      <c r="E17718" t="s">
        <v>639</v>
      </c>
      <c r="F17718" t="s">
        <v>260</v>
      </c>
      <c r="G17718" t="s">
        <v>233</v>
      </c>
      <c r="H17718" t="s">
        <v>910</v>
      </c>
      <c r="I17718" t="s">
        <v>577</v>
      </c>
      <c r="K17718" t="s">
        <v>650</v>
      </c>
      <c r="L17718" t="s">
        <v>806</v>
      </c>
      <c r="M17718" t="s">
        <v>911</v>
      </c>
      <c r="N17718" t="s">
        <v>206</v>
      </c>
      <c r="O17718" t="s">
        <v>264</v>
      </c>
      <c r="P17718">
        <v>2050</v>
      </c>
      <c r="Q17718">
        <v>2.9702999999999999</v>
      </c>
    </row>
    <row r="17719" spans="1:17" x14ac:dyDescent="0.25">
      <c r="A17719" t="s">
        <v>891</v>
      </c>
      <c r="B17719" t="s">
        <v>892</v>
      </c>
      <c r="C17719" t="s">
        <v>893</v>
      </c>
      <c r="D17719" t="s">
        <v>638</v>
      </c>
      <c r="E17719" t="s">
        <v>639</v>
      </c>
      <c r="F17719" t="s">
        <v>260</v>
      </c>
      <c r="G17719" t="s">
        <v>233</v>
      </c>
      <c r="H17719" t="s">
        <v>910</v>
      </c>
      <c r="I17719" t="s">
        <v>577</v>
      </c>
      <c r="K17719" t="s">
        <v>650</v>
      </c>
      <c r="L17719" t="s">
        <v>806</v>
      </c>
      <c r="M17719" t="s">
        <v>911</v>
      </c>
      <c r="N17719" t="s">
        <v>206</v>
      </c>
      <c r="O17719" t="s">
        <v>265</v>
      </c>
      <c r="P17719">
        <v>2050</v>
      </c>
      <c r="Q17719">
        <v>14.8515</v>
      </c>
    </row>
    <row r="17720" spans="1:17" x14ac:dyDescent="0.25">
      <c r="A17720" t="s">
        <v>891</v>
      </c>
      <c r="B17720" t="s">
        <v>892</v>
      </c>
      <c r="C17720" t="s">
        <v>893</v>
      </c>
      <c r="D17720" t="s">
        <v>638</v>
      </c>
      <c r="E17720" t="s">
        <v>639</v>
      </c>
      <c r="F17720" t="s">
        <v>260</v>
      </c>
      <c r="G17720" t="s">
        <v>233</v>
      </c>
      <c r="H17720" t="s">
        <v>912</v>
      </c>
      <c r="I17720" t="s">
        <v>4</v>
      </c>
      <c r="J17720" t="s">
        <v>235</v>
      </c>
      <c r="K17720" t="s">
        <v>482</v>
      </c>
      <c r="L17720" t="s">
        <v>806</v>
      </c>
      <c r="M17720" t="s">
        <v>913</v>
      </c>
      <c r="N17720" t="s">
        <v>206</v>
      </c>
      <c r="O17720" t="s">
        <v>194</v>
      </c>
      <c r="P17720">
        <v>2020</v>
      </c>
      <c r="Q17720">
        <v>0.99009999999999998</v>
      </c>
    </row>
    <row r="17721" spans="1:17" x14ac:dyDescent="0.25">
      <c r="A17721" t="s">
        <v>891</v>
      </c>
      <c r="B17721" t="s">
        <v>892</v>
      </c>
      <c r="C17721" t="s">
        <v>893</v>
      </c>
      <c r="D17721" t="s">
        <v>638</v>
      </c>
      <c r="E17721" t="s">
        <v>639</v>
      </c>
      <c r="F17721" t="s">
        <v>260</v>
      </c>
      <c r="G17721" t="s">
        <v>233</v>
      </c>
      <c r="H17721" t="s">
        <v>912</v>
      </c>
      <c r="I17721" t="s">
        <v>4</v>
      </c>
      <c r="J17721" t="s">
        <v>235</v>
      </c>
      <c r="K17721" t="s">
        <v>482</v>
      </c>
      <c r="L17721" t="s">
        <v>806</v>
      </c>
      <c r="M17721" t="s">
        <v>913</v>
      </c>
      <c r="N17721" t="s">
        <v>206</v>
      </c>
      <c r="O17721" t="s">
        <v>194</v>
      </c>
      <c r="P17721">
        <v>2025</v>
      </c>
      <c r="Q17721">
        <v>0.99009999999999998</v>
      </c>
    </row>
    <row r="17722" spans="1:17" x14ac:dyDescent="0.25">
      <c r="A17722" t="s">
        <v>891</v>
      </c>
      <c r="B17722" t="s">
        <v>892</v>
      </c>
      <c r="C17722" t="s">
        <v>893</v>
      </c>
      <c r="D17722" t="s">
        <v>638</v>
      </c>
      <c r="E17722" t="s">
        <v>639</v>
      </c>
      <c r="F17722" t="s">
        <v>260</v>
      </c>
      <c r="G17722" t="s">
        <v>233</v>
      </c>
      <c r="H17722" t="s">
        <v>912</v>
      </c>
      <c r="I17722" t="s">
        <v>4</v>
      </c>
      <c r="J17722" t="s">
        <v>235</v>
      </c>
      <c r="K17722" t="s">
        <v>482</v>
      </c>
      <c r="L17722" t="s">
        <v>806</v>
      </c>
      <c r="M17722" t="s">
        <v>913</v>
      </c>
      <c r="N17722" t="s">
        <v>206</v>
      </c>
      <c r="O17722" t="s">
        <v>264</v>
      </c>
      <c r="P17722">
        <v>2025</v>
      </c>
      <c r="Q17722">
        <v>0.49504999999999999</v>
      </c>
    </row>
    <row r="17723" spans="1:17" x14ac:dyDescent="0.25">
      <c r="A17723" t="s">
        <v>891</v>
      </c>
      <c r="B17723" t="s">
        <v>892</v>
      </c>
      <c r="C17723" t="s">
        <v>893</v>
      </c>
      <c r="D17723" t="s">
        <v>638</v>
      </c>
      <c r="E17723" t="s">
        <v>639</v>
      </c>
      <c r="F17723" t="s">
        <v>260</v>
      </c>
      <c r="G17723" t="s">
        <v>233</v>
      </c>
      <c r="H17723" t="s">
        <v>912</v>
      </c>
      <c r="I17723" t="s">
        <v>4</v>
      </c>
      <c r="J17723" t="s">
        <v>235</v>
      </c>
      <c r="K17723" t="s">
        <v>482</v>
      </c>
      <c r="L17723" t="s">
        <v>806</v>
      </c>
      <c r="M17723" t="s">
        <v>913</v>
      </c>
      <c r="N17723" t="s">
        <v>206</v>
      </c>
      <c r="O17723" t="s">
        <v>265</v>
      </c>
      <c r="P17723">
        <v>2025</v>
      </c>
      <c r="Q17723">
        <v>1.9802</v>
      </c>
    </row>
    <row r="17724" spans="1:17" x14ac:dyDescent="0.25">
      <c r="A17724" t="s">
        <v>891</v>
      </c>
      <c r="B17724" t="s">
        <v>892</v>
      </c>
      <c r="C17724" t="s">
        <v>893</v>
      </c>
      <c r="D17724" t="s">
        <v>638</v>
      </c>
      <c r="E17724" t="s">
        <v>639</v>
      </c>
      <c r="F17724" t="s">
        <v>260</v>
      </c>
      <c r="G17724" t="s">
        <v>233</v>
      </c>
      <c r="H17724" t="s">
        <v>912</v>
      </c>
      <c r="I17724" t="s">
        <v>4</v>
      </c>
      <c r="J17724" t="s">
        <v>235</v>
      </c>
      <c r="K17724" t="s">
        <v>482</v>
      </c>
      <c r="L17724" t="s">
        <v>806</v>
      </c>
      <c r="M17724" t="s">
        <v>913</v>
      </c>
      <c r="N17724" t="s">
        <v>206</v>
      </c>
      <c r="O17724" t="s">
        <v>194</v>
      </c>
      <c r="P17724">
        <v>2030</v>
      </c>
      <c r="Q17724">
        <v>0.99009999999999998</v>
      </c>
    </row>
    <row r="17725" spans="1:17" x14ac:dyDescent="0.25">
      <c r="A17725" t="s">
        <v>891</v>
      </c>
      <c r="B17725" t="s">
        <v>892</v>
      </c>
      <c r="C17725" t="s">
        <v>893</v>
      </c>
      <c r="D17725" t="s">
        <v>638</v>
      </c>
      <c r="E17725" t="s">
        <v>639</v>
      </c>
      <c r="F17725" t="s">
        <v>260</v>
      </c>
      <c r="G17725" t="s">
        <v>233</v>
      </c>
      <c r="H17725" t="s">
        <v>912</v>
      </c>
      <c r="I17725" t="s">
        <v>4</v>
      </c>
      <c r="J17725" t="s">
        <v>235</v>
      </c>
      <c r="K17725" t="s">
        <v>482</v>
      </c>
      <c r="L17725" t="s">
        <v>806</v>
      </c>
      <c r="M17725" t="s">
        <v>913</v>
      </c>
      <c r="N17725" t="s">
        <v>206</v>
      </c>
      <c r="O17725" t="s">
        <v>194</v>
      </c>
      <c r="P17725">
        <v>2040</v>
      </c>
      <c r="Q17725">
        <v>0.99009999999999998</v>
      </c>
    </row>
    <row r="17726" spans="1:17" x14ac:dyDescent="0.25">
      <c r="A17726" t="s">
        <v>891</v>
      </c>
      <c r="B17726" t="s">
        <v>892</v>
      </c>
      <c r="C17726" t="s">
        <v>893</v>
      </c>
      <c r="D17726" t="s">
        <v>638</v>
      </c>
      <c r="E17726" t="s">
        <v>639</v>
      </c>
      <c r="F17726" t="s">
        <v>260</v>
      </c>
      <c r="G17726" t="s">
        <v>233</v>
      </c>
      <c r="H17726" t="s">
        <v>912</v>
      </c>
      <c r="I17726" t="s">
        <v>4</v>
      </c>
      <c r="J17726" t="s">
        <v>235</v>
      </c>
      <c r="K17726" t="s">
        <v>482</v>
      </c>
      <c r="L17726" t="s">
        <v>806</v>
      </c>
      <c r="M17726" t="s">
        <v>913</v>
      </c>
      <c r="N17726" t="s">
        <v>206</v>
      </c>
      <c r="O17726" t="s">
        <v>194</v>
      </c>
      <c r="P17726">
        <v>2050</v>
      </c>
      <c r="Q17726">
        <v>0.99009999999999998</v>
      </c>
    </row>
    <row r="17727" spans="1:17" x14ac:dyDescent="0.25">
      <c r="A17727" t="s">
        <v>891</v>
      </c>
      <c r="B17727" t="s">
        <v>892</v>
      </c>
      <c r="C17727" t="s">
        <v>893</v>
      </c>
      <c r="D17727" t="s">
        <v>638</v>
      </c>
      <c r="E17727" t="s">
        <v>639</v>
      </c>
      <c r="F17727" t="s">
        <v>260</v>
      </c>
      <c r="G17727" t="s">
        <v>233</v>
      </c>
      <c r="H17727" t="s">
        <v>912</v>
      </c>
      <c r="I17727" t="s">
        <v>4</v>
      </c>
      <c r="J17727" t="s">
        <v>235</v>
      </c>
      <c r="K17727" t="s">
        <v>482</v>
      </c>
      <c r="L17727" t="s">
        <v>806</v>
      </c>
      <c r="M17727" t="s">
        <v>913</v>
      </c>
      <c r="N17727" t="s">
        <v>206</v>
      </c>
      <c r="O17727" t="s">
        <v>264</v>
      </c>
      <c r="P17727">
        <v>2050</v>
      </c>
      <c r="Q17727">
        <v>0.49504999999999999</v>
      </c>
    </row>
    <row r="17728" spans="1:17" x14ac:dyDescent="0.25">
      <c r="A17728" t="s">
        <v>891</v>
      </c>
      <c r="B17728" t="s">
        <v>892</v>
      </c>
      <c r="C17728" t="s">
        <v>893</v>
      </c>
      <c r="D17728" t="s">
        <v>638</v>
      </c>
      <c r="E17728" t="s">
        <v>639</v>
      </c>
      <c r="F17728" t="s">
        <v>260</v>
      </c>
      <c r="G17728" t="s">
        <v>233</v>
      </c>
      <c r="H17728" t="s">
        <v>912</v>
      </c>
      <c r="I17728" t="s">
        <v>4</v>
      </c>
      <c r="J17728" t="s">
        <v>235</v>
      </c>
      <c r="K17728" t="s">
        <v>482</v>
      </c>
      <c r="L17728" t="s">
        <v>806</v>
      </c>
      <c r="M17728" t="s">
        <v>913</v>
      </c>
      <c r="N17728" t="s">
        <v>206</v>
      </c>
      <c r="O17728" t="s">
        <v>265</v>
      </c>
      <c r="P17728">
        <v>2050</v>
      </c>
      <c r="Q17728">
        <v>1.9802</v>
      </c>
    </row>
    <row r="17729" spans="1:17" x14ac:dyDescent="0.25">
      <c r="A17729" t="s">
        <v>891</v>
      </c>
      <c r="B17729" t="s">
        <v>892</v>
      </c>
      <c r="C17729" t="s">
        <v>893</v>
      </c>
      <c r="D17729" t="s">
        <v>638</v>
      </c>
      <c r="E17729" t="s">
        <v>639</v>
      </c>
      <c r="F17729" t="s">
        <v>260</v>
      </c>
      <c r="G17729" t="s">
        <v>233</v>
      </c>
      <c r="H17729" t="s">
        <v>914</v>
      </c>
      <c r="I17729" t="s">
        <v>4</v>
      </c>
      <c r="J17729" t="s">
        <v>481</v>
      </c>
      <c r="K17729" t="s">
        <v>482</v>
      </c>
      <c r="L17729" t="s">
        <v>806</v>
      </c>
      <c r="M17729" t="s">
        <v>915</v>
      </c>
      <c r="N17729" t="s">
        <v>206</v>
      </c>
      <c r="O17729" t="s">
        <v>194</v>
      </c>
      <c r="P17729">
        <v>2020</v>
      </c>
      <c r="Q17729">
        <v>0</v>
      </c>
    </row>
    <row r="17730" spans="1:17" x14ac:dyDescent="0.25">
      <c r="A17730" t="s">
        <v>891</v>
      </c>
      <c r="B17730" t="s">
        <v>892</v>
      </c>
      <c r="C17730" t="s">
        <v>893</v>
      </c>
      <c r="D17730" t="s">
        <v>638</v>
      </c>
      <c r="E17730" t="s">
        <v>639</v>
      </c>
      <c r="F17730" t="s">
        <v>260</v>
      </c>
      <c r="G17730" t="s">
        <v>233</v>
      </c>
      <c r="H17730" t="s">
        <v>914</v>
      </c>
      <c r="I17730" t="s">
        <v>4</v>
      </c>
      <c r="J17730" t="s">
        <v>481</v>
      </c>
      <c r="K17730" t="s">
        <v>482</v>
      </c>
      <c r="L17730" t="s">
        <v>806</v>
      </c>
      <c r="M17730" t="s">
        <v>915</v>
      </c>
      <c r="N17730" t="s">
        <v>206</v>
      </c>
      <c r="O17730" t="s">
        <v>194</v>
      </c>
      <c r="P17730">
        <v>2025</v>
      </c>
      <c r="Q17730">
        <v>0</v>
      </c>
    </row>
    <row r="17731" spans="1:17" x14ac:dyDescent="0.25">
      <c r="A17731" t="s">
        <v>891</v>
      </c>
      <c r="B17731" t="s">
        <v>892</v>
      </c>
      <c r="C17731" t="s">
        <v>893</v>
      </c>
      <c r="D17731" t="s">
        <v>638</v>
      </c>
      <c r="E17731" t="s">
        <v>639</v>
      </c>
      <c r="F17731" t="s">
        <v>260</v>
      </c>
      <c r="G17731" t="s">
        <v>233</v>
      </c>
      <c r="H17731" t="s">
        <v>914</v>
      </c>
      <c r="I17731" t="s">
        <v>4</v>
      </c>
      <c r="J17731" t="s">
        <v>481</v>
      </c>
      <c r="K17731" t="s">
        <v>482</v>
      </c>
      <c r="L17731" t="s">
        <v>806</v>
      </c>
      <c r="M17731" t="s">
        <v>915</v>
      </c>
      <c r="N17731" t="s">
        <v>206</v>
      </c>
      <c r="O17731" t="s">
        <v>264</v>
      </c>
      <c r="P17731">
        <v>2025</v>
      </c>
      <c r="Q17731">
        <v>0</v>
      </c>
    </row>
    <row r="17732" spans="1:17" x14ac:dyDescent="0.25">
      <c r="A17732" t="s">
        <v>891</v>
      </c>
      <c r="B17732" t="s">
        <v>892</v>
      </c>
      <c r="C17732" t="s">
        <v>893</v>
      </c>
      <c r="D17732" t="s">
        <v>638</v>
      </c>
      <c r="E17732" t="s">
        <v>639</v>
      </c>
      <c r="F17732" t="s">
        <v>260</v>
      </c>
      <c r="G17732" t="s">
        <v>233</v>
      </c>
      <c r="H17732" t="s">
        <v>914</v>
      </c>
      <c r="I17732" t="s">
        <v>4</v>
      </c>
      <c r="J17732" t="s">
        <v>481</v>
      </c>
      <c r="K17732" t="s">
        <v>482</v>
      </c>
      <c r="L17732" t="s">
        <v>806</v>
      </c>
      <c r="M17732" t="s">
        <v>915</v>
      </c>
      <c r="N17732" t="s">
        <v>206</v>
      </c>
      <c r="O17732" t="s">
        <v>265</v>
      </c>
      <c r="P17732">
        <v>2025</v>
      </c>
      <c r="Q17732">
        <v>0</v>
      </c>
    </row>
    <row r="17733" spans="1:17" x14ac:dyDescent="0.25">
      <c r="A17733" t="s">
        <v>891</v>
      </c>
      <c r="B17733" t="s">
        <v>892</v>
      </c>
      <c r="C17733" t="s">
        <v>893</v>
      </c>
      <c r="D17733" t="s">
        <v>638</v>
      </c>
      <c r="E17733" t="s">
        <v>639</v>
      </c>
      <c r="F17733" t="s">
        <v>260</v>
      </c>
      <c r="G17733" t="s">
        <v>233</v>
      </c>
      <c r="H17733" t="s">
        <v>914</v>
      </c>
      <c r="I17733" t="s">
        <v>4</v>
      </c>
      <c r="J17733" t="s">
        <v>481</v>
      </c>
      <c r="K17733" t="s">
        <v>482</v>
      </c>
      <c r="L17733" t="s">
        <v>806</v>
      </c>
      <c r="M17733" t="s">
        <v>915</v>
      </c>
      <c r="N17733" t="s">
        <v>206</v>
      </c>
      <c r="O17733" t="s">
        <v>194</v>
      </c>
      <c r="P17733">
        <v>2030</v>
      </c>
      <c r="Q17733">
        <v>0</v>
      </c>
    </row>
    <row r="17734" spans="1:17" x14ac:dyDescent="0.25">
      <c r="A17734" t="s">
        <v>891</v>
      </c>
      <c r="B17734" t="s">
        <v>892</v>
      </c>
      <c r="C17734" t="s">
        <v>893</v>
      </c>
      <c r="D17734" t="s">
        <v>638</v>
      </c>
      <c r="E17734" t="s">
        <v>639</v>
      </c>
      <c r="F17734" t="s">
        <v>260</v>
      </c>
      <c r="G17734" t="s">
        <v>233</v>
      </c>
      <c r="H17734" t="s">
        <v>914</v>
      </c>
      <c r="I17734" t="s">
        <v>4</v>
      </c>
      <c r="J17734" t="s">
        <v>481</v>
      </c>
      <c r="K17734" t="s">
        <v>482</v>
      </c>
      <c r="L17734" t="s">
        <v>806</v>
      </c>
      <c r="M17734" t="s">
        <v>915</v>
      </c>
      <c r="N17734" t="s">
        <v>206</v>
      </c>
      <c r="O17734" t="s">
        <v>194</v>
      </c>
      <c r="P17734">
        <v>2040</v>
      </c>
      <c r="Q17734">
        <v>0</v>
      </c>
    </row>
    <row r="17735" spans="1:17" x14ac:dyDescent="0.25">
      <c r="A17735" t="s">
        <v>891</v>
      </c>
      <c r="B17735" t="s">
        <v>892</v>
      </c>
      <c r="C17735" t="s">
        <v>893</v>
      </c>
      <c r="D17735" t="s">
        <v>638</v>
      </c>
      <c r="E17735" t="s">
        <v>639</v>
      </c>
      <c r="F17735" t="s">
        <v>260</v>
      </c>
      <c r="G17735" t="s">
        <v>233</v>
      </c>
      <c r="H17735" t="s">
        <v>914</v>
      </c>
      <c r="I17735" t="s">
        <v>4</v>
      </c>
      <c r="J17735" t="s">
        <v>481</v>
      </c>
      <c r="K17735" t="s">
        <v>482</v>
      </c>
      <c r="L17735" t="s">
        <v>806</v>
      </c>
      <c r="M17735" t="s">
        <v>915</v>
      </c>
      <c r="N17735" t="s">
        <v>206</v>
      </c>
      <c r="O17735" t="s">
        <v>194</v>
      </c>
      <c r="P17735">
        <v>2050</v>
      </c>
      <c r="Q17735">
        <v>0</v>
      </c>
    </row>
    <row r="17736" spans="1:17" x14ac:dyDescent="0.25">
      <c r="A17736" t="s">
        <v>891</v>
      </c>
      <c r="B17736" t="s">
        <v>892</v>
      </c>
      <c r="C17736" t="s">
        <v>893</v>
      </c>
      <c r="D17736" t="s">
        <v>638</v>
      </c>
      <c r="E17736" t="s">
        <v>639</v>
      </c>
      <c r="F17736" t="s">
        <v>260</v>
      </c>
      <c r="G17736" t="s">
        <v>233</v>
      </c>
      <c r="H17736" t="s">
        <v>914</v>
      </c>
      <c r="I17736" t="s">
        <v>4</v>
      </c>
      <c r="J17736" t="s">
        <v>481</v>
      </c>
      <c r="K17736" t="s">
        <v>482</v>
      </c>
      <c r="L17736" t="s">
        <v>806</v>
      </c>
      <c r="M17736" t="s">
        <v>915</v>
      </c>
      <c r="N17736" t="s">
        <v>206</v>
      </c>
      <c r="O17736" t="s">
        <v>264</v>
      </c>
      <c r="P17736">
        <v>2050</v>
      </c>
      <c r="Q17736">
        <v>0</v>
      </c>
    </row>
    <row r="17737" spans="1:17" x14ac:dyDescent="0.25">
      <c r="A17737" t="s">
        <v>891</v>
      </c>
      <c r="B17737" t="s">
        <v>892</v>
      </c>
      <c r="C17737" t="s">
        <v>893</v>
      </c>
      <c r="D17737" t="s">
        <v>638</v>
      </c>
      <c r="E17737" t="s">
        <v>639</v>
      </c>
      <c r="F17737" t="s">
        <v>260</v>
      </c>
      <c r="G17737" t="s">
        <v>233</v>
      </c>
      <c r="H17737" t="s">
        <v>914</v>
      </c>
      <c r="I17737" t="s">
        <v>4</v>
      </c>
      <c r="J17737" t="s">
        <v>481</v>
      </c>
      <c r="K17737" t="s">
        <v>482</v>
      </c>
      <c r="L17737" t="s">
        <v>806</v>
      </c>
      <c r="M17737" t="s">
        <v>915</v>
      </c>
      <c r="N17737" t="s">
        <v>206</v>
      </c>
      <c r="O17737" t="s">
        <v>265</v>
      </c>
      <c r="P17737">
        <v>2050</v>
      </c>
      <c r="Q17737">
        <v>0</v>
      </c>
    </row>
    <row r="17738" spans="1:17" x14ac:dyDescent="0.25">
      <c r="A17738" t="s">
        <v>891</v>
      </c>
      <c r="B17738" t="s">
        <v>892</v>
      </c>
      <c r="C17738" t="s">
        <v>893</v>
      </c>
      <c r="D17738" t="s">
        <v>638</v>
      </c>
      <c r="E17738" t="s">
        <v>639</v>
      </c>
      <c r="F17738" t="s">
        <v>260</v>
      </c>
      <c r="G17738" t="s">
        <v>233</v>
      </c>
      <c r="H17738" t="s">
        <v>916</v>
      </c>
      <c r="I17738" t="s">
        <v>4</v>
      </c>
      <c r="J17738" t="s">
        <v>485</v>
      </c>
      <c r="K17738" t="s">
        <v>482</v>
      </c>
      <c r="L17738" t="s">
        <v>806</v>
      </c>
      <c r="M17738" t="s">
        <v>913</v>
      </c>
      <c r="N17738" t="s">
        <v>206</v>
      </c>
      <c r="O17738" t="s">
        <v>194</v>
      </c>
      <c r="P17738">
        <v>2020</v>
      </c>
      <c r="Q17738">
        <v>0.99009999999999998</v>
      </c>
    </row>
    <row r="17739" spans="1:17" x14ac:dyDescent="0.25">
      <c r="A17739" t="s">
        <v>891</v>
      </c>
      <c r="B17739" t="s">
        <v>892</v>
      </c>
      <c r="C17739" t="s">
        <v>893</v>
      </c>
      <c r="D17739" t="s">
        <v>638</v>
      </c>
      <c r="E17739" t="s">
        <v>639</v>
      </c>
      <c r="F17739" t="s">
        <v>260</v>
      </c>
      <c r="G17739" t="s">
        <v>233</v>
      </c>
      <c r="H17739" t="s">
        <v>916</v>
      </c>
      <c r="I17739" t="s">
        <v>4</v>
      </c>
      <c r="J17739" t="s">
        <v>485</v>
      </c>
      <c r="K17739" t="s">
        <v>482</v>
      </c>
      <c r="L17739" t="s">
        <v>806</v>
      </c>
      <c r="M17739" t="s">
        <v>913</v>
      </c>
      <c r="N17739" t="s">
        <v>206</v>
      </c>
      <c r="O17739" t="s">
        <v>194</v>
      </c>
      <c r="P17739">
        <v>2025</v>
      </c>
      <c r="Q17739">
        <v>0.99009999999999998</v>
      </c>
    </row>
    <row r="17740" spans="1:17" x14ac:dyDescent="0.25">
      <c r="A17740" t="s">
        <v>891</v>
      </c>
      <c r="B17740" t="s">
        <v>892</v>
      </c>
      <c r="C17740" t="s">
        <v>893</v>
      </c>
      <c r="D17740" t="s">
        <v>638</v>
      </c>
      <c r="E17740" t="s">
        <v>639</v>
      </c>
      <c r="F17740" t="s">
        <v>260</v>
      </c>
      <c r="G17740" t="s">
        <v>233</v>
      </c>
      <c r="H17740" t="s">
        <v>916</v>
      </c>
      <c r="I17740" t="s">
        <v>4</v>
      </c>
      <c r="J17740" t="s">
        <v>485</v>
      </c>
      <c r="K17740" t="s">
        <v>482</v>
      </c>
      <c r="L17740" t="s">
        <v>806</v>
      </c>
      <c r="M17740" t="s">
        <v>913</v>
      </c>
      <c r="N17740" t="s">
        <v>206</v>
      </c>
      <c r="O17740" t="s">
        <v>264</v>
      </c>
      <c r="P17740">
        <v>2025</v>
      </c>
      <c r="Q17740">
        <v>0.49504999999999999</v>
      </c>
    </row>
    <row r="17741" spans="1:17" x14ac:dyDescent="0.25">
      <c r="A17741" t="s">
        <v>891</v>
      </c>
      <c r="B17741" t="s">
        <v>892</v>
      </c>
      <c r="C17741" t="s">
        <v>893</v>
      </c>
      <c r="D17741" t="s">
        <v>638</v>
      </c>
      <c r="E17741" t="s">
        <v>639</v>
      </c>
      <c r="F17741" t="s">
        <v>260</v>
      </c>
      <c r="G17741" t="s">
        <v>233</v>
      </c>
      <c r="H17741" t="s">
        <v>916</v>
      </c>
      <c r="I17741" t="s">
        <v>4</v>
      </c>
      <c r="J17741" t="s">
        <v>485</v>
      </c>
      <c r="K17741" t="s">
        <v>482</v>
      </c>
      <c r="L17741" t="s">
        <v>806</v>
      </c>
      <c r="M17741" t="s">
        <v>913</v>
      </c>
      <c r="N17741" t="s">
        <v>206</v>
      </c>
      <c r="O17741" t="s">
        <v>265</v>
      </c>
      <c r="P17741">
        <v>2025</v>
      </c>
      <c r="Q17741">
        <v>1.9802</v>
      </c>
    </row>
    <row r="17742" spans="1:17" x14ac:dyDescent="0.25">
      <c r="A17742" t="s">
        <v>891</v>
      </c>
      <c r="B17742" t="s">
        <v>892</v>
      </c>
      <c r="C17742" t="s">
        <v>893</v>
      </c>
      <c r="D17742" t="s">
        <v>638</v>
      </c>
      <c r="E17742" t="s">
        <v>639</v>
      </c>
      <c r="F17742" t="s">
        <v>260</v>
      </c>
      <c r="G17742" t="s">
        <v>233</v>
      </c>
      <c r="H17742" t="s">
        <v>916</v>
      </c>
      <c r="I17742" t="s">
        <v>4</v>
      </c>
      <c r="J17742" t="s">
        <v>485</v>
      </c>
      <c r="K17742" t="s">
        <v>482</v>
      </c>
      <c r="L17742" t="s">
        <v>806</v>
      </c>
      <c r="M17742" t="s">
        <v>913</v>
      </c>
      <c r="N17742" t="s">
        <v>206</v>
      </c>
      <c r="O17742" t="s">
        <v>194</v>
      </c>
      <c r="P17742">
        <v>2030</v>
      </c>
      <c r="Q17742">
        <v>0.99009999999999998</v>
      </c>
    </row>
    <row r="17743" spans="1:17" x14ac:dyDescent="0.25">
      <c r="A17743" t="s">
        <v>891</v>
      </c>
      <c r="B17743" t="s">
        <v>892</v>
      </c>
      <c r="C17743" t="s">
        <v>893</v>
      </c>
      <c r="D17743" t="s">
        <v>638</v>
      </c>
      <c r="E17743" t="s">
        <v>639</v>
      </c>
      <c r="F17743" t="s">
        <v>260</v>
      </c>
      <c r="G17743" t="s">
        <v>233</v>
      </c>
      <c r="H17743" t="s">
        <v>916</v>
      </c>
      <c r="I17743" t="s">
        <v>4</v>
      </c>
      <c r="J17743" t="s">
        <v>485</v>
      </c>
      <c r="K17743" t="s">
        <v>482</v>
      </c>
      <c r="L17743" t="s">
        <v>806</v>
      </c>
      <c r="M17743" t="s">
        <v>913</v>
      </c>
      <c r="N17743" t="s">
        <v>206</v>
      </c>
      <c r="O17743" t="s">
        <v>194</v>
      </c>
      <c r="P17743">
        <v>2040</v>
      </c>
      <c r="Q17743">
        <v>0.99009999999999998</v>
      </c>
    </row>
    <row r="17744" spans="1:17" x14ac:dyDescent="0.25">
      <c r="A17744" t="s">
        <v>891</v>
      </c>
      <c r="B17744" t="s">
        <v>892</v>
      </c>
      <c r="C17744" t="s">
        <v>893</v>
      </c>
      <c r="D17744" t="s">
        <v>638</v>
      </c>
      <c r="E17744" t="s">
        <v>639</v>
      </c>
      <c r="F17744" t="s">
        <v>260</v>
      </c>
      <c r="G17744" t="s">
        <v>233</v>
      </c>
      <c r="H17744" t="s">
        <v>916</v>
      </c>
      <c r="I17744" t="s">
        <v>4</v>
      </c>
      <c r="J17744" t="s">
        <v>485</v>
      </c>
      <c r="K17744" t="s">
        <v>482</v>
      </c>
      <c r="L17744" t="s">
        <v>806</v>
      </c>
      <c r="M17744" t="s">
        <v>913</v>
      </c>
      <c r="N17744" t="s">
        <v>206</v>
      </c>
      <c r="O17744" t="s">
        <v>194</v>
      </c>
      <c r="P17744">
        <v>2050</v>
      </c>
      <c r="Q17744">
        <v>0.99009999999999998</v>
      </c>
    </row>
    <row r="17745" spans="1:17" x14ac:dyDescent="0.25">
      <c r="A17745" t="s">
        <v>891</v>
      </c>
      <c r="B17745" t="s">
        <v>892</v>
      </c>
      <c r="C17745" t="s">
        <v>893</v>
      </c>
      <c r="D17745" t="s">
        <v>638</v>
      </c>
      <c r="E17745" t="s">
        <v>639</v>
      </c>
      <c r="F17745" t="s">
        <v>260</v>
      </c>
      <c r="G17745" t="s">
        <v>233</v>
      </c>
      <c r="H17745" t="s">
        <v>916</v>
      </c>
      <c r="I17745" t="s">
        <v>4</v>
      </c>
      <c r="J17745" t="s">
        <v>485</v>
      </c>
      <c r="K17745" t="s">
        <v>482</v>
      </c>
      <c r="L17745" t="s">
        <v>806</v>
      </c>
      <c r="M17745" t="s">
        <v>913</v>
      </c>
      <c r="N17745" t="s">
        <v>206</v>
      </c>
      <c r="O17745" t="s">
        <v>264</v>
      </c>
      <c r="P17745">
        <v>2050</v>
      </c>
      <c r="Q17745">
        <v>0.49504999999999999</v>
      </c>
    </row>
    <row r="17746" spans="1:17" x14ac:dyDescent="0.25">
      <c r="A17746" t="s">
        <v>891</v>
      </c>
      <c r="B17746" t="s">
        <v>892</v>
      </c>
      <c r="C17746" t="s">
        <v>893</v>
      </c>
      <c r="D17746" t="s">
        <v>638</v>
      </c>
      <c r="E17746" t="s">
        <v>639</v>
      </c>
      <c r="F17746" t="s">
        <v>260</v>
      </c>
      <c r="G17746" t="s">
        <v>233</v>
      </c>
      <c r="H17746" t="s">
        <v>916</v>
      </c>
      <c r="I17746" t="s">
        <v>4</v>
      </c>
      <c r="J17746" t="s">
        <v>485</v>
      </c>
      <c r="K17746" t="s">
        <v>482</v>
      </c>
      <c r="L17746" t="s">
        <v>806</v>
      </c>
      <c r="M17746" t="s">
        <v>913</v>
      </c>
      <c r="N17746" t="s">
        <v>206</v>
      </c>
      <c r="O17746" t="s">
        <v>265</v>
      </c>
      <c r="P17746">
        <v>2050</v>
      </c>
      <c r="Q17746">
        <v>1.9802</v>
      </c>
    </row>
    <row r="17747" spans="1:17" x14ac:dyDescent="0.25">
      <c r="A17747" t="s">
        <v>891</v>
      </c>
      <c r="B17747" t="s">
        <v>892</v>
      </c>
      <c r="C17747" t="s">
        <v>893</v>
      </c>
      <c r="D17747" t="s">
        <v>638</v>
      </c>
      <c r="E17747" t="s">
        <v>639</v>
      </c>
      <c r="F17747" t="s">
        <v>260</v>
      </c>
      <c r="G17747" t="s">
        <v>243</v>
      </c>
      <c r="H17747" t="s">
        <v>356</v>
      </c>
      <c r="I17747" t="s">
        <v>298</v>
      </c>
      <c r="K17747" t="s">
        <v>78</v>
      </c>
      <c r="M17747" t="s">
        <v>917</v>
      </c>
      <c r="N17747" t="s">
        <v>206</v>
      </c>
      <c r="O17747" t="s">
        <v>194</v>
      </c>
      <c r="P17747">
        <v>2020</v>
      </c>
      <c r="Q17747">
        <v>0.5</v>
      </c>
    </row>
    <row r="17748" spans="1:17" x14ac:dyDescent="0.25">
      <c r="A17748" t="s">
        <v>891</v>
      </c>
      <c r="B17748" t="s">
        <v>892</v>
      </c>
      <c r="C17748" t="s">
        <v>893</v>
      </c>
      <c r="D17748" t="s">
        <v>638</v>
      </c>
      <c r="E17748" t="s">
        <v>639</v>
      </c>
      <c r="F17748" t="s">
        <v>260</v>
      </c>
      <c r="G17748" t="s">
        <v>243</v>
      </c>
      <c r="H17748" t="s">
        <v>356</v>
      </c>
      <c r="I17748" t="s">
        <v>298</v>
      </c>
      <c r="K17748" t="s">
        <v>78</v>
      </c>
      <c r="M17748" t="s">
        <v>917</v>
      </c>
      <c r="N17748" t="s">
        <v>206</v>
      </c>
      <c r="O17748" t="s">
        <v>194</v>
      </c>
      <c r="P17748">
        <v>2025</v>
      </c>
      <c r="Q17748">
        <v>0.5</v>
      </c>
    </row>
    <row r="17749" spans="1:17" x14ac:dyDescent="0.25">
      <c r="A17749" t="s">
        <v>891</v>
      </c>
      <c r="B17749" t="s">
        <v>892</v>
      </c>
      <c r="C17749" t="s">
        <v>893</v>
      </c>
      <c r="D17749" t="s">
        <v>638</v>
      </c>
      <c r="E17749" t="s">
        <v>639</v>
      </c>
      <c r="F17749" t="s">
        <v>260</v>
      </c>
      <c r="G17749" t="s">
        <v>243</v>
      </c>
      <c r="H17749" t="s">
        <v>356</v>
      </c>
      <c r="I17749" t="s">
        <v>298</v>
      </c>
      <c r="K17749" t="s">
        <v>78</v>
      </c>
      <c r="M17749" t="s">
        <v>917</v>
      </c>
      <c r="N17749" t="s">
        <v>206</v>
      </c>
      <c r="O17749" t="s">
        <v>264</v>
      </c>
      <c r="P17749">
        <v>2025</v>
      </c>
      <c r="Q17749">
        <v>0.25</v>
      </c>
    </row>
    <row r="17750" spans="1:17" x14ac:dyDescent="0.25">
      <c r="A17750" t="s">
        <v>891</v>
      </c>
      <c r="B17750" t="s">
        <v>892</v>
      </c>
      <c r="C17750" t="s">
        <v>893</v>
      </c>
      <c r="D17750" t="s">
        <v>638</v>
      </c>
      <c r="E17750" t="s">
        <v>639</v>
      </c>
      <c r="F17750" t="s">
        <v>260</v>
      </c>
      <c r="G17750" t="s">
        <v>243</v>
      </c>
      <c r="H17750" t="s">
        <v>356</v>
      </c>
      <c r="I17750" t="s">
        <v>298</v>
      </c>
      <c r="K17750" t="s">
        <v>78</v>
      </c>
      <c r="M17750" t="s">
        <v>917</v>
      </c>
      <c r="N17750" t="s">
        <v>206</v>
      </c>
      <c r="O17750" t="s">
        <v>265</v>
      </c>
      <c r="P17750">
        <v>2025</v>
      </c>
      <c r="Q17750">
        <v>1</v>
      </c>
    </row>
    <row r="17751" spans="1:17" x14ac:dyDescent="0.25">
      <c r="A17751" t="s">
        <v>891</v>
      </c>
      <c r="B17751" t="s">
        <v>892</v>
      </c>
      <c r="C17751" t="s">
        <v>893</v>
      </c>
      <c r="D17751" t="s">
        <v>638</v>
      </c>
      <c r="E17751" t="s">
        <v>639</v>
      </c>
      <c r="F17751" t="s">
        <v>260</v>
      </c>
      <c r="G17751" t="s">
        <v>243</v>
      </c>
      <c r="H17751" t="s">
        <v>356</v>
      </c>
      <c r="I17751" t="s">
        <v>298</v>
      </c>
      <c r="K17751" t="s">
        <v>78</v>
      </c>
      <c r="M17751" t="s">
        <v>917</v>
      </c>
      <c r="N17751" t="s">
        <v>206</v>
      </c>
      <c r="O17751" t="s">
        <v>194</v>
      </c>
      <c r="P17751">
        <v>2030</v>
      </c>
      <c r="Q17751">
        <v>0.5</v>
      </c>
    </row>
    <row r="17752" spans="1:17" x14ac:dyDescent="0.25">
      <c r="A17752" t="s">
        <v>891</v>
      </c>
      <c r="B17752" t="s">
        <v>892</v>
      </c>
      <c r="C17752" t="s">
        <v>893</v>
      </c>
      <c r="D17752" t="s">
        <v>638</v>
      </c>
      <c r="E17752" t="s">
        <v>639</v>
      </c>
      <c r="F17752" t="s">
        <v>260</v>
      </c>
      <c r="G17752" t="s">
        <v>243</v>
      </c>
      <c r="H17752" t="s">
        <v>356</v>
      </c>
      <c r="I17752" t="s">
        <v>298</v>
      </c>
      <c r="K17752" t="s">
        <v>78</v>
      </c>
      <c r="M17752" t="s">
        <v>917</v>
      </c>
      <c r="N17752" t="s">
        <v>206</v>
      </c>
      <c r="O17752" t="s">
        <v>194</v>
      </c>
      <c r="P17752">
        <v>2040</v>
      </c>
      <c r="Q17752">
        <v>0.5</v>
      </c>
    </row>
    <row r="17753" spans="1:17" x14ac:dyDescent="0.25">
      <c r="A17753" t="s">
        <v>891</v>
      </c>
      <c r="B17753" t="s">
        <v>892</v>
      </c>
      <c r="C17753" t="s">
        <v>893</v>
      </c>
      <c r="D17753" t="s">
        <v>638</v>
      </c>
      <c r="E17753" t="s">
        <v>639</v>
      </c>
      <c r="F17753" t="s">
        <v>260</v>
      </c>
      <c r="G17753" t="s">
        <v>243</v>
      </c>
      <c r="H17753" t="s">
        <v>356</v>
      </c>
      <c r="I17753" t="s">
        <v>298</v>
      </c>
      <c r="K17753" t="s">
        <v>78</v>
      </c>
      <c r="M17753" t="s">
        <v>917</v>
      </c>
      <c r="N17753" t="s">
        <v>206</v>
      </c>
      <c r="O17753" t="s">
        <v>194</v>
      </c>
      <c r="P17753">
        <v>2050</v>
      </c>
      <c r="Q17753">
        <v>0.5</v>
      </c>
    </row>
    <row r="17754" spans="1:17" x14ac:dyDescent="0.25">
      <c r="A17754" t="s">
        <v>891</v>
      </c>
      <c r="B17754" t="s">
        <v>892</v>
      </c>
      <c r="C17754" t="s">
        <v>893</v>
      </c>
      <c r="D17754" t="s">
        <v>638</v>
      </c>
      <c r="E17754" t="s">
        <v>639</v>
      </c>
      <c r="F17754" t="s">
        <v>260</v>
      </c>
      <c r="G17754" t="s">
        <v>243</v>
      </c>
      <c r="H17754" t="s">
        <v>356</v>
      </c>
      <c r="I17754" t="s">
        <v>298</v>
      </c>
      <c r="K17754" t="s">
        <v>78</v>
      </c>
      <c r="M17754" t="s">
        <v>917</v>
      </c>
      <c r="N17754" t="s">
        <v>206</v>
      </c>
      <c r="O17754" t="s">
        <v>264</v>
      </c>
      <c r="P17754">
        <v>2050</v>
      </c>
      <c r="Q17754">
        <v>0.25</v>
      </c>
    </row>
    <row r="17755" spans="1:17" x14ac:dyDescent="0.25">
      <c r="A17755" t="s">
        <v>891</v>
      </c>
      <c r="B17755" t="s">
        <v>892</v>
      </c>
      <c r="C17755" t="s">
        <v>893</v>
      </c>
      <c r="D17755" t="s">
        <v>638</v>
      </c>
      <c r="E17755" t="s">
        <v>639</v>
      </c>
      <c r="F17755" t="s">
        <v>260</v>
      </c>
      <c r="G17755" t="s">
        <v>243</v>
      </c>
      <c r="H17755" t="s">
        <v>356</v>
      </c>
      <c r="I17755" t="s">
        <v>298</v>
      </c>
      <c r="K17755" t="s">
        <v>78</v>
      </c>
      <c r="M17755" t="s">
        <v>917</v>
      </c>
      <c r="N17755" t="s">
        <v>206</v>
      </c>
      <c r="O17755" t="s">
        <v>265</v>
      </c>
      <c r="P17755">
        <v>2050</v>
      </c>
      <c r="Q17755">
        <v>1</v>
      </c>
    </row>
    <row r="17756" spans="1:17" x14ac:dyDescent="0.25">
      <c r="A17756" t="s">
        <v>891</v>
      </c>
      <c r="B17756" t="s">
        <v>892</v>
      </c>
      <c r="C17756" t="s">
        <v>893</v>
      </c>
      <c r="D17756" t="s">
        <v>638</v>
      </c>
      <c r="E17756" t="s">
        <v>639</v>
      </c>
      <c r="F17756" t="s">
        <v>260</v>
      </c>
      <c r="G17756" t="s">
        <v>243</v>
      </c>
      <c r="H17756" t="s">
        <v>244</v>
      </c>
      <c r="I17756" t="s">
        <v>245</v>
      </c>
      <c r="J17756" t="s">
        <v>246</v>
      </c>
      <c r="K17756" t="s">
        <v>191</v>
      </c>
      <c r="M17756" t="s">
        <v>918</v>
      </c>
      <c r="N17756" t="s">
        <v>206</v>
      </c>
      <c r="O17756" t="s">
        <v>194</v>
      </c>
      <c r="P17756">
        <v>2020</v>
      </c>
      <c r="Q17756">
        <v>0.25</v>
      </c>
    </row>
    <row r="17757" spans="1:17" x14ac:dyDescent="0.25">
      <c r="A17757" t="s">
        <v>891</v>
      </c>
      <c r="B17757" t="s">
        <v>892</v>
      </c>
      <c r="C17757" t="s">
        <v>893</v>
      </c>
      <c r="D17757" t="s">
        <v>638</v>
      </c>
      <c r="E17757" t="s">
        <v>639</v>
      </c>
      <c r="F17757" t="s">
        <v>260</v>
      </c>
      <c r="G17757" t="s">
        <v>243</v>
      </c>
      <c r="H17757" t="s">
        <v>244</v>
      </c>
      <c r="I17757" t="s">
        <v>245</v>
      </c>
      <c r="J17757" t="s">
        <v>246</v>
      </c>
      <c r="K17757" t="s">
        <v>191</v>
      </c>
      <c r="M17757" t="s">
        <v>918</v>
      </c>
      <c r="N17757" t="s">
        <v>206</v>
      </c>
      <c r="O17757" t="s">
        <v>194</v>
      </c>
      <c r="P17757">
        <v>2025</v>
      </c>
      <c r="Q17757">
        <v>0.25</v>
      </c>
    </row>
    <row r="17758" spans="1:17" x14ac:dyDescent="0.25">
      <c r="A17758" t="s">
        <v>891</v>
      </c>
      <c r="B17758" t="s">
        <v>892</v>
      </c>
      <c r="C17758" t="s">
        <v>893</v>
      </c>
      <c r="D17758" t="s">
        <v>638</v>
      </c>
      <c r="E17758" t="s">
        <v>639</v>
      </c>
      <c r="F17758" t="s">
        <v>260</v>
      </c>
      <c r="G17758" t="s">
        <v>243</v>
      </c>
      <c r="H17758" t="s">
        <v>244</v>
      </c>
      <c r="I17758" t="s">
        <v>245</v>
      </c>
      <c r="J17758" t="s">
        <v>246</v>
      </c>
      <c r="K17758" t="s">
        <v>191</v>
      </c>
      <c r="M17758" t="s">
        <v>918</v>
      </c>
      <c r="N17758" t="s">
        <v>206</v>
      </c>
      <c r="O17758" t="s">
        <v>264</v>
      </c>
      <c r="P17758">
        <v>2025</v>
      </c>
      <c r="Q17758">
        <v>0.1</v>
      </c>
    </row>
    <row r="17759" spans="1:17" x14ac:dyDescent="0.25">
      <c r="A17759" t="s">
        <v>891</v>
      </c>
      <c r="B17759" t="s">
        <v>892</v>
      </c>
      <c r="C17759" t="s">
        <v>893</v>
      </c>
      <c r="D17759" t="s">
        <v>638</v>
      </c>
      <c r="E17759" t="s">
        <v>639</v>
      </c>
      <c r="F17759" t="s">
        <v>260</v>
      </c>
      <c r="G17759" t="s">
        <v>243</v>
      </c>
      <c r="H17759" t="s">
        <v>244</v>
      </c>
      <c r="I17759" t="s">
        <v>245</v>
      </c>
      <c r="J17759" t="s">
        <v>246</v>
      </c>
      <c r="K17759" t="s">
        <v>191</v>
      </c>
      <c r="M17759" t="s">
        <v>918</v>
      </c>
      <c r="N17759" t="s">
        <v>206</v>
      </c>
      <c r="O17759" t="s">
        <v>265</v>
      </c>
      <c r="P17759">
        <v>2025</v>
      </c>
      <c r="Q17759">
        <v>0.5</v>
      </c>
    </row>
    <row r="17760" spans="1:17" x14ac:dyDescent="0.25">
      <c r="A17760" t="s">
        <v>891</v>
      </c>
      <c r="B17760" t="s">
        <v>892</v>
      </c>
      <c r="C17760" t="s">
        <v>893</v>
      </c>
      <c r="D17760" t="s">
        <v>638</v>
      </c>
      <c r="E17760" t="s">
        <v>639</v>
      </c>
      <c r="F17760" t="s">
        <v>260</v>
      </c>
      <c r="G17760" t="s">
        <v>243</v>
      </c>
      <c r="H17760" t="s">
        <v>244</v>
      </c>
      <c r="I17760" t="s">
        <v>245</v>
      </c>
      <c r="J17760" t="s">
        <v>246</v>
      </c>
      <c r="K17760" t="s">
        <v>191</v>
      </c>
      <c r="M17760" t="s">
        <v>918</v>
      </c>
      <c r="N17760" t="s">
        <v>206</v>
      </c>
      <c r="O17760" t="s">
        <v>194</v>
      </c>
      <c r="P17760">
        <v>2030</v>
      </c>
      <c r="Q17760">
        <v>0.25</v>
      </c>
    </row>
    <row r="17761" spans="1:17" x14ac:dyDescent="0.25">
      <c r="A17761" t="s">
        <v>891</v>
      </c>
      <c r="B17761" t="s">
        <v>892</v>
      </c>
      <c r="C17761" t="s">
        <v>893</v>
      </c>
      <c r="D17761" t="s">
        <v>638</v>
      </c>
      <c r="E17761" t="s">
        <v>639</v>
      </c>
      <c r="F17761" t="s">
        <v>260</v>
      </c>
      <c r="G17761" t="s">
        <v>243</v>
      </c>
      <c r="H17761" t="s">
        <v>244</v>
      </c>
      <c r="I17761" t="s">
        <v>245</v>
      </c>
      <c r="J17761" t="s">
        <v>246</v>
      </c>
      <c r="K17761" t="s">
        <v>191</v>
      </c>
      <c r="M17761" t="s">
        <v>918</v>
      </c>
      <c r="N17761" t="s">
        <v>206</v>
      </c>
      <c r="O17761" t="s">
        <v>194</v>
      </c>
      <c r="P17761">
        <v>2040</v>
      </c>
      <c r="Q17761">
        <v>0.25</v>
      </c>
    </row>
    <row r="17762" spans="1:17" x14ac:dyDescent="0.25">
      <c r="A17762" t="s">
        <v>891</v>
      </c>
      <c r="B17762" t="s">
        <v>892</v>
      </c>
      <c r="C17762" t="s">
        <v>893</v>
      </c>
      <c r="D17762" t="s">
        <v>638</v>
      </c>
      <c r="E17762" t="s">
        <v>639</v>
      </c>
      <c r="F17762" t="s">
        <v>260</v>
      </c>
      <c r="G17762" t="s">
        <v>243</v>
      </c>
      <c r="H17762" t="s">
        <v>244</v>
      </c>
      <c r="I17762" t="s">
        <v>245</v>
      </c>
      <c r="J17762" t="s">
        <v>246</v>
      </c>
      <c r="K17762" t="s">
        <v>191</v>
      </c>
      <c r="M17762" t="s">
        <v>918</v>
      </c>
      <c r="N17762" t="s">
        <v>206</v>
      </c>
      <c r="O17762" t="s">
        <v>194</v>
      </c>
      <c r="P17762">
        <v>2050</v>
      </c>
      <c r="Q17762">
        <v>0.25</v>
      </c>
    </row>
    <row r="17763" spans="1:17" x14ac:dyDescent="0.25">
      <c r="A17763" t="s">
        <v>891</v>
      </c>
      <c r="B17763" t="s">
        <v>892</v>
      </c>
      <c r="C17763" t="s">
        <v>893</v>
      </c>
      <c r="D17763" t="s">
        <v>638</v>
      </c>
      <c r="E17763" t="s">
        <v>639</v>
      </c>
      <c r="F17763" t="s">
        <v>260</v>
      </c>
      <c r="G17763" t="s">
        <v>243</v>
      </c>
      <c r="H17763" t="s">
        <v>244</v>
      </c>
      <c r="I17763" t="s">
        <v>245</v>
      </c>
      <c r="J17763" t="s">
        <v>246</v>
      </c>
      <c r="K17763" t="s">
        <v>191</v>
      </c>
      <c r="M17763" t="s">
        <v>918</v>
      </c>
      <c r="N17763" t="s">
        <v>206</v>
      </c>
      <c r="O17763" t="s">
        <v>264</v>
      </c>
      <c r="P17763">
        <v>2050</v>
      </c>
      <c r="Q17763">
        <v>0.1</v>
      </c>
    </row>
    <row r="17764" spans="1:17" x14ac:dyDescent="0.25">
      <c r="A17764" t="s">
        <v>891</v>
      </c>
      <c r="B17764" t="s">
        <v>892</v>
      </c>
      <c r="C17764" t="s">
        <v>893</v>
      </c>
      <c r="D17764" t="s">
        <v>638</v>
      </c>
      <c r="E17764" t="s">
        <v>639</v>
      </c>
      <c r="F17764" t="s">
        <v>260</v>
      </c>
      <c r="G17764" t="s">
        <v>243</v>
      </c>
      <c r="H17764" t="s">
        <v>244</v>
      </c>
      <c r="I17764" t="s">
        <v>245</v>
      </c>
      <c r="J17764" t="s">
        <v>246</v>
      </c>
      <c r="K17764" t="s">
        <v>191</v>
      </c>
      <c r="M17764" t="s">
        <v>918</v>
      </c>
      <c r="N17764" t="s">
        <v>206</v>
      </c>
      <c r="O17764" t="s">
        <v>265</v>
      </c>
      <c r="P17764">
        <v>2050</v>
      </c>
      <c r="Q17764">
        <v>0.5</v>
      </c>
    </row>
    <row r="17765" spans="1:17" x14ac:dyDescent="0.25">
      <c r="A17765" t="s">
        <v>891</v>
      </c>
      <c r="B17765" t="s">
        <v>892</v>
      </c>
      <c r="C17765" t="s">
        <v>893</v>
      </c>
      <c r="D17765" t="s">
        <v>638</v>
      </c>
      <c r="E17765" t="s">
        <v>639</v>
      </c>
      <c r="F17765" t="s">
        <v>260</v>
      </c>
      <c r="G17765" t="s">
        <v>243</v>
      </c>
      <c r="H17765" t="s">
        <v>248</v>
      </c>
      <c r="I17765" t="s">
        <v>249</v>
      </c>
      <c r="J17765" t="s">
        <v>250</v>
      </c>
      <c r="K17765" t="s">
        <v>191</v>
      </c>
      <c r="M17765" t="s">
        <v>919</v>
      </c>
      <c r="N17765" t="s">
        <v>206</v>
      </c>
      <c r="O17765" t="s">
        <v>194</v>
      </c>
      <c r="P17765">
        <v>2020</v>
      </c>
      <c r="Q17765">
        <v>0.65</v>
      </c>
    </row>
    <row r="17766" spans="1:17" x14ac:dyDescent="0.25">
      <c r="A17766" t="s">
        <v>891</v>
      </c>
      <c r="B17766" t="s">
        <v>892</v>
      </c>
      <c r="C17766" t="s">
        <v>893</v>
      </c>
      <c r="D17766" t="s">
        <v>638</v>
      </c>
      <c r="E17766" t="s">
        <v>639</v>
      </c>
      <c r="F17766" t="s">
        <v>260</v>
      </c>
      <c r="G17766" t="s">
        <v>243</v>
      </c>
      <c r="H17766" t="s">
        <v>248</v>
      </c>
      <c r="I17766" t="s">
        <v>249</v>
      </c>
      <c r="J17766" t="s">
        <v>250</v>
      </c>
      <c r="K17766" t="s">
        <v>191</v>
      </c>
      <c r="M17766" t="s">
        <v>919</v>
      </c>
      <c r="N17766" t="s">
        <v>206</v>
      </c>
      <c r="O17766" t="s">
        <v>194</v>
      </c>
      <c r="P17766">
        <v>2025</v>
      </c>
      <c r="Q17766">
        <v>0.65</v>
      </c>
    </row>
    <row r="17767" spans="1:17" x14ac:dyDescent="0.25">
      <c r="A17767" t="s">
        <v>891</v>
      </c>
      <c r="B17767" t="s">
        <v>892</v>
      </c>
      <c r="C17767" t="s">
        <v>893</v>
      </c>
      <c r="D17767" t="s">
        <v>638</v>
      </c>
      <c r="E17767" t="s">
        <v>639</v>
      </c>
      <c r="F17767" t="s">
        <v>260</v>
      </c>
      <c r="G17767" t="s">
        <v>243</v>
      </c>
      <c r="H17767" t="s">
        <v>248</v>
      </c>
      <c r="I17767" t="s">
        <v>249</v>
      </c>
      <c r="J17767" t="s">
        <v>250</v>
      </c>
      <c r="K17767" t="s">
        <v>191</v>
      </c>
      <c r="M17767" t="s">
        <v>919</v>
      </c>
      <c r="N17767" t="s">
        <v>206</v>
      </c>
      <c r="O17767" t="s">
        <v>264</v>
      </c>
      <c r="P17767">
        <v>2025</v>
      </c>
      <c r="Q17767">
        <v>0.65</v>
      </c>
    </row>
    <row r="17768" spans="1:17" x14ac:dyDescent="0.25">
      <c r="A17768" t="s">
        <v>891</v>
      </c>
      <c r="B17768" t="s">
        <v>892</v>
      </c>
      <c r="C17768" t="s">
        <v>893</v>
      </c>
      <c r="D17768" t="s">
        <v>638</v>
      </c>
      <c r="E17768" t="s">
        <v>639</v>
      </c>
      <c r="F17768" t="s">
        <v>260</v>
      </c>
      <c r="G17768" t="s">
        <v>243</v>
      </c>
      <c r="H17768" t="s">
        <v>248</v>
      </c>
      <c r="I17768" t="s">
        <v>249</v>
      </c>
      <c r="J17768" t="s">
        <v>250</v>
      </c>
      <c r="K17768" t="s">
        <v>191</v>
      </c>
      <c r="M17768" t="s">
        <v>919</v>
      </c>
      <c r="N17768" t="s">
        <v>206</v>
      </c>
      <c r="O17768" t="s">
        <v>265</v>
      </c>
      <c r="P17768">
        <v>2025</v>
      </c>
      <c r="Q17768">
        <v>1</v>
      </c>
    </row>
    <row r="17769" spans="1:17" x14ac:dyDescent="0.25">
      <c r="A17769" t="s">
        <v>891</v>
      </c>
      <c r="B17769" t="s">
        <v>892</v>
      </c>
      <c r="C17769" t="s">
        <v>893</v>
      </c>
      <c r="D17769" t="s">
        <v>638</v>
      </c>
      <c r="E17769" t="s">
        <v>639</v>
      </c>
      <c r="F17769" t="s">
        <v>260</v>
      </c>
      <c r="G17769" t="s">
        <v>243</v>
      </c>
      <c r="H17769" t="s">
        <v>248</v>
      </c>
      <c r="I17769" t="s">
        <v>249</v>
      </c>
      <c r="J17769" t="s">
        <v>250</v>
      </c>
      <c r="K17769" t="s">
        <v>191</v>
      </c>
      <c r="M17769" t="s">
        <v>919</v>
      </c>
      <c r="N17769" t="s">
        <v>206</v>
      </c>
      <c r="O17769" t="s">
        <v>194</v>
      </c>
      <c r="P17769">
        <v>2030</v>
      </c>
      <c r="Q17769">
        <v>0.65</v>
      </c>
    </row>
    <row r="17770" spans="1:17" x14ac:dyDescent="0.25">
      <c r="A17770" t="s">
        <v>891</v>
      </c>
      <c r="B17770" t="s">
        <v>892</v>
      </c>
      <c r="C17770" t="s">
        <v>893</v>
      </c>
      <c r="D17770" t="s">
        <v>638</v>
      </c>
      <c r="E17770" t="s">
        <v>639</v>
      </c>
      <c r="F17770" t="s">
        <v>260</v>
      </c>
      <c r="G17770" t="s">
        <v>243</v>
      </c>
      <c r="H17770" t="s">
        <v>248</v>
      </c>
      <c r="I17770" t="s">
        <v>249</v>
      </c>
      <c r="J17770" t="s">
        <v>250</v>
      </c>
      <c r="K17770" t="s">
        <v>191</v>
      </c>
      <c r="M17770" t="s">
        <v>919</v>
      </c>
      <c r="N17770" t="s">
        <v>206</v>
      </c>
      <c r="O17770" t="s">
        <v>194</v>
      </c>
      <c r="P17770">
        <v>2040</v>
      </c>
      <c r="Q17770">
        <v>0.65</v>
      </c>
    </row>
    <row r="17771" spans="1:17" x14ac:dyDescent="0.25">
      <c r="A17771" t="s">
        <v>891</v>
      </c>
      <c r="B17771" t="s">
        <v>892</v>
      </c>
      <c r="C17771" t="s">
        <v>893</v>
      </c>
      <c r="D17771" t="s">
        <v>638</v>
      </c>
      <c r="E17771" t="s">
        <v>639</v>
      </c>
      <c r="F17771" t="s">
        <v>260</v>
      </c>
      <c r="G17771" t="s">
        <v>243</v>
      </c>
      <c r="H17771" t="s">
        <v>248</v>
      </c>
      <c r="I17771" t="s">
        <v>249</v>
      </c>
      <c r="J17771" t="s">
        <v>250</v>
      </c>
      <c r="K17771" t="s">
        <v>191</v>
      </c>
      <c r="M17771" t="s">
        <v>919</v>
      </c>
      <c r="N17771" t="s">
        <v>206</v>
      </c>
      <c r="O17771" t="s">
        <v>194</v>
      </c>
      <c r="P17771">
        <v>2050</v>
      </c>
      <c r="Q17771">
        <v>0.65</v>
      </c>
    </row>
    <row r="17772" spans="1:17" x14ac:dyDescent="0.25">
      <c r="A17772" t="s">
        <v>891</v>
      </c>
      <c r="B17772" t="s">
        <v>892</v>
      </c>
      <c r="C17772" t="s">
        <v>893</v>
      </c>
      <c r="D17772" t="s">
        <v>638</v>
      </c>
      <c r="E17772" t="s">
        <v>639</v>
      </c>
      <c r="F17772" t="s">
        <v>260</v>
      </c>
      <c r="G17772" t="s">
        <v>243</v>
      </c>
      <c r="H17772" t="s">
        <v>248</v>
      </c>
      <c r="I17772" t="s">
        <v>249</v>
      </c>
      <c r="J17772" t="s">
        <v>250</v>
      </c>
      <c r="K17772" t="s">
        <v>191</v>
      </c>
      <c r="M17772" t="s">
        <v>919</v>
      </c>
      <c r="N17772" t="s">
        <v>206</v>
      </c>
      <c r="O17772" t="s">
        <v>264</v>
      </c>
      <c r="P17772">
        <v>2050</v>
      </c>
      <c r="Q17772">
        <v>0.65</v>
      </c>
    </row>
    <row r="17773" spans="1:17" x14ac:dyDescent="0.25">
      <c r="A17773" t="s">
        <v>891</v>
      </c>
      <c r="B17773" t="s">
        <v>892</v>
      </c>
      <c r="C17773" t="s">
        <v>893</v>
      </c>
      <c r="D17773" t="s">
        <v>638</v>
      </c>
      <c r="E17773" t="s">
        <v>639</v>
      </c>
      <c r="F17773" t="s">
        <v>260</v>
      </c>
      <c r="G17773" t="s">
        <v>243</v>
      </c>
      <c r="H17773" t="s">
        <v>248</v>
      </c>
      <c r="I17773" t="s">
        <v>249</v>
      </c>
      <c r="J17773" t="s">
        <v>250</v>
      </c>
      <c r="K17773" t="s">
        <v>191</v>
      </c>
      <c r="M17773" t="s">
        <v>919</v>
      </c>
      <c r="N17773" t="s">
        <v>206</v>
      </c>
      <c r="O17773" t="s">
        <v>265</v>
      </c>
      <c r="P17773">
        <v>2050</v>
      </c>
      <c r="Q17773">
        <v>1</v>
      </c>
    </row>
    <row r="17774" spans="1:17" x14ac:dyDescent="0.25">
      <c r="A17774" t="s">
        <v>891</v>
      </c>
      <c r="B17774" t="s">
        <v>892</v>
      </c>
      <c r="C17774" t="s">
        <v>893</v>
      </c>
      <c r="D17774" t="s">
        <v>638</v>
      </c>
      <c r="E17774" t="s">
        <v>639</v>
      </c>
      <c r="F17774" t="s">
        <v>260</v>
      </c>
      <c r="G17774" t="s">
        <v>243</v>
      </c>
      <c r="H17774" t="s">
        <v>253</v>
      </c>
      <c r="I17774" t="s">
        <v>254</v>
      </c>
      <c r="J17774" t="s">
        <v>255</v>
      </c>
      <c r="K17774" t="s">
        <v>191</v>
      </c>
      <c r="M17774" t="s">
        <v>919</v>
      </c>
      <c r="N17774" t="s">
        <v>206</v>
      </c>
      <c r="O17774" t="s">
        <v>194</v>
      </c>
      <c r="P17774">
        <v>2020</v>
      </c>
      <c r="Q17774">
        <v>1</v>
      </c>
    </row>
    <row r="17775" spans="1:17" x14ac:dyDescent="0.25">
      <c r="A17775" t="s">
        <v>891</v>
      </c>
      <c r="B17775" t="s">
        <v>892</v>
      </c>
      <c r="C17775" t="s">
        <v>893</v>
      </c>
      <c r="D17775" t="s">
        <v>638</v>
      </c>
      <c r="E17775" t="s">
        <v>639</v>
      </c>
      <c r="F17775" t="s">
        <v>260</v>
      </c>
      <c r="G17775" t="s">
        <v>243</v>
      </c>
      <c r="H17775" t="s">
        <v>253</v>
      </c>
      <c r="I17775" t="s">
        <v>254</v>
      </c>
      <c r="J17775" t="s">
        <v>255</v>
      </c>
      <c r="K17775" t="s">
        <v>191</v>
      </c>
      <c r="M17775" t="s">
        <v>919</v>
      </c>
      <c r="N17775" t="s">
        <v>206</v>
      </c>
      <c r="O17775" t="s">
        <v>194</v>
      </c>
      <c r="P17775">
        <v>2025</v>
      </c>
      <c r="Q17775">
        <v>1</v>
      </c>
    </row>
    <row r="17776" spans="1:17" x14ac:dyDescent="0.25">
      <c r="A17776" t="s">
        <v>891</v>
      </c>
      <c r="B17776" t="s">
        <v>892</v>
      </c>
      <c r="C17776" t="s">
        <v>893</v>
      </c>
      <c r="D17776" t="s">
        <v>638</v>
      </c>
      <c r="E17776" t="s">
        <v>639</v>
      </c>
      <c r="F17776" t="s">
        <v>260</v>
      </c>
      <c r="G17776" t="s">
        <v>243</v>
      </c>
      <c r="H17776" t="s">
        <v>253</v>
      </c>
      <c r="I17776" t="s">
        <v>254</v>
      </c>
      <c r="J17776" t="s">
        <v>255</v>
      </c>
      <c r="K17776" t="s">
        <v>191</v>
      </c>
      <c r="M17776" t="s">
        <v>919</v>
      </c>
      <c r="N17776" t="s">
        <v>206</v>
      </c>
      <c r="O17776" t="s">
        <v>264</v>
      </c>
      <c r="P17776">
        <v>2025</v>
      </c>
      <c r="Q17776">
        <v>1</v>
      </c>
    </row>
    <row r="17777" spans="1:17" x14ac:dyDescent="0.25">
      <c r="A17777" t="s">
        <v>891</v>
      </c>
      <c r="B17777" t="s">
        <v>892</v>
      </c>
      <c r="C17777" t="s">
        <v>893</v>
      </c>
      <c r="D17777" t="s">
        <v>638</v>
      </c>
      <c r="E17777" t="s">
        <v>639</v>
      </c>
      <c r="F17777" t="s">
        <v>260</v>
      </c>
      <c r="G17777" t="s">
        <v>243</v>
      </c>
      <c r="H17777" t="s">
        <v>253</v>
      </c>
      <c r="I17777" t="s">
        <v>254</v>
      </c>
      <c r="J17777" t="s">
        <v>255</v>
      </c>
      <c r="K17777" t="s">
        <v>191</v>
      </c>
      <c r="M17777" t="s">
        <v>919</v>
      </c>
      <c r="N17777" t="s">
        <v>206</v>
      </c>
      <c r="O17777" t="s">
        <v>265</v>
      </c>
      <c r="P17777">
        <v>2025</v>
      </c>
      <c r="Q17777">
        <v>1</v>
      </c>
    </row>
    <row r="17778" spans="1:17" x14ac:dyDescent="0.25">
      <c r="A17778" t="s">
        <v>891</v>
      </c>
      <c r="B17778" t="s">
        <v>892</v>
      </c>
      <c r="C17778" t="s">
        <v>893</v>
      </c>
      <c r="D17778" t="s">
        <v>638</v>
      </c>
      <c r="E17778" t="s">
        <v>639</v>
      </c>
      <c r="F17778" t="s">
        <v>260</v>
      </c>
      <c r="G17778" t="s">
        <v>243</v>
      </c>
      <c r="H17778" t="s">
        <v>253</v>
      </c>
      <c r="I17778" t="s">
        <v>254</v>
      </c>
      <c r="J17778" t="s">
        <v>255</v>
      </c>
      <c r="K17778" t="s">
        <v>191</v>
      </c>
      <c r="M17778" t="s">
        <v>919</v>
      </c>
      <c r="N17778" t="s">
        <v>206</v>
      </c>
      <c r="O17778" t="s">
        <v>194</v>
      </c>
      <c r="P17778">
        <v>2030</v>
      </c>
      <c r="Q17778">
        <v>1</v>
      </c>
    </row>
    <row r="17779" spans="1:17" x14ac:dyDescent="0.25">
      <c r="A17779" t="s">
        <v>891</v>
      </c>
      <c r="B17779" t="s">
        <v>892</v>
      </c>
      <c r="C17779" t="s">
        <v>893</v>
      </c>
      <c r="D17779" t="s">
        <v>638</v>
      </c>
      <c r="E17779" t="s">
        <v>639</v>
      </c>
      <c r="F17779" t="s">
        <v>260</v>
      </c>
      <c r="G17779" t="s">
        <v>243</v>
      </c>
      <c r="H17779" t="s">
        <v>253</v>
      </c>
      <c r="I17779" t="s">
        <v>254</v>
      </c>
      <c r="J17779" t="s">
        <v>255</v>
      </c>
      <c r="K17779" t="s">
        <v>191</v>
      </c>
      <c r="M17779" t="s">
        <v>919</v>
      </c>
      <c r="N17779" t="s">
        <v>206</v>
      </c>
      <c r="O17779" t="s">
        <v>194</v>
      </c>
      <c r="P17779">
        <v>2040</v>
      </c>
      <c r="Q17779">
        <v>1</v>
      </c>
    </row>
    <row r="17780" spans="1:17" x14ac:dyDescent="0.25">
      <c r="A17780" t="s">
        <v>891</v>
      </c>
      <c r="B17780" t="s">
        <v>892</v>
      </c>
      <c r="C17780" t="s">
        <v>893</v>
      </c>
      <c r="D17780" t="s">
        <v>638</v>
      </c>
      <c r="E17780" t="s">
        <v>639</v>
      </c>
      <c r="F17780" t="s">
        <v>260</v>
      </c>
      <c r="G17780" t="s">
        <v>243</v>
      </c>
      <c r="H17780" t="s">
        <v>253</v>
      </c>
      <c r="I17780" t="s">
        <v>254</v>
      </c>
      <c r="J17780" t="s">
        <v>255</v>
      </c>
      <c r="K17780" t="s">
        <v>191</v>
      </c>
      <c r="M17780" t="s">
        <v>919</v>
      </c>
      <c r="N17780" t="s">
        <v>206</v>
      </c>
      <c r="O17780" t="s">
        <v>194</v>
      </c>
      <c r="P17780">
        <v>2050</v>
      </c>
      <c r="Q17780">
        <v>1</v>
      </c>
    </row>
    <row r="17781" spans="1:17" x14ac:dyDescent="0.25">
      <c r="A17781" t="s">
        <v>891</v>
      </c>
      <c r="B17781" t="s">
        <v>892</v>
      </c>
      <c r="C17781" t="s">
        <v>893</v>
      </c>
      <c r="D17781" t="s">
        <v>638</v>
      </c>
      <c r="E17781" t="s">
        <v>639</v>
      </c>
      <c r="F17781" t="s">
        <v>260</v>
      </c>
      <c r="G17781" t="s">
        <v>243</v>
      </c>
      <c r="H17781" t="s">
        <v>253</v>
      </c>
      <c r="I17781" t="s">
        <v>254</v>
      </c>
      <c r="J17781" t="s">
        <v>255</v>
      </c>
      <c r="K17781" t="s">
        <v>191</v>
      </c>
      <c r="M17781" t="s">
        <v>919</v>
      </c>
      <c r="N17781" t="s">
        <v>206</v>
      </c>
      <c r="O17781" t="s">
        <v>264</v>
      </c>
      <c r="P17781">
        <v>2050</v>
      </c>
      <c r="Q17781">
        <v>1</v>
      </c>
    </row>
    <row r="17782" spans="1:17" x14ac:dyDescent="0.25">
      <c r="A17782" t="s">
        <v>891</v>
      </c>
      <c r="B17782" t="s">
        <v>892</v>
      </c>
      <c r="C17782" t="s">
        <v>893</v>
      </c>
      <c r="D17782" t="s">
        <v>638</v>
      </c>
      <c r="E17782" t="s">
        <v>639</v>
      </c>
      <c r="F17782" t="s">
        <v>260</v>
      </c>
      <c r="G17782" t="s">
        <v>243</v>
      </c>
      <c r="H17782" t="s">
        <v>253</v>
      </c>
      <c r="I17782" t="s">
        <v>254</v>
      </c>
      <c r="J17782" t="s">
        <v>255</v>
      </c>
      <c r="K17782" t="s">
        <v>191</v>
      </c>
      <c r="M17782" t="s">
        <v>919</v>
      </c>
      <c r="N17782" t="s">
        <v>206</v>
      </c>
      <c r="O17782" t="s">
        <v>265</v>
      </c>
      <c r="P17782">
        <v>2050</v>
      </c>
      <c r="Q17782">
        <v>1</v>
      </c>
    </row>
    <row r="17783" spans="1:17" x14ac:dyDescent="0.25">
      <c r="A17783" t="s">
        <v>891</v>
      </c>
      <c r="B17783" t="s">
        <v>892</v>
      </c>
      <c r="C17783" t="s">
        <v>893</v>
      </c>
      <c r="D17783" t="s">
        <v>638</v>
      </c>
      <c r="E17783" t="s">
        <v>639</v>
      </c>
      <c r="F17783" t="s">
        <v>260</v>
      </c>
      <c r="G17783" t="s">
        <v>243</v>
      </c>
      <c r="H17783" t="s">
        <v>357</v>
      </c>
      <c r="I17783" t="s">
        <v>306</v>
      </c>
      <c r="K17783" t="s">
        <v>78</v>
      </c>
      <c r="M17783" t="s">
        <v>920</v>
      </c>
      <c r="N17783" t="s">
        <v>206</v>
      </c>
      <c r="O17783" t="s">
        <v>194</v>
      </c>
      <c r="P17783">
        <v>2020</v>
      </c>
      <c r="Q17783">
        <v>0.5</v>
      </c>
    </row>
    <row r="17784" spans="1:17" x14ac:dyDescent="0.25">
      <c r="A17784" t="s">
        <v>891</v>
      </c>
      <c r="B17784" t="s">
        <v>892</v>
      </c>
      <c r="C17784" t="s">
        <v>893</v>
      </c>
      <c r="D17784" t="s">
        <v>638</v>
      </c>
      <c r="E17784" t="s">
        <v>639</v>
      </c>
      <c r="F17784" t="s">
        <v>260</v>
      </c>
      <c r="G17784" t="s">
        <v>243</v>
      </c>
      <c r="H17784" t="s">
        <v>357</v>
      </c>
      <c r="I17784" t="s">
        <v>306</v>
      </c>
      <c r="K17784" t="s">
        <v>78</v>
      </c>
      <c r="M17784" t="s">
        <v>920</v>
      </c>
      <c r="N17784" t="s">
        <v>206</v>
      </c>
      <c r="O17784" t="s">
        <v>194</v>
      </c>
      <c r="P17784">
        <v>2025</v>
      </c>
      <c r="Q17784">
        <v>0.5</v>
      </c>
    </row>
    <row r="17785" spans="1:17" x14ac:dyDescent="0.25">
      <c r="A17785" t="s">
        <v>891</v>
      </c>
      <c r="B17785" t="s">
        <v>892</v>
      </c>
      <c r="C17785" t="s">
        <v>893</v>
      </c>
      <c r="D17785" t="s">
        <v>638</v>
      </c>
      <c r="E17785" t="s">
        <v>639</v>
      </c>
      <c r="F17785" t="s">
        <v>260</v>
      </c>
      <c r="G17785" t="s">
        <v>243</v>
      </c>
      <c r="H17785" t="s">
        <v>357</v>
      </c>
      <c r="I17785" t="s">
        <v>306</v>
      </c>
      <c r="K17785" t="s">
        <v>78</v>
      </c>
      <c r="M17785" t="s">
        <v>920</v>
      </c>
      <c r="N17785" t="s">
        <v>206</v>
      </c>
      <c r="O17785" t="s">
        <v>264</v>
      </c>
      <c r="P17785">
        <v>2025</v>
      </c>
      <c r="Q17785">
        <v>0.25</v>
      </c>
    </row>
    <row r="17786" spans="1:17" x14ac:dyDescent="0.25">
      <c r="A17786" t="s">
        <v>891</v>
      </c>
      <c r="B17786" t="s">
        <v>892</v>
      </c>
      <c r="C17786" t="s">
        <v>893</v>
      </c>
      <c r="D17786" t="s">
        <v>638</v>
      </c>
      <c r="E17786" t="s">
        <v>639</v>
      </c>
      <c r="F17786" t="s">
        <v>260</v>
      </c>
      <c r="G17786" t="s">
        <v>243</v>
      </c>
      <c r="H17786" t="s">
        <v>357</v>
      </c>
      <c r="I17786" t="s">
        <v>306</v>
      </c>
      <c r="K17786" t="s">
        <v>78</v>
      </c>
      <c r="M17786" t="s">
        <v>920</v>
      </c>
      <c r="N17786" t="s">
        <v>206</v>
      </c>
      <c r="O17786" t="s">
        <v>265</v>
      </c>
      <c r="P17786">
        <v>2025</v>
      </c>
      <c r="Q17786">
        <v>0.75</v>
      </c>
    </row>
    <row r="17787" spans="1:17" x14ac:dyDescent="0.25">
      <c r="A17787" t="s">
        <v>891</v>
      </c>
      <c r="B17787" t="s">
        <v>892</v>
      </c>
      <c r="C17787" t="s">
        <v>893</v>
      </c>
      <c r="D17787" t="s">
        <v>638</v>
      </c>
      <c r="E17787" t="s">
        <v>639</v>
      </c>
      <c r="F17787" t="s">
        <v>260</v>
      </c>
      <c r="G17787" t="s">
        <v>243</v>
      </c>
      <c r="H17787" t="s">
        <v>357</v>
      </c>
      <c r="I17787" t="s">
        <v>306</v>
      </c>
      <c r="K17787" t="s">
        <v>78</v>
      </c>
      <c r="M17787" t="s">
        <v>920</v>
      </c>
      <c r="N17787" t="s">
        <v>206</v>
      </c>
      <c r="O17787" t="s">
        <v>194</v>
      </c>
      <c r="P17787">
        <v>2030</v>
      </c>
      <c r="Q17787">
        <v>0.5</v>
      </c>
    </row>
    <row r="17788" spans="1:17" x14ac:dyDescent="0.25">
      <c r="A17788" t="s">
        <v>891</v>
      </c>
      <c r="B17788" t="s">
        <v>892</v>
      </c>
      <c r="C17788" t="s">
        <v>893</v>
      </c>
      <c r="D17788" t="s">
        <v>638</v>
      </c>
      <c r="E17788" t="s">
        <v>639</v>
      </c>
      <c r="F17788" t="s">
        <v>260</v>
      </c>
      <c r="G17788" t="s">
        <v>243</v>
      </c>
      <c r="H17788" t="s">
        <v>357</v>
      </c>
      <c r="I17788" t="s">
        <v>306</v>
      </c>
      <c r="K17788" t="s">
        <v>78</v>
      </c>
      <c r="M17788" t="s">
        <v>920</v>
      </c>
      <c r="N17788" t="s">
        <v>206</v>
      </c>
      <c r="O17788" t="s">
        <v>194</v>
      </c>
      <c r="P17788">
        <v>2040</v>
      </c>
      <c r="Q17788">
        <v>0.5</v>
      </c>
    </row>
    <row r="17789" spans="1:17" x14ac:dyDescent="0.25">
      <c r="A17789" t="s">
        <v>891</v>
      </c>
      <c r="B17789" t="s">
        <v>892</v>
      </c>
      <c r="C17789" t="s">
        <v>893</v>
      </c>
      <c r="D17789" t="s">
        <v>638</v>
      </c>
      <c r="E17789" t="s">
        <v>639</v>
      </c>
      <c r="F17789" t="s">
        <v>260</v>
      </c>
      <c r="G17789" t="s">
        <v>243</v>
      </c>
      <c r="H17789" t="s">
        <v>357</v>
      </c>
      <c r="I17789" t="s">
        <v>306</v>
      </c>
      <c r="K17789" t="s">
        <v>78</v>
      </c>
      <c r="M17789" t="s">
        <v>920</v>
      </c>
      <c r="N17789" t="s">
        <v>206</v>
      </c>
      <c r="O17789" t="s">
        <v>194</v>
      </c>
      <c r="P17789">
        <v>2050</v>
      </c>
      <c r="Q17789">
        <v>0.5</v>
      </c>
    </row>
    <row r="17790" spans="1:17" x14ac:dyDescent="0.25">
      <c r="A17790" t="s">
        <v>891</v>
      </c>
      <c r="B17790" t="s">
        <v>892</v>
      </c>
      <c r="C17790" t="s">
        <v>893</v>
      </c>
      <c r="D17790" t="s">
        <v>638</v>
      </c>
      <c r="E17790" t="s">
        <v>639</v>
      </c>
      <c r="F17790" t="s">
        <v>260</v>
      </c>
      <c r="G17790" t="s">
        <v>243</v>
      </c>
      <c r="H17790" t="s">
        <v>357</v>
      </c>
      <c r="I17790" t="s">
        <v>306</v>
      </c>
      <c r="K17790" t="s">
        <v>78</v>
      </c>
      <c r="M17790" t="s">
        <v>920</v>
      </c>
      <c r="N17790" t="s">
        <v>206</v>
      </c>
      <c r="O17790" t="s">
        <v>264</v>
      </c>
      <c r="P17790">
        <v>2050</v>
      </c>
      <c r="Q17790">
        <v>0.25</v>
      </c>
    </row>
    <row r="17791" spans="1:17" x14ac:dyDescent="0.25">
      <c r="A17791" t="s">
        <v>891</v>
      </c>
      <c r="B17791" t="s">
        <v>892</v>
      </c>
      <c r="C17791" t="s">
        <v>893</v>
      </c>
      <c r="D17791" t="s">
        <v>638</v>
      </c>
      <c r="E17791" t="s">
        <v>639</v>
      </c>
      <c r="F17791" t="s">
        <v>260</v>
      </c>
      <c r="G17791" t="s">
        <v>243</v>
      </c>
      <c r="H17791" t="s">
        <v>357</v>
      </c>
      <c r="I17791" t="s">
        <v>306</v>
      </c>
      <c r="K17791" t="s">
        <v>78</v>
      </c>
      <c r="M17791" t="s">
        <v>920</v>
      </c>
      <c r="N17791" t="s">
        <v>206</v>
      </c>
      <c r="O17791" t="s">
        <v>265</v>
      </c>
      <c r="P17791">
        <v>2050</v>
      </c>
      <c r="Q17791">
        <v>0.75</v>
      </c>
    </row>
    <row r="17792" spans="1:17" x14ac:dyDescent="0.25">
      <c r="A17792" t="s">
        <v>891</v>
      </c>
      <c r="B17792" t="s">
        <v>892</v>
      </c>
      <c r="C17792" t="s">
        <v>893</v>
      </c>
      <c r="D17792" t="s">
        <v>638</v>
      </c>
      <c r="E17792" t="s">
        <v>639</v>
      </c>
      <c r="F17792" t="s">
        <v>260</v>
      </c>
      <c r="G17792" t="s">
        <v>188</v>
      </c>
      <c r="H17792" t="s">
        <v>921</v>
      </c>
      <c r="I17792" t="s">
        <v>240</v>
      </c>
      <c r="J17792" t="s">
        <v>922</v>
      </c>
      <c r="K17792" t="s">
        <v>478</v>
      </c>
      <c r="L17792" t="s">
        <v>806</v>
      </c>
      <c r="M17792" t="s">
        <v>923</v>
      </c>
      <c r="N17792" t="s">
        <v>206</v>
      </c>
      <c r="O17792" t="s">
        <v>194</v>
      </c>
      <c r="P17792">
        <v>2020</v>
      </c>
      <c r="Q17792">
        <v>5.1183829611249003E-2</v>
      </c>
    </row>
    <row r="17793" spans="1:17" x14ac:dyDescent="0.25">
      <c r="A17793" t="s">
        <v>891</v>
      </c>
      <c r="B17793" t="s">
        <v>892</v>
      </c>
      <c r="C17793" t="s">
        <v>893</v>
      </c>
      <c r="D17793" t="s">
        <v>638</v>
      </c>
      <c r="E17793" t="s">
        <v>639</v>
      </c>
      <c r="F17793" t="s">
        <v>260</v>
      </c>
      <c r="G17793" t="s">
        <v>188</v>
      </c>
      <c r="H17793" t="s">
        <v>921</v>
      </c>
      <c r="I17793" t="s">
        <v>240</v>
      </c>
      <c r="J17793" t="s">
        <v>922</v>
      </c>
      <c r="K17793" t="s">
        <v>478</v>
      </c>
      <c r="L17793" t="s">
        <v>806</v>
      </c>
      <c r="M17793" t="s">
        <v>923</v>
      </c>
      <c r="N17793" t="s">
        <v>206</v>
      </c>
      <c r="O17793" t="s">
        <v>194</v>
      </c>
      <c r="P17793">
        <v>2025</v>
      </c>
      <c r="Q17793">
        <v>5.1183829611249003E-2</v>
      </c>
    </row>
    <row r="17794" spans="1:17" x14ac:dyDescent="0.25">
      <c r="A17794" t="s">
        <v>891</v>
      </c>
      <c r="B17794" t="s">
        <v>892</v>
      </c>
      <c r="C17794" t="s">
        <v>893</v>
      </c>
      <c r="D17794" t="s">
        <v>638</v>
      </c>
      <c r="E17794" t="s">
        <v>639</v>
      </c>
      <c r="F17794" t="s">
        <v>260</v>
      </c>
      <c r="G17794" t="s">
        <v>188</v>
      </c>
      <c r="H17794" t="s">
        <v>921</v>
      </c>
      <c r="I17794" t="s">
        <v>240</v>
      </c>
      <c r="J17794" t="s">
        <v>922</v>
      </c>
      <c r="K17794" t="s">
        <v>478</v>
      </c>
      <c r="L17794" t="s">
        <v>806</v>
      </c>
      <c r="M17794" t="s">
        <v>923</v>
      </c>
      <c r="N17794" t="s">
        <v>206</v>
      </c>
      <c r="O17794" t="s">
        <v>264</v>
      </c>
      <c r="P17794">
        <v>2025</v>
      </c>
      <c r="Q17794">
        <v>1.2181751447477299E-2</v>
      </c>
    </row>
    <row r="17795" spans="1:17" x14ac:dyDescent="0.25">
      <c r="A17795" t="s">
        <v>891</v>
      </c>
      <c r="B17795" t="s">
        <v>892</v>
      </c>
      <c r="C17795" t="s">
        <v>893</v>
      </c>
      <c r="D17795" t="s">
        <v>638</v>
      </c>
      <c r="E17795" t="s">
        <v>639</v>
      </c>
      <c r="F17795" t="s">
        <v>260</v>
      </c>
      <c r="G17795" t="s">
        <v>188</v>
      </c>
      <c r="H17795" t="s">
        <v>921</v>
      </c>
      <c r="I17795" t="s">
        <v>240</v>
      </c>
      <c r="J17795" t="s">
        <v>922</v>
      </c>
      <c r="K17795" t="s">
        <v>478</v>
      </c>
      <c r="L17795" t="s">
        <v>806</v>
      </c>
      <c r="M17795" t="s">
        <v>923</v>
      </c>
      <c r="N17795" t="s">
        <v>206</v>
      </c>
      <c r="O17795" t="s">
        <v>265</v>
      </c>
      <c r="P17795">
        <v>2025</v>
      </c>
      <c r="Q17795">
        <v>7.6775744416873404E-2</v>
      </c>
    </row>
    <row r="17796" spans="1:17" x14ac:dyDescent="0.25">
      <c r="A17796" t="s">
        <v>891</v>
      </c>
      <c r="B17796" t="s">
        <v>892</v>
      </c>
      <c r="C17796" t="s">
        <v>893</v>
      </c>
      <c r="D17796" t="s">
        <v>638</v>
      </c>
      <c r="E17796" t="s">
        <v>639</v>
      </c>
      <c r="F17796" t="s">
        <v>260</v>
      </c>
      <c r="G17796" t="s">
        <v>188</v>
      </c>
      <c r="H17796" t="s">
        <v>921</v>
      </c>
      <c r="I17796" t="s">
        <v>240</v>
      </c>
      <c r="J17796" t="s">
        <v>922</v>
      </c>
      <c r="K17796" t="s">
        <v>478</v>
      </c>
      <c r="L17796" t="s">
        <v>806</v>
      </c>
      <c r="M17796" t="s">
        <v>923</v>
      </c>
      <c r="N17796" t="s">
        <v>206</v>
      </c>
      <c r="O17796" t="s">
        <v>194</v>
      </c>
      <c r="P17796">
        <v>2030</v>
      </c>
      <c r="Q17796">
        <v>4.8624638130686501E-2</v>
      </c>
    </row>
    <row r="17797" spans="1:17" x14ac:dyDescent="0.25">
      <c r="A17797" t="s">
        <v>891</v>
      </c>
      <c r="B17797" t="s">
        <v>892</v>
      </c>
      <c r="C17797" t="s">
        <v>893</v>
      </c>
      <c r="D17797" t="s">
        <v>638</v>
      </c>
      <c r="E17797" t="s">
        <v>639</v>
      </c>
      <c r="F17797" t="s">
        <v>260</v>
      </c>
      <c r="G17797" t="s">
        <v>188</v>
      </c>
      <c r="H17797" t="s">
        <v>921</v>
      </c>
      <c r="I17797" t="s">
        <v>240</v>
      </c>
      <c r="J17797" t="s">
        <v>922</v>
      </c>
      <c r="K17797" t="s">
        <v>478</v>
      </c>
      <c r="L17797" t="s">
        <v>806</v>
      </c>
      <c r="M17797" t="s">
        <v>923</v>
      </c>
      <c r="N17797" t="s">
        <v>206</v>
      </c>
      <c r="O17797" t="s">
        <v>194</v>
      </c>
      <c r="P17797">
        <v>2040</v>
      </c>
      <c r="Q17797">
        <v>4.6065446650123999E-2</v>
      </c>
    </row>
    <row r="17798" spans="1:17" x14ac:dyDescent="0.25">
      <c r="A17798" t="s">
        <v>891</v>
      </c>
      <c r="B17798" t="s">
        <v>892</v>
      </c>
      <c r="C17798" t="s">
        <v>893</v>
      </c>
      <c r="D17798" t="s">
        <v>638</v>
      </c>
      <c r="E17798" t="s">
        <v>639</v>
      </c>
      <c r="F17798" t="s">
        <v>260</v>
      </c>
      <c r="G17798" t="s">
        <v>188</v>
      </c>
      <c r="H17798" t="s">
        <v>921</v>
      </c>
      <c r="I17798" t="s">
        <v>240</v>
      </c>
      <c r="J17798" t="s">
        <v>922</v>
      </c>
      <c r="K17798" t="s">
        <v>478</v>
      </c>
      <c r="L17798" t="s">
        <v>806</v>
      </c>
      <c r="M17798" t="s">
        <v>923</v>
      </c>
      <c r="N17798" t="s">
        <v>206</v>
      </c>
      <c r="O17798" t="s">
        <v>194</v>
      </c>
      <c r="P17798">
        <v>2050</v>
      </c>
      <c r="Q17798">
        <v>4.3506255169561601E-2</v>
      </c>
    </row>
    <row r="17799" spans="1:17" x14ac:dyDescent="0.25">
      <c r="A17799" t="s">
        <v>891</v>
      </c>
      <c r="B17799" t="s">
        <v>892</v>
      </c>
      <c r="C17799" t="s">
        <v>893</v>
      </c>
      <c r="D17799" t="s">
        <v>638</v>
      </c>
      <c r="E17799" t="s">
        <v>639</v>
      </c>
      <c r="F17799" t="s">
        <v>260</v>
      </c>
      <c r="G17799" t="s">
        <v>188</v>
      </c>
      <c r="H17799" t="s">
        <v>921</v>
      </c>
      <c r="I17799" t="s">
        <v>240</v>
      </c>
      <c r="J17799" t="s">
        <v>922</v>
      </c>
      <c r="K17799" t="s">
        <v>478</v>
      </c>
      <c r="L17799" t="s">
        <v>806</v>
      </c>
      <c r="M17799" t="s">
        <v>923</v>
      </c>
      <c r="N17799" t="s">
        <v>206</v>
      </c>
      <c r="O17799" t="s">
        <v>264</v>
      </c>
      <c r="P17799">
        <v>2050</v>
      </c>
      <c r="Q17799">
        <v>2.5591914805624501E-2</v>
      </c>
    </row>
    <row r="17800" spans="1:17" x14ac:dyDescent="0.25">
      <c r="A17800" t="s">
        <v>891</v>
      </c>
      <c r="B17800" t="s">
        <v>892</v>
      </c>
      <c r="C17800" t="s">
        <v>893</v>
      </c>
      <c r="D17800" t="s">
        <v>638</v>
      </c>
      <c r="E17800" t="s">
        <v>639</v>
      </c>
      <c r="F17800" t="s">
        <v>260</v>
      </c>
      <c r="G17800" t="s">
        <v>188</v>
      </c>
      <c r="H17800" t="s">
        <v>921</v>
      </c>
      <c r="I17800" t="s">
        <v>240</v>
      </c>
      <c r="J17800" t="s">
        <v>922</v>
      </c>
      <c r="K17800" t="s">
        <v>478</v>
      </c>
      <c r="L17800" t="s">
        <v>806</v>
      </c>
      <c r="M17800" t="s">
        <v>923</v>
      </c>
      <c r="N17800" t="s">
        <v>206</v>
      </c>
      <c r="O17800" t="s">
        <v>265</v>
      </c>
      <c r="P17800">
        <v>2050</v>
      </c>
      <c r="Q17800">
        <v>7.6775744416873404E-2</v>
      </c>
    </row>
    <row r="17801" spans="1:17" x14ac:dyDescent="0.25">
      <c r="A17801" t="s">
        <v>891</v>
      </c>
      <c r="B17801" t="s">
        <v>892</v>
      </c>
      <c r="C17801" t="s">
        <v>893</v>
      </c>
      <c r="D17801" t="s">
        <v>638</v>
      </c>
      <c r="E17801" t="s">
        <v>639</v>
      </c>
      <c r="F17801" t="s">
        <v>260</v>
      </c>
      <c r="G17801" t="s">
        <v>188</v>
      </c>
      <c r="H17801" t="s">
        <v>924</v>
      </c>
      <c r="I17801" t="s">
        <v>240</v>
      </c>
      <c r="J17801" t="s">
        <v>925</v>
      </c>
      <c r="K17801" t="s">
        <v>478</v>
      </c>
      <c r="L17801" t="s">
        <v>806</v>
      </c>
      <c r="M17801" t="s">
        <v>923</v>
      </c>
      <c r="N17801" t="s">
        <v>206</v>
      </c>
      <c r="O17801" t="s">
        <v>194</v>
      </c>
      <c r="P17801">
        <v>2020</v>
      </c>
      <c r="Q17801">
        <v>0.108509718775848</v>
      </c>
    </row>
    <row r="17802" spans="1:17" x14ac:dyDescent="0.25">
      <c r="A17802" t="s">
        <v>891</v>
      </c>
      <c r="B17802" t="s">
        <v>892</v>
      </c>
      <c r="C17802" t="s">
        <v>893</v>
      </c>
      <c r="D17802" t="s">
        <v>638</v>
      </c>
      <c r="E17802" t="s">
        <v>639</v>
      </c>
      <c r="F17802" t="s">
        <v>260</v>
      </c>
      <c r="G17802" t="s">
        <v>188</v>
      </c>
      <c r="H17802" t="s">
        <v>924</v>
      </c>
      <c r="I17802" t="s">
        <v>240</v>
      </c>
      <c r="J17802" t="s">
        <v>925</v>
      </c>
      <c r="K17802" t="s">
        <v>478</v>
      </c>
      <c r="L17802" t="s">
        <v>806</v>
      </c>
      <c r="M17802" t="s">
        <v>923</v>
      </c>
      <c r="N17802" t="s">
        <v>206</v>
      </c>
      <c r="O17802" t="s">
        <v>194</v>
      </c>
      <c r="P17802">
        <v>2025</v>
      </c>
      <c r="Q17802">
        <v>0.108509718775848</v>
      </c>
    </row>
    <row r="17803" spans="1:17" x14ac:dyDescent="0.25">
      <c r="A17803" t="s">
        <v>891</v>
      </c>
      <c r="B17803" t="s">
        <v>892</v>
      </c>
      <c r="C17803" t="s">
        <v>893</v>
      </c>
      <c r="D17803" t="s">
        <v>638</v>
      </c>
      <c r="E17803" t="s">
        <v>639</v>
      </c>
      <c r="F17803" t="s">
        <v>260</v>
      </c>
      <c r="G17803" t="s">
        <v>188</v>
      </c>
      <c r="H17803" t="s">
        <v>924</v>
      </c>
      <c r="I17803" t="s">
        <v>240</v>
      </c>
      <c r="J17803" t="s">
        <v>925</v>
      </c>
      <c r="K17803" t="s">
        <v>478</v>
      </c>
      <c r="L17803" t="s">
        <v>806</v>
      </c>
      <c r="M17803" t="s">
        <v>923</v>
      </c>
      <c r="N17803" t="s">
        <v>206</v>
      </c>
      <c r="O17803" t="s">
        <v>264</v>
      </c>
      <c r="P17803">
        <v>2025</v>
      </c>
      <c r="Q17803">
        <v>9.2233260959470598E-2</v>
      </c>
    </row>
    <row r="17804" spans="1:17" x14ac:dyDescent="0.25">
      <c r="A17804" t="s">
        <v>891</v>
      </c>
      <c r="B17804" t="s">
        <v>892</v>
      </c>
      <c r="C17804" t="s">
        <v>893</v>
      </c>
      <c r="D17804" t="s">
        <v>638</v>
      </c>
      <c r="E17804" t="s">
        <v>639</v>
      </c>
      <c r="F17804" t="s">
        <v>260</v>
      </c>
      <c r="G17804" t="s">
        <v>188</v>
      </c>
      <c r="H17804" t="s">
        <v>924</v>
      </c>
      <c r="I17804" t="s">
        <v>240</v>
      </c>
      <c r="J17804" t="s">
        <v>925</v>
      </c>
      <c r="K17804" t="s">
        <v>478</v>
      </c>
      <c r="L17804" t="s">
        <v>806</v>
      </c>
      <c r="M17804" t="s">
        <v>923</v>
      </c>
      <c r="N17804" t="s">
        <v>206</v>
      </c>
      <c r="O17804" t="s">
        <v>265</v>
      </c>
      <c r="P17804">
        <v>2025</v>
      </c>
      <c r="Q17804">
        <v>0.16276457816377199</v>
      </c>
    </row>
    <row r="17805" spans="1:17" x14ac:dyDescent="0.25">
      <c r="A17805" t="s">
        <v>891</v>
      </c>
      <c r="B17805" t="s">
        <v>892</v>
      </c>
      <c r="C17805" t="s">
        <v>893</v>
      </c>
      <c r="D17805" t="s">
        <v>638</v>
      </c>
      <c r="E17805" t="s">
        <v>639</v>
      </c>
      <c r="F17805" t="s">
        <v>260</v>
      </c>
      <c r="G17805" t="s">
        <v>188</v>
      </c>
      <c r="H17805" t="s">
        <v>924</v>
      </c>
      <c r="I17805" t="s">
        <v>240</v>
      </c>
      <c r="J17805" t="s">
        <v>925</v>
      </c>
      <c r="K17805" t="s">
        <v>478</v>
      </c>
      <c r="L17805" t="s">
        <v>806</v>
      </c>
      <c r="M17805" t="s">
        <v>923</v>
      </c>
      <c r="N17805" t="s">
        <v>206</v>
      </c>
      <c r="O17805" t="s">
        <v>194</v>
      </c>
      <c r="P17805">
        <v>2030</v>
      </c>
      <c r="Q17805">
        <v>0.10308423283705501</v>
      </c>
    </row>
    <row r="17806" spans="1:17" x14ac:dyDescent="0.25">
      <c r="A17806" t="s">
        <v>891</v>
      </c>
      <c r="B17806" t="s">
        <v>892</v>
      </c>
      <c r="C17806" t="s">
        <v>893</v>
      </c>
      <c r="D17806" t="s">
        <v>638</v>
      </c>
      <c r="E17806" t="s">
        <v>639</v>
      </c>
      <c r="F17806" t="s">
        <v>260</v>
      </c>
      <c r="G17806" t="s">
        <v>188</v>
      </c>
      <c r="H17806" t="s">
        <v>924</v>
      </c>
      <c r="I17806" t="s">
        <v>240</v>
      </c>
      <c r="J17806" t="s">
        <v>925</v>
      </c>
      <c r="K17806" t="s">
        <v>478</v>
      </c>
      <c r="L17806" t="s">
        <v>806</v>
      </c>
      <c r="M17806" t="s">
        <v>923</v>
      </c>
      <c r="N17806" t="s">
        <v>206</v>
      </c>
      <c r="O17806" t="s">
        <v>194</v>
      </c>
      <c r="P17806">
        <v>2040</v>
      </c>
      <c r="Q17806">
        <v>9.7658746898262996E-2</v>
      </c>
    </row>
    <row r="17807" spans="1:17" x14ac:dyDescent="0.25">
      <c r="A17807" t="s">
        <v>891</v>
      </c>
      <c r="B17807" t="s">
        <v>892</v>
      </c>
      <c r="C17807" t="s">
        <v>893</v>
      </c>
      <c r="D17807" t="s">
        <v>638</v>
      </c>
      <c r="E17807" t="s">
        <v>639</v>
      </c>
      <c r="F17807" t="s">
        <v>260</v>
      </c>
      <c r="G17807" t="s">
        <v>188</v>
      </c>
      <c r="H17807" t="s">
        <v>924</v>
      </c>
      <c r="I17807" t="s">
        <v>240</v>
      </c>
      <c r="J17807" t="s">
        <v>925</v>
      </c>
      <c r="K17807" t="s">
        <v>478</v>
      </c>
      <c r="L17807" t="s">
        <v>806</v>
      </c>
      <c r="M17807" t="s">
        <v>923</v>
      </c>
      <c r="N17807" t="s">
        <v>206</v>
      </c>
      <c r="O17807" t="s">
        <v>194</v>
      </c>
      <c r="P17807">
        <v>2050</v>
      </c>
      <c r="Q17807">
        <v>9.2233260959470598E-2</v>
      </c>
    </row>
    <row r="17808" spans="1:17" x14ac:dyDescent="0.25">
      <c r="A17808" t="s">
        <v>891</v>
      </c>
      <c r="B17808" t="s">
        <v>892</v>
      </c>
      <c r="C17808" t="s">
        <v>893</v>
      </c>
      <c r="D17808" t="s">
        <v>638</v>
      </c>
      <c r="E17808" t="s">
        <v>639</v>
      </c>
      <c r="F17808" t="s">
        <v>260</v>
      </c>
      <c r="G17808" t="s">
        <v>188</v>
      </c>
      <c r="H17808" t="s">
        <v>924</v>
      </c>
      <c r="I17808" t="s">
        <v>240</v>
      </c>
      <c r="J17808" t="s">
        <v>925</v>
      </c>
      <c r="K17808" t="s">
        <v>478</v>
      </c>
      <c r="L17808" t="s">
        <v>806</v>
      </c>
      <c r="M17808" t="s">
        <v>923</v>
      </c>
      <c r="N17808" t="s">
        <v>206</v>
      </c>
      <c r="O17808" t="s">
        <v>264</v>
      </c>
      <c r="P17808">
        <v>2050</v>
      </c>
      <c r="Q17808">
        <v>5.4254859387923897E-2</v>
      </c>
    </row>
    <row r="17809" spans="1:17" x14ac:dyDescent="0.25">
      <c r="A17809" t="s">
        <v>891</v>
      </c>
      <c r="B17809" t="s">
        <v>892</v>
      </c>
      <c r="C17809" t="s">
        <v>893</v>
      </c>
      <c r="D17809" t="s">
        <v>638</v>
      </c>
      <c r="E17809" t="s">
        <v>639</v>
      </c>
      <c r="F17809" t="s">
        <v>260</v>
      </c>
      <c r="G17809" t="s">
        <v>188</v>
      </c>
      <c r="H17809" t="s">
        <v>924</v>
      </c>
      <c r="I17809" t="s">
        <v>240</v>
      </c>
      <c r="J17809" t="s">
        <v>925</v>
      </c>
      <c r="K17809" t="s">
        <v>478</v>
      </c>
      <c r="L17809" t="s">
        <v>806</v>
      </c>
      <c r="M17809" t="s">
        <v>923</v>
      </c>
      <c r="N17809" t="s">
        <v>206</v>
      </c>
      <c r="O17809" t="s">
        <v>265</v>
      </c>
      <c r="P17809">
        <v>2050</v>
      </c>
      <c r="Q17809">
        <v>0.16276457816377199</v>
      </c>
    </row>
    <row r="17810" spans="1:17" x14ac:dyDescent="0.25">
      <c r="A17810" t="s">
        <v>891</v>
      </c>
      <c r="B17810" t="s">
        <v>892</v>
      </c>
      <c r="C17810" t="s">
        <v>893</v>
      </c>
      <c r="D17810" t="s">
        <v>638</v>
      </c>
      <c r="E17810" t="s">
        <v>639</v>
      </c>
      <c r="F17810" t="s">
        <v>260</v>
      </c>
      <c r="G17810" t="s">
        <v>188</v>
      </c>
      <c r="H17810" t="s">
        <v>926</v>
      </c>
      <c r="I17810" t="s">
        <v>240</v>
      </c>
      <c r="J17810" t="s">
        <v>927</v>
      </c>
      <c r="K17810" t="s">
        <v>478</v>
      </c>
      <c r="L17810" t="s">
        <v>806</v>
      </c>
      <c r="M17810" t="s">
        <v>923</v>
      </c>
      <c r="N17810" t="s">
        <v>206</v>
      </c>
      <c r="O17810" t="s">
        <v>194</v>
      </c>
      <c r="P17810">
        <v>2020</v>
      </c>
      <c r="Q17810">
        <v>8.3941480562448295E-2</v>
      </c>
    </row>
    <row r="17811" spans="1:17" x14ac:dyDescent="0.25">
      <c r="A17811" t="s">
        <v>891</v>
      </c>
      <c r="B17811" t="s">
        <v>892</v>
      </c>
      <c r="C17811" t="s">
        <v>893</v>
      </c>
      <c r="D17811" t="s">
        <v>638</v>
      </c>
      <c r="E17811" t="s">
        <v>639</v>
      </c>
      <c r="F17811" t="s">
        <v>260</v>
      </c>
      <c r="G17811" t="s">
        <v>188</v>
      </c>
      <c r="H17811" t="s">
        <v>926</v>
      </c>
      <c r="I17811" t="s">
        <v>240</v>
      </c>
      <c r="J17811" t="s">
        <v>927</v>
      </c>
      <c r="K17811" t="s">
        <v>478</v>
      </c>
      <c r="L17811" t="s">
        <v>806</v>
      </c>
      <c r="M17811" t="s">
        <v>923</v>
      </c>
      <c r="N17811" t="s">
        <v>206</v>
      </c>
      <c r="O17811" t="s">
        <v>194</v>
      </c>
      <c r="P17811">
        <v>2025</v>
      </c>
      <c r="Q17811">
        <v>8.3941480562448295E-2</v>
      </c>
    </row>
    <row r="17812" spans="1:17" x14ac:dyDescent="0.25">
      <c r="A17812" t="s">
        <v>891</v>
      </c>
      <c r="B17812" t="s">
        <v>892</v>
      </c>
      <c r="C17812" t="s">
        <v>893</v>
      </c>
      <c r="D17812" t="s">
        <v>638</v>
      </c>
      <c r="E17812" t="s">
        <v>639</v>
      </c>
      <c r="F17812" t="s">
        <v>260</v>
      </c>
      <c r="G17812" t="s">
        <v>188</v>
      </c>
      <c r="H17812" t="s">
        <v>926</v>
      </c>
      <c r="I17812" t="s">
        <v>240</v>
      </c>
      <c r="J17812" t="s">
        <v>927</v>
      </c>
      <c r="K17812" t="s">
        <v>478</v>
      </c>
      <c r="L17812" t="s">
        <v>806</v>
      </c>
      <c r="M17812" t="s">
        <v>923</v>
      </c>
      <c r="N17812" t="s">
        <v>206</v>
      </c>
      <c r="O17812" t="s">
        <v>264</v>
      </c>
      <c r="P17812">
        <v>2025</v>
      </c>
      <c r="Q17812">
        <v>7.1350258478081102E-2</v>
      </c>
    </row>
    <row r="17813" spans="1:17" x14ac:dyDescent="0.25">
      <c r="A17813" t="s">
        <v>891</v>
      </c>
      <c r="B17813" t="s">
        <v>892</v>
      </c>
      <c r="C17813" t="s">
        <v>893</v>
      </c>
      <c r="D17813" t="s">
        <v>638</v>
      </c>
      <c r="E17813" t="s">
        <v>639</v>
      </c>
      <c r="F17813" t="s">
        <v>260</v>
      </c>
      <c r="G17813" t="s">
        <v>188</v>
      </c>
      <c r="H17813" t="s">
        <v>926</v>
      </c>
      <c r="I17813" t="s">
        <v>240</v>
      </c>
      <c r="J17813" t="s">
        <v>927</v>
      </c>
      <c r="K17813" t="s">
        <v>478</v>
      </c>
      <c r="L17813" t="s">
        <v>806</v>
      </c>
      <c r="M17813" t="s">
        <v>923</v>
      </c>
      <c r="N17813" t="s">
        <v>206</v>
      </c>
      <c r="O17813" t="s">
        <v>265</v>
      </c>
      <c r="P17813">
        <v>2025</v>
      </c>
      <c r="Q17813">
        <v>0.12591222084367301</v>
      </c>
    </row>
    <row r="17814" spans="1:17" x14ac:dyDescent="0.25">
      <c r="A17814" t="s">
        <v>891</v>
      </c>
      <c r="B17814" t="s">
        <v>892</v>
      </c>
      <c r="C17814" t="s">
        <v>893</v>
      </c>
      <c r="D17814" t="s">
        <v>638</v>
      </c>
      <c r="E17814" t="s">
        <v>639</v>
      </c>
      <c r="F17814" t="s">
        <v>260</v>
      </c>
      <c r="G17814" t="s">
        <v>188</v>
      </c>
      <c r="H17814" t="s">
        <v>926</v>
      </c>
      <c r="I17814" t="s">
        <v>240</v>
      </c>
      <c r="J17814" t="s">
        <v>927</v>
      </c>
      <c r="K17814" t="s">
        <v>478</v>
      </c>
      <c r="L17814" t="s">
        <v>806</v>
      </c>
      <c r="M17814" t="s">
        <v>923</v>
      </c>
      <c r="N17814" t="s">
        <v>206</v>
      </c>
      <c r="O17814" t="s">
        <v>194</v>
      </c>
      <c r="P17814">
        <v>2030</v>
      </c>
      <c r="Q17814">
        <v>7.9744406534325907E-2</v>
      </c>
    </row>
    <row r="17815" spans="1:17" x14ac:dyDescent="0.25">
      <c r="A17815" t="s">
        <v>891</v>
      </c>
      <c r="B17815" t="s">
        <v>892</v>
      </c>
      <c r="C17815" t="s">
        <v>893</v>
      </c>
      <c r="D17815" t="s">
        <v>638</v>
      </c>
      <c r="E17815" t="s">
        <v>639</v>
      </c>
      <c r="F17815" t="s">
        <v>260</v>
      </c>
      <c r="G17815" t="s">
        <v>188</v>
      </c>
      <c r="H17815" t="s">
        <v>926</v>
      </c>
      <c r="I17815" t="s">
        <v>240</v>
      </c>
      <c r="J17815" t="s">
        <v>927</v>
      </c>
      <c r="K17815" t="s">
        <v>478</v>
      </c>
      <c r="L17815" t="s">
        <v>806</v>
      </c>
      <c r="M17815" t="s">
        <v>923</v>
      </c>
      <c r="N17815" t="s">
        <v>206</v>
      </c>
      <c r="O17815" t="s">
        <v>194</v>
      </c>
      <c r="P17815">
        <v>2040</v>
      </c>
      <c r="Q17815">
        <v>7.5547332506203504E-2</v>
      </c>
    </row>
    <row r="17816" spans="1:17" x14ac:dyDescent="0.25">
      <c r="A17816" t="s">
        <v>891</v>
      </c>
      <c r="B17816" t="s">
        <v>892</v>
      </c>
      <c r="C17816" t="s">
        <v>893</v>
      </c>
      <c r="D17816" t="s">
        <v>638</v>
      </c>
      <c r="E17816" t="s">
        <v>639</v>
      </c>
      <c r="F17816" t="s">
        <v>260</v>
      </c>
      <c r="G17816" t="s">
        <v>188</v>
      </c>
      <c r="H17816" t="s">
        <v>926</v>
      </c>
      <c r="I17816" t="s">
        <v>240</v>
      </c>
      <c r="J17816" t="s">
        <v>927</v>
      </c>
      <c r="K17816" t="s">
        <v>478</v>
      </c>
      <c r="L17816" t="s">
        <v>806</v>
      </c>
      <c r="M17816" t="s">
        <v>923</v>
      </c>
      <c r="N17816" t="s">
        <v>206</v>
      </c>
      <c r="O17816" t="s">
        <v>194</v>
      </c>
      <c r="P17816">
        <v>2050</v>
      </c>
      <c r="Q17816">
        <v>7.1350258478081102E-2</v>
      </c>
    </row>
    <row r="17817" spans="1:17" x14ac:dyDescent="0.25">
      <c r="A17817" t="s">
        <v>891</v>
      </c>
      <c r="B17817" t="s">
        <v>892</v>
      </c>
      <c r="C17817" t="s">
        <v>893</v>
      </c>
      <c r="D17817" t="s">
        <v>638</v>
      </c>
      <c r="E17817" t="s">
        <v>639</v>
      </c>
      <c r="F17817" t="s">
        <v>260</v>
      </c>
      <c r="G17817" t="s">
        <v>188</v>
      </c>
      <c r="H17817" t="s">
        <v>926</v>
      </c>
      <c r="I17817" t="s">
        <v>240</v>
      </c>
      <c r="J17817" t="s">
        <v>927</v>
      </c>
      <c r="K17817" t="s">
        <v>478</v>
      </c>
      <c r="L17817" t="s">
        <v>806</v>
      </c>
      <c r="M17817" t="s">
        <v>923</v>
      </c>
      <c r="N17817" t="s">
        <v>206</v>
      </c>
      <c r="O17817" t="s">
        <v>264</v>
      </c>
      <c r="P17817">
        <v>2050</v>
      </c>
      <c r="Q17817">
        <v>4.1970740281224099E-2</v>
      </c>
    </row>
    <row r="17818" spans="1:17" x14ac:dyDescent="0.25">
      <c r="A17818" t="s">
        <v>891</v>
      </c>
      <c r="B17818" t="s">
        <v>892</v>
      </c>
      <c r="C17818" t="s">
        <v>893</v>
      </c>
      <c r="D17818" t="s">
        <v>638</v>
      </c>
      <c r="E17818" t="s">
        <v>639</v>
      </c>
      <c r="F17818" t="s">
        <v>260</v>
      </c>
      <c r="G17818" t="s">
        <v>188</v>
      </c>
      <c r="H17818" t="s">
        <v>926</v>
      </c>
      <c r="I17818" t="s">
        <v>240</v>
      </c>
      <c r="J17818" t="s">
        <v>927</v>
      </c>
      <c r="K17818" t="s">
        <v>478</v>
      </c>
      <c r="L17818" t="s">
        <v>806</v>
      </c>
      <c r="M17818" t="s">
        <v>923</v>
      </c>
      <c r="N17818" t="s">
        <v>206</v>
      </c>
      <c r="O17818" t="s">
        <v>265</v>
      </c>
      <c r="P17818">
        <v>2050</v>
      </c>
      <c r="Q17818">
        <v>0.12591222084367301</v>
      </c>
    </row>
    <row r="17819" spans="1:17" x14ac:dyDescent="0.25">
      <c r="A17819" t="s">
        <v>891</v>
      </c>
      <c r="B17819" t="s">
        <v>892</v>
      </c>
      <c r="C17819" t="s">
        <v>893</v>
      </c>
      <c r="D17819" t="s">
        <v>638</v>
      </c>
      <c r="E17819" t="s">
        <v>639</v>
      </c>
      <c r="F17819" t="s">
        <v>260</v>
      </c>
      <c r="G17819" t="s">
        <v>188</v>
      </c>
      <c r="H17819" t="s">
        <v>928</v>
      </c>
      <c r="I17819" t="s">
        <v>240</v>
      </c>
      <c r="J17819" t="s">
        <v>929</v>
      </c>
      <c r="K17819" t="s">
        <v>478</v>
      </c>
      <c r="L17819" t="s">
        <v>806</v>
      </c>
      <c r="M17819" t="s">
        <v>923</v>
      </c>
      <c r="N17819" t="s">
        <v>206</v>
      </c>
      <c r="O17819" t="s">
        <v>194</v>
      </c>
      <c r="P17819">
        <v>2020</v>
      </c>
      <c r="Q17819">
        <v>5.3231182795698898E-2</v>
      </c>
    </row>
    <row r="17820" spans="1:17" x14ac:dyDescent="0.25">
      <c r="A17820" t="s">
        <v>891</v>
      </c>
      <c r="B17820" t="s">
        <v>892</v>
      </c>
      <c r="C17820" t="s">
        <v>893</v>
      </c>
      <c r="D17820" t="s">
        <v>638</v>
      </c>
      <c r="E17820" t="s">
        <v>639</v>
      </c>
      <c r="F17820" t="s">
        <v>260</v>
      </c>
      <c r="G17820" t="s">
        <v>188</v>
      </c>
      <c r="H17820" t="s">
        <v>928</v>
      </c>
      <c r="I17820" t="s">
        <v>240</v>
      </c>
      <c r="J17820" t="s">
        <v>929</v>
      </c>
      <c r="K17820" t="s">
        <v>478</v>
      </c>
      <c r="L17820" t="s">
        <v>806</v>
      </c>
      <c r="M17820" t="s">
        <v>923</v>
      </c>
      <c r="N17820" t="s">
        <v>206</v>
      </c>
      <c r="O17820" t="s">
        <v>194</v>
      </c>
      <c r="P17820">
        <v>2025</v>
      </c>
      <c r="Q17820">
        <v>5.3231182795698898E-2</v>
      </c>
    </row>
    <row r="17821" spans="1:17" x14ac:dyDescent="0.25">
      <c r="A17821" t="s">
        <v>891</v>
      </c>
      <c r="B17821" t="s">
        <v>892</v>
      </c>
      <c r="C17821" t="s">
        <v>893</v>
      </c>
      <c r="D17821" t="s">
        <v>638</v>
      </c>
      <c r="E17821" t="s">
        <v>639</v>
      </c>
      <c r="F17821" t="s">
        <v>260</v>
      </c>
      <c r="G17821" t="s">
        <v>188</v>
      </c>
      <c r="H17821" t="s">
        <v>928</v>
      </c>
      <c r="I17821" t="s">
        <v>240</v>
      </c>
      <c r="J17821" t="s">
        <v>929</v>
      </c>
      <c r="K17821" t="s">
        <v>478</v>
      </c>
      <c r="L17821" t="s">
        <v>806</v>
      </c>
      <c r="M17821" t="s">
        <v>923</v>
      </c>
      <c r="N17821" t="s">
        <v>206</v>
      </c>
      <c r="O17821" t="s">
        <v>264</v>
      </c>
      <c r="P17821">
        <v>2025</v>
      </c>
      <c r="Q17821">
        <v>4.5246505376344101E-2</v>
      </c>
    </row>
    <row r="17822" spans="1:17" x14ac:dyDescent="0.25">
      <c r="A17822" t="s">
        <v>891</v>
      </c>
      <c r="B17822" t="s">
        <v>892</v>
      </c>
      <c r="C17822" t="s">
        <v>893</v>
      </c>
      <c r="D17822" t="s">
        <v>638</v>
      </c>
      <c r="E17822" t="s">
        <v>639</v>
      </c>
      <c r="F17822" t="s">
        <v>260</v>
      </c>
      <c r="G17822" t="s">
        <v>188</v>
      </c>
      <c r="H17822" t="s">
        <v>928</v>
      </c>
      <c r="I17822" t="s">
        <v>240</v>
      </c>
      <c r="J17822" t="s">
        <v>929</v>
      </c>
      <c r="K17822" t="s">
        <v>478</v>
      </c>
      <c r="L17822" t="s">
        <v>806</v>
      </c>
      <c r="M17822" t="s">
        <v>923</v>
      </c>
      <c r="N17822" t="s">
        <v>206</v>
      </c>
      <c r="O17822" t="s">
        <v>265</v>
      </c>
      <c r="P17822">
        <v>2025</v>
      </c>
      <c r="Q17822">
        <v>7.9846774193548395E-2</v>
      </c>
    </row>
    <row r="17823" spans="1:17" x14ac:dyDescent="0.25">
      <c r="A17823" t="s">
        <v>891</v>
      </c>
      <c r="B17823" t="s">
        <v>892</v>
      </c>
      <c r="C17823" t="s">
        <v>893</v>
      </c>
      <c r="D17823" t="s">
        <v>638</v>
      </c>
      <c r="E17823" t="s">
        <v>639</v>
      </c>
      <c r="F17823" t="s">
        <v>260</v>
      </c>
      <c r="G17823" t="s">
        <v>188</v>
      </c>
      <c r="H17823" t="s">
        <v>928</v>
      </c>
      <c r="I17823" t="s">
        <v>240</v>
      </c>
      <c r="J17823" t="s">
        <v>929</v>
      </c>
      <c r="K17823" t="s">
        <v>478</v>
      </c>
      <c r="L17823" t="s">
        <v>806</v>
      </c>
      <c r="M17823" t="s">
        <v>923</v>
      </c>
      <c r="N17823" t="s">
        <v>206</v>
      </c>
      <c r="O17823" t="s">
        <v>194</v>
      </c>
      <c r="P17823">
        <v>2030</v>
      </c>
      <c r="Q17823">
        <v>5.0569623655913998E-2</v>
      </c>
    </row>
    <row r="17824" spans="1:17" x14ac:dyDescent="0.25">
      <c r="A17824" t="s">
        <v>891</v>
      </c>
      <c r="B17824" t="s">
        <v>892</v>
      </c>
      <c r="C17824" t="s">
        <v>893</v>
      </c>
      <c r="D17824" t="s">
        <v>638</v>
      </c>
      <c r="E17824" t="s">
        <v>639</v>
      </c>
      <c r="F17824" t="s">
        <v>260</v>
      </c>
      <c r="G17824" t="s">
        <v>188</v>
      </c>
      <c r="H17824" t="s">
        <v>928</v>
      </c>
      <c r="I17824" t="s">
        <v>240</v>
      </c>
      <c r="J17824" t="s">
        <v>929</v>
      </c>
      <c r="K17824" t="s">
        <v>478</v>
      </c>
      <c r="L17824" t="s">
        <v>806</v>
      </c>
      <c r="M17824" t="s">
        <v>923</v>
      </c>
      <c r="N17824" t="s">
        <v>206</v>
      </c>
      <c r="O17824" t="s">
        <v>194</v>
      </c>
      <c r="P17824">
        <v>2040</v>
      </c>
      <c r="Q17824">
        <v>4.7908064516129001E-2</v>
      </c>
    </row>
    <row r="17825" spans="1:17" x14ac:dyDescent="0.25">
      <c r="A17825" t="s">
        <v>891</v>
      </c>
      <c r="B17825" t="s">
        <v>892</v>
      </c>
      <c r="C17825" t="s">
        <v>893</v>
      </c>
      <c r="D17825" t="s">
        <v>638</v>
      </c>
      <c r="E17825" t="s">
        <v>639</v>
      </c>
      <c r="F17825" t="s">
        <v>260</v>
      </c>
      <c r="G17825" t="s">
        <v>188</v>
      </c>
      <c r="H17825" t="s">
        <v>928</v>
      </c>
      <c r="I17825" t="s">
        <v>240</v>
      </c>
      <c r="J17825" t="s">
        <v>929</v>
      </c>
      <c r="K17825" t="s">
        <v>478</v>
      </c>
      <c r="L17825" t="s">
        <v>806</v>
      </c>
      <c r="M17825" t="s">
        <v>923</v>
      </c>
      <c r="N17825" t="s">
        <v>206</v>
      </c>
      <c r="O17825" t="s">
        <v>194</v>
      </c>
      <c r="P17825">
        <v>2050</v>
      </c>
      <c r="Q17825">
        <v>4.5246505376344101E-2</v>
      </c>
    </row>
    <row r="17826" spans="1:17" x14ac:dyDescent="0.25">
      <c r="A17826" t="s">
        <v>891</v>
      </c>
      <c r="B17826" t="s">
        <v>892</v>
      </c>
      <c r="C17826" t="s">
        <v>893</v>
      </c>
      <c r="D17826" t="s">
        <v>638</v>
      </c>
      <c r="E17826" t="s">
        <v>639</v>
      </c>
      <c r="F17826" t="s">
        <v>260</v>
      </c>
      <c r="G17826" t="s">
        <v>188</v>
      </c>
      <c r="H17826" t="s">
        <v>928</v>
      </c>
      <c r="I17826" t="s">
        <v>240</v>
      </c>
      <c r="J17826" t="s">
        <v>929</v>
      </c>
      <c r="K17826" t="s">
        <v>478</v>
      </c>
      <c r="L17826" t="s">
        <v>806</v>
      </c>
      <c r="M17826" t="s">
        <v>923</v>
      </c>
      <c r="N17826" t="s">
        <v>206</v>
      </c>
      <c r="O17826" t="s">
        <v>264</v>
      </c>
      <c r="P17826">
        <v>2050</v>
      </c>
      <c r="Q17826">
        <v>2.6615591397849501E-2</v>
      </c>
    </row>
    <row r="17827" spans="1:17" x14ac:dyDescent="0.25">
      <c r="A17827" t="s">
        <v>891</v>
      </c>
      <c r="B17827" t="s">
        <v>892</v>
      </c>
      <c r="C17827" t="s">
        <v>893</v>
      </c>
      <c r="D17827" t="s">
        <v>638</v>
      </c>
      <c r="E17827" t="s">
        <v>639</v>
      </c>
      <c r="F17827" t="s">
        <v>260</v>
      </c>
      <c r="G17827" t="s">
        <v>188</v>
      </c>
      <c r="H17827" t="s">
        <v>928</v>
      </c>
      <c r="I17827" t="s">
        <v>240</v>
      </c>
      <c r="J17827" t="s">
        <v>929</v>
      </c>
      <c r="K17827" t="s">
        <v>478</v>
      </c>
      <c r="L17827" t="s">
        <v>806</v>
      </c>
      <c r="M17827" t="s">
        <v>923</v>
      </c>
      <c r="N17827" t="s">
        <v>206</v>
      </c>
      <c r="O17827" t="s">
        <v>265</v>
      </c>
      <c r="P17827">
        <v>2050</v>
      </c>
      <c r="Q17827">
        <v>7.9846774193548395E-2</v>
      </c>
    </row>
    <row r="17828" spans="1:17" x14ac:dyDescent="0.25">
      <c r="A17828" t="s">
        <v>891</v>
      </c>
      <c r="B17828" t="s">
        <v>892</v>
      </c>
      <c r="C17828" t="s">
        <v>893</v>
      </c>
      <c r="D17828" t="s">
        <v>638</v>
      </c>
      <c r="E17828" t="s">
        <v>639</v>
      </c>
      <c r="F17828" t="s">
        <v>260</v>
      </c>
      <c r="G17828" t="s">
        <v>188</v>
      </c>
      <c r="H17828" t="s">
        <v>930</v>
      </c>
      <c r="I17828" t="s">
        <v>240</v>
      </c>
      <c r="J17828" t="s">
        <v>931</v>
      </c>
      <c r="K17828" t="s">
        <v>932</v>
      </c>
      <c r="L17828" t="s">
        <v>806</v>
      </c>
      <c r="M17828" t="s">
        <v>923</v>
      </c>
      <c r="N17828" t="s">
        <v>206</v>
      </c>
      <c r="O17828" t="s">
        <v>194</v>
      </c>
      <c r="P17828">
        <v>2020</v>
      </c>
      <c r="Q17828">
        <v>1663.4744623655899</v>
      </c>
    </row>
    <row r="17829" spans="1:17" x14ac:dyDescent="0.25">
      <c r="A17829" t="s">
        <v>891</v>
      </c>
      <c r="B17829" t="s">
        <v>892</v>
      </c>
      <c r="C17829" t="s">
        <v>893</v>
      </c>
      <c r="D17829" t="s">
        <v>638</v>
      </c>
      <c r="E17829" t="s">
        <v>639</v>
      </c>
      <c r="F17829" t="s">
        <v>260</v>
      </c>
      <c r="G17829" t="s">
        <v>188</v>
      </c>
      <c r="H17829" t="s">
        <v>930</v>
      </c>
      <c r="I17829" t="s">
        <v>240</v>
      </c>
      <c r="J17829" t="s">
        <v>931</v>
      </c>
      <c r="K17829" t="s">
        <v>932</v>
      </c>
      <c r="L17829" t="s">
        <v>806</v>
      </c>
      <c r="M17829" t="s">
        <v>923</v>
      </c>
      <c r="N17829" t="s">
        <v>206</v>
      </c>
      <c r="O17829" t="s">
        <v>194</v>
      </c>
      <c r="P17829">
        <v>2025</v>
      </c>
      <c r="Q17829">
        <v>1663.4744623655899</v>
      </c>
    </row>
    <row r="17830" spans="1:17" x14ac:dyDescent="0.25">
      <c r="A17830" t="s">
        <v>891</v>
      </c>
      <c r="B17830" t="s">
        <v>892</v>
      </c>
      <c r="C17830" t="s">
        <v>893</v>
      </c>
      <c r="D17830" t="s">
        <v>638</v>
      </c>
      <c r="E17830" t="s">
        <v>639</v>
      </c>
      <c r="F17830" t="s">
        <v>260</v>
      </c>
      <c r="G17830" t="s">
        <v>188</v>
      </c>
      <c r="H17830" t="s">
        <v>930</v>
      </c>
      <c r="I17830" t="s">
        <v>240</v>
      </c>
      <c r="J17830" t="s">
        <v>931</v>
      </c>
      <c r="K17830" t="s">
        <v>932</v>
      </c>
      <c r="L17830" t="s">
        <v>806</v>
      </c>
      <c r="M17830" t="s">
        <v>923</v>
      </c>
      <c r="N17830" t="s">
        <v>206</v>
      </c>
      <c r="O17830" t="s">
        <v>264</v>
      </c>
      <c r="P17830">
        <v>2025</v>
      </c>
      <c r="Q17830">
        <v>1413.95329301075</v>
      </c>
    </row>
    <row r="17831" spans="1:17" x14ac:dyDescent="0.25">
      <c r="A17831" t="s">
        <v>891</v>
      </c>
      <c r="B17831" t="s">
        <v>892</v>
      </c>
      <c r="C17831" t="s">
        <v>893</v>
      </c>
      <c r="D17831" t="s">
        <v>638</v>
      </c>
      <c r="E17831" t="s">
        <v>639</v>
      </c>
      <c r="F17831" t="s">
        <v>260</v>
      </c>
      <c r="G17831" t="s">
        <v>188</v>
      </c>
      <c r="H17831" t="s">
        <v>930</v>
      </c>
      <c r="I17831" t="s">
        <v>240</v>
      </c>
      <c r="J17831" t="s">
        <v>931</v>
      </c>
      <c r="K17831" t="s">
        <v>932</v>
      </c>
      <c r="L17831" t="s">
        <v>806</v>
      </c>
      <c r="M17831" t="s">
        <v>923</v>
      </c>
      <c r="N17831" t="s">
        <v>206</v>
      </c>
      <c r="O17831" t="s">
        <v>265</v>
      </c>
      <c r="P17831">
        <v>2025</v>
      </c>
      <c r="Q17831">
        <v>2495.21169354839</v>
      </c>
    </row>
    <row r="17832" spans="1:17" x14ac:dyDescent="0.25">
      <c r="A17832" t="s">
        <v>891</v>
      </c>
      <c r="B17832" t="s">
        <v>892</v>
      </c>
      <c r="C17832" t="s">
        <v>893</v>
      </c>
      <c r="D17832" t="s">
        <v>638</v>
      </c>
      <c r="E17832" t="s">
        <v>639</v>
      </c>
      <c r="F17832" t="s">
        <v>260</v>
      </c>
      <c r="G17832" t="s">
        <v>188</v>
      </c>
      <c r="H17832" t="s">
        <v>930</v>
      </c>
      <c r="I17832" t="s">
        <v>240</v>
      </c>
      <c r="J17832" t="s">
        <v>931</v>
      </c>
      <c r="K17832" t="s">
        <v>932</v>
      </c>
      <c r="L17832" t="s">
        <v>806</v>
      </c>
      <c r="M17832" t="s">
        <v>923</v>
      </c>
      <c r="N17832" t="s">
        <v>206</v>
      </c>
      <c r="O17832" t="s">
        <v>194</v>
      </c>
      <c r="P17832">
        <v>2030</v>
      </c>
      <c r="Q17832">
        <v>1580.30073924731</v>
      </c>
    </row>
    <row r="17833" spans="1:17" x14ac:dyDescent="0.25">
      <c r="A17833" t="s">
        <v>891</v>
      </c>
      <c r="B17833" t="s">
        <v>892</v>
      </c>
      <c r="C17833" t="s">
        <v>893</v>
      </c>
      <c r="D17833" t="s">
        <v>638</v>
      </c>
      <c r="E17833" t="s">
        <v>639</v>
      </c>
      <c r="F17833" t="s">
        <v>260</v>
      </c>
      <c r="G17833" t="s">
        <v>188</v>
      </c>
      <c r="H17833" t="s">
        <v>930</v>
      </c>
      <c r="I17833" t="s">
        <v>240</v>
      </c>
      <c r="J17833" t="s">
        <v>931</v>
      </c>
      <c r="K17833" t="s">
        <v>932</v>
      </c>
      <c r="L17833" t="s">
        <v>806</v>
      </c>
      <c r="M17833" t="s">
        <v>923</v>
      </c>
      <c r="N17833" t="s">
        <v>206</v>
      </c>
      <c r="O17833" t="s">
        <v>194</v>
      </c>
      <c r="P17833">
        <v>2040</v>
      </c>
      <c r="Q17833">
        <v>1497.1270161290299</v>
      </c>
    </row>
    <row r="17834" spans="1:17" x14ac:dyDescent="0.25">
      <c r="A17834" t="s">
        <v>891</v>
      </c>
      <c r="B17834" t="s">
        <v>892</v>
      </c>
      <c r="C17834" t="s">
        <v>893</v>
      </c>
      <c r="D17834" t="s">
        <v>638</v>
      </c>
      <c r="E17834" t="s">
        <v>639</v>
      </c>
      <c r="F17834" t="s">
        <v>260</v>
      </c>
      <c r="G17834" t="s">
        <v>188</v>
      </c>
      <c r="H17834" t="s">
        <v>930</v>
      </c>
      <c r="I17834" t="s">
        <v>240</v>
      </c>
      <c r="J17834" t="s">
        <v>931</v>
      </c>
      <c r="K17834" t="s">
        <v>932</v>
      </c>
      <c r="L17834" t="s">
        <v>806</v>
      </c>
      <c r="M17834" t="s">
        <v>923</v>
      </c>
      <c r="N17834" t="s">
        <v>206</v>
      </c>
      <c r="O17834" t="s">
        <v>194</v>
      </c>
      <c r="P17834">
        <v>2050</v>
      </c>
      <c r="Q17834">
        <v>1413.95329301075</v>
      </c>
    </row>
    <row r="17835" spans="1:17" x14ac:dyDescent="0.25">
      <c r="A17835" t="s">
        <v>891</v>
      </c>
      <c r="B17835" t="s">
        <v>892</v>
      </c>
      <c r="C17835" t="s">
        <v>893</v>
      </c>
      <c r="D17835" t="s">
        <v>638</v>
      </c>
      <c r="E17835" t="s">
        <v>639</v>
      </c>
      <c r="F17835" t="s">
        <v>260</v>
      </c>
      <c r="G17835" t="s">
        <v>188</v>
      </c>
      <c r="H17835" t="s">
        <v>930</v>
      </c>
      <c r="I17835" t="s">
        <v>240</v>
      </c>
      <c r="J17835" t="s">
        <v>931</v>
      </c>
      <c r="K17835" t="s">
        <v>932</v>
      </c>
      <c r="L17835" t="s">
        <v>806</v>
      </c>
      <c r="M17835" t="s">
        <v>923</v>
      </c>
      <c r="N17835" t="s">
        <v>206</v>
      </c>
      <c r="O17835" t="s">
        <v>264</v>
      </c>
      <c r="P17835">
        <v>2050</v>
      </c>
      <c r="Q17835">
        <v>831.73723118279599</v>
      </c>
    </row>
    <row r="17836" spans="1:17" x14ac:dyDescent="0.25">
      <c r="A17836" t="s">
        <v>891</v>
      </c>
      <c r="B17836" t="s">
        <v>892</v>
      </c>
      <c r="C17836" t="s">
        <v>893</v>
      </c>
      <c r="D17836" t="s">
        <v>638</v>
      </c>
      <c r="E17836" t="s">
        <v>639</v>
      </c>
      <c r="F17836" t="s">
        <v>260</v>
      </c>
      <c r="G17836" t="s">
        <v>188</v>
      </c>
      <c r="H17836" t="s">
        <v>930</v>
      </c>
      <c r="I17836" t="s">
        <v>240</v>
      </c>
      <c r="J17836" t="s">
        <v>931</v>
      </c>
      <c r="K17836" t="s">
        <v>932</v>
      </c>
      <c r="L17836" t="s">
        <v>806</v>
      </c>
      <c r="M17836" t="s">
        <v>923</v>
      </c>
      <c r="N17836" t="s">
        <v>206</v>
      </c>
      <c r="O17836" t="s">
        <v>265</v>
      </c>
      <c r="P17836">
        <v>2050</v>
      </c>
      <c r="Q17836">
        <v>2495.21169354839</v>
      </c>
    </row>
    <row r="17837" spans="1:17" x14ac:dyDescent="0.25">
      <c r="A17837" t="s">
        <v>933</v>
      </c>
      <c r="B17837" t="s">
        <v>934</v>
      </c>
      <c r="C17837" t="s">
        <v>935</v>
      </c>
      <c r="D17837" t="s">
        <v>687</v>
      </c>
      <c r="E17837" t="s">
        <v>688</v>
      </c>
      <c r="F17837" t="s">
        <v>260</v>
      </c>
      <c r="G17837" t="s">
        <v>195</v>
      </c>
      <c r="H17837" t="s">
        <v>417</v>
      </c>
      <c r="I17837" t="s">
        <v>418</v>
      </c>
      <c r="J17837" t="s">
        <v>419</v>
      </c>
      <c r="K17837" t="s">
        <v>191</v>
      </c>
      <c r="M17837" t="s">
        <v>227</v>
      </c>
      <c r="N17837" t="s">
        <v>936</v>
      </c>
      <c r="O17837" t="s">
        <v>194</v>
      </c>
      <c r="P17837">
        <v>2020</v>
      </c>
      <c r="Q17837">
        <v>9.6256684491978606E-2</v>
      </c>
    </row>
    <row r="17838" spans="1:17" x14ac:dyDescent="0.25">
      <c r="A17838" t="s">
        <v>933</v>
      </c>
      <c r="B17838" t="s">
        <v>934</v>
      </c>
      <c r="C17838" t="s">
        <v>935</v>
      </c>
      <c r="D17838" t="s">
        <v>687</v>
      </c>
      <c r="E17838" t="s">
        <v>688</v>
      </c>
      <c r="F17838" t="s">
        <v>260</v>
      </c>
      <c r="G17838" t="s">
        <v>195</v>
      </c>
      <c r="H17838" t="s">
        <v>417</v>
      </c>
      <c r="I17838" t="s">
        <v>418</v>
      </c>
      <c r="J17838" t="s">
        <v>419</v>
      </c>
      <c r="K17838" t="s">
        <v>191</v>
      </c>
      <c r="M17838" t="s">
        <v>227</v>
      </c>
      <c r="N17838" t="s">
        <v>936</v>
      </c>
      <c r="O17838" t="s">
        <v>194</v>
      </c>
      <c r="P17838">
        <v>2025</v>
      </c>
      <c r="Q17838">
        <v>9.6256684491978606E-2</v>
      </c>
    </row>
    <row r="17839" spans="1:17" x14ac:dyDescent="0.25">
      <c r="A17839" t="s">
        <v>933</v>
      </c>
      <c r="B17839" t="s">
        <v>934</v>
      </c>
      <c r="C17839" t="s">
        <v>935</v>
      </c>
      <c r="D17839" t="s">
        <v>687</v>
      </c>
      <c r="E17839" t="s">
        <v>688</v>
      </c>
      <c r="F17839" t="s">
        <v>260</v>
      </c>
      <c r="G17839" t="s">
        <v>195</v>
      </c>
      <c r="H17839" t="s">
        <v>417</v>
      </c>
      <c r="I17839" t="s">
        <v>418</v>
      </c>
      <c r="J17839" t="s">
        <v>419</v>
      </c>
      <c r="K17839" t="s">
        <v>191</v>
      </c>
      <c r="M17839" t="s">
        <v>227</v>
      </c>
      <c r="N17839" t="s">
        <v>936</v>
      </c>
      <c r="O17839" t="s">
        <v>264</v>
      </c>
      <c r="P17839">
        <v>2025</v>
      </c>
      <c r="Q17839">
        <v>9.6256684491978606E-2</v>
      </c>
    </row>
    <row r="17840" spans="1:17" x14ac:dyDescent="0.25">
      <c r="A17840" t="s">
        <v>933</v>
      </c>
      <c r="B17840" t="s">
        <v>934</v>
      </c>
      <c r="C17840" t="s">
        <v>935</v>
      </c>
      <c r="D17840" t="s">
        <v>687</v>
      </c>
      <c r="E17840" t="s">
        <v>688</v>
      </c>
      <c r="F17840" t="s">
        <v>260</v>
      </c>
      <c r="G17840" t="s">
        <v>195</v>
      </c>
      <c r="H17840" t="s">
        <v>417</v>
      </c>
      <c r="I17840" t="s">
        <v>418</v>
      </c>
      <c r="J17840" t="s">
        <v>419</v>
      </c>
      <c r="K17840" t="s">
        <v>191</v>
      </c>
      <c r="M17840" t="s">
        <v>227</v>
      </c>
      <c r="N17840" t="s">
        <v>936</v>
      </c>
      <c r="O17840" t="s">
        <v>265</v>
      </c>
      <c r="P17840">
        <v>2025</v>
      </c>
      <c r="Q17840">
        <v>9.6256684491978606E-2</v>
      </c>
    </row>
    <row r="17841" spans="1:17" x14ac:dyDescent="0.25">
      <c r="A17841" t="s">
        <v>933</v>
      </c>
      <c r="B17841" t="s">
        <v>934</v>
      </c>
      <c r="C17841" t="s">
        <v>935</v>
      </c>
      <c r="D17841" t="s">
        <v>687</v>
      </c>
      <c r="E17841" t="s">
        <v>688</v>
      </c>
      <c r="F17841" t="s">
        <v>260</v>
      </c>
      <c r="G17841" t="s">
        <v>195</v>
      </c>
      <c r="H17841" t="s">
        <v>417</v>
      </c>
      <c r="I17841" t="s">
        <v>418</v>
      </c>
      <c r="J17841" t="s">
        <v>419</v>
      </c>
      <c r="K17841" t="s">
        <v>191</v>
      </c>
      <c r="M17841" t="s">
        <v>227</v>
      </c>
      <c r="N17841" t="s">
        <v>936</v>
      </c>
      <c r="O17841" t="s">
        <v>194</v>
      </c>
      <c r="P17841">
        <v>2030</v>
      </c>
      <c r="Q17841">
        <v>9.6256684491978606E-2</v>
      </c>
    </row>
    <row r="17842" spans="1:17" x14ac:dyDescent="0.25">
      <c r="A17842" t="s">
        <v>933</v>
      </c>
      <c r="B17842" t="s">
        <v>934</v>
      </c>
      <c r="C17842" t="s">
        <v>935</v>
      </c>
      <c r="D17842" t="s">
        <v>687</v>
      </c>
      <c r="E17842" t="s">
        <v>688</v>
      </c>
      <c r="F17842" t="s">
        <v>260</v>
      </c>
      <c r="G17842" t="s">
        <v>195</v>
      </c>
      <c r="H17842" t="s">
        <v>417</v>
      </c>
      <c r="I17842" t="s">
        <v>418</v>
      </c>
      <c r="J17842" t="s">
        <v>419</v>
      </c>
      <c r="K17842" t="s">
        <v>191</v>
      </c>
      <c r="M17842" t="s">
        <v>227</v>
      </c>
      <c r="N17842" t="s">
        <v>936</v>
      </c>
      <c r="O17842" t="s">
        <v>194</v>
      </c>
      <c r="P17842">
        <v>2040</v>
      </c>
      <c r="Q17842">
        <v>9.5000000000000001E-2</v>
      </c>
    </row>
    <row r="17843" spans="1:17" x14ac:dyDescent="0.25">
      <c r="A17843" t="s">
        <v>933</v>
      </c>
      <c r="B17843" t="s">
        <v>934</v>
      </c>
      <c r="C17843" t="s">
        <v>935</v>
      </c>
      <c r="D17843" t="s">
        <v>687</v>
      </c>
      <c r="E17843" t="s">
        <v>688</v>
      </c>
      <c r="F17843" t="s">
        <v>260</v>
      </c>
      <c r="G17843" t="s">
        <v>195</v>
      </c>
      <c r="H17843" t="s">
        <v>417</v>
      </c>
      <c r="I17843" t="s">
        <v>418</v>
      </c>
      <c r="J17843" t="s">
        <v>419</v>
      </c>
      <c r="K17843" t="s">
        <v>191</v>
      </c>
      <c r="M17843" t="s">
        <v>227</v>
      </c>
      <c r="N17843" t="s">
        <v>936</v>
      </c>
      <c r="O17843" t="s">
        <v>194</v>
      </c>
      <c r="P17843">
        <v>2050</v>
      </c>
      <c r="Q17843">
        <v>9.4E-2</v>
      </c>
    </row>
    <row r="17844" spans="1:17" x14ac:dyDescent="0.25">
      <c r="A17844" t="s">
        <v>933</v>
      </c>
      <c r="B17844" t="s">
        <v>934</v>
      </c>
      <c r="C17844" t="s">
        <v>935</v>
      </c>
      <c r="D17844" t="s">
        <v>687</v>
      </c>
      <c r="E17844" t="s">
        <v>688</v>
      </c>
      <c r="F17844" t="s">
        <v>260</v>
      </c>
      <c r="G17844" t="s">
        <v>195</v>
      </c>
      <c r="H17844" t="s">
        <v>417</v>
      </c>
      <c r="I17844" t="s">
        <v>418</v>
      </c>
      <c r="J17844" t="s">
        <v>419</v>
      </c>
      <c r="K17844" t="s">
        <v>191</v>
      </c>
      <c r="M17844" t="s">
        <v>227</v>
      </c>
      <c r="N17844" t="s">
        <v>936</v>
      </c>
      <c r="O17844" t="s">
        <v>264</v>
      </c>
      <c r="P17844">
        <v>2050</v>
      </c>
      <c r="Q17844">
        <v>9.6256684491978606E-2</v>
      </c>
    </row>
    <row r="17845" spans="1:17" x14ac:dyDescent="0.25">
      <c r="A17845" t="s">
        <v>933</v>
      </c>
      <c r="B17845" t="s">
        <v>934</v>
      </c>
      <c r="C17845" t="s">
        <v>935</v>
      </c>
      <c r="D17845" t="s">
        <v>687</v>
      </c>
      <c r="E17845" t="s">
        <v>688</v>
      </c>
      <c r="F17845" t="s">
        <v>260</v>
      </c>
      <c r="G17845" t="s">
        <v>195</v>
      </c>
      <c r="H17845" t="s">
        <v>417</v>
      </c>
      <c r="I17845" t="s">
        <v>418</v>
      </c>
      <c r="J17845" t="s">
        <v>419</v>
      </c>
      <c r="K17845" t="s">
        <v>191</v>
      </c>
      <c r="M17845" t="s">
        <v>227</v>
      </c>
      <c r="N17845" t="s">
        <v>936</v>
      </c>
      <c r="O17845" t="s">
        <v>265</v>
      </c>
      <c r="P17845">
        <v>2050</v>
      </c>
      <c r="Q17845">
        <v>9.4E-2</v>
      </c>
    </row>
    <row r="17846" spans="1:17" x14ac:dyDescent="0.25">
      <c r="A17846" t="s">
        <v>933</v>
      </c>
      <c r="B17846" t="s">
        <v>934</v>
      </c>
      <c r="C17846" t="s">
        <v>935</v>
      </c>
      <c r="D17846" t="s">
        <v>687</v>
      </c>
      <c r="E17846" t="s">
        <v>688</v>
      </c>
      <c r="F17846" t="s">
        <v>260</v>
      </c>
      <c r="G17846" t="s">
        <v>195</v>
      </c>
      <c r="H17846" t="s">
        <v>200</v>
      </c>
      <c r="I17846" t="s">
        <v>201</v>
      </c>
      <c r="K17846" t="s">
        <v>202</v>
      </c>
      <c r="N17846" t="s">
        <v>232</v>
      </c>
      <c r="O17846" t="s">
        <v>194</v>
      </c>
      <c r="P17846">
        <v>2020</v>
      </c>
      <c r="Q17846">
        <v>4.5</v>
      </c>
    </row>
    <row r="17847" spans="1:17" x14ac:dyDescent="0.25">
      <c r="A17847" t="s">
        <v>933</v>
      </c>
      <c r="B17847" t="s">
        <v>934</v>
      </c>
      <c r="C17847" t="s">
        <v>935</v>
      </c>
      <c r="D17847" t="s">
        <v>687</v>
      </c>
      <c r="E17847" t="s">
        <v>688</v>
      </c>
      <c r="F17847" t="s">
        <v>260</v>
      </c>
      <c r="G17847" t="s">
        <v>195</v>
      </c>
      <c r="H17847" t="s">
        <v>200</v>
      </c>
      <c r="I17847" t="s">
        <v>201</v>
      </c>
      <c r="K17847" t="s">
        <v>202</v>
      </c>
      <c r="N17847" t="s">
        <v>232</v>
      </c>
      <c r="O17847" t="s">
        <v>194</v>
      </c>
      <c r="P17847">
        <v>2025</v>
      </c>
      <c r="Q17847">
        <v>4.5</v>
      </c>
    </row>
    <row r="17848" spans="1:17" x14ac:dyDescent="0.25">
      <c r="A17848" t="s">
        <v>933</v>
      </c>
      <c r="B17848" t="s">
        <v>934</v>
      </c>
      <c r="C17848" t="s">
        <v>935</v>
      </c>
      <c r="D17848" t="s">
        <v>687</v>
      </c>
      <c r="E17848" t="s">
        <v>688</v>
      </c>
      <c r="F17848" t="s">
        <v>260</v>
      </c>
      <c r="G17848" t="s">
        <v>195</v>
      </c>
      <c r="H17848" t="s">
        <v>200</v>
      </c>
      <c r="I17848" t="s">
        <v>201</v>
      </c>
      <c r="K17848" t="s">
        <v>202</v>
      </c>
      <c r="N17848" t="s">
        <v>232</v>
      </c>
      <c r="O17848" t="s">
        <v>264</v>
      </c>
      <c r="P17848">
        <v>2025</v>
      </c>
      <c r="Q17848">
        <v>4</v>
      </c>
    </row>
    <row r="17849" spans="1:17" x14ac:dyDescent="0.25">
      <c r="A17849" t="s">
        <v>933</v>
      </c>
      <c r="B17849" t="s">
        <v>934</v>
      </c>
      <c r="C17849" t="s">
        <v>935</v>
      </c>
      <c r="D17849" t="s">
        <v>687</v>
      </c>
      <c r="E17849" t="s">
        <v>688</v>
      </c>
      <c r="F17849" t="s">
        <v>260</v>
      </c>
      <c r="G17849" t="s">
        <v>195</v>
      </c>
      <c r="H17849" t="s">
        <v>200</v>
      </c>
      <c r="I17849" t="s">
        <v>201</v>
      </c>
      <c r="K17849" t="s">
        <v>202</v>
      </c>
      <c r="N17849" t="s">
        <v>232</v>
      </c>
      <c r="O17849" t="s">
        <v>265</v>
      </c>
      <c r="P17849">
        <v>2025</v>
      </c>
      <c r="Q17849">
        <v>5</v>
      </c>
    </row>
    <row r="17850" spans="1:17" x14ac:dyDescent="0.25">
      <c r="A17850" t="s">
        <v>933</v>
      </c>
      <c r="B17850" t="s">
        <v>934</v>
      </c>
      <c r="C17850" t="s">
        <v>935</v>
      </c>
      <c r="D17850" t="s">
        <v>687</v>
      </c>
      <c r="E17850" t="s">
        <v>688</v>
      </c>
      <c r="F17850" t="s">
        <v>260</v>
      </c>
      <c r="G17850" t="s">
        <v>195</v>
      </c>
      <c r="H17850" t="s">
        <v>200</v>
      </c>
      <c r="I17850" t="s">
        <v>201</v>
      </c>
      <c r="K17850" t="s">
        <v>202</v>
      </c>
      <c r="N17850" t="s">
        <v>232</v>
      </c>
      <c r="O17850" t="s">
        <v>194</v>
      </c>
      <c r="P17850">
        <v>2030</v>
      </c>
      <c r="Q17850">
        <v>4</v>
      </c>
    </row>
    <row r="17851" spans="1:17" x14ac:dyDescent="0.25">
      <c r="A17851" t="s">
        <v>933</v>
      </c>
      <c r="B17851" t="s">
        <v>934</v>
      </c>
      <c r="C17851" t="s">
        <v>935</v>
      </c>
      <c r="D17851" t="s">
        <v>687</v>
      </c>
      <c r="E17851" t="s">
        <v>688</v>
      </c>
      <c r="F17851" t="s">
        <v>260</v>
      </c>
      <c r="G17851" t="s">
        <v>195</v>
      </c>
      <c r="H17851" t="s">
        <v>200</v>
      </c>
      <c r="I17851" t="s">
        <v>201</v>
      </c>
      <c r="K17851" t="s">
        <v>202</v>
      </c>
      <c r="N17851" t="s">
        <v>232</v>
      </c>
      <c r="O17851" t="s">
        <v>194</v>
      </c>
      <c r="P17851">
        <v>2040</v>
      </c>
      <c r="Q17851">
        <v>4</v>
      </c>
    </row>
    <row r="17852" spans="1:17" x14ac:dyDescent="0.25">
      <c r="A17852" t="s">
        <v>933</v>
      </c>
      <c r="B17852" t="s">
        <v>934</v>
      </c>
      <c r="C17852" t="s">
        <v>935</v>
      </c>
      <c r="D17852" t="s">
        <v>687</v>
      </c>
      <c r="E17852" t="s">
        <v>688</v>
      </c>
      <c r="F17852" t="s">
        <v>260</v>
      </c>
      <c r="G17852" t="s">
        <v>195</v>
      </c>
      <c r="H17852" t="s">
        <v>200</v>
      </c>
      <c r="I17852" t="s">
        <v>201</v>
      </c>
      <c r="K17852" t="s">
        <v>202</v>
      </c>
      <c r="N17852" t="s">
        <v>232</v>
      </c>
      <c r="O17852" t="s">
        <v>194</v>
      </c>
      <c r="P17852">
        <v>2050</v>
      </c>
      <c r="Q17852">
        <v>4</v>
      </c>
    </row>
    <row r="17853" spans="1:17" x14ac:dyDescent="0.25">
      <c r="A17853" t="s">
        <v>933</v>
      </c>
      <c r="B17853" t="s">
        <v>934</v>
      </c>
      <c r="C17853" t="s">
        <v>935</v>
      </c>
      <c r="D17853" t="s">
        <v>687</v>
      </c>
      <c r="E17853" t="s">
        <v>688</v>
      </c>
      <c r="F17853" t="s">
        <v>260</v>
      </c>
      <c r="G17853" t="s">
        <v>195</v>
      </c>
      <c r="H17853" t="s">
        <v>200</v>
      </c>
      <c r="I17853" t="s">
        <v>201</v>
      </c>
      <c r="K17853" t="s">
        <v>202</v>
      </c>
      <c r="N17853" t="s">
        <v>232</v>
      </c>
      <c r="O17853" t="s">
        <v>264</v>
      </c>
      <c r="P17853">
        <v>2050</v>
      </c>
      <c r="Q17853">
        <v>3</v>
      </c>
    </row>
    <row r="17854" spans="1:17" x14ac:dyDescent="0.25">
      <c r="A17854" t="s">
        <v>933</v>
      </c>
      <c r="B17854" t="s">
        <v>934</v>
      </c>
      <c r="C17854" t="s">
        <v>935</v>
      </c>
      <c r="D17854" t="s">
        <v>687</v>
      </c>
      <c r="E17854" t="s">
        <v>688</v>
      </c>
      <c r="F17854" t="s">
        <v>260</v>
      </c>
      <c r="G17854" t="s">
        <v>195</v>
      </c>
      <c r="H17854" t="s">
        <v>200</v>
      </c>
      <c r="I17854" t="s">
        <v>201</v>
      </c>
      <c r="K17854" t="s">
        <v>202</v>
      </c>
      <c r="N17854" t="s">
        <v>232</v>
      </c>
      <c r="O17854" t="s">
        <v>265</v>
      </c>
      <c r="P17854">
        <v>2050</v>
      </c>
      <c r="Q17854">
        <v>5</v>
      </c>
    </row>
    <row r="17855" spans="1:17" x14ac:dyDescent="0.25">
      <c r="A17855" t="s">
        <v>933</v>
      </c>
      <c r="B17855" t="s">
        <v>934</v>
      </c>
      <c r="C17855" t="s">
        <v>935</v>
      </c>
      <c r="D17855" t="s">
        <v>687</v>
      </c>
      <c r="E17855" t="s">
        <v>688</v>
      </c>
      <c r="F17855" t="s">
        <v>260</v>
      </c>
      <c r="G17855" t="s">
        <v>195</v>
      </c>
      <c r="H17855" t="s">
        <v>352</v>
      </c>
      <c r="I17855" t="s">
        <v>135</v>
      </c>
      <c r="K17855" t="s">
        <v>191</v>
      </c>
      <c r="N17855" t="s">
        <v>232</v>
      </c>
      <c r="O17855" t="s">
        <v>194</v>
      </c>
      <c r="P17855">
        <v>2020</v>
      </c>
      <c r="Q17855">
        <v>0.02</v>
      </c>
    </row>
    <row r="17856" spans="1:17" x14ac:dyDescent="0.25">
      <c r="A17856" t="s">
        <v>933</v>
      </c>
      <c r="B17856" t="s">
        <v>934</v>
      </c>
      <c r="C17856" t="s">
        <v>935</v>
      </c>
      <c r="D17856" t="s">
        <v>687</v>
      </c>
      <c r="E17856" t="s">
        <v>688</v>
      </c>
      <c r="F17856" t="s">
        <v>260</v>
      </c>
      <c r="G17856" t="s">
        <v>195</v>
      </c>
      <c r="H17856" t="s">
        <v>352</v>
      </c>
      <c r="I17856" t="s">
        <v>135</v>
      </c>
      <c r="K17856" t="s">
        <v>191</v>
      </c>
      <c r="N17856" t="s">
        <v>232</v>
      </c>
      <c r="O17856" t="s">
        <v>194</v>
      </c>
      <c r="P17856">
        <v>2025</v>
      </c>
      <c r="Q17856">
        <v>0.02</v>
      </c>
    </row>
    <row r="17857" spans="1:17" x14ac:dyDescent="0.25">
      <c r="A17857" t="s">
        <v>933</v>
      </c>
      <c r="B17857" t="s">
        <v>934</v>
      </c>
      <c r="C17857" t="s">
        <v>935</v>
      </c>
      <c r="D17857" t="s">
        <v>687</v>
      </c>
      <c r="E17857" t="s">
        <v>688</v>
      </c>
      <c r="F17857" t="s">
        <v>260</v>
      </c>
      <c r="G17857" t="s">
        <v>195</v>
      </c>
      <c r="H17857" t="s">
        <v>352</v>
      </c>
      <c r="I17857" t="s">
        <v>135</v>
      </c>
      <c r="K17857" t="s">
        <v>191</v>
      </c>
      <c r="N17857" t="s">
        <v>232</v>
      </c>
      <c r="O17857" t="s">
        <v>264</v>
      </c>
      <c r="P17857">
        <v>2025</v>
      </c>
      <c r="Q17857">
        <v>0.01</v>
      </c>
    </row>
    <row r="17858" spans="1:17" x14ac:dyDescent="0.25">
      <c r="A17858" t="s">
        <v>933</v>
      </c>
      <c r="B17858" t="s">
        <v>934</v>
      </c>
      <c r="C17858" t="s">
        <v>935</v>
      </c>
      <c r="D17858" t="s">
        <v>687</v>
      </c>
      <c r="E17858" t="s">
        <v>688</v>
      </c>
      <c r="F17858" t="s">
        <v>260</v>
      </c>
      <c r="G17858" t="s">
        <v>195</v>
      </c>
      <c r="H17858" t="s">
        <v>352</v>
      </c>
      <c r="I17858" t="s">
        <v>135</v>
      </c>
      <c r="K17858" t="s">
        <v>191</v>
      </c>
      <c r="N17858" t="s">
        <v>232</v>
      </c>
      <c r="O17858" t="s">
        <v>265</v>
      </c>
      <c r="P17858">
        <v>2025</v>
      </c>
      <c r="Q17858">
        <v>0.03</v>
      </c>
    </row>
    <row r="17859" spans="1:17" x14ac:dyDescent="0.25">
      <c r="A17859" t="s">
        <v>933</v>
      </c>
      <c r="B17859" t="s">
        <v>934</v>
      </c>
      <c r="C17859" t="s">
        <v>935</v>
      </c>
      <c r="D17859" t="s">
        <v>687</v>
      </c>
      <c r="E17859" t="s">
        <v>688</v>
      </c>
      <c r="F17859" t="s">
        <v>260</v>
      </c>
      <c r="G17859" t="s">
        <v>195</v>
      </c>
      <c r="H17859" t="s">
        <v>352</v>
      </c>
      <c r="I17859" t="s">
        <v>135</v>
      </c>
      <c r="K17859" t="s">
        <v>191</v>
      </c>
      <c r="N17859" t="s">
        <v>232</v>
      </c>
      <c r="O17859" t="s">
        <v>194</v>
      </c>
      <c r="P17859">
        <v>2030</v>
      </c>
      <c r="Q17859">
        <v>0.02</v>
      </c>
    </row>
    <row r="17860" spans="1:17" x14ac:dyDescent="0.25">
      <c r="A17860" t="s">
        <v>933</v>
      </c>
      <c r="B17860" t="s">
        <v>934</v>
      </c>
      <c r="C17860" t="s">
        <v>935</v>
      </c>
      <c r="D17860" t="s">
        <v>687</v>
      </c>
      <c r="E17860" t="s">
        <v>688</v>
      </c>
      <c r="F17860" t="s">
        <v>260</v>
      </c>
      <c r="G17860" t="s">
        <v>195</v>
      </c>
      <c r="H17860" t="s">
        <v>352</v>
      </c>
      <c r="I17860" t="s">
        <v>135</v>
      </c>
      <c r="K17860" t="s">
        <v>191</v>
      </c>
      <c r="N17860" t="s">
        <v>232</v>
      </c>
      <c r="O17860" t="s">
        <v>194</v>
      </c>
      <c r="P17860">
        <v>2040</v>
      </c>
      <c r="Q17860">
        <v>0.02</v>
      </c>
    </row>
    <row r="17861" spans="1:17" x14ac:dyDescent="0.25">
      <c r="A17861" t="s">
        <v>933</v>
      </c>
      <c r="B17861" t="s">
        <v>934</v>
      </c>
      <c r="C17861" t="s">
        <v>935</v>
      </c>
      <c r="D17861" t="s">
        <v>687</v>
      </c>
      <c r="E17861" t="s">
        <v>688</v>
      </c>
      <c r="F17861" t="s">
        <v>260</v>
      </c>
      <c r="G17861" t="s">
        <v>195</v>
      </c>
      <c r="H17861" t="s">
        <v>352</v>
      </c>
      <c r="I17861" t="s">
        <v>135</v>
      </c>
      <c r="K17861" t="s">
        <v>191</v>
      </c>
      <c r="N17861" t="s">
        <v>232</v>
      </c>
      <c r="O17861" t="s">
        <v>194</v>
      </c>
      <c r="P17861">
        <v>2050</v>
      </c>
      <c r="Q17861">
        <v>0.02</v>
      </c>
    </row>
    <row r="17862" spans="1:17" x14ac:dyDescent="0.25">
      <c r="A17862" t="s">
        <v>933</v>
      </c>
      <c r="B17862" t="s">
        <v>934</v>
      </c>
      <c r="C17862" t="s">
        <v>935</v>
      </c>
      <c r="D17862" t="s">
        <v>687</v>
      </c>
      <c r="E17862" t="s">
        <v>688</v>
      </c>
      <c r="F17862" t="s">
        <v>260</v>
      </c>
      <c r="G17862" t="s">
        <v>195</v>
      </c>
      <c r="H17862" t="s">
        <v>352</v>
      </c>
      <c r="I17862" t="s">
        <v>135</v>
      </c>
      <c r="K17862" t="s">
        <v>191</v>
      </c>
      <c r="N17862" t="s">
        <v>232</v>
      </c>
      <c r="O17862" t="s">
        <v>264</v>
      </c>
      <c r="P17862">
        <v>2050</v>
      </c>
      <c r="Q17862">
        <v>0.01</v>
      </c>
    </row>
    <row r="17863" spans="1:17" x14ac:dyDescent="0.25">
      <c r="A17863" t="s">
        <v>933</v>
      </c>
      <c r="B17863" t="s">
        <v>934</v>
      </c>
      <c r="C17863" t="s">
        <v>935</v>
      </c>
      <c r="D17863" t="s">
        <v>687</v>
      </c>
      <c r="E17863" t="s">
        <v>688</v>
      </c>
      <c r="F17863" t="s">
        <v>260</v>
      </c>
      <c r="G17863" t="s">
        <v>195</v>
      </c>
      <c r="H17863" t="s">
        <v>352</v>
      </c>
      <c r="I17863" t="s">
        <v>135</v>
      </c>
      <c r="K17863" t="s">
        <v>191</v>
      </c>
      <c r="N17863" t="s">
        <v>232</v>
      </c>
      <c r="O17863" t="s">
        <v>265</v>
      </c>
      <c r="P17863">
        <v>2050</v>
      </c>
      <c r="Q17863">
        <v>0.03</v>
      </c>
    </row>
    <row r="17864" spans="1:17" x14ac:dyDescent="0.25">
      <c r="A17864" t="s">
        <v>933</v>
      </c>
      <c r="B17864" t="s">
        <v>934</v>
      </c>
      <c r="C17864" t="s">
        <v>935</v>
      </c>
      <c r="D17864" t="s">
        <v>687</v>
      </c>
      <c r="E17864" t="s">
        <v>688</v>
      </c>
      <c r="F17864" t="s">
        <v>260</v>
      </c>
      <c r="G17864" t="s">
        <v>195</v>
      </c>
      <c r="H17864" t="s">
        <v>473</v>
      </c>
      <c r="I17864" t="s">
        <v>213</v>
      </c>
      <c r="K17864" t="s">
        <v>474</v>
      </c>
      <c r="M17864" t="s">
        <v>937</v>
      </c>
      <c r="N17864" t="s">
        <v>938</v>
      </c>
      <c r="O17864" t="s">
        <v>194</v>
      </c>
      <c r="P17864">
        <v>2020</v>
      </c>
      <c r="Q17864">
        <v>121</v>
      </c>
    </row>
    <row r="17865" spans="1:17" x14ac:dyDescent="0.25">
      <c r="A17865" t="s">
        <v>933</v>
      </c>
      <c r="B17865" t="s">
        <v>934</v>
      </c>
      <c r="C17865" t="s">
        <v>935</v>
      </c>
      <c r="D17865" t="s">
        <v>687</v>
      </c>
      <c r="E17865" t="s">
        <v>688</v>
      </c>
      <c r="F17865" t="s">
        <v>260</v>
      </c>
      <c r="G17865" t="s">
        <v>195</v>
      </c>
      <c r="H17865" t="s">
        <v>473</v>
      </c>
      <c r="I17865" t="s">
        <v>213</v>
      </c>
      <c r="K17865" t="s">
        <v>474</v>
      </c>
      <c r="M17865" t="s">
        <v>937</v>
      </c>
      <c r="N17865" t="s">
        <v>938</v>
      </c>
      <c r="O17865" t="s">
        <v>194</v>
      </c>
      <c r="P17865">
        <v>2025</v>
      </c>
      <c r="Q17865">
        <v>120.769044496015</v>
      </c>
    </row>
    <row r="17866" spans="1:17" x14ac:dyDescent="0.25">
      <c r="A17866" t="s">
        <v>933</v>
      </c>
      <c r="B17866" t="s">
        <v>934</v>
      </c>
      <c r="C17866" t="s">
        <v>935</v>
      </c>
      <c r="D17866" t="s">
        <v>687</v>
      </c>
      <c r="E17866" t="s">
        <v>688</v>
      </c>
      <c r="F17866" t="s">
        <v>260</v>
      </c>
      <c r="G17866" t="s">
        <v>195</v>
      </c>
      <c r="H17866" t="s">
        <v>473</v>
      </c>
      <c r="I17866" t="s">
        <v>213</v>
      </c>
      <c r="K17866" t="s">
        <v>474</v>
      </c>
      <c r="M17866" t="s">
        <v>937</v>
      </c>
      <c r="N17866" t="s">
        <v>938</v>
      </c>
      <c r="O17866" t="s">
        <v>264</v>
      </c>
      <c r="P17866">
        <v>2025</v>
      </c>
      <c r="Q17866">
        <v>120.769044496015</v>
      </c>
    </row>
    <row r="17867" spans="1:17" x14ac:dyDescent="0.25">
      <c r="A17867" t="s">
        <v>933</v>
      </c>
      <c r="B17867" t="s">
        <v>934</v>
      </c>
      <c r="C17867" t="s">
        <v>935</v>
      </c>
      <c r="D17867" t="s">
        <v>687</v>
      </c>
      <c r="E17867" t="s">
        <v>688</v>
      </c>
      <c r="F17867" t="s">
        <v>260</v>
      </c>
      <c r="G17867" t="s">
        <v>195</v>
      </c>
      <c r="H17867" t="s">
        <v>473</v>
      </c>
      <c r="I17867" t="s">
        <v>213</v>
      </c>
      <c r="K17867" t="s">
        <v>474</v>
      </c>
      <c r="M17867" t="s">
        <v>937</v>
      </c>
      <c r="N17867" t="s">
        <v>938</v>
      </c>
      <c r="O17867" t="s">
        <v>265</v>
      </c>
      <c r="P17867">
        <v>2025</v>
      </c>
      <c r="Q17867">
        <v>120.769044496015</v>
      </c>
    </row>
    <row r="17868" spans="1:17" x14ac:dyDescent="0.25">
      <c r="A17868" t="s">
        <v>933</v>
      </c>
      <c r="B17868" t="s">
        <v>934</v>
      </c>
      <c r="C17868" t="s">
        <v>935</v>
      </c>
      <c r="D17868" t="s">
        <v>687</v>
      </c>
      <c r="E17868" t="s">
        <v>688</v>
      </c>
      <c r="F17868" t="s">
        <v>260</v>
      </c>
      <c r="G17868" t="s">
        <v>195</v>
      </c>
      <c r="H17868" t="s">
        <v>473</v>
      </c>
      <c r="I17868" t="s">
        <v>213</v>
      </c>
      <c r="K17868" t="s">
        <v>474</v>
      </c>
      <c r="M17868" t="s">
        <v>937</v>
      </c>
      <c r="N17868" t="s">
        <v>938</v>
      </c>
      <c r="O17868" t="s">
        <v>194</v>
      </c>
      <c r="P17868">
        <v>2030</v>
      </c>
      <c r="Q17868">
        <v>120.38443256090299</v>
      </c>
    </row>
    <row r="17869" spans="1:17" x14ac:dyDescent="0.25">
      <c r="A17869" t="s">
        <v>933</v>
      </c>
      <c r="B17869" t="s">
        <v>934</v>
      </c>
      <c r="C17869" t="s">
        <v>935</v>
      </c>
      <c r="D17869" t="s">
        <v>687</v>
      </c>
      <c r="E17869" t="s">
        <v>688</v>
      </c>
      <c r="F17869" t="s">
        <v>260</v>
      </c>
      <c r="G17869" t="s">
        <v>195</v>
      </c>
      <c r="H17869" t="s">
        <v>473</v>
      </c>
      <c r="I17869" t="s">
        <v>213</v>
      </c>
      <c r="K17869" t="s">
        <v>474</v>
      </c>
      <c r="M17869" t="s">
        <v>937</v>
      </c>
      <c r="N17869" t="s">
        <v>938</v>
      </c>
      <c r="O17869" t="s">
        <v>194</v>
      </c>
      <c r="P17869">
        <v>2040</v>
      </c>
      <c r="Q17869">
        <v>119.669189313152</v>
      </c>
    </row>
    <row r="17870" spans="1:17" x14ac:dyDescent="0.25">
      <c r="A17870" t="s">
        <v>933</v>
      </c>
      <c r="B17870" t="s">
        <v>934</v>
      </c>
      <c r="C17870" t="s">
        <v>935</v>
      </c>
      <c r="D17870" t="s">
        <v>687</v>
      </c>
      <c r="E17870" t="s">
        <v>688</v>
      </c>
      <c r="F17870" t="s">
        <v>260</v>
      </c>
      <c r="G17870" t="s">
        <v>195</v>
      </c>
      <c r="H17870" t="s">
        <v>473</v>
      </c>
      <c r="I17870" t="s">
        <v>213</v>
      </c>
      <c r="K17870" t="s">
        <v>474</v>
      </c>
      <c r="M17870" t="s">
        <v>937</v>
      </c>
      <c r="N17870" t="s">
        <v>938</v>
      </c>
      <c r="O17870" t="s">
        <v>194</v>
      </c>
      <c r="P17870">
        <v>2050</v>
      </c>
      <c r="Q17870">
        <v>119.32411581642999</v>
      </c>
    </row>
    <row r="17871" spans="1:17" x14ac:dyDescent="0.25">
      <c r="A17871" t="s">
        <v>933</v>
      </c>
      <c r="B17871" t="s">
        <v>934</v>
      </c>
      <c r="C17871" t="s">
        <v>935</v>
      </c>
      <c r="D17871" t="s">
        <v>687</v>
      </c>
      <c r="E17871" t="s">
        <v>688</v>
      </c>
      <c r="F17871" t="s">
        <v>260</v>
      </c>
      <c r="G17871" t="s">
        <v>195</v>
      </c>
      <c r="H17871" t="s">
        <v>473</v>
      </c>
      <c r="I17871" t="s">
        <v>213</v>
      </c>
      <c r="K17871" t="s">
        <v>474</v>
      </c>
      <c r="M17871" t="s">
        <v>937</v>
      </c>
      <c r="N17871" t="s">
        <v>938</v>
      </c>
      <c r="O17871" t="s">
        <v>264</v>
      </c>
      <c r="P17871">
        <v>2050</v>
      </c>
      <c r="Q17871">
        <v>119.32411581642999</v>
      </c>
    </row>
    <row r="17872" spans="1:17" x14ac:dyDescent="0.25">
      <c r="A17872" t="s">
        <v>933</v>
      </c>
      <c r="B17872" t="s">
        <v>934</v>
      </c>
      <c r="C17872" t="s">
        <v>935</v>
      </c>
      <c r="D17872" t="s">
        <v>687</v>
      </c>
      <c r="E17872" t="s">
        <v>688</v>
      </c>
      <c r="F17872" t="s">
        <v>260</v>
      </c>
      <c r="G17872" t="s">
        <v>195</v>
      </c>
      <c r="H17872" t="s">
        <v>473</v>
      </c>
      <c r="I17872" t="s">
        <v>213</v>
      </c>
      <c r="K17872" t="s">
        <v>474</v>
      </c>
      <c r="M17872" t="s">
        <v>937</v>
      </c>
      <c r="N17872" t="s">
        <v>938</v>
      </c>
      <c r="O17872" t="s">
        <v>265</v>
      </c>
      <c r="P17872">
        <v>2050</v>
      </c>
      <c r="Q17872">
        <v>119.32411581642999</v>
      </c>
    </row>
    <row r="17873" spans="1:17" x14ac:dyDescent="0.25">
      <c r="A17873" t="s">
        <v>933</v>
      </c>
      <c r="B17873" t="s">
        <v>934</v>
      </c>
      <c r="C17873" t="s">
        <v>935</v>
      </c>
      <c r="D17873" t="s">
        <v>687</v>
      </c>
      <c r="E17873" t="s">
        <v>688</v>
      </c>
      <c r="F17873" t="s">
        <v>260</v>
      </c>
      <c r="G17873" t="s">
        <v>195</v>
      </c>
      <c r="H17873" t="s">
        <v>354</v>
      </c>
      <c r="I17873" t="s">
        <v>136</v>
      </c>
      <c r="K17873" t="s">
        <v>275</v>
      </c>
      <c r="N17873" t="s">
        <v>232</v>
      </c>
      <c r="O17873" t="s">
        <v>194</v>
      </c>
      <c r="P17873">
        <v>2020</v>
      </c>
      <c r="Q17873">
        <v>2</v>
      </c>
    </row>
    <row r="17874" spans="1:17" x14ac:dyDescent="0.25">
      <c r="A17874" t="s">
        <v>933</v>
      </c>
      <c r="B17874" t="s">
        <v>934</v>
      </c>
      <c r="C17874" t="s">
        <v>935</v>
      </c>
      <c r="D17874" t="s">
        <v>687</v>
      </c>
      <c r="E17874" t="s">
        <v>688</v>
      </c>
      <c r="F17874" t="s">
        <v>260</v>
      </c>
      <c r="G17874" t="s">
        <v>195</v>
      </c>
      <c r="H17874" t="s">
        <v>354</v>
      </c>
      <c r="I17874" t="s">
        <v>136</v>
      </c>
      <c r="K17874" t="s">
        <v>275</v>
      </c>
      <c r="N17874" t="s">
        <v>232</v>
      </c>
      <c r="O17874" t="s">
        <v>194</v>
      </c>
      <c r="P17874">
        <v>2025</v>
      </c>
      <c r="Q17874">
        <v>2</v>
      </c>
    </row>
    <row r="17875" spans="1:17" x14ac:dyDescent="0.25">
      <c r="A17875" t="s">
        <v>933</v>
      </c>
      <c r="B17875" t="s">
        <v>934</v>
      </c>
      <c r="C17875" t="s">
        <v>935</v>
      </c>
      <c r="D17875" t="s">
        <v>687</v>
      </c>
      <c r="E17875" t="s">
        <v>688</v>
      </c>
      <c r="F17875" t="s">
        <v>260</v>
      </c>
      <c r="G17875" t="s">
        <v>195</v>
      </c>
      <c r="H17875" t="s">
        <v>354</v>
      </c>
      <c r="I17875" t="s">
        <v>136</v>
      </c>
      <c r="K17875" t="s">
        <v>275</v>
      </c>
      <c r="N17875" t="s">
        <v>232</v>
      </c>
      <c r="O17875" t="s">
        <v>264</v>
      </c>
      <c r="P17875">
        <v>2025</v>
      </c>
      <c r="Q17875">
        <v>1</v>
      </c>
    </row>
    <row r="17876" spans="1:17" x14ac:dyDescent="0.25">
      <c r="A17876" t="s">
        <v>933</v>
      </c>
      <c r="B17876" t="s">
        <v>934</v>
      </c>
      <c r="C17876" t="s">
        <v>935</v>
      </c>
      <c r="D17876" t="s">
        <v>687</v>
      </c>
      <c r="E17876" t="s">
        <v>688</v>
      </c>
      <c r="F17876" t="s">
        <v>260</v>
      </c>
      <c r="G17876" t="s">
        <v>195</v>
      </c>
      <c r="H17876" t="s">
        <v>354</v>
      </c>
      <c r="I17876" t="s">
        <v>136</v>
      </c>
      <c r="K17876" t="s">
        <v>275</v>
      </c>
      <c r="N17876" t="s">
        <v>232</v>
      </c>
      <c r="O17876" t="s">
        <v>265</v>
      </c>
      <c r="P17876">
        <v>2025</v>
      </c>
      <c r="Q17876">
        <v>4</v>
      </c>
    </row>
    <row r="17877" spans="1:17" x14ac:dyDescent="0.25">
      <c r="A17877" t="s">
        <v>933</v>
      </c>
      <c r="B17877" t="s">
        <v>934</v>
      </c>
      <c r="C17877" t="s">
        <v>935</v>
      </c>
      <c r="D17877" t="s">
        <v>687</v>
      </c>
      <c r="E17877" t="s">
        <v>688</v>
      </c>
      <c r="F17877" t="s">
        <v>260</v>
      </c>
      <c r="G17877" t="s">
        <v>195</v>
      </c>
      <c r="H17877" t="s">
        <v>354</v>
      </c>
      <c r="I17877" t="s">
        <v>136</v>
      </c>
      <c r="K17877" t="s">
        <v>275</v>
      </c>
      <c r="N17877" t="s">
        <v>232</v>
      </c>
      <c r="O17877" t="s">
        <v>194</v>
      </c>
      <c r="P17877">
        <v>2030</v>
      </c>
      <c r="Q17877">
        <v>2</v>
      </c>
    </row>
    <row r="17878" spans="1:17" x14ac:dyDescent="0.25">
      <c r="A17878" t="s">
        <v>933</v>
      </c>
      <c r="B17878" t="s">
        <v>934</v>
      </c>
      <c r="C17878" t="s">
        <v>935</v>
      </c>
      <c r="D17878" t="s">
        <v>687</v>
      </c>
      <c r="E17878" t="s">
        <v>688</v>
      </c>
      <c r="F17878" t="s">
        <v>260</v>
      </c>
      <c r="G17878" t="s">
        <v>195</v>
      </c>
      <c r="H17878" t="s">
        <v>354</v>
      </c>
      <c r="I17878" t="s">
        <v>136</v>
      </c>
      <c r="K17878" t="s">
        <v>275</v>
      </c>
      <c r="N17878" t="s">
        <v>232</v>
      </c>
      <c r="O17878" t="s">
        <v>194</v>
      </c>
      <c r="P17878">
        <v>2040</v>
      </c>
      <c r="Q17878">
        <v>2</v>
      </c>
    </row>
    <row r="17879" spans="1:17" x14ac:dyDescent="0.25">
      <c r="A17879" t="s">
        <v>933</v>
      </c>
      <c r="B17879" t="s">
        <v>934</v>
      </c>
      <c r="C17879" t="s">
        <v>935</v>
      </c>
      <c r="D17879" t="s">
        <v>687</v>
      </c>
      <c r="E17879" t="s">
        <v>688</v>
      </c>
      <c r="F17879" t="s">
        <v>260</v>
      </c>
      <c r="G17879" t="s">
        <v>195</v>
      </c>
      <c r="H17879" t="s">
        <v>354</v>
      </c>
      <c r="I17879" t="s">
        <v>136</v>
      </c>
      <c r="K17879" t="s">
        <v>275</v>
      </c>
      <c r="N17879" t="s">
        <v>232</v>
      </c>
      <c r="O17879" t="s">
        <v>194</v>
      </c>
      <c r="P17879">
        <v>2050</v>
      </c>
      <c r="Q17879">
        <v>2</v>
      </c>
    </row>
    <row r="17880" spans="1:17" x14ac:dyDescent="0.25">
      <c r="A17880" t="s">
        <v>933</v>
      </c>
      <c r="B17880" t="s">
        <v>934</v>
      </c>
      <c r="C17880" t="s">
        <v>935</v>
      </c>
      <c r="D17880" t="s">
        <v>687</v>
      </c>
      <c r="E17880" t="s">
        <v>688</v>
      </c>
      <c r="F17880" t="s">
        <v>260</v>
      </c>
      <c r="G17880" t="s">
        <v>195</v>
      </c>
      <c r="H17880" t="s">
        <v>354</v>
      </c>
      <c r="I17880" t="s">
        <v>136</v>
      </c>
      <c r="K17880" t="s">
        <v>275</v>
      </c>
      <c r="N17880" t="s">
        <v>232</v>
      </c>
      <c r="O17880" t="s">
        <v>264</v>
      </c>
      <c r="P17880">
        <v>2050</v>
      </c>
      <c r="Q17880">
        <v>1</v>
      </c>
    </row>
    <row r="17881" spans="1:17" x14ac:dyDescent="0.25">
      <c r="A17881" t="s">
        <v>933</v>
      </c>
      <c r="B17881" t="s">
        <v>934</v>
      </c>
      <c r="C17881" t="s">
        <v>935</v>
      </c>
      <c r="D17881" t="s">
        <v>687</v>
      </c>
      <c r="E17881" t="s">
        <v>688</v>
      </c>
      <c r="F17881" t="s">
        <v>260</v>
      </c>
      <c r="G17881" t="s">
        <v>195</v>
      </c>
      <c r="H17881" t="s">
        <v>354</v>
      </c>
      <c r="I17881" t="s">
        <v>136</v>
      </c>
      <c r="K17881" t="s">
        <v>275</v>
      </c>
      <c r="N17881" t="s">
        <v>232</v>
      </c>
      <c r="O17881" t="s">
        <v>265</v>
      </c>
      <c r="P17881">
        <v>2050</v>
      </c>
      <c r="Q17881">
        <v>4</v>
      </c>
    </row>
    <row r="17882" spans="1:17" x14ac:dyDescent="0.25">
      <c r="A17882" t="s">
        <v>933</v>
      </c>
      <c r="B17882" t="s">
        <v>934</v>
      </c>
      <c r="C17882" t="s">
        <v>935</v>
      </c>
      <c r="D17882" t="s">
        <v>687</v>
      </c>
      <c r="E17882" t="s">
        <v>688</v>
      </c>
      <c r="F17882" t="s">
        <v>260</v>
      </c>
      <c r="G17882" t="s">
        <v>195</v>
      </c>
      <c r="H17882" t="s">
        <v>475</v>
      </c>
      <c r="I17882" t="s">
        <v>277</v>
      </c>
      <c r="K17882" t="s">
        <v>476</v>
      </c>
      <c r="M17882" t="s">
        <v>251</v>
      </c>
      <c r="N17882" t="s">
        <v>232</v>
      </c>
      <c r="O17882" t="s">
        <v>194</v>
      </c>
      <c r="P17882">
        <v>2020</v>
      </c>
      <c r="Q17882">
        <v>5</v>
      </c>
    </row>
    <row r="17883" spans="1:17" x14ac:dyDescent="0.25">
      <c r="A17883" t="s">
        <v>933</v>
      </c>
      <c r="B17883" t="s">
        <v>934</v>
      </c>
      <c r="C17883" t="s">
        <v>935</v>
      </c>
      <c r="D17883" t="s">
        <v>687</v>
      </c>
      <c r="E17883" t="s">
        <v>688</v>
      </c>
      <c r="F17883" t="s">
        <v>260</v>
      </c>
      <c r="G17883" t="s">
        <v>195</v>
      </c>
      <c r="H17883" t="s">
        <v>475</v>
      </c>
      <c r="I17883" t="s">
        <v>277</v>
      </c>
      <c r="K17883" t="s">
        <v>476</v>
      </c>
      <c r="M17883" t="s">
        <v>251</v>
      </c>
      <c r="N17883" t="s">
        <v>232</v>
      </c>
      <c r="O17883" t="s">
        <v>194</v>
      </c>
      <c r="P17883">
        <v>2025</v>
      </c>
      <c r="Q17883">
        <v>5</v>
      </c>
    </row>
    <row r="17884" spans="1:17" x14ac:dyDescent="0.25">
      <c r="A17884" t="s">
        <v>933</v>
      </c>
      <c r="B17884" t="s">
        <v>934</v>
      </c>
      <c r="C17884" t="s">
        <v>935</v>
      </c>
      <c r="D17884" t="s">
        <v>687</v>
      </c>
      <c r="E17884" t="s">
        <v>688</v>
      </c>
      <c r="F17884" t="s">
        <v>260</v>
      </c>
      <c r="G17884" t="s">
        <v>195</v>
      </c>
      <c r="H17884" t="s">
        <v>475</v>
      </c>
      <c r="I17884" t="s">
        <v>277</v>
      </c>
      <c r="K17884" t="s">
        <v>476</v>
      </c>
      <c r="M17884" t="s">
        <v>251</v>
      </c>
      <c r="N17884" t="s">
        <v>232</v>
      </c>
      <c r="O17884" t="s">
        <v>264</v>
      </c>
      <c r="P17884">
        <v>2025</v>
      </c>
      <c r="Q17884">
        <v>3</v>
      </c>
    </row>
    <row r="17885" spans="1:17" x14ac:dyDescent="0.25">
      <c r="A17885" t="s">
        <v>933</v>
      </c>
      <c r="B17885" t="s">
        <v>934</v>
      </c>
      <c r="C17885" t="s">
        <v>935</v>
      </c>
      <c r="D17885" t="s">
        <v>687</v>
      </c>
      <c r="E17885" t="s">
        <v>688</v>
      </c>
      <c r="F17885" t="s">
        <v>260</v>
      </c>
      <c r="G17885" t="s">
        <v>195</v>
      </c>
      <c r="H17885" t="s">
        <v>475</v>
      </c>
      <c r="I17885" t="s">
        <v>277</v>
      </c>
      <c r="K17885" t="s">
        <v>476</v>
      </c>
      <c r="M17885" t="s">
        <v>251</v>
      </c>
      <c r="N17885" t="s">
        <v>232</v>
      </c>
      <c r="O17885" t="s">
        <v>265</v>
      </c>
      <c r="P17885">
        <v>2025</v>
      </c>
      <c r="Q17885">
        <v>7</v>
      </c>
    </row>
    <row r="17886" spans="1:17" x14ac:dyDescent="0.25">
      <c r="A17886" t="s">
        <v>933</v>
      </c>
      <c r="B17886" t="s">
        <v>934</v>
      </c>
      <c r="C17886" t="s">
        <v>935</v>
      </c>
      <c r="D17886" t="s">
        <v>687</v>
      </c>
      <c r="E17886" t="s">
        <v>688</v>
      </c>
      <c r="F17886" t="s">
        <v>260</v>
      </c>
      <c r="G17886" t="s">
        <v>195</v>
      </c>
      <c r="H17886" t="s">
        <v>475</v>
      </c>
      <c r="I17886" t="s">
        <v>277</v>
      </c>
      <c r="K17886" t="s">
        <v>476</v>
      </c>
      <c r="M17886" t="s">
        <v>251</v>
      </c>
      <c r="N17886" t="s">
        <v>232</v>
      </c>
      <c r="O17886" t="s">
        <v>194</v>
      </c>
      <c r="P17886">
        <v>2030</v>
      </c>
      <c r="Q17886">
        <v>5</v>
      </c>
    </row>
    <row r="17887" spans="1:17" x14ac:dyDescent="0.25">
      <c r="A17887" t="s">
        <v>933</v>
      </c>
      <c r="B17887" t="s">
        <v>934</v>
      </c>
      <c r="C17887" t="s">
        <v>935</v>
      </c>
      <c r="D17887" t="s">
        <v>687</v>
      </c>
      <c r="E17887" t="s">
        <v>688</v>
      </c>
      <c r="F17887" t="s">
        <v>260</v>
      </c>
      <c r="G17887" t="s">
        <v>195</v>
      </c>
      <c r="H17887" t="s">
        <v>475</v>
      </c>
      <c r="I17887" t="s">
        <v>277</v>
      </c>
      <c r="K17887" t="s">
        <v>476</v>
      </c>
      <c r="M17887" t="s">
        <v>251</v>
      </c>
      <c r="N17887" t="s">
        <v>232</v>
      </c>
      <c r="O17887" t="s">
        <v>194</v>
      </c>
      <c r="P17887">
        <v>2040</v>
      </c>
      <c r="Q17887">
        <v>5</v>
      </c>
    </row>
    <row r="17888" spans="1:17" x14ac:dyDescent="0.25">
      <c r="A17888" t="s">
        <v>933</v>
      </c>
      <c r="B17888" t="s">
        <v>934</v>
      </c>
      <c r="C17888" t="s">
        <v>935</v>
      </c>
      <c r="D17888" t="s">
        <v>687</v>
      </c>
      <c r="E17888" t="s">
        <v>688</v>
      </c>
      <c r="F17888" t="s">
        <v>260</v>
      </c>
      <c r="G17888" t="s">
        <v>195</v>
      </c>
      <c r="H17888" t="s">
        <v>475</v>
      </c>
      <c r="I17888" t="s">
        <v>277</v>
      </c>
      <c r="K17888" t="s">
        <v>476</v>
      </c>
      <c r="M17888" t="s">
        <v>251</v>
      </c>
      <c r="N17888" t="s">
        <v>232</v>
      </c>
      <c r="O17888" t="s">
        <v>194</v>
      </c>
      <c r="P17888">
        <v>2050</v>
      </c>
      <c r="Q17888">
        <v>5</v>
      </c>
    </row>
    <row r="17889" spans="1:17" x14ac:dyDescent="0.25">
      <c r="A17889" t="s">
        <v>933</v>
      </c>
      <c r="B17889" t="s">
        <v>934</v>
      </c>
      <c r="C17889" t="s">
        <v>935</v>
      </c>
      <c r="D17889" t="s">
        <v>687</v>
      </c>
      <c r="E17889" t="s">
        <v>688</v>
      </c>
      <c r="F17889" t="s">
        <v>260</v>
      </c>
      <c r="G17889" t="s">
        <v>195</v>
      </c>
      <c r="H17889" t="s">
        <v>475</v>
      </c>
      <c r="I17889" t="s">
        <v>277</v>
      </c>
      <c r="K17889" t="s">
        <v>476</v>
      </c>
      <c r="M17889" t="s">
        <v>251</v>
      </c>
      <c r="N17889" t="s">
        <v>232</v>
      </c>
      <c r="O17889" t="s">
        <v>264</v>
      </c>
      <c r="P17889">
        <v>2050</v>
      </c>
      <c r="Q17889">
        <v>3</v>
      </c>
    </row>
    <row r="17890" spans="1:17" x14ac:dyDescent="0.25">
      <c r="A17890" t="s">
        <v>933</v>
      </c>
      <c r="B17890" t="s">
        <v>934</v>
      </c>
      <c r="C17890" t="s">
        <v>935</v>
      </c>
      <c r="D17890" t="s">
        <v>687</v>
      </c>
      <c r="E17890" t="s">
        <v>688</v>
      </c>
      <c r="F17890" t="s">
        <v>260</v>
      </c>
      <c r="G17890" t="s">
        <v>195</v>
      </c>
      <c r="H17890" t="s">
        <v>475</v>
      </c>
      <c r="I17890" t="s">
        <v>277</v>
      </c>
      <c r="K17890" t="s">
        <v>476</v>
      </c>
      <c r="M17890" t="s">
        <v>251</v>
      </c>
      <c r="N17890" t="s">
        <v>232</v>
      </c>
      <c r="O17890" t="s">
        <v>265</v>
      </c>
      <c r="P17890">
        <v>2050</v>
      </c>
      <c r="Q17890">
        <v>7</v>
      </c>
    </row>
    <row r="17891" spans="1:17" x14ac:dyDescent="0.25">
      <c r="A17891" t="s">
        <v>933</v>
      </c>
      <c r="B17891" t="s">
        <v>934</v>
      </c>
      <c r="C17891" t="s">
        <v>935</v>
      </c>
      <c r="D17891" t="s">
        <v>687</v>
      </c>
      <c r="E17891" t="s">
        <v>688</v>
      </c>
      <c r="F17891" t="s">
        <v>260</v>
      </c>
      <c r="G17891" t="s">
        <v>195</v>
      </c>
      <c r="H17891" t="s">
        <v>215</v>
      </c>
      <c r="I17891" t="s">
        <v>216</v>
      </c>
      <c r="K17891" t="s">
        <v>202</v>
      </c>
      <c r="N17891" t="s">
        <v>232</v>
      </c>
      <c r="O17891" t="s">
        <v>194</v>
      </c>
      <c r="P17891">
        <v>2020</v>
      </c>
      <c r="Q17891">
        <v>25</v>
      </c>
    </row>
    <row r="17892" spans="1:17" x14ac:dyDescent="0.25">
      <c r="A17892" t="s">
        <v>933</v>
      </c>
      <c r="B17892" t="s">
        <v>934</v>
      </c>
      <c r="C17892" t="s">
        <v>935</v>
      </c>
      <c r="D17892" t="s">
        <v>687</v>
      </c>
      <c r="E17892" t="s">
        <v>688</v>
      </c>
      <c r="F17892" t="s">
        <v>260</v>
      </c>
      <c r="G17892" t="s">
        <v>195</v>
      </c>
      <c r="H17892" t="s">
        <v>215</v>
      </c>
      <c r="I17892" t="s">
        <v>216</v>
      </c>
      <c r="K17892" t="s">
        <v>202</v>
      </c>
      <c r="N17892" t="s">
        <v>232</v>
      </c>
      <c r="O17892" t="s">
        <v>194</v>
      </c>
      <c r="P17892">
        <v>2025</v>
      </c>
      <c r="Q17892">
        <v>25</v>
      </c>
    </row>
    <row r="17893" spans="1:17" x14ac:dyDescent="0.25">
      <c r="A17893" t="s">
        <v>933</v>
      </c>
      <c r="B17893" t="s">
        <v>934</v>
      </c>
      <c r="C17893" t="s">
        <v>935</v>
      </c>
      <c r="D17893" t="s">
        <v>687</v>
      </c>
      <c r="E17893" t="s">
        <v>688</v>
      </c>
      <c r="F17893" t="s">
        <v>260</v>
      </c>
      <c r="G17893" t="s">
        <v>195</v>
      </c>
      <c r="H17893" t="s">
        <v>215</v>
      </c>
      <c r="I17893" t="s">
        <v>216</v>
      </c>
      <c r="K17893" t="s">
        <v>202</v>
      </c>
      <c r="N17893" t="s">
        <v>232</v>
      </c>
      <c r="O17893" t="s">
        <v>264</v>
      </c>
      <c r="P17893">
        <v>2025</v>
      </c>
      <c r="Q17893">
        <v>25</v>
      </c>
    </row>
    <row r="17894" spans="1:17" x14ac:dyDescent="0.25">
      <c r="A17894" t="s">
        <v>933</v>
      </c>
      <c r="B17894" t="s">
        <v>934</v>
      </c>
      <c r="C17894" t="s">
        <v>935</v>
      </c>
      <c r="D17894" t="s">
        <v>687</v>
      </c>
      <c r="E17894" t="s">
        <v>688</v>
      </c>
      <c r="F17894" t="s">
        <v>260</v>
      </c>
      <c r="G17894" t="s">
        <v>195</v>
      </c>
      <c r="H17894" t="s">
        <v>215</v>
      </c>
      <c r="I17894" t="s">
        <v>216</v>
      </c>
      <c r="K17894" t="s">
        <v>202</v>
      </c>
      <c r="N17894" t="s">
        <v>232</v>
      </c>
      <c r="O17894" t="s">
        <v>265</v>
      </c>
      <c r="P17894">
        <v>2025</v>
      </c>
      <c r="Q17894">
        <v>30</v>
      </c>
    </row>
    <row r="17895" spans="1:17" x14ac:dyDescent="0.25">
      <c r="A17895" t="s">
        <v>933</v>
      </c>
      <c r="B17895" t="s">
        <v>934</v>
      </c>
      <c r="C17895" t="s">
        <v>935</v>
      </c>
      <c r="D17895" t="s">
        <v>687</v>
      </c>
      <c r="E17895" t="s">
        <v>688</v>
      </c>
      <c r="F17895" t="s">
        <v>260</v>
      </c>
      <c r="G17895" t="s">
        <v>195</v>
      </c>
      <c r="H17895" t="s">
        <v>215</v>
      </c>
      <c r="I17895" t="s">
        <v>216</v>
      </c>
      <c r="K17895" t="s">
        <v>202</v>
      </c>
      <c r="N17895" t="s">
        <v>232</v>
      </c>
      <c r="O17895" t="s">
        <v>194</v>
      </c>
      <c r="P17895">
        <v>2030</v>
      </c>
      <c r="Q17895">
        <v>30</v>
      </c>
    </row>
    <row r="17896" spans="1:17" x14ac:dyDescent="0.25">
      <c r="A17896" t="s">
        <v>933</v>
      </c>
      <c r="B17896" t="s">
        <v>934</v>
      </c>
      <c r="C17896" t="s">
        <v>935</v>
      </c>
      <c r="D17896" t="s">
        <v>687</v>
      </c>
      <c r="E17896" t="s">
        <v>688</v>
      </c>
      <c r="F17896" t="s">
        <v>260</v>
      </c>
      <c r="G17896" t="s">
        <v>195</v>
      </c>
      <c r="H17896" t="s">
        <v>215</v>
      </c>
      <c r="I17896" t="s">
        <v>216</v>
      </c>
      <c r="K17896" t="s">
        <v>202</v>
      </c>
      <c r="N17896" t="s">
        <v>232</v>
      </c>
      <c r="O17896" t="s">
        <v>194</v>
      </c>
      <c r="P17896">
        <v>2040</v>
      </c>
      <c r="Q17896">
        <v>30</v>
      </c>
    </row>
    <row r="17897" spans="1:17" x14ac:dyDescent="0.25">
      <c r="A17897" t="s">
        <v>933</v>
      </c>
      <c r="B17897" t="s">
        <v>934</v>
      </c>
      <c r="C17897" t="s">
        <v>935</v>
      </c>
      <c r="D17897" t="s">
        <v>687</v>
      </c>
      <c r="E17897" t="s">
        <v>688</v>
      </c>
      <c r="F17897" t="s">
        <v>260</v>
      </c>
      <c r="G17897" t="s">
        <v>195</v>
      </c>
      <c r="H17897" t="s">
        <v>215</v>
      </c>
      <c r="I17897" t="s">
        <v>216</v>
      </c>
      <c r="K17897" t="s">
        <v>202</v>
      </c>
      <c r="N17897" t="s">
        <v>232</v>
      </c>
      <c r="O17897" t="s">
        <v>194</v>
      </c>
      <c r="P17897">
        <v>2050</v>
      </c>
      <c r="Q17897">
        <v>30</v>
      </c>
    </row>
    <row r="17898" spans="1:17" x14ac:dyDescent="0.25">
      <c r="A17898" t="s">
        <v>933</v>
      </c>
      <c r="B17898" t="s">
        <v>934</v>
      </c>
      <c r="C17898" t="s">
        <v>935</v>
      </c>
      <c r="D17898" t="s">
        <v>687</v>
      </c>
      <c r="E17898" t="s">
        <v>688</v>
      </c>
      <c r="F17898" t="s">
        <v>260</v>
      </c>
      <c r="G17898" t="s">
        <v>195</v>
      </c>
      <c r="H17898" t="s">
        <v>215</v>
      </c>
      <c r="I17898" t="s">
        <v>216</v>
      </c>
      <c r="K17898" t="s">
        <v>202</v>
      </c>
      <c r="N17898" t="s">
        <v>232</v>
      </c>
      <c r="O17898" t="s">
        <v>264</v>
      </c>
      <c r="P17898">
        <v>2050</v>
      </c>
      <c r="Q17898">
        <v>25</v>
      </c>
    </row>
    <row r="17899" spans="1:17" x14ac:dyDescent="0.25">
      <c r="A17899" t="s">
        <v>933</v>
      </c>
      <c r="B17899" t="s">
        <v>934</v>
      </c>
      <c r="C17899" t="s">
        <v>935</v>
      </c>
      <c r="D17899" t="s">
        <v>687</v>
      </c>
      <c r="E17899" t="s">
        <v>688</v>
      </c>
      <c r="F17899" t="s">
        <v>260</v>
      </c>
      <c r="G17899" t="s">
        <v>195</v>
      </c>
      <c r="H17899" t="s">
        <v>215</v>
      </c>
      <c r="I17899" t="s">
        <v>216</v>
      </c>
      <c r="K17899" t="s">
        <v>202</v>
      </c>
      <c r="N17899" t="s">
        <v>232</v>
      </c>
      <c r="O17899" t="s">
        <v>265</v>
      </c>
      <c r="P17899">
        <v>2050</v>
      </c>
      <c r="Q17899">
        <v>35</v>
      </c>
    </row>
    <row r="17900" spans="1:17" x14ac:dyDescent="0.25">
      <c r="A17900" t="s">
        <v>933</v>
      </c>
      <c r="B17900" t="s">
        <v>934</v>
      </c>
      <c r="C17900" t="s">
        <v>935</v>
      </c>
      <c r="D17900" t="s">
        <v>687</v>
      </c>
      <c r="E17900" t="s">
        <v>688</v>
      </c>
      <c r="F17900" t="s">
        <v>260</v>
      </c>
      <c r="G17900" t="s">
        <v>195</v>
      </c>
      <c r="H17900" t="s">
        <v>442</v>
      </c>
      <c r="I17900" t="s">
        <v>443</v>
      </c>
      <c r="J17900" t="s">
        <v>351</v>
      </c>
      <c r="K17900" t="s">
        <v>191</v>
      </c>
      <c r="M17900" t="s">
        <v>939</v>
      </c>
      <c r="O17900" t="s">
        <v>194</v>
      </c>
      <c r="P17900">
        <v>2020</v>
      </c>
      <c r="Q17900">
        <v>3.74</v>
      </c>
    </row>
    <row r="17901" spans="1:17" x14ac:dyDescent="0.25">
      <c r="A17901" t="s">
        <v>933</v>
      </c>
      <c r="B17901" t="s">
        <v>934</v>
      </c>
      <c r="C17901" t="s">
        <v>935</v>
      </c>
      <c r="D17901" t="s">
        <v>687</v>
      </c>
      <c r="E17901" t="s">
        <v>688</v>
      </c>
      <c r="F17901" t="s">
        <v>260</v>
      </c>
      <c r="G17901" t="s">
        <v>195</v>
      </c>
      <c r="H17901" t="s">
        <v>442</v>
      </c>
      <c r="I17901" t="s">
        <v>443</v>
      </c>
      <c r="J17901" t="s">
        <v>351</v>
      </c>
      <c r="K17901" t="s">
        <v>191</v>
      </c>
      <c r="M17901" t="s">
        <v>939</v>
      </c>
      <c r="O17901" t="s">
        <v>194</v>
      </c>
      <c r="P17901">
        <v>2025</v>
      </c>
      <c r="Q17901">
        <v>3.74</v>
      </c>
    </row>
    <row r="17902" spans="1:17" x14ac:dyDescent="0.25">
      <c r="A17902" t="s">
        <v>933</v>
      </c>
      <c r="B17902" t="s">
        <v>934</v>
      </c>
      <c r="C17902" t="s">
        <v>935</v>
      </c>
      <c r="D17902" t="s">
        <v>687</v>
      </c>
      <c r="E17902" t="s">
        <v>688</v>
      </c>
      <c r="F17902" t="s">
        <v>260</v>
      </c>
      <c r="G17902" t="s">
        <v>195</v>
      </c>
      <c r="H17902" t="s">
        <v>442</v>
      </c>
      <c r="I17902" t="s">
        <v>443</v>
      </c>
      <c r="J17902" t="s">
        <v>351</v>
      </c>
      <c r="K17902" t="s">
        <v>191</v>
      </c>
      <c r="M17902" t="s">
        <v>939</v>
      </c>
      <c r="O17902" t="s">
        <v>264</v>
      </c>
      <c r="P17902">
        <v>2025</v>
      </c>
      <c r="Q17902">
        <v>3.74</v>
      </c>
    </row>
    <row r="17903" spans="1:17" x14ac:dyDescent="0.25">
      <c r="A17903" t="s">
        <v>933</v>
      </c>
      <c r="B17903" t="s">
        <v>934</v>
      </c>
      <c r="C17903" t="s">
        <v>935</v>
      </c>
      <c r="D17903" t="s">
        <v>687</v>
      </c>
      <c r="E17903" t="s">
        <v>688</v>
      </c>
      <c r="F17903" t="s">
        <v>260</v>
      </c>
      <c r="G17903" t="s">
        <v>195</v>
      </c>
      <c r="H17903" t="s">
        <v>442</v>
      </c>
      <c r="I17903" t="s">
        <v>443</v>
      </c>
      <c r="J17903" t="s">
        <v>351</v>
      </c>
      <c r="K17903" t="s">
        <v>191</v>
      </c>
      <c r="M17903" t="s">
        <v>939</v>
      </c>
      <c r="O17903" t="s">
        <v>265</v>
      </c>
      <c r="P17903">
        <v>2025</v>
      </c>
      <c r="Q17903">
        <v>3.74</v>
      </c>
    </row>
    <row r="17904" spans="1:17" x14ac:dyDescent="0.25">
      <c r="A17904" t="s">
        <v>933</v>
      </c>
      <c r="B17904" t="s">
        <v>934</v>
      </c>
      <c r="C17904" t="s">
        <v>935</v>
      </c>
      <c r="D17904" t="s">
        <v>687</v>
      </c>
      <c r="E17904" t="s">
        <v>688</v>
      </c>
      <c r="F17904" t="s">
        <v>260</v>
      </c>
      <c r="G17904" t="s">
        <v>195</v>
      </c>
      <c r="H17904" t="s">
        <v>442</v>
      </c>
      <c r="I17904" t="s">
        <v>443</v>
      </c>
      <c r="J17904" t="s">
        <v>351</v>
      </c>
      <c r="K17904" t="s">
        <v>191</v>
      </c>
      <c r="M17904" t="s">
        <v>939</v>
      </c>
      <c r="O17904" t="s">
        <v>194</v>
      </c>
      <c r="P17904">
        <v>2030</v>
      </c>
      <c r="Q17904">
        <v>3.74</v>
      </c>
    </row>
    <row r="17905" spans="1:17" x14ac:dyDescent="0.25">
      <c r="A17905" t="s">
        <v>933</v>
      </c>
      <c r="B17905" t="s">
        <v>934</v>
      </c>
      <c r="C17905" t="s">
        <v>935</v>
      </c>
      <c r="D17905" t="s">
        <v>687</v>
      </c>
      <c r="E17905" t="s">
        <v>688</v>
      </c>
      <c r="F17905" t="s">
        <v>260</v>
      </c>
      <c r="G17905" t="s">
        <v>195</v>
      </c>
      <c r="H17905" t="s">
        <v>442</v>
      </c>
      <c r="I17905" t="s">
        <v>443</v>
      </c>
      <c r="J17905" t="s">
        <v>351</v>
      </c>
      <c r="K17905" t="s">
        <v>191</v>
      </c>
      <c r="M17905" t="s">
        <v>939</v>
      </c>
      <c r="O17905" t="s">
        <v>194</v>
      </c>
      <c r="P17905">
        <v>2040</v>
      </c>
      <c r="Q17905">
        <v>3.78158947153642</v>
      </c>
    </row>
    <row r="17906" spans="1:17" x14ac:dyDescent="0.25">
      <c r="A17906" t="s">
        <v>933</v>
      </c>
      <c r="B17906" t="s">
        <v>934</v>
      </c>
      <c r="C17906" t="s">
        <v>935</v>
      </c>
      <c r="D17906" t="s">
        <v>687</v>
      </c>
      <c r="E17906" t="s">
        <v>688</v>
      </c>
      <c r="F17906" t="s">
        <v>260</v>
      </c>
      <c r="G17906" t="s">
        <v>195</v>
      </c>
      <c r="H17906" t="s">
        <v>442</v>
      </c>
      <c r="I17906" t="s">
        <v>443</v>
      </c>
      <c r="J17906" t="s">
        <v>351</v>
      </c>
      <c r="K17906" t="s">
        <v>191</v>
      </c>
      <c r="M17906" t="s">
        <v>939</v>
      </c>
      <c r="O17906" t="s">
        <v>194</v>
      </c>
      <c r="P17906">
        <v>2050</v>
      </c>
      <c r="Q17906">
        <v>3.85294021628239</v>
      </c>
    </row>
    <row r="17907" spans="1:17" x14ac:dyDescent="0.25">
      <c r="A17907" t="s">
        <v>933</v>
      </c>
      <c r="B17907" t="s">
        <v>934</v>
      </c>
      <c r="C17907" t="s">
        <v>935</v>
      </c>
      <c r="D17907" t="s">
        <v>687</v>
      </c>
      <c r="E17907" t="s">
        <v>688</v>
      </c>
      <c r="F17907" t="s">
        <v>260</v>
      </c>
      <c r="G17907" t="s">
        <v>195</v>
      </c>
      <c r="H17907" t="s">
        <v>442</v>
      </c>
      <c r="I17907" t="s">
        <v>443</v>
      </c>
      <c r="J17907" t="s">
        <v>351</v>
      </c>
      <c r="K17907" t="s">
        <v>191</v>
      </c>
      <c r="M17907" t="s">
        <v>939</v>
      </c>
      <c r="O17907" t="s">
        <v>264</v>
      </c>
      <c r="P17907">
        <v>2050</v>
      </c>
      <c r="Q17907">
        <v>3.8530000000000002</v>
      </c>
    </row>
    <row r="17908" spans="1:17" x14ac:dyDescent="0.25">
      <c r="A17908" t="s">
        <v>933</v>
      </c>
      <c r="B17908" t="s">
        <v>934</v>
      </c>
      <c r="C17908" t="s">
        <v>935</v>
      </c>
      <c r="D17908" t="s">
        <v>687</v>
      </c>
      <c r="E17908" t="s">
        <v>688</v>
      </c>
      <c r="F17908" t="s">
        <v>260</v>
      </c>
      <c r="G17908" t="s">
        <v>195</v>
      </c>
      <c r="H17908" t="s">
        <v>442</v>
      </c>
      <c r="I17908" t="s">
        <v>443</v>
      </c>
      <c r="J17908" t="s">
        <v>351</v>
      </c>
      <c r="K17908" t="s">
        <v>191</v>
      </c>
      <c r="M17908" t="s">
        <v>939</v>
      </c>
      <c r="O17908" t="s">
        <v>265</v>
      </c>
      <c r="P17908">
        <v>2050</v>
      </c>
      <c r="Q17908">
        <v>3.8530000000000002</v>
      </c>
    </row>
    <row r="17909" spans="1:17" x14ac:dyDescent="0.25">
      <c r="A17909" t="s">
        <v>933</v>
      </c>
      <c r="B17909" t="s">
        <v>934</v>
      </c>
      <c r="C17909" t="s">
        <v>935</v>
      </c>
      <c r="D17909" t="s">
        <v>687</v>
      </c>
      <c r="E17909" t="s">
        <v>688</v>
      </c>
      <c r="F17909" t="s">
        <v>260</v>
      </c>
      <c r="G17909" t="s">
        <v>195</v>
      </c>
      <c r="H17909" t="s">
        <v>444</v>
      </c>
      <c r="I17909" t="s">
        <v>443</v>
      </c>
      <c r="J17909" t="s">
        <v>209</v>
      </c>
      <c r="K17909" t="s">
        <v>191</v>
      </c>
      <c r="O17909" t="s">
        <v>194</v>
      </c>
      <c r="P17909">
        <v>2020</v>
      </c>
    </row>
    <row r="17910" spans="1:17" x14ac:dyDescent="0.25">
      <c r="A17910" t="s">
        <v>933</v>
      </c>
      <c r="B17910" t="s">
        <v>934</v>
      </c>
      <c r="C17910" t="s">
        <v>935</v>
      </c>
      <c r="D17910" t="s">
        <v>687</v>
      </c>
      <c r="E17910" t="s">
        <v>688</v>
      </c>
      <c r="F17910" t="s">
        <v>260</v>
      </c>
      <c r="G17910" t="s">
        <v>195</v>
      </c>
      <c r="H17910" t="s">
        <v>444</v>
      </c>
      <c r="I17910" t="s">
        <v>443</v>
      </c>
      <c r="J17910" t="s">
        <v>209</v>
      </c>
      <c r="K17910" t="s">
        <v>191</v>
      </c>
      <c r="O17910" t="s">
        <v>194</v>
      </c>
      <c r="P17910">
        <v>2025</v>
      </c>
    </row>
    <row r="17911" spans="1:17" x14ac:dyDescent="0.25">
      <c r="A17911" t="s">
        <v>933</v>
      </c>
      <c r="B17911" t="s">
        <v>934</v>
      </c>
      <c r="C17911" t="s">
        <v>935</v>
      </c>
      <c r="D17911" t="s">
        <v>687</v>
      </c>
      <c r="E17911" t="s">
        <v>688</v>
      </c>
      <c r="F17911" t="s">
        <v>260</v>
      </c>
      <c r="G17911" t="s">
        <v>195</v>
      </c>
      <c r="H17911" t="s">
        <v>444</v>
      </c>
      <c r="I17911" t="s">
        <v>443</v>
      </c>
      <c r="J17911" t="s">
        <v>209</v>
      </c>
      <c r="K17911" t="s">
        <v>191</v>
      </c>
      <c r="O17911" t="s">
        <v>264</v>
      </c>
      <c r="P17911">
        <v>2025</v>
      </c>
    </row>
    <row r="17912" spans="1:17" x14ac:dyDescent="0.25">
      <c r="A17912" t="s">
        <v>933</v>
      </c>
      <c r="B17912" t="s">
        <v>934</v>
      </c>
      <c r="C17912" t="s">
        <v>935</v>
      </c>
      <c r="D17912" t="s">
        <v>687</v>
      </c>
      <c r="E17912" t="s">
        <v>688</v>
      </c>
      <c r="F17912" t="s">
        <v>260</v>
      </c>
      <c r="G17912" t="s">
        <v>195</v>
      </c>
      <c r="H17912" t="s">
        <v>444</v>
      </c>
      <c r="I17912" t="s">
        <v>443</v>
      </c>
      <c r="J17912" t="s">
        <v>209</v>
      </c>
      <c r="K17912" t="s">
        <v>191</v>
      </c>
      <c r="O17912" t="s">
        <v>265</v>
      </c>
      <c r="P17912">
        <v>2025</v>
      </c>
    </row>
    <row r="17913" spans="1:17" x14ac:dyDescent="0.25">
      <c r="A17913" t="s">
        <v>933</v>
      </c>
      <c r="B17913" t="s">
        <v>934</v>
      </c>
      <c r="C17913" t="s">
        <v>935</v>
      </c>
      <c r="D17913" t="s">
        <v>687</v>
      </c>
      <c r="E17913" t="s">
        <v>688</v>
      </c>
      <c r="F17913" t="s">
        <v>260</v>
      </c>
      <c r="G17913" t="s">
        <v>195</v>
      </c>
      <c r="H17913" t="s">
        <v>444</v>
      </c>
      <c r="I17913" t="s">
        <v>443</v>
      </c>
      <c r="J17913" t="s">
        <v>209</v>
      </c>
      <c r="K17913" t="s">
        <v>191</v>
      </c>
      <c r="O17913" t="s">
        <v>194</v>
      </c>
      <c r="P17913">
        <v>2030</v>
      </c>
    </row>
    <row r="17914" spans="1:17" x14ac:dyDescent="0.25">
      <c r="A17914" t="s">
        <v>933</v>
      </c>
      <c r="B17914" t="s">
        <v>934</v>
      </c>
      <c r="C17914" t="s">
        <v>935</v>
      </c>
      <c r="D17914" t="s">
        <v>687</v>
      </c>
      <c r="E17914" t="s">
        <v>688</v>
      </c>
      <c r="F17914" t="s">
        <v>260</v>
      </c>
      <c r="G17914" t="s">
        <v>195</v>
      </c>
      <c r="H17914" t="s">
        <v>444</v>
      </c>
      <c r="I17914" t="s">
        <v>443</v>
      </c>
      <c r="J17914" t="s">
        <v>209</v>
      </c>
      <c r="K17914" t="s">
        <v>191</v>
      </c>
      <c r="O17914" t="s">
        <v>194</v>
      </c>
      <c r="P17914">
        <v>2040</v>
      </c>
    </row>
    <row r="17915" spans="1:17" x14ac:dyDescent="0.25">
      <c r="A17915" t="s">
        <v>933</v>
      </c>
      <c r="B17915" t="s">
        <v>934</v>
      </c>
      <c r="C17915" t="s">
        <v>935</v>
      </c>
      <c r="D17915" t="s">
        <v>687</v>
      </c>
      <c r="E17915" t="s">
        <v>688</v>
      </c>
      <c r="F17915" t="s">
        <v>260</v>
      </c>
      <c r="G17915" t="s">
        <v>195</v>
      </c>
      <c r="H17915" t="s">
        <v>444</v>
      </c>
      <c r="I17915" t="s">
        <v>443</v>
      </c>
      <c r="J17915" t="s">
        <v>209</v>
      </c>
      <c r="K17915" t="s">
        <v>191</v>
      </c>
      <c r="O17915" t="s">
        <v>194</v>
      </c>
      <c r="P17915">
        <v>2050</v>
      </c>
    </row>
    <row r="17916" spans="1:17" x14ac:dyDescent="0.25">
      <c r="A17916" t="s">
        <v>933</v>
      </c>
      <c r="B17916" t="s">
        <v>934</v>
      </c>
      <c r="C17916" t="s">
        <v>935</v>
      </c>
      <c r="D17916" t="s">
        <v>687</v>
      </c>
      <c r="E17916" t="s">
        <v>688</v>
      </c>
      <c r="F17916" t="s">
        <v>260</v>
      </c>
      <c r="G17916" t="s">
        <v>195</v>
      </c>
      <c r="H17916" t="s">
        <v>444</v>
      </c>
      <c r="I17916" t="s">
        <v>443</v>
      </c>
      <c r="J17916" t="s">
        <v>209</v>
      </c>
      <c r="K17916" t="s">
        <v>191</v>
      </c>
      <c r="O17916" t="s">
        <v>264</v>
      </c>
      <c r="P17916">
        <v>2050</v>
      </c>
    </row>
    <row r="17917" spans="1:17" x14ac:dyDescent="0.25">
      <c r="A17917" t="s">
        <v>933</v>
      </c>
      <c r="B17917" t="s">
        <v>934</v>
      </c>
      <c r="C17917" t="s">
        <v>935</v>
      </c>
      <c r="D17917" t="s">
        <v>687</v>
      </c>
      <c r="E17917" t="s">
        <v>688</v>
      </c>
      <c r="F17917" t="s">
        <v>260</v>
      </c>
      <c r="G17917" t="s">
        <v>195</v>
      </c>
      <c r="H17917" t="s">
        <v>444</v>
      </c>
      <c r="I17917" t="s">
        <v>443</v>
      </c>
      <c r="J17917" t="s">
        <v>209</v>
      </c>
      <c r="K17917" t="s">
        <v>191</v>
      </c>
      <c r="O17917" t="s">
        <v>265</v>
      </c>
      <c r="P17917">
        <v>2050</v>
      </c>
    </row>
    <row r="17918" spans="1:17" x14ac:dyDescent="0.25">
      <c r="A17918" t="s">
        <v>933</v>
      </c>
      <c r="B17918" t="s">
        <v>934</v>
      </c>
      <c r="C17918" t="s">
        <v>935</v>
      </c>
      <c r="D17918" t="s">
        <v>687</v>
      </c>
      <c r="E17918" t="s">
        <v>688</v>
      </c>
      <c r="F17918" t="s">
        <v>260</v>
      </c>
      <c r="G17918" t="s">
        <v>218</v>
      </c>
      <c r="H17918" t="s">
        <v>219</v>
      </c>
      <c r="I17918" t="s">
        <v>220</v>
      </c>
      <c r="K17918" t="s">
        <v>221</v>
      </c>
      <c r="O17918" t="s">
        <v>194</v>
      </c>
      <c r="P17918">
        <v>2020</v>
      </c>
    </row>
    <row r="17919" spans="1:17" x14ac:dyDescent="0.25">
      <c r="A17919" t="s">
        <v>933</v>
      </c>
      <c r="B17919" t="s">
        <v>934</v>
      </c>
      <c r="C17919" t="s">
        <v>935</v>
      </c>
      <c r="D17919" t="s">
        <v>687</v>
      </c>
      <c r="E17919" t="s">
        <v>688</v>
      </c>
      <c r="F17919" t="s">
        <v>260</v>
      </c>
      <c r="G17919" t="s">
        <v>218</v>
      </c>
      <c r="H17919" t="s">
        <v>219</v>
      </c>
      <c r="I17919" t="s">
        <v>220</v>
      </c>
      <c r="K17919" t="s">
        <v>221</v>
      </c>
      <c r="O17919" t="s">
        <v>194</v>
      </c>
      <c r="P17919">
        <v>2025</v>
      </c>
    </row>
    <row r="17920" spans="1:17" x14ac:dyDescent="0.25">
      <c r="A17920" t="s">
        <v>933</v>
      </c>
      <c r="B17920" t="s">
        <v>934</v>
      </c>
      <c r="C17920" t="s">
        <v>935</v>
      </c>
      <c r="D17920" t="s">
        <v>687</v>
      </c>
      <c r="E17920" t="s">
        <v>688</v>
      </c>
      <c r="F17920" t="s">
        <v>260</v>
      </c>
      <c r="G17920" t="s">
        <v>218</v>
      </c>
      <c r="H17920" t="s">
        <v>219</v>
      </c>
      <c r="I17920" t="s">
        <v>220</v>
      </c>
      <c r="K17920" t="s">
        <v>221</v>
      </c>
      <c r="O17920" t="s">
        <v>264</v>
      </c>
      <c r="P17920">
        <v>2025</v>
      </c>
    </row>
    <row r="17921" spans="1:16" x14ac:dyDescent="0.25">
      <c r="A17921" t="s">
        <v>933</v>
      </c>
      <c r="B17921" t="s">
        <v>934</v>
      </c>
      <c r="C17921" t="s">
        <v>935</v>
      </c>
      <c r="D17921" t="s">
        <v>687</v>
      </c>
      <c r="E17921" t="s">
        <v>688</v>
      </c>
      <c r="F17921" t="s">
        <v>260</v>
      </c>
      <c r="G17921" t="s">
        <v>218</v>
      </c>
      <c r="H17921" t="s">
        <v>219</v>
      </c>
      <c r="I17921" t="s">
        <v>220</v>
      </c>
      <c r="K17921" t="s">
        <v>221</v>
      </c>
      <c r="O17921" t="s">
        <v>265</v>
      </c>
      <c r="P17921">
        <v>2025</v>
      </c>
    </row>
    <row r="17922" spans="1:16" x14ac:dyDescent="0.25">
      <c r="A17922" t="s">
        <v>933</v>
      </c>
      <c r="B17922" t="s">
        <v>934</v>
      </c>
      <c r="C17922" t="s">
        <v>935</v>
      </c>
      <c r="D17922" t="s">
        <v>687</v>
      </c>
      <c r="E17922" t="s">
        <v>688</v>
      </c>
      <c r="F17922" t="s">
        <v>260</v>
      </c>
      <c r="G17922" t="s">
        <v>218</v>
      </c>
      <c r="H17922" t="s">
        <v>219</v>
      </c>
      <c r="I17922" t="s">
        <v>220</v>
      </c>
      <c r="K17922" t="s">
        <v>221</v>
      </c>
      <c r="O17922" t="s">
        <v>194</v>
      </c>
      <c r="P17922">
        <v>2030</v>
      </c>
    </row>
    <row r="17923" spans="1:16" x14ac:dyDescent="0.25">
      <c r="A17923" t="s">
        <v>933</v>
      </c>
      <c r="B17923" t="s">
        <v>934</v>
      </c>
      <c r="C17923" t="s">
        <v>935</v>
      </c>
      <c r="D17923" t="s">
        <v>687</v>
      </c>
      <c r="E17923" t="s">
        <v>688</v>
      </c>
      <c r="F17923" t="s">
        <v>260</v>
      </c>
      <c r="G17923" t="s">
        <v>218</v>
      </c>
      <c r="H17923" t="s">
        <v>219</v>
      </c>
      <c r="I17923" t="s">
        <v>220</v>
      </c>
      <c r="K17923" t="s">
        <v>221</v>
      </c>
      <c r="O17923" t="s">
        <v>194</v>
      </c>
      <c r="P17923">
        <v>2040</v>
      </c>
    </row>
    <row r="17924" spans="1:16" x14ac:dyDescent="0.25">
      <c r="A17924" t="s">
        <v>933</v>
      </c>
      <c r="B17924" t="s">
        <v>934</v>
      </c>
      <c r="C17924" t="s">
        <v>935</v>
      </c>
      <c r="D17924" t="s">
        <v>687</v>
      </c>
      <c r="E17924" t="s">
        <v>688</v>
      </c>
      <c r="F17924" t="s">
        <v>260</v>
      </c>
      <c r="G17924" t="s">
        <v>218</v>
      </c>
      <c r="H17924" t="s">
        <v>219</v>
      </c>
      <c r="I17924" t="s">
        <v>220</v>
      </c>
      <c r="K17924" t="s">
        <v>221</v>
      </c>
      <c r="O17924" t="s">
        <v>194</v>
      </c>
      <c r="P17924">
        <v>2050</v>
      </c>
    </row>
    <row r="17925" spans="1:16" x14ac:dyDescent="0.25">
      <c r="A17925" t="s">
        <v>933</v>
      </c>
      <c r="B17925" t="s">
        <v>934</v>
      </c>
      <c r="C17925" t="s">
        <v>935</v>
      </c>
      <c r="D17925" t="s">
        <v>687</v>
      </c>
      <c r="E17925" t="s">
        <v>688</v>
      </c>
      <c r="F17925" t="s">
        <v>260</v>
      </c>
      <c r="G17925" t="s">
        <v>218</v>
      </c>
      <c r="H17925" t="s">
        <v>219</v>
      </c>
      <c r="I17925" t="s">
        <v>220</v>
      </c>
      <c r="K17925" t="s">
        <v>221</v>
      </c>
      <c r="O17925" t="s">
        <v>264</v>
      </c>
      <c r="P17925">
        <v>2050</v>
      </c>
    </row>
    <row r="17926" spans="1:16" x14ac:dyDescent="0.25">
      <c r="A17926" t="s">
        <v>933</v>
      </c>
      <c r="B17926" t="s">
        <v>934</v>
      </c>
      <c r="C17926" t="s">
        <v>935</v>
      </c>
      <c r="D17926" t="s">
        <v>687</v>
      </c>
      <c r="E17926" t="s">
        <v>688</v>
      </c>
      <c r="F17926" t="s">
        <v>260</v>
      </c>
      <c r="G17926" t="s">
        <v>218</v>
      </c>
      <c r="H17926" t="s">
        <v>219</v>
      </c>
      <c r="I17926" t="s">
        <v>220</v>
      </c>
      <c r="K17926" t="s">
        <v>221</v>
      </c>
      <c r="O17926" t="s">
        <v>265</v>
      </c>
      <c r="P17926">
        <v>2050</v>
      </c>
    </row>
    <row r="17927" spans="1:16" x14ac:dyDescent="0.25">
      <c r="A17927" t="s">
        <v>933</v>
      </c>
      <c r="B17927" t="s">
        <v>934</v>
      </c>
      <c r="C17927" t="s">
        <v>935</v>
      </c>
      <c r="D17927" t="s">
        <v>687</v>
      </c>
      <c r="E17927" t="s">
        <v>688</v>
      </c>
      <c r="F17927" t="s">
        <v>260</v>
      </c>
      <c r="G17927" t="s">
        <v>218</v>
      </c>
      <c r="H17927" t="s">
        <v>223</v>
      </c>
      <c r="I17927" t="s">
        <v>224</v>
      </c>
      <c r="K17927" t="s">
        <v>221</v>
      </c>
      <c r="O17927" t="s">
        <v>194</v>
      </c>
      <c r="P17927">
        <v>2020</v>
      </c>
    </row>
    <row r="17928" spans="1:16" x14ac:dyDescent="0.25">
      <c r="A17928" t="s">
        <v>933</v>
      </c>
      <c r="B17928" t="s">
        <v>934</v>
      </c>
      <c r="C17928" t="s">
        <v>935</v>
      </c>
      <c r="D17928" t="s">
        <v>687</v>
      </c>
      <c r="E17928" t="s">
        <v>688</v>
      </c>
      <c r="F17928" t="s">
        <v>260</v>
      </c>
      <c r="G17928" t="s">
        <v>218</v>
      </c>
      <c r="H17928" t="s">
        <v>223</v>
      </c>
      <c r="I17928" t="s">
        <v>224</v>
      </c>
      <c r="K17928" t="s">
        <v>221</v>
      </c>
      <c r="O17928" t="s">
        <v>194</v>
      </c>
      <c r="P17928">
        <v>2025</v>
      </c>
    </row>
    <row r="17929" spans="1:16" x14ac:dyDescent="0.25">
      <c r="A17929" t="s">
        <v>933</v>
      </c>
      <c r="B17929" t="s">
        <v>934</v>
      </c>
      <c r="C17929" t="s">
        <v>935</v>
      </c>
      <c r="D17929" t="s">
        <v>687</v>
      </c>
      <c r="E17929" t="s">
        <v>688</v>
      </c>
      <c r="F17929" t="s">
        <v>260</v>
      </c>
      <c r="G17929" t="s">
        <v>218</v>
      </c>
      <c r="H17929" t="s">
        <v>223</v>
      </c>
      <c r="I17929" t="s">
        <v>224</v>
      </c>
      <c r="K17929" t="s">
        <v>221</v>
      </c>
      <c r="O17929" t="s">
        <v>264</v>
      </c>
      <c r="P17929">
        <v>2025</v>
      </c>
    </row>
    <row r="17930" spans="1:16" x14ac:dyDescent="0.25">
      <c r="A17930" t="s">
        <v>933</v>
      </c>
      <c r="B17930" t="s">
        <v>934</v>
      </c>
      <c r="C17930" t="s">
        <v>935</v>
      </c>
      <c r="D17930" t="s">
        <v>687</v>
      </c>
      <c r="E17930" t="s">
        <v>688</v>
      </c>
      <c r="F17930" t="s">
        <v>260</v>
      </c>
      <c r="G17930" t="s">
        <v>218</v>
      </c>
      <c r="H17930" t="s">
        <v>223</v>
      </c>
      <c r="I17930" t="s">
        <v>224</v>
      </c>
      <c r="K17930" t="s">
        <v>221</v>
      </c>
      <c r="O17930" t="s">
        <v>265</v>
      </c>
      <c r="P17930">
        <v>2025</v>
      </c>
    </row>
    <row r="17931" spans="1:16" x14ac:dyDescent="0.25">
      <c r="A17931" t="s">
        <v>933</v>
      </c>
      <c r="B17931" t="s">
        <v>934</v>
      </c>
      <c r="C17931" t="s">
        <v>935</v>
      </c>
      <c r="D17931" t="s">
        <v>687</v>
      </c>
      <c r="E17931" t="s">
        <v>688</v>
      </c>
      <c r="F17931" t="s">
        <v>260</v>
      </c>
      <c r="G17931" t="s">
        <v>218</v>
      </c>
      <c r="H17931" t="s">
        <v>223</v>
      </c>
      <c r="I17931" t="s">
        <v>224</v>
      </c>
      <c r="K17931" t="s">
        <v>221</v>
      </c>
      <c r="O17931" t="s">
        <v>194</v>
      </c>
      <c r="P17931">
        <v>2030</v>
      </c>
    </row>
    <row r="17932" spans="1:16" x14ac:dyDescent="0.25">
      <c r="A17932" t="s">
        <v>933</v>
      </c>
      <c r="B17932" t="s">
        <v>934</v>
      </c>
      <c r="C17932" t="s">
        <v>935</v>
      </c>
      <c r="D17932" t="s">
        <v>687</v>
      </c>
      <c r="E17932" t="s">
        <v>688</v>
      </c>
      <c r="F17932" t="s">
        <v>260</v>
      </c>
      <c r="G17932" t="s">
        <v>218</v>
      </c>
      <c r="H17932" t="s">
        <v>223</v>
      </c>
      <c r="I17932" t="s">
        <v>224</v>
      </c>
      <c r="K17932" t="s">
        <v>221</v>
      </c>
      <c r="O17932" t="s">
        <v>194</v>
      </c>
      <c r="P17932">
        <v>2040</v>
      </c>
    </row>
    <row r="17933" spans="1:16" x14ac:dyDescent="0.25">
      <c r="A17933" t="s">
        <v>933</v>
      </c>
      <c r="B17933" t="s">
        <v>934</v>
      </c>
      <c r="C17933" t="s">
        <v>935</v>
      </c>
      <c r="D17933" t="s">
        <v>687</v>
      </c>
      <c r="E17933" t="s">
        <v>688</v>
      </c>
      <c r="F17933" t="s">
        <v>260</v>
      </c>
      <c r="G17933" t="s">
        <v>218</v>
      </c>
      <c r="H17933" t="s">
        <v>223</v>
      </c>
      <c r="I17933" t="s">
        <v>224</v>
      </c>
      <c r="K17933" t="s">
        <v>221</v>
      </c>
      <c r="O17933" t="s">
        <v>194</v>
      </c>
      <c r="P17933">
        <v>2050</v>
      </c>
    </row>
    <row r="17934" spans="1:16" x14ac:dyDescent="0.25">
      <c r="A17934" t="s">
        <v>933</v>
      </c>
      <c r="B17934" t="s">
        <v>934</v>
      </c>
      <c r="C17934" t="s">
        <v>935</v>
      </c>
      <c r="D17934" t="s">
        <v>687</v>
      </c>
      <c r="E17934" t="s">
        <v>688</v>
      </c>
      <c r="F17934" t="s">
        <v>260</v>
      </c>
      <c r="G17934" t="s">
        <v>218</v>
      </c>
      <c r="H17934" t="s">
        <v>223</v>
      </c>
      <c r="I17934" t="s">
        <v>224</v>
      </c>
      <c r="K17934" t="s">
        <v>221</v>
      </c>
      <c r="O17934" t="s">
        <v>264</v>
      </c>
      <c r="P17934">
        <v>2050</v>
      </c>
    </row>
    <row r="17935" spans="1:16" x14ac:dyDescent="0.25">
      <c r="A17935" t="s">
        <v>933</v>
      </c>
      <c r="B17935" t="s">
        <v>934</v>
      </c>
      <c r="C17935" t="s">
        <v>935</v>
      </c>
      <c r="D17935" t="s">
        <v>687</v>
      </c>
      <c r="E17935" t="s">
        <v>688</v>
      </c>
      <c r="F17935" t="s">
        <v>260</v>
      </c>
      <c r="G17935" t="s">
        <v>218</v>
      </c>
      <c r="H17935" t="s">
        <v>223</v>
      </c>
      <c r="I17935" t="s">
        <v>224</v>
      </c>
      <c r="K17935" t="s">
        <v>221</v>
      </c>
      <c r="O17935" t="s">
        <v>265</v>
      </c>
      <c r="P17935">
        <v>2050</v>
      </c>
    </row>
    <row r="17936" spans="1:16" x14ac:dyDescent="0.25">
      <c r="A17936" t="s">
        <v>933</v>
      </c>
      <c r="B17936" t="s">
        <v>934</v>
      </c>
      <c r="C17936" t="s">
        <v>935</v>
      </c>
      <c r="D17936" t="s">
        <v>687</v>
      </c>
      <c r="E17936" t="s">
        <v>688</v>
      </c>
      <c r="F17936" t="s">
        <v>260</v>
      </c>
      <c r="G17936" t="s">
        <v>218</v>
      </c>
      <c r="H17936" t="s">
        <v>225</v>
      </c>
      <c r="I17936" t="s">
        <v>226</v>
      </c>
      <c r="K17936" t="s">
        <v>221</v>
      </c>
      <c r="O17936" t="s">
        <v>194</v>
      </c>
      <c r="P17936">
        <v>2020</v>
      </c>
    </row>
    <row r="17937" spans="1:16" x14ac:dyDescent="0.25">
      <c r="A17937" t="s">
        <v>933</v>
      </c>
      <c r="B17937" t="s">
        <v>934</v>
      </c>
      <c r="C17937" t="s">
        <v>935</v>
      </c>
      <c r="D17937" t="s">
        <v>687</v>
      </c>
      <c r="E17937" t="s">
        <v>688</v>
      </c>
      <c r="F17937" t="s">
        <v>260</v>
      </c>
      <c r="G17937" t="s">
        <v>218</v>
      </c>
      <c r="H17937" t="s">
        <v>225</v>
      </c>
      <c r="I17937" t="s">
        <v>226</v>
      </c>
      <c r="K17937" t="s">
        <v>221</v>
      </c>
      <c r="O17937" t="s">
        <v>194</v>
      </c>
      <c r="P17937">
        <v>2025</v>
      </c>
    </row>
    <row r="17938" spans="1:16" x14ac:dyDescent="0.25">
      <c r="A17938" t="s">
        <v>933</v>
      </c>
      <c r="B17938" t="s">
        <v>934</v>
      </c>
      <c r="C17938" t="s">
        <v>935</v>
      </c>
      <c r="D17938" t="s">
        <v>687</v>
      </c>
      <c r="E17938" t="s">
        <v>688</v>
      </c>
      <c r="F17938" t="s">
        <v>260</v>
      </c>
      <c r="G17938" t="s">
        <v>218</v>
      </c>
      <c r="H17938" t="s">
        <v>225</v>
      </c>
      <c r="I17938" t="s">
        <v>226</v>
      </c>
      <c r="K17938" t="s">
        <v>221</v>
      </c>
      <c r="O17938" t="s">
        <v>264</v>
      </c>
      <c r="P17938">
        <v>2025</v>
      </c>
    </row>
    <row r="17939" spans="1:16" x14ac:dyDescent="0.25">
      <c r="A17939" t="s">
        <v>933</v>
      </c>
      <c r="B17939" t="s">
        <v>934</v>
      </c>
      <c r="C17939" t="s">
        <v>935</v>
      </c>
      <c r="D17939" t="s">
        <v>687</v>
      </c>
      <c r="E17939" t="s">
        <v>688</v>
      </c>
      <c r="F17939" t="s">
        <v>260</v>
      </c>
      <c r="G17939" t="s">
        <v>218</v>
      </c>
      <c r="H17939" t="s">
        <v>225</v>
      </c>
      <c r="I17939" t="s">
        <v>226</v>
      </c>
      <c r="K17939" t="s">
        <v>221</v>
      </c>
      <c r="O17939" t="s">
        <v>265</v>
      </c>
      <c r="P17939">
        <v>2025</v>
      </c>
    </row>
    <row r="17940" spans="1:16" x14ac:dyDescent="0.25">
      <c r="A17940" t="s">
        <v>933</v>
      </c>
      <c r="B17940" t="s">
        <v>934</v>
      </c>
      <c r="C17940" t="s">
        <v>935</v>
      </c>
      <c r="D17940" t="s">
        <v>687</v>
      </c>
      <c r="E17940" t="s">
        <v>688</v>
      </c>
      <c r="F17940" t="s">
        <v>260</v>
      </c>
      <c r="G17940" t="s">
        <v>218</v>
      </c>
      <c r="H17940" t="s">
        <v>225</v>
      </c>
      <c r="I17940" t="s">
        <v>226</v>
      </c>
      <c r="K17940" t="s">
        <v>221</v>
      </c>
      <c r="O17940" t="s">
        <v>194</v>
      </c>
      <c r="P17940">
        <v>2030</v>
      </c>
    </row>
    <row r="17941" spans="1:16" x14ac:dyDescent="0.25">
      <c r="A17941" t="s">
        <v>933</v>
      </c>
      <c r="B17941" t="s">
        <v>934</v>
      </c>
      <c r="C17941" t="s">
        <v>935</v>
      </c>
      <c r="D17941" t="s">
        <v>687</v>
      </c>
      <c r="E17941" t="s">
        <v>688</v>
      </c>
      <c r="F17941" t="s">
        <v>260</v>
      </c>
      <c r="G17941" t="s">
        <v>218</v>
      </c>
      <c r="H17941" t="s">
        <v>225</v>
      </c>
      <c r="I17941" t="s">
        <v>226</v>
      </c>
      <c r="K17941" t="s">
        <v>221</v>
      </c>
      <c r="O17941" t="s">
        <v>194</v>
      </c>
      <c r="P17941">
        <v>2040</v>
      </c>
    </row>
    <row r="17942" spans="1:16" x14ac:dyDescent="0.25">
      <c r="A17942" t="s">
        <v>933</v>
      </c>
      <c r="B17942" t="s">
        <v>934</v>
      </c>
      <c r="C17942" t="s">
        <v>935</v>
      </c>
      <c r="D17942" t="s">
        <v>687</v>
      </c>
      <c r="E17942" t="s">
        <v>688</v>
      </c>
      <c r="F17942" t="s">
        <v>260</v>
      </c>
      <c r="G17942" t="s">
        <v>218</v>
      </c>
      <c r="H17942" t="s">
        <v>225</v>
      </c>
      <c r="I17942" t="s">
        <v>226</v>
      </c>
      <c r="K17942" t="s">
        <v>221</v>
      </c>
      <c r="O17942" t="s">
        <v>194</v>
      </c>
      <c r="P17942">
        <v>2050</v>
      </c>
    </row>
    <row r="17943" spans="1:16" x14ac:dyDescent="0.25">
      <c r="A17943" t="s">
        <v>933</v>
      </c>
      <c r="B17943" t="s">
        <v>934</v>
      </c>
      <c r="C17943" t="s">
        <v>935</v>
      </c>
      <c r="D17943" t="s">
        <v>687</v>
      </c>
      <c r="E17943" t="s">
        <v>688</v>
      </c>
      <c r="F17943" t="s">
        <v>260</v>
      </c>
      <c r="G17943" t="s">
        <v>218</v>
      </c>
      <c r="H17943" t="s">
        <v>225</v>
      </c>
      <c r="I17943" t="s">
        <v>226</v>
      </c>
      <c r="K17943" t="s">
        <v>221</v>
      </c>
      <c r="O17943" t="s">
        <v>264</v>
      </c>
      <c r="P17943">
        <v>2050</v>
      </c>
    </row>
    <row r="17944" spans="1:16" x14ac:dyDescent="0.25">
      <c r="A17944" t="s">
        <v>933</v>
      </c>
      <c r="B17944" t="s">
        <v>934</v>
      </c>
      <c r="C17944" t="s">
        <v>935</v>
      </c>
      <c r="D17944" t="s">
        <v>687</v>
      </c>
      <c r="E17944" t="s">
        <v>688</v>
      </c>
      <c r="F17944" t="s">
        <v>260</v>
      </c>
      <c r="G17944" t="s">
        <v>218</v>
      </c>
      <c r="H17944" t="s">
        <v>225</v>
      </c>
      <c r="I17944" t="s">
        <v>226</v>
      </c>
      <c r="K17944" t="s">
        <v>221</v>
      </c>
      <c r="O17944" t="s">
        <v>265</v>
      </c>
      <c r="P17944">
        <v>2050</v>
      </c>
    </row>
    <row r="17945" spans="1:16" x14ac:dyDescent="0.25">
      <c r="A17945" t="s">
        <v>933</v>
      </c>
      <c r="B17945" t="s">
        <v>934</v>
      </c>
      <c r="C17945" t="s">
        <v>935</v>
      </c>
      <c r="D17945" t="s">
        <v>687</v>
      </c>
      <c r="E17945" t="s">
        <v>688</v>
      </c>
      <c r="F17945" t="s">
        <v>260</v>
      </c>
      <c r="G17945" t="s">
        <v>218</v>
      </c>
      <c r="H17945" t="s">
        <v>317</v>
      </c>
      <c r="I17945" t="s">
        <v>318</v>
      </c>
      <c r="K17945" t="s">
        <v>221</v>
      </c>
      <c r="O17945" t="s">
        <v>194</v>
      </c>
      <c r="P17945">
        <v>2020</v>
      </c>
    </row>
    <row r="17946" spans="1:16" x14ac:dyDescent="0.25">
      <c r="A17946" t="s">
        <v>933</v>
      </c>
      <c r="B17946" t="s">
        <v>934</v>
      </c>
      <c r="C17946" t="s">
        <v>935</v>
      </c>
      <c r="D17946" t="s">
        <v>687</v>
      </c>
      <c r="E17946" t="s">
        <v>688</v>
      </c>
      <c r="F17946" t="s">
        <v>260</v>
      </c>
      <c r="G17946" t="s">
        <v>218</v>
      </c>
      <c r="H17946" t="s">
        <v>317</v>
      </c>
      <c r="I17946" t="s">
        <v>318</v>
      </c>
      <c r="K17946" t="s">
        <v>221</v>
      </c>
      <c r="O17946" t="s">
        <v>194</v>
      </c>
      <c r="P17946">
        <v>2025</v>
      </c>
    </row>
    <row r="17947" spans="1:16" x14ac:dyDescent="0.25">
      <c r="A17947" t="s">
        <v>933</v>
      </c>
      <c r="B17947" t="s">
        <v>934</v>
      </c>
      <c r="C17947" t="s">
        <v>935</v>
      </c>
      <c r="D17947" t="s">
        <v>687</v>
      </c>
      <c r="E17947" t="s">
        <v>688</v>
      </c>
      <c r="F17947" t="s">
        <v>260</v>
      </c>
      <c r="G17947" t="s">
        <v>218</v>
      </c>
      <c r="H17947" t="s">
        <v>317</v>
      </c>
      <c r="I17947" t="s">
        <v>318</v>
      </c>
      <c r="K17947" t="s">
        <v>221</v>
      </c>
      <c r="O17947" t="s">
        <v>264</v>
      </c>
      <c r="P17947">
        <v>2025</v>
      </c>
    </row>
    <row r="17948" spans="1:16" x14ac:dyDescent="0.25">
      <c r="A17948" t="s">
        <v>933</v>
      </c>
      <c r="B17948" t="s">
        <v>934</v>
      </c>
      <c r="C17948" t="s">
        <v>935</v>
      </c>
      <c r="D17948" t="s">
        <v>687</v>
      </c>
      <c r="E17948" t="s">
        <v>688</v>
      </c>
      <c r="F17948" t="s">
        <v>260</v>
      </c>
      <c r="G17948" t="s">
        <v>218</v>
      </c>
      <c r="H17948" t="s">
        <v>317</v>
      </c>
      <c r="I17948" t="s">
        <v>318</v>
      </c>
      <c r="K17948" t="s">
        <v>221</v>
      </c>
      <c r="O17948" t="s">
        <v>265</v>
      </c>
      <c r="P17948">
        <v>2025</v>
      </c>
    </row>
    <row r="17949" spans="1:16" x14ac:dyDescent="0.25">
      <c r="A17949" t="s">
        <v>933</v>
      </c>
      <c r="B17949" t="s">
        <v>934</v>
      </c>
      <c r="C17949" t="s">
        <v>935</v>
      </c>
      <c r="D17949" t="s">
        <v>687</v>
      </c>
      <c r="E17949" t="s">
        <v>688</v>
      </c>
      <c r="F17949" t="s">
        <v>260</v>
      </c>
      <c r="G17949" t="s">
        <v>218</v>
      </c>
      <c r="H17949" t="s">
        <v>317</v>
      </c>
      <c r="I17949" t="s">
        <v>318</v>
      </c>
      <c r="K17949" t="s">
        <v>221</v>
      </c>
      <c r="O17949" t="s">
        <v>194</v>
      </c>
      <c r="P17949">
        <v>2030</v>
      </c>
    </row>
    <row r="17950" spans="1:16" x14ac:dyDescent="0.25">
      <c r="A17950" t="s">
        <v>933</v>
      </c>
      <c r="B17950" t="s">
        <v>934</v>
      </c>
      <c r="C17950" t="s">
        <v>935</v>
      </c>
      <c r="D17950" t="s">
        <v>687</v>
      </c>
      <c r="E17950" t="s">
        <v>688</v>
      </c>
      <c r="F17950" t="s">
        <v>260</v>
      </c>
      <c r="G17950" t="s">
        <v>218</v>
      </c>
      <c r="H17950" t="s">
        <v>317</v>
      </c>
      <c r="I17950" t="s">
        <v>318</v>
      </c>
      <c r="K17950" t="s">
        <v>221</v>
      </c>
      <c r="O17950" t="s">
        <v>194</v>
      </c>
      <c r="P17950">
        <v>2040</v>
      </c>
    </row>
    <row r="17951" spans="1:16" x14ac:dyDescent="0.25">
      <c r="A17951" t="s">
        <v>933</v>
      </c>
      <c r="B17951" t="s">
        <v>934</v>
      </c>
      <c r="C17951" t="s">
        <v>935</v>
      </c>
      <c r="D17951" t="s">
        <v>687</v>
      </c>
      <c r="E17951" t="s">
        <v>688</v>
      </c>
      <c r="F17951" t="s">
        <v>260</v>
      </c>
      <c r="G17951" t="s">
        <v>218</v>
      </c>
      <c r="H17951" t="s">
        <v>317</v>
      </c>
      <c r="I17951" t="s">
        <v>318</v>
      </c>
      <c r="K17951" t="s">
        <v>221</v>
      </c>
      <c r="O17951" t="s">
        <v>194</v>
      </c>
      <c r="P17951">
        <v>2050</v>
      </c>
    </row>
    <row r="17952" spans="1:16" x14ac:dyDescent="0.25">
      <c r="A17952" t="s">
        <v>933</v>
      </c>
      <c r="B17952" t="s">
        <v>934</v>
      </c>
      <c r="C17952" t="s">
        <v>935</v>
      </c>
      <c r="D17952" t="s">
        <v>687</v>
      </c>
      <c r="E17952" t="s">
        <v>688</v>
      </c>
      <c r="F17952" t="s">
        <v>260</v>
      </c>
      <c r="G17952" t="s">
        <v>218</v>
      </c>
      <c r="H17952" t="s">
        <v>317</v>
      </c>
      <c r="I17952" t="s">
        <v>318</v>
      </c>
      <c r="K17952" t="s">
        <v>221</v>
      </c>
      <c r="O17952" t="s">
        <v>264</v>
      </c>
      <c r="P17952">
        <v>2050</v>
      </c>
    </row>
    <row r="17953" spans="1:17" x14ac:dyDescent="0.25">
      <c r="A17953" t="s">
        <v>933</v>
      </c>
      <c r="B17953" t="s">
        <v>934</v>
      </c>
      <c r="C17953" t="s">
        <v>935</v>
      </c>
      <c r="D17953" t="s">
        <v>687</v>
      </c>
      <c r="E17953" t="s">
        <v>688</v>
      </c>
      <c r="F17953" t="s">
        <v>260</v>
      </c>
      <c r="G17953" t="s">
        <v>218</v>
      </c>
      <c r="H17953" t="s">
        <v>317</v>
      </c>
      <c r="I17953" t="s">
        <v>318</v>
      </c>
      <c r="K17953" t="s">
        <v>221</v>
      </c>
      <c r="O17953" t="s">
        <v>265</v>
      </c>
      <c r="P17953">
        <v>2050</v>
      </c>
    </row>
    <row r="17954" spans="1:17" x14ac:dyDescent="0.25">
      <c r="A17954" t="s">
        <v>933</v>
      </c>
      <c r="B17954" t="s">
        <v>934</v>
      </c>
      <c r="C17954" t="s">
        <v>935</v>
      </c>
      <c r="D17954" t="s">
        <v>687</v>
      </c>
      <c r="E17954" t="s">
        <v>688</v>
      </c>
      <c r="F17954" t="s">
        <v>260</v>
      </c>
      <c r="G17954" t="s">
        <v>218</v>
      </c>
      <c r="H17954" t="s">
        <v>229</v>
      </c>
      <c r="I17954" t="s">
        <v>230</v>
      </c>
      <c r="J17954" t="s">
        <v>231</v>
      </c>
      <c r="K17954" t="s">
        <v>191</v>
      </c>
      <c r="O17954" t="s">
        <v>194</v>
      </c>
      <c r="P17954">
        <v>2020</v>
      </c>
    </row>
    <row r="17955" spans="1:17" x14ac:dyDescent="0.25">
      <c r="A17955" t="s">
        <v>933</v>
      </c>
      <c r="B17955" t="s">
        <v>934</v>
      </c>
      <c r="C17955" t="s">
        <v>935</v>
      </c>
      <c r="D17955" t="s">
        <v>687</v>
      </c>
      <c r="E17955" t="s">
        <v>688</v>
      </c>
      <c r="F17955" t="s">
        <v>260</v>
      </c>
      <c r="G17955" t="s">
        <v>218</v>
      </c>
      <c r="H17955" t="s">
        <v>229</v>
      </c>
      <c r="I17955" t="s">
        <v>230</v>
      </c>
      <c r="J17955" t="s">
        <v>231</v>
      </c>
      <c r="K17955" t="s">
        <v>191</v>
      </c>
      <c r="O17955" t="s">
        <v>194</v>
      </c>
      <c r="P17955">
        <v>2025</v>
      </c>
    </row>
    <row r="17956" spans="1:17" x14ac:dyDescent="0.25">
      <c r="A17956" t="s">
        <v>933</v>
      </c>
      <c r="B17956" t="s">
        <v>934</v>
      </c>
      <c r="C17956" t="s">
        <v>935</v>
      </c>
      <c r="D17956" t="s">
        <v>687</v>
      </c>
      <c r="E17956" t="s">
        <v>688</v>
      </c>
      <c r="F17956" t="s">
        <v>260</v>
      </c>
      <c r="G17956" t="s">
        <v>218</v>
      </c>
      <c r="H17956" t="s">
        <v>229</v>
      </c>
      <c r="I17956" t="s">
        <v>230</v>
      </c>
      <c r="J17956" t="s">
        <v>231</v>
      </c>
      <c r="K17956" t="s">
        <v>191</v>
      </c>
      <c r="O17956" t="s">
        <v>264</v>
      </c>
      <c r="P17956">
        <v>2025</v>
      </c>
    </row>
    <row r="17957" spans="1:17" x14ac:dyDescent="0.25">
      <c r="A17957" t="s">
        <v>933</v>
      </c>
      <c r="B17957" t="s">
        <v>934</v>
      </c>
      <c r="C17957" t="s">
        <v>935</v>
      </c>
      <c r="D17957" t="s">
        <v>687</v>
      </c>
      <c r="E17957" t="s">
        <v>688</v>
      </c>
      <c r="F17957" t="s">
        <v>260</v>
      </c>
      <c r="G17957" t="s">
        <v>218</v>
      </c>
      <c r="H17957" t="s">
        <v>229</v>
      </c>
      <c r="I17957" t="s">
        <v>230</v>
      </c>
      <c r="J17957" t="s">
        <v>231</v>
      </c>
      <c r="K17957" t="s">
        <v>191</v>
      </c>
      <c r="O17957" t="s">
        <v>265</v>
      </c>
      <c r="P17957">
        <v>2025</v>
      </c>
    </row>
    <row r="17958" spans="1:17" x14ac:dyDescent="0.25">
      <c r="A17958" t="s">
        <v>933</v>
      </c>
      <c r="B17958" t="s">
        <v>934</v>
      </c>
      <c r="C17958" t="s">
        <v>935</v>
      </c>
      <c r="D17958" t="s">
        <v>687</v>
      </c>
      <c r="E17958" t="s">
        <v>688</v>
      </c>
      <c r="F17958" t="s">
        <v>260</v>
      </c>
      <c r="G17958" t="s">
        <v>218</v>
      </c>
      <c r="H17958" t="s">
        <v>229</v>
      </c>
      <c r="I17958" t="s">
        <v>230</v>
      </c>
      <c r="J17958" t="s">
        <v>231</v>
      </c>
      <c r="K17958" t="s">
        <v>191</v>
      </c>
      <c r="O17958" t="s">
        <v>194</v>
      </c>
      <c r="P17958">
        <v>2030</v>
      </c>
    </row>
    <row r="17959" spans="1:17" x14ac:dyDescent="0.25">
      <c r="A17959" t="s">
        <v>933</v>
      </c>
      <c r="B17959" t="s">
        <v>934</v>
      </c>
      <c r="C17959" t="s">
        <v>935</v>
      </c>
      <c r="D17959" t="s">
        <v>687</v>
      </c>
      <c r="E17959" t="s">
        <v>688</v>
      </c>
      <c r="F17959" t="s">
        <v>260</v>
      </c>
      <c r="G17959" t="s">
        <v>218</v>
      </c>
      <c r="H17959" t="s">
        <v>229</v>
      </c>
      <c r="I17959" t="s">
        <v>230</v>
      </c>
      <c r="J17959" t="s">
        <v>231</v>
      </c>
      <c r="K17959" t="s">
        <v>191</v>
      </c>
      <c r="O17959" t="s">
        <v>194</v>
      </c>
      <c r="P17959">
        <v>2040</v>
      </c>
    </row>
    <row r="17960" spans="1:17" x14ac:dyDescent="0.25">
      <c r="A17960" t="s">
        <v>933</v>
      </c>
      <c r="B17960" t="s">
        <v>934</v>
      </c>
      <c r="C17960" t="s">
        <v>935</v>
      </c>
      <c r="D17960" t="s">
        <v>687</v>
      </c>
      <c r="E17960" t="s">
        <v>688</v>
      </c>
      <c r="F17960" t="s">
        <v>260</v>
      </c>
      <c r="G17960" t="s">
        <v>218</v>
      </c>
      <c r="H17960" t="s">
        <v>229</v>
      </c>
      <c r="I17960" t="s">
        <v>230</v>
      </c>
      <c r="J17960" t="s">
        <v>231</v>
      </c>
      <c r="K17960" t="s">
        <v>191</v>
      </c>
      <c r="O17960" t="s">
        <v>194</v>
      </c>
      <c r="P17960">
        <v>2050</v>
      </c>
    </row>
    <row r="17961" spans="1:17" x14ac:dyDescent="0.25">
      <c r="A17961" t="s">
        <v>933</v>
      </c>
      <c r="B17961" t="s">
        <v>934</v>
      </c>
      <c r="C17961" t="s">
        <v>935</v>
      </c>
      <c r="D17961" t="s">
        <v>687</v>
      </c>
      <c r="E17961" t="s">
        <v>688</v>
      </c>
      <c r="F17961" t="s">
        <v>260</v>
      </c>
      <c r="G17961" t="s">
        <v>218</v>
      </c>
      <c r="H17961" t="s">
        <v>229</v>
      </c>
      <c r="I17961" t="s">
        <v>230</v>
      </c>
      <c r="J17961" t="s">
        <v>231</v>
      </c>
      <c r="K17961" t="s">
        <v>191</v>
      </c>
      <c r="O17961" t="s">
        <v>264</v>
      </c>
      <c r="P17961">
        <v>2050</v>
      </c>
    </row>
    <row r="17962" spans="1:17" x14ac:dyDescent="0.25">
      <c r="A17962" t="s">
        <v>933</v>
      </c>
      <c r="B17962" t="s">
        <v>934</v>
      </c>
      <c r="C17962" t="s">
        <v>935</v>
      </c>
      <c r="D17962" t="s">
        <v>687</v>
      </c>
      <c r="E17962" t="s">
        <v>688</v>
      </c>
      <c r="F17962" t="s">
        <v>260</v>
      </c>
      <c r="G17962" t="s">
        <v>218</v>
      </c>
      <c r="H17962" t="s">
        <v>229</v>
      </c>
      <c r="I17962" t="s">
        <v>230</v>
      </c>
      <c r="J17962" t="s">
        <v>231</v>
      </c>
      <c r="K17962" t="s">
        <v>191</v>
      </c>
      <c r="O17962" t="s">
        <v>265</v>
      </c>
      <c r="P17962">
        <v>2050</v>
      </c>
    </row>
    <row r="17963" spans="1:17" x14ac:dyDescent="0.25">
      <c r="A17963" t="s">
        <v>933</v>
      </c>
      <c r="B17963" t="s">
        <v>934</v>
      </c>
      <c r="C17963" t="s">
        <v>935</v>
      </c>
      <c r="D17963" t="s">
        <v>687</v>
      </c>
      <c r="E17963" t="s">
        <v>688</v>
      </c>
      <c r="F17963" t="s">
        <v>260</v>
      </c>
      <c r="G17963" t="s">
        <v>233</v>
      </c>
      <c r="H17963" t="s">
        <v>940</v>
      </c>
      <c r="I17963" t="s">
        <v>240</v>
      </c>
      <c r="J17963" t="s">
        <v>694</v>
      </c>
      <c r="K17963" t="s">
        <v>478</v>
      </c>
      <c r="L17963" t="s">
        <v>806</v>
      </c>
      <c r="M17963" t="s">
        <v>238</v>
      </c>
      <c r="N17963" t="s">
        <v>810</v>
      </c>
      <c r="O17963" t="s">
        <v>194</v>
      </c>
      <c r="P17963">
        <v>2020</v>
      </c>
      <c r="Q17963">
        <v>0.268234511065506</v>
      </c>
    </row>
    <row r="17964" spans="1:17" x14ac:dyDescent="0.25">
      <c r="A17964" t="s">
        <v>933</v>
      </c>
      <c r="B17964" t="s">
        <v>934</v>
      </c>
      <c r="C17964" t="s">
        <v>935</v>
      </c>
      <c r="D17964" t="s">
        <v>687</v>
      </c>
      <c r="E17964" t="s">
        <v>688</v>
      </c>
      <c r="F17964" t="s">
        <v>260</v>
      </c>
      <c r="G17964" t="s">
        <v>233</v>
      </c>
      <c r="H17964" t="s">
        <v>940</v>
      </c>
      <c r="I17964" t="s">
        <v>240</v>
      </c>
      <c r="J17964" t="s">
        <v>694</v>
      </c>
      <c r="K17964" t="s">
        <v>478</v>
      </c>
      <c r="L17964" t="s">
        <v>806</v>
      </c>
      <c r="M17964" t="s">
        <v>238</v>
      </c>
      <c r="N17964" t="s">
        <v>810</v>
      </c>
      <c r="O17964" t="s">
        <v>194</v>
      </c>
      <c r="P17964">
        <v>2025</v>
      </c>
      <c r="Q17964">
        <v>0.26093999618691499</v>
      </c>
    </row>
    <row r="17965" spans="1:17" x14ac:dyDescent="0.25">
      <c r="A17965" t="s">
        <v>933</v>
      </c>
      <c r="B17965" t="s">
        <v>934</v>
      </c>
      <c r="C17965" t="s">
        <v>935</v>
      </c>
      <c r="D17965" t="s">
        <v>687</v>
      </c>
      <c r="E17965" t="s">
        <v>688</v>
      </c>
      <c r="F17965" t="s">
        <v>260</v>
      </c>
      <c r="G17965" t="s">
        <v>233</v>
      </c>
      <c r="H17965" t="s">
        <v>940</v>
      </c>
      <c r="I17965" t="s">
        <v>240</v>
      </c>
      <c r="J17965" t="s">
        <v>694</v>
      </c>
      <c r="K17965" t="s">
        <v>478</v>
      </c>
      <c r="L17965" t="s">
        <v>806</v>
      </c>
      <c r="M17965" t="s">
        <v>238</v>
      </c>
      <c r="N17965" t="s">
        <v>810</v>
      </c>
      <c r="O17965" t="s">
        <v>264</v>
      </c>
      <c r="P17965">
        <v>2025</v>
      </c>
      <c r="Q17965">
        <v>0.22179899675887699</v>
      </c>
    </row>
    <row r="17966" spans="1:17" x14ac:dyDescent="0.25">
      <c r="A17966" t="s">
        <v>933</v>
      </c>
      <c r="B17966" t="s">
        <v>934</v>
      </c>
      <c r="C17966" t="s">
        <v>935</v>
      </c>
      <c r="D17966" t="s">
        <v>687</v>
      </c>
      <c r="E17966" t="s">
        <v>688</v>
      </c>
      <c r="F17966" t="s">
        <v>260</v>
      </c>
      <c r="G17966" t="s">
        <v>233</v>
      </c>
      <c r="H17966" t="s">
        <v>940</v>
      </c>
      <c r="I17966" t="s">
        <v>240</v>
      </c>
      <c r="J17966" t="s">
        <v>694</v>
      </c>
      <c r="K17966" t="s">
        <v>478</v>
      </c>
      <c r="L17966" t="s">
        <v>806</v>
      </c>
      <c r="M17966" t="s">
        <v>238</v>
      </c>
      <c r="N17966" t="s">
        <v>810</v>
      </c>
      <c r="O17966" t="s">
        <v>265</v>
      </c>
      <c r="P17966">
        <v>2025</v>
      </c>
      <c r="Q17966">
        <v>0.300080995614952</v>
      </c>
    </row>
    <row r="17967" spans="1:17" x14ac:dyDescent="0.25">
      <c r="A17967" t="s">
        <v>933</v>
      </c>
      <c r="B17967" t="s">
        <v>934</v>
      </c>
      <c r="C17967" t="s">
        <v>935</v>
      </c>
      <c r="D17967" t="s">
        <v>687</v>
      </c>
      <c r="E17967" t="s">
        <v>688</v>
      </c>
      <c r="F17967" t="s">
        <v>260</v>
      </c>
      <c r="G17967" t="s">
        <v>233</v>
      </c>
      <c r="H17967" t="s">
        <v>940</v>
      </c>
      <c r="I17967" t="s">
        <v>240</v>
      </c>
      <c r="J17967" t="s">
        <v>694</v>
      </c>
      <c r="K17967" t="s">
        <v>478</v>
      </c>
      <c r="L17967" t="s">
        <v>806</v>
      </c>
      <c r="M17967" t="s">
        <v>238</v>
      </c>
      <c r="N17967" t="s">
        <v>810</v>
      </c>
      <c r="O17967" t="s">
        <v>194</v>
      </c>
      <c r="P17967">
        <v>2030</v>
      </c>
      <c r="Q17967">
        <v>0.25384385230504097</v>
      </c>
    </row>
    <row r="17968" spans="1:17" x14ac:dyDescent="0.25">
      <c r="A17968" t="s">
        <v>933</v>
      </c>
      <c r="B17968" t="s">
        <v>934</v>
      </c>
      <c r="C17968" t="s">
        <v>935</v>
      </c>
      <c r="D17968" t="s">
        <v>687</v>
      </c>
      <c r="E17968" t="s">
        <v>688</v>
      </c>
      <c r="F17968" t="s">
        <v>260</v>
      </c>
      <c r="G17968" t="s">
        <v>233</v>
      </c>
      <c r="H17968" t="s">
        <v>940</v>
      </c>
      <c r="I17968" t="s">
        <v>240</v>
      </c>
      <c r="J17968" t="s">
        <v>694</v>
      </c>
      <c r="K17968" t="s">
        <v>478</v>
      </c>
      <c r="L17968" t="s">
        <v>806</v>
      </c>
      <c r="M17968" t="s">
        <v>238</v>
      </c>
      <c r="N17968" t="s">
        <v>810</v>
      </c>
      <c r="O17968" t="s">
        <v>194</v>
      </c>
      <c r="P17968">
        <v>2040</v>
      </c>
      <c r="Q17968">
        <v>0.24694068481133299</v>
      </c>
    </row>
    <row r="17969" spans="1:17" x14ac:dyDescent="0.25">
      <c r="A17969" t="s">
        <v>933</v>
      </c>
      <c r="B17969" t="s">
        <v>934</v>
      </c>
      <c r="C17969" t="s">
        <v>935</v>
      </c>
      <c r="D17969" t="s">
        <v>687</v>
      </c>
      <c r="E17969" t="s">
        <v>688</v>
      </c>
      <c r="F17969" t="s">
        <v>260</v>
      </c>
      <c r="G17969" t="s">
        <v>233</v>
      </c>
      <c r="H17969" t="s">
        <v>940</v>
      </c>
      <c r="I17969" t="s">
        <v>240</v>
      </c>
      <c r="J17969" t="s">
        <v>694</v>
      </c>
      <c r="K17969" t="s">
        <v>478</v>
      </c>
      <c r="L17969" t="s">
        <v>806</v>
      </c>
      <c r="M17969" t="s">
        <v>238</v>
      </c>
      <c r="N17969" t="s">
        <v>810</v>
      </c>
      <c r="O17969" t="s">
        <v>194</v>
      </c>
      <c r="P17969">
        <v>2050</v>
      </c>
      <c r="Q17969">
        <v>0.24022524580115401</v>
      </c>
    </row>
    <row r="17970" spans="1:17" x14ac:dyDescent="0.25">
      <c r="A17970" t="s">
        <v>933</v>
      </c>
      <c r="B17970" t="s">
        <v>934</v>
      </c>
      <c r="C17970" t="s">
        <v>935</v>
      </c>
      <c r="D17970" t="s">
        <v>687</v>
      </c>
      <c r="E17970" t="s">
        <v>688</v>
      </c>
      <c r="F17970" t="s">
        <v>260</v>
      </c>
      <c r="G17970" t="s">
        <v>233</v>
      </c>
      <c r="H17970" t="s">
        <v>940</v>
      </c>
      <c r="I17970" t="s">
        <v>240</v>
      </c>
      <c r="J17970" t="s">
        <v>694</v>
      </c>
      <c r="K17970" t="s">
        <v>478</v>
      </c>
      <c r="L17970" t="s">
        <v>806</v>
      </c>
      <c r="M17970" t="s">
        <v>238</v>
      </c>
      <c r="N17970" t="s">
        <v>810</v>
      </c>
      <c r="O17970" t="s">
        <v>264</v>
      </c>
      <c r="P17970">
        <v>2050</v>
      </c>
      <c r="Q17970">
        <v>0.20419145893098101</v>
      </c>
    </row>
    <row r="17971" spans="1:17" x14ac:dyDescent="0.25">
      <c r="A17971" t="s">
        <v>933</v>
      </c>
      <c r="B17971" t="s">
        <v>934</v>
      </c>
      <c r="C17971" t="s">
        <v>935</v>
      </c>
      <c r="D17971" t="s">
        <v>687</v>
      </c>
      <c r="E17971" t="s">
        <v>688</v>
      </c>
      <c r="F17971" t="s">
        <v>260</v>
      </c>
      <c r="G17971" t="s">
        <v>233</v>
      </c>
      <c r="H17971" t="s">
        <v>940</v>
      </c>
      <c r="I17971" t="s">
        <v>240</v>
      </c>
      <c r="J17971" t="s">
        <v>694</v>
      </c>
      <c r="K17971" t="s">
        <v>478</v>
      </c>
      <c r="L17971" t="s">
        <v>806</v>
      </c>
      <c r="M17971" t="s">
        <v>238</v>
      </c>
      <c r="N17971" t="s">
        <v>810</v>
      </c>
      <c r="O17971" t="s">
        <v>265</v>
      </c>
      <c r="P17971">
        <v>2050</v>
      </c>
      <c r="Q17971">
        <v>0.27625903267132701</v>
      </c>
    </row>
    <row r="17972" spans="1:17" x14ac:dyDescent="0.25">
      <c r="A17972" t="s">
        <v>933</v>
      </c>
      <c r="B17972" t="s">
        <v>934</v>
      </c>
      <c r="C17972" t="s">
        <v>935</v>
      </c>
      <c r="D17972" t="s">
        <v>687</v>
      </c>
      <c r="E17972" t="s">
        <v>688</v>
      </c>
      <c r="F17972" t="s">
        <v>260</v>
      </c>
      <c r="G17972" t="s">
        <v>233</v>
      </c>
      <c r="H17972" t="s">
        <v>941</v>
      </c>
      <c r="I17972" t="s">
        <v>240</v>
      </c>
      <c r="J17972" t="s">
        <v>942</v>
      </c>
      <c r="K17972" t="s">
        <v>478</v>
      </c>
      <c r="L17972" t="s">
        <v>806</v>
      </c>
      <c r="M17972" t="s">
        <v>238</v>
      </c>
      <c r="O17972" t="s">
        <v>194</v>
      </c>
      <c r="P17972">
        <v>2020</v>
      </c>
      <c r="Q17972">
        <v>0.402351766598258</v>
      </c>
    </row>
    <row r="17973" spans="1:17" x14ac:dyDescent="0.25">
      <c r="A17973" t="s">
        <v>933</v>
      </c>
      <c r="B17973" t="s">
        <v>934</v>
      </c>
      <c r="C17973" t="s">
        <v>935</v>
      </c>
      <c r="D17973" t="s">
        <v>687</v>
      </c>
      <c r="E17973" t="s">
        <v>688</v>
      </c>
      <c r="F17973" t="s">
        <v>260</v>
      </c>
      <c r="G17973" t="s">
        <v>233</v>
      </c>
      <c r="H17973" t="s">
        <v>941</v>
      </c>
      <c r="I17973" t="s">
        <v>240</v>
      </c>
      <c r="J17973" t="s">
        <v>942</v>
      </c>
      <c r="K17973" t="s">
        <v>478</v>
      </c>
      <c r="L17973" t="s">
        <v>806</v>
      </c>
      <c r="M17973" t="s">
        <v>238</v>
      </c>
      <c r="O17973" t="s">
        <v>194</v>
      </c>
      <c r="P17973">
        <v>2025</v>
      </c>
      <c r="Q17973">
        <v>0.39140999428037199</v>
      </c>
    </row>
    <row r="17974" spans="1:17" x14ac:dyDescent="0.25">
      <c r="A17974" t="s">
        <v>933</v>
      </c>
      <c r="B17974" t="s">
        <v>934</v>
      </c>
      <c r="C17974" t="s">
        <v>935</v>
      </c>
      <c r="D17974" t="s">
        <v>687</v>
      </c>
      <c r="E17974" t="s">
        <v>688</v>
      </c>
      <c r="F17974" t="s">
        <v>260</v>
      </c>
      <c r="G17974" t="s">
        <v>233</v>
      </c>
      <c r="H17974" t="s">
        <v>941</v>
      </c>
      <c r="I17974" t="s">
        <v>240</v>
      </c>
      <c r="J17974" t="s">
        <v>942</v>
      </c>
      <c r="K17974" t="s">
        <v>478</v>
      </c>
      <c r="L17974" t="s">
        <v>806</v>
      </c>
      <c r="M17974" t="s">
        <v>238</v>
      </c>
      <c r="O17974" t="s">
        <v>264</v>
      </c>
      <c r="P17974">
        <v>2025</v>
      </c>
      <c r="Q17974">
        <v>0.33269849513831601</v>
      </c>
    </row>
    <row r="17975" spans="1:17" x14ac:dyDescent="0.25">
      <c r="A17975" t="s">
        <v>933</v>
      </c>
      <c r="B17975" t="s">
        <v>934</v>
      </c>
      <c r="C17975" t="s">
        <v>935</v>
      </c>
      <c r="D17975" t="s">
        <v>687</v>
      </c>
      <c r="E17975" t="s">
        <v>688</v>
      </c>
      <c r="F17975" t="s">
        <v>260</v>
      </c>
      <c r="G17975" t="s">
        <v>233</v>
      </c>
      <c r="H17975" t="s">
        <v>941</v>
      </c>
      <c r="I17975" t="s">
        <v>240</v>
      </c>
      <c r="J17975" t="s">
        <v>942</v>
      </c>
      <c r="K17975" t="s">
        <v>478</v>
      </c>
      <c r="L17975" t="s">
        <v>806</v>
      </c>
      <c r="M17975" t="s">
        <v>238</v>
      </c>
      <c r="O17975" t="s">
        <v>265</v>
      </c>
      <c r="P17975">
        <v>2025</v>
      </c>
      <c r="Q17975">
        <v>0.45012149342242802</v>
      </c>
    </row>
    <row r="17976" spans="1:17" x14ac:dyDescent="0.25">
      <c r="A17976" t="s">
        <v>933</v>
      </c>
      <c r="B17976" t="s">
        <v>934</v>
      </c>
      <c r="C17976" t="s">
        <v>935</v>
      </c>
      <c r="D17976" t="s">
        <v>687</v>
      </c>
      <c r="E17976" t="s">
        <v>688</v>
      </c>
      <c r="F17976" t="s">
        <v>260</v>
      </c>
      <c r="G17976" t="s">
        <v>233</v>
      </c>
      <c r="H17976" t="s">
        <v>941</v>
      </c>
      <c r="I17976" t="s">
        <v>240</v>
      </c>
      <c r="J17976" t="s">
        <v>942</v>
      </c>
      <c r="K17976" t="s">
        <v>478</v>
      </c>
      <c r="L17976" t="s">
        <v>806</v>
      </c>
      <c r="M17976" t="s">
        <v>238</v>
      </c>
      <c r="O17976" t="s">
        <v>194</v>
      </c>
      <c r="P17976">
        <v>2030</v>
      </c>
      <c r="Q17976">
        <v>0.38076577845756099</v>
      </c>
    </row>
    <row r="17977" spans="1:17" x14ac:dyDescent="0.25">
      <c r="A17977" t="s">
        <v>933</v>
      </c>
      <c r="B17977" t="s">
        <v>934</v>
      </c>
      <c r="C17977" t="s">
        <v>935</v>
      </c>
      <c r="D17977" t="s">
        <v>687</v>
      </c>
      <c r="E17977" t="s">
        <v>688</v>
      </c>
      <c r="F17977" t="s">
        <v>260</v>
      </c>
      <c r="G17977" t="s">
        <v>233</v>
      </c>
      <c r="H17977" t="s">
        <v>941</v>
      </c>
      <c r="I17977" t="s">
        <v>240</v>
      </c>
      <c r="J17977" t="s">
        <v>942</v>
      </c>
      <c r="K17977" t="s">
        <v>478</v>
      </c>
      <c r="L17977" t="s">
        <v>806</v>
      </c>
      <c r="M17977" t="s">
        <v>238</v>
      </c>
      <c r="O17977" t="s">
        <v>194</v>
      </c>
      <c r="P17977">
        <v>2040</v>
      </c>
      <c r="Q17977">
        <v>0.37041102721699998</v>
      </c>
    </row>
    <row r="17978" spans="1:17" x14ac:dyDescent="0.25">
      <c r="A17978" t="s">
        <v>933</v>
      </c>
      <c r="B17978" t="s">
        <v>934</v>
      </c>
      <c r="C17978" t="s">
        <v>935</v>
      </c>
      <c r="D17978" t="s">
        <v>687</v>
      </c>
      <c r="E17978" t="s">
        <v>688</v>
      </c>
      <c r="F17978" t="s">
        <v>260</v>
      </c>
      <c r="G17978" t="s">
        <v>233</v>
      </c>
      <c r="H17978" t="s">
        <v>941</v>
      </c>
      <c r="I17978" t="s">
        <v>240</v>
      </c>
      <c r="J17978" t="s">
        <v>942</v>
      </c>
      <c r="K17978" t="s">
        <v>478</v>
      </c>
      <c r="L17978" t="s">
        <v>806</v>
      </c>
      <c r="M17978" t="s">
        <v>238</v>
      </c>
      <c r="O17978" t="s">
        <v>194</v>
      </c>
      <c r="P17978">
        <v>2050</v>
      </c>
      <c r="Q17978">
        <v>0.36033786870173001</v>
      </c>
    </row>
    <row r="17979" spans="1:17" x14ac:dyDescent="0.25">
      <c r="A17979" t="s">
        <v>933</v>
      </c>
      <c r="B17979" t="s">
        <v>934</v>
      </c>
      <c r="C17979" t="s">
        <v>935</v>
      </c>
      <c r="D17979" t="s">
        <v>687</v>
      </c>
      <c r="E17979" t="s">
        <v>688</v>
      </c>
      <c r="F17979" t="s">
        <v>260</v>
      </c>
      <c r="G17979" t="s">
        <v>233</v>
      </c>
      <c r="H17979" t="s">
        <v>941</v>
      </c>
      <c r="I17979" t="s">
        <v>240</v>
      </c>
      <c r="J17979" t="s">
        <v>942</v>
      </c>
      <c r="K17979" t="s">
        <v>478</v>
      </c>
      <c r="L17979" t="s">
        <v>806</v>
      </c>
      <c r="M17979" t="s">
        <v>238</v>
      </c>
      <c r="O17979" t="s">
        <v>264</v>
      </c>
      <c r="P17979">
        <v>2050</v>
      </c>
      <c r="Q17979">
        <v>0.30628718839647101</v>
      </c>
    </row>
    <row r="17980" spans="1:17" x14ac:dyDescent="0.25">
      <c r="A17980" t="s">
        <v>933</v>
      </c>
      <c r="B17980" t="s">
        <v>934</v>
      </c>
      <c r="C17980" t="s">
        <v>935</v>
      </c>
      <c r="D17980" t="s">
        <v>687</v>
      </c>
      <c r="E17980" t="s">
        <v>688</v>
      </c>
      <c r="F17980" t="s">
        <v>260</v>
      </c>
      <c r="G17980" t="s">
        <v>233</v>
      </c>
      <c r="H17980" t="s">
        <v>941</v>
      </c>
      <c r="I17980" t="s">
        <v>240</v>
      </c>
      <c r="J17980" t="s">
        <v>942</v>
      </c>
      <c r="K17980" t="s">
        <v>478</v>
      </c>
      <c r="L17980" t="s">
        <v>806</v>
      </c>
      <c r="M17980" t="s">
        <v>238</v>
      </c>
      <c r="O17980" t="s">
        <v>265</v>
      </c>
      <c r="P17980">
        <v>2050</v>
      </c>
      <c r="Q17980">
        <v>0.41438854900699001</v>
      </c>
    </row>
    <row r="17981" spans="1:17" x14ac:dyDescent="0.25">
      <c r="A17981" t="s">
        <v>933</v>
      </c>
      <c r="B17981" t="s">
        <v>934</v>
      </c>
      <c r="C17981" t="s">
        <v>935</v>
      </c>
      <c r="D17981" t="s">
        <v>687</v>
      </c>
      <c r="E17981" t="s">
        <v>688</v>
      </c>
      <c r="F17981" t="s">
        <v>260</v>
      </c>
      <c r="G17981" t="s">
        <v>233</v>
      </c>
      <c r="H17981" t="s">
        <v>943</v>
      </c>
      <c r="I17981" t="s">
        <v>240</v>
      </c>
      <c r="J17981" t="s">
        <v>944</v>
      </c>
      <c r="K17981" t="s">
        <v>478</v>
      </c>
      <c r="L17981" t="s">
        <v>806</v>
      </c>
      <c r="N17981" t="s">
        <v>810</v>
      </c>
      <c r="O17981" t="s">
        <v>194</v>
      </c>
      <c r="P17981">
        <v>2020</v>
      </c>
      <c r="Q17981">
        <v>0.670586277663764</v>
      </c>
    </row>
    <row r="17982" spans="1:17" x14ac:dyDescent="0.25">
      <c r="A17982" t="s">
        <v>933</v>
      </c>
      <c r="B17982" t="s">
        <v>934</v>
      </c>
      <c r="C17982" t="s">
        <v>935</v>
      </c>
      <c r="D17982" t="s">
        <v>687</v>
      </c>
      <c r="E17982" t="s">
        <v>688</v>
      </c>
      <c r="F17982" t="s">
        <v>260</v>
      </c>
      <c r="G17982" t="s">
        <v>233</v>
      </c>
      <c r="H17982" t="s">
        <v>943</v>
      </c>
      <c r="I17982" t="s">
        <v>240</v>
      </c>
      <c r="J17982" t="s">
        <v>944</v>
      </c>
      <c r="K17982" t="s">
        <v>478</v>
      </c>
      <c r="L17982" t="s">
        <v>806</v>
      </c>
      <c r="N17982" t="s">
        <v>810</v>
      </c>
      <c r="O17982" t="s">
        <v>194</v>
      </c>
      <c r="P17982">
        <v>2025</v>
      </c>
      <c r="Q17982">
        <v>0.65234999046728703</v>
      </c>
    </row>
    <row r="17983" spans="1:17" x14ac:dyDescent="0.25">
      <c r="A17983" t="s">
        <v>933</v>
      </c>
      <c r="B17983" t="s">
        <v>934</v>
      </c>
      <c r="C17983" t="s">
        <v>935</v>
      </c>
      <c r="D17983" t="s">
        <v>687</v>
      </c>
      <c r="E17983" t="s">
        <v>688</v>
      </c>
      <c r="F17983" t="s">
        <v>260</v>
      </c>
      <c r="G17983" t="s">
        <v>233</v>
      </c>
      <c r="H17983" t="s">
        <v>943</v>
      </c>
      <c r="I17983" t="s">
        <v>240</v>
      </c>
      <c r="J17983" t="s">
        <v>944</v>
      </c>
      <c r="K17983" t="s">
        <v>478</v>
      </c>
      <c r="L17983" t="s">
        <v>806</v>
      </c>
      <c r="N17983" t="s">
        <v>810</v>
      </c>
      <c r="O17983" t="s">
        <v>264</v>
      </c>
      <c r="P17983">
        <v>2025</v>
      </c>
      <c r="Q17983">
        <v>0.55449749189719399</v>
      </c>
    </row>
    <row r="17984" spans="1:17" x14ac:dyDescent="0.25">
      <c r="A17984" t="s">
        <v>933</v>
      </c>
      <c r="B17984" t="s">
        <v>934</v>
      </c>
      <c r="C17984" t="s">
        <v>935</v>
      </c>
      <c r="D17984" t="s">
        <v>687</v>
      </c>
      <c r="E17984" t="s">
        <v>688</v>
      </c>
      <c r="F17984" t="s">
        <v>260</v>
      </c>
      <c r="G17984" t="s">
        <v>233</v>
      </c>
      <c r="H17984" t="s">
        <v>943</v>
      </c>
      <c r="I17984" t="s">
        <v>240</v>
      </c>
      <c r="J17984" t="s">
        <v>944</v>
      </c>
      <c r="K17984" t="s">
        <v>478</v>
      </c>
      <c r="L17984" t="s">
        <v>806</v>
      </c>
      <c r="N17984" t="s">
        <v>810</v>
      </c>
      <c r="O17984" t="s">
        <v>265</v>
      </c>
      <c r="P17984">
        <v>2025</v>
      </c>
      <c r="Q17984">
        <v>0.75020248903737996</v>
      </c>
    </row>
    <row r="17985" spans="1:17" x14ac:dyDescent="0.25">
      <c r="A17985" t="s">
        <v>933</v>
      </c>
      <c r="B17985" t="s">
        <v>934</v>
      </c>
      <c r="C17985" t="s">
        <v>935</v>
      </c>
      <c r="D17985" t="s">
        <v>687</v>
      </c>
      <c r="E17985" t="s">
        <v>688</v>
      </c>
      <c r="F17985" t="s">
        <v>260</v>
      </c>
      <c r="G17985" t="s">
        <v>233</v>
      </c>
      <c r="H17985" t="s">
        <v>943</v>
      </c>
      <c r="I17985" t="s">
        <v>240</v>
      </c>
      <c r="J17985" t="s">
        <v>944</v>
      </c>
      <c r="K17985" t="s">
        <v>478</v>
      </c>
      <c r="L17985" t="s">
        <v>806</v>
      </c>
      <c r="N17985" t="s">
        <v>810</v>
      </c>
      <c r="O17985" t="s">
        <v>194</v>
      </c>
      <c r="P17985">
        <v>2030</v>
      </c>
      <c r="Q17985">
        <v>0.63460963076260202</v>
      </c>
    </row>
    <row r="17986" spans="1:17" x14ac:dyDescent="0.25">
      <c r="A17986" t="s">
        <v>933</v>
      </c>
      <c r="B17986" t="s">
        <v>934</v>
      </c>
      <c r="C17986" t="s">
        <v>935</v>
      </c>
      <c r="D17986" t="s">
        <v>687</v>
      </c>
      <c r="E17986" t="s">
        <v>688</v>
      </c>
      <c r="F17986" t="s">
        <v>260</v>
      </c>
      <c r="G17986" t="s">
        <v>233</v>
      </c>
      <c r="H17986" t="s">
        <v>943</v>
      </c>
      <c r="I17986" t="s">
        <v>240</v>
      </c>
      <c r="J17986" t="s">
        <v>944</v>
      </c>
      <c r="K17986" t="s">
        <v>478</v>
      </c>
      <c r="L17986" t="s">
        <v>806</v>
      </c>
      <c r="N17986" t="s">
        <v>810</v>
      </c>
      <c r="O17986" t="s">
        <v>194</v>
      </c>
      <c r="P17986">
        <v>2040</v>
      </c>
      <c r="Q17986">
        <v>0.61735171202833306</v>
      </c>
    </row>
    <row r="17987" spans="1:17" x14ac:dyDescent="0.25">
      <c r="A17987" t="s">
        <v>933</v>
      </c>
      <c r="B17987" t="s">
        <v>934</v>
      </c>
      <c r="C17987" t="s">
        <v>935</v>
      </c>
      <c r="D17987" t="s">
        <v>687</v>
      </c>
      <c r="E17987" t="s">
        <v>688</v>
      </c>
      <c r="F17987" t="s">
        <v>260</v>
      </c>
      <c r="G17987" t="s">
        <v>233</v>
      </c>
      <c r="H17987" t="s">
        <v>943</v>
      </c>
      <c r="I17987" t="s">
        <v>240</v>
      </c>
      <c r="J17987" t="s">
        <v>944</v>
      </c>
      <c r="K17987" t="s">
        <v>478</v>
      </c>
      <c r="L17987" t="s">
        <v>806</v>
      </c>
      <c r="N17987" t="s">
        <v>810</v>
      </c>
      <c r="O17987" t="s">
        <v>194</v>
      </c>
      <c r="P17987">
        <v>2050</v>
      </c>
      <c r="Q17987">
        <v>0.60056311450288402</v>
      </c>
    </row>
    <row r="17988" spans="1:17" x14ac:dyDescent="0.25">
      <c r="A17988" t="s">
        <v>933</v>
      </c>
      <c r="B17988" t="s">
        <v>934</v>
      </c>
      <c r="C17988" t="s">
        <v>935</v>
      </c>
      <c r="D17988" t="s">
        <v>687</v>
      </c>
      <c r="E17988" t="s">
        <v>688</v>
      </c>
      <c r="F17988" t="s">
        <v>260</v>
      </c>
      <c r="G17988" t="s">
        <v>233</v>
      </c>
      <c r="H17988" t="s">
        <v>943</v>
      </c>
      <c r="I17988" t="s">
        <v>240</v>
      </c>
      <c r="J17988" t="s">
        <v>944</v>
      </c>
      <c r="K17988" t="s">
        <v>478</v>
      </c>
      <c r="L17988" t="s">
        <v>806</v>
      </c>
      <c r="N17988" t="s">
        <v>810</v>
      </c>
      <c r="O17988" t="s">
        <v>264</v>
      </c>
      <c r="P17988">
        <v>2050</v>
      </c>
      <c r="Q17988">
        <v>0.51047864732745096</v>
      </c>
    </row>
    <row r="17989" spans="1:17" x14ac:dyDescent="0.25">
      <c r="A17989" t="s">
        <v>933</v>
      </c>
      <c r="B17989" t="s">
        <v>934</v>
      </c>
      <c r="C17989" t="s">
        <v>935</v>
      </c>
      <c r="D17989" t="s">
        <v>687</v>
      </c>
      <c r="E17989" t="s">
        <v>688</v>
      </c>
      <c r="F17989" t="s">
        <v>260</v>
      </c>
      <c r="G17989" t="s">
        <v>233</v>
      </c>
      <c r="H17989" t="s">
        <v>943</v>
      </c>
      <c r="I17989" t="s">
        <v>240</v>
      </c>
      <c r="J17989" t="s">
        <v>944</v>
      </c>
      <c r="K17989" t="s">
        <v>478</v>
      </c>
      <c r="L17989" t="s">
        <v>806</v>
      </c>
      <c r="N17989" t="s">
        <v>810</v>
      </c>
      <c r="O17989" t="s">
        <v>265</v>
      </c>
      <c r="P17989">
        <v>2050</v>
      </c>
      <c r="Q17989">
        <v>0.69064758167831697</v>
      </c>
    </row>
    <row r="17990" spans="1:17" x14ac:dyDescent="0.25">
      <c r="A17990" t="s">
        <v>933</v>
      </c>
      <c r="B17990" t="s">
        <v>934</v>
      </c>
      <c r="C17990" t="s">
        <v>935</v>
      </c>
      <c r="D17990" t="s">
        <v>687</v>
      </c>
      <c r="E17990" t="s">
        <v>688</v>
      </c>
      <c r="F17990" t="s">
        <v>260</v>
      </c>
      <c r="G17990" t="s">
        <v>233</v>
      </c>
      <c r="H17990" t="s">
        <v>900</v>
      </c>
      <c r="I17990" t="s">
        <v>234</v>
      </c>
      <c r="J17990" t="s">
        <v>235</v>
      </c>
      <c r="K17990" t="s">
        <v>487</v>
      </c>
      <c r="L17990" t="s">
        <v>806</v>
      </c>
      <c r="M17990" t="s">
        <v>945</v>
      </c>
      <c r="N17990" t="s">
        <v>810</v>
      </c>
      <c r="O17990" t="s">
        <v>194</v>
      </c>
      <c r="P17990">
        <v>2020</v>
      </c>
      <c r="Q17990">
        <v>18791.9463087248</v>
      </c>
    </row>
    <row r="17991" spans="1:17" x14ac:dyDescent="0.25">
      <c r="A17991" t="s">
        <v>933</v>
      </c>
      <c r="B17991" t="s">
        <v>934</v>
      </c>
      <c r="C17991" t="s">
        <v>935</v>
      </c>
      <c r="D17991" t="s">
        <v>687</v>
      </c>
      <c r="E17991" t="s">
        <v>688</v>
      </c>
      <c r="F17991" t="s">
        <v>260</v>
      </c>
      <c r="G17991" t="s">
        <v>233</v>
      </c>
      <c r="H17991" t="s">
        <v>900</v>
      </c>
      <c r="I17991" t="s">
        <v>234</v>
      </c>
      <c r="J17991" t="s">
        <v>235</v>
      </c>
      <c r="K17991" t="s">
        <v>487</v>
      </c>
      <c r="L17991" t="s">
        <v>806</v>
      </c>
      <c r="M17991" t="s">
        <v>945</v>
      </c>
      <c r="N17991" t="s">
        <v>810</v>
      </c>
      <c r="O17991" t="s">
        <v>194</v>
      </c>
      <c r="P17991">
        <v>2025</v>
      </c>
      <c r="Q17991">
        <v>18255.033557047002</v>
      </c>
    </row>
    <row r="17992" spans="1:17" x14ac:dyDescent="0.25">
      <c r="A17992" t="s">
        <v>933</v>
      </c>
      <c r="B17992" t="s">
        <v>934</v>
      </c>
      <c r="C17992" t="s">
        <v>935</v>
      </c>
      <c r="D17992" t="s">
        <v>687</v>
      </c>
      <c r="E17992" t="s">
        <v>688</v>
      </c>
      <c r="F17992" t="s">
        <v>260</v>
      </c>
      <c r="G17992" t="s">
        <v>233</v>
      </c>
      <c r="H17992" t="s">
        <v>900</v>
      </c>
      <c r="I17992" t="s">
        <v>234</v>
      </c>
      <c r="J17992" t="s">
        <v>235</v>
      </c>
      <c r="K17992" t="s">
        <v>487</v>
      </c>
      <c r="L17992" t="s">
        <v>806</v>
      </c>
      <c r="M17992" t="s">
        <v>945</v>
      </c>
      <c r="N17992" t="s">
        <v>810</v>
      </c>
      <c r="O17992" t="s">
        <v>264</v>
      </c>
      <c r="P17992">
        <v>2025</v>
      </c>
      <c r="Q17992">
        <v>15516.7785234899</v>
      </c>
    </row>
    <row r="17993" spans="1:17" x14ac:dyDescent="0.25">
      <c r="A17993" t="s">
        <v>933</v>
      </c>
      <c r="B17993" t="s">
        <v>934</v>
      </c>
      <c r="C17993" t="s">
        <v>935</v>
      </c>
      <c r="D17993" t="s">
        <v>687</v>
      </c>
      <c r="E17993" t="s">
        <v>688</v>
      </c>
      <c r="F17993" t="s">
        <v>260</v>
      </c>
      <c r="G17993" t="s">
        <v>233</v>
      </c>
      <c r="H17993" t="s">
        <v>900</v>
      </c>
      <c r="I17993" t="s">
        <v>234</v>
      </c>
      <c r="J17993" t="s">
        <v>235</v>
      </c>
      <c r="K17993" t="s">
        <v>487</v>
      </c>
      <c r="L17993" t="s">
        <v>806</v>
      </c>
      <c r="M17993" t="s">
        <v>945</v>
      </c>
      <c r="N17993" t="s">
        <v>810</v>
      </c>
      <c r="O17993" t="s">
        <v>265</v>
      </c>
      <c r="P17993">
        <v>2025</v>
      </c>
      <c r="Q17993">
        <v>20993.288590603999</v>
      </c>
    </row>
    <row r="17994" spans="1:17" x14ac:dyDescent="0.25">
      <c r="A17994" t="s">
        <v>933</v>
      </c>
      <c r="B17994" t="s">
        <v>934</v>
      </c>
      <c r="C17994" t="s">
        <v>935</v>
      </c>
      <c r="D17994" t="s">
        <v>687</v>
      </c>
      <c r="E17994" t="s">
        <v>688</v>
      </c>
      <c r="F17994" t="s">
        <v>260</v>
      </c>
      <c r="G17994" t="s">
        <v>233</v>
      </c>
      <c r="H17994" t="s">
        <v>900</v>
      </c>
      <c r="I17994" t="s">
        <v>234</v>
      </c>
      <c r="J17994" t="s">
        <v>235</v>
      </c>
      <c r="K17994" t="s">
        <v>487</v>
      </c>
      <c r="L17994" t="s">
        <v>806</v>
      </c>
      <c r="M17994" t="s">
        <v>945</v>
      </c>
      <c r="N17994" t="s">
        <v>810</v>
      </c>
      <c r="O17994" t="s">
        <v>194</v>
      </c>
      <c r="P17994">
        <v>2030</v>
      </c>
      <c r="Q17994">
        <v>17718.120805369101</v>
      </c>
    </row>
    <row r="17995" spans="1:17" x14ac:dyDescent="0.25">
      <c r="A17995" t="s">
        <v>933</v>
      </c>
      <c r="B17995" t="s">
        <v>934</v>
      </c>
      <c r="C17995" t="s">
        <v>935</v>
      </c>
      <c r="D17995" t="s">
        <v>687</v>
      </c>
      <c r="E17995" t="s">
        <v>688</v>
      </c>
      <c r="F17995" t="s">
        <v>260</v>
      </c>
      <c r="G17995" t="s">
        <v>233</v>
      </c>
      <c r="H17995" t="s">
        <v>900</v>
      </c>
      <c r="I17995" t="s">
        <v>234</v>
      </c>
      <c r="J17995" t="s">
        <v>235</v>
      </c>
      <c r="K17995" t="s">
        <v>487</v>
      </c>
      <c r="L17995" t="s">
        <v>806</v>
      </c>
      <c r="M17995" t="s">
        <v>945</v>
      </c>
      <c r="N17995" t="s">
        <v>810</v>
      </c>
      <c r="O17995" t="s">
        <v>194</v>
      </c>
      <c r="P17995">
        <v>2040</v>
      </c>
      <c r="Q17995">
        <v>17104.506232022999</v>
      </c>
    </row>
    <row r="17996" spans="1:17" x14ac:dyDescent="0.25">
      <c r="A17996" t="s">
        <v>933</v>
      </c>
      <c r="B17996" t="s">
        <v>934</v>
      </c>
      <c r="C17996" t="s">
        <v>935</v>
      </c>
      <c r="D17996" t="s">
        <v>687</v>
      </c>
      <c r="E17996" t="s">
        <v>688</v>
      </c>
      <c r="F17996" t="s">
        <v>260</v>
      </c>
      <c r="G17996" t="s">
        <v>233</v>
      </c>
      <c r="H17996" t="s">
        <v>900</v>
      </c>
      <c r="I17996" t="s">
        <v>234</v>
      </c>
      <c r="J17996" t="s">
        <v>235</v>
      </c>
      <c r="K17996" t="s">
        <v>487</v>
      </c>
      <c r="L17996" t="s">
        <v>806</v>
      </c>
      <c r="M17996" t="s">
        <v>945</v>
      </c>
      <c r="N17996" t="s">
        <v>810</v>
      </c>
      <c r="O17996" t="s">
        <v>194</v>
      </c>
      <c r="P17996">
        <v>2050</v>
      </c>
      <c r="Q17996">
        <v>16567.5934803452</v>
      </c>
    </row>
    <row r="17997" spans="1:17" x14ac:dyDescent="0.25">
      <c r="A17997" t="s">
        <v>933</v>
      </c>
      <c r="B17997" t="s">
        <v>934</v>
      </c>
      <c r="C17997" t="s">
        <v>935</v>
      </c>
      <c r="D17997" t="s">
        <v>687</v>
      </c>
      <c r="E17997" t="s">
        <v>688</v>
      </c>
      <c r="F17997" t="s">
        <v>260</v>
      </c>
      <c r="G17997" t="s">
        <v>233</v>
      </c>
      <c r="H17997" t="s">
        <v>900</v>
      </c>
      <c r="I17997" t="s">
        <v>234</v>
      </c>
      <c r="J17997" t="s">
        <v>235</v>
      </c>
      <c r="K17997" t="s">
        <v>487</v>
      </c>
      <c r="L17997" t="s">
        <v>806</v>
      </c>
      <c r="M17997" t="s">
        <v>945</v>
      </c>
      <c r="N17997" t="s">
        <v>810</v>
      </c>
      <c r="O17997" t="s">
        <v>264</v>
      </c>
      <c r="P17997">
        <v>2050</v>
      </c>
      <c r="Q17997">
        <v>14082.4544582934</v>
      </c>
    </row>
    <row r="17998" spans="1:17" x14ac:dyDescent="0.25">
      <c r="A17998" t="s">
        <v>933</v>
      </c>
      <c r="B17998" t="s">
        <v>934</v>
      </c>
      <c r="C17998" t="s">
        <v>935</v>
      </c>
      <c r="D17998" t="s">
        <v>687</v>
      </c>
      <c r="E17998" t="s">
        <v>688</v>
      </c>
      <c r="F17998" t="s">
        <v>260</v>
      </c>
      <c r="G17998" t="s">
        <v>233</v>
      </c>
      <c r="H17998" t="s">
        <v>900</v>
      </c>
      <c r="I17998" t="s">
        <v>234</v>
      </c>
      <c r="J17998" t="s">
        <v>235</v>
      </c>
      <c r="K17998" t="s">
        <v>487</v>
      </c>
      <c r="L17998" t="s">
        <v>806</v>
      </c>
      <c r="M17998" t="s">
        <v>945</v>
      </c>
      <c r="N17998" t="s">
        <v>810</v>
      </c>
      <c r="O17998" t="s">
        <v>265</v>
      </c>
      <c r="P17998">
        <v>2050</v>
      </c>
      <c r="Q17998">
        <v>19052.732502396899</v>
      </c>
    </row>
    <row r="17999" spans="1:17" x14ac:dyDescent="0.25">
      <c r="A17999" t="s">
        <v>933</v>
      </c>
      <c r="B17999" t="s">
        <v>934</v>
      </c>
      <c r="C17999" t="s">
        <v>935</v>
      </c>
      <c r="D17999" t="s">
        <v>687</v>
      </c>
      <c r="E17999" t="s">
        <v>688</v>
      </c>
      <c r="F17999" t="s">
        <v>260</v>
      </c>
      <c r="G17999" t="s">
        <v>233</v>
      </c>
      <c r="H17999" t="s">
        <v>902</v>
      </c>
      <c r="I17999" t="s">
        <v>240</v>
      </c>
      <c r="J17999" t="s">
        <v>235</v>
      </c>
      <c r="K17999" t="s">
        <v>478</v>
      </c>
      <c r="L17999" t="s">
        <v>806</v>
      </c>
      <c r="M17999" t="s">
        <v>946</v>
      </c>
      <c r="N17999" t="s">
        <v>947</v>
      </c>
      <c r="O17999" t="s">
        <v>194</v>
      </c>
      <c r="P17999">
        <v>2020</v>
      </c>
      <c r="Q17999">
        <v>1.34117255532753</v>
      </c>
    </row>
    <row r="18000" spans="1:17" x14ac:dyDescent="0.25">
      <c r="A18000" t="s">
        <v>933</v>
      </c>
      <c r="B18000" t="s">
        <v>934</v>
      </c>
      <c r="C18000" t="s">
        <v>935</v>
      </c>
      <c r="D18000" t="s">
        <v>687</v>
      </c>
      <c r="E18000" t="s">
        <v>688</v>
      </c>
      <c r="F18000" t="s">
        <v>260</v>
      </c>
      <c r="G18000" t="s">
        <v>233</v>
      </c>
      <c r="H18000" t="s">
        <v>902</v>
      </c>
      <c r="I18000" t="s">
        <v>240</v>
      </c>
      <c r="J18000" t="s">
        <v>235</v>
      </c>
      <c r="K18000" t="s">
        <v>478</v>
      </c>
      <c r="L18000" t="s">
        <v>806</v>
      </c>
      <c r="M18000" t="s">
        <v>946</v>
      </c>
      <c r="N18000" t="s">
        <v>947</v>
      </c>
      <c r="O18000" t="s">
        <v>194</v>
      </c>
      <c r="P18000">
        <v>2025</v>
      </c>
      <c r="Q18000">
        <v>1.3046999809345701</v>
      </c>
    </row>
    <row r="18001" spans="1:17" x14ac:dyDescent="0.25">
      <c r="A18001" t="s">
        <v>933</v>
      </c>
      <c r="B18001" t="s">
        <v>934</v>
      </c>
      <c r="C18001" t="s">
        <v>935</v>
      </c>
      <c r="D18001" t="s">
        <v>687</v>
      </c>
      <c r="E18001" t="s">
        <v>688</v>
      </c>
      <c r="F18001" t="s">
        <v>260</v>
      </c>
      <c r="G18001" t="s">
        <v>233</v>
      </c>
      <c r="H18001" t="s">
        <v>902</v>
      </c>
      <c r="I18001" t="s">
        <v>240</v>
      </c>
      <c r="J18001" t="s">
        <v>235</v>
      </c>
      <c r="K18001" t="s">
        <v>478</v>
      </c>
      <c r="L18001" t="s">
        <v>806</v>
      </c>
      <c r="M18001" t="s">
        <v>946</v>
      </c>
      <c r="N18001" t="s">
        <v>947</v>
      </c>
      <c r="O18001" t="s">
        <v>264</v>
      </c>
      <c r="P18001">
        <v>2025</v>
      </c>
      <c r="Q18001">
        <v>1.10899498379439</v>
      </c>
    </row>
    <row r="18002" spans="1:17" x14ac:dyDescent="0.25">
      <c r="A18002" t="s">
        <v>933</v>
      </c>
      <c r="B18002" t="s">
        <v>934</v>
      </c>
      <c r="C18002" t="s">
        <v>935</v>
      </c>
      <c r="D18002" t="s">
        <v>687</v>
      </c>
      <c r="E18002" t="s">
        <v>688</v>
      </c>
      <c r="F18002" t="s">
        <v>260</v>
      </c>
      <c r="G18002" t="s">
        <v>233</v>
      </c>
      <c r="H18002" t="s">
        <v>902</v>
      </c>
      <c r="I18002" t="s">
        <v>240</v>
      </c>
      <c r="J18002" t="s">
        <v>235</v>
      </c>
      <c r="K18002" t="s">
        <v>478</v>
      </c>
      <c r="L18002" t="s">
        <v>806</v>
      </c>
      <c r="M18002" t="s">
        <v>946</v>
      </c>
      <c r="N18002" t="s">
        <v>947</v>
      </c>
      <c r="O18002" t="s">
        <v>265</v>
      </c>
      <c r="P18002">
        <v>2025</v>
      </c>
      <c r="Q18002">
        <v>1.5004049780747599</v>
      </c>
    </row>
    <row r="18003" spans="1:17" x14ac:dyDescent="0.25">
      <c r="A18003" t="s">
        <v>933</v>
      </c>
      <c r="B18003" t="s">
        <v>934</v>
      </c>
      <c r="C18003" t="s">
        <v>935</v>
      </c>
      <c r="D18003" t="s">
        <v>687</v>
      </c>
      <c r="E18003" t="s">
        <v>688</v>
      </c>
      <c r="F18003" t="s">
        <v>260</v>
      </c>
      <c r="G18003" t="s">
        <v>233</v>
      </c>
      <c r="H18003" t="s">
        <v>902</v>
      </c>
      <c r="I18003" t="s">
        <v>240</v>
      </c>
      <c r="J18003" t="s">
        <v>235</v>
      </c>
      <c r="K18003" t="s">
        <v>478</v>
      </c>
      <c r="L18003" t="s">
        <v>806</v>
      </c>
      <c r="M18003" t="s">
        <v>946</v>
      </c>
      <c r="N18003" t="s">
        <v>947</v>
      </c>
      <c r="O18003" t="s">
        <v>194</v>
      </c>
      <c r="P18003">
        <v>2030</v>
      </c>
      <c r="Q18003">
        <v>1.2692192615252</v>
      </c>
    </row>
    <row r="18004" spans="1:17" x14ac:dyDescent="0.25">
      <c r="A18004" t="s">
        <v>933</v>
      </c>
      <c r="B18004" t="s">
        <v>934</v>
      </c>
      <c r="C18004" t="s">
        <v>935</v>
      </c>
      <c r="D18004" t="s">
        <v>687</v>
      </c>
      <c r="E18004" t="s">
        <v>688</v>
      </c>
      <c r="F18004" t="s">
        <v>260</v>
      </c>
      <c r="G18004" t="s">
        <v>233</v>
      </c>
      <c r="H18004" t="s">
        <v>902</v>
      </c>
      <c r="I18004" t="s">
        <v>240</v>
      </c>
      <c r="J18004" t="s">
        <v>235</v>
      </c>
      <c r="K18004" t="s">
        <v>478</v>
      </c>
      <c r="L18004" t="s">
        <v>806</v>
      </c>
      <c r="M18004" t="s">
        <v>946</v>
      </c>
      <c r="N18004" t="s">
        <v>947</v>
      </c>
      <c r="O18004" t="s">
        <v>194</v>
      </c>
      <c r="P18004">
        <v>2040</v>
      </c>
      <c r="Q18004">
        <v>1.2347034240566599</v>
      </c>
    </row>
    <row r="18005" spans="1:17" x14ac:dyDescent="0.25">
      <c r="A18005" t="s">
        <v>933</v>
      </c>
      <c r="B18005" t="s">
        <v>934</v>
      </c>
      <c r="C18005" t="s">
        <v>935</v>
      </c>
      <c r="D18005" t="s">
        <v>687</v>
      </c>
      <c r="E18005" t="s">
        <v>688</v>
      </c>
      <c r="F18005" t="s">
        <v>260</v>
      </c>
      <c r="G18005" t="s">
        <v>233</v>
      </c>
      <c r="H18005" t="s">
        <v>902</v>
      </c>
      <c r="I18005" t="s">
        <v>240</v>
      </c>
      <c r="J18005" t="s">
        <v>235</v>
      </c>
      <c r="K18005" t="s">
        <v>478</v>
      </c>
      <c r="L18005" t="s">
        <v>806</v>
      </c>
      <c r="M18005" t="s">
        <v>946</v>
      </c>
      <c r="N18005" t="s">
        <v>947</v>
      </c>
      <c r="O18005" t="s">
        <v>194</v>
      </c>
      <c r="P18005">
        <v>2050</v>
      </c>
      <c r="Q18005">
        <v>1.20112622900577</v>
      </c>
    </row>
    <row r="18006" spans="1:17" x14ac:dyDescent="0.25">
      <c r="A18006" t="s">
        <v>933</v>
      </c>
      <c r="B18006" t="s">
        <v>934</v>
      </c>
      <c r="C18006" t="s">
        <v>935</v>
      </c>
      <c r="D18006" t="s">
        <v>687</v>
      </c>
      <c r="E18006" t="s">
        <v>688</v>
      </c>
      <c r="F18006" t="s">
        <v>260</v>
      </c>
      <c r="G18006" t="s">
        <v>233</v>
      </c>
      <c r="H18006" t="s">
        <v>902</v>
      </c>
      <c r="I18006" t="s">
        <v>240</v>
      </c>
      <c r="J18006" t="s">
        <v>235</v>
      </c>
      <c r="K18006" t="s">
        <v>478</v>
      </c>
      <c r="L18006" t="s">
        <v>806</v>
      </c>
      <c r="M18006" t="s">
        <v>946</v>
      </c>
      <c r="N18006" t="s">
        <v>947</v>
      </c>
      <c r="O18006" t="s">
        <v>264</v>
      </c>
      <c r="P18006">
        <v>2050</v>
      </c>
      <c r="Q18006">
        <v>1.0209572946548999</v>
      </c>
    </row>
    <row r="18007" spans="1:17" x14ac:dyDescent="0.25">
      <c r="A18007" t="s">
        <v>933</v>
      </c>
      <c r="B18007" t="s">
        <v>934</v>
      </c>
      <c r="C18007" t="s">
        <v>935</v>
      </c>
      <c r="D18007" t="s">
        <v>687</v>
      </c>
      <c r="E18007" t="s">
        <v>688</v>
      </c>
      <c r="F18007" t="s">
        <v>260</v>
      </c>
      <c r="G18007" t="s">
        <v>233</v>
      </c>
      <c r="H18007" t="s">
        <v>902</v>
      </c>
      <c r="I18007" t="s">
        <v>240</v>
      </c>
      <c r="J18007" t="s">
        <v>235</v>
      </c>
      <c r="K18007" t="s">
        <v>478</v>
      </c>
      <c r="L18007" t="s">
        <v>806</v>
      </c>
      <c r="M18007" t="s">
        <v>946</v>
      </c>
      <c r="N18007" t="s">
        <v>947</v>
      </c>
      <c r="O18007" t="s">
        <v>265</v>
      </c>
      <c r="P18007">
        <v>2050</v>
      </c>
      <c r="Q18007">
        <v>1.3812951633566299</v>
      </c>
    </row>
    <row r="18008" spans="1:17" x14ac:dyDescent="0.25">
      <c r="A18008" t="s">
        <v>933</v>
      </c>
      <c r="B18008" t="s">
        <v>934</v>
      </c>
      <c r="C18008" t="s">
        <v>935</v>
      </c>
      <c r="D18008" t="s">
        <v>687</v>
      </c>
      <c r="E18008" t="s">
        <v>688</v>
      </c>
      <c r="F18008" t="s">
        <v>260</v>
      </c>
      <c r="G18008" t="s">
        <v>233</v>
      </c>
      <c r="H18008" t="s">
        <v>910</v>
      </c>
      <c r="I18008" t="s">
        <v>577</v>
      </c>
      <c r="K18008" t="s">
        <v>650</v>
      </c>
      <c r="L18008" t="s">
        <v>806</v>
      </c>
      <c r="O18008" t="s">
        <v>194</v>
      </c>
      <c r="P18008">
        <v>2020</v>
      </c>
    </row>
    <row r="18009" spans="1:17" x14ac:dyDescent="0.25">
      <c r="A18009" t="s">
        <v>933</v>
      </c>
      <c r="B18009" t="s">
        <v>934</v>
      </c>
      <c r="C18009" t="s">
        <v>935</v>
      </c>
      <c r="D18009" t="s">
        <v>687</v>
      </c>
      <c r="E18009" t="s">
        <v>688</v>
      </c>
      <c r="F18009" t="s">
        <v>260</v>
      </c>
      <c r="G18009" t="s">
        <v>233</v>
      </c>
      <c r="H18009" t="s">
        <v>910</v>
      </c>
      <c r="I18009" t="s">
        <v>577</v>
      </c>
      <c r="K18009" t="s">
        <v>650</v>
      </c>
      <c r="L18009" t="s">
        <v>806</v>
      </c>
      <c r="O18009" t="s">
        <v>194</v>
      </c>
      <c r="P18009">
        <v>2025</v>
      </c>
    </row>
    <row r="18010" spans="1:17" x14ac:dyDescent="0.25">
      <c r="A18010" t="s">
        <v>933</v>
      </c>
      <c r="B18010" t="s">
        <v>934</v>
      </c>
      <c r="C18010" t="s">
        <v>935</v>
      </c>
      <c r="D18010" t="s">
        <v>687</v>
      </c>
      <c r="E18010" t="s">
        <v>688</v>
      </c>
      <c r="F18010" t="s">
        <v>260</v>
      </c>
      <c r="G18010" t="s">
        <v>233</v>
      </c>
      <c r="H18010" t="s">
        <v>910</v>
      </c>
      <c r="I18010" t="s">
        <v>577</v>
      </c>
      <c r="K18010" t="s">
        <v>650</v>
      </c>
      <c r="L18010" t="s">
        <v>806</v>
      </c>
      <c r="O18010" t="s">
        <v>264</v>
      </c>
      <c r="P18010">
        <v>2025</v>
      </c>
    </row>
    <row r="18011" spans="1:17" x14ac:dyDescent="0.25">
      <c r="A18011" t="s">
        <v>933</v>
      </c>
      <c r="B18011" t="s">
        <v>934</v>
      </c>
      <c r="C18011" t="s">
        <v>935</v>
      </c>
      <c r="D18011" t="s">
        <v>687</v>
      </c>
      <c r="E18011" t="s">
        <v>688</v>
      </c>
      <c r="F18011" t="s">
        <v>260</v>
      </c>
      <c r="G18011" t="s">
        <v>233</v>
      </c>
      <c r="H18011" t="s">
        <v>910</v>
      </c>
      <c r="I18011" t="s">
        <v>577</v>
      </c>
      <c r="K18011" t="s">
        <v>650</v>
      </c>
      <c r="L18011" t="s">
        <v>806</v>
      </c>
      <c r="O18011" t="s">
        <v>265</v>
      </c>
      <c r="P18011">
        <v>2025</v>
      </c>
    </row>
    <row r="18012" spans="1:17" x14ac:dyDescent="0.25">
      <c r="A18012" t="s">
        <v>933</v>
      </c>
      <c r="B18012" t="s">
        <v>934</v>
      </c>
      <c r="C18012" t="s">
        <v>935</v>
      </c>
      <c r="D18012" t="s">
        <v>687</v>
      </c>
      <c r="E18012" t="s">
        <v>688</v>
      </c>
      <c r="F18012" t="s">
        <v>260</v>
      </c>
      <c r="G18012" t="s">
        <v>233</v>
      </c>
      <c r="H18012" t="s">
        <v>910</v>
      </c>
      <c r="I18012" t="s">
        <v>577</v>
      </c>
      <c r="K18012" t="s">
        <v>650</v>
      </c>
      <c r="L18012" t="s">
        <v>806</v>
      </c>
      <c r="O18012" t="s">
        <v>194</v>
      </c>
      <c r="P18012">
        <v>2030</v>
      </c>
    </row>
    <row r="18013" spans="1:17" x14ac:dyDescent="0.25">
      <c r="A18013" t="s">
        <v>933</v>
      </c>
      <c r="B18013" t="s">
        <v>934</v>
      </c>
      <c r="C18013" t="s">
        <v>935</v>
      </c>
      <c r="D18013" t="s">
        <v>687</v>
      </c>
      <c r="E18013" t="s">
        <v>688</v>
      </c>
      <c r="F18013" t="s">
        <v>260</v>
      </c>
      <c r="G18013" t="s">
        <v>233</v>
      </c>
      <c r="H18013" t="s">
        <v>910</v>
      </c>
      <c r="I18013" t="s">
        <v>577</v>
      </c>
      <c r="K18013" t="s">
        <v>650</v>
      </c>
      <c r="L18013" t="s">
        <v>806</v>
      </c>
      <c r="O18013" t="s">
        <v>194</v>
      </c>
      <c r="P18013">
        <v>2040</v>
      </c>
    </row>
    <row r="18014" spans="1:17" x14ac:dyDescent="0.25">
      <c r="A18014" t="s">
        <v>933</v>
      </c>
      <c r="B18014" t="s">
        <v>934</v>
      </c>
      <c r="C18014" t="s">
        <v>935</v>
      </c>
      <c r="D18014" t="s">
        <v>687</v>
      </c>
      <c r="E18014" t="s">
        <v>688</v>
      </c>
      <c r="F18014" t="s">
        <v>260</v>
      </c>
      <c r="G18014" t="s">
        <v>233</v>
      </c>
      <c r="H18014" t="s">
        <v>910</v>
      </c>
      <c r="I18014" t="s">
        <v>577</v>
      </c>
      <c r="K18014" t="s">
        <v>650</v>
      </c>
      <c r="L18014" t="s">
        <v>806</v>
      </c>
      <c r="O18014" t="s">
        <v>194</v>
      </c>
      <c r="P18014">
        <v>2050</v>
      </c>
    </row>
    <row r="18015" spans="1:17" x14ac:dyDescent="0.25">
      <c r="A18015" t="s">
        <v>933</v>
      </c>
      <c r="B18015" t="s">
        <v>934</v>
      </c>
      <c r="C18015" t="s">
        <v>935</v>
      </c>
      <c r="D18015" t="s">
        <v>687</v>
      </c>
      <c r="E18015" t="s">
        <v>688</v>
      </c>
      <c r="F18015" t="s">
        <v>260</v>
      </c>
      <c r="G18015" t="s">
        <v>233</v>
      </c>
      <c r="H18015" t="s">
        <v>910</v>
      </c>
      <c r="I18015" t="s">
        <v>577</v>
      </c>
      <c r="K18015" t="s">
        <v>650</v>
      </c>
      <c r="L18015" t="s">
        <v>806</v>
      </c>
      <c r="O18015" t="s">
        <v>264</v>
      </c>
      <c r="P18015">
        <v>2050</v>
      </c>
    </row>
    <row r="18016" spans="1:17" x14ac:dyDescent="0.25">
      <c r="A18016" t="s">
        <v>933</v>
      </c>
      <c r="B18016" t="s">
        <v>934</v>
      </c>
      <c r="C18016" t="s">
        <v>935</v>
      </c>
      <c r="D18016" t="s">
        <v>687</v>
      </c>
      <c r="E18016" t="s">
        <v>688</v>
      </c>
      <c r="F18016" t="s">
        <v>260</v>
      </c>
      <c r="G18016" t="s">
        <v>233</v>
      </c>
      <c r="H18016" t="s">
        <v>910</v>
      </c>
      <c r="I18016" t="s">
        <v>577</v>
      </c>
      <c r="K18016" t="s">
        <v>650</v>
      </c>
      <c r="L18016" t="s">
        <v>806</v>
      </c>
      <c r="O18016" t="s">
        <v>265</v>
      </c>
      <c r="P18016">
        <v>2050</v>
      </c>
    </row>
    <row r="18017" spans="1:17" x14ac:dyDescent="0.25">
      <c r="A18017" t="s">
        <v>933</v>
      </c>
      <c r="B18017" t="s">
        <v>934</v>
      </c>
      <c r="C18017" t="s">
        <v>935</v>
      </c>
      <c r="D18017" t="s">
        <v>687</v>
      </c>
      <c r="E18017" t="s">
        <v>688</v>
      </c>
      <c r="F18017" t="s">
        <v>260</v>
      </c>
      <c r="G18017" t="s">
        <v>233</v>
      </c>
      <c r="H18017" t="s">
        <v>912</v>
      </c>
      <c r="I18017" t="s">
        <v>4</v>
      </c>
      <c r="J18017" t="s">
        <v>235</v>
      </c>
      <c r="K18017" t="s">
        <v>482</v>
      </c>
      <c r="L18017" t="s">
        <v>806</v>
      </c>
      <c r="M18017" t="s">
        <v>948</v>
      </c>
      <c r="N18017" t="s">
        <v>810</v>
      </c>
      <c r="O18017" t="s">
        <v>194</v>
      </c>
      <c r="P18017">
        <v>2020</v>
      </c>
      <c r="Q18017">
        <v>2.02</v>
      </c>
    </row>
    <row r="18018" spans="1:17" x14ac:dyDescent="0.25">
      <c r="A18018" t="s">
        <v>933</v>
      </c>
      <c r="B18018" t="s">
        <v>934</v>
      </c>
      <c r="C18018" t="s">
        <v>935</v>
      </c>
      <c r="D18018" t="s">
        <v>687</v>
      </c>
      <c r="E18018" t="s">
        <v>688</v>
      </c>
      <c r="F18018" t="s">
        <v>260</v>
      </c>
      <c r="G18018" t="s">
        <v>233</v>
      </c>
      <c r="H18018" t="s">
        <v>912</v>
      </c>
      <c r="I18018" t="s">
        <v>4</v>
      </c>
      <c r="J18018" t="s">
        <v>235</v>
      </c>
      <c r="K18018" t="s">
        <v>482</v>
      </c>
      <c r="L18018" t="s">
        <v>806</v>
      </c>
      <c r="M18018" t="s">
        <v>948</v>
      </c>
      <c r="N18018" t="s">
        <v>810</v>
      </c>
      <c r="O18018" t="s">
        <v>194</v>
      </c>
      <c r="P18018">
        <v>2025</v>
      </c>
      <c r="Q18018">
        <v>2.02</v>
      </c>
    </row>
    <row r="18019" spans="1:17" x14ac:dyDescent="0.25">
      <c r="A18019" t="s">
        <v>933</v>
      </c>
      <c r="B18019" t="s">
        <v>934</v>
      </c>
      <c r="C18019" t="s">
        <v>935</v>
      </c>
      <c r="D18019" t="s">
        <v>687</v>
      </c>
      <c r="E18019" t="s">
        <v>688</v>
      </c>
      <c r="F18019" t="s">
        <v>260</v>
      </c>
      <c r="G18019" t="s">
        <v>233</v>
      </c>
      <c r="H18019" t="s">
        <v>912</v>
      </c>
      <c r="I18019" t="s">
        <v>4</v>
      </c>
      <c r="J18019" t="s">
        <v>235</v>
      </c>
      <c r="K18019" t="s">
        <v>482</v>
      </c>
      <c r="L18019" t="s">
        <v>806</v>
      </c>
      <c r="M18019" t="s">
        <v>948</v>
      </c>
      <c r="N18019" t="s">
        <v>810</v>
      </c>
      <c r="O18019" t="s">
        <v>264</v>
      </c>
      <c r="P18019">
        <v>2025</v>
      </c>
      <c r="Q18019">
        <v>2.02</v>
      </c>
    </row>
    <row r="18020" spans="1:17" x14ac:dyDescent="0.25">
      <c r="A18020" t="s">
        <v>933</v>
      </c>
      <c r="B18020" t="s">
        <v>934</v>
      </c>
      <c r="C18020" t="s">
        <v>935</v>
      </c>
      <c r="D18020" t="s">
        <v>687</v>
      </c>
      <c r="E18020" t="s">
        <v>688</v>
      </c>
      <c r="F18020" t="s">
        <v>260</v>
      </c>
      <c r="G18020" t="s">
        <v>233</v>
      </c>
      <c r="H18020" t="s">
        <v>912</v>
      </c>
      <c r="I18020" t="s">
        <v>4</v>
      </c>
      <c r="J18020" t="s">
        <v>235</v>
      </c>
      <c r="K18020" t="s">
        <v>482</v>
      </c>
      <c r="L18020" t="s">
        <v>806</v>
      </c>
      <c r="M18020" t="s">
        <v>948</v>
      </c>
      <c r="N18020" t="s">
        <v>810</v>
      </c>
      <c r="O18020" t="s">
        <v>265</v>
      </c>
      <c r="P18020">
        <v>2025</v>
      </c>
      <c r="Q18020">
        <v>2.02</v>
      </c>
    </row>
    <row r="18021" spans="1:17" x14ac:dyDescent="0.25">
      <c r="A18021" t="s">
        <v>933</v>
      </c>
      <c r="B18021" t="s">
        <v>934</v>
      </c>
      <c r="C18021" t="s">
        <v>935</v>
      </c>
      <c r="D18021" t="s">
        <v>687</v>
      </c>
      <c r="E18021" t="s">
        <v>688</v>
      </c>
      <c r="F18021" t="s">
        <v>260</v>
      </c>
      <c r="G18021" t="s">
        <v>233</v>
      </c>
      <c r="H18021" t="s">
        <v>912</v>
      </c>
      <c r="I18021" t="s">
        <v>4</v>
      </c>
      <c r="J18021" t="s">
        <v>235</v>
      </c>
      <c r="K18021" t="s">
        <v>482</v>
      </c>
      <c r="L18021" t="s">
        <v>806</v>
      </c>
      <c r="M18021" t="s">
        <v>948</v>
      </c>
      <c r="N18021" t="s">
        <v>810</v>
      </c>
      <c r="O18021" t="s">
        <v>194</v>
      </c>
      <c r="P18021">
        <v>2030</v>
      </c>
      <c r="Q18021">
        <v>2.02</v>
      </c>
    </row>
    <row r="18022" spans="1:17" x14ac:dyDescent="0.25">
      <c r="A18022" t="s">
        <v>933</v>
      </c>
      <c r="B18022" t="s">
        <v>934</v>
      </c>
      <c r="C18022" t="s">
        <v>935</v>
      </c>
      <c r="D18022" t="s">
        <v>687</v>
      </c>
      <c r="E18022" t="s">
        <v>688</v>
      </c>
      <c r="F18022" t="s">
        <v>260</v>
      </c>
      <c r="G18022" t="s">
        <v>233</v>
      </c>
      <c r="H18022" t="s">
        <v>912</v>
      </c>
      <c r="I18022" t="s">
        <v>4</v>
      </c>
      <c r="J18022" t="s">
        <v>235</v>
      </c>
      <c r="K18022" t="s">
        <v>482</v>
      </c>
      <c r="L18022" t="s">
        <v>806</v>
      </c>
      <c r="M18022" t="s">
        <v>948</v>
      </c>
      <c r="N18022" t="s">
        <v>810</v>
      </c>
      <c r="O18022" t="s">
        <v>194</v>
      </c>
      <c r="P18022">
        <v>2040</v>
      </c>
      <c r="Q18022">
        <v>2.02</v>
      </c>
    </row>
    <row r="18023" spans="1:17" x14ac:dyDescent="0.25">
      <c r="A18023" t="s">
        <v>933</v>
      </c>
      <c r="B18023" t="s">
        <v>934</v>
      </c>
      <c r="C18023" t="s">
        <v>935</v>
      </c>
      <c r="D18023" t="s">
        <v>687</v>
      </c>
      <c r="E18023" t="s">
        <v>688</v>
      </c>
      <c r="F18023" t="s">
        <v>260</v>
      </c>
      <c r="G18023" t="s">
        <v>233</v>
      </c>
      <c r="H18023" t="s">
        <v>912</v>
      </c>
      <c r="I18023" t="s">
        <v>4</v>
      </c>
      <c r="J18023" t="s">
        <v>235</v>
      </c>
      <c r="K18023" t="s">
        <v>482</v>
      </c>
      <c r="L18023" t="s">
        <v>806</v>
      </c>
      <c r="M18023" t="s">
        <v>948</v>
      </c>
      <c r="N18023" t="s">
        <v>810</v>
      </c>
      <c r="O18023" t="s">
        <v>194</v>
      </c>
      <c r="P18023">
        <v>2050</v>
      </c>
      <c r="Q18023">
        <v>2.02</v>
      </c>
    </row>
    <row r="18024" spans="1:17" x14ac:dyDescent="0.25">
      <c r="A18024" t="s">
        <v>933</v>
      </c>
      <c r="B18024" t="s">
        <v>934</v>
      </c>
      <c r="C18024" t="s">
        <v>935</v>
      </c>
      <c r="D18024" t="s">
        <v>687</v>
      </c>
      <c r="E18024" t="s">
        <v>688</v>
      </c>
      <c r="F18024" t="s">
        <v>260</v>
      </c>
      <c r="G18024" t="s">
        <v>233</v>
      </c>
      <c r="H18024" t="s">
        <v>912</v>
      </c>
      <c r="I18024" t="s">
        <v>4</v>
      </c>
      <c r="J18024" t="s">
        <v>235</v>
      </c>
      <c r="K18024" t="s">
        <v>482</v>
      </c>
      <c r="L18024" t="s">
        <v>806</v>
      </c>
      <c r="M18024" t="s">
        <v>948</v>
      </c>
      <c r="N18024" t="s">
        <v>810</v>
      </c>
      <c r="O18024" t="s">
        <v>264</v>
      </c>
      <c r="P18024">
        <v>2050</v>
      </c>
      <c r="Q18024">
        <v>2.02</v>
      </c>
    </row>
    <row r="18025" spans="1:17" x14ac:dyDescent="0.25">
      <c r="A18025" t="s">
        <v>933</v>
      </c>
      <c r="B18025" t="s">
        <v>934</v>
      </c>
      <c r="C18025" t="s">
        <v>935</v>
      </c>
      <c r="D18025" t="s">
        <v>687</v>
      </c>
      <c r="E18025" t="s">
        <v>688</v>
      </c>
      <c r="F18025" t="s">
        <v>260</v>
      </c>
      <c r="G18025" t="s">
        <v>233</v>
      </c>
      <c r="H18025" t="s">
        <v>912</v>
      </c>
      <c r="I18025" t="s">
        <v>4</v>
      </c>
      <c r="J18025" t="s">
        <v>235</v>
      </c>
      <c r="K18025" t="s">
        <v>482</v>
      </c>
      <c r="L18025" t="s">
        <v>806</v>
      </c>
      <c r="M18025" t="s">
        <v>948</v>
      </c>
      <c r="N18025" t="s">
        <v>810</v>
      </c>
      <c r="O18025" t="s">
        <v>265</v>
      </c>
      <c r="P18025">
        <v>2050</v>
      </c>
      <c r="Q18025">
        <v>2.02</v>
      </c>
    </row>
    <row r="18026" spans="1:17" x14ac:dyDescent="0.25">
      <c r="A18026" t="s">
        <v>933</v>
      </c>
      <c r="B18026" t="s">
        <v>934</v>
      </c>
      <c r="C18026" t="s">
        <v>935</v>
      </c>
      <c r="D18026" t="s">
        <v>687</v>
      </c>
      <c r="E18026" t="s">
        <v>688</v>
      </c>
      <c r="F18026" t="s">
        <v>260</v>
      </c>
      <c r="G18026" t="s">
        <v>233</v>
      </c>
      <c r="H18026" t="s">
        <v>914</v>
      </c>
      <c r="I18026" t="s">
        <v>4</v>
      </c>
      <c r="J18026" t="s">
        <v>481</v>
      </c>
      <c r="K18026" t="s">
        <v>482</v>
      </c>
      <c r="L18026" t="s">
        <v>806</v>
      </c>
      <c r="M18026" t="s">
        <v>380</v>
      </c>
      <c r="O18026" t="s">
        <v>194</v>
      </c>
      <c r="P18026">
        <v>2020</v>
      </c>
      <c r="Q18026">
        <v>0</v>
      </c>
    </row>
    <row r="18027" spans="1:17" x14ac:dyDescent="0.25">
      <c r="A18027" t="s">
        <v>933</v>
      </c>
      <c r="B18027" t="s">
        <v>934</v>
      </c>
      <c r="C18027" t="s">
        <v>935</v>
      </c>
      <c r="D18027" t="s">
        <v>687</v>
      </c>
      <c r="E18027" t="s">
        <v>688</v>
      </c>
      <c r="F18027" t="s">
        <v>260</v>
      </c>
      <c r="G18027" t="s">
        <v>233</v>
      </c>
      <c r="H18027" t="s">
        <v>914</v>
      </c>
      <c r="I18027" t="s">
        <v>4</v>
      </c>
      <c r="J18027" t="s">
        <v>481</v>
      </c>
      <c r="K18027" t="s">
        <v>482</v>
      </c>
      <c r="L18027" t="s">
        <v>806</v>
      </c>
      <c r="M18027" t="s">
        <v>380</v>
      </c>
      <c r="O18027" t="s">
        <v>194</v>
      </c>
      <c r="P18027">
        <v>2025</v>
      </c>
      <c r="Q18027">
        <v>0</v>
      </c>
    </row>
    <row r="18028" spans="1:17" x14ac:dyDescent="0.25">
      <c r="A18028" t="s">
        <v>933</v>
      </c>
      <c r="B18028" t="s">
        <v>934</v>
      </c>
      <c r="C18028" t="s">
        <v>935</v>
      </c>
      <c r="D18028" t="s">
        <v>687</v>
      </c>
      <c r="E18028" t="s">
        <v>688</v>
      </c>
      <c r="F18028" t="s">
        <v>260</v>
      </c>
      <c r="G18028" t="s">
        <v>233</v>
      </c>
      <c r="H18028" t="s">
        <v>914</v>
      </c>
      <c r="I18028" t="s">
        <v>4</v>
      </c>
      <c r="J18028" t="s">
        <v>481</v>
      </c>
      <c r="K18028" t="s">
        <v>482</v>
      </c>
      <c r="L18028" t="s">
        <v>806</v>
      </c>
      <c r="M18028" t="s">
        <v>380</v>
      </c>
      <c r="O18028" t="s">
        <v>264</v>
      </c>
      <c r="P18028">
        <v>2025</v>
      </c>
      <c r="Q18028">
        <v>0</v>
      </c>
    </row>
    <row r="18029" spans="1:17" x14ac:dyDescent="0.25">
      <c r="A18029" t="s">
        <v>933</v>
      </c>
      <c r="B18029" t="s">
        <v>934</v>
      </c>
      <c r="C18029" t="s">
        <v>935</v>
      </c>
      <c r="D18029" t="s">
        <v>687</v>
      </c>
      <c r="E18029" t="s">
        <v>688</v>
      </c>
      <c r="F18029" t="s">
        <v>260</v>
      </c>
      <c r="G18029" t="s">
        <v>233</v>
      </c>
      <c r="H18029" t="s">
        <v>914</v>
      </c>
      <c r="I18029" t="s">
        <v>4</v>
      </c>
      <c r="J18029" t="s">
        <v>481</v>
      </c>
      <c r="K18029" t="s">
        <v>482</v>
      </c>
      <c r="L18029" t="s">
        <v>806</v>
      </c>
      <c r="M18029" t="s">
        <v>380</v>
      </c>
      <c r="O18029" t="s">
        <v>265</v>
      </c>
      <c r="P18029">
        <v>2025</v>
      </c>
      <c r="Q18029">
        <v>0</v>
      </c>
    </row>
    <row r="18030" spans="1:17" x14ac:dyDescent="0.25">
      <c r="A18030" t="s">
        <v>933</v>
      </c>
      <c r="B18030" t="s">
        <v>934</v>
      </c>
      <c r="C18030" t="s">
        <v>935</v>
      </c>
      <c r="D18030" t="s">
        <v>687</v>
      </c>
      <c r="E18030" t="s">
        <v>688</v>
      </c>
      <c r="F18030" t="s">
        <v>260</v>
      </c>
      <c r="G18030" t="s">
        <v>233</v>
      </c>
      <c r="H18030" t="s">
        <v>914</v>
      </c>
      <c r="I18030" t="s">
        <v>4</v>
      </c>
      <c r="J18030" t="s">
        <v>481</v>
      </c>
      <c r="K18030" t="s">
        <v>482</v>
      </c>
      <c r="L18030" t="s">
        <v>806</v>
      </c>
      <c r="M18030" t="s">
        <v>380</v>
      </c>
      <c r="O18030" t="s">
        <v>194</v>
      </c>
      <c r="P18030">
        <v>2030</v>
      </c>
      <c r="Q18030">
        <v>0</v>
      </c>
    </row>
    <row r="18031" spans="1:17" x14ac:dyDescent="0.25">
      <c r="A18031" t="s">
        <v>933</v>
      </c>
      <c r="B18031" t="s">
        <v>934</v>
      </c>
      <c r="C18031" t="s">
        <v>935</v>
      </c>
      <c r="D18031" t="s">
        <v>687</v>
      </c>
      <c r="E18031" t="s">
        <v>688</v>
      </c>
      <c r="F18031" t="s">
        <v>260</v>
      </c>
      <c r="G18031" t="s">
        <v>233</v>
      </c>
      <c r="H18031" t="s">
        <v>914</v>
      </c>
      <c r="I18031" t="s">
        <v>4</v>
      </c>
      <c r="J18031" t="s">
        <v>481</v>
      </c>
      <c r="K18031" t="s">
        <v>482</v>
      </c>
      <c r="L18031" t="s">
        <v>806</v>
      </c>
      <c r="M18031" t="s">
        <v>380</v>
      </c>
      <c r="O18031" t="s">
        <v>194</v>
      </c>
      <c r="P18031">
        <v>2040</v>
      </c>
      <c r="Q18031">
        <v>0</v>
      </c>
    </row>
    <row r="18032" spans="1:17" x14ac:dyDescent="0.25">
      <c r="A18032" t="s">
        <v>933</v>
      </c>
      <c r="B18032" t="s">
        <v>934</v>
      </c>
      <c r="C18032" t="s">
        <v>935</v>
      </c>
      <c r="D18032" t="s">
        <v>687</v>
      </c>
      <c r="E18032" t="s">
        <v>688</v>
      </c>
      <c r="F18032" t="s">
        <v>260</v>
      </c>
      <c r="G18032" t="s">
        <v>233</v>
      </c>
      <c r="H18032" t="s">
        <v>914</v>
      </c>
      <c r="I18032" t="s">
        <v>4</v>
      </c>
      <c r="J18032" t="s">
        <v>481</v>
      </c>
      <c r="K18032" t="s">
        <v>482</v>
      </c>
      <c r="L18032" t="s">
        <v>806</v>
      </c>
      <c r="M18032" t="s">
        <v>380</v>
      </c>
      <c r="O18032" t="s">
        <v>194</v>
      </c>
      <c r="P18032">
        <v>2050</v>
      </c>
      <c r="Q18032">
        <v>0</v>
      </c>
    </row>
    <row r="18033" spans="1:17" x14ac:dyDescent="0.25">
      <c r="A18033" t="s">
        <v>933</v>
      </c>
      <c r="B18033" t="s">
        <v>934</v>
      </c>
      <c r="C18033" t="s">
        <v>935</v>
      </c>
      <c r="D18033" t="s">
        <v>687</v>
      </c>
      <c r="E18033" t="s">
        <v>688</v>
      </c>
      <c r="F18033" t="s">
        <v>260</v>
      </c>
      <c r="G18033" t="s">
        <v>233</v>
      </c>
      <c r="H18033" t="s">
        <v>914</v>
      </c>
      <c r="I18033" t="s">
        <v>4</v>
      </c>
      <c r="J18033" t="s">
        <v>481</v>
      </c>
      <c r="K18033" t="s">
        <v>482</v>
      </c>
      <c r="L18033" t="s">
        <v>806</v>
      </c>
      <c r="M18033" t="s">
        <v>380</v>
      </c>
      <c r="O18033" t="s">
        <v>264</v>
      </c>
      <c r="P18033">
        <v>2050</v>
      </c>
      <c r="Q18033">
        <v>0</v>
      </c>
    </row>
    <row r="18034" spans="1:17" x14ac:dyDescent="0.25">
      <c r="A18034" t="s">
        <v>933</v>
      </c>
      <c r="B18034" t="s">
        <v>934</v>
      </c>
      <c r="C18034" t="s">
        <v>935</v>
      </c>
      <c r="D18034" t="s">
        <v>687</v>
      </c>
      <c r="E18034" t="s">
        <v>688</v>
      </c>
      <c r="F18034" t="s">
        <v>260</v>
      </c>
      <c r="G18034" t="s">
        <v>233</v>
      </c>
      <c r="H18034" t="s">
        <v>914</v>
      </c>
      <c r="I18034" t="s">
        <v>4</v>
      </c>
      <c r="J18034" t="s">
        <v>481</v>
      </c>
      <c r="K18034" t="s">
        <v>482</v>
      </c>
      <c r="L18034" t="s">
        <v>806</v>
      </c>
      <c r="M18034" t="s">
        <v>380</v>
      </c>
      <c r="O18034" t="s">
        <v>265</v>
      </c>
      <c r="P18034">
        <v>2050</v>
      </c>
      <c r="Q18034">
        <v>0</v>
      </c>
    </row>
    <row r="18035" spans="1:17" x14ac:dyDescent="0.25">
      <c r="A18035" t="s">
        <v>933</v>
      </c>
      <c r="B18035" t="s">
        <v>934</v>
      </c>
      <c r="C18035" t="s">
        <v>935</v>
      </c>
      <c r="D18035" t="s">
        <v>687</v>
      </c>
      <c r="E18035" t="s">
        <v>688</v>
      </c>
      <c r="F18035" t="s">
        <v>260</v>
      </c>
      <c r="G18035" t="s">
        <v>233</v>
      </c>
      <c r="H18035" t="s">
        <v>916</v>
      </c>
      <c r="I18035" t="s">
        <v>4</v>
      </c>
      <c r="J18035" t="s">
        <v>485</v>
      </c>
      <c r="K18035" t="s">
        <v>482</v>
      </c>
      <c r="L18035" t="s">
        <v>806</v>
      </c>
      <c r="M18035" t="s">
        <v>344</v>
      </c>
      <c r="N18035" t="s">
        <v>810</v>
      </c>
      <c r="O18035" t="s">
        <v>194</v>
      </c>
      <c r="P18035">
        <v>2020</v>
      </c>
      <c r="Q18035">
        <v>2.02</v>
      </c>
    </row>
    <row r="18036" spans="1:17" x14ac:dyDescent="0.25">
      <c r="A18036" t="s">
        <v>933</v>
      </c>
      <c r="B18036" t="s">
        <v>934</v>
      </c>
      <c r="C18036" t="s">
        <v>935</v>
      </c>
      <c r="D18036" t="s">
        <v>687</v>
      </c>
      <c r="E18036" t="s">
        <v>688</v>
      </c>
      <c r="F18036" t="s">
        <v>260</v>
      </c>
      <c r="G18036" t="s">
        <v>233</v>
      </c>
      <c r="H18036" t="s">
        <v>916</v>
      </c>
      <c r="I18036" t="s">
        <v>4</v>
      </c>
      <c r="J18036" t="s">
        <v>485</v>
      </c>
      <c r="K18036" t="s">
        <v>482</v>
      </c>
      <c r="L18036" t="s">
        <v>806</v>
      </c>
      <c r="M18036" t="s">
        <v>344</v>
      </c>
      <c r="N18036" t="s">
        <v>810</v>
      </c>
      <c r="O18036" t="s">
        <v>194</v>
      </c>
      <c r="P18036">
        <v>2025</v>
      </c>
      <c r="Q18036">
        <v>2.02</v>
      </c>
    </row>
    <row r="18037" spans="1:17" x14ac:dyDescent="0.25">
      <c r="A18037" t="s">
        <v>933</v>
      </c>
      <c r="B18037" t="s">
        <v>934</v>
      </c>
      <c r="C18037" t="s">
        <v>935</v>
      </c>
      <c r="D18037" t="s">
        <v>687</v>
      </c>
      <c r="E18037" t="s">
        <v>688</v>
      </c>
      <c r="F18037" t="s">
        <v>260</v>
      </c>
      <c r="G18037" t="s">
        <v>233</v>
      </c>
      <c r="H18037" t="s">
        <v>916</v>
      </c>
      <c r="I18037" t="s">
        <v>4</v>
      </c>
      <c r="J18037" t="s">
        <v>485</v>
      </c>
      <c r="K18037" t="s">
        <v>482</v>
      </c>
      <c r="L18037" t="s">
        <v>806</v>
      </c>
      <c r="M18037" t="s">
        <v>344</v>
      </c>
      <c r="N18037" t="s">
        <v>810</v>
      </c>
      <c r="O18037" t="s">
        <v>264</v>
      </c>
      <c r="P18037">
        <v>2025</v>
      </c>
      <c r="Q18037">
        <v>2.02</v>
      </c>
    </row>
    <row r="18038" spans="1:17" x14ac:dyDescent="0.25">
      <c r="A18038" t="s">
        <v>933</v>
      </c>
      <c r="B18038" t="s">
        <v>934</v>
      </c>
      <c r="C18038" t="s">
        <v>935</v>
      </c>
      <c r="D18038" t="s">
        <v>687</v>
      </c>
      <c r="E18038" t="s">
        <v>688</v>
      </c>
      <c r="F18038" t="s">
        <v>260</v>
      </c>
      <c r="G18038" t="s">
        <v>233</v>
      </c>
      <c r="H18038" t="s">
        <v>916</v>
      </c>
      <c r="I18038" t="s">
        <v>4</v>
      </c>
      <c r="J18038" t="s">
        <v>485</v>
      </c>
      <c r="K18038" t="s">
        <v>482</v>
      </c>
      <c r="L18038" t="s">
        <v>806</v>
      </c>
      <c r="M18038" t="s">
        <v>344</v>
      </c>
      <c r="N18038" t="s">
        <v>810</v>
      </c>
      <c r="O18038" t="s">
        <v>265</v>
      </c>
      <c r="P18038">
        <v>2025</v>
      </c>
      <c r="Q18038">
        <v>3</v>
      </c>
    </row>
    <row r="18039" spans="1:17" x14ac:dyDescent="0.25">
      <c r="A18039" t="s">
        <v>933</v>
      </c>
      <c r="B18039" t="s">
        <v>934</v>
      </c>
      <c r="C18039" t="s">
        <v>935</v>
      </c>
      <c r="D18039" t="s">
        <v>687</v>
      </c>
      <c r="E18039" t="s">
        <v>688</v>
      </c>
      <c r="F18039" t="s">
        <v>260</v>
      </c>
      <c r="G18039" t="s">
        <v>233</v>
      </c>
      <c r="H18039" t="s">
        <v>916</v>
      </c>
      <c r="I18039" t="s">
        <v>4</v>
      </c>
      <c r="J18039" t="s">
        <v>485</v>
      </c>
      <c r="K18039" t="s">
        <v>482</v>
      </c>
      <c r="L18039" t="s">
        <v>806</v>
      </c>
      <c r="M18039" t="s">
        <v>344</v>
      </c>
      <c r="N18039" t="s">
        <v>810</v>
      </c>
      <c r="O18039" t="s">
        <v>194</v>
      </c>
      <c r="P18039">
        <v>2030</v>
      </c>
      <c r="Q18039">
        <v>2.02</v>
      </c>
    </row>
    <row r="18040" spans="1:17" x14ac:dyDescent="0.25">
      <c r="A18040" t="s">
        <v>933</v>
      </c>
      <c r="B18040" t="s">
        <v>934</v>
      </c>
      <c r="C18040" t="s">
        <v>935</v>
      </c>
      <c r="D18040" t="s">
        <v>687</v>
      </c>
      <c r="E18040" t="s">
        <v>688</v>
      </c>
      <c r="F18040" t="s">
        <v>260</v>
      </c>
      <c r="G18040" t="s">
        <v>233</v>
      </c>
      <c r="H18040" t="s">
        <v>916</v>
      </c>
      <c r="I18040" t="s">
        <v>4</v>
      </c>
      <c r="J18040" t="s">
        <v>485</v>
      </c>
      <c r="K18040" t="s">
        <v>482</v>
      </c>
      <c r="L18040" t="s">
        <v>806</v>
      </c>
      <c r="M18040" t="s">
        <v>344</v>
      </c>
      <c r="N18040" t="s">
        <v>810</v>
      </c>
      <c r="O18040" t="s">
        <v>194</v>
      </c>
      <c r="P18040">
        <v>2040</v>
      </c>
      <c r="Q18040">
        <v>2.02</v>
      </c>
    </row>
    <row r="18041" spans="1:17" x14ac:dyDescent="0.25">
      <c r="A18041" t="s">
        <v>933</v>
      </c>
      <c r="B18041" t="s">
        <v>934</v>
      </c>
      <c r="C18041" t="s">
        <v>935</v>
      </c>
      <c r="D18041" t="s">
        <v>687</v>
      </c>
      <c r="E18041" t="s">
        <v>688</v>
      </c>
      <c r="F18041" t="s">
        <v>260</v>
      </c>
      <c r="G18041" t="s">
        <v>233</v>
      </c>
      <c r="H18041" t="s">
        <v>916</v>
      </c>
      <c r="I18041" t="s">
        <v>4</v>
      </c>
      <c r="J18041" t="s">
        <v>485</v>
      </c>
      <c r="K18041" t="s">
        <v>482</v>
      </c>
      <c r="L18041" t="s">
        <v>806</v>
      </c>
      <c r="M18041" t="s">
        <v>344</v>
      </c>
      <c r="N18041" t="s">
        <v>810</v>
      </c>
      <c r="O18041" t="s">
        <v>194</v>
      </c>
      <c r="P18041">
        <v>2050</v>
      </c>
      <c r="Q18041">
        <v>2.02</v>
      </c>
    </row>
    <row r="18042" spans="1:17" x14ac:dyDescent="0.25">
      <c r="A18042" t="s">
        <v>933</v>
      </c>
      <c r="B18042" t="s">
        <v>934</v>
      </c>
      <c r="C18042" t="s">
        <v>935</v>
      </c>
      <c r="D18042" t="s">
        <v>687</v>
      </c>
      <c r="E18042" t="s">
        <v>688</v>
      </c>
      <c r="F18042" t="s">
        <v>260</v>
      </c>
      <c r="G18042" t="s">
        <v>233</v>
      </c>
      <c r="H18042" t="s">
        <v>916</v>
      </c>
      <c r="I18042" t="s">
        <v>4</v>
      </c>
      <c r="J18042" t="s">
        <v>485</v>
      </c>
      <c r="K18042" t="s">
        <v>482</v>
      </c>
      <c r="L18042" t="s">
        <v>806</v>
      </c>
      <c r="M18042" t="s">
        <v>344</v>
      </c>
      <c r="N18042" t="s">
        <v>810</v>
      </c>
      <c r="O18042" t="s">
        <v>264</v>
      </c>
      <c r="P18042">
        <v>2050</v>
      </c>
      <c r="Q18042">
        <v>2.02</v>
      </c>
    </row>
    <row r="18043" spans="1:17" x14ac:dyDescent="0.25">
      <c r="A18043" t="s">
        <v>933</v>
      </c>
      <c r="B18043" t="s">
        <v>934</v>
      </c>
      <c r="C18043" t="s">
        <v>935</v>
      </c>
      <c r="D18043" t="s">
        <v>687</v>
      </c>
      <c r="E18043" t="s">
        <v>688</v>
      </c>
      <c r="F18043" t="s">
        <v>260</v>
      </c>
      <c r="G18043" t="s">
        <v>233</v>
      </c>
      <c r="H18043" t="s">
        <v>916</v>
      </c>
      <c r="I18043" t="s">
        <v>4</v>
      </c>
      <c r="J18043" t="s">
        <v>485</v>
      </c>
      <c r="K18043" t="s">
        <v>482</v>
      </c>
      <c r="L18043" t="s">
        <v>806</v>
      </c>
      <c r="M18043" t="s">
        <v>344</v>
      </c>
      <c r="N18043" t="s">
        <v>810</v>
      </c>
      <c r="O18043" t="s">
        <v>265</v>
      </c>
      <c r="P18043">
        <v>2050</v>
      </c>
      <c r="Q18043">
        <v>3</v>
      </c>
    </row>
    <row r="18044" spans="1:17" x14ac:dyDescent="0.25">
      <c r="A18044" t="s">
        <v>933</v>
      </c>
      <c r="B18044" t="s">
        <v>934</v>
      </c>
      <c r="C18044" t="s">
        <v>935</v>
      </c>
      <c r="D18044" t="s">
        <v>687</v>
      </c>
      <c r="E18044" t="s">
        <v>688</v>
      </c>
      <c r="F18044" t="s">
        <v>260</v>
      </c>
      <c r="G18044" t="s">
        <v>243</v>
      </c>
      <c r="H18044" t="s">
        <v>356</v>
      </c>
      <c r="I18044" t="s">
        <v>298</v>
      </c>
      <c r="K18044" t="s">
        <v>78</v>
      </c>
      <c r="N18044" t="s">
        <v>386</v>
      </c>
      <c r="O18044" t="s">
        <v>194</v>
      </c>
      <c r="P18044">
        <v>2020</v>
      </c>
      <c r="Q18044">
        <v>10</v>
      </c>
    </row>
    <row r="18045" spans="1:17" x14ac:dyDescent="0.25">
      <c r="A18045" t="s">
        <v>933</v>
      </c>
      <c r="B18045" t="s">
        <v>934</v>
      </c>
      <c r="C18045" t="s">
        <v>935</v>
      </c>
      <c r="D18045" t="s">
        <v>687</v>
      </c>
      <c r="E18045" t="s">
        <v>688</v>
      </c>
      <c r="F18045" t="s">
        <v>260</v>
      </c>
      <c r="G18045" t="s">
        <v>243</v>
      </c>
      <c r="H18045" t="s">
        <v>356</v>
      </c>
      <c r="I18045" t="s">
        <v>298</v>
      </c>
      <c r="K18045" t="s">
        <v>78</v>
      </c>
      <c r="N18045" t="s">
        <v>386</v>
      </c>
      <c r="O18045" t="s">
        <v>194</v>
      </c>
      <c r="P18045">
        <v>2025</v>
      </c>
      <c r="Q18045">
        <v>10</v>
      </c>
    </row>
    <row r="18046" spans="1:17" x14ac:dyDescent="0.25">
      <c r="A18046" t="s">
        <v>933</v>
      </c>
      <c r="B18046" t="s">
        <v>934</v>
      </c>
      <c r="C18046" t="s">
        <v>935</v>
      </c>
      <c r="D18046" t="s">
        <v>687</v>
      </c>
      <c r="E18046" t="s">
        <v>688</v>
      </c>
      <c r="F18046" t="s">
        <v>260</v>
      </c>
      <c r="G18046" t="s">
        <v>243</v>
      </c>
      <c r="H18046" t="s">
        <v>356</v>
      </c>
      <c r="I18046" t="s">
        <v>298</v>
      </c>
      <c r="K18046" t="s">
        <v>78</v>
      </c>
      <c r="N18046" t="s">
        <v>386</v>
      </c>
      <c r="O18046" t="s">
        <v>264</v>
      </c>
      <c r="P18046">
        <v>2025</v>
      </c>
      <c r="Q18046">
        <v>10</v>
      </c>
    </row>
    <row r="18047" spans="1:17" x14ac:dyDescent="0.25">
      <c r="A18047" t="s">
        <v>933</v>
      </c>
      <c r="B18047" t="s">
        <v>934</v>
      </c>
      <c r="C18047" t="s">
        <v>935</v>
      </c>
      <c r="D18047" t="s">
        <v>687</v>
      </c>
      <c r="E18047" t="s">
        <v>688</v>
      </c>
      <c r="F18047" t="s">
        <v>260</v>
      </c>
      <c r="G18047" t="s">
        <v>243</v>
      </c>
      <c r="H18047" t="s">
        <v>356</v>
      </c>
      <c r="I18047" t="s">
        <v>298</v>
      </c>
      <c r="K18047" t="s">
        <v>78</v>
      </c>
      <c r="N18047" t="s">
        <v>386</v>
      </c>
      <c r="O18047" t="s">
        <v>265</v>
      </c>
      <c r="P18047">
        <v>2025</v>
      </c>
      <c r="Q18047">
        <v>10</v>
      </c>
    </row>
    <row r="18048" spans="1:17" x14ac:dyDescent="0.25">
      <c r="A18048" t="s">
        <v>933</v>
      </c>
      <c r="B18048" t="s">
        <v>934</v>
      </c>
      <c r="C18048" t="s">
        <v>935</v>
      </c>
      <c r="D18048" t="s">
        <v>687</v>
      </c>
      <c r="E18048" t="s">
        <v>688</v>
      </c>
      <c r="F18048" t="s">
        <v>260</v>
      </c>
      <c r="G18048" t="s">
        <v>243</v>
      </c>
      <c r="H18048" t="s">
        <v>356</v>
      </c>
      <c r="I18048" t="s">
        <v>298</v>
      </c>
      <c r="K18048" t="s">
        <v>78</v>
      </c>
      <c r="N18048" t="s">
        <v>386</v>
      </c>
      <c r="O18048" t="s">
        <v>194</v>
      </c>
      <c r="P18048">
        <v>2030</v>
      </c>
      <c r="Q18048">
        <v>10</v>
      </c>
    </row>
    <row r="18049" spans="1:17" x14ac:dyDescent="0.25">
      <c r="A18049" t="s">
        <v>933</v>
      </c>
      <c r="B18049" t="s">
        <v>934</v>
      </c>
      <c r="C18049" t="s">
        <v>935</v>
      </c>
      <c r="D18049" t="s">
        <v>687</v>
      </c>
      <c r="E18049" t="s">
        <v>688</v>
      </c>
      <c r="F18049" t="s">
        <v>260</v>
      </c>
      <c r="G18049" t="s">
        <v>243</v>
      </c>
      <c r="H18049" t="s">
        <v>356</v>
      </c>
      <c r="I18049" t="s">
        <v>298</v>
      </c>
      <c r="K18049" t="s">
        <v>78</v>
      </c>
      <c r="N18049" t="s">
        <v>386</v>
      </c>
      <c r="O18049" t="s">
        <v>194</v>
      </c>
      <c r="P18049">
        <v>2040</v>
      </c>
      <c r="Q18049">
        <v>10</v>
      </c>
    </row>
    <row r="18050" spans="1:17" x14ac:dyDescent="0.25">
      <c r="A18050" t="s">
        <v>933</v>
      </c>
      <c r="B18050" t="s">
        <v>934</v>
      </c>
      <c r="C18050" t="s">
        <v>935</v>
      </c>
      <c r="D18050" t="s">
        <v>687</v>
      </c>
      <c r="E18050" t="s">
        <v>688</v>
      </c>
      <c r="F18050" t="s">
        <v>260</v>
      </c>
      <c r="G18050" t="s">
        <v>243</v>
      </c>
      <c r="H18050" t="s">
        <v>356</v>
      </c>
      <c r="I18050" t="s">
        <v>298</v>
      </c>
      <c r="K18050" t="s">
        <v>78</v>
      </c>
      <c r="N18050" t="s">
        <v>386</v>
      </c>
      <c r="O18050" t="s">
        <v>194</v>
      </c>
      <c r="P18050">
        <v>2050</v>
      </c>
      <c r="Q18050">
        <v>10</v>
      </c>
    </row>
    <row r="18051" spans="1:17" x14ac:dyDescent="0.25">
      <c r="A18051" t="s">
        <v>933</v>
      </c>
      <c r="B18051" t="s">
        <v>934</v>
      </c>
      <c r="C18051" t="s">
        <v>935</v>
      </c>
      <c r="D18051" t="s">
        <v>687</v>
      </c>
      <c r="E18051" t="s">
        <v>688</v>
      </c>
      <c r="F18051" t="s">
        <v>260</v>
      </c>
      <c r="G18051" t="s">
        <v>243</v>
      </c>
      <c r="H18051" t="s">
        <v>356</v>
      </c>
      <c r="I18051" t="s">
        <v>298</v>
      </c>
      <c r="K18051" t="s">
        <v>78</v>
      </c>
      <c r="N18051" t="s">
        <v>386</v>
      </c>
      <c r="O18051" t="s">
        <v>264</v>
      </c>
      <c r="P18051">
        <v>2050</v>
      </c>
      <c r="Q18051">
        <v>10</v>
      </c>
    </row>
    <row r="18052" spans="1:17" x14ac:dyDescent="0.25">
      <c r="A18052" t="s">
        <v>933</v>
      </c>
      <c r="B18052" t="s">
        <v>934</v>
      </c>
      <c r="C18052" t="s">
        <v>935</v>
      </c>
      <c r="D18052" t="s">
        <v>687</v>
      </c>
      <c r="E18052" t="s">
        <v>688</v>
      </c>
      <c r="F18052" t="s">
        <v>260</v>
      </c>
      <c r="G18052" t="s">
        <v>243</v>
      </c>
      <c r="H18052" t="s">
        <v>356</v>
      </c>
      <c r="I18052" t="s">
        <v>298</v>
      </c>
      <c r="K18052" t="s">
        <v>78</v>
      </c>
      <c r="N18052" t="s">
        <v>386</v>
      </c>
      <c r="O18052" t="s">
        <v>265</v>
      </c>
      <c r="P18052">
        <v>2050</v>
      </c>
      <c r="Q18052">
        <v>10</v>
      </c>
    </row>
    <row r="18053" spans="1:17" x14ac:dyDescent="0.25">
      <c r="A18053" t="s">
        <v>933</v>
      </c>
      <c r="B18053" t="s">
        <v>934</v>
      </c>
      <c r="C18053" t="s">
        <v>935</v>
      </c>
      <c r="D18053" t="s">
        <v>687</v>
      </c>
      <c r="E18053" t="s">
        <v>688</v>
      </c>
      <c r="F18053" t="s">
        <v>260</v>
      </c>
      <c r="G18053" t="s">
        <v>243</v>
      </c>
      <c r="H18053" t="s">
        <v>244</v>
      </c>
      <c r="I18053" t="s">
        <v>245</v>
      </c>
      <c r="J18053" t="s">
        <v>246</v>
      </c>
      <c r="K18053" t="s">
        <v>191</v>
      </c>
      <c r="M18053" t="s">
        <v>392</v>
      </c>
      <c r="N18053" t="s">
        <v>949</v>
      </c>
      <c r="O18053" t="s">
        <v>194</v>
      </c>
      <c r="P18053">
        <v>2020</v>
      </c>
      <c r="Q18053">
        <v>0.2</v>
      </c>
    </row>
    <row r="18054" spans="1:17" x14ac:dyDescent="0.25">
      <c r="A18054" t="s">
        <v>933</v>
      </c>
      <c r="B18054" t="s">
        <v>934</v>
      </c>
      <c r="C18054" t="s">
        <v>935</v>
      </c>
      <c r="D18054" t="s">
        <v>687</v>
      </c>
      <c r="E18054" t="s">
        <v>688</v>
      </c>
      <c r="F18054" t="s">
        <v>260</v>
      </c>
      <c r="G18054" t="s">
        <v>243</v>
      </c>
      <c r="H18054" t="s">
        <v>244</v>
      </c>
      <c r="I18054" t="s">
        <v>245</v>
      </c>
      <c r="J18054" t="s">
        <v>246</v>
      </c>
      <c r="K18054" t="s">
        <v>191</v>
      </c>
      <c r="M18054" t="s">
        <v>392</v>
      </c>
      <c r="N18054" t="s">
        <v>949</v>
      </c>
      <c r="O18054" t="s">
        <v>194</v>
      </c>
      <c r="P18054">
        <v>2025</v>
      </c>
      <c r="Q18054">
        <v>0.2</v>
      </c>
    </row>
    <row r="18055" spans="1:17" x14ac:dyDescent="0.25">
      <c r="A18055" t="s">
        <v>933</v>
      </c>
      <c r="B18055" t="s">
        <v>934</v>
      </c>
      <c r="C18055" t="s">
        <v>935</v>
      </c>
      <c r="D18055" t="s">
        <v>687</v>
      </c>
      <c r="E18055" t="s">
        <v>688</v>
      </c>
      <c r="F18055" t="s">
        <v>260</v>
      </c>
      <c r="G18055" t="s">
        <v>243</v>
      </c>
      <c r="H18055" t="s">
        <v>244</v>
      </c>
      <c r="I18055" t="s">
        <v>245</v>
      </c>
      <c r="J18055" t="s">
        <v>246</v>
      </c>
      <c r="K18055" t="s">
        <v>191</v>
      </c>
      <c r="M18055" t="s">
        <v>392</v>
      </c>
      <c r="N18055" t="s">
        <v>949</v>
      </c>
      <c r="O18055" t="s">
        <v>264</v>
      </c>
      <c r="P18055">
        <v>2025</v>
      </c>
      <c r="Q18055">
        <v>0.2</v>
      </c>
    </row>
    <row r="18056" spans="1:17" x14ac:dyDescent="0.25">
      <c r="A18056" t="s">
        <v>933</v>
      </c>
      <c r="B18056" t="s">
        <v>934</v>
      </c>
      <c r="C18056" t="s">
        <v>935</v>
      </c>
      <c r="D18056" t="s">
        <v>687</v>
      </c>
      <c r="E18056" t="s">
        <v>688</v>
      </c>
      <c r="F18056" t="s">
        <v>260</v>
      </c>
      <c r="G18056" t="s">
        <v>243</v>
      </c>
      <c r="H18056" t="s">
        <v>244</v>
      </c>
      <c r="I18056" t="s">
        <v>245</v>
      </c>
      <c r="J18056" t="s">
        <v>246</v>
      </c>
      <c r="K18056" t="s">
        <v>191</v>
      </c>
      <c r="M18056" t="s">
        <v>392</v>
      </c>
      <c r="N18056" t="s">
        <v>949</v>
      </c>
      <c r="O18056" t="s">
        <v>265</v>
      </c>
      <c r="P18056">
        <v>2025</v>
      </c>
      <c r="Q18056">
        <v>0.2</v>
      </c>
    </row>
    <row r="18057" spans="1:17" x14ac:dyDescent="0.25">
      <c r="A18057" t="s">
        <v>933</v>
      </c>
      <c r="B18057" t="s">
        <v>934</v>
      </c>
      <c r="C18057" t="s">
        <v>935</v>
      </c>
      <c r="D18057" t="s">
        <v>687</v>
      </c>
      <c r="E18057" t="s">
        <v>688</v>
      </c>
      <c r="F18057" t="s">
        <v>260</v>
      </c>
      <c r="G18057" t="s">
        <v>243</v>
      </c>
      <c r="H18057" t="s">
        <v>244</v>
      </c>
      <c r="I18057" t="s">
        <v>245</v>
      </c>
      <c r="J18057" t="s">
        <v>246</v>
      </c>
      <c r="K18057" t="s">
        <v>191</v>
      </c>
      <c r="M18057" t="s">
        <v>392</v>
      </c>
      <c r="N18057" t="s">
        <v>949</v>
      </c>
      <c r="O18057" t="s">
        <v>194</v>
      </c>
      <c r="P18057">
        <v>2030</v>
      </c>
      <c r="Q18057">
        <v>0.2</v>
      </c>
    </row>
    <row r="18058" spans="1:17" x14ac:dyDescent="0.25">
      <c r="A18058" t="s">
        <v>933</v>
      </c>
      <c r="B18058" t="s">
        <v>934</v>
      </c>
      <c r="C18058" t="s">
        <v>935</v>
      </c>
      <c r="D18058" t="s">
        <v>687</v>
      </c>
      <c r="E18058" t="s">
        <v>688</v>
      </c>
      <c r="F18058" t="s">
        <v>260</v>
      </c>
      <c r="G18058" t="s">
        <v>243</v>
      </c>
      <c r="H18058" t="s">
        <v>244</v>
      </c>
      <c r="I18058" t="s">
        <v>245</v>
      </c>
      <c r="J18058" t="s">
        <v>246</v>
      </c>
      <c r="K18058" t="s">
        <v>191</v>
      </c>
      <c r="M18058" t="s">
        <v>392</v>
      </c>
      <c r="N18058" t="s">
        <v>949</v>
      </c>
      <c r="O18058" t="s">
        <v>194</v>
      </c>
      <c r="P18058">
        <v>2040</v>
      </c>
      <c r="Q18058">
        <v>0.2</v>
      </c>
    </row>
    <row r="18059" spans="1:17" x14ac:dyDescent="0.25">
      <c r="A18059" t="s">
        <v>933</v>
      </c>
      <c r="B18059" t="s">
        <v>934</v>
      </c>
      <c r="C18059" t="s">
        <v>935</v>
      </c>
      <c r="D18059" t="s">
        <v>687</v>
      </c>
      <c r="E18059" t="s">
        <v>688</v>
      </c>
      <c r="F18059" t="s">
        <v>260</v>
      </c>
      <c r="G18059" t="s">
        <v>243</v>
      </c>
      <c r="H18059" t="s">
        <v>244</v>
      </c>
      <c r="I18059" t="s">
        <v>245</v>
      </c>
      <c r="J18059" t="s">
        <v>246</v>
      </c>
      <c r="K18059" t="s">
        <v>191</v>
      </c>
      <c r="M18059" t="s">
        <v>392</v>
      </c>
      <c r="N18059" t="s">
        <v>949</v>
      </c>
      <c r="O18059" t="s">
        <v>194</v>
      </c>
      <c r="P18059">
        <v>2050</v>
      </c>
      <c r="Q18059">
        <v>0.2</v>
      </c>
    </row>
    <row r="18060" spans="1:17" x14ac:dyDescent="0.25">
      <c r="A18060" t="s">
        <v>933</v>
      </c>
      <c r="B18060" t="s">
        <v>934</v>
      </c>
      <c r="C18060" t="s">
        <v>935</v>
      </c>
      <c r="D18060" t="s">
        <v>687</v>
      </c>
      <c r="E18060" t="s">
        <v>688</v>
      </c>
      <c r="F18060" t="s">
        <v>260</v>
      </c>
      <c r="G18060" t="s">
        <v>243</v>
      </c>
      <c r="H18060" t="s">
        <v>244</v>
      </c>
      <c r="I18060" t="s">
        <v>245</v>
      </c>
      <c r="J18060" t="s">
        <v>246</v>
      </c>
      <c r="K18060" t="s">
        <v>191</v>
      </c>
      <c r="M18060" t="s">
        <v>392</v>
      </c>
      <c r="N18060" t="s">
        <v>949</v>
      </c>
      <c r="O18060" t="s">
        <v>264</v>
      </c>
      <c r="P18060">
        <v>2050</v>
      </c>
      <c r="Q18060">
        <v>0.2</v>
      </c>
    </row>
    <row r="18061" spans="1:17" x14ac:dyDescent="0.25">
      <c r="A18061" t="s">
        <v>933</v>
      </c>
      <c r="B18061" t="s">
        <v>934</v>
      </c>
      <c r="C18061" t="s">
        <v>935</v>
      </c>
      <c r="D18061" t="s">
        <v>687</v>
      </c>
      <c r="E18061" t="s">
        <v>688</v>
      </c>
      <c r="F18061" t="s">
        <v>260</v>
      </c>
      <c r="G18061" t="s">
        <v>243</v>
      </c>
      <c r="H18061" t="s">
        <v>244</v>
      </c>
      <c r="I18061" t="s">
        <v>245</v>
      </c>
      <c r="J18061" t="s">
        <v>246</v>
      </c>
      <c r="K18061" t="s">
        <v>191</v>
      </c>
      <c r="M18061" t="s">
        <v>392</v>
      </c>
      <c r="N18061" t="s">
        <v>949</v>
      </c>
      <c r="O18061" t="s">
        <v>265</v>
      </c>
      <c r="P18061">
        <v>2050</v>
      </c>
      <c r="Q18061">
        <v>0.2</v>
      </c>
    </row>
    <row r="18062" spans="1:17" x14ac:dyDescent="0.25">
      <c r="A18062" t="s">
        <v>933</v>
      </c>
      <c r="B18062" t="s">
        <v>934</v>
      </c>
      <c r="C18062" t="s">
        <v>935</v>
      </c>
      <c r="D18062" t="s">
        <v>687</v>
      </c>
      <c r="E18062" t="s">
        <v>688</v>
      </c>
      <c r="F18062" t="s">
        <v>260</v>
      </c>
      <c r="G18062" t="s">
        <v>243</v>
      </c>
      <c r="H18062" t="s">
        <v>248</v>
      </c>
      <c r="I18062" t="s">
        <v>249</v>
      </c>
      <c r="J18062" t="s">
        <v>250</v>
      </c>
      <c r="K18062" t="s">
        <v>191</v>
      </c>
      <c r="O18062" t="s">
        <v>194</v>
      </c>
      <c r="P18062">
        <v>2020</v>
      </c>
    </row>
    <row r="18063" spans="1:17" x14ac:dyDescent="0.25">
      <c r="A18063" t="s">
        <v>933</v>
      </c>
      <c r="B18063" t="s">
        <v>934</v>
      </c>
      <c r="C18063" t="s">
        <v>935</v>
      </c>
      <c r="D18063" t="s">
        <v>687</v>
      </c>
      <c r="E18063" t="s">
        <v>688</v>
      </c>
      <c r="F18063" t="s">
        <v>260</v>
      </c>
      <c r="G18063" t="s">
        <v>243</v>
      </c>
      <c r="H18063" t="s">
        <v>248</v>
      </c>
      <c r="I18063" t="s">
        <v>249</v>
      </c>
      <c r="J18063" t="s">
        <v>250</v>
      </c>
      <c r="K18063" t="s">
        <v>191</v>
      </c>
      <c r="O18063" t="s">
        <v>194</v>
      </c>
      <c r="P18063">
        <v>2025</v>
      </c>
    </row>
    <row r="18064" spans="1:17" x14ac:dyDescent="0.25">
      <c r="A18064" t="s">
        <v>933</v>
      </c>
      <c r="B18064" t="s">
        <v>934</v>
      </c>
      <c r="C18064" t="s">
        <v>935</v>
      </c>
      <c r="D18064" t="s">
        <v>687</v>
      </c>
      <c r="E18064" t="s">
        <v>688</v>
      </c>
      <c r="F18064" t="s">
        <v>260</v>
      </c>
      <c r="G18064" t="s">
        <v>243</v>
      </c>
      <c r="H18064" t="s">
        <v>248</v>
      </c>
      <c r="I18064" t="s">
        <v>249</v>
      </c>
      <c r="J18064" t="s">
        <v>250</v>
      </c>
      <c r="K18064" t="s">
        <v>191</v>
      </c>
      <c r="O18064" t="s">
        <v>264</v>
      </c>
      <c r="P18064">
        <v>2025</v>
      </c>
    </row>
    <row r="18065" spans="1:17" x14ac:dyDescent="0.25">
      <c r="A18065" t="s">
        <v>933</v>
      </c>
      <c r="B18065" t="s">
        <v>934</v>
      </c>
      <c r="C18065" t="s">
        <v>935</v>
      </c>
      <c r="D18065" t="s">
        <v>687</v>
      </c>
      <c r="E18065" t="s">
        <v>688</v>
      </c>
      <c r="F18065" t="s">
        <v>260</v>
      </c>
      <c r="G18065" t="s">
        <v>243</v>
      </c>
      <c r="H18065" t="s">
        <v>248</v>
      </c>
      <c r="I18065" t="s">
        <v>249</v>
      </c>
      <c r="J18065" t="s">
        <v>250</v>
      </c>
      <c r="K18065" t="s">
        <v>191</v>
      </c>
      <c r="O18065" t="s">
        <v>265</v>
      </c>
      <c r="P18065">
        <v>2025</v>
      </c>
    </row>
    <row r="18066" spans="1:17" x14ac:dyDescent="0.25">
      <c r="A18066" t="s">
        <v>933</v>
      </c>
      <c r="B18066" t="s">
        <v>934</v>
      </c>
      <c r="C18066" t="s">
        <v>935</v>
      </c>
      <c r="D18066" t="s">
        <v>687</v>
      </c>
      <c r="E18066" t="s">
        <v>688</v>
      </c>
      <c r="F18066" t="s">
        <v>260</v>
      </c>
      <c r="G18066" t="s">
        <v>243</v>
      </c>
      <c r="H18066" t="s">
        <v>248</v>
      </c>
      <c r="I18066" t="s">
        <v>249</v>
      </c>
      <c r="J18066" t="s">
        <v>250</v>
      </c>
      <c r="K18066" t="s">
        <v>191</v>
      </c>
      <c r="O18066" t="s">
        <v>194</v>
      </c>
      <c r="P18066">
        <v>2030</v>
      </c>
    </row>
    <row r="18067" spans="1:17" x14ac:dyDescent="0.25">
      <c r="A18067" t="s">
        <v>933</v>
      </c>
      <c r="B18067" t="s">
        <v>934</v>
      </c>
      <c r="C18067" t="s">
        <v>935</v>
      </c>
      <c r="D18067" t="s">
        <v>687</v>
      </c>
      <c r="E18067" t="s">
        <v>688</v>
      </c>
      <c r="F18067" t="s">
        <v>260</v>
      </c>
      <c r="G18067" t="s">
        <v>243</v>
      </c>
      <c r="H18067" t="s">
        <v>248</v>
      </c>
      <c r="I18067" t="s">
        <v>249</v>
      </c>
      <c r="J18067" t="s">
        <v>250</v>
      </c>
      <c r="K18067" t="s">
        <v>191</v>
      </c>
      <c r="O18067" t="s">
        <v>194</v>
      </c>
      <c r="P18067">
        <v>2040</v>
      </c>
    </row>
    <row r="18068" spans="1:17" x14ac:dyDescent="0.25">
      <c r="A18068" t="s">
        <v>933</v>
      </c>
      <c r="B18068" t="s">
        <v>934</v>
      </c>
      <c r="C18068" t="s">
        <v>935</v>
      </c>
      <c r="D18068" t="s">
        <v>687</v>
      </c>
      <c r="E18068" t="s">
        <v>688</v>
      </c>
      <c r="F18068" t="s">
        <v>260</v>
      </c>
      <c r="G18068" t="s">
        <v>243</v>
      </c>
      <c r="H18068" t="s">
        <v>248</v>
      </c>
      <c r="I18068" t="s">
        <v>249</v>
      </c>
      <c r="J18068" t="s">
        <v>250</v>
      </c>
      <c r="K18068" t="s">
        <v>191</v>
      </c>
      <c r="O18068" t="s">
        <v>194</v>
      </c>
      <c r="P18068">
        <v>2050</v>
      </c>
    </row>
    <row r="18069" spans="1:17" x14ac:dyDescent="0.25">
      <c r="A18069" t="s">
        <v>933</v>
      </c>
      <c r="B18069" t="s">
        <v>934</v>
      </c>
      <c r="C18069" t="s">
        <v>935</v>
      </c>
      <c r="D18069" t="s">
        <v>687</v>
      </c>
      <c r="E18069" t="s">
        <v>688</v>
      </c>
      <c r="F18069" t="s">
        <v>260</v>
      </c>
      <c r="G18069" t="s">
        <v>243</v>
      </c>
      <c r="H18069" t="s">
        <v>248</v>
      </c>
      <c r="I18069" t="s">
        <v>249</v>
      </c>
      <c r="J18069" t="s">
        <v>250</v>
      </c>
      <c r="K18069" t="s">
        <v>191</v>
      </c>
      <c r="O18069" t="s">
        <v>264</v>
      </c>
      <c r="P18069">
        <v>2050</v>
      </c>
    </row>
    <row r="18070" spans="1:17" x14ac:dyDescent="0.25">
      <c r="A18070" t="s">
        <v>933</v>
      </c>
      <c r="B18070" t="s">
        <v>934</v>
      </c>
      <c r="C18070" t="s">
        <v>935</v>
      </c>
      <c r="D18070" t="s">
        <v>687</v>
      </c>
      <c r="E18070" t="s">
        <v>688</v>
      </c>
      <c r="F18070" t="s">
        <v>260</v>
      </c>
      <c r="G18070" t="s">
        <v>243</v>
      </c>
      <c r="H18070" t="s">
        <v>248</v>
      </c>
      <c r="I18070" t="s">
        <v>249</v>
      </c>
      <c r="J18070" t="s">
        <v>250</v>
      </c>
      <c r="K18070" t="s">
        <v>191</v>
      </c>
      <c r="O18070" t="s">
        <v>265</v>
      </c>
      <c r="P18070">
        <v>2050</v>
      </c>
    </row>
    <row r="18071" spans="1:17" x14ac:dyDescent="0.25">
      <c r="A18071" t="s">
        <v>933</v>
      </c>
      <c r="B18071" t="s">
        <v>934</v>
      </c>
      <c r="C18071" t="s">
        <v>935</v>
      </c>
      <c r="D18071" t="s">
        <v>687</v>
      </c>
      <c r="E18071" t="s">
        <v>688</v>
      </c>
      <c r="F18071" t="s">
        <v>260</v>
      </c>
      <c r="G18071" t="s">
        <v>243</v>
      </c>
      <c r="H18071" t="s">
        <v>253</v>
      </c>
      <c r="I18071" t="s">
        <v>254</v>
      </c>
      <c r="J18071" t="s">
        <v>255</v>
      </c>
      <c r="K18071" t="s">
        <v>191</v>
      </c>
      <c r="O18071" t="s">
        <v>194</v>
      </c>
      <c r="P18071">
        <v>2020</v>
      </c>
    </row>
    <row r="18072" spans="1:17" x14ac:dyDescent="0.25">
      <c r="A18072" t="s">
        <v>933</v>
      </c>
      <c r="B18072" t="s">
        <v>934</v>
      </c>
      <c r="C18072" t="s">
        <v>935</v>
      </c>
      <c r="D18072" t="s">
        <v>687</v>
      </c>
      <c r="E18072" t="s">
        <v>688</v>
      </c>
      <c r="F18072" t="s">
        <v>260</v>
      </c>
      <c r="G18072" t="s">
        <v>243</v>
      </c>
      <c r="H18072" t="s">
        <v>253</v>
      </c>
      <c r="I18072" t="s">
        <v>254</v>
      </c>
      <c r="J18072" t="s">
        <v>255</v>
      </c>
      <c r="K18072" t="s">
        <v>191</v>
      </c>
      <c r="O18072" t="s">
        <v>194</v>
      </c>
      <c r="P18072">
        <v>2025</v>
      </c>
    </row>
    <row r="18073" spans="1:17" x14ac:dyDescent="0.25">
      <c r="A18073" t="s">
        <v>933</v>
      </c>
      <c r="B18073" t="s">
        <v>934</v>
      </c>
      <c r="C18073" t="s">
        <v>935</v>
      </c>
      <c r="D18073" t="s">
        <v>687</v>
      </c>
      <c r="E18073" t="s">
        <v>688</v>
      </c>
      <c r="F18073" t="s">
        <v>260</v>
      </c>
      <c r="G18073" t="s">
        <v>243</v>
      </c>
      <c r="H18073" t="s">
        <v>253</v>
      </c>
      <c r="I18073" t="s">
        <v>254</v>
      </c>
      <c r="J18073" t="s">
        <v>255</v>
      </c>
      <c r="K18073" t="s">
        <v>191</v>
      </c>
      <c r="O18073" t="s">
        <v>264</v>
      </c>
      <c r="P18073">
        <v>2025</v>
      </c>
    </row>
    <row r="18074" spans="1:17" x14ac:dyDescent="0.25">
      <c r="A18074" t="s">
        <v>933</v>
      </c>
      <c r="B18074" t="s">
        <v>934</v>
      </c>
      <c r="C18074" t="s">
        <v>935</v>
      </c>
      <c r="D18074" t="s">
        <v>687</v>
      </c>
      <c r="E18074" t="s">
        <v>688</v>
      </c>
      <c r="F18074" t="s">
        <v>260</v>
      </c>
      <c r="G18074" t="s">
        <v>243</v>
      </c>
      <c r="H18074" t="s">
        <v>253</v>
      </c>
      <c r="I18074" t="s">
        <v>254</v>
      </c>
      <c r="J18074" t="s">
        <v>255</v>
      </c>
      <c r="K18074" t="s">
        <v>191</v>
      </c>
      <c r="O18074" t="s">
        <v>265</v>
      </c>
      <c r="P18074">
        <v>2025</v>
      </c>
    </row>
    <row r="18075" spans="1:17" x14ac:dyDescent="0.25">
      <c r="A18075" t="s">
        <v>933</v>
      </c>
      <c r="B18075" t="s">
        <v>934</v>
      </c>
      <c r="C18075" t="s">
        <v>935</v>
      </c>
      <c r="D18075" t="s">
        <v>687</v>
      </c>
      <c r="E18075" t="s">
        <v>688</v>
      </c>
      <c r="F18075" t="s">
        <v>260</v>
      </c>
      <c r="G18075" t="s">
        <v>243</v>
      </c>
      <c r="H18075" t="s">
        <v>253</v>
      </c>
      <c r="I18075" t="s">
        <v>254</v>
      </c>
      <c r="J18075" t="s">
        <v>255</v>
      </c>
      <c r="K18075" t="s">
        <v>191</v>
      </c>
      <c r="O18075" t="s">
        <v>194</v>
      </c>
      <c r="P18075">
        <v>2030</v>
      </c>
    </row>
    <row r="18076" spans="1:17" x14ac:dyDescent="0.25">
      <c r="A18076" t="s">
        <v>933</v>
      </c>
      <c r="B18076" t="s">
        <v>934</v>
      </c>
      <c r="C18076" t="s">
        <v>935</v>
      </c>
      <c r="D18076" t="s">
        <v>687</v>
      </c>
      <c r="E18076" t="s">
        <v>688</v>
      </c>
      <c r="F18076" t="s">
        <v>260</v>
      </c>
      <c r="G18076" t="s">
        <v>243</v>
      </c>
      <c r="H18076" t="s">
        <v>253</v>
      </c>
      <c r="I18076" t="s">
        <v>254</v>
      </c>
      <c r="J18076" t="s">
        <v>255</v>
      </c>
      <c r="K18076" t="s">
        <v>191</v>
      </c>
      <c r="O18076" t="s">
        <v>194</v>
      </c>
      <c r="P18076">
        <v>2040</v>
      </c>
    </row>
    <row r="18077" spans="1:17" x14ac:dyDescent="0.25">
      <c r="A18077" t="s">
        <v>933</v>
      </c>
      <c r="B18077" t="s">
        <v>934</v>
      </c>
      <c r="C18077" t="s">
        <v>935</v>
      </c>
      <c r="D18077" t="s">
        <v>687</v>
      </c>
      <c r="E18077" t="s">
        <v>688</v>
      </c>
      <c r="F18077" t="s">
        <v>260</v>
      </c>
      <c r="G18077" t="s">
        <v>243</v>
      </c>
      <c r="H18077" t="s">
        <v>253</v>
      </c>
      <c r="I18077" t="s">
        <v>254</v>
      </c>
      <c r="J18077" t="s">
        <v>255</v>
      </c>
      <c r="K18077" t="s">
        <v>191</v>
      </c>
      <c r="O18077" t="s">
        <v>194</v>
      </c>
      <c r="P18077">
        <v>2050</v>
      </c>
    </row>
    <row r="18078" spans="1:17" x14ac:dyDescent="0.25">
      <c r="A18078" t="s">
        <v>933</v>
      </c>
      <c r="B18078" t="s">
        <v>934</v>
      </c>
      <c r="C18078" t="s">
        <v>935</v>
      </c>
      <c r="D18078" t="s">
        <v>687</v>
      </c>
      <c r="E18078" t="s">
        <v>688</v>
      </c>
      <c r="F18078" t="s">
        <v>260</v>
      </c>
      <c r="G18078" t="s">
        <v>243</v>
      </c>
      <c r="H18078" t="s">
        <v>253</v>
      </c>
      <c r="I18078" t="s">
        <v>254</v>
      </c>
      <c r="J18078" t="s">
        <v>255</v>
      </c>
      <c r="K18078" t="s">
        <v>191</v>
      </c>
      <c r="O18078" t="s">
        <v>264</v>
      </c>
      <c r="P18078">
        <v>2050</v>
      </c>
    </row>
    <row r="18079" spans="1:17" x14ac:dyDescent="0.25">
      <c r="A18079" t="s">
        <v>933</v>
      </c>
      <c r="B18079" t="s">
        <v>934</v>
      </c>
      <c r="C18079" t="s">
        <v>935</v>
      </c>
      <c r="D18079" t="s">
        <v>687</v>
      </c>
      <c r="E18079" t="s">
        <v>688</v>
      </c>
      <c r="F18079" t="s">
        <v>260</v>
      </c>
      <c r="G18079" t="s">
        <v>243</v>
      </c>
      <c r="H18079" t="s">
        <v>253</v>
      </c>
      <c r="I18079" t="s">
        <v>254</v>
      </c>
      <c r="J18079" t="s">
        <v>255</v>
      </c>
      <c r="K18079" t="s">
        <v>191</v>
      </c>
      <c r="O18079" t="s">
        <v>265</v>
      </c>
      <c r="P18079">
        <v>2050</v>
      </c>
    </row>
    <row r="18080" spans="1:17" x14ac:dyDescent="0.25">
      <c r="A18080" t="s">
        <v>933</v>
      </c>
      <c r="B18080" t="s">
        <v>934</v>
      </c>
      <c r="C18080" t="s">
        <v>935</v>
      </c>
      <c r="D18080" t="s">
        <v>687</v>
      </c>
      <c r="E18080" t="s">
        <v>688</v>
      </c>
      <c r="F18080" t="s">
        <v>260</v>
      </c>
      <c r="G18080" t="s">
        <v>243</v>
      </c>
      <c r="H18080" t="s">
        <v>357</v>
      </c>
      <c r="I18080" t="s">
        <v>306</v>
      </c>
      <c r="K18080" t="s">
        <v>78</v>
      </c>
      <c r="O18080" t="s">
        <v>194</v>
      </c>
      <c r="P18080">
        <v>2020</v>
      </c>
      <c r="Q18080">
        <v>4</v>
      </c>
    </row>
    <row r="18081" spans="1:17" x14ac:dyDescent="0.25">
      <c r="A18081" t="s">
        <v>933</v>
      </c>
      <c r="B18081" t="s">
        <v>934</v>
      </c>
      <c r="C18081" t="s">
        <v>935</v>
      </c>
      <c r="D18081" t="s">
        <v>687</v>
      </c>
      <c r="E18081" t="s">
        <v>688</v>
      </c>
      <c r="F18081" t="s">
        <v>260</v>
      </c>
      <c r="G18081" t="s">
        <v>243</v>
      </c>
      <c r="H18081" t="s">
        <v>357</v>
      </c>
      <c r="I18081" t="s">
        <v>306</v>
      </c>
      <c r="K18081" t="s">
        <v>78</v>
      </c>
      <c r="O18081" t="s">
        <v>194</v>
      </c>
      <c r="P18081">
        <v>2025</v>
      </c>
      <c r="Q18081">
        <v>4</v>
      </c>
    </row>
    <row r="18082" spans="1:17" x14ac:dyDescent="0.25">
      <c r="A18082" t="s">
        <v>933</v>
      </c>
      <c r="B18082" t="s">
        <v>934</v>
      </c>
      <c r="C18082" t="s">
        <v>935</v>
      </c>
      <c r="D18082" t="s">
        <v>687</v>
      </c>
      <c r="E18082" t="s">
        <v>688</v>
      </c>
      <c r="F18082" t="s">
        <v>260</v>
      </c>
      <c r="G18082" t="s">
        <v>243</v>
      </c>
      <c r="H18082" t="s">
        <v>357</v>
      </c>
      <c r="I18082" t="s">
        <v>306</v>
      </c>
      <c r="K18082" t="s">
        <v>78</v>
      </c>
      <c r="O18082" t="s">
        <v>264</v>
      </c>
      <c r="P18082">
        <v>2025</v>
      </c>
      <c r="Q18082">
        <v>3</v>
      </c>
    </row>
    <row r="18083" spans="1:17" x14ac:dyDescent="0.25">
      <c r="A18083" t="s">
        <v>933</v>
      </c>
      <c r="B18083" t="s">
        <v>934</v>
      </c>
      <c r="C18083" t="s">
        <v>935</v>
      </c>
      <c r="D18083" t="s">
        <v>687</v>
      </c>
      <c r="E18083" t="s">
        <v>688</v>
      </c>
      <c r="F18083" t="s">
        <v>260</v>
      </c>
      <c r="G18083" t="s">
        <v>243</v>
      </c>
      <c r="H18083" t="s">
        <v>357</v>
      </c>
      <c r="I18083" t="s">
        <v>306</v>
      </c>
      <c r="K18083" t="s">
        <v>78</v>
      </c>
      <c r="O18083" t="s">
        <v>265</v>
      </c>
      <c r="P18083">
        <v>2025</v>
      </c>
      <c r="Q18083">
        <v>5</v>
      </c>
    </row>
    <row r="18084" spans="1:17" x14ac:dyDescent="0.25">
      <c r="A18084" t="s">
        <v>933</v>
      </c>
      <c r="B18084" t="s">
        <v>934</v>
      </c>
      <c r="C18084" t="s">
        <v>935</v>
      </c>
      <c r="D18084" t="s">
        <v>687</v>
      </c>
      <c r="E18084" t="s">
        <v>688</v>
      </c>
      <c r="F18084" t="s">
        <v>260</v>
      </c>
      <c r="G18084" t="s">
        <v>243</v>
      </c>
      <c r="H18084" t="s">
        <v>357</v>
      </c>
      <c r="I18084" t="s">
        <v>306</v>
      </c>
      <c r="K18084" t="s">
        <v>78</v>
      </c>
      <c r="O18084" t="s">
        <v>194</v>
      </c>
      <c r="P18084">
        <v>2030</v>
      </c>
      <c r="Q18084">
        <v>4</v>
      </c>
    </row>
    <row r="18085" spans="1:17" x14ac:dyDescent="0.25">
      <c r="A18085" t="s">
        <v>933</v>
      </c>
      <c r="B18085" t="s">
        <v>934</v>
      </c>
      <c r="C18085" t="s">
        <v>935</v>
      </c>
      <c r="D18085" t="s">
        <v>687</v>
      </c>
      <c r="E18085" t="s">
        <v>688</v>
      </c>
      <c r="F18085" t="s">
        <v>260</v>
      </c>
      <c r="G18085" t="s">
        <v>243</v>
      </c>
      <c r="H18085" t="s">
        <v>357</v>
      </c>
      <c r="I18085" t="s">
        <v>306</v>
      </c>
      <c r="K18085" t="s">
        <v>78</v>
      </c>
      <c r="O18085" t="s">
        <v>194</v>
      </c>
      <c r="P18085">
        <v>2040</v>
      </c>
      <c r="Q18085">
        <v>4</v>
      </c>
    </row>
    <row r="18086" spans="1:17" x14ac:dyDescent="0.25">
      <c r="A18086" t="s">
        <v>933</v>
      </c>
      <c r="B18086" t="s">
        <v>934</v>
      </c>
      <c r="C18086" t="s">
        <v>935</v>
      </c>
      <c r="D18086" t="s">
        <v>687</v>
      </c>
      <c r="E18086" t="s">
        <v>688</v>
      </c>
      <c r="F18086" t="s">
        <v>260</v>
      </c>
      <c r="G18086" t="s">
        <v>243</v>
      </c>
      <c r="H18086" t="s">
        <v>357</v>
      </c>
      <c r="I18086" t="s">
        <v>306</v>
      </c>
      <c r="K18086" t="s">
        <v>78</v>
      </c>
      <c r="O18086" t="s">
        <v>194</v>
      </c>
      <c r="P18086">
        <v>2050</v>
      </c>
      <c r="Q18086">
        <v>4</v>
      </c>
    </row>
    <row r="18087" spans="1:17" x14ac:dyDescent="0.25">
      <c r="A18087" t="s">
        <v>933</v>
      </c>
      <c r="B18087" t="s">
        <v>934</v>
      </c>
      <c r="C18087" t="s">
        <v>935</v>
      </c>
      <c r="D18087" t="s">
        <v>687</v>
      </c>
      <c r="E18087" t="s">
        <v>688</v>
      </c>
      <c r="F18087" t="s">
        <v>260</v>
      </c>
      <c r="G18087" t="s">
        <v>243</v>
      </c>
      <c r="H18087" t="s">
        <v>357</v>
      </c>
      <c r="I18087" t="s">
        <v>306</v>
      </c>
      <c r="K18087" t="s">
        <v>78</v>
      </c>
      <c r="O18087" t="s">
        <v>264</v>
      </c>
      <c r="P18087">
        <v>2050</v>
      </c>
      <c r="Q18087">
        <v>3</v>
      </c>
    </row>
    <row r="18088" spans="1:17" x14ac:dyDescent="0.25">
      <c r="A18088" t="s">
        <v>933</v>
      </c>
      <c r="B18088" t="s">
        <v>934</v>
      </c>
      <c r="C18088" t="s">
        <v>935</v>
      </c>
      <c r="D18088" t="s">
        <v>687</v>
      </c>
      <c r="E18088" t="s">
        <v>688</v>
      </c>
      <c r="F18088" t="s">
        <v>260</v>
      </c>
      <c r="G18088" t="s">
        <v>243</v>
      </c>
      <c r="H18088" t="s">
        <v>357</v>
      </c>
      <c r="I18088" t="s">
        <v>306</v>
      </c>
      <c r="K18088" t="s">
        <v>78</v>
      </c>
      <c r="O18088" t="s">
        <v>265</v>
      </c>
      <c r="P18088">
        <v>2050</v>
      </c>
      <c r="Q18088">
        <v>5</v>
      </c>
    </row>
    <row r="18089" spans="1:17" x14ac:dyDescent="0.25">
      <c r="A18089" t="s">
        <v>933</v>
      </c>
      <c r="B18089" t="s">
        <v>934</v>
      </c>
      <c r="C18089" t="s">
        <v>935</v>
      </c>
      <c r="D18089" t="s">
        <v>687</v>
      </c>
      <c r="E18089" t="s">
        <v>688</v>
      </c>
      <c r="F18089" t="s">
        <v>260</v>
      </c>
      <c r="G18089" t="s">
        <v>188</v>
      </c>
      <c r="H18089" t="s">
        <v>700</v>
      </c>
      <c r="I18089" t="s">
        <v>701</v>
      </c>
      <c r="K18089" t="s">
        <v>612</v>
      </c>
      <c r="N18089" t="s">
        <v>938</v>
      </c>
      <c r="O18089" t="s">
        <v>194</v>
      </c>
      <c r="P18089">
        <v>2020</v>
      </c>
      <c r="Q18089">
        <v>2000</v>
      </c>
    </row>
    <row r="18090" spans="1:17" x14ac:dyDescent="0.25">
      <c r="A18090" t="s">
        <v>933</v>
      </c>
      <c r="B18090" t="s">
        <v>934</v>
      </c>
      <c r="C18090" t="s">
        <v>935</v>
      </c>
      <c r="D18090" t="s">
        <v>687</v>
      </c>
      <c r="E18090" t="s">
        <v>688</v>
      </c>
      <c r="F18090" t="s">
        <v>260</v>
      </c>
      <c r="G18090" t="s">
        <v>188</v>
      </c>
      <c r="H18090" t="s">
        <v>700</v>
      </c>
      <c r="I18090" t="s">
        <v>701</v>
      </c>
      <c r="K18090" t="s">
        <v>612</v>
      </c>
      <c r="N18090" t="s">
        <v>938</v>
      </c>
      <c r="O18090" t="s">
        <v>194</v>
      </c>
      <c r="P18090">
        <v>2025</v>
      </c>
      <c r="Q18090">
        <v>2000</v>
      </c>
    </row>
    <row r="18091" spans="1:17" x14ac:dyDescent="0.25">
      <c r="A18091" t="s">
        <v>933</v>
      </c>
      <c r="B18091" t="s">
        <v>934</v>
      </c>
      <c r="C18091" t="s">
        <v>935</v>
      </c>
      <c r="D18091" t="s">
        <v>687</v>
      </c>
      <c r="E18091" t="s">
        <v>688</v>
      </c>
      <c r="F18091" t="s">
        <v>260</v>
      </c>
      <c r="G18091" t="s">
        <v>188</v>
      </c>
      <c r="H18091" t="s">
        <v>700</v>
      </c>
      <c r="I18091" t="s">
        <v>701</v>
      </c>
      <c r="K18091" t="s">
        <v>612</v>
      </c>
      <c r="N18091" t="s">
        <v>938</v>
      </c>
      <c r="O18091" t="s">
        <v>264</v>
      </c>
      <c r="P18091">
        <v>2025</v>
      </c>
      <c r="Q18091">
        <v>2000</v>
      </c>
    </row>
    <row r="18092" spans="1:17" x14ac:dyDescent="0.25">
      <c r="A18092" t="s">
        <v>933</v>
      </c>
      <c r="B18092" t="s">
        <v>934</v>
      </c>
      <c r="C18092" t="s">
        <v>935</v>
      </c>
      <c r="D18092" t="s">
        <v>687</v>
      </c>
      <c r="E18092" t="s">
        <v>688</v>
      </c>
      <c r="F18092" t="s">
        <v>260</v>
      </c>
      <c r="G18092" t="s">
        <v>188</v>
      </c>
      <c r="H18092" t="s">
        <v>700</v>
      </c>
      <c r="I18092" t="s">
        <v>701</v>
      </c>
      <c r="K18092" t="s">
        <v>612</v>
      </c>
      <c r="N18092" t="s">
        <v>938</v>
      </c>
      <c r="O18092" t="s">
        <v>265</v>
      </c>
      <c r="P18092">
        <v>2025</v>
      </c>
      <c r="Q18092">
        <v>2000</v>
      </c>
    </row>
    <row r="18093" spans="1:17" x14ac:dyDescent="0.25">
      <c r="A18093" t="s">
        <v>933</v>
      </c>
      <c r="B18093" t="s">
        <v>934</v>
      </c>
      <c r="C18093" t="s">
        <v>935</v>
      </c>
      <c r="D18093" t="s">
        <v>687</v>
      </c>
      <c r="E18093" t="s">
        <v>688</v>
      </c>
      <c r="F18093" t="s">
        <v>260</v>
      </c>
      <c r="G18093" t="s">
        <v>188</v>
      </c>
      <c r="H18093" t="s">
        <v>700</v>
      </c>
      <c r="I18093" t="s">
        <v>701</v>
      </c>
      <c r="K18093" t="s">
        <v>612</v>
      </c>
      <c r="N18093" t="s">
        <v>938</v>
      </c>
      <c r="O18093" t="s">
        <v>194</v>
      </c>
      <c r="P18093">
        <v>2030</v>
      </c>
      <c r="Q18093">
        <v>2000</v>
      </c>
    </row>
    <row r="18094" spans="1:17" x14ac:dyDescent="0.25">
      <c r="A18094" t="s">
        <v>933</v>
      </c>
      <c r="B18094" t="s">
        <v>934</v>
      </c>
      <c r="C18094" t="s">
        <v>935</v>
      </c>
      <c r="D18094" t="s">
        <v>687</v>
      </c>
      <c r="E18094" t="s">
        <v>688</v>
      </c>
      <c r="F18094" t="s">
        <v>260</v>
      </c>
      <c r="G18094" t="s">
        <v>188</v>
      </c>
      <c r="H18094" t="s">
        <v>700</v>
      </c>
      <c r="I18094" t="s">
        <v>701</v>
      </c>
      <c r="K18094" t="s">
        <v>612</v>
      </c>
      <c r="N18094" t="s">
        <v>938</v>
      </c>
      <c r="O18094" t="s">
        <v>194</v>
      </c>
      <c r="P18094">
        <v>2040</v>
      </c>
      <c r="Q18094">
        <v>2000</v>
      </c>
    </row>
    <row r="18095" spans="1:17" x14ac:dyDescent="0.25">
      <c r="A18095" t="s">
        <v>933</v>
      </c>
      <c r="B18095" t="s">
        <v>934</v>
      </c>
      <c r="C18095" t="s">
        <v>935</v>
      </c>
      <c r="D18095" t="s">
        <v>687</v>
      </c>
      <c r="E18095" t="s">
        <v>688</v>
      </c>
      <c r="F18095" t="s">
        <v>260</v>
      </c>
      <c r="G18095" t="s">
        <v>188</v>
      </c>
      <c r="H18095" t="s">
        <v>700</v>
      </c>
      <c r="I18095" t="s">
        <v>701</v>
      </c>
      <c r="K18095" t="s">
        <v>612</v>
      </c>
      <c r="N18095" t="s">
        <v>938</v>
      </c>
      <c r="O18095" t="s">
        <v>194</v>
      </c>
      <c r="P18095">
        <v>2050</v>
      </c>
      <c r="Q18095">
        <v>2000</v>
      </c>
    </row>
    <row r="18096" spans="1:17" x14ac:dyDescent="0.25">
      <c r="A18096" t="s">
        <v>933</v>
      </c>
      <c r="B18096" t="s">
        <v>934</v>
      </c>
      <c r="C18096" t="s">
        <v>935</v>
      </c>
      <c r="D18096" t="s">
        <v>687</v>
      </c>
      <c r="E18096" t="s">
        <v>688</v>
      </c>
      <c r="F18096" t="s">
        <v>260</v>
      </c>
      <c r="G18096" t="s">
        <v>188</v>
      </c>
      <c r="H18096" t="s">
        <v>700</v>
      </c>
      <c r="I18096" t="s">
        <v>701</v>
      </c>
      <c r="K18096" t="s">
        <v>612</v>
      </c>
      <c r="N18096" t="s">
        <v>938</v>
      </c>
      <c r="O18096" t="s">
        <v>264</v>
      </c>
      <c r="P18096">
        <v>2050</v>
      </c>
      <c r="Q18096">
        <v>2000</v>
      </c>
    </row>
    <row r="18097" spans="1:17" x14ac:dyDescent="0.25">
      <c r="A18097" t="s">
        <v>933</v>
      </c>
      <c r="B18097" t="s">
        <v>934</v>
      </c>
      <c r="C18097" t="s">
        <v>935</v>
      </c>
      <c r="D18097" t="s">
        <v>687</v>
      </c>
      <c r="E18097" t="s">
        <v>688</v>
      </c>
      <c r="F18097" t="s">
        <v>260</v>
      </c>
      <c r="G18097" t="s">
        <v>188</v>
      </c>
      <c r="H18097" t="s">
        <v>700</v>
      </c>
      <c r="I18097" t="s">
        <v>701</v>
      </c>
      <c r="K18097" t="s">
        <v>612</v>
      </c>
      <c r="N18097" t="s">
        <v>938</v>
      </c>
      <c r="O18097" t="s">
        <v>265</v>
      </c>
      <c r="P18097">
        <v>2050</v>
      </c>
      <c r="Q18097">
        <v>2000</v>
      </c>
    </row>
    <row r="18098" spans="1:17" x14ac:dyDescent="0.25">
      <c r="A18098" t="s">
        <v>933</v>
      </c>
      <c r="B18098" t="s">
        <v>934</v>
      </c>
      <c r="C18098" t="s">
        <v>935</v>
      </c>
      <c r="D18098" t="s">
        <v>687</v>
      </c>
      <c r="E18098" t="s">
        <v>688</v>
      </c>
      <c r="F18098" t="s">
        <v>260</v>
      </c>
      <c r="G18098" t="s">
        <v>188</v>
      </c>
      <c r="H18098" t="s">
        <v>702</v>
      </c>
      <c r="I18098" t="s">
        <v>703</v>
      </c>
      <c r="K18098" t="s">
        <v>474</v>
      </c>
      <c r="M18098" t="s">
        <v>950</v>
      </c>
      <c r="N18098" t="s">
        <v>425</v>
      </c>
      <c r="O18098" t="s">
        <v>194</v>
      </c>
      <c r="P18098">
        <v>2020</v>
      </c>
      <c r="Q18098">
        <v>100</v>
      </c>
    </row>
    <row r="18099" spans="1:17" x14ac:dyDescent="0.25">
      <c r="A18099" t="s">
        <v>933</v>
      </c>
      <c r="B18099" t="s">
        <v>934</v>
      </c>
      <c r="C18099" t="s">
        <v>935</v>
      </c>
      <c r="D18099" t="s">
        <v>687</v>
      </c>
      <c r="E18099" t="s">
        <v>688</v>
      </c>
      <c r="F18099" t="s">
        <v>260</v>
      </c>
      <c r="G18099" t="s">
        <v>188</v>
      </c>
      <c r="H18099" t="s">
        <v>702</v>
      </c>
      <c r="I18099" t="s">
        <v>703</v>
      </c>
      <c r="K18099" t="s">
        <v>474</v>
      </c>
      <c r="M18099" t="s">
        <v>950</v>
      </c>
      <c r="N18099" t="s">
        <v>425</v>
      </c>
      <c r="O18099" t="s">
        <v>194</v>
      </c>
      <c r="P18099">
        <v>2025</v>
      </c>
      <c r="Q18099">
        <v>100</v>
      </c>
    </row>
    <row r="18100" spans="1:17" x14ac:dyDescent="0.25">
      <c r="A18100" t="s">
        <v>933</v>
      </c>
      <c r="B18100" t="s">
        <v>934</v>
      </c>
      <c r="C18100" t="s">
        <v>935</v>
      </c>
      <c r="D18100" t="s">
        <v>687</v>
      </c>
      <c r="E18100" t="s">
        <v>688</v>
      </c>
      <c r="F18100" t="s">
        <v>260</v>
      </c>
      <c r="G18100" t="s">
        <v>188</v>
      </c>
      <c r="H18100" t="s">
        <v>702</v>
      </c>
      <c r="I18100" t="s">
        <v>703</v>
      </c>
      <c r="K18100" t="s">
        <v>474</v>
      </c>
      <c r="M18100" t="s">
        <v>950</v>
      </c>
      <c r="N18100" t="s">
        <v>425</v>
      </c>
      <c r="O18100" t="s">
        <v>264</v>
      </c>
      <c r="P18100">
        <v>2025</v>
      </c>
      <c r="Q18100">
        <v>85</v>
      </c>
    </row>
    <row r="18101" spans="1:17" x14ac:dyDescent="0.25">
      <c r="A18101" t="s">
        <v>933</v>
      </c>
      <c r="B18101" t="s">
        <v>934</v>
      </c>
      <c r="C18101" t="s">
        <v>935</v>
      </c>
      <c r="D18101" t="s">
        <v>687</v>
      </c>
      <c r="E18101" t="s">
        <v>688</v>
      </c>
      <c r="F18101" t="s">
        <v>260</v>
      </c>
      <c r="G18101" t="s">
        <v>188</v>
      </c>
      <c r="H18101" t="s">
        <v>702</v>
      </c>
      <c r="I18101" t="s">
        <v>703</v>
      </c>
      <c r="K18101" t="s">
        <v>474</v>
      </c>
      <c r="M18101" t="s">
        <v>950</v>
      </c>
      <c r="N18101" t="s">
        <v>425</v>
      </c>
      <c r="O18101" t="s">
        <v>265</v>
      </c>
      <c r="P18101">
        <v>2025</v>
      </c>
      <c r="Q18101">
        <v>115</v>
      </c>
    </row>
    <row r="18102" spans="1:17" x14ac:dyDescent="0.25">
      <c r="A18102" t="s">
        <v>933</v>
      </c>
      <c r="B18102" t="s">
        <v>934</v>
      </c>
      <c r="C18102" t="s">
        <v>935</v>
      </c>
      <c r="D18102" t="s">
        <v>687</v>
      </c>
      <c r="E18102" t="s">
        <v>688</v>
      </c>
      <c r="F18102" t="s">
        <v>260</v>
      </c>
      <c r="G18102" t="s">
        <v>188</v>
      </c>
      <c r="H18102" t="s">
        <v>702</v>
      </c>
      <c r="I18102" t="s">
        <v>703</v>
      </c>
      <c r="K18102" t="s">
        <v>474</v>
      </c>
      <c r="M18102" t="s">
        <v>950</v>
      </c>
      <c r="N18102" t="s">
        <v>425</v>
      </c>
      <c r="O18102" t="s">
        <v>194</v>
      </c>
      <c r="P18102">
        <v>2030</v>
      </c>
      <c r="Q18102">
        <v>100</v>
      </c>
    </row>
    <row r="18103" spans="1:17" x14ac:dyDescent="0.25">
      <c r="A18103" t="s">
        <v>933</v>
      </c>
      <c r="B18103" t="s">
        <v>934</v>
      </c>
      <c r="C18103" t="s">
        <v>935</v>
      </c>
      <c r="D18103" t="s">
        <v>687</v>
      </c>
      <c r="E18103" t="s">
        <v>688</v>
      </c>
      <c r="F18103" t="s">
        <v>260</v>
      </c>
      <c r="G18103" t="s">
        <v>188</v>
      </c>
      <c r="H18103" t="s">
        <v>702</v>
      </c>
      <c r="I18103" t="s">
        <v>703</v>
      </c>
      <c r="K18103" t="s">
        <v>474</v>
      </c>
      <c r="M18103" t="s">
        <v>950</v>
      </c>
      <c r="N18103" t="s">
        <v>425</v>
      </c>
      <c r="O18103" t="s">
        <v>194</v>
      </c>
      <c r="P18103">
        <v>2040</v>
      </c>
      <c r="Q18103">
        <v>100</v>
      </c>
    </row>
    <row r="18104" spans="1:17" x14ac:dyDescent="0.25">
      <c r="A18104" t="s">
        <v>933</v>
      </c>
      <c r="B18104" t="s">
        <v>934</v>
      </c>
      <c r="C18104" t="s">
        <v>935</v>
      </c>
      <c r="D18104" t="s">
        <v>687</v>
      </c>
      <c r="E18104" t="s">
        <v>688</v>
      </c>
      <c r="F18104" t="s">
        <v>260</v>
      </c>
      <c r="G18104" t="s">
        <v>188</v>
      </c>
      <c r="H18104" t="s">
        <v>702</v>
      </c>
      <c r="I18104" t="s">
        <v>703</v>
      </c>
      <c r="K18104" t="s">
        <v>474</v>
      </c>
      <c r="M18104" t="s">
        <v>950</v>
      </c>
      <c r="N18104" t="s">
        <v>425</v>
      </c>
      <c r="O18104" t="s">
        <v>194</v>
      </c>
      <c r="P18104">
        <v>2050</v>
      </c>
      <c r="Q18104">
        <v>100</v>
      </c>
    </row>
    <row r="18105" spans="1:17" x14ac:dyDescent="0.25">
      <c r="A18105" t="s">
        <v>933</v>
      </c>
      <c r="B18105" t="s">
        <v>934</v>
      </c>
      <c r="C18105" t="s">
        <v>935</v>
      </c>
      <c r="D18105" t="s">
        <v>687</v>
      </c>
      <c r="E18105" t="s">
        <v>688</v>
      </c>
      <c r="F18105" t="s">
        <v>260</v>
      </c>
      <c r="G18105" t="s">
        <v>188</v>
      </c>
      <c r="H18105" t="s">
        <v>702</v>
      </c>
      <c r="I18105" t="s">
        <v>703</v>
      </c>
      <c r="K18105" t="s">
        <v>474</v>
      </c>
      <c r="M18105" t="s">
        <v>950</v>
      </c>
      <c r="N18105" t="s">
        <v>425</v>
      </c>
      <c r="O18105" t="s">
        <v>264</v>
      </c>
      <c r="P18105">
        <v>2050</v>
      </c>
      <c r="Q18105">
        <v>85</v>
      </c>
    </row>
    <row r="18106" spans="1:17" x14ac:dyDescent="0.25">
      <c r="A18106" t="s">
        <v>933</v>
      </c>
      <c r="B18106" t="s">
        <v>934</v>
      </c>
      <c r="C18106" t="s">
        <v>935</v>
      </c>
      <c r="D18106" t="s">
        <v>687</v>
      </c>
      <c r="E18106" t="s">
        <v>688</v>
      </c>
      <c r="F18106" t="s">
        <v>260</v>
      </c>
      <c r="G18106" t="s">
        <v>188</v>
      </c>
      <c r="H18106" t="s">
        <v>702</v>
      </c>
      <c r="I18106" t="s">
        <v>703</v>
      </c>
      <c r="K18106" t="s">
        <v>474</v>
      </c>
      <c r="M18106" t="s">
        <v>950</v>
      </c>
      <c r="N18106" t="s">
        <v>425</v>
      </c>
      <c r="O18106" t="s">
        <v>265</v>
      </c>
      <c r="P18106">
        <v>2050</v>
      </c>
      <c r="Q18106">
        <v>115</v>
      </c>
    </row>
    <row r="18107" spans="1:17" x14ac:dyDescent="0.25">
      <c r="A18107" t="s">
        <v>933</v>
      </c>
      <c r="B18107" t="s">
        <v>934</v>
      </c>
      <c r="C18107" t="s">
        <v>935</v>
      </c>
      <c r="D18107" t="s">
        <v>687</v>
      </c>
      <c r="E18107" t="s">
        <v>688</v>
      </c>
      <c r="F18107" t="s">
        <v>260</v>
      </c>
      <c r="G18107" t="s">
        <v>188</v>
      </c>
      <c r="H18107" t="s">
        <v>705</v>
      </c>
      <c r="I18107" t="s">
        <v>706</v>
      </c>
      <c r="K18107" t="s">
        <v>474</v>
      </c>
      <c r="M18107" t="s">
        <v>199</v>
      </c>
      <c r="N18107" t="s">
        <v>425</v>
      </c>
      <c r="O18107" t="s">
        <v>194</v>
      </c>
      <c r="P18107">
        <v>2020</v>
      </c>
      <c r="Q18107">
        <v>21</v>
      </c>
    </row>
    <row r="18108" spans="1:17" x14ac:dyDescent="0.25">
      <c r="A18108" t="s">
        <v>933</v>
      </c>
      <c r="B18108" t="s">
        <v>934</v>
      </c>
      <c r="C18108" t="s">
        <v>935</v>
      </c>
      <c r="D18108" t="s">
        <v>687</v>
      </c>
      <c r="E18108" t="s">
        <v>688</v>
      </c>
      <c r="F18108" t="s">
        <v>260</v>
      </c>
      <c r="G18108" t="s">
        <v>188</v>
      </c>
      <c r="H18108" t="s">
        <v>705</v>
      </c>
      <c r="I18108" t="s">
        <v>706</v>
      </c>
      <c r="K18108" t="s">
        <v>474</v>
      </c>
      <c r="M18108" t="s">
        <v>199</v>
      </c>
      <c r="N18108" t="s">
        <v>425</v>
      </c>
      <c r="O18108" t="s">
        <v>194</v>
      </c>
      <c r="P18108">
        <v>2025</v>
      </c>
      <c r="Q18108">
        <v>20.769044496014502</v>
      </c>
    </row>
    <row r="18109" spans="1:17" x14ac:dyDescent="0.25">
      <c r="A18109" t="s">
        <v>933</v>
      </c>
      <c r="B18109" t="s">
        <v>934</v>
      </c>
      <c r="C18109" t="s">
        <v>935</v>
      </c>
      <c r="D18109" t="s">
        <v>687</v>
      </c>
      <c r="E18109" t="s">
        <v>688</v>
      </c>
      <c r="F18109" t="s">
        <v>260</v>
      </c>
      <c r="G18109" t="s">
        <v>188</v>
      </c>
      <c r="H18109" t="s">
        <v>705</v>
      </c>
      <c r="I18109" t="s">
        <v>706</v>
      </c>
      <c r="K18109" t="s">
        <v>474</v>
      </c>
      <c r="M18109" t="s">
        <v>199</v>
      </c>
      <c r="N18109" t="s">
        <v>425</v>
      </c>
      <c r="O18109" t="s">
        <v>264</v>
      </c>
      <c r="P18109">
        <v>2025</v>
      </c>
      <c r="Q18109">
        <v>17.653687821612301</v>
      </c>
    </row>
    <row r="18110" spans="1:17" x14ac:dyDescent="0.25">
      <c r="A18110" t="s">
        <v>933</v>
      </c>
      <c r="B18110" t="s">
        <v>934</v>
      </c>
      <c r="C18110" t="s">
        <v>935</v>
      </c>
      <c r="D18110" t="s">
        <v>687</v>
      </c>
      <c r="E18110" t="s">
        <v>688</v>
      </c>
      <c r="F18110" t="s">
        <v>260</v>
      </c>
      <c r="G18110" t="s">
        <v>188</v>
      </c>
      <c r="H18110" t="s">
        <v>705</v>
      </c>
      <c r="I18110" t="s">
        <v>706</v>
      </c>
      <c r="K18110" t="s">
        <v>474</v>
      </c>
      <c r="M18110" t="s">
        <v>199</v>
      </c>
      <c r="N18110" t="s">
        <v>425</v>
      </c>
      <c r="O18110" t="s">
        <v>265</v>
      </c>
      <c r="P18110">
        <v>2025</v>
      </c>
      <c r="Q18110">
        <v>23.884401170416702</v>
      </c>
    </row>
    <row r="18111" spans="1:17" x14ac:dyDescent="0.25">
      <c r="A18111" t="s">
        <v>933</v>
      </c>
      <c r="B18111" t="s">
        <v>934</v>
      </c>
      <c r="C18111" t="s">
        <v>935</v>
      </c>
      <c r="D18111" t="s">
        <v>687</v>
      </c>
      <c r="E18111" t="s">
        <v>688</v>
      </c>
      <c r="F18111" t="s">
        <v>260</v>
      </c>
      <c r="G18111" t="s">
        <v>188</v>
      </c>
      <c r="H18111" t="s">
        <v>705</v>
      </c>
      <c r="I18111" t="s">
        <v>706</v>
      </c>
      <c r="K18111" t="s">
        <v>474</v>
      </c>
      <c r="M18111" t="s">
        <v>199</v>
      </c>
      <c r="N18111" t="s">
        <v>425</v>
      </c>
      <c r="O18111" t="s">
        <v>194</v>
      </c>
      <c r="P18111">
        <v>2030</v>
      </c>
      <c r="Q18111">
        <v>20.3844325609032</v>
      </c>
    </row>
    <row r="18112" spans="1:17" x14ac:dyDescent="0.25">
      <c r="A18112" t="s">
        <v>933</v>
      </c>
      <c r="B18112" t="s">
        <v>934</v>
      </c>
      <c r="C18112" t="s">
        <v>935</v>
      </c>
      <c r="D18112" t="s">
        <v>687</v>
      </c>
      <c r="E18112" t="s">
        <v>688</v>
      </c>
      <c r="F18112" t="s">
        <v>260</v>
      </c>
      <c r="G18112" t="s">
        <v>188</v>
      </c>
      <c r="H18112" t="s">
        <v>705</v>
      </c>
      <c r="I18112" t="s">
        <v>706</v>
      </c>
      <c r="K18112" t="s">
        <v>474</v>
      </c>
      <c r="M18112" t="s">
        <v>199</v>
      </c>
      <c r="N18112" t="s">
        <v>425</v>
      </c>
      <c r="O18112" t="s">
        <v>194</v>
      </c>
      <c r="P18112">
        <v>2040</v>
      </c>
      <c r="Q18112">
        <v>19.669189313152199</v>
      </c>
    </row>
    <row r="18113" spans="1:17" x14ac:dyDescent="0.25">
      <c r="A18113" t="s">
        <v>933</v>
      </c>
      <c r="B18113" t="s">
        <v>934</v>
      </c>
      <c r="C18113" t="s">
        <v>935</v>
      </c>
      <c r="D18113" t="s">
        <v>687</v>
      </c>
      <c r="E18113" t="s">
        <v>688</v>
      </c>
      <c r="F18113" t="s">
        <v>260</v>
      </c>
      <c r="G18113" t="s">
        <v>188</v>
      </c>
      <c r="H18113" t="s">
        <v>705</v>
      </c>
      <c r="I18113" t="s">
        <v>706</v>
      </c>
      <c r="K18113" t="s">
        <v>474</v>
      </c>
      <c r="M18113" t="s">
        <v>199</v>
      </c>
      <c r="N18113" t="s">
        <v>425</v>
      </c>
      <c r="O18113" t="s">
        <v>194</v>
      </c>
      <c r="P18113">
        <v>2050</v>
      </c>
      <c r="Q18113">
        <v>19.324115816430201</v>
      </c>
    </row>
    <row r="18114" spans="1:17" x14ac:dyDescent="0.25">
      <c r="A18114" t="s">
        <v>933</v>
      </c>
      <c r="B18114" t="s">
        <v>934</v>
      </c>
      <c r="C18114" t="s">
        <v>935</v>
      </c>
      <c r="D18114" t="s">
        <v>687</v>
      </c>
      <c r="E18114" t="s">
        <v>688</v>
      </c>
      <c r="F18114" t="s">
        <v>260</v>
      </c>
      <c r="G18114" t="s">
        <v>188</v>
      </c>
      <c r="H18114" t="s">
        <v>705</v>
      </c>
      <c r="I18114" t="s">
        <v>706</v>
      </c>
      <c r="K18114" t="s">
        <v>474</v>
      </c>
      <c r="M18114" t="s">
        <v>199</v>
      </c>
      <c r="N18114" t="s">
        <v>425</v>
      </c>
      <c r="O18114" t="s">
        <v>264</v>
      </c>
      <c r="P18114">
        <v>2050</v>
      </c>
      <c r="Q18114">
        <v>16.425498443965701</v>
      </c>
    </row>
    <row r="18115" spans="1:17" x14ac:dyDescent="0.25">
      <c r="A18115" t="s">
        <v>933</v>
      </c>
      <c r="B18115" t="s">
        <v>934</v>
      </c>
      <c r="C18115" t="s">
        <v>935</v>
      </c>
      <c r="D18115" t="s">
        <v>687</v>
      </c>
      <c r="E18115" t="s">
        <v>688</v>
      </c>
      <c r="F18115" t="s">
        <v>260</v>
      </c>
      <c r="G18115" t="s">
        <v>188</v>
      </c>
      <c r="H18115" t="s">
        <v>705</v>
      </c>
      <c r="I18115" t="s">
        <v>706</v>
      </c>
      <c r="K18115" t="s">
        <v>474</v>
      </c>
      <c r="M18115" t="s">
        <v>199</v>
      </c>
      <c r="N18115" t="s">
        <v>425</v>
      </c>
      <c r="O18115" t="s">
        <v>265</v>
      </c>
      <c r="P18115">
        <v>2050</v>
      </c>
      <c r="Q18115">
        <v>22.222733188894701</v>
      </c>
    </row>
    <row r="18116" spans="1:17" x14ac:dyDescent="0.25">
      <c r="A18116" t="s">
        <v>933</v>
      </c>
      <c r="B18116" t="s">
        <v>934</v>
      </c>
      <c r="C18116" t="s">
        <v>935</v>
      </c>
      <c r="D18116" t="s">
        <v>687</v>
      </c>
      <c r="E18116" t="s">
        <v>688</v>
      </c>
      <c r="F18116" t="s">
        <v>260</v>
      </c>
      <c r="G18116" t="s">
        <v>188</v>
      </c>
      <c r="H18116" t="s">
        <v>710</v>
      </c>
      <c r="I18116" t="s">
        <v>711</v>
      </c>
      <c r="J18116" t="s">
        <v>351</v>
      </c>
      <c r="K18116" t="s">
        <v>191</v>
      </c>
      <c r="M18116" t="s">
        <v>951</v>
      </c>
      <c r="O18116" t="s">
        <v>194</v>
      </c>
      <c r="P18116">
        <v>2020</v>
      </c>
      <c r="Q18116">
        <v>3.77</v>
      </c>
    </row>
    <row r="18117" spans="1:17" x14ac:dyDescent="0.25">
      <c r="A18117" t="s">
        <v>933</v>
      </c>
      <c r="B18117" t="s">
        <v>934</v>
      </c>
      <c r="C18117" t="s">
        <v>935</v>
      </c>
      <c r="D18117" t="s">
        <v>687</v>
      </c>
      <c r="E18117" t="s">
        <v>688</v>
      </c>
      <c r="F18117" t="s">
        <v>260</v>
      </c>
      <c r="G18117" t="s">
        <v>188</v>
      </c>
      <c r="H18117" t="s">
        <v>710</v>
      </c>
      <c r="I18117" t="s">
        <v>711</v>
      </c>
      <c r="J18117" t="s">
        <v>351</v>
      </c>
      <c r="K18117" t="s">
        <v>191</v>
      </c>
      <c r="M18117" t="s">
        <v>951</v>
      </c>
      <c r="O18117" t="s">
        <v>194</v>
      </c>
      <c r="P18117">
        <v>2025</v>
      </c>
      <c r="Q18117">
        <v>3.8119230769230801</v>
      </c>
    </row>
    <row r="18118" spans="1:17" x14ac:dyDescent="0.25">
      <c r="A18118" t="s">
        <v>933</v>
      </c>
      <c r="B18118" t="s">
        <v>934</v>
      </c>
      <c r="C18118" t="s">
        <v>935</v>
      </c>
      <c r="D18118" t="s">
        <v>687</v>
      </c>
      <c r="E18118" t="s">
        <v>688</v>
      </c>
      <c r="F18118" t="s">
        <v>260</v>
      </c>
      <c r="G18118" t="s">
        <v>188</v>
      </c>
      <c r="H18118" t="s">
        <v>710</v>
      </c>
      <c r="I18118" t="s">
        <v>711</v>
      </c>
      <c r="J18118" t="s">
        <v>351</v>
      </c>
      <c r="K18118" t="s">
        <v>191</v>
      </c>
      <c r="M18118" t="s">
        <v>951</v>
      </c>
      <c r="O18118" t="s">
        <v>264</v>
      </c>
      <c r="P18118">
        <v>2025</v>
      </c>
      <c r="Q18118">
        <v>3.81</v>
      </c>
    </row>
    <row r="18119" spans="1:17" x14ac:dyDescent="0.25">
      <c r="A18119" t="s">
        <v>933</v>
      </c>
      <c r="B18119" t="s">
        <v>934</v>
      </c>
      <c r="C18119" t="s">
        <v>935</v>
      </c>
      <c r="D18119" t="s">
        <v>687</v>
      </c>
      <c r="E18119" t="s">
        <v>688</v>
      </c>
      <c r="F18119" t="s">
        <v>260</v>
      </c>
      <c r="G18119" t="s">
        <v>188</v>
      </c>
      <c r="H18119" t="s">
        <v>710</v>
      </c>
      <c r="I18119" t="s">
        <v>711</v>
      </c>
      <c r="J18119" t="s">
        <v>351</v>
      </c>
      <c r="K18119" t="s">
        <v>191</v>
      </c>
      <c r="M18119" t="s">
        <v>951</v>
      </c>
      <c r="O18119" t="s">
        <v>265</v>
      </c>
      <c r="P18119">
        <v>2025</v>
      </c>
      <c r="Q18119">
        <v>3.81</v>
      </c>
    </row>
    <row r="18120" spans="1:17" x14ac:dyDescent="0.25">
      <c r="A18120" t="s">
        <v>933</v>
      </c>
      <c r="B18120" t="s">
        <v>934</v>
      </c>
      <c r="C18120" t="s">
        <v>935</v>
      </c>
      <c r="D18120" t="s">
        <v>687</v>
      </c>
      <c r="E18120" t="s">
        <v>688</v>
      </c>
      <c r="F18120" t="s">
        <v>260</v>
      </c>
      <c r="G18120" t="s">
        <v>188</v>
      </c>
      <c r="H18120" t="s">
        <v>710</v>
      </c>
      <c r="I18120" t="s">
        <v>711</v>
      </c>
      <c r="J18120" t="s">
        <v>351</v>
      </c>
      <c r="K18120" t="s">
        <v>191</v>
      </c>
      <c r="M18120" t="s">
        <v>951</v>
      </c>
      <c r="O18120" t="s">
        <v>194</v>
      </c>
      <c r="P18120">
        <v>2030</v>
      </c>
      <c r="Q18120">
        <v>3.8838461538461502</v>
      </c>
    </row>
    <row r="18121" spans="1:17" x14ac:dyDescent="0.25">
      <c r="A18121" t="s">
        <v>933</v>
      </c>
      <c r="B18121" t="s">
        <v>934</v>
      </c>
      <c r="C18121" t="s">
        <v>935</v>
      </c>
      <c r="D18121" t="s">
        <v>687</v>
      </c>
      <c r="E18121" t="s">
        <v>688</v>
      </c>
      <c r="F18121" t="s">
        <v>260</v>
      </c>
      <c r="G18121" t="s">
        <v>188</v>
      </c>
      <c r="H18121" t="s">
        <v>710</v>
      </c>
      <c r="I18121" t="s">
        <v>711</v>
      </c>
      <c r="J18121" t="s">
        <v>351</v>
      </c>
      <c r="K18121" t="s">
        <v>191</v>
      </c>
      <c r="M18121" t="s">
        <v>951</v>
      </c>
      <c r="O18121" t="s">
        <v>194</v>
      </c>
      <c r="P18121">
        <v>2040</v>
      </c>
      <c r="Q18121">
        <v>4.0250769230769201</v>
      </c>
    </row>
    <row r="18122" spans="1:17" x14ac:dyDescent="0.25">
      <c r="A18122" t="s">
        <v>933</v>
      </c>
      <c r="B18122" t="s">
        <v>934</v>
      </c>
      <c r="C18122" t="s">
        <v>935</v>
      </c>
      <c r="D18122" t="s">
        <v>687</v>
      </c>
      <c r="E18122" t="s">
        <v>688</v>
      </c>
      <c r="F18122" t="s">
        <v>260</v>
      </c>
      <c r="G18122" t="s">
        <v>188</v>
      </c>
      <c r="H18122" t="s">
        <v>710</v>
      </c>
      <c r="I18122" t="s">
        <v>711</v>
      </c>
      <c r="J18122" t="s">
        <v>351</v>
      </c>
      <c r="K18122" t="s">
        <v>191</v>
      </c>
      <c r="M18122" t="s">
        <v>951</v>
      </c>
      <c r="O18122" t="s">
        <v>194</v>
      </c>
      <c r="P18122">
        <v>2050</v>
      </c>
      <c r="Q18122">
        <v>4.0969532967033002</v>
      </c>
    </row>
    <row r="18123" spans="1:17" x14ac:dyDescent="0.25">
      <c r="A18123" t="s">
        <v>933</v>
      </c>
      <c r="B18123" t="s">
        <v>934</v>
      </c>
      <c r="C18123" t="s">
        <v>935</v>
      </c>
      <c r="D18123" t="s">
        <v>687</v>
      </c>
      <c r="E18123" t="s">
        <v>688</v>
      </c>
      <c r="F18123" t="s">
        <v>260</v>
      </c>
      <c r="G18123" t="s">
        <v>188</v>
      </c>
      <c r="H18123" t="s">
        <v>710</v>
      </c>
      <c r="I18123" t="s">
        <v>711</v>
      </c>
      <c r="J18123" t="s">
        <v>351</v>
      </c>
      <c r="K18123" t="s">
        <v>191</v>
      </c>
      <c r="M18123" t="s">
        <v>951</v>
      </c>
      <c r="O18123" t="s">
        <v>264</v>
      </c>
      <c r="P18123">
        <v>2050</v>
      </c>
      <c r="Q18123">
        <v>4.0999999999999996</v>
      </c>
    </row>
    <row r="18124" spans="1:17" x14ac:dyDescent="0.25">
      <c r="A18124" t="s">
        <v>933</v>
      </c>
      <c r="B18124" t="s">
        <v>934</v>
      </c>
      <c r="C18124" t="s">
        <v>935</v>
      </c>
      <c r="D18124" t="s">
        <v>687</v>
      </c>
      <c r="E18124" t="s">
        <v>688</v>
      </c>
      <c r="F18124" t="s">
        <v>260</v>
      </c>
      <c r="G18124" t="s">
        <v>188</v>
      </c>
      <c r="H18124" t="s">
        <v>710</v>
      </c>
      <c r="I18124" t="s">
        <v>711</v>
      </c>
      <c r="J18124" t="s">
        <v>351</v>
      </c>
      <c r="K18124" t="s">
        <v>191</v>
      </c>
      <c r="M18124" t="s">
        <v>951</v>
      </c>
      <c r="O18124" t="s">
        <v>265</v>
      </c>
      <c r="P18124">
        <v>2050</v>
      </c>
      <c r="Q18124">
        <v>4.0999999999999996</v>
      </c>
    </row>
    <row r="18125" spans="1:17" x14ac:dyDescent="0.25">
      <c r="A18125" t="s">
        <v>933</v>
      </c>
      <c r="B18125" t="s">
        <v>934</v>
      </c>
      <c r="C18125" t="s">
        <v>935</v>
      </c>
      <c r="D18125" t="s">
        <v>687</v>
      </c>
      <c r="E18125" t="s">
        <v>688</v>
      </c>
      <c r="F18125" t="s">
        <v>260</v>
      </c>
      <c r="G18125" t="s">
        <v>188</v>
      </c>
      <c r="H18125" t="s">
        <v>952</v>
      </c>
      <c r="I18125" t="s">
        <v>953</v>
      </c>
      <c r="J18125" t="s">
        <v>954</v>
      </c>
      <c r="K18125" t="s">
        <v>478</v>
      </c>
      <c r="L18125" t="s">
        <v>806</v>
      </c>
      <c r="M18125" t="s">
        <v>456</v>
      </c>
      <c r="N18125" t="s">
        <v>955</v>
      </c>
      <c r="O18125" t="s">
        <v>194</v>
      </c>
      <c r="P18125">
        <v>2020</v>
      </c>
      <c r="Q18125">
        <v>0.100587941649565</v>
      </c>
    </row>
    <row r="18126" spans="1:17" x14ac:dyDescent="0.25">
      <c r="A18126" t="s">
        <v>933</v>
      </c>
      <c r="B18126" t="s">
        <v>934</v>
      </c>
      <c r="C18126" t="s">
        <v>935</v>
      </c>
      <c r="D18126" t="s">
        <v>687</v>
      </c>
      <c r="E18126" t="s">
        <v>688</v>
      </c>
      <c r="F18126" t="s">
        <v>260</v>
      </c>
      <c r="G18126" t="s">
        <v>188</v>
      </c>
      <c r="H18126" t="s">
        <v>952</v>
      </c>
      <c r="I18126" t="s">
        <v>953</v>
      </c>
      <c r="J18126" t="s">
        <v>954</v>
      </c>
      <c r="K18126" t="s">
        <v>478</v>
      </c>
      <c r="L18126" t="s">
        <v>806</v>
      </c>
      <c r="M18126" t="s">
        <v>456</v>
      </c>
      <c r="N18126" t="s">
        <v>955</v>
      </c>
      <c r="O18126" t="s">
        <v>194</v>
      </c>
      <c r="P18126">
        <v>2025</v>
      </c>
      <c r="Q18126">
        <v>9.7852498570092997E-2</v>
      </c>
    </row>
    <row r="18127" spans="1:17" x14ac:dyDescent="0.25">
      <c r="A18127" t="s">
        <v>933</v>
      </c>
      <c r="B18127" t="s">
        <v>934</v>
      </c>
      <c r="C18127" t="s">
        <v>935</v>
      </c>
      <c r="D18127" t="s">
        <v>687</v>
      </c>
      <c r="E18127" t="s">
        <v>688</v>
      </c>
      <c r="F18127" t="s">
        <v>260</v>
      </c>
      <c r="G18127" t="s">
        <v>188</v>
      </c>
      <c r="H18127" t="s">
        <v>952</v>
      </c>
      <c r="I18127" t="s">
        <v>953</v>
      </c>
      <c r="J18127" t="s">
        <v>954</v>
      </c>
      <c r="K18127" t="s">
        <v>478</v>
      </c>
      <c r="L18127" t="s">
        <v>806</v>
      </c>
      <c r="M18127" t="s">
        <v>456</v>
      </c>
      <c r="N18127" t="s">
        <v>955</v>
      </c>
      <c r="O18127" t="s">
        <v>264</v>
      </c>
      <c r="P18127">
        <v>2025</v>
      </c>
      <c r="Q18127">
        <v>8.3174623784579002E-2</v>
      </c>
    </row>
    <row r="18128" spans="1:17" x14ac:dyDescent="0.25">
      <c r="A18128" t="s">
        <v>933</v>
      </c>
      <c r="B18128" t="s">
        <v>934</v>
      </c>
      <c r="C18128" t="s">
        <v>935</v>
      </c>
      <c r="D18128" t="s">
        <v>687</v>
      </c>
      <c r="E18128" t="s">
        <v>688</v>
      </c>
      <c r="F18128" t="s">
        <v>260</v>
      </c>
      <c r="G18128" t="s">
        <v>188</v>
      </c>
      <c r="H18128" t="s">
        <v>952</v>
      </c>
      <c r="I18128" t="s">
        <v>953</v>
      </c>
      <c r="J18128" t="s">
        <v>954</v>
      </c>
      <c r="K18128" t="s">
        <v>478</v>
      </c>
      <c r="L18128" t="s">
        <v>806</v>
      </c>
      <c r="M18128" t="s">
        <v>456</v>
      </c>
      <c r="N18128" t="s">
        <v>955</v>
      </c>
      <c r="O18128" t="s">
        <v>265</v>
      </c>
      <c r="P18128">
        <v>2025</v>
      </c>
      <c r="Q18128">
        <v>0.11253037335560701</v>
      </c>
    </row>
    <row r="18129" spans="1:17" x14ac:dyDescent="0.25">
      <c r="A18129" t="s">
        <v>933</v>
      </c>
      <c r="B18129" t="s">
        <v>934</v>
      </c>
      <c r="C18129" t="s">
        <v>935</v>
      </c>
      <c r="D18129" t="s">
        <v>687</v>
      </c>
      <c r="E18129" t="s">
        <v>688</v>
      </c>
      <c r="F18129" t="s">
        <v>260</v>
      </c>
      <c r="G18129" t="s">
        <v>188</v>
      </c>
      <c r="H18129" t="s">
        <v>952</v>
      </c>
      <c r="I18129" t="s">
        <v>953</v>
      </c>
      <c r="J18129" t="s">
        <v>954</v>
      </c>
      <c r="K18129" t="s">
        <v>478</v>
      </c>
      <c r="L18129" t="s">
        <v>806</v>
      </c>
      <c r="M18129" t="s">
        <v>456</v>
      </c>
      <c r="N18129" t="s">
        <v>955</v>
      </c>
      <c r="O18129" t="s">
        <v>194</v>
      </c>
      <c r="P18129">
        <v>2030</v>
      </c>
      <c r="Q18129">
        <v>9.5191444614390303E-2</v>
      </c>
    </row>
    <row r="18130" spans="1:17" x14ac:dyDescent="0.25">
      <c r="A18130" t="s">
        <v>933</v>
      </c>
      <c r="B18130" t="s">
        <v>934</v>
      </c>
      <c r="C18130" t="s">
        <v>935</v>
      </c>
      <c r="D18130" t="s">
        <v>687</v>
      </c>
      <c r="E18130" t="s">
        <v>688</v>
      </c>
      <c r="F18130" t="s">
        <v>260</v>
      </c>
      <c r="G18130" t="s">
        <v>188</v>
      </c>
      <c r="H18130" t="s">
        <v>952</v>
      </c>
      <c r="I18130" t="s">
        <v>953</v>
      </c>
      <c r="J18130" t="s">
        <v>954</v>
      </c>
      <c r="K18130" t="s">
        <v>478</v>
      </c>
      <c r="L18130" t="s">
        <v>806</v>
      </c>
      <c r="M18130" t="s">
        <v>456</v>
      </c>
      <c r="N18130" t="s">
        <v>955</v>
      </c>
      <c r="O18130" t="s">
        <v>194</v>
      </c>
      <c r="P18130">
        <v>2040</v>
      </c>
      <c r="Q18130">
        <v>9.2602756804249897E-2</v>
      </c>
    </row>
    <row r="18131" spans="1:17" x14ac:dyDescent="0.25">
      <c r="A18131" t="s">
        <v>933</v>
      </c>
      <c r="B18131" t="s">
        <v>934</v>
      </c>
      <c r="C18131" t="s">
        <v>935</v>
      </c>
      <c r="D18131" t="s">
        <v>687</v>
      </c>
      <c r="E18131" t="s">
        <v>688</v>
      </c>
      <c r="F18131" t="s">
        <v>260</v>
      </c>
      <c r="G18131" t="s">
        <v>188</v>
      </c>
      <c r="H18131" t="s">
        <v>952</v>
      </c>
      <c r="I18131" t="s">
        <v>953</v>
      </c>
      <c r="J18131" t="s">
        <v>954</v>
      </c>
      <c r="K18131" t="s">
        <v>478</v>
      </c>
      <c r="L18131" t="s">
        <v>806</v>
      </c>
      <c r="M18131" t="s">
        <v>456</v>
      </c>
      <c r="N18131" t="s">
        <v>955</v>
      </c>
      <c r="O18131" t="s">
        <v>194</v>
      </c>
      <c r="P18131">
        <v>2050</v>
      </c>
      <c r="Q18131">
        <v>9.00844671754326E-2</v>
      </c>
    </row>
    <row r="18132" spans="1:17" x14ac:dyDescent="0.25">
      <c r="A18132" t="s">
        <v>933</v>
      </c>
      <c r="B18132" t="s">
        <v>934</v>
      </c>
      <c r="C18132" t="s">
        <v>935</v>
      </c>
      <c r="D18132" t="s">
        <v>687</v>
      </c>
      <c r="E18132" t="s">
        <v>688</v>
      </c>
      <c r="F18132" t="s">
        <v>260</v>
      </c>
      <c r="G18132" t="s">
        <v>188</v>
      </c>
      <c r="H18132" t="s">
        <v>952</v>
      </c>
      <c r="I18132" t="s">
        <v>953</v>
      </c>
      <c r="J18132" t="s">
        <v>954</v>
      </c>
      <c r="K18132" t="s">
        <v>478</v>
      </c>
      <c r="L18132" t="s">
        <v>806</v>
      </c>
      <c r="M18132" t="s">
        <v>456</v>
      </c>
      <c r="N18132" t="s">
        <v>955</v>
      </c>
      <c r="O18132" t="s">
        <v>264</v>
      </c>
      <c r="P18132">
        <v>2050</v>
      </c>
      <c r="Q18132">
        <v>7.6571797099117697E-2</v>
      </c>
    </row>
    <row r="18133" spans="1:17" x14ac:dyDescent="0.25">
      <c r="A18133" t="s">
        <v>933</v>
      </c>
      <c r="B18133" t="s">
        <v>934</v>
      </c>
      <c r="C18133" t="s">
        <v>935</v>
      </c>
      <c r="D18133" t="s">
        <v>687</v>
      </c>
      <c r="E18133" t="s">
        <v>688</v>
      </c>
      <c r="F18133" t="s">
        <v>260</v>
      </c>
      <c r="G18133" t="s">
        <v>188</v>
      </c>
      <c r="H18133" t="s">
        <v>952</v>
      </c>
      <c r="I18133" t="s">
        <v>953</v>
      </c>
      <c r="J18133" t="s">
        <v>954</v>
      </c>
      <c r="K18133" t="s">
        <v>478</v>
      </c>
      <c r="L18133" t="s">
        <v>806</v>
      </c>
      <c r="M18133" t="s">
        <v>456</v>
      </c>
      <c r="N18133" t="s">
        <v>955</v>
      </c>
      <c r="O18133" t="s">
        <v>265</v>
      </c>
      <c r="P18133">
        <v>2050</v>
      </c>
      <c r="Q18133">
        <v>0.103597137251748</v>
      </c>
    </row>
    <row r="18134" spans="1:17" x14ac:dyDescent="0.25">
      <c r="A18134" t="s">
        <v>933</v>
      </c>
      <c r="B18134" t="s">
        <v>934</v>
      </c>
      <c r="C18134" t="s">
        <v>935</v>
      </c>
      <c r="D18134" t="s">
        <v>687</v>
      </c>
      <c r="E18134" t="s">
        <v>688</v>
      </c>
      <c r="F18134" t="s">
        <v>260</v>
      </c>
      <c r="G18134" t="s">
        <v>188</v>
      </c>
      <c r="H18134" t="s">
        <v>707</v>
      </c>
      <c r="I18134" t="s">
        <v>707</v>
      </c>
      <c r="M18134" t="s">
        <v>956</v>
      </c>
      <c r="N18134" t="s">
        <v>425</v>
      </c>
      <c r="O18134" t="s">
        <v>194</v>
      </c>
      <c r="P18134">
        <v>2020</v>
      </c>
      <c r="Q18134">
        <v>6</v>
      </c>
    </row>
    <row r="18135" spans="1:17" x14ac:dyDescent="0.25">
      <c r="A18135" t="s">
        <v>933</v>
      </c>
      <c r="B18135" t="s">
        <v>934</v>
      </c>
      <c r="C18135" t="s">
        <v>935</v>
      </c>
      <c r="D18135" t="s">
        <v>687</v>
      </c>
      <c r="E18135" t="s">
        <v>688</v>
      </c>
      <c r="F18135" t="s">
        <v>260</v>
      </c>
      <c r="G18135" t="s">
        <v>188</v>
      </c>
      <c r="H18135" t="s">
        <v>707</v>
      </c>
      <c r="I18135" t="s">
        <v>707</v>
      </c>
      <c r="M18135" t="s">
        <v>956</v>
      </c>
      <c r="N18135" t="s">
        <v>425</v>
      </c>
      <c r="O18135" t="s">
        <v>194</v>
      </c>
      <c r="P18135">
        <v>2025</v>
      </c>
      <c r="Q18135">
        <v>6</v>
      </c>
    </row>
    <row r="18136" spans="1:17" x14ac:dyDescent="0.25">
      <c r="A18136" t="s">
        <v>933</v>
      </c>
      <c r="B18136" t="s">
        <v>934</v>
      </c>
      <c r="C18136" t="s">
        <v>935</v>
      </c>
      <c r="D18136" t="s">
        <v>687</v>
      </c>
      <c r="E18136" t="s">
        <v>688</v>
      </c>
      <c r="F18136" t="s">
        <v>260</v>
      </c>
      <c r="G18136" t="s">
        <v>188</v>
      </c>
      <c r="H18136" t="s">
        <v>707</v>
      </c>
      <c r="I18136" t="s">
        <v>707</v>
      </c>
      <c r="M18136" t="s">
        <v>956</v>
      </c>
      <c r="N18136" t="s">
        <v>425</v>
      </c>
      <c r="O18136" t="s">
        <v>264</v>
      </c>
      <c r="P18136">
        <v>2025</v>
      </c>
      <c r="Q18136">
        <v>6</v>
      </c>
    </row>
    <row r="18137" spans="1:17" x14ac:dyDescent="0.25">
      <c r="A18137" t="s">
        <v>933</v>
      </c>
      <c r="B18137" t="s">
        <v>934</v>
      </c>
      <c r="C18137" t="s">
        <v>935</v>
      </c>
      <c r="D18137" t="s">
        <v>687</v>
      </c>
      <c r="E18137" t="s">
        <v>688</v>
      </c>
      <c r="F18137" t="s">
        <v>260</v>
      </c>
      <c r="G18137" t="s">
        <v>188</v>
      </c>
      <c r="H18137" t="s">
        <v>707</v>
      </c>
      <c r="I18137" t="s">
        <v>707</v>
      </c>
      <c r="M18137" t="s">
        <v>956</v>
      </c>
      <c r="N18137" t="s">
        <v>425</v>
      </c>
      <c r="O18137" t="s">
        <v>265</v>
      </c>
      <c r="P18137">
        <v>2025</v>
      </c>
      <c r="Q18137">
        <v>6</v>
      </c>
    </row>
    <row r="18138" spans="1:17" x14ac:dyDescent="0.25">
      <c r="A18138" t="s">
        <v>933</v>
      </c>
      <c r="B18138" t="s">
        <v>934</v>
      </c>
      <c r="C18138" t="s">
        <v>935</v>
      </c>
      <c r="D18138" t="s">
        <v>687</v>
      </c>
      <c r="E18138" t="s">
        <v>688</v>
      </c>
      <c r="F18138" t="s">
        <v>260</v>
      </c>
      <c r="G18138" t="s">
        <v>188</v>
      </c>
      <c r="H18138" t="s">
        <v>707</v>
      </c>
      <c r="I18138" t="s">
        <v>707</v>
      </c>
      <c r="M18138" t="s">
        <v>956</v>
      </c>
      <c r="N18138" t="s">
        <v>425</v>
      </c>
      <c r="O18138" t="s">
        <v>194</v>
      </c>
      <c r="P18138">
        <v>2030</v>
      </c>
      <c r="Q18138">
        <v>6</v>
      </c>
    </row>
    <row r="18139" spans="1:17" x14ac:dyDescent="0.25">
      <c r="A18139" t="s">
        <v>933</v>
      </c>
      <c r="B18139" t="s">
        <v>934</v>
      </c>
      <c r="C18139" t="s">
        <v>935</v>
      </c>
      <c r="D18139" t="s">
        <v>687</v>
      </c>
      <c r="E18139" t="s">
        <v>688</v>
      </c>
      <c r="F18139" t="s">
        <v>260</v>
      </c>
      <c r="G18139" t="s">
        <v>188</v>
      </c>
      <c r="H18139" t="s">
        <v>707</v>
      </c>
      <c r="I18139" t="s">
        <v>707</v>
      </c>
      <c r="M18139" t="s">
        <v>956</v>
      </c>
      <c r="N18139" t="s">
        <v>425</v>
      </c>
      <c r="O18139" t="s">
        <v>194</v>
      </c>
      <c r="P18139">
        <v>2040</v>
      </c>
      <c r="Q18139">
        <v>6</v>
      </c>
    </row>
    <row r="18140" spans="1:17" x14ac:dyDescent="0.25">
      <c r="A18140" t="s">
        <v>933</v>
      </c>
      <c r="B18140" t="s">
        <v>934</v>
      </c>
      <c r="C18140" t="s">
        <v>935</v>
      </c>
      <c r="D18140" t="s">
        <v>687</v>
      </c>
      <c r="E18140" t="s">
        <v>688</v>
      </c>
      <c r="F18140" t="s">
        <v>260</v>
      </c>
      <c r="G18140" t="s">
        <v>188</v>
      </c>
      <c r="H18140" t="s">
        <v>707</v>
      </c>
      <c r="I18140" t="s">
        <v>707</v>
      </c>
      <c r="M18140" t="s">
        <v>956</v>
      </c>
      <c r="N18140" t="s">
        <v>425</v>
      </c>
      <c r="O18140" t="s">
        <v>194</v>
      </c>
      <c r="P18140">
        <v>2050</v>
      </c>
      <c r="Q18140">
        <v>6</v>
      </c>
    </row>
    <row r="18141" spans="1:17" x14ac:dyDescent="0.25">
      <c r="A18141" t="s">
        <v>933</v>
      </c>
      <c r="B18141" t="s">
        <v>934</v>
      </c>
      <c r="C18141" t="s">
        <v>935</v>
      </c>
      <c r="D18141" t="s">
        <v>687</v>
      </c>
      <c r="E18141" t="s">
        <v>688</v>
      </c>
      <c r="F18141" t="s">
        <v>260</v>
      </c>
      <c r="G18141" t="s">
        <v>188</v>
      </c>
      <c r="H18141" t="s">
        <v>707</v>
      </c>
      <c r="I18141" t="s">
        <v>707</v>
      </c>
      <c r="M18141" t="s">
        <v>956</v>
      </c>
      <c r="N18141" t="s">
        <v>425</v>
      </c>
      <c r="O18141" t="s">
        <v>264</v>
      </c>
      <c r="P18141">
        <v>2050</v>
      </c>
      <c r="Q18141">
        <v>6</v>
      </c>
    </row>
    <row r="18142" spans="1:17" x14ac:dyDescent="0.25">
      <c r="A18142" t="s">
        <v>933</v>
      </c>
      <c r="B18142" t="s">
        <v>934</v>
      </c>
      <c r="C18142" t="s">
        <v>935</v>
      </c>
      <c r="D18142" t="s">
        <v>687</v>
      </c>
      <c r="E18142" t="s">
        <v>688</v>
      </c>
      <c r="F18142" t="s">
        <v>260</v>
      </c>
      <c r="G18142" t="s">
        <v>188</v>
      </c>
      <c r="H18142" t="s">
        <v>707</v>
      </c>
      <c r="I18142" t="s">
        <v>707</v>
      </c>
      <c r="M18142" t="s">
        <v>956</v>
      </c>
      <c r="N18142" t="s">
        <v>425</v>
      </c>
      <c r="O18142" t="s">
        <v>265</v>
      </c>
      <c r="P18142">
        <v>2050</v>
      </c>
      <c r="Q18142">
        <v>6</v>
      </c>
    </row>
    <row r="18143" spans="1:17" x14ac:dyDescent="0.25">
      <c r="A18143" t="s">
        <v>933</v>
      </c>
      <c r="B18143" t="s">
        <v>934</v>
      </c>
      <c r="C18143" t="s">
        <v>935</v>
      </c>
      <c r="D18143" t="s">
        <v>687</v>
      </c>
      <c r="E18143" t="s">
        <v>688</v>
      </c>
      <c r="F18143" t="s">
        <v>260</v>
      </c>
      <c r="G18143" t="s">
        <v>188</v>
      </c>
      <c r="H18143" t="s">
        <v>708</v>
      </c>
      <c r="I18143" t="s">
        <v>708</v>
      </c>
      <c r="M18143" t="s">
        <v>379</v>
      </c>
      <c r="N18143" t="s">
        <v>425</v>
      </c>
      <c r="O18143" t="s">
        <v>194</v>
      </c>
      <c r="P18143">
        <v>2020</v>
      </c>
      <c r="Q18143">
        <v>6</v>
      </c>
    </row>
    <row r="18144" spans="1:17" x14ac:dyDescent="0.25">
      <c r="A18144" t="s">
        <v>933</v>
      </c>
      <c r="B18144" t="s">
        <v>934</v>
      </c>
      <c r="C18144" t="s">
        <v>935</v>
      </c>
      <c r="D18144" t="s">
        <v>687</v>
      </c>
      <c r="E18144" t="s">
        <v>688</v>
      </c>
      <c r="F18144" t="s">
        <v>260</v>
      </c>
      <c r="G18144" t="s">
        <v>188</v>
      </c>
      <c r="H18144" t="s">
        <v>708</v>
      </c>
      <c r="I18144" t="s">
        <v>708</v>
      </c>
      <c r="M18144" t="s">
        <v>379</v>
      </c>
      <c r="N18144" t="s">
        <v>425</v>
      </c>
      <c r="O18144" t="s">
        <v>194</v>
      </c>
      <c r="P18144">
        <v>2025</v>
      </c>
      <c r="Q18144">
        <v>6</v>
      </c>
    </row>
    <row r="18145" spans="1:17" x14ac:dyDescent="0.25">
      <c r="A18145" t="s">
        <v>933</v>
      </c>
      <c r="B18145" t="s">
        <v>934</v>
      </c>
      <c r="C18145" t="s">
        <v>935</v>
      </c>
      <c r="D18145" t="s">
        <v>687</v>
      </c>
      <c r="E18145" t="s">
        <v>688</v>
      </c>
      <c r="F18145" t="s">
        <v>260</v>
      </c>
      <c r="G18145" t="s">
        <v>188</v>
      </c>
      <c r="H18145" t="s">
        <v>708</v>
      </c>
      <c r="I18145" t="s">
        <v>708</v>
      </c>
      <c r="M18145" t="s">
        <v>379</v>
      </c>
      <c r="N18145" t="s">
        <v>425</v>
      </c>
      <c r="O18145" t="s">
        <v>264</v>
      </c>
      <c r="P18145">
        <v>2025</v>
      </c>
      <c r="Q18145">
        <v>6</v>
      </c>
    </row>
    <row r="18146" spans="1:17" x14ac:dyDescent="0.25">
      <c r="A18146" t="s">
        <v>933</v>
      </c>
      <c r="B18146" t="s">
        <v>934</v>
      </c>
      <c r="C18146" t="s">
        <v>935</v>
      </c>
      <c r="D18146" t="s">
        <v>687</v>
      </c>
      <c r="E18146" t="s">
        <v>688</v>
      </c>
      <c r="F18146" t="s">
        <v>260</v>
      </c>
      <c r="G18146" t="s">
        <v>188</v>
      </c>
      <c r="H18146" t="s">
        <v>708</v>
      </c>
      <c r="I18146" t="s">
        <v>708</v>
      </c>
      <c r="M18146" t="s">
        <v>379</v>
      </c>
      <c r="N18146" t="s">
        <v>425</v>
      </c>
      <c r="O18146" t="s">
        <v>265</v>
      </c>
      <c r="P18146">
        <v>2025</v>
      </c>
      <c r="Q18146">
        <v>12</v>
      </c>
    </row>
    <row r="18147" spans="1:17" x14ac:dyDescent="0.25">
      <c r="A18147" t="s">
        <v>933</v>
      </c>
      <c r="B18147" t="s">
        <v>934</v>
      </c>
      <c r="C18147" t="s">
        <v>935</v>
      </c>
      <c r="D18147" t="s">
        <v>687</v>
      </c>
      <c r="E18147" t="s">
        <v>688</v>
      </c>
      <c r="F18147" t="s">
        <v>260</v>
      </c>
      <c r="G18147" t="s">
        <v>188</v>
      </c>
      <c r="H18147" t="s">
        <v>708</v>
      </c>
      <c r="I18147" t="s">
        <v>708</v>
      </c>
      <c r="M18147" t="s">
        <v>379</v>
      </c>
      <c r="N18147" t="s">
        <v>425</v>
      </c>
      <c r="O18147" t="s">
        <v>194</v>
      </c>
      <c r="P18147">
        <v>2030</v>
      </c>
      <c r="Q18147">
        <v>6</v>
      </c>
    </row>
    <row r="18148" spans="1:17" x14ac:dyDescent="0.25">
      <c r="A18148" t="s">
        <v>933</v>
      </c>
      <c r="B18148" t="s">
        <v>934</v>
      </c>
      <c r="C18148" t="s">
        <v>935</v>
      </c>
      <c r="D18148" t="s">
        <v>687</v>
      </c>
      <c r="E18148" t="s">
        <v>688</v>
      </c>
      <c r="F18148" t="s">
        <v>260</v>
      </c>
      <c r="G18148" t="s">
        <v>188</v>
      </c>
      <c r="H18148" t="s">
        <v>708</v>
      </c>
      <c r="I18148" t="s">
        <v>708</v>
      </c>
      <c r="M18148" t="s">
        <v>379</v>
      </c>
      <c r="N18148" t="s">
        <v>425</v>
      </c>
      <c r="O18148" t="s">
        <v>194</v>
      </c>
      <c r="P18148">
        <v>2040</v>
      </c>
      <c r="Q18148">
        <v>6</v>
      </c>
    </row>
    <row r="18149" spans="1:17" x14ac:dyDescent="0.25">
      <c r="A18149" t="s">
        <v>933</v>
      </c>
      <c r="B18149" t="s">
        <v>934</v>
      </c>
      <c r="C18149" t="s">
        <v>935</v>
      </c>
      <c r="D18149" t="s">
        <v>687</v>
      </c>
      <c r="E18149" t="s">
        <v>688</v>
      </c>
      <c r="F18149" t="s">
        <v>260</v>
      </c>
      <c r="G18149" t="s">
        <v>188</v>
      </c>
      <c r="H18149" t="s">
        <v>708</v>
      </c>
      <c r="I18149" t="s">
        <v>708</v>
      </c>
      <c r="M18149" t="s">
        <v>379</v>
      </c>
      <c r="N18149" t="s">
        <v>425</v>
      </c>
      <c r="O18149" t="s">
        <v>194</v>
      </c>
      <c r="P18149">
        <v>2050</v>
      </c>
      <c r="Q18149">
        <v>6</v>
      </c>
    </row>
    <row r="18150" spans="1:17" x14ac:dyDescent="0.25">
      <c r="A18150" t="s">
        <v>933</v>
      </c>
      <c r="B18150" t="s">
        <v>934</v>
      </c>
      <c r="C18150" t="s">
        <v>935</v>
      </c>
      <c r="D18150" t="s">
        <v>687</v>
      </c>
      <c r="E18150" t="s">
        <v>688</v>
      </c>
      <c r="F18150" t="s">
        <v>260</v>
      </c>
      <c r="G18150" t="s">
        <v>188</v>
      </c>
      <c r="H18150" t="s">
        <v>708</v>
      </c>
      <c r="I18150" t="s">
        <v>708</v>
      </c>
      <c r="M18150" t="s">
        <v>379</v>
      </c>
      <c r="N18150" t="s">
        <v>425</v>
      </c>
      <c r="O18150" t="s">
        <v>264</v>
      </c>
      <c r="P18150">
        <v>2050</v>
      </c>
      <c r="Q18150">
        <v>6</v>
      </c>
    </row>
    <row r="18151" spans="1:17" x14ac:dyDescent="0.25">
      <c r="A18151" t="s">
        <v>933</v>
      </c>
      <c r="B18151" t="s">
        <v>934</v>
      </c>
      <c r="C18151" t="s">
        <v>935</v>
      </c>
      <c r="D18151" t="s">
        <v>687</v>
      </c>
      <c r="E18151" t="s">
        <v>688</v>
      </c>
      <c r="F18151" t="s">
        <v>260</v>
      </c>
      <c r="G18151" t="s">
        <v>188</v>
      </c>
      <c r="H18151" t="s">
        <v>708</v>
      </c>
      <c r="I18151" t="s">
        <v>708</v>
      </c>
      <c r="M18151" t="s">
        <v>379</v>
      </c>
      <c r="N18151" t="s">
        <v>425</v>
      </c>
      <c r="O18151" t="s">
        <v>265</v>
      </c>
      <c r="P18151">
        <v>2050</v>
      </c>
      <c r="Q18151">
        <v>12</v>
      </c>
    </row>
    <row r="18152" spans="1:17" x14ac:dyDescent="0.25">
      <c r="A18152" t="s">
        <v>957</v>
      </c>
      <c r="B18152" t="s">
        <v>958</v>
      </c>
      <c r="C18152" t="s">
        <v>959</v>
      </c>
      <c r="D18152" t="s">
        <v>589</v>
      </c>
      <c r="E18152" t="s">
        <v>590</v>
      </c>
      <c r="F18152" t="s">
        <v>260</v>
      </c>
      <c r="G18152" t="s">
        <v>195</v>
      </c>
      <c r="H18152" t="s">
        <v>200</v>
      </c>
      <c r="I18152" t="s">
        <v>201</v>
      </c>
      <c r="K18152" t="s">
        <v>202</v>
      </c>
      <c r="M18152" t="s">
        <v>251</v>
      </c>
      <c r="O18152" t="s">
        <v>194</v>
      </c>
      <c r="P18152">
        <v>2020</v>
      </c>
      <c r="Q18152">
        <v>2.5</v>
      </c>
    </row>
    <row r="18153" spans="1:17" x14ac:dyDescent="0.25">
      <c r="A18153" t="s">
        <v>957</v>
      </c>
      <c r="B18153" t="s">
        <v>958</v>
      </c>
      <c r="C18153" t="s">
        <v>959</v>
      </c>
      <c r="D18153" t="s">
        <v>589</v>
      </c>
      <c r="E18153" t="s">
        <v>590</v>
      </c>
      <c r="F18153" t="s">
        <v>260</v>
      </c>
      <c r="G18153" t="s">
        <v>195</v>
      </c>
      <c r="H18153" t="s">
        <v>200</v>
      </c>
      <c r="I18153" t="s">
        <v>201</v>
      </c>
      <c r="K18153" t="s">
        <v>202</v>
      </c>
      <c r="M18153" t="s">
        <v>251</v>
      </c>
      <c r="O18153" t="s">
        <v>194</v>
      </c>
      <c r="P18153">
        <v>2025</v>
      </c>
      <c r="Q18153">
        <v>2.5</v>
      </c>
    </row>
    <row r="18154" spans="1:17" x14ac:dyDescent="0.25">
      <c r="A18154" t="s">
        <v>957</v>
      </c>
      <c r="B18154" t="s">
        <v>958</v>
      </c>
      <c r="C18154" t="s">
        <v>959</v>
      </c>
      <c r="D18154" t="s">
        <v>589</v>
      </c>
      <c r="E18154" t="s">
        <v>590</v>
      </c>
      <c r="F18154" t="s">
        <v>260</v>
      </c>
      <c r="G18154" t="s">
        <v>195</v>
      </c>
      <c r="H18154" t="s">
        <v>200</v>
      </c>
      <c r="I18154" t="s">
        <v>201</v>
      </c>
      <c r="K18154" t="s">
        <v>202</v>
      </c>
      <c r="M18154" t="s">
        <v>251</v>
      </c>
      <c r="O18154" t="s">
        <v>264</v>
      </c>
      <c r="P18154">
        <v>2025</v>
      </c>
      <c r="Q18154">
        <v>2</v>
      </c>
    </row>
    <row r="18155" spans="1:17" x14ac:dyDescent="0.25">
      <c r="A18155" t="s">
        <v>957</v>
      </c>
      <c r="B18155" t="s">
        <v>958</v>
      </c>
      <c r="C18155" t="s">
        <v>959</v>
      </c>
      <c r="D18155" t="s">
        <v>589</v>
      </c>
      <c r="E18155" t="s">
        <v>590</v>
      </c>
      <c r="F18155" t="s">
        <v>260</v>
      </c>
      <c r="G18155" t="s">
        <v>195</v>
      </c>
      <c r="H18155" t="s">
        <v>200</v>
      </c>
      <c r="I18155" t="s">
        <v>201</v>
      </c>
      <c r="K18155" t="s">
        <v>202</v>
      </c>
      <c r="M18155" t="s">
        <v>251</v>
      </c>
      <c r="O18155" t="s">
        <v>265</v>
      </c>
      <c r="P18155">
        <v>2025</v>
      </c>
      <c r="Q18155">
        <v>3</v>
      </c>
    </row>
    <row r="18156" spans="1:17" x14ac:dyDescent="0.25">
      <c r="A18156" t="s">
        <v>957</v>
      </c>
      <c r="B18156" t="s">
        <v>958</v>
      </c>
      <c r="C18156" t="s">
        <v>959</v>
      </c>
      <c r="D18156" t="s">
        <v>589</v>
      </c>
      <c r="E18156" t="s">
        <v>590</v>
      </c>
      <c r="F18156" t="s">
        <v>260</v>
      </c>
      <c r="G18156" t="s">
        <v>195</v>
      </c>
      <c r="H18156" t="s">
        <v>200</v>
      </c>
      <c r="I18156" t="s">
        <v>201</v>
      </c>
      <c r="K18156" t="s">
        <v>202</v>
      </c>
      <c r="M18156" t="s">
        <v>251</v>
      </c>
      <c r="O18156" t="s">
        <v>194</v>
      </c>
      <c r="P18156">
        <v>2030</v>
      </c>
      <c r="Q18156">
        <v>2.5</v>
      </c>
    </row>
    <row r="18157" spans="1:17" x14ac:dyDescent="0.25">
      <c r="A18157" t="s">
        <v>957</v>
      </c>
      <c r="B18157" t="s">
        <v>958</v>
      </c>
      <c r="C18157" t="s">
        <v>959</v>
      </c>
      <c r="D18157" t="s">
        <v>589</v>
      </c>
      <c r="E18157" t="s">
        <v>590</v>
      </c>
      <c r="F18157" t="s">
        <v>260</v>
      </c>
      <c r="G18157" t="s">
        <v>195</v>
      </c>
      <c r="H18157" t="s">
        <v>200</v>
      </c>
      <c r="I18157" t="s">
        <v>201</v>
      </c>
      <c r="K18157" t="s">
        <v>202</v>
      </c>
      <c r="M18157" t="s">
        <v>251</v>
      </c>
      <c r="O18157" t="s">
        <v>194</v>
      </c>
      <c r="P18157">
        <v>2040</v>
      </c>
      <c r="Q18157">
        <v>2.5</v>
      </c>
    </row>
    <row r="18158" spans="1:17" x14ac:dyDescent="0.25">
      <c r="A18158" t="s">
        <v>957</v>
      </c>
      <c r="B18158" t="s">
        <v>958</v>
      </c>
      <c r="C18158" t="s">
        <v>959</v>
      </c>
      <c r="D18158" t="s">
        <v>589</v>
      </c>
      <c r="E18158" t="s">
        <v>590</v>
      </c>
      <c r="F18158" t="s">
        <v>260</v>
      </c>
      <c r="G18158" t="s">
        <v>195</v>
      </c>
      <c r="H18158" t="s">
        <v>200</v>
      </c>
      <c r="I18158" t="s">
        <v>201</v>
      </c>
      <c r="K18158" t="s">
        <v>202</v>
      </c>
      <c r="M18158" t="s">
        <v>251</v>
      </c>
      <c r="O18158" t="s">
        <v>194</v>
      </c>
      <c r="P18158">
        <v>2050</v>
      </c>
      <c r="Q18158">
        <v>2</v>
      </c>
    </row>
    <row r="18159" spans="1:17" x14ac:dyDescent="0.25">
      <c r="A18159" t="s">
        <v>957</v>
      </c>
      <c r="B18159" t="s">
        <v>958</v>
      </c>
      <c r="C18159" t="s">
        <v>959</v>
      </c>
      <c r="D18159" t="s">
        <v>589</v>
      </c>
      <c r="E18159" t="s">
        <v>590</v>
      </c>
      <c r="F18159" t="s">
        <v>260</v>
      </c>
      <c r="G18159" t="s">
        <v>195</v>
      </c>
      <c r="H18159" t="s">
        <v>200</v>
      </c>
      <c r="I18159" t="s">
        <v>201</v>
      </c>
      <c r="K18159" t="s">
        <v>202</v>
      </c>
      <c r="M18159" t="s">
        <v>251</v>
      </c>
      <c r="O18159" t="s">
        <v>264</v>
      </c>
      <c r="P18159">
        <v>2050</v>
      </c>
      <c r="Q18159">
        <v>1.5</v>
      </c>
    </row>
    <row r="18160" spans="1:17" x14ac:dyDescent="0.25">
      <c r="A18160" t="s">
        <v>957</v>
      </c>
      <c r="B18160" t="s">
        <v>958</v>
      </c>
      <c r="C18160" t="s">
        <v>959</v>
      </c>
      <c r="D18160" t="s">
        <v>589</v>
      </c>
      <c r="E18160" t="s">
        <v>590</v>
      </c>
      <c r="F18160" t="s">
        <v>260</v>
      </c>
      <c r="G18160" t="s">
        <v>195</v>
      </c>
      <c r="H18160" t="s">
        <v>200</v>
      </c>
      <c r="I18160" t="s">
        <v>201</v>
      </c>
      <c r="K18160" t="s">
        <v>202</v>
      </c>
      <c r="M18160" t="s">
        <v>251</v>
      </c>
      <c r="O18160" t="s">
        <v>265</v>
      </c>
      <c r="P18160">
        <v>2050</v>
      </c>
      <c r="Q18160">
        <v>2.5</v>
      </c>
    </row>
    <row r="18161" spans="1:17" x14ac:dyDescent="0.25">
      <c r="A18161" t="s">
        <v>957</v>
      </c>
      <c r="B18161" t="s">
        <v>958</v>
      </c>
      <c r="C18161" t="s">
        <v>959</v>
      </c>
      <c r="D18161" t="s">
        <v>589</v>
      </c>
      <c r="E18161" t="s">
        <v>590</v>
      </c>
      <c r="F18161" t="s">
        <v>260</v>
      </c>
      <c r="G18161" t="s">
        <v>195</v>
      </c>
      <c r="H18161" t="s">
        <v>352</v>
      </c>
      <c r="I18161" t="s">
        <v>135</v>
      </c>
      <c r="K18161" t="s">
        <v>191</v>
      </c>
      <c r="O18161" t="s">
        <v>194</v>
      </c>
      <c r="P18161">
        <v>2020</v>
      </c>
      <c r="Q18161">
        <v>1.9086571233810499E-2</v>
      </c>
    </row>
    <row r="18162" spans="1:17" x14ac:dyDescent="0.25">
      <c r="A18162" t="s">
        <v>957</v>
      </c>
      <c r="B18162" t="s">
        <v>958</v>
      </c>
      <c r="C18162" t="s">
        <v>959</v>
      </c>
      <c r="D18162" t="s">
        <v>589</v>
      </c>
      <c r="E18162" t="s">
        <v>590</v>
      </c>
      <c r="F18162" t="s">
        <v>260</v>
      </c>
      <c r="G18162" t="s">
        <v>195</v>
      </c>
      <c r="H18162" t="s">
        <v>352</v>
      </c>
      <c r="I18162" t="s">
        <v>135</v>
      </c>
      <c r="K18162" t="s">
        <v>191</v>
      </c>
      <c r="O18162" t="s">
        <v>194</v>
      </c>
      <c r="P18162">
        <v>2025</v>
      </c>
      <c r="Q18162">
        <v>1.75879396984925E-2</v>
      </c>
    </row>
    <row r="18163" spans="1:17" x14ac:dyDescent="0.25">
      <c r="A18163" t="s">
        <v>957</v>
      </c>
      <c r="B18163" t="s">
        <v>958</v>
      </c>
      <c r="C18163" t="s">
        <v>959</v>
      </c>
      <c r="D18163" t="s">
        <v>589</v>
      </c>
      <c r="E18163" t="s">
        <v>590</v>
      </c>
      <c r="F18163" t="s">
        <v>260</v>
      </c>
      <c r="G18163" t="s">
        <v>195</v>
      </c>
      <c r="H18163" t="s">
        <v>352</v>
      </c>
      <c r="I18163" t="s">
        <v>135</v>
      </c>
      <c r="K18163" t="s">
        <v>191</v>
      </c>
      <c r="O18163" t="s">
        <v>264</v>
      </c>
      <c r="P18163">
        <v>2025</v>
      </c>
      <c r="Q18163">
        <v>1.75879396984925E-2</v>
      </c>
    </row>
    <row r="18164" spans="1:17" x14ac:dyDescent="0.25">
      <c r="A18164" t="s">
        <v>957</v>
      </c>
      <c r="B18164" t="s">
        <v>958</v>
      </c>
      <c r="C18164" t="s">
        <v>959</v>
      </c>
      <c r="D18164" t="s">
        <v>589</v>
      </c>
      <c r="E18164" t="s">
        <v>590</v>
      </c>
      <c r="F18164" t="s">
        <v>260</v>
      </c>
      <c r="G18164" t="s">
        <v>195</v>
      </c>
      <c r="H18164" t="s">
        <v>352</v>
      </c>
      <c r="I18164" t="s">
        <v>135</v>
      </c>
      <c r="K18164" t="s">
        <v>191</v>
      </c>
      <c r="O18164" t="s">
        <v>265</v>
      </c>
      <c r="P18164">
        <v>2025</v>
      </c>
      <c r="Q18164">
        <v>1.75879396984925E-2</v>
      </c>
    </row>
    <row r="18165" spans="1:17" x14ac:dyDescent="0.25">
      <c r="A18165" t="s">
        <v>957</v>
      </c>
      <c r="B18165" t="s">
        <v>958</v>
      </c>
      <c r="C18165" t="s">
        <v>959</v>
      </c>
      <c r="D18165" t="s">
        <v>589</v>
      </c>
      <c r="E18165" t="s">
        <v>590</v>
      </c>
      <c r="F18165" t="s">
        <v>260</v>
      </c>
      <c r="G18165" t="s">
        <v>195</v>
      </c>
      <c r="H18165" t="s">
        <v>352</v>
      </c>
      <c r="I18165" t="s">
        <v>135</v>
      </c>
      <c r="K18165" t="s">
        <v>191</v>
      </c>
      <c r="O18165" t="s">
        <v>194</v>
      </c>
      <c r="P18165">
        <v>2030</v>
      </c>
      <c r="Q18165">
        <v>1.7496354926057101E-2</v>
      </c>
    </row>
    <row r="18166" spans="1:17" x14ac:dyDescent="0.25">
      <c r="A18166" t="s">
        <v>957</v>
      </c>
      <c r="B18166" t="s">
        <v>958</v>
      </c>
      <c r="C18166" t="s">
        <v>959</v>
      </c>
      <c r="D18166" t="s">
        <v>589</v>
      </c>
      <c r="E18166" t="s">
        <v>590</v>
      </c>
      <c r="F18166" t="s">
        <v>260</v>
      </c>
      <c r="G18166" t="s">
        <v>195</v>
      </c>
      <c r="H18166" t="s">
        <v>352</v>
      </c>
      <c r="I18166" t="s">
        <v>135</v>
      </c>
      <c r="K18166" t="s">
        <v>191</v>
      </c>
      <c r="O18166" t="s">
        <v>194</v>
      </c>
      <c r="P18166">
        <v>2040</v>
      </c>
      <c r="Q18166">
        <v>1.7316017316017299E-2</v>
      </c>
    </row>
    <row r="18167" spans="1:17" x14ac:dyDescent="0.25">
      <c r="A18167" t="s">
        <v>957</v>
      </c>
      <c r="B18167" t="s">
        <v>958</v>
      </c>
      <c r="C18167" t="s">
        <v>959</v>
      </c>
      <c r="D18167" t="s">
        <v>589</v>
      </c>
      <c r="E18167" t="s">
        <v>590</v>
      </c>
      <c r="F18167" t="s">
        <v>260</v>
      </c>
      <c r="G18167" t="s">
        <v>195</v>
      </c>
      <c r="H18167" t="s">
        <v>352</v>
      </c>
      <c r="I18167" t="s">
        <v>135</v>
      </c>
      <c r="K18167" t="s">
        <v>191</v>
      </c>
      <c r="O18167" t="s">
        <v>194</v>
      </c>
      <c r="P18167">
        <v>2050</v>
      </c>
      <c r="Q18167">
        <v>1.71393593144256E-2</v>
      </c>
    </row>
    <row r="18168" spans="1:17" x14ac:dyDescent="0.25">
      <c r="A18168" t="s">
        <v>957</v>
      </c>
      <c r="B18168" t="s">
        <v>958</v>
      </c>
      <c r="C18168" t="s">
        <v>959</v>
      </c>
      <c r="D18168" t="s">
        <v>589</v>
      </c>
      <c r="E18168" t="s">
        <v>590</v>
      </c>
      <c r="F18168" t="s">
        <v>260</v>
      </c>
      <c r="G18168" t="s">
        <v>195</v>
      </c>
      <c r="H18168" t="s">
        <v>352</v>
      </c>
      <c r="I18168" t="s">
        <v>135</v>
      </c>
      <c r="K18168" t="s">
        <v>191</v>
      </c>
      <c r="O18168" t="s">
        <v>264</v>
      </c>
      <c r="P18168">
        <v>2050</v>
      </c>
      <c r="Q18168">
        <v>1.71393593144256E-2</v>
      </c>
    </row>
    <row r="18169" spans="1:17" x14ac:dyDescent="0.25">
      <c r="A18169" t="s">
        <v>957</v>
      </c>
      <c r="B18169" t="s">
        <v>958</v>
      </c>
      <c r="C18169" t="s">
        <v>959</v>
      </c>
      <c r="D18169" t="s">
        <v>589</v>
      </c>
      <c r="E18169" t="s">
        <v>590</v>
      </c>
      <c r="F18169" t="s">
        <v>260</v>
      </c>
      <c r="G18169" t="s">
        <v>195</v>
      </c>
      <c r="H18169" t="s">
        <v>352</v>
      </c>
      <c r="I18169" t="s">
        <v>135</v>
      </c>
      <c r="K18169" t="s">
        <v>191</v>
      </c>
      <c r="O18169" t="s">
        <v>265</v>
      </c>
      <c r="P18169">
        <v>2050</v>
      </c>
      <c r="Q18169">
        <v>1.71393593144256E-2</v>
      </c>
    </row>
    <row r="18170" spans="1:17" x14ac:dyDescent="0.25">
      <c r="A18170" t="s">
        <v>957</v>
      </c>
      <c r="B18170" t="s">
        <v>958</v>
      </c>
      <c r="C18170" t="s">
        <v>959</v>
      </c>
      <c r="D18170" t="s">
        <v>589</v>
      </c>
      <c r="E18170" t="s">
        <v>590</v>
      </c>
      <c r="F18170" t="s">
        <v>260</v>
      </c>
      <c r="G18170" t="s">
        <v>195</v>
      </c>
      <c r="H18170" t="s">
        <v>212</v>
      </c>
      <c r="I18170" t="s">
        <v>213</v>
      </c>
      <c r="K18170" t="s">
        <v>214</v>
      </c>
      <c r="M18170" t="s">
        <v>199</v>
      </c>
      <c r="N18170" t="s">
        <v>938</v>
      </c>
      <c r="O18170" t="s">
        <v>194</v>
      </c>
      <c r="P18170">
        <v>2020</v>
      </c>
      <c r="Q18170">
        <v>8.4</v>
      </c>
    </row>
    <row r="18171" spans="1:17" x14ac:dyDescent="0.25">
      <c r="A18171" t="s">
        <v>957</v>
      </c>
      <c r="B18171" t="s">
        <v>958</v>
      </c>
      <c r="C18171" t="s">
        <v>959</v>
      </c>
      <c r="D18171" t="s">
        <v>589</v>
      </c>
      <c r="E18171" t="s">
        <v>590</v>
      </c>
      <c r="F18171" t="s">
        <v>260</v>
      </c>
      <c r="G18171" t="s">
        <v>195</v>
      </c>
      <c r="H18171" t="s">
        <v>212</v>
      </c>
      <c r="I18171" t="s">
        <v>213</v>
      </c>
      <c r="K18171" t="s">
        <v>214</v>
      </c>
      <c r="M18171" t="s">
        <v>199</v>
      </c>
      <c r="N18171" t="s">
        <v>938</v>
      </c>
      <c r="O18171" t="s">
        <v>194</v>
      </c>
      <c r="P18171">
        <v>2025</v>
      </c>
      <c r="Q18171">
        <v>15</v>
      </c>
    </row>
    <row r="18172" spans="1:17" x14ac:dyDescent="0.25">
      <c r="A18172" t="s">
        <v>957</v>
      </c>
      <c r="B18172" t="s">
        <v>958</v>
      </c>
      <c r="C18172" t="s">
        <v>959</v>
      </c>
      <c r="D18172" t="s">
        <v>589</v>
      </c>
      <c r="E18172" t="s">
        <v>590</v>
      </c>
      <c r="F18172" t="s">
        <v>260</v>
      </c>
      <c r="G18172" t="s">
        <v>195</v>
      </c>
      <c r="H18172" t="s">
        <v>212</v>
      </c>
      <c r="I18172" t="s">
        <v>213</v>
      </c>
      <c r="K18172" t="s">
        <v>214</v>
      </c>
      <c r="M18172" t="s">
        <v>199</v>
      </c>
      <c r="N18172" t="s">
        <v>938</v>
      </c>
      <c r="O18172" t="s">
        <v>264</v>
      </c>
      <c r="P18172">
        <v>2025</v>
      </c>
      <c r="Q18172">
        <v>12.75</v>
      </c>
    </row>
    <row r="18173" spans="1:17" x14ac:dyDescent="0.25">
      <c r="A18173" t="s">
        <v>957</v>
      </c>
      <c r="B18173" t="s">
        <v>958</v>
      </c>
      <c r="C18173" t="s">
        <v>959</v>
      </c>
      <c r="D18173" t="s">
        <v>589</v>
      </c>
      <c r="E18173" t="s">
        <v>590</v>
      </c>
      <c r="F18173" t="s">
        <v>260</v>
      </c>
      <c r="G18173" t="s">
        <v>195</v>
      </c>
      <c r="H18173" t="s">
        <v>212</v>
      </c>
      <c r="I18173" t="s">
        <v>213</v>
      </c>
      <c r="K18173" t="s">
        <v>214</v>
      </c>
      <c r="M18173" t="s">
        <v>199</v>
      </c>
      <c r="N18173" t="s">
        <v>938</v>
      </c>
      <c r="O18173" t="s">
        <v>265</v>
      </c>
      <c r="P18173">
        <v>2025</v>
      </c>
      <c r="Q18173">
        <v>17.25</v>
      </c>
    </row>
    <row r="18174" spans="1:17" x14ac:dyDescent="0.25">
      <c r="A18174" t="s">
        <v>957</v>
      </c>
      <c r="B18174" t="s">
        <v>958</v>
      </c>
      <c r="C18174" t="s">
        <v>959</v>
      </c>
      <c r="D18174" t="s">
        <v>589</v>
      </c>
      <c r="E18174" t="s">
        <v>590</v>
      </c>
      <c r="F18174" t="s">
        <v>260</v>
      </c>
      <c r="G18174" t="s">
        <v>195</v>
      </c>
      <c r="H18174" t="s">
        <v>212</v>
      </c>
      <c r="I18174" t="s">
        <v>213</v>
      </c>
      <c r="K18174" t="s">
        <v>214</v>
      </c>
      <c r="M18174" t="s">
        <v>199</v>
      </c>
      <c r="N18174" t="s">
        <v>938</v>
      </c>
      <c r="O18174" t="s">
        <v>194</v>
      </c>
      <c r="P18174">
        <v>2030</v>
      </c>
      <c r="Q18174">
        <v>20</v>
      </c>
    </row>
    <row r="18175" spans="1:17" x14ac:dyDescent="0.25">
      <c r="A18175" t="s">
        <v>957</v>
      </c>
      <c r="B18175" t="s">
        <v>958</v>
      </c>
      <c r="C18175" t="s">
        <v>959</v>
      </c>
      <c r="D18175" t="s">
        <v>589</v>
      </c>
      <c r="E18175" t="s">
        <v>590</v>
      </c>
      <c r="F18175" t="s">
        <v>260</v>
      </c>
      <c r="G18175" t="s">
        <v>195</v>
      </c>
      <c r="H18175" t="s">
        <v>212</v>
      </c>
      <c r="I18175" t="s">
        <v>213</v>
      </c>
      <c r="K18175" t="s">
        <v>214</v>
      </c>
      <c r="M18175" t="s">
        <v>199</v>
      </c>
      <c r="N18175" t="s">
        <v>938</v>
      </c>
      <c r="O18175" t="s">
        <v>194</v>
      </c>
      <c r="P18175">
        <v>2040</v>
      </c>
      <c r="Q18175">
        <v>25</v>
      </c>
    </row>
    <row r="18176" spans="1:17" x14ac:dyDescent="0.25">
      <c r="A18176" t="s">
        <v>957</v>
      </c>
      <c r="B18176" t="s">
        <v>958</v>
      </c>
      <c r="C18176" t="s">
        <v>959</v>
      </c>
      <c r="D18176" t="s">
        <v>589</v>
      </c>
      <c r="E18176" t="s">
        <v>590</v>
      </c>
      <c r="F18176" t="s">
        <v>260</v>
      </c>
      <c r="G18176" t="s">
        <v>195</v>
      </c>
      <c r="H18176" t="s">
        <v>212</v>
      </c>
      <c r="I18176" t="s">
        <v>213</v>
      </c>
      <c r="K18176" t="s">
        <v>214</v>
      </c>
      <c r="M18176" t="s">
        <v>199</v>
      </c>
      <c r="N18176" t="s">
        <v>938</v>
      </c>
      <c r="O18176" t="s">
        <v>194</v>
      </c>
      <c r="P18176">
        <v>2050</v>
      </c>
      <c r="Q18176">
        <v>30</v>
      </c>
    </row>
    <row r="18177" spans="1:17" x14ac:dyDescent="0.25">
      <c r="A18177" t="s">
        <v>957</v>
      </c>
      <c r="B18177" t="s">
        <v>958</v>
      </c>
      <c r="C18177" t="s">
        <v>959</v>
      </c>
      <c r="D18177" t="s">
        <v>589</v>
      </c>
      <c r="E18177" t="s">
        <v>590</v>
      </c>
      <c r="F18177" t="s">
        <v>260</v>
      </c>
      <c r="G18177" t="s">
        <v>195</v>
      </c>
      <c r="H18177" t="s">
        <v>212</v>
      </c>
      <c r="I18177" t="s">
        <v>213</v>
      </c>
      <c r="K18177" t="s">
        <v>214</v>
      </c>
      <c r="M18177" t="s">
        <v>199</v>
      </c>
      <c r="N18177" t="s">
        <v>938</v>
      </c>
      <c r="O18177" t="s">
        <v>264</v>
      </c>
      <c r="P18177">
        <v>2050</v>
      </c>
      <c r="Q18177">
        <v>22.5</v>
      </c>
    </row>
    <row r="18178" spans="1:17" x14ac:dyDescent="0.25">
      <c r="A18178" t="s">
        <v>957</v>
      </c>
      <c r="B18178" t="s">
        <v>958</v>
      </c>
      <c r="C18178" t="s">
        <v>959</v>
      </c>
      <c r="D18178" t="s">
        <v>589</v>
      </c>
      <c r="E18178" t="s">
        <v>590</v>
      </c>
      <c r="F18178" t="s">
        <v>260</v>
      </c>
      <c r="G18178" t="s">
        <v>195</v>
      </c>
      <c r="H18178" t="s">
        <v>212</v>
      </c>
      <c r="I18178" t="s">
        <v>213</v>
      </c>
      <c r="K18178" t="s">
        <v>214</v>
      </c>
      <c r="M18178" t="s">
        <v>199</v>
      </c>
      <c r="N18178" t="s">
        <v>938</v>
      </c>
      <c r="O18178" t="s">
        <v>265</v>
      </c>
      <c r="P18178">
        <v>2050</v>
      </c>
      <c r="Q18178">
        <v>37.5</v>
      </c>
    </row>
    <row r="18179" spans="1:17" x14ac:dyDescent="0.25">
      <c r="A18179" t="s">
        <v>957</v>
      </c>
      <c r="B18179" t="s">
        <v>958</v>
      </c>
      <c r="C18179" t="s">
        <v>959</v>
      </c>
      <c r="D18179" t="s">
        <v>589</v>
      </c>
      <c r="E18179" t="s">
        <v>590</v>
      </c>
      <c r="F18179" t="s">
        <v>260</v>
      </c>
      <c r="G18179" t="s">
        <v>195</v>
      </c>
      <c r="H18179" t="s">
        <v>354</v>
      </c>
      <c r="I18179" t="s">
        <v>136</v>
      </c>
      <c r="K18179" t="s">
        <v>275</v>
      </c>
      <c r="M18179" t="s">
        <v>227</v>
      </c>
      <c r="O18179" t="s">
        <v>194</v>
      </c>
      <c r="P18179">
        <v>2020</v>
      </c>
      <c r="Q18179">
        <v>0.5</v>
      </c>
    </row>
    <row r="18180" spans="1:17" x14ac:dyDescent="0.25">
      <c r="A18180" t="s">
        <v>957</v>
      </c>
      <c r="B18180" t="s">
        <v>958</v>
      </c>
      <c r="C18180" t="s">
        <v>959</v>
      </c>
      <c r="D18180" t="s">
        <v>589</v>
      </c>
      <c r="E18180" t="s">
        <v>590</v>
      </c>
      <c r="F18180" t="s">
        <v>260</v>
      </c>
      <c r="G18180" t="s">
        <v>195</v>
      </c>
      <c r="H18180" t="s">
        <v>354</v>
      </c>
      <c r="I18180" t="s">
        <v>136</v>
      </c>
      <c r="K18180" t="s">
        <v>275</v>
      </c>
      <c r="M18180" t="s">
        <v>227</v>
      </c>
      <c r="O18180" t="s">
        <v>194</v>
      </c>
      <c r="P18180">
        <v>2025</v>
      </c>
      <c r="Q18180">
        <v>0.5</v>
      </c>
    </row>
    <row r="18181" spans="1:17" x14ac:dyDescent="0.25">
      <c r="A18181" t="s">
        <v>957</v>
      </c>
      <c r="B18181" t="s">
        <v>958</v>
      </c>
      <c r="C18181" t="s">
        <v>959</v>
      </c>
      <c r="D18181" t="s">
        <v>589</v>
      </c>
      <c r="E18181" t="s">
        <v>590</v>
      </c>
      <c r="F18181" t="s">
        <v>260</v>
      </c>
      <c r="G18181" t="s">
        <v>195</v>
      </c>
      <c r="H18181" t="s">
        <v>354</v>
      </c>
      <c r="I18181" t="s">
        <v>136</v>
      </c>
      <c r="K18181" t="s">
        <v>275</v>
      </c>
      <c r="M18181" t="s">
        <v>227</v>
      </c>
      <c r="O18181" t="s">
        <v>264</v>
      </c>
      <c r="P18181">
        <v>2025</v>
      </c>
      <c r="Q18181">
        <v>0.5</v>
      </c>
    </row>
    <row r="18182" spans="1:17" x14ac:dyDescent="0.25">
      <c r="A18182" t="s">
        <v>957</v>
      </c>
      <c r="B18182" t="s">
        <v>958</v>
      </c>
      <c r="C18182" t="s">
        <v>959</v>
      </c>
      <c r="D18182" t="s">
        <v>589</v>
      </c>
      <c r="E18182" t="s">
        <v>590</v>
      </c>
      <c r="F18182" t="s">
        <v>260</v>
      </c>
      <c r="G18182" t="s">
        <v>195</v>
      </c>
      <c r="H18182" t="s">
        <v>354</v>
      </c>
      <c r="I18182" t="s">
        <v>136</v>
      </c>
      <c r="K18182" t="s">
        <v>275</v>
      </c>
      <c r="M18182" t="s">
        <v>227</v>
      </c>
      <c r="O18182" t="s">
        <v>265</v>
      </c>
      <c r="P18182">
        <v>2025</v>
      </c>
      <c r="Q18182">
        <v>0.5</v>
      </c>
    </row>
    <row r="18183" spans="1:17" x14ac:dyDescent="0.25">
      <c r="A18183" t="s">
        <v>957</v>
      </c>
      <c r="B18183" t="s">
        <v>958</v>
      </c>
      <c r="C18183" t="s">
        <v>959</v>
      </c>
      <c r="D18183" t="s">
        <v>589</v>
      </c>
      <c r="E18183" t="s">
        <v>590</v>
      </c>
      <c r="F18183" t="s">
        <v>260</v>
      </c>
      <c r="G18183" t="s">
        <v>195</v>
      </c>
      <c r="H18183" t="s">
        <v>354</v>
      </c>
      <c r="I18183" t="s">
        <v>136</v>
      </c>
      <c r="K18183" t="s">
        <v>275</v>
      </c>
      <c r="M18183" t="s">
        <v>227</v>
      </c>
      <c r="O18183" t="s">
        <v>194</v>
      </c>
      <c r="P18183">
        <v>2030</v>
      </c>
      <c r="Q18183">
        <v>0.5</v>
      </c>
    </row>
    <row r="18184" spans="1:17" x14ac:dyDescent="0.25">
      <c r="A18184" t="s">
        <v>957</v>
      </c>
      <c r="B18184" t="s">
        <v>958</v>
      </c>
      <c r="C18184" t="s">
        <v>959</v>
      </c>
      <c r="D18184" t="s">
        <v>589</v>
      </c>
      <c r="E18184" t="s">
        <v>590</v>
      </c>
      <c r="F18184" t="s">
        <v>260</v>
      </c>
      <c r="G18184" t="s">
        <v>195</v>
      </c>
      <c r="H18184" t="s">
        <v>354</v>
      </c>
      <c r="I18184" t="s">
        <v>136</v>
      </c>
      <c r="K18184" t="s">
        <v>275</v>
      </c>
      <c r="M18184" t="s">
        <v>227</v>
      </c>
      <c r="O18184" t="s">
        <v>194</v>
      </c>
      <c r="P18184">
        <v>2040</v>
      </c>
      <c r="Q18184">
        <v>0.5</v>
      </c>
    </row>
    <row r="18185" spans="1:17" x14ac:dyDescent="0.25">
      <c r="A18185" t="s">
        <v>957</v>
      </c>
      <c r="B18185" t="s">
        <v>958</v>
      </c>
      <c r="C18185" t="s">
        <v>959</v>
      </c>
      <c r="D18185" t="s">
        <v>589</v>
      </c>
      <c r="E18185" t="s">
        <v>590</v>
      </c>
      <c r="F18185" t="s">
        <v>260</v>
      </c>
      <c r="G18185" t="s">
        <v>195</v>
      </c>
      <c r="H18185" t="s">
        <v>354</v>
      </c>
      <c r="I18185" t="s">
        <v>136</v>
      </c>
      <c r="K18185" t="s">
        <v>275</v>
      </c>
      <c r="M18185" t="s">
        <v>227</v>
      </c>
      <c r="O18185" t="s">
        <v>194</v>
      </c>
      <c r="P18185">
        <v>2050</v>
      </c>
      <c r="Q18185">
        <v>0.5</v>
      </c>
    </row>
    <row r="18186" spans="1:17" x14ac:dyDescent="0.25">
      <c r="A18186" t="s">
        <v>957</v>
      </c>
      <c r="B18186" t="s">
        <v>958</v>
      </c>
      <c r="C18186" t="s">
        <v>959</v>
      </c>
      <c r="D18186" t="s">
        <v>589</v>
      </c>
      <c r="E18186" t="s">
        <v>590</v>
      </c>
      <c r="F18186" t="s">
        <v>260</v>
      </c>
      <c r="G18186" t="s">
        <v>195</v>
      </c>
      <c r="H18186" t="s">
        <v>354</v>
      </c>
      <c r="I18186" t="s">
        <v>136</v>
      </c>
      <c r="K18186" t="s">
        <v>275</v>
      </c>
      <c r="M18186" t="s">
        <v>227</v>
      </c>
      <c r="O18186" t="s">
        <v>264</v>
      </c>
      <c r="P18186">
        <v>2050</v>
      </c>
      <c r="Q18186">
        <v>0.5</v>
      </c>
    </row>
    <row r="18187" spans="1:17" x14ac:dyDescent="0.25">
      <c r="A18187" t="s">
        <v>957</v>
      </c>
      <c r="B18187" t="s">
        <v>958</v>
      </c>
      <c r="C18187" t="s">
        <v>959</v>
      </c>
      <c r="D18187" t="s">
        <v>589</v>
      </c>
      <c r="E18187" t="s">
        <v>590</v>
      </c>
      <c r="F18187" t="s">
        <v>260</v>
      </c>
      <c r="G18187" t="s">
        <v>195</v>
      </c>
      <c r="H18187" t="s">
        <v>354</v>
      </c>
      <c r="I18187" t="s">
        <v>136</v>
      </c>
      <c r="K18187" t="s">
        <v>275</v>
      </c>
      <c r="M18187" t="s">
        <v>227</v>
      </c>
      <c r="O18187" t="s">
        <v>265</v>
      </c>
      <c r="P18187">
        <v>2050</v>
      </c>
      <c r="Q18187">
        <v>0.5</v>
      </c>
    </row>
    <row r="18188" spans="1:17" x14ac:dyDescent="0.25">
      <c r="A18188" t="s">
        <v>957</v>
      </c>
      <c r="B18188" t="s">
        <v>958</v>
      </c>
      <c r="C18188" t="s">
        <v>959</v>
      </c>
      <c r="D18188" t="s">
        <v>589</v>
      </c>
      <c r="E18188" t="s">
        <v>590</v>
      </c>
      <c r="F18188" t="s">
        <v>260</v>
      </c>
      <c r="G18188" t="s">
        <v>195</v>
      </c>
      <c r="H18188" t="s">
        <v>355</v>
      </c>
      <c r="I18188" t="s">
        <v>277</v>
      </c>
      <c r="K18188" t="s">
        <v>278</v>
      </c>
      <c r="M18188" t="s">
        <v>192</v>
      </c>
      <c r="N18188" t="s">
        <v>386</v>
      </c>
      <c r="O18188" t="s">
        <v>194</v>
      </c>
      <c r="P18188">
        <v>2020</v>
      </c>
      <c r="Q18188">
        <v>165.35502386325101</v>
      </c>
    </row>
    <row r="18189" spans="1:17" x14ac:dyDescent="0.25">
      <c r="A18189" t="s">
        <v>957</v>
      </c>
      <c r="B18189" t="s">
        <v>958</v>
      </c>
      <c r="C18189" t="s">
        <v>959</v>
      </c>
      <c r="D18189" t="s">
        <v>589</v>
      </c>
      <c r="E18189" t="s">
        <v>590</v>
      </c>
      <c r="F18189" t="s">
        <v>260</v>
      </c>
      <c r="G18189" t="s">
        <v>195</v>
      </c>
      <c r="H18189" t="s">
        <v>355</v>
      </c>
      <c r="I18189" t="s">
        <v>277</v>
      </c>
      <c r="K18189" t="s">
        <v>278</v>
      </c>
      <c r="M18189" t="s">
        <v>192</v>
      </c>
      <c r="N18189" t="s">
        <v>386</v>
      </c>
      <c r="O18189" t="s">
        <v>194</v>
      </c>
      <c r="P18189">
        <v>2025</v>
      </c>
      <c r="Q18189">
        <v>177.36053852568401</v>
      </c>
    </row>
    <row r="18190" spans="1:17" x14ac:dyDescent="0.25">
      <c r="A18190" t="s">
        <v>957</v>
      </c>
      <c r="B18190" t="s">
        <v>958</v>
      </c>
      <c r="C18190" t="s">
        <v>959</v>
      </c>
      <c r="D18190" t="s">
        <v>589</v>
      </c>
      <c r="E18190" t="s">
        <v>590</v>
      </c>
      <c r="F18190" t="s">
        <v>260</v>
      </c>
      <c r="G18190" t="s">
        <v>195</v>
      </c>
      <c r="H18190" t="s">
        <v>355</v>
      </c>
      <c r="I18190" t="s">
        <v>277</v>
      </c>
      <c r="K18190" t="s">
        <v>278</v>
      </c>
      <c r="M18190" t="s">
        <v>192</v>
      </c>
      <c r="N18190" t="s">
        <v>386</v>
      </c>
      <c r="O18190" t="s">
        <v>264</v>
      </c>
      <c r="P18190">
        <v>2025</v>
      </c>
      <c r="Q18190">
        <v>150.75645774683201</v>
      </c>
    </row>
    <row r="18191" spans="1:17" x14ac:dyDescent="0.25">
      <c r="A18191" t="s">
        <v>957</v>
      </c>
      <c r="B18191" t="s">
        <v>958</v>
      </c>
      <c r="C18191" t="s">
        <v>959</v>
      </c>
      <c r="D18191" t="s">
        <v>589</v>
      </c>
      <c r="E18191" t="s">
        <v>590</v>
      </c>
      <c r="F18191" t="s">
        <v>260</v>
      </c>
      <c r="G18191" t="s">
        <v>195</v>
      </c>
      <c r="H18191" t="s">
        <v>355</v>
      </c>
      <c r="I18191" t="s">
        <v>277</v>
      </c>
      <c r="K18191" t="s">
        <v>278</v>
      </c>
      <c r="M18191" t="s">
        <v>192</v>
      </c>
      <c r="N18191" t="s">
        <v>386</v>
      </c>
      <c r="O18191" t="s">
        <v>265</v>
      </c>
      <c r="P18191">
        <v>2025</v>
      </c>
      <c r="Q18191">
        <v>203.964619304537</v>
      </c>
    </row>
    <row r="18192" spans="1:17" x14ac:dyDescent="0.25">
      <c r="A18192" t="s">
        <v>957</v>
      </c>
      <c r="B18192" t="s">
        <v>958</v>
      </c>
      <c r="C18192" t="s">
        <v>959</v>
      </c>
      <c r="D18192" t="s">
        <v>589</v>
      </c>
      <c r="E18192" t="s">
        <v>590</v>
      </c>
      <c r="F18192" t="s">
        <v>260</v>
      </c>
      <c r="G18192" t="s">
        <v>195</v>
      </c>
      <c r="H18192" t="s">
        <v>355</v>
      </c>
      <c r="I18192" t="s">
        <v>277</v>
      </c>
      <c r="K18192" t="s">
        <v>278</v>
      </c>
      <c r="M18192" t="s">
        <v>192</v>
      </c>
      <c r="N18192" t="s">
        <v>386</v>
      </c>
      <c r="O18192" t="s">
        <v>194</v>
      </c>
      <c r="P18192">
        <v>2030</v>
      </c>
      <c r="Q18192">
        <v>171.96405203392101</v>
      </c>
    </row>
    <row r="18193" spans="1:17" x14ac:dyDescent="0.25">
      <c r="A18193" t="s">
        <v>957</v>
      </c>
      <c r="B18193" t="s">
        <v>958</v>
      </c>
      <c r="C18193" t="s">
        <v>959</v>
      </c>
      <c r="D18193" t="s">
        <v>589</v>
      </c>
      <c r="E18193" t="s">
        <v>590</v>
      </c>
      <c r="F18193" t="s">
        <v>260</v>
      </c>
      <c r="G18193" t="s">
        <v>195</v>
      </c>
      <c r="H18193" t="s">
        <v>355</v>
      </c>
      <c r="I18193" t="s">
        <v>277</v>
      </c>
      <c r="K18193" t="s">
        <v>278</v>
      </c>
      <c r="M18193" t="s">
        <v>192</v>
      </c>
      <c r="N18193" t="s">
        <v>386</v>
      </c>
      <c r="O18193" t="s">
        <v>194</v>
      </c>
      <c r="P18193">
        <v>2040</v>
      </c>
      <c r="Q18193">
        <v>169.84103904584799</v>
      </c>
    </row>
    <row r="18194" spans="1:17" x14ac:dyDescent="0.25">
      <c r="A18194" t="s">
        <v>957</v>
      </c>
      <c r="B18194" t="s">
        <v>958</v>
      </c>
      <c r="C18194" t="s">
        <v>959</v>
      </c>
      <c r="D18194" t="s">
        <v>589</v>
      </c>
      <c r="E18194" t="s">
        <v>590</v>
      </c>
      <c r="F18194" t="s">
        <v>260</v>
      </c>
      <c r="G18194" t="s">
        <v>195</v>
      </c>
      <c r="H18194" t="s">
        <v>355</v>
      </c>
      <c r="I18194" t="s">
        <v>277</v>
      </c>
      <c r="K18194" t="s">
        <v>278</v>
      </c>
      <c r="M18194" t="s">
        <v>192</v>
      </c>
      <c r="N18194" t="s">
        <v>386</v>
      </c>
      <c r="O18194" t="s">
        <v>194</v>
      </c>
      <c r="P18194">
        <v>2050</v>
      </c>
      <c r="Q18194">
        <v>171.256381037897</v>
      </c>
    </row>
    <row r="18195" spans="1:17" x14ac:dyDescent="0.25">
      <c r="A18195" t="s">
        <v>957</v>
      </c>
      <c r="B18195" t="s">
        <v>958</v>
      </c>
      <c r="C18195" t="s">
        <v>959</v>
      </c>
      <c r="D18195" t="s">
        <v>589</v>
      </c>
      <c r="E18195" t="s">
        <v>590</v>
      </c>
      <c r="F18195" t="s">
        <v>260</v>
      </c>
      <c r="G18195" t="s">
        <v>195</v>
      </c>
      <c r="H18195" t="s">
        <v>355</v>
      </c>
      <c r="I18195" t="s">
        <v>277</v>
      </c>
      <c r="K18195" t="s">
        <v>278</v>
      </c>
      <c r="M18195" t="s">
        <v>192</v>
      </c>
      <c r="N18195" t="s">
        <v>386</v>
      </c>
      <c r="O18195" t="s">
        <v>264</v>
      </c>
      <c r="P18195">
        <v>2050</v>
      </c>
      <c r="Q18195">
        <v>128.44228577842199</v>
      </c>
    </row>
    <row r="18196" spans="1:17" x14ac:dyDescent="0.25">
      <c r="A18196" t="s">
        <v>957</v>
      </c>
      <c r="B18196" t="s">
        <v>958</v>
      </c>
      <c r="C18196" t="s">
        <v>959</v>
      </c>
      <c r="D18196" t="s">
        <v>589</v>
      </c>
      <c r="E18196" t="s">
        <v>590</v>
      </c>
      <c r="F18196" t="s">
        <v>260</v>
      </c>
      <c r="G18196" t="s">
        <v>195</v>
      </c>
      <c r="H18196" t="s">
        <v>355</v>
      </c>
      <c r="I18196" t="s">
        <v>277</v>
      </c>
      <c r="K18196" t="s">
        <v>278</v>
      </c>
      <c r="M18196" t="s">
        <v>192</v>
      </c>
      <c r="N18196" t="s">
        <v>386</v>
      </c>
      <c r="O18196" t="s">
        <v>265</v>
      </c>
      <c r="P18196">
        <v>2050</v>
      </c>
      <c r="Q18196">
        <v>214.07047629737099</v>
      </c>
    </row>
    <row r="18197" spans="1:17" x14ac:dyDescent="0.25">
      <c r="A18197" t="s">
        <v>957</v>
      </c>
      <c r="B18197" t="s">
        <v>958</v>
      </c>
      <c r="C18197" t="s">
        <v>959</v>
      </c>
      <c r="D18197" t="s">
        <v>589</v>
      </c>
      <c r="E18197" t="s">
        <v>590</v>
      </c>
      <c r="F18197" t="s">
        <v>260</v>
      </c>
      <c r="G18197" t="s">
        <v>195</v>
      </c>
      <c r="H18197" t="s">
        <v>215</v>
      </c>
      <c r="I18197" t="s">
        <v>216</v>
      </c>
      <c r="K18197" t="s">
        <v>202</v>
      </c>
      <c r="M18197" t="s">
        <v>210</v>
      </c>
      <c r="O18197" t="s">
        <v>194</v>
      </c>
      <c r="P18197">
        <v>2020</v>
      </c>
      <c r="Q18197">
        <v>27</v>
      </c>
    </row>
    <row r="18198" spans="1:17" x14ac:dyDescent="0.25">
      <c r="A18198" t="s">
        <v>957</v>
      </c>
      <c r="B18198" t="s">
        <v>958</v>
      </c>
      <c r="C18198" t="s">
        <v>959</v>
      </c>
      <c r="D18198" t="s">
        <v>589</v>
      </c>
      <c r="E18198" t="s">
        <v>590</v>
      </c>
      <c r="F18198" t="s">
        <v>260</v>
      </c>
      <c r="G18198" t="s">
        <v>195</v>
      </c>
      <c r="H18198" t="s">
        <v>215</v>
      </c>
      <c r="I18198" t="s">
        <v>216</v>
      </c>
      <c r="K18198" t="s">
        <v>202</v>
      </c>
      <c r="M18198" t="s">
        <v>210</v>
      </c>
      <c r="O18198" t="s">
        <v>194</v>
      </c>
      <c r="P18198">
        <v>2025</v>
      </c>
      <c r="Q18198">
        <v>30</v>
      </c>
    </row>
    <row r="18199" spans="1:17" x14ac:dyDescent="0.25">
      <c r="A18199" t="s">
        <v>957</v>
      </c>
      <c r="B18199" t="s">
        <v>958</v>
      </c>
      <c r="C18199" t="s">
        <v>959</v>
      </c>
      <c r="D18199" t="s">
        <v>589</v>
      </c>
      <c r="E18199" t="s">
        <v>590</v>
      </c>
      <c r="F18199" t="s">
        <v>260</v>
      </c>
      <c r="G18199" t="s">
        <v>195</v>
      </c>
      <c r="H18199" t="s">
        <v>215</v>
      </c>
      <c r="I18199" t="s">
        <v>216</v>
      </c>
      <c r="K18199" t="s">
        <v>202</v>
      </c>
      <c r="M18199" t="s">
        <v>210</v>
      </c>
      <c r="O18199" t="s">
        <v>264</v>
      </c>
      <c r="P18199">
        <v>2025</v>
      </c>
      <c r="Q18199">
        <v>25</v>
      </c>
    </row>
    <row r="18200" spans="1:17" x14ac:dyDescent="0.25">
      <c r="A18200" t="s">
        <v>957</v>
      </c>
      <c r="B18200" t="s">
        <v>958</v>
      </c>
      <c r="C18200" t="s">
        <v>959</v>
      </c>
      <c r="D18200" t="s">
        <v>589</v>
      </c>
      <c r="E18200" t="s">
        <v>590</v>
      </c>
      <c r="F18200" t="s">
        <v>260</v>
      </c>
      <c r="G18200" t="s">
        <v>195</v>
      </c>
      <c r="H18200" t="s">
        <v>215</v>
      </c>
      <c r="I18200" t="s">
        <v>216</v>
      </c>
      <c r="K18200" t="s">
        <v>202</v>
      </c>
      <c r="M18200" t="s">
        <v>210</v>
      </c>
      <c r="O18200" t="s">
        <v>265</v>
      </c>
      <c r="P18200">
        <v>2025</v>
      </c>
      <c r="Q18200">
        <v>35</v>
      </c>
    </row>
    <row r="18201" spans="1:17" x14ac:dyDescent="0.25">
      <c r="A18201" t="s">
        <v>957</v>
      </c>
      <c r="B18201" t="s">
        <v>958</v>
      </c>
      <c r="C18201" t="s">
        <v>959</v>
      </c>
      <c r="D18201" t="s">
        <v>589</v>
      </c>
      <c r="E18201" t="s">
        <v>590</v>
      </c>
      <c r="F18201" t="s">
        <v>260</v>
      </c>
      <c r="G18201" t="s">
        <v>195</v>
      </c>
      <c r="H18201" t="s">
        <v>215</v>
      </c>
      <c r="I18201" t="s">
        <v>216</v>
      </c>
      <c r="K18201" t="s">
        <v>202</v>
      </c>
      <c r="M18201" t="s">
        <v>210</v>
      </c>
      <c r="O18201" t="s">
        <v>194</v>
      </c>
      <c r="P18201">
        <v>2030</v>
      </c>
      <c r="Q18201">
        <v>30</v>
      </c>
    </row>
    <row r="18202" spans="1:17" x14ac:dyDescent="0.25">
      <c r="A18202" t="s">
        <v>957</v>
      </c>
      <c r="B18202" t="s">
        <v>958</v>
      </c>
      <c r="C18202" t="s">
        <v>959</v>
      </c>
      <c r="D18202" t="s">
        <v>589</v>
      </c>
      <c r="E18202" t="s">
        <v>590</v>
      </c>
      <c r="F18202" t="s">
        <v>260</v>
      </c>
      <c r="G18202" t="s">
        <v>195</v>
      </c>
      <c r="H18202" t="s">
        <v>215</v>
      </c>
      <c r="I18202" t="s">
        <v>216</v>
      </c>
      <c r="K18202" t="s">
        <v>202</v>
      </c>
      <c r="M18202" t="s">
        <v>210</v>
      </c>
      <c r="O18202" t="s">
        <v>194</v>
      </c>
      <c r="P18202">
        <v>2040</v>
      </c>
      <c r="Q18202">
        <v>30</v>
      </c>
    </row>
    <row r="18203" spans="1:17" x14ac:dyDescent="0.25">
      <c r="A18203" t="s">
        <v>957</v>
      </c>
      <c r="B18203" t="s">
        <v>958</v>
      </c>
      <c r="C18203" t="s">
        <v>959</v>
      </c>
      <c r="D18203" t="s">
        <v>589</v>
      </c>
      <c r="E18203" t="s">
        <v>590</v>
      </c>
      <c r="F18203" t="s">
        <v>260</v>
      </c>
      <c r="G18203" t="s">
        <v>195</v>
      </c>
      <c r="H18203" t="s">
        <v>215</v>
      </c>
      <c r="I18203" t="s">
        <v>216</v>
      </c>
      <c r="K18203" t="s">
        <v>202</v>
      </c>
      <c r="M18203" t="s">
        <v>210</v>
      </c>
      <c r="O18203" t="s">
        <v>194</v>
      </c>
      <c r="P18203">
        <v>2050</v>
      </c>
      <c r="Q18203">
        <v>30</v>
      </c>
    </row>
    <row r="18204" spans="1:17" x14ac:dyDescent="0.25">
      <c r="A18204" t="s">
        <v>957</v>
      </c>
      <c r="B18204" t="s">
        <v>958</v>
      </c>
      <c r="C18204" t="s">
        <v>959</v>
      </c>
      <c r="D18204" t="s">
        <v>589</v>
      </c>
      <c r="E18204" t="s">
        <v>590</v>
      </c>
      <c r="F18204" t="s">
        <v>260</v>
      </c>
      <c r="G18204" t="s">
        <v>195</v>
      </c>
      <c r="H18204" t="s">
        <v>215</v>
      </c>
      <c r="I18204" t="s">
        <v>216</v>
      </c>
      <c r="K18204" t="s">
        <v>202</v>
      </c>
      <c r="M18204" t="s">
        <v>210</v>
      </c>
      <c r="O18204" t="s">
        <v>264</v>
      </c>
      <c r="P18204">
        <v>2050</v>
      </c>
      <c r="Q18204">
        <v>25</v>
      </c>
    </row>
    <row r="18205" spans="1:17" x14ac:dyDescent="0.25">
      <c r="A18205" t="s">
        <v>957</v>
      </c>
      <c r="B18205" t="s">
        <v>958</v>
      </c>
      <c r="C18205" t="s">
        <v>959</v>
      </c>
      <c r="D18205" t="s">
        <v>589</v>
      </c>
      <c r="E18205" t="s">
        <v>590</v>
      </c>
      <c r="F18205" t="s">
        <v>260</v>
      </c>
      <c r="G18205" t="s">
        <v>195</v>
      </c>
      <c r="H18205" t="s">
        <v>215</v>
      </c>
      <c r="I18205" t="s">
        <v>216</v>
      </c>
      <c r="K18205" t="s">
        <v>202</v>
      </c>
      <c r="M18205" t="s">
        <v>210</v>
      </c>
      <c r="O18205" t="s">
        <v>265</v>
      </c>
      <c r="P18205">
        <v>2050</v>
      </c>
      <c r="Q18205">
        <v>35</v>
      </c>
    </row>
    <row r="18206" spans="1:17" x14ac:dyDescent="0.25">
      <c r="A18206" t="s">
        <v>957</v>
      </c>
      <c r="B18206" t="s">
        <v>958</v>
      </c>
      <c r="C18206" t="s">
        <v>959</v>
      </c>
      <c r="D18206" t="s">
        <v>589</v>
      </c>
      <c r="E18206" t="s">
        <v>590</v>
      </c>
      <c r="F18206" t="s">
        <v>260</v>
      </c>
      <c r="G18206" t="s">
        <v>233</v>
      </c>
      <c r="H18206" t="s">
        <v>805</v>
      </c>
      <c r="I18206" t="s">
        <v>234</v>
      </c>
      <c r="J18206" t="s">
        <v>235</v>
      </c>
      <c r="K18206" t="s">
        <v>236</v>
      </c>
      <c r="L18206" t="s">
        <v>806</v>
      </c>
      <c r="M18206" t="s">
        <v>392</v>
      </c>
      <c r="N18206" t="s">
        <v>386</v>
      </c>
      <c r="O18206" t="s">
        <v>194</v>
      </c>
      <c r="P18206">
        <v>2020</v>
      </c>
      <c r="Q18206">
        <v>50000</v>
      </c>
    </row>
    <row r="18207" spans="1:17" x14ac:dyDescent="0.25">
      <c r="A18207" t="s">
        <v>957</v>
      </c>
      <c r="B18207" t="s">
        <v>958</v>
      </c>
      <c r="C18207" t="s">
        <v>959</v>
      </c>
      <c r="D18207" t="s">
        <v>589</v>
      </c>
      <c r="E18207" t="s">
        <v>590</v>
      </c>
      <c r="F18207" t="s">
        <v>260</v>
      </c>
      <c r="G18207" t="s">
        <v>233</v>
      </c>
      <c r="H18207" t="s">
        <v>805</v>
      </c>
      <c r="I18207" t="s">
        <v>234</v>
      </c>
      <c r="J18207" t="s">
        <v>235</v>
      </c>
      <c r="K18207" t="s">
        <v>236</v>
      </c>
      <c r="L18207" t="s">
        <v>806</v>
      </c>
      <c r="M18207" t="s">
        <v>392</v>
      </c>
      <c r="N18207" t="s">
        <v>386</v>
      </c>
      <c r="O18207" t="s">
        <v>194</v>
      </c>
      <c r="P18207">
        <v>2025</v>
      </c>
      <c r="Q18207">
        <v>42000</v>
      </c>
    </row>
    <row r="18208" spans="1:17" x14ac:dyDescent="0.25">
      <c r="A18208" t="s">
        <v>957</v>
      </c>
      <c r="B18208" t="s">
        <v>958</v>
      </c>
      <c r="C18208" t="s">
        <v>959</v>
      </c>
      <c r="D18208" t="s">
        <v>589</v>
      </c>
      <c r="E18208" t="s">
        <v>590</v>
      </c>
      <c r="F18208" t="s">
        <v>260</v>
      </c>
      <c r="G18208" t="s">
        <v>233</v>
      </c>
      <c r="H18208" t="s">
        <v>805</v>
      </c>
      <c r="I18208" t="s">
        <v>234</v>
      </c>
      <c r="J18208" t="s">
        <v>235</v>
      </c>
      <c r="K18208" t="s">
        <v>236</v>
      </c>
      <c r="L18208" t="s">
        <v>806</v>
      </c>
      <c r="M18208" t="s">
        <v>392</v>
      </c>
      <c r="N18208" t="s">
        <v>386</v>
      </c>
      <c r="O18208" t="s">
        <v>264</v>
      </c>
      <c r="P18208">
        <v>2025</v>
      </c>
      <c r="Q18208">
        <v>35700</v>
      </c>
    </row>
    <row r="18209" spans="1:17" x14ac:dyDescent="0.25">
      <c r="A18209" t="s">
        <v>957</v>
      </c>
      <c r="B18209" t="s">
        <v>958</v>
      </c>
      <c r="C18209" t="s">
        <v>959</v>
      </c>
      <c r="D18209" t="s">
        <v>589</v>
      </c>
      <c r="E18209" t="s">
        <v>590</v>
      </c>
      <c r="F18209" t="s">
        <v>260</v>
      </c>
      <c r="G18209" t="s">
        <v>233</v>
      </c>
      <c r="H18209" t="s">
        <v>805</v>
      </c>
      <c r="I18209" t="s">
        <v>234</v>
      </c>
      <c r="J18209" t="s">
        <v>235</v>
      </c>
      <c r="K18209" t="s">
        <v>236</v>
      </c>
      <c r="L18209" t="s">
        <v>806</v>
      </c>
      <c r="M18209" t="s">
        <v>392</v>
      </c>
      <c r="N18209" t="s">
        <v>386</v>
      </c>
      <c r="O18209" t="s">
        <v>265</v>
      </c>
      <c r="P18209">
        <v>2025</v>
      </c>
      <c r="Q18209">
        <v>48300</v>
      </c>
    </row>
    <row r="18210" spans="1:17" x14ac:dyDescent="0.25">
      <c r="A18210" t="s">
        <v>957</v>
      </c>
      <c r="B18210" t="s">
        <v>958</v>
      </c>
      <c r="C18210" t="s">
        <v>959</v>
      </c>
      <c r="D18210" t="s">
        <v>589</v>
      </c>
      <c r="E18210" t="s">
        <v>590</v>
      </c>
      <c r="F18210" t="s">
        <v>260</v>
      </c>
      <c r="G18210" t="s">
        <v>233</v>
      </c>
      <c r="H18210" t="s">
        <v>805</v>
      </c>
      <c r="I18210" t="s">
        <v>234</v>
      </c>
      <c r="J18210" t="s">
        <v>235</v>
      </c>
      <c r="K18210" t="s">
        <v>236</v>
      </c>
      <c r="L18210" t="s">
        <v>806</v>
      </c>
      <c r="M18210" t="s">
        <v>392</v>
      </c>
      <c r="N18210" t="s">
        <v>386</v>
      </c>
      <c r="O18210" t="s">
        <v>194</v>
      </c>
      <c r="P18210">
        <v>2030</v>
      </c>
      <c r="Q18210">
        <v>39000</v>
      </c>
    </row>
    <row r="18211" spans="1:17" x14ac:dyDescent="0.25">
      <c r="A18211" t="s">
        <v>957</v>
      </c>
      <c r="B18211" t="s">
        <v>958</v>
      </c>
      <c r="C18211" t="s">
        <v>959</v>
      </c>
      <c r="D18211" t="s">
        <v>589</v>
      </c>
      <c r="E18211" t="s">
        <v>590</v>
      </c>
      <c r="F18211" t="s">
        <v>260</v>
      </c>
      <c r="G18211" t="s">
        <v>233</v>
      </c>
      <c r="H18211" t="s">
        <v>805</v>
      </c>
      <c r="I18211" t="s">
        <v>234</v>
      </c>
      <c r="J18211" t="s">
        <v>235</v>
      </c>
      <c r="K18211" t="s">
        <v>236</v>
      </c>
      <c r="L18211" t="s">
        <v>806</v>
      </c>
      <c r="M18211" t="s">
        <v>392</v>
      </c>
      <c r="N18211" t="s">
        <v>386</v>
      </c>
      <c r="O18211" t="s">
        <v>194</v>
      </c>
      <c r="P18211">
        <v>2040</v>
      </c>
      <c r="Q18211">
        <v>34000</v>
      </c>
    </row>
    <row r="18212" spans="1:17" x14ac:dyDescent="0.25">
      <c r="A18212" t="s">
        <v>957</v>
      </c>
      <c r="B18212" t="s">
        <v>958</v>
      </c>
      <c r="C18212" t="s">
        <v>959</v>
      </c>
      <c r="D18212" t="s">
        <v>589</v>
      </c>
      <c r="E18212" t="s">
        <v>590</v>
      </c>
      <c r="F18212" t="s">
        <v>260</v>
      </c>
      <c r="G18212" t="s">
        <v>233</v>
      </c>
      <c r="H18212" t="s">
        <v>805</v>
      </c>
      <c r="I18212" t="s">
        <v>234</v>
      </c>
      <c r="J18212" t="s">
        <v>235</v>
      </c>
      <c r="K18212" t="s">
        <v>236</v>
      </c>
      <c r="L18212" t="s">
        <v>806</v>
      </c>
      <c r="M18212" t="s">
        <v>392</v>
      </c>
      <c r="N18212" t="s">
        <v>386</v>
      </c>
      <c r="O18212" t="s">
        <v>194</v>
      </c>
      <c r="P18212">
        <v>2050</v>
      </c>
      <c r="Q18212">
        <v>33000</v>
      </c>
    </row>
    <row r="18213" spans="1:17" x14ac:dyDescent="0.25">
      <c r="A18213" t="s">
        <v>957</v>
      </c>
      <c r="B18213" t="s">
        <v>958</v>
      </c>
      <c r="C18213" t="s">
        <v>959</v>
      </c>
      <c r="D18213" t="s">
        <v>589</v>
      </c>
      <c r="E18213" t="s">
        <v>590</v>
      </c>
      <c r="F18213" t="s">
        <v>260</v>
      </c>
      <c r="G18213" t="s">
        <v>233</v>
      </c>
      <c r="H18213" t="s">
        <v>805</v>
      </c>
      <c r="I18213" t="s">
        <v>234</v>
      </c>
      <c r="J18213" t="s">
        <v>235</v>
      </c>
      <c r="K18213" t="s">
        <v>236</v>
      </c>
      <c r="L18213" t="s">
        <v>806</v>
      </c>
      <c r="M18213" t="s">
        <v>392</v>
      </c>
      <c r="N18213" t="s">
        <v>386</v>
      </c>
      <c r="O18213" t="s">
        <v>264</v>
      </c>
      <c r="P18213">
        <v>2050</v>
      </c>
      <c r="Q18213">
        <v>24750</v>
      </c>
    </row>
    <row r="18214" spans="1:17" x14ac:dyDescent="0.25">
      <c r="A18214" t="s">
        <v>957</v>
      </c>
      <c r="B18214" t="s">
        <v>958</v>
      </c>
      <c r="C18214" t="s">
        <v>959</v>
      </c>
      <c r="D18214" t="s">
        <v>589</v>
      </c>
      <c r="E18214" t="s">
        <v>590</v>
      </c>
      <c r="F18214" t="s">
        <v>260</v>
      </c>
      <c r="G18214" t="s">
        <v>233</v>
      </c>
      <c r="H18214" t="s">
        <v>805</v>
      </c>
      <c r="I18214" t="s">
        <v>234</v>
      </c>
      <c r="J18214" t="s">
        <v>235</v>
      </c>
      <c r="K18214" t="s">
        <v>236</v>
      </c>
      <c r="L18214" t="s">
        <v>806</v>
      </c>
      <c r="M18214" t="s">
        <v>392</v>
      </c>
      <c r="N18214" t="s">
        <v>386</v>
      </c>
      <c r="O18214" t="s">
        <v>265</v>
      </c>
      <c r="P18214">
        <v>2050</v>
      </c>
      <c r="Q18214">
        <v>49500</v>
      </c>
    </row>
    <row r="18215" spans="1:17" x14ac:dyDescent="0.25">
      <c r="A18215" t="s">
        <v>957</v>
      </c>
      <c r="B18215" t="s">
        <v>958</v>
      </c>
      <c r="C18215" t="s">
        <v>959</v>
      </c>
      <c r="D18215" t="s">
        <v>589</v>
      </c>
      <c r="E18215" t="s">
        <v>590</v>
      </c>
      <c r="F18215" t="s">
        <v>260</v>
      </c>
      <c r="G18215" t="s">
        <v>233</v>
      </c>
      <c r="H18215" t="s">
        <v>808</v>
      </c>
      <c r="I18215" t="s">
        <v>240</v>
      </c>
      <c r="J18215" t="s">
        <v>235</v>
      </c>
      <c r="K18215" t="s">
        <v>241</v>
      </c>
      <c r="L18215" t="s">
        <v>806</v>
      </c>
      <c r="M18215" t="s">
        <v>344</v>
      </c>
      <c r="N18215" t="s">
        <v>386</v>
      </c>
      <c r="O18215" t="s">
        <v>194</v>
      </c>
      <c r="P18215">
        <v>2020</v>
      </c>
      <c r="Q18215">
        <v>2.11594379195463</v>
      </c>
    </row>
    <row r="18216" spans="1:17" x14ac:dyDescent="0.25">
      <c r="A18216" t="s">
        <v>957</v>
      </c>
      <c r="B18216" t="s">
        <v>958</v>
      </c>
      <c r="C18216" t="s">
        <v>959</v>
      </c>
      <c r="D18216" t="s">
        <v>589</v>
      </c>
      <c r="E18216" t="s">
        <v>590</v>
      </c>
      <c r="F18216" t="s">
        <v>260</v>
      </c>
      <c r="G18216" t="s">
        <v>233</v>
      </c>
      <c r="H18216" t="s">
        <v>808</v>
      </c>
      <c r="I18216" t="s">
        <v>240</v>
      </c>
      <c r="J18216" t="s">
        <v>235</v>
      </c>
      <c r="K18216" t="s">
        <v>241</v>
      </c>
      <c r="L18216" t="s">
        <v>806</v>
      </c>
      <c r="M18216" t="s">
        <v>344</v>
      </c>
      <c r="N18216" t="s">
        <v>386</v>
      </c>
      <c r="O18216" t="s">
        <v>194</v>
      </c>
      <c r="P18216">
        <v>2025</v>
      </c>
      <c r="Q18216">
        <v>1.8836993195462499</v>
      </c>
    </row>
    <row r="18217" spans="1:17" x14ac:dyDescent="0.25">
      <c r="A18217" t="s">
        <v>957</v>
      </c>
      <c r="B18217" t="s">
        <v>958</v>
      </c>
      <c r="C18217" t="s">
        <v>959</v>
      </c>
      <c r="D18217" t="s">
        <v>589</v>
      </c>
      <c r="E18217" t="s">
        <v>590</v>
      </c>
      <c r="F18217" t="s">
        <v>260</v>
      </c>
      <c r="G18217" t="s">
        <v>233</v>
      </c>
      <c r="H18217" t="s">
        <v>808</v>
      </c>
      <c r="I18217" t="s">
        <v>240</v>
      </c>
      <c r="J18217" t="s">
        <v>235</v>
      </c>
      <c r="K18217" t="s">
        <v>241</v>
      </c>
      <c r="L18217" t="s">
        <v>806</v>
      </c>
      <c r="M18217" t="s">
        <v>344</v>
      </c>
      <c r="N18217" t="s">
        <v>386</v>
      </c>
      <c r="O18217" t="s">
        <v>264</v>
      </c>
      <c r="P18217">
        <v>2025</v>
      </c>
      <c r="Q18217">
        <v>1.8836993195462499</v>
      </c>
    </row>
    <row r="18218" spans="1:17" x14ac:dyDescent="0.25">
      <c r="A18218" t="s">
        <v>957</v>
      </c>
      <c r="B18218" t="s">
        <v>958</v>
      </c>
      <c r="C18218" t="s">
        <v>959</v>
      </c>
      <c r="D18218" t="s">
        <v>589</v>
      </c>
      <c r="E18218" t="s">
        <v>590</v>
      </c>
      <c r="F18218" t="s">
        <v>260</v>
      </c>
      <c r="G18218" t="s">
        <v>233</v>
      </c>
      <c r="H18218" t="s">
        <v>808</v>
      </c>
      <c r="I18218" t="s">
        <v>240</v>
      </c>
      <c r="J18218" t="s">
        <v>235</v>
      </c>
      <c r="K18218" t="s">
        <v>241</v>
      </c>
      <c r="L18218" t="s">
        <v>806</v>
      </c>
      <c r="M18218" t="s">
        <v>344</v>
      </c>
      <c r="N18218" t="s">
        <v>386</v>
      </c>
      <c r="O18218" t="s">
        <v>265</v>
      </c>
      <c r="P18218">
        <v>2025</v>
      </c>
      <c r="Q18218">
        <v>1.8836993195462499</v>
      </c>
    </row>
    <row r="18219" spans="1:17" x14ac:dyDescent="0.25">
      <c r="A18219" t="s">
        <v>957</v>
      </c>
      <c r="B18219" t="s">
        <v>958</v>
      </c>
      <c r="C18219" t="s">
        <v>959</v>
      </c>
      <c r="D18219" t="s">
        <v>589</v>
      </c>
      <c r="E18219" t="s">
        <v>590</v>
      </c>
      <c r="F18219" t="s">
        <v>260</v>
      </c>
      <c r="G18219" t="s">
        <v>233</v>
      </c>
      <c r="H18219" t="s">
        <v>808</v>
      </c>
      <c r="I18219" t="s">
        <v>240</v>
      </c>
      <c r="J18219" t="s">
        <v>235</v>
      </c>
      <c r="K18219" t="s">
        <v>241</v>
      </c>
      <c r="L18219" t="s">
        <v>806</v>
      </c>
      <c r="M18219" t="s">
        <v>344</v>
      </c>
      <c r="N18219" t="s">
        <v>386</v>
      </c>
      <c r="O18219" t="s">
        <v>194</v>
      </c>
      <c r="P18219">
        <v>2030</v>
      </c>
      <c r="Q18219">
        <v>1.7953862950430699</v>
      </c>
    </row>
    <row r="18220" spans="1:17" x14ac:dyDescent="0.25">
      <c r="A18220" t="s">
        <v>957</v>
      </c>
      <c r="B18220" t="s">
        <v>958</v>
      </c>
      <c r="C18220" t="s">
        <v>959</v>
      </c>
      <c r="D18220" t="s">
        <v>589</v>
      </c>
      <c r="E18220" t="s">
        <v>590</v>
      </c>
      <c r="F18220" t="s">
        <v>260</v>
      </c>
      <c r="G18220" t="s">
        <v>233</v>
      </c>
      <c r="H18220" t="s">
        <v>808</v>
      </c>
      <c r="I18220" t="s">
        <v>240</v>
      </c>
      <c r="J18220" t="s">
        <v>235</v>
      </c>
      <c r="K18220" t="s">
        <v>241</v>
      </c>
      <c r="L18220" t="s">
        <v>806</v>
      </c>
      <c r="M18220" t="s">
        <v>344</v>
      </c>
      <c r="N18220" t="s">
        <v>386</v>
      </c>
      <c r="O18220" t="s">
        <v>194</v>
      </c>
      <c r="P18220">
        <v>2040</v>
      </c>
      <c r="Q18220">
        <v>1.6764100993684199</v>
      </c>
    </row>
    <row r="18221" spans="1:17" x14ac:dyDescent="0.25">
      <c r="A18221" t="s">
        <v>957</v>
      </c>
      <c r="B18221" t="s">
        <v>958</v>
      </c>
      <c r="C18221" t="s">
        <v>959</v>
      </c>
      <c r="D18221" t="s">
        <v>589</v>
      </c>
      <c r="E18221" t="s">
        <v>590</v>
      </c>
      <c r="F18221" t="s">
        <v>260</v>
      </c>
      <c r="G18221" t="s">
        <v>233</v>
      </c>
      <c r="H18221" t="s">
        <v>808</v>
      </c>
      <c r="I18221" t="s">
        <v>240</v>
      </c>
      <c r="J18221" t="s">
        <v>235</v>
      </c>
      <c r="K18221" t="s">
        <v>241</v>
      </c>
      <c r="L18221" t="s">
        <v>806</v>
      </c>
      <c r="M18221" t="s">
        <v>344</v>
      </c>
      <c r="N18221" t="s">
        <v>386</v>
      </c>
      <c r="O18221" t="s">
        <v>194</v>
      </c>
      <c r="P18221">
        <v>2050</v>
      </c>
      <c r="Q18221">
        <v>1.64274366324763</v>
      </c>
    </row>
    <row r="18222" spans="1:17" x14ac:dyDescent="0.25">
      <c r="A18222" t="s">
        <v>957</v>
      </c>
      <c r="B18222" t="s">
        <v>958</v>
      </c>
      <c r="C18222" t="s">
        <v>959</v>
      </c>
      <c r="D18222" t="s">
        <v>589</v>
      </c>
      <c r="E18222" t="s">
        <v>590</v>
      </c>
      <c r="F18222" t="s">
        <v>260</v>
      </c>
      <c r="G18222" t="s">
        <v>233</v>
      </c>
      <c r="H18222" t="s">
        <v>808</v>
      </c>
      <c r="I18222" t="s">
        <v>240</v>
      </c>
      <c r="J18222" t="s">
        <v>235</v>
      </c>
      <c r="K18222" t="s">
        <v>241</v>
      </c>
      <c r="L18222" t="s">
        <v>806</v>
      </c>
      <c r="M18222" t="s">
        <v>344</v>
      </c>
      <c r="N18222" t="s">
        <v>386</v>
      </c>
      <c r="O18222" t="s">
        <v>264</v>
      </c>
      <c r="P18222">
        <v>2050</v>
      </c>
      <c r="Q18222">
        <v>1.64274366324763</v>
      </c>
    </row>
    <row r="18223" spans="1:17" x14ac:dyDescent="0.25">
      <c r="A18223" t="s">
        <v>957</v>
      </c>
      <c r="B18223" t="s">
        <v>958</v>
      </c>
      <c r="C18223" t="s">
        <v>959</v>
      </c>
      <c r="D18223" t="s">
        <v>589</v>
      </c>
      <c r="E18223" t="s">
        <v>590</v>
      </c>
      <c r="F18223" t="s">
        <v>260</v>
      </c>
      <c r="G18223" t="s">
        <v>233</v>
      </c>
      <c r="H18223" t="s">
        <v>808</v>
      </c>
      <c r="I18223" t="s">
        <v>240</v>
      </c>
      <c r="J18223" t="s">
        <v>235</v>
      </c>
      <c r="K18223" t="s">
        <v>241</v>
      </c>
      <c r="L18223" t="s">
        <v>806</v>
      </c>
      <c r="M18223" t="s">
        <v>344</v>
      </c>
      <c r="N18223" t="s">
        <v>386</v>
      </c>
      <c r="O18223" t="s">
        <v>265</v>
      </c>
      <c r="P18223">
        <v>2050</v>
      </c>
      <c r="Q18223">
        <v>1.64274366324763</v>
      </c>
    </row>
    <row r="18224" spans="1:17" x14ac:dyDescent="0.25">
      <c r="A18224" t="s">
        <v>957</v>
      </c>
      <c r="B18224" t="s">
        <v>958</v>
      </c>
      <c r="C18224" t="s">
        <v>959</v>
      </c>
      <c r="D18224" t="s">
        <v>589</v>
      </c>
      <c r="E18224" t="s">
        <v>590</v>
      </c>
      <c r="F18224" t="s">
        <v>260</v>
      </c>
      <c r="G18224" t="s">
        <v>233</v>
      </c>
      <c r="H18224" t="s">
        <v>960</v>
      </c>
      <c r="I18224" t="s">
        <v>240</v>
      </c>
      <c r="J18224" t="s">
        <v>290</v>
      </c>
      <c r="K18224" t="s">
        <v>241</v>
      </c>
      <c r="L18224" t="s">
        <v>806</v>
      </c>
      <c r="N18224" t="s">
        <v>386</v>
      </c>
      <c r="O18224" t="s">
        <v>194</v>
      </c>
      <c r="P18224">
        <v>2020</v>
      </c>
      <c r="Q18224">
        <v>0.53911357775195001</v>
      </c>
    </row>
    <row r="18225" spans="1:17" x14ac:dyDescent="0.25">
      <c r="A18225" t="s">
        <v>957</v>
      </c>
      <c r="B18225" t="s">
        <v>958</v>
      </c>
      <c r="C18225" t="s">
        <v>959</v>
      </c>
      <c r="D18225" t="s">
        <v>589</v>
      </c>
      <c r="E18225" t="s">
        <v>590</v>
      </c>
      <c r="F18225" t="s">
        <v>260</v>
      </c>
      <c r="G18225" t="s">
        <v>233</v>
      </c>
      <c r="H18225" t="s">
        <v>960</v>
      </c>
      <c r="I18225" t="s">
        <v>240</v>
      </c>
      <c r="J18225" t="s">
        <v>290</v>
      </c>
      <c r="K18225" t="s">
        <v>241</v>
      </c>
      <c r="L18225" t="s">
        <v>806</v>
      </c>
      <c r="N18225" t="s">
        <v>386</v>
      </c>
      <c r="O18225" t="s">
        <v>194</v>
      </c>
      <c r="P18225">
        <v>2025</v>
      </c>
      <c r="Q18225">
        <v>0.404056564240379</v>
      </c>
    </row>
    <row r="18226" spans="1:17" x14ac:dyDescent="0.25">
      <c r="A18226" t="s">
        <v>957</v>
      </c>
      <c r="B18226" t="s">
        <v>958</v>
      </c>
      <c r="C18226" t="s">
        <v>959</v>
      </c>
      <c r="D18226" t="s">
        <v>589</v>
      </c>
      <c r="E18226" t="s">
        <v>590</v>
      </c>
      <c r="F18226" t="s">
        <v>260</v>
      </c>
      <c r="G18226" t="s">
        <v>233</v>
      </c>
      <c r="H18226" t="s">
        <v>960</v>
      </c>
      <c r="I18226" t="s">
        <v>240</v>
      </c>
      <c r="J18226" t="s">
        <v>290</v>
      </c>
      <c r="K18226" t="s">
        <v>241</v>
      </c>
      <c r="L18226" t="s">
        <v>806</v>
      </c>
      <c r="N18226" t="s">
        <v>386</v>
      </c>
      <c r="O18226" t="s">
        <v>264</v>
      </c>
      <c r="P18226">
        <v>2025</v>
      </c>
      <c r="Q18226">
        <v>0.404056564240379</v>
      </c>
    </row>
    <row r="18227" spans="1:17" x14ac:dyDescent="0.25">
      <c r="A18227" t="s">
        <v>957</v>
      </c>
      <c r="B18227" t="s">
        <v>958</v>
      </c>
      <c r="C18227" t="s">
        <v>959</v>
      </c>
      <c r="D18227" t="s">
        <v>589</v>
      </c>
      <c r="E18227" t="s">
        <v>590</v>
      </c>
      <c r="F18227" t="s">
        <v>260</v>
      </c>
      <c r="G18227" t="s">
        <v>233</v>
      </c>
      <c r="H18227" t="s">
        <v>960</v>
      </c>
      <c r="I18227" t="s">
        <v>240</v>
      </c>
      <c r="J18227" t="s">
        <v>290</v>
      </c>
      <c r="K18227" t="s">
        <v>241</v>
      </c>
      <c r="L18227" t="s">
        <v>806</v>
      </c>
      <c r="N18227" t="s">
        <v>386</v>
      </c>
      <c r="O18227" t="s">
        <v>265</v>
      </c>
      <c r="P18227">
        <v>2025</v>
      </c>
      <c r="Q18227">
        <v>0.404056564240379</v>
      </c>
    </row>
    <row r="18228" spans="1:17" x14ac:dyDescent="0.25">
      <c r="A18228" t="s">
        <v>957</v>
      </c>
      <c r="B18228" t="s">
        <v>958</v>
      </c>
      <c r="C18228" t="s">
        <v>959</v>
      </c>
      <c r="D18228" t="s">
        <v>589</v>
      </c>
      <c r="E18228" t="s">
        <v>590</v>
      </c>
      <c r="F18228" t="s">
        <v>260</v>
      </c>
      <c r="G18228" t="s">
        <v>233</v>
      </c>
      <c r="H18228" t="s">
        <v>960</v>
      </c>
      <c r="I18228" t="s">
        <v>240</v>
      </c>
      <c r="J18228" t="s">
        <v>290</v>
      </c>
      <c r="K18228" t="s">
        <v>241</v>
      </c>
      <c r="L18228" t="s">
        <v>806</v>
      </c>
      <c r="N18228" t="s">
        <v>386</v>
      </c>
      <c r="O18228" t="s">
        <v>194</v>
      </c>
      <c r="P18228">
        <v>2030</v>
      </c>
      <c r="Q18228">
        <v>0.36505715455787002</v>
      </c>
    </row>
    <row r="18229" spans="1:17" x14ac:dyDescent="0.25">
      <c r="A18229" t="s">
        <v>957</v>
      </c>
      <c r="B18229" t="s">
        <v>958</v>
      </c>
      <c r="C18229" t="s">
        <v>959</v>
      </c>
      <c r="D18229" t="s">
        <v>589</v>
      </c>
      <c r="E18229" t="s">
        <v>590</v>
      </c>
      <c r="F18229" t="s">
        <v>260</v>
      </c>
      <c r="G18229" t="s">
        <v>233</v>
      </c>
      <c r="H18229" t="s">
        <v>960</v>
      </c>
      <c r="I18229" t="s">
        <v>240</v>
      </c>
      <c r="J18229" t="s">
        <v>290</v>
      </c>
      <c r="K18229" t="s">
        <v>241</v>
      </c>
      <c r="L18229" t="s">
        <v>806</v>
      </c>
      <c r="N18229" t="s">
        <v>386</v>
      </c>
      <c r="O18229" t="s">
        <v>194</v>
      </c>
      <c r="P18229">
        <v>2040</v>
      </c>
      <c r="Q18229">
        <v>0.33266158705122101</v>
      </c>
    </row>
    <row r="18230" spans="1:17" x14ac:dyDescent="0.25">
      <c r="A18230" t="s">
        <v>957</v>
      </c>
      <c r="B18230" t="s">
        <v>958</v>
      </c>
      <c r="C18230" t="s">
        <v>959</v>
      </c>
      <c r="D18230" t="s">
        <v>589</v>
      </c>
      <c r="E18230" t="s">
        <v>590</v>
      </c>
      <c r="F18230" t="s">
        <v>260</v>
      </c>
      <c r="G18230" t="s">
        <v>233</v>
      </c>
      <c r="H18230" t="s">
        <v>960</v>
      </c>
      <c r="I18230" t="s">
        <v>240</v>
      </c>
      <c r="J18230" t="s">
        <v>290</v>
      </c>
      <c r="K18230" t="s">
        <v>241</v>
      </c>
      <c r="L18230" t="s">
        <v>806</v>
      </c>
      <c r="N18230" t="s">
        <v>386</v>
      </c>
      <c r="O18230" t="s">
        <v>194</v>
      </c>
      <c r="P18230">
        <v>2050</v>
      </c>
      <c r="Q18230">
        <v>0.31707669480505102</v>
      </c>
    </row>
    <row r="18231" spans="1:17" x14ac:dyDescent="0.25">
      <c r="A18231" t="s">
        <v>957</v>
      </c>
      <c r="B18231" t="s">
        <v>958</v>
      </c>
      <c r="C18231" t="s">
        <v>959</v>
      </c>
      <c r="D18231" t="s">
        <v>589</v>
      </c>
      <c r="E18231" t="s">
        <v>590</v>
      </c>
      <c r="F18231" t="s">
        <v>260</v>
      </c>
      <c r="G18231" t="s">
        <v>233</v>
      </c>
      <c r="H18231" t="s">
        <v>960</v>
      </c>
      <c r="I18231" t="s">
        <v>240</v>
      </c>
      <c r="J18231" t="s">
        <v>290</v>
      </c>
      <c r="K18231" t="s">
        <v>241</v>
      </c>
      <c r="L18231" t="s">
        <v>806</v>
      </c>
      <c r="N18231" t="s">
        <v>386</v>
      </c>
      <c r="O18231" t="s">
        <v>264</v>
      </c>
      <c r="P18231">
        <v>2050</v>
      </c>
      <c r="Q18231">
        <v>0.31707669480505102</v>
      </c>
    </row>
    <row r="18232" spans="1:17" x14ac:dyDescent="0.25">
      <c r="A18232" t="s">
        <v>957</v>
      </c>
      <c r="B18232" t="s">
        <v>958</v>
      </c>
      <c r="C18232" t="s">
        <v>959</v>
      </c>
      <c r="D18232" t="s">
        <v>589</v>
      </c>
      <c r="E18232" t="s">
        <v>590</v>
      </c>
      <c r="F18232" t="s">
        <v>260</v>
      </c>
      <c r="G18232" t="s">
        <v>233</v>
      </c>
      <c r="H18232" t="s">
        <v>960</v>
      </c>
      <c r="I18232" t="s">
        <v>240</v>
      </c>
      <c r="J18232" t="s">
        <v>290</v>
      </c>
      <c r="K18232" t="s">
        <v>241</v>
      </c>
      <c r="L18232" t="s">
        <v>806</v>
      </c>
      <c r="N18232" t="s">
        <v>386</v>
      </c>
      <c r="O18232" t="s">
        <v>265</v>
      </c>
      <c r="P18232">
        <v>2050</v>
      </c>
      <c r="Q18232">
        <v>0.31707669480505102</v>
      </c>
    </row>
    <row r="18233" spans="1:17" x14ac:dyDescent="0.25">
      <c r="A18233" t="s">
        <v>957</v>
      </c>
      <c r="B18233" t="s">
        <v>958</v>
      </c>
      <c r="C18233" t="s">
        <v>959</v>
      </c>
      <c r="D18233" t="s">
        <v>589</v>
      </c>
      <c r="E18233" t="s">
        <v>590</v>
      </c>
      <c r="F18233" t="s">
        <v>260</v>
      </c>
      <c r="G18233" t="s">
        <v>233</v>
      </c>
      <c r="H18233" t="s">
        <v>961</v>
      </c>
      <c r="I18233" t="s">
        <v>4</v>
      </c>
      <c r="J18233" t="s">
        <v>235</v>
      </c>
      <c r="K18233" t="s">
        <v>242</v>
      </c>
      <c r="L18233" t="s">
        <v>806</v>
      </c>
      <c r="M18233" t="s">
        <v>392</v>
      </c>
      <c r="N18233" t="s">
        <v>386</v>
      </c>
      <c r="O18233" t="s">
        <v>194</v>
      </c>
      <c r="P18233">
        <v>2020</v>
      </c>
      <c r="Q18233">
        <v>5</v>
      </c>
    </row>
    <row r="18234" spans="1:17" x14ac:dyDescent="0.25">
      <c r="A18234" t="s">
        <v>957</v>
      </c>
      <c r="B18234" t="s">
        <v>958</v>
      </c>
      <c r="C18234" t="s">
        <v>959</v>
      </c>
      <c r="D18234" t="s">
        <v>589</v>
      </c>
      <c r="E18234" t="s">
        <v>590</v>
      </c>
      <c r="F18234" t="s">
        <v>260</v>
      </c>
      <c r="G18234" t="s">
        <v>233</v>
      </c>
      <c r="H18234" t="s">
        <v>961</v>
      </c>
      <c r="I18234" t="s">
        <v>4</v>
      </c>
      <c r="J18234" t="s">
        <v>235</v>
      </c>
      <c r="K18234" t="s">
        <v>242</v>
      </c>
      <c r="L18234" t="s">
        <v>806</v>
      </c>
      <c r="M18234" t="s">
        <v>392</v>
      </c>
      <c r="N18234" t="s">
        <v>386</v>
      </c>
      <c r="O18234" t="s">
        <v>194</v>
      </c>
      <c r="P18234">
        <v>2025</v>
      </c>
      <c r="Q18234">
        <v>4.17212836057735</v>
      </c>
    </row>
    <row r="18235" spans="1:17" x14ac:dyDescent="0.25">
      <c r="A18235" t="s">
        <v>957</v>
      </c>
      <c r="B18235" t="s">
        <v>958</v>
      </c>
      <c r="C18235" t="s">
        <v>959</v>
      </c>
      <c r="D18235" t="s">
        <v>589</v>
      </c>
      <c r="E18235" t="s">
        <v>590</v>
      </c>
      <c r="F18235" t="s">
        <v>260</v>
      </c>
      <c r="G18235" t="s">
        <v>233</v>
      </c>
      <c r="H18235" t="s">
        <v>961</v>
      </c>
      <c r="I18235" t="s">
        <v>4</v>
      </c>
      <c r="J18235" t="s">
        <v>235</v>
      </c>
      <c r="K18235" t="s">
        <v>242</v>
      </c>
      <c r="L18235" t="s">
        <v>806</v>
      </c>
      <c r="M18235" t="s">
        <v>392</v>
      </c>
      <c r="N18235" t="s">
        <v>386</v>
      </c>
      <c r="O18235" t="s">
        <v>264</v>
      </c>
      <c r="P18235">
        <v>2025</v>
      </c>
      <c r="Q18235">
        <v>3.5463091064907499</v>
      </c>
    </row>
    <row r="18236" spans="1:17" x14ac:dyDescent="0.25">
      <c r="A18236" t="s">
        <v>957</v>
      </c>
      <c r="B18236" t="s">
        <v>958</v>
      </c>
      <c r="C18236" t="s">
        <v>959</v>
      </c>
      <c r="D18236" t="s">
        <v>589</v>
      </c>
      <c r="E18236" t="s">
        <v>590</v>
      </c>
      <c r="F18236" t="s">
        <v>260</v>
      </c>
      <c r="G18236" t="s">
        <v>233</v>
      </c>
      <c r="H18236" t="s">
        <v>961</v>
      </c>
      <c r="I18236" t="s">
        <v>4</v>
      </c>
      <c r="J18236" t="s">
        <v>235</v>
      </c>
      <c r="K18236" t="s">
        <v>242</v>
      </c>
      <c r="L18236" t="s">
        <v>806</v>
      </c>
      <c r="M18236" t="s">
        <v>392</v>
      </c>
      <c r="N18236" t="s">
        <v>386</v>
      </c>
      <c r="O18236" t="s">
        <v>265</v>
      </c>
      <c r="P18236">
        <v>2025</v>
      </c>
      <c r="Q18236">
        <v>4.7979476146639497</v>
      </c>
    </row>
    <row r="18237" spans="1:17" x14ac:dyDescent="0.25">
      <c r="A18237" t="s">
        <v>957</v>
      </c>
      <c r="B18237" t="s">
        <v>958</v>
      </c>
      <c r="C18237" t="s">
        <v>959</v>
      </c>
      <c r="D18237" t="s">
        <v>589</v>
      </c>
      <c r="E18237" t="s">
        <v>590</v>
      </c>
      <c r="F18237" t="s">
        <v>260</v>
      </c>
      <c r="G18237" t="s">
        <v>233</v>
      </c>
      <c r="H18237" t="s">
        <v>961</v>
      </c>
      <c r="I18237" t="s">
        <v>4</v>
      </c>
      <c r="J18237" t="s">
        <v>235</v>
      </c>
      <c r="K18237" t="s">
        <v>242</v>
      </c>
      <c r="L18237" t="s">
        <v>806</v>
      </c>
      <c r="M18237" t="s">
        <v>392</v>
      </c>
      <c r="N18237" t="s">
        <v>386</v>
      </c>
      <c r="O18237" t="s">
        <v>194</v>
      </c>
      <c r="P18237">
        <v>2030</v>
      </c>
      <c r="Q18237">
        <v>3.8946651172509599</v>
      </c>
    </row>
    <row r="18238" spans="1:17" x14ac:dyDescent="0.25">
      <c r="A18238" t="s">
        <v>957</v>
      </c>
      <c r="B18238" t="s">
        <v>958</v>
      </c>
      <c r="C18238" t="s">
        <v>959</v>
      </c>
      <c r="D18238" t="s">
        <v>589</v>
      </c>
      <c r="E18238" t="s">
        <v>590</v>
      </c>
      <c r="F18238" t="s">
        <v>260</v>
      </c>
      <c r="G18238" t="s">
        <v>233</v>
      </c>
      <c r="H18238" t="s">
        <v>961</v>
      </c>
      <c r="I18238" t="s">
        <v>4</v>
      </c>
      <c r="J18238" t="s">
        <v>235</v>
      </c>
      <c r="K18238" t="s">
        <v>242</v>
      </c>
      <c r="L18238" t="s">
        <v>806</v>
      </c>
      <c r="M18238" t="s">
        <v>392</v>
      </c>
      <c r="N18238" t="s">
        <v>386</v>
      </c>
      <c r="O18238" t="s">
        <v>194</v>
      </c>
      <c r="P18238">
        <v>2040</v>
      </c>
      <c r="Q18238">
        <v>3.4208033705973002</v>
      </c>
    </row>
    <row r="18239" spans="1:17" x14ac:dyDescent="0.25">
      <c r="A18239" t="s">
        <v>957</v>
      </c>
      <c r="B18239" t="s">
        <v>958</v>
      </c>
      <c r="C18239" t="s">
        <v>959</v>
      </c>
      <c r="D18239" t="s">
        <v>589</v>
      </c>
      <c r="E18239" t="s">
        <v>590</v>
      </c>
      <c r="F18239" t="s">
        <v>260</v>
      </c>
      <c r="G18239" t="s">
        <v>233</v>
      </c>
      <c r="H18239" t="s">
        <v>961</v>
      </c>
      <c r="I18239" t="s">
        <v>4</v>
      </c>
      <c r="J18239" t="s">
        <v>235</v>
      </c>
      <c r="K18239" t="s">
        <v>242</v>
      </c>
      <c r="L18239" t="s">
        <v>806</v>
      </c>
      <c r="M18239" t="s">
        <v>392</v>
      </c>
      <c r="N18239" t="s">
        <v>386</v>
      </c>
      <c r="O18239" t="s">
        <v>194</v>
      </c>
      <c r="P18239">
        <v>2050</v>
      </c>
      <c r="Q18239">
        <v>3.2519090852418802</v>
      </c>
    </row>
    <row r="18240" spans="1:17" x14ac:dyDescent="0.25">
      <c r="A18240" t="s">
        <v>957</v>
      </c>
      <c r="B18240" t="s">
        <v>958</v>
      </c>
      <c r="C18240" t="s">
        <v>959</v>
      </c>
      <c r="D18240" t="s">
        <v>589</v>
      </c>
      <c r="E18240" t="s">
        <v>590</v>
      </c>
      <c r="F18240" t="s">
        <v>260</v>
      </c>
      <c r="G18240" t="s">
        <v>233</v>
      </c>
      <c r="H18240" t="s">
        <v>961</v>
      </c>
      <c r="I18240" t="s">
        <v>4</v>
      </c>
      <c r="J18240" t="s">
        <v>235</v>
      </c>
      <c r="K18240" t="s">
        <v>242</v>
      </c>
      <c r="L18240" t="s">
        <v>806</v>
      </c>
      <c r="M18240" t="s">
        <v>392</v>
      </c>
      <c r="N18240" t="s">
        <v>386</v>
      </c>
      <c r="O18240" t="s">
        <v>264</v>
      </c>
      <c r="P18240">
        <v>2050</v>
      </c>
      <c r="Q18240">
        <v>2.43893181393141</v>
      </c>
    </row>
    <row r="18241" spans="1:17" x14ac:dyDescent="0.25">
      <c r="A18241" t="s">
        <v>957</v>
      </c>
      <c r="B18241" t="s">
        <v>958</v>
      </c>
      <c r="C18241" t="s">
        <v>959</v>
      </c>
      <c r="D18241" t="s">
        <v>589</v>
      </c>
      <c r="E18241" t="s">
        <v>590</v>
      </c>
      <c r="F18241" t="s">
        <v>260</v>
      </c>
      <c r="G18241" t="s">
        <v>233</v>
      </c>
      <c r="H18241" t="s">
        <v>961</v>
      </c>
      <c r="I18241" t="s">
        <v>4</v>
      </c>
      <c r="J18241" t="s">
        <v>235</v>
      </c>
      <c r="K18241" t="s">
        <v>242</v>
      </c>
      <c r="L18241" t="s">
        <v>806</v>
      </c>
      <c r="M18241" t="s">
        <v>392</v>
      </c>
      <c r="N18241" t="s">
        <v>386</v>
      </c>
      <c r="O18241" t="s">
        <v>265</v>
      </c>
      <c r="P18241">
        <v>2050</v>
      </c>
      <c r="Q18241">
        <v>4.87786362786282</v>
      </c>
    </row>
    <row r="18242" spans="1:17" x14ac:dyDescent="0.25">
      <c r="A18242" t="s">
        <v>957</v>
      </c>
      <c r="B18242" t="s">
        <v>958</v>
      </c>
      <c r="C18242" t="s">
        <v>959</v>
      </c>
      <c r="D18242" t="s">
        <v>589</v>
      </c>
      <c r="E18242" t="s">
        <v>590</v>
      </c>
      <c r="F18242" t="s">
        <v>260</v>
      </c>
      <c r="G18242" t="s">
        <v>243</v>
      </c>
      <c r="H18242" t="s">
        <v>356</v>
      </c>
      <c r="I18242" t="s">
        <v>298</v>
      </c>
      <c r="K18242" t="s">
        <v>78</v>
      </c>
      <c r="O18242" t="s">
        <v>194</v>
      </c>
      <c r="P18242">
        <v>2020</v>
      </c>
    </row>
    <row r="18243" spans="1:17" x14ac:dyDescent="0.25">
      <c r="A18243" t="s">
        <v>957</v>
      </c>
      <c r="B18243" t="s">
        <v>958</v>
      </c>
      <c r="C18243" t="s">
        <v>959</v>
      </c>
      <c r="D18243" t="s">
        <v>589</v>
      </c>
      <c r="E18243" t="s">
        <v>590</v>
      </c>
      <c r="F18243" t="s">
        <v>260</v>
      </c>
      <c r="G18243" t="s">
        <v>243</v>
      </c>
      <c r="H18243" t="s">
        <v>356</v>
      </c>
      <c r="I18243" t="s">
        <v>298</v>
      </c>
      <c r="K18243" t="s">
        <v>78</v>
      </c>
      <c r="O18243" t="s">
        <v>194</v>
      </c>
      <c r="P18243">
        <v>2025</v>
      </c>
    </row>
    <row r="18244" spans="1:17" x14ac:dyDescent="0.25">
      <c r="A18244" t="s">
        <v>957</v>
      </c>
      <c r="B18244" t="s">
        <v>958</v>
      </c>
      <c r="C18244" t="s">
        <v>959</v>
      </c>
      <c r="D18244" t="s">
        <v>589</v>
      </c>
      <c r="E18244" t="s">
        <v>590</v>
      </c>
      <c r="F18244" t="s">
        <v>260</v>
      </c>
      <c r="G18244" t="s">
        <v>243</v>
      </c>
      <c r="H18244" t="s">
        <v>356</v>
      </c>
      <c r="I18244" t="s">
        <v>298</v>
      </c>
      <c r="K18244" t="s">
        <v>78</v>
      </c>
      <c r="O18244" t="s">
        <v>264</v>
      </c>
      <c r="P18244">
        <v>2025</v>
      </c>
    </row>
    <row r="18245" spans="1:17" x14ac:dyDescent="0.25">
      <c r="A18245" t="s">
        <v>957</v>
      </c>
      <c r="B18245" t="s">
        <v>958</v>
      </c>
      <c r="C18245" t="s">
        <v>959</v>
      </c>
      <c r="D18245" t="s">
        <v>589</v>
      </c>
      <c r="E18245" t="s">
        <v>590</v>
      </c>
      <c r="F18245" t="s">
        <v>260</v>
      </c>
      <c r="G18245" t="s">
        <v>243</v>
      </c>
      <c r="H18245" t="s">
        <v>356</v>
      </c>
      <c r="I18245" t="s">
        <v>298</v>
      </c>
      <c r="K18245" t="s">
        <v>78</v>
      </c>
      <c r="O18245" t="s">
        <v>265</v>
      </c>
      <c r="P18245">
        <v>2025</v>
      </c>
    </row>
    <row r="18246" spans="1:17" x14ac:dyDescent="0.25">
      <c r="A18246" t="s">
        <v>957</v>
      </c>
      <c r="B18246" t="s">
        <v>958</v>
      </c>
      <c r="C18246" t="s">
        <v>959</v>
      </c>
      <c r="D18246" t="s">
        <v>589</v>
      </c>
      <c r="E18246" t="s">
        <v>590</v>
      </c>
      <c r="F18246" t="s">
        <v>260</v>
      </c>
      <c r="G18246" t="s">
        <v>243</v>
      </c>
      <c r="H18246" t="s">
        <v>356</v>
      </c>
      <c r="I18246" t="s">
        <v>298</v>
      </c>
      <c r="K18246" t="s">
        <v>78</v>
      </c>
      <c r="O18246" t="s">
        <v>194</v>
      </c>
      <c r="P18246">
        <v>2030</v>
      </c>
    </row>
    <row r="18247" spans="1:17" x14ac:dyDescent="0.25">
      <c r="A18247" t="s">
        <v>957</v>
      </c>
      <c r="B18247" t="s">
        <v>958</v>
      </c>
      <c r="C18247" t="s">
        <v>959</v>
      </c>
      <c r="D18247" t="s">
        <v>589</v>
      </c>
      <c r="E18247" t="s">
        <v>590</v>
      </c>
      <c r="F18247" t="s">
        <v>260</v>
      </c>
      <c r="G18247" t="s">
        <v>243</v>
      </c>
      <c r="H18247" t="s">
        <v>356</v>
      </c>
      <c r="I18247" t="s">
        <v>298</v>
      </c>
      <c r="K18247" t="s">
        <v>78</v>
      </c>
      <c r="O18247" t="s">
        <v>194</v>
      </c>
      <c r="P18247">
        <v>2040</v>
      </c>
    </row>
    <row r="18248" spans="1:17" x14ac:dyDescent="0.25">
      <c r="A18248" t="s">
        <v>957</v>
      </c>
      <c r="B18248" t="s">
        <v>958</v>
      </c>
      <c r="C18248" t="s">
        <v>959</v>
      </c>
      <c r="D18248" t="s">
        <v>589</v>
      </c>
      <c r="E18248" t="s">
        <v>590</v>
      </c>
      <c r="F18248" t="s">
        <v>260</v>
      </c>
      <c r="G18248" t="s">
        <v>243</v>
      </c>
      <c r="H18248" t="s">
        <v>356</v>
      </c>
      <c r="I18248" t="s">
        <v>298</v>
      </c>
      <c r="K18248" t="s">
        <v>78</v>
      </c>
      <c r="O18248" t="s">
        <v>194</v>
      </c>
      <c r="P18248">
        <v>2050</v>
      </c>
    </row>
    <row r="18249" spans="1:17" x14ac:dyDescent="0.25">
      <c r="A18249" t="s">
        <v>957</v>
      </c>
      <c r="B18249" t="s">
        <v>958</v>
      </c>
      <c r="C18249" t="s">
        <v>959</v>
      </c>
      <c r="D18249" t="s">
        <v>589</v>
      </c>
      <c r="E18249" t="s">
        <v>590</v>
      </c>
      <c r="F18249" t="s">
        <v>260</v>
      </c>
      <c r="G18249" t="s">
        <v>243</v>
      </c>
      <c r="H18249" t="s">
        <v>356</v>
      </c>
      <c r="I18249" t="s">
        <v>298</v>
      </c>
      <c r="K18249" t="s">
        <v>78</v>
      </c>
      <c r="O18249" t="s">
        <v>264</v>
      </c>
      <c r="P18249">
        <v>2050</v>
      </c>
    </row>
    <row r="18250" spans="1:17" x14ac:dyDescent="0.25">
      <c r="A18250" t="s">
        <v>957</v>
      </c>
      <c r="B18250" t="s">
        <v>958</v>
      </c>
      <c r="C18250" t="s">
        <v>959</v>
      </c>
      <c r="D18250" t="s">
        <v>589</v>
      </c>
      <c r="E18250" t="s">
        <v>590</v>
      </c>
      <c r="F18250" t="s">
        <v>260</v>
      </c>
      <c r="G18250" t="s">
        <v>243</v>
      </c>
      <c r="H18250" t="s">
        <v>356</v>
      </c>
      <c r="I18250" t="s">
        <v>298</v>
      </c>
      <c r="K18250" t="s">
        <v>78</v>
      </c>
      <c r="O18250" t="s">
        <v>265</v>
      </c>
      <c r="P18250">
        <v>2050</v>
      </c>
    </row>
    <row r="18251" spans="1:17" x14ac:dyDescent="0.25">
      <c r="A18251" t="s">
        <v>957</v>
      </c>
      <c r="B18251" t="s">
        <v>958</v>
      </c>
      <c r="C18251" t="s">
        <v>959</v>
      </c>
      <c r="D18251" t="s">
        <v>589</v>
      </c>
      <c r="E18251" t="s">
        <v>590</v>
      </c>
      <c r="F18251" t="s">
        <v>260</v>
      </c>
      <c r="G18251" t="s">
        <v>243</v>
      </c>
      <c r="H18251" t="s">
        <v>244</v>
      </c>
      <c r="I18251" t="s">
        <v>245</v>
      </c>
      <c r="J18251" t="s">
        <v>246</v>
      </c>
      <c r="K18251" t="s">
        <v>191</v>
      </c>
      <c r="O18251" t="s">
        <v>194</v>
      </c>
      <c r="P18251">
        <v>2020</v>
      </c>
    </row>
    <row r="18252" spans="1:17" x14ac:dyDescent="0.25">
      <c r="A18252" t="s">
        <v>957</v>
      </c>
      <c r="B18252" t="s">
        <v>958</v>
      </c>
      <c r="C18252" t="s">
        <v>959</v>
      </c>
      <c r="D18252" t="s">
        <v>589</v>
      </c>
      <c r="E18252" t="s">
        <v>590</v>
      </c>
      <c r="F18252" t="s">
        <v>260</v>
      </c>
      <c r="G18252" t="s">
        <v>243</v>
      </c>
      <c r="H18252" t="s">
        <v>244</v>
      </c>
      <c r="I18252" t="s">
        <v>245</v>
      </c>
      <c r="J18252" t="s">
        <v>246</v>
      </c>
      <c r="K18252" t="s">
        <v>191</v>
      </c>
      <c r="O18252" t="s">
        <v>194</v>
      </c>
      <c r="P18252">
        <v>2025</v>
      </c>
    </row>
    <row r="18253" spans="1:17" x14ac:dyDescent="0.25">
      <c r="A18253" t="s">
        <v>957</v>
      </c>
      <c r="B18253" t="s">
        <v>958</v>
      </c>
      <c r="C18253" t="s">
        <v>959</v>
      </c>
      <c r="D18253" t="s">
        <v>589</v>
      </c>
      <c r="E18253" t="s">
        <v>590</v>
      </c>
      <c r="F18253" t="s">
        <v>260</v>
      </c>
      <c r="G18253" t="s">
        <v>243</v>
      </c>
      <c r="H18253" t="s">
        <v>244</v>
      </c>
      <c r="I18253" t="s">
        <v>245</v>
      </c>
      <c r="J18253" t="s">
        <v>246</v>
      </c>
      <c r="K18253" t="s">
        <v>191</v>
      </c>
      <c r="O18253" t="s">
        <v>264</v>
      </c>
      <c r="P18253">
        <v>2025</v>
      </c>
    </row>
    <row r="18254" spans="1:17" x14ac:dyDescent="0.25">
      <c r="A18254" t="s">
        <v>957</v>
      </c>
      <c r="B18254" t="s">
        <v>958</v>
      </c>
      <c r="C18254" t="s">
        <v>959</v>
      </c>
      <c r="D18254" t="s">
        <v>589</v>
      </c>
      <c r="E18254" t="s">
        <v>590</v>
      </c>
      <c r="F18254" t="s">
        <v>260</v>
      </c>
      <c r="G18254" t="s">
        <v>243</v>
      </c>
      <c r="H18254" t="s">
        <v>244</v>
      </c>
      <c r="I18254" t="s">
        <v>245</v>
      </c>
      <c r="J18254" t="s">
        <v>246</v>
      </c>
      <c r="K18254" t="s">
        <v>191</v>
      </c>
      <c r="O18254" t="s">
        <v>265</v>
      </c>
      <c r="P18254">
        <v>2025</v>
      </c>
    </row>
    <row r="18255" spans="1:17" x14ac:dyDescent="0.25">
      <c r="A18255" t="s">
        <v>957</v>
      </c>
      <c r="B18255" t="s">
        <v>958</v>
      </c>
      <c r="C18255" t="s">
        <v>959</v>
      </c>
      <c r="D18255" t="s">
        <v>589</v>
      </c>
      <c r="E18255" t="s">
        <v>590</v>
      </c>
      <c r="F18255" t="s">
        <v>260</v>
      </c>
      <c r="G18255" t="s">
        <v>243</v>
      </c>
      <c r="H18255" t="s">
        <v>244</v>
      </c>
      <c r="I18255" t="s">
        <v>245</v>
      </c>
      <c r="J18255" t="s">
        <v>246</v>
      </c>
      <c r="K18255" t="s">
        <v>191</v>
      </c>
      <c r="O18255" t="s">
        <v>194</v>
      </c>
      <c r="P18255">
        <v>2030</v>
      </c>
    </row>
    <row r="18256" spans="1:17" x14ac:dyDescent="0.25">
      <c r="A18256" t="s">
        <v>957</v>
      </c>
      <c r="B18256" t="s">
        <v>958</v>
      </c>
      <c r="C18256" t="s">
        <v>959</v>
      </c>
      <c r="D18256" t="s">
        <v>589</v>
      </c>
      <c r="E18256" t="s">
        <v>590</v>
      </c>
      <c r="F18256" t="s">
        <v>260</v>
      </c>
      <c r="G18256" t="s">
        <v>243</v>
      </c>
      <c r="H18256" t="s">
        <v>244</v>
      </c>
      <c r="I18256" t="s">
        <v>245</v>
      </c>
      <c r="J18256" t="s">
        <v>246</v>
      </c>
      <c r="K18256" t="s">
        <v>191</v>
      </c>
      <c r="O18256" t="s">
        <v>194</v>
      </c>
      <c r="P18256">
        <v>2040</v>
      </c>
    </row>
    <row r="18257" spans="1:16" x14ac:dyDescent="0.25">
      <c r="A18257" t="s">
        <v>957</v>
      </c>
      <c r="B18257" t="s">
        <v>958</v>
      </c>
      <c r="C18257" t="s">
        <v>959</v>
      </c>
      <c r="D18257" t="s">
        <v>589</v>
      </c>
      <c r="E18257" t="s">
        <v>590</v>
      </c>
      <c r="F18257" t="s">
        <v>260</v>
      </c>
      <c r="G18257" t="s">
        <v>243</v>
      </c>
      <c r="H18257" t="s">
        <v>244</v>
      </c>
      <c r="I18257" t="s">
        <v>245</v>
      </c>
      <c r="J18257" t="s">
        <v>246</v>
      </c>
      <c r="K18257" t="s">
        <v>191</v>
      </c>
      <c r="O18257" t="s">
        <v>194</v>
      </c>
      <c r="P18257">
        <v>2050</v>
      </c>
    </row>
    <row r="18258" spans="1:16" x14ac:dyDescent="0.25">
      <c r="A18258" t="s">
        <v>957</v>
      </c>
      <c r="B18258" t="s">
        <v>958</v>
      </c>
      <c r="C18258" t="s">
        <v>959</v>
      </c>
      <c r="D18258" t="s">
        <v>589</v>
      </c>
      <c r="E18258" t="s">
        <v>590</v>
      </c>
      <c r="F18258" t="s">
        <v>260</v>
      </c>
      <c r="G18258" t="s">
        <v>243</v>
      </c>
      <c r="H18258" t="s">
        <v>244</v>
      </c>
      <c r="I18258" t="s">
        <v>245</v>
      </c>
      <c r="J18258" t="s">
        <v>246</v>
      </c>
      <c r="K18258" t="s">
        <v>191</v>
      </c>
      <c r="O18258" t="s">
        <v>264</v>
      </c>
      <c r="P18258">
        <v>2050</v>
      </c>
    </row>
    <row r="18259" spans="1:16" x14ac:dyDescent="0.25">
      <c r="A18259" t="s">
        <v>957</v>
      </c>
      <c r="B18259" t="s">
        <v>958</v>
      </c>
      <c r="C18259" t="s">
        <v>959</v>
      </c>
      <c r="D18259" t="s">
        <v>589</v>
      </c>
      <c r="E18259" t="s">
        <v>590</v>
      </c>
      <c r="F18259" t="s">
        <v>260</v>
      </c>
      <c r="G18259" t="s">
        <v>243</v>
      </c>
      <c r="H18259" t="s">
        <v>244</v>
      </c>
      <c r="I18259" t="s">
        <v>245</v>
      </c>
      <c r="J18259" t="s">
        <v>246</v>
      </c>
      <c r="K18259" t="s">
        <v>191</v>
      </c>
      <c r="O18259" t="s">
        <v>265</v>
      </c>
      <c r="P18259">
        <v>2050</v>
      </c>
    </row>
    <row r="18260" spans="1:16" x14ac:dyDescent="0.25">
      <c r="A18260" t="s">
        <v>957</v>
      </c>
      <c r="B18260" t="s">
        <v>958</v>
      </c>
      <c r="C18260" t="s">
        <v>959</v>
      </c>
      <c r="D18260" t="s">
        <v>589</v>
      </c>
      <c r="E18260" t="s">
        <v>590</v>
      </c>
      <c r="F18260" t="s">
        <v>260</v>
      </c>
      <c r="G18260" t="s">
        <v>243</v>
      </c>
      <c r="H18260" t="s">
        <v>248</v>
      </c>
      <c r="I18260" t="s">
        <v>249</v>
      </c>
      <c r="J18260" t="s">
        <v>250</v>
      </c>
      <c r="K18260" t="s">
        <v>191</v>
      </c>
      <c r="O18260" t="s">
        <v>194</v>
      </c>
      <c r="P18260">
        <v>2020</v>
      </c>
    </row>
    <row r="18261" spans="1:16" x14ac:dyDescent="0.25">
      <c r="A18261" t="s">
        <v>957</v>
      </c>
      <c r="B18261" t="s">
        <v>958</v>
      </c>
      <c r="C18261" t="s">
        <v>959</v>
      </c>
      <c r="D18261" t="s">
        <v>589</v>
      </c>
      <c r="E18261" t="s">
        <v>590</v>
      </c>
      <c r="F18261" t="s">
        <v>260</v>
      </c>
      <c r="G18261" t="s">
        <v>243</v>
      </c>
      <c r="H18261" t="s">
        <v>248</v>
      </c>
      <c r="I18261" t="s">
        <v>249</v>
      </c>
      <c r="J18261" t="s">
        <v>250</v>
      </c>
      <c r="K18261" t="s">
        <v>191</v>
      </c>
      <c r="O18261" t="s">
        <v>194</v>
      </c>
      <c r="P18261">
        <v>2025</v>
      </c>
    </row>
    <row r="18262" spans="1:16" x14ac:dyDescent="0.25">
      <c r="A18262" t="s">
        <v>957</v>
      </c>
      <c r="B18262" t="s">
        <v>958</v>
      </c>
      <c r="C18262" t="s">
        <v>959</v>
      </c>
      <c r="D18262" t="s">
        <v>589</v>
      </c>
      <c r="E18262" t="s">
        <v>590</v>
      </c>
      <c r="F18262" t="s">
        <v>260</v>
      </c>
      <c r="G18262" t="s">
        <v>243</v>
      </c>
      <c r="H18262" t="s">
        <v>248</v>
      </c>
      <c r="I18262" t="s">
        <v>249</v>
      </c>
      <c r="J18262" t="s">
        <v>250</v>
      </c>
      <c r="K18262" t="s">
        <v>191</v>
      </c>
      <c r="O18262" t="s">
        <v>264</v>
      </c>
      <c r="P18262">
        <v>2025</v>
      </c>
    </row>
    <row r="18263" spans="1:16" x14ac:dyDescent="0.25">
      <c r="A18263" t="s">
        <v>957</v>
      </c>
      <c r="B18263" t="s">
        <v>958</v>
      </c>
      <c r="C18263" t="s">
        <v>959</v>
      </c>
      <c r="D18263" t="s">
        <v>589</v>
      </c>
      <c r="E18263" t="s">
        <v>590</v>
      </c>
      <c r="F18263" t="s">
        <v>260</v>
      </c>
      <c r="G18263" t="s">
        <v>243</v>
      </c>
      <c r="H18263" t="s">
        <v>248</v>
      </c>
      <c r="I18263" t="s">
        <v>249</v>
      </c>
      <c r="J18263" t="s">
        <v>250</v>
      </c>
      <c r="K18263" t="s">
        <v>191</v>
      </c>
      <c r="O18263" t="s">
        <v>265</v>
      </c>
      <c r="P18263">
        <v>2025</v>
      </c>
    </row>
    <row r="18264" spans="1:16" x14ac:dyDescent="0.25">
      <c r="A18264" t="s">
        <v>957</v>
      </c>
      <c r="B18264" t="s">
        <v>958</v>
      </c>
      <c r="C18264" t="s">
        <v>959</v>
      </c>
      <c r="D18264" t="s">
        <v>589</v>
      </c>
      <c r="E18264" t="s">
        <v>590</v>
      </c>
      <c r="F18264" t="s">
        <v>260</v>
      </c>
      <c r="G18264" t="s">
        <v>243</v>
      </c>
      <c r="H18264" t="s">
        <v>248</v>
      </c>
      <c r="I18264" t="s">
        <v>249</v>
      </c>
      <c r="J18264" t="s">
        <v>250</v>
      </c>
      <c r="K18264" t="s">
        <v>191</v>
      </c>
      <c r="O18264" t="s">
        <v>194</v>
      </c>
      <c r="P18264">
        <v>2030</v>
      </c>
    </row>
    <row r="18265" spans="1:16" x14ac:dyDescent="0.25">
      <c r="A18265" t="s">
        <v>957</v>
      </c>
      <c r="B18265" t="s">
        <v>958</v>
      </c>
      <c r="C18265" t="s">
        <v>959</v>
      </c>
      <c r="D18265" t="s">
        <v>589</v>
      </c>
      <c r="E18265" t="s">
        <v>590</v>
      </c>
      <c r="F18265" t="s">
        <v>260</v>
      </c>
      <c r="G18265" t="s">
        <v>243</v>
      </c>
      <c r="H18265" t="s">
        <v>248</v>
      </c>
      <c r="I18265" t="s">
        <v>249</v>
      </c>
      <c r="J18265" t="s">
        <v>250</v>
      </c>
      <c r="K18265" t="s">
        <v>191</v>
      </c>
      <c r="O18265" t="s">
        <v>194</v>
      </c>
      <c r="P18265">
        <v>2040</v>
      </c>
    </row>
    <row r="18266" spans="1:16" x14ac:dyDescent="0.25">
      <c r="A18266" t="s">
        <v>957</v>
      </c>
      <c r="B18266" t="s">
        <v>958</v>
      </c>
      <c r="C18266" t="s">
        <v>959</v>
      </c>
      <c r="D18266" t="s">
        <v>589</v>
      </c>
      <c r="E18266" t="s">
        <v>590</v>
      </c>
      <c r="F18266" t="s">
        <v>260</v>
      </c>
      <c r="G18266" t="s">
        <v>243</v>
      </c>
      <c r="H18266" t="s">
        <v>248</v>
      </c>
      <c r="I18266" t="s">
        <v>249</v>
      </c>
      <c r="J18266" t="s">
        <v>250</v>
      </c>
      <c r="K18266" t="s">
        <v>191</v>
      </c>
      <c r="O18266" t="s">
        <v>194</v>
      </c>
      <c r="P18266">
        <v>2050</v>
      </c>
    </row>
    <row r="18267" spans="1:16" x14ac:dyDescent="0.25">
      <c r="A18267" t="s">
        <v>957</v>
      </c>
      <c r="B18267" t="s">
        <v>958</v>
      </c>
      <c r="C18267" t="s">
        <v>959</v>
      </c>
      <c r="D18267" t="s">
        <v>589</v>
      </c>
      <c r="E18267" t="s">
        <v>590</v>
      </c>
      <c r="F18267" t="s">
        <v>260</v>
      </c>
      <c r="G18267" t="s">
        <v>243</v>
      </c>
      <c r="H18267" t="s">
        <v>248</v>
      </c>
      <c r="I18267" t="s">
        <v>249</v>
      </c>
      <c r="J18267" t="s">
        <v>250</v>
      </c>
      <c r="K18267" t="s">
        <v>191</v>
      </c>
      <c r="O18267" t="s">
        <v>264</v>
      </c>
      <c r="P18267">
        <v>2050</v>
      </c>
    </row>
    <row r="18268" spans="1:16" x14ac:dyDescent="0.25">
      <c r="A18268" t="s">
        <v>957</v>
      </c>
      <c r="B18268" t="s">
        <v>958</v>
      </c>
      <c r="C18268" t="s">
        <v>959</v>
      </c>
      <c r="D18268" t="s">
        <v>589</v>
      </c>
      <c r="E18268" t="s">
        <v>590</v>
      </c>
      <c r="F18268" t="s">
        <v>260</v>
      </c>
      <c r="G18268" t="s">
        <v>243</v>
      </c>
      <c r="H18268" t="s">
        <v>248</v>
      </c>
      <c r="I18268" t="s">
        <v>249</v>
      </c>
      <c r="J18268" t="s">
        <v>250</v>
      </c>
      <c r="K18268" t="s">
        <v>191</v>
      </c>
      <c r="O18268" t="s">
        <v>265</v>
      </c>
      <c r="P18268">
        <v>2050</v>
      </c>
    </row>
    <row r="18269" spans="1:16" x14ac:dyDescent="0.25">
      <c r="A18269" t="s">
        <v>957</v>
      </c>
      <c r="B18269" t="s">
        <v>958</v>
      </c>
      <c r="C18269" t="s">
        <v>959</v>
      </c>
      <c r="D18269" t="s">
        <v>589</v>
      </c>
      <c r="E18269" t="s">
        <v>590</v>
      </c>
      <c r="F18269" t="s">
        <v>260</v>
      </c>
      <c r="G18269" t="s">
        <v>243</v>
      </c>
      <c r="H18269" t="s">
        <v>253</v>
      </c>
      <c r="I18269" t="s">
        <v>254</v>
      </c>
      <c r="J18269" t="s">
        <v>255</v>
      </c>
      <c r="K18269" t="s">
        <v>191</v>
      </c>
      <c r="O18269" t="s">
        <v>194</v>
      </c>
      <c r="P18269">
        <v>2020</v>
      </c>
    </row>
    <row r="18270" spans="1:16" x14ac:dyDescent="0.25">
      <c r="A18270" t="s">
        <v>957</v>
      </c>
      <c r="B18270" t="s">
        <v>958</v>
      </c>
      <c r="C18270" t="s">
        <v>959</v>
      </c>
      <c r="D18270" t="s">
        <v>589</v>
      </c>
      <c r="E18270" t="s">
        <v>590</v>
      </c>
      <c r="F18270" t="s">
        <v>260</v>
      </c>
      <c r="G18270" t="s">
        <v>243</v>
      </c>
      <c r="H18270" t="s">
        <v>253</v>
      </c>
      <c r="I18270" t="s">
        <v>254</v>
      </c>
      <c r="J18270" t="s">
        <v>255</v>
      </c>
      <c r="K18270" t="s">
        <v>191</v>
      </c>
      <c r="O18270" t="s">
        <v>194</v>
      </c>
      <c r="P18270">
        <v>2025</v>
      </c>
    </row>
    <row r="18271" spans="1:16" x14ac:dyDescent="0.25">
      <c r="A18271" t="s">
        <v>957</v>
      </c>
      <c r="B18271" t="s">
        <v>958</v>
      </c>
      <c r="C18271" t="s">
        <v>959</v>
      </c>
      <c r="D18271" t="s">
        <v>589</v>
      </c>
      <c r="E18271" t="s">
        <v>590</v>
      </c>
      <c r="F18271" t="s">
        <v>260</v>
      </c>
      <c r="G18271" t="s">
        <v>243</v>
      </c>
      <c r="H18271" t="s">
        <v>253</v>
      </c>
      <c r="I18271" t="s">
        <v>254</v>
      </c>
      <c r="J18271" t="s">
        <v>255</v>
      </c>
      <c r="K18271" t="s">
        <v>191</v>
      </c>
      <c r="O18271" t="s">
        <v>264</v>
      </c>
      <c r="P18271">
        <v>2025</v>
      </c>
    </row>
    <row r="18272" spans="1:16" x14ac:dyDescent="0.25">
      <c r="A18272" t="s">
        <v>957</v>
      </c>
      <c r="B18272" t="s">
        <v>958</v>
      </c>
      <c r="C18272" t="s">
        <v>959</v>
      </c>
      <c r="D18272" t="s">
        <v>589</v>
      </c>
      <c r="E18272" t="s">
        <v>590</v>
      </c>
      <c r="F18272" t="s">
        <v>260</v>
      </c>
      <c r="G18272" t="s">
        <v>243</v>
      </c>
      <c r="H18272" t="s">
        <v>253</v>
      </c>
      <c r="I18272" t="s">
        <v>254</v>
      </c>
      <c r="J18272" t="s">
        <v>255</v>
      </c>
      <c r="K18272" t="s">
        <v>191</v>
      </c>
      <c r="O18272" t="s">
        <v>265</v>
      </c>
      <c r="P18272">
        <v>2025</v>
      </c>
    </row>
    <row r="18273" spans="1:17" x14ac:dyDescent="0.25">
      <c r="A18273" t="s">
        <v>957</v>
      </c>
      <c r="B18273" t="s">
        <v>958</v>
      </c>
      <c r="C18273" t="s">
        <v>959</v>
      </c>
      <c r="D18273" t="s">
        <v>589</v>
      </c>
      <c r="E18273" t="s">
        <v>590</v>
      </c>
      <c r="F18273" t="s">
        <v>260</v>
      </c>
      <c r="G18273" t="s">
        <v>243</v>
      </c>
      <c r="H18273" t="s">
        <v>253</v>
      </c>
      <c r="I18273" t="s">
        <v>254</v>
      </c>
      <c r="J18273" t="s">
        <v>255</v>
      </c>
      <c r="K18273" t="s">
        <v>191</v>
      </c>
      <c r="O18273" t="s">
        <v>194</v>
      </c>
      <c r="P18273">
        <v>2030</v>
      </c>
    </row>
    <row r="18274" spans="1:17" x14ac:dyDescent="0.25">
      <c r="A18274" t="s">
        <v>957</v>
      </c>
      <c r="B18274" t="s">
        <v>958</v>
      </c>
      <c r="C18274" t="s">
        <v>959</v>
      </c>
      <c r="D18274" t="s">
        <v>589</v>
      </c>
      <c r="E18274" t="s">
        <v>590</v>
      </c>
      <c r="F18274" t="s">
        <v>260</v>
      </c>
      <c r="G18274" t="s">
        <v>243</v>
      </c>
      <c r="H18274" t="s">
        <v>253</v>
      </c>
      <c r="I18274" t="s">
        <v>254</v>
      </c>
      <c r="J18274" t="s">
        <v>255</v>
      </c>
      <c r="K18274" t="s">
        <v>191</v>
      </c>
      <c r="O18274" t="s">
        <v>194</v>
      </c>
      <c r="P18274">
        <v>2040</v>
      </c>
    </row>
    <row r="18275" spans="1:17" x14ac:dyDescent="0.25">
      <c r="A18275" t="s">
        <v>957</v>
      </c>
      <c r="B18275" t="s">
        <v>958</v>
      </c>
      <c r="C18275" t="s">
        <v>959</v>
      </c>
      <c r="D18275" t="s">
        <v>589</v>
      </c>
      <c r="E18275" t="s">
        <v>590</v>
      </c>
      <c r="F18275" t="s">
        <v>260</v>
      </c>
      <c r="G18275" t="s">
        <v>243</v>
      </c>
      <c r="H18275" t="s">
        <v>253</v>
      </c>
      <c r="I18275" t="s">
        <v>254</v>
      </c>
      <c r="J18275" t="s">
        <v>255</v>
      </c>
      <c r="K18275" t="s">
        <v>191</v>
      </c>
      <c r="O18275" t="s">
        <v>194</v>
      </c>
      <c r="P18275">
        <v>2050</v>
      </c>
    </row>
    <row r="18276" spans="1:17" x14ac:dyDescent="0.25">
      <c r="A18276" t="s">
        <v>957</v>
      </c>
      <c r="B18276" t="s">
        <v>958</v>
      </c>
      <c r="C18276" t="s">
        <v>959</v>
      </c>
      <c r="D18276" t="s">
        <v>589</v>
      </c>
      <c r="E18276" t="s">
        <v>590</v>
      </c>
      <c r="F18276" t="s">
        <v>260</v>
      </c>
      <c r="G18276" t="s">
        <v>243</v>
      </c>
      <c r="H18276" t="s">
        <v>253</v>
      </c>
      <c r="I18276" t="s">
        <v>254</v>
      </c>
      <c r="J18276" t="s">
        <v>255</v>
      </c>
      <c r="K18276" t="s">
        <v>191</v>
      </c>
      <c r="O18276" t="s">
        <v>264</v>
      </c>
      <c r="P18276">
        <v>2050</v>
      </c>
    </row>
    <row r="18277" spans="1:17" x14ac:dyDescent="0.25">
      <c r="A18277" t="s">
        <v>957</v>
      </c>
      <c r="B18277" t="s">
        <v>958</v>
      </c>
      <c r="C18277" t="s">
        <v>959</v>
      </c>
      <c r="D18277" t="s">
        <v>589</v>
      </c>
      <c r="E18277" t="s">
        <v>590</v>
      </c>
      <c r="F18277" t="s">
        <v>260</v>
      </c>
      <c r="G18277" t="s">
        <v>243</v>
      </c>
      <c r="H18277" t="s">
        <v>253</v>
      </c>
      <c r="I18277" t="s">
        <v>254</v>
      </c>
      <c r="J18277" t="s">
        <v>255</v>
      </c>
      <c r="K18277" t="s">
        <v>191</v>
      </c>
      <c r="O18277" t="s">
        <v>265</v>
      </c>
      <c r="P18277">
        <v>2050</v>
      </c>
    </row>
    <row r="18278" spans="1:17" x14ac:dyDescent="0.25">
      <c r="A18278" t="s">
        <v>957</v>
      </c>
      <c r="B18278" t="s">
        <v>958</v>
      </c>
      <c r="C18278" t="s">
        <v>959</v>
      </c>
      <c r="D18278" t="s">
        <v>589</v>
      </c>
      <c r="E18278" t="s">
        <v>590</v>
      </c>
      <c r="F18278" t="s">
        <v>260</v>
      </c>
      <c r="G18278" t="s">
        <v>243</v>
      </c>
      <c r="H18278" t="s">
        <v>357</v>
      </c>
      <c r="I18278" t="s">
        <v>306</v>
      </c>
      <c r="K18278" t="s">
        <v>78</v>
      </c>
      <c r="O18278" t="s">
        <v>194</v>
      </c>
      <c r="P18278">
        <v>2020</v>
      </c>
    </row>
    <row r="18279" spans="1:17" x14ac:dyDescent="0.25">
      <c r="A18279" t="s">
        <v>957</v>
      </c>
      <c r="B18279" t="s">
        <v>958</v>
      </c>
      <c r="C18279" t="s">
        <v>959</v>
      </c>
      <c r="D18279" t="s">
        <v>589</v>
      </c>
      <c r="E18279" t="s">
        <v>590</v>
      </c>
      <c r="F18279" t="s">
        <v>260</v>
      </c>
      <c r="G18279" t="s">
        <v>243</v>
      </c>
      <c r="H18279" t="s">
        <v>357</v>
      </c>
      <c r="I18279" t="s">
        <v>306</v>
      </c>
      <c r="K18279" t="s">
        <v>78</v>
      </c>
      <c r="O18279" t="s">
        <v>194</v>
      </c>
      <c r="P18279">
        <v>2025</v>
      </c>
    </row>
    <row r="18280" spans="1:17" x14ac:dyDescent="0.25">
      <c r="A18280" t="s">
        <v>957</v>
      </c>
      <c r="B18280" t="s">
        <v>958</v>
      </c>
      <c r="C18280" t="s">
        <v>959</v>
      </c>
      <c r="D18280" t="s">
        <v>589</v>
      </c>
      <c r="E18280" t="s">
        <v>590</v>
      </c>
      <c r="F18280" t="s">
        <v>260</v>
      </c>
      <c r="G18280" t="s">
        <v>243</v>
      </c>
      <c r="H18280" t="s">
        <v>357</v>
      </c>
      <c r="I18280" t="s">
        <v>306</v>
      </c>
      <c r="K18280" t="s">
        <v>78</v>
      </c>
      <c r="O18280" t="s">
        <v>264</v>
      </c>
      <c r="P18280">
        <v>2025</v>
      </c>
    </row>
    <row r="18281" spans="1:17" x14ac:dyDescent="0.25">
      <c r="A18281" t="s">
        <v>957</v>
      </c>
      <c r="B18281" t="s">
        <v>958</v>
      </c>
      <c r="C18281" t="s">
        <v>959</v>
      </c>
      <c r="D18281" t="s">
        <v>589</v>
      </c>
      <c r="E18281" t="s">
        <v>590</v>
      </c>
      <c r="F18281" t="s">
        <v>260</v>
      </c>
      <c r="G18281" t="s">
        <v>243</v>
      </c>
      <c r="H18281" t="s">
        <v>357</v>
      </c>
      <c r="I18281" t="s">
        <v>306</v>
      </c>
      <c r="K18281" t="s">
        <v>78</v>
      </c>
      <c r="O18281" t="s">
        <v>265</v>
      </c>
      <c r="P18281">
        <v>2025</v>
      </c>
    </row>
    <row r="18282" spans="1:17" x14ac:dyDescent="0.25">
      <c r="A18282" t="s">
        <v>957</v>
      </c>
      <c r="B18282" t="s">
        <v>958</v>
      </c>
      <c r="C18282" t="s">
        <v>959</v>
      </c>
      <c r="D18282" t="s">
        <v>589</v>
      </c>
      <c r="E18282" t="s">
        <v>590</v>
      </c>
      <c r="F18282" t="s">
        <v>260</v>
      </c>
      <c r="G18282" t="s">
        <v>243</v>
      </c>
      <c r="H18282" t="s">
        <v>357</v>
      </c>
      <c r="I18282" t="s">
        <v>306</v>
      </c>
      <c r="K18282" t="s">
        <v>78</v>
      </c>
      <c r="O18282" t="s">
        <v>194</v>
      </c>
      <c r="P18282">
        <v>2030</v>
      </c>
    </row>
    <row r="18283" spans="1:17" x14ac:dyDescent="0.25">
      <c r="A18283" t="s">
        <v>957</v>
      </c>
      <c r="B18283" t="s">
        <v>958</v>
      </c>
      <c r="C18283" t="s">
        <v>959</v>
      </c>
      <c r="D18283" t="s">
        <v>589</v>
      </c>
      <c r="E18283" t="s">
        <v>590</v>
      </c>
      <c r="F18283" t="s">
        <v>260</v>
      </c>
      <c r="G18283" t="s">
        <v>243</v>
      </c>
      <c r="H18283" t="s">
        <v>357</v>
      </c>
      <c r="I18283" t="s">
        <v>306</v>
      </c>
      <c r="K18283" t="s">
        <v>78</v>
      </c>
      <c r="O18283" t="s">
        <v>194</v>
      </c>
      <c r="P18283">
        <v>2040</v>
      </c>
    </row>
    <row r="18284" spans="1:17" x14ac:dyDescent="0.25">
      <c r="A18284" t="s">
        <v>957</v>
      </c>
      <c r="B18284" t="s">
        <v>958</v>
      </c>
      <c r="C18284" t="s">
        <v>959</v>
      </c>
      <c r="D18284" t="s">
        <v>589</v>
      </c>
      <c r="E18284" t="s">
        <v>590</v>
      </c>
      <c r="F18284" t="s">
        <v>260</v>
      </c>
      <c r="G18284" t="s">
        <v>243</v>
      </c>
      <c r="H18284" t="s">
        <v>357</v>
      </c>
      <c r="I18284" t="s">
        <v>306</v>
      </c>
      <c r="K18284" t="s">
        <v>78</v>
      </c>
      <c r="O18284" t="s">
        <v>194</v>
      </c>
      <c r="P18284">
        <v>2050</v>
      </c>
    </row>
    <row r="18285" spans="1:17" x14ac:dyDescent="0.25">
      <c r="A18285" t="s">
        <v>957</v>
      </c>
      <c r="B18285" t="s">
        <v>958</v>
      </c>
      <c r="C18285" t="s">
        <v>959</v>
      </c>
      <c r="D18285" t="s">
        <v>589</v>
      </c>
      <c r="E18285" t="s">
        <v>590</v>
      </c>
      <c r="F18285" t="s">
        <v>260</v>
      </c>
      <c r="G18285" t="s">
        <v>243</v>
      </c>
      <c r="H18285" t="s">
        <v>357</v>
      </c>
      <c r="I18285" t="s">
        <v>306</v>
      </c>
      <c r="K18285" t="s">
        <v>78</v>
      </c>
      <c r="O18285" t="s">
        <v>264</v>
      </c>
      <c r="P18285">
        <v>2050</v>
      </c>
    </row>
    <row r="18286" spans="1:17" x14ac:dyDescent="0.25">
      <c r="A18286" t="s">
        <v>957</v>
      </c>
      <c r="B18286" t="s">
        <v>958</v>
      </c>
      <c r="C18286" t="s">
        <v>959</v>
      </c>
      <c r="D18286" t="s">
        <v>589</v>
      </c>
      <c r="E18286" t="s">
        <v>590</v>
      </c>
      <c r="F18286" t="s">
        <v>260</v>
      </c>
      <c r="G18286" t="s">
        <v>243</v>
      </c>
      <c r="H18286" t="s">
        <v>357</v>
      </c>
      <c r="I18286" t="s">
        <v>306</v>
      </c>
      <c r="K18286" t="s">
        <v>78</v>
      </c>
      <c r="O18286" t="s">
        <v>265</v>
      </c>
      <c r="P18286">
        <v>2050</v>
      </c>
    </row>
    <row r="18287" spans="1:17" x14ac:dyDescent="0.25">
      <c r="A18287" t="s">
        <v>957</v>
      </c>
      <c r="B18287" t="s">
        <v>958</v>
      </c>
      <c r="C18287" t="s">
        <v>959</v>
      </c>
      <c r="D18287" t="s">
        <v>589</v>
      </c>
      <c r="E18287" t="s">
        <v>590</v>
      </c>
      <c r="F18287" t="s">
        <v>260</v>
      </c>
      <c r="G18287" t="s">
        <v>188</v>
      </c>
      <c r="H18287" t="s">
        <v>591</v>
      </c>
      <c r="I18287" t="s">
        <v>592</v>
      </c>
      <c r="K18287" t="s">
        <v>593</v>
      </c>
      <c r="M18287" t="s">
        <v>238</v>
      </c>
      <c r="N18287" t="s">
        <v>386</v>
      </c>
      <c r="O18287" t="s">
        <v>194</v>
      </c>
      <c r="P18287">
        <v>2020</v>
      </c>
      <c r="Q18287">
        <v>4400</v>
      </c>
    </row>
    <row r="18288" spans="1:17" x14ac:dyDescent="0.25">
      <c r="A18288" t="s">
        <v>957</v>
      </c>
      <c r="B18288" t="s">
        <v>958</v>
      </c>
      <c r="C18288" t="s">
        <v>959</v>
      </c>
      <c r="D18288" t="s">
        <v>589</v>
      </c>
      <c r="E18288" t="s">
        <v>590</v>
      </c>
      <c r="F18288" t="s">
        <v>260</v>
      </c>
      <c r="G18288" t="s">
        <v>188</v>
      </c>
      <c r="H18288" t="s">
        <v>591</v>
      </c>
      <c r="I18288" t="s">
        <v>592</v>
      </c>
      <c r="K18288" t="s">
        <v>593</v>
      </c>
      <c r="M18288" t="s">
        <v>238</v>
      </c>
      <c r="N18288" t="s">
        <v>386</v>
      </c>
      <c r="O18288" t="s">
        <v>194</v>
      </c>
      <c r="P18288">
        <v>2025</v>
      </c>
      <c r="Q18288">
        <v>4775</v>
      </c>
    </row>
    <row r="18289" spans="1:17" x14ac:dyDescent="0.25">
      <c r="A18289" t="s">
        <v>957</v>
      </c>
      <c r="B18289" t="s">
        <v>958</v>
      </c>
      <c r="C18289" t="s">
        <v>959</v>
      </c>
      <c r="D18289" t="s">
        <v>589</v>
      </c>
      <c r="E18289" t="s">
        <v>590</v>
      </c>
      <c r="F18289" t="s">
        <v>260</v>
      </c>
      <c r="G18289" t="s">
        <v>188</v>
      </c>
      <c r="H18289" t="s">
        <v>591</v>
      </c>
      <c r="I18289" t="s">
        <v>592</v>
      </c>
      <c r="K18289" t="s">
        <v>593</v>
      </c>
      <c r="M18289" t="s">
        <v>238</v>
      </c>
      <c r="N18289" t="s">
        <v>386</v>
      </c>
      <c r="O18289" t="s">
        <v>264</v>
      </c>
      <c r="P18289">
        <v>2025</v>
      </c>
      <c r="Q18289">
        <v>4300</v>
      </c>
    </row>
    <row r="18290" spans="1:17" x14ac:dyDescent="0.25">
      <c r="A18290" t="s">
        <v>957</v>
      </c>
      <c r="B18290" t="s">
        <v>958</v>
      </c>
      <c r="C18290" t="s">
        <v>959</v>
      </c>
      <c r="D18290" t="s">
        <v>589</v>
      </c>
      <c r="E18290" t="s">
        <v>590</v>
      </c>
      <c r="F18290" t="s">
        <v>260</v>
      </c>
      <c r="G18290" t="s">
        <v>188</v>
      </c>
      <c r="H18290" t="s">
        <v>591</v>
      </c>
      <c r="I18290" t="s">
        <v>592</v>
      </c>
      <c r="K18290" t="s">
        <v>593</v>
      </c>
      <c r="M18290" t="s">
        <v>238</v>
      </c>
      <c r="N18290" t="s">
        <v>386</v>
      </c>
      <c r="O18290" t="s">
        <v>265</v>
      </c>
      <c r="P18290">
        <v>2025</v>
      </c>
      <c r="Q18290">
        <v>5250</v>
      </c>
    </row>
    <row r="18291" spans="1:17" x14ac:dyDescent="0.25">
      <c r="A18291" t="s">
        <v>957</v>
      </c>
      <c r="B18291" t="s">
        <v>958</v>
      </c>
      <c r="C18291" t="s">
        <v>959</v>
      </c>
      <c r="D18291" t="s">
        <v>589</v>
      </c>
      <c r="E18291" t="s">
        <v>590</v>
      </c>
      <c r="F18291" t="s">
        <v>260</v>
      </c>
      <c r="G18291" t="s">
        <v>188</v>
      </c>
      <c r="H18291" t="s">
        <v>591</v>
      </c>
      <c r="I18291" t="s">
        <v>592</v>
      </c>
      <c r="K18291" t="s">
        <v>593</v>
      </c>
      <c r="M18291" t="s">
        <v>238</v>
      </c>
      <c r="N18291" t="s">
        <v>386</v>
      </c>
      <c r="O18291" t="s">
        <v>194</v>
      </c>
      <c r="P18291">
        <v>2030</v>
      </c>
      <c r="Q18291">
        <v>4800</v>
      </c>
    </row>
    <row r="18292" spans="1:17" x14ac:dyDescent="0.25">
      <c r="A18292" t="s">
        <v>957</v>
      </c>
      <c r="B18292" t="s">
        <v>958</v>
      </c>
      <c r="C18292" t="s">
        <v>959</v>
      </c>
      <c r="D18292" t="s">
        <v>589</v>
      </c>
      <c r="E18292" t="s">
        <v>590</v>
      </c>
      <c r="F18292" t="s">
        <v>260</v>
      </c>
      <c r="G18292" t="s">
        <v>188</v>
      </c>
      <c r="H18292" t="s">
        <v>591</v>
      </c>
      <c r="I18292" t="s">
        <v>592</v>
      </c>
      <c r="K18292" t="s">
        <v>593</v>
      </c>
      <c r="M18292" t="s">
        <v>238</v>
      </c>
      <c r="N18292" t="s">
        <v>386</v>
      </c>
      <c r="O18292" t="s">
        <v>194</v>
      </c>
      <c r="P18292">
        <v>2040</v>
      </c>
      <c r="Q18292">
        <v>4850</v>
      </c>
    </row>
    <row r="18293" spans="1:17" x14ac:dyDescent="0.25">
      <c r="A18293" t="s">
        <v>957</v>
      </c>
      <c r="B18293" t="s">
        <v>958</v>
      </c>
      <c r="C18293" t="s">
        <v>959</v>
      </c>
      <c r="D18293" t="s">
        <v>589</v>
      </c>
      <c r="E18293" t="s">
        <v>590</v>
      </c>
      <c r="F18293" t="s">
        <v>260</v>
      </c>
      <c r="G18293" t="s">
        <v>188</v>
      </c>
      <c r="H18293" t="s">
        <v>591</v>
      </c>
      <c r="I18293" t="s">
        <v>592</v>
      </c>
      <c r="K18293" t="s">
        <v>593</v>
      </c>
      <c r="M18293" t="s">
        <v>238</v>
      </c>
      <c r="N18293" t="s">
        <v>386</v>
      </c>
      <c r="O18293" t="s">
        <v>194</v>
      </c>
      <c r="P18293">
        <v>2050</v>
      </c>
      <c r="Q18293">
        <v>4900</v>
      </c>
    </row>
    <row r="18294" spans="1:17" x14ac:dyDescent="0.25">
      <c r="A18294" t="s">
        <v>957</v>
      </c>
      <c r="B18294" t="s">
        <v>958</v>
      </c>
      <c r="C18294" t="s">
        <v>959</v>
      </c>
      <c r="D18294" t="s">
        <v>589</v>
      </c>
      <c r="E18294" t="s">
        <v>590</v>
      </c>
      <c r="F18294" t="s">
        <v>260</v>
      </c>
      <c r="G18294" t="s">
        <v>188</v>
      </c>
      <c r="H18294" t="s">
        <v>591</v>
      </c>
      <c r="I18294" t="s">
        <v>592</v>
      </c>
      <c r="K18294" t="s">
        <v>593</v>
      </c>
      <c r="M18294" t="s">
        <v>238</v>
      </c>
      <c r="N18294" t="s">
        <v>386</v>
      </c>
      <c r="O18294" t="s">
        <v>264</v>
      </c>
      <c r="P18294">
        <v>2050</v>
      </c>
      <c r="Q18294">
        <v>4050</v>
      </c>
    </row>
    <row r="18295" spans="1:17" x14ac:dyDescent="0.25">
      <c r="A18295" t="s">
        <v>957</v>
      </c>
      <c r="B18295" t="s">
        <v>958</v>
      </c>
      <c r="C18295" t="s">
        <v>959</v>
      </c>
      <c r="D18295" t="s">
        <v>589</v>
      </c>
      <c r="E18295" t="s">
        <v>590</v>
      </c>
      <c r="F18295" t="s">
        <v>260</v>
      </c>
      <c r="G18295" t="s">
        <v>188</v>
      </c>
      <c r="H18295" t="s">
        <v>591</v>
      </c>
      <c r="I18295" t="s">
        <v>592</v>
      </c>
      <c r="K18295" t="s">
        <v>593</v>
      </c>
      <c r="M18295" t="s">
        <v>238</v>
      </c>
      <c r="N18295" t="s">
        <v>386</v>
      </c>
      <c r="O18295" t="s">
        <v>265</v>
      </c>
      <c r="P18295">
        <v>2050</v>
      </c>
      <c r="Q18295">
        <v>5500</v>
      </c>
    </row>
    <row r="18296" spans="1:17" x14ac:dyDescent="0.25">
      <c r="A18296" t="s">
        <v>957</v>
      </c>
      <c r="B18296" t="s">
        <v>958</v>
      </c>
      <c r="C18296" t="s">
        <v>959</v>
      </c>
      <c r="D18296" t="s">
        <v>589</v>
      </c>
      <c r="E18296" t="s">
        <v>590</v>
      </c>
      <c r="F18296" t="s">
        <v>260</v>
      </c>
      <c r="G18296" t="s">
        <v>188</v>
      </c>
      <c r="H18296" t="s">
        <v>610</v>
      </c>
      <c r="I18296" t="s">
        <v>611</v>
      </c>
      <c r="K18296" t="s">
        <v>612</v>
      </c>
      <c r="N18296" t="s">
        <v>206</v>
      </c>
      <c r="O18296" t="s">
        <v>194</v>
      </c>
      <c r="P18296">
        <v>2020</v>
      </c>
      <c r="Q18296">
        <v>103.5</v>
      </c>
    </row>
    <row r="18297" spans="1:17" x14ac:dyDescent="0.25">
      <c r="A18297" t="s">
        <v>957</v>
      </c>
      <c r="B18297" t="s">
        <v>958</v>
      </c>
      <c r="C18297" t="s">
        <v>959</v>
      </c>
      <c r="D18297" t="s">
        <v>589</v>
      </c>
      <c r="E18297" t="s">
        <v>590</v>
      </c>
      <c r="F18297" t="s">
        <v>260</v>
      </c>
      <c r="G18297" t="s">
        <v>188</v>
      </c>
      <c r="H18297" t="s">
        <v>610</v>
      </c>
      <c r="I18297" t="s">
        <v>611</v>
      </c>
      <c r="K18297" t="s">
        <v>612</v>
      </c>
      <c r="N18297" t="s">
        <v>206</v>
      </c>
      <c r="O18297" t="s">
        <v>194</v>
      </c>
      <c r="P18297">
        <v>2025</v>
      </c>
      <c r="Q18297">
        <v>138</v>
      </c>
    </row>
    <row r="18298" spans="1:17" x14ac:dyDescent="0.25">
      <c r="A18298" t="s">
        <v>957</v>
      </c>
      <c r="B18298" t="s">
        <v>958</v>
      </c>
      <c r="C18298" t="s">
        <v>959</v>
      </c>
      <c r="D18298" t="s">
        <v>589</v>
      </c>
      <c r="E18298" t="s">
        <v>590</v>
      </c>
      <c r="F18298" t="s">
        <v>260</v>
      </c>
      <c r="G18298" t="s">
        <v>188</v>
      </c>
      <c r="H18298" t="s">
        <v>610</v>
      </c>
      <c r="I18298" t="s">
        <v>611</v>
      </c>
      <c r="K18298" t="s">
        <v>612</v>
      </c>
      <c r="N18298" t="s">
        <v>206</v>
      </c>
      <c r="O18298" t="s">
        <v>264</v>
      </c>
      <c r="P18298">
        <v>2025</v>
      </c>
      <c r="Q18298">
        <v>124.2</v>
      </c>
    </row>
    <row r="18299" spans="1:17" x14ac:dyDescent="0.25">
      <c r="A18299" t="s">
        <v>957</v>
      </c>
      <c r="B18299" t="s">
        <v>958</v>
      </c>
      <c r="C18299" t="s">
        <v>959</v>
      </c>
      <c r="D18299" t="s">
        <v>589</v>
      </c>
      <c r="E18299" t="s">
        <v>590</v>
      </c>
      <c r="F18299" t="s">
        <v>260</v>
      </c>
      <c r="G18299" t="s">
        <v>188</v>
      </c>
      <c r="H18299" t="s">
        <v>610</v>
      </c>
      <c r="I18299" t="s">
        <v>611</v>
      </c>
      <c r="K18299" t="s">
        <v>612</v>
      </c>
      <c r="N18299" t="s">
        <v>206</v>
      </c>
      <c r="O18299" t="s">
        <v>265</v>
      </c>
      <c r="P18299">
        <v>2025</v>
      </c>
      <c r="Q18299">
        <v>151.80000000000001</v>
      </c>
    </row>
    <row r="18300" spans="1:17" x14ac:dyDescent="0.25">
      <c r="A18300" t="s">
        <v>957</v>
      </c>
      <c r="B18300" t="s">
        <v>958</v>
      </c>
      <c r="C18300" t="s">
        <v>959</v>
      </c>
      <c r="D18300" t="s">
        <v>589</v>
      </c>
      <c r="E18300" t="s">
        <v>590</v>
      </c>
      <c r="F18300" t="s">
        <v>260</v>
      </c>
      <c r="G18300" t="s">
        <v>188</v>
      </c>
      <c r="H18300" t="s">
        <v>610</v>
      </c>
      <c r="I18300" t="s">
        <v>611</v>
      </c>
      <c r="K18300" t="s">
        <v>612</v>
      </c>
      <c r="N18300" t="s">
        <v>206</v>
      </c>
      <c r="O18300" t="s">
        <v>194</v>
      </c>
      <c r="P18300">
        <v>2030</v>
      </c>
      <c r="Q18300">
        <v>155</v>
      </c>
    </row>
    <row r="18301" spans="1:17" x14ac:dyDescent="0.25">
      <c r="A18301" t="s">
        <v>957</v>
      </c>
      <c r="B18301" t="s">
        <v>958</v>
      </c>
      <c r="C18301" t="s">
        <v>959</v>
      </c>
      <c r="D18301" t="s">
        <v>589</v>
      </c>
      <c r="E18301" t="s">
        <v>590</v>
      </c>
      <c r="F18301" t="s">
        <v>260</v>
      </c>
      <c r="G18301" t="s">
        <v>188</v>
      </c>
      <c r="H18301" t="s">
        <v>610</v>
      </c>
      <c r="I18301" t="s">
        <v>611</v>
      </c>
      <c r="K18301" t="s">
        <v>612</v>
      </c>
      <c r="N18301" t="s">
        <v>206</v>
      </c>
      <c r="O18301" t="s">
        <v>194</v>
      </c>
      <c r="P18301">
        <v>2040</v>
      </c>
      <c r="Q18301">
        <v>170</v>
      </c>
    </row>
    <row r="18302" spans="1:17" x14ac:dyDescent="0.25">
      <c r="A18302" t="s">
        <v>957</v>
      </c>
      <c r="B18302" t="s">
        <v>958</v>
      </c>
      <c r="C18302" t="s">
        <v>959</v>
      </c>
      <c r="D18302" t="s">
        <v>589</v>
      </c>
      <c r="E18302" t="s">
        <v>590</v>
      </c>
      <c r="F18302" t="s">
        <v>260</v>
      </c>
      <c r="G18302" t="s">
        <v>188</v>
      </c>
      <c r="H18302" t="s">
        <v>610</v>
      </c>
      <c r="I18302" t="s">
        <v>611</v>
      </c>
      <c r="K18302" t="s">
        <v>612</v>
      </c>
      <c r="N18302" t="s">
        <v>206</v>
      </c>
      <c r="O18302" t="s">
        <v>194</v>
      </c>
      <c r="P18302">
        <v>2050</v>
      </c>
      <c r="Q18302">
        <v>185</v>
      </c>
    </row>
    <row r="18303" spans="1:17" x14ac:dyDescent="0.25">
      <c r="A18303" t="s">
        <v>957</v>
      </c>
      <c r="B18303" t="s">
        <v>958</v>
      </c>
      <c r="C18303" t="s">
        <v>959</v>
      </c>
      <c r="D18303" t="s">
        <v>589</v>
      </c>
      <c r="E18303" t="s">
        <v>590</v>
      </c>
      <c r="F18303" t="s">
        <v>260</v>
      </c>
      <c r="G18303" t="s">
        <v>188</v>
      </c>
      <c r="H18303" t="s">
        <v>610</v>
      </c>
      <c r="I18303" t="s">
        <v>611</v>
      </c>
      <c r="K18303" t="s">
        <v>612</v>
      </c>
      <c r="N18303" t="s">
        <v>206</v>
      </c>
      <c r="O18303" t="s">
        <v>264</v>
      </c>
      <c r="P18303">
        <v>2050</v>
      </c>
      <c r="Q18303">
        <v>157.25</v>
      </c>
    </row>
    <row r="18304" spans="1:17" x14ac:dyDescent="0.25">
      <c r="A18304" t="s">
        <v>957</v>
      </c>
      <c r="B18304" t="s">
        <v>958</v>
      </c>
      <c r="C18304" t="s">
        <v>959</v>
      </c>
      <c r="D18304" t="s">
        <v>589</v>
      </c>
      <c r="E18304" t="s">
        <v>590</v>
      </c>
      <c r="F18304" t="s">
        <v>260</v>
      </c>
      <c r="G18304" t="s">
        <v>188</v>
      </c>
      <c r="H18304" t="s">
        <v>610</v>
      </c>
      <c r="I18304" t="s">
        <v>611</v>
      </c>
      <c r="K18304" t="s">
        <v>612</v>
      </c>
      <c r="N18304" t="s">
        <v>206</v>
      </c>
      <c r="O18304" t="s">
        <v>265</v>
      </c>
      <c r="P18304">
        <v>2050</v>
      </c>
      <c r="Q18304">
        <v>212.75</v>
      </c>
    </row>
    <row r="18305" spans="1:17" x14ac:dyDescent="0.25">
      <c r="A18305" t="s">
        <v>957</v>
      </c>
      <c r="B18305" t="s">
        <v>958</v>
      </c>
      <c r="C18305" t="s">
        <v>959</v>
      </c>
      <c r="D18305" t="s">
        <v>589</v>
      </c>
      <c r="E18305" t="s">
        <v>590</v>
      </c>
      <c r="F18305" t="s">
        <v>260</v>
      </c>
      <c r="G18305" t="s">
        <v>233</v>
      </c>
      <c r="H18305" t="s">
        <v>962</v>
      </c>
      <c r="I18305" t="s">
        <v>240</v>
      </c>
      <c r="J18305" t="s">
        <v>963</v>
      </c>
      <c r="K18305" t="s">
        <v>241</v>
      </c>
      <c r="L18305" t="s">
        <v>806</v>
      </c>
      <c r="N18305" t="s">
        <v>964</v>
      </c>
      <c r="O18305" t="s">
        <v>194</v>
      </c>
      <c r="P18305">
        <v>2020</v>
      </c>
      <c r="Q18305">
        <v>0.38081436315870798</v>
      </c>
    </row>
    <row r="18306" spans="1:17" x14ac:dyDescent="0.25">
      <c r="A18306" t="s">
        <v>957</v>
      </c>
      <c r="B18306" t="s">
        <v>958</v>
      </c>
      <c r="C18306" t="s">
        <v>959</v>
      </c>
      <c r="D18306" t="s">
        <v>589</v>
      </c>
      <c r="E18306" t="s">
        <v>590</v>
      </c>
      <c r="F18306" t="s">
        <v>260</v>
      </c>
      <c r="G18306" t="s">
        <v>233</v>
      </c>
      <c r="H18306" t="s">
        <v>962</v>
      </c>
      <c r="I18306" t="s">
        <v>240</v>
      </c>
      <c r="J18306" t="s">
        <v>963</v>
      </c>
      <c r="K18306" t="s">
        <v>241</v>
      </c>
      <c r="L18306" t="s">
        <v>806</v>
      </c>
      <c r="N18306" t="s">
        <v>964</v>
      </c>
      <c r="O18306" t="s">
        <v>194</v>
      </c>
      <c r="P18306">
        <v>2025</v>
      </c>
      <c r="Q18306">
        <v>0.31068078904128499</v>
      </c>
    </row>
    <row r="18307" spans="1:17" x14ac:dyDescent="0.25">
      <c r="A18307" t="s">
        <v>957</v>
      </c>
      <c r="B18307" t="s">
        <v>958</v>
      </c>
      <c r="C18307" t="s">
        <v>959</v>
      </c>
      <c r="D18307" t="s">
        <v>589</v>
      </c>
      <c r="E18307" t="s">
        <v>590</v>
      </c>
      <c r="F18307" t="s">
        <v>260</v>
      </c>
      <c r="G18307" t="s">
        <v>233</v>
      </c>
      <c r="H18307" t="s">
        <v>962</v>
      </c>
      <c r="I18307" t="s">
        <v>240</v>
      </c>
      <c r="J18307" t="s">
        <v>963</v>
      </c>
      <c r="K18307" t="s">
        <v>241</v>
      </c>
      <c r="L18307" t="s">
        <v>806</v>
      </c>
      <c r="N18307" t="s">
        <v>964</v>
      </c>
      <c r="O18307" t="s">
        <v>264</v>
      </c>
      <c r="P18307">
        <v>2025</v>
      </c>
      <c r="Q18307">
        <v>0.264078670685092</v>
      </c>
    </row>
    <row r="18308" spans="1:17" x14ac:dyDescent="0.25">
      <c r="A18308" t="s">
        <v>957</v>
      </c>
      <c r="B18308" t="s">
        <v>958</v>
      </c>
      <c r="C18308" t="s">
        <v>959</v>
      </c>
      <c r="D18308" t="s">
        <v>589</v>
      </c>
      <c r="E18308" t="s">
        <v>590</v>
      </c>
      <c r="F18308" t="s">
        <v>260</v>
      </c>
      <c r="G18308" t="s">
        <v>233</v>
      </c>
      <c r="H18308" t="s">
        <v>962</v>
      </c>
      <c r="I18308" t="s">
        <v>240</v>
      </c>
      <c r="J18308" t="s">
        <v>963</v>
      </c>
      <c r="K18308" t="s">
        <v>241</v>
      </c>
      <c r="L18308" t="s">
        <v>806</v>
      </c>
      <c r="N18308" t="s">
        <v>964</v>
      </c>
      <c r="O18308" t="s">
        <v>265</v>
      </c>
      <c r="P18308">
        <v>2025</v>
      </c>
      <c r="Q18308">
        <v>0.35728290739747698</v>
      </c>
    </row>
    <row r="18309" spans="1:17" x14ac:dyDescent="0.25">
      <c r="A18309" t="s">
        <v>957</v>
      </c>
      <c r="B18309" t="s">
        <v>958</v>
      </c>
      <c r="C18309" t="s">
        <v>959</v>
      </c>
      <c r="D18309" t="s">
        <v>589</v>
      </c>
      <c r="E18309" t="s">
        <v>590</v>
      </c>
      <c r="F18309" t="s">
        <v>260</v>
      </c>
      <c r="G18309" t="s">
        <v>233</v>
      </c>
      <c r="H18309" t="s">
        <v>962</v>
      </c>
      <c r="I18309" t="s">
        <v>240</v>
      </c>
      <c r="J18309" t="s">
        <v>963</v>
      </c>
      <c r="K18309" t="s">
        <v>241</v>
      </c>
      <c r="L18309" t="s">
        <v>806</v>
      </c>
      <c r="N18309" t="s">
        <v>964</v>
      </c>
      <c r="O18309" t="s">
        <v>194</v>
      </c>
      <c r="P18309">
        <v>2030</v>
      </c>
      <c r="Q18309">
        <v>0.28378467029127802</v>
      </c>
    </row>
    <row r="18310" spans="1:17" x14ac:dyDescent="0.25">
      <c r="A18310" t="s">
        <v>957</v>
      </c>
      <c r="B18310" t="s">
        <v>958</v>
      </c>
      <c r="C18310" t="s">
        <v>959</v>
      </c>
      <c r="D18310" t="s">
        <v>589</v>
      </c>
      <c r="E18310" t="s">
        <v>590</v>
      </c>
      <c r="F18310" t="s">
        <v>260</v>
      </c>
      <c r="G18310" t="s">
        <v>233</v>
      </c>
      <c r="H18310" t="s">
        <v>962</v>
      </c>
      <c r="I18310" t="s">
        <v>240</v>
      </c>
      <c r="J18310" t="s">
        <v>963</v>
      </c>
      <c r="K18310" t="s">
        <v>241</v>
      </c>
      <c r="L18310" t="s">
        <v>806</v>
      </c>
      <c r="N18310" t="s">
        <v>964</v>
      </c>
      <c r="O18310" t="s">
        <v>194</v>
      </c>
      <c r="P18310">
        <v>2040</v>
      </c>
      <c r="Q18310">
        <v>0.24510199901545701</v>
      </c>
    </row>
    <row r="18311" spans="1:17" x14ac:dyDescent="0.25">
      <c r="A18311" t="s">
        <v>957</v>
      </c>
      <c r="B18311" t="s">
        <v>958</v>
      </c>
      <c r="C18311" t="s">
        <v>959</v>
      </c>
      <c r="D18311" t="s">
        <v>589</v>
      </c>
      <c r="E18311" t="s">
        <v>590</v>
      </c>
      <c r="F18311" t="s">
        <v>260</v>
      </c>
      <c r="G18311" t="s">
        <v>233</v>
      </c>
      <c r="H18311" t="s">
        <v>962</v>
      </c>
      <c r="I18311" t="s">
        <v>240</v>
      </c>
      <c r="J18311" t="s">
        <v>963</v>
      </c>
      <c r="K18311" t="s">
        <v>241</v>
      </c>
      <c r="L18311" t="s">
        <v>806</v>
      </c>
      <c r="N18311" t="s">
        <v>964</v>
      </c>
      <c r="O18311" t="s">
        <v>194</v>
      </c>
      <c r="P18311">
        <v>2050</v>
      </c>
      <c r="Q18311">
        <v>0.22895670706537799</v>
      </c>
    </row>
    <row r="18312" spans="1:17" x14ac:dyDescent="0.25">
      <c r="A18312" t="s">
        <v>957</v>
      </c>
      <c r="B18312" t="s">
        <v>958</v>
      </c>
      <c r="C18312" t="s">
        <v>959</v>
      </c>
      <c r="D18312" t="s">
        <v>589</v>
      </c>
      <c r="E18312" t="s">
        <v>590</v>
      </c>
      <c r="F18312" t="s">
        <v>260</v>
      </c>
      <c r="G18312" t="s">
        <v>233</v>
      </c>
      <c r="H18312" t="s">
        <v>962</v>
      </c>
      <c r="I18312" t="s">
        <v>240</v>
      </c>
      <c r="J18312" t="s">
        <v>963</v>
      </c>
      <c r="K18312" t="s">
        <v>241</v>
      </c>
      <c r="L18312" t="s">
        <v>806</v>
      </c>
      <c r="N18312" t="s">
        <v>964</v>
      </c>
      <c r="O18312" t="s">
        <v>264</v>
      </c>
      <c r="P18312">
        <v>2050</v>
      </c>
      <c r="Q18312">
        <v>0.171717530299033</v>
      </c>
    </row>
    <row r="18313" spans="1:17" x14ac:dyDescent="0.25">
      <c r="A18313" t="s">
        <v>957</v>
      </c>
      <c r="B18313" t="s">
        <v>958</v>
      </c>
      <c r="C18313" t="s">
        <v>959</v>
      </c>
      <c r="D18313" t="s">
        <v>589</v>
      </c>
      <c r="E18313" t="s">
        <v>590</v>
      </c>
      <c r="F18313" t="s">
        <v>260</v>
      </c>
      <c r="G18313" t="s">
        <v>233</v>
      </c>
      <c r="H18313" t="s">
        <v>962</v>
      </c>
      <c r="I18313" t="s">
        <v>240</v>
      </c>
      <c r="J18313" t="s">
        <v>963</v>
      </c>
      <c r="K18313" t="s">
        <v>241</v>
      </c>
      <c r="L18313" t="s">
        <v>806</v>
      </c>
      <c r="N18313" t="s">
        <v>964</v>
      </c>
      <c r="O18313" t="s">
        <v>265</v>
      </c>
      <c r="P18313">
        <v>2050</v>
      </c>
      <c r="Q18313">
        <v>0.343435060598067</v>
      </c>
    </row>
    <row r="18314" spans="1:17" x14ac:dyDescent="0.25">
      <c r="A18314" t="s">
        <v>957</v>
      </c>
      <c r="B18314" t="s">
        <v>958</v>
      </c>
      <c r="C18314" t="s">
        <v>959</v>
      </c>
      <c r="D18314" t="s">
        <v>589</v>
      </c>
      <c r="E18314" t="s">
        <v>590</v>
      </c>
      <c r="F18314" t="s">
        <v>260</v>
      </c>
      <c r="G18314" t="s">
        <v>233</v>
      </c>
      <c r="H18314" t="s">
        <v>965</v>
      </c>
      <c r="I18314" t="s">
        <v>240</v>
      </c>
      <c r="J18314" t="s">
        <v>966</v>
      </c>
      <c r="K18314" t="s">
        <v>241</v>
      </c>
      <c r="L18314" t="s">
        <v>806</v>
      </c>
      <c r="N18314" t="s">
        <v>386</v>
      </c>
      <c r="O18314" t="s">
        <v>194</v>
      </c>
      <c r="P18314">
        <v>2020</v>
      </c>
      <c r="Q18314">
        <v>2.6139770723104E-2</v>
      </c>
    </row>
    <row r="18315" spans="1:17" x14ac:dyDescent="0.25">
      <c r="A18315" t="s">
        <v>957</v>
      </c>
      <c r="B18315" t="s">
        <v>958</v>
      </c>
      <c r="C18315" t="s">
        <v>959</v>
      </c>
      <c r="D18315" t="s">
        <v>589</v>
      </c>
      <c r="E18315" t="s">
        <v>590</v>
      </c>
      <c r="F18315" t="s">
        <v>260</v>
      </c>
      <c r="G18315" t="s">
        <v>233</v>
      </c>
      <c r="H18315" t="s">
        <v>965</v>
      </c>
      <c r="I18315" t="s">
        <v>240</v>
      </c>
      <c r="J18315" t="s">
        <v>966</v>
      </c>
      <c r="K18315" t="s">
        <v>241</v>
      </c>
      <c r="L18315" t="s">
        <v>806</v>
      </c>
      <c r="N18315" t="s">
        <v>386</v>
      </c>
      <c r="O18315" t="s">
        <v>194</v>
      </c>
      <c r="P18315">
        <v>2025</v>
      </c>
      <c r="Q18315">
        <v>1.9705816694487899E-2</v>
      </c>
    </row>
    <row r="18316" spans="1:17" x14ac:dyDescent="0.25">
      <c r="A18316" t="s">
        <v>957</v>
      </c>
      <c r="B18316" t="s">
        <v>958</v>
      </c>
      <c r="C18316" t="s">
        <v>959</v>
      </c>
      <c r="D18316" t="s">
        <v>589</v>
      </c>
      <c r="E18316" t="s">
        <v>590</v>
      </c>
      <c r="F18316" t="s">
        <v>260</v>
      </c>
      <c r="G18316" t="s">
        <v>233</v>
      </c>
      <c r="H18316" t="s">
        <v>965</v>
      </c>
      <c r="I18316" t="s">
        <v>240</v>
      </c>
      <c r="J18316" t="s">
        <v>966</v>
      </c>
      <c r="K18316" t="s">
        <v>241</v>
      </c>
      <c r="L18316" t="s">
        <v>806</v>
      </c>
      <c r="N18316" t="s">
        <v>386</v>
      </c>
      <c r="O18316" t="s">
        <v>264</v>
      </c>
      <c r="P18316">
        <v>2025</v>
      </c>
      <c r="Q18316">
        <v>1.6749944190314701E-2</v>
      </c>
    </row>
    <row r="18317" spans="1:17" x14ac:dyDescent="0.25">
      <c r="A18317" t="s">
        <v>957</v>
      </c>
      <c r="B18317" t="s">
        <v>958</v>
      </c>
      <c r="C18317" t="s">
        <v>959</v>
      </c>
      <c r="D18317" t="s">
        <v>589</v>
      </c>
      <c r="E18317" t="s">
        <v>590</v>
      </c>
      <c r="F18317" t="s">
        <v>260</v>
      </c>
      <c r="G18317" t="s">
        <v>233</v>
      </c>
      <c r="H18317" t="s">
        <v>965</v>
      </c>
      <c r="I18317" t="s">
        <v>240</v>
      </c>
      <c r="J18317" t="s">
        <v>966</v>
      </c>
      <c r="K18317" t="s">
        <v>241</v>
      </c>
      <c r="L18317" t="s">
        <v>806</v>
      </c>
      <c r="N18317" t="s">
        <v>386</v>
      </c>
      <c r="O18317" t="s">
        <v>265</v>
      </c>
      <c r="P18317">
        <v>2025</v>
      </c>
      <c r="Q18317">
        <v>2.26616891986611E-2</v>
      </c>
    </row>
    <row r="18318" spans="1:17" x14ac:dyDescent="0.25">
      <c r="A18318" t="s">
        <v>957</v>
      </c>
      <c r="B18318" t="s">
        <v>958</v>
      </c>
      <c r="C18318" t="s">
        <v>959</v>
      </c>
      <c r="D18318" t="s">
        <v>589</v>
      </c>
      <c r="E18318" t="s">
        <v>590</v>
      </c>
      <c r="F18318" t="s">
        <v>260</v>
      </c>
      <c r="G18318" t="s">
        <v>233</v>
      </c>
      <c r="H18318" t="s">
        <v>965</v>
      </c>
      <c r="I18318" t="s">
        <v>240</v>
      </c>
      <c r="J18318" t="s">
        <v>966</v>
      </c>
      <c r="K18318" t="s">
        <v>241</v>
      </c>
      <c r="L18318" t="s">
        <v>806</v>
      </c>
      <c r="N18318" t="s">
        <v>386</v>
      </c>
      <c r="O18318" t="s">
        <v>194</v>
      </c>
      <c r="P18318">
        <v>2030</v>
      </c>
      <c r="Q18318">
        <v>1.66038925151029E-2</v>
      </c>
    </row>
    <row r="18319" spans="1:17" x14ac:dyDescent="0.25">
      <c r="A18319" t="s">
        <v>957</v>
      </c>
      <c r="B18319" t="s">
        <v>958</v>
      </c>
      <c r="C18319" t="s">
        <v>959</v>
      </c>
      <c r="D18319" t="s">
        <v>589</v>
      </c>
      <c r="E18319" t="s">
        <v>590</v>
      </c>
      <c r="F18319" t="s">
        <v>260</v>
      </c>
      <c r="G18319" t="s">
        <v>233</v>
      </c>
      <c r="H18319" t="s">
        <v>965</v>
      </c>
      <c r="I18319" t="s">
        <v>240</v>
      </c>
      <c r="J18319" t="s">
        <v>966</v>
      </c>
      <c r="K18319" t="s">
        <v>241</v>
      </c>
      <c r="L18319" t="s">
        <v>806</v>
      </c>
      <c r="N18319" t="s">
        <v>386</v>
      </c>
      <c r="O18319" t="s">
        <v>194</v>
      </c>
      <c r="P18319">
        <v>2040</v>
      </c>
      <c r="Q18319">
        <v>1.43023092942273E-2</v>
      </c>
    </row>
    <row r="18320" spans="1:17" x14ac:dyDescent="0.25">
      <c r="A18320" t="s">
        <v>957</v>
      </c>
      <c r="B18320" t="s">
        <v>958</v>
      </c>
      <c r="C18320" t="s">
        <v>959</v>
      </c>
      <c r="D18320" t="s">
        <v>589</v>
      </c>
      <c r="E18320" t="s">
        <v>590</v>
      </c>
      <c r="F18320" t="s">
        <v>260</v>
      </c>
      <c r="G18320" t="s">
        <v>233</v>
      </c>
      <c r="H18320" t="s">
        <v>965</v>
      </c>
      <c r="I18320" t="s">
        <v>240</v>
      </c>
      <c r="J18320" t="s">
        <v>966</v>
      </c>
      <c r="K18320" t="s">
        <v>241</v>
      </c>
      <c r="L18320" t="s">
        <v>806</v>
      </c>
      <c r="N18320" t="s">
        <v>386</v>
      </c>
      <c r="O18320" t="s">
        <v>194</v>
      </c>
      <c r="P18320">
        <v>2050</v>
      </c>
      <c r="Q18320">
        <v>1.29505934388599E-2</v>
      </c>
    </row>
    <row r="18321" spans="1:17" x14ac:dyDescent="0.25">
      <c r="A18321" t="s">
        <v>957</v>
      </c>
      <c r="B18321" t="s">
        <v>958</v>
      </c>
      <c r="C18321" t="s">
        <v>959</v>
      </c>
      <c r="D18321" t="s">
        <v>589</v>
      </c>
      <c r="E18321" t="s">
        <v>590</v>
      </c>
      <c r="F18321" t="s">
        <v>260</v>
      </c>
      <c r="G18321" t="s">
        <v>233</v>
      </c>
      <c r="H18321" t="s">
        <v>965</v>
      </c>
      <c r="I18321" t="s">
        <v>240</v>
      </c>
      <c r="J18321" t="s">
        <v>966</v>
      </c>
      <c r="K18321" t="s">
        <v>241</v>
      </c>
      <c r="L18321" t="s">
        <v>806</v>
      </c>
      <c r="N18321" t="s">
        <v>386</v>
      </c>
      <c r="O18321" t="s">
        <v>264</v>
      </c>
      <c r="P18321">
        <v>2050</v>
      </c>
      <c r="Q18321">
        <v>9.7129450791448892E-3</v>
      </c>
    </row>
    <row r="18322" spans="1:17" x14ac:dyDescent="0.25">
      <c r="A18322" t="s">
        <v>957</v>
      </c>
      <c r="B18322" t="s">
        <v>958</v>
      </c>
      <c r="C18322" t="s">
        <v>959</v>
      </c>
      <c r="D18322" t="s">
        <v>589</v>
      </c>
      <c r="E18322" t="s">
        <v>590</v>
      </c>
      <c r="F18322" t="s">
        <v>260</v>
      </c>
      <c r="G18322" t="s">
        <v>233</v>
      </c>
      <c r="H18322" t="s">
        <v>965</v>
      </c>
      <c r="I18322" t="s">
        <v>240</v>
      </c>
      <c r="J18322" t="s">
        <v>966</v>
      </c>
      <c r="K18322" t="s">
        <v>241</v>
      </c>
      <c r="L18322" t="s">
        <v>806</v>
      </c>
      <c r="N18322" t="s">
        <v>386</v>
      </c>
      <c r="O18322" t="s">
        <v>265</v>
      </c>
      <c r="P18322">
        <v>2050</v>
      </c>
      <c r="Q18322">
        <v>1.9425890158289799E-2</v>
      </c>
    </row>
    <row r="18323" spans="1:17" x14ac:dyDescent="0.25">
      <c r="A18323" t="s">
        <v>957</v>
      </c>
      <c r="B18323" t="s">
        <v>958</v>
      </c>
      <c r="C18323" t="s">
        <v>959</v>
      </c>
      <c r="D18323" t="s">
        <v>589</v>
      </c>
      <c r="E18323" t="s">
        <v>590</v>
      </c>
      <c r="F18323" t="s">
        <v>260</v>
      </c>
      <c r="G18323" t="s">
        <v>233</v>
      </c>
      <c r="H18323" t="s">
        <v>967</v>
      </c>
      <c r="I18323" t="s">
        <v>240</v>
      </c>
      <c r="J18323" t="s">
        <v>968</v>
      </c>
      <c r="K18323" t="s">
        <v>241</v>
      </c>
      <c r="L18323" t="s">
        <v>806</v>
      </c>
      <c r="N18323" t="s">
        <v>969</v>
      </c>
      <c r="O18323" t="s">
        <v>194</v>
      </c>
      <c r="P18323">
        <v>2020</v>
      </c>
      <c r="Q18323">
        <v>0.206890426286887</v>
      </c>
    </row>
    <row r="18324" spans="1:17" x14ac:dyDescent="0.25">
      <c r="A18324" t="s">
        <v>957</v>
      </c>
      <c r="B18324" t="s">
        <v>958</v>
      </c>
      <c r="C18324" t="s">
        <v>959</v>
      </c>
      <c r="D18324" t="s">
        <v>589</v>
      </c>
      <c r="E18324" t="s">
        <v>590</v>
      </c>
      <c r="F18324" t="s">
        <v>260</v>
      </c>
      <c r="G18324" t="s">
        <v>233</v>
      </c>
      <c r="H18324" t="s">
        <v>967</v>
      </c>
      <c r="I18324" t="s">
        <v>240</v>
      </c>
      <c r="J18324" t="s">
        <v>968</v>
      </c>
      <c r="K18324" t="s">
        <v>241</v>
      </c>
      <c r="L18324" t="s">
        <v>806</v>
      </c>
      <c r="N18324" t="s">
        <v>969</v>
      </c>
      <c r="O18324" t="s">
        <v>194</v>
      </c>
      <c r="P18324">
        <v>2025</v>
      </c>
      <c r="Q18324">
        <v>0.214614316942248</v>
      </c>
    </row>
    <row r="18325" spans="1:17" x14ac:dyDescent="0.25">
      <c r="A18325" t="s">
        <v>957</v>
      </c>
      <c r="B18325" t="s">
        <v>958</v>
      </c>
      <c r="C18325" t="s">
        <v>959</v>
      </c>
      <c r="D18325" t="s">
        <v>589</v>
      </c>
      <c r="E18325" t="s">
        <v>590</v>
      </c>
      <c r="F18325" t="s">
        <v>260</v>
      </c>
      <c r="G18325" t="s">
        <v>233</v>
      </c>
      <c r="H18325" t="s">
        <v>967</v>
      </c>
      <c r="I18325" t="s">
        <v>240</v>
      </c>
      <c r="J18325" t="s">
        <v>968</v>
      </c>
      <c r="K18325" t="s">
        <v>241</v>
      </c>
      <c r="L18325" t="s">
        <v>806</v>
      </c>
      <c r="N18325" t="s">
        <v>969</v>
      </c>
      <c r="O18325" t="s">
        <v>264</v>
      </c>
      <c r="P18325">
        <v>2025</v>
      </c>
      <c r="Q18325">
        <v>0.18242216940091099</v>
      </c>
    </row>
    <row r="18326" spans="1:17" x14ac:dyDescent="0.25">
      <c r="A18326" t="s">
        <v>957</v>
      </c>
      <c r="B18326" t="s">
        <v>958</v>
      </c>
      <c r="C18326" t="s">
        <v>959</v>
      </c>
      <c r="D18326" t="s">
        <v>589</v>
      </c>
      <c r="E18326" t="s">
        <v>590</v>
      </c>
      <c r="F18326" t="s">
        <v>260</v>
      </c>
      <c r="G18326" t="s">
        <v>233</v>
      </c>
      <c r="H18326" t="s">
        <v>967</v>
      </c>
      <c r="I18326" t="s">
        <v>240</v>
      </c>
      <c r="J18326" t="s">
        <v>968</v>
      </c>
      <c r="K18326" t="s">
        <v>241</v>
      </c>
      <c r="L18326" t="s">
        <v>806</v>
      </c>
      <c r="N18326" t="s">
        <v>969</v>
      </c>
      <c r="O18326" t="s">
        <v>265</v>
      </c>
      <c r="P18326">
        <v>2025</v>
      </c>
      <c r="Q18326">
        <v>0.24680646448358501</v>
      </c>
    </row>
    <row r="18327" spans="1:17" x14ac:dyDescent="0.25">
      <c r="A18327" t="s">
        <v>957</v>
      </c>
      <c r="B18327" t="s">
        <v>958</v>
      </c>
      <c r="C18327" t="s">
        <v>959</v>
      </c>
      <c r="D18327" t="s">
        <v>589</v>
      </c>
      <c r="E18327" t="s">
        <v>590</v>
      </c>
      <c r="F18327" t="s">
        <v>260</v>
      </c>
      <c r="G18327" t="s">
        <v>233</v>
      </c>
      <c r="H18327" t="s">
        <v>967</v>
      </c>
      <c r="I18327" t="s">
        <v>240</v>
      </c>
      <c r="J18327" t="s">
        <v>968</v>
      </c>
      <c r="K18327" t="s">
        <v>241</v>
      </c>
      <c r="L18327" t="s">
        <v>806</v>
      </c>
      <c r="N18327" t="s">
        <v>969</v>
      </c>
      <c r="O18327" t="s">
        <v>194</v>
      </c>
      <c r="P18327">
        <v>2030</v>
      </c>
      <c r="Q18327">
        <v>0.217684722338258</v>
      </c>
    </row>
    <row r="18328" spans="1:17" x14ac:dyDescent="0.25">
      <c r="A18328" t="s">
        <v>957</v>
      </c>
      <c r="B18328" t="s">
        <v>958</v>
      </c>
      <c r="C18328" t="s">
        <v>959</v>
      </c>
      <c r="D18328" t="s">
        <v>589</v>
      </c>
      <c r="E18328" t="s">
        <v>590</v>
      </c>
      <c r="F18328" t="s">
        <v>260</v>
      </c>
      <c r="G18328" t="s">
        <v>233</v>
      </c>
      <c r="H18328" t="s">
        <v>967</v>
      </c>
      <c r="I18328" t="s">
        <v>240</v>
      </c>
      <c r="J18328" t="s">
        <v>968</v>
      </c>
      <c r="K18328" t="s">
        <v>241</v>
      </c>
      <c r="L18328" t="s">
        <v>806</v>
      </c>
      <c r="N18328" t="s">
        <v>969</v>
      </c>
      <c r="O18328" t="s">
        <v>194</v>
      </c>
      <c r="P18328">
        <v>2040</v>
      </c>
      <c r="Q18328">
        <v>0.220330359227455</v>
      </c>
    </row>
    <row r="18329" spans="1:17" x14ac:dyDescent="0.25">
      <c r="A18329" t="s">
        <v>957</v>
      </c>
      <c r="B18329" t="s">
        <v>958</v>
      </c>
      <c r="C18329" t="s">
        <v>959</v>
      </c>
      <c r="D18329" t="s">
        <v>589</v>
      </c>
      <c r="E18329" t="s">
        <v>590</v>
      </c>
      <c r="F18329" t="s">
        <v>260</v>
      </c>
      <c r="G18329" t="s">
        <v>233</v>
      </c>
      <c r="H18329" t="s">
        <v>967</v>
      </c>
      <c r="I18329" t="s">
        <v>240</v>
      </c>
      <c r="J18329" t="s">
        <v>968</v>
      </c>
      <c r="K18329" t="s">
        <v>241</v>
      </c>
      <c r="L18329" t="s">
        <v>806</v>
      </c>
      <c r="N18329" t="s">
        <v>969</v>
      </c>
      <c r="O18329" t="s">
        <v>194</v>
      </c>
      <c r="P18329">
        <v>2050</v>
      </c>
      <c r="Q18329">
        <v>0.212700987865415</v>
      </c>
    </row>
    <row r="18330" spans="1:17" x14ac:dyDescent="0.25">
      <c r="A18330" t="s">
        <v>957</v>
      </c>
      <c r="B18330" t="s">
        <v>958</v>
      </c>
      <c r="C18330" t="s">
        <v>959</v>
      </c>
      <c r="D18330" t="s">
        <v>589</v>
      </c>
      <c r="E18330" t="s">
        <v>590</v>
      </c>
      <c r="F18330" t="s">
        <v>260</v>
      </c>
      <c r="G18330" t="s">
        <v>233</v>
      </c>
      <c r="H18330" t="s">
        <v>967</v>
      </c>
      <c r="I18330" t="s">
        <v>240</v>
      </c>
      <c r="J18330" t="s">
        <v>968</v>
      </c>
      <c r="K18330" t="s">
        <v>241</v>
      </c>
      <c r="L18330" t="s">
        <v>806</v>
      </c>
      <c r="N18330" t="s">
        <v>969</v>
      </c>
      <c r="O18330" t="s">
        <v>264</v>
      </c>
      <c r="P18330">
        <v>2050</v>
      </c>
      <c r="Q18330">
        <v>0.15952574089906099</v>
      </c>
    </row>
    <row r="18331" spans="1:17" x14ac:dyDescent="0.25">
      <c r="A18331" t="s">
        <v>957</v>
      </c>
      <c r="B18331" t="s">
        <v>958</v>
      </c>
      <c r="C18331" t="s">
        <v>959</v>
      </c>
      <c r="D18331" t="s">
        <v>589</v>
      </c>
      <c r="E18331" t="s">
        <v>590</v>
      </c>
      <c r="F18331" t="s">
        <v>260</v>
      </c>
      <c r="G18331" t="s">
        <v>233</v>
      </c>
      <c r="H18331" t="s">
        <v>967</v>
      </c>
      <c r="I18331" t="s">
        <v>240</v>
      </c>
      <c r="J18331" t="s">
        <v>968</v>
      </c>
      <c r="K18331" t="s">
        <v>241</v>
      </c>
      <c r="L18331" t="s">
        <v>806</v>
      </c>
      <c r="N18331" t="s">
        <v>969</v>
      </c>
      <c r="O18331" t="s">
        <v>265</v>
      </c>
      <c r="P18331">
        <v>2050</v>
      </c>
      <c r="Q18331">
        <v>0.31905148179812198</v>
      </c>
    </row>
    <row r="18332" spans="1:17" x14ac:dyDescent="0.25">
      <c r="A18332" t="s">
        <v>957</v>
      </c>
      <c r="B18332" t="s">
        <v>958</v>
      </c>
      <c r="C18332" t="s">
        <v>959</v>
      </c>
      <c r="D18332" t="s">
        <v>589</v>
      </c>
      <c r="E18332" t="s">
        <v>590</v>
      </c>
      <c r="F18332" t="s">
        <v>260</v>
      </c>
      <c r="G18332" t="s">
        <v>233</v>
      </c>
      <c r="H18332" t="s">
        <v>830</v>
      </c>
      <c r="I18332" t="s">
        <v>240</v>
      </c>
      <c r="J18332" t="s">
        <v>600</v>
      </c>
      <c r="K18332" t="s">
        <v>241</v>
      </c>
      <c r="L18332" t="s">
        <v>806</v>
      </c>
      <c r="N18332" t="s">
        <v>970</v>
      </c>
      <c r="O18332" t="s">
        <v>194</v>
      </c>
      <c r="P18332">
        <v>2020</v>
      </c>
      <c r="Q18332">
        <v>0.24666666666666701</v>
      </c>
    </row>
    <row r="18333" spans="1:17" x14ac:dyDescent="0.25">
      <c r="A18333" t="s">
        <v>957</v>
      </c>
      <c r="B18333" t="s">
        <v>958</v>
      </c>
      <c r="C18333" t="s">
        <v>959</v>
      </c>
      <c r="D18333" t="s">
        <v>589</v>
      </c>
      <c r="E18333" t="s">
        <v>590</v>
      </c>
      <c r="F18333" t="s">
        <v>260</v>
      </c>
      <c r="G18333" t="s">
        <v>233</v>
      </c>
      <c r="H18333" t="s">
        <v>830</v>
      </c>
      <c r="I18333" t="s">
        <v>240</v>
      </c>
      <c r="J18333" t="s">
        <v>600</v>
      </c>
      <c r="K18333" t="s">
        <v>241</v>
      </c>
      <c r="L18333" t="s">
        <v>806</v>
      </c>
      <c r="N18333" t="s">
        <v>970</v>
      </c>
      <c r="O18333" t="s">
        <v>194</v>
      </c>
      <c r="P18333">
        <v>2025</v>
      </c>
      <c r="Q18333">
        <v>0.23965537447490501</v>
      </c>
    </row>
    <row r="18334" spans="1:17" x14ac:dyDescent="0.25">
      <c r="A18334" t="s">
        <v>957</v>
      </c>
      <c r="B18334" t="s">
        <v>958</v>
      </c>
      <c r="C18334" t="s">
        <v>959</v>
      </c>
      <c r="D18334" t="s">
        <v>589</v>
      </c>
      <c r="E18334" t="s">
        <v>590</v>
      </c>
      <c r="F18334" t="s">
        <v>260</v>
      </c>
      <c r="G18334" t="s">
        <v>233</v>
      </c>
      <c r="H18334" t="s">
        <v>830</v>
      </c>
      <c r="I18334" t="s">
        <v>240</v>
      </c>
      <c r="J18334" t="s">
        <v>600</v>
      </c>
      <c r="K18334" t="s">
        <v>241</v>
      </c>
      <c r="L18334" t="s">
        <v>806</v>
      </c>
      <c r="N18334" t="s">
        <v>970</v>
      </c>
      <c r="O18334" t="s">
        <v>264</v>
      </c>
      <c r="P18334">
        <v>2025</v>
      </c>
      <c r="Q18334">
        <v>0.203707068303669</v>
      </c>
    </row>
    <row r="18335" spans="1:17" x14ac:dyDescent="0.25">
      <c r="A18335" t="s">
        <v>957</v>
      </c>
      <c r="B18335" t="s">
        <v>958</v>
      </c>
      <c r="C18335" t="s">
        <v>959</v>
      </c>
      <c r="D18335" t="s">
        <v>589</v>
      </c>
      <c r="E18335" t="s">
        <v>590</v>
      </c>
      <c r="F18335" t="s">
        <v>260</v>
      </c>
      <c r="G18335" t="s">
        <v>233</v>
      </c>
      <c r="H18335" t="s">
        <v>830</v>
      </c>
      <c r="I18335" t="s">
        <v>240</v>
      </c>
      <c r="J18335" t="s">
        <v>600</v>
      </c>
      <c r="K18335" t="s">
        <v>241</v>
      </c>
      <c r="L18335" t="s">
        <v>806</v>
      </c>
      <c r="N18335" t="s">
        <v>970</v>
      </c>
      <c r="O18335" t="s">
        <v>265</v>
      </c>
      <c r="P18335">
        <v>2025</v>
      </c>
      <c r="Q18335">
        <v>0.27560368064613999</v>
      </c>
    </row>
    <row r="18336" spans="1:17" x14ac:dyDescent="0.25">
      <c r="A18336" t="s">
        <v>957</v>
      </c>
      <c r="B18336" t="s">
        <v>958</v>
      </c>
      <c r="C18336" t="s">
        <v>959</v>
      </c>
      <c r="D18336" t="s">
        <v>589</v>
      </c>
      <c r="E18336" t="s">
        <v>590</v>
      </c>
      <c r="F18336" t="s">
        <v>260</v>
      </c>
      <c r="G18336" t="s">
        <v>233</v>
      </c>
      <c r="H18336" t="s">
        <v>830</v>
      </c>
      <c r="I18336" t="s">
        <v>240</v>
      </c>
      <c r="J18336" t="s">
        <v>600</v>
      </c>
      <c r="K18336" t="s">
        <v>241</v>
      </c>
      <c r="L18336" t="s">
        <v>806</v>
      </c>
      <c r="N18336" t="s">
        <v>970</v>
      </c>
      <c r="O18336" t="s">
        <v>194</v>
      </c>
      <c r="P18336">
        <v>2030</v>
      </c>
      <c r="Q18336">
        <v>0.24096351949355599</v>
      </c>
    </row>
    <row r="18337" spans="1:17" x14ac:dyDescent="0.25">
      <c r="A18337" t="s">
        <v>957</v>
      </c>
      <c r="B18337" t="s">
        <v>958</v>
      </c>
      <c r="C18337" t="s">
        <v>959</v>
      </c>
      <c r="D18337" t="s">
        <v>589</v>
      </c>
      <c r="E18337" t="s">
        <v>590</v>
      </c>
      <c r="F18337" t="s">
        <v>260</v>
      </c>
      <c r="G18337" t="s">
        <v>233</v>
      </c>
      <c r="H18337" t="s">
        <v>830</v>
      </c>
      <c r="I18337" t="s">
        <v>240</v>
      </c>
      <c r="J18337" t="s">
        <v>600</v>
      </c>
      <c r="K18337" t="s">
        <v>241</v>
      </c>
      <c r="L18337" t="s">
        <v>806</v>
      </c>
      <c r="N18337" t="s">
        <v>970</v>
      </c>
      <c r="O18337" t="s">
        <v>194</v>
      </c>
      <c r="P18337">
        <v>2040</v>
      </c>
      <c r="Q18337">
        <v>0.25053364920160098</v>
      </c>
    </row>
    <row r="18338" spans="1:17" x14ac:dyDescent="0.25">
      <c r="A18338" t="s">
        <v>957</v>
      </c>
      <c r="B18338" t="s">
        <v>958</v>
      </c>
      <c r="C18338" t="s">
        <v>959</v>
      </c>
      <c r="D18338" t="s">
        <v>589</v>
      </c>
      <c r="E18338" t="s">
        <v>590</v>
      </c>
      <c r="F18338" t="s">
        <v>260</v>
      </c>
      <c r="G18338" t="s">
        <v>233</v>
      </c>
      <c r="H18338" t="s">
        <v>830</v>
      </c>
      <c r="I18338" t="s">
        <v>240</v>
      </c>
      <c r="J18338" t="s">
        <v>600</v>
      </c>
      <c r="K18338" t="s">
        <v>241</v>
      </c>
      <c r="L18338" t="s">
        <v>806</v>
      </c>
      <c r="N18338" t="s">
        <v>970</v>
      </c>
      <c r="O18338" t="s">
        <v>194</v>
      </c>
      <c r="P18338">
        <v>2050</v>
      </c>
      <c r="Q18338">
        <v>0.264297825282854</v>
      </c>
    </row>
    <row r="18339" spans="1:17" x14ac:dyDescent="0.25">
      <c r="A18339" t="s">
        <v>957</v>
      </c>
      <c r="B18339" t="s">
        <v>958</v>
      </c>
      <c r="C18339" t="s">
        <v>959</v>
      </c>
      <c r="D18339" t="s">
        <v>589</v>
      </c>
      <c r="E18339" t="s">
        <v>590</v>
      </c>
      <c r="F18339" t="s">
        <v>260</v>
      </c>
      <c r="G18339" t="s">
        <v>233</v>
      </c>
      <c r="H18339" t="s">
        <v>830</v>
      </c>
      <c r="I18339" t="s">
        <v>240</v>
      </c>
      <c r="J18339" t="s">
        <v>600</v>
      </c>
      <c r="K18339" t="s">
        <v>241</v>
      </c>
      <c r="L18339" t="s">
        <v>806</v>
      </c>
      <c r="N18339" t="s">
        <v>970</v>
      </c>
      <c r="O18339" t="s">
        <v>264</v>
      </c>
      <c r="P18339">
        <v>2050</v>
      </c>
      <c r="Q18339">
        <v>0.19822336896214099</v>
      </c>
    </row>
    <row r="18340" spans="1:17" x14ac:dyDescent="0.25">
      <c r="A18340" t="s">
        <v>957</v>
      </c>
      <c r="B18340" t="s">
        <v>958</v>
      </c>
      <c r="C18340" t="s">
        <v>959</v>
      </c>
      <c r="D18340" t="s">
        <v>589</v>
      </c>
      <c r="E18340" t="s">
        <v>590</v>
      </c>
      <c r="F18340" t="s">
        <v>260</v>
      </c>
      <c r="G18340" t="s">
        <v>233</v>
      </c>
      <c r="H18340" t="s">
        <v>830</v>
      </c>
      <c r="I18340" t="s">
        <v>240</v>
      </c>
      <c r="J18340" t="s">
        <v>600</v>
      </c>
      <c r="K18340" t="s">
        <v>241</v>
      </c>
      <c r="L18340" t="s">
        <v>806</v>
      </c>
      <c r="N18340" t="s">
        <v>970</v>
      </c>
      <c r="O18340" t="s">
        <v>265</v>
      </c>
      <c r="P18340">
        <v>2050</v>
      </c>
      <c r="Q18340">
        <v>0.39644673792428098</v>
      </c>
    </row>
    <row r="18341" spans="1:17" x14ac:dyDescent="0.25">
      <c r="A18341" t="s">
        <v>957</v>
      </c>
      <c r="B18341" t="s">
        <v>958</v>
      </c>
      <c r="C18341" t="s">
        <v>959</v>
      </c>
      <c r="D18341" t="s">
        <v>589</v>
      </c>
      <c r="E18341" t="s">
        <v>590</v>
      </c>
      <c r="F18341" t="s">
        <v>260</v>
      </c>
      <c r="G18341" t="s">
        <v>233</v>
      </c>
      <c r="H18341" t="s">
        <v>971</v>
      </c>
      <c r="I18341" t="s">
        <v>240</v>
      </c>
      <c r="J18341" t="s">
        <v>972</v>
      </c>
      <c r="K18341" t="s">
        <v>241</v>
      </c>
      <c r="L18341" t="s">
        <v>806</v>
      </c>
      <c r="N18341" t="s">
        <v>386</v>
      </c>
      <c r="O18341" t="s">
        <v>194</v>
      </c>
      <c r="P18341">
        <v>2020</v>
      </c>
      <c r="Q18341">
        <v>0.71631898736730804</v>
      </c>
    </row>
    <row r="18342" spans="1:17" x14ac:dyDescent="0.25">
      <c r="A18342" t="s">
        <v>957</v>
      </c>
      <c r="B18342" t="s">
        <v>958</v>
      </c>
      <c r="C18342" t="s">
        <v>959</v>
      </c>
      <c r="D18342" t="s">
        <v>589</v>
      </c>
      <c r="E18342" t="s">
        <v>590</v>
      </c>
      <c r="F18342" t="s">
        <v>260</v>
      </c>
      <c r="G18342" t="s">
        <v>233</v>
      </c>
      <c r="H18342" t="s">
        <v>971</v>
      </c>
      <c r="I18342" t="s">
        <v>240</v>
      </c>
      <c r="J18342" t="s">
        <v>972</v>
      </c>
      <c r="K18342" t="s">
        <v>241</v>
      </c>
      <c r="L18342" t="s">
        <v>806</v>
      </c>
      <c r="N18342" t="s">
        <v>386</v>
      </c>
      <c r="O18342" t="s">
        <v>194</v>
      </c>
      <c r="P18342">
        <v>2025</v>
      </c>
      <c r="Q18342">
        <v>0.69498645815294902</v>
      </c>
    </row>
    <row r="18343" spans="1:17" x14ac:dyDescent="0.25">
      <c r="A18343" t="s">
        <v>957</v>
      </c>
      <c r="B18343" t="s">
        <v>958</v>
      </c>
      <c r="C18343" t="s">
        <v>959</v>
      </c>
      <c r="D18343" t="s">
        <v>589</v>
      </c>
      <c r="E18343" t="s">
        <v>590</v>
      </c>
      <c r="F18343" t="s">
        <v>260</v>
      </c>
      <c r="G18343" t="s">
        <v>233</v>
      </c>
      <c r="H18343" t="s">
        <v>971</v>
      </c>
      <c r="I18343" t="s">
        <v>240</v>
      </c>
      <c r="J18343" t="s">
        <v>972</v>
      </c>
      <c r="K18343" t="s">
        <v>241</v>
      </c>
      <c r="L18343" t="s">
        <v>806</v>
      </c>
      <c r="N18343" t="s">
        <v>386</v>
      </c>
      <c r="O18343" t="s">
        <v>264</v>
      </c>
      <c r="P18343">
        <v>2025</v>
      </c>
      <c r="Q18343">
        <v>0.59073848943000595</v>
      </c>
    </row>
    <row r="18344" spans="1:17" x14ac:dyDescent="0.25">
      <c r="A18344" t="s">
        <v>957</v>
      </c>
      <c r="B18344" t="s">
        <v>958</v>
      </c>
      <c r="C18344" t="s">
        <v>959</v>
      </c>
      <c r="D18344" t="s">
        <v>589</v>
      </c>
      <c r="E18344" t="s">
        <v>590</v>
      </c>
      <c r="F18344" t="s">
        <v>260</v>
      </c>
      <c r="G18344" t="s">
        <v>233</v>
      </c>
      <c r="H18344" t="s">
        <v>971</v>
      </c>
      <c r="I18344" t="s">
        <v>240</v>
      </c>
      <c r="J18344" t="s">
        <v>972</v>
      </c>
      <c r="K18344" t="s">
        <v>241</v>
      </c>
      <c r="L18344" t="s">
        <v>806</v>
      </c>
      <c r="N18344" t="s">
        <v>386</v>
      </c>
      <c r="O18344" t="s">
        <v>265</v>
      </c>
      <c r="P18344">
        <v>2025</v>
      </c>
      <c r="Q18344">
        <v>0.79923442687589097</v>
      </c>
    </row>
    <row r="18345" spans="1:17" x14ac:dyDescent="0.25">
      <c r="A18345" t="s">
        <v>957</v>
      </c>
      <c r="B18345" t="s">
        <v>958</v>
      </c>
      <c r="C18345" t="s">
        <v>959</v>
      </c>
      <c r="D18345" t="s">
        <v>589</v>
      </c>
      <c r="E18345" t="s">
        <v>590</v>
      </c>
      <c r="F18345" t="s">
        <v>260</v>
      </c>
      <c r="G18345" t="s">
        <v>233</v>
      </c>
      <c r="H18345" t="s">
        <v>971</v>
      </c>
      <c r="I18345" t="s">
        <v>240</v>
      </c>
      <c r="J18345" t="s">
        <v>972</v>
      </c>
      <c r="K18345" t="s">
        <v>241</v>
      </c>
      <c r="L18345" t="s">
        <v>806</v>
      </c>
      <c r="N18345" t="s">
        <v>386</v>
      </c>
      <c r="O18345" t="s">
        <v>194</v>
      </c>
      <c r="P18345">
        <v>2030</v>
      </c>
      <c r="Q18345">
        <v>0.67129233584700598</v>
      </c>
    </row>
    <row r="18346" spans="1:17" x14ac:dyDescent="0.25">
      <c r="A18346" t="s">
        <v>957</v>
      </c>
      <c r="B18346" t="s">
        <v>958</v>
      </c>
      <c r="C18346" t="s">
        <v>959</v>
      </c>
      <c r="D18346" t="s">
        <v>589</v>
      </c>
      <c r="E18346" t="s">
        <v>590</v>
      </c>
      <c r="F18346" t="s">
        <v>260</v>
      </c>
      <c r="G18346" t="s">
        <v>233</v>
      </c>
      <c r="H18346" t="s">
        <v>971</v>
      </c>
      <c r="I18346" t="s">
        <v>240</v>
      </c>
      <c r="J18346" t="s">
        <v>972</v>
      </c>
      <c r="K18346" t="s">
        <v>241</v>
      </c>
      <c r="L18346" t="s">
        <v>806</v>
      </c>
      <c r="N18346" t="s">
        <v>386</v>
      </c>
      <c r="O18346" t="s">
        <v>194</v>
      </c>
      <c r="P18346">
        <v>2040</v>
      </c>
      <c r="Q18346">
        <v>0.61348019557846001</v>
      </c>
    </row>
    <row r="18347" spans="1:17" x14ac:dyDescent="0.25">
      <c r="A18347" t="s">
        <v>957</v>
      </c>
      <c r="B18347" t="s">
        <v>958</v>
      </c>
      <c r="C18347" t="s">
        <v>959</v>
      </c>
      <c r="D18347" t="s">
        <v>589</v>
      </c>
      <c r="E18347" t="s">
        <v>590</v>
      </c>
      <c r="F18347" t="s">
        <v>260</v>
      </c>
      <c r="G18347" t="s">
        <v>233</v>
      </c>
      <c r="H18347" t="s">
        <v>971</v>
      </c>
      <c r="I18347" t="s">
        <v>240</v>
      </c>
      <c r="J18347" t="s">
        <v>972</v>
      </c>
      <c r="K18347" t="s">
        <v>241</v>
      </c>
      <c r="L18347" t="s">
        <v>806</v>
      </c>
      <c r="N18347" t="s">
        <v>386</v>
      </c>
      <c r="O18347" t="s">
        <v>194</v>
      </c>
      <c r="P18347">
        <v>2050</v>
      </c>
      <c r="Q18347">
        <v>0.60676085479007102</v>
      </c>
    </row>
    <row r="18348" spans="1:17" x14ac:dyDescent="0.25">
      <c r="A18348" t="s">
        <v>957</v>
      </c>
      <c r="B18348" t="s">
        <v>958</v>
      </c>
      <c r="C18348" t="s">
        <v>959</v>
      </c>
      <c r="D18348" t="s">
        <v>589</v>
      </c>
      <c r="E18348" t="s">
        <v>590</v>
      </c>
      <c r="F18348" t="s">
        <v>260</v>
      </c>
      <c r="G18348" t="s">
        <v>233</v>
      </c>
      <c r="H18348" t="s">
        <v>971</v>
      </c>
      <c r="I18348" t="s">
        <v>240</v>
      </c>
      <c r="J18348" t="s">
        <v>972</v>
      </c>
      <c r="K18348" t="s">
        <v>241</v>
      </c>
      <c r="L18348" t="s">
        <v>806</v>
      </c>
      <c r="N18348" t="s">
        <v>386</v>
      </c>
      <c r="O18348" t="s">
        <v>264</v>
      </c>
      <c r="P18348">
        <v>2050</v>
      </c>
      <c r="Q18348">
        <v>0.45507064109255402</v>
      </c>
    </row>
    <row r="18349" spans="1:17" x14ac:dyDescent="0.25">
      <c r="A18349" t="s">
        <v>957</v>
      </c>
      <c r="B18349" t="s">
        <v>958</v>
      </c>
      <c r="C18349" t="s">
        <v>959</v>
      </c>
      <c r="D18349" t="s">
        <v>589</v>
      </c>
      <c r="E18349" t="s">
        <v>590</v>
      </c>
      <c r="F18349" t="s">
        <v>260</v>
      </c>
      <c r="G18349" t="s">
        <v>233</v>
      </c>
      <c r="H18349" t="s">
        <v>971</v>
      </c>
      <c r="I18349" t="s">
        <v>240</v>
      </c>
      <c r="J18349" t="s">
        <v>972</v>
      </c>
      <c r="K18349" t="s">
        <v>241</v>
      </c>
      <c r="L18349" t="s">
        <v>806</v>
      </c>
      <c r="N18349" t="s">
        <v>386</v>
      </c>
      <c r="O18349" t="s">
        <v>265</v>
      </c>
      <c r="P18349">
        <v>2050</v>
      </c>
      <c r="Q18349">
        <v>0.91014128218510704</v>
      </c>
    </row>
    <row r="18350" spans="1:17" x14ac:dyDescent="0.25">
      <c r="A18350" t="s">
        <v>957</v>
      </c>
      <c r="B18350" t="s">
        <v>958</v>
      </c>
      <c r="C18350" t="s">
        <v>959</v>
      </c>
      <c r="D18350" t="s">
        <v>589</v>
      </c>
      <c r="E18350" t="s">
        <v>590</v>
      </c>
      <c r="F18350" t="s">
        <v>260</v>
      </c>
      <c r="G18350" t="s">
        <v>188</v>
      </c>
      <c r="H18350" t="s">
        <v>613</v>
      </c>
      <c r="I18350" t="s">
        <v>614</v>
      </c>
      <c r="K18350" t="s">
        <v>612</v>
      </c>
      <c r="N18350" t="s">
        <v>206</v>
      </c>
      <c r="O18350" t="s">
        <v>194</v>
      </c>
      <c r="P18350">
        <v>2020</v>
      </c>
      <c r="Q18350">
        <v>167</v>
      </c>
    </row>
    <row r="18351" spans="1:17" x14ac:dyDescent="0.25">
      <c r="A18351" t="s">
        <v>957</v>
      </c>
      <c r="B18351" t="s">
        <v>958</v>
      </c>
      <c r="C18351" t="s">
        <v>959</v>
      </c>
      <c r="D18351" t="s">
        <v>589</v>
      </c>
      <c r="E18351" t="s">
        <v>590</v>
      </c>
      <c r="F18351" t="s">
        <v>260</v>
      </c>
      <c r="G18351" t="s">
        <v>188</v>
      </c>
      <c r="H18351" t="s">
        <v>613</v>
      </c>
      <c r="I18351" t="s">
        <v>614</v>
      </c>
      <c r="K18351" t="s">
        <v>612</v>
      </c>
      <c r="N18351" t="s">
        <v>206</v>
      </c>
      <c r="O18351" t="s">
        <v>194</v>
      </c>
      <c r="P18351">
        <v>2025</v>
      </c>
      <c r="Q18351">
        <v>236</v>
      </c>
    </row>
    <row r="18352" spans="1:17" x14ac:dyDescent="0.25">
      <c r="A18352" t="s">
        <v>957</v>
      </c>
      <c r="B18352" t="s">
        <v>958</v>
      </c>
      <c r="C18352" t="s">
        <v>959</v>
      </c>
      <c r="D18352" t="s">
        <v>589</v>
      </c>
      <c r="E18352" t="s">
        <v>590</v>
      </c>
      <c r="F18352" t="s">
        <v>260</v>
      </c>
      <c r="G18352" t="s">
        <v>188</v>
      </c>
      <c r="H18352" t="s">
        <v>613</v>
      </c>
      <c r="I18352" t="s">
        <v>614</v>
      </c>
      <c r="K18352" t="s">
        <v>612</v>
      </c>
      <c r="N18352" t="s">
        <v>206</v>
      </c>
      <c r="O18352" t="s">
        <v>264</v>
      </c>
      <c r="P18352">
        <v>2025</v>
      </c>
      <c r="Q18352">
        <v>212.4</v>
      </c>
    </row>
    <row r="18353" spans="1:17" x14ac:dyDescent="0.25">
      <c r="A18353" t="s">
        <v>957</v>
      </c>
      <c r="B18353" t="s">
        <v>958</v>
      </c>
      <c r="C18353" t="s">
        <v>959</v>
      </c>
      <c r="D18353" t="s">
        <v>589</v>
      </c>
      <c r="E18353" t="s">
        <v>590</v>
      </c>
      <c r="F18353" t="s">
        <v>260</v>
      </c>
      <c r="G18353" t="s">
        <v>188</v>
      </c>
      <c r="H18353" t="s">
        <v>613</v>
      </c>
      <c r="I18353" t="s">
        <v>614</v>
      </c>
      <c r="K18353" t="s">
        <v>612</v>
      </c>
      <c r="N18353" t="s">
        <v>206</v>
      </c>
      <c r="O18353" t="s">
        <v>265</v>
      </c>
      <c r="P18353">
        <v>2025</v>
      </c>
      <c r="Q18353">
        <v>259.60000000000002</v>
      </c>
    </row>
    <row r="18354" spans="1:17" x14ac:dyDescent="0.25">
      <c r="A18354" t="s">
        <v>957</v>
      </c>
      <c r="B18354" t="s">
        <v>958</v>
      </c>
      <c r="C18354" t="s">
        <v>959</v>
      </c>
      <c r="D18354" t="s">
        <v>589</v>
      </c>
      <c r="E18354" t="s">
        <v>590</v>
      </c>
      <c r="F18354" t="s">
        <v>260</v>
      </c>
      <c r="G18354" t="s">
        <v>188</v>
      </c>
      <c r="H18354" t="s">
        <v>613</v>
      </c>
      <c r="I18354" t="s">
        <v>614</v>
      </c>
      <c r="K18354" t="s">
        <v>612</v>
      </c>
      <c r="N18354" t="s">
        <v>206</v>
      </c>
      <c r="O18354" t="s">
        <v>194</v>
      </c>
      <c r="P18354">
        <v>2030</v>
      </c>
      <c r="Q18354">
        <v>270</v>
      </c>
    </row>
    <row r="18355" spans="1:17" x14ac:dyDescent="0.25">
      <c r="A18355" t="s">
        <v>957</v>
      </c>
      <c r="B18355" t="s">
        <v>958</v>
      </c>
      <c r="C18355" t="s">
        <v>959</v>
      </c>
      <c r="D18355" t="s">
        <v>589</v>
      </c>
      <c r="E18355" t="s">
        <v>590</v>
      </c>
      <c r="F18355" t="s">
        <v>260</v>
      </c>
      <c r="G18355" t="s">
        <v>188</v>
      </c>
      <c r="H18355" t="s">
        <v>613</v>
      </c>
      <c r="I18355" t="s">
        <v>614</v>
      </c>
      <c r="K18355" t="s">
        <v>612</v>
      </c>
      <c r="N18355" t="s">
        <v>206</v>
      </c>
      <c r="O18355" t="s">
        <v>194</v>
      </c>
      <c r="P18355">
        <v>2040</v>
      </c>
      <c r="Q18355">
        <v>300</v>
      </c>
    </row>
    <row r="18356" spans="1:17" x14ac:dyDescent="0.25">
      <c r="A18356" t="s">
        <v>957</v>
      </c>
      <c r="B18356" t="s">
        <v>958</v>
      </c>
      <c r="C18356" t="s">
        <v>959</v>
      </c>
      <c r="D18356" t="s">
        <v>589</v>
      </c>
      <c r="E18356" t="s">
        <v>590</v>
      </c>
      <c r="F18356" t="s">
        <v>260</v>
      </c>
      <c r="G18356" t="s">
        <v>188</v>
      </c>
      <c r="H18356" t="s">
        <v>613</v>
      </c>
      <c r="I18356" t="s">
        <v>614</v>
      </c>
      <c r="K18356" t="s">
        <v>612</v>
      </c>
      <c r="N18356" t="s">
        <v>206</v>
      </c>
      <c r="O18356" t="s">
        <v>194</v>
      </c>
      <c r="P18356">
        <v>2050</v>
      </c>
      <c r="Q18356">
        <v>330</v>
      </c>
    </row>
    <row r="18357" spans="1:17" x14ac:dyDescent="0.25">
      <c r="A18357" t="s">
        <v>957</v>
      </c>
      <c r="B18357" t="s">
        <v>958</v>
      </c>
      <c r="C18357" t="s">
        <v>959</v>
      </c>
      <c r="D18357" t="s">
        <v>589</v>
      </c>
      <c r="E18357" t="s">
        <v>590</v>
      </c>
      <c r="F18357" t="s">
        <v>260</v>
      </c>
      <c r="G18357" t="s">
        <v>188</v>
      </c>
      <c r="H18357" t="s">
        <v>613</v>
      </c>
      <c r="I18357" t="s">
        <v>614</v>
      </c>
      <c r="K18357" t="s">
        <v>612</v>
      </c>
      <c r="N18357" t="s">
        <v>206</v>
      </c>
      <c r="O18357" t="s">
        <v>264</v>
      </c>
      <c r="P18357">
        <v>2050</v>
      </c>
      <c r="Q18357">
        <v>280.5</v>
      </c>
    </row>
    <row r="18358" spans="1:17" x14ac:dyDescent="0.25">
      <c r="A18358" t="s">
        <v>957</v>
      </c>
      <c r="B18358" t="s">
        <v>958</v>
      </c>
      <c r="C18358" t="s">
        <v>959</v>
      </c>
      <c r="D18358" t="s">
        <v>589</v>
      </c>
      <c r="E18358" t="s">
        <v>590</v>
      </c>
      <c r="F18358" t="s">
        <v>260</v>
      </c>
      <c r="G18358" t="s">
        <v>188</v>
      </c>
      <c r="H18358" t="s">
        <v>613</v>
      </c>
      <c r="I18358" t="s">
        <v>614</v>
      </c>
      <c r="K18358" t="s">
        <v>612</v>
      </c>
      <c r="N18358" t="s">
        <v>206</v>
      </c>
      <c r="O18358" t="s">
        <v>265</v>
      </c>
      <c r="P18358">
        <v>2050</v>
      </c>
      <c r="Q18358">
        <v>379.5</v>
      </c>
    </row>
    <row r="18359" spans="1:17" x14ac:dyDescent="0.25">
      <c r="A18359" t="s">
        <v>957</v>
      </c>
      <c r="B18359" t="s">
        <v>958</v>
      </c>
      <c r="C18359" t="s">
        <v>959</v>
      </c>
      <c r="D18359" t="s">
        <v>589</v>
      </c>
      <c r="E18359" t="s">
        <v>590</v>
      </c>
      <c r="F18359" t="s">
        <v>260</v>
      </c>
      <c r="G18359" t="s">
        <v>188</v>
      </c>
      <c r="H18359" t="s">
        <v>973</v>
      </c>
      <c r="I18359" t="s">
        <v>974</v>
      </c>
      <c r="K18359" t="s">
        <v>975</v>
      </c>
      <c r="M18359" t="s">
        <v>192</v>
      </c>
      <c r="N18359" t="s">
        <v>386</v>
      </c>
      <c r="O18359" t="s">
        <v>194</v>
      </c>
      <c r="P18359">
        <v>2020</v>
      </c>
      <c r="Q18359">
        <v>6.0475936964999804</v>
      </c>
    </row>
    <row r="18360" spans="1:17" x14ac:dyDescent="0.25">
      <c r="A18360" t="s">
        <v>957</v>
      </c>
      <c r="B18360" t="s">
        <v>958</v>
      </c>
      <c r="C18360" t="s">
        <v>959</v>
      </c>
      <c r="D18360" t="s">
        <v>589</v>
      </c>
      <c r="E18360" t="s">
        <v>590</v>
      </c>
      <c r="F18360" t="s">
        <v>260</v>
      </c>
      <c r="G18360" t="s">
        <v>188</v>
      </c>
      <c r="H18360" t="s">
        <v>973</v>
      </c>
      <c r="I18360" t="s">
        <v>974</v>
      </c>
      <c r="K18360" t="s">
        <v>975</v>
      </c>
      <c r="M18360" t="s">
        <v>192</v>
      </c>
      <c r="N18360" t="s">
        <v>386</v>
      </c>
      <c r="O18360" t="s">
        <v>194</v>
      </c>
      <c r="P18360">
        <v>2025</v>
      </c>
      <c r="Q18360">
        <v>5.63823276762992</v>
      </c>
    </row>
    <row r="18361" spans="1:17" x14ac:dyDescent="0.25">
      <c r="A18361" t="s">
        <v>957</v>
      </c>
      <c r="B18361" t="s">
        <v>958</v>
      </c>
      <c r="C18361" t="s">
        <v>959</v>
      </c>
      <c r="D18361" t="s">
        <v>589</v>
      </c>
      <c r="E18361" t="s">
        <v>590</v>
      </c>
      <c r="F18361" t="s">
        <v>260</v>
      </c>
      <c r="G18361" t="s">
        <v>188</v>
      </c>
      <c r="H18361" t="s">
        <v>973</v>
      </c>
      <c r="I18361" t="s">
        <v>974</v>
      </c>
      <c r="K18361" t="s">
        <v>975</v>
      </c>
      <c r="M18361" t="s">
        <v>192</v>
      </c>
      <c r="N18361" t="s">
        <v>386</v>
      </c>
      <c r="O18361" t="s">
        <v>264</v>
      </c>
      <c r="P18361">
        <v>2025</v>
      </c>
      <c r="Q18361">
        <v>6.6332150207410798</v>
      </c>
    </row>
    <row r="18362" spans="1:17" x14ac:dyDescent="0.25">
      <c r="A18362" t="s">
        <v>957</v>
      </c>
      <c r="B18362" t="s">
        <v>958</v>
      </c>
      <c r="C18362" t="s">
        <v>959</v>
      </c>
      <c r="D18362" t="s">
        <v>589</v>
      </c>
      <c r="E18362" t="s">
        <v>590</v>
      </c>
      <c r="F18362" t="s">
        <v>260</v>
      </c>
      <c r="G18362" t="s">
        <v>188</v>
      </c>
      <c r="H18362" t="s">
        <v>973</v>
      </c>
      <c r="I18362" t="s">
        <v>974</v>
      </c>
      <c r="K18362" t="s">
        <v>975</v>
      </c>
      <c r="M18362" t="s">
        <v>192</v>
      </c>
      <c r="N18362" t="s">
        <v>386</v>
      </c>
      <c r="O18362" t="s">
        <v>265</v>
      </c>
      <c r="P18362">
        <v>2025</v>
      </c>
      <c r="Q18362">
        <v>4.9028111022868801</v>
      </c>
    </row>
    <row r="18363" spans="1:17" x14ac:dyDescent="0.25">
      <c r="A18363" t="s">
        <v>957</v>
      </c>
      <c r="B18363" t="s">
        <v>958</v>
      </c>
      <c r="C18363" t="s">
        <v>959</v>
      </c>
      <c r="D18363" t="s">
        <v>589</v>
      </c>
      <c r="E18363" t="s">
        <v>590</v>
      </c>
      <c r="F18363" t="s">
        <v>260</v>
      </c>
      <c r="G18363" t="s">
        <v>188</v>
      </c>
      <c r="H18363" t="s">
        <v>973</v>
      </c>
      <c r="I18363" t="s">
        <v>974</v>
      </c>
      <c r="K18363" t="s">
        <v>975</v>
      </c>
      <c r="M18363" t="s">
        <v>192</v>
      </c>
      <c r="N18363" t="s">
        <v>386</v>
      </c>
      <c r="O18363" t="s">
        <v>194</v>
      </c>
      <c r="P18363">
        <v>2030</v>
      </c>
      <c r="Q18363">
        <v>5.8151688575164799</v>
      </c>
    </row>
    <row r="18364" spans="1:17" x14ac:dyDescent="0.25">
      <c r="A18364" t="s">
        <v>957</v>
      </c>
      <c r="B18364" t="s">
        <v>958</v>
      </c>
      <c r="C18364" t="s">
        <v>959</v>
      </c>
      <c r="D18364" t="s">
        <v>589</v>
      </c>
      <c r="E18364" t="s">
        <v>590</v>
      </c>
      <c r="F18364" t="s">
        <v>260</v>
      </c>
      <c r="G18364" t="s">
        <v>188</v>
      </c>
      <c r="H18364" t="s">
        <v>973</v>
      </c>
      <c r="I18364" t="s">
        <v>974</v>
      </c>
      <c r="K18364" t="s">
        <v>975</v>
      </c>
      <c r="M18364" t="s">
        <v>192</v>
      </c>
      <c r="N18364" t="s">
        <v>386</v>
      </c>
      <c r="O18364" t="s">
        <v>194</v>
      </c>
      <c r="P18364">
        <v>2040</v>
      </c>
      <c r="Q18364">
        <v>5.8878584682354296</v>
      </c>
    </row>
    <row r="18365" spans="1:17" x14ac:dyDescent="0.25">
      <c r="A18365" t="s">
        <v>957</v>
      </c>
      <c r="B18365" t="s">
        <v>958</v>
      </c>
      <c r="C18365" t="s">
        <v>959</v>
      </c>
      <c r="D18365" t="s">
        <v>589</v>
      </c>
      <c r="E18365" t="s">
        <v>590</v>
      </c>
      <c r="F18365" t="s">
        <v>260</v>
      </c>
      <c r="G18365" t="s">
        <v>188</v>
      </c>
      <c r="H18365" t="s">
        <v>973</v>
      </c>
      <c r="I18365" t="s">
        <v>974</v>
      </c>
      <c r="K18365" t="s">
        <v>975</v>
      </c>
      <c r="M18365" t="s">
        <v>192</v>
      </c>
      <c r="N18365" t="s">
        <v>386</v>
      </c>
      <c r="O18365" t="s">
        <v>194</v>
      </c>
      <c r="P18365">
        <v>2050</v>
      </c>
      <c r="Q18365">
        <v>5.8391984808946402</v>
      </c>
    </row>
    <row r="18366" spans="1:17" x14ac:dyDescent="0.25">
      <c r="A18366" t="s">
        <v>957</v>
      </c>
      <c r="B18366" t="s">
        <v>958</v>
      </c>
      <c r="C18366" t="s">
        <v>959</v>
      </c>
      <c r="D18366" t="s">
        <v>589</v>
      </c>
      <c r="E18366" t="s">
        <v>590</v>
      </c>
      <c r="F18366" t="s">
        <v>260</v>
      </c>
      <c r="G18366" t="s">
        <v>188</v>
      </c>
      <c r="H18366" t="s">
        <v>973</v>
      </c>
      <c r="I18366" t="s">
        <v>974</v>
      </c>
      <c r="K18366" t="s">
        <v>975</v>
      </c>
      <c r="M18366" t="s">
        <v>192</v>
      </c>
      <c r="N18366" t="s">
        <v>386</v>
      </c>
      <c r="O18366" t="s">
        <v>264</v>
      </c>
      <c r="P18366">
        <v>2050</v>
      </c>
      <c r="Q18366">
        <v>7.7855979745261896</v>
      </c>
    </row>
    <row r="18367" spans="1:17" x14ac:dyDescent="0.25">
      <c r="A18367" t="s">
        <v>957</v>
      </c>
      <c r="B18367" t="s">
        <v>958</v>
      </c>
      <c r="C18367" t="s">
        <v>959</v>
      </c>
      <c r="D18367" t="s">
        <v>589</v>
      </c>
      <c r="E18367" t="s">
        <v>590</v>
      </c>
      <c r="F18367" t="s">
        <v>260</v>
      </c>
      <c r="G18367" t="s">
        <v>188</v>
      </c>
      <c r="H18367" t="s">
        <v>973</v>
      </c>
      <c r="I18367" t="s">
        <v>974</v>
      </c>
      <c r="K18367" t="s">
        <v>975</v>
      </c>
      <c r="M18367" t="s">
        <v>192</v>
      </c>
      <c r="N18367" t="s">
        <v>386</v>
      </c>
      <c r="O18367" t="s">
        <v>265</v>
      </c>
      <c r="P18367">
        <v>2050</v>
      </c>
      <c r="Q18367">
        <v>4.6713587847157196</v>
      </c>
    </row>
    <row r="18368" spans="1:17" x14ac:dyDescent="0.25">
      <c r="A18368" t="s">
        <v>957</v>
      </c>
      <c r="B18368" t="s">
        <v>958</v>
      </c>
      <c r="C18368" t="s">
        <v>959</v>
      </c>
      <c r="D18368" t="s">
        <v>589</v>
      </c>
      <c r="E18368" t="s">
        <v>590</v>
      </c>
      <c r="F18368" t="s">
        <v>260</v>
      </c>
      <c r="G18368" t="s">
        <v>188</v>
      </c>
      <c r="H18368" t="s">
        <v>615</v>
      </c>
      <c r="I18368" t="s">
        <v>616</v>
      </c>
      <c r="K18368" t="s">
        <v>617</v>
      </c>
      <c r="M18368" t="s">
        <v>371</v>
      </c>
      <c r="N18368" t="s">
        <v>206</v>
      </c>
      <c r="O18368" t="s">
        <v>194</v>
      </c>
      <c r="P18368">
        <v>2020</v>
      </c>
      <c r="Q18368">
        <v>383.49213581610599</v>
      </c>
    </row>
    <row r="18369" spans="1:17" x14ac:dyDescent="0.25">
      <c r="A18369" t="s">
        <v>957</v>
      </c>
      <c r="B18369" t="s">
        <v>958</v>
      </c>
      <c r="C18369" t="s">
        <v>959</v>
      </c>
      <c r="D18369" t="s">
        <v>589</v>
      </c>
      <c r="E18369" t="s">
        <v>590</v>
      </c>
      <c r="F18369" t="s">
        <v>260</v>
      </c>
      <c r="G18369" t="s">
        <v>188</v>
      </c>
      <c r="H18369" t="s">
        <v>615</v>
      </c>
      <c r="I18369" t="s">
        <v>616</v>
      </c>
      <c r="K18369" t="s">
        <v>617</v>
      </c>
      <c r="M18369" t="s">
        <v>371</v>
      </c>
      <c r="N18369" t="s">
        <v>206</v>
      </c>
      <c r="O18369" t="s">
        <v>194</v>
      </c>
      <c r="P18369">
        <v>2025</v>
      </c>
      <c r="Q18369">
        <v>342.90780614456003</v>
      </c>
    </row>
    <row r="18370" spans="1:17" x14ac:dyDescent="0.25">
      <c r="A18370" t="s">
        <v>957</v>
      </c>
      <c r="B18370" t="s">
        <v>958</v>
      </c>
      <c r="C18370" t="s">
        <v>959</v>
      </c>
      <c r="D18370" t="s">
        <v>589</v>
      </c>
      <c r="E18370" t="s">
        <v>590</v>
      </c>
      <c r="F18370" t="s">
        <v>260</v>
      </c>
      <c r="G18370" t="s">
        <v>188</v>
      </c>
      <c r="H18370" t="s">
        <v>615</v>
      </c>
      <c r="I18370" t="s">
        <v>616</v>
      </c>
      <c r="K18370" t="s">
        <v>617</v>
      </c>
      <c r="M18370" t="s">
        <v>371</v>
      </c>
      <c r="N18370" t="s">
        <v>206</v>
      </c>
      <c r="O18370" t="s">
        <v>264</v>
      </c>
      <c r="P18370">
        <v>2025</v>
      </c>
      <c r="Q18370">
        <v>359.84152496651399</v>
      </c>
    </row>
    <row r="18371" spans="1:17" x14ac:dyDescent="0.25">
      <c r="A18371" t="s">
        <v>957</v>
      </c>
      <c r="B18371" t="s">
        <v>958</v>
      </c>
      <c r="C18371" t="s">
        <v>959</v>
      </c>
      <c r="D18371" t="s">
        <v>589</v>
      </c>
      <c r="E18371" t="s">
        <v>590</v>
      </c>
      <c r="F18371" t="s">
        <v>260</v>
      </c>
      <c r="G18371" t="s">
        <v>188</v>
      </c>
      <c r="H18371" t="s">
        <v>615</v>
      </c>
      <c r="I18371" t="s">
        <v>616</v>
      </c>
      <c r="K18371" t="s">
        <v>617</v>
      </c>
      <c r="M18371" t="s">
        <v>371</v>
      </c>
      <c r="N18371" t="s">
        <v>206</v>
      </c>
      <c r="O18371" t="s">
        <v>265</v>
      </c>
      <c r="P18371">
        <v>2025</v>
      </c>
      <c r="Q18371">
        <v>325.90411327788797</v>
      </c>
    </row>
    <row r="18372" spans="1:17" x14ac:dyDescent="0.25">
      <c r="A18372" t="s">
        <v>957</v>
      </c>
      <c r="B18372" t="s">
        <v>958</v>
      </c>
      <c r="C18372" t="s">
        <v>959</v>
      </c>
      <c r="D18372" t="s">
        <v>589</v>
      </c>
      <c r="E18372" t="s">
        <v>590</v>
      </c>
      <c r="F18372" t="s">
        <v>260</v>
      </c>
      <c r="G18372" t="s">
        <v>188</v>
      </c>
      <c r="H18372" t="s">
        <v>615</v>
      </c>
      <c r="I18372" t="s">
        <v>616</v>
      </c>
      <c r="K18372" t="s">
        <v>617</v>
      </c>
      <c r="M18372" t="s">
        <v>371</v>
      </c>
      <c r="N18372" t="s">
        <v>206</v>
      </c>
      <c r="O18372" t="s">
        <v>194</v>
      </c>
      <c r="P18372">
        <v>2030</v>
      </c>
      <c r="Q18372">
        <v>349.31126055834397</v>
      </c>
    </row>
    <row r="18373" spans="1:17" x14ac:dyDescent="0.25">
      <c r="A18373" t="s">
        <v>957</v>
      </c>
      <c r="B18373" t="s">
        <v>958</v>
      </c>
      <c r="C18373" t="s">
        <v>959</v>
      </c>
      <c r="D18373" t="s">
        <v>589</v>
      </c>
      <c r="E18373" t="s">
        <v>590</v>
      </c>
      <c r="F18373" t="s">
        <v>260</v>
      </c>
      <c r="G18373" t="s">
        <v>188</v>
      </c>
      <c r="H18373" t="s">
        <v>615</v>
      </c>
      <c r="I18373" t="s">
        <v>616</v>
      </c>
      <c r="K18373" t="s">
        <v>617</v>
      </c>
      <c r="M18373" t="s">
        <v>371</v>
      </c>
      <c r="N18373" t="s">
        <v>206</v>
      </c>
      <c r="O18373" t="s">
        <v>194</v>
      </c>
      <c r="P18373">
        <v>2040</v>
      </c>
      <c r="Q18373">
        <v>353.67765131532298</v>
      </c>
    </row>
    <row r="18374" spans="1:17" x14ac:dyDescent="0.25">
      <c r="A18374" t="s">
        <v>957</v>
      </c>
      <c r="B18374" t="s">
        <v>958</v>
      </c>
      <c r="C18374" t="s">
        <v>959</v>
      </c>
      <c r="D18374" t="s">
        <v>589</v>
      </c>
      <c r="E18374" t="s">
        <v>590</v>
      </c>
      <c r="F18374" t="s">
        <v>260</v>
      </c>
      <c r="G18374" t="s">
        <v>188</v>
      </c>
      <c r="H18374" t="s">
        <v>615</v>
      </c>
      <c r="I18374" t="s">
        <v>616</v>
      </c>
      <c r="K18374" t="s">
        <v>617</v>
      </c>
      <c r="M18374" t="s">
        <v>371</v>
      </c>
      <c r="N18374" t="s">
        <v>206</v>
      </c>
      <c r="O18374" t="s">
        <v>194</v>
      </c>
      <c r="P18374">
        <v>2050</v>
      </c>
      <c r="Q18374">
        <v>350.754695519329</v>
      </c>
    </row>
    <row r="18375" spans="1:17" x14ac:dyDescent="0.25">
      <c r="A18375" t="s">
        <v>957</v>
      </c>
      <c r="B18375" t="s">
        <v>958</v>
      </c>
      <c r="C18375" t="s">
        <v>959</v>
      </c>
      <c r="D18375" t="s">
        <v>589</v>
      </c>
      <c r="E18375" t="s">
        <v>590</v>
      </c>
      <c r="F18375" t="s">
        <v>260</v>
      </c>
      <c r="G18375" t="s">
        <v>188</v>
      </c>
      <c r="H18375" t="s">
        <v>615</v>
      </c>
      <c r="I18375" t="s">
        <v>616</v>
      </c>
      <c r="K18375" t="s">
        <v>617</v>
      </c>
      <c r="M18375" t="s">
        <v>371</v>
      </c>
      <c r="N18375" t="s">
        <v>206</v>
      </c>
      <c r="O18375" t="s">
        <v>264</v>
      </c>
      <c r="P18375">
        <v>2050</v>
      </c>
      <c r="Q18375">
        <v>364.10522026227898</v>
      </c>
    </row>
    <row r="18376" spans="1:17" x14ac:dyDescent="0.25">
      <c r="A18376" t="s">
        <v>957</v>
      </c>
      <c r="B18376" t="s">
        <v>958</v>
      </c>
      <c r="C18376" t="s">
        <v>959</v>
      </c>
      <c r="D18376" t="s">
        <v>589</v>
      </c>
      <c r="E18376" t="s">
        <v>590</v>
      </c>
      <c r="F18376" t="s">
        <v>260</v>
      </c>
      <c r="G18376" t="s">
        <v>188</v>
      </c>
      <c r="H18376" t="s">
        <v>615</v>
      </c>
      <c r="I18376" t="s">
        <v>616</v>
      </c>
      <c r="K18376" t="s">
        <v>617</v>
      </c>
      <c r="M18376" t="s">
        <v>371</v>
      </c>
      <c r="N18376" t="s">
        <v>206</v>
      </c>
      <c r="O18376" t="s">
        <v>265</v>
      </c>
      <c r="P18376">
        <v>2050</v>
      </c>
      <c r="Q18376">
        <v>331.52617723944098</v>
      </c>
    </row>
    <row r="18377" spans="1:17" x14ac:dyDescent="0.25">
      <c r="A18377" t="s">
        <v>976</v>
      </c>
      <c r="B18377" t="s">
        <v>977</v>
      </c>
      <c r="C18377" t="s">
        <v>978</v>
      </c>
      <c r="D18377" t="s">
        <v>589</v>
      </c>
      <c r="E18377" t="s">
        <v>590</v>
      </c>
      <c r="F18377" t="s">
        <v>260</v>
      </c>
      <c r="G18377" t="s">
        <v>195</v>
      </c>
      <c r="H18377" t="s">
        <v>200</v>
      </c>
      <c r="I18377" t="s">
        <v>201</v>
      </c>
      <c r="K18377" t="s">
        <v>202</v>
      </c>
      <c r="M18377" t="s">
        <v>251</v>
      </c>
      <c r="O18377" t="s">
        <v>194</v>
      </c>
      <c r="P18377">
        <v>2020</v>
      </c>
      <c r="Q18377">
        <v>2.5</v>
      </c>
    </row>
    <row r="18378" spans="1:17" x14ac:dyDescent="0.25">
      <c r="A18378" t="s">
        <v>976</v>
      </c>
      <c r="B18378" t="s">
        <v>977</v>
      </c>
      <c r="C18378" t="s">
        <v>978</v>
      </c>
      <c r="D18378" t="s">
        <v>589</v>
      </c>
      <c r="E18378" t="s">
        <v>590</v>
      </c>
      <c r="F18378" t="s">
        <v>260</v>
      </c>
      <c r="G18378" t="s">
        <v>195</v>
      </c>
      <c r="H18378" t="s">
        <v>200</v>
      </c>
      <c r="I18378" t="s">
        <v>201</v>
      </c>
      <c r="K18378" t="s">
        <v>202</v>
      </c>
      <c r="M18378" t="s">
        <v>251</v>
      </c>
      <c r="O18378" t="s">
        <v>194</v>
      </c>
      <c r="P18378">
        <v>2025</v>
      </c>
      <c r="Q18378">
        <v>2.5</v>
      </c>
    </row>
    <row r="18379" spans="1:17" x14ac:dyDescent="0.25">
      <c r="A18379" t="s">
        <v>976</v>
      </c>
      <c r="B18379" t="s">
        <v>977</v>
      </c>
      <c r="C18379" t="s">
        <v>978</v>
      </c>
      <c r="D18379" t="s">
        <v>589</v>
      </c>
      <c r="E18379" t="s">
        <v>590</v>
      </c>
      <c r="F18379" t="s">
        <v>260</v>
      </c>
      <c r="G18379" t="s">
        <v>195</v>
      </c>
      <c r="H18379" t="s">
        <v>200</v>
      </c>
      <c r="I18379" t="s">
        <v>201</v>
      </c>
      <c r="K18379" t="s">
        <v>202</v>
      </c>
      <c r="M18379" t="s">
        <v>251</v>
      </c>
      <c r="O18379" t="s">
        <v>264</v>
      </c>
      <c r="P18379">
        <v>2025</v>
      </c>
      <c r="Q18379">
        <v>2</v>
      </c>
    </row>
    <row r="18380" spans="1:17" x14ac:dyDescent="0.25">
      <c r="A18380" t="s">
        <v>976</v>
      </c>
      <c r="B18380" t="s">
        <v>977</v>
      </c>
      <c r="C18380" t="s">
        <v>978</v>
      </c>
      <c r="D18380" t="s">
        <v>589</v>
      </c>
      <c r="E18380" t="s">
        <v>590</v>
      </c>
      <c r="F18380" t="s">
        <v>260</v>
      </c>
      <c r="G18380" t="s">
        <v>195</v>
      </c>
      <c r="H18380" t="s">
        <v>200</v>
      </c>
      <c r="I18380" t="s">
        <v>201</v>
      </c>
      <c r="K18380" t="s">
        <v>202</v>
      </c>
      <c r="M18380" t="s">
        <v>251</v>
      </c>
      <c r="O18380" t="s">
        <v>265</v>
      </c>
      <c r="P18380">
        <v>2025</v>
      </c>
      <c r="Q18380">
        <v>3</v>
      </c>
    </row>
    <row r="18381" spans="1:17" x14ac:dyDescent="0.25">
      <c r="A18381" t="s">
        <v>976</v>
      </c>
      <c r="B18381" t="s">
        <v>977</v>
      </c>
      <c r="C18381" t="s">
        <v>978</v>
      </c>
      <c r="D18381" t="s">
        <v>589</v>
      </c>
      <c r="E18381" t="s">
        <v>590</v>
      </c>
      <c r="F18381" t="s">
        <v>260</v>
      </c>
      <c r="G18381" t="s">
        <v>195</v>
      </c>
      <c r="H18381" t="s">
        <v>200</v>
      </c>
      <c r="I18381" t="s">
        <v>201</v>
      </c>
      <c r="K18381" t="s">
        <v>202</v>
      </c>
      <c r="M18381" t="s">
        <v>251</v>
      </c>
      <c r="O18381" t="s">
        <v>194</v>
      </c>
      <c r="P18381">
        <v>2030</v>
      </c>
      <c r="Q18381">
        <v>2.5</v>
      </c>
    </row>
    <row r="18382" spans="1:17" x14ac:dyDescent="0.25">
      <c r="A18382" t="s">
        <v>976</v>
      </c>
      <c r="B18382" t="s">
        <v>977</v>
      </c>
      <c r="C18382" t="s">
        <v>978</v>
      </c>
      <c r="D18382" t="s">
        <v>589</v>
      </c>
      <c r="E18382" t="s">
        <v>590</v>
      </c>
      <c r="F18382" t="s">
        <v>260</v>
      </c>
      <c r="G18382" t="s">
        <v>195</v>
      </c>
      <c r="H18382" t="s">
        <v>200</v>
      </c>
      <c r="I18382" t="s">
        <v>201</v>
      </c>
      <c r="K18382" t="s">
        <v>202</v>
      </c>
      <c r="M18382" t="s">
        <v>251</v>
      </c>
      <c r="O18382" t="s">
        <v>194</v>
      </c>
      <c r="P18382">
        <v>2040</v>
      </c>
      <c r="Q18382">
        <v>2.5</v>
      </c>
    </row>
    <row r="18383" spans="1:17" x14ac:dyDescent="0.25">
      <c r="A18383" t="s">
        <v>976</v>
      </c>
      <c r="B18383" t="s">
        <v>977</v>
      </c>
      <c r="C18383" t="s">
        <v>978</v>
      </c>
      <c r="D18383" t="s">
        <v>589</v>
      </c>
      <c r="E18383" t="s">
        <v>590</v>
      </c>
      <c r="F18383" t="s">
        <v>260</v>
      </c>
      <c r="G18383" t="s">
        <v>195</v>
      </c>
      <c r="H18383" t="s">
        <v>200</v>
      </c>
      <c r="I18383" t="s">
        <v>201</v>
      </c>
      <c r="K18383" t="s">
        <v>202</v>
      </c>
      <c r="M18383" t="s">
        <v>251</v>
      </c>
      <c r="O18383" t="s">
        <v>194</v>
      </c>
      <c r="P18383">
        <v>2050</v>
      </c>
      <c r="Q18383">
        <v>2</v>
      </c>
    </row>
    <row r="18384" spans="1:17" x14ac:dyDescent="0.25">
      <c r="A18384" t="s">
        <v>976</v>
      </c>
      <c r="B18384" t="s">
        <v>977</v>
      </c>
      <c r="C18384" t="s">
        <v>978</v>
      </c>
      <c r="D18384" t="s">
        <v>589</v>
      </c>
      <c r="E18384" t="s">
        <v>590</v>
      </c>
      <c r="F18384" t="s">
        <v>260</v>
      </c>
      <c r="G18384" t="s">
        <v>195</v>
      </c>
      <c r="H18384" t="s">
        <v>200</v>
      </c>
      <c r="I18384" t="s">
        <v>201</v>
      </c>
      <c r="K18384" t="s">
        <v>202</v>
      </c>
      <c r="M18384" t="s">
        <v>251</v>
      </c>
      <c r="O18384" t="s">
        <v>264</v>
      </c>
      <c r="P18384">
        <v>2050</v>
      </c>
      <c r="Q18384">
        <v>1.5</v>
      </c>
    </row>
    <row r="18385" spans="1:17" x14ac:dyDescent="0.25">
      <c r="A18385" t="s">
        <v>976</v>
      </c>
      <c r="B18385" t="s">
        <v>977</v>
      </c>
      <c r="C18385" t="s">
        <v>978</v>
      </c>
      <c r="D18385" t="s">
        <v>589</v>
      </c>
      <c r="E18385" t="s">
        <v>590</v>
      </c>
      <c r="F18385" t="s">
        <v>260</v>
      </c>
      <c r="G18385" t="s">
        <v>195</v>
      </c>
      <c r="H18385" t="s">
        <v>200</v>
      </c>
      <c r="I18385" t="s">
        <v>201</v>
      </c>
      <c r="K18385" t="s">
        <v>202</v>
      </c>
      <c r="M18385" t="s">
        <v>251</v>
      </c>
      <c r="O18385" t="s">
        <v>265</v>
      </c>
      <c r="P18385">
        <v>2050</v>
      </c>
      <c r="Q18385">
        <v>2.5</v>
      </c>
    </row>
    <row r="18386" spans="1:17" x14ac:dyDescent="0.25">
      <c r="A18386" t="s">
        <v>976</v>
      </c>
      <c r="B18386" t="s">
        <v>977</v>
      </c>
      <c r="C18386" t="s">
        <v>978</v>
      </c>
      <c r="D18386" t="s">
        <v>589</v>
      </c>
      <c r="E18386" t="s">
        <v>590</v>
      </c>
      <c r="F18386" t="s">
        <v>260</v>
      </c>
      <c r="G18386" t="s">
        <v>195</v>
      </c>
      <c r="H18386" t="s">
        <v>352</v>
      </c>
      <c r="I18386" t="s">
        <v>135</v>
      </c>
      <c r="K18386" t="s">
        <v>191</v>
      </c>
      <c r="O18386" t="s">
        <v>194</v>
      </c>
      <c r="P18386">
        <v>2020</v>
      </c>
      <c r="Q18386">
        <v>2.0482809070958299E-2</v>
      </c>
    </row>
    <row r="18387" spans="1:17" x14ac:dyDescent="0.25">
      <c r="A18387" t="s">
        <v>976</v>
      </c>
      <c r="B18387" t="s">
        <v>977</v>
      </c>
      <c r="C18387" t="s">
        <v>978</v>
      </c>
      <c r="D18387" t="s">
        <v>589</v>
      </c>
      <c r="E18387" t="s">
        <v>590</v>
      </c>
      <c r="F18387" t="s">
        <v>260</v>
      </c>
      <c r="G18387" t="s">
        <v>195</v>
      </c>
      <c r="H18387" t="s">
        <v>352</v>
      </c>
      <c r="I18387" t="s">
        <v>135</v>
      </c>
      <c r="K18387" t="s">
        <v>191</v>
      </c>
      <c r="O18387" t="s">
        <v>194</v>
      </c>
      <c r="P18387">
        <v>2025</v>
      </c>
      <c r="Q18387">
        <v>1.94174757281553E-2</v>
      </c>
    </row>
    <row r="18388" spans="1:17" x14ac:dyDescent="0.25">
      <c r="A18388" t="s">
        <v>976</v>
      </c>
      <c r="B18388" t="s">
        <v>977</v>
      </c>
      <c r="C18388" t="s">
        <v>978</v>
      </c>
      <c r="D18388" t="s">
        <v>589</v>
      </c>
      <c r="E18388" t="s">
        <v>590</v>
      </c>
      <c r="F18388" t="s">
        <v>260</v>
      </c>
      <c r="G18388" t="s">
        <v>195</v>
      </c>
      <c r="H18388" t="s">
        <v>352</v>
      </c>
      <c r="I18388" t="s">
        <v>135</v>
      </c>
      <c r="K18388" t="s">
        <v>191</v>
      </c>
      <c r="O18388" t="s">
        <v>264</v>
      </c>
      <c r="P18388">
        <v>2025</v>
      </c>
      <c r="Q18388">
        <v>1.94174757281553E-2</v>
      </c>
    </row>
    <row r="18389" spans="1:17" x14ac:dyDescent="0.25">
      <c r="A18389" t="s">
        <v>976</v>
      </c>
      <c r="B18389" t="s">
        <v>977</v>
      </c>
      <c r="C18389" t="s">
        <v>978</v>
      </c>
      <c r="D18389" t="s">
        <v>589</v>
      </c>
      <c r="E18389" t="s">
        <v>590</v>
      </c>
      <c r="F18389" t="s">
        <v>260</v>
      </c>
      <c r="G18389" t="s">
        <v>195</v>
      </c>
      <c r="H18389" t="s">
        <v>352</v>
      </c>
      <c r="I18389" t="s">
        <v>135</v>
      </c>
      <c r="K18389" t="s">
        <v>191</v>
      </c>
      <c r="O18389" t="s">
        <v>265</v>
      </c>
      <c r="P18389">
        <v>2025</v>
      </c>
      <c r="Q18389">
        <v>1.94174757281553E-2</v>
      </c>
    </row>
    <row r="18390" spans="1:17" x14ac:dyDescent="0.25">
      <c r="A18390" t="s">
        <v>976</v>
      </c>
      <c r="B18390" t="s">
        <v>977</v>
      </c>
      <c r="C18390" t="s">
        <v>978</v>
      </c>
      <c r="D18390" t="s">
        <v>589</v>
      </c>
      <c r="E18390" t="s">
        <v>590</v>
      </c>
      <c r="F18390" t="s">
        <v>260</v>
      </c>
      <c r="G18390" t="s">
        <v>195</v>
      </c>
      <c r="H18390" t="s">
        <v>352</v>
      </c>
      <c r="I18390" t="s">
        <v>135</v>
      </c>
      <c r="K18390" t="s">
        <v>191</v>
      </c>
      <c r="O18390" t="s">
        <v>194</v>
      </c>
      <c r="P18390">
        <v>2030</v>
      </c>
      <c r="Q18390">
        <v>1.88721635587508E-2</v>
      </c>
    </row>
    <row r="18391" spans="1:17" x14ac:dyDescent="0.25">
      <c r="A18391" t="s">
        <v>976</v>
      </c>
      <c r="B18391" t="s">
        <v>977</v>
      </c>
      <c r="C18391" t="s">
        <v>978</v>
      </c>
      <c r="D18391" t="s">
        <v>589</v>
      </c>
      <c r="E18391" t="s">
        <v>590</v>
      </c>
      <c r="F18391" t="s">
        <v>260</v>
      </c>
      <c r="G18391" t="s">
        <v>195</v>
      </c>
      <c r="H18391" t="s">
        <v>352</v>
      </c>
      <c r="I18391" t="s">
        <v>135</v>
      </c>
      <c r="K18391" t="s">
        <v>191</v>
      </c>
      <c r="O18391" t="s">
        <v>194</v>
      </c>
      <c r="P18391">
        <v>2040</v>
      </c>
      <c r="Q18391">
        <v>1.88721635587508E-2</v>
      </c>
    </row>
    <row r="18392" spans="1:17" x14ac:dyDescent="0.25">
      <c r="A18392" t="s">
        <v>976</v>
      </c>
      <c r="B18392" t="s">
        <v>977</v>
      </c>
      <c r="C18392" t="s">
        <v>978</v>
      </c>
      <c r="D18392" t="s">
        <v>589</v>
      </c>
      <c r="E18392" t="s">
        <v>590</v>
      </c>
      <c r="F18392" t="s">
        <v>260</v>
      </c>
      <c r="G18392" t="s">
        <v>195</v>
      </c>
      <c r="H18392" t="s">
        <v>352</v>
      </c>
      <c r="I18392" t="s">
        <v>135</v>
      </c>
      <c r="K18392" t="s">
        <v>191</v>
      </c>
      <c r="O18392" t="s">
        <v>194</v>
      </c>
      <c r="P18392">
        <v>2050</v>
      </c>
      <c r="Q18392">
        <v>1.88721635587508E-2</v>
      </c>
    </row>
    <row r="18393" spans="1:17" x14ac:dyDescent="0.25">
      <c r="A18393" t="s">
        <v>976</v>
      </c>
      <c r="B18393" t="s">
        <v>977</v>
      </c>
      <c r="C18393" t="s">
        <v>978</v>
      </c>
      <c r="D18393" t="s">
        <v>589</v>
      </c>
      <c r="E18393" t="s">
        <v>590</v>
      </c>
      <c r="F18393" t="s">
        <v>260</v>
      </c>
      <c r="G18393" t="s">
        <v>195</v>
      </c>
      <c r="H18393" t="s">
        <v>352</v>
      </c>
      <c r="I18393" t="s">
        <v>135</v>
      </c>
      <c r="K18393" t="s">
        <v>191</v>
      </c>
      <c r="O18393" t="s">
        <v>264</v>
      </c>
      <c r="P18393">
        <v>2050</v>
      </c>
      <c r="Q18393">
        <v>1.88721635587508E-2</v>
      </c>
    </row>
    <row r="18394" spans="1:17" x14ac:dyDescent="0.25">
      <c r="A18394" t="s">
        <v>976</v>
      </c>
      <c r="B18394" t="s">
        <v>977</v>
      </c>
      <c r="C18394" t="s">
        <v>978</v>
      </c>
      <c r="D18394" t="s">
        <v>589</v>
      </c>
      <c r="E18394" t="s">
        <v>590</v>
      </c>
      <c r="F18394" t="s">
        <v>260</v>
      </c>
      <c r="G18394" t="s">
        <v>195</v>
      </c>
      <c r="H18394" t="s">
        <v>352</v>
      </c>
      <c r="I18394" t="s">
        <v>135</v>
      </c>
      <c r="K18394" t="s">
        <v>191</v>
      </c>
      <c r="O18394" t="s">
        <v>265</v>
      </c>
      <c r="P18394">
        <v>2050</v>
      </c>
      <c r="Q18394">
        <v>1.88721635587508E-2</v>
      </c>
    </row>
    <row r="18395" spans="1:17" x14ac:dyDescent="0.25">
      <c r="A18395" t="s">
        <v>976</v>
      </c>
      <c r="B18395" t="s">
        <v>977</v>
      </c>
      <c r="C18395" t="s">
        <v>978</v>
      </c>
      <c r="D18395" t="s">
        <v>589</v>
      </c>
      <c r="E18395" t="s">
        <v>590</v>
      </c>
      <c r="F18395" t="s">
        <v>260</v>
      </c>
      <c r="G18395" t="s">
        <v>195</v>
      </c>
      <c r="H18395" t="s">
        <v>212</v>
      </c>
      <c r="I18395" t="s">
        <v>213</v>
      </c>
      <c r="K18395" t="s">
        <v>214</v>
      </c>
      <c r="M18395" t="s">
        <v>199</v>
      </c>
      <c r="N18395" t="s">
        <v>938</v>
      </c>
      <c r="O18395" t="s">
        <v>194</v>
      </c>
      <c r="P18395">
        <v>2020</v>
      </c>
      <c r="Q18395">
        <v>8.4</v>
      </c>
    </row>
    <row r="18396" spans="1:17" x14ac:dyDescent="0.25">
      <c r="A18396" t="s">
        <v>976</v>
      </c>
      <c r="B18396" t="s">
        <v>977</v>
      </c>
      <c r="C18396" t="s">
        <v>978</v>
      </c>
      <c r="D18396" t="s">
        <v>589</v>
      </c>
      <c r="E18396" t="s">
        <v>590</v>
      </c>
      <c r="F18396" t="s">
        <v>260</v>
      </c>
      <c r="G18396" t="s">
        <v>195</v>
      </c>
      <c r="H18396" t="s">
        <v>212</v>
      </c>
      <c r="I18396" t="s">
        <v>213</v>
      </c>
      <c r="K18396" t="s">
        <v>214</v>
      </c>
      <c r="M18396" t="s">
        <v>199</v>
      </c>
      <c r="N18396" t="s">
        <v>938</v>
      </c>
      <c r="O18396" t="s">
        <v>194</v>
      </c>
      <c r="P18396">
        <v>2025</v>
      </c>
      <c r="Q18396">
        <v>10</v>
      </c>
    </row>
    <row r="18397" spans="1:17" x14ac:dyDescent="0.25">
      <c r="A18397" t="s">
        <v>976</v>
      </c>
      <c r="B18397" t="s">
        <v>977</v>
      </c>
      <c r="C18397" t="s">
        <v>978</v>
      </c>
      <c r="D18397" t="s">
        <v>589</v>
      </c>
      <c r="E18397" t="s">
        <v>590</v>
      </c>
      <c r="F18397" t="s">
        <v>260</v>
      </c>
      <c r="G18397" t="s">
        <v>195</v>
      </c>
      <c r="H18397" t="s">
        <v>212</v>
      </c>
      <c r="I18397" t="s">
        <v>213</v>
      </c>
      <c r="K18397" t="s">
        <v>214</v>
      </c>
      <c r="M18397" t="s">
        <v>199</v>
      </c>
      <c r="N18397" t="s">
        <v>938</v>
      </c>
      <c r="O18397" t="s">
        <v>264</v>
      </c>
      <c r="P18397">
        <v>2025</v>
      </c>
      <c r="Q18397">
        <v>8.5</v>
      </c>
    </row>
    <row r="18398" spans="1:17" x14ac:dyDescent="0.25">
      <c r="A18398" t="s">
        <v>976</v>
      </c>
      <c r="B18398" t="s">
        <v>977</v>
      </c>
      <c r="C18398" t="s">
        <v>978</v>
      </c>
      <c r="D18398" t="s">
        <v>589</v>
      </c>
      <c r="E18398" t="s">
        <v>590</v>
      </c>
      <c r="F18398" t="s">
        <v>260</v>
      </c>
      <c r="G18398" t="s">
        <v>195</v>
      </c>
      <c r="H18398" t="s">
        <v>212</v>
      </c>
      <c r="I18398" t="s">
        <v>213</v>
      </c>
      <c r="K18398" t="s">
        <v>214</v>
      </c>
      <c r="M18398" t="s">
        <v>199</v>
      </c>
      <c r="N18398" t="s">
        <v>938</v>
      </c>
      <c r="O18398" t="s">
        <v>265</v>
      </c>
      <c r="P18398">
        <v>2025</v>
      </c>
      <c r="Q18398">
        <v>11.5</v>
      </c>
    </row>
    <row r="18399" spans="1:17" x14ac:dyDescent="0.25">
      <c r="A18399" t="s">
        <v>976</v>
      </c>
      <c r="B18399" t="s">
        <v>977</v>
      </c>
      <c r="C18399" t="s">
        <v>978</v>
      </c>
      <c r="D18399" t="s">
        <v>589</v>
      </c>
      <c r="E18399" t="s">
        <v>590</v>
      </c>
      <c r="F18399" t="s">
        <v>260</v>
      </c>
      <c r="G18399" t="s">
        <v>195</v>
      </c>
      <c r="H18399" t="s">
        <v>212</v>
      </c>
      <c r="I18399" t="s">
        <v>213</v>
      </c>
      <c r="K18399" t="s">
        <v>214</v>
      </c>
      <c r="M18399" t="s">
        <v>199</v>
      </c>
      <c r="N18399" t="s">
        <v>938</v>
      </c>
      <c r="O18399" t="s">
        <v>194</v>
      </c>
      <c r="P18399">
        <v>2030</v>
      </c>
      <c r="Q18399">
        <v>15</v>
      </c>
    </row>
    <row r="18400" spans="1:17" x14ac:dyDescent="0.25">
      <c r="A18400" t="s">
        <v>976</v>
      </c>
      <c r="B18400" t="s">
        <v>977</v>
      </c>
      <c r="C18400" t="s">
        <v>978</v>
      </c>
      <c r="D18400" t="s">
        <v>589</v>
      </c>
      <c r="E18400" t="s">
        <v>590</v>
      </c>
      <c r="F18400" t="s">
        <v>260</v>
      </c>
      <c r="G18400" t="s">
        <v>195</v>
      </c>
      <c r="H18400" t="s">
        <v>212</v>
      </c>
      <c r="I18400" t="s">
        <v>213</v>
      </c>
      <c r="K18400" t="s">
        <v>214</v>
      </c>
      <c r="M18400" t="s">
        <v>199</v>
      </c>
      <c r="N18400" t="s">
        <v>938</v>
      </c>
      <c r="O18400" t="s">
        <v>194</v>
      </c>
      <c r="P18400">
        <v>2040</v>
      </c>
      <c r="Q18400">
        <v>15</v>
      </c>
    </row>
    <row r="18401" spans="1:17" x14ac:dyDescent="0.25">
      <c r="A18401" t="s">
        <v>976</v>
      </c>
      <c r="B18401" t="s">
        <v>977</v>
      </c>
      <c r="C18401" t="s">
        <v>978</v>
      </c>
      <c r="D18401" t="s">
        <v>589</v>
      </c>
      <c r="E18401" t="s">
        <v>590</v>
      </c>
      <c r="F18401" t="s">
        <v>260</v>
      </c>
      <c r="G18401" t="s">
        <v>195</v>
      </c>
      <c r="H18401" t="s">
        <v>212</v>
      </c>
      <c r="I18401" t="s">
        <v>213</v>
      </c>
      <c r="K18401" t="s">
        <v>214</v>
      </c>
      <c r="M18401" t="s">
        <v>199</v>
      </c>
      <c r="N18401" t="s">
        <v>938</v>
      </c>
      <c r="O18401" t="s">
        <v>194</v>
      </c>
      <c r="P18401">
        <v>2050</v>
      </c>
      <c r="Q18401">
        <v>15</v>
      </c>
    </row>
    <row r="18402" spans="1:17" x14ac:dyDescent="0.25">
      <c r="A18402" t="s">
        <v>976</v>
      </c>
      <c r="B18402" t="s">
        <v>977</v>
      </c>
      <c r="C18402" t="s">
        <v>978</v>
      </c>
      <c r="D18402" t="s">
        <v>589</v>
      </c>
      <c r="E18402" t="s">
        <v>590</v>
      </c>
      <c r="F18402" t="s">
        <v>260</v>
      </c>
      <c r="G18402" t="s">
        <v>195</v>
      </c>
      <c r="H18402" t="s">
        <v>212</v>
      </c>
      <c r="I18402" t="s">
        <v>213</v>
      </c>
      <c r="K18402" t="s">
        <v>214</v>
      </c>
      <c r="M18402" t="s">
        <v>199</v>
      </c>
      <c r="N18402" t="s">
        <v>938</v>
      </c>
      <c r="O18402" t="s">
        <v>264</v>
      </c>
      <c r="P18402">
        <v>2050</v>
      </c>
      <c r="Q18402">
        <v>11.25</v>
      </c>
    </row>
    <row r="18403" spans="1:17" x14ac:dyDescent="0.25">
      <c r="A18403" t="s">
        <v>976</v>
      </c>
      <c r="B18403" t="s">
        <v>977</v>
      </c>
      <c r="C18403" t="s">
        <v>978</v>
      </c>
      <c r="D18403" t="s">
        <v>589</v>
      </c>
      <c r="E18403" t="s">
        <v>590</v>
      </c>
      <c r="F18403" t="s">
        <v>260</v>
      </c>
      <c r="G18403" t="s">
        <v>195</v>
      </c>
      <c r="H18403" t="s">
        <v>212</v>
      </c>
      <c r="I18403" t="s">
        <v>213</v>
      </c>
      <c r="K18403" t="s">
        <v>214</v>
      </c>
      <c r="M18403" t="s">
        <v>199</v>
      </c>
      <c r="N18403" t="s">
        <v>938</v>
      </c>
      <c r="O18403" t="s">
        <v>265</v>
      </c>
      <c r="P18403">
        <v>2050</v>
      </c>
      <c r="Q18403">
        <v>18.75</v>
      </c>
    </row>
    <row r="18404" spans="1:17" x14ac:dyDescent="0.25">
      <c r="A18404" t="s">
        <v>976</v>
      </c>
      <c r="B18404" t="s">
        <v>977</v>
      </c>
      <c r="C18404" t="s">
        <v>978</v>
      </c>
      <c r="D18404" t="s">
        <v>589</v>
      </c>
      <c r="E18404" t="s">
        <v>590</v>
      </c>
      <c r="F18404" t="s">
        <v>260</v>
      </c>
      <c r="G18404" t="s">
        <v>195</v>
      </c>
      <c r="H18404" t="s">
        <v>354</v>
      </c>
      <c r="I18404" t="s">
        <v>136</v>
      </c>
      <c r="K18404" t="s">
        <v>275</v>
      </c>
      <c r="M18404" t="s">
        <v>227</v>
      </c>
      <c r="O18404" t="s">
        <v>194</v>
      </c>
      <c r="P18404">
        <v>2020</v>
      </c>
      <c r="Q18404">
        <v>0.5</v>
      </c>
    </row>
    <row r="18405" spans="1:17" x14ac:dyDescent="0.25">
      <c r="A18405" t="s">
        <v>976</v>
      </c>
      <c r="B18405" t="s">
        <v>977</v>
      </c>
      <c r="C18405" t="s">
        <v>978</v>
      </c>
      <c r="D18405" t="s">
        <v>589</v>
      </c>
      <c r="E18405" t="s">
        <v>590</v>
      </c>
      <c r="F18405" t="s">
        <v>260</v>
      </c>
      <c r="G18405" t="s">
        <v>195</v>
      </c>
      <c r="H18405" t="s">
        <v>354</v>
      </c>
      <c r="I18405" t="s">
        <v>136</v>
      </c>
      <c r="K18405" t="s">
        <v>275</v>
      </c>
      <c r="M18405" t="s">
        <v>227</v>
      </c>
      <c r="O18405" t="s">
        <v>194</v>
      </c>
      <c r="P18405">
        <v>2025</v>
      </c>
      <c r="Q18405">
        <v>0.5</v>
      </c>
    </row>
    <row r="18406" spans="1:17" x14ac:dyDescent="0.25">
      <c r="A18406" t="s">
        <v>976</v>
      </c>
      <c r="B18406" t="s">
        <v>977</v>
      </c>
      <c r="C18406" t="s">
        <v>978</v>
      </c>
      <c r="D18406" t="s">
        <v>589</v>
      </c>
      <c r="E18406" t="s">
        <v>590</v>
      </c>
      <c r="F18406" t="s">
        <v>260</v>
      </c>
      <c r="G18406" t="s">
        <v>195</v>
      </c>
      <c r="H18406" t="s">
        <v>354</v>
      </c>
      <c r="I18406" t="s">
        <v>136</v>
      </c>
      <c r="K18406" t="s">
        <v>275</v>
      </c>
      <c r="M18406" t="s">
        <v>227</v>
      </c>
      <c r="O18406" t="s">
        <v>264</v>
      </c>
      <c r="P18406">
        <v>2025</v>
      </c>
      <c r="Q18406">
        <v>0.5</v>
      </c>
    </row>
    <row r="18407" spans="1:17" x14ac:dyDescent="0.25">
      <c r="A18407" t="s">
        <v>976</v>
      </c>
      <c r="B18407" t="s">
        <v>977</v>
      </c>
      <c r="C18407" t="s">
        <v>978</v>
      </c>
      <c r="D18407" t="s">
        <v>589</v>
      </c>
      <c r="E18407" t="s">
        <v>590</v>
      </c>
      <c r="F18407" t="s">
        <v>260</v>
      </c>
      <c r="G18407" t="s">
        <v>195</v>
      </c>
      <c r="H18407" t="s">
        <v>354</v>
      </c>
      <c r="I18407" t="s">
        <v>136</v>
      </c>
      <c r="K18407" t="s">
        <v>275</v>
      </c>
      <c r="M18407" t="s">
        <v>227</v>
      </c>
      <c r="O18407" t="s">
        <v>265</v>
      </c>
      <c r="P18407">
        <v>2025</v>
      </c>
      <c r="Q18407">
        <v>0.5</v>
      </c>
    </row>
    <row r="18408" spans="1:17" x14ac:dyDescent="0.25">
      <c r="A18408" t="s">
        <v>976</v>
      </c>
      <c r="B18408" t="s">
        <v>977</v>
      </c>
      <c r="C18408" t="s">
        <v>978</v>
      </c>
      <c r="D18408" t="s">
        <v>589</v>
      </c>
      <c r="E18408" t="s">
        <v>590</v>
      </c>
      <c r="F18408" t="s">
        <v>260</v>
      </c>
      <c r="G18408" t="s">
        <v>195</v>
      </c>
      <c r="H18408" t="s">
        <v>354</v>
      </c>
      <c r="I18408" t="s">
        <v>136</v>
      </c>
      <c r="K18408" t="s">
        <v>275</v>
      </c>
      <c r="M18408" t="s">
        <v>227</v>
      </c>
      <c r="O18408" t="s">
        <v>194</v>
      </c>
      <c r="P18408">
        <v>2030</v>
      </c>
      <c r="Q18408">
        <v>0.5</v>
      </c>
    </row>
    <row r="18409" spans="1:17" x14ac:dyDescent="0.25">
      <c r="A18409" t="s">
        <v>976</v>
      </c>
      <c r="B18409" t="s">
        <v>977</v>
      </c>
      <c r="C18409" t="s">
        <v>978</v>
      </c>
      <c r="D18409" t="s">
        <v>589</v>
      </c>
      <c r="E18409" t="s">
        <v>590</v>
      </c>
      <c r="F18409" t="s">
        <v>260</v>
      </c>
      <c r="G18409" t="s">
        <v>195</v>
      </c>
      <c r="H18409" t="s">
        <v>354</v>
      </c>
      <c r="I18409" t="s">
        <v>136</v>
      </c>
      <c r="K18409" t="s">
        <v>275</v>
      </c>
      <c r="M18409" t="s">
        <v>227</v>
      </c>
      <c r="O18409" t="s">
        <v>194</v>
      </c>
      <c r="P18409">
        <v>2040</v>
      </c>
      <c r="Q18409">
        <v>0.5</v>
      </c>
    </row>
    <row r="18410" spans="1:17" x14ac:dyDescent="0.25">
      <c r="A18410" t="s">
        <v>976</v>
      </c>
      <c r="B18410" t="s">
        <v>977</v>
      </c>
      <c r="C18410" t="s">
        <v>978</v>
      </c>
      <c r="D18410" t="s">
        <v>589</v>
      </c>
      <c r="E18410" t="s">
        <v>590</v>
      </c>
      <c r="F18410" t="s">
        <v>260</v>
      </c>
      <c r="G18410" t="s">
        <v>195</v>
      </c>
      <c r="H18410" t="s">
        <v>354</v>
      </c>
      <c r="I18410" t="s">
        <v>136</v>
      </c>
      <c r="K18410" t="s">
        <v>275</v>
      </c>
      <c r="M18410" t="s">
        <v>227</v>
      </c>
      <c r="O18410" t="s">
        <v>194</v>
      </c>
      <c r="P18410">
        <v>2050</v>
      </c>
      <c r="Q18410">
        <v>0.5</v>
      </c>
    </row>
    <row r="18411" spans="1:17" x14ac:dyDescent="0.25">
      <c r="A18411" t="s">
        <v>976</v>
      </c>
      <c r="B18411" t="s">
        <v>977</v>
      </c>
      <c r="C18411" t="s">
        <v>978</v>
      </c>
      <c r="D18411" t="s">
        <v>589</v>
      </c>
      <c r="E18411" t="s">
        <v>590</v>
      </c>
      <c r="F18411" t="s">
        <v>260</v>
      </c>
      <c r="G18411" t="s">
        <v>195</v>
      </c>
      <c r="H18411" t="s">
        <v>354</v>
      </c>
      <c r="I18411" t="s">
        <v>136</v>
      </c>
      <c r="K18411" t="s">
        <v>275</v>
      </c>
      <c r="M18411" t="s">
        <v>227</v>
      </c>
      <c r="O18411" t="s">
        <v>264</v>
      </c>
      <c r="P18411">
        <v>2050</v>
      </c>
      <c r="Q18411">
        <v>0.5</v>
      </c>
    </row>
    <row r="18412" spans="1:17" x14ac:dyDescent="0.25">
      <c r="A18412" t="s">
        <v>976</v>
      </c>
      <c r="B18412" t="s">
        <v>977</v>
      </c>
      <c r="C18412" t="s">
        <v>978</v>
      </c>
      <c r="D18412" t="s">
        <v>589</v>
      </c>
      <c r="E18412" t="s">
        <v>590</v>
      </c>
      <c r="F18412" t="s">
        <v>260</v>
      </c>
      <c r="G18412" t="s">
        <v>195</v>
      </c>
      <c r="H18412" t="s">
        <v>354</v>
      </c>
      <c r="I18412" t="s">
        <v>136</v>
      </c>
      <c r="K18412" t="s">
        <v>275</v>
      </c>
      <c r="M18412" t="s">
        <v>227</v>
      </c>
      <c r="O18412" t="s">
        <v>265</v>
      </c>
      <c r="P18412">
        <v>2050</v>
      </c>
      <c r="Q18412">
        <v>0.5</v>
      </c>
    </row>
    <row r="18413" spans="1:17" x14ac:dyDescent="0.25">
      <c r="A18413" t="s">
        <v>976</v>
      </c>
      <c r="B18413" t="s">
        <v>977</v>
      </c>
      <c r="C18413" t="s">
        <v>978</v>
      </c>
      <c r="D18413" t="s">
        <v>589</v>
      </c>
      <c r="E18413" t="s">
        <v>590</v>
      </c>
      <c r="F18413" t="s">
        <v>260</v>
      </c>
      <c r="G18413" t="s">
        <v>195</v>
      </c>
      <c r="H18413" t="s">
        <v>355</v>
      </c>
      <c r="I18413" t="s">
        <v>277</v>
      </c>
      <c r="K18413" t="s">
        <v>278</v>
      </c>
      <c r="M18413" t="s">
        <v>192</v>
      </c>
      <c r="N18413" t="s">
        <v>386</v>
      </c>
      <c r="O18413" t="s">
        <v>194</v>
      </c>
      <c r="P18413">
        <v>2020</v>
      </c>
      <c r="Q18413">
        <v>32.021161971622199</v>
      </c>
    </row>
    <row r="18414" spans="1:17" x14ac:dyDescent="0.25">
      <c r="A18414" t="s">
        <v>976</v>
      </c>
      <c r="B18414" t="s">
        <v>977</v>
      </c>
      <c r="C18414" t="s">
        <v>978</v>
      </c>
      <c r="D18414" t="s">
        <v>589</v>
      </c>
      <c r="E18414" t="s">
        <v>590</v>
      </c>
      <c r="F18414" t="s">
        <v>260</v>
      </c>
      <c r="G18414" t="s">
        <v>195</v>
      </c>
      <c r="H18414" t="s">
        <v>355</v>
      </c>
      <c r="I18414" t="s">
        <v>277</v>
      </c>
      <c r="K18414" t="s">
        <v>278</v>
      </c>
      <c r="M18414" t="s">
        <v>192</v>
      </c>
      <c r="N18414" t="s">
        <v>386</v>
      </c>
      <c r="O18414" t="s">
        <v>194</v>
      </c>
      <c r="P18414">
        <v>2025</v>
      </c>
      <c r="Q18414">
        <v>35.184401316105699</v>
      </c>
    </row>
    <row r="18415" spans="1:17" x14ac:dyDescent="0.25">
      <c r="A18415" t="s">
        <v>976</v>
      </c>
      <c r="B18415" t="s">
        <v>977</v>
      </c>
      <c r="C18415" t="s">
        <v>978</v>
      </c>
      <c r="D18415" t="s">
        <v>589</v>
      </c>
      <c r="E18415" t="s">
        <v>590</v>
      </c>
      <c r="F18415" t="s">
        <v>260</v>
      </c>
      <c r="G18415" t="s">
        <v>195</v>
      </c>
      <c r="H18415" t="s">
        <v>355</v>
      </c>
      <c r="I18415" t="s">
        <v>277</v>
      </c>
      <c r="K18415" t="s">
        <v>278</v>
      </c>
      <c r="M18415" t="s">
        <v>192</v>
      </c>
      <c r="N18415" t="s">
        <v>386</v>
      </c>
      <c r="O18415" t="s">
        <v>264</v>
      </c>
      <c r="P18415">
        <v>2025</v>
      </c>
      <c r="Q18415">
        <v>29.906741118689801</v>
      </c>
    </row>
    <row r="18416" spans="1:17" x14ac:dyDescent="0.25">
      <c r="A18416" t="s">
        <v>976</v>
      </c>
      <c r="B18416" t="s">
        <v>977</v>
      </c>
      <c r="C18416" t="s">
        <v>978</v>
      </c>
      <c r="D18416" t="s">
        <v>589</v>
      </c>
      <c r="E18416" t="s">
        <v>590</v>
      </c>
      <c r="F18416" t="s">
        <v>260</v>
      </c>
      <c r="G18416" t="s">
        <v>195</v>
      </c>
      <c r="H18416" t="s">
        <v>355</v>
      </c>
      <c r="I18416" t="s">
        <v>277</v>
      </c>
      <c r="K18416" t="s">
        <v>278</v>
      </c>
      <c r="M18416" t="s">
        <v>192</v>
      </c>
      <c r="N18416" t="s">
        <v>386</v>
      </c>
      <c r="O18416" t="s">
        <v>265</v>
      </c>
      <c r="P18416">
        <v>2025</v>
      </c>
      <c r="Q18416">
        <v>40.462061513521498</v>
      </c>
    </row>
    <row r="18417" spans="1:17" x14ac:dyDescent="0.25">
      <c r="A18417" t="s">
        <v>976</v>
      </c>
      <c r="B18417" t="s">
        <v>977</v>
      </c>
      <c r="C18417" t="s">
        <v>978</v>
      </c>
      <c r="D18417" t="s">
        <v>589</v>
      </c>
      <c r="E18417" t="s">
        <v>590</v>
      </c>
      <c r="F18417" t="s">
        <v>260</v>
      </c>
      <c r="G18417" t="s">
        <v>195</v>
      </c>
      <c r="H18417" t="s">
        <v>355</v>
      </c>
      <c r="I18417" t="s">
        <v>277</v>
      </c>
      <c r="K18417" t="s">
        <v>278</v>
      </c>
      <c r="M18417" t="s">
        <v>192</v>
      </c>
      <c r="N18417" t="s">
        <v>386</v>
      </c>
      <c r="O18417" t="s">
        <v>194</v>
      </c>
      <c r="P18417">
        <v>2030</v>
      </c>
      <c r="Q18417">
        <v>35.810977690703297</v>
      </c>
    </row>
    <row r="18418" spans="1:17" x14ac:dyDescent="0.25">
      <c r="A18418" t="s">
        <v>976</v>
      </c>
      <c r="B18418" t="s">
        <v>977</v>
      </c>
      <c r="C18418" t="s">
        <v>978</v>
      </c>
      <c r="D18418" t="s">
        <v>589</v>
      </c>
      <c r="E18418" t="s">
        <v>590</v>
      </c>
      <c r="F18418" t="s">
        <v>260</v>
      </c>
      <c r="G18418" t="s">
        <v>195</v>
      </c>
      <c r="H18418" t="s">
        <v>355</v>
      </c>
      <c r="I18418" t="s">
        <v>277</v>
      </c>
      <c r="K18418" t="s">
        <v>278</v>
      </c>
      <c r="M18418" t="s">
        <v>192</v>
      </c>
      <c r="N18418" t="s">
        <v>386</v>
      </c>
      <c r="O18418" t="s">
        <v>194</v>
      </c>
      <c r="P18418">
        <v>2040</v>
      </c>
      <c r="Q18418">
        <v>35.810977690703297</v>
      </c>
    </row>
    <row r="18419" spans="1:17" x14ac:dyDescent="0.25">
      <c r="A18419" t="s">
        <v>976</v>
      </c>
      <c r="B18419" t="s">
        <v>977</v>
      </c>
      <c r="C18419" t="s">
        <v>978</v>
      </c>
      <c r="D18419" t="s">
        <v>589</v>
      </c>
      <c r="E18419" t="s">
        <v>590</v>
      </c>
      <c r="F18419" t="s">
        <v>260</v>
      </c>
      <c r="G18419" t="s">
        <v>195</v>
      </c>
      <c r="H18419" t="s">
        <v>355</v>
      </c>
      <c r="I18419" t="s">
        <v>277</v>
      </c>
      <c r="K18419" t="s">
        <v>278</v>
      </c>
      <c r="M18419" t="s">
        <v>192</v>
      </c>
      <c r="N18419" t="s">
        <v>386</v>
      </c>
      <c r="O18419" t="s">
        <v>194</v>
      </c>
      <c r="P18419">
        <v>2050</v>
      </c>
      <c r="Q18419">
        <v>35.810977690703297</v>
      </c>
    </row>
    <row r="18420" spans="1:17" x14ac:dyDescent="0.25">
      <c r="A18420" t="s">
        <v>976</v>
      </c>
      <c r="B18420" t="s">
        <v>977</v>
      </c>
      <c r="C18420" t="s">
        <v>978</v>
      </c>
      <c r="D18420" t="s">
        <v>589</v>
      </c>
      <c r="E18420" t="s">
        <v>590</v>
      </c>
      <c r="F18420" t="s">
        <v>260</v>
      </c>
      <c r="G18420" t="s">
        <v>195</v>
      </c>
      <c r="H18420" t="s">
        <v>355</v>
      </c>
      <c r="I18420" t="s">
        <v>277</v>
      </c>
      <c r="K18420" t="s">
        <v>278</v>
      </c>
      <c r="M18420" t="s">
        <v>192</v>
      </c>
      <c r="N18420" t="s">
        <v>386</v>
      </c>
      <c r="O18420" t="s">
        <v>264</v>
      </c>
      <c r="P18420">
        <v>2050</v>
      </c>
      <c r="Q18420">
        <v>26.858233268027501</v>
      </c>
    </row>
    <row r="18421" spans="1:17" x14ac:dyDescent="0.25">
      <c r="A18421" t="s">
        <v>976</v>
      </c>
      <c r="B18421" t="s">
        <v>977</v>
      </c>
      <c r="C18421" t="s">
        <v>978</v>
      </c>
      <c r="D18421" t="s">
        <v>589</v>
      </c>
      <c r="E18421" t="s">
        <v>590</v>
      </c>
      <c r="F18421" t="s">
        <v>260</v>
      </c>
      <c r="G18421" t="s">
        <v>195</v>
      </c>
      <c r="H18421" t="s">
        <v>355</v>
      </c>
      <c r="I18421" t="s">
        <v>277</v>
      </c>
      <c r="K18421" t="s">
        <v>278</v>
      </c>
      <c r="M18421" t="s">
        <v>192</v>
      </c>
      <c r="N18421" t="s">
        <v>386</v>
      </c>
      <c r="O18421" t="s">
        <v>265</v>
      </c>
      <c r="P18421">
        <v>2050</v>
      </c>
      <c r="Q18421">
        <v>44.763722113379103</v>
      </c>
    </row>
    <row r="18422" spans="1:17" x14ac:dyDescent="0.25">
      <c r="A18422" t="s">
        <v>976</v>
      </c>
      <c r="B18422" t="s">
        <v>977</v>
      </c>
      <c r="C18422" t="s">
        <v>978</v>
      </c>
      <c r="D18422" t="s">
        <v>589</v>
      </c>
      <c r="E18422" t="s">
        <v>590</v>
      </c>
      <c r="F18422" t="s">
        <v>260</v>
      </c>
      <c r="G18422" t="s">
        <v>195</v>
      </c>
      <c r="H18422" t="s">
        <v>215</v>
      </c>
      <c r="I18422" t="s">
        <v>216</v>
      </c>
      <c r="K18422" t="s">
        <v>202</v>
      </c>
      <c r="M18422" t="s">
        <v>210</v>
      </c>
      <c r="O18422" t="s">
        <v>194</v>
      </c>
      <c r="P18422">
        <v>2020</v>
      </c>
      <c r="Q18422">
        <v>27</v>
      </c>
    </row>
    <row r="18423" spans="1:17" x14ac:dyDescent="0.25">
      <c r="A18423" t="s">
        <v>976</v>
      </c>
      <c r="B18423" t="s">
        <v>977</v>
      </c>
      <c r="C18423" t="s">
        <v>978</v>
      </c>
      <c r="D18423" t="s">
        <v>589</v>
      </c>
      <c r="E18423" t="s">
        <v>590</v>
      </c>
      <c r="F18423" t="s">
        <v>260</v>
      </c>
      <c r="G18423" t="s">
        <v>195</v>
      </c>
      <c r="H18423" t="s">
        <v>215</v>
      </c>
      <c r="I18423" t="s">
        <v>216</v>
      </c>
      <c r="K18423" t="s">
        <v>202</v>
      </c>
      <c r="M18423" t="s">
        <v>210</v>
      </c>
      <c r="O18423" t="s">
        <v>194</v>
      </c>
      <c r="P18423">
        <v>2025</v>
      </c>
      <c r="Q18423">
        <v>30</v>
      </c>
    </row>
    <row r="18424" spans="1:17" x14ac:dyDescent="0.25">
      <c r="A18424" t="s">
        <v>976</v>
      </c>
      <c r="B18424" t="s">
        <v>977</v>
      </c>
      <c r="C18424" t="s">
        <v>978</v>
      </c>
      <c r="D18424" t="s">
        <v>589</v>
      </c>
      <c r="E18424" t="s">
        <v>590</v>
      </c>
      <c r="F18424" t="s">
        <v>260</v>
      </c>
      <c r="G18424" t="s">
        <v>195</v>
      </c>
      <c r="H18424" t="s">
        <v>215</v>
      </c>
      <c r="I18424" t="s">
        <v>216</v>
      </c>
      <c r="K18424" t="s">
        <v>202</v>
      </c>
      <c r="M18424" t="s">
        <v>210</v>
      </c>
      <c r="O18424" t="s">
        <v>264</v>
      </c>
      <c r="P18424">
        <v>2025</v>
      </c>
      <c r="Q18424">
        <v>25</v>
      </c>
    </row>
    <row r="18425" spans="1:17" x14ac:dyDescent="0.25">
      <c r="A18425" t="s">
        <v>976</v>
      </c>
      <c r="B18425" t="s">
        <v>977</v>
      </c>
      <c r="C18425" t="s">
        <v>978</v>
      </c>
      <c r="D18425" t="s">
        <v>589</v>
      </c>
      <c r="E18425" t="s">
        <v>590</v>
      </c>
      <c r="F18425" t="s">
        <v>260</v>
      </c>
      <c r="G18425" t="s">
        <v>195</v>
      </c>
      <c r="H18425" t="s">
        <v>215</v>
      </c>
      <c r="I18425" t="s">
        <v>216</v>
      </c>
      <c r="K18425" t="s">
        <v>202</v>
      </c>
      <c r="M18425" t="s">
        <v>210</v>
      </c>
      <c r="O18425" t="s">
        <v>265</v>
      </c>
      <c r="P18425">
        <v>2025</v>
      </c>
      <c r="Q18425">
        <v>35</v>
      </c>
    </row>
    <row r="18426" spans="1:17" x14ac:dyDescent="0.25">
      <c r="A18426" t="s">
        <v>976</v>
      </c>
      <c r="B18426" t="s">
        <v>977</v>
      </c>
      <c r="C18426" t="s">
        <v>978</v>
      </c>
      <c r="D18426" t="s">
        <v>589</v>
      </c>
      <c r="E18426" t="s">
        <v>590</v>
      </c>
      <c r="F18426" t="s">
        <v>260</v>
      </c>
      <c r="G18426" t="s">
        <v>195</v>
      </c>
      <c r="H18426" t="s">
        <v>215</v>
      </c>
      <c r="I18426" t="s">
        <v>216</v>
      </c>
      <c r="K18426" t="s">
        <v>202</v>
      </c>
      <c r="M18426" t="s">
        <v>210</v>
      </c>
      <c r="O18426" t="s">
        <v>194</v>
      </c>
      <c r="P18426">
        <v>2030</v>
      </c>
      <c r="Q18426">
        <v>30</v>
      </c>
    </row>
    <row r="18427" spans="1:17" x14ac:dyDescent="0.25">
      <c r="A18427" t="s">
        <v>976</v>
      </c>
      <c r="B18427" t="s">
        <v>977</v>
      </c>
      <c r="C18427" t="s">
        <v>978</v>
      </c>
      <c r="D18427" t="s">
        <v>589</v>
      </c>
      <c r="E18427" t="s">
        <v>590</v>
      </c>
      <c r="F18427" t="s">
        <v>260</v>
      </c>
      <c r="G18427" t="s">
        <v>195</v>
      </c>
      <c r="H18427" t="s">
        <v>215</v>
      </c>
      <c r="I18427" t="s">
        <v>216</v>
      </c>
      <c r="K18427" t="s">
        <v>202</v>
      </c>
      <c r="M18427" t="s">
        <v>210</v>
      </c>
      <c r="O18427" t="s">
        <v>194</v>
      </c>
      <c r="P18427">
        <v>2040</v>
      </c>
      <c r="Q18427">
        <v>30</v>
      </c>
    </row>
    <row r="18428" spans="1:17" x14ac:dyDescent="0.25">
      <c r="A18428" t="s">
        <v>976</v>
      </c>
      <c r="B18428" t="s">
        <v>977</v>
      </c>
      <c r="C18428" t="s">
        <v>978</v>
      </c>
      <c r="D18428" t="s">
        <v>589</v>
      </c>
      <c r="E18428" t="s">
        <v>590</v>
      </c>
      <c r="F18428" t="s">
        <v>260</v>
      </c>
      <c r="G18428" t="s">
        <v>195</v>
      </c>
      <c r="H18428" t="s">
        <v>215</v>
      </c>
      <c r="I18428" t="s">
        <v>216</v>
      </c>
      <c r="K18428" t="s">
        <v>202</v>
      </c>
      <c r="M18428" t="s">
        <v>210</v>
      </c>
      <c r="O18428" t="s">
        <v>194</v>
      </c>
      <c r="P18428">
        <v>2050</v>
      </c>
      <c r="Q18428">
        <v>30</v>
      </c>
    </row>
    <row r="18429" spans="1:17" x14ac:dyDescent="0.25">
      <c r="A18429" t="s">
        <v>976</v>
      </c>
      <c r="B18429" t="s">
        <v>977</v>
      </c>
      <c r="C18429" t="s">
        <v>978</v>
      </c>
      <c r="D18429" t="s">
        <v>589</v>
      </c>
      <c r="E18429" t="s">
        <v>590</v>
      </c>
      <c r="F18429" t="s">
        <v>260</v>
      </c>
      <c r="G18429" t="s">
        <v>195</v>
      </c>
      <c r="H18429" t="s">
        <v>215</v>
      </c>
      <c r="I18429" t="s">
        <v>216</v>
      </c>
      <c r="K18429" t="s">
        <v>202</v>
      </c>
      <c r="M18429" t="s">
        <v>210</v>
      </c>
      <c r="O18429" t="s">
        <v>264</v>
      </c>
      <c r="P18429">
        <v>2050</v>
      </c>
      <c r="Q18429">
        <v>25</v>
      </c>
    </row>
    <row r="18430" spans="1:17" x14ac:dyDescent="0.25">
      <c r="A18430" t="s">
        <v>976</v>
      </c>
      <c r="B18430" t="s">
        <v>977</v>
      </c>
      <c r="C18430" t="s">
        <v>978</v>
      </c>
      <c r="D18430" t="s">
        <v>589</v>
      </c>
      <c r="E18430" t="s">
        <v>590</v>
      </c>
      <c r="F18430" t="s">
        <v>260</v>
      </c>
      <c r="G18430" t="s">
        <v>195</v>
      </c>
      <c r="H18430" t="s">
        <v>215</v>
      </c>
      <c r="I18430" t="s">
        <v>216</v>
      </c>
      <c r="K18430" t="s">
        <v>202</v>
      </c>
      <c r="M18430" t="s">
        <v>210</v>
      </c>
      <c r="O18430" t="s">
        <v>265</v>
      </c>
      <c r="P18430">
        <v>2050</v>
      </c>
      <c r="Q18430">
        <v>35</v>
      </c>
    </row>
    <row r="18431" spans="1:17" x14ac:dyDescent="0.25">
      <c r="A18431" t="s">
        <v>976</v>
      </c>
      <c r="B18431" t="s">
        <v>977</v>
      </c>
      <c r="C18431" t="s">
        <v>978</v>
      </c>
      <c r="D18431" t="s">
        <v>589</v>
      </c>
      <c r="E18431" t="s">
        <v>590</v>
      </c>
      <c r="F18431" t="s">
        <v>260</v>
      </c>
      <c r="G18431" t="s">
        <v>233</v>
      </c>
      <c r="H18431" t="s">
        <v>805</v>
      </c>
      <c r="I18431" t="s">
        <v>234</v>
      </c>
      <c r="J18431" t="s">
        <v>235</v>
      </c>
      <c r="K18431" t="s">
        <v>236</v>
      </c>
      <c r="L18431" t="s">
        <v>806</v>
      </c>
      <c r="M18431" t="s">
        <v>392</v>
      </c>
      <c r="N18431" t="s">
        <v>386</v>
      </c>
      <c r="O18431" t="s">
        <v>194</v>
      </c>
      <c r="P18431">
        <v>2020</v>
      </c>
      <c r="Q18431">
        <v>50000</v>
      </c>
    </row>
    <row r="18432" spans="1:17" x14ac:dyDescent="0.25">
      <c r="A18432" t="s">
        <v>976</v>
      </c>
      <c r="B18432" t="s">
        <v>977</v>
      </c>
      <c r="C18432" t="s">
        <v>978</v>
      </c>
      <c r="D18432" t="s">
        <v>589</v>
      </c>
      <c r="E18432" t="s">
        <v>590</v>
      </c>
      <c r="F18432" t="s">
        <v>260</v>
      </c>
      <c r="G18432" t="s">
        <v>233</v>
      </c>
      <c r="H18432" t="s">
        <v>805</v>
      </c>
      <c r="I18432" t="s">
        <v>234</v>
      </c>
      <c r="J18432" t="s">
        <v>235</v>
      </c>
      <c r="K18432" t="s">
        <v>236</v>
      </c>
      <c r="L18432" t="s">
        <v>806</v>
      </c>
      <c r="M18432" t="s">
        <v>392</v>
      </c>
      <c r="N18432" t="s">
        <v>386</v>
      </c>
      <c r="O18432" t="s">
        <v>194</v>
      </c>
      <c r="P18432">
        <v>2025</v>
      </c>
      <c r="Q18432">
        <v>42000</v>
      </c>
    </row>
    <row r="18433" spans="1:17" x14ac:dyDescent="0.25">
      <c r="A18433" t="s">
        <v>976</v>
      </c>
      <c r="B18433" t="s">
        <v>977</v>
      </c>
      <c r="C18433" t="s">
        <v>978</v>
      </c>
      <c r="D18433" t="s">
        <v>589</v>
      </c>
      <c r="E18433" t="s">
        <v>590</v>
      </c>
      <c r="F18433" t="s">
        <v>260</v>
      </c>
      <c r="G18433" t="s">
        <v>233</v>
      </c>
      <c r="H18433" t="s">
        <v>805</v>
      </c>
      <c r="I18433" t="s">
        <v>234</v>
      </c>
      <c r="J18433" t="s">
        <v>235</v>
      </c>
      <c r="K18433" t="s">
        <v>236</v>
      </c>
      <c r="L18433" t="s">
        <v>806</v>
      </c>
      <c r="M18433" t="s">
        <v>392</v>
      </c>
      <c r="N18433" t="s">
        <v>386</v>
      </c>
      <c r="O18433" t="s">
        <v>264</v>
      </c>
      <c r="P18433">
        <v>2025</v>
      </c>
      <c r="Q18433">
        <v>35700</v>
      </c>
    </row>
    <row r="18434" spans="1:17" x14ac:dyDescent="0.25">
      <c r="A18434" t="s">
        <v>976</v>
      </c>
      <c r="B18434" t="s">
        <v>977</v>
      </c>
      <c r="C18434" t="s">
        <v>978</v>
      </c>
      <c r="D18434" t="s">
        <v>589</v>
      </c>
      <c r="E18434" t="s">
        <v>590</v>
      </c>
      <c r="F18434" t="s">
        <v>260</v>
      </c>
      <c r="G18434" t="s">
        <v>233</v>
      </c>
      <c r="H18434" t="s">
        <v>805</v>
      </c>
      <c r="I18434" t="s">
        <v>234</v>
      </c>
      <c r="J18434" t="s">
        <v>235</v>
      </c>
      <c r="K18434" t="s">
        <v>236</v>
      </c>
      <c r="L18434" t="s">
        <v>806</v>
      </c>
      <c r="M18434" t="s">
        <v>392</v>
      </c>
      <c r="N18434" t="s">
        <v>386</v>
      </c>
      <c r="O18434" t="s">
        <v>265</v>
      </c>
      <c r="P18434">
        <v>2025</v>
      </c>
      <c r="Q18434">
        <v>48300</v>
      </c>
    </row>
    <row r="18435" spans="1:17" x14ac:dyDescent="0.25">
      <c r="A18435" t="s">
        <v>976</v>
      </c>
      <c r="B18435" t="s">
        <v>977</v>
      </c>
      <c r="C18435" t="s">
        <v>978</v>
      </c>
      <c r="D18435" t="s">
        <v>589</v>
      </c>
      <c r="E18435" t="s">
        <v>590</v>
      </c>
      <c r="F18435" t="s">
        <v>260</v>
      </c>
      <c r="G18435" t="s">
        <v>233</v>
      </c>
      <c r="H18435" t="s">
        <v>805</v>
      </c>
      <c r="I18435" t="s">
        <v>234</v>
      </c>
      <c r="J18435" t="s">
        <v>235</v>
      </c>
      <c r="K18435" t="s">
        <v>236</v>
      </c>
      <c r="L18435" t="s">
        <v>806</v>
      </c>
      <c r="M18435" t="s">
        <v>392</v>
      </c>
      <c r="N18435" t="s">
        <v>386</v>
      </c>
      <c r="O18435" t="s">
        <v>194</v>
      </c>
      <c r="P18435">
        <v>2030</v>
      </c>
      <c r="Q18435">
        <v>39000</v>
      </c>
    </row>
    <row r="18436" spans="1:17" x14ac:dyDescent="0.25">
      <c r="A18436" t="s">
        <v>976</v>
      </c>
      <c r="B18436" t="s">
        <v>977</v>
      </c>
      <c r="C18436" t="s">
        <v>978</v>
      </c>
      <c r="D18436" t="s">
        <v>589</v>
      </c>
      <c r="E18436" t="s">
        <v>590</v>
      </c>
      <c r="F18436" t="s">
        <v>260</v>
      </c>
      <c r="G18436" t="s">
        <v>233</v>
      </c>
      <c r="H18436" t="s">
        <v>805</v>
      </c>
      <c r="I18436" t="s">
        <v>234</v>
      </c>
      <c r="J18436" t="s">
        <v>235</v>
      </c>
      <c r="K18436" t="s">
        <v>236</v>
      </c>
      <c r="L18436" t="s">
        <v>806</v>
      </c>
      <c r="M18436" t="s">
        <v>392</v>
      </c>
      <c r="N18436" t="s">
        <v>386</v>
      </c>
      <c r="O18436" t="s">
        <v>194</v>
      </c>
      <c r="P18436">
        <v>2040</v>
      </c>
      <c r="Q18436">
        <v>34000</v>
      </c>
    </row>
    <row r="18437" spans="1:17" x14ac:dyDescent="0.25">
      <c r="A18437" t="s">
        <v>976</v>
      </c>
      <c r="B18437" t="s">
        <v>977</v>
      </c>
      <c r="C18437" t="s">
        <v>978</v>
      </c>
      <c r="D18437" t="s">
        <v>589</v>
      </c>
      <c r="E18437" t="s">
        <v>590</v>
      </c>
      <c r="F18437" t="s">
        <v>260</v>
      </c>
      <c r="G18437" t="s">
        <v>233</v>
      </c>
      <c r="H18437" t="s">
        <v>805</v>
      </c>
      <c r="I18437" t="s">
        <v>234</v>
      </c>
      <c r="J18437" t="s">
        <v>235</v>
      </c>
      <c r="K18437" t="s">
        <v>236</v>
      </c>
      <c r="L18437" t="s">
        <v>806</v>
      </c>
      <c r="M18437" t="s">
        <v>392</v>
      </c>
      <c r="N18437" t="s">
        <v>386</v>
      </c>
      <c r="O18437" t="s">
        <v>194</v>
      </c>
      <c r="P18437">
        <v>2050</v>
      </c>
      <c r="Q18437">
        <v>33000</v>
      </c>
    </row>
    <row r="18438" spans="1:17" x14ac:dyDescent="0.25">
      <c r="A18438" t="s">
        <v>976</v>
      </c>
      <c r="B18438" t="s">
        <v>977</v>
      </c>
      <c r="C18438" t="s">
        <v>978</v>
      </c>
      <c r="D18438" t="s">
        <v>589</v>
      </c>
      <c r="E18438" t="s">
        <v>590</v>
      </c>
      <c r="F18438" t="s">
        <v>260</v>
      </c>
      <c r="G18438" t="s">
        <v>233</v>
      </c>
      <c r="H18438" t="s">
        <v>805</v>
      </c>
      <c r="I18438" t="s">
        <v>234</v>
      </c>
      <c r="J18438" t="s">
        <v>235</v>
      </c>
      <c r="K18438" t="s">
        <v>236</v>
      </c>
      <c r="L18438" t="s">
        <v>806</v>
      </c>
      <c r="M18438" t="s">
        <v>392</v>
      </c>
      <c r="N18438" t="s">
        <v>386</v>
      </c>
      <c r="O18438" t="s">
        <v>264</v>
      </c>
      <c r="P18438">
        <v>2050</v>
      </c>
      <c r="Q18438">
        <v>24750</v>
      </c>
    </row>
    <row r="18439" spans="1:17" x14ac:dyDescent="0.25">
      <c r="A18439" t="s">
        <v>976</v>
      </c>
      <c r="B18439" t="s">
        <v>977</v>
      </c>
      <c r="C18439" t="s">
        <v>978</v>
      </c>
      <c r="D18439" t="s">
        <v>589</v>
      </c>
      <c r="E18439" t="s">
        <v>590</v>
      </c>
      <c r="F18439" t="s">
        <v>260</v>
      </c>
      <c r="G18439" t="s">
        <v>233</v>
      </c>
      <c r="H18439" t="s">
        <v>805</v>
      </c>
      <c r="I18439" t="s">
        <v>234</v>
      </c>
      <c r="J18439" t="s">
        <v>235</v>
      </c>
      <c r="K18439" t="s">
        <v>236</v>
      </c>
      <c r="L18439" t="s">
        <v>806</v>
      </c>
      <c r="M18439" t="s">
        <v>392</v>
      </c>
      <c r="N18439" t="s">
        <v>386</v>
      </c>
      <c r="O18439" t="s">
        <v>265</v>
      </c>
      <c r="P18439">
        <v>2050</v>
      </c>
      <c r="Q18439">
        <v>49500</v>
      </c>
    </row>
    <row r="18440" spans="1:17" x14ac:dyDescent="0.25">
      <c r="A18440" t="s">
        <v>976</v>
      </c>
      <c r="B18440" t="s">
        <v>977</v>
      </c>
      <c r="C18440" t="s">
        <v>978</v>
      </c>
      <c r="D18440" t="s">
        <v>589</v>
      </c>
      <c r="E18440" t="s">
        <v>590</v>
      </c>
      <c r="F18440" t="s">
        <v>260</v>
      </c>
      <c r="G18440" t="s">
        <v>233</v>
      </c>
      <c r="H18440" t="s">
        <v>808</v>
      </c>
      <c r="I18440" t="s">
        <v>240</v>
      </c>
      <c r="J18440" t="s">
        <v>235</v>
      </c>
      <c r="K18440" t="s">
        <v>241</v>
      </c>
      <c r="L18440" t="s">
        <v>806</v>
      </c>
      <c r="M18440" t="s">
        <v>344</v>
      </c>
      <c r="N18440" t="s">
        <v>386</v>
      </c>
      <c r="O18440" t="s">
        <v>194</v>
      </c>
      <c r="P18440">
        <v>2020</v>
      </c>
      <c r="Q18440">
        <v>1.6998694385012501</v>
      </c>
    </row>
    <row r="18441" spans="1:17" x14ac:dyDescent="0.25">
      <c r="A18441" t="s">
        <v>976</v>
      </c>
      <c r="B18441" t="s">
        <v>977</v>
      </c>
      <c r="C18441" t="s">
        <v>978</v>
      </c>
      <c r="D18441" t="s">
        <v>589</v>
      </c>
      <c r="E18441" t="s">
        <v>590</v>
      </c>
      <c r="F18441" t="s">
        <v>260</v>
      </c>
      <c r="G18441" t="s">
        <v>233</v>
      </c>
      <c r="H18441" t="s">
        <v>808</v>
      </c>
      <c r="I18441" t="s">
        <v>240</v>
      </c>
      <c r="J18441" t="s">
        <v>235</v>
      </c>
      <c r="K18441" t="s">
        <v>241</v>
      </c>
      <c r="L18441" t="s">
        <v>806</v>
      </c>
      <c r="M18441" t="s">
        <v>344</v>
      </c>
      <c r="N18441" t="s">
        <v>386</v>
      </c>
      <c r="O18441" t="s">
        <v>194</v>
      </c>
      <c r="P18441">
        <v>2025</v>
      </c>
      <c r="Q18441">
        <v>1.4880105088775299</v>
      </c>
    </row>
    <row r="18442" spans="1:17" x14ac:dyDescent="0.25">
      <c r="A18442" t="s">
        <v>976</v>
      </c>
      <c r="B18442" t="s">
        <v>977</v>
      </c>
      <c r="C18442" t="s">
        <v>978</v>
      </c>
      <c r="D18442" t="s">
        <v>589</v>
      </c>
      <c r="E18442" t="s">
        <v>590</v>
      </c>
      <c r="F18442" t="s">
        <v>260</v>
      </c>
      <c r="G18442" t="s">
        <v>233</v>
      </c>
      <c r="H18442" t="s">
        <v>808</v>
      </c>
      <c r="I18442" t="s">
        <v>240</v>
      </c>
      <c r="J18442" t="s">
        <v>235</v>
      </c>
      <c r="K18442" t="s">
        <v>241</v>
      </c>
      <c r="L18442" t="s">
        <v>806</v>
      </c>
      <c r="M18442" t="s">
        <v>344</v>
      </c>
      <c r="N18442" t="s">
        <v>386</v>
      </c>
      <c r="O18442" t="s">
        <v>264</v>
      </c>
      <c r="P18442">
        <v>2025</v>
      </c>
      <c r="Q18442">
        <v>1.4880105088775299</v>
      </c>
    </row>
    <row r="18443" spans="1:17" x14ac:dyDescent="0.25">
      <c r="A18443" t="s">
        <v>976</v>
      </c>
      <c r="B18443" t="s">
        <v>977</v>
      </c>
      <c r="C18443" t="s">
        <v>978</v>
      </c>
      <c r="D18443" t="s">
        <v>589</v>
      </c>
      <c r="E18443" t="s">
        <v>590</v>
      </c>
      <c r="F18443" t="s">
        <v>260</v>
      </c>
      <c r="G18443" t="s">
        <v>233</v>
      </c>
      <c r="H18443" t="s">
        <v>808</v>
      </c>
      <c r="I18443" t="s">
        <v>240</v>
      </c>
      <c r="J18443" t="s">
        <v>235</v>
      </c>
      <c r="K18443" t="s">
        <v>241</v>
      </c>
      <c r="L18443" t="s">
        <v>806</v>
      </c>
      <c r="M18443" t="s">
        <v>344</v>
      </c>
      <c r="N18443" t="s">
        <v>386</v>
      </c>
      <c r="O18443" t="s">
        <v>265</v>
      </c>
      <c r="P18443">
        <v>2025</v>
      </c>
      <c r="Q18443">
        <v>1.4880105088775299</v>
      </c>
    </row>
    <row r="18444" spans="1:17" x14ac:dyDescent="0.25">
      <c r="A18444" t="s">
        <v>976</v>
      </c>
      <c r="B18444" t="s">
        <v>977</v>
      </c>
      <c r="C18444" t="s">
        <v>978</v>
      </c>
      <c r="D18444" t="s">
        <v>589</v>
      </c>
      <c r="E18444" t="s">
        <v>590</v>
      </c>
      <c r="F18444" t="s">
        <v>260</v>
      </c>
      <c r="G18444" t="s">
        <v>233</v>
      </c>
      <c r="H18444" t="s">
        <v>808</v>
      </c>
      <c r="I18444" t="s">
        <v>240</v>
      </c>
      <c r="J18444" t="s">
        <v>235</v>
      </c>
      <c r="K18444" t="s">
        <v>241</v>
      </c>
      <c r="L18444" t="s">
        <v>806</v>
      </c>
      <c r="M18444" t="s">
        <v>344</v>
      </c>
      <c r="N18444" t="s">
        <v>386</v>
      </c>
      <c r="O18444" t="s">
        <v>194</v>
      </c>
      <c r="P18444">
        <v>2030</v>
      </c>
      <c r="Q18444">
        <v>1.38435948017712</v>
      </c>
    </row>
    <row r="18445" spans="1:17" x14ac:dyDescent="0.25">
      <c r="A18445" t="s">
        <v>976</v>
      </c>
      <c r="B18445" t="s">
        <v>977</v>
      </c>
      <c r="C18445" t="s">
        <v>978</v>
      </c>
      <c r="D18445" t="s">
        <v>589</v>
      </c>
      <c r="E18445" t="s">
        <v>590</v>
      </c>
      <c r="F18445" t="s">
        <v>260</v>
      </c>
      <c r="G18445" t="s">
        <v>233</v>
      </c>
      <c r="H18445" t="s">
        <v>808</v>
      </c>
      <c r="I18445" t="s">
        <v>240</v>
      </c>
      <c r="J18445" t="s">
        <v>235</v>
      </c>
      <c r="K18445" t="s">
        <v>241</v>
      </c>
      <c r="L18445" t="s">
        <v>806</v>
      </c>
      <c r="M18445" t="s">
        <v>344</v>
      </c>
      <c r="N18445" t="s">
        <v>386</v>
      </c>
      <c r="O18445" t="s">
        <v>194</v>
      </c>
      <c r="P18445">
        <v>2040</v>
      </c>
      <c r="Q18445">
        <v>1.2384231360608899</v>
      </c>
    </row>
    <row r="18446" spans="1:17" x14ac:dyDescent="0.25">
      <c r="A18446" t="s">
        <v>976</v>
      </c>
      <c r="B18446" t="s">
        <v>977</v>
      </c>
      <c r="C18446" t="s">
        <v>978</v>
      </c>
      <c r="D18446" t="s">
        <v>589</v>
      </c>
      <c r="E18446" t="s">
        <v>590</v>
      </c>
      <c r="F18446" t="s">
        <v>260</v>
      </c>
      <c r="G18446" t="s">
        <v>233</v>
      </c>
      <c r="H18446" t="s">
        <v>808</v>
      </c>
      <c r="I18446" t="s">
        <v>240</v>
      </c>
      <c r="J18446" t="s">
        <v>235</v>
      </c>
      <c r="K18446" t="s">
        <v>241</v>
      </c>
      <c r="L18446" t="s">
        <v>806</v>
      </c>
      <c r="M18446" t="s">
        <v>344</v>
      </c>
      <c r="N18446" t="s">
        <v>386</v>
      </c>
      <c r="O18446" t="s">
        <v>194</v>
      </c>
      <c r="P18446">
        <v>2050</v>
      </c>
      <c r="Q18446">
        <v>1.1858710801964001</v>
      </c>
    </row>
    <row r="18447" spans="1:17" x14ac:dyDescent="0.25">
      <c r="A18447" t="s">
        <v>976</v>
      </c>
      <c r="B18447" t="s">
        <v>977</v>
      </c>
      <c r="C18447" t="s">
        <v>978</v>
      </c>
      <c r="D18447" t="s">
        <v>589</v>
      </c>
      <c r="E18447" t="s">
        <v>590</v>
      </c>
      <c r="F18447" t="s">
        <v>260</v>
      </c>
      <c r="G18447" t="s">
        <v>233</v>
      </c>
      <c r="H18447" t="s">
        <v>808</v>
      </c>
      <c r="I18447" t="s">
        <v>240</v>
      </c>
      <c r="J18447" t="s">
        <v>235</v>
      </c>
      <c r="K18447" t="s">
        <v>241</v>
      </c>
      <c r="L18447" t="s">
        <v>806</v>
      </c>
      <c r="M18447" t="s">
        <v>344</v>
      </c>
      <c r="N18447" t="s">
        <v>386</v>
      </c>
      <c r="O18447" t="s">
        <v>264</v>
      </c>
      <c r="P18447">
        <v>2050</v>
      </c>
      <c r="Q18447">
        <v>1.1858710801964001</v>
      </c>
    </row>
    <row r="18448" spans="1:17" x14ac:dyDescent="0.25">
      <c r="A18448" t="s">
        <v>976</v>
      </c>
      <c r="B18448" t="s">
        <v>977</v>
      </c>
      <c r="C18448" t="s">
        <v>978</v>
      </c>
      <c r="D18448" t="s">
        <v>589</v>
      </c>
      <c r="E18448" t="s">
        <v>590</v>
      </c>
      <c r="F18448" t="s">
        <v>260</v>
      </c>
      <c r="G18448" t="s">
        <v>233</v>
      </c>
      <c r="H18448" t="s">
        <v>808</v>
      </c>
      <c r="I18448" t="s">
        <v>240</v>
      </c>
      <c r="J18448" t="s">
        <v>235</v>
      </c>
      <c r="K18448" t="s">
        <v>241</v>
      </c>
      <c r="L18448" t="s">
        <v>806</v>
      </c>
      <c r="M18448" t="s">
        <v>344</v>
      </c>
      <c r="N18448" t="s">
        <v>386</v>
      </c>
      <c r="O18448" t="s">
        <v>265</v>
      </c>
      <c r="P18448">
        <v>2050</v>
      </c>
      <c r="Q18448">
        <v>1.1858710801964001</v>
      </c>
    </row>
    <row r="18449" spans="1:17" x14ac:dyDescent="0.25">
      <c r="A18449" t="s">
        <v>976</v>
      </c>
      <c r="B18449" t="s">
        <v>977</v>
      </c>
      <c r="C18449" t="s">
        <v>978</v>
      </c>
      <c r="D18449" t="s">
        <v>589</v>
      </c>
      <c r="E18449" t="s">
        <v>590</v>
      </c>
      <c r="F18449" t="s">
        <v>260</v>
      </c>
      <c r="G18449" t="s">
        <v>233</v>
      </c>
      <c r="H18449" t="s">
        <v>960</v>
      </c>
      <c r="I18449" t="s">
        <v>240</v>
      </c>
      <c r="J18449" t="s">
        <v>290</v>
      </c>
      <c r="K18449" t="s">
        <v>241</v>
      </c>
      <c r="L18449" t="s">
        <v>806</v>
      </c>
      <c r="N18449" t="s">
        <v>386</v>
      </c>
      <c r="O18449" t="s">
        <v>194</v>
      </c>
      <c r="P18449">
        <v>2020</v>
      </c>
      <c r="Q18449">
        <v>0.38968324265494902</v>
      </c>
    </row>
    <row r="18450" spans="1:17" x14ac:dyDescent="0.25">
      <c r="A18450" t="s">
        <v>976</v>
      </c>
      <c r="B18450" t="s">
        <v>977</v>
      </c>
      <c r="C18450" t="s">
        <v>978</v>
      </c>
      <c r="D18450" t="s">
        <v>589</v>
      </c>
      <c r="E18450" t="s">
        <v>590</v>
      </c>
      <c r="F18450" t="s">
        <v>260</v>
      </c>
      <c r="G18450" t="s">
        <v>233</v>
      </c>
      <c r="H18450" t="s">
        <v>960</v>
      </c>
      <c r="I18450" t="s">
        <v>240</v>
      </c>
      <c r="J18450" t="s">
        <v>290</v>
      </c>
      <c r="K18450" t="s">
        <v>241</v>
      </c>
      <c r="L18450" t="s">
        <v>806</v>
      </c>
      <c r="N18450" t="s">
        <v>386</v>
      </c>
      <c r="O18450" t="s">
        <v>194</v>
      </c>
      <c r="P18450">
        <v>2025</v>
      </c>
      <c r="Q18450">
        <v>0.31380065109751998</v>
      </c>
    </row>
    <row r="18451" spans="1:17" x14ac:dyDescent="0.25">
      <c r="A18451" t="s">
        <v>976</v>
      </c>
      <c r="B18451" t="s">
        <v>977</v>
      </c>
      <c r="C18451" t="s">
        <v>978</v>
      </c>
      <c r="D18451" t="s">
        <v>589</v>
      </c>
      <c r="E18451" t="s">
        <v>590</v>
      </c>
      <c r="F18451" t="s">
        <v>260</v>
      </c>
      <c r="G18451" t="s">
        <v>233</v>
      </c>
      <c r="H18451" t="s">
        <v>960</v>
      </c>
      <c r="I18451" t="s">
        <v>240</v>
      </c>
      <c r="J18451" t="s">
        <v>290</v>
      </c>
      <c r="K18451" t="s">
        <v>241</v>
      </c>
      <c r="L18451" t="s">
        <v>806</v>
      </c>
      <c r="N18451" t="s">
        <v>386</v>
      </c>
      <c r="O18451" t="s">
        <v>264</v>
      </c>
      <c r="P18451">
        <v>2025</v>
      </c>
      <c r="Q18451">
        <v>0.31380065109751998</v>
      </c>
    </row>
    <row r="18452" spans="1:17" x14ac:dyDescent="0.25">
      <c r="A18452" t="s">
        <v>976</v>
      </c>
      <c r="B18452" t="s">
        <v>977</v>
      </c>
      <c r="C18452" t="s">
        <v>978</v>
      </c>
      <c r="D18452" t="s">
        <v>589</v>
      </c>
      <c r="E18452" t="s">
        <v>590</v>
      </c>
      <c r="F18452" t="s">
        <v>260</v>
      </c>
      <c r="G18452" t="s">
        <v>233</v>
      </c>
      <c r="H18452" t="s">
        <v>960</v>
      </c>
      <c r="I18452" t="s">
        <v>240</v>
      </c>
      <c r="J18452" t="s">
        <v>290</v>
      </c>
      <c r="K18452" t="s">
        <v>241</v>
      </c>
      <c r="L18452" t="s">
        <v>806</v>
      </c>
      <c r="N18452" t="s">
        <v>386</v>
      </c>
      <c r="O18452" t="s">
        <v>265</v>
      </c>
      <c r="P18452">
        <v>2025</v>
      </c>
      <c r="Q18452">
        <v>0.31380065109751998</v>
      </c>
    </row>
    <row r="18453" spans="1:17" x14ac:dyDescent="0.25">
      <c r="A18453" t="s">
        <v>976</v>
      </c>
      <c r="B18453" t="s">
        <v>977</v>
      </c>
      <c r="C18453" t="s">
        <v>978</v>
      </c>
      <c r="D18453" t="s">
        <v>589</v>
      </c>
      <c r="E18453" t="s">
        <v>590</v>
      </c>
      <c r="F18453" t="s">
        <v>260</v>
      </c>
      <c r="G18453" t="s">
        <v>233</v>
      </c>
      <c r="H18453" t="s">
        <v>960</v>
      </c>
      <c r="I18453" t="s">
        <v>240</v>
      </c>
      <c r="J18453" t="s">
        <v>290</v>
      </c>
      <c r="K18453" t="s">
        <v>241</v>
      </c>
      <c r="L18453" t="s">
        <v>806</v>
      </c>
      <c r="N18453" t="s">
        <v>386</v>
      </c>
      <c r="O18453" t="s">
        <v>194</v>
      </c>
      <c r="P18453">
        <v>2030</v>
      </c>
      <c r="Q18453">
        <v>0.25365353163042698</v>
      </c>
    </row>
    <row r="18454" spans="1:17" x14ac:dyDescent="0.25">
      <c r="A18454" t="s">
        <v>976</v>
      </c>
      <c r="B18454" t="s">
        <v>977</v>
      </c>
      <c r="C18454" t="s">
        <v>978</v>
      </c>
      <c r="D18454" t="s">
        <v>589</v>
      </c>
      <c r="E18454" t="s">
        <v>590</v>
      </c>
      <c r="F18454" t="s">
        <v>260</v>
      </c>
      <c r="G18454" t="s">
        <v>233</v>
      </c>
      <c r="H18454" t="s">
        <v>960</v>
      </c>
      <c r="I18454" t="s">
        <v>240</v>
      </c>
      <c r="J18454" t="s">
        <v>290</v>
      </c>
      <c r="K18454" t="s">
        <v>241</v>
      </c>
      <c r="L18454" t="s">
        <v>806</v>
      </c>
      <c r="N18454" t="s">
        <v>386</v>
      </c>
      <c r="O18454" t="s">
        <v>194</v>
      </c>
      <c r="P18454">
        <v>2040</v>
      </c>
      <c r="Q18454">
        <v>0.22840906751985299</v>
      </c>
    </row>
    <row r="18455" spans="1:17" x14ac:dyDescent="0.25">
      <c r="A18455" t="s">
        <v>976</v>
      </c>
      <c r="B18455" t="s">
        <v>977</v>
      </c>
      <c r="C18455" t="s">
        <v>978</v>
      </c>
      <c r="D18455" t="s">
        <v>589</v>
      </c>
      <c r="E18455" t="s">
        <v>590</v>
      </c>
      <c r="F18455" t="s">
        <v>260</v>
      </c>
      <c r="G18455" t="s">
        <v>233</v>
      </c>
      <c r="H18455" t="s">
        <v>960</v>
      </c>
      <c r="I18455" t="s">
        <v>240</v>
      </c>
      <c r="J18455" t="s">
        <v>290</v>
      </c>
      <c r="K18455" t="s">
        <v>241</v>
      </c>
      <c r="L18455" t="s">
        <v>806</v>
      </c>
      <c r="N18455" t="s">
        <v>386</v>
      </c>
      <c r="O18455" t="s">
        <v>194</v>
      </c>
      <c r="P18455">
        <v>2050</v>
      </c>
      <c r="Q18455">
        <v>0.21927247367637301</v>
      </c>
    </row>
    <row r="18456" spans="1:17" x14ac:dyDescent="0.25">
      <c r="A18456" t="s">
        <v>976</v>
      </c>
      <c r="B18456" t="s">
        <v>977</v>
      </c>
      <c r="C18456" t="s">
        <v>978</v>
      </c>
      <c r="D18456" t="s">
        <v>589</v>
      </c>
      <c r="E18456" t="s">
        <v>590</v>
      </c>
      <c r="F18456" t="s">
        <v>260</v>
      </c>
      <c r="G18456" t="s">
        <v>233</v>
      </c>
      <c r="H18456" t="s">
        <v>960</v>
      </c>
      <c r="I18456" t="s">
        <v>240</v>
      </c>
      <c r="J18456" t="s">
        <v>290</v>
      </c>
      <c r="K18456" t="s">
        <v>241</v>
      </c>
      <c r="L18456" t="s">
        <v>806</v>
      </c>
      <c r="N18456" t="s">
        <v>386</v>
      </c>
      <c r="O18456" t="s">
        <v>264</v>
      </c>
      <c r="P18456">
        <v>2050</v>
      </c>
      <c r="Q18456">
        <v>0.21927247367637301</v>
      </c>
    </row>
    <row r="18457" spans="1:17" x14ac:dyDescent="0.25">
      <c r="A18457" t="s">
        <v>976</v>
      </c>
      <c r="B18457" t="s">
        <v>977</v>
      </c>
      <c r="C18457" t="s">
        <v>978</v>
      </c>
      <c r="D18457" t="s">
        <v>589</v>
      </c>
      <c r="E18457" t="s">
        <v>590</v>
      </c>
      <c r="F18457" t="s">
        <v>260</v>
      </c>
      <c r="G18457" t="s">
        <v>233</v>
      </c>
      <c r="H18457" t="s">
        <v>960</v>
      </c>
      <c r="I18457" t="s">
        <v>240</v>
      </c>
      <c r="J18457" t="s">
        <v>290</v>
      </c>
      <c r="K18457" t="s">
        <v>241</v>
      </c>
      <c r="L18457" t="s">
        <v>806</v>
      </c>
      <c r="N18457" t="s">
        <v>386</v>
      </c>
      <c r="O18457" t="s">
        <v>265</v>
      </c>
      <c r="P18457">
        <v>2050</v>
      </c>
      <c r="Q18457">
        <v>0.21927247367637301</v>
      </c>
    </row>
    <row r="18458" spans="1:17" x14ac:dyDescent="0.25">
      <c r="A18458" t="s">
        <v>976</v>
      </c>
      <c r="B18458" t="s">
        <v>977</v>
      </c>
      <c r="C18458" t="s">
        <v>978</v>
      </c>
      <c r="D18458" t="s">
        <v>589</v>
      </c>
      <c r="E18458" t="s">
        <v>590</v>
      </c>
      <c r="F18458" t="s">
        <v>260</v>
      </c>
      <c r="G18458" t="s">
        <v>233</v>
      </c>
      <c r="H18458" t="s">
        <v>961</v>
      </c>
      <c r="I18458" t="s">
        <v>4</v>
      </c>
      <c r="J18458" t="s">
        <v>235</v>
      </c>
      <c r="K18458" t="s">
        <v>242</v>
      </c>
      <c r="L18458" t="s">
        <v>806</v>
      </c>
      <c r="M18458" t="s">
        <v>392</v>
      </c>
      <c r="N18458" t="s">
        <v>386</v>
      </c>
      <c r="O18458" t="s">
        <v>194</v>
      </c>
      <c r="P18458">
        <v>2020</v>
      </c>
      <c r="Q18458">
        <v>5</v>
      </c>
    </row>
    <row r="18459" spans="1:17" x14ac:dyDescent="0.25">
      <c r="A18459" t="s">
        <v>976</v>
      </c>
      <c r="B18459" t="s">
        <v>977</v>
      </c>
      <c r="C18459" t="s">
        <v>978</v>
      </c>
      <c r="D18459" t="s">
        <v>589</v>
      </c>
      <c r="E18459" t="s">
        <v>590</v>
      </c>
      <c r="F18459" t="s">
        <v>260</v>
      </c>
      <c r="G18459" t="s">
        <v>233</v>
      </c>
      <c r="H18459" t="s">
        <v>961</v>
      </c>
      <c r="I18459" t="s">
        <v>4</v>
      </c>
      <c r="J18459" t="s">
        <v>235</v>
      </c>
      <c r="K18459" t="s">
        <v>242</v>
      </c>
      <c r="L18459" t="s">
        <v>806</v>
      </c>
      <c r="M18459" t="s">
        <v>392</v>
      </c>
      <c r="N18459" t="s">
        <v>386</v>
      </c>
      <c r="O18459" t="s">
        <v>194</v>
      </c>
      <c r="P18459">
        <v>2025</v>
      </c>
      <c r="Q18459">
        <v>4.17212836057735</v>
      </c>
    </row>
    <row r="18460" spans="1:17" x14ac:dyDescent="0.25">
      <c r="A18460" t="s">
        <v>976</v>
      </c>
      <c r="B18460" t="s">
        <v>977</v>
      </c>
      <c r="C18460" t="s">
        <v>978</v>
      </c>
      <c r="D18460" t="s">
        <v>589</v>
      </c>
      <c r="E18460" t="s">
        <v>590</v>
      </c>
      <c r="F18460" t="s">
        <v>260</v>
      </c>
      <c r="G18460" t="s">
        <v>233</v>
      </c>
      <c r="H18460" t="s">
        <v>961</v>
      </c>
      <c r="I18460" t="s">
        <v>4</v>
      </c>
      <c r="J18460" t="s">
        <v>235</v>
      </c>
      <c r="K18460" t="s">
        <v>242</v>
      </c>
      <c r="L18460" t="s">
        <v>806</v>
      </c>
      <c r="M18460" t="s">
        <v>392</v>
      </c>
      <c r="N18460" t="s">
        <v>386</v>
      </c>
      <c r="O18460" t="s">
        <v>264</v>
      </c>
      <c r="P18460">
        <v>2025</v>
      </c>
      <c r="Q18460">
        <v>3.5463091064907499</v>
      </c>
    </row>
    <row r="18461" spans="1:17" x14ac:dyDescent="0.25">
      <c r="A18461" t="s">
        <v>976</v>
      </c>
      <c r="B18461" t="s">
        <v>977</v>
      </c>
      <c r="C18461" t="s">
        <v>978</v>
      </c>
      <c r="D18461" t="s">
        <v>589</v>
      </c>
      <c r="E18461" t="s">
        <v>590</v>
      </c>
      <c r="F18461" t="s">
        <v>260</v>
      </c>
      <c r="G18461" t="s">
        <v>233</v>
      </c>
      <c r="H18461" t="s">
        <v>961</v>
      </c>
      <c r="I18461" t="s">
        <v>4</v>
      </c>
      <c r="J18461" t="s">
        <v>235</v>
      </c>
      <c r="K18461" t="s">
        <v>242</v>
      </c>
      <c r="L18461" t="s">
        <v>806</v>
      </c>
      <c r="M18461" t="s">
        <v>392</v>
      </c>
      <c r="N18461" t="s">
        <v>386</v>
      </c>
      <c r="O18461" t="s">
        <v>265</v>
      </c>
      <c r="P18461">
        <v>2025</v>
      </c>
      <c r="Q18461">
        <v>16.6885134423094</v>
      </c>
    </row>
    <row r="18462" spans="1:17" x14ac:dyDescent="0.25">
      <c r="A18462" t="s">
        <v>976</v>
      </c>
      <c r="B18462" t="s">
        <v>977</v>
      </c>
      <c r="C18462" t="s">
        <v>978</v>
      </c>
      <c r="D18462" t="s">
        <v>589</v>
      </c>
      <c r="E18462" t="s">
        <v>590</v>
      </c>
      <c r="F18462" t="s">
        <v>260</v>
      </c>
      <c r="G18462" t="s">
        <v>233</v>
      </c>
      <c r="H18462" t="s">
        <v>961</v>
      </c>
      <c r="I18462" t="s">
        <v>4</v>
      </c>
      <c r="J18462" t="s">
        <v>235</v>
      </c>
      <c r="K18462" t="s">
        <v>242</v>
      </c>
      <c r="L18462" t="s">
        <v>806</v>
      </c>
      <c r="M18462" t="s">
        <v>392</v>
      </c>
      <c r="N18462" t="s">
        <v>386</v>
      </c>
      <c r="O18462" t="s">
        <v>194</v>
      </c>
      <c r="P18462">
        <v>2030</v>
      </c>
      <c r="Q18462">
        <v>3.8946651172509599</v>
      </c>
    </row>
    <row r="18463" spans="1:17" x14ac:dyDescent="0.25">
      <c r="A18463" t="s">
        <v>976</v>
      </c>
      <c r="B18463" t="s">
        <v>977</v>
      </c>
      <c r="C18463" t="s">
        <v>978</v>
      </c>
      <c r="D18463" t="s">
        <v>589</v>
      </c>
      <c r="E18463" t="s">
        <v>590</v>
      </c>
      <c r="F18463" t="s">
        <v>260</v>
      </c>
      <c r="G18463" t="s">
        <v>233</v>
      </c>
      <c r="H18463" t="s">
        <v>961</v>
      </c>
      <c r="I18463" t="s">
        <v>4</v>
      </c>
      <c r="J18463" t="s">
        <v>235</v>
      </c>
      <c r="K18463" t="s">
        <v>242</v>
      </c>
      <c r="L18463" t="s">
        <v>806</v>
      </c>
      <c r="M18463" t="s">
        <v>392</v>
      </c>
      <c r="N18463" t="s">
        <v>386</v>
      </c>
      <c r="O18463" t="s">
        <v>194</v>
      </c>
      <c r="P18463">
        <v>2040</v>
      </c>
      <c r="Q18463">
        <v>3.4208033705973002</v>
      </c>
    </row>
    <row r="18464" spans="1:17" x14ac:dyDescent="0.25">
      <c r="A18464" t="s">
        <v>976</v>
      </c>
      <c r="B18464" t="s">
        <v>977</v>
      </c>
      <c r="C18464" t="s">
        <v>978</v>
      </c>
      <c r="D18464" t="s">
        <v>589</v>
      </c>
      <c r="E18464" t="s">
        <v>590</v>
      </c>
      <c r="F18464" t="s">
        <v>260</v>
      </c>
      <c r="G18464" t="s">
        <v>233</v>
      </c>
      <c r="H18464" t="s">
        <v>961</v>
      </c>
      <c r="I18464" t="s">
        <v>4</v>
      </c>
      <c r="J18464" t="s">
        <v>235</v>
      </c>
      <c r="K18464" t="s">
        <v>242</v>
      </c>
      <c r="L18464" t="s">
        <v>806</v>
      </c>
      <c r="M18464" t="s">
        <v>392</v>
      </c>
      <c r="N18464" t="s">
        <v>386</v>
      </c>
      <c r="O18464" t="s">
        <v>194</v>
      </c>
      <c r="P18464">
        <v>2050</v>
      </c>
      <c r="Q18464">
        <v>3.2519090852418802</v>
      </c>
    </row>
    <row r="18465" spans="1:17" x14ac:dyDescent="0.25">
      <c r="A18465" t="s">
        <v>976</v>
      </c>
      <c r="B18465" t="s">
        <v>977</v>
      </c>
      <c r="C18465" t="s">
        <v>978</v>
      </c>
      <c r="D18465" t="s">
        <v>589</v>
      </c>
      <c r="E18465" t="s">
        <v>590</v>
      </c>
      <c r="F18465" t="s">
        <v>260</v>
      </c>
      <c r="G18465" t="s">
        <v>233</v>
      </c>
      <c r="H18465" t="s">
        <v>961</v>
      </c>
      <c r="I18465" t="s">
        <v>4</v>
      </c>
      <c r="J18465" t="s">
        <v>235</v>
      </c>
      <c r="K18465" t="s">
        <v>242</v>
      </c>
      <c r="L18465" t="s">
        <v>806</v>
      </c>
      <c r="M18465" t="s">
        <v>392</v>
      </c>
      <c r="N18465" t="s">
        <v>386</v>
      </c>
      <c r="O18465" t="s">
        <v>264</v>
      </c>
      <c r="P18465">
        <v>2050</v>
      </c>
      <c r="Q18465">
        <v>2.43893181393141</v>
      </c>
    </row>
    <row r="18466" spans="1:17" x14ac:dyDescent="0.25">
      <c r="A18466" t="s">
        <v>976</v>
      </c>
      <c r="B18466" t="s">
        <v>977</v>
      </c>
      <c r="C18466" t="s">
        <v>978</v>
      </c>
      <c r="D18466" t="s">
        <v>589</v>
      </c>
      <c r="E18466" t="s">
        <v>590</v>
      </c>
      <c r="F18466" t="s">
        <v>260</v>
      </c>
      <c r="G18466" t="s">
        <v>233</v>
      </c>
      <c r="H18466" t="s">
        <v>961</v>
      </c>
      <c r="I18466" t="s">
        <v>4</v>
      </c>
      <c r="J18466" t="s">
        <v>235</v>
      </c>
      <c r="K18466" t="s">
        <v>242</v>
      </c>
      <c r="L18466" t="s">
        <v>806</v>
      </c>
      <c r="M18466" t="s">
        <v>392</v>
      </c>
      <c r="N18466" t="s">
        <v>386</v>
      </c>
      <c r="O18466" t="s">
        <v>265</v>
      </c>
      <c r="P18466">
        <v>2050</v>
      </c>
      <c r="Q18466">
        <v>13.007636340967499</v>
      </c>
    </row>
    <row r="18467" spans="1:17" x14ac:dyDescent="0.25">
      <c r="A18467" t="s">
        <v>976</v>
      </c>
      <c r="B18467" t="s">
        <v>977</v>
      </c>
      <c r="C18467" t="s">
        <v>978</v>
      </c>
      <c r="D18467" t="s">
        <v>589</v>
      </c>
      <c r="E18467" t="s">
        <v>590</v>
      </c>
      <c r="F18467" t="s">
        <v>260</v>
      </c>
      <c r="G18467" t="s">
        <v>243</v>
      </c>
      <c r="H18467" t="s">
        <v>356</v>
      </c>
      <c r="I18467" t="s">
        <v>298</v>
      </c>
      <c r="K18467" t="s">
        <v>78</v>
      </c>
      <c r="O18467" t="s">
        <v>194</v>
      </c>
      <c r="P18467">
        <v>2020</v>
      </c>
    </row>
    <row r="18468" spans="1:17" x14ac:dyDescent="0.25">
      <c r="A18468" t="s">
        <v>976</v>
      </c>
      <c r="B18468" t="s">
        <v>977</v>
      </c>
      <c r="C18468" t="s">
        <v>978</v>
      </c>
      <c r="D18468" t="s">
        <v>589</v>
      </c>
      <c r="E18468" t="s">
        <v>590</v>
      </c>
      <c r="F18468" t="s">
        <v>260</v>
      </c>
      <c r="G18468" t="s">
        <v>243</v>
      </c>
      <c r="H18468" t="s">
        <v>356</v>
      </c>
      <c r="I18468" t="s">
        <v>298</v>
      </c>
      <c r="K18468" t="s">
        <v>78</v>
      </c>
      <c r="O18468" t="s">
        <v>194</v>
      </c>
      <c r="P18468">
        <v>2025</v>
      </c>
    </row>
    <row r="18469" spans="1:17" x14ac:dyDescent="0.25">
      <c r="A18469" t="s">
        <v>976</v>
      </c>
      <c r="B18469" t="s">
        <v>977</v>
      </c>
      <c r="C18469" t="s">
        <v>978</v>
      </c>
      <c r="D18469" t="s">
        <v>589</v>
      </c>
      <c r="E18469" t="s">
        <v>590</v>
      </c>
      <c r="F18469" t="s">
        <v>260</v>
      </c>
      <c r="G18469" t="s">
        <v>243</v>
      </c>
      <c r="H18469" t="s">
        <v>356</v>
      </c>
      <c r="I18469" t="s">
        <v>298</v>
      </c>
      <c r="K18469" t="s">
        <v>78</v>
      </c>
      <c r="O18469" t="s">
        <v>264</v>
      </c>
      <c r="P18469">
        <v>2025</v>
      </c>
    </row>
    <row r="18470" spans="1:17" x14ac:dyDescent="0.25">
      <c r="A18470" t="s">
        <v>976</v>
      </c>
      <c r="B18470" t="s">
        <v>977</v>
      </c>
      <c r="C18470" t="s">
        <v>978</v>
      </c>
      <c r="D18470" t="s">
        <v>589</v>
      </c>
      <c r="E18470" t="s">
        <v>590</v>
      </c>
      <c r="F18470" t="s">
        <v>260</v>
      </c>
      <c r="G18470" t="s">
        <v>243</v>
      </c>
      <c r="H18470" t="s">
        <v>356</v>
      </c>
      <c r="I18470" t="s">
        <v>298</v>
      </c>
      <c r="K18470" t="s">
        <v>78</v>
      </c>
      <c r="O18470" t="s">
        <v>265</v>
      </c>
      <c r="P18470">
        <v>2025</v>
      </c>
    </row>
    <row r="18471" spans="1:17" x14ac:dyDescent="0.25">
      <c r="A18471" t="s">
        <v>976</v>
      </c>
      <c r="B18471" t="s">
        <v>977</v>
      </c>
      <c r="C18471" t="s">
        <v>978</v>
      </c>
      <c r="D18471" t="s">
        <v>589</v>
      </c>
      <c r="E18471" t="s">
        <v>590</v>
      </c>
      <c r="F18471" t="s">
        <v>260</v>
      </c>
      <c r="G18471" t="s">
        <v>243</v>
      </c>
      <c r="H18471" t="s">
        <v>356</v>
      </c>
      <c r="I18471" t="s">
        <v>298</v>
      </c>
      <c r="K18471" t="s">
        <v>78</v>
      </c>
      <c r="O18471" t="s">
        <v>194</v>
      </c>
      <c r="P18471">
        <v>2030</v>
      </c>
    </row>
    <row r="18472" spans="1:17" x14ac:dyDescent="0.25">
      <c r="A18472" t="s">
        <v>976</v>
      </c>
      <c r="B18472" t="s">
        <v>977</v>
      </c>
      <c r="C18472" t="s">
        <v>978</v>
      </c>
      <c r="D18472" t="s">
        <v>589</v>
      </c>
      <c r="E18472" t="s">
        <v>590</v>
      </c>
      <c r="F18472" t="s">
        <v>260</v>
      </c>
      <c r="G18472" t="s">
        <v>243</v>
      </c>
      <c r="H18472" t="s">
        <v>356</v>
      </c>
      <c r="I18472" t="s">
        <v>298</v>
      </c>
      <c r="K18472" t="s">
        <v>78</v>
      </c>
      <c r="O18472" t="s">
        <v>194</v>
      </c>
      <c r="P18472">
        <v>2040</v>
      </c>
    </row>
    <row r="18473" spans="1:17" x14ac:dyDescent="0.25">
      <c r="A18473" t="s">
        <v>976</v>
      </c>
      <c r="B18473" t="s">
        <v>977</v>
      </c>
      <c r="C18473" t="s">
        <v>978</v>
      </c>
      <c r="D18473" t="s">
        <v>589</v>
      </c>
      <c r="E18473" t="s">
        <v>590</v>
      </c>
      <c r="F18473" t="s">
        <v>260</v>
      </c>
      <c r="G18473" t="s">
        <v>243</v>
      </c>
      <c r="H18473" t="s">
        <v>356</v>
      </c>
      <c r="I18473" t="s">
        <v>298</v>
      </c>
      <c r="K18473" t="s">
        <v>78</v>
      </c>
      <c r="O18473" t="s">
        <v>194</v>
      </c>
      <c r="P18473">
        <v>2050</v>
      </c>
    </row>
    <row r="18474" spans="1:17" x14ac:dyDescent="0.25">
      <c r="A18474" t="s">
        <v>976</v>
      </c>
      <c r="B18474" t="s">
        <v>977</v>
      </c>
      <c r="C18474" t="s">
        <v>978</v>
      </c>
      <c r="D18474" t="s">
        <v>589</v>
      </c>
      <c r="E18474" t="s">
        <v>590</v>
      </c>
      <c r="F18474" t="s">
        <v>260</v>
      </c>
      <c r="G18474" t="s">
        <v>243</v>
      </c>
      <c r="H18474" t="s">
        <v>356</v>
      </c>
      <c r="I18474" t="s">
        <v>298</v>
      </c>
      <c r="K18474" t="s">
        <v>78</v>
      </c>
      <c r="O18474" t="s">
        <v>264</v>
      </c>
      <c r="P18474">
        <v>2050</v>
      </c>
    </row>
    <row r="18475" spans="1:17" x14ac:dyDescent="0.25">
      <c r="A18475" t="s">
        <v>976</v>
      </c>
      <c r="B18475" t="s">
        <v>977</v>
      </c>
      <c r="C18475" t="s">
        <v>978</v>
      </c>
      <c r="D18475" t="s">
        <v>589</v>
      </c>
      <c r="E18475" t="s">
        <v>590</v>
      </c>
      <c r="F18475" t="s">
        <v>260</v>
      </c>
      <c r="G18475" t="s">
        <v>243</v>
      </c>
      <c r="H18475" t="s">
        <v>356</v>
      </c>
      <c r="I18475" t="s">
        <v>298</v>
      </c>
      <c r="K18475" t="s">
        <v>78</v>
      </c>
      <c r="O18475" t="s">
        <v>265</v>
      </c>
      <c r="P18475">
        <v>2050</v>
      </c>
    </row>
    <row r="18476" spans="1:17" x14ac:dyDescent="0.25">
      <c r="A18476" t="s">
        <v>976</v>
      </c>
      <c r="B18476" t="s">
        <v>977</v>
      </c>
      <c r="C18476" t="s">
        <v>978</v>
      </c>
      <c r="D18476" t="s">
        <v>589</v>
      </c>
      <c r="E18476" t="s">
        <v>590</v>
      </c>
      <c r="F18476" t="s">
        <v>260</v>
      </c>
      <c r="G18476" t="s">
        <v>243</v>
      </c>
      <c r="H18476" t="s">
        <v>244</v>
      </c>
      <c r="I18476" t="s">
        <v>245</v>
      </c>
      <c r="J18476" t="s">
        <v>246</v>
      </c>
      <c r="K18476" t="s">
        <v>191</v>
      </c>
      <c r="O18476" t="s">
        <v>194</v>
      </c>
      <c r="P18476">
        <v>2020</v>
      </c>
    </row>
    <row r="18477" spans="1:17" x14ac:dyDescent="0.25">
      <c r="A18477" t="s">
        <v>976</v>
      </c>
      <c r="B18477" t="s">
        <v>977</v>
      </c>
      <c r="C18477" t="s">
        <v>978</v>
      </c>
      <c r="D18477" t="s">
        <v>589</v>
      </c>
      <c r="E18477" t="s">
        <v>590</v>
      </c>
      <c r="F18477" t="s">
        <v>260</v>
      </c>
      <c r="G18477" t="s">
        <v>243</v>
      </c>
      <c r="H18477" t="s">
        <v>244</v>
      </c>
      <c r="I18477" t="s">
        <v>245</v>
      </c>
      <c r="J18477" t="s">
        <v>246</v>
      </c>
      <c r="K18477" t="s">
        <v>191</v>
      </c>
      <c r="O18477" t="s">
        <v>194</v>
      </c>
      <c r="P18477">
        <v>2025</v>
      </c>
    </row>
    <row r="18478" spans="1:17" x14ac:dyDescent="0.25">
      <c r="A18478" t="s">
        <v>976</v>
      </c>
      <c r="B18478" t="s">
        <v>977</v>
      </c>
      <c r="C18478" t="s">
        <v>978</v>
      </c>
      <c r="D18478" t="s">
        <v>589</v>
      </c>
      <c r="E18478" t="s">
        <v>590</v>
      </c>
      <c r="F18478" t="s">
        <v>260</v>
      </c>
      <c r="G18478" t="s">
        <v>243</v>
      </c>
      <c r="H18478" t="s">
        <v>244</v>
      </c>
      <c r="I18478" t="s">
        <v>245</v>
      </c>
      <c r="J18478" t="s">
        <v>246</v>
      </c>
      <c r="K18478" t="s">
        <v>191</v>
      </c>
      <c r="O18478" t="s">
        <v>264</v>
      </c>
      <c r="P18478">
        <v>2025</v>
      </c>
    </row>
    <row r="18479" spans="1:17" x14ac:dyDescent="0.25">
      <c r="A18479" t="s">
        <v>976</v>
      </c>
      <c r="B18479" t="s">
        <v>977</v>
      </c>
      <c r="C18479" t="s">
        <v>978</v>
      </c>
      <c r="D18479" t="s">
        <v>589</v>
      </c>
      <c r="E18479" t="s">
        <v>590</v>
      </c>
      <c r="F18479" t="s">
        <v>260</v>
      </c>
      <c r="G18479" t="s">
        <v>243</v>
      </c>
      <c r="H18479" t="s">
        <v>244</v>
      </c>
      <c r="I18479" t="s">
        <v>245</v>
      </c>
      <c r="J18479" t="s">
        <v>246</v>
      </c>
      <c r="K18479" t="s">
        <v>191</v>
      </c>
      <c r="O18479" t="s">
        <v>265</v>
      </c>
      <c r="P18479">
        <v>2025</v>
      </c>
    </row>
    <row r="18480" spans="1:17" x14ac:dyDescent="0.25">
      <c r="A18480" t="s">
        <v>976</v>
      </c>
      <c r="B18480" t="s">
        <v>977</v>
      </c>
      <c r="C18480" t="s">
        <v>978</v>
      </c>
      <c r="D18480" t="s">
        <v>589</v>
      </c>
      <c r="E18480" t="s">
        <v>590</v>
      </c>
      <c r="F18480" t="s">
        <v>260</v>
      </c>
      <c r="G18480" t="s">
        <v>243</v>
      </c>
      <c r="H18480" t="s">
        <v>244</v>
      </c>
      <c r="I18480" t="s">
        <v>245</v>
      </c>
      <c r="J18480" t="s">
        <v>246</v>
      </c>
      <c r="K18480" t="s">
        <v>191</v>
      </c>
      <c r="O18480" t="s">
        <v>194</v>
      </c>
      <c r="P18480">
        <v>2030</v>
      </c>
    </row>
    <row r="18481" spans="1:16" x14ac:dyDescent="0.25">
      <c r="A18481" t="s">
        <v>976</v>
      </c>
      <c r="B18481" t="s">
        <v>977</v>
      </c>
      <c r="C18481" t="s">
        <v>978</v>
      </c>
      <c r="D18481" t="s">
        <v>589</v>
      </c>
      <c r="E18481" t="s">
        <v>590</v>
      </c>
      <c r="F18481" t="s">
        <v>260</v>
      </c>
      <c r="G18481" t="s">
        <v>243</v>
      </c>
      <c r="H18481" t="s">
        <v>244</v>
      </c>
      <c r="I18481" t="s">
        <v>245</v>
      </c>
      <c r="J18481" t="s">
        <v>246</v>
      </c>
      <c r="K18481" t="s">
        <v>191</v>
      </c>
      <c r="O18481" t="s">
        <v>194</v>
      </c>
      <c r="P18481">
        <v>2040</v>
      </c>
    </row>
    <row r="18482" spans="1:16" x14ac:dyDescent="0.25">
      <c r="A18482" t="s">
        <v>976</v>
      </c>
      <c r="B18482" t="s">
        <v>977</v>
      </c>
      <c r="C18482" t="s">
        <v>978</v>
      </c>
      <c r="D18482" t="s">
        <v>589</v>
      </c>
      <c r="E18482" t="s">
        <v>590</v>
      </c>
      <c r="F18482" t="s">
        <v>260</v>
      </c>
      <c r="G18482" t="s">
        <v>243</v>
      </c>
      <c r="H18482" t="s">
        <v>244</v>
      </c>
      <c r="I18482" t="s">
        <v>245</v>
      </c>
      <c r="J18482" t="s">
        <v>246</v>
      </c>
      <c r="K18482" t="s">
        <v>191</v>
      </c>
      <c r="O18482" t="s">
        <v>194</v>
      </c>
      <c r="P18482">
        <v>2050</v>
      </c>
    </row>
    <row r="18483" spans="1:16" x14ac:dyDescent="0.25">
      <c r="A18483" t="s">
        <v>976</v>
      </c>
      <c r="B18483" t="s">
        <v>977</v>
      </c>
      <c r="C18483" t="s">
        <v>978</v>
      </c>
      <c r="D18483" t="s">
        <v>589</v>
      </c>
      <c r="E18483" t="s">
        <v>590</v>
      </c>
      <c r="F18483" t="s">
        <v>260</v>
      </c>
      <c r="G18483" t="s">
        <v>243</v>
      </c>
      <c r="H18483" t="s">
        <v>244</v>
      </c>
      <c r="I18483" t="s">
        <v>245</v>
      </c>
      <c r="J18483" t="s">
        <v>246</v>
      </c>
      <c r="K18483" t="s">
        <v>191</v>
      </c>
      <c r="O18483" t="s">
        <v>264</v>
      </c>
      <c r="P18483">
        <v>2050</v>
      </c>
    </row>
    <row r="18484" spans="1:16" x14ac:dyDescent="0.25">
      <c r="A18484" t="s">
        <v>976</v>
      </c>
      <c r="B18484" t="s">
        <v>977</v>
      </c>
      <c r="C18484" t="s">
        <v>978</v>
      </c>
      <c r="D18484" t="s">
        <v>589</v>
      </c>
      <c r="E18484" t="s">
        <v>590</v>
      </c>
      <c r="F18484" t="s">
        <v>260</v>
      </c>
      <c r="G18484" t="s">
        <v>243</v>
      </c>
      <c r="H18484" t="s">
        <v>244</v>
      </c>
      <c r="I18484" t="s">
        <v>245</v>
      </c>
      <c r="J18484" t="s">
        <v>246</v>
      </c>
      <c r="K18484" t="s">
        <v>191</v>
      </c>
      <c r="O18484" t="s">
        <v>265</v>
      </c>
      <c r="P18484">
        <v>2050</v>
      </c>
    </row>
    <row r="18485" spans="1:16" x14ac:dyDescent="0.25">
      <c r="A18485" t="s">
        <v>976</v>
      </c>
      <c r="B18485" t="s">
        <v>977</v>
      </c>
      <c r="C18485" t="s">
        <v>978</v>
      </c>
      <c r="D18485" t="s">
        <v>589</v>
      </c>
      <c r="E18485" t="s">
        <v>590</v>
      </c>
      <c r="F18485" t="s">
        <v>260</v>
      </c>
      <c r="G18485" t="s">
        <v>243</v>
      </c>
      <c r="H18485" t="s">
        <v>248</v>
      </c>
      <c r="I18485" t="s">
        <v>249</v>
      </c>
      <c r="J18485" t="s">
        <v>250</v>
      </c>
      <c r="K18485" t="s">
        <v>191</v>
      </c>
      <c r="O18485" t="s">
        <v>194</v>
      </c>
      <c r="P18485">
        <v>2020</v>
      </c>
    </row>
    <row r="18486" spans="1:16" x14ac:dyDescent="0.25">
      <c r="A18486" t="s">
        <v>976</v>
      </c>
      <c r="B18486" t="s">
        <v>977</v>
      </c>
      <c r="C18486" t="s">
        <v>978</v>
      </c>
      <c r="D18486" t="s">
        <v>589</v>
      </c>
      <c r="E18486" t="s">
        <v>590</v>
      </c>
      <c r="F18486" t="s">
        <v>260</v>
      </c>
      <c r="G18486" t="s">
        <v>243</v>
      </c>
      <c r="H18486" t="s">
        <v>248</v>
      </c>
      <c r="I18486" t="s">
        <v>249</v>
      </c>
      <c r="J18486" t="s">
        <v>250</v>
      </c>
      <c r="K18486" t="s">
        <v>191</v>
      </c>
      <c r="O18486" t="s">
        <v>194</v>
      </c>
      <c r="P18486">
        <v>2025</v>
      </c>
    </row>
    <row r="18487" spans="1:16" x14ac:dyDescent="0.25">
      <c r="A18487" t="s">
        <v>976</v>
      </c>
      <c r="B18487" t="s">
        <v>977</v>
      </c>
      <c r="C18487" t="s">
        <v>978</v>
      </c>
      <c r="D18487" t="s">
        <v>589</v>
      </c>
      <c r="E18487" t="s">
        <v>590</v>
      </c>
      <c r="F18487" t="s">
        <v>260</v>
      </c>
      <c r="G18487" t="s">
        <v>243</v>
      </c>
      <c r="H18487" t="s">
        <v>248</v>
      </c>
      <c r="I18487" t="s">
        <v>249</v>
      </c>
      <c r="J18487" t="s">
        <v>250</v>
      </c>
      <c r="K18487" t="s">
        <v>191</v>
      </c>
      <c r="O18487" t="s">
        <v>264</v>
      </c>
      <c r="P18487">
        <v>2025</v>
      </c>
    </row>
    <row r="18488" spans="1:16" x14ac:dyDescent="0.25">
      <c r="A18488" t="s">
        <v>976</v>
      </c>
      <c r="B18488" t="s">
        <v>977</v>
      </c>
      <c r="C18488" t="s">
        <v>978</v>
      </c>
      <c r="D18488" t="s">
        <v>589</v>
      </c>
      <c r="E18488" t="s">
        <v>590</v>
      </c>
      <c r="F18488" t="s">
        <v>260</v>
      </c>
      <c r="G18488" t="s">
        <v>243</v>
      </c>
      <c r="H18488" t="s">
        <v>248</v>
      </c>
      <c r="I18488" t="s">
        <v>249</v>
      </c>
      <c r="J18488" t="s">
        <v>250</v>
      </c>
      <c r="K18488" t="s">
        <v>191</v>
      </c>
      <c r="O18488" t="s">
        <v>265</v>
      </c>
      <c r="P18488">
        <v>2025</v>
      </c>
    </row>
    <row r="18489" spans="1:16" x14ac:dyDescent="0.25">
      <c r="A18489" t="s">
        <v>976</v>
      </c>
      <c r="B18489" t="s">
        <v>977</v>
      </c>
      <c r="C18489" t="s">
        <v>978</v>
      </c>
      <c r="D18489" t="s">
        <v>589</v>
      </c>
      <c r="E18489" t="s">
        <v>590</v>
      </c>
      <c r="F18489" t="s">
        <v>260</v>
      </c>
      <c r="G18489" t="s">
        <v>243</v>
      </c>
      <c r="H18489" t="s">
        <v>248</v>
      </c>
      <c r="I18489" t="s">
        <v>249</v>
      </c>
      <c r="J18489" t="s">
        <v>250</v>
      </c>
      <c r="K18489" t="s">
        <v>191</v>
      </c>
      <c r="O18489" t="s">
        <v>194</v>
      </c>
      <c r="P18489">
        <v>2030</v>
      </c>
    </row>
    <row r="18490" spans="1:16" x14ac:dyDescent="0.25">
      <c r="A18490" t="s">
        <v>976</v>
      </c>
      <c r="B18490" t="s">
        <v>977</v>
      </c>
      <c r="C18490" t="s">
        <v>978</v>
      </c>
      <c r="D18490" t="s">
        <v>589</v>
      </c>
      <c r="E18490" t="s">
        <v>590</v>
      </c>
      <c r="F18490" t="s">
        <v>260</v>
      </c>
      <c r="G18490" t="s">
        <v>243</v>
      </c>
      <c r="H18490" t="s">
        <v>248</v>
      </c>
      <c r="I18490" t="s">
        <v>249</v>
      </c>
      <c r="J18490" t="s">
        <v>250</v>
      </c>
      <c r="K18490" t="s">
        <v>191</v>
      </c>
      <c r="O18490" t="s">
        <v>194</v>
      </c>
      <c r="P18490">
        <v>2040</v>
      </c>
    </row>
    <row r="18491" spans="1:16" x14ac:dyDescent="0.25">
      <c r="A18491" t="s">
        <v>976</v>
      </c>
      <c r="B18491" t="s">
        <v>977</v>
      </c>
      <c r="C18491" t="s">
        <v>978</v>
      </c>
      <c r="D18491" t="s">
        <v>589</v>
      </c>
      <c r="E18491" t="s">
        <v>590</v>
      </c>
      <c r="F18491" t="s">
        <v>260</v>
      </c>
      <c r="G18491" t="s">
        <v>243</v>
      </c>
      <c r="H18491" t="s">
        <v>248</v>
      </c>
      <c r="I18491" t="s">
        <v>249</v>
      </c>
      <c r="J18491" t="s">
        <v>250</v>
      </c>
      <c r="K18491" t="s">
        <v>191</v>
      </c>
      <c r="O18491" t="s">
        <v>194</v>
      </c>
      <c r="P18491">
        <v>2050</v>
      </c>
    </row>
    <row r="18492" spans="1:16" x14ac:dyDescent="0.25">
      <c r="A18492" t="s">
        <v>976</v>
      </c>
      <c r="B18492" t="s">
        <v>977</v>
      </c>
      <c r="C18492" t="s">
        <v>978</v>
      </c>
      <c r="D18492" t="s">
        <v>589</v>
      </c>
      <c r="E18492" t="s">
        <v>590</v>
      </c>
      <c r="F18492" t="s">
        <v>260</v>
      </c>
      <c r="G18492" t="s">
        <v>243</v>
      </c>
      <c r="H18492" t="s">
        <v>248</v>
      </c>
      <c r="I18492" t="s">
        <v>249</v>
      </c>
      <c r="J18492" t="s">
        <v>250</v>
      </c>
      <c r="K18492" t="s">
        <v>191</v>
      </c>
      <c r="O18492" t="s">
        <v>264</v>
      </c>
      <c r="P18492">
        <v>2050</v>
      </c>
    </row>
    <row r="18493" spans="1:16" x14ac:dyDescent="0.25">
      <c r="A18493" t="s">
        <v>976</v>
      </c>
      <c r="B18493" t="s">
        <v>977</v>
      </c>
      <c r="C18493" t="s">
        <v>978</v>
      </c>
      <c r="D18493" t="s">
        <v>589</v>
      </c>
      <c r="E18493" t="s">
        <v>590</v>
      </c>
      <c r="F18493" t="s">
        <v>260</v>
      </c>
      <c r="G18493" t="s">
        <v>243</v>
      </c>
      <c r="H18493" t="s">
        <v>248</v>
      </c>
      <c r="I18493" t="s">
        <v>249</v>
      </c>
      <c r="J18493" t="s">
        <v>250</v>
      </c>
      <c r="K18493" t="s">
        <v>191</v>
      </c>
      <c r="O18493" t="s">
        <v>265</v>
      </c>
      <c r="P18493">
        <v>2050</v>
      </c>
    </row>
    <row r="18494" spans="1:16" x14ac:dyDescent="0.25">
      <c r="A18494" t="s">
        <v>976</v>
      </c>
      <c r="B18494" t="s">
        <v>977</v>
      </c>
      <c r="C18494" t="s">
        <v>978</v>
      </c>
      <c r="D18494" t="s">
        <v>589</v>
      </c>
      <c r="E18494" t="s">
        <v>590</v>
      </c>
      <c r="F18494" t="s">
        <v>260</v>
      </c>
      <c r="G18494" t="s">
        <v>243</v>
      </c>
      <c r="H18494" t="s">
        <v>253</v>
      </c>
      <c r="I18494" t="s">
        <v>254</v>
      </c>
      <c r="J18494" t="s">
        <v>255</v>
      </c>
      <c r="K18494" t="s">
        <v>191</v>
      </c>
      <c r="O18494" t="s">
        <v>194</v>
      </c>
      <c r="P18494">
        <v>2020</v>
      </c>
    </row>
    <row r="18495" spans="1:16" x14ac:dyDescent="0.25">
      <c r="A18495" t="s">
        <v>976</v>
      </c>
      <c r="B18495" t="s">
        <v>977</v>
      </c>
      <c r="C18495" t="s">
        <v>978</v>
      </c>
      <c r="D18495" t="s">
        <v>589</v>
      </c>
      <c r="E18495" t="s">
        <v>590</v>
      </c>
      <c r="F18495" t="s">
        <v>260</v>
      </c>
      <c r="G18495" t="s">
        <v>243</v>
      </c>
      <c r="H18495" t="s">
        <v>253</v>
      </c>
      <c r="I18495" t="s">
        <v>254</v>
      </c>
      <c r="J18495" t="s">
        <v>255</v>
      </c>
      <c r="K18495" t="s">
        <v>191</v>
      </c>
      <c r="O18495" t="s">
        <v>194</v>
      </c>
      <c r="P18495">
        <v>2025</v>
      </c>
    </row>
    <row r="18496" spans="1:16" x14ac:dyDescent="0.25">
      <c r="A18496" t="s">
        <v>976</v>
      </c>
      <c r="B18496" t="s">
        <v>977</v>
      </c>
      <c r="C18496" t="s">
        <v>978</v>
      </c>
      <c r="D18496" t="s">
        <v>589</v>
      </c>
      <c r="E18496" t="s">
        <v>590</v>
      </c>
      <c r="F18496" t="s">
        <v>260</v>
      </c>
      <c r="G18496" t="s">
        <v>243</v>
      </c>
      <c r="H18496" t="s">
        <v>253</v>
      </c>
      <c r="I18496" t="s">
        <v>254</v>
      </c>
      <c r="J18496" t="s">
        <v>255</v>
      </c>
      <c r="K18496" t="s">
        <v>191</v>
      </c>
      <c r="O18496" t="s">
        <v>264</v>
      </c>
      <c r="P18496">
        <v>2025</v>
      </c>
    </row>
    <row r="18497" spans="1:17" x14ac:dyDescent="0.25">
      <c r="A18497" t="s">
        <v>976</v>
      </c>
      <c r="B18497" t="s">
        <v>977</v>
      </c>
      <c r="C18497" t="s">
        <v>978</v>
      </c>
      <c r="D18497" t="s">
        <v>589</v>
      </c>
      <c r="E18497" t="s">
        <v>590</v>
      </c>
      <c r="F18497" t="s">
        <v>260</v>
      </c>
      <c r="G18497" t="s">
        <v>243</v>
      </c>
      <c r="H18497" t="s">
        <v>253</v>
      </c>
      <c r="I18497" t="s">
        <v>254</v>
      </c>
      <c r="J18497" t="s">
        <v>255</v>
      </c>
      <c r="K18497" t="s">
        <v>191</v>
      </c>
      <c r="O18497" t="s">
        <v>265</v>
      </c>
      <c r="P18497">
        <v>2025</v>
      </c>
    </row>
    <row r="18498" spans="1:17" x14ac:dyDescent="0.25">
      <c r="A18498" t="s">
        <v>976</v>
      </c>
      <c r="B18498" t="s">
        <v>977</v>
      </c>
      <c r="C18498" t="s">
        <v>978</v>
      </c>
      <c r="D18498" t="s">
        <v>589</v>
      </c>
      <c r="E18498" t="s">
        <v>590</v>
      </c>
      <c r="F18498" t="s">
        <v>260</v>
      </c>
      <c r="G18498" t="s">
        <v>243</v>
      </c>
      <c r="H18498" t="s">
        <v>253</v>
      </c>
      <c r="I18498" t="s">
        <v>254</v>
      </c>
      <c r="J18498" t="s">
        <v>255</v>
      </c>
      <c r="K18498" t="s">
        <v>191</v>
      </c>
      <c r="O18498" t="s">
        <v>194</v>
      </c>
      <c r="P18498">
        <v>2030</v>
      </c>
    </row>
    <row r="18499" spans="1:17" x14ac:dyDescent="0.25">
      <c r="A18499" t="s">
        <v>976</v>
      </c>
      <c r="B18499" t="s">
        <v>977</v>
      </c>
      <c r="C18499" t="s">
        <v>978</v>
      </c>
      <c r="D18499" t="s">
        <v>589</v>
      </c>
      <c r="E18499" t="s">
        <v>590</v>
      </c>
      <c r="F18499" t="s">
        <v>260</v>
      </c>
      <c r="G18499" t="s">
        <v>243</v>
      </c>
      <c r="H18499" t="s">
        <v>253</v>
      </c>
      <c r="I18499" t="s">
        <v>254</v>
      </c>
      <c r="J18499" t="s">
        <v>255</v>
      </c>
      <c r="K18499" t="s">
        <v>191</v>
      </c>
      <c r="O18499" t="s">
        <v>194</v>
      </c>
      <c r="P18499">
        <v>2040</v>
      </c>
    </row>
    <row r="18500" spans="1:17" x14ac:dyDescent="0.25">
      <c r="A18500" t="s">
        <v>976</v>
      </c>
      <c r="B18500" t="s">
        <v>977</v>
      </c>
      <c r="C18500" t="s">
        <v>978</v>
      </c>
      <c r="D18500" t="s">
        <v>589</v>
      </c>
      <c r="E18500" t="s">
        <v>590</v>
      </c>
      <c r="F18500" t="s">
        <v>260</v>
      </c>
      <c r="G18500" t="s">
        <v>243</v>
      </c>
      <c r="H18500" t="s">
        <v>253</v>
      </c>
      <c r="I18500" t="s">
        <v>254</v>
      </c>
      <c r="J18500" t="s">
        <v>255</v>
      </c>
      <c r="K18500" t="s">
        <v>191</v>
      </c>
      <c r="O18500" t="s">
        <v>194</v>
      </c>
      <c r="P18500">
        <v>2050</v>
      </c>
    </row>
    <row r="18501" spans="1:17" x14ac:dyDescent="0.25">
      <c r="A18501" t="s">
        <v>976</v>
      </c>
      <c r="B18501" t="s">
        <v>977</v>
      </c>
      <c r="C18501" t="s">
        <v>978</v>
      </c>
      <c r="D18501" t="s">
        <v>589</v>
      </c>
      <c r="E18501" t="s">
        <v>590</v>
      </c>
      <c r="F18501" t="s">
        <v>260</v>
      </c>
      <c r="G18501" t="s">
        <v>243</v>
      </c>
      <c r="H18501" t="s">
        <v>253</v>
      </c>
      <c r="I18501" t="s">
        <v>254</v>
      </c>
      <c r="J18501" t="s">
        <v>255</v>
      </c>
      <c r="K18501" t="s">
        <v>191</v>
      </c>
      <c r="O18501" t="s">
        <v>264</v>
      </c>
      <c r="P18501">
        <v>2050</v>
      </c>
    </row>
    <row r="18502" spans="1:17" x14ac:dyDescent="0.25">
      <c r="A18502" t="s">
        <v>976</v>
      </c>
      <c r="B18502" t="s">
        <v>977</v>
      </c>
      <c r="C18502" t="s">
        <v>978</v>
      </c>
      <c r="D18502" t="s">
        <v>589</v>
      </c>
      <c r="E18502" t="s">
        <v>590</v>
      </c>
      <c r="F18502" t="s">
        <v>260</v>
      </c>
      <c r="G18502" t="s">
        <v>243</v>
      </c>
      <c r="H18502" t="s">
        <v>253</v>
      </c>
      <c r="I18502" t="s">
        <v>254</v>
      </c>
      <c r="J18502" t="s">
        <v>255</v>
      </c>
      <c r="K18502" t="s">
        <v>191</v>
      </c>
      <c r="O18502" t="s">
        <v>265</v>
      </c>
      <c r="P18502">
        <v>2050</v>
      </c>
    </row>
    <row r="18503" spans="1:17" x14ac:dyDescent="0.25">
      <c r="A18503" t="s">
        <v>976</v>
      </c>
      <c r="B18503" t="s">
        <v>977</v>
      </c>
      <c r="C18503" t="s">
        <v>978</v>
      </c>
      <c r="D18503" t="s">
        <v>589</v>
      </c>
      <c r="E18503" t="s">
        <v>590</v>
      </c>
      <c r="F18503" t="s">
        <v>260</v>
      </c>
      <c r="G18503" t="s">
        <v>243</v>
      </c>
      <c r="H18503" t="s">
        <v>357</v>
      </c>
      <c r="I18503" t="s">
        <v>306</v>
      </c>
      <c r="K18503" t="s">
        <v>78</v>
      </c>
      <c r="O18503" t="s">
        <v>194</v>
      </c>
      <c r="P18503">
        <v>2020</v>
      </c>
    </row>
    <row r="18504" spans="1:17" x14ac:dyDescent="0.25">
      <c r="A18504" t="s">
        <v>976</v>
      </c>
      <c r="B18504" t="s">
        <v>977</v>
      </c>
      <c r="C18504" t="s">
        <v>978</v>
      </c>
      <c r="D18504" t="s">
        <v>589</v>
      </c>
      <c r="E18504" t="s">
        <v>590</v>
      </c>
      <c r="F18504" t="s">
        <v>260</v>
      </c>
      <c r="G18504" t="s">
        <v>243</v>
      </c>
      <c r="H18504" t="s">
        <v>357</v>
      </c>
      <c r="I18504" t="s">
        <v>306</v>
      </c>
      <c r="K18504" t="s">
        <v>78</v>
      </c>
      <c r="O18504" t="s">
        <v>194</v>
      </c>
      <c r="P18504">
        <v>2025</v>
      </c>
    </row>
    <row r="18505" spans="1:17" x14ac:dyDescent="0.25">
      <c r="A18505" t="s">
        <v>976</v>
      </c>
      <c r="B18505" t="s">
        <v>977</v>
      </c>
      <c r="C18505" t="s">
        <v>978</v>
      </c>
      <c r="D18505" t="s">
        <v>589</v>
      </c>
      <c r="E18505" t="s">
        <v>590</v>
      </c>
      <c r="F18505" t="s">
        <v>260</v>
      </c>
      <c r="G18505" t="s">
        <v>243</v>
      </c>
      <c r="H18505" t="s">
        <v>357</v>
      </c>
      <c r="I18505" t="s">
        <v>306</v>
      </c>
      <c r="K18505" t="s">
        <v>78</v>
      </c>
      <c r="O18505" t="s">
        <v>264</v>
      </c>
      <c r="P18505">
        <v>2025</v>
      </c>
    </row>
    <row r="18506" spans="1:17" x14ac:dyDescent="0.25">
      <c r="A18506" t="s">
        <v>976</v>
      </c>
      <c r="B18506" t="s">
        <v>977</v>
      </c>
      <c r="C18506" t="s">
        <v>978</v>
      </c>
      <c r="D18506" t="s">
        <v>589</v>
      </c>
      <c r="E18506" t="s">
        <v>590</v>
      </c>
      <c r="F18506" t="s">
        <v>260</v>
      </c>
      <c r="G18506" t="s">
        <v>243</v>
      </c>
      <c r="H18506" t="s">
        <v>357</v>
      </c>
      <c r="I18506" t="s">
        <v>306</v>
      </c>
      <c r="K18506" t="s">
        <v>78</v>
      </c>
      <c r="O18506" t="s">
        <v>265</v>
      </c>
      <c r="P18506">
        <v>2025</v>
      </c>
    </row>
    <row r="18507" spans="1:17" x14ac:dyDescent="0.25">
      <c r="A18507" t="s">
        <v>976</v>
      </c>
      <c r="B18507" t="s">
        <v>977</v>
      </c>
      <c r="C18507" t="s">
        <v>978</v>
      </c>
      <c r="D18507" t="s">
        <v>589</v>
      </c>
      <c r="E18507" t="s">
        <v>590</v>
      </c>
      <c r="F18507" t="s">
        <v>260</v>
      </c>
      <c r="G18507" t="s">
        <v>243</v>
      </c>
      <c r="H18507" t="s">
        <v>357</v>
      </c>
      <c r="I18507" t="s">
        <v>306</v>
      </c>
      <c r="K18507" t="s">
        <v>78</v>
      </c>
      <c r="O18507" t="s">
        <v>194</v>
      </c>
      <c r="P18507">
        <v>2030</v>
      </c>
    </row>
    <row r="18508" spans="1:17" x14ac:dyDescent="0.25">
      <c r="A18508" t="s">
        <v>976</v>
      </c>
      <c r="B18508" t="s">
        <v>977</v>
      </c>
      <c r="C18508" t="s">
        <v>978</v>
      </c>
      <c r="D18508" t="s">
        <v>589</v>
      </c>
      <c r="E18508" t="s">
        <v>590</v>
      </c>
      <c r="F18508" t="s">
        <v>260</v>
      </c>
      <c r="G18508" t="s">
        <v>243</v>
      </c>
      <c r="H18508" t="s">
        <v>357</v>
      </c>
      <c r="I18508" t="s">
        <v>306</v>
      </c>
      <c r="K18508" t="s">
        <v>78</v>
      </c>
      <c r="O18508" t="s">
        <v>194</v>
      </c>
      <c r="P18508">
        <v>2040</v>
      </c>
    </row>
    <row r="18509" spans="1:17" x14ac:dyDescent="0.25">
      <c r="A18509" t="s">
        <v>976</v>
      </c>
      <c r="B18509" t="s">
        <v>977</v>
      </c>
      <c r="C18509" t="s">
        <v>978</v>
      </c>
      <c r="D18509" t="s">
        <v>589</v>
      </c>
      <c r="E18509" t="s">
        <v>590</v>
      </c>
      <c r="F18509" t="s">
        <v>260</v>
      </c>
      <c r="G18509" t="s">
        <v>243</v>
      </c>
      <c r="H18509" t="s">
        <v>357</v>
      </c>
      <c r="I18509" t="s">
        <v>306</v>
      </c>
      <c r="K18509" t="s">
        <v>78</v>
      </c>
      <c r="O18509" t="s">
        <v>194</v>
      </c>
      <c r="P18509">
        <v>2050</v>
      </c>
    </row>
    <row r="18510" spans="1:17" x14ac:dyDescent="0.25">
      <c r="A18510" t="s">
        <v>976</v>
      </c>
      <c r="B18510" t="s">
        <v>977</v>
      </c>
      <c r="C18510" t="s">
        <v>978</v>
      </c>
      <c r="D18510" t="s">
        <v>589</v>
      </c>
      <c r="E18510" t="s">
        <v>590</v>
      </c>
      <c r="F18510" t="s">
        <v>260</v>
      </c>
      <c r="G18510" t="s">
        <v>243</v>
      </c>
      <c r="H18510" t="s">
        <v>357</v>
      </c>
      <c r="I18510" t="s">
        <v>306</v>
      </c>
      <c r="K18510" t="s">
        <v>78</v>
      </c>
      <c r="O18510" t="s">
        <v>264</v>
      </c>
      <c r="P18510">
        <v>2050</v>
      </c>
    </row>
    <row r="18511" spans="1:17" x14ac:dyDescent="0.25">
      <c r="A18511" t="s">
        <v>976</v>
      </c>
      <c r="B18511" t="s">
        <v>977</v>
      </c>
      <c r="C18511" t="s">
        <v>978</v>
      </c>
      <c r="D18511" t="s">
        <v>589</v>
      </c>
      <c r="E18511" t="s">
        <v>590</v>
      </c>
      <c r="F18511" t="s">
        <v>260</v>
      </c>
      <c r="G18511" t="s">
        <v>243</v>
      </c>
      <c r="H18511" t="s">
        <v>357</v>
      </c>
      <c r="I18511" t="s">
        <v>306</v>
      </c>
      <c r="K18511" t="s">
        <v>78</v>
      </c>
      <c r="O18511" t="s">
        <v>265</v>
      </c>
      <c r="P18511">
        <v>2050</v>
      </c>
    </row>
    <row r="18512" spans="1:17" x14ac:dyDescent="0.25">
      <c r="A18512" t="s">
        <v>976</v>
      </c>
      <c r="B18512" t="s">
        <v>977</v>
      </c>
      <c r="C18512" t="s">
        <v>978</v>
      </c>
      <c r="D18512" t="s">
        <v>589</v>
      </c>
      <c r="E18512" t="s">
        <v>590</v>
      </c>
      <c r="F18512" t="s">
        <v>260</v>
      </c>
      <c r="G18512" t="s">
        <v>188</v>
      </c>
      <c r="H18512" t="s">
        <v>591</v>
      </c>
      <c r="I18512" t="s">
        <v>592</v>
      </c>
      <c r="K18512" t="s">
        <v>593</v>
      </c>
      <c r="M18512" t="s">
        <v>238</v>
      </c>
      <c r="N18512" t="s">
        <v>386</v>
      </c>
      <c r="O18512" t="s">
        <v>194</v>
      </c>
      <c r="P18512">
        <v>2020</v>
      </c>
      <c r="Q18512">
        <v>4100</v>
      </c>
    </row>
    <row r="18513" spans="1:17" x14ac:dyDescent="0.25">
      <c r="A18513" t="s">
        <v>976</v>
      </c>
      <c r="B18513" t="s">
        <v>977</v>
      </c>
      <c r="C18513" t="s">
        <v>978</v>
      </c>
      <c r="D18513" t="s">
        <v>589</v>
      </c>
      <c r="E18513" t="s">
        <v>590</v>
      </c>
      <c r="F18513" t="s">
        <v>260</v>
      </c>
      <c r="G18513" t="s">
        <v>188</v>
      </c>
      <c r="H18513" t="s">
        <v>591</v>
      </c>
      <c r="I18513" t="s">
        <v>592</v>
      </c>
      <c r="K18513" t="s">
        <v>593</v>
      </c>
      <c r="M18513" t="s">
        <v>238</v>
      </c>
      <c r="N18513" t="s">
        <v>386</v>
      </c>
      <c r="O18513" t="s">
        <v>194</v>
      </c>
      <c r="P18513">
        <v>2025</v>
      </c>
      <c r="Q18513">
        <v>4325</v>
      </c>
    </row>
    <row r="18514" spans="1:17" x14ac:dyDescent="0.25">
      <c r="A18514" t="s">
        <v>976</v>
      </c>
      <c r="B18514" t="s">
        <v>977</v>
      </c>
      <c r="C18514" t="s">
        <v>978</v>
      </c>
      <c r="D18514" t="s">
        <v>589</v>
      </c>
      <c r="E18514" t="s">
        <v>590</v>
      </c>
      <c r="F18514" t="s">
        <v>260</v>
      </c>
      <c r="G18514" t="s">
        <v>188</v>
      </c>
      <c r="H18514" t="s">
        <v>591</v>
      </c>
      <c r="I18514" t="s">
        <v>592</v>
      </c>
      <c r="K18514" t="s">
        <v>593</v>
      </c>
      <c r="M18514" t="s">
        <v>238</v>
      </c>
      <c r="N18514" t="s">
        <v>386</v>
      </c>
      <c r="O18514" t="s">
        <v>264</v>
      </c>
      <c r="P18514">
        <v>2025</v>
      </c>
      <c r="Q18514">
        <v>3675</v>
      </c>
    </row>
    <row r="18515" spans="1:17" x14ac:dyDescent="0.25">
      <c r="A18515" t="s">
        <v>976</v>
      </c>
      <c r="B18515" t="s">
        <v>977</v>
      </c>
      <c r="C18515" t="s">
        <v>978</v>
      </c>
      <c r="D18515" t="s">
        <v>589</v>
      </c>
      <c r="E18515" t="s">
        <v>590</v>
      </c>
      <c r="F18515" t="s">
        <v>260</v>
      </c>
      <c r="G18515" t="s">
        <v>188</v>
      </c>
      <c r="H18515" t="s">
        <v>591</v>
      </c>
      <c r="I18515" t="s">
        <v>592</v>
      </c>
      <c r="K18515" t="s">
        <v>593</v>
      </c>
      <c r="M18515" t="s">
        <v>238</v>
      </c>
      <c r="N18515" t="s">
        <v>386</v>
      </c>
      <c r="O18515" t="s">
        <v>265</v>
      </c>
      <c r="P18515">
        <v>2025</v>
      </c>
      <c r="Q18515">
        <v>4975</v>
      </c>
    </row>
    <row r="18516" spans="1:17" x14ac:dyDescent="0.25">
      <c r="A18516" t="s">
        <v>976</v>
      </c>
      <c r="B18516" t="s">
        <v>977</v>
      </c>
      <c r="C18516" t="s">
        <v>978</v>
      </c>
      <c r="D18516" t="s">
        <v>589</v>
      </c>
      <c r="E18516" t="s">
        <v>590</v>
      </c>
      <c r="F18516" t="s">
        <v>260</v>
      </c>
      <c r="G18516" t="s">
        <v>188</v>
      </c>
      <c r="H18516" t="s">
        <v>591</v>
      </c>
      <c r="I18516" t="s">
        <v>592</v>
      </c>
      <c r="K18516" t="s">
        <v>593</v>
      </c>
      <c r="M18516" t="s">
        <v>238</v>
      </c>
      <c r="N18516" t="s">
        <v>386</v>
      </c>
      <c r="O18516" t="s">
        <v>194</v>
      </c>
      <c r="P18516">
        <v>2030</v>
      </c>
      <c r="Q18516">
        <v>4450</v>
      </c>
    </row>
    <row r="18517" spans="1:17" x14ac:dyDescent="0.25">
      <c r="A18517" t="s">
        <v>976</v>
      </c>
      <c r="B18517" t="s">
        <v>977</v>
      </c>
      <c r="C18517" t="s">
        <v>978</v>
      </c>
      <c r="D18517" t="s">
        <v>589</v>
      </c>
      <c r="E18517" t="s">
        <v>590</v>
      </c>
      <c r="F18517" t="s">
        <v>260</v>
      </c>
      <c r="G18517" t="s">
        <v>188</v>
      </c>
      <c r="H18517" t="s">
        <v>591</v>
      </c>
      <c r="I18517" t="s">
        <v>592</v>
      </c>
      <c r="K18517" t="s">
        <v>593</v>
      </c>
      <c r="M18517" t="s">
        <v>238</v>
      </c>
      <c r="N18517" t="s">
        <v>386</v>
      </c>
      <c r="O18517" t="s">
        <v>194</v>
      </c>
      <c r="P18517">
        <v>2040</v>
      </c>
      <c r="Q18517">
        <v>4450</v>
      </c>
    </row>
    <row r="18518" spans="1:17" x14ac:dyDescent="0.25">
      <c r="A18518" t="s">
        <v>976</v>
      </c>
      <c r="B18518" t="s">
        <v>977</v>
      </c>
      <c r="C18518" t="s">
        <v>978</v>
      </c>
      <c r="D18518" t="s">
        <v>589</v>
      </c>
      <c r="E18518" t="s">
        <v>590</v>
      </c>
      <c r="F18518" t="s">
        <v>260</v>
      </c>
      <c r="G18518" t="s">
        <v>188</v>
      </c>
      <c r="H18518" t="s">
        <v>591</v>
      </c>
      <c r="I18518" t="s">
        <v>592</v>
      </c>
      <c r="K18518" t="s">
        <v>593</v>
      </c>
      <c r="M18518" t="s">
        <v>238</v>
      </c>
      <c r="N18518" t="s">
        <v>386</v>
      </c>
      <c r="O18518" t="s">
        <v>194</v>
      </c>
      <c r="P18518">
        <v>2050</v>
      </c>
      <c r="Q18518">
        <v>4450</v>
      </c>
    </row>
    <row r="18519" spans="1:17" x14ac:dyDescent="0.25">
      <c r="A18519" t="s">
        <v>976</v>
      </c>
      <c r="B18519" t="s">
        <v>977</v>
      </c>
      <c r="C18519" t="s">
        <v>978</v>
      </c>
      <c r="D18519" t="s">
        <v>589</v>
      </c>
      <c r="E18519" t="s">
        <v>590</v>
      </c>
      <c r="F18519" t="s">
        <v>260</v>
      </c>
      <c r="G18519" t="s">
        <v>188</v>
      </c>
      <c r="H18519" t="s">
        <v>591</v>
      </c>
      <c r="I18519" t="s">
        <v>592</v>
      </c>
      <c r="K18519" t="s">
        <v>593</v>
      </c>
      <c r="M18519" t="s">
        <v>238</v>
      </c>
      <c r="N18519" t="s">
        <v>386</v>
      </c>
      <c r="O18519" t="s">
        <v>264</v>
      </c>
      <c r="P18519">
        <v>2050</v>
      </c>
      <c r="Q18519">
        <v>3250</v>
      </c>
    </row>
    <row r="18520" spans="1:17" x14ac:dyDescent="0.25">
      <c r="A18520" t="s">
        <v>976</v>
      </c>
      <c r="B18520" t="s">
        <v>977</v>
      </c>
      <c r="C18520" t="s">
        <v>978</v>
      </c>
      <c r="D18520" t="s">
        <v>589</v>
      </c>
      <c r="E18520" t="s">
        <v>590</v>
      </c>
      <c r="F18520" t="s">
        <v>260</v>
      </c>
      <c r="G18520" t="s">
        <v>188</v>
      </c>
      <c r="H18520" t="s">
        <v>591</v>
      </c>
      <c r="I18520" t="s">
        <v>592</v>
      </c>
      <c r="K18520" t="s">
        <v>593</v>
      </c>
      <c r="M18520" t="s">
        <v>238</v>
      </c>
      <c r="N18520" t="s">
        <v>386</v>
      </c>
      <c r="O18520" t="s">
        <v>265</v>
      </c>
      <c r="P18520">
        <v>2050</v>
      </c>
      <c r="Q18520">
        <v>6500</v>
      </c>
    </row>
    <row r="18521" spans="1:17" x14ac:dyDescent="0.25">
      <c r="A18521" t="s">
        <v>976</v>
      </c>
      <c r="B18521" t="s">
        <v>977</v>
      </c>
      <c r="C18521" t="s">
        <v>978</v>
      </c>
      <c r="D18521" t="s">
        <v>589</v>
      </c>
      <c r="E18521" t="s">
        <v>590</v>
      </c>
      <c r="F18521" t="s">
        <v>260</v>
      </c>
      <c r="G18521" t="s">
        <v>188</v>
      </c>
      <c r="H18521" t="s">
        <v>610</v>
      </c>
      <c r="I18521" t="s">
        <v>611</v>
      </c>
      <c r="K18521" t="s">
        <v>612</v>
      </c>
      <c r="N18521" t="s">
        <v>206</v>
      </c>
      <c r="O18521" t="s">
        <v>194</v>
      </c>
      <c r="P18521">
        <v>2020</v>
      </c>
      <c r="Q18521">
        <v>103.5</v>
      </c>
    </row>
    <row r="18522" spans="1:17" x14ac:dyDescent="0.25">
      <c r="A18522" t="s">
        <v>976</v>
      </c>
      <c r="B18522" t="s">
        <v>977</v>
      </c>
      <c r="C18522" t="s">
        <v>978</v>
      </c>
      <c r="D18522" t="s">
        <v>589</v>
      </c>
      <c r="E18522" t="s">
        <v>590</v>
      </c>
      <c r="F18522" t="s">
        <v>260</v>
      </c>
      <c r="G18522" t="s">
        <v>188</v>
      </c>
      <c r="H18522" t="s">
        <v>610</v>
      </c>
      <c r="I18522" t="s">
        <v>611</v>
      </c>
      <c r="K18522" t="s">
        <v>612</v>
      </c>
      <c r="N18522" t="s">
        <v>206</v>
      </c>
      <c r="O18522" t="s">
        <v>194</v>
      </c>
      <c r="P18522">
        <v>2025</v>
      </c>
      <c r="Q18522">
        <v>115.5</v>
      </c>
    </row>
    <row r="18523" spans="1:17" x14ac:dyDescent="0.25">
      <c r="A18523" t="s">
        <v>976</v>
      </c>
      <c r="B18523" t="s">
        <v>977</v>
      </c>
      <c r="C18523" t="s">
        <v>978</v>
      </c>
      <c r="D18523" t="s">
        <v>589</v>
      </c>
      <c r="E18523" t="s">
        <v>590</v>
      </c>
      <c r="F18523" t="s">
        <v>260</v>
      </c>
      <c r="G18523" t="s">
        <v>188</v>
      </c>
      <c r="H18523" t="s">
        <v>610</v>
      </c>
      <c r="I18523" t="s">
        <v>611</v>
      </c>
      <c r="K18523" t="s">
        <v>612</v>
      </c>
      <c r="N18523" t="s">
        <v>206</v>
      </c>
      <c r="O18523" t="s">
        <v>264</v>
      </c>
      <c r="P18523">
        <v>2025</v>
      </c>
      <c r="Q18523">
        <v>98.174999999999997</v>
      </c>
    </row>
    <row r="18524" spans="1:17" x14ac:dyDescent="0.25">
      <c r="A18524" t="s">
        <v>976</v>
      </c>
      <c r="B18524" t="s">
        <v>977</v>
      </c>
      <c r="C18524" t="s">
        <v>978</v>
      </c>
      <c r="D18524" t="s">
        <v>589</v>
      </c>
      <c r="E18524" t="s">
        <v>590</v>
      </c>
      <c r="F18524" t="s">
        <v>260</v>
      </c>
      <c r="G18524" t="s">
        <v>188</v>
      </c>
      <c r="H18524" t="s">
        <v>610</v>
      </c>
      <c r="I18524" t="s">
        <v>611</v>
      </c>
      <c r="K18524" t="s">
        <v>612</v>
      </c>
      <c r="N18524" t="s">
        <v>206</v>
      </c>
      <c r="O18524" t="s">
        <v>265</v>
      </c>
      <c r="P18524">
        <v>2025</v>
      </c>
      <c r="Q18524">
        <v>132.82499999999999</v>
      </c>
    </row>
    <row r="18525" spans="1:17" x14ac:dyDescent="0.25">
      <c r="A18525" t="s">
        <v>976</v>
      </c>
      <c r="B18525" t="s">
        <v>977</v>
      </c>
      <c r="C18525" t="s">
        <v>978</v>
      </c>
      <c r="D18525" t="s">
        <v>589</v>
      </c>
      <c r="E18525" t="s">
        <v>590</v>
      </c>
      <c r="F18525" t="s">
        <v>260</v>
      </c>
      <c r="G18525" t="s">
        <v>188</v>
      </c>
      <c r="H18525" t="s">
        <v>610</v>
      </c>
      <c r="I18525" t="s">
        <v>611</v>
      </c>
      <c r="K18525" t="s">
        <v>612</v>
      </c>
      <c r="N18525" t="s">
        <v>206</v>
      </c>
      <c r="O18525" t="s">
        <v>194</v>
      </c>
      <c r="P18525">
        <v>2030</v>
      </c>
      <c r="Q18525">
        <v>138</v>
      </c>
    </row>
    <row r="18526" spans="1:17" x14ac:dyDescent="0.25">
      <c r="A18526" t="s">
        <v>976</v>
      </c>
      <c r="B18526" t="s">
        <v>977</v>
      </c>
      <c r="C18526" t="s">
        <v>978</v>
      </c>
      <c r="D18526" t="s">
        <v>589</v>
      </c>
      <c r="E18526" t="s">
        <v>590</v>
      </c>
      <c r="F18526" t="s">
        <v>260</v>
      </c>
      <c r="G18526" t="s">
        <v>188</v>
      </c>
      <c r="H18526" t="s">
        <v>610</v>
      </c>
      <c r="I18526" t="s">
        <v>611</v>
      </c>
      <c r="K18526" t="s">
        <v>612</v>
      </c>
      <c r="N18526" t="s">
        <v>206</v>
      </c>
      <c r="O18526" t="s">
        <v>194</v>
      </c>
      <c r="P18526">
        <v>2040</v>
      </c>
      <c r="Q18526">
        <v>138</v>
      </c>
    </row>
    <row r="18527" spans="1:17" x14ac:dyDescent="0.25">
      <c r="A18527" t="s">
        <v>976</v>
      </c>
      <c r="B18527" t="s">
        <v>977</v>
      </c>
      <c r="C18527" t="s">
        <v>978</v>
      </c>
      <c r="D18527" t="s">
        <v>589</v>
      </c>
      <c r="E18527" t="s">
        <v>590</v>
      </c>
      <c r="F18527" t="s">
        <v>260</v>
      </c>
      <c r="G18527" t="s">
        <v>188</v>
      </c>
      <c r="H18527" t="s">
        <v>610</v>
      </c>
      <c r="I18527" t="s">
        <v>611</v>
      </c>
      <c r="K18527" t="s">
        <v>612</v>
      </c>
      <c r="N18527" t="s">
        <v>206</v>
      </c>
      <c r="O18527" t="s">
        <v>194</v>
      </c>
      <c r="P18527">
        <v>2050</v>
      </c>
      <c r="Q18527">
        <v>138</v>
      </c>
    </row>
    <row r="18528" spans="1:17" x14ac:dyDescent="0.25">
      <c r="A18528" t="s">
        <v>976</v>
      </c>
      <c r="B18528" t="s">
        <v>977</v>
      </c>
      <c r="C18528" t="s">
        <v>978</v>
      </c>
      <c r="D18528" t="s">
        <v>589</v>
      </c>
      <c r="E18528" t="s">
        <v>590</v>
      </c>
      <c r="F18528" t="s">
        <v>260</v>
      </c>
      <c r="G18528" t="s">
        <v>188</v>
      </c>
      <c r="H18528" t="s">
        <v>610</v>
      </c>
      <c r="I18528" t="s">
        <v>611</v>
      </c>
      <c r="K18528" t="s">
        <v>612</v>
      </c>
      <c r="N18528" t="s">
        <v>206</v>
      </c>
      <c r="O18528" t="s">
        <v>264</v>
      </c>
      <c r="P18528">
        <v>2050</v>
      </c>
      <c r="Q18528">
        <v>103.5</v>
      </c>
    </row>
    <row r="18529" spans="1:17" x14ac:dyDescent="0.25">
      <c r="A18529" t="s">
        <v>976</v>
      </c>
      <c r="B18529" t="s">
        <v>977</v>
      </c>
      <c r="C18529" t="s">
        <v>978</v>
      </c>
      <c r="D18529" t="s">
        <v>589</v>
      </c>
      <c r="E18529" t="s">
        <v>590</v>
      </c>
      <c r="F18529" t="s">
        <v>260</v>
      </c>
      <c r="G18529" t="s">
        <v>188</v>
      </c>
      <c r="H18529" t="s">
        <v>610</v>
      </c>
      <c r="I18529" t="s">
        <v>611</v>
      </c>
      <c r="K18529" t="s">
        <v>612</v>
      </c>
      <c r="N18529" t="s">
        <v>206</v>
      </c>
      <c r="O18529" t="s">
        <v>265</v>
      </c>
      <c r="P18529">
        <v>2050</v>
      </c>
      <c r="Q18529">
        <v>207</v>
      </c>
    </row>
    <row r="18530" spans="1:17" x14ac:dyDescent="0.25">
      <c r="A18530" t="s">
        <v>976</v>
      </c>
      <c r="B18530" t="s">
        <v>977</v>
      </c>
      <c r="C18530" t="s">
        <v>978</v>
      </c>
      <c r="D18530" t="s">
        <v>589</v>
      </c>
      <c r="E18530" t="s">
        <v>590</v>
      </c>
      <c r="F18530" t="s">
        <v>260</v>
      </c>
      <c r="G18530" t="s">
        <v>233</v>
      </c>
      <c r="H18530" t="s">
        <v>962</v>
      </c>
      <c r="I18530" t="s">
        <v>240</v>
      </c>
      <c r="J18530" t="s">
        <v>963</v>
      </c>
      <c r="K18530" t="s">
        <v>241</v>
      </c>
      <c r="L18530" t="s">
        <v>806</v>
      </c>
      <c r="N18530" t="s">
        <v>964</v>
      </c>
      <c r="O18530" t="s">
        <v>194</v>
      </c>
      <c r="P18530">
        <v>2020</v>
      </c>
      <c r="Q18530">
        <v>0.39434739975497302</v>
      </c>
    </row>
    <row r="18531" spans="1:17" x14ac:dyDescent="0.25">
      <c r="A18531" t="s">
        <v>976</v>
      </c>
      <c r="B18531" t="s">
        <v>977</v>
      </c>
      <c r="C18531" t="s">
        <v>978</v>
      </c>
      <c r="D18531" t="s">
        <v>589</v>
      </c>
      <c r="E18531" t="s">
        <v>590</v>
      </c>
      <c r="F18531" t="s">
        <v>260</v>
      </c>
      <c r="G18531" t="s">
        <v>233</v>
      </c>
      <c r="H18531" t="s">
        <v>962</v>
      </c>
      <c r="I18531" t="s">
        <v>240</v>
      </c>
      <c r="J18531" t="s">
        <v>963</v>
      </c>
      <c r="K18531" t="s">
        <v>241</v>
      </c>
      <c r="L18531" t="s">
        <v>806</v>
      </c>
      <c r="N18531" t="s">
        <v>964</v>
      </c>
      <c r="O18531" t="s">
        <v>194</v>
      </c>
      <c r="P18531">
        <v>2025</v>
      </c>
      <c r="Q18531">
        <v>0.32741105500090001</v>
      </c>
    </row>
    <row r="18532" spans="1:17" x14ac:dyDescent="0.25">
      <c r="A18532" t="s">
        <v>976</v>
      </c>
      <c r="B18532" t="s">
        <v>977</v>
      </c>
      <c r="C18532" t="s">
        <v>978</v>
      </c>
      <c r="D18532" t="s">
        <v>589</v>
      </c>
      <c r="E18532" t="s">
        <v>590</v>
      </c>
      <c r="F18532" t="s">
        <v>260</v>
      </c>
      <c r="G18532" t="s">
        <v>233</v>
      </c>
      <c r="H18532" t="s">
        <v>962</v>
      </c>
      <c r="I18532" t="s">
        <v>240</v>
      </c>
      <c r="J18532" t="s">
        <v>963</v>
      </c>
      <c r="K18532" t="s">
        <v>241</v>
      </c>
      <c r="L18532" t="s">
        <v>806</v>
      </c>
      <c r="N18532" t="s">
        <v>964</v>
      </c>
      <c r="O18532" t="s">
        <v>264</v>
      </c>
      <c r="P18532">
        <v>2025</v>
      </c>
      <c r="Q18532">
        <v>0.27829939675076498</v>
      </c>
    </row>
    <row r="18533" spans="1:17" x14ac:dyDescent="0.25">
      <c r="A18533" t="s">
        <v>976</v>
      </c>
      <c r="B18533" t="s">
        <v>977</v>
      </c>
      <c r="C18533" t="s">
        <v>978</v>
      </c>
      <c r="D18533" t="s">
        <v>589</v>
      </c>
      <c r="E18533" t="s">
        <v>590</v>
      </c>
      <c r="F18533" t="s">
        <v>260</v>
      </c>
      <c r="G18533" t="s">
        <v>233</v>
      </c>
      <c r="H18533" t="s">
        <v>962</v>
      </c>
      <c r="I18533" t="s">
        <v>240</v>
      </c>
      <c r="J18533" t="s">
        <v>963</v>
      </c>
      <c r="K18533" t="s">
        <v>241</v>
      </c>
      <c r="L18533" t="s">
        <v>806</v>
      </c>
      <c r="N18533" t="s">
        <v>964</v>
      </c>
      <c r="O18533" t="s">
        <v>265</v>
      </c>
      <c r="P18533">
        <v>2025</v>
      </c>
      <c r="Q18533">
        <v>1.3096442200036</v>
      </c>
    </row>
    <row r="18534" spans="1:17" x14ac:dyDescent="0.25">
      <c r="A18534" t="s">
        <v>976</v>
      </c>
      <c r="B18534" t="s">
        <v>977</v>
      </c>
      <c r="C18534" t="s">
        <v>978</v>
      </c>
      <c r="D18534" t="s">
        <v>589</v>
      </c>
      <c r="E18534" t="s">
        <v>590</v>
      </c>
      <c r="F18534" t="s">
        <v>260</v>
      </c>
      <c r="G18534" t="s">
        <v>233</v>
      </c>
      <c r="H18534" t="s">
        <v>962</v>
      </c>
      <c r="I18534" t="s">
        <v>240</v>
      </c>
      <c r="J18534" t="s">
        <v>963</v>
      </c>
      <c r="K18534" t="s">
        <v>241</v>
      </c>
      <c r="L18534" t="s">
        <v>806</v>
      </c>
      <c r="N18534" t="s">
        <v>964</v>
      </c>
      <c r="O18534" t="s">
        <v>194</v>
      </c>
      <c r="P18534">
        <v>2030</v>
      </c>
      <c r="Q18534">
        <v>0.294544916700474</v>
      </c>
    </row>
    <row r="18535" spans="1:17" x14ac:dyDescent="0.25">
      <c r="A18535" t="s">
        <v>976</v>
      </c>
      <c r="B18535" t="s">
        <v>977</v>
      </c>
      <c r="C18535" t="s">
        <v>978</v>
      </c>
      <c r="D18535" t="s">
        <v>589</v>
      </c>
      <c r="E18535" t="s">
        <v>590</v>
      </c>
      <c r="F18535" t="s">
        <v>260</v>
      </c>
      <c r="G18535" t="s">
        <v>233</v>
      </c>
      <c r="H18535" t="s">
        <v>962</v>
      </c>
      <c r="I18535" t="s">
        <v>240</v>
      </c>
      <c r="J18535" t="s">
        <v>963</v>
      </c>
      <c r="K18535" t="s">
        <v>241</v>
      </c>
      <c r="L18535" t="s">
        <v>806</v>
      </c>
      <c r="N18535" t="s">
        <v>964</v>
      </c>
      <c r="O18535" t="s">
        <v>194</v>
      </c>
      <c r="P18535">
        <v>2040</v>
      </c>
      <c r="Q18535">
        <v>0.25870779990256998</v>
      </c>
    </row>
    <row r="18536" spans="1:17" x14ac:dyDescent="0.25">
      <c r="A18536" t="s">
        <v>976</v>
      </c>
      <c r="B18536" t="s">
        <v>977</v>
      </c>
      <c r="C18536" t="s">
        <v>978</v>
      </c>
      <c r="D18536" t="s">
        <v>589</v>
      </c>
      <c r="E18536" t="s">
        <v>590</v>
      </c>
      <c r="F18536" t="s">
        <v>260</v>
      </c>
      <c r="G18536" t="s">
        <v>233</v>
      </c>
      <c r="H18536" t="s">
        <v>962</v>
      </c>
      <c r="I18536" t="s">
        <v>240</v>
      </c>
      <c r="J18536" t="s">
        <v>963</v>
      </c>
      <c r="K18536" t="s">
        <v>241</v>
      </c>
      <c r="L18536" t="s">
        <v>806</v>
      </c>
      <c r="N18536" t="s">
        <v>964</v>
      </c>
      <c r="O18536" t="s">
        <v>194</v>
      </c>
      <c r="P18536">
        <v>2050</v>
      </c>
      <c r="Q18536">
        <v>0.24593469831012499</v>
      </c>
    </row>
    <row r="18537" spans="1:17" x14ac:dyDescent="0.25">
      <c r="A18537" t="s">
        <v>976</v>
      </c>
      <c r="B18537" t="s">
        <v>977</v>
      </c>
      <c r="C18537" t="s">
        <v>978</v>
      </c>
      <c r="D18537" t="s">
        <v>589</v>
      </c>
      <c r="E18537" t="s">
        <v>590</v>
      </c>
      <c r="F18537" t="s">
        <v>260</v>
      </c>
      <c r="G18537" t="s">
        <v>233</v>
      </c>
      <c r="H18537" t="s">
        <v>962</v>
      </c>
      <c r="I18537" t="s">
        <v>240</v>
      </c>
      <c r="J18537" t="s">
        <v>963</v>
      </c>
      <c r="K18537" t="s">
        <v>241</v>
      </c>
      <c r="L18537" t="s">
        <v>806</v>
      </c>
      <c r="N18537" t="s">
        <v>964</v>
      </c>
      <c r="O18537" t="s">
        <v>264</v>
      </c>
      <c r="P18537">
        <v>2050</v>
      </c>
      <c r="Q18537">
        <v>0.184451023732594</v>
      </c>
    </row>
    <row r="18538" spans="1:17" x14ac:dyDescent="0.25">
      <c r="A18538" t="s">
        <v>976</v>
      </c>
      <c r="B18538" t="s">
        <v>977</v>
      </c>
      <c r="C18538" t="s">
        <v>978</v>
      </c>
      <c r="D18538" t="s">
        <v>589</v>
      </c>
      <c r="E18538" t="s">
        <v>590</v>
      </c>
      <c r="F18538" t="s">
        <v>260</v>
      </c>
      <c r="G18538" t="s">
        <v>233</v>
      </c>
      <c r="H18538" t="s">
        <v>962</v>
      </c>
      <c r="I18538" t="s">
        <v>240</v>
      </c>
      <c r="J18538" t="s">
        <v>963</v>
      </c>
      <c r="K18538" t="s">
        <v>241</v>
      </c>
      <c r="L18538" t="s">
        <v>806</v>
      </c>
      <c r="N18538" t="s">
        <v>964</v>
      </c>
      <c r="O18538" t="s">
        <v>265</v>
      </c>
      <c r="P18538">
        <v>2050</v>
      </c>
      <c r="Q18538">
        <v>0.98373879324050095</v>
      </c>
    </row>
    <row r="18539" spans="1:17" x14ac:dyDescent="0.25">
      <c r="A18539" t="s">
        <v>976</v>
      </c>
      <c r="B18539" t="s">
        <v>977</v>
      </c>
      <c r="C18539" t="s">
        <v>978</v>
      </c>
      <c r="D18539" t="s">
        <v>589</v>
      </c>
      <c r="E18539" t="s">
        <v>590</v>
      </c>
      <c r="F18539" t="s">
        <v>260</v>
      </c>
      <c r="G18539" t="s">
        <v>233</v>
      </c>
      <c r="H18539" t="s">
        <v>965</v>
      </c>
      <c r="I18539" t="s">
        <v>240</v>
      </c>
      <c r="J18539" t="s">
        <v>966</v>
      </c>
      <c r="K18539" t="s">
        <v>241</v>
      </c>
      <c r="L18539" t="s">
        <v>806</v>
      </c>
      <c r="N18539" t="s">
        <v>386</v>
      </c>
      <c r="O18539" t="s">
        <v>194</v>
      </c>
      <c r="P18539">
        <v>2020</v>
      </c>
      <c r="Q18539">
        <v>1.2591269841269801E-2</v>
      </c>
    </row>
    <row r="18540" spans="1:17" x14ac:dyDescent="0.25">
      <c r="A18540" t="s">
        <v>976</v>
      </c>
      <c r="B18540" t="s">
        <v>977</v>
      </c>
      <c r="C18540" t="s">
        <v>978</v>
      </c>
      <c r="D18540" t="s">
        <v>589</v>
      </c>
      <c r="E18540" t="s">
        <v>590</v>
      </c>
      <c r="F18540" t="s">
        <v>260</v>
      </c>
      <c r="G18540" t="s">
        <v>233</v>
      </c>
      <c r="H18540" t="s">
        <v>965</v>
      </c>
      <c r="I18540" t="s">
        <v>240</v>
      </c>
      <c r="J18540" t="s">
        <v>966</v>
      </c>
      <c r="K18540" t="s">
        <v>241</v>
      </c>
      <c r="L18540" t="s">
        <v>806</v>
      </c>
      <c r="N18540" t="s">
        <v>386</v>
      </c>
      <c r="O18540" t="s">
        <v>194</v>
      </c>
      <c r="P18540">
        <v>2025</v>
      </c>
      <c r="Q18540">
        <v>1.1577600558698499E-2</v>
      </c>
    </row>
    <row r="18541" spans="1:17" x14ac:dyDescent="0.25">
      <c r="A18541" t="s">
        <v>976</v>
      </c>
      <c r="B18541" t="s">
        <v>977</v>
      </c>
      <c r="C18541" t="s">
        <v>978</v>
      </c>
      <c r="D18541" t="s">
        <v>589</v>
      </c>
      <c r="E18541" t="s">
        <v>590</v>
      </c>
      <c r="F18541" t="s">
        <v>260</v>
      </c>
      <c r="G18541" t="s">
        <v>233</v>
      </c>
      <c r="H18541" t="s">
        <v>965</v>
      </c>
      <c r="I18541" t="s">
        <v>240</v>
      </c>
      <c r="J18541" t="s">
        <v>966</v>
      </c>
      <c r="K18541" t="s">
        <v>241</v>
      </c>
      <c r="L18541" t="s">
        <v>806</v>
      </c>
      <c r="N18541" t="s">
        <v>386</v>
      </c>
      <c r="O18541" t="s">
        <v>264</v>
      </c>
      <c r="P18541">
        <v>2025</v>
      </c>
      <c r="Q18541">
        <v>9.8409604748937E-3</v>
      </c>
    </row>
    <row r="18542" spans="1:17" x14ac:dyDescent="0.25">
      <c r="A18542" t="s">
        <v>976</v>
      </c>
      <c r="B18542" t="s">
        <v>977</v>
      </c>
      <c r="C18542" t="s">
        <v>978</v>
      </c>
      <c r="D18542" t="s">
        <v>589</v>
      </c>
      <c r="E18542" t="s">
        <v>590</v>
      </c>
      <c r="F18542" t="s">
        <v>260</v>
      </c>
      <c r="G18542" t="s">
        <v>233</v>
      </c>
      <c r="H18542" t="s">
        <v>965</v>
      </c>
      <c r="I18542" t="s">
        <v>240</v>
      </c>
      <c r="J18542" t="s">
        <v>966</v>
      </c>
      <c r="K18542" t="s">
        <v>241</v>
      </c>
      <c r="L18542" t="s">
        <v>806</v>
      </c>
      <c r="N18542" t="s">
        <v>386</v>
      </c>
      <c r="O18542" t="s">
        <v>265</v>
      </c>
      <c r="P18542">
        <v>2025</v>
      </c>
      <c r="Q18542">
        <v>4.63104022347939E-2</v>
      </c>
    </row>
    <row r="18543" spans="1:17" x14ac:dyDescent="0.25">
      <c r="A18543" t="s">
        <v>976</v>
      </c>
      <c r="B18543" t="s">
        <v>977</v>
      </c>
      <c r="C18543" t="s">
        <v>978</v>
      </c>
      <c r="D18543" t="s">
        <v>589</v>
      </c>
      <c r="E18543" t="s">
        <v>590</v>
      </c>
      <c r="F18543" t="s">
        <v>260</v>
      </c>
      <c r="G18543" t="s">
        <v>233</v>
      </c>
      <c r="H18543" t="s">
        <v>965</v>
      </c>
      <c r="I18543" t="s">
        <v>240</v>
      </c>
      <c r="J18543" t="s">
        <v>966</v>
      </c>
      <c r="K18543" t="s">
        <v>241</v>
      </c>
      <c r="L18543" t="s">
        <v>806</v>
      </c>
      <c r="N18543" t="s">
        <v>386</v>
      </c>
      <c r="O18543" t="s">
        <v>194</v>
      </c>
      <c r="P18543">
        <v>2030</v>
      </c>
      <c r="Q18543">
        <v>9.3791703247318205E-3</v>
      </c>
    </row>
    <row r="18544" spans="1:17" x14ac:dyDescent="0.25">
      <c r="A18544" t="s">
        <v>976</v>
      </c>
      <c r="B18544" t="s">
        <v>977</v>
      </c>
      <c r="C18544" t="s">
        <v>978</v>
      </c>
      <c r="D18544" t="s">
        <v>589</v>
      </c>
      <c r="E18544" t="s">
        <v>590</v>
      </c>
      <c r="F18544" t="s">
        <v>260</v>
      </c>
      <c r="G18544" t="s">
        <v>233</v>
      </c>
      <c r="H18544" t="s">
        <v>965</v>
      </c>
      <c r="I18544" t="s">
        <v>240</v>
      </c>
      <c r="J18544" t="s">
        <v>966</v>
      </c>
      <c r="K18544" t="s">
        <v>241</v>
      </c>
      <c r="L18544" t="s">
        <v>806</v>
      </c>
      <c r="N18544" t="s">
        <v>386</v>
      </c>
      <c r="O18544" t="s">
        <v>194</v>
      </c>
      <c r="P18544">
        <v>2040</v>
      </c>
      <c r="Q18544">
        <v>9.0889391830095492E-3</v>
      </c>
    </row>
    <row r="18545" spans="1:17" x14ac:dyDescent="0.25">
      <c r="A18545" t="s">
        <v>976</v>
      </c>
      <c r="B18545" t="s">
        <v>977</v>
      </c>
      <c r="C18545" t="s">
        <v>978</v>
      </c>
      <c r="D18545" t="s">
        <v>589</v>
      </c>
      <c r="E18545" t="s">
        <v>590</v>
      </c>
      <c r="F18545" t="s">
        <v>260</v>
      </c>
      <c r="G18545" t="s">
        <v>233</v>
      </c>
      <c r="H18545" t="s">
        <v>965</v>
      </c>
      <c r="I18545" t="s">
        <v>240</v>
      </c>
      <c r="J18545" t="s">
        <v>966</v>
      </c>
      <c r="K18545" t="s">
        <v>241</v>
      </c>
      <c r="L18545" t="s">
        <v>806</v>
      </c>
      <c r="N18545" t="s">
        <v>386</v>
      </c>
      <c r="O18545" t="s">
        <v>194</v>
      </c>
      <c r="P18545">
        <v>2050</v>
      </c>
      <c r="Q18545">
        <v>8.9781170346084696E-3</v>
      </c>
    </row>
    <row r="18546" spans="1:17" x14ac:dyDescent="0.25">
      <c r="A18546" t="s">
        <v>976</v>
      </c>
      <c r="B18546" t="s">
        <v>977</v>
      </c>
      <c r="C18546" t="s">
        <v>978</v>
      </c>
      <c r="D18546" t="s">
        <v>589</v>
      </c>
      <c r="E18546" t="s">
        <v>590</v>
      </c>
      <c r="F18546" t="s">
        <v>260</v>
      </c>
      <c r="G18546" t="s">
        <v>233</v>
      </c>
      <c r="H18546" t="s">
        <v>965</v>
      </c>
      <c r="I18546" t="s">
        <v>240</v>
      </c>
      <c r="J18546" t="s">
        <v>966</v>
      </c>
      <c r="K18546" t="s">
        <v>241</v>
      </c>
      <c r="L18546" t="s">
        <v>806</v>
      </c>
      <c r="N18546" t="s">
        <v>386</v>
      </c>
      <c r="O18546" t="s">
        <v>264</v>
      </c>
      <c r="P18546">
        <v>2050</v>
      </c>
      <c r="Q18546">
        <v>6.7335877759563496E-3</v>
      </c>
    </row>
    <row r="18547" spans="1:17" x14ac:dyDescent="0.25">
      <c r="A18547" t="s">
        <v>976</v>
      </c>
      <c r="B18547" t="s">
        <v>977</v>
      </c>
      <c r="C18547" t="s">
        <v>978</v>
      </c>
      <c r="D18547" t="s">
        <v>589</v>
      </c>
      <c r="E18547" t="s">
        <v>590</v>
      </c>
      <c r="F18547" t="s">
        <v>260</v>
      </c>
      <c r="G18547" t="s">
        <v>233</v>
      </c>
      <c r="H18547" t="s">
        <v>965</v>
      </c>
      <c r="I18547" t="s">
        <v>240</v>
      </c>
      <c r="J18547" t="s">
        <v>966</v>
      </c>
      <c r="K18547" t="s">
        <v>241</v>
      </c>
      <c r="L18547" t="s">
        <v>806</v>
      </c>
      <c r="N18547" t="s">
        <v>386</v>
      </c>
      <c r="O18547" t="s">
        <v>265</v>
      </c>
      <c r="P18547">
        <v>2050</v>
      </c>
      <c r="Q18547">
        <v>3.5912468138433899E-2</v>
      </c>
    </row>
    <row r="18548" spans="1:17" x14ac:dyDescent="0.25">
      <c r="A18548" t="s">
        <v>976</v>
      </c>
      <c r="B18548" t="s">
        <v>977</v>
      </c>
      <c r="C18548" t="s">
        <v>978</v>
      </c>
      <c r="D18548" t="s">
        <v>589</v>
      </c>
      <c r="E18548" t="s">
        <v>590</v>
      </c>
      <c r="F18548" t="s">
        <v>260</v>
      </c>
      <c r="G18548" t="s">
        <v>233</v>
      </c>
      <c r="H18548" t="s">
        <v>967</v>
      </c>
      <c r="I18548" t="s">
        <v>240</v>
      </c>
      <c r="J18548" t="s">
        <v>968</v>
      </c>
      <c r="K18548" t="s">
        <v>241</v>
      </c>
      <c r="L18548" t="s">
        <v>806</v>
      </c>
      <c r="N18548" t="s">
        <v>969</v>
      </c>
      <c r="O18548" t="s">
        <v>194</v>
      </c>
      <c r="P18548">
        <v>2020</v>
      </c>
      <c r="Q18548">
        <v>0.134928538882752</v>
      </c>
    </row>
    <row r="18549" spans="1:17" x14ac:dyDescent="0.25">
      <c r="A18549" t="s">
        <v>976</v>
      </c>
      <c r="B18549" t="s">
        <v>977</v>
      </c>
      <c r="C18549" t="s">
        <v>978</v>
      </c>
      <c r="D18549" t="s">
        <v>589</v>
      </c>
      <c r="E18549" t="s">
        <v>590</v>
      </c>
      <c r="F18549" t="s">
        <v>260</v>
      </c>
      <c r="G18549" t="s">
        <v>233</v>
      </c>
      <c r="H18549" t="s">
        <v>967</v>
      </c>
      <c r="I18549" t="s">
        <v>240</v>
      </c>
      <c r="J18549" t="s">
        <v>968</v>
      </c>
      <c r="K18549" t="s">
        <v>241</v>
      </c>
      <c r="L18549" t="s">
        <v>806</v>
      </c>
      <c r="N18549" t="s">
        <v>969</v>
      </c>
      <c r="O18549" t="s">
        <v>194</v>
      </c>
      <c r="P18549">
        <v>2025</v>
      </c>
      <c r="Q18549">
        <v>0.12851495138080901</v>
      </c>
    </row>
    <row r="18550" spans="1:17" x14ac:dyDescent="0.25">
      <c r="A18550" t="s">
        <v>976</v>
      </c>
      <c r="B18550" t="s">
        <v>977</v>
      </c>
      <c r="C18550" t="s">
        <v>978</v>
      </c>
      <c r="D18550" t="s">
        <v>589</v>
      </c>
      <c r="E18550" t="s">
        <v>590</v>
      </c>
      <c r="F18550" t="s">
        <v>260</v>
      </c>
      <c r="G18550" t="s">
        <v>233</v>
      </c>
      <c r="H18550" t="s">
        <v>967</v>
      </c>
      <c r="I18550" t="s">
        <v>240</v>
      </c>
      <c r="J18550" t="s">
        <v>968</v>
      </c>
      <c r="K18550" t="s">
        <v>241</v>
      </c>
      <c r="L18550" t="s">
        <v>806</v>
      </c>
      <c r="N18550" t="s">
        <v>969</v>
      </c>
      <c r="O18550" t="s">
        <v>264</v>
      </c>
      <c r="P18550">
        <v>2025</v>
      </c>
      <c r="Q18550">
        <v>0.109237708673688</v>
      </c>
    </row>
    <row r="18551" spans="1:17" x14ac:dyDescent="0.25">
      <c r="A18551" t="s">
        <v>976</v>
      </c>
      <c r="B18551" t="s">
        <v>977</v>
      </c>
      <c r="C18551" t="s">
        <v>978</v>
      </c>
      <c r="D18551" t="s">
        <v>589</v>
      </c>
      <c r="E18551" t="s">
        <v>590</v>
      </c>
      <c r="F18551" t="s">
        <v>260</v>
      </c>
      <c r="G18551" t="s">
        <v>233</v>
      </c>
      <c r="H18551" t="s">
        <v>967</v>
      </c>
      <c r="I18551" t="s">
        <v>240</v>
      </c>
      <c r="J18551" t="s">
        <v>968</v>
      </c>
      <c r="K18551" t="s">
        <v>241</v>
      </c>
      <c r="L18551" t="s">
        <v>806</v>
      </c>
      <c r="N18551" t="s">
        <v>969</v>
      </c>
      <c r="O18551" t="s">
        <v>265</v>
      </c>
      <c r="P18551">
        <v>2025</v>
      </c>
      <c r="Q18551">
        <v>0.51405980552323705</v>
      </c>
    </row>
    <row r="18552" spans="1:17" x14ac:dyDescent="0.25">
      <c r="A18552" t="s">
        <v>976</v>
      </c>
      <c r="B18552" t="s">
        <v>977</v>
      </c>
      <c r="C18552" t="s">
        <v>978</v>
      </c>
      <c r="D18552" t="s">
        <v>589</v>
      </c>
      <c r="E18552" t="s">
        <v>590</v>
      </c>
      <c r="F18552" t="s">
        <v>260</v>
      </c>
      <c r="G18552" t="s">
        <v>233</v>
      </c>
      <c r="H18552" t="s">
        <v>967</v>
      </c>
      <c r="I18552" t="s">
        <v>240</v>
      </c>
      <c r="J18552" t="s">
        <v>968</v>
      </c>
      <c r="K18552" t="s">
        <v>241</v>
      </c>
      <c r="L18552" t="s">
        <v>806</v>
      </c>
      <c r="N18552" t="s">
        <v>969</v>
      </c>
      <c r="O18552" t="s">
        <v>194</v>
      </c>
      <c r="P18552">
        <v>2030</v>
      </c>
      <c r="Q18552">
        <v>0.12325439012539501</v>
      </c>
    </row>
    <row r="18553" spans="1:17" x14ac:dyDescent="0.25">
      <c r="A18553" t="s">
        <v>976</v>
      </c>
      <c r="B18553" t="s">
        <v>977</v>
      </c>
      <c r="C18553" t="s">
        <v>978</v>
      </c>
      <c r="D18553" t="s">
        <v>589</v>
      </c>
      <c r="E18553" t="s">
        <v>590</v>
      </c>
      <c r="F18553" t="s">
        <v>260</v>
      </c>
      <c r="G18553" t="s">
        <v>233</v>
      </c>
      <c r="H18553" t="s">
        <v>967</v>
      </c>
      <c r="I18553" t="s">
        <v>240</v>
      </c>
      <c r="J18553" t="s">
        <v>968</v>
      </c>
      <c r="K18553" t="s">
        <v>241</v>
      </c>
      <c r="L18553" t="s">
        <v>806</v>
      </c>
      <c r="N18553" t="s">
        <v>969</v>
      </c>
      <c r="O18553" t="s">
        <v>194</v>
      </c>
      <c r="P18553">
        <v>2040</v>
      </c>
      <c r="Q18553">
        <v>0.11009445874812</v>
      </c>
    </row>
    <row r="18554" spans="1:17" x14ac:dyDescent="0.25">
      <c r="A18554" t="s">
        <v>976</v>
      </c>
      <c r="B18554" t="s">
        <v>977</v>
      </c>
      <c r="C18554" t="s">
        <v>978</v>
      </c>
      <c r="D18554" t="s">
        <v>589</v>
      </c>
      <c r="E18554" t="s">
        <v>590</v>
      </c>
      <c r="F18554" t="s">
        <v>260</v>
      </c>
      <c r="G18554" t="s">
        <v>233</v>
      </c>
      <c r="H18554" t="s">
        <v>967</v>
      </c>
      <c r="I18554" t="s">
        <v>240</v>
      </c>
      <c r="J18554" t="s">
        <v>968</v>
      </c>
      <c r="K18554" t="s">
        <v>241</v>
      </c>
      <c r="L18554" t="s">
        <v>806</v>
      </c>
      <c r="N18554" t="s">
        <v>969</v>
      </c>
      <c r="O18554" t="s">
        <v>194</v>
      </c>
      <c r="P18554">
        <v>2050</v>
      </c>
      <c r="Q18554">
        <v>0.105348132346631</v>
      </c>
    </row>
    <row r="18555" spans="1:17" x14ac:dyDescent="0.25">
      <c r="A18555" t="s">
        <v>976</v>
      </c>
      <c r="B18555" t="s">
        <v>977</v>
      </c>
      <c r="C18555" t="s">
        <v>978</v>
      </c>
      <c r="D18555" t="s">
        <v>589</v>
      </c>
      <c r="E18555" t="s">
        <v>590</v>
      </c>
      <c r="F18555" t="s">
        <v>260</v>
      </c>
      <c r="G18555" t="s">
        <v>233</v>
      </c>
      <c r="H18555" t="s">
        <v>967</v>
      </c>
      <c r="I18555" t="s">
        <v>240</v>
      </c>
      <c r="J18555" t="s">
        <v>968</v>
      </c>
      <c r="K18555" t="s">
        <v>241</v>
      </c>
      <c r="L18555" t="s">
        <v>806</v>
      </c>
      <c r="N18555" t="s">
        <v>969</v>
      </c>
      <c r="O18555" t="s">
        <v>264</v>
      </c>
      <c r="P18555">
        <v>2050</v>
      </c>
      <c r="Q18555">
        <v>7.9011099259972906E-2</v>
      </c>
    </row>
    <row r="18556" spans="1:17" x14ac:dyDescent="0.25">
      <c r="A18556" t="s">
        <v>976</v>
      </c>
      <c r="B18556" t="s">
        <v>977</v>
      </c>
      <c r="C18556" t="s">
        <v>978</v>
      </c>
      <c r="D18556" t="s">
        <v>589</v>
      </c>
      <c r="E18556" t="s">
        <v>590</v>
      </c>
      <c r="F18556" t="s">
        <v>260</v>
      </c>
      <c r="G18556" t="s">
        <v>233</v>
      </c>
      <c r="H18556" t="s">
        <v>967</v>
      </c>
      <c r="I18556" t="s">
        <v>240</v>
      </c>
      <c r="J18556" t="s">
        <v>968</v>
      </c>
      <c r="K18556" t="s">
        <v>241</v>
      </c>
      <c r="L18556" t="s">
        <v>806</v>
      </c>
      <c r="N18556" t="s">
        <v>969</v>
      </c>
      <c r="O18556" t="s">
        <v>265</v>
      </c>
      <c r="P18556">
        <v>2050</v>
      </c>
      <c r="Q18556">
        <v>0.421392529386522</v>
      </c>
    </row>
    <row r="18557" spans="1:17" x14ac:dyDescent="0.25">
      <c r="A18557" t="s">
        <v>976</v>
      </c>
      <c r="B18557" t="s">
        <v>977</v>
      </c>
      <c r="C18557" t="s">
        <v>978</v>
      </c>
      <c r="D18557" t="s">
        <v>589</v>
      </c>
      <c r="E18557" t="s">
        <v>590</v>
      </c>
      <c r="F18557" t="s">
        <v>260</v>
      </c>
      <c r="G18557" t="s">
        <v>233</v>
      </c>
      <c r="H18557" t="s">
        <v>830</v>
      </c>
      <c r="I18557" t="s">
        <v>240</v>
      </c>
      <c r="J18557" t="s">
        <v>600</v>
      </c>
      <c r="K18557" t="s">
        <v>241</v>
      </c>
      <c r="L18557" t="s">
        <v>806</v>
      </c>
      <c r="N18557" t="s">
        <v>970</v>
      </c>
      <c r="O18557" t="s">
        <v>194</v>
      </c>
      <c r="P18557">
        <v>2020</v>
      </c>
      <c r="Q18557">
        <v>5.1999999999999998E-2</v>
      </c>
    </row>
    <row r="18558" spans="1:17" x14ac:dyDescent="0.25">
      <c r="A18558" t="s">
        <v>976</v>
      </c>
      <c r="B18558" t="s">
        <v>977</v>
      </c>
      <c r="C18558" t="s">
        <v>978</v>
      </c>
      <c r="D18558" t="s">
        <v>589</v>
      </c>
      <c r="E18558" t="s">
        <v>590</v>
      </c>
      <c r="F18558" t="s">
        <v>260</v>
      </c>
      <c r="G18558" t="s">
        <v>233</v>
      </c>
      <c r="H18558" t="s">
        <v>830</v>
      </c>
      <c r="I18558" t="s">
        <v>240</v>
      </c>
      <c r="J18558" t="s">
        <v>600</v>
      </c>
      <c r="K18558" t="s">
        <v>241</v>
      </c>
      <c r="L18558" t="s">
        <v>806</v>
      </c>
      <c r="N18558" t="s">
        <v>970</v>
      </c>
      <c r="O18558" t="s">
        <v>194</v>
      </c>
      <c r="P18558">
        <v>2025</v>
      </c>
      <c r="Q18558">
        <v>4.9768687989996202E-2</v>
      </c>
    </row>
    <row r="18559" spans="1:17" x14ac:dyDescent="0.25">
      <c r="A18559" t="s">
        <v>976</v>
      </c>
      <c r="B18559" t="s">
        <v>977</v>
      </c>
      <c r="C18559" t="s">
        <v>978</v>
      </c>
      <c r="D18559" t="s">
        <v>589</v>
      </c>
      <c r="E18559" t="s">
        <v>590</v>
      </c>
      <c r="F18559" t="s">
        <v>260</v>
      </c>
      <c r="G18559" t="s">
        <v>233</v>
      </c>
      <c r="H18559" t="s">
        <v>830</v>
      </c>
      <c r="I18559" t="s">
        <v>240</v>
      </c>
      <c r="J18559" t="s">
        <v>600</v>
      </c>
      <c r="K18559" t="s">
        <v>241</v>
      </c>
      <c r="L18559" t="s">
        <v>806</v>
      </c>
      <c r="N18559" t="s">
        <v>970</v>
      </c>
      <c r="O18559" t="s">
        <v>264</v>
      </c>
      <c r="P18559">
        <v>2025</v>
      </c>
      <c r="Q18559">
        <v>4.2303384791496701E-2</v>
      </c>
    </row>
    <row r="18560" spans="1:17" x14ac:dyDescent="0.25">
      <c r="A18560" t="s">
        <v>976</v>
      </c>
      <c r="B18560" t="s">
        <v>977</v>
      </c>
      <c r="C18560" t="s">
        <v>978</v>
      </c>
      <c r="D18560" t="s">
        <v>589</v>
      </c>
      <c r="E18560" t="s">
        <v>590</v>
      </c>
      <c r="F18560" t="s">
        <v>260</v>
      </c>
      <c r="G18560" t="s">
        <v>233</v>
      </c>
      <c r="H18560" t="s">
        <v>830</v>
      </c>
      <c r="I18560" t="s">
        <v>240</v>
      </c>
      <c r="J18560" t="s">
        <v>600</v>
      </c>
      <c r="K18560" t="s">
        <v>241</v>
      </c>
      <c r="L18560" t="s">
        <v>806</v>
      </c>
      <c r="N18560" t="s">
        <v>970</v>
      </c>
      <c r="O18560" t="s">
        <v>265</v>
      </c>
      <c r="P18560">
        <v>2025</v>
      </c>
      <c r="Q18560">
        <v>0.199074751959985</v>
      </c>
    </row>
    <row r="18561" spans="1:17" x14ac:dyDescent="0.25">
      <c r="A18561" t="s">
        <v>976</v>
      </c>
      <c r="B18561" t="s">
        <v>977</v>
      </c>
      <c r="C18561" t="s">
        <v>978</v>
      </c>
      <c r="D18561" t="s">
        <v>589</v>
      </c>
      <c r="E18561" t="s">
        <v>590</v>
      </c>
      <c r="F18561" t="s">
        <v>260</v>
      </c>
      <c r="G18561" t="s">
        <v>233</v>
      </c>
      <c r="H18561" t="s">
        <v>830</v>
      </c>
      <c r="I18561" t="s">
        <v>240</v>
      </c>
      <c r="J18561" t="s">
        <v>600</v>
      </c>
      <c r="K18561" t="s">
        <v>241</v>
      </c>
      <c r="L18561" t="s">
        <v>806</v>
      </c>
      <c r="N18561" t="s">
        <v>970</v>
      </c>
      <c r="O18561" t="s">
        <v>194</v>
      </c>
      <c r="P18561">
        <v>2030</v>
      </c>
      <c r="Q18561">
        <v>4.8945714897128602E-2</v>
      </c>
    </row>
    <row r="18562" spans="1:17" x14ac:dyDescent="0.25">
      <c r="A18562" t="s">
        <v>976</v>
      </c>
      <c r="B18562" t="s">
        <v>977</v>
      </c>
      <c r="C18562" t="s">
        <v>978</v>
      </c>
      <c r="D18562" t="s">
        <v>589</v>
      </c>
      <c r="E18562" t="s">
        <v>590</v>
      </c>
      <c r="F18562" t="s">
        <v>260</v>
      </c>
      <c r="G18562" t="s">
        <v>233</v>
      </c>
      <c r="H18562" t="s">
        <v>830</v>
      </c>
      <c r="I18562" t="s">
        <v>240</v>
      </c>
      <c r="J18562" t="s">
        <v>600</v>
      </c>
      <c r="K18562" t="s">
        <v>241</v>
      </c>
      <c r="L18562" t="s">
        <v>806</v>
      </c>
      <c r="N18562" t="s">
        <v>970</v>
      </c>
      <c r="O18562" t="s">
        <v>194</v>
      </c>
      <c r="P18562">
        <v>2040</v>
      </c>
      <c r="Q18562">
        <v>4.7431127761468198E-2</v>
      </c>
    </row>
    <row r="18563" spans="1:17" x14ac:dyDescent="0.25">
      <c r="A18563" t="s">
        <v>976</v>
      </c>
      <c r="B18563" t="s">
        <v>977</v>
      </c>
      <c r="C18563" t="s">
        <v>978</v>
      </c>
      <c r="D18563" t="s">
        <v>589</v>
      </c>
      <c r="E18563" t="s">
        <v>590</v>
      </c>
      <c r="F18563" t="s">
        <v>260</v>
      </c>
      <c r="G18563" t="s">
        <v>233</v>
      </c>
      <c r="H18563" t="s">
        <v>830</v>
      </c>
      <c r="I18563" t="s">
        <v>240</v>
      </c>
      <c r="J18563" t="s">
        <v>600</v>
      </c>
      <c r="K18563" t="s">
        <v>241</v>
      </c>
      <c r="L18563" t="s">
        <v>806</v>
      </c>
      <c r="N18563" t="s">
        <v>970</v>
      </c>
      <c r="O18563" t="s">
        <v>194</v>
      </c>
      <c r="P18563">
        <v>2050</v>
      </c>
      <c r="Q18563">
        <v>4.6852796300142302E-2</v>
      </c>
    </row>
    <row r="18564" spans="1:17" x14ac:dyDescent="0.25">
      <c r="A18564" t="s">
        <v>976</v>
      </c>
      <c r="B18564" t="s">
        <v>977</v>
      </c>
      <c r="C18564" t="s">
        <v>978</v>
      </c>
      <c r="D18564" t="s">
        <v>589</v>
      </c>
      <c r="E18564" t="s">
        <v>590</v>
      </c>
      <c r="F18564" t="s">
        <v>260</v>
      </c>
      <c r="G18564" t="s">
        <v>233</v>
      </c>
      <c r="H18564" t="s">
        <v>830</v>
      </c>
      <c r="I18564" t="s">
        <v>240</v>
      </c>
      <c r="J18564" t="s">
        <v>600</v>
      </c>
      <c r="K18564" t="s">
        <v>241</v>
      </c>
      <c r="L18564" t="s">
        <v>806</v>
      </c>
      <c r="N18564" t="s">
        <v>970</v>
      </c>
      <c r="O18564" t="s">
        <v>264</v>
      </c>
      <c r="P18564">
        <v>2050</v>
      </c>
      <c r="Q18564">
        <v>3.5139597225106803E-2</v>
      </c>
    </row>
    <row r="18565" spans="1:17" x14ac:dyDescent="0.25">
      <c r="A18565" t="s">
        <v>976</v>
      </c>
      <c r="B18565" t="s">
        <v>977</v>
      </c>
      <c r="C18565" t="s">
        <v>978</v>
      </c>
      <c r="D18565" t="s">
        <v>589</v>
      </c>
      <c r="E18565" t="s">
        <v>590</v>
      </c>
      <c r="F18565" t="s">
        <v>260</v>
      </c>
      <c r="G18565" t="s">
        <v>233</v>
      </c>
      <c r="H18565" t="s">
        <v>830</v>
      </c>
      <c r="I18565" t="s">
        <v>240</v>
      </c>
      <c r="J18565" t="s">
        <v>600</v>
      </c>
      <c r="K18565" t="s">
        <v>241</v>
      </c>
      <c r="L18565" t="s">
        <v>806</v>
      </c>
      <c r="N18565" t="s">
        <v>970</v>
      </c>
      <c r="O18565" t="s">
        <v>265</v>
      </c>
      <c r="P18565">
        <v>2050</v>
      </c>
      <c r="Q18565">
        <v>0.18741118520056901</v>
      </c>
    </row>
    <row r="18566" spans="1:17" x14ac:dyDescent="0.25">
      <c r="A18566" t="s">
        <v>976</v>
      </c>
      <c r="B18566" t="s">
        <v>977</v>
      </c>
      <c r="C18566" t="s">
        <v>978</v>
      </c>
      <c r="D18566" t="s">
        <v>589</v>
      </c>
      <c r="E18566" t="s">
        <v>590</v>
      </c>
      <c r="F18566" t="s">
        <v>260</v>
      </c>
      <c r="G18566" t="s">
        <v>233</v>
      </c>
      <c r="H18566" t="s">
        <v>971</v>
      </c>
      <c r="I18566" t="s">
        <v>240</v>
      </c>
      <c r="J18566" t="s">
        <v>972</v>
      </c>
      <c r="K18566" t="s">
        <v>241</v>
      </c>
      <c r="L18566" t="s">
        <v>806</v>
      </c>
      <c r="N18566" t="s">
        <v>386</v>
      </c>
      <c r="O18566" t="s">
        <v>194</v>
      </c>
      <c r="P18566">
        <v>2020</v>
      </c>
      <c r="Q18566">
        <v>0.71631898736730804</v>
      </c>
    </row>
    <row r="18567" spans="1:17" x14ac:dyDescent="0.25">
      <c r="A18567" t="s">
        <v>976</v>
      </c>
      <c r="B18567" t="s">
        <v>977</v>
      </c>
      <c r="C18567" t="s">
        <v>978</v>
      </c>
      <c r="D18567" t="s">
        <v>589</v>
      </c>
      <c r="E18567" t="s">
        <v>590</v>
      </c>
      <c r="F18567" t="s">
        <v>260</v>
      </c>
      <c r="G18567" t="s">
        <v>233</v>
      </c>
      <c r="H18567" t="s">
        <v>971</v>
      </c>
      <c r="I18567" t="s">
        <v>240</v>
      </c>
      <c r="J18567" t="s">
        <v>972</v>
      </c>
      <c r="K18567" t="s">
        <v>241</v>
      </c>
      <c r="L18567" t="s">
        <v>806</v>
      </c>
      <c r="N18567" t="s">
        <v>386</v>
      </c>
      <c r="O18567" t="s">
        <v>194</v>
      </c>
      <c r="P18567">
        <v>2025</v>
      </c>
      <c r="Q18567">
        <v>0.65693756284960603</v>
      </c>
    </row>
    <row r="18568" spans="1:17" x14ac:dyDescent="0.25">
      <c r="A18568" t="s">
        <v>976</v>
      </c>
      <c r="B18568" t="s">
        <v>977</v>
      </c>
      <c r="C18568" t="s">
        <v>978</v>
      </c>
      <c r="D18568" t="s">
        <v>589</v>
      </c>
      <c r="E18568" t="s">
        <v>590</v>
      </c>
      <c r="F18568" t="s">
        <v>260</v>
      </c>
      <c r="G18568" t="s">
        <v>233</v>
      </c>
      <c r="H18568" t="s">
        <v>971</v>
      </c>
      <c r="I18568" t="s">
        <v>240</v>
      </c>
      <c r="J18568" t="s">
        <v>972</v>
      </c>
      <c r="K18568" t="s">
        <v>241</v>
      </c>
      <c r="L18568" t="s">
        <v>806</v>
      </c>
      <c r="N18568" t="s">
        <v>386</v>
      </c>
      <c r="O18568" t="s">
        <v>264</v>
      </c>
      <c r="P18568">
        <v>2025</v>
      </c>
      <c r="Q18568">
        <v>0.55839692842216504</v>
      </c>
    </row>
    <row r="18569" spans="1:17" x14ac:dyDescent="0.25">
      <c r="A18569" t="s">
        <v>976</v>
      </c>
      <c r="B18569" t="s">
        <v>977</v>
      </c>
      <c r="C18569" t="s">
        <v>978</v>
      </c>
      <c r="D18569" t="s">
        <v>589</v>
      </c>
      <c r="E18569" t="s">
        <v>590</v>
      </c>
      <c r="F18569" t="s">
        <v>260</v>
      </c>
      <c r="G18569" t="s">
        <v>233</v>
      </c>
      <c r="H18569" t="s">
        <v>971</v>
      </c>
      <c r="I18569" t="s">
        <v>240</v>
      </c>
      <c r="J18569" t="s">
        <v>972</v>
      </c>
      <c r="K18569" t="s">
        <v>241</v>
      </c>
      <c r="L18569" t="s">
        <v>806</v>
      </c>
      <c r="N18569" t="s">
        <v>386</v>
      </c>
      <c r="O18569" t="s">
        <v>265</v>
      </c>
      <c r="P18569">
        <v>2025</v>
      </c>
      <c r="Q18569">
        <v>2.6277502513984201</v>
      </c>
    </row>
    <row r="18570" spans="1:17" x14ac:dyDescent="0.25">
      <c r="A18570" t="s">
        <v>976</v>
      </c>
      <c r="B18570" t="s">
        <v>977</v>
      </c>
      <c r="C18570" t="s">
        <v>978</v>
      </c>
      <c r="D18570" t="s">
        <v>589</v>
      </c>
      <c r="E18570" t="s">
        <v>590</v>
      </c>
      <c r="F18570" t="s">
        <v>260</v>
      </c>
      <c r="G18570" t="s">
        <v>233</v>
      </c>
      <c r="H18570" t="s">
        <v>971</v>
      </c>
      <c r="I18570" t="s">
        <v>240</v>
      </c>
      <c r="J18570" t="s">
        <v>972</v>
      </c>
      <c r="K18570" t="s">
        <v>241</v>
      </c>
      <c r="L18570" t="s">
        <v>806</v>
      </c>
      <c r="N18570" t="s">
        <v>386</v>
      </c>
      <c r="O18570" t="s">
        <v>194</v>
      </c>
      <c r="P18570">
        <v>2030</v>
      </c>
      <c r="Q18570">
        <v>0.654581756498965</v>
      </c>
    </row>
    <row r="18571" spans="1:17" x14ac:dyDescent="0.25">
      <c r="A18571" t="s">
        <v>976</v>
      </c>
      <c r="B18571" t="s">
        <v>977</v>
      </c>
      <c r="C18571" t="s">
        <v>978</v>
      </c>
      <c r="D18571" t="s">
        <v>589</v>
      </c>
      <c r="E18571" t="s">
        <v>590</v>
      </c>
      <c r="F18571" t="s">
        <v>260</v>
      </c>
      <c r="G18571" t="s">
        <v>233</v>
      </c>
      <c r="H18571" t="s">
        <v>971</v>
      </c>
      <c r="I18571" t="s">
        <v>240</v>
      </c>
      <c r="J18571" t="s">
        <v>972</v>
      </c>
      <c r="K18571" t="s">
        <v>241</v>
      </c>
      <c r="L18571" t="s">
        <v>806</v>
      </c>
      <c r="N18571" t="s">
        <v>386</v>
      </c>
      <c r="O18571" t="s">
        <v>194</v>
      </c>
      <c r="P18571">
        <v>2040</v>
      </c>
      <c r="Q18571">
        <v>0.58469174294586701</v>
      </c>
    </row>
    <row r="18572" spans="1:17" x14ac:dyDescent="0.25">
      <c r="A18572" t="s">
        <v>976</v>
      </c>
      <c r="B18572" t="s">
        <v>977</v>
      </c>
      <c r="C18572" t="s">
        <v>978</v>
      </c>
      <c r="D18572" t="s">
        <v>589</v>
      </c>
      <c r="E18572" t="s">
        <v>590</v>
      </c>
      <c r="F18572" t="s">
        <v>260</v>
      </c>
      <c r="G18572" t="s">
        <v>233</v>
      </c>
      <c r="H18572" t="s">
        <v>971</v>
      </c>
      <c r="I18572" t="s">
        <v>240</v>
      </c>
      <c r="J18572" t="s">
        <v>972</v>
      </c>
      <c r="K18572" t="s">
        <v>241</v>
      </c>
      <c r="L18572" t="s">
        <v>806</v>
      </c>
      <c r="N18572" t="s">
        <v>386</v>
      </c>
      <c r="O18572" t="s">
        <v>194</v>
      </c>
      <c r="P18572">
        <v>2050</v>
      </c>
      <c r="Q18572">
        <v>0.55948486252851704</v>
      </c>
    </row>
    <row r="18573" spans="1:17" x14ac:dyDescent="0.25">
      <c r="A18573" t="s">
        <v>976</v>
      </c>
      <c r="B18573" t="s">
        <v>977</v>
      </c>
      <c r="C18573" t="s">
        <v>978</v>
      </c>
      <c r="D18573" t="s">
        <v>589</v>
      </c>
      <c r="E18573" t="s">
        <v>590</v>
      </c>
      <c r="F18573" t="s">
        <v>260</v>
      </c>
      <c r="G18573" t="s">
        <v>233</v>
      </c>
      <c r="H18573" t="s">
        <v>971</v>
      </c>
      <c r="I18573" t="s">
        <v>240</v>
      </c>
      <c r="J18573" t="s">
        <v>972</v>
      </c>
      <c r="K18573" t="s">
        <v>241</v>
      </c>
      <c r="L18573" t="s">
        <v>806</v>
      </c>
      <c r="N18573" t="s">
        <v>386</v>
      </c>
      <c r="O18573" t="s">
        <v>264</v>
      </c>
      <c r="P18573">
        <v>2050</v>
      </c>
      <c r="Q18573">
        <v>0.41961364689638803</v>
      </c>
    </row>
    <row r="18574" spans="1:17" x14ac:dyDescent="0.25">
      <c r="A18574" t="s">
        <v>976</v>
      </c>
      <c r="B18574" t="s">
        <v>977</v>
      </c>
      <c r="C18574" t="s">
        <v>978</v>
      </c>
      <c r="D18574" t="s">
        <v>589</v>
      </c>
      <c r="E18574" t="s">
        <v>590</v>
      </c>
      <c r="F18574" t="s">
        <v>260</v>
      </c>
      <c r="G18574" t="s">
        <v>233</v>
      </c>
      <c r="H18574" t="s">
        <v>971</v>
      </c>
      <c r="I18574" t="s">
        <v>240</v>
      </c>
      <c r="J18574" t="s">
        <v>972</v>
      </c>
      <c r="K18574" t="s">
        <v>241</v>
      </c>
      <c r="L18574" t="s">
        <v>806</v>
      </c>
      <c r="N18574" t="s">
        <v>386</v>
      </c>
      <c r="O18574" t="s">
        <v>265</v>
      </c>
      <c r="P18574">
        <v>2050</v>
      </c>
      <c r="Q18574">
        <v>2.2379394501140699</v>
      </c>
    </row>
    <row r="18575" spans="1:17" x14ac:dyDescent="0.25">
      <c r="A18575" t="s">
        <v>976</v>
      </c>
      <c r="B18575" t="s">
        <v>977</v>
      </c>
      <c r="C18575" t="s">
        <v>978</v>
      </c>
      <c r="D18575" t="s">
        <v>589</v>
      </c>
      <c r="E18575" t="s">
        <v>590</v>
      </c>
      <c r="F18575" t="s">
        <v>260</v>
      </c>
      <c r="G18575" t="s">
        <v>188</v>
      </c>
      <c r="H18575" t="s">
        <v>613</v>
      </c>
      <c r="I18575" t="s">
        <v>614</v>
      </c>
      <c r="K18575" t="s">
        <v>612</v>
      </c>
      <c r="N18575" t="s">
        <v>206</v>
      </c>
      <c r="O18575" t="s">
        <v>194</v>
      </c>
      <c r="P18575">
        <v>2020</v>
      </c>
      <c r="Q18575">
        <v>167</v>
      </c>
    </row>
    <row r="18576" spans="1:17" x14ac:dyDescent="0.25">
      <c r="A18576" t="s">
        <v>976</v>
      </c>
      <c r="B18576" t="s">
        <v>977</v>
      </c>
      <c r="C18576" t="s">
        <v>978</v>
      </c>
      <c r="D18576" t="s">
        <v>589</v>
      </c>
      <c r="E18576" t="s">
        <v>590</v>
      </c>
      <c r="F18576" t="s">
        <v>260</v>
      </c>
      <c r="G18576" t="s">
        <v>188</v>
      </c>
      <c r="H18576" t="s">
        <v>613</v>
      </c>
      <c r="I18576" t="s">
        <v>614</v>
      </c>
      <c r="K18576" t="s">
        <v>612</v>
      </c>
      <c r="N18576" t="s">
        <v>206</v>
      </c>
      <c r="O18576" t="s">
        <v>194</v>
      </c>
      <c r="P18576">
        <v>2025</v>
      </c>
      <c r="Q18576">
        <v>191</v>
      </c>
    </row>
    <row r="18577" spans="1:17" x14ac:dyDescent="0.25">
      <c r="A18577" t="s">
        <v>976</v>
      </c>
      <c r="B18577" t="s">
        <v>977</v>
      </c>
      <c r="C18577" t="s">
        <v>978</v>
      </c>
      <c r="D18577" t="s">
        <v>589</v>
      </c>
      <c r="E18577" t="s">
        <v>590</v>
      </c>
      <c r="F18577" t="s">
        <v>260</v>
      </c>
      <c r="G18577" t="s">
        <v>188</v>
      </c>
      <c r="H18577" t="s">
        <v>613</v>
      </c>
      <c r="I18577" t="s">
        <v>614</v>
      </c>
      <c r="K18577" t="s">
        <v>612</v>
      </c>
      <c r="N18577" t="s">
        <v>206</v>
      </c>
      <c r="O18577" t="s">
        <v>264</v>
      </c>
      <c r="P18577">
        <v>2025</v>
      </c>
      <c r="Q18577">
        <v>162.35</v>
      </c>
    </row>
    <row r="18578" spans="1:17" x14ac:dyDescent="0.25">
      <c r="A18578" t="s">
        <v>976</v>
      </c>
      <c r="B18578" t="s">
        <v>977</v>
      </c>
      <c r="C18578" t="s">
        <v>978</v>
      </c>
      <c r="D18578" t="s">
        <v>589</v>
      </c>
      <c r="E18578" t="s">
        <v>590</v>
      </c>
      <c r="F18578" t="s">
        <v>260</v>
      </c>
      <c r="G18578" t="s">
        <v>188</v>
      </c>
      <c r="H18578" t="s">
        <v>613</v>
      </c>
      <c r="I18578" t="s">
        <v>614</v>
      </c>
      <c r="K18578" t="s">
        <v>612</v>
      </c>
      <c r="N18578" t="s">
        <v>206</v>
      </c>
      <c r="O18578" t="s">
        <v>265</v>
      </c>
      <c r="P18578">
        <v>2025</v>
      </c>
      <c r="Q18578">
        <v>219.65</v>
      </c>
    </row>
    <row r="18579" spans="1:17" x14ac:dyDescent="0.25">
      <c r="A18579" t="s">
        <v>976</v>
      </c>
      <c r="B18579" t="s">
        <v>977</v>
      </c>
      <c r="C18579" t="s">
        <v>978</v>
      </c>
      <c r="D18579" t="s">
        <v>589</v>
      </c>
      <c r="E18579" t="s">
        <v>590</v>
      </c>
      <c r="F18579" t="s">
        <v>260</v>
      </c>
      <c r="G18579" t="s">
        <v>188</v>
      </c>
      <c r="H18579" t="s">
        <v>613</v>
      </c>
      <c r="I18579" t="s">
        <v>614</v>
      </c>
      <c r="K18579" t="s">
        <v>612</v>
      </c>
      <c r="N18579" t="s">
        <v>206</v>
      </c>
      <c r="O18579" t="s">
        <v>194</v>
      </c>
      <c r="P18579">
        <v>2030</v>
      </c>
      <c r="Q18579">
        <v>236</v>
      </c>
    </row>
    <row r="18580" spans="1:17" x14ac:dyDescent="0.25">
      <c r="A18580" t="s">
        <v>976</v>
      </c>
      <c r="B18580" t="s">
        <v>977</v>
      </c>
      <c r="C18580" t="s">
        <v>978</v>
      </c>
      <c r="D18580" t="s">
        <v>589</v>
      </c>
      <c r="E18580" t="s">
        <v>590</v>
      </c>
      <c r="F18580" t="s">
        <v>260</v>
      </c>
      <c r="G18580" t="s">
        <v>188</v>
      </c>
      <c r="H18580" t="s">
        <v>613</v>
      </c>
      <c r="I18580" t="s">
        <v>614</v>
      </c>
      <c r="K18580" t="s">
        <v>612</v>
      </c>
      <c r="N18580" t="s">
        <v>206</v>
      </c>
      <c r="O18580" t="s">
        <v>194</v>
      </c>
      <c r="P18580">
        <v>2040</v>
      </c>
      <c r="Q18580">
        <v>236</v>
      </c>
    </row>
    <row r="18581" spans="1:17" x14ac:dyDescent="0.25">
      <c r="A18581" t="s">
        <v>976</v>
      </c>
      <c r="B18581" t="s">
        <v>977</v>
      </c>
      <c r="C18581" t="s">
        <v>978</v>
      </c>
      <c r="D18581" t="s">
        <v>589</v>
      </c>
      <c r="E18581" t="s">
        <v>590</v>
      </c>
      <c r="F18581" t="s">
        <v>260</v>
      </c>
      <c r="G18581" t="s">
        <v>188</v>
      </c>
      <c r="H18581" t="s">
        <v>613</v>
      </c>
      <c r="I18581" t="s">
        <v>614</v>
      </c>
      <c r="K18581" t="s">
        <v>612</v>
      </c>
      <c r="N18581" t="s">
        <v>206</v>
      </c>
      <c r="O18581" t="s">
        <v>194</v>
      </c>
      <c r="P18581">
        <v>2050</v>
      </c>
      <c r="Q18581">
        <v>236</v>
      </c>
    </row>
    <row r="18582" spans="1:17" x14ac:dyDescent="0.25">
      <c r="A18582" t="s">
        <v>976</v>
      </c>
      <c r="B18582" t="s">
        <v>977</v>
      </c>
      <c r="C18582" t="s">
        <v>978</v>
      </c>
      <c r="D18582" t="s">
        <v>589</v>
      </c>
      <c r="E18582" t="s">
        <v>590</v>
      </c>
      <c r="F18582" t="s">
        <v>260</v>
      </c>
      <c r="G18582" t="s">
        <v>188</v>
      </c>
      <c r="H18582" t="s">
        <v>613</v>
      </c>
      <c r="I18582" t="s">
        <v>614</v>
      </c>
      <c r="K18582" t="s">
        <v>612</v>
      </c>
      <c r="N18582" t="s">
        <v>206</v>
      </c>
      <c r="O18582" t="s">
        <v>264</v>
      </c>
      <c r="P18582">
        <v>2050</v>
      </c>
      <c r="Q18582">
        <v>177</v>
      </c>
    </row>
    <row r="18583" spans="1:17" x14ac:dyDescent="0.25">
      <c r="A18583" t="s">
        <v>976</v>
      </c>
      <c r="B18583" t="s">
        <v>977</v>
      </c>
      <c r="C18583" t="s">
        <v>978</v>
      </c>
      <c r="D18583" t="s">
        <v>589</v>
      </c>
      <c r="E18583" t="s">
        <v>590</v>
      </c>
      <c r="F18583" t="s">
        <v>260</v>
      </c>
      <c r="G18583" t="s">
        <v>188</v>
      </c>
      <c r="H18583" t="s">
        <v>613</v>
      </c>
      <c r="I18583" t="s">
        <v>614</v>
      </c>
      <c r="K18583" t="s">
        <v>612</v>
      </c>
      <c r="N18583" t="s">
        <v>206</v>
      </c>
      <c r="O18583" t="s">
        <v>265</v>
      </c>
      <c r="P18583">
        <v>2050</v>
      </c>
      <c r="Q18583">
        <v>354</v>
      </c>
    </row>
    <row r="18584" spans="1:17" x14ac:dyDescent="0.25">
      <c r="A18584" t="s">
        <v>976</v>
      </c>
      <c r="B18584" t="s">
        <v>977</v>
      </c>
      <c r="C18584" t="s">
        <v>978</v>
      </c>
      <c r="D18584" t="s">
        <v>589</v>
      </c>
      <c r="E18584" t="s">
        <v>590</v>
      </c>
      <c r="F18584" t="s">
        <v>260</v>
      </c>
      <c r="G18584" t="s">
        <v>188</v>
      </c>
      <c r="H18584" t="s">
        <v>973</v>
      </c>
      <c r="I18584" t="s">
        <v>974</v>
      </c>
      <c r="K18584" t="s">
        <v>975</v>
      </c>
      <c r="M18584" t="s">
        <v>192</v>
      </c>
      <c r="N18584" t="s">
        <v>386</v>
      </c>
      <c r="O18584" t="s">
        <v>194</v>
      </c>
      <c r="P18584">
        <v>2020</v>
      </c>
      <c r="Q18584">
        <v>31.229347669713501</v>
      </c>
    </row>
    <row r="18585" spans="1:17" x14ac:dyDescent="0.25">
      <c r="A18585" t="s">
        <v>976</v>
      </c>
      <c r="B18585" t="s">
        <v>977</v>
      </c>
      <c r="C18585" t="s">
        <v>978</v>
      </c>
      <c r="D18585" t="s">
        <v>589</v>
      </c>
      <c r="E18585" t="s">
        <v>590</v>
      </c>
      <c r="F18585" t="s">
        <v>260</v>
      </c>
      <c r="G18585" t="s">
        <v>188</v>
      </c>
      <c r="H18585" t="s">
        <v>973</v>
      </c>
      <c r="I18585" t="s">
        <v>974</v>
      </c>
      <c r="K18585" t="s">
        <v>975</v>
      </c>
      <c r="M18585" t="s">
        <v>192</v>
      </c>
      <c r="N18585" t="s">
        <v>386</v>
      </c>
      <c r="O18585" t="s">
        <v>194</v>
      </c>
      <c r="P18585">
        <v>2025</v>
      </c>
      <c r="Q18585">
        <v>28.421685820819999</v>
      </c>
    </row>
    <row r="18586" spans="1:17" x14ac:dyDescent="0.25">
      <c r="A18586" t="s">
        <v>976</v>
      </c>
      <c r="B18586" t="s">
        <v>977</v>
      </c>
      <c r="C18586" t="s">
        <v>978</v>
      </c>
      <c r="D18586" t="s">
        <v>589</v>
      </c>
      <c r="E18586" t="s">
        <v>590</v>
      </c>
      <c r="F18586" t="s">
        <v>260</v>
      </c>
      <c r="G18586" t="s">
        <v>188</v>
      </c>
      <c r="H18586" t="s">
        <v>973</v>
      </c>
      <c r="I18586" t="s">
        <v>974</v>
      </c>
      <c r="K18586" t="s">
        <v>975</v>
      </c>
      <c r="M18586" t="s">
        <v>192</v>
      </c>
      <c r="N18586" t="s">
        <v>386</v>
      </c>
      <c r="O18586" t="s">
        <v>264</v>
      </c>
      <c r="P18586">
        <v>2025</v>
      </c>
      <c r="Q18586">
        <v>33.437277436258803</v>
      </c>
    </row>
    <row r="18587" spans="1:17" x14ac:dyDescent="0.25">
      <c r="A18587" t="s">
        <v>976</v>
      </c>
      <c r="B18587" t="s">
        <v>977</v>
      </c>
      <c r="C18587" t="s">
        <v>978</v>
      </c>
      <c r="D18587" t="s">
        <v>589</v>
      </c>
      <c r="E18587" t="s">
        <v>590</v>
      </c>
      <c r="F18587" t="s">
        <v>260</v>
      </c>
      <c r="G18587" t="s">
        <v>188</v>
      </c>
      <c r="H18587" t="s">
        <v>973</v>
      </c>
      <c r="I18587" t="s">
        <v>974</v>
      </c>
      <c r="K18587" t="s">
        <v>975</v>
      </c>
      <c r="M18587" t="s">
        <v>192</v>
      </c>
      <c r="N18587" t="s">
        <v>386</v>
      </c>
      <c r="O18587" t="s">
        <v>265</v>
      </c>
      <c r="P18587">
        <v>2025</v>
      </c>
      <c r="Q18587">
        <v>24.714509409408699</v>
      </c>
    </row>
    <row r="18588" spans="1:17" x14ac:dyDescent="0.25">
      <c r="A18588" t="s">
        <v>976</v>
      </c>
      <c r="B18588" t="s">
        <v>977</v>
      </c>
      <c r="C18588" t="s">
        <v>978</v>
      </c>
      <c r="D18588" t="s">
        <v>589</v>
      </c>
      <c r="E18588" t="s">
        <v>590</v>
      </c>
      <c r="F18588" t="s">
        <v>260</v>
      </c>
      <c r="G18588" t="s">
        <v>188</v>
      </c>
      <c r="H18588" t="s">
        <v>973</v>
      </c>
      <c r="I18588" t="s">
        <v>974</v>
      </c>
      <c r="K18588" t="s">
        <v>975</v>
      </c>
      <c r="M18588" t="s">
        <v>192</v>
      </c>
      <c r="N18588" t="s">
        <v>386</v>
      </c>
      <c r="O18588" t="s">
        <v>194</v>
      </c>
      <c r="P18588">
        <v>2030</v>
      </c>
      <c r="Q18588">
        <v>27.924398173010601</v>
      </c>
    </row>
    <row r="18589" spans="1:17" x14ac:dyDescent="0.25">
      <c r="A18589" t="s">
        <v>976</v>
      </c>
      <c r="B18589" t="s">
        <v>977</v>
      </c>
      <c r="C18589" t="s">
        <v>978</v>
      </c>
      <c r="D18589" t="s">
        <v>589</v>
      </c>
      <c r="E18589" t="s">
        <v>590</v>
      </c>
      <c r="F18589" t="s">
        <v>260</v>
      </c>
      <c r="G18589" t="s">
        <v>188</v>
      </c>
      <c r="H18589" t="s">
        <v>973</v>
      </c>
      <c r="I18589" t="s">
        <v>974</v>
      </c>
      <c r="K18589" t="s">
        <v>975</v>
      </c>
      <c r="M18589" t="s">
        <v>192</v>
      </c>
      <c r="N18589" t="s">
        <v>386</v>
      </c>
      <c r="O18589" t="s">
        <v>194</v>
      </c>
      <c r="P18589">
        <v>2040</v>
      </c>
      <c r="Q18589">
        <v>27.924398173010601</v>
      </c>
    </row>
    <row r="18590" spans="1:17" x14ac:dyDescent="0.25">
      <c r="A18590" t="s">
        <v>976</v>
      </c>
      <c r="B18590" t="s">
        <v>977</v>
      </c>
      <c r="C18590" t="s">
        <v>978</v>
      </c>
      <c r="D18590" t="s">
        <v>589</v>
      </c>
      <c r="E18590" t="s">
        <v>590</v>
      </c>
      <c r="F18590" t="s">
        <v>260</v>
      </c>
      <c r="G18590" t="s">
        <v>188</v>
      </c>
      <c r="H18590" t="s">
        <v>973</v>
      </c>
      <c r="I18590" t="s">
        <v>974</v>
      </c>
      <c r="K18590" t="s">
        <v>975</v>
      </c>
      <c r="M18590" t="s">
        <v>192</v>
      </c>
      <c r="N18590" t="s">
        <v>386</v>
      </c>
      <c r="O18590" t="s">
        <v>194</v>
      </c>
      <c r="P18590">
        <v>2050</v>
      </c>
      <c r="Q18590">
        <v>27.924398173010601</v>
      </c>
    </row>
    <row r="18591" spans="1:17" x14ac:dyDescent="0.25">
      <c r="A18591" t="s">
        <v>976</v>
      </c>
      <c r="B18591" t="s">
        <v>977</v>
      </c>
      <c r="C18591" t="s">
        <v>978</v>
      </c>
      <c r="D18591" t="s">
        <v>589</v>
      </c>
      <c r="E18591" t="s">
        <v>590</v>
      </c>
      <c r="F18591" t="s">
        <v>260</v>
      </c>
      <c r="G18591" t="s">
        <v>188</v>
      </c>
      <c r="H18591" t="s">
        <v>973</v>
      </c>
      <c r="I18591" t="s">
        <v>974</v>
      </c>
      <c r="K18591" t="s">
        <v>975</v>
      </c>
      <c r="M18591" t="s">
        <v>192</v>
      </c>
      <c r="N18591" t="s">
        <v>386</v>
      </c>
      <c r="O18591" t="s">
        <v>264</v>
      </c>
      <c r="P18591">
        <v>2050</v>
      </c>
      <c r="Q18591">
        <v>37.232530897347502</v>
      </c>
    </row>
    <row r="18592" spans="1:17" x14ac:dyDescent="0.25">
      <c r="A18592" t="s">
        <v>976</v>
      </c>
      <c r="B18592" t="s">
        <v>977</v>
      </c>
      <c r="C18592" t="s">
        <v>978</v>
      </c>
      <c r="D18592" t="s">
        <v>589</v>
      </c>
      <c r="E18592" t="s">
        <v>590</v>
      </c>
      <c r="F18592" t="s">
        <v>260</v>
      </c>
      <c r="G18592" t="s">
        <v>188</v>
      </c>
      <c r="H18592" t="s">
        <v>973</v>
      </c>
      <c r="I18592" t="s">
        <v>974</v>
      </c>
      <c r="K18592" t="s">
        <v>975</v>
      </c>
      <c r="M18592" t="s">
        <v>192</v>
      </c>
      <c r="N18592" t="s">
        <v>386</v>
      </c>
      <c r="O18592" t="s">
        <v>265</v>
      </c>
      <c r="P18592">
        <v>2050</v>
      </c>
      <c r="Q18592">
        <v>22.339518538408502</v>
      </c>
    </row>
    <row r="18593" spans="1:17" x14ac:dyDescent="0.25">
      <c r="A18593" t="s">
        <v>976</v>
      </c>
      <c r="B18593" t="s">
        <v>977</v>
      </c>
      <c r="C18593" t="s">
        <v>978</v>
      </c>
      <c r="D18593" t="s">
        <v>589</v>
      </c>
      <c r="E18593" t="s">
        <v>590</v>
      </c>
      <c r="F18593" t="s">
        <v>260</v>
      </c>
      <c r="G18593" t="s">
        <v>188</v>
      </c>
      <c r="H18593" t="s">
        <v>615</v>
      </c>
      <c r="I18593" t="s">
        <v>616</v>
      </c>
      <c r="K18593" t="s">
        <v>617</v>
      </c>
      <c r="M18593" t="s">
        <v>371</v>
      </c>
      <c r="N18593" t="s">
        <v>206</v>
      </c>
      <c r="O18593" t="s">
        <v>194</v>
      </c>
      <c r="P18593">
        <v>2020</v>
      </c>
      <c r="Q18593">
        <v>383.49213581610599</v>
      </c>
    </row>
    <row r="18594" spans="1:17" x14ac:dyDescent="0.25">
      <c r="A18594" t="s">
        <v>976</v>
      </c>
      <c r="B18594" t="s">
        <v>977</v>
      </c>
      <c r="C18594" t="s">
        <v>978</v>
      </c>
      <c r="D18594" t="s">
        <v>589</v>
      </c>
      <c r="E18594" t="s">
        <v>590</v>
      </c>
      <c r="F18594" t="s">
        <v>260</v>
      </c>
      <c r="G18594" t="s">
        <v>188</v>
      </c>
      <c r="H18594" t="s">
        <v>615</v>
      </c>
      <c r="I18594" t="s">
        <v>616</v>
      </c>
      <c r="K18594" t="s">
        <v>617</v>
      </c>
      <c r="M18594" t="s">
        <v>371</v>
      </c>
      <c r="N18594" t="s">
        <v>206</v>
      </c>
      <c r="O18594" t="s">
        <v>194</v>
      </c>
      <c r="P18594">
        <v>2025</v>
      </c>
      <c r="Q18594">
        <v>349.014430726998</v>
      </c>
    </row>
    <row r="18595" spans="1:17" x14ac:dyDescent="0.25">
      <c r="A18595" t="s">
        <v>976</v>
      </c>
      <c r="B18595" t="s">
        <v>977</v>
      </c>
      <c r="C18595" t="s">
        <v>978</v>
      </c>
      <c r="D18595" t="s">
        <v>589</v>
      </c>
      <c r="E18595" t="s">
        <v>590</v>
      </c>
      <c r="F18595" t="s">
        <v>260</v>
      </c>
      <c r="G18595" t="s">
        <v>188</v>
      </c>
      <c r="H18595" t="s">
        <v>615</v>
      </c>
      <c r="I18595" t="s">
        <v>616</v>
      </c>
      <c r="K18595" t="s">
        <v>617</v>
      </c>
      <c r="M18595" t="s">
        <v>371</v>
      </c>
      <c r="N18595" t="s">
        <v>206</v>
      </c>
      <c r="O18595" t="s">
        <v>264</v>
      </c>
      <c r="P18595">
        <v>2025</v>
      </c>
      <c r="Q18595">
        <v>410.60521261999799</v>
      </c>
    </row>
    <row r="18596" spans="1:17" x14ac:dyDescent="0.25">
      <c r="A18596" t="s">
        <v>976</v>
      </c>
      <c r="B18596" t="s">
        <v>977</v>
      </c>
      <c r="C18596" t="s">
        <v>978</v>
      </c>
      <c r="D18596" t="s">
        <v>589</v>
      </c>
      <c r="E18596" t="s">
        <v>590</v>
      </c>
      <c r="F18596" t="s">
        <v>260</v>
      </c>
      <c r="G18596" t="s">
        <v>188</v>
      </c>
      <c r="H18596" t="s">
        <v>615</v>
      </c>
      <c r="I18596" t="s">
        <v>616</v>
      </c>
      <c r="K18596" t="s">
        <v>617</v>
      </c>
      <c r="M18596" t="s">
        <v>371</v>
      </c>
      <c r="N18596" t="s">
        <v>206</v>
      </c>
      <c r="O18596" t="s">
        <v>265</v>
      </c>
      <c r="P18596">
        <v>2025</v>
      </c>
      <c r="Q18596">
        <v>303.49080932782499</v>
      </c>
    </row>
    <row r="18597" spans="1:17" x14ac:dyDescent="0.25">
      <c r="A18597" t="s">
        <v>976</v>
      </c>
      <c r="B18597" t="s">
        <v>977</v>
      </c>
      <c r="C18597" t="s">
        <v>978</v>
      </c>
      <c r="D18597" t="s">
        <v>589</v>
      </c>
      <c r="E18597" t="s">
        <v>590</v>
      </c>
      <c r="F18597" t="s">
        <v>260</v>
      </c>
      <c r="G18597" t="s">
        <v>188</v>
      </c>
      <c r="H18597" t="s">
        <v>615</v>
      </c>
      <c r="I18597" t="s">
        <v>616</v>
      </c>
      <c r="K18597" t="s">
        <v>617</v>
      </c>
      <c r="M18597" t="s">
        <v>371</v>
      </c>
      <c r="N18597" t="s">
        <v>206</v>
      </c>
      <c r="O18597" t="s">
        <v>194</v>
      </c>
      <c r="P18597">
        <v>2030</v>
      </c>
      <c r="Q18597">
        <v>342.90780614456003</v>
      </c>
    </row>
    <row r="18598" spans="1:17" x14ac:dyDescent="0.25">
      <c r="A18598" t="s">
        <v>976</v>
      </c>
      <c r="B18598" t="s">
        <v>977</v>
      </c>
      <c r="C18598" t="s">
        <v>978</v>
      </c>
      <c r="D18598" t="s">
        <v>589</v>
      </c>
      <c r="E18598" t="s">
        <v>590</v>
      </c>
      <c r="F18598" t="s">
        <v>260</v>
      </c>
      <c r="G18598" t="s">
        <v>188</v>
      </c>
      <c r="H18598" t="s">
        <v>615</v>
      </c>
      <c r="I18598" t="s">
        <v>616</v>
      </c>
      <c r="K18598" t="s">
        <v>617</v>
      </c>
      <c r="M18598" t="s">
        <v>371</v>
      </c>
      <c r="N18598" t="s">
        <v>206</v>
      </c>
      <c r="O18598" t="s">
        <v>194</v>
      </c>
      <c r="P18598">
        <v>2040</v>
      </c>
      <c r="Q18598">
        <v>342.90780614456003</v>
      </c>
    </row>
    <row r="18599" spans="1:17" x14ac:dyDescent="0.25">
      <c r="A18599" t="s">
        <v>976</v>
      </c>
      <c r="B18599" t="s">
        <v>977</v>
      </c>
      <c r="C18599" t="s">
        <v>978</v>
      </c>
      <c r="D18599" t="s">
        <v>589</v>
      </c>
      <c r="E18599" t="s">
        <v>590</v>
      </c>
      <c r="F18599" t="s">
        <v>260</v>
      </c>
      <c r="G18599" t="s">
        <v>188</v>
      </c>
      <c r="H18599" t="s">
        <v>615</v>
      </c>
      <c r="I18599" t="s">
        <v>616</v>
      </c>
      <c r="K18599" t="s">
        <v>617</v>
      </c>
      <c r="M18599" t="s">
        <v>371</v>
      </c>
      <c r="N18599" t="s">
        <v>206</v>
      </c>
      <c r="O18599" t="s">
        <v>194</v>
      </c>
      <c r="P18599">
        <v>2050</v>
      </c>
      <c r="Q18599">
        <v>342.90780614456003</v>
      </c>
    </row>
    <row r="18600" spans="1:17" x14ac:dyDescent="0.25">
      <c r="A18600" t="s">
        <v>976</v>
      </c>
      <c r="B18600" t="s">
        <v>977</v>
      </c>
      <c r="C18600" t="s">
        <v>978</v>
      </c>
      <c r="D18600" t="s">
        <v>589</v>
      </c>
      <c r="E18600" t="s">
        <v>590</v>
      </c>
      <c r="F18600" t="s">
        <v>260</v>
      </c>
      <c r="G18600" t="s">
        <v>188</v>
      </c>
      <c r="H18600" t="s">
        <v>615</v>
      </c>
      <c r="I18600" t="s">
        <v>616</v>
      </c>
      <c r="K18600" t="s">
        <v>617</v>
      </c>
      <c r="M18600" t="s">
        <v>371</v>
      </c>
      <c r="N18600" t="s">
        <v>206</v>
      </c>
      <c r="O18600" t="s">
        <v>264</v>
      </c>
      <c r="P18600">
        <v>2050</v>
      </c>
      <c r="Q18600">
        <v>457.21040819274702</v>
      </c>
    </row>
    <row r="18601" spans="1:17" x14ac:dyDescent="0.25">
      <c r="A18601" t="s">
        <v>976</v>
      </c>
      <c r="B18601" t="s">
        <v>977</v>
      </c>
      <c r="C18601" t="s">
        <v>978</v>
      </c>
      <c r="D18601" t="s">
        <v>589</v>
      </c>
      <c r="E18601" t="s">
        <v>590</v>
      </c>
      <c r="F18601" t="s">
        <v>260</v>
      </c>
      <c r="G18601" t="s">
        <v>188</v>
      </c>
      <c r="H18601" t="s">
        <v>615</v>
      </c>
      <c r="I18601" t="s">
        <v>616</v>
      </c>
      <c r="K18601" t="s">
        <v>617</v>
      </c>
      <c r="M18601" t="s">
        <v>371</v>
      </c>
      <c r="N18601" t="s">
        <v>206</v>
      </c>
      <c r="O18601" t="s">
        <v>265</v>
      </c>
      <c r="P18601">
        <v>2050</v>
      </c>
      <c r="Q18601">
        <v>190.504336746978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D0DE2-B537-2B4B-899D-FE36478DBB20}">
  <dimension ref="A1:W116"/>
  <sheetViews>
    <sheetView topLeftCell="A11" zoomScale="158" workbookViewId="0">
      <selection activeCell="D36" sqref="D36"/>
    </sheetView>
  </sheetViews>
  <sheetFormatPr defaultColWidth="11.42578125" defaultRowHeight="15" x14ac:dyDescent="0.25"/>
  <sheetData>
    <row r="1" spans="1:23" x14ac:dyDescent="0.25">
      <c r="A1" s="269" t="s">
        <v>983</v>
      </c>
      <c r="B1" s="268"/>
      <c r="C1" s="270"/>
      <c r="D1" s="270"/>
      <c r="E1" s="270"/>
      <c r="F1" s="270"/>
      <c r="G1" s="270"/>
      <c r="H1" s="270"/>
      <c r="I1" s="270"/>
      <c r="J1" s="270"/>
      <c r="K1" s="270"/>
      <c r="L1" s="270"/>
      <c r="M1" s="270"/>
      <c r="N1" s="270"/>
      <c r="O1" s="270"/>
      <c r="P1" s="270"/>
      <c r="Q1" s="270"/>
      <c r="R1" s="270"/>
      <c r="S1" s="270"/>
      <c r="T1" s="270"/>
      <c r="U1" s="270"/>
      <c r="V1" s="270"/>
      <c r="W1" s="270"/>
    </row>
    <row r="2" spans="1:23" x14ac:dyDescent="0.25">
      <c r="A2" s="271" t="s">
        <v>1</v>
      </c>
      <c r="B2" s="271"/>
      <c r="C2" s="271" t="s">
        <v>1983</v>
      </c>
      <c r="D2" s="271"/>
      <c r="E2" s="271"/>
      <c r="F2" s="271"/>
      <c r="G2" s="271"/>
      <c r="H2" s="271"/>
      <c r="I2" s="271"/>
      <c r="J2" s="271"/>
      <c r="K2" s="271"/>
      <c r="L2" s="271"/>
      <c r="M2" s="271"/>
      <c r="N2" s="270"/>
      <c r="O2" s="270"/>
      <c r="P2" s="270"/>
      <c r="Q2" s="270"/>
      <c r="R2" s="270"/>
      <c r="S2" s="270"/>
      <c r="T2" s="270"/>
      <c r="U2" s="270"/>
      <c r="V2" s="270"/>
      <c r="W2" s="270"/>
    </row>
    <row r="3" spans="1:23" x14ac:dyDescent="0.25">
      <c r="A3" s="271" t="s">
        <v>180</v>
      </c>
      <c r="B3" s="271"/>
      <c r="C3" s="272">
        <v>2025</v>
      </c>
      <c r="D3" s="272">
        <v>2030</v>
      </c>
      <c r="E3" s="272">
        <v>2035</v>
      </c>
      <c r="F3" s="272">
        <v>2040</v>
      </c>
      <c r="G3" s="272">
        <v>2050</v>
      </c>
      <c r="H3" s="272">
        <v>2025</v>
      </c>
      <c r="I3" s="272">
        <v>2025</v>
      </c>
      <c r="J3" s="272">
        <v>2050</v>
      </c>
      <c r="K3" s="272">
        <v>2050</v>
      </c>
      <c r="L3" s="272" t="s">
        <v>985</v>
      </c>
      <c r="M3" s="272" t="s">
        <v>986</v>
      </c>
      <c r="N3" s="270"/>
      <c r="O3" s="270"/>
      <c r="P3" s="270"/>
      <c r="Q3" s="270"/>
      <c r="R3" s="270"/>
      <c r="S3" s="270"/>
      <c r="T3" s="270"/>
      <c r="U3" s="270"/>
      <c r="V3" s="270"/>
      <c r="W3" s="270"/>
    </row>
    <row r="4" spans="1:23" ht="15.75" thickBot="1" x14ac:dyDescent="0.3">
      <c r="A4" s="273" t="s">
        <v>179</v>
      </c>
      <c r="B4" s="273"/>
      <c r="C4" s="274"/>
      <c r="D4" s="274" t="s">
        <v>194</v>
      </c>
      <c r="E4" s="274"/>
      <c r="F4" s="274" t="s">
        <v>194</v>
      </c>
      <c r="G4" s="274" t="s">
        <v>194</v>
      </c>
      <c r="H4" s="274" t="s">
        <v>264</v>
      </c>
      <c r="I4" s="274" t="s">
        <v>265</v>
      </c>
      <c r="J4" s="274" t="s">
        <v>264</v>
      </c>
      <c r="K4" s="274" t="s">
        <v>265</v>
      </c>
      <c r="L4" s="274" t="s">
        <v>31</v>
      </c>
      <c r="M4" s="274" t="s">
        <v>31</v>
      </c>
      <c r="N4" s="270"/>
      <c r="O4" s="270"/>
      <c r="P4" s="270"/>
      <c r="Q4" s="270"/>
      <c r="R4" s="270"/>
      <c r="S4" s="270"/>
      <c r="T4" s="270"/>
      <c r="U4" s="270"/>
      <c r="V4" s="270"/>
      <c r="W4" s="270"/>
    </row>
    <row r="5" spans="1:23" x14ac:dyDescent="0.25">
      <c r="A5" s="271" t="s">
        <v>171</v>
      </c>
      <c r="B5" s="271" t="s">
        <v>172</v>
      </c>
      <c r="C5" s="272"/>
      <c r="D5" s="272"/>
      <c r="E5" s="272"/>
      <c r="F5" s="272"/>
      <c r="G5" s="272"/>
      <c r="H5" s="272"/>
      <c r="I5" s="272"/>
      <c r="J5" s="272"/>
      <c r="K5" s="272"/>
      <c r="L5" s="272"/>
      <c r="M5" s="272"/>
      <c r="N5" s="270"/>
      <c r="O5" s="270"/>
      <c r="P5" s="270"/>
      <c r="Q5" s="270"/>
      <c r="R5" s="270"/>
      <c r="S5" s="270"/>
      <c r="T5" s="270"/>
      <c r="U5" s="270"/>
      <c r="V5" s="270"/>
      <c r="W5" s="270"/>
    </row>
    <row r="6" spans="1:23" x14ac:dyDescent="0.25">
      <c r="A6" s="271" t="s">
        <v>195</v>
      </c>
      <c r="B6" s="271"/>
      <c r="C6" s="275"/>
      <c r="D6" s="275"/>
      <c r="E6" s="275"/>
      <c r="F6" s="275"/>
      <c r="G6" s="275"/>
      <c r="H6" s="270"/>
      <c r="I6" s="270"/>
      <c r="J6" s="270"/>
      <c r="K6" s="270"/>
      <c r="L6" s="275"/>
      <c r="M6" s="275"/>
      <c r="N6" s="270"/>
      <c r="O6" s="270"/>
      <c r="P6" s="270"/>
      <c r="Q6" s="270"/>
      <c r="R6" s="270"/>
      <c r="S6" s="270"/>
      <c r="T6" s="270"/>
      <c r="U6" s="270"/>
      <c r="V6" s="270"/>
      <c r="W6" s="270"/>
    </row>
    <row r="7" spans="1:23" x14ac:dyDescent="0.25">
      <c r="A7" s="271"/>
      <c r="B7" s="270" t="s">
        <v>212</v>
      </c>
      <c r="C7" s="276">
        <v>69</v>
      </c>
      <c r="D7" s="276">
        <v>69</v>
      </c>
      <c r="E7" s="276">
        <v>69</v>
      </c>
      <c r="F7" s="276">
        <v>69</v>
      </c>
      <c r="G7" s="276">
        <v>69</v>
      </c>
      <c r="H7" s="276">
        <v>59</v>
      </c>
      <c r="I7" s="276">
        <v>87</v>
      </c>
      <c r="J7" s="276">
        <v>59</v>
      </c>
      <c r="K7" s="276">
        <v>90</v>
      </c>
      <c r="L7" s="275" t="s">
        <v>210</v>
      </c>
      <c r="M7" s="275"/>
      <c r="N7" s="270"/>
      <c r="O7" s="270"/>
      <c r="P7" s="270"/>
      <c r="Q7" s="270"/>
      <c r="R7" s="270"/>
      <c r="S7" s="270"/>
      <c r="T7" s="270"/>
      <c r="U7" s="270"/>
      <c r="V7" s="270"/>
      <c r="W7" s="270"/>
    </row>
    <row r="8" spans="1:23" x14ac:dyDescent="0.25">
      <c r="A8" s="277"/>
      <c r="B8" s="277" t="s">
        <v>352</v>
      </c>
      <c r="C8" s="278">
        <v>0</v>
      </c>
      <c r="D8" s="278">
        <v>0</v>
      </c>
      <c r="E8" s="278">
        <v>0</v>
      </c>
      <c r="F8" s="278">
        <v>0</v>
      </c>
      <c r="G8" s="278">
        <v>0</v>
      </c>
      <c r="H8" s="278">
        <v>0</v>
      </c>
      <c r="I8" s="278">
        <v>0</v>
      </c>
      <c r="J8" s="278">
        <v>0</v>
      </c>
      <c r="K8" s="278">
        <v>0</v>
      </c>
      <c r="L8" s="275"/>
      <c r="M8" s="275"/>
      <c r="N8" s="270"/>
      <c r="O8" s="270"/>
      <c r="P8" s="270"/>
      <c r="Q8" s="270"/>
      <c r="R8" s="270"/>
      <c r="S8" s="270"/>
      <c r="T8" s="270"/>
      <c r="U8" s="270"/>
      <c r="V8" s="270"/>
      <c r="W8" s="270"/>
    </row>
    <row r="9" spans="1:23" x14ac:dyDescent="0.25">
      <c r="A9" s="271"/>
      <c r="B9" s="270" t="s">
        <v>354</v>
      </c>
      <c r="C9" s="278">
        <v>0</v>
      </c>
      <c r="D9" s="278">
        <v>0</v>
      </c>
      <c r="E9" s="278">
        <v>0</v>
      </c>
      <c r="F9" s="278">
        <v>0</v>
      </c>
      <c r="G9" s="278">
        <v>0</v>
      </c>
      <c r="H9" s="278">
        <v>0</v>
      </c>
      <c r="I9" s="278">
        <v>0</v>
      </c>
      <c r="J9" s="278">
        <v>0</v>
      </c>
      <c r="K9" s="278">
        <v>0</v>
      </c>
      <c r="L9" s="275"/>
      <c r="M9" s="275"/>
      <c r="N9" s="270"/>
      <c r="O9" s="270"/>
      <c r="P9" s="270"/>
      <c r="Q9" s="270"/>
      <c r="R9" s="270"/>
      <c r="S9" s="270"/>
      <c r="T9" s="270"/>
      <c r="U9" s="270"/>
      <c r="V9" s="270"/>
      <c r="W9" s="270"/>
    </row>
    <row r="10" spans="1:23" x14ac:dyDescent="0.25">
      <c r="A10" s="271"/>
      <c r="B10" s="270" t="s">
        <v>215</v>
      </c>
      <c r="C10" s="278">
        <v>40</v>
      </c>
      <c r="D10" s="278">
        <v>40</v>
      </c>
      <c r="E10" s="278">
        <v>40</v>
      </c>
      <c r="F10" s="278">
        <v>40</v>
      </c>
      <c r="G10" s="278">
        <v>40</v>
      </c>
      <c r="H10" s="276">
        <v>34</v>
      </c>
      <c r="I10" s="276">
        <v>50</v>
      </c>
      <c r="J10" s="276">
        <v>34</v>
      </c>
      <c r="K10" s="276">
        <v>52</v>
      </c>
      <c r="L10" s="275"/>
      <c r="M10" s="275"/>
      <c r="N10" s="270"/>
      <c r="O10" s="270"/>
      <c r="P10" s="270"/>
      <c r="Q10" s="270"/>
      <c r="R10" s="270"/>
      <c r="S10" s="270"/>
      <c r="T10" s="270"/>
      <c r="U10" s="270"/>
      <c r="V10" s="270"/>
      <c r="W10" s="270"/>
    </row>
    <row r="11" spans="1:23" x14ac:dyDescent="0.25">
      <c r="A11" s="271"/>
      <c r="B11" s="270" t="s">
        <v>200</v>
      </c>
      <c r="C11" s="278">
        <v>0.5</v>
      </c>
      <c r="D11" s="278">
        <v>0.5</v>
      </c>
      <c r="E11" s="278">
        <v>0.5</v>
      </c>
      <c r="F11" s="278">
        <v>0.5</v>
      </c>
      <c r="G11" s="278">
        <v>0.5</v>
      </c>
      <c r="H11" s="279">
        <v>0.4</v>
      </c>
      <c r="I11" s="279">
        <v>0.6</v>
      </c>
      <c r="J11" s="279">
        <v>0.4</v>
      </c>
      <c r="K11" s="279">
        <v>0.7</v>
      </c>
      <c r="L11" s="275"/>
      <c r="M11" s="275"/>
      <c r="N11" s="270"/>
      <c r="O11" s="270"/>
      <c r="P11" s="270"/>
      <c r="Q11" s="270"/>
      <c r="R11" s="270"/>
      <c r="S11" s="270"/>
      <c r="T11" s="270"/>
      <c r="U11" s="270"/>
      <c r="V11" s="270"/>
      <c r="W11" s="270"/>
    </row>
    <row r="12" spans="1:23" x14ac:dyDescent="0.25">
      <c r="A12" s="271"/>
      <c r="B12" s="270" t="s">
        <v>355</v>
      </c>
      <c r="C12" s="279">
        <v>10.1</v>
      </c>
      <c r="D12" s="279">
        <v>9.6999999999999993</v>
      </c>
      <c r="E12" s="279">
        <v>9</v>
      </c>
      <c r="F12" s="279">
        <v>8.3000000000000007</v>
      </c>
      <c r="G12" s="279">
        <v>7.6</v>
      </c>
      <c r="H12" s="279">
        <v>8.6</v>
      </c>
      <c r="I12" s="279">
        <v>12.6</v>
      </c>
      <c r="J12" s="279">
        <v>6.4</v>
      </c>
      <c r="K12" s="279">
        <v>9.8000000000000007</v>
      </c>
      <c r="L12" s="275" t="s">
        <v>873</v>
      </c>
      <c r="M12" s="275">
        <v>6</v>
      </c>
      <c r="N12" s="270"/>
      <c r="O12" s="270"/>
      <c r="P12" s="270"/>
      <c r="Q12" s="270"/>
      <c r="R12" s="270"/>
      <c r="S12" s="270"/>
      <c r="T12" s="270"/>
      <c r="U12" s="270"/>
      <c r="V12" s="270"/>
      <c r="W12" s="270"/>
    </row>
    <row r="13" spans="1:23" x14ac:dyDescent="0.25">
      <c r="A13" s="271" t="s">
        <v>243</v>
      </c>
      <c r="B13" s="271"/>
      <c r="C13" s="278"/>
      <c r="D13" s="278"/>
      <c r="E13" s="278"/>
      <c r="F13" s="278"/>
      <c r="G13" s="278"/>
      <c r="H13" s="278"/>
      <c r="I13" s="278"/>
      <c r="J13" s="278"/>
      <c r="K13" s="278"/>
      <c r="L13" s="275"/>
      <c r="M13" s="275"/>
      <c r="N13" s="270"/>
      <c r="O13" s="270"/>
      <c r="P13" s="270"/>
      <c r="Q13" s="270"/>
      <c r="R13" s="270"/>
      <c r="S13" s="270"/>
      <c r="T13" s="270"/>
      <c r="U13" s="270"/>
      <c r="V13" s="270"/>
      <c r="W13" s="270"/>
    </row>
    <row r="14" spans="1:23" x14ac:dyDescent="0.25">
      <c r="A14" s="277"/>
      <c r="B14" s="277" t="s">
        <v>248</v>
      </c>
      <c r="C14" s="278"/>
      <c r="D14" s="278"/>
      <c r="E14" s="278"/>
      <c r="F14" s="278"/>
      <c r="G14" s="278"/>
      <c r="H14" s="280"/>
      <c r="I14" s="280"/>
      <c r="J14" s="280"/>
      <c r="K14" s="280"/>
      <c r="L14" s="275"/>
      <c r="M14" s="275"/>
      <c r="N14" s="270"/>
      <c r="O14" s="270"/>
      <c r="P14" s="270"/>
      <c r="Q14" s="270"/>
      <c r="R14" s="270"/>
      <c r="S14" s="270"/>
      <c r="T14" s="270"/>
      <c r="U14" s="270"/>
      <c r="V14" s="270"/>
      <c r="W14" s="270"/>
    </row>
    <row r="15" spans="1:23" x14ac:dyDescent="0.25">
      <c r="A15" s="277"/>
      <c r="B15" s="277" t="s">
        <v>253</v>
      </c>
      <c r="C15" s="280"/>
      <c r="D15" s="280"/>
      <c r="E15" s="280"/>
      <c r="F15" s="280"/>
      <c r="G15" s="281"/>
      <c r="H15" s="280"/>
      <c r="I15" s="280"/>
      <c r="J15" s="280"/>
      <c r="K15" s="280"/>
      <c r="L15" s="275"/>
      <c r="M15" s="275"/>
      <c r="N15" s="270"/>
      <c r="O15" s="270"/>
      <c r="P15" s="270"/>
      <c r="Q15" s="270"/>
      <c r="R15" s="270"/>
      <c r="S15" s="270"/>
      <c r="T15" s="270"/>
      <c r="U15" s="270"/>
      <c r="V15" s="270"/>
      <c r="W15" s="270"/>
    </row>
    <row r="16" spans="1:23" x14ac:dyDescent="0.25">
      <c r="A16" s="271" t="s">
        <v>233</v>
      </c>
      <c r="B16" s="271"/>
      <c r="C16" s="278"/>
      <c r="D16" s="278"/>
      <c r="E16" s="278"/>
      <c r="F16" s="278"/>
      <c r="G16" s="278"/>
      <c r="H16" s="278"/>
      <c r="I16" s="278"/>
      <c r="J16" s="278"/>
      <c r="K16" s="278"/>
      <c r="L16" s="275"/>
      <c r="M16" s="275"/>
      <c r="N16" s="270"/>
      <c r="O16" s="270"/>
      <c r="P16" s="270"/>
      <c r="Q16" s="270"/>
      <c r="R16" s="270"/>
      <c r="S16" s="270"/>
      <c r="T16" s="270"/>
      <c r="U16" s="270"/>
      <c r="V16" s="270"/>
      <c r="W16" s="270"/>
    </row>
    <row r="17" spans="1:23" x14ac:dyDescent="0.25">
      <c r="A17" s="271"/>
      <c r="B17" s="270" t="s">
        <v>1984</v>
      </c>
      <c r="C17" s="282">
        <v>0.6</v>
      </c>
      <c r="D17" s="282">
        <v>0.56000000000000005</v>
      </c>
      <c r="E17" s="282">
        <v>0.52</v>
      </c>
      <c r="F17" s="282">
        <v>0.5</v>
      </c>
      <c r="G17" s="282">
        <v>0.46</v>
      </c>
      <c r="H17" s="282">
        <v>0.51</v>
      </c>
      <c r="I17" s="282">
        <v>0.74</v>
      </c>
      <c r="J17" s="282">
        <v>0.39</v>
      </c>
      <c r="K17" s="282">
        <v>0.6</v>
      </c>
      <c r="L17" s="275" t="s">
        <v>875</v>
      </c>
      <c r="M17" s="275" t="s">
        <v>1985</v>
      </c>
      <c r="N17" s="270"/>
      <c r="O17" s="270"/>
      <c r="P17" s="270"/>
      <c r="Q17" s="270"/>
      <c r="R17" s="270"/>
      <c r="S17" s="270"/>
      <c r="T17" s="270"/>
      <c r="U17" s="270"/>
      <c r="V17" s="270"/>
      <c r="W17" s="270"/>
    </row>
    <row r="18" spans="1:23" x14ac:dyDescent="0.25">
      <c r="A18" s="271"/>
      <c r="B18" s="270" t="s">
        <v>1986</v>
      </c>
      <c r="C18" s="282">
        <v>0.46</v>
      </c>
      <c r="D18" s="282">
        <v>0.43</v>
      </c>
      <c r="E18" s="282">
        <v>0.4</v>
      </c>
      <c r="F18" s="282">
        <v>0.38</v>
      </c>
      <c r="G18" s="282">
        <v>0.35</v>
      </c>
      <c r="H18" s="282">
        <v>0.39</v>
      </c>
      <c r="I18" s="282">
        <v>0.56999999999999995</v>
      </c>
      <c r="J18" s="282">
        <v>0.3</v>
      </c>
      <c r="K18" s="282">
        <v>0.46</v>
      </c>
      <c r="L18" s="275" t="s">
        <v>875</v>
      </c>
      <c r="M18" s="275" t="s">
        <v>1985</v>
      </c>
      <c r="N18" s="270"/>
      <c r="O18" s="270"/>
      <c r="P18" s="270"/>
      <c r="Q18" s="270"/>
      <c r="R18" s="270"/>
      <c r="S18" s="270"/>
      <c r="T18" s="270"/>
      <c r="U18" s="270"/>
      <c r="V18" s="270"/>
      <c r="W18" s="270"/>
    </row>
    <row r="19" spans="1:23" x14ac:dyDescent="0.25">
      <c r="A19" s="271"/>
      <c r="B19" s="270" t="s">
        <v>1987</v>
      </c>
      <c r="C19" s="282">
        <v>0.16</v>
      </c>
      <c r="D19" s="282">
        <v>0.13</v>
      </c>
      <c r="E19" s="282">
        <v>0.12</v>
      </c>
      <c r="F19" s="282">
        <v>0.11</v>
      </c>
      <c r="G19" s="282">
        <v>0.1</v>
      </c>
      <c r="H19" s="282">
        <v>0.13</v>
      </c>
      <c r="I19" s="282">
        <v>0.2</v>
      </c>
      <c r="J19" s="282">
        <v>0.08</v>
      </c>
      <c r="K19" s="282">
        <v>0.13</v>
      </c>
      <c r="L19" s="275"/>
      <c r="M19" s="275"/>
      <c r="N19" s="270"/>
      <c r="O19" s="270"/>
      <c r="P19" s="270"/>
      <c r="Q19" s="270"/>
      <c r="R19" s="270"/>
      <c r="S19" s="270"/>
      <c r="T19" s="270"/>
      <c r="U19" s="270"/>
      <c r="V19" s="270"/>
      <c r="W19" s="270"/>
    </row>
    <row r="20" spans="1:23" x14ac:dyDescent="0.25">
      <c r="A20" s="271"/>
      <c r="B20" s="270" t="s">
        <v>1988</v>
      </c>
      <c r="C20" s="283">
        <v>2.5999999999999999E-2</v>
      </c>
      <c r="D20" s="283">
        <v>2.1999999999999999E-2</v>
      </c>
      <c r="E20" s="283">
        <v>0.02</v>
      </c>
      <c r="F20" s="283">
        <v>1.7999999999999999E-2</v>
      </c>
      <c r="G20" s="283">
        <v>1.6E-2</v>
      </c>
      <c r="H20" s="283">
        <v>2.1999999999999999E-2</v>
      </c>
      <c r="I20" s="283">
        <v>3.3000000000000002E-2</v>
      </c>
      <c r="J20" s="283">
        <v>1.4E-2</v>
      </c>
      <c r="K20" s="283">
        <v>2.1000000000000001E-2</v>
      </c>
      <c r="L20" s="275"/>
      <c r="M20" s="275"/>
      <c r="N20" s="270"/>
      <c r="O20" s="270"/>
      <c r="P20" s="270"/>
      <c r="Q20" s="270"/>
      <c r="R20" s="270"/>
      <c r="S20" s="270"/>
      <c r="T20" s="270"/>
      <c r="U20" s="270"/>
      <c r="V20" s="270"/>
      <c r="W20" s="270"/>
    </row>
    <row r="21" spans="1:23" x14ac:dyDescent="0.25">
      <c r="A21" s="271"/>
      <c r="B21" s="270" t="s">
        <v>1989</v>
      </c>
      <c r="C21" s="282">
        <v>0.17</v>
      </c>
      <c r="D21" s="282">
        <v>0.16</v>
      </c>
      <c r="E21" s="282">
        <v>0.15</v>
      </c>
      <c r="F21" s="282">
        <v>0.15</v>
      </c>
      <c r="G21" s="282">
        <v>0.14000000000000001</v>
      </c>
      <c r="H21" s="282">
        <v>0.14000000000000001</v>
      </c>
      <c r="I21" s="282">
        <v>0.21</v>
      </c>
      <c r="J21" s="282">
        <v>0.12</v>
      </c>
      <c r="K21" s="282">
        <v>0.18</v>
      </c>
      <c r="L21" s="275"/>
      <c r="M21" s="275"/>
      <c r="N21" s="270"/>
      <c r="O21" s="270"/>
      <c r="P21" s="270"/>
      <c r="Q21" s="270"/>
      <c r="R21" s="270"/>
      <c r="S21" s="270"/>
      <c r="T21" s="270"/>
      <c r="U21" s="270"/>
      <c r="V21" s="270"/>
      <c r="W21" s="270"/>
    </row>
    <row r="22" spans="1:23" x14ac:dyDescent="0.25">
      <c r="A22" s="271"/>
      <c r="B22" s="270" t="s">
        <v>1990</v>
      </c>
      <c r="C22" s="283">
        <v>0.06</v>
      </c>
      <c r="D22" s="283">
        <v>5.8000000000000003E-2</v>
      </c>
      <c r="E22" s="283">
        <v>5.5E-2</v>
      </c>
      <c r="F22" s="283">
        <v>5.1999999999999998E-2</v>
      </c>
      <c r="G22" s="283">
        <v>4.9000000000000002E-2</v>
      </c>
      <c r="H22" s="283">
        <v>5.0999999999999997E-2</v>
      </c>
      <c r="I22" s="283">
        <v>7.4999999999999997E-2</v>
      </c>
      <c r="J22" s="283">
        <v>4.1000000000000002E-2</v>
      </c>
      <c r="K22" s="283">
        <v>6.3E-2</v>
      </c>
      <c r="L22" s="275" t="s">
        <v>1991</v>
      </c>
      <c r="M22" s="275">
        <v>6</v>
      </c>
      <c r="N22" s="270"/>
      <c r="O22" s="270"/>
      <c r="P22" s="270"/>
      <c r="Q22" s="270"/>
      <c r="R22" s="270"/>
      <c r="S22" s="270"/>
      <c r="T22" s="270"/>
      <c r="U22" s="270"/>
      <c r="V22" s="270"/>
      <c r="W22" s="270"/>
    </row>
    <row r="23" spans="1:23" x14ac:dyDescent="0.25">
      <c r="A23" s="271"/>
      <c r="B23" s="270" t="s">
        <v>1992</v>
      </c>
      <c r="C23" s="276">
        <v>0</v>
      </c>
      <c r="D23" s="276">
        <v>0</v>
      </c>
      <c r="E23" s="276">
        <v>0</v>
      </c>
      <c r="F23" s="276">
        <v>0</v>
      </c>
      <c r="G23" s="276">
        <v>0</v>
      </c>
      <c r="H23" s="276">
        <v>0</v>
      </c>
      <c r="I23" s="276">
        <v>0</v>
      </c>
      <c r="J23" s="276">
        <v>0</v>
      </c>
      <c r="K23" s="276">
        <v>0</v>
      </c>
      <c r="L23" s="275"/>
      <c r="M23" s="275"/>
      <c r="N23" s="270"/>
      <c r="O23" s="270"/>
      <c r="P23" s="270"/>
      <c r="Q23" s="270"/>
      <c r="R23" s="270"/>
      <c r="S23" s="270"/>
      <c r="T23" s="270"/>
      <c r="U23" s="270"/>
      <c r="V23" s="270"/>
      <c r="W23" s="270"/>
    </row>
    <row r="24" spans="1:23" x14ac:dyDescent="0.25">
      <c r="A24" s="271"/>
      <c r="B24" s="270" t="s">
        <v>1993</v>
      </c>
      <c r="C24" s="282">
        <v>0.14000000000000001</v>
      </c>
      <c r="D24" s="282">
        <v>0.13</v>
      </c>
      <c r="E24" s="282">
        <v>0.12</v>
      </c>
      <c r="F24" s="282">
        <v>0.12</v>
      </c>
      <c r="G24" s="282">
        <v>0.11</v>
      </c>
      <c r="H24" s="282">
        <v>0.11</v>
      </c>
      <c r="I24" s="282">
        <v>0.17</v>
      </c>
      <c r="J24" s="282">
        <v>0.09</v>
      </c>
      <c r="K24" s="282">
        <v>0.14000000000000001</v>
      </c>
      <c r="L24" s="275"/>
      <c r="M24" s="275"/>
      <c r="N24" s="270"/>
      <c r="O24" s="270"/>
      <c r="P24" s="270"/>
      <c r="Q24" s="270"/>
      <c r="R24" s="270"/>
      <c r="S24" s="270"/>
      <c r="T24" s="270"/>
      <c r="U24" s="270"/>
      <c r="V24" s="270"/>
      <c r="W24" s="270"/>
    </row>
    <row r="25" spans="1:23" x14ac:dyDescent="0.25">
      <c r="A25" s="271"/>
      <c r="B25" s="270" t="s">
        <v>1994</v>
      </c>
      <c r="C25" s="283">
        <v>5.1999999999999998E-2</v>
      </c>
      <c r="D25" s="283">
        <v>5.1999999999999998E-2</v>
      </c>
      <c r="E25" s="283">
        <v>5.1999999999999998E-2</v>
      </c>
      <c r="F25" s="283">
        <v>5.1999999999999998E-2</v>
      </c>
      <c r="G25" s="283">
        <v>5.1999999999999998E-2</v>
      </c>
      <c r="H25" s="283">
        <v>4.3999999999999997E-2</v>
      </c>
      <c r="I25" s="283">
        <v>6.5000000000000002E-2</v>
      </c>
      <c r="J25" s="283">
        <v>4.3999999999999997E-2</v>
      </c>
      <c r="K25" s="283">
        <v>6.8000000000000005E-2</v>
      </c>
      <c r="L25" s="275" t="s">
        <v>879</v>
      </c>
      <c r="M25" s="275"/>
      <c r="N25" s="270"/>
      <c r="O25" s="270"/>
      <c r="P25" s="270"/>
      <c r="Q25" s="270"/>
      <c r="R25" s="270"/>
      <c r="S25" s="270"/>
      <c r="T25" s="270"/>
      <c r="U25" s="270"/>
      <c r="V25" s="270"/>
      <c r="W25" s="270"/>
    </row>
    <row r="26" spans="1:23" x14ac:dyDescent="0.25">
      <c r="A26" s="271"/>
      <c r="B26" s="270" t="s">
        <v>1995</v>
      </c>
      <c r="C26" s="276">
        <v>10030</v>
      </c>
      <c r="D26" s="276">
        <v>9880</v>
      </c>
      <c r="E26" s="276">
        <v>9740</v>
      </c>
      <c r="F26" s="276">
        <v>9650</v>
      </c>
      <c r="G26" s="276">
        <v>9580</v>
      </c>
      <c r="H26" s="276">
        <v>8530</v>
      </c>
      <c r="I26" s="276">
        <v>12500</v>
      </c>
      <c r="J26" s="276">
        <v>8150</v>
      </c>
      <c r="K26" s="276">
        <v>12500</v>
      </c>
      <c r="L26" s="275"/>
      <c r="M26" s="275"/>
      <c r="N26" s="270"/>
      <c r="O26" s="270"/>
      <c r="P26" s="270"/>
      <c r="Q26" s="270"/>
      <c r="R26" s="270"/>
      <c r="S26" s="270"/>
      <c r="T26" s="270"/>
      <c r="U26" s="270"/>
      <c r="V26" s="270"/>
      <c r="W26" s="270"/>
    </row>
    <row r="27" spans="1:23" x14ac:dyDescent="0.25">
      <c r="A27" s="271"/>
      <c r="B27" s="270" t="s">
        <v>1996</v>
      </c>
      <c r="C27" s="276">
        <v>3040</v>
      </c>
      <c r="D27" s="276">
        <v>3040</v>
      </c>
      <c r="E27" s="276">
        <v>3040</v>
      </c>
      <c r="F27" s="276">
        <v>3040</v>
      </c>
      <c r="G27" s="276">
        <v>3040</v>
      </c>
      <c r="H27" s="276">
        <v>2580</v>
      </c>
      <c r="I27" s="276">
        <v>3800</v>
      </c>
      <c r="J27" s="276">
        <v>2580</v>
      </c>
      <c r="K27" s="276">
        <v>3950</v>
      </c>
      <c r="L27" s="275" t="s">
        <v>874</v>
      </c>
      <c r="M27" s="275"/>
      <c r="N27" s="270"/>
      <c r="O27" s="270"/>
      <c r="P27" s="270"/>
      <c r="Q27" s="270"/>
      <c r="R27" s="270"/>
      <c r="S27" s="270"/>
      <c r="T27" s="270"/>
      <c r="U27" s="270"/>
      <c r="V27" s="270"/>
      <c r="W27" s="270"/>
    </row>
    <row r="28" spans="1:23" x14ac:dyDescent="0.25">
      <c r="A28" s="271" t="s">
        <v>188</v>
      </c>
      <c r="B28" s="271"/>
      <c r="C28" s="282"/>
      <c r="D28" s="282"/>
      <c r="E28" s="282"/>
      <c r="F28" s="282"/>
      <c r="G28" s="282"/>
      <c r="H28" s="278"/>
      <c r="I28" s="278"/>
      <c r="J28" s="282"/>
      <c r="K28" s="282"/>
      <c r="L28" s="275"/>
      <c r="M28" s="275"/>
      <c r="N28" s="270"/>
      <c r="O28" s="270"/>
      <c r="P28" s="270"/>
      <c r="Q28" s="270"/>
      <c r="R28" s="270"/>
      <c r="S28" s="270"/>
      <c r="T28" s="270"/>
      <c r="U28" s="270"/>
      <c r="V28" s="270"/>
      <c r="W28" s="270"/>
    </row>
    <row r="29" spans="1:23" x14ac:dyDescent="0.25">
      <c r="A29" s="271"/>
      <c r="B29" s="270" t="s">
        <v>1997</v>
      </c>
      <c r="C29" s="276">
        <v>90</v>
      </c>
      <c r="D29" s="276">
        <v>90</v>
      </c>
      <c r="E29" s="276">
        <v>90</v>
      </c>
      <c r="F29" s="276">
        <v>90</v>
      </c>
      <c r="G29" s="276">
        <v>90</v>
      </c>
      <c r="H29" s="276">
        <v>77</v>
      </c>
      <c r="I29" s="276">
        <v>113</v>
      </c>
      <c r="J29" s="276">
        <v>77</v>
      </c>
      <c r="K29" s="276">
        <v>117</v>
      </c>
      <c r="L29" s="275" t="s">
        <v>238</v>
      </c>
      <c r="M29" s="275"/>
      <c r="N29" s="270"/>
      <c r="O29" s="270"/>
      <c r="P29" s="270"/>
      <c r="Q29" s="270"/>
      <c r="R29" s="270"/>
      <c r="S29" s="270"/>
      <c r="T29" s="270"/>
      <c r="U29" s="270"/>
      <c r="V29" s="270"/>
      <c r="W29" s="270"/>
    </row>
    <row r="30" spans="1:23" x14ac:dyDescent="0.25">
      <c r="A30" s="271"/>
      <c r="B30" s="270" t="s">
        <v>1998</v>
      </c>
      <c r="C30" s="279">
        <v>7.8</v>
      </c>
      <c r="D30" s="279">
        <v>7.4</v>
      </c>
      <c r="E30" s="279">
        <v>6.9</v>
      </c>
      <c r="F30" s="279">
        <v>6.4</v>
      </c>
      <c r="G30" s="279">
        <v>5.8</v>
      </c>
      <c r="H30" s="279">
        <v>6.6</v>
      </c>
      <c r="I30" s="279">
        <v>9.6999999999999993</v>
      </c>
      <c r="J30" s="279">
        <v>4.9000000000000004</v>
      </c>
      <c r="K30" s="279">
        <v>7.6</v>
      </c>
      <c r="L30" s="275" t="s">
        <v>873</v>
      </c>
      <c r="M30" s="275">
        <v>6</v>
      </c>
      <c r="N30" s="270"/>
      <c r="O30" s="270"/>
      <c r="P30" s="270"/>
      <c r="Q30" s="270"/>
      <c r="R30" s="270"/>
      <c r="S30" s="270"/>
      <c r="T30" s="270"/>
      <c r="U30" s="270"/>
      <c r="V30" s="270"/>
      <c r="W30" s="270"/>
    </row>
    <row r="31" spans="1:23" x14ac:dyDescent="0.25">
      <c r="A31" s="271"/>
      <c r="B31" s="270" t="s">
        <v>1999</v>
      </c>
      <c r="C31" s="282">
        <v>0.12</v>
      </c>
      <c r="D31" s="282">
        <v>0.1</v>
      </c>
      <c r="E31" s="283">
        <v>9.0999999999999998E-2</v>
      </c>
      <c r="F31" s="283">
        <v>8.3000000000000004E-2</v>
      </c>
      <c r="G31" s="283">
        <v>7.4999999999999997E-2</v>
      </c>
      <c r="H31" s="282">
        <v>0.1</v>
      </c>
      <c r="I31" s="282">
        <v>0.15</v>
      </c>
      <c r="J31" s="282">
        <v>0.06</v>
      </c>
      <c r="K31" s="282">
        <v>0.1</v>
      </c>
      <c r="L31" s="275" t="s">
        <v>875</v>
      </c>
      <c r="M31" s="275" t="s">
        <v>1985</v>
      </c>
      <c r="N31" s="270"/>
      <c r="O31" s="270"/>
      <c r="P31" s="270"/>
      <c r="Q31" s="270"/>
      <c r="R31" s="270"/>
      <c r="S31" s="270"/>
      <c r="T31" s="270"/>
      <c r="U31" s="270"/>
      <c r="V31" s="270"/>
      <c r="W31" s="270"/>
    </row>
    <row r="32" spans="1:23" x14ac:dyDescent="0.25">
      <c r="A32" s="271"/>
      <c r="B32" s="270" t="s">
        <v>2000</v>
      </c>
      <c r="C32" s="283">
        <v>0.02</v>
      </c>
      <c r="D32" s="283">
        <v>1.7000000000000001E-2</v>
      </c>
      <c r="E32" s="283">
        <v>1.4999999999999999E-2</v>
      </c>
      <c r="F32" s="283">
        <v>1.4E-2</v>
      </c>
      <c r="G32" s="283">
        <v>1.2999999999999999E-2</v>
      </c>
      <c r="H32" s="283">
        <v>1.7000000000000001E-2</v>
      </c>
      <c r="I32" s="283">
        <v>2.5000000000000001E-2</v>
      </c>
      <c r="J32" s="283">
        <v>1.0999999999999999E-2</v>
      </c>
      <c r="K32" s="283">
        <v>1.6E-2</v>
      </c>
      <c r="L32" s="275"/>
      <c r="M32" s="275"/>
      <c r="N32" s="270"/>
      <c r="O32" s="270"/>
      <c r="P32" s="270"/>
      <c r="Q32" s="270"/>
      <c r="R32" s="270"/>
      <c r="S32" s="270"/>
      <c r="T32" s="270"/>
      <c r="U32" s="270"/>
      <c r="V32" s="270"/>
      <c r="W32" s="270"/>
    </row>
    <row r="33" spans="1:23" x14ac:dyDescent="0.25">
      <c r="A33" s="271"/>
      <c r="B33" s="270" t="s">
        <v>2001</v>
      </c>
      <c r="C33" s="282">
        <v>0.13</v>
      </c>
      <c r="D33" s="282">
        <v>0.12</v>
      </c>
      <c r="E33" s="282">
        <v>0.12</v>
      </c>
      <c r="F33" s="282">
        <v>0.11</v>
      </c>
      <c r="G33" s="282">
        <v>0.1</v>
      </c>
      <c r="H33" s="282">
        <v>0.11</v>
      </c>
      <c r="I33" s="282">
        <v>0.16</v>
      </c>
      <c r="J33" s="282">
        <v>0.09</v>
      </c>
      <c r="K33" s="282">
        <v>0.14000000000000001</v>
      </c>
      <c r="L33" s="275" t="s">
        <v>2002</v>
      </c>
      <c r="M33" s="275"/>
      <c r="N33" s="270"/>
      <c r="O33" s="270"/>
      <c r="P33" s="270"/>
      <c r="Q33" s="270"/>
      <c r="R33" s="270"/>
      <c r="S33" s="270"/>
      <c r="T33" s="270"/>
      <c r="U33" s="270"/>
      <c r="V33" s="270"/>
      <c r="W33" s="270"/>
    </row>
    <row r="34" spans="1:23" x14ac:dyDescent="0.25">
      <c r="A34" s="271"/>
      <c r="B34" s="270" t="s">
        <v>2003</v>
      </c>
      <c r="C34" s="283">
        <v>4.5999999999999999E-2</v>
      </c>
      <c r="D34" s="283">
        <v>4.4999999999999998E-2</v>
      </c>
      <c r="E34" s="283">
        <v>4.2000000000000003E-2</v>
      </c>
      <c r="F34" s="283">
        <v>0.04</v>
      </c>
      <c r="G34" s="283">
        <v>3.7999999999999999E-2</v>
      </c>
      <c r="H34" s="283">
        <v>3.9E-2</v>
      </c>
      <c r="I34" s="283">
        <v>5.8000000000000003E-2</v>
      </c>
      <c r="J34" s="283">
        <v>3.2000000000000001E-2</v>
      </c>
      <c r="K34" s="283">
        <v>4.9000000000000002E-2</v>
      </c>
      <c r="L34" s="275" t="s">
        <v>739</v>
      </c>
      <c r="M34" s="275"/>
      <c r="N34" s="270"/>
      <c r="O34" s="270"/>
      <c r="P34" s="270"/>
      <c r="Q34" s="270"/>
      <c r="R34" s="270"/>
      <c r="S34" s="270"/>
      <c r="T34" s="270"/>
      <c r="U34" s="270"/>
      <c r="V34" s="270"/>
      <c r="W34" s="270"/>
    </row>
    <row r="35" spans="1:23" x14ac:dyDescent="0.25">
      <c r="A35" s="270"/>
      <c r="B35" s="270" t="s">
        <v>2004</v>
      </c>
      <c r="C35" s="276">
        <v>0</v>
      </c>
      <c r="D35" s="276">
        <v>0</v>
      </c>
      <c r="E35" s="276">
        <v>0</v>
      </c>
      <c r="F35" s="276">
        <v>0</v>
      </c>
      <c r="G35" s="276">
        <v>0</v>
      </c>
      <c r="H35" s="276">
        <v>0</v>
      </c>
      <c r="I35" s="276">
        <v>0</v>
      </c>
      <c r="J35" s="276">
        <v>0</v>
      </c>
      <c r="K35" s="276">
        <v>0</v>
      </c>
      <c r="L35" s="270"/>
      <c r="M35" s="270"/>
      <c r="N35" s="270"/>
      <c r="O35" s="270"/>
      <c r="P35" s="270"/>
      <c r="Q35" s="270"/>
      <c r="R35" s="270"/>
      <c r="S35" s="270"/>
      <c r="T35" s="270"/>
      <c r="U35" s="270"/>
      <c r="V35" s="270"/>
      <c r="W35" s="270"/>
    </row>
    <row r="36" spans="1:23" x14ac:dyDescent="0.25">
      <c r="A36" s="271"/>
      <c r="B36" s="270" t="s">
        <v>2005</v>
      </c>
      <c r="C36" s="282">
        <v>0.1</v>
      </c>
      <c r="D36" s="282">
        <v>0.1</v>
      </c>
      <c r="E36" s="283">
        <v>9.6000000000000002E-2</v>
      </c>
      <c r="F36" s="283">
        <v>9.0999999999999998E-2</v>
      </c>
      <c r="G36" s="283">
        <v>8.5000000000000006E-2</v>
      </c>
      <c r="H36" s="282">
        <v>0.09</v>
      </c>
      <c r="I36" s="282">
        <v>0.13</v>
      </c>
      <c r="J36" s="282">
        <v>7.0000000000000007E-2</v>
      </c>
      <c r="K36" s="282">
        <v>0.11</v>
      </c>
      <c r="L36" s="270" t="s">
        <v>2006</v>
      </c>
      <c r="M36" s="275"/>
      <c r="N36" s="270"/>
      <c r="O36" s="270"/>
      <c r="P36" s="270"/>
      <c r="Q36" s="270"/>
      <c r="R36" s="270"/>
      <c r="S36" s="270"/>
      <c r="T36" s="270"/>
      <c r="U36" s="270"/>
      <c r="V36" s="270"/>
      <c r="W36" s="270"/>
    </row>
    <row r="37" spans="1:23" x14ac:dyDescent="0.25">
      <c r="A37" s="271"/>
      <c r="B37" s="270" t="s">
        <v>2007</v>
      </c>
      <c r="C37" s="282">
        <v>0.04</v>
      </c>
      <c r="D37" s="282">
        <v>0.04</v>
      </c>
      <c r="E37" s="282">
        <v>0.04</v>
      </c>
      <c r="F37" s="282">
        <v>0.04</v>
      </c>
      <c r="G37" s="282">
        <v>0.04</v>
      </c>
      <c r="H37" s="282">
        <v>0.03</v>
      </c>
      <c r="I37" s="282">
        <v>0.05</v>
      </c>
      <c r="J37" s="282">
        <v>0.03</v>
      </c>
      <c r="K37" s="282">
        <v>0.05</v>
      </c>
      <c r="L37" s="275" t="s">
        <v>879</v>
      </c>
      <c r="M37" s="275"/>
      <c r="N37" s="270"/>
      <c r="O37" s="270"/>
      <c r="P37" s="270"/>
      <c r="Q37" s="270"/>
      <c r="R37" s="270"/>
      <c r="S37" s="270"/>
      <c r="T37" s="270"/>
      <c r="U37" s="270"/>
      <c r="V37" s="270"/>
      <c r="W37" s="270"/>
    </row>
    <row r="38" spans="1:23" x14ac:dyDescent="0.25">
      <c r="A38" s="271"/>
      <c r="B38" s="270" t="s">
        <v>2008</v>
      </c>
      <c r="C38" s="284">
        <v>7720</v>
      </c>
      <c r="D38" s="284">
        <v>7600</v>
      </c>
      <c r="E38" s="284">
        <v>7490</v>
      </c>
      <c r="F38" s="284">
        <v>7420</v>
      </c>
      <c r="G38" s="284">
        <v>7370</v>
      </c>
      <c r="H38" s="284">
        <v>6560</v>
      </c>
      <c r="I38" s="284">
        <v>9650</v>
      </c>
      <c r="J38" s="284">
        <v>6270</v>
      </c>
      <c r="K38" s="284">
        <v>9580</v>
      </c>
      <c r="L38" s="275" t="s">
        <v>878</v>
      </c>
      <c r="M38" s="275"/>
      <c r="N38" s="284"/>
      <c r="O38" s="284"/>
      <c r="P38" s="284"/>
      <c r="Q38" s="284"/>
      <c r="R38" s="284"/>
      <c r="S38" s="284"/>
      <c r="T38" s="284"/>
      <c r="U38" s="284"/>
      <c r="V38" s="284"/>
      <c r="W38" s="284"/>
    </row>
    <row r="39" spans="1:23" x14ac:dyDescent="0.25">
      <c r="A39" s="271"/>
      <c r="B39" s="270" t="s">
        <v>2009</v>
      </c>
      <c r="C39" s="284">
        <v>2340</v>
      </c>
      <c r="D39" s="284">
        <v>2340</v>
      </c>
      <c r="E39" s="284">
        <v>2340</v>
      </c>
      <c r="F39" s="284">
        <v>2340</v>
      </c>
      <c r="G39" s="284">
        <v>2340</v>
      </c>
      <c r="H39" s="284">
        <v>2080</v>
      </c>
      <c r="I39" s="284">
        <v>2920</v>
      </c>
      <c r="J39" s="284">
        <v>1990</v>
      </c>
      <c r="K39" s="284">
        <v>3040</v>
      </c>
      <c r="L39" s="275" t="s">
        <v>874</v>
      </c>
      <c r="M39" s="275">
        <v>6</v>
      </c>
      <c r="N39" s="284"/>
      <c r="O39" s="284"/>
      <c r="P39" s="284"/>
      <c r="Q39" s="284"/>
      <c r="R39" s="284"/>
      <c r="S39" s="284"/>
      <c r="T39" s="284"/>
      <c r="U39" s="284"/>
      <c r="V39" s="284"/>
      <c r="W39" s="284"/>
    </row>
    <row r="40" spans="1:23" x14ac:dyDescent="0.25">
      <c r="A40" s="271"/>
      <c r="B40" s="270" t="s">
        <v>2010</v>
      </c>
      <c r="C40" s="284">
        <v>5380</v>
      </c>
      <c r="D40" s="284">
        <v>5260</v>
      </c>
      <c r="E40" s="284">
        <v>5150</v>
      </c>
      <c r="F40" s="284">
        <v>5090</v>
      </c>
      <c r="G40" s="284">
        <v>5030</v>
      </c>
      <c r="H40" s="284">
        <v>4570</v>
      </c>
      <c r="I40" s="284">
        <v>6730</v>
      </c>
      <c r="J40" s="284">
        <v>4280</v>
      </c>
      <c r="K40" s="284">
        <v>6540</v>
      </c>
      <c r="L40" s="275" t="s">
        <v>466</v>
      </c>
      <c r="M40" s="275">
        <v>6</v>
      </c>
      <c r="N40" s="284"/>
      <c r="O40" s="284"/>
      <c r="P40" s="284"/>
      <c r="Q40" s="284"/>
      <c r="R40" s="284"/>
      <c r="S40" s="284"/>
      <c r="T40" s="284"/>
      <c r="U40" s="284"/>
      <c r="V40" s="284"/>
      <c r="W40" s="284"/>
    </row>
    <row r="41" spans="1:23" x14ac:dyDescent="0.25">
      <c r="A41" s="277"/>
      <c r="B41" s="277" t="s">
        <v>2011</v>
      </c>
      <c r="C41" s="285">
        <v>2.5000000000000001E-3</v>
      </c>
      <c r="D41" s="285">
        <v>2.5000000000000001E-3</v>
      </c>
      <c r="E41" s="285">
        <v>2.5000000000000001E-3</v>
      </c>
      <c r="F41" s="285">
        <v>2.5000000000000001E-3</v>
      </c>
      <c r="G41" s="285">
        <v>2.5000000000000001E-3</v>
      </c>
      <c r="H41" s="286">
        <v>2E-3</v>
      </c>
      <c r="I41" s="286">
        <v>3.0000000000000001E-3</v>
      </c>
      <c r="J41" s="286">
        <v>2E-3</v>
      </c>
      <c r="K41" s="286">
        <v>3.0000000000000001E-3</v>
      </c>
      <c r="L41" s="275" t="s">
        <v>2012</v>
      </c>
      <c r="M41" s="275"/>
      <c r="N41" s="270"/>
      <c r="O41" s="270"/>
      <c r="P41" s="270"/>
      <c r="Q41" s="270"/>
      <c r="R41" s="270"/>
      <c r="S41" s="270"/>
      <c r="T41" s="270"/>
      <c r="U41" s="270"/>
      <c r="V41" s="270"/>
      <c r="W41" s="270"/>
    </row>
    <row r="42" spans="1:23" x14ac:dyDescent="0.25">
      <c r="A42" s="271"/>
      <c r="B42" s="270" t="s">
        <v>2013</v>
      </c>
      <c r="C42" s="276">
        <v>1068</v>
      </c>
      <c r="D42" s="276">
        <v>1068</v>
      </c>
      <c r="E42" s="276">
        <v>1068</v>
      </c>
      <c r="F42" s="276">
        <v>1068</v>
      </c>
      <c r="G42" s="276">
        <v>1068</v>
      </c>
      <c r="H42" s="276">
        <v>1000</v>
      </c>
      <c r="I42" s="276">
        <v>1100</v>
      </c>
      <c r="J42" s="276">
        <v>1000</v>
      </c>
      <c r="K42" s="276">
        <v>1100</v>
      </c>
      <c r="L42" s="275" t="s">
        <v>199</v>
      </c>
      <c r="M42" s="275">
        <v>1</v>
      </c>
      <c r="N42" s="270"/>
      <c r="O42" s="270"/>
      <c r="P42" s="270"/>
      <c r="Q42" s="270"/>
      <c r="R42" s="270"/>
      <c r="S42" s="270"/>
      <c r="T42" s="270"/>
      <c r="U42" s="270"/>
      <c r="V42" s="270"/>
      <c r="W42" s="270"/>
    </row>
    <row r="43" spans="1:23" x14ac:dyDescent="0.25">
      <c r="A43" s="271"/>
      <c r="B43" s="270" t="s">
        <v>864</v>
      </c>
      <c r="C43" s="278">
        <v>1.17</v>
      </c>
      <c r="D43" s="278">
        <v>1.17</v>
      </c>
      <c r="E43" s="278">
        <v>1.17</v>
      </c>
      <c r="F43" s="278">
        <v>1.17</v>
      </c>
      <c r="G43" s="278">
        <v>1.17</v>
      </c>
      <c r="H43" s="279">
        <v>1</v>
      </c>
      <c r="I43" s="279">
        <v>1.5</v>
      </c>
      <c r="J43" s="279">
        <v>1</v>
      </c>
      <c r="K43" s="279">
        <v>1.5</v>
      </c>
      <c r="L43" s="275" t="s">
        <v>192</v>
      </c>
      <c r="M43" s="275"/>
      <c r="N43" s="270"/>
      <c r="O43" s="270"/>
      <c r="P43" s="270"/>
      <c r="Q43" s="270"/>
      <c r="R43" s="270"/>
      <c r="S43" s="270"/>
      <c r="T43" s="270"/>
      <c r="U43" s="270"/>
      <c r="V43" s="270"/>
      <c r="W43" s="270"/>
    </row>
    <row r="44" spans="1:23" x14ac:dyDescent="0.25">
      <c r="A44" s="277"/>
      <c r="B44" s="277" t="s">
        <v>2014</v>
      </c>
      <c r="C44" s="280">
        <v>0.05</v>
      </c>
      <c r="D44" s="280">
        <v>0.05</v>
      </c>
      <c r="E44" s="280">
        <v>0.05</v>
      </c>
      <c r="F44" s="280">
        <v>0.05</v>
      </c>
      <c r="G44" s="280">
        <v>0.05</v>
      </c>
      <c r="H44" s="280">
        <v>0.04</v>
      </c>
      <c r="I44" s="280">
        <v>0.06</v>
      </c>
      <c r="J44" s="280">
        <v>0.04</v>
      </c>
      <c r="K44" s="280">
        <v>7.0000000000000007E-2</v>
      </c>
      <c r="L44" s="275" t="s">
        <v>392</v>
      </c>
      <c r="M44" s="275">
        <v>3</v>
      </c>
      <c r="N44" s="270"/>
      <c r="O44" s="270"/>
      <c r="P44" s="270"/>
      <c r="Q44" s="270"/>
      <c r="R44" s="270"/>
      <c r="S44" s="270"/>
      <c r="T44" s="270"/>
      <c r="U44" s="270"/>
      <c r="V44" s="270"/>
      <c r="W44" s="270"/>
    </row>
    <row r="45" spans="1:23" x14ac:dyDescent="0.25">
      <c r="A45" s="277"/>
      <c r="B45" s="277" t="s">
        <v>2015</v>
      </c>
      <c r="C45" s="280">
        <v>0.86</v>
      </c>
      <c r="D45" s="280">
        <v>0.86</v>
      </c>
      <c r="E45" s="280">
        <v>0.87</v>
      </c>
      <c r="F45" s="280">
        <v>0.88</v>
      </c>
      <c r="G45" s="280">
        <v>0.9</v>
      </c>
      <c r="H45" s="280">
        <v>0.77</v>
      </c>
      <c r="I45" s="280">
        <v>0.92</v>
      </c>
      <c r="J45" s="280">
        <v>0.9</v>
      </c>
      <c r="K45" s="280">
        <v>0.94</v>
      </c>
      <c r="L45" s="275" t="s">
        <v>344</v>
      </c>
      <c r="M45" s="275"/>
      <c r="N45" s="270"/>
      <c r="O45" s="270"/>
      <c r="P45" s="270"/>
      <c r="Q45" s="270"/>
      <c r="R45" s="270"/>
      <c r="S45" s="270"/>
      <c r="T45" s="270"/>
      <c r="U45" s="270"/>
      <c r="V45" s="270"/>
      <c r="W45" s="270"/>
    </row>
    <row r="46" spans="1:23" x14ac:dyDescent="0.25">
      <c r="A46" s="277"/>
      <c r="B46" s="277" t="s">
        <v>2016</v>
      </c>
      <c r="C46" s="280">
        <v>0.24</v>
      </c>
      <c r="D46" s="280">
        <v>0.25</v>
      </c>
      <c r="E46" s="280">
        <v>0.27</v>
      </c>
      <c r="F46" s="280">
        <v>0.28999999999999998</v>
      </c>
      <c r="G46" s="280">
        <v>0.32</v>
      </c>
      <c r="H46" s="280">
        <v>0.2</v>
      </c>
      <c r="I46" s="280">
        <v>0.3</v>
      </c>
      <c r="J46" s="280">
        <v>0.27</v>
      </c>
      <c r="K46" s="280">
        <v>0.42</v>
      </c>
      <c r="L46" s="275" t="s">
        <v>2017</v>
      </c>
      <c r="M46" s="275" t="s">
        <v>2018</v>
      </c>
      <c r="N46" s="270"/>
      <c r="O46" s="270"/>
      <c r="P46" s="270"/>
      <c r="Q46" s="270"/>
      <c r="R46" s="270"/>
      <c r="S46" s="270"/>
      <c r="T46" s="270"/>
      <c r="U46" s="270"/>
      <c r="V46" s="270"/>
      <c r="W46" s="270"/>
    </row>
    <row r="47" spans="1:23" x14ac:dyDescent="0.25">
      <c r="A47" s="271"/>
      <c r="B47" s="270" t="s">
        <v>828</v>
      </c>
      <c r="C47" s="278">
        <v>15</v>
      </c>
      <c r="D47" s="278">
        <v>15</v>
      </c>
      <c r="E47" s="278">
        <v>20</v>
      </c>
      <c r="F47" s="278">
        <v>20</v>
      </c>
      <c r="G47" s="278">
        <v>20</v>
      </c>
      <c r="H47" s="276">
        <v>13</v>
      </c>
      <c r="I47" s="276">
        <v>19</v>
      </c>
      <c r="J47" s="276">
        <v>17</v>
      </c>
      <c r="K47" s="276">
        <v>26</v>
      </c>
      <c r="L47" s="275"/>
      <c r="M47" s="275">
        <v>6</v>
      </c>
      <c r="N47" s="270"/>
      <c r="O47" s="270"/>
      <c r="P47" s="270"/>
      <c r="Q47" s="270"/>
      <c r="R47" s="270"/>
      <c r="S47" s="270"/>
      <c r="T47" s="270"/>
      <c r="U47" s="270"/>
      <c r="V47" s="270"/>
      <c r="W47" s="270"/>
    </row>
    <row r="48" spans="1:23" x14ac:dyDescent="0.25">
      <c r="A48" s="271"/>
      <c r="B48" s="270" t="s">
        <v>2019</v>
      </c>
      <c r="C48" s="278">
        <v>1.3</v>
      </c>
      <c r="D48" s="278">
        <v>1.3</v>
      </c>
      <c r="E48" s="278">
        <v>1.3</v>
      </c>
      <c r="F48" s="278">
        <v>1.3</v>
      </c>
      <c r="G48" s="278">
        <v>1.3</v>
      </c>
      <c r="H48" s="279">
        <v>1.1000000000000001</v>
      </c>
      <c r="I48" s="279">
        <v>1.6</v>
      </c>
      <c r="J48" s="279">
        <v>1.1000000000000001</v>
      </c>
      <c r="K48" s="279">
        <v>1.7</v>
      </c>
      <c r="L48" s="270" t="s">
        <v>251</v>
      </c>
      <c r="M48" s="275">
        <v>6</v>
      </c>
      <c r="N48" s="270"/>
      <c r="O48" s="270"/>
      <c r="P48" s="270"/>
      <c r="Q48" s="270"/>
      <c r="R48" s="270"/>
      <c r="S48" s="270"/>
      <c r="T48" s="270"/>
      <c r="U48" s="270"/>
      <c r="V48" s="270"/>
      <c r="W48" s="270"/>
    </row>
    <row r="49" spans="1:23" x14ac:dyDescent="0.25">
      <c r="A49" s="271"/>
      <c r="B49" s="270" t="s">
        <v>2020</v>
      </c>
      <c r="C49" s="276">
        <v>1070</v>
      </c>
      <c r="D49" s="276">
        <v>1070</v>
      </c>
      <c r="E49" s="276">
        <v>1090</v>
      </c>
      <c r="F49" s="276">
        <v>1100</v>
      </c>
      <c r="G49" s="276">
        <v>1120</v>
      </c>
      <c r="H49" s="276">
        <v>910</v>
      </c>
      <c r="I49" s="276">
        <v>1340</v>
      </c>
      <c r="J49" s="276">
        <v>960</v>
      </c>
      <c r="K49" s="276">
        <v>1460</v>
      </c>
      <c r="L49" s="275" t="s">
        <v>2021</v>
      </c>
      <c r="M49" s="275"/>
      <c r="N49" s="270"/>
      <c r="O49" s="270"/>
      <c r="P49" s="270"/>
      <c r="Q49" s="270"/>
      <c r="R49" s="270"/>
      <c r="S49" s="270"/>
      <c r="T49" s="270"/>
      <c r="U49" s="270"/>
      <c r="V49" s="270"/>
      <c r="W49" s="270"/>
    </row>
    <row r="50" spans="1:23" x14ac:dyDescent="0.25">
      <c r="A50" s="271"/>
      <c r="B50" s="270" t="s">
        <v>591</v>
      </c>
      <c r="C50" s="276">
        <v>1400</v>
      </c>
      <c r="D50" s="276">
        <v>1400</v>
      </c>
      <c r="E50" s="276">
        <v>1410</v>
      </c>
      <c r="F50" s="276">
        <v>1430</v>
      </c>
      <c r="G50" s="276">
        <v>1460</v>
      </c>
      <c r="H50" s="276">
        <v>1190</v>
      </c>
      <c r="I50" s="276">
        <v>1750</v>
      </c>
      <c r="J50" s="276">
        <v>1240</v>
      </c>
      <c r="K50" s="276">
        <v>1900</v>
      </c>
      <c r="L50" s="275" t="s">
        <v>2022</v>
      </c>
      <c r="M50" s="275"/>
      <c r="N50" s="270"/>
      <c r="O50" s="270"/>
      <c r="P50" s="270"/>
      <c r="Q50" s="270"/>
      <c r="R50" s="270"/>
      <c r="S50" s="270"/>
      <c r="T50" s="270"/>
      <c r="U50" s="270"/>
      <c r="V50" s="270"/>
      <c r="W50" s="270"/>
    </row>
    <row r="51" spans="1:23" x14ac:dyDescent="0.25">
      <c r="A51" s="271"/>
      <c r="B51" s="270" t="s">
        <v>2023</v>
      </c>
      <c r="C51" s="282">
        <v>0.78</v>
      </c>
      <c r="D51" s="282">
        <v>0.74</v>
      </c>
      <c r="E51" s="282">
        <v>0.69</v>
      </c>
      <c r="F51" s="282">
        <v>0.64</v>
      </c>
      <c r="G51" s="282">
        <v>0.57999999999999996</v>
      </c>
      <c r="H51" s="282">
        <v>0.66</v>
      </c>
      <c r="I51" s="282">
        <v>0.97</v>
      </c>
      <c r="J51" s="282">
        <v>0.49</v>
      </c>
      <c r="K51" s="282">
        <v>0.76</v>
      </c>
      <c r="L51" s="270"/>
      <c r="M51" s="270"/>
      <c r="N51" s="270"/>
      <c r="O51" s="270"/>
      <c r="P51" s="270"/>
      <c r="Q51" s="270"/>
      <c r="R51" s="270"/>
      <c r="S51" s="270"/>
      <c r="T51" s="270"/>
      <c r="U51" s="270"/>
      <c r="V51" s="270"/>
      <c r="W51" s="270"/>
    </row>
    <row r="52" spans="1:23" x14ac:dyDescent="0.25">
      <c r="A52" s="270"/>
      <c r="B52" s="270"/>
      <c r="C52" s="270"/>
      <c r="D52" s="270"/>
      <c r="E52" s="270"/>
      <c r="F52" s="270"/>
      <c r="G52" s="270"/>
      <c r="H52" s="270"/>
      <c r="I52" s="270"/>
      <c r="J52" s="270"/>
      <c r="K52" s="270"/>
      <c r="L52" s="270"/>
      <c r="M52" s="270"/>
      <c r="N52" s="270"/>
      <c r="O52" s="270"/>
      <c r="P52" s="270"/>
      <c r="Q52" s="270"/>
      <c r="R52" s="270"/>
      <c r="S52" s="270"/>
      <c r="T52" s="270"/>
      <c r="U52" s="270"/>
      <c r="V52" s="270"/>
      <c r="W52" s="270"/>
    </row>
    <row r="53" spans="1:23" x14ac:dyDescent="0.25">
      <c r="A53" s="270"/>
      <c r="B53" s="270"/>
      <c r="C53" s="277"/>
      <c r="D53" s="277"/>
      <c r="E53" s="277"/>
      <c r="F53" s="277"/>
      <c r="G53" s="277"/>
      <c r="H53" s="270"/>
      <c r="I53" s="270"/>
      <c r="J53" s="270"/>
      <c r="K53" s="270"/>
      <c r="L53" s="270"/>
      <c r="M53" s="270"/>
      <c r="N53" s="270"/>
      <c r="O53" s="270"/>
      <c r="P53" s="270"/>
      <c r="Q53" s="270"/>
      <c r="R53" s="270"/>
      <c r="S53" s="270"/>
      <c r="T53" s="270"/>
      <c r="U53" s="270"/>
      <c r="V53" s="270"/>
      <c r="W53" s="270"/>
    </row>
    <row r="54" spans="1:23" x14ac:dyDescent="0.25">
      <c r="A54" s="271" t="s">
        <v>1066</v>
      </c>
      <c r="B54" s="271"/>
      <c r="C54" s="270"/>
      <c r="D54" s="287"/>
      <c r="E54" s="270"/>
      <c r="F54" s="270"/>
      <c r="G54" s="270"/>
      <c r="H54" s="270"/>
      <c r="I54" s="270"/>
      <c r="J54" s="270"/>
      <c r="K54" s="270"/>
      <c r="L54" s="270"/>
      <c r="M54" s="270"/>
      <c r="N54" s="270"/>
      <c r="O54" s="270"/>
      <c r="P54" s="270"/>
      <c r="Q54" s="270"/>
      <c r="R54" s="270"/>
      <c r="S54" s="270"/>
      <c r="T54" s="270"/>
      <c r="U54" s="270"/>
      <c r="V54" s="270"/>
      <c r="W54" s="270"/>
    </row>
    <row r="55" spans="1:23" x14ac:dyDescent="0.25">
      <c r="A55" s="271"/>
      <c r="B55" s="270" t="s">
        <v>2024</v>
      </c>
      <c r="C55" s="270"/>
      <c r="D55" s="270"/>
      <c r="E55" s="270"/>
      <c r="F55" s="270"/>
      <c r="G55" s="270"/>
      <c r="H55" s="270"/>
      <c r="I55" s="270"/>
      <c r="J55" s="270"/>
      <c r="K55" s="270"/>
      <c r="L55" s="270"/>
      <c r="M55" s="270"/>
      <c r="N55" s="270"/>
      <c r="O55" s="270"/>
      <c r="P55" s="270"/>
      <c r="Q55" s="270"/>
      <c r="R55" s="270"/>
      <c r="S55" s="270"/>
      <c r="T55" s="270"/>
      <c r="U55" s="270"/>
      <c r="V55" s="270"/>
      <c r="W55" s="270"/>
    </row>
    <row r="56" spans="1:23" x14ac:dyDescent="0.25">
      <c r="A56" s="271"/>
      <c r="B56" s="270" t="s">
        <v>2025</v>
      </c>
      <c r="C56" s="270"/>
      <c r="D56" s="270"/>
      <c r="E56" s="270"/>
      <c r="F56" s="270"/>
      <c r="G56" s="270"/>
      <c r="H56" s="270"/>
      <c r="I56" s="270"/>
      <c r="J56" s="270"/>
      <c r="K56" s="270"/>
      <c r="L56" s="270"/>
      <c r="M56" s="270"/>
      <c r="N56" s="270"/>
      <c r="O56" s="270"/>
      <c r="P56" s="270"/>
      <c r="Q56" s="270"/>
      <c r="R56" s="270"/>
      <c r="S56" s="270"/>
      <c r="T56" s="270"/>
      <c r="U56" s="270"/>
      <c r="V56" s="270"/>
      <c r="W56" s="270"/>
    </row>
    <row r="57" spans="1:23" x14ac:dyDescent="0.25">
      <c r="A57" s="271"/>
      <c r="B57" s="270" t="s">
        <v>2026</v>
      </c>
      <c r="C57" s="270"/>
      <c r="D57" s="270"/>
      <c r="E57" s="270"/>
      <c r="F57" s="270"/>
      <c r="G57" s="270"/>
      <c r="H57" s="270"/>
      <c r="I57" s="270"/>
      <c r="J57" s="270"/>
      <c r="K57" s="270"/>
      <c r="L57" s="270"/>
      <c r="M57" s="270"/>
      <c r="N57" s="270"/>
      <c r="O57" s="270"/>
      <c r="P57" s="270"/>
      <c r="Q57" s="270"/>
      <c r="R57" s="270"/>
      <c r="S57" s="270"/>
      <c r="T57" s="270"/>
      <c r="U57" s="270"/>
      <c r="V57" s="270"/>
      <c r="W57" s="270"/>
    </row>
    <row r="58" spans="1:23" x14ac:dyDescent="0.25">
      <c r="A58" s="271"/>
      <c r="B58" s="270" t="s">
        <v>2027</v>
      </c>
      <c r="C58" s="270"/>
      <c r="D58" s="270"/>
      <c r="E58" s="270"/>
      <c r="F58" s="270"/>
      <c r="G58" s="270"/>
      <c r="H58" s="270"/>
      <c r="I58" s="270"/>
      <c r="J58" s="270"/>
      <c r="K58" s="270"/>
      <c r="L58" s="270"/>
      <c r="M58" s="270"/>
      <c r="N58" s="270"/>
      <c r="O58" s="270"/>
      <c r="P58" s="270"/>
      <c r="Q58" s="270"/>
      <c r="R58" s="270"/>
      <c r="S58" s="270"/>
      <c r="T58" s="270"/>
      <c r="U58" s="270"/>
      <c r="V58" s="270"/>
      <c r="W58" s="270"/>
    </row>
    <row r="59" spans="1:23" x14ac:dyDescent="0.25">
      <c r="A59" s="271"/>
      <c r="B59" s="270" t="s">
        <v>2028</v>
      </c>
      <c r="C59" s="270"/>
      <c r="D59" s="270"/>
      <c r="E59" s="270"/>
      <c r="F59" s="270"/>
      <c r="G59" s="270"/>
      <c r="H59" s="270"/>
      <c r="I59" s="270"/>
      <c r="J59" s="270"/>
      <c r="K59" s="270"/>
      <c r="L59" s="270"/>
      <c r="M59" s="270"/>
      <c r="N59" s="270"/>
      <c r="O59" s="270"/>
      <c r="P59" s="270"/>
      <c r="Q59" s="270"/>
      <c r="R59" s="270"/>
      <c r="S59" s="270"/>
      <c r="T59" s="270"/>
      <c r="U59" s="270"/>
      <c r="V59" s="270"/>
      <c r="W59" s="270"/>
    </row>
    <row r="60" spans="1:23" x14ac:dyDescent="0.25">
      <c r="A60" s="271"/>
      <c r="B60" s="270" t="s">
        <v>2029</v>
      </c>
      <c r="C60" s="270"/>
      <c r="D60" s="270"/>
      <c r="E60" s="270"/>
      <c r="F60" s="270"/>
      <c r="G60" s="270"/>
      <c r="H60" s="270"/>
      <c r="I60" s="270"/>
      <c r="J60" s="270"/>
      <c r="K60" s="270"/>
      <c r="L60" s="270"/>
      <c r="M60" s="270"/>
      <c r="N60" s="270"/>
      <c r="O60" s="270"/>
      <c r="P60" s="270"/>
      <c r="Q60" s="270"/>
      <c r="R60" s="270"/>
      <c r="S60" s="270"/>
      <c r="T60" s="270"/>
      <c r="U60" s="270"/>
      <c r="V60" s="270"/>
      <c r="W60" s="270"/>
    </row>
    <row r="61" spans="1:23" x14ac:dyDescent="0.25">
      <c r="A61" s="271"/>
      <c r="B61" s="270" t="s">
        <v>2030</v>
      </c>
      <c r="C61" s="270"/>
      <c r="D61" s="270"/>
      <c r="E61" s="270"/>
      <c r="F61" s="270"/>
      <c r="G61" s="270"/>
      <c r="H61" s="270"/>
      <c r="I61" s="270"/>
      <c r="J61" s="270"/>
      <c r="K61" s="270"/>
      <c r="L61" s="270"/>
      <c r="M61" s="270"/>
      <c r="N61" s="270"/>
      <c r="O61" s="270"/>
      <c r="P61" s="270"/>
      <c r="Q61" s="270"/>
      <c r="R61" s="270"/>
      <c r="S61" s="270"/>
      <c r="T61" s="270"/>
      <c r="U61" s="270"/>
      <c r="V61" s="270"/>
      <c r="W61" s="270"/>
    </row>
    <row r="62" spans="1:23" x14ac:dyDescent="0.25">
      <c r="A62" s="271"/>
      <c r="B62" s="270" t="s">
        <v>2031</v>
      </c>
      <c r="C62" s="270"/>
      <c r="D62" s="270"/>
      <c r="E62" s="270"/>
      <c r="F62" s="270"/>
      <c r="G62" s="270"/>
      <c r="H62" s="270"/>
      <c r="I62" s="270"/>
      <c r="J62" s="270"/>
      <c r="K62" s="270"/>
      <c r="L62" s="270"/>
      <c r="M62" s="270"/>
      <c r="N62" s="270"/>
      <c r="O62" s="270"/>
      <c r="P62" s="270"/>
      <c r="Q62" s="270"/>
      <c r="R62" s="270"/>
      <c r="S62" s="270"/>
      <c r="T62" s="270"/>
      <c r="U62" s="270"/>
      <c r="V62" s="270"/>
      <c r="W62" s="270"/>
    </row>
    <row r="63" spans="1:23" x14ac:dyDescent="0.25">
      <c r="A63" s="271"/>
      <c r="B63" s="270" t="s">
        <v>2032</v>
      </c>
      <c r="C63" s="270"/>
      <c r="D63" s="270"/>
      <c r="E63" s="270"/>
      <c r="F63" s="270"/>
      <c r="G63" s="270"/>
      <c r="H63" s="270"/>
      <c r="I63" s="270"/>
      <c r="J63" s="270"/>
      <c r="K63" s="270"/>
      <c r="L63" s="270"/>
      <c r="M63" s="270"/>
      <c r="N63" s="270"/>
      <c r="O63" s="270"/>
      <c r="P63" s="270"/>
      <c r="Q63" s="270"/>
      <c r="R63" s="270"/>
      <c r="S63" s="270"/>
      <c r="T63" s="270"/>
      <c r="U63" s="270"/>
      <c r="V63" s="270"/>
      <c r="W63" s="270"/>
    </row>
    <row r="64" spans="1:23" x14ac:dyDescent="0.25">
      <c r="A64" s="271"/>
      <c r="B64" s="288" t="s">
        <v>2033</v>
      </c>
      <c r="C64" s="270"/>
      <c r="D64" s="270"/>
      <c r="E64" s="270"/>
      <c r="F64" s="270"/>
      <c r="G64" s="270"/>
      <c r="H64" s="270"/>
      <c r="I64" s="270"/>
      <c r="J64" s="270"/>
      <c r="K64" s="270"/>
      <c r="L64" s="270"/>
      <c r="M64" s="270"/>
      <c r="N64" s="270"/>
      <c r="O64" s="270"/>
      <c r="P64" s="270"/>
      <c r="Q64" s="270"/>
      <c r="R64" s="270"/>
      <c r="S64" s="270"/>
      <c r="T64" s="270"/>
      <c r="U64" s="270"/>
      <c r="V64" s="270"/>
      <c r="W64" s="270"/>
    </row>
    <row r="65" spans="1:23" x14ac:dyDescent="0.25">
      <c r="A65" s="271"/>
      <c r="B65" s="288" t="s">
        <v>2034</v>
      </c>
      <c r="C65" s="270"/>
      <c r="D65" s="270"/>
      <c r="E65" s="270"/>
      <c r="F65" s="270"/>
      <c r="G65" s="270"/>
      <c r="H65" s="270"/>
      <c r="I65" s="270"/>
      <c r="J65" s="270"/>
      <c r="K65" s="270"/>
      <c r="L65" s="270"/>
      <c r="M65" s="270"/>
      <c r="N65" s="270"/>
      <c r="O65" s="270"/>
      <c r="P65" s="270"/>
      <c r="Q65" s="270"/>
      <c r="R65" s="270"/>
      <c r="S65" s="270"/>
      <c r="T65" s="270"/>
      <c r="U65" s="270"/>
      <c r="V65" s="270"/>
      <c r="W65" s="270"/>
    </row>
    <row r="66" spans="1:23" x14ac:dyDescent="0.25">
      <c r="A66" s="271"/>
      <c r="B66" s="270" t="s">
        <v>2035</v>
      </c>
      <c r="C66" s="270"/>
      <c r="D66" s="270"/>
      <c r="E66" s="270"/>
      <c r="F66" s="270"/>
      <c r="G66" s="270"/>
      <c r="H66" s="270"/>
      <c r="I66" s="270"/>
      <c r="J66" s="270"/>
      <c r="K66" s="270"/>
      <c r="L66" s="270"/>
      <c r="M66" s="270"/>
      <c r="N66" s="270"/>
      <c r="O66" s="270"/>
      <c r="P66" s="270"/>
      <c r="Q66" s="270"/>
      <c r="R66" s="270"/>
      <c r="S66" s="270"/>
      <c r="T66" s="270"/>
      <c r="U66" s="270"/>
      <c r="V66" s="270"/>
      <c r="W66" s="270"/>
    </row>
    <row r="67" spans="1:23" x14ac:dyDescent="0.25">
      <c r="A67" s="271"/>
      <c r="B67" s="270" t="s">
        <v>2036</v>
      </c>
      <c r="C67" s="270"/>
      <c r="D67" s="270"/>
      <c r="E67" s="270"/>
      <c r="F67" s="270"/>
      <c r="G67" s="270"/>
      <c r="H67" s="270"/>
      <c r="I67" s="270"/>
      <c r="J67" s="270"/>
      <c r="K67" s="270"/>
      <c r="L67" s="270"/>
      <c r="M67" s="270"/>
      <c r="N67" s="270"/>
      <c r="O67" s="270"/>
      <c r="P67" s="270"/>
      <c r="Q67" s="270"/>
      <c r="R67" s="270"/>
      <c r="S67" s="270"/>
      <c r="T67" s="270"/>
      <c r="U67" s="270"/>
      <c r="V67" s="270"/>
      <c r="W67" s="270"/>
    </row>
    <row r="68" spans="1:23" x14ac:dyDescent="0.25">
      <c r="A68" s="271"/>
      <c r="B68" s="270" t="s">
        <v>2037</v>
      </c>
      <c r="C68" s="270"/>
      <c r="D68" s="270"/>
      <c r="E68" s="270"/>
      <c r="F68" s="270"/>
      <c r="G68" s="270"/>
      <c r="H68" s="270"/>
      <c r="I68" s="270"/>
      <c r="J68" s="270"/>
      <c r="K68" s="270"/>
      <c r="L68" s="270"/>
      <c r="M68" s="270"/>
      <c r="N68" s="270"/>
      <c r="O68" s="270"/>
      <c r="P68" s="270"/>
      <c r="Q68" s="270"/>
      <c r="R68" s="270"/>
      <c r="S68" s="270"/>
      <c r="T68" s="270"/>
      <c r="U68" s="270"/>
      <c r="V68" s="270"/>
      <c r="W68" s="270"/>
    </row>
    <row r="69" spans="1:23" x14ac:dyDescent="0.25">
      <c r="A69" s="271"/>
      <c r="B69" s="270" t="s">
        <v>2038</v>
      </c>
      <c r="C69" s="270"/>
      <c r="D69" s="270"/>
      <c r="E69" s="270"/>
      <c r="F69" s="270"/>
      <c r="G69" s="270"/>
      <c r="H69" s="270"/>
      <c r="I69" s="270"/>
      <c r="J69" s="270"/>
      <c r="K69" s="270"/>
      <c r="L69" s="270"/>
      <c r="M69" s="270"/>
      <c r="N69" s="270"/>
      <c r="O69" s="270"/>
      <c r="P69" s="270"/>
      <c r="Q69" s="270"/>
      <c r="R69" s="270"/>
      <c r="S69" s="270"/>
      <c r="T69" s="270"/>
      <c r="U69" s="270"/>
      <c r="V69" s="270"/>
      <c r="W69" s="270"/>
    </row>
    <row r="70" spans="1:23" x14ac:dyDescent="0.25">
      <c r="A70" s="271"/>
      <c r="B70" s="270" t="s">
        <v>2039</v>
      </c>
      <c r="C70" s="270"/>
      <c r="D70" s="270"/>
      <c r="E70" s="270"/>
      <c r="F70" s="270"/>
      <c r="G70" s="270"/>
      <c r="H70" s="270"/>
      <c r="I70" s="270"/>
      <c r="J70" s="270"/>
      <c r="K70" s="270"/>
      <c r="L70" s="270"/>
      <c r="M70" s="270"/>
      <c r="N70" s="270"/>
      <c r="O70" s="270"/>
      <c r="P70" s="270"/>
      <c r="Q70" s="270"/>
      <c r="R70" s="270"/>
      <c r="S70" s="270"/>
      <c r="T70" s="270"/>
      <c r="U70" s="270"/>
      <c r="V70" s="270"/>
      <c r="W70" s="270"/>
    </row>
    <row r="71" spans="1:23" x14ac:dyDescent="0.25">
      <c r="A71" s="271"/>
      <c r="B71" s="270" t="s">
        <v>2040</v>
      </c>
      <c r="C71" s="270"/>
      <c r="D71" s="270"/>
      <c r="E71" s="270"/>
      <c r="F71" s="270"/>
      <c r="G71" s="270"/>
      <c r="H71" s="270"/>
      <c r="I71" s="270"/>
      <c r="J71" s="270"/>
      <c r="K71" s="270"/>
      <c r="L71" s="270"/>
      <c r="M71" s="270"/>
      <c r="N71" s="270"/>
      <c r="O71" s="270"/>
      <c r="P71" s="270"/>
      <c r="Q71" s="270"/>
      <c r="R71" s="270"/>
      <c r="S71" s="270"/>
      <c r="T71" s="270"/>
      <c r="U71" s="270"/>
      <c r="V71" s="270"/>
      <c r="W71" s="270"/>
    </row>
    <row r="72" spans="1:23" x14ac:dyDescent="0.25">
      <c r="A72" s="271"/>
      <c r="B72" s="270" t="s">
        <v>2041</v>
      </c>
      <c r="C72" s="270"/>
      <c r="D72" s="270"/>
      <c r="E72" s="270"/>
      <c r="F72" s="270"/>
      <c r="G72" s="270"/>
      <c r="H72" s="270"/>
      <c r="I72" s="270"/>
      <c r="J72" s="270"/>
      <c r="K72" s="270"/>
      <c r="L72" s="270"/>
      <c r="M72" s="270"/>
      <c r="N72" s="270"/>
      <c r="O72" s="270"/>
      <c r="P72" s="270"/>
      <c r="Q72" s="270"/>
      <c r="R72" s="270"/>
      <c r="S72" s="270"/>
      <c r="T72" s="270"/>
      <c r="U72" s="270"/>
      <c r="V72" s="270"/>
      <c r="W72" s="270"/>
    </row>
    <row r="73" spans="1:23" x14ac:dyDescent="0.25">
      <c r="A73" s="271"/>
      <c r="B73" s="270" t="s">
        <v>2042</v>
      </c>
      <c r="C73" s="270"/>
      <c r="D73" s="270"/>
      <c r="E73" s="270"/>
      <c r="F73" s="270"/>
      <c r="G73" s="270"/>
      <c r="H73" s="270"/>
      <c r="I73" s="270"/>
      <c r="J73" s="270"/>
      <c r="K73" s="270"/>
      <c r="L73" s="270"/>
      <c r="M73" s="270"/>
      <c r="N73" s="270"/>
      <c r="O73" s="270"/>
      <c r="P73" s="270"/>
      <c r="Q73" s="270"/>
      <c r="R73" s="270"/>
      <c r="S73" s="270"/>
      <c r="T73" s="270"/>
      <c r="U73" s="270"/>
      <c r="V73" s="270"/>
      <c r="W73" s="270"/>
    </row>
    <row r="74" spans="1:23" x14ac:dyDescent="0.25">
      <c r="A74" s="271"/>
      <c r="B74" s="270" t="s">
        <v>2043</v>
      </c>
      <c r="C74" s="270"/>
      <c r="D74" s="270"/>
      <c r="E74" s="270"/>
      <c r="F74" s="270"/>
      <c r="G74" s="270"/>
      <c r="H74" s="270"/>
      <c r="I74" s="270"/>
      <c r="J74" s="270"/>
      <c r="K74" s="270"/>
      <c r="L74" s="270"/>
      <c r="M74" s="270"/>
      <c r="N74" s="270"/>
      <c r="O74" s="270"/>
      <c r="P74" s="270"/>
      <c r="Q74" s="270"/>
      <c r="R74" s="270"/>
      <c r="S74" s="270"/>
      <c r="T74" s="270"/>
      <c r="U74" s="270"/>
      <c r="V74" s="270"/>
      <c r="W74" s="270"/>
    </row>
    <row r="75" spans="1:23" x14ac:dyDescent="0.25">
      <c r="A75" s="271"/>
      <c r="B75" s="270" t="s">
        <v>2044</v>
      </c>
      <c r="C75" s="270"/>
      <c r="D75" s="270"/>
      <c r="E75" s="270"/>
      <c r="F75" s="270"/>
      <c r="G75" s="270"/>
      <c r="H75" s="270"/>
      <c r="I75" s="270"/>
      <c r="J75" s="270"/>
      <c r="K75" s="270"/>
      <c r="L75" s="270"/>
      <c r="M75" s="270"/>
      <c r="N75" s="270"/>
      <c r="O75" s="270"/>
      <c r="P75" s="270"/>
      <c r="Q75" s="270"/>
      <c r="R75" s="270"/>
      <c r="S75" s="270"/>
      <c r="T75" s="270"/>
      <c r="U75" s="270"/>
      <c r="V75" s="270"/>
      <c r="W75" s="270"/>
    </row>
    <row r="76" spans="1:23" x14ac:dyDescent="0.25">
      <c r="A76" s="271"/>
      <c r="B76" s="270" t="s">
        <v>2045</v>
      </c>
      <c r="C76" s="270"/>
      <c r="D76" s="270"/>
      <c r="E76" s="270"/>
      <c r="F76" s="270"/>
      <c r="G76" s="270"/>
      <c r="H76" s="270"/>
      <c r="I76" s="270"/>
      <c r="J76" s="270"/>
      <c r="K76" s="270"/>
      <c r="L76" s="270"/>
      <c r="M76" s="270"/>
      <c r="N76" s="270"/>
      <c r="O76" s="270"/>
      <c r="P76" s="270"/>
      <c r="Q76" s="270"/>
      <c r="R76" s="270"/>
      <c r="S76" s="270"/>
      <c r="T76" s="270"/>
      <c r="U76" s="270"/>
      <c r="V76" s="270"/>
      <c r="W76" s="270"/>
    </row>
    <row r="77" spans="1:23" x14ac:dyDescent="0.25">
      <c r="A77" s="271"/>
      <c r="B77" s="270" t="s">
        <v>2046</v>
      </c>
      <c r="C77" s="270"/>
      <c r="D77" s="270"/>
      <c r="E77" s="270"/>
      <c r="F77" s="270"/>
      <c r="G77" s="270"/>
      <c r="H77" s="270"/>
      <c r="I77" s="270"/>
      <c r="J77" s="270"/>
      <c r="K77" s="270"/>
      <c r="L77" s="270"/>
      <c r="M77" s="270"/>
      <c r="N77" s="270"/>
      <c r="O77" s="270"/>
      <c r="P77" s="270"/>
      <c r="Q77" s="270"/>
      <c r="R77" s="270"/>
      <c r="S77" s="270"/>
      <c r="T77" s="270"/>
      <c r="U77" s="270"/>
      <c r="V77" s="270"/>
      <c r="W77" s="270"/>
    </row>
    <row r="78" spans="1:23" x14ac:dyDescent="0.25">
      <c r="A78" s="271"/>
      <c r="B78" s="270" t="s">
        <v>2047</v>
      </c>
      <c r="C78" s="270"/>
      <c r="D78" s="270"/>
      <c r="E78" s="270"/>
      <c r="F78" s="270"/>
      <c r="G78" s="270"/>
      <c r="H78" s="270"/>
      <c r="I78" s="270"/>
      <c r="J78" s="270"/>
      <c r="K78" s="270"/>
      <c r="L78" s="270"/>
      <c r="M78" s="270"/>
      <c r="N78" s="270"/>
      <c r="O78" s="270"/>
      <c r="P78" s="270"/>
      <c r="Q78" s="270"/>
      <c r="R78" s="270"/>
      <c r="S78" s="270"/>
      <c r="T78" s="270"/>
      <c r="U78" s="270"/>
      <c r="V78" s="270"/>
      <c r="W78" s="270"/>
    </row>
    <row r="79" spans="1:23" x14ac:dyDescent="0.25">
      <c r="A79" s="271"/>
      <c r="B79" s="289" t="s">
        <v>2048</v>
      </c>
      <c r="C79" s="289"/>
      <c r="D79" s="289"/>
      <c r="E79" s="289"/>
      <c r="F79" s="289"/>
      <c r="G79" s="289"/>
      <c r="H79" s="289"/>
      <c r="I79" s="289"/>
      <c r="J79" s="289"/>
      <c r="K79" s="289"/>
      <c r="L79" s="289"/>
      <c r="M79" s="289"/>
      <c r="N79" s="289"/>
      <c r="O79" s="289"/>
      <c r="P79" s="289"/>
      <c r="Q79" s="270"/>
      <c r="R79" s="270"/>
      <c r="S79" s="270"/>
      <c r="T79" s="270"/>
      <c r="U79" s="270"/>
      <c r="V79" s="270"/>
      <c r="W79" s="270"/>
    </row>
    <row r="80" spans="1:23" x14ac:dyDescent="0.25">
      <c r="A80" s="271"/>
      <c r="B80" s="270" t="s">
        <v>2049</v>
      </c>
      <c r="C80" s="270"/>
      <c r="D80" s="270"/>
      <c r="E80" s="270"/>
      <c r="F80" s="270"/>
      <c r="G80" s="270"/>
      <c r="H80" s="270"/>
      <c r="I80" s="270"/>
      <c r="J80" s="270"/>
      <c r="K80" s="270"/>
      <c r="L80" s="270"/>
      <c r="M80" s="270"/>
      <c r="N80" s="270"/>
      <c r="O80" s="270"/>
      <c r="P80" s="270"/>
      <c r="Q80" s="270"/>
      <c r="R80" s="270"/>
      <c r="S80" s="270"/>
      <c r="T80" s="270"/>
      <c r="U80" s="270"/>
      <c r="V80" s="270"/>
      <c r="W80" s="270"/>
    </row>
    <row r="81" spans="1:23" x14ac:dyDescent="0.25">
      <c r="A81" s="271"/>
      <c r="B81" s="270" t="s">
        <v>2050</v>
      </c>
      <c r="C81" s="270"/>
      <c r="D81" s="270"/>
      <c r="E81" s="270"/>
      <c r="F81" s="270"/>
      <c r="G81" s="270"/>
      <c r="H81" s="270"/>
      <c r="I81" s="270"/>
      <c r="J81" s="270"/>
      <c r="K81" s="270"/>
      <c r="L81" s="270"/>
      <c r="M81" s="270"/>
      <c r="N81" s="270"/>
      <c r="O81" s="270"/>
      <c r="P81" s="270"/>
      <c r="Q81" s="270"/>
      <c r="R81" s="270"/>
      <c r="S81" s="270"/>
      <c r="T81" s="270"/>
      <c r="U81" s="270"/>
      <c r="V81" s="270"/>
      <c r="W81" s="270"/>
    </row>
    <row r="82" spans="1:23" x14ac:dyDescent="0.25">
      <c r="A82" s="271"/>
      <c r="B82" s="270" t="s">
        <v>2051</v>
      </c>
      <c r="C82" s="270"/>
      <c r="D82" s="270"/>
      <c r="E82" s="270"/>
      <c r="F82" s="270"/>
      <c r="G82" s="270"/>
      <c r="H82" s="270"/>
      <c r="I82" s="270"/>
      <c r="J82" s="270"/>
      <c r="K82" s="270"/>
      <c r="L82" s="270"/>
      <c r="M82" s="270"/>
      <c r="N82" s="270"/>
      <c r="O82" s="270"/>
      <c r="P82" s="270"/>
      <c r="Q82" s="270"/>
      <c r="R82" s="270"/>
      <c r="S82" s="270"/>
      <c r="T82" s="270"/>
      <c r="U82" s="270"/>
      <c r="V82" s="270"/>
      <c r="W82" s="270"/>
    </row>
    <row r="83" spans="1:23" x14ac:dyDescent="0.25">
      <c r="A83" s="271"/>
      <c r="B83" s="270" t="s">
        <v>2052</v>
      </c>
      <c r="C83" s="270"/>
      <c r="D83" s="270"/>
      <c r="E83" s="270"/>
      <c r="F83" s="270"/>
      <c r="G83" s="270"/>
      <c r="H83" s="270"/>
      <c r="I83" s="270"/>
      <c r="J83" s="270"/>
      <c r="K83" s="270"/>
      <c r="L83" s="270"/>
      <c r="M83" s="270"/>
      <c r="N83" s="270"/>
      <c r="O83" s="270"/>
      <c r="P83" s="270"/>
      <c r="Q83" s="270"/>
      <c r="R83" s="270"/>
      <c r="S83" s="270"/>
      <c r="T83" s="270"/>
      <c r="U83" s="270"/>
      <c r="V83" s="270"/>
      <c r="W83" s="270"/>
    </row>
    <row r="84" spans="1:23" ht="382.5" x14ac:dyDescent="0.25">
      <c r="A84" s="271"/>
      <c r="B84" s="290" t="s">
        <v>2053</v>
      </c>
      <c r="C84" s="270"/>
      <c r="D84" s="270"/>
      <c r="E84" s="270"/>
      <c r="F84" s="270"/>
      <c r="G84" s="270"/>
      <c r="H84" s="270"/>
      <c r="I84" s="270"/>
      <c r="J84" s="270"/>
      <c r="K84" s="270"/>
      <c r="L84" s="270"/>
      <c r="M84" s="270"/>
      <c r="N84" s="270"/>
      <c r="O84" s="270"/>
      <c r="P84" s="270"/>
      <c r="Q84" s="270"/>
      <c r="R84" s="270"/>
      <c r="S84" s="270"/>
      <c r="T84" s="270"/>
      <c r="U84" s="270"/>
      <c r="V84" s="270"/>
      <c r="W84" s="270"/>
    </row>
    <row r="85" spans="1:23" x14ac:dyDescent="0.25">
      <c r="A85" s="271"/>
      <c r="B85" s="270" t="s">
        <v>2054</v>
      </c>
      <c r="C85" s="270"/>
      <c r="D85" s="270"/>
      <c r="E85" s="270"/>
      <c r="F85" s="270"/>
      <c r="G85" s="270"/>
      <c r="H85" s="270"/>
      <c r="I85" s="270"/>
      <c r="J85" s="270"/>
      <c r="K85" s="270"/>
      <c r="L85" s="270"/>
      <c r="M85" s="270"/>
      <c r="N85" s="270"/>
      <c r="O85" s="270"/>
      <c r="P85" s="270"/>
      <c r="Q85" s="270"/>
      <c r="R85" s="270"/>
      <c r="S85" s="270"/>
      <c r="T85" s="270"/>
      <c r="U85" s="270"/>
      <c r="V85" s="270"/>
      <c r="W85" s="270"/>
    </row>
    <row r="86" spans="1:23" x14ac:dyDescent="0.25">
      <c r="A86" s="271"/>
      <c r="B86" s="270" t="s">
        <v>2055</v>
      </c>
      <c r="C86" s="270"/>
      <c r="D86" s="270"/>
      <c r="E86" s="270"/>
      <c r="F86" s="270"/>
      <c r="G86" s="270"/>
      <c r="H86" s="270"/>
      <c r="I86" s="270"/>
      <c r="J86" s="270"/>
      <c r="K86" s="270"/>
      <c r="L86" s="270"/>
      <c r="M86" s="270"/>
      <c r="N86" s="270"/>
      <c r="O86" s="270"/>
      <c r="P86" s="270"/>
      <c r="Q86" s="270"/>
      <c r="R86" s="270"/>
      <c r="S86" s="270"/>
      <c r="T86" s="270"/>
      <c r="U86" s="270"/>
      <c r="V86" s="270"/>
      <c r="W86" s="270"/>
    </row>
    <row r="87" spans="1:23" x14ac:dyDescent="0.25">
      <c r="A87" s="271"/>
      <c r="B87" s="270" t="s">
        <v>2056</v>
      </c>
      <c r="C87" s="270"/>
      <c r="D87" s="270"/>
      <c r="E87" s="270"/>
      <c r="F87" s="270"/>
      <c r="G87" s="270"/>
      <c r="H87" s="270"/>
      <c r="I87" s="270"/>
      <c r="J87" s="270"/>
      <c r="K87" s="270"/>
      <c r="L87" s="270"/>
      <c r="M87" s="270"/>
      <c r="N87" s="270"/>
      <c r="O87" s="270"/>
      <c r="P87" s="270"/>
      <c r="Q87" s="270"/>
      <c r="R87" s="270"/>
      <c r="S87" s="270"/>
      <c r="T87" s="270"/>
      <c r="U87" s="270"/>
      <c r="V87" s="270"/>
      <c r="W87" s="270"/>
    </row>
    <row r="88" spans="1:23" x14ac:dyDescent="0.25">
      <c r="A88" s="270"/>
      <c r="B88" s="270" t="s">
        <v>2057</v>
      </c>
      <c r="C88" s="270"/>
      <c r="D88" s="270"/>
      <c r="E88" s="270"/>
      <c r="F88" s="270"/>
      <c r="G88" s="270"/>
      <c r="H88" s="270"/>
      <c r="I88" s="270"/>
      <c r="J88" s="270"/>
      <c r="K88" s="270"/>
      <c r="L88" s="270"/>
      <c r="M88" s="270"/>
      <c r="N88" s="270"/>
      <c r="O88" s="270"/>
      <c r="P88" s="270"/>
      <c r="Q88" s="270"/>
      <c r="R88" s="270"/>
      <c r="S88" s="270"/>
      <c r="T88" s="270"/>
      <c r="U88" s="270"/>
      <c r="V88" s="270"/>
      <c r="W88" s="270"/>
    </row>
    <row r="89" spans="1:23" x14ac:dyDescent="0.25">
      <c r="A89" s="270"/>
      <c r="B89" s="270" t="s">
        <v>2058</v>
      </c>
      <c r="C89" s="270"/>
      <c r="D89" s="270"/>
      <c r="E89" s="270"/>
      <c r="F89" s="270"/>
      <c r="G89" s="270"/>
      <c r="H89" s="270"/>
      <c r="I89" s="270"/>
      <c r="J89" s="270"/>
      <c r="K89" s="270"/>
      <c r="L89" s="270"/>
      <c r="M89" s="270"/>
      <c r="N89" s="270"/>
      <c r="O89" s="270"/>
      <c r="P89" s="270"/>
      <c r="Q89" s="270"/>
      <c r="R89" s="270"/>
      <c r="S89" s="270"/>
      <c r="T89" s="270"/>
      <c r="U89" s="270"/>
      <c r="V89" s="270"/>
      <c r="W89" s="270"/>
    </row>
    <row r="90" spans="1:23" x14ac:dyDescent="0.25">
      <c r="A90" s="270"/>
      <c r="B90" s="270" t="s">
        <v>2059</v>
      </c>
      <c r="C90" s="270"/>
      <c r="D90" s="270"/>
      <c r="E90" s="270"/>
      <c r="F90" s="270"/>
      <c r="G90" s="270"/>
      <c r="H90" s="270"/>
      <c r="I90" s="270"/>
      <c r="J90" s="270"/>
      <c r="K90" s="270"/>
      <c r="L90" s="270"/>
      <c r="M90" s="270"/>
      <c r="N90" s="270"/>
      <c r="O90" s="270"/>
      <c r="P90" s="270"/>
      <c r="Q90" s="270"/>
      <c r="R90" s="270"/>
      <c r="S90" s="270"/>
      <c r="T90" s="270"/>
      <c r="U90" s="270"/>
      <c r="V90" s="270"/>
      <c r="W90" s="270"/>
    </row>
    <row r="91" spans="1:23" x14ac:dyDescent="0.25">
      <c r="A91" s="270"/>
      <c r="B91" s="270" t="s">
        <v>2060</v>
      </c>
      <c r="C91" s="270"/>
      <c r="D91" s="270"/>
      <c r="E91" s="270"/>
      <c r="F91" s="270"/>
      <c r="G91" s="270"/>
      <c r="H91" s="270"/>
      <c r="I91" s="270"/>
      <c r="J91" s="270"/>
      <c r="K91" s="270"/>
      <c r="L91" s="270"/>
      <c r="M91" s="270"/>
      <c r="N91" s="270"/>
      <c r="O91" s="270"/>
      <c r="P91" s="270"/>
      <c r="Q91" s="270"/>
      <c r="R91" s="270"/>
      <c r="S91" s="270"/>
      <c r="T91" s="270"/>
      <c r="U91" s="270"/>
      <c r="V91" s="270"/>
      <c r="W91" s="270"/>
    </row>
    <row r="92" spans="1:23" x14ac:dyDescent="0.25">
      <c r="A92" s="270"/>
      <c r="B92" s="270" t="s">
        <v>2061</v>
      </c>
      <c r="C92" s="270"/>
      <c r="D92" s="270"/>
      <c r="E92" s="270"/>
      <c r="F92" s="270"/>
      <c r="G92" s="270"/>
      <c r="H92" s="270"/>
      <c r="I92" s="270"/>
      <c r="J92" s="270"/>
      <c r="K92" s="270"/>
      <c r="L92" s="270"/>
      <c r="M92" s="270"/>
      <c r="N92" s="270"/>
      <c r="O92" s="270"/>
      <c r="P92" s="270"/>
      <c r="Q92" s="270"/>
      <c r="R92" s="270"/>
      <c r="S92" s="270"/>
      <c r="T92" s="270"/>
      <c r="U92" s="270"/>
      <c r="V92" s="270"/>
      <c r="W92" s="270"/>
    </row>
    <row r="93" spans="1:23" x14ac:dyDescent="0.25">
      <c r="A93" s="270"/>
      <c r="B93" s="270" t="s">
        <v>2062</v>
      </c>
      <c r="C93" s="270"/>
      <c r="D93" s="270"/>
      <c r="E93" s="270"/>
      <c r="F93" s="270"/>
      <c r="G93" s="270"/>
      <c r="H93" s="270"/>
      <c r="I93" s="270"/>
      <c r="J93" s="270"/>
      <c r="K93" s="270"/>
      <c r="L93" s="270"/>
      <c r="M93" s="270"/>
      <c r="N93" s="270"/>
      <c r="O93" s="270"/>
      <c r="P93" s="270"/>
      <c r="Q93" s="270"/>
      <c r="R93" s="270"/>
      <c r="S93" s="270"/>
      <c r="T93" s="270"/>
      <c r="U93" s="270"/>
      <c r="V93" s="270"/>
      <c r="W93" s="270"/>
    </row>
    <row r="94" spans="1:23" x14ac:dyDescent="0.25">
      <c r="A94" s="270"/>
      <c r="B94" s="270" t="s">
        <v>2063</v>
      </c>
      <c r="C94" s="270"/>
      <c r="D94" s="270"/>
      <c r="E94" s="270"/>
      <c r="F94" s="270"/>
      <c r="G94" s="270"/>
      <c r="H94" s="270"/>
      <c r="I94" s="270"/>
      <c r="J94" s="270"/>
      <c r="K94" s="270"/>
      <c r="L94" s="270"/>
      <c r="M94" s="270"/>
      <c r="N94" s="270"/>
      <c r="O94" s="270"/>
      <c r="P94" s="270"/>
      <c r="Q94" s="270"/>
      <c r="R94" s="270"/>
      <c r="S94" s="270"/>
      <c r="T94" s="270"/>
      <c r="U94" s="270"/>
      <c r="V94" s="270"/>
      <c r="W94" s="270"/>
    </row>
    <row r="95" spans="1:23" x14ac:dyDescent="0.25">
      <c r="A95" s="270"/>
      <c r="B95" s="270" t="s">
        <v>2064</v>
      </c>
      <c r="C95" s="270"/>
      <c r="D95" s="270"/>
      <c r="E95" s="270"/>
      <c r="F95" s="270"/>
      <c r="G95" s="270"/>
      <c r="H95" s="270"/>
      <c r="I95" s="270"/>
      <c r="J95" s="270"/>
      <c r="K95" s="270"/>
      <c r="L95" s="270"/>
      <c r="M95" s="270"/>
      <c r="N95" s="270"/>
      <c r="O95" s="270"/>
      <c r="P95" s="270"/>
      <c r="Q95" s="270"/>
      <c r="R95" s="270"/>
      <c r="S95" s="270"/>
      <c r="T95" s="270"/>
      <c r="U95" s="270"/>
      <c r="V95" s="270"/>
      <c r="W95" s="270"/>
    </row>
    <row r="96" spans="1:23" x14ac:dyDescent="0.25">
      <c r="A96" s="270"/>
      <c r="B96" s="270" t="s">
        <v>2065</v>
      </c>
      <c r="C96" s="270"/>
      <c r="D96" s="270"/>
      <c r="E96" s="270"/>
      <c r="F96" s="270"/>
      <c r="G96" s="270"/>
      <c r="H96" s="270"/>
      <c r="I96" s="270"/>
      <c r="J96" s="270"/>
      <c r="K96" s="270"/>
      <c r="L96" s="270"/>
      <c r="M96" s="270"/>
      <c r="N96" s="270"/>
      <c r="O96" s="270"/>
      <c r="P96" s="270"/>
      <c r="Q96" s="270"/>
      <c r="R96" s="270"/>
      <c r="S96" s="270"/>
      <c r="T96" s="270"/>
      <c r="U96" s="270"/>
      <c r="V96" s="270"/>
      <c r="W96" s="270"/>
    </row>
    <row r="97" spans="1:23" x14ac:dyDescent="0.25">
      <c r="A97" s="270"/>
      <c r="B97" s="270" t="s">
        <v>2066</v>
      </c>
      <c r="C97" s="270"/>
      <c r="D97" s="270"/>
      <c r="E97" s="270"/>
      <c r="F97" s="270"/>
      <c r="G97" s="270"/>
      <c r="H97" s="270"/>
      <c r="I97" s="270"/>
      <c r="J97" s="270"/>
      <c r="K97" s="270"/>
      <c r="L97" s="270"/>
      <c r="M97" s="270"/>
      <c r="N97" s="270"/>
      <c r="O97" s="270"/>
      <c r="P97" s="270"/>
      <c r="Q97" s="270"/>
      <c r="R97" s="270"/>
      <c r="S97" s="270"/>
      <c r="T97" s="270"/>
      <c r="U97" s="270"/>
      <c r="V97" s="270"/>
      <c r="W97" s="270"/>
    </row>
    <row r="98" spans="1:23" x14ac:dyDescent="0.25">
      <c r="A98" s="270"/>
      <c r="B98" s="270" t="s">
        <v>2067</v>
      </c>
      <c r="C98" s="270"/>
      <c r="D98" s="270"/>
      <c r="E98" s="270"/>
      <c r="F98" s="270"/>
      <c r="G98" s="270"/>
      <c r="H98" s="270"/>
      <c r="I98" s="270"/>
      <c r="J98" s="270"/>
      <c r="K98" s="270"/>
      <c r="L98" s="270"/>
      <c r="M98" s="270"/>
      <c r="N98" s="270"/>
      <c r="O98" s="270"/>
      <c r="P98" s="270"/>
      <c r="Q98" s="270"/>
      <c r="R98" s="270"/>
      <c r="S98" s="270"/>
      <c r="T98" s="270"/>
      <c r="U98" s="270"/>
      <c r="V98" s="270"/>
      <c r="W98" s="270"/>
    </row>
    <row r="99" spans="1:23" x14ac:dyDescent="0.25">
      <c r="A99" s="270"/>
      <c r="B99" s="270"/>
      <c r="C99" s="270"/>
      <c r="D99" s="270"/>
      <c r="E99" s="270"/>
      <c r="F99" s="270"/>
      <c r="G99" s="270"/>
      <c r="H99" s="270"/>
      <c r="I99" s="270"/>
      <c r="J99" s="270"/>
      <c r="K99" s="270"/>
      <c r="L99" s="270"/>
      <c r="M99" s="270"/>
      <c r="N99" s="270"/>
      <c r="O99" s="270"/>
      <c r="P99" s="270"/>
      <c r="Q99" s="270"/>
      <c r="R99" s="270"/>
      <c r="S99" s="270"/>
      <c r="T99" s="270"/>
      <c r="U99" s="270"/>
      <c r="V99" s="270"/>
      <c r="W99" s="270"/>
    </row>
    <row r="100" spans="1:23" x14ac:dyDescent="0.25">
      <c r="A100" s="271"/>
      <c r="B100" s="270" t="s">
        <v>2068</v>
      </c>
      <c r="C100" s="270"/>
      <c r="D100" s="270"/>
      <c r="E100" s="270"/>
      <c r="F100" s="270"/>
      <c r="G100" s="270"/>
      <c r="H100" s="270"/>
      <c r="I100" s="270"/>
      <c r="J100" s="270"/>
      <c r="K100" s="270"/>
      <c r="L100" s="270"/>
      <c r="M100" s="270"/>
      <c r="N100" s="270"/>
      <c r="O100" s="270"/>
      <c r="P100" s="270"/>
      <c r="Q100" s="270"/>
      <c r="R100" s="270"/>
      <c r="S100" s="270"/>
      <c r="T100" s="270"/>
      <c r="U100" s="270"/>
      <c r="V100" s="270"/>
      <c r="W100" s="270"/>
    </row>
    <row r="101" spans="1:23" x14ac:dyDescent="0.25">
      <c r="A101" s="271"/>
      <c r="B101" s="270" t="s">
        <v>2069</v>
      </c>
      <c r="C101" s="270"/>
      <c r="D101" s="270"/>
      <c r="E101" s="270"/>
      <c r="F101" s="270"/>
      <c r="G101" s="270"/>
      <c r="H101" s="270"/>
      <c r="I101" s="270"/>
      <c r="J101" s="270"/>
      <c r="K101" s="270"/>
      <c r="L101" s="270"/>
      <c r="M101" s="270"/>
      <c r="N101" s="270"/>
      <c r="O101" s="270"/>
      <c r="P101" s="270"/>
      <c r="Q101" s="270"/>
      <c r="R101" s="270"/>
      <c r="S101" s="270"/>
      <c r="T101" s="270"/>
      <c r="U101" s="270"/>
      <c r="V101" s="270"/>
      <c r="W101" s="270"/>
    </row>
    <row r="102" spans="1:23" x14ac:dyDescent="0.25">
      <c r="A102" s="271"/>
      <c r="B102" s="270"/>
      <c r="C102" s="270"/>
      <c r="D102" s="270"/>
      <c r="E102" s="270"/>
      <c r="F102" s="270"/>
      <c r="G102" s="270"/>
      <c r="H102" s="270"/>
      <c r="I102" s="270"/>
      <c r="J102" s="270"/>
      <c r="K102" s="270"/>
      <c r="L102" s="270"/>
      <c r="M102" s="270"/>
      <c r="N102" s="270"/>
      <c r="O102" s="270"/>
      <c r="P102" s="270"/>
      <c r="Q102" s="270"/>
      <c r="R102" s="270"/>
      <c r="S102" s="270"/>
      <c r="T102" s="270"/>
      <c r="U102" s="270"/>
      <c r="V102" s="270"/>
      <c r="W102" s="270"/>
    </row>
    <row r="103" spans="1:23" x14ac:dyDescent="0.25">
      <c r="A103" s="271"/>
      <c r="B103" s="270"/>
      <c r="C103" s="270"/>
      <c r="D103" s="270"/>
      <c r="E103" s="270"/>
      <c r="F103" s="270"/>
      <c r="G103" s="270"/>
      <c r="H103" s="270"/>
      <c r="I103" s="270"/>
      <c r="J103" s="270"/>
      <c r="K103" s="270"/>
      <c r="L103" s="270"/>
      <c r="M103" s="270"/>
      <c r="N103" s="270"/>
      <c r="O103" s="270"/>
      <c r="P103" s="270"/>
      <c r="Q103" s="270"/>
      <c r="R103" s="270"/>
      <c r="S103" s="270"/>
      <c r="T103" s="270"/>
      <c r="U103" s="270"/>
      <c r="V103" s="270"/>
      <c r="W103" s="270"/>
    </row>
    <row r="104" spans="1:23" x14ac:dyDescent="0.25">
      <c r="A104" s="271" t="s">
        <v>1061</v>
      </c>
      <c r="B104" s="271"/>
      <c r="C104" s="270"/>
      <c r="D104" s="270"/>
      <c r="E104" s="270"/>
      <c r="F104" s="270"/>
      <c r="G104" s="270"/>
      <c r="H104" s="270"/>
      <c r="I104" s="270"/>
      <c r="J104" s="270"/>
      <c r="K104" s="270"/>
      <c r="L104" s="270"/>
      <c r="M104" s="270"/>
      <c r="N104" s="270"/>
      <c r="O104" s="270"/>
      <c r="P104" s="270"/>
      <c r="Q104" s="270"/>
      <c r="R104" s="270"/>
      <c r="S104" s="270"/>
      <c r="T104" s="270"/>
      <c r="U104" s="270"/>
      <c r="V104" s="270"/>
      <c r="W104" s="270"/>
    </row>
    <row r="105" spans="1:23" x14ac:dyDescent="0.25">
      <c r="A105" s="271"/>
      <c r="B105" s="270" t="s">
        <v>2070</v>
      </c>
      <c r="C105" s="270"/>
      <c r="D105" s="270"/>
      <c r="E105" s="270"/>
      <c r="F105" s="270"/>
      <c r="G105" s="270"/>
      <c r="H105" s="270"/>
      <c r="I105" s="270"/>
      <c r="J105" s="270"/>
      <c r="K105" s="270"/>
      <c r="L105" s="270"/>
      <c r="M105" s="270"/>
      <c r="N105" s="270"/>
      <c r="O105" s="270"/>
      <c r="P105" s="270"/>
      <c r="Q105" s="270"/>
      <c r="R105" s="270"/>
      <c r="S105" s="270"/>
      <c r="T105" s="270"/>
      <c r="U105" s="270"/>
      <c r="V105" s="270"/>
      <c r="W105" s="270"/>
    </row>
    <row r="106" spans="1:23" x14ac:dyDescent="0.25">
      <c r="A106" s="271"/>
      <c r="B106" s="270" t="s">
        <v>2071</v>
      </c>
      <c r="C106" s="270"/>
      <c r="D106" s="270"/>
      <c r="E106" s="270"/>
      <c r="F106" s="270"/>
      <c r="G106" s="270"/>
      <c r="H106" s="270"/>
      <c r="I106" s="270"/>
      <c r="J106" s="270"/>
      <c r="K106" s="270"/>
      <c r="L106" s="270"/>
      <c r="M106" s="270"/>
      <c r="N106" s="270"/>
      <c r="O106" s="270"/>
      <c r="P106" s="270"/>
      <c r="Q106" s="270"/>
      <c r="R106" s="270"/>
      <c r="S106" s="270"/>
      <c r="T106" s="270"/>
      <c r="U106" s="270"/>
      <c r="V106" s="270"/>
      <c r="W106" s="270"/>
    </row>
    <row r="107" spans="1:23" x14ac:dyDescent="0.25">
      <c r="A107" s="271"/>
      <c r="B107" s="270" t="s">
        <v>2072</v>
      </c>
      <c r="C107" s="270"/>
      <c r="D107" s="270"/>
      <c r="E107" s="270"/>
      <c r="F107" s="270"/>
      <c r="G107" s="270"/>
      <c r="H107" s="270"/>
      <c r="I107" s="270"/>
      <c r="J107" s="270"/>
      <c r="K107" s="270"/>
      <c r="L107" s="270"/>
      <c r="M107" s="270"/>
      <c r="N107" s="270"/>
      <c r="O107" s="270"/>
      <c r="P107" s="270"/>
      <c r="Q107" s="270"/>
      <c r="R107" s="270"/>
      <c r="S107" s="270"/>
      <c r="T107" s="270"/>
      <c r="U107" s="270"/>
      <c r="V107" s="270"/>
      <c r="W107" s="270"/>
    </row>
    <row r="108" spans="1:23" x14ac:dyDescent="0.25">
      <c r="A108" s="271"/>
      <c r="B108" s="270" t="s">
        <v>2073</v>
      </c>
      <c r="C108" s="270"/>
      <c r="D108" s="270"/>
      <c r="E108" s="270"/>
      <c r="F108" s="270"/>
      <c r="G108" s="270"/>
      <c r="H108" s="270"/>
      <c r="I108" s="270"/>
      <c r="J108" s="270"/>
      <c r="K108" s="270"/>
      <c r="L108" s="270"/>
      <c r="M108" s="270"/>
      <c r="N108" s="270"/>
      <c r="O108" s="270"/>
      <c r="P108" s="270"/>
      <c r="Q108" s="270"/>
      <c r="R108" s="270"/>
      <c r="S108" s="270"/>
      <c r="T108" s="270"/>
      <c r="U108" s="270"/>
      <c r="V108" s="270"/>
      <c r="W108" s="270"/>
    </row>
    <row r="109" spans="1:23" x14ac:dyDescent="0.25">
      <c r="A109" s="271"/>
      <c r="B109" s="270" t="s">
        <v>2074</v>
      </c>
      <c r="C109" s="270" t="s">
        <v>2075</v>
      </c>
      <c r="D109" s="270"/>
      <c r="E109" s="270"/>
      <c r="F109" s="270"/>
      <c r="G109" s="270"/>
      <c r="H109" s="270"/>
      <c r="I109" s="270"/>
      <c r="J109" s="270"/>
      <c r="K109" s="270"/>
      <c r="L109" s="270"/>
      <c r="M109" s="270"/>
      <c r="N109" s="270"/>
      <c r="O109" s="270"/>
      <c r="P109" s="270"/>
      <c r="Q109" s="270"/>
      <c r="R109" s="270"/>
      <c r="S109" s="270"/>
      <c r="T109" s="270"/>
      <c r="U109" s="270"/>
      <c r="V109" s="270"/>
      <c r="W109" s="270"/>
    </row>
    <row r="110" spans="1:23" x14ac:dyDescent="0.25">
      <c r="A110" s="271"/>
      <c r="B110" s="270" t="s">
        <v>2076</v>
      </c>
      <c r="C110" s="270"/>
      <c r="D110" s="270"/>
      <c r="E110" s="270"/>
      <c r="F110" s="270"/>
      <c r="G110" s="270"/>
      <c r="H110" s="270"/>
      <c r="I110" s="270"/>
      <c r="J110" s="270"/>
      <c r="K110" s="270"/>
      <c r="L110" s="270"/>
      <c r="M110" s="270"/>
      <c r="N110" s="270"/>
      <c r="O110" s="270"/>
      <c r="P110" s="270"/>
      <c r="Q110" s="270"/>
      <c r="R110" s="270"/>
      <c r="S110" s="270"/>
      <c r="T110" s="270"/>
      <c r="U110" s="270"/>
      <c r="V110" s="270"/>
      <c r="W110" s="270"/>
    </row>
    <row r="111" spans="1:23" x14ac:dyDescent="0.25">
      <c r="A111" s="271"/>
      <c r="B111" s="270" t="s">
        <v>2077</v>
      </c>
      <c r="C111" s="270"/>
      <c r="D111" s="270"/>
      <c r="E111" s="270"/>
      <c r="F111" s="270"/>
      <c r="G111" s="270"/>
      <c r="H111" s="270"/>
      <c r="I111" s="270"/>
      <c r="J111" s="270"/>
      <c r="K111" s="270"/>
      <c r="L111" s="270"/>
      <c r="M111" s="270"/>
      <c r="N111" s="270"/>
      <c r="O111" s="270"/>
      <c r="P111" s="270"/>
      <c r="Q111" s="270"/>
      <c r="R111" s="270"/>
      <c r="S111" s="270"/>
      <c r="T111" s="270"/>
      <c r="U111" s="270"/>
      <c r="V111" s="270"/>
      <c r="W111" s="270"/>
    </row>
    <row r="112" spans="1:23" x14ac:dyDescent="0.25">
      <c r="A112" s="271"/>
      <c r="B112" s="270" t="s">
        <v>2078</v>
      </c>
      <c r="C112" s="270"/>
      <c r="D112" s="270"/>
      <c r="E112" s="270"/>
      <c r="F112" s="270"/>
      <c r="G112" s="270"/>
      <c r="H112" s="270"/>
      <c r="I112" s="270"/>
      <c r="J112" s="270"/>
      <c r="K112" s="270"/>
      <c r="L112" s="270"/>
      <c r="M112" s="270"/>
      <c r="N112" s="270"/>
      <c r="O112" s="270"/>
      <c r="P112" s="270"/>
      <c r="Q112" s="270"/>
      <c r="R112" s="270"/>
      <c r="S112" s="270"/>
      <c r="T112" s="270"/>
      <c r="U112" s="270"/>
      <c r="V112" s="270"/>
      <c r="W112" s="270"/>
    </row>
    <row r="113" spans="1:23" x14ac:dyDescent="0.25">
      <c r="A113" s="271"/>
      <c r="B113" s="270" t="s">
        <v>2079</v>
      </c>
      <c r="C113" s="270"/>
      <c r="D113" s="270"/>
      <c r="E113" s="270"/>
      <c r="F113" s="270"/>
      <c r="G113" s="270"/>
      <c r="H113" s="270"/>
      <c r="I113" s="270"/>
      <c r="J113" s="270"/>
      <c r="K113" s="270"/>
      <c r="L113" s="270"/>
      <c r="M113" s="270"/>
      <c r="N113" s="270"/>
      <c r="O113" s="270"/>
      <c r="P113" s="270"/>
      <c r="Q113" s="270"/>
      <c r="R113" s="270"/>
      <c r="S113" s="270"/>
      <c r="T113" s="270"/>
      <c r="U113" s="270"/>
      <c r="V113" s="270"/>
      <c r="W113" s="270"/>
    </row>
    <row r="114" spans="1:23" x14ac:dyDescent="0.25">
      <c r="A114" s="271"/>
      <c r="B114" s="270" t="s">
        <v>2080</v>
      </c>
      <c r="C114" s="270"/>
      <c r="D114" s="270"/>
      <c r="E114" s="270"/>
      <c r="F114" s="270"/>
      <c r="G114" s="270"/>
      <c r="H114" s="270"/>
      <c r="I114" s="270"/>
      <c r="J114" s="270"/>
      <c r="K114" s="270"/>
      <c r="L114" s="270"/>
      <c r="M114" s="270"/>
      <c r="N114" s="270"/>
      <c r="O114" s="270"/>
      <c r="P114" s="270"/>
      <c r="Q114" s="270"/>
      <c r="R114" s="270"/>
      <c r="S114" s="270"/>
      <c r="T114" s="270"/>
      <c r="U114" s="270"/>
      <c r="V114" s="270"/>
      <c r="W114" s="270"/>
    </row>
    <row r="115" spans="1:23" x14ac:dyDescent="0.25">
      <c r="A115" s="271"/>
      <c r="B115" s="270" t="s">
        <v>2081</v>
      </c>
      <c r="C115" s="270"/>
      <c r="D115" s="270"/>
      <c r="E115" s="270"/>
      <c r="F115" s="270"/>
      <c r="G115" s="270"/>
      <c r="H115" s="270"/>
      <c r="I115" s="270"/>
      <c r="J115" s="270"/>
      <c r="K115" s="270"/>
      <c r="L115" s="270"/>
      <c r="M115" s="270"/>
      <c r="N115" s="270"/>
      <c r="O115" s="270"/>
      <c r="P115" s="270"/>
      <c r="Q115" s="270"/>
      <c r="R115" s="270"/>
      <c r="S115" s="270"/>
      <c r="T115" s="270"/>
      <c r="U115" s="270"/>
      <c r="V115" s="270"/>
      <c r="W115" s="270"/>
    </row>
    <row r="116" spans="1:23" x14ac:dyDescent="0.25">
      <c r="A116" s="271"/>
      <c r="B116" s="270" t="s">
        <v>2082</v>
      </c>
      <c r="C116" s="270"/>
      <c r="D116" s="270"/>
      <c r="E116" s="270"/>
      <c r="F116" s="270"/>
      <c r="G116" s="270"/>
      <c r="H116" s="270"/>
      <c r="I116" s="270"/>
      <c r="J116" s="270"/>
      <c r="K116" s="270"/>
      <c r="L116" s="270"/>
      <c r="M116" s="270"/>
      <c r="N116" s="270"/>
      <c r="O116" s="270"/>
      <c r="P116" s="270"/>
      <c r="Q116" s="270"/>
      <c r="R116" s="270"/>
      <c r="S116" s="270"/>
      <c r="T116" s="270"/>
      <c r="U116" s="270"/>
      <c r="V116" s="270"/>
      <c r="W116" s="270"/>
    </row>
  </sheetData>
  <hyperlinks>
    <hyperlink ref="A1" r:id="rId1" location="'Index'!A1" display="applewebdata://F7F35477-0ACF-4D7B-89EA-1863912E7599/ - 'Index'!A1" xr:uid="{4D83A684-FB1B-E34E-BE32-564145E7AABB}"/>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A0087-C191-426F-8903-B652BC83AF9A}">
  <dimension ref="A1:K4959"/>
  <sheetViews>
    <sheetView topLeftCell="A830" zoomScale="150" workbookViewId="0"/>
  </sheetViews>
  <sheetFormatPr defaultColWidth="8.85546875" defaultRowHeight="15" x14ac:dyDescent="0.25"/>
  <cols>
    <col min="1" max="1" width="20.42578125" customWidth="1"/>
    <col min="2" max="2" width="37" customWidth="1"/>
    <col min="3" max="3" width="20.42578125" customWidth="1"/>
    <col min="4" max="4" width="49.42578125" customWidth="1"/>
    <col min="5" max="5" width="21.42578125" bestFit="1" customWidth="1"/>
    <col min="6" max="11" width="8.42578125" customWidth="1"/>
  </cols>
  <sheetData>
    <row r="1" spans="1:11" x14ac:dyDescent="0.25">
      <c r="A1" s="118" t="s">
        <v>165</v>
      </c>
      <c r="B1" s="118" t="s">
        <v>166</v>
      </c>
      <c r="C1" s="118" t="s">
        <v>171</v>
      </c>
      <c r="D1" s="118" t="s">
        <v>172</v>
      </c>
      <c r="E1" s="118" t="s">
        <v>175</v>
      </c>
      <c r="F1" s="118" t="s">
        <v>176</v>
      </c>
      <c r="G1" s="118" t="s">
        <v>177</v>
      </c>
      <c r="H1" s="118" t="s">
        <v>178</v>
      </c>
      <c r="I1" s="118" t="s">
        <v>179</v>
      </c>
      <c r="J1" s="118" t="s">
        <v>180</v>
      </c>
      <c r="K1" s="118" t="s">
        <v>181</v>
      </c>
    </row>
    <row r="2" spans="1:11" x14ac:dyDescent="0.25">
      <c r="A2" s="119" t="s">
        <v>1071</v>
      </c>
      <c r="B2" s="119" t="s">
        <v>1072</v>
      </c>
      <c r="C2" s="119" t="s">
        <v>195</v>
      </c>
      <c r="D2" s="119" t="s">
        <v>1073</v>
      </c>
      <c r="E2" s="119" t="s">
        <v>1074</v>
      </c>
      <c r="F2" s="119"/>
      <c r="G2" s="119" t="s">
        <v>199</v>
      </c>
      <c r="H2" s="119" t="s">
        <v>1075</v>
      </c>
      <c r="I2" s="119" t="s">
        <v>987</v>
      </c>
      <c r="J2" s="119">
        <v>2020</v>
      </c>
      <c r="K2" s="120">
        <v>1.919475629080907</v>
      </c>
    </row>
    <row r="3" spans="1:11" x14ac:dyDescent="0.25">
      <c r="A3" s="119" t="s">
        <v>1071</v>
      </c>
      <c r="B3" s="119" t="s">
        <v>1072</v>
      </c>
      <c r="C3" s="119" t="s">
        <v>195</v>
      </c>
      <c r="D3" s="119" t="s">
        <v>1073</v>
      </c>
      <c r="E3" s="119" t="s">
        <v>1074</v>
      </c>
      <c r="F3" s="119"/>
      <c r="G3" s="119" t="s">
        <v>199</v>
      </c>
      <c r="H3" s="119" t="s">
        <v>1075</v>
      </c>
      <c r="I3" s="119" t="s">
        <v>987</v>
      </c>
      <c r="J3" s="119">
        <v>2050</v>
      </c>
      <c r="K3" s="120">
        <v>1.919475629080907</v>
      </c>
    </row>
    <row r="4" spans="1:11" x14ac:dyDescent="0.25">
      <c r="A4" s="119" t="s">
        <v>1071</v>
      </c>
      <c r="B4" s="119" t="s">
        <v>1072</v>
      </c>
      <c r="C4" s="119" t="s">
        <v>195</v>
      </c>
      <c r="D4" s="119" t="s">
        <v>1073</v>
      </c>
      <c r="E4" s="119" t="s">
        <v>1074</v>
      </c>
      <c r="F4" s="119"/>
      <c r="G4" s="119" t="s">
        <v>199</v>
      </c>
      <c r="H4" s="119" t="s">
        <v>1075</v>
      </c>
      <c r="I4" s="119" t="s">
        <v>988</v>
      </c>
      <c r="J4" s="119">
        <v>2020</v>
      </c>
      <c r="K4" s="120">
        <v>6.7181647017831763</v>
      </c>
    </row>
    <row r="5" spans="1:11" x14ac:dyDescent="0.25">
      <c r="A5" s="119" t="s">
        <v>1071</v>
      </c>
      <c r="B5" s="119" t="s">
        <v>1072</v>
      </c>
      <c r="C5" s="119" t="s">
        <v>195</v>
      </c>
      <c r="D5" s="119" t="s">
        <v>1073</v>
      </c>
      <c r="E5" s="119" t="s">
        <v>1074</v>
      </c>
      <c r="F5" s="119"/>
      <c r="G5" s="119" t="s">
        <v>199</v>
      </c>
      <c r="H5" s="119" t="s">
        <v>1075</v>
      </c>
      <c r="I5" s="119" t="s">
        <v>988</v>
      </c>
      <c r="J5" s="119">
        <v>2050</v>
      </c>
      <c r="K5" s="120">
        <v>6.7181647017831763</v>
      </c>
    </row>
    <row r="6" spans="1:11" x14ac:dyDescent="0.25">
      <c r="A6" s="119" t="s">
        <v>1071</v>
      </c>
      <c r="B6" s="119" t="s">
        <v>1072</v>
      </c>
      <c r="C6" s="119" t="s">
        <v>195</v>
      </c>
      <c r="D6" s="119" t="s">
        <v>1073</v>
      </c>
      <c r="E6" s="119" t="s">
        <v>1074</v>
      </c>
      <c r="F6" s="119"/>
      <c r="G6" s="119" t="s">
        <v>199</v>
      </c>
      <c r="H6" s="119" t="s">
        <v>1075</v>
      </c>
      <c r="I6" s="119" t="s">
        <v>194</v>
      </c>
      <c r="J6" s="119">
        <v>2015</v>
      </c>
      <c r="K6" s="120">
        <v>3.6969498399920031</v>
      </c>
    </row>
    <row r="7" spans="1:11" x14ac:dyDescent="0.25">
      <c r="A7" s="119" t="s">
        <v>1071</v>
      </c>
      <c r="B7" s="119" t="s">
        <v>1072</v>
      </c>
      <c r="C7" s="119" t="s">
        <v>195</v>
      </c>
      <c r="D7" s="119" t="s">
        <v>1073</v>
      </c>
      <c r="E7" s="119" t="s">
        <v>1074</v>
      </c>
      <c r="F7" s="119"/>
      <c r="G7" s="119" t="s">
        <v>199</v>
      </c>
      <c r="H7" s="119" t="s">
        <v>1075</v>
      </c>
      <c r="I7" s="119" t="s">
        <v>194</v>
      </c>
      <c r="J7" s="119">
        <v>2020</v>
      </c>
      <c r="K7" s="120">
        <v>3.8195864970641451</v>
      </c>
    </row>
    <row r="8" spans="1:11" x14ac:dyDescent="0.25">
      <c r="A8" s="119" t="s">
        <v>1071</v>
      </c>
      <c r="B8" s="119" t="s">
        <v>1072</v>
      </c>
      <c r="C8" s="119" t="s">
        <v>195</v>
      </c>
      <c r="D8" s="119" t="s">
        <v>1073</v>
      </c>
      <c r="E8" s="119" t="s">
        <v>1074</v>
      </c>
      <c r="F8" s="119"/>
      <c r="G8" s="119" t="s">
        <v>199</v>
      </c>
      <c r="H8" s="119" t="s">
        <v>1075</v>
      </c>
      <c r="I8" s="119" t="s">
        <v>194</v>
      </c>
      <c r="J8" s="119">
        <v>2030</v>
      </c>
      <c r="K8" s="120">
        <v>3.8195864970641451</v>
      </c>
    </row>
    <row r="9" spans="1:11" x14ac:dyDescent="0.25">
      <c r="A9" s="119" t="s">
        <v>1071</v>
      </c>
      <c r="B9" s="119" t="s">
        <v>1072</v>
      </c>
      <c r="C9" s="119" t="s">
        <v>195</v>
      </c>
      <c r="D9" s="119" t="s">
        <v>1073</v>
      </c>
      <c r="E9" s="119" t="s">
        <v>1074</v>
      </c>
      <c r="F9" s="119"/>
      <c r="G9" s="119" t="s">
        <v>199</v>
      </c>
      <c r="H9" s="119" t="s">
        <v>1075</v>
      </c>
      <c r="I9" s="119" t="s">
        <v>194</v>
      </c>
      <c r="J9" s="119">
        <v>2050</v>
      </c>
      <c r="K9" s="120">
        <v>3.8195864970641451</v>
      </c>
    </row>
    <row r="10" spans="1:11" x14ac:dyDescent="0.25">
      <c r="A10" s="119" t="s">
        <v>1071</v>
      </c>
      <c r="B10" s="119" t="s">
        <v>1072</v>
      </c>
      <c r="C10" s="119" t="s">
        <v>195</v>
      </c>
      <c r="D10" s="119" t="s">
        <v>1076</v>
      </c>
      <c r="E10" s="119" t="s">
        <v>1077</v>
      </c>
      <c r="F10" s="119"/>
      <c r="G10" s="119"/>
      <c r="H10" s="119"/>
      <c r="I10" s="119" t="s">
        <v>987</v>
      </c>
      <c r="J10" s="119">
        <v>2020</v>
      </c>
      <c r="K10" s="120">
        <v>4.257432244153974</v>
      </c>
    </row>
    <row r="11" spans="1:11" x14ac:dyDescent="0.25">
      <c r="A11" s="119" t="s">
        <v>1071</v>
      </c>
      <c r="B11" s="119" t="s">
        <v>1072</v>
      </c>
      <c r="C11" s="119" t="s">
        <v>195</v>
      </c>
      <c r="D11" s="119" t="s">
        <v>1076</v>
      </c>
      <c r="E11" s="119" t="s">
        <v>1077</v>
      </c>
      <c r="F11" s="119"/>
      <c r="G11" s="119"/>
      <c r="H11" s="119"/>
      <c r="I11" s="119" t="s">
        <v>987</v>
      </c>
      <c r="J11" s="119">
        <v>2050</v>
      </c>
      <c r="K11" s="120">
        <v>4</v>
      </c>
    </row>
    <row r="12" spans="1:11" x14ac:dyDescent="0.25">
      <c r="A12" s="119" t="s">
        <v>1071</v>
      </c>
      <c r="B12" s="119" t="s">
        <v>1072</v>
      </c>
      <c r="C12" s="119" t="s">
        <v>195</v>
      </c>
      <c r="D12" s="119" t="s">
        <v>1076</v>
      </c>
      <c r="E12" s="119" t="s">
        <v>1077</v>
      </c>
      <c r="F12" s="119"/>
      <c r="G12" s="119"/>
      <c r="H12" s="119"/>
      <c r="I12" s="119" t="s">
        <v>988</v>
      </c>
      <c r="J12" s="119">
        <v>2020</v>
      </c>
      <c r="K12" s="120">
        <v>14</v>
      </c>
    </row>
    <row r="13" spans="1:11" x14ac:dyDescent="0.25">
      <c r="A13" s="119" t="s">
        <v>1071</v>
      </c>
      <c r="B13" s="119" t="s">
        <v>1072</v>
      </c>
      <c r="C13" s="119" t="s">
        <v>195</v>
      </c>
      <c r="D13" s="119" t="s">
        <v>1076</v>
      </c>
      <c r="E13" s="119" t="s">
        <v>1077</v>
      </c>
      <c r="F13" s="119"/>
      <c r="G13" s="119"/>
      <c r="H13" s="119"/>
      <c r="I13" s="119" t="s">
        <v>988</v>
      </c>
      <c r="J13" s="119">
        <v>2050</v>
      </c>
      <c r="K13" s="120">
        <v>14</v>
      </c>
    </row>
    <row r="14" spans="1:11" x14ac:dyDescent="0.25">
      <c r="A14" s="119" t="s">
        <v>1071</v>
      </c>
      <c r="B14" s="119" t="s">
        <v>1072</v>
      </c>
      <c r="C14" s="119" t="s">
        <v>195</v>
      </c>
      <c r="D14" s="119" t="s">
        <v>1076</v>
      </c>
      <c r="E14" s="119" t="s">
        <v>1077</v>
      </c>
      <c r="F14" s="119"/>
      <c r="G14" s="119"/>
      <c r="H14" s="119"/>
      <c r="I14" s="119" t="s">
        <v>194</v>
      </c>
      <c r="J14" s="119">
        <v>2015</v>
      </c>
      <c r="K14" s="120">
        <v>8.1999027314237374</v>
      </c>
    </row>
    <row r="15" spans="1:11" x14ac:dyDescent="0.25">
      <c r="A15" s="119" t="s">
        <v>1071</v>
      </c>
      <c r="B15" s="119" t="s">
        <v>1072</v>
      </c>
      <c r="C15" s="119" t="s">
        <v>195</v>
      </c>
      <c r="D15" s="119" t="s">
        <v>1076</v>
      </c>
      <c r="E15" s="119" t="s">
        <v>1077</v>
      </c>
      <c r="F15" s="119"/>
      <c r="G15" s="119"/>
      <c r="H15" s="119"/>
      <c r="I15" s="119" t="s">
        <v>194</v>
      </c>
      <c r="J15" s="119">
        <v>2020</v>
      </c>
      <c r="K15" s="120">
        <v>7.9596457265634744</v>
      </c>
    </row>
    <row r="16" spans="1:11" x14ac:dyDescent="0.25">
      <c r="A16" s="119" t="s">
        <v>1071</v>
      </c>
      <c r="B16" s="119" t="s">
        <v>1072</v>
      </c>
      <c r="C16" s="119" t="s">
        <v>195</v>
      </c>
      <c r="D16" s="119" t="s">
        <v>1076</v>
      </c>
      <c r="E16" s="119" t="s">
        <v>1077</v>
      </c>
      <c r="F16" s="119"/>
      <c r="G16" s="119"/>
      <c r="H16" s="119"/>
      <c r="I16" s="119" t="s">
        <v>194</v>
      </c>
      <c r="J16" s="119">
        <v>2030</v>
      </c>
      <c r="K16" s="120">
        <v>7.9596457265634744</v>
      </c>
    </row>
    <row r="17" spans="1:11" x14ac:dyDescent="0.25">
      <c r="A17" s="119" t="s">
        <v>1071</v>
      </c>
      <c r="B17" s="119" t="s">
        <v>1072</v>
      </c>
      <c r="C17" s="119" t="s">
        <v>195</v>
      </c>
      <c r="D17" s="119" t="s">
        <v>1076</v>
      </c>
      <c r="E17" s="119" t="s">
        <v>1077</v>
      </c>
      <c r="F17" s="119"/>
      <c r="G17" s="119"/>
      <c r="H17" s="119"/>
      <c r="I17" s="119" t="s">
        <v>194</v>
      </c>
      <c r="J17" s="119">
        <v>2050</v>
      </c>
      <c r="K17" s="120">
        <v>7.9596457265634744</v>
      </c>
    </row>
    <row r="18" spans="1:11" x14ac:dyDescent="0.25">
      <c r="A18" s="119" t="s">
        <v>1071</v>
      </c>
      <c r="B18" s="119" t="s">
        <v>1072</v>
      </c>
      <c r="C18" s="119" t="s">
        <v>195</v>
      </c>
      <c r="D18" s="119" t="s">
        <v>1078</v>
      </c>
      <c r="E18" s="119" t="s">
        <v>1074</v>
      </c>
      <c r="F18" s="119"/>
      <c r="G18" s="119" t="s">
        <v>199</v>
      </c>
      <c r="H18" s="119" t="s">
        <v>1075</v>
      </c>
      <c r="I18" s="119" t="s">
        <v>987</v>
      </c>
      <c r="J18" s="119">
        <v>2020</v>
      </c>
      <c r="K18" s="120">
        <v>7.1980336090534029</v>
      </c>
    </row>
    <row r="19" spans="1:11" x14ac:dyDescent="0.25">
      <c r="A19" s="119" t="s">
        <v>1071</v>
      </c>
      <c r="B19" s="119" t="s">
        <v>1072</v>
      </c>
      <c r="C19" s="119" t="s">
        <v>195</v>
      </c>
      <c r="D19" s="119" t="s">
        <v>1078</v>
      </c>
      <c r="E19" s="119" t="s">
        <v>1074</v>
      </c>
      <c r="F19" s="119"/>
      <c r="G19" s="119" t="s">
        <v>199</v>
      </c>
      <c r="H19" s="119" t="s">
        <v>1075</v>
      </c>
      <c r="I19" s="119" t="s">
        <v>987</v>
      </c>
      <c r="J19" s="119">
        <v>2050</v>
      </c>
      <c r="K19" s="120">
        <v>7.1980336090534029</v>
      </c>
    </row>
    <row r="20" spans="1:11" x14ac:dyDescent="0.25">
      <c r="A20" s="119" t="s">
        <v>1071</v>
      </c>
      <c r="B20" s="119" t="s">
        <v>1072</v>
      </c>
      <c r="C20" s="119" t="s">
        <v>195</v>
      </c>
      <c r="D20" s="119" t="s">
        <v>1078</v>
      </c>
      <c r="E20" s="119" t="s">
        <v>1074</v>
      </c>
      <c r="F20" s="119"/>
      <c r="G20" s="119" t="s">
        <v>199</v>
      </c>
      <c r="H20" s="119" t="s">
        <v>1075</v>
      </c>
      <c r="I20" s="119" t="s">
        <v>988</v>
      </c>
      <c r="J20" s="119">
        <v>2020</v>
      </c>
      <c r="K20" s="120">
        <v>11.996722681755671</v>
      </c>
    </row>
    <row r="21" spans="1:11" x14ac:dyDescent="0.25">
      <c r="A21" s="119" t="s">
        <v>1071</v>
      </c>
      <c r="B21" s="119" t="s">
        <v>1072</v>
      </c>
      <c r="C21" s="119" t="s">
        <v>195</v>
      </c>
      <c r="D21" s="119" t="s">
        <v>1078</v>
      </c>
      <c r="E21" s="119" t="s">
        <v>1074</v>
      </c>
      <c r="F21" s="119"/>
      <c r="G21" s="119" t="s">
        <v>199</v>
      </c>
      <c r="H21" s="119" t="s">
        <v>1075</v>
      </c>
      <c r="I21" s="119" t="s">
        <v>988</v>
      </c>
      <c r="J21" s="119">
        <v>2050</v>
      </c>
      <c r="K21" s="120">
        <v>11.996722681755671</v>
      </c>
    </row>
    <row r="22" spans="1:11" x14ac:dyDescent="0.25">
      <c r="A22" s="119" t="s">
        <v>1071</v>
      </c>
      <c r="B22" s="119" t="s">
        <v>1072</v>
      </c>
      <c r="C22" s="119" t="s">
        <v>195</v>
      </c>
      <c r="D22" s="119" t="s">
        <v>1078</v>
      </c>
      <c r="E22" s="119" t="s">
        <v>1074</v>
      </c>
      <c r="F22" s="119"/>
      <c r="G22" s="119" t="s">
        <v>199</v>
      </c>
      <c r="H22" s="119" t="s">
        <v>1075</v>
      </c>
      <c r="I22" s="119" t="s">
        <v>194</v>
      </c>
      <c r="J22" s="119">
        <v>2015</v>
      </c>
      <c r="K22" s="120">
        <v>8.3858637444973674</v>
      </c>
    </row>
    <row r="23" spans="1:11" x14ac:dyDescent="0.25">
      <c r="A23" s="119" t="s">
        <v>1071</v>
      </c>
      <c r="B23" s="119" t="s">
        <v>1072</v>
      </c>
      <c r="C23" s="119" t="s">
        <v>195</v>
      </c>
      <c r="D23" s="119" t="s">
        <v>1078</v>
      </c>
      <c r="E23" s="119" t="s">
        <v>1074</v>
      </c>
      <c r="F23" s="119"/>
      <c r="G23" s="119" t="s">
        <v>199</v>
      </c>
      <c r="H23" s="119" t="s">
        <v>1075</v>
      </c>
      <c r="I23" s="119" t="s">
        <v>194</v>
      </c>
      <c r="J23" s="119">
        <v>2020</v>
      </c>
      <c r="K23" s="120">
        <v>8.9255616752262199</v>
      </c>
    </row>
    <row r="24" spans="1:11" x14ac:dyDescent="0.25">
      <c r="A24" s="119" t="s">
        <v>1071</v>
      </c>
      <c r="B24" s="119" t="s">
        <v>1072</v>
      </c>
      <c r="C24" s="119" t="s">
        <v>195</v>
      </c>
      <c r="D24" s="119" t="s">
        <v>1078</v>
      </c>
      <c r="E24" s="119" t="s">
        <v>1074</v>
      </c>
      <c r="F24" s="119"/>
      <c r="G24" s="119" t="s">
        <v>199</v>
      </c>
      <c r="H24" s="119" t="s">
        <v>1075</v>
      </c>
      <c r="I24" s="119" t="s">
        <v>194</v>
      </c>
      <c r="J24" s="119">
        <v>2030</v>
      </c>
      <c r="K24" s="120">
        <v>8.9255616752262199</v>
      </c>
    </row>
    <row r="25" spans="1:11" x14ac:dyDescent="0.25">
      <c r="A25" s="119" t="s">
        <v>1071</v>
      </c>
      <c r="B25" s="119" t="s">
        <v>1072</v>
      </c>
      <c r="C25" s="119" t="s">
        <v>195</v>
      </c>
      <c r="D25" s="119" t="s">
        <v>1078</v>
      </c>
      <c r="E25" s="119" t="s">
        <v>1074</v>
      </c>
      <c r="F25" s="119"/>
      <c r="G25" s="119" t="s">
        <v>199</v>
      </c>
      <c r="H25" s="119" t="s">
        <v>1075</v>
      </c>
      <c r="I25" s="119" t="s">
        <v>194</v>
      </c>
      <c r="J25" s="119">
        <v>2050</v>
      </c>
      <c r="K25" s="120">
        <v>8.9255616752262199</v>
      </c>
    </row>
    <row r="26" spans="1:11" x14ac:dyDescent="0.25">
      <c r="A26" s="119" t="s">
        <v>1071</v>
      </c>
      <c r="B26" s="119" t="s">
        <v>1072</v>
      </c>
      <c r="C26" s="119" t="s">
        <v>195</v>
      </c>
      <c r="D26" s="119" t="s">
        <v>1079</v>
      </c>
      <c r="E26" s="119" t="s">
        <v>1077</v>
      </c>
      <c r="F26" s="119"/>
      <c r="G26" s="119"/>
      <c r="H26" s="119"/>
      <c r="I26" s="119" t="s">
        <v>987</v>
      </c>
      <c r="J26" s="119">
        <v>2020</v>
      </c>
      <c r="K26" s="120">
        <v>15.965370915577401</v>
      </c>
    </row>
    <row r="27" spans="1:11" x14ac:dyDescent="0.25">
      <c r="A27" s="119" t="s">
        <v>1071</v>
      </c>
      <c r="B27" s="119" t="s">
        <v>1072</v>
      </c>
      <c r="C27" s="119" t="s">
        <v>195</v>
      </c>
      <c r="D27" s="119" t="s">
        <v>1079</v>
      </c>
      <c r="E27" s="119" t="s">
        <v>1077</v>
      </c>
      <c r="F27" s="119"/>
      <c r="G27" s="119"/>
      <c r="H27" s="119"/>
      <c r="I27" s="119" t="s">
        <v>987</v>
      </c>
      <c r="J27" s="119">
        <v>2050</v>
      </c>
      <c r="K27" s="120">
        <v>15</v>
      </c>
    </row>
    <row r="28" spans="1:11" x14ac:dyDescent="0.25">
      <c r="A28" s="119" t="s">
        <v>1071</v>
      </c>
      <c r="B28" s="119" t="s">
        <v>1072</v>
      </c>
      <c r="C28" s="119" t="s">
        <v>195</v>
      </c>
      <c r="D28" s="119" t="s">
        <v>1079</v>
      </c>
      <c r="E28" s="119" t="s">
        <v>1077</v>
      </c>
      <c r="F28" s="119"/>
      <c r="G28" s="119"/>
      <c r="H28" s="119"/>
      <c r="I28" s="119" t="s">
        <v>988</v>
      </c>
      <c r="J28" s="119">
        <v>2020</v>
      </c>
      <c r="K28" s="120">
        <v>25</v>
      </c>
    </row>
    <row r="29" spans="1:11" x14ac:dyDescent="0.25">
      <c r="A29" s="119" t="s">
        <v>1071</v>
      </c>
      <c r="B29" s="119" t="s">
        <v>1072</v>
      </c>
      <c r="C29" s="119" t="s">
        <v>195</v>
      </c>
      <c r="D29" s="119" t="s">
        <v>1079</v>
      </c>
      <c r="E29" s="119" t="s">
        <v>1077</v>
      </c>
      <c r="F29" s="119"/>
      <c r="G29" s="119"/>
      <c r="H29" s="119"/>
      <c r="I29" s="119" t="s">
        <v>988</v>
      </c>
      <c r="J29" s="119">
        <v>2050</v>
      </c>
      <c r="K29" s="120">
        <v>25</v>
      </c>
    </row>
    <row r="30" spans="1:11" x14ac:dyDescent="0.25">
      <c r="A30" s="119" t="s">
        <v>1071</v>
      </c>
      <c r="B30" s="119" t="s">
        <v>1072</v>
      </c>
      <c r="C30" s="119" t="s">
        <v>195</v>
      </c>
      <c r="D30" s="119" t="s">
        <v>1079</v>
      </c>
      <c r="E30" s="119" t="s">
        <v>1077</v>
      </c>
      <c r="F30" s="119"/>
      <c r="G30" s="119"/>
      <c r="H30" s="119"/>
      <c r="I30" s="119" t="s">
        <v>194</v>
      </c>
      <c r="J30" s="119">
        <v>2015</v>
      </c>
      <c r="K30" s="120">
        <v>18.600000000000001</v>
      </c>
    </row>
    <row r="31" spans="1:11" x14ac:dyDescent="0.25">
      <c r="A31" s="119" t="s">
        <v>1071</v>
      </c>
      <c r="B31" s="119" t="s">
        <v>1072</v>
      </c>
      <c r="C31" s="119" t="s">
        <v>195</v>
      </c>
      <c r="D31" s="119" t="s">
        <v>1079</v>
      </c>
      <c r="E31" s="119" t="s">
        <v>1077</v>
      </c>
      <c r="F31" s="119"/>
      <c r="G31" s="119"/>
      <c r="H31" s="119"/>
      <c r="I31" s="119" t="s">
        <v>194</v>
      </c>
      <c r="J31" s="119">
        <v>2020</v>
      </c>
      <c r="K31" s="120">
        <v>18.600000000000001</v>
      </c>
    </row>
    <row r="32" spans="1:11" x14ac:dyDescent="0.25">
      <c r="A32" s="119" t="s">
        <v>1071</v>
      </c>
      <c r="B32" s="119" t="s">
        <v>1072</v>
      </c>
      <c r="C32" s="119" t="s">
        <v>195</v>
      </c>
      <c r="D32" s="119" t="s">
        <v>1079</v>
      </c>
      <c r="E32" s="119" t="s">
        <v>1077</v>
      </c>
      <c r="F32" s="119"/>
      <c r="G32" s="119"/>
      <c r="H32" s="119"/>
      <c r="I32" s="119" t="s">
        <v>194</v>
      </c>
      <c r="J32" s="119">
        <v>2030</v>
      </c>
      <c r="K32" s="120">
        <v>18.600000000000001</v>
      </c>
    </row>
    <row r="33" spans="1:11" x14ac:dyDescent="0.25">
      <c r="A33" s="119" t="s">
        <v>1071</v>
      </c>
      <c r="B33" s="119" t="s">
        <v>1072</v>
      </c>
      <c r="C33" s="119" t="s">
        <v>195</v>
      </c>
      <c r="D33" s="119" t="s">
        <v>1079</v>
      </c>
      <c r="E33" s="119" t="s">
        <v>1077</v>
      </c>
      <c r="F33" s="119"/>
      <c r="G33" s="119"/>
      <c r="H33" s="119"/>
      <c r="I33" s="119" t="s">
        <v>194</v>
      </c>
      <c r="J33" s="119">
        <v>2050</v>
      </c>
      <c r="K33" s="120">
        <v>18.600000000000001</v>
      </c>
    </row>
    <row r="34" spans="1:11" x14ac:dyDescent="0.25">
      <c r="A34" s="119" t="s">
        <v>1071</v>
      </c>
      <c r="B34" s="119" t="s">
        <v>1072</v>
      </c>
      <c r="C34" s="119" t="s">
        <v>195</v>
      </c>
      <c r="D34" s="119" t="s">
        <v>1080</v>
      </c>
      <c r="E34" s="119" t="s">
        <v>1074</v>
      </c>
      <c r="F34" s="119"/>
      <c r="G34" s="119" t="s">
        <v>344</v>
      </c>
      <c r="H34" s="119"/>
      <c r="I34" s="119" t="s">
        <v>987</v>
      </c>
      <c r="J34" s="119">
        <v>2020</v>
      </c>
      <c r="K34" s="120">
        <v>95.792225493464429</v>
      </c>
    </row>
    <row r="35" spans="1:11" x14ac:dyDescent="0.25">
      <c r="A35" s="119" t="s">
        <v>1071</v>
      </c>
      <c r="B35" s="119" t="s">
        <v>1072</v>
      </c>
      <c r="C35" s="119" t="s">
        <v>195</v>
      </c>
      <c r="D35" s="119" t="s">
        <v>1080</v>
      </c>
      <c r="E35" s="119" t="s">
        <v>1074</v>
      </c>
      <c r="F35" s="119"/>
      <c r="G35" s="119" t="s">
        <v>344</v>
      </c>
      <c r="H35" s="119"/>
      <c r="I35" s="119" t="s">
        <v>987</v>
      </c>
      <c r="J35" s="119">
        <v>2050</v>
      </c>
      <c r="K35" s="120">
        <v>95.792225493464429</v>
      </c>
    </row>
    <row r="36" spans="1:11" x14ac:dyDescent="0.25">
      <c r="A36" s="119" t="s">
        <v>1071</v>
      </c>
      <c r="B36" s="119" t="s">
        <v>1072</v>
      </c>
      <c r="C36" s="119" t="s">
        <v>195</v>
      </c>
      <c r="D36" s="119" t="s">
        <v>1080</v>
      </c>
      <c r="E36" s="119" t="s">
        <v>1074</v>
      </c>
      <c r="F36" s="119"/>
      <c r="G36" s="119" t="s">
        <v>344</v>
      </c>
      <c r="H36" s="119"/>
      <c r="I36" s="119" t="s">
        <v>988</v>
      </c>
      <c r="J36" s="119">
        <v>2020</v>
      </c>
      <c r="K36" s="120">
        <v>110</v>
      </c>
    </row>
    <row r="37" spans="1:11" x14ac:dyDescent="0.25">
      <c r="A37" s="119" t="s">
        <v>1071</v>
      </c>
      <c r="B37" s="119" t="s">
        <v>1072</v>
      </c>
      <c r="C37" s="119" t="s">
        <v>195</v>
      </c>
      <c r="D37" s="119" t="s">
        <v>1080</v>
      </c>
      <c r="E37" s="119" t="s">
        <v>1074</v>
      </c>
      <c r="F37" s="119"/>
      <c r="G37" s="119" t="s">
        <v>344</v>
      </c>
      <c r="H37" s="119"/>
      <c r="I37" s="119" t="s">
        <v>988</v>
      </c>
      <c r="J37" s="119">
        <v>2050</v>
      </c>
      <c r="K37" s="120">
        <v>110</v>
      </c>
    </row>
    <row r="38" spans="1:11" x14ac:dyDescent="0.25">
      <c r="A38" s="119" t="s">
        <v>1071</v>
      </c>
      <c r="B38" s="119" t="s">
        <v>1072</v>
      </c>
      <c r="C38" s="119" t="s">
        <v>195</v>
      </c>
      <c r="D38" s="119" t="s">
        <v>1080</v>
      </c>
      <c r="E38" s="119" t="s">
        <v>1074</v>
      </c>
      <c r="F38" s="119"/>
      <c r="G38" s="119" t="s">
        <v>344</v>
      </c>
      <c r="H38" s="119"/>
      <c r="I38" s="119" t="s">
        <v>194</v>
      </c>
      <c r="J38" s="119">
        <v>2015</v>
      </c>
      <c r="K38" s="120">
        <v>100</v>
      </c>
    </row>
    <row r="39" spans="1:11" x14ac:dyDescent="0.25">
      <c r="A39" s="119" t="s">
        <v>1071</v>
      </c>
      <c r="B39" s="119" t="s">
        <v>1072</v>
      </c>
      <c r="C39" s="119" t="s">
        <v>195</v>
      </c>
      <c r="D39" s="119" t="s">
        <v>1080</v>
      </c>
      <c r="E39" s="119" t="s">
        <v>1074</v>
      </c>
      <c r="F39" s="119"/>
      <c r="G39" s="119" t="s">
        <v>344</v>
      </c>
      <c r="H39" s="119"/>
      <c r="I39" s="119" t="s">
        <v>194</v>
      </c>
      <c r="J39" s="119">
        <v>2020</v>
      </c>
      <c r="K39" s="120">
        <v>100</v>
      </c>
    </row>
    <row r="40" spans="1:11" x14ac:dyDescent="0.25">
      <c r="A40" s="119" t="s">
        <v>1071</v>
      </c>
      <c r="B40" s="119" t="s">
        <v>1072</v>
      </c>
      <c r="C40" s="119" t="s">
        <v>195</v>
      </c>
      <c r="D40" s="119" t="s">
        <v>1080</v>
      </c>
      <c r="E40" s="119" t="s">
        <v>1074</v>
      </c>
      <c r="F40" s="119"/>
      <c r="G40" s="119" t="s">
        <v>344</v>
      </c>
      <c r="H40" s="119"/>
      <c r="I40" s="119" t="s">
        <v>194</v>
      </c>
      <c r="J40" s="119">
        <v>2030</v>
      </c>
      <c r="K40" s="120">
        <v>100</v>
      </c>
    </row>
    <row r="41" spans="1:11" x14ac:dyDescent="0.25">
      <c r="A41" s="119" t="s">
        <v>1071</v>
      </c>
      <c r="B41" s="119" t="s">
        <v>1072</v>
      </c>
      <c r="C41" s="119" t="s">
        <v>195</v>
      </c>
      <c r="D41" s="119" t="s">
        <v>1080</v>
      </c>
      <c r="E41" s="119" t="s">
        <v>1074</v>
      </c>
      <c r="F41" s="119"/>
      <c r="G41" s="119" t="s">
        <v>344</v>
      </c>
      <c r="H41" s="119"/>
      <c r="I41" s="119" t="s">
        <v>194</v>
      </c>
      <c r="J41" s="119">
        <v>2050</v>
      </c>
      <c r="K41" s="120">
        <v>100</v>
      </c>
    </row>
    <row r="42" spans="1:11" x14ac:dyDescent="0.25">
      <c r="A42" s="119" t="s">
        <v>1071</v>
      </c>
      <c r="B42" s="119" t="s">
        <v>1072</v>
      </c>
      <c r="C42" s="119" t="s">
        <v>195</v>
      </c>
      <c r="D42" s="119" t="s">
        <v>1081</v>
      </c>
      <c r="E42" s="119" t="s">
        <v>1082</v>
      </c>
      <c r="F42" s="119"/>
      <c r="G42" s="119" t="s">
        <v>316</v>
      </c>
      <c r="H42" s="119" t="s">
        <v>366</v>
      </c>
      <c r="I42" s="119" t="s">
        <v>987</v>
      </c>
      <c r="J42" s="119">
        <v>2020</v>
      </c>
      <c r="K42" s="120">
        <v>0.71863795830863586</v>
      </c>
    </row>
    <row r="43" spans="1:11" x14ac:dyDescent="0.25">
      <c r="A43" s="119" t="s">
        <v>1071</v>
      </c>
      <c r="B43" s="119" t="s">
        <v>1072</v>
      </c>
      <c r="C43" s="119" t="s">
        <v>195</v>
      </c>
      <c r="D43" s="119" t="s">
        <v>1081</v>
      </c>
      <c r="E43" s="119" t="s">
        <v>1082</v>
      </c>
      <c r="F43" s="119"/>
      <c r="G43" s="119" t="s">
        <v>316</v>
      </c>
      <c r="H43" s="119" t="s">
        <v>366</v>
      </c>
      <c r="I43" s="119" t="s">
        <v>987</v>
      </c>
      <c r="J43" s="119">
        <v>2050</v>
      </c>
      <c r="K43" s="120">
        <v>0.71863795830863586</v>
      </c>
    </row>
    <row r="44" spans="1:11" x14ac:dyDescent="0.25">
      <c r="A44" s="119" t="s">
        <v>1071</v>
      </c>
      <c r="B44" s="119" t="s">
        <v>1072</v>
      </c>
      <c r="C44" s="119" t="s">
        <v>195</v>
      </c>
      <c r="D44" s="119" t="s">
        <v>1081</v>
      </c>
      <c r="E44" s="119" t="s">
        <v>1082</v>
      </c>
      <c r="F44" s="119"/>
      <c r="G44" s="119" t="s">
        <v>316</v>
      </c>
      <c r="H44" s="119" t="s">
        <v>366</v>
      </c>
      <c r="I44" s="119" t="s">
        <v>988</v>
      </c>
      <c r="J44" s="119">
        <v>2020</v>
      </c>
      <c r="K44" s="120">
        <v>0.82522537718202693</v>
      </c>
    </row>
    <row r="45" spans="1:11" x14ac:dyDescent="0.25">
      <c r="A45" s="119" t="s">
        <v>1071</v>
      </c>
      <c r="B45" s="119" t="s">
        <v>1072</v>
      </c>
      <c r="C45" s="119" t="s">
        <v>195</v>
      </c>
      <c r="D45" s="119" t="s">
        <v>1081</v>
      </c>
      <c r="E45" s="119" t="s">
        <v>1082</v>
      </c>
      <c r="F45" s="119"/>
      <c r="G45" s="119" t="s">
        <v>316</v>
      </c>
      <c r="H45" s="119" t="s">
        <v>366</v>
      </c>
      <c r="I45" s="119" t="s">
        <v>988</v>
      </c>
      <c r="J45" s="119">
        <v>2050</v>
      </c>
      <c r="K45" s="120">
        <v>0.82522537718202693</v>
      </c>
    </row>
    <row r="46" spans="1:11" x14ac:dyDescent="0.25">
      <c r="A46" s="119" t="s">
        <v>1071</v>
      </c>
      <c r="B46" s="119" t="s">
        <v>1072</v>
      </c>
      <c r="C46" s="119" t="s">
        <v>195</v>
      </c>
      <c r="D46" s="119" t="s">
        <v>1081</v>
      </c>
      <c r="E46" s="119" t="s">
        <v>1082</v>
      </c>
      <c r="F46" s="119"/>
      <c r="G46" s="119" t="s">
        <v>316</v>
      </c>
      <c r="H46" s="119" t="s">
        <v>366</v>
      </c>
      <c r="I46" s="119" t="s">
        <v>194</v>
      </c>
      <c r="J46" s="119">
        <v>2015</v>
      </c>
      <c r="K46" s="120">
        <v>0.79848662034292872</v>
      </c>
    </row>
    <row r="47" spans="1:11" x14ac:dyDescent="0.25">
      <c r="A47" s="119" t="s">
        <v>1071</v>
      </c>
      <c r="B47" s="119" t="s">
        <v>1072</v>
      </c>
      <c r="C47" s="119" t="s">
        <v>195</v>
      </c>
      <c r="D47" s="119" t="s">
        <v>1081</v>
      </c>
      <c r="E47" s="119" t="s">
        <v>1082</v>
      </c>
      <c r="F47" s="119"/>
      <c r="G47" s="119" t="s">
        <v>316</v>
      </c>
      <c r="H47" s="119" t="s">
        <v>366</v>
      </c>
      <c r="I47" s="119" t="s">
        <v>194</v>
      </c>
      <c r="J47" s="119">
        <v>2020</v>
      </c>
      <c r="K47" s="120">
        <v>0.75020488834729715</v>
      </c>
    </row>
    <row r="48" spans="1:11" x14ac:dyDescent="0.25">
      <c r="A48" s="119" t="s">
        <v>1071</v>
      </c>
      <c r="B48" s="119" t="s">
        <v>1072</v>
      </c>
      <c r="C48" s="119" t="s">
        <v>195</v>
      </c>
      <c r="D48" s="119" t="s">
        <v>1081</v>
      </c>
      <c r="E48" s="119" t="s">
        <v>1082</v>
      </c>
      <c r="F48" s="119"/>
      <c r="G48" s="119" t="s">
        <v>316</v>
      </c>
      <c r="H48" s="119" t="s">
        <v>366</v>
      </c>
      <c r="I48" s="119" t="s">
        <v>194</v>
      </c>
      <c r="J48" s="119">
        <v>2030</v>
      </c>
      <c r="K48" s="120">
        <v>0.75020488834729715</v>
      </c>
    </row>
    <row r="49" spans="1:11" x14ac:dyDescent="0.25">
      <c r="A49" s="119" t="s">
        <v>1071</v>
      </c>
      <c r="B49" s="119" t="s">
        <v>1072</v>
      </c>
      <c r="C49" s="119" t="s">
        <v>195</v>
      </c>
      <c r="D49" s="119" t="s">
        <v>1081</v>
      </c>
      <c r="E49" s="119" t="s">
        <v>1082</v>
      </c>
      <c r="F49" s="119"/>
      <c r="G49" s="119" t="s">
        <v>316</v>
      </c>
      <c r="H49" s="119" t="s">
        <v>366</v>
      </c>
      <c r="I49" s="119" t="s">
        <v>194</v>
      </c>
      <c r="J49" s="119">
        <v>2050</v>
      </c>
      <c r="K49" s="120">
        <v>0.75020488834729715</v>
      </c>
    </row>
    <row r="50" spans="1:11" x14ac:dyDescent="0.25">
      <c r="A50" s="119" t="s">
        <v>1071</v>
      </c>
      <c r="B50" s="119" t="s">
        <v>1072</v>
      </c>
      <c r="C50" s="119" t="s">
        <v>195</v>
      </c>
      <c r="D50" s="119" t="s">
        <v>1083</v>
      </c>
      <c r="E50" s="119" t="s">
        <v>1084</v>
      </c>
      <c r="F50" s="119"/>
      <c r="G50" s="119" t="s">
        <v>1085</v>
      </c>
      <c r="H50" s="119" t="s">
        <v>1075</v>
      </c>
      <c r="I50" s="119" t="s">
        <v>987</v>
      </c>
      <c r="J50" s="119">
        <v>2020</v>
      </c>
      <c r="K50" s="120">
        <v>365000</v>
      </c>
    </row>
    <row r="51" spans="1:11" x14ac:dyDescent="0.25">
      <c r="A51" s="119" t="s">
        <v>1071</v>
      </c>
      <c r="B51" s="119" t="s">
        <v>1072</v>
      </c>
      <c r="C51" s="119" t="s">
        <v>195</v>
      </c>
      <c r="D51" s="119" t="s">
        <v>1083</v>
      </c>
      <c r="E51" s="119" t="s">
        <v>1084</v>
      </c>
      <c r="F51" s="119"/>
      <c r="G51" s="119" t="s">
        <v>1085</v>
      </c>
      <c r="H51" s="119" t="s">
        <v>1075</v>
      </c>
      <c r="I51" s="119" t="s">
        <v>987</v>
      </c>
      <c r="J51" s="119">
        <v>2050</v>
      </c>
      <c r="K51" s="120">
        <v>365000</v>
      </c>
    </row>
    <row r="52" spans="1:11" x14ac:dyDescent="0.25">
      <c r="A52" s="119" t="s">
        <v>1071</v>
      </c>
      <c r="B52" s="119" t="s">
        <v>1072</v>
      </c>
      <c r="C52" s="119" t="s">
        <v>195</v>
      </c>
      <c r="D52" s="119" t="s">
        <v>1083</v>
      </c>
      <c r="E52" s="119" t="s">
        <v>1084</v>
      </c>
      <c r="F52" s="119"/>
      <c r="G52" s="119" t="s">
        <v>1085</v>
      </c>
      <c r="H52" s="119" t="s">
        <v>1075</v>
      </c>
      <c r="I52" s="119" t="s">
        <v>988</v>
      </c>
      <c r="J52" s="119">
        <v>2020</v>
      </c>
      <c r="K52" s="120">
        <v>365000</v>
      </c>
    </row>
    <row r="53" spans="1:11" x14ac:dyDescent="0.25">
      <c r="A53" s="119" t="s">
        <v>1071</v>
      </c>
      <c r="B53" s="119" t="s">
        <v>1072</v>
      </c>
      <c r="C53" s="119" t="s">
        <v>195</v>
      </c>
      <c r="D53" s="119" t="s">
        <v>1083</v>
      </c>
      <c r="E53" s="119" t="s">
        <v>1084</v>
      </c>
      <c r="F53" s="119"/>
      <c r="G53" s="119" t="s">
        <v>1085</v>
      </c>
      <c r="H53" s="119" t="s">
        <v>1075</v>
      </c>
      <c r="I53" s="119" t="s">
        <v>988</v>
      </c>
      <c r="J53" s="119">
        <v>2050</v>
      </c>
      <c r="K53" s="120">
        <v>365000</v>
      </c>
    </row>
    <row r="54" spans="1:11" x14ac:dyDescent="0.25">
      <c r="A54" s="119" t="s">
        <v>1071</v>
      </c>
      <c r="B54" s="119" t="s">
        <v>1072</v>
      </c>
      <c r="C54" s="119" t="s">
        <v>195</v>
      </c>
      <c r="D54" s="119" t="s">
        <v>1083</v>
      </c>
      <c r="E54" s="119" t="s">
        <v>1084</v>
      </c>
      <c r="F54" s="119"/>
      <c r="G54" s="119" t="s">
        <v>1085</v>
      </c>
      <c r="H54" s="119" t="s">
        <v>1075</v>
      </c>
      <c r="I54" s="119" t="s">
        <v>194</v>
      </c>
      <c r="J54" s="119">
        <v>2015</v>
      </c>
      <c r="K54" s="120">
        <v>365000</v>
      </c>
    </row>
    <row r="55" spans="1:11" x14ac:dyDescent="0.25">
      <c r="A55" s="119" t="s">
        <v>1071</v>
      </c>
      <c r="B55" s="119" t="s">
        <v>1072</v>
      </c>
      <c r="C55" s="119" t="s">
        <v>195</v>
      </c>
      <c r="D55" s="119" t="s">
        <v>1083</v>
      </c>
      <c r="E55" s="119" t="s">
        <v>1084</v>
      </c>
      <c r="F55" s="119"/>
      <c r="G55" s="119" t="s">
        <v>1085</v>
      </c>
      <c r="H55" s="119" t="s">
        <v>1075</v>
      </c>
      <c r="I55" s="119" t="s">
        <v>194</v>
      </c>
      <c r="J55" s="119">
        <v>2020</v>
      </c>
      <c r="K55" s="120">
        <v>365000</v>
      </c>
    </row>
    <row r="56" spans="1:11" x14ac:dyDescent="0.25">
      <c r="A56" s="119" t="s">
        <v>1071</v>
      </c>
      <c r="B56" s="119" t="s">
        <v>1072</v>
      </c>
      <c r="C56" s="119" t="s">
        <v>195</v>
      </c>
      <c r="D56" s="119" t="s">
        <v>1083</v>
      </c>
      <c r="E56" s="119" t="s">
        <v>1084</v>
      </c>
      <c r="F56" s="119"/>
      <c r="G56" s="119" t="s">
        <v>1085</v>
      </c>
      <c r="H56" s="119" t="s">
        <v>1075</v>
      </c>
      <c r="I56" s="119" t="s">
        <v>194</v>
      </c>
      <c r="J56" s="119">
        <v>2030</v>
      </c>
      <c r="K56" s="120">
        <v>365000</v>
      </c>
    </row>
    <row r="57" spans="1:11" x14ac:dyDescent="0.25">
      <c r="A57" s="119" t="s">
        <v>1071</v>
      </c>
      <c r="B57" s="119" t="s">
        <v>1072</v>
      </c>
      <c r="C57" s="119" t="s">
        <v>195</v>
      </c>
      <c r="D57" s="119" t="s">
        <v>1083</v>
      </c>
      <c r="E57" s="119" t="s">
        <v>1084</v>
      </c>
      <c r="F57" s="119"/>
      <c r="G57" s="119" t="s">
        <v>1085</v>
      </c>
      <c r="H57" s="119" t="s">
        <v>1075</v>
      </c>
      <c r="I57" s="119" t="s">
        <v>194</v>
      </c>
      <c r="J57" s="119">
        <v>2050</v>
      </c>
      <c r="K57" s="120">
        <v>365000</v>
      </c>
    </row>
    <row r="58" spans="1:11" x14ac:dyDescent="0.25">
      <c r="A58" s="119" t="s">
        <v>1071</v>
      </c>
      <c r="B58" s="119" t="s">
        <v>1072</v>
      </c>
      <c r="C58" s="119" t="s">
        <v>195</v>
      </c>
      <c r="D58" s="119" t="s">
        <v>200</v>
      </c>
      <c r="E58" s="119" t="s">
        <v>202</v>
      </c>
      <c r="F58" s="119"/>
      <c r="G58" s="119"/>
      <c r="H58" s="119"/>
      <c r="I58" s="119" t="s">
        <v>194</v>
      </c>
      <c r="J58" s="119">
        <v>2015</v>
      </c>
      <c r="K58" s="120">
        <v>1</v>
      </c>
    </row>
    <row r="59" spans="1:11" x14ac:dyDescent="0.25">
      <c r="A59" s="119" t="s">
        <v>1071</v>
      </c>
      <c r="B59" s="119" t="s">
        <v>1072</v>
      </c>
      <c r="C59" s="119" t="s">
        <v>195</v>
      </c>
      <c r="D59" s="119" t="s">
        <v>200</v>
      </c>
      <c r="E59" s="119" t="s">
        <v>202</v>
      </c>
      <c r="F59" s="119"/>
      <c r="G59" s="119"/>
      <c r="H59" s="119"/>
      <c r="I59" s="119" t="s">
        <v>194</v>
      </c>
      <c r="J59" s="119">
        <v>2020</v>
      </c>
      <c r="K59" s="120">
        <v>1</v>
      </c>
    </row>
    <row r="60" spans="1:11" x14ac:dyDescent="0.25">
      <c r="A60" s="119" t="s">
        <v>1071</v>
      </c>
      <c r="B60" s="119" t="s">
        <v>1072</v>
      </c>
      <c r="C60" s="119" t="s">
        <v>195</v>
      </c>
      <c r="D60" s="119" t="s">
        <v>200</v>
      </c>
      <c r="E60" s="119" t="s">
        <v>202</v>
      </c>
      <c r="F60" s="119"/>
      <c r="G60" s="119"/>
      <c r="H60" s="119"/>
      <c r="I60" s="119" t="s">
        <v>194</v>
      </c>
      <c r="J60" s="119">
        <v>2030</v>
      </c>
      <c r="K60" s="120">
        <v>1</v>
      </c>
    </row>
    <row r="61" spans="1:11" x14ac:dyDescent="0.25">
      <c r="A61" s="119" t="s">
        <v>1071</v>
      </c>
      <c r="B61" s="119" t="s">
        <v>1072</v>
      </c>
      <c r="C61" s="119" t="s">
        <v>195</v>
      </c>
      <c r="D61" s="119" t="s">
        <v>200</v>
      </c>
      <c r="E61" s="119" t="s">
        <v>202</v>
      </c>
      <c r="F61" s="119"/>
      <c r="G61" s="119"/>
      <c r="H61" s="119"/>
      <c r="I61" s="119" t="s">
        <v>194</v>
      </c>
      <c r="J61" s="119">
        <v>2050</v>
      </c>
      <c r="K61" s="120">
        <v>1</v>
      </c>
    </row>
    <row r="62" spans="1:11" x14ac:dyDescent="0.25">
      <c r="A62" s="119" t="s">
        <v>1071</v>
      </c>
      <c r="B62" s="119" t="s">
        <v>1072</v>
      </c>
      <c r="C62" s="119" t="s">
        <v>195</v>
      </c>
      <c r="D62" s="119" t="s">
        <v>1086</v>
      </c>
      <c r="E62" s="119" t="s">
        <v>1074</v>
      </c>
      <c r="F62" s="119"/>
      <c r="G62" s="119"/>
      <c r="H62" s="119"/>
      <c r="I62" s="119" t="s">
        <v>194</v>
      </c>
      <c r="J62" s="119">
        <v>2015</v>
      </c>
      <c r="K62" s="120">
        <v>0</v>
      </c>
    </row>
    <row r="63" spans="1:11" x14ac:dyDescent="0.25">
      <c r="A63" s="119" t="s">
        <v>1071</v>
      </c>
      <c r="B63" s="119" t="s">
        <v>1072</v>
      </c>
      <c r="C63" s="119" t="s">
        <v>195</v>
      </c>
      <c r="D63" s="119" t="s">
        <v>1086</v>
      </c>
      <c r="E63" s="119" t="s">
        <v>1074</v>
      </c>
      <c r="F63" s="119"/>
      <c r="G63" s="119"/>
      <c r="H63" s="119"/>
      <c r="I63" s="119" t="s">
        <v>194</v>
      </c>
      <c r="J63" s="119">
        <v>2020</v>
      </c>
      <c r="K63" s="120">
        <v>0</v>
      </c>
    </row>
    <row r="64" spans="1:11" x14ac:dyDescent="0.25">
      <c r="A64" s="119" t="s">
        <v>1071</v>
      </c>
      <c r="B64" s="119" t="s">
        <v>1072</v>
      </c>
      <c r="C64" s="119" t="s">
        <v>195</v>
      </c>
      <c r="D64" s="119" t="s">
        <v>1086</v>
      </c>
      <c r="E64" s="119" t="s">
        <v>1074</v>
      </c>
      <c r="F64" s="119"/>
      <c r="G64" s="119"/>
      <c r="H64" s="119"/>
      <c r="I64" s="119" t="s">
        <v>194</v>
      </c>
      <c r="J64" s="119">
        <v>2030</v>
      </c>
      <c r="K64" s="120">
        <v>0</v>
      </c>
    </row>
    <row r="65" spans="1:11" x14ac:dyDescent="0.25">
      <c r="A65" s="119" t="s">
        <v>1071</v>
      </c>
      <c r="B65" s="119" t="s">
        <v>1072</v>
      </c>
      <c r="C65" s="119" t="s">
        <v>195</v>
      </c>
      <c r="D65" s="119" t="s">
        <v>1086</v>
      </c>
      <c r="E65" s="119" t="s">
        <v>1074</v>
      </c>
      <c r="F65" s="119"/>
      <c r="G65" s="119"/>
      <c r="H65" s="119"/>
      <c r="I65" s="119" t="s">
        <v>194</v>
      </c>
      <c r="J65" s="119">
        <v>2050</v>
      </c>
      <c r="K65" s="120">
        <v>0</v>
      </c>
    </row>
    <row r="66" spans="1:11" x14ac:dyDescent="0.25">
      <c r="A66" s="119" t="s">
        <v>1071</v>
      </c>
      <c r="B66" s="119" t="s">
        <v>1072</v>
      </c>
      <c r="C66" s="119" t="s">
        <v>195</v>
      </c>
      <c r="D66" s="119" t="s">
        <v>1087</v>
      </c>
      <c r="E66" s="119" t="s">
        <v>1088</v>
      </c>
      <c r="F66" s="119"/>
      <c r="G66" s="119"/>
      <c r="H66" s="119"/>
      <c r="I66" s="119" t="s">
        <v>194</v>
      </c>
      <c r="J66" s="119">
        <v>2015</v>
      </c>
      <c r="K66" s="120">
        <v>10</v>
      </c>
    </row>
    <row r="67" spans="1:11" x14ac:dyDescent="0.25">
      <c r="A67" s="119" t="s">
        <v>1071</v>
      </c>
      <c r="B67" s="119" t="s">
        <v>1072</v>
      </c>
      <c r="C67" s="119" t="s">
        <v>195</v>
      </c>
      <c r="D67" s="119" t="s">
        <v>1087</v>
      </c>
      <c r="E67" s="119" t="s">
        <v>1088</v>
      </c>
      <c r="F67" s="119"/>
      <c r="G67" s="119"/>
      <c r="H67" s="119"/>
      <c r="I67" s="119" t="s">
        <v>194</v>
      </c>
      <c r="J67" s="119">
        <v>2020</v>
      </c>
      <c r="K67" s="120">
        <v>10</v>
      </c>
    </row>
    <row r="68" spans="1:11" x14ac:dyDescent="0.25">
      <c r="A68" s="119" t="s">
        <v>1071</v>
      </c>
      <c r="B68" s="119" t="s">
        <v>1072</v>
      </c>
      <c r="C68" s="119" t="s">
        <v>195</v>
      </c>
      <c r="D68" s="119" t="s">
        <v>1087</v>
      </c>
      <c r="E68" s="119" t="s">
        <v>1088</v>
      </c>
      <c r="F68" s="119"/>
      <c r="G68" s="119"/>
      <c r="H68" s="119"/>
      <c r="I68" s="119" t="s">
        <v>194</v>
      </c>
      <c r="J68" s="119">
        <v>2030</v>
      </c>
      <c r="K68" s="120">
        <v>10</v>
      </c>
    </row>
    <row r="69" spans="1:11" x14ac:dyDescent="0.25">
      <c r="A69" s="119" t="s">
        <v>1071</v>
      </c>
      <c r="B69" s="119" t="s">
        <v>1072</v>
      </c>
      <c r="C69" s="119" t="s">
        <v>195</v>
      </c>
      <c r="D69" s="119" t="s">
        <v>1087</v>
      </c>
      <c r="E69" s="119" t="s">
        <v>1088</v>
      </c>
      <c r="F69" s="119"/>
      <c r="G69" s="119"/>
      <c r="H69" s="119"/>
      <c r="I69" s="119" t="s">
        <v>194</v>
      </c>
      <c r="J69" s="119">
        <v>2050</v>
      </c>
      <c r="K69" s="120">
        <v>10</v>
      </c>
    </row>
    <row r="70" spans="1:11" x14ac:dyDescent="0.25">
      <c r="A70" s="119" t="s">
        <v>1071</v>
      </c>
      <c r="B70" s="119" t="s">
        <v>1072</v>
      </c>
      <c r="C70" s="119" t="s">
        <v>195</v>
      </c>
      <c r="D70" s="119" t="s">
        <v>215</v>
      </c>
      <c r="E70" s="119" t="s">
        <v>202</v>
      </c>
      <c r="F70" s="119"/>
      <c r="G70" s="119"/>
      <c r="H70" s="119"/>
      <c r="I70" s="119" t="s">
        <v>194</v>
      </c>
      <c r="J70" s="119">
        <v>2015</v>
      </c>
      <c r="K70" s="120">
        <v>20</v>
      </c>
    </row>
    <row r="71" spans="1:11" x14ac:dyDescent="0.25">
      <c r="A71" s="119" t="s">
        <v>1071</v>
      </c>
      <c r="B71" s="119" t="s">
        <v>1072</v>
      </c>
      <c r="C71" s="119" t="s">
        <v>195</v>
      </c>
      <c r="D71" s="119" t="s">
        <v>215</v>
      </c>
      <c r="E71" s="119" t="s">
        <v>202</v>
      </c>
      <c r="F71" s="119"/>
      <c r="G71" s="119"/>
      <c r="H71" s="119"/>
      <c r="I71" s="119" t="s">
        <v>194</v>
      </c>
      <c r="J71" s="119">
        <v>2020</v>
      </c>
      <c r="K71" s="120">
        <v>20</v>
      </c>
    </row>
    <row r="72" spans="1:11" x14ac:dyDescent="0.25">
      <c r="A72" s="119" t="s">
        <v>1071</v>
      </c>
      <c r="B72" s="119" t="s">
        <v>1072</v>
      </c>
      <c r="C72" s="119" t="s">
        <v>195</v>
      </c>
      <c r="D72" s="119" t="s">
        <v>215</v>
      </c>
      <c r="E72" s="119" t="s">
        <v>202</v>
      </c>
      <c r="F72" s="119"/>
      <c r="G72" s="119"/>
      <c r="H72" s="119"/>
      <c r="I72" s="119" t="s">
        <v>194</v>
      </c>
      <c r="J72" s="119">
        <v>2030</v>
      </c>
      <c r="K72" s="120">
        <v>20</v>
      </c>
    </row>
    <row r="73" spans="1:11" x14ac:dyDescent="0.25">
      <c r="A73" s="119" t="s">
        <v>1071</v>
      </c>
      <c r="B73" s="119" t="s">
        <v>1072</v>
      </c>
      <c r="C73" s="119" t="s">
        <v>195</v>
      </c>
      <c r="D73" s="119" t="s">
        <v>215</v>
      </c>
      <c r="E73" s="119" t="s">
        <v>202</v>
      </c>
      <c r="F73" s="119"/>
      <c r="G73" s="119"/>
      <c r="H73" s="119"/>
      <c r="I73" s="119" t="s">
        <v>194</v>
      </c>
      <c r="J73" s="119">
        <v>2050</v>
      </c>
      <c r="K73" s="120">
        <v>20</v>
      </c>
    </row>
    <row r="74" spans="1:11" x14ac:dyDescent="0.25">
      <c r="A74" s="119" t="s">
        <v>1071</v>
      </c>
      <c r="B74" s="119" t="s">
        <v>1072</v>
      </c>
      <c r="C74" s="119" t="s">
        <v>195</v>
      </c>
      <c r="D74" s="119" t="s">
        <v>1089</v>
      </c>
      <c r="E74" s="119" t="s">
        <v>1090</v>
      </c>
      <c r="F74" s="119"/>
      <c r="G74" s="119" t="s">
        <v>199</v>
      </c>
      <c r="H74" s="119"/>
      <c r="I74" s="119" t="s">
        <v>987</v>
      </c>
      <c r="J74" s="119">
        <v>2020</v>
      </c>
      <c r="K74" s="120">
        <v>8.3175689619055078</v>
      </c>
    </row>
    <row r="75" spans="1:11" x14ac:dyDescent="0.25">
      <c r="A75" s="119" t="s">
        <v>1071</v>
      </c>
      <c r="B75" s="119" t="s">
        <v>1072</v>
      </c>
      <c r="C75" s="119" t="s">
        <v>195</v>
      </c>
      <c r="D75" s="119" t="s">
        <v>1089</v>
      </c>
      <c r="E75" s="119" t="s">
        <v>1090</v>
      </c>
      <c r="F75" s="119"/>
      <c r="G75" s="119" t="s">
        <v>199</v>
      </c>
      <c r="H75" s="119"/>
      <c r="I75" s="119" t="s">
        <v>987</v>
      </c>
      <c r="J75" s="119">
        <v>2050</v>
      </c>
      <c r="K75" s="120">
        <v>8.3175689619055078</v>
      </c>
    </row>
    <row r="76" spans="1:11" x14ac:dyDescent="0.25">
      <c r="A76" s="119" t="s">
        <v>1071</v>
      </c>
      <c r="B76" s="119" t="s">
        <v>1072</v>
      </c>
      <c r="C76" s="119" t="s">
        <v>195</v>
      </c>
      <c r="D76" s="119" t="s">
        <v>1089</v>
      </c>
      <c r="E76" s="119" t="s">
        <v>1090</v>
      </c>
      <c r="F76" s="119"/>
      <c r="G76" s="119" t="s">
        <v>199</v>
      </c>
      <c r="H76" s="119"/>
      <c r="I76" s="119" t="s">
        <v>988</v>
      </c>
      <c r="J76" s="119">
        <v>2020</v>
      </c>
      <c r="K76" s="120">
        <v>9.5512196433104979</v>
      </c>
    </row>
    <row r="77" spans="1:11" x14ac:dyDescent="0.25">
      <c r="A77" s="119" t="s">
        <v>1071</v>
      </c>
      <c r="B77" s="119" t="s">
        <v>1072</v>
      </c>
      <c r="C77" s="119" t="s">
        <v>195</v>
      </c>
      <c r="D77" s="119" t="s">
        <v>1089</v>
      </c>
      <c r="E77" s="119" t="s">
        <v>1090</v>
      </c>
      <c r="F77" s="119"/>
      <c r="G77" s="119" t="s">
        <v>199</v>
      </c>
      <c r="H77" s="119"/>
      <c r="I77" s="119" t="s">
        <v>988</v>
      </c>
      <c r="J77" s="119">
        <v>2050</v>
      </c>
      <c r="K77" s="120">
        <v>9.5512196433104979</v>
      </c>
    </row>
    <row r="78" spans="1:11" x14ac:dyDescent="0.25">
      <c r="A78" s="119" t="s">
        <v>1071</v>
      </c>
      <c r="B78" s="119" t="s">
        <v>1072</v>
      </c>
      <c r="C78" s="119" t="s">
        <v>195</v>
      </c>
      <c r="D78" s="119" t="s">
        <v>1089</v>
      </c>
      <c r="E78" s="119" t="s">
        <v>1090</v>
      </c>
      <c r="F78" s="119"/>
      <c r="G78" s="119" t="s">
        <v>199</v>
      </c>
      <c r="H78" s="119"/>
      <c r="I78" s="119" t="s">
        <v>194</v>
      </c>
      <c r="J78" s="119">
        <v>2015</v>
      </c>
      <c r="K78" s="120">
        <v>9.2417432910061201</v>
      </c>
    </row>
    <row r="79" spans="1:11" x14ac:dyDescent="0.25">
      <c r="A79" s="119" t="s">
        <v>1071</v>
      </c>
      <c r="B79" s="119" t="s">
        <v>1072</v>
      </c>
      <c r="C79" s="119" t="s">
        <v>195</v>
      </c>
      <c r="D79" s="119" t="s">
        <v>1089</v>
      </c>
      <c r="E79" s="119" t="s">
        <v>1090</v>
      </c>
      <c r="F79" s="119"/>
      <c r="G79" s="119" t="s">
        <v>199</v>
      </c>
      <c r="H79" s="119"/>
      <c r="I79" s="119" t="s">
        <v>194</v>
      </c>
      <c r="J79" s="119">
        <v>2020</v>
      </c>
      <c r="K79" s="120">
        <v>8.6829269484640879</v>
      </c>
    </row>
    <row r="80" spans="1:11" x14ac:dyDescent="0.25">
      <c r="A80" s="119" t="s">
        <v>1071</v>
      </c>
      <c r="B80" s="119" t="s">
        <v>1072</v>
      </c>
      <c r="C80" s="119" t="s">
        <v>195</v>
      </c>
      <c r="D80" s="119" t="s">
        <v>1089</v>
      </c>
      <c r="E80" s="119" t="s">
        <v>1090</v>
      </c>
      <c r="F80" s="119"/>
      <c r="G80" s="119" t="s">
        <v>199</v>
      </c>
      <c r="H80" s="119"/>
      <c r="I80" s="119" t="s">
        <v>194</v>
      </c>
      <c r="J80" s="119">
        <v>2030</v>
      </c>
      <c r="K80" s="120">
        <v>8.6829269484640879</v>
      </c>
    </row>
    <row r="81" spans="1:11" x14ac:dyDescent="0.25">
      <c r="A81" s="119" t="s">
        <v>1071</v>
      </c>
      <c r="B81" s="119" t="s">
        <v>1072</v>
      </c>
      <c r="C81" s="119" t="s">
        <v>195</v>
      </c>
      <c r="D81" s="119" t="s">
        <v>1089</v>
      </c>
      <c r="E81" s="119" t="s">
        <v>1090</v>
      </c>
      <c r="F81" s="119"/>
      <c r="G81" s="119" t="s">
        <v>199</v>
      </c>
      <c r="H81" s="119"/>
      <c r="I81" s="119" t="s">
        <v>194</v>
      </c>
      <c r="J81" s="119">
        <v>2050</v>
      </c>
      <c r="K81" s="120">
        <v>8.6829269484640879</v>
      </c>
    </row>
    <row r="82" spans="1:11" x14ac:dyDescent="0.25">
      <c r="A82" s="119" t="s">
        <v>1071</v>
      </c>
      <c r="B82" s="119" t="s">
        <v>1072</v>
      </c>
      <c r="C82" s="119" t="s">
        <v>233</v>
      </c>
      <c r="D82" s="119" t="s">
        <v>1091</v>
      </c>
      <c r="E82" s="119" t="s">
        <v>1092</v>
      </c>
      <c r="F82" s="119"/>
      <c r="G82" s="119" t="s">
        <v>1093</v>
      </c>
      <c r="H82" s="119" t="s">
        <v>1094</v>
      </c>
      <c r="I82" s="119" t="s">
        <v>987</v>
      </c>
      <c r="J82" s="119">
        <v>2020</v>
      </c>
      <c r="K82" s="120">
        <v>3.5183906273995649</v>
      </c>
    </row>
    <row r="83" spans="1:11" x14ac:dyDescent="0.25">
      <c r="A83" s="119" t="s">
        <v>1071</v>
      </c>
      <c r="B83" s="119" t="s">
        <v>1072</v>
      </c>
      <c r="C83" s="119" t="s">
        <v>233</v>
      </c>
      <c r="D83" s="119" t="s">
        <v>1091</v>
      </c>
      <c r="E83" s="119" t="s">
        <v>1092</v>
      </c>
      <c r="F83" s="119"/>
      <c r="G83" s="119" t="s">
        <v>1093</v>
      </c>
      <c r="H83" s="119" t="s">
        <v>1094</v>
      </c>
      <c r="I83" s="119" t="s">
        <v>987</v>
      </c>
      <c r="J83" s="119">
        <v>2050</v>
      </c>
      <c r="K83" s="120">
        <v>3.4182015918040292</v>
      </c>
    </row>
    <row r="84" spans="1:11" x14ac:dyDescent="0.25">
      <c r="A84" s="119" t="s">
        <v>1071</v>
      </c>
      <c r="B84" s="119" t="s">
        <v>1072</v>
      </c>
      <c r="C84" s="119" t="s">
        <v>233</v>
      </c>
      <c r="D84" s="119" t="s">
        <v>1091</v>
      </c>
      <c r="E84" s="119" t="s">
        <v>1092</v>
      </c>
      <c r="F84" s="119"/>
      <c r="G84" s="119" t="s">
        <v>1093</v>
      </c>
      <c r="H84" s="119" t="s">
        <v>1094</v>
      </c>
      <c r="I84" s="119" t="s">
        <v>988</v>
      </c>
      <c r="J84" s="119">
        <v>2020</v>
      </c>
      <c r="K84" s="120">
        <v>6.4261400408198313</v>
      </c>
    </row>
    <row r="85" spans="1:11" x14ac:dyDescent="0.25">
      <c r="A85" s="119" t="s">
        <v>1071</v>
      </c>
      <c r="B85" s="119" t="s">
        <v>1072</v>
      </c>
      <c r="C85" s="119" t="s">
        <v>233</v>
      </c>
      <c r="D85" s="119" t="s">
        <v>1091</v>
      </c>
      <c r="E85" s="119" t="s">
        <v>1092</v>
      </c>
      <c r="F85" s="119"/>
      <c r="G85" s="119" t="s">
        <v>1093</v>
      </c>
      <c r="H85" s="119" t="s">
        <v>1094</v>
      </c>
      <c r="I85" s="119" t="s">
        <v>988</v>
      </c>
      <c r="J85" s="119">
        <v>2050</v>
      </c>
      <c r="K85" s="120">
        <v>6.6057513868398958</v>
      </c>
    </row>
    <row r="86" spans="1:11" x14ac:dyDescent="0.25">
      <c r="A86" s="119" t="s">
        <v>1071</v>
      </c>
      <c r="B86" s="119" t="s">
        <v>1072</v>
      </c>
      <c r="C86" s="119" t="s">
        <v>233</v>
      </c>
      <c r="D86" s="119" t="s">
        <v>1091</v>
      </c>
      <c r="E86" s="119" t="s">
        <v>1092</v>
      </c>
      <c r="F86" s="119"/>
      <c r="G86" s="119" t="s">
        <v>1093</v>
      </c>
      <c r="H86" s="119" t="s">
        <v>1094</v>
      </c>
      <c r="I86" s="119" t="s">
        <v>194</v>
      </c>
      <c r="J86" s="119">
        <v>2015</v>
      </c>
      <c r="K86" s="120">
        <v>5.0332098576529329</v>
      </c>
    </row>
    <row r="87" spans="1:11" x14ac:dyDescent="0.25">
      <c r="A87" s="119" t="s">
        <v>1071</v>
      </c>
      <c r="B87" s="119" t="s">
        <v>1072</v>
      </c>
      <c r="C87" s="119" t="s">
        <v>233</v>
      </c>
      <c r="D87" s="119" t="s">
        <v>1091</v>
      </c>
      <c r="E87" s="119" t="s">
        <v>1092</v>
      </c>
      <c r="F87" s="119"/>
      <c r="G87" s="119" t="s">
        <v>1093</v>
      </c>
      <c r="H87" s="119" t="s">
        <v>1094</v>
      </c>
      <c r="I87" s="119" t="s">
        <v>194</v>
      </c>
      <c r="J87" s="119">
        <v>2020</v>
      </c>
      <c r="K87" s="120">
        <v>4.6320446757291194</v>
      </c>
    </row>
    <row r="88" spans="1:11" x14ac:dyDescent="0.25">
      <c r="A88" s="119" t="s">
        <v>1071</v>
      </c>
      <c r="B88" s="119" t="s">
        <v>1072</v>
      </c>
      <c r="C88" s="119" t="s">
        <v>233</v>
      </c>
      <c r="D88" s="119" t="s">
        <v>1091</v>
      </c>
      <c r="E88" s="119" t="s">
        <v>1092</v>
      </c>
      <c r="F88" s="119"/>
      <c r="G88" s="119" t="s">
        <v>1093</v>
      </c>
      <c r="H88" s="119" t="s">
        <v>1094</v>
      </c>
      <c r="I88" s="119" t="s">
        <v>194</v>
      </c>
      <c r="J88" s="119">
        <v>2030</v>
      </c>
      <c r="K88" s="120">
        <v>4.7031118829493384</v>
      </c>
    </row>
    <row r="89" spans="1:11" x14ac:dyDescent="0.25">
      <c r="A89" s="119" t="s">
        <v>1071</v>
      </c>
      <c r="B89" s="119" t="s">
        <v>1072</v>
      </c>
      <c r="C89" s="119" t="s">
        <v>233</v>
      </c>
      <c r="D89" s="119" t="s">
        <v>1091</v>
      </c>
      <c r="E89" s="119" t="s">
        <v>1092</v>
      </c>
      <c r="F89" s="119"/>
      <c r="G89" s="119" t="s">
        <v>1093</v>
      </c>
      <c r="H89" s="119" t="s">
        <v>1094</v>
      </c>
      <c r="I89" s="119" t="s">
        <v>194</v>
      </c>
      <c r="J89" s="119">
        <v>2050</v>
      </c>
      <c r="K89" s="120">
        <v>4.6560068313460334</v>
      </c>
    </row>
    <row r="90" spans="1:11" x14ac:dyDescent="0.25">
      <c r="A90" s="119" t="s">
        <v>1071</v>
      </c>
      <c r="B90" s="119" t="s">
        <v>1072</v>
      </c>
      <c r="C90" s="119" t="s">
        <v>233</v>
      </c>
      <c r="D90" s="119" t="s">
        <v>1095</v>
      </c>
      <c r="E90" s="119"/>
      <c r="F90" s="119"/>
      <c r="G90" s="119"/>
      <c r="H90" s="119"/>
      <c r="I90" s="119" t="s">
        <v>194</v>
      </c>
      <c r="J90" s="119">
        <v>2015</v>
      </c>
      <c r="K90" s="120" t="s">
        <v>31</v>
      </c>
    </row>
    <row r="91" spans="1:11" x14ac:dyDescent="0.25">
      <c r="A91" s="119" t="s">
        <v>1071</v>
      </c>
      <c r="B91" s="119" t="s">
        <v>1072</v>
      </c>
      <c r="C91" s="119" t="s">
        <v>233</v>
      </c>
      <c r="D91" s="119" t="s">
        <v>1095</v>
      </c>
      <c r="E91" s="119"/>
      <c r="F91" s="119"/>
      <c r="G91" s="119"/>
      <c r="H91" s="119"/>
      <c r="I91" s="119" t="s">
        <v>194</v>
      </c>
      <c r="J91" s="119">
        <v>2020</v>
      </c>
      <c r="K91" s="120" t="s">
        <v>31</v>
      </c>
    </row>
    <row r="92" spans="1:11" x14ac:dyDescent="0.25">
      <c r="A92" s="119" t="s">
        <v>1071</v>
      </c>
      <c r="B92" s="119" t="s">
        <v>1072</v>
      </c>
      <c r="C92" s="119" t="s">
        <v>233</v>
      </c>
      <c r="D92" s="119" t="s">
        <v>1096</v>
      </c>
      <c r="E92" s="119"/>
      <c r="F92" s="119"/>
      <c r="G92" s="119"/>
      <c r="H92" s="119"/>
      <c r="I92" s="119" t="s">
        <v>194</v>
      </c>
      <c r="J92" s="119">
        <v>2015</v>
      </c>
      <c r="K92" s="120" t="s">
        <v>31</v>
      </c>
    </row>
    <row r="93" spans="1:11" x14ac:dyDescent="0.25">
      <c r="A93" s="119" t="s">
        <v>1071</v>
      </c>
      <c r="B93" s="119" t="s">
        <v>1072</v>
      </c>
      <c r="C93" s="119" t="s">
        <v>233</v>
      </c>
      <c r="D93" s="119" t="s">
        <v>1096</v>
      </c>
      <c r="E93" s="119"/>
      <c r="F93" s="119"/>
      <c r="G93" s="119"/>
      <c r="H93" s="119"/>
      <c r="I93" s="119" t="s">
        <v>194</v>
      </c>
      <c r="J93" s="119">
        <v>2020</v>
      </c>
      <c r="K93" s="120" t="s">
        <v>31</v>
      </c>
    </row>
    <row r="94" spans="1:11" x14ac:dyDescent="0.25">
      <c r="A94" s="119" t="s">
        <v>1071</v>
      </c>
      <c r="B94" s="119" t="s">
        <v>1072</v>
      </c>
      <c r="C94" s="119" t="s">
        <v>233</v>
      </c>
      <c r="D94" s="119" t="s">
        <v>1097</v>
      </c>
      <c r="E94" s="119" t="s">
        <v>1092</v>
      </c>
      <c r="F94" s="119"/>
      <c r="G94" s="119" t="s">
        <v>1093</v>
      </c>
      <c r="H94" s="119" t="s">
        <v>1094</v>
      </c>
      <c r="I94" s="119" t="s">
        <v>987</v>
      </c>
      <c r="J94" s="119">
        <v>2020</v>
      </c>
      <c r="K94" s="120">
        <v>2.8146278025529412</v>
      </c>
    </row>
    <row r="95" spans="1:11" x14ac:dyDescent="0.25">
      <c r="A95" s="119" t="s">
        <v>1071</v>
      </c>
      <c r="B95" s="119" t="s">
        <v>1072</v>
      </c>
      <c r="C95" s="119" t="s">
        <v>233</v>
      </c>
      <c r="D95" s="119" t="s">
        <v>1097</v>
      </c>
      <c r="E95" s="119" t="s">
        <v>1092</v>
      </c>
      <c r="F95" s="119"/>
      <c r="G95" s="119" t="s">
        <v>1093</v>
      </c>
      <c r="H95" s="119" t="s">
        <v>1094</v>
      </c>
      <c r="I95" s="119" t="s">
        <v>987</v>
      </c>
      <c r="J95" s="119">
        <v>2050</v>
      </c>
      <c r="K95" s="120">
        <v>2.540201591804029</v>
      </c>
    </row>
    <row r="96" spans="1:11" x14ac:dyDescent="0.25">
      <c r="A96" s="119" t="s">
        <v>1071</v>
      </c>
      <c r="B96" s="119" t="s">
        <v>1072</v>
      </c>
      <c r="C96" s="119" t="s">
        <v>233</v>
      </c>
      <c r="D96" s="119" t="s">
        <v>1097</v>
      </c>
      <c r="E96" s="119" t="s">
        <v>1092</v>
      </c>
      <c r="F96" s="119"/>
      <c r="G96" s="119" t="s">
        <v>1093</v>
      </c>
      <c r="H96" s="119" t="s">
        <v>1094</v>
      </c>
      <c r="I96" s="119" t="s">
        <v>988</v>
      </c>
      <c r="J96" s="119">
        <v>2020</v>
      </c>
      <c r="K96" s="120">
        <v>5.0501400408198309</v>
      </c>
    </row>
    <row r="97" spans="1:11" x14ac:dyDescent="0.25">
      <c r="A97" s="119" t="s">
        <v>1071</v>
      </c>
      <c r="B97" s="119" t="s">
        <v>1072</v>
      </c>
      <c r="C97" s="119" t="s">
        <v>233</v>
      </c>
      <c r="D97" s="119" t="s">
        <v>1097</v>
      </c>
      <c r="E97" s="119" t="s">
        <v>1092</v>
      </c>
      <c r="F97" s="119"/>
      <c r="G97" s="119" t="s">
        <v>1093</v>
      </c>
      <c r="H97" s="119" t="s">
        <v>1094</v>
      </c>
      <c r="I97" s="119" t="s">
        <v>988</v>
      </c>
      <c r="J97" s="119">
        <v>2050</v>
      </c>
      <c r="K97" s="120">
        <v>4.5577513868398958</v>
      </c>
    </row>
    <row r="98" spans="1:11" x14ac:dyDescent="0.25">
      <c r="A98" s="119" t="s">
        <v>1071</v>
      </c>
      <c r="B98" s="119" t="s">
        <v>1072</v>
      </c>
      <c r="C98" s="119" t="s">
        <v>233</v>
      </c>
      <c r="D98" s="119" t="s">
        <v>1097</v>
      </c>
      <c r="E98" s="119" t="s">
        <v>1092</v>
      </c>
      <c r="F98" s="119"/>
      <c r="G98" s="119" t="s">
        <v>1093</v>
      </c>
      <c r="H98" s="119" t="s">
        <v>1094</v>
      </c>
      <c r="I98" s="119" t="s">
        <v>194</v>
      </c>
      <c r="J98" s="119">
        <v>2015</v>
      </c>
      <c r="K98" s="120">
        <v>4.1066159855732369</v>
      </c>
    </row>
    <row r="99" spans="1:11" x14ac:dyDescent="0.25">
      <c r="A99" s="119" t="s">
        <v>1071</v>
      </c>
      <c r="B99" s="119" t="s">
        <v>1072</v>
      </c>
      <c r="C99" s="119" t="s">
        <v>233</v>
      </c>
      <c r="D99" s="119" t="s">
        <v>1097</v>
      </c>
      <c r="E99" s="119" t="s">
        <v>1092</v>
      </c>
      <c r="F99" s="119"/>
      <c r="G99" s="119" t="s">
        <v>1093</v>
      </c>
      <c r="H99" s="119" t="s">
        <v>1094</v>
      </c>
      <c r="I99" s="119" t="s">
        <v>194</v>
      </c>
      <c r="J99" s="119">
        <v>2020</v>
      </c>
      <c r="K99" s="120">
        <v>3.6728291205962398</v>
      </c>
    </row>
    <row r="100" spans="1:11" x14ac:dyDescent="0.25">
      <c r="A100" s="119" t="s">
        <v>1071</v>
      </c>
      <c r="B100" s="119" t="s">
        <v>1072</v>
      </c>
      <c r="C100" s="119" t="s">
        <v>233</v>
      </c>
      <c r="D100" s="119" t="s">
        <v>1097</v>
      </c>
      <c r="E100" s="119" t="s">
        <v>1092</v>
      </c>
      <c r="F100" s="119"/>
      <c r="G100" s="119" t="s">
        <v>1093</v>
      </c>
      <c r="H100" s="119" t="s">
        <v>1094</v>
      </c>
      <c r="I100" s="119" t="s">
        <v>194</v>
      </c>
      <c r="J100" s="119">
        <v>2030</v>
      </c>
      <c r="K100" s="120">
        <v>3.489187664566427</v>
      </c>
    </row>
    <row r="101" spans="1:11" x14ac:dyDescent="0.25">
      <c r="A101" s="119" t="s">
        <v>1071</v>
      </c>
      <c r="B101" s="119" t="s">
        <v>1072</v>
      </c>
      <c r="C101" s="119" t="s">
        <v>233</v>
      </c>
      <c r="D101" s="119" t="s">
        <v>1097</v>
      </c>
      <c r="E101" s="119" t="s">
        <v>1092</v>
      </c>
      <c r="F101" s="119"/>
      <c r="G101" s="119" t="s">
        <v>1093</v>
      </c>
      <c r="H101" s="119" t="s">
        <v>1094</v>
      </c>
      <c r="I101" s="119" t="s">
        <v>194</v>
      </c>
      <c r="J101" s="119">
        <v>2050</v>
      </c>
      <c r="K101" s="120">
        <v>3.3147282813381058</v>
      </c>
    </row>
    <row r="102" spans="1:11" x14ac:dyDescent="0.25">
      <c r="A102" s="119" t="s">
        <v>1071</v>
      </c>
      <c r="B102" s="119" t="s">
        <v>1072</v>
      </c>
      <c r="C102" s="119" t="s">
        <v>233</v>
      </c>
      <c r="D102" s="119" t="s">
        <v>1098</v>
      </c>
      <c r="E102" s="119" t="s">
        <v>1092</v>
      </c>
      <c r="F102" s="119"/>
      <c r="G102" s="119" t="s">
        <v>368</v>
      </c>
      <c r="H102" s="119"/>
      <c r="I102" s="119" t="s">
        <v>987</v>
      </c>
      <c r="J102" s="119">
        <v>2020</v>
      </c>
      <c r="K102" s="120">
        <v>0.29376282484662419</v>
      </c>
    </row>
    <row r="103" spans="1:11" x14ac:dyDescent="0.25">
      <c r="A103" s="119" t="s">
        <v>1071</v>
      </c>
      <c r="B103" s="119" t="s">
        <v>1072</v>
      </c>
      <c r="C103" s="119" t="s">
        <v>233</v>
      </c>
      <c r="D103" s="119" t="s">
        <v>1098</v>
      </c>
      <c r="E103" s="119" t="s">
        <v>1092</v>
      </c>
      <c r="F103" s="119"/>
      <c r="G103" s="119" t="s">
        <v>368</v>
      </c>
      <c r="H103" s="119"/>
      <c r="I103" s="119" t="s">
        <v>987</v>
      </c>
      <c r="J103" s="119">
        <v>2050</v>
      </c>
      <c r="K103" s="120">
        <v>0.46800000000000003</v>
      </c>
    </row>
    <row r="104" spans="1:11" x14ac:dyDescent="0.25">
      <c r="A104" s="119" t="s">
        <v>1071</v>
      </c>
      <c r="B104" s="119" t="s">
        <v>1072</v>
      </c>
      <c r="C104" s="119" t="s">
        <v>233</v>
      </c>
      <c r="D104" s="119" t="s">
        <v>1098</v>
      </c>
      <c r="E104" s="119" t="s">
        <v>1092</v>
      </c>
      <c r="F104" s="119"/>
      <c r="G104" s="119" t="s">
        <v>368</v>
      </c>
      <c r="H104" s="119"/>
      <c r="I104" s="119" t="s">
        <v>988</v>
      </c>
      <c r="J104" s="119">
        <v>2020</v>
      </c>
      <c r="K104" s="120">
        <v>0.96600000000000008</v>
      </c>
    </row>
    <row r="105" spans="1:11" x14ac:dyDescent="0.25">
      <c r="A105" s="119" t="s">
        <v>1071</v>
      </c>
      <c r="B105" s="119" t="s">
        <v>1072</v>
      </c>
      <c r="C105" s="119" t="s">
        <v>233</v>
      </c>
      <c r="D105" s="119" t="s">
        <v>1098</v>
      </c>
      <c r="E105" s="119" t="s">
        <v>1092</v>
      </c>
      <c r="F105" s="119"/>
      <c r="G105" s="119" t="s">
        <v>368</v>
      </c>
      <c r="H105" s="119"/>
      <c r="I105" s="119" t="s">
        <v>988</v>
      </c>
      <c r="J105" s="119">
        <v>2050</v>
      </c>
      <c r="K105" s="120">
        <v>1.6379999999999999</v>
      </c>
    </row>
    <row r="106" spans="1:11" x14ac:dyDescent="0.25">
      <c r="A106" s="119" t="s">
        <v>1071</v>
      </c>
      <c r="B106" s="119" t="s">
        <v>1072</v>
      </c>
      <c r="C106" s="119" t="s">
        <v>233</v>
      </c>
      <c r="D106" s="119" t="s">
        <v>1098</v>
      </c>
      <c r="E106" s="119" t="s">
        <v>1092</v>
      </c>
      <c r="F106" s="119"/>
      <c r="G106" s="119" t="s">
        <v>368</v>
      </c>
      <c r="H106" s="119"/>
      <c r="I106" s="119" t="s">
        <v>194</v>
      </c>
      <c r="J106" s="119">
        <v>2015</v>
      </c>
      <c r="K106" s="120">
        <v>0.51659387207969543</v>
      </c>
    </row>
    <row r="107" spans="1:11" x14ac:dyDescent="0.25">
      <c r="A107" s="119" t="s">
        <v>1071</v>
      </c>
      <c r="B107" s="119" t="s">
        <v>1072</v>
      </c>
      <c r="C107" s="119" t="s">
        <v>233</v>
      </c>
      <c r="D107" s="119" t="s">
        <v>1098</v>
      </c>
      <c r="E107" s="119" t="s">
        <v>1092</v>
      </c>
      <c r="F107" s="119"/>
      <c r="G107" s="119" t="s">
        <v>368</v>
      </c>
      <c r="H107" s="119"/>
      <c r="I107" s="119" t="s">
        <v>194</v>
      </c>
      <c r="J107" s="119">
        <v>2020</v>
      </c>
      <c r="K107" s="120">
        <v>0.54921555513287978</v>
      </c>
    </row>
    <row r="108" spans="1:11" x14ac:dyDescent="0.25">
      <c r="A108" s="119" t="s">
        <v>1071</v>
      </c>
      <c r="B108" s="119" t="s">
        <v>1072</v>
      </c>
      <c r="C108" s="119" t="s">
        <v>233</v>
      </c>
      <c r="D108" s="119" t="s">
        <v>1098</v>
      </c>
      <c r="E108" s="119" t="s">
        <v>1092</v>
      </c>
      <c r="F108" s="119"/>
      <c r="G108" s="119" t="s">
        <v>368</v>
      </c>
      <c r="H108" s="119"/>
      <c r="I108" s="119" t="s">
        <v>194</v>
      </c>
      <c r="J108" s="119">
        <v>2030</v>
      </c>
      <c r="K108" s="120">
        <v>0.80392421838291095</v>
      </c>
    </row>
    <row r="109" spans="1:11" x14ac:dyDescent="0.25">
      <c r="A109" s="119" t="s">
        <v>1071</v>
      </c>
      <c r="B109" s="119" t="s">
        <v>1072</v>
      </c>
      <c r="C109" s="119" t="s">
        <v>233</v>
      </c>
      <c r="D109" s="119" t="s">
        <v>1098</v>
      </c>
      <c r="E109" s="119" t="s">
        <v>1092</v>
      </c>
      <c r="F109" s="119"/>
      <c r="G109" s="119" t="s">
        <v>368</v>
      </c>
      <c r="H109" s="119"/>
      <c r="I109" s="119" t="s">
        <v>194</v>
      </c>
      <c r="J109" s="119">
        <v>2050</v>
      </c>
      <c r="K109" s="120">
        <v>0.93127855000792659</v>
      </c>
    </row>
    <row r="110" spans="1:11" x14ac:dyDescent="0.25">
      <c r="A110" s="119" t="s">
        <v>1071</v>
      </c>
      <c r="B110" s="119" t="s">
        <v>1072</v>
      </c>
      <c r="C110" s="119" t="s">
        <v>233</v>
      </c>
      <c r="D110" s="119" t="s">
        <v>1099</v>
      </c>
      <c r="E110" s="119" t="s">
        <v>1092</v>
      </c>
      <c r="F110" s="119"/>
      <c r="G110" s="119"/>
      <c r="H110" s="119"/>
      <c r="I110" s="119" t="s">
        <v>987</v>
      </c>
      <c r="J110" s="119">
        <v>2020</v>
      </c>
      <c r="K110" s="120">
        <v>0.41</v>
      </c>
    </row>
    <row r="111" spans="1:11" x14ac:dyDescent="0.25">
      <c r="A111" s="119" t="s">
        <v>1071</v>
      </c>
      <c r="B111" s="119" t="s">
        <v>1072</v>
      </c>
      <c r="C111" s="119" t="s">
        <v>233</v>
      </c>
      <c r="D111" s="119" t="s">
        <v>1099</v>
      </c>
      <c r="E111" s="119" t="s">
        <v>1092</v>
      </c>
      <c r="F111" s="119"/>
      <c r="G111" s="119"/>
      <c r="H111" s="119"/>
      <c r="I111" s="119" t="s">
        <v>987</v>
      </c>
      <c r="J111" s="119">
        <v>2050</v>
      </c>
      <c r="K111" s="120">
        <v>0.41</v>
      </c>
    </row>
    <row r="112" spans="1:11" x14ac:dyDescent="0.25">
      <c r="A112" s="119" t="s">
        <v>1071</v>
      </c>
      <c r="B112" s="119" t="s">
        <v>1072</v>
      </c>
      <c r="C112" s="119" t="s">
        <v>233</v>
      </c>
      <c r="D112" s="119" t="s">
        <v>1099</v>
      </c>
      <c r="E112" s="119" t="s">
        <v>1092</v>
      </c>
      <c r="F112" s="119"/>
      <c r="G112" s="119"/>
      <c r="H112" s="119"/>
      <c r="I112" s="119" t="s">
        <v>988</v>
      </c>
      <c r="J112" s="119">
        <v>2020</v>
      </c>
      <c r="K112" s="120">
        <v>0.41</v>
      </c>
    </row>
    <row r="113" spans="1:11" x14ac:dyDescent="0.25">
      <c r="A113" s="119" t="s">
        <v>1071</v>
      </c>
      <c r="B113" s="119" t="s">
        <v>1072</v>
      </c>
      <c r="C113" s="119" t="s">
        <v>233</v>
      </c>
      <c r="D113" s="119" t="s">
        <v>1099</v>
      </c>
      <c r="E113" s="119" t="s">
        <v>1092</v>
      </c>
      <c r="F113" s="119"/>
      <c r="G113" s="119"/>
      <c r="H113" s="119"/>
      <c r="I113" s="119" t="s">
        <v>988</v>
      </c>
      <c r="J113" s="119">
        <v>2050</v>
      </c>
      <c r="K113" s="120">
        <v>0.41</v>
      </c>
    </row>
    <row r="114" spans="1:11" x14ac:dyDescent="0.25">
      <c r="A114" s="119" t="s">
        <v>1071</v>
      </c>
      <c r="B114" s="119" t="s">
        <v>1072</v>
      </c>
      <c r="C114" s="119" t="s">
        <v>233</v>
      </c>
      <c r="D114" s="119" t="s">
        <v>1099</v>
      </c>
      <c r="E114" s="119" t="s">
        <v>1092</v>
      </c>
      <c r="F114" s="119"/>
      <c r="G114" s="119"/>
      <c r="H114" s="119"/>
      <c r="I114" s="119" t="s">
        <v>194</v>
      </c>
      <c r="J114" s="119">
        <v>2015</v>
      </c>
      <c r="K114" s="120">
        <v>0.41</v>
      </c>
    </row>
    <row r="115" spans="1:11" x14ac:dyDescent="0.25">
      <c r="A115" s="119" t="s">
        <v>1071</v>
      </c>
      <c r="B115" s="119" t="s">
        <v>1072</v>
      </c>
      <c r="C115" s="119" t="s">
        <v>233</v>
      </c>
      <c r="D115" s="119" t="s">
        <v>1099</v>
      </c>
      <c r="E115" s="119" t="s">
        <v>1092</v>
      </c>
      <c r="F115" s="119"/>
      <c r="G115" s="119"/>
      <c r="H115" s="119"/>
      <c r="I115" s="119" t="s">
        <v>194</v>
      </c>
      <c r="J115" s="119">
        <v>2020</v>
      </c>
      <c r="K115" s="120">
        <v>0.41</v>
      </c>
    </row>
    <row r="116" spans="1:11" x14ac:dyDescent="0.25">
      <c r="A116" s="119" t="s">
        <v>1071</v>
      </c>
      <c r="B116" s="119" t="s">
        <v>1072</v>
      </c>
      <c r="C116" s="119" t="s">
        <v>233</v>
      </c>
      <c r="D116" s="119" t="s">
        <v>1099</v>
      </c>
      <c r="E116" s="119" t="s">
        <v>1092</v>
      </c>
      <c r="F116" s="119"/>
      <c r="G116" s="119"/>
      <c r="H116" s="119"/>
      <c r="I116" s="119" t="s">
        <v>194</v>
      </c>
      <c r="J116" s="119">
        <v>2030</v>
      </c>
      <c r="K116" s="120">
        <v>0.41</v>
      </c>
    </row>
    <row r="117" spans="1:11" x14ac:dyDescent="0.25">
      <c r="A117" s="119" t="s">
        <v>1071</v>
      </c>
      <c r="B117" s="119" t="s">
        <v>1072</v>
      </c>
      <c r="C117" s="119" t="s">
        <v>233</v>
      </c>
      <c r="D117" s="119" t="s">
        <v>1099</v>
      </c>
      <c r="E117" s="119" t="s">
        <v>1092</v>
      </c>
      <c r="F117" s="119"/>
      <c r="G117" s="119"/>
      <c r="H117" s="119"/>
      <c r="I117" s="119" t="s">
        <v>194</v>
      </c>
      <c r="J117" s="119">
        <v>2050</v>
      </c>
      <c r="K117" s="120">
        <v>0.41</v>
      </c>
    </row>
    <row r="118" spans="1:11" x14ac:dyDescent="0.25">
      <c r="A118" s="119" t="s">
        <v>1071</v>
      </c>
      <c r="B118" s="119" t="s">
        <v>1072</v>
      </c>
      <c r="C118" s="119" t="s">
        <v>233</v>
      </c>
      <c r="D118" s="119" t="s">
        <v>1100</v>
      </c>
      <c r="E118" s="119" t="s">
        <v>1101</v>
      </c>
      <c r="F118" s="119"/>
      <c r="G118" s="119" t="s">
        <v>1102</v>
      </c>
      <c r="H118" s="119" t="s">
        <v>1103</v>
      </c>
      <c r="I118" s="119" t="s">
        <v>987</v>
      </c>
      <c r="J118" s="119">
        <v>2020</v>
      </c>
      <c r="K118" s="120">
        <v>1.5396228298720569</v>
      </c>
    </row>
    <row r="119" spans="1:11" x14ac:dyDescent="0.25">
      <c r="A119" s="119" t="s">
        <v>1071</v>
      </c>
      <c r="B119" s="119" t="s">
        <v>1072</v>
      </c>
      <c r="C119" s="119" t="s">
        <v>233</v>
      </c>
      <c r="D119" s="119" t="s">
        <v>1100</v>
      </c>
      <c r="E119" s="119" t="s">
        <v>1101</v>
      </c>
      <c r="F119" s="119"/>
      <c r="G119" s="119" t="s">
        <v>1102</v>
      </c>
      <c r="H119" s="119" t="s">
        <v>1103</v>
      </c>
      <c r="I119" s="119" t="s">
        <v>987</v>
      </c>
      <c r="J119" s="119">
        <v>2050</v>
      </c>
      <c r="K119" s="120">
        <v>1.247094492196366</v>
      </c>
    </row>
    <row r="120" spans="1:11" x14ac:dyDescent="0.25">
      <c r="A120" s="119" t="s">
        <v>1071</v>
      </c>
      <c r="B120" s="119" t="s">
        <v>1072</v>
      </c>
      <c r="C120" s="119" t="s">
        <v>233</v>
      </c>
      <c r="D120" s="119" t="s">
        <v>1100</v>
      </c>
      <c r="E120" s="119" t="s">
        <v>1101</v>
      </c>
      <c r="F120" s="119"/>
      <c r="G120" s="119" t="s">
        <v>1102</v>
      </c>
      <c r="H120" s="119" t="s">
        <v>1103</v>
      </c>
      <c r="I120" s="119" t="s">
        <v>988</v>
      </c>
      <c r="J120" s="119">
        <v>2020</v>
      </c>
      <c r="K120" s="120">
        <v>1.900768925767971</v>
      </c>
    </row>
    <row r="121" spans="1:11" x14ac:dyDescent="0.25">
      <c r="A121" s="119" t="s">
        <v>1071</v>
      </c>
      <c r="B121" s="119" t="s">
        <v>1072</v>
      </c>
      <c r="C121" s="119" t="s">
        <v>233</v>
      </c>
      <c r="D121" s="119" t="s">
        <v>1100</v>
      </c>
      <c r="E121" s="119" t="s">
        <v>1101</v>
      </c>
      <c r="F121" s="119"/>
      <c r="G121" s="119" t="s">
        <v>1102</v>
      </c>
      <c r="H121" s="119" t="s">
        <v>1103</v>
      </c>
      <c r="I121" s="119" t="s">
        <v>988</v>
      </c>
      <c r="J121" s="119">
        <v>2050</v>
      </c>
      <c r="K121" s="120">
        <v>1.5396228298720569</v>
      </c>
    </row>
    <row r="122" spans="1:11" x14ac:dyDescent="0.25">
      <c r="A122" s="119" t="s">
        <v>1071</v>
      </c>
      <c r="B122" s="119" t="s">
        <v>1072</v>
      </c>
      <c r="C122" s="119" t="s">
        <v>233</v>
      </c>
      <c r="D122" s="119" t="s">
        <v>1100</v>
      </c>
      <c r="E122" s="119" t="s">
        <v>1101</v>
      </c>
      <c r="F122" s="119"/>
      <c r="G122" s="119" t="s">
        <v>1102</v>
      </c>
      <c r="H122" s="119" t="s">
        <v>1103</v>
      </c>
      <c r="I122" s="119" t="s">
        <v>194</v>
      </c>
      <c r="J122" s="119">
        <v>2015</v>
      </c>
      <c r="K122" s="120">
        <v>1.8141415733691491</v>
      </c>
    </row>
    <row r="123" spans="1:11" x14ac:dyDescent="0.25">
      <c r="A123" s="119" t="s">
        <v>1071</v>
      </c>
      <c r="B123" s="119" t="s">
        <v>1072</v>
      </c>
      <c r="C123" s="119" t="s">
        <v>233</v>
      </c>
      <c r="D123" s="119" t="s">
        <v>1100</v>
      </c>
      <c r="E123" s="119" t="s">
        <v>1101</v>
      </c>
      <c r="F123" s="119"/>
      <c r="G123" s="119" t="s">
        <v>1102</v>
      </c>
      <c r="H123" s="119" t="s">
        <v>1103</v>
      </c>
      <c r="I123" s="119" t="s">
        <v>194</v>
      </c>
      <c r="J123" s="119">
        <v>2020</v>
      </c>
      <c r="K123" s="120">
        <v>1.7106920331911739</v>
      </c>
    </row>
    <row r="124" spans="1:11" x14ac:dyDescent="0.25">
      <c r="A124" s="119" t="s">
        <v>1071</v>
      </c>
      <c r="B124" s="119" t="s">
        <v>1072</v>
      </c>
      <c r="C124" s="119" t="s">
        <v>233</v>
      </c>
      <c r="D124" s="119" t="s">
        <v>1100</v>
      </c>
      <c r="E124" s="119" t="s">
        <v>1101</v>
      </c>
      <c r="F124" s="119"/>
      <c r="G124" s="119" t="s">
        <v>1102</v>
      </c>
      <c r="H124" s="119" t="s">
        <v>1103</v>
      </c>
      <c r="I124" s="119" t="s">
        <v>194</v>
      </c>
      <c r="J124" s="119">
        <v>2030</v>
      </c>
      <c r="K124" s="120">
        <v>1.5396228298720569</v>
      </c>
    </row>
    <row r="125" spans="1:11" x14ac:dyDescent="0.25">
      <c r="A125" s="119" t="s">
        <v>1071</v>
      </c>
      <c r="B125" s="119" t="s">
        <v>1072</v>
      </c>
      <c r="C125" s="119" t="s">
        <v>233</v>
      </c>
      <c r="D125" s="119" t="s">
        <v>1100</v>
      </c>
      <c r="E125" s="119" t="s">
        <v>1101</v>
      </c>
      <c r="F125" s="119"/>
      <c r="G125" s="119" t="s">
        <v>1102</v>
      </c>
      <c r="H125" s="119" t="s">
        <v>1103</v>
      </c>
      <c r="I125" s="119" t="s">
        <v>194</v>
      </c>
      <c r="J125" s="119">
        <v>2050</v>
      </c>
      <c r="K125" s="120">
        <v>1.3856605468848511</v>
      </c>
    </row>
    <row r="126" spans="1:11" x14ac:dyDescent="0.25">
      <c r="A126" s="119" t="s">
        <v>1071</v>
      </c>
      <c r="B126" s="119" t="s">
        <v>1072</v>
      </c>
      <c r="C126" s="119" t="s">
        <v>233</v>
      </c>
      <c r="D126" s="119" t="s">
        <v>1104</v>
      </c>
      <c r="E126" s="119" t="s">
        <v>1105</v>
      </c>
      <c r="F126" s="119"/>
      <c r="G126" s="119"/>
      <c r="H126" s="119"/>
      <c r="I126" s="119" t="s">
        <v>987</v>
      </c>
      <c r="J126" s="119">
        <v>2020</v>
      </c>
      <c r="K126" s="120">
        <v>154397.58718954289</v>
      </c>
    </row>
    <row r="127" spans="1:11" x14ac:dyDescent="0.25">
      <c r="A127" s="119" t="s">
        <v>1071</v>
      </c>
      <c r="B127" s="119" t="s">
        <v>1072</v>
      </c>
      <c r="C127" s="119" t="s">
        <v>233</v>
      </c>
      <c r="D127" s="119" t="s">
        <v>1104</v>
      </c>
      <c r="E127" s="119" t="s">
        <v>1105</v>
      </c>
      <c r="F127" s="119"/>
      <c r="G127" s="119"/>
      <c r="H127" s="119"/>
      <c r="I127" s="119" t="s">
        <v>987</v>
      </c>
      <c r="J127" s="119">
        <v>2050</v>
      </c>
      <c r="K127" s="120">
        <v>150000.99028005439</v>
      </c>
    </row>
    <row r="128" spans="1:11" x14ac:dyDescent="0.25">
      <c r="A128" s="119" t="s">
        <v>1071</v>
      </c>
      <c r="B128" s="119" t="s">
        <v>1072</v>
      </c>
      <c r="C128" s="119" t="s">
        <v>233</v>
      </c>
      <c r="D128" s="119" t="s">
        <v>1104</v>
      </c>
      <c r="E128" s="119" t="s">
        <v>1105</v>
      </c>
      <c r="F128" s="119"/>
      <c r="G128" s="119"/>
      <c r="H128" s="119"/>
      <c r="I128" s="119" t="s">
        <v>988</v>
      </c>
      <c r="J128" s="119">
        <v>2020</v>
      </c>
      <c r="K128" s="120">
        <v>245575.03674852799</v>
      </c>
    </row>
    <row r="129" spans="1:11" x14ac:dyDescent="0.25">
      <c r="A129" s="119" t="s">
        <v>1071</v>
      </c>
      <c r="B129" s="119" t="s">
        <v>1072</v>
      </c>
      <c r="C129" s="119" t="s">
        <v>233</v>
      </c>
      <c r="D129" s="119" t="s">
        <v>1104</v>
      </c>
      <c r="E129" s="119" t="s">
        <v>1105</v>
      </c>
      <c r="F129" s="119"/>
      <c r="G129" s="119"/>
      <c r="H129" s="119"/>
      <c r="I129" s="119" t="s">
        <v>988</v>
      </c>
      <c r="J129" s="119">
        <v>2050</v>
      </c>
      <c r="K129" s="120">
        <v>252438.88699442201</v>
      </c>
    </row>
    <row r="130" spans="1:11" x14ac:dyDescent="0.25">
      <c r="A130" s="119" t="s">
        <v>1071</v>
      </c>
      <c r="B130" s="119" t="s">
        <v>1072</v>
      </c>
      <c r="C130" s="119" t="s">
        <v>233</v>
      </c>
      <c r="D130" s="119" t="s">
        <v>1104</v>
      </c>
      <c r="E130" s="119" t="s">
        <v>1105</v>
      </c>
      <c r="F130" s="119"/>
      <c r="G130" s="119"/>
      <c r="H130" s="119"/>
      <c r="I130" s="119" t="s">
        <v>194</v>
      </c>
      <c r="J130" s="119">
        <v>2015</v>
      </c>
      <c r="K130" s="120">
        <v>198785.1793969619</v>
      </c>
    </row>
    <row r="131" spans="1:11" x14ac:dyDescent="0.25">
      <c r="A131" s="119" t="s">
        <v>1071</v>
      </c>
      <c r="B131" s="119" t="s">
        <v>1072</v>
      </c>
      <c r="C131" s="119" t="s">
        <v>233</v>
      </c>
      <c r="D131" s="119" t="s">
        <v>1104</v>
      </c>
      <c r="E131" s="119" t="s">
        <v>1105</v>
      </c>
      <c r="F131" s="119"/>
      <c r="G131" s="119"/>
      <c r="H131" s="119"/>
      <c r="I131" s="119" t="s">
        <v>194</v>
      </c>
      <c r="J131" s="119">
        <v>2020</v>
      </c>
      <c r="K131" s="120">
        <v>194715.0214064848</v>
      </c>
    </row>
    <row r="132" spans="1:11" x14ac:dyDescent="0.25">
      <c r="A132" s="119" t="s">
        <v>1071</v>
      </c>
      <c r="B132" s="119" t="s">
        <v>1072</v>
      </c>
      <c r="C132" s="119" t="s">
        <v>233</v>
      </c>
      <c r="D132" s="119" t="s">
        <v>1104</v>
      </c>
      <c r="E132" s="119" t="s">
        <v>1105</v>
      </c>
      <c r="F132" s="119"/>
      <c r="G132" s="119"/>
      <c r="H132" s="119"/>
      <c r="I132" s="119" t="s">
        <v>194</v>
      </c>
      <c r="J132" s="119">
        <v>2030</v>
      </c>
      <c r="K132" s="120">
        <v>197702.43921954939</v>
      </c>
    </row>
    <row r="133" spans="1:11" x14ac:dyDescent="0.25">
      <c r="A133" s="119" t="s">
        <v>1071</v>
      </c>
      <c r="B133" s="119" t="s">
        <v>1072</v>
      </c>
      <c r="C133" s="119" t="s">
        <v>233</v>
      </c>
      <c r="D133" s="119" t="s">
        <v>1104</v>
      </c>
      <c r="E133" s="119" t="s">
        <v>1105</v>
      </c>
      <c r="F133" s="119"/>
      <c r="G133" s="119"/>
      <c r="H133" s="119"/>
      <c r="I133" s="119" t="s">
        <v>194</v>
      </c>
      <c r="J133" s="119">
        <v>2050</v>
      </c>
      <c r="K133" s="120">
        <v>195722.30695110411</v>
      </c>
    </row>
    <row r="134" spans="1:11" x14ac:dyDescent="0.25">
      <c r="A134" s="119" t="s">
        <v>1071</v>
      </c>
      <c r="B134" s="119" t="s">
        <v>1072</v>
      </c>
      <c r="C134" s="119" t="s">
        <v>188</v>
      </c>
      <c r="D134" s="119" t="s">
        <v>1106</v>
      </c>
      <c r="E134" s="119" t="s">
        <v>1107</v>
      </c>
      <c r="F134" s="119"/>
      <c r="G134" s="119" t="s">
        <v>238</v>
      </c>
      <c r="H134" s="119" t="s">
        <v>407</v>
      </c>
      <c r="I134" s="119" t="s">
        <v>987</v>
      </c>
      <c r="J134" s="119">
        <v>2020</v>
      </c>
      <c r="K134" s="120">
        <v>0.17</v>
      </c>
    </row>
    <row r="135" spans="1:11" x14ac:dyDescent="0.25">
      <c r="A135" s="119" t="s">
        <v>1071</v>
      </c>
      <c r="B135" s="119" t="s">
        <v>1072</v>
      </c>
      <c r="C135" s="119" t="s">
        <v>188</v>
      </c>
      <c r="D135" s="119" t="s">
        <v>1106</v>
      </c>
      <c r="E135" s="119" t="s">
        <v>1107</v>
      </c>
      <c r="F135" s="119"/>
      <c r="G135" s="119" t="s">
        <v>238</v>
      </c>
      <c r="H135" s="119" t="s">
        <v>407</v>
      </c>
      <c r="I135" s="119" t="s">
        <v>987</v>
      </c>
      <c r="J135" s="119">
        <v>2050</v>
      </c>
      <c r="K135" s="120">
        <v>0.17</v>
      </c>
    </row>
    <row r="136" spans="1:11" x14ac:dyDescent="0.25">
      <c r="A136" s="119" t="s">
        <v>1071</v>
      </c>
      <c r="B136" s="119" t="s">
        <v>1072</v>
      </c>
      <c r="C136" s="119" t="s">
        <v>188</v>
      </c>
      <c r="D136" s="119" t="s">
        <v>1106</v>
      </c>
      <c r="E136" s="119" t="s">
        <v>1107</v>
      </c>
      <c r="F136" s="119"/>
      <c r="G136" s="119" t="s">
        <v>238</v>
      </c>
      <c r="H136" s="119" t="s">
        <v>407</v>
      </c>
      <c r="I136" s="119" t="s">
        <v>988</v>
      </c>
      <c r="J136" s="119">
        <v>2020</v>
      </c>
      <c r="K136" s="120">
        <v>0.88</v>
      </c>
    </row>
    <row r="137" spans="1:11" x14ac:dyDescent="0.25">
      <c r="A137" s="119" t="s">
        <v>1071</v>
      </c>
      <c r="B137" s="119" t="s">
        <v>1072</v>
      </c>
      <c r="C137" s="119" t="s">
        <v>188</v>
      </c>
      <c r="D137" s="119" t="s">
        <v>1106</v>
      </c>
      <c r="E137" s="119" t="s">
        <v>1107</v>
      </c>
      <c r="F137" s="119"/>
      <c r="G137" s="119" t="s">
        <v>238</v>
      </c>
      <c r="H137" s="119" t="s">
        <v>407</v>
      </c>
      <c r="I137" s="119" t="s">
        <v>988</v>
      </c>
      <c r="J137" s="119">
        <v>2050</v>
      </c>
      <c r="K137" s="120">
        <v>0.88</v>
      </c>
    </row>
    <row r="138" spans="1:11" x14ac:dyDescent="0.25">
      <c r="A138" s="119" t="s">
        <v>1071</v>
      </c>
      <c r="B138" s="119" t="s">
        <v>1072</v>
      </c>
      <c r="C138" s="119" t="s">
        <v>188</v>
      </c>
      <c r="D138" s="119" t="s">
        <v>1106</v>
      </c>
      <c r="E138" s="119" t="s">
        <v>1107</v>
      </c>
      <c r="F138" s="119"/>
      <c r="G138" s="119" t="s">
        <v>238</v>
      </c>
      <c r="H138" s="119" t="s">
        <v>407</v>
      </c>
      <c r="I138" s="119" t="s">
        <v>194</v>
      </c>
      <c r="J138" s="119">
        <v>2015</v>
      </c>
      <c r="K138" s="120">
        <v>0.44</v>
      </c>
    </row>
    <row r="139" spans="1:11" x14ac:dyDescent="0.25">
      <c r="A139" s="119" t="s">
        <v>1071</v>
      </c>
      <c r="B139" s="119" t="s">
        <v>1072</v>
      </c>
      <c r="C139" s="119" t="s">
        <v>188</v>
      </c>
      <c r="D139" s="119" t="s">
        <v>1106</v>
      </c>
      <c r="E139" s="119" t="s">
        <v>1107</v>
      </c>
      <c r="F139" s="119"/>
      <c r="G139" s="119" t="s">
        <v>238</v>
      </c>
      <c r="H139" s="119" t="s">
        <v>407</v>
      </c>
      <c r="I139" s="119" t="s">
        <v>194</v>
      </c>
      <c r="J139" s="119">
        <v>2020</v>
      </c>
      <c r="K139" s="120">
        <v>0.42</v>
      </c>
    </row>
    <row r="140" spans="1:11" x14ac:dyDescent="0.25">
      <c r="A140" s="119" t="s">
        <v>1071</v>
      </c>
      <c r="B140" s="119" t="s">
        <v>1072</v>
      </c>
      <c r="C140" s="119" t="s">
        <v>188</v>
      </c>
      <c r="D140" s="119" t="s">
        <v>1106</v>
      </c>
      <c r="E140" s="119" t="s">
        <v>1107</v>
      </c>
      <c r="F140" s="119"/>
      <c r="G140" s="119" t="s">
        <v>238</v>
      </c>
      <c r="H140" s="119" t="s">
        <v>407</v>
      </c>
      <c r="I140" s="119" t="s">
        <v>194</v>
      </c>
      <c r="J140" s="119">
        <v>2030</v>
      </c>
      <c r="K140" s="120">
        <v>0.42</v>
      </c>
    </row>
    <row r="141" spans="1:11" x14ac:dyDescent="0.25">
      <c r="A141" s="119" t="s">
        <v>1071</v>
      </c>
      <c r="B141" s="119" t="s">
        <v>1072</v>
      </c>
      <c r="C141" s="119" t="s">
        <v>188</v>
      </c>
      <c r="D141" s="119" t="s">
        <v>1106</v>
      </c>
      <c r="E141" s="119" t="s">
        <v>1107</v>
      </c>
      <c r="F141" s="119"/>
      <c r="G141" s="119" t="s">
        <v>238</v>
      </c>
      <c r="H141" s="119" t="s">
        <v>407</v>
      </c>
      <c r="I141" s="119" t="s">
        <v>194</v>
      </c>
      <c r="J141" s="119">
        <v>2050</v>
      </c>
      <c r="K141" s="120">
        <v>0.42</v>
      </c>
    </row>
    <row r="142" spans="1:11" x14ac:dyDescent="0.25">
      <c r="A142" s="119" t="s">
        <v>1108</v>
      </c>
      <c r="B142" s="119" t="s">
        <v>1109</v>
      </c>
      <c r="C142" s="119" t="s">
        <v>195</v>
      </c>
      <c r="D142" s="119" t="s">
        <v>1110</v>
      </c>
      <c r="E142" s="119" t="s">
        <v>1111</v>
      </c>
      <c r="F142" s="119"/>
      <c r="G142" s="119"/>
      <c r="H142" s="119" t="s">
        <v>1112</v>
      </c>
      <c r="I142" s="119" t="s">
        <v>194</v>
      </c>
      <c r="J142" s="119">
        <v>2015</v>
      </c>
      <c r="K142" s="120">
        <v>9.2086572813314966E-3</v>
      </c>
    </row>
    <row r="143" spans="1:11" x14ac:dyDescent="0.25">
      <c r="A143" s="119" t="s">
        <v>1108</v>
      </c>
      <c r="B143" s="119" t="s">
        <v>1109</v>
      </c>
      <c r="C143" s="119" t="s">
        <v>195</v>
      </c>
      <c r="D143" s="119" t="s">
        <v>1110</v>
      </c>
      <c r="E143" s="119" t="s">
        <v>1111</v>
      </c>
      <c r="F143" s="119"/>
      <c r="G143" s="119"/>
      <c r="H143" s="119" t="s">
        <v>1112</v>
      </c>
      <c r="I143" s="119" t="s">
        <v>194</v>
      </c>
      <c r="J143" s="119">
        <v>2020</v>
      </c>
      <c r="K143" s="120">
        <v>8.4012239363742813E-3</v>
      </c>
    </row>
    <row r="144" spans="1:11" x14ac:dyDescent="0.25">
      <c r="A144" s="119" t="s">
        <v>1108</v>
      </c>
      <c r="B144" s="119" t="s">
        <v>1109</v>
      </c>
      <c r="C144" s="119" t="s">
        <v>195</v>
      </c>
      <c r="D144" s="119" t="s">
        <v>1110</v>
      </c>
      <c r="E144" s="119" t="s">
        <v>1111</v>
      </c>
      <c r="F144" s="119"/>
      <c r="G144" s="119"/>
      <c r="H144" s="119" t="s">
        <v>1112</v>
      </c>
      <c r="I144" s="119" t="s">
        <v>194</v>
      </c>
      <c r="J144" s="119">
        <v>2030</v>
      </c>
      <c r="K144" s="120">
        <v>8.4012239363742813E-3</v>
      </c>
    </row>
    <row r="145" spans="1:11" x14ac:dyDescent="0.25">
      <c r="A145" s="119" t="s">
        <v>1108</v>
      </c>
      <c r="B145" s="119" t="s">
        <v>1109</v>
      </c>
      <c r="C145" s="119" t="s">
        <v>195</v>
      </c>
      <c r="D145" s="119" t="s">
        <v>1110</v>
      </c>
      <c r="E145" s="119" t="s">
        <v>1111</v>
      </c>
      <c r="F145" s="119"/>
      <c r="G145" s="119"/>
      <c r="H145" s="119" t="s">
        <v>1112</v>
      </c>
      <c r="I145" s="119" t="s">
        <v>194</v>
      </c>
      <c r="J145" s="119">
        <v>2050</v>
      </c>
      <c r="K145" s="120">
        <v>8.4012239363742813E-3</v>
      </c>
    </row>
    <row r="146" spans="1:11" x14ac:dyDescent="0.25">
      <c r="A146" s="119" t="s">
        <v>1108</v>
      </c>
      <c r="B146" s="119" t="s">
        <v>1109</v>
      </c>
      <c r="C146" s="119" t="s">
        <v>195</v>
      </c>
      <c r="D146" s="119" t="s">
        <v>1113</v>
      </c>
      <c r="E146" s="119" t="s">
        <v>1111</v>
      </c>
      <c r="F146" s="119"/>
      <c r="G146" s="119"/>
      <c r="H146" s="119" t="s">
        <v>1112</v>
      </c>
      <c r="I146" s="119" t="s">
        <v>194</v>
      </c>
      <c r="J146" s="119">
        <v>2015</v>
      </c>
      <c r="K146" s="120">
        <v>3.1240122282366521E-2</v>
      </c>
    </row>
    <row r="147" spans="1:11" x14ac:dyDescent="0.25">
      <c r="A147" s="119" t="s">
        <v>1108</v>
      </c>
      <c r="B147" s="119" t="s">
        <v>1109</v>
      </c>
      <c r="C147" s="119" t="s">
        <v>195</v>
      </c>
      <c r="D147" s="119" t="s">
        <v>1113</v>
      </c>
      <c r="E147" s="119" t="s">
        <v>1111</v>
      </c>
      <c r="F147" s="119"/>
      <c r="G147" s="119"/>
      <c r="H147" s="119" t="s">
        <v>1112</v>
      </c>
      <c r="I147" s="119" t="s">
        <v>194</v>
      </c>
      <c r="J147" s="119">
        <v>2020</v>
      </c>
      <c r="K147" s="120">
        <v>2.8500926364796619E-2</v>
      </c>
    </row>
    <row r="148" spans="1:11" x14ac:dyDescent="0.25">
      <c r="A148" s="119" t="s">
        <v>1108</v>
      </c>
      <c r="B148" s="119" t="s">
        <v>1109</v>
      </c>
      <c r="C148" s="119" t="s">
        <v>195</v>
      </c>
      <c r="D148" s="119" t="s">
        <v>1113</v>
      </c>
      <c r="E148" s="119" t="s">
        <v>1111</v>
      </c>
      <c r="F148" s="119"/>
      <c r="G148" s="119"/>
      <c r="H148" s="119" t="s">
        <v>1112</v>
      </c>
      <c r="I148" s="119" t="s">
        <v>194</v>
      </c>
      <c r="J148" s="119">
        <v>2030</v>
      </c>
      <c r="K148" s="120">
        <v>2.8500926364796619E-2</v>
      </c>
    </row>
    <row r="149" spans="1:11" x14ac:dyDescent="0.25">
      <c r="A149" s="119" t="s">
        <v>1108</v>
      </c>
      <c r="B149" s="119" t="s">
        <v>1109</v>
      </c>
      <c r="C149" s="119" t="s">
        <v>195</v>
      </c>
      <c r="D149" s="119" t="s">
        <v>1113</v>
      </c>
      <c r="E149" s="119" t="s">
        <v>1111</v>
      </c>
      <c r="F149" s="119"/>
      <c r="G149" s="119"/>
      <c r="H149" s="119" t="s">
        <v>1112</v>
      </c>
      <c r="I149" s="119" t="s">
        <v>194</v>
      </c>
      <c r="J149" s="119">
        <v>2050</v>
      </c>
      <c r="K149" s="120">
        <v>2.8500926364796619E-2</v>
      </c>
    </row>
    <row r="150" spans="1:11" x14ac:dyDescent="0.25">
      <c r="A150" s="119" t="s">
        <v>1108</v>
      </c>
      <c r="B150" s="119" t="s">
        <v>1109</v>
      </c>
      <c r="C150" s="119" t="s">
        <v>195</v>
      </c>
      <c r="D150" s="119" t="s">
        <v>1114</v>
      </c>
      <c r="E150" s="119" t="s">
        <v>1077</v>
      </c>
      <c r="F150" s="119"/>
      <c r="G150" s="119" t="s">
        <v>199</v>
      </c>
      <c r="H150" s="119"/>
      <c r="I150" s="119" t="s">
        <v>194</v>
      </c>
      <c r="J150" s="119">
        <v>2015</v>
      </c>
      <c r="K150" s="120">
        <v>63</v>
      </c>
    </row>
    <row r="151" spans="1:11" x14ac:dyDescent="0.25">
      <c r="A151" s="119" t="s">
        <v>1108</v>
      </c>
      <c r="B151" s="119" t="s">
        <v>1109</v>
      </c>
      <c r="C151" s="119" t="s">
        <v>195</v>
      </c>
      <c r="D151" s="119" t="s">
        <v>1114</v>
      </c>
      <c r="E151" s="119" t="s">
        <v>1077</v>
      </c>
      <c r="F151" s="119"/>
      <c r="G151" s="119" t="s">
        <v>199</v>
      </c>
      <c r="H151" s="119"/>
      <c r="I151" s="119" t="s">
        <v>194</v>
      </c>
      <c r="J151" s="119">
        <v>2020</v>
      </c>
      <c r="K151" s="120">
        <v>63</v>
      </c>
    </row>
    <row r="152" spans="1:11" x14ac:dyDescent="0.25">
      <c r="A152" s="119" t="s">
        <v>1108</v>
      </c>
      <c r="B152" s="119" t="s">
        <v>1109</v>
      </c>
      <c r="C152" s="119" t="s">
        <v>195</v>
      </c>
      <c r="D152" s="119" t="s">
        <v>1114</v>
      </c>
      <c r="E152" s="119" t="s">
        <v>1077</v>
      </c>
      <c r="F152" s="119"/>
      <c r="G152" s="119" t="s">
        <v>199</v>
      </c>
      <c r="H152" s="119"/>
      <c r="I152" s="119" t="s">
        <v>194</v>
      </c>
      <c r="J152" s="119">
        <v>2030</v>
      </c>
      <c r="K152" s="120">
        <v>63</v>
      </c>
    </row>
    <row r="153" spans="1:11" x14ac:dyDescent="0.25">
      <c r="A153" s="119" t="s">
        <v>1108</v>
      </c>
      <c r="B153" s="119" t="s">
        <v>1109</v>
      </c>
      <c r="C153" s="119" t="s">
        <v>195</v>
      </c>
      <c r="D153" s="119" t="s">
        <v>1114</v>
      </c>
      <c r="E153" s="119" t="s">
        <v>1077</v>
      </c>
      <c r="F153" s="119"/>
      <c r="G153" s="119" t="s">
        <v>199</v>
      </c>
      <c r="H153" s="119"/>
      <c r="I153" s="119" t="s">
        <v>194</v>
      </c>
      <c r="J153" s="119">
        <v>2050</v>
      </c>
      <c r="K153" s="120">
        <v>63</v>
      </c>
    </row>
    <row r="154" spans="1:11" x14ac:dyDescent="0.25">
      <c r="A154" s="119" t="s">
        <v>1108</v>
      </c>
      <c r="B154" s="119" t="s">
        <v>1109</v>
      </c>
      <c r="C154" s="119" t="s">
        <v>195</v>
      </c>
      <c r="D154" s="119" t="s">
        <v>1115</v>
      </c>
      <c r="E154" s="119" t="s">
        <v>1077</v>
      </c>
      <c r="F154" s="119"/>
      <c r="G154" s="119" t="s">
        <v>199</v>
      </c>
      <c r="H154" s="119"/>
      <c r="I154" s="119" t="s">
        <v>194</v>
      </c>
      <c r="J154" s="119">
        <v>2015</v>
      </c>
      <c r="K154" s="120">
        <v>18.600000000000001</v>
      </c>
    </row>
    <row r="155" spans="1:11" x14ac:dyDescent="0.25">
      <c r="A155" s="119" t="s">
        <v>1108</v>
      </c>
      <c r="B155" s="119" t="s">
        <v>1109</v>
      </c>
      <c r="C155" s="119" t="s">
        <v>195</v>
      </c>
      <c r="D155" s="119" t="s">
        <v>1115</v>
      </c>
      <c r="E155" s="119" t="s">
        <v>1077</v>
      </c>
      <c r="F155" s="119"/>
      <c r="G155" s="119" t="s">
        <v>199</v>
      </c>
      <c r="H155" s="119"/>
      <c r="I155" s="119" t="s">
        <v>194</v>
      </c>
      <c r="J155" s="119">
        <v>2020</v>
      </c>
      <c r="K155" s="120">
        <v>18.600000000000001</v>
      </c>
    </row>
    <row r="156" spans="1:11" x14ac:dyDescent="0.25">
      <c r="A156" s="119" t="s">
        <v>1108</v>
      </c>
      <c r="B156" s="119" t="s">
        <v>1109</v>
      </c>
      <c r="C156" s="119" t="s">
        <v>195</v>
      </c>
      <c r="D156" s="119" t="s">
        <v>1115</v>
      </c>
      <c r="E156" s="119" t="s">
        <v>1077</v>
      </c>
      <c r="F156" s="119"/>
      <c r="G156" s="119" t="s">
        <v>199</v>
      </c>
      <c r="H156" s="119"/>
      <c r="I156" s="119" t="s">
        <v>194</v>
      </c>
      <c r="J156" s="119">
        <v>2030</v>
      </c>
      <c r="K156" s="120">
        <v>18.600000000000001</v>
      </c>
    </row>
    <row r="157" spans="1:11" x14ac:dyDescent="0.25">
      <c r="A157" s="119" t="s">
        <v>1108</v>
      </c>
      <c r="B157" s="119" t="s">
        <v>1109</v>
      </c>
      <c r="C157" s="119" t="s">
        <v>195</v>
      </c>
      <c r="D157" s="119" t="s">
        <v>1115</v>
      </c>
      <c r="E157" s="119" t="s">
        <v>1077</v>
      </c>
      <c r="F157" s="119"/>
      <c r="G157" s="119" t="s">
        <v>199</v>
      </c>
      <c r="H157" s="119"/>
      <c r="I157" s="119" t="s">
        <v>194</v>
      </c>
      <c r="J157" s="119">
        <v>2050</v>
      </c>
      <c r="K157" s="120">
        <v>18.600000000000001</v>
      </c>
    </row>
    <row r="158" spans="1:11" x14ac:dyDescent="0.25">
      <c r="A158" s="119" t="s">
        <v>1108</v>
      </c>
      <c r="B158" s="119" t="s">
        <v>1109</v>
      </c>
      <c r="C158" s="119" t="s">
        <v>195</v>
      </c>
      <c r="D158" s="119" t="s">
        <v>1080</v>
      </c>
      <c r="E158" s="119" t="s">
        <v>1074</v>
      </c>
      <c r="F158" s="119"/>
      <c r="G158" s="119" t="s">
        <v>1116</v>
      </c>
      <c r="H158" s="119"/>
      <c r="I158" s="119" t="s">
        <v>194</v>
      </c>
      <c r="J158" s="119">
        <v>2015</v>
      </c>
      <c r="K158" s="120">
        <v>1</v>
      </c>
    </row>
    <row r="159" spans="1:11" x14ac:dyDescent="0.25">
      <c r="A159" s="119" t="s">
        <v>1108</v>
      </c>
      <c r="B159" s="119" t="s">
        <v>1109</v>
      </c>
      <c r="C159" s="119" t="s">
        <v>195</v>
      </c>
      <c r="D159" s="119" t="s">
        <v>1080</v>
      </c>
      <c r="E159" s="119" t="s">
        <v>1074</v>
      </c>
      <c r="F159" s="119"/>
      <c r="G159" s="119" t="s">
        <v>1116</v>
      </c>
      <c r="H159" s="119"/>
      <c r="I159" s="119" t="s">
        <v>194</v>
      </c>
      <c r="J159" s="119">
        <v>2020</v>
      </c>
      <c r="K159" s="120">
        <v>1</v>
      </c>
    </row>
    <row r="160" spans="1:11" x14ac:dyDescent="0.25">
      <c r="A160" s="119" t="s">
        <v>1108</v>
      </c>
      <c r="B160" s="119" t="s">
        <v>1109</v>
      </c>
      <c r="C160" s="119" t="s">
        <v>195</v>
      </c>
      <c r="D160" s="119" t="s">
        <v>1080</v>
      </c>
      <c r="E160" s="119" t="s">
        <v>1074</v>
      </c>
      <c r="F160" s="119"/>
      <c r="G160" s="119" t="s">
        <v>1116</v>
      </c>
      <c r="H160" s="119"/>
      <c r="I160" s="119" t="s">
        <v>194</v>
      </c>
      <c r="J160" s="119">
        <v>2030</v>
      </c>
      <c r="K160" s="120">
        <v>1</v>
      </c>
    </row>
    <row r="161" spans="1:11" x14ac:dyDescent="0.25">
      <c r="A161" s="119" t="s">
        <v>1108</v>
      </c>
      <c r="B161" s="119" t="s">
        <v>1109</v>
      </c>
      <c r="C161" s="119" t="s">
        <v>195</v>
      </c>
      <c r="D161" s="119" t="s">
        <v>1080</v>
      </c>
      <c r="E161" s="119" t="s">
        <v>1074</v>
      </c>
      <c r="F161" s="119"/>
      <c r="G161" s="119" t="s">
        <v>1116</v>
      </c>
      <c r="H161" s="119"/>
      <c r="I161" s="119" t="s">
        <v>194</v>
      </c>
      <c r="J161" s="119">
        <v>2050</v>
      </c>
      <c r="K161" s="120">
        <v>1</v>
      </c>
    </row>
    <row r="162" spans="1:11" x14ac:dyDescent="0.25">
      <c r="A162" s="119" t="s">
        <v>1108</v>
      </c>
      <c r="B162" s="119" t="s">
        <v>1109</v>
      </c>
      <c r="C162" s="119" t="s">
        <v>195</v>
      </c>
      <c r="D162" s="119" t="s">
        <v>1117</v>
      </c>
      <c r="E162" s="119" t="s">
        <v>1082</v>
      </c>
      <c r="F162" s="119"/>
      <c r="G162" s="119" t="s">
        <v>1116</v>
      </c>
      <c r="H162" s="119" t="s">
        <v>366</v>
      </c>
      <c r="I162" s="119" t="s">
        <v>194</v>
      </c>
      <c r="J162" s="119">
        <v>2015</v>
      </c>
      <c r="K162" s="120">
        <v>7.27</v>
      </c>
    </row>
    <row r="163" spans="1:11" x14ac:dyDescent="0.25">
      <c r="A163" s="119" t="s">
        <v>1108</v>
      </c>
      <c r="B163" s="119" t="s">
        <v>1109</v>
      </c>
      <c r="C163" s="119" t="s">
        <v>195</v>
      </c>
      <c r="D163" s="119" t="s">
        <v>1117</v>
      </c>
      <c r="E163" s="119" t="s">
        <v>1082</v>
      </c>
      <c r="F163" s="119"/>
      <c r="G163" s="119" t="s">
        <v>1116</v>
      </c>
      <c r="H163" s="119" t="s">
        <v>366</v>
      </c>
      <c r="I163" s="119" t="s">
        <v>194</v>
      </c>
      <c r="J163" s="119">
        <v>2020</v>
      </c>
      <c r="K163" s="120">
        <v>7.97</v>
      </c>
    </row>
    <row r="164" spans="1:11" x14ac:dyDescent="0.25">
      <c r="A164" s="119" t="s">
        <v>1108</v>
      </c>
      <c r="B164" s="119" t="s">
        <v>1109</v>
      </c>
      <c r="C164" s="119" t="s">
        <v>195</v>
      </c>
      <c r="D164" s="119" t="s">
        <v>1117</v>
      </c>
      <c r="E164" s="119" t="s">
        <v>1082</v>
      </c>
      <c r="F164" s="119"/>
      <c r="G164" s="119" t="s">
        <v>1116</v>
      </c>
      <c r="H164" s="119" t="s">
        <v>366</v>
      </c>
      <c r="I164" s="119" t="s">
        <v>194</v>
      </c>
      <c r="J164" s="119">
        <v>2030</v>
      </c>
      <c r="K164" s="120">
        <v>7.97</v>
      </c>
    </row>
    <row r="165" spans="1:11" x14ac:dyDescent="0.25">
      <c r="A165" s="119" t="s">
        <v>1108</v>
      </c>
      <c r="B165" s="119" t="s">
        <v>1109</v>
      </c>
      <c r="C165" s="119" t="s">
        <v>195</v>
      </c>
      <c r="D165" s="119" t="s">
        <v>1117</v>
      </c>
      <c r="E165" s="119" t="s">
        <v>1082</v>
      </c>
      <c r="F165" s="119"/>
      <c r="G165" s="119" t="s">
        <v>1116</v>
      </c>
      <c r="H165" s="119" t="s">
        <v>366</v>
      </c>
      <c r="I165" s="119" t="s">
        <v>194</v>
      </c>
      <c r="J165" s="119">
        <v>2050</v>
      </c>
      <c r="K165" s="120">
        <v>7.97</v>
      </c>
    </row>
    <row r="166" spans="1:11" x14ac:dyDescent="0.25">
      <c r="A166" s="119" t="s">
        <v>1108</v>
      </c>
      <c r="B166" s="119" t="s">
        <v>1109</v>
      </c>
      <c r="C166" s="119" t="s">
        <v>195</v>
      </c>
      <c r="D166" s="119" t="s">
        <v>1118</v>
      </c>
      <c r="E166" s="119" t="s">
        <v>1090</v>
      </c>
      <c r="F166" s="119"/>
      <c r="G166" s="119" t="s">
        <v>1085</v>
      </c>
      <c r="H166" s="119"/>
      <c r="I166" s="119" t="s">
        <v>194</v>
      </c>
      <c r="J166" s="119">
        <v>2015</v>
      </c>
      <c r="K166" s="120">
        <v>1</v>
      </c>
    </row>
    <row r="167" spans="1:11" x14ac:dyDescent="0.25">
      <c r="A167" s="119" t="s">
        <v>1108</v>
      </c>
      <c r="B167" s="119" t="s">
        <v>1109</v>
      </c>
      <c r="C167" s="119" t="s">
        <v>195</v>
      </c>
      <c r="D167" s="119" t="s">
        <v>1118</v>
      </c>
      <c r="E167" s="119" t="s">
        <v>1090</v>
      </c>
      <c r="F167" s="119"/>
      <c r="G167" s="119" t="s">
        <v>1085</v>
      </c>
      <c r="H167" s="119"/>
      <c r="I167" s="119" t="s">
        <v>194</v>
      </c>
      <c r="J167" s="119">
        <v>2020</v>
      </c>
      <c r="K167" s="120">
        <v>1</v>
      </c>
    </row>
    <row r="168" spans="1:11" x14ac:dyDescent="0.25">
      <c r="A168" s="119" t="s">
        <v>1108</v>
      </c>
      <c r="B168" s="119" t="s">
        <v>1109</v>
      </c>
      <c r="C168" s="119" t="s">
        <v>195</v>
      </c>
      <c r="D168" s="119" t="s">
        <v>1118</v>
      </c>
      <c r="E168" s="119" t="s">
        <v>1090</v>
      </c>
      <c r="F168" s="119"/>
      <c r="G168" s="119" t="s">
        <v>1085</v>
      </c>
      <c r="H168" s="119"/>
      <c r="I168" s="119" t="s">
        <v>194</v>
      </c>
      <c r="J168" s="119">
        <v>2030</v>
      </c>
      <c r="K168" s="120">
        <v>1</v>
      </c>
    </row>
    <row r="169" spans="1:11" x14ac:dyDescent="0.25">
      <c r="A169" s="119" t="s">
        <v>1108</v>
      </c>
      <c r="B169" s="119" t="s">
        <v>1109</v>
      </c>
      <c r="C169" s="119" t="s">
        <v>195</v>
      </c>
      <c r="D169" s="119" t="s">
        <v>1118</v>
      </c>
      <c r="E169" s="119" t="s">
        <v>1090</v>
      </c>
      <c r="F169" s="119"/>
      <c r="G169" s="119" t="s">
        <v>1085</v>
      </c>
      <c r="H169" s="119"/>
      <c r="I169" s="119" t="s">
        <v>194</v>
      </c>
      <c r="J169" s="119">
        <v>2050</v>
      </c>
      <c r="K169" s="120">
        <v>1</v>
      </c>
    </row>
    <row r="170" spans="1:11" x14ac:dyDescent="0.25">
      <c r="A170" s="119" t="s">
        <v>1108</v>
      </c>
      <c r="B170" s="119" t="s">
        <v>1109</v>
      </c>
      <c r="C170" s="119" t="s">
        <v>195</v>
      </c>
      <c r="D170" s="119" t="s">
        <v>200</v>
      </c>
      <c r="E170" s="119" t="s">
        <v>202</v>
      </c>
      <c r="F170" s="119"/>
      <c r="G170" s="119"/>
      <c r="H170" s="119"/>
      <c r="I170" s="119" t="s">
        <v>194</v>
      </c>
      <c r="J170" s="119">
        <v>2015</v>
      </c>
      <c r="K170" s="120">
        <v>1</v>
      </c>
    </row>
    <row r="171" spans="1:11" x14ac:dyDescent="0.25">
      <c r="A171" s="119" t="s">
        <v>1108</v>
      </c>
      <c r="B171" s="119" t="s">
        <v>1109</v>
      </c>
      <c r="C171" s="119" t="s">
        <v>195</v>
      </c>
      <c r="D171" s="119" t="s">
        <v>200</v>
      </c>
      <c r="E171" s="119" t="s">
        <v>202</v>
      </c>
      <c r="F171" s="119"/>
      <c r="G171" s="119"/>
      <c r="H171" s="119"/>
      <c r="I171" s="119" t="s">
        <v>194</v>
      </c>
      <c r="J171" s="119">
        <v>2020</v>
      </c>
      <c r="K171" s="120">
        <v>1</v>
      </c>
    </row>
    <row r="172" spans="1:11" x14ac:dyDescent="0.25">
      <c r="A172" s="119" t="s">
        <v>1108</v>
      </c>
      <c r="B172" s="119" t="s">
        <v>1109</v>
      </c>
      <c r="C172" s="119" t="s">
        <v>195</v>
      </c>
      <c r="D172" s="119" t="s">
        <v>200</v>
      </c>
      <c r="E172" s="119" t="s">
        <v>202</v>
      </c>
      <c r="F172" s="119"/>
      <c r="G172" s="119"/>
      <c r="H172" s="119"/>
      <c r="I172" s="119" t="s">
        <v>194</v>
      </c>
      <c r="J172" s="119">
        <v>2030</v>
      </c>
      <c r="K172" s="120">
        <v>1</v>
      </c>
    </row>
    <row r="173" spans="1:11" x14ac:dyDescent="0.25">
      <c r="A173" s="119" t="s">
        <v>1108</v>
      </c>
      <c r="B173" s="119" t="s">
        <v>1109</v>
      </c>
      <c r="C173" s="119" t="s">
        <v>195</v>
      </c>
      <c r="D173" s="119" t="s">
        <v>200</v>
      </c>
      <c r="E173" s="119" t="s">
        <v>202</v>
      </c>
      <c r="F173" s="119"/>
      <c r="G173" s="119"/>
      <c r="H173" s="119"/>
      <c r="I173" s="119" t="s">
        <v>194</v>
      </c>
      <c r="J173" s="119">
        <v>2050</v>
      </c>
      <c r="K173" s="120">
        <v>1</v>
      </c>
    </row>
    <row r="174" spans="1:11" x14ac:dyDescent="0.25">
      <c r="A174" s="119" t="s">
        <v>1108</v>
      </c>
      <c r="B174" s="119" t="s">
        <v>1109</v>
      </c>
      <c r="C174" s="119" t="s">
        <v>195</v>
      </c>
      <c r="D174" s="119" t="s">
        <v>1086</v>
      </c>
      <c r="E174" s="119" t="s">
        <v>1074</v>
      </c>
      <c r="F174" s="119"/>
      <c r="G174" s="119"/>
      <c r="H174" s="119"/>
      <c r="I174" s="119" t="s">
        <v>194</v>
      </c>
      <c r="J174" s="119">
        <v>2015</v>
      </c>
      <c r="K174" s="120">
        <v>0</v>
      </c>
    </row>
    <row r="175" spans="1:11" x14ac:dyDescent="0.25">
      <c r="A175" s="119" t="s">
        <v>1108</v>
      </c>
      <c r="B175" s="119" t="s">
        <v>1109</v>
      </c>
      <c r="C175" s="119" t="s">
        <v>195</v>
      </c>
      <c r="D175" s="119" t="s">
        <v>1086</v>
      </c>
      <c r="E175" s="119" t="s">
        <v>1074</v>
      </c>
      <c r="F175" s="119"/>
      <c r="G175" s="119"/>
      <c r="H175" s="119"/>
      <c r="I175" s="119" t="s">
        <v>194</v>
      </c>
      <c r="J175" s="119">
        <v>2020</v>
      </c>
      <c r="K175" s="120">
        <v>0</v>
      </c>
    </row>
    <row r="176" spans="1:11" x14ac:dyDescent="0.25">
      <c r="A176" s="119" t="s">
        <v>1108</v>
      </c>
      <c r="B176" s="119" t="s">
        <v>1109</v>
      </c>
      <c r="C176" s="119" t="s">
        <v>195</v>
      </c>
      <c r="D176" s="119" t="s">
        <v>1086</v>
      </c>
      <c r="E176" s="119" t="s">
        <v>1074</v>
      </c>
      <c r="F176" s="119"/>
      <c r="G176" s="119"/>
      <c r="H176" s="119"/>
      <c r="I176" s="119" t="s">
        <v>194</v>
      </c>
      <c r="J176" s="119">
        <v>2030</v>
      </c>
      <c r="K176" s="120">
        <v>0</v>
      </c>
    </row>
    <row r="177" spans="1:11" x14ac:dyDescent="0.25">
      <c r="A177" s="119" t="s">
        <v>1108</v>
      </c>
      <c r="B177" s="119" t="s">
        <v>1109</v>
      </c>
      <c r="C177" s="119" t="s">
        <v>195</v>
      </c>
      <c r="D177" s="119" t="s">
        <v>1086</v>
      </c>
      <c r="E177" s="119" t="s">
        <v>1074</v>
      </c>
      <c r="F177" s="119"/>
      <c r="G177" s="119"/>
      <c r="H177" s="119"/>
      <c r="I177" s="119" t="s">
        <v>194</v>
      </c>
      <c r="J177" s="119">
        <v>2050</v>
      </c>
      <c r="K177" s="120">
        <v>0</v>
      </c>
    </row>
    <row r="178" spans="1:11" x14ac:dyDescent="0.25">
      <c r="A178" s="119" t="s">
        <v>1108</v>
      </c>
      <c r="B178" s="119" t="s">
        <v>1109</v>
      </c>
      <c r="C178" s="119" t="s">
        <v>195</v>
      </c>
      <c r="D178" s="119" t="s">
        <v>1087</v>
      </c>
      <c r="E178" s="119" t="s">
        <v>1088</v>
      </c>
      <c r="F178" s="119"/>
      <c r="G178" s="119"/>
      <c r="H178" s="119"/>
      <c r="I178" s="119" t="s">
        <v>194</v>
      </c>
      <c r="J178" s="119">
        <v>2015</v>
      </c>
      <c r="K178" s="120">
        <v>10</v>
      </c>
    </row>
    <row r="179" spans="1:11" x14ac:dyDescent="0.25">
      <c r="A179" s="119" t="s">
        <v>1108</v>
      </c>
      <c r="B179" s="119" t="s">
        <v>1109</v>
      </c>
      <c r="C179" s="119" t="s">
        <v>195</v>
      </c>
      <c r="D179" s="119" t="s">
        <v>1087</v>
      </c>
      <c r="E179" s="119" t="s">
        <v>1088</v>
      </c>
      <c r="F179" s="119"/>
      <c r="G179" s="119"/>
      <c r="H179" s="119"/>
      <c r="I179" s="119" t="s">
        <v>194</v>
      </c>
      <c r="J179" s="119">
        <v>2020</v>
      </c>
      <c r="K179" s="120">
        <v>10</v>
      </c>
    </row>
    <row r="180" spans="1:11" x14ac:dyDescent="0.25">
      <c r="A180" s="119" t="s">
        <v>1108</v>
      </c>
      <c r="B180" s="119" t="s">
        <v>1109</v>
      </c>
      <c r="C180" s="119" t="s">
        <v>195</v>
      </c>
      <c r="D180" s="119" t="s">
        <v>1087</v>
      </c>
      <c r="E180" s="119" t="s">
        <v>1088</v>
      </c>
      <c r="F180" s="119"/>
      <c r="G180" s="119"/>
      <c r="H180" s="119"/>
      <c r="I180" s="119" t="s">
        <v>194</v>
      </c>
      <c r="J180" s="119">
        <v>2030</v>
      </c>
      <c r="K180" s="120">
        <v>10</v>
      </c>
    </row>
    <row r="181" spans="1:11" x14ac:dyDescent="0.25">
      <c r="A181" s="119" t="s">
        <v>1108</v>
      </c>
      <c r="B181" s="119" t="s">
        <v>1109</v>
      </c>
      <c r="C181" s="119" t="s">
        <v>195</v>
      </c>
      <c r="D181" s="119" t="s">
        <v>1087</v>
      </c>
      <c r="E181" s="119" t="s">
        <v>1088</v>
      </c>
      <c r="F181" s="119"/>
      <c r="G181" s="119"/>
      <c r="H181" s="119"/>
      <c r="I181" s="119" t="s">
        <v>194</v>
      </c>
      <c r="J181" s="119">
        <v>2050</v>
      </c>
      <c r="K181" s="120">
        <v>10</v>
      </c>
    </row>
    <row r="182" spans="1:11" x14ac:dyDescent="0.25">
      <c r="A182" s="119" t="s">
        <v>1108</v>
      </c>
      <c r="B182" s="119" t="s">
        <v>1109</v>
      </c>
      <c r="C182" s="119" t="s">
        <v>195</v>
      </c>
      <c r="D182" s="119" t="s">
        <v>1119</v>
      </c>
      <c r="E182" s="119" t="s">
        <v>1111</v>
      </c>
      <c r="F182" s="119"/>
      <c r="G182" s="119" t="s">
        <v>1085</v>
      </c>
      <c r="H182" s="119" t="s">
        <v>1112</v>
      </c>
      <c r="I182" s="119" t="s">
        <v>194</v>
      </c>
      <c r="J182" s="119">
        <v>2015</v>
      </c>
      <c r="K182" s="120">
        <v>1.994108879619275</v>
      </c>
    </row>
    <row r="183" spans="1:11" x14ac:dyDescent="0.25">
      <c r="A183" s="119" t="s">
        <v>1108</v>
      </c>
      <c r="B183" s="119" t="s">
        <v>1109</v>
      </c>
      <c r="C183" s="119" t="s">
        <v>195</v>
      </c>
      <c r="D183" s="119" t="s">
        <v>1119</v>
      </c>
      <c r="E183" s="119" t="s">
        <v>1111</v>
      </c>
      <c r="F183" s="119"/>
      <c r="G183" s="119" t="s">
        <v>1085</v>
      </c>
      <c r="H183" s="119" t="s">
        <v>1112</v>
      </c>
      <c r="I183" s="119" t="s">
        <v>194</v>
      </c>
      <c r="J183" s="119">
        <v>2020</v>
      </c>
      <c r="K183" s="120">
        <v>1.8192614557560789</v>
      </c>
    </row>
    <row r="184" spans="1:11" x14ac:dyDescent="0.25">
      <c r="A184" s="119" t="s">
        <v>1108</v>
      </c>
      <c r="B184" s="119" t="s">
        <v>1109</v>
      </c>
      <c r="C184" s="119" t="s">
        <v>195</v>
      </c>
      <c r="D184" s="119" t="s">
        <v>1119</v>
      </c>
      <c r="E184" s="119" t="s">
        <v>1111</v>
      </c>
      <c r="F184" s="119"/>
      <c r="G184" s="119" t="s">
        <v>1085</v>
      </c>
      <c r="H184" s="119" t="s">
        <v>1112</v>
      </c>
      <c r="I184" s="119" t="s">
        <v>194</v>
      </c>
      <c r="J184" s="119">
        <v>2030</v>
      </c>
      <c r="K184" s="120">
        <v>1.8192614557560789</v>
      </c>
    </row>
    <row r="185" spans="1:11" x14ac:dyDescent="0.25">
      <c r="A185" s="119" t="s">
        <v>1108</v>
      </c>
      <c r="B185" s="119" t="s">
        <v>1109</v>
      </c>
      <c r="C185" s="119" t="s">
        <v>195</v>
      </c>
      <c r="D185" s="119" t="s">
        <v>1119</v>
      </c>
      <c r="E185" s="119" t="s">
        <v>1111</v>
      </c>
      <c r="F185" s="119"/>
      <c r="G185" s="119" t="s">
        <v>1085</v>
      </c>
      <c r="H185" s="119" t="s">
        <v>1112</v>
      </c>
      <c r="I185" s="119" t="s">
        <v>194</v>
      </c>
      <c r="J185" s="119">
        <v>2050</v>
      </c>
      <c r="K185" s="120">
        <v>1.8192614557560789</v>
      </c>
    </row>
    <row r="186" spans="1:11" x14ac:dyDescent="0.25">
      <c r="A186" s="119" t="s">
        <v>1108</v>
      </c>
      <c r="B186" s="119" t="s">
        <v>1109</v>
      </c>
      <c r="C186" s="119" t="s">
        <v>195</v>
      </c>
      <c r="D186" s="119" t="s">
        <v>1120</v>
      </c>
      <c r="E186" s="119" t="s">
        <v>1084</v>
      </c>
      <c r="F186" s="119"/>
      <c r="G186" s="119"/>
      <c r="H186" s="119"/>
      <c r="I186" s="119" t="s">
        <v>194</v>
      </c>
      <c r="J186" s="119">
        <v>2015</v>
      </c>
      <c r="K186" s="120">
        <v>4336.9805260464464</v>
      </c>
    </row>
    <row r="187" spans="1:11" x14ac:dyDescent="0.25">
      <c r="A187" s="119" t="s">
        <v>1108</v>
      </c>
      <c r="B187" s="119" t="s">
        <v>1109</v>
      </c>
      <c r="C187" s="119" t="s">
        <v>195</v>
      </c>
      <c r="D187" s="119" t="s">
        <v>1120</v>
      </c>
      <c r="E187" s="119" t="s">
        <v>1084</v>
      </c>
      <c r="F187" s="119"/>
      <c r="G187" s="119"/>
      <c r="H187" s="119"/>
      <c r="I187" s="119" t="s">
        <v>194</v>
      </c>
      <c r="J187" s="119">
        <v>2020</v>
      </c>
      <c r="K187" s="120">
        <v>3956.7054668085311</v>
      </c>
    </row>
    <row r="188" spans="1:11" x14ac:dyDescent="0.25">
      <c r="A188" s="119" t="s">
        <v>1108</v>
      </c>
      <c r="B188" s="119" t="s">
        <v>1109</v>
      </c>
      <c r="C188" s="119" t="s">
        <v>195</v>
      </c>
      <c r="D188" s="119" t="s">
        <v>1120</v>
      </c>
      <c r="E188" s="119" t="s">
        <v>1084</v>
      </c>
      <c r="F188" s="119"/>
      <c r="G188" s="119"/>
      <c r="H188" s="119"/>
      <c r="I188" s="119" t="s">
        <v>194</v>
      </c>
      <c r="J188" s="119">
        <v>2030</v>
      </c>
      <c r="K188" s="120">
        <v>3956.7054668085311</v>
      </c>
    </row>
    <row r="189" spans="1:11" x14ac:dyDescent="0.25">
      <c r="A189" s="119" t="s">
        <v>1108</v>
      </c>
      <c r="B189" s="119" t="s">
        <v>1109</v>
      </c>
      <c r="C189" s="119" t="s">
        <v>195</v>
      </c>
      <c r="D189" s="119" t="s">
        <v>1120</v>
      </c>
      <c r="E189" s="119" t="s">
        <v>1084</v>
      </c>
      <c r="F189" s="119"/>
      <c r="G189" s="119"/>
      <c r="H189" s="119"/>
      <c r="I189" s="119" t="s">
        <v>194</v>
      </c>
      <c r="J189" s="119">
        <v>2050</v>
      </c>
      <c r="K189" s="120">
        <v>3956.7054668085311</v>
      </c>
    </row>
    <row r="190" spans="1:11" x14ac:dyDescent="0.25">
      <c r="A190" s="119" t="s">
        <v>1108</v>
      </c>
      <c r="B190" s="119" t="s">
        <v>1109</v>
      </c>
      <c r="C190" s="119" t="s">
        <v>195</v>
      </c>
      <c r="D190" s="119" t="s">
        <v>215</v>
      </c>
      <c r="E190" s="119" t="s">
        <v>202</v>
      </c>
      <c r="F190" s="119"/>
      <c r="G190" s="119"/>
      <c r="H190" s="119"/>
      <c r="I190" s="119" t="s">
        <v>194</v>
      </c>
      <c r="J190" s="119">
        <v>2015</v>
      </c>
      <c r="K190" s="120">
        <v>20</v>
      </c>
    </row>
    <row r="191" spans="1:11" x14ac:dyDescent="0.25">
      <c r="A191" s="119" t="s">
        <v>1108</v>
      </c>
      <c r="B191" s="119" t="s">
        <v>1109</v>
      </c>
      <c r="C191" s="119" t="s">
        <v>195</v>
      </c>
      <c r="D191" s="119" t="s">
        <v>215</v>
      </c>
      <c r="E191" s="119" t="s">
        <v>202</v>
      </c>
      <c r="F191" s="119"/>
      <c r="G191" s="119"/>
      <c r="H191" s="119"/>
      <c r="I191" s="119" t="s">
        <v>194</v>
      </c>
      <c r="J191" s="119">
        <v>2020</v>
      </c>
      <c r="K191" s="120">
        <v>20</v>
      </c>
    </row>
    <row r="192" spans="1:11" x14ac:dyDescent="0.25">
      <c r="A192" s="119" t="s">
        <v>1108</v>
      </c>
      <c r="B192" s="119" t="s">
        <v>1109</v>
      </c>
      <c r="C192" s="119" t="s">
        <v>195</v>
      </c>
      <c r="D192" s="119" t="s">
        <v>215</v>
      </c>
      <c r="E192" s="119" t="s">
        <v>202</v>
      </c>
      <c r="F192" s="119"/>
      <c r="G192" s="119"/>
      <c r="H192" s="119"/>
      <c r="I192" s="119" t="s">
        <v>194</v>
      </c>
      <c r="J192" s="119">
        <v>2030</v>
      </c>
      <c r="K192" s="120">
        <v>20</v>
      </c>
    </row>
    <row r="193" spans="1:11" x14ac:dyDescent="0.25">
      <c r="A193" s="119" t="s">
        <v>1108</v>
      </c>
      <c r="B193" s="119" t="s">
        <v>1109</v>
      </c>
      <c r="C193" s="119" t="s">
        <v>195</v>
      </c>
      <c r="D193" s="119" t="s">
        <v>215</v>
      </c>
      <c r="E193" s="119" t="s">
        <v>202</v>
      </c>
      <c r="F193" s="119"/>
      <c r="G193" s="119"/>
      <c r="H193" s="119"/>
      <c r="I193" s="119" t="s">
        <v>194</v>
      </c>
      <c r="J193" s="119">
        <v>2050</v>
      </c>
      <c r="K193" s="120">
        <v>20</v>
      </c>
    </row>
    <row r="194" spans="1:11" x14ac:dyDescent="0.25">
      <c r="A194" s="119" t="s">
        <v>1108</v>
      </c>
      <c r="B194" s="119" t="s">
        <v>1109</v>
      </c>
      <c r="C194" s="119" t="s">
        <v>233</v>
      </c>
      <c r="D194" s="119" t="s">
        <v>1097</v>
      </c>
      <c r="E194" s="119" t="s">
        <v>1092</v>
      </c>
      <c r="F194" s="119"/>
      <c r="G194" s="119"/>
      <c r="H194" s="119"/>
      <c r="I194" s="119" t="s">
        <v>194</v>
      </c>
      <c r="J194" s="119">
        <v>2015</v>
      </c>
      <c r="K194" s="120">
        <v>6.5471779837336861</v>
      </c>
    </row>
    <row r="195" spans="1:11" x14ac:dyDescent="0.25">
      <c r="A195" s="119" t="s">
        <v>1108</v>
      </c>
      <c r="B195" s="119" t="s">
        <v>1109</v>
      </c>
      <c r="C195" s="119" t="s">
        <v>233</v>
      </c>
      <c r="D195" s="119" t="s">
        <v>1097</v>
      </c>
      <c r="E195" s="119" t="s">
        <v>1092</v>
      </c>
      <c r="F195" s="119"/>
      <c r="G195" s="119"/>
      <c r="H195" s="119"/>
      <c r="I195" s="119" t="s">
        <v>194</v>
      </c>
      <c r="J195" s="119">
        <v>2020</v>
      </c>
      <c r="K195" s="120">
        <v>6.5471779837336861</v>
      </c>
    </row>
    <row r="196" spans="1:11" x14ac:dyDescent="0.25">
      <c r="A196" s="119" t="s">
        <v>1108</v>
      </c>
      <c r="B196" s="119" t="s">
        <v>1109</v>
      </c>
      <c r="C196" s="119" t="s">
        <v>233</v>
      </c>
      <c r="D196" s="119" t="s">
        <v>1097</v>
      </c>
      <c r="E196" s="119" t="s">
        <v>1092</v>
      </c>
      <c r="F196" s="119"/>
      <c r="G196" s="119"/>
      <c r="H196" s="119"/>
      <c r="I196" s="119" t="s">
        <v>194</v>
      </c>
      <c r="J196" s="119">
        <v>2030</v>
      </c>
      <c r="K196" s="120">
        <v>6.5471779837336861</v>
      </c>
    </row>
    <row r="197" spans="1:11" x14ac:dyDescent="0.25">
      <c r="A197" s="119" t="s">
        <v>1108</v>
      </c>
      <c r="B197" s="119" t="s">
        <v>1109</v>
      </c>
      <c r="C197" s="119" t="s">
        <v>233</v>
      </c>
      <c r="D197" s="119" t="s">
        <v>1097</v>
      </c>
      <c r="E197" s="119" t="s">
        <v>1092</v>
      </c>
      <c r="F197" s="119"/>
      <c r="G197" s="119"/>
      <c r="H197" s="119"/>
      <c r="I197" s="119" t="s">
        <v>194</v>
      </c>
      <c r="J197" s="119">
        <v>2050</v>
      </c>
      <c r="K197" s="120">
        <v>6.5471779837336861</v>
      </c>
    </row>
    <row r="198" spans="1:11" x14ac:dyDescent="0.25">
      <c r="A198" s="119" t="s">
        <v>1108</v>
      </c>
      <c r="B198" s="119" t="s">
        <v>1109</v>
      </c>
      <c r="C198" s="119" t="s">
        <v>233</v>
      </c>
      <c r="D198" s="119" t="s">
        <v>1098</v>
      </c>
      <c r="E198" s="119" t="s">
        <v>1092</v>
      </c>
      <c r="F198" s="119"/>
      <c r="G198" s="119" t="s">
        <v>368</v>
      </c>
      <c r="H198" s="119"/>
      <c r="I198" s="119" t="s">
        <v>194</v>
      </c>
      <c r="J198" s="119">
        <v>2015</v>
      </c>
      <c r="K198" s="120">
        <v>3.9689999999999999</v>
      </c>
    </row>
    <row r="199" spans="1:11" x14ac:dyDescent="0.25">
      <c r="A199" s="119" t="s">
        <v>1108</v>
      </c>
      <c r="B199" s="119" t="s">
        <v>1109</v>
      </c>
      <c r="C199" s="119" t="s">
        <v>233</v>
      </c>
      <c r="D199" s="119" t="s">
        <v>1098</v>
      </c>
      <c r="E199" s="119" t="s">
        <v>1092</v>
      </c>
      <c r="F199" s="119"/>
      <c r="G199" s="119" t="s">
        <v>368</v>
      </c>
      <c r="H199" s="119"/>
      <c r="I199" s="119" t="s">
        <v>194</v>
      </c>
      <c r="J199" s="119">
        <v>2020</v>
      </c>
      <c r="K199" s="120">
        <v>4.3470000000000004</v>
      </c>
    </row>
    <row r="200" spans="1:11" x14ac:dyDescent="0.25">
      <c r="A200" s="119" t="s">
        <v>1108</v>
      </c>
      <c r="B200" s="119" t="s">
        <v>1109</v>
      </c>
      <c r="C200" s="119" t="s">
        <v>233</v>
      </c>
      <c r="D200" s="119" t="s">
        <v>1098</v>
      </c>
      <c r="E200" s="119" t="s">
        <v>1092</v>
      </c>
      <c r="F200" s="119"/>
      <c r="G200" s="119" t="s">
        <v>368</v>
      </c>
      <c r="H200" s="119"/>
      <c r="I200" s="119" t="s">
        <v>194</v>
      </c>
      <c r="J200" s="119">
        <v>2030</v>
      </c>
      <c r="K200" s="120">
        <v>6.3630000000000004</v>
      </c>
    </row>
    <row r="201" spans="1:11" x14ac:dyDescent="0.25">
      <c r="A201" s="119" t="s">
        <v>1108</v>
      </c>
      <c r="B201" s="119" t="s">
        <v>1109</v>
      </c>
      <c r="C201" s="119" t="s">
        <v>233</v>
      </c>
      <c r="D201" s="119" t="s">
        <v>1098</v>
      </c>
      <c r="E201" s="119" t="s">
        <v>1092</v>
      </c>
      <c r="F201" s="119"/>
      <c r="G201" s="119" t="s">
        <v>368</v>
      </c>
      <c r="H201" s="119"/>
      <c r="I201" s="119" t="s">
        <v>194</v>
      </c>
      <c r="J201" s="119">
        <v>2050</v>
      </c>
      <c r="K201" s="120">
        <v>7.3710000000000004</v>
      </c>
    </row>
    <row r="202" spans="1:11" x14ac:dyDescent="0.25">
      <c r="A202" s="119" t="s">
        <v>1108</v>
      </c>
      <c r="B202" s="119" t="s">
        <v>1109</v>
      </c>
      <c r="C202" s="119" t="s">
        <v>233</v>
      </c>
      <c r="D202" s="119" t="s">
        <v>1099</v>
      </c>
      <c r="E202" s="119" t="s">
        <v>1092</v>
      </c>
      <c r="F202" s="119"/>
      <c r="G202" s="119"/>
      <c r="H202" s="119"/>
      <c r="I202" s="119" t="s">
        <v>194</v>
      </c>
      <c r="J202" s="119">
        <v>2015</v>
      </c>
      <c r="K202" s="120">
        <v>0.41000000000000059</v>
      </c>
    </row>
    <row r="203" spans="1:11" x14ac:dyDescent="0.25">
      <c r="A203" s="119" t="s">
        <v>1108</v>
      </c>
      <c r="B203" s="119" t="s">
        <v>1109</v>
      </c>
      <c r="C203" s="119" t="s">
        <v>233</v>
      </c>
      <c r="D203" s="119" t="s">
        <v>1099</v>
      </c>
      <c r="E203" s="119" t="s">
        <v>1092</v>
      </c>
      <c r="F203" s="119"/>
      <c r="G203" s="119"/>
      <c r="H203" s="119"/>
      <c r="I203" s="119" t="s">
        <v>194</v>
      </c>
      <c r="J203" s="119">
        <v>2020</v>
      </c>
      <c r="K203" s="120">
        <v>0.41000000000000059</v>
      </c>
    </row>
    <row r="204" spans="1:11" x14ac:dyDescent="0.25">
      <c r="A204" s="119" t="s">
        <v>1108</v>
      </c>
      <c r="B204" s="119" t="s">
        <v>1109</v>
      </c>
      <c r="C204" s="119" t="s">
        <v>233</v>
      </c>
      <c r="D204" s="119" t="s">
        <v>1099</v>
      </c>
      <c r="E204" s="119" t="s">
        <v>1092</v>
      </c>
      <c r="F204" s="119"/>
      <c r="G204" s="119"/>
      <c r="H204" s="119"/>
      <c r="I204" s="119" t="s">
        <v>194</v>
      </c>
      <c r="J204" s="119">
        <v>2030</v>
      </c>
      <c r="K204" s="120">
        <v>0.41000000000000059</v>
      </c>
    </row>
    <row r="205" spans="1:11" x14ac:dyDescent="0.25">
      <c r="A205" s="119" t="s">
        <v>1108</v>
      </c>
      <c r="B205" s="119" t="s">
        <v>1109</v>
      </c>
      <c r="C205" s="119" t="s">
        <v>233</v>
      </c>
      <c r="D205" s="119" t="s">
        <v>1099</v>
      </c>
      <c r="E205" s="119" t="s">
        <v>1092</v>
      </c>
      <c r="F205" s="119"/>
      <c r="G205" s="119"/>
      <c r="H205" s="119"/>
      <c r="I205" s="119" t="s">
        <v>194</v>
      </c>
      <c r="J205" s="119">
        <v>2050</v>
      </c>
      <c r="K205" s="120">
        <v>0.41000000000000059</v>
      </c>
    </row>
    <row r="206" spans="1:11" x14ac:dyDescent="0.25">
      <c r="A206" s="119" t="s">
        <v>1108</v>
      </c>
      <c r="B206" s="119" t="s">
        <v>1109</v>
      </c>
      <c r="C206" s="119" t="s">
        <v>233</v>
      </c>
      <c r="D206" s="119" t="s">
        <v>1121</v>
      </c>
      <c r="E206" s="119" t="s">
        <v>979</v>
      </c>
      <c r="F206" s="119"/>
      <c r="G206" s="119" t="s">
        <v>1122</v>
      </c>
      <c r="H206" s="119" t="s">
        <v>1123</v>
      </c>
      <c r="I206" s="119" t="s">
        <v>194</v>
      </c>
      <c r="J206" s="119">
        <v>2015</v>
      </c>
      <c r="K206" s="120">
        <v>407676.16944836598</v>
      </c>
    </row>
    <row r="207" spans="1:11" x14ac:dyDescent="0.25">
      <c r="A207" s="119" t="s">
        <v>1108</v>
      </c>
      <c r="B207" s="119" t="s">
        <v>1109</v>
      </c>
      <c r="C207" s="119" t="s">
        <v>233</v>
      </c>
      <c r="D207" s="119" t="s">
        <v>1121</v>
      </c>
      <c r="E207" s="119" t="s">
        <v>979</v>
      </c>
      <c r="F207" s="119"/>
      <c r="G207" s="119" t="s">
        <v>1122</v>
      </c>
      <c r="H207" s="119" t="s">
        <v>1123</v>
      </c>
      <c r="I207" s="119" t="s">
        <v>194</v>
      </c>
      <c r="J207" s="119">
        <v>2020</v>
      </c>
      <c r="K207" s="120">
        <v>371930.31388000201</v>
      </c>
    </row>
    <row r="208" spans="1:11" x14ac:dyDescent="0.25">
      <c r="A208" s="119" t="s">
        <v>1108</v>
      </c>
      <c r="B208" s="119" t="s">
        <v>1109</v>
      </c>
      <c r="C208" s="119" t="s">
        <v>233</v>
      </c>
      <c r="D208" s="119" t="s">
        <v>1121</v>
      </c>
      <c r="E208" s="119" t="s">
        <v>979</v>
      </c>
      <c r="F208" s="119"/>
      <c r="G208" s="119" t="s">
        <v>1122</v>
      </c>
      <c r="H208" s="119" t="s">
        <v>1123</v>
      </c>
      <c r="I208" s="119" t="s">
        <v>194</v>
      </c>
      <c r="J208" s="119">
        <v>2030</v>
      </c>
      <c r="K208" s="120">
        <v>371930.31388000201</v>
      </c>
    </row>
    <row r="209" spans="1:11" x14ac:dyDescent="0.25">
      <c r="A209" s="119" t="s">
        <v>1108</v>
      </c>
      <c r="B209" s="119" t="s">
        <v>1109</v>
      </c>
      <c r="C209" s="119" t="s">
        <v>233</v>
      </c>
      <c r="D209" s="119" t="s">
        <v>1121</v>
      </c>
      <c r="E209" s="119" t="s">
        <v>979</v>
      </c>
      <c r="F209" s="119"/>
      <c r="G209" s="119" t="s">
        <v>1122</v>
      </c>
      <c r="H209" s="119" t="s">
        <v>1123</v>
      </c>
      <c r="I209" s="119" t="s">
        <v>194</v>
      </c>
      <c r="J209" s="119">
        <v>2050</v>
      </c>
      <c r="K209" s="120">
        <v>371930.31388000201</v>
      </c>
    </row>
    <row r="210" spans="1:11" x14ac:dyDescent="0.25">
      <c r="A210" s="119" t="s">
        <v>1108</v>
      </c>
      <c r="B210" s="119" t="s">
        <v>1109</v>
      </c>
      <c r="C210" s="119" t="s">
        <v>233</v>
      </c>
      <c r="D210" s="119" t="s">
        <v>1124</v>
      </c>
      <c r="E210" s="119" t="s">
        <v>1125</v>
      </c>
      <c r="F210" s="119"/>
      <c r="G210" s="119" t="s">
        <v>1122</v>
      </c>
      <c r="H210" s="119"/>
      <c r="I210" s="119" t="s">
        <v>194</v>
      </c>
      <c r="J210" s="119">
        <v>2015</v>
      </c>
      <c r="K210" s="120">
        <v>94</v>
      </c>
    </row>
    <row r="211" spans="1:11" x14ac:dyDescent="0.25">
      <c r="A211" s="119" t="s">
        <v>1108</v>
      </c>
      <c r="B211" s="119" t="s">
        <v>1109</v>
      </c>
      <c r="C211" s="119" t="s">
        <v>233</v>
      </c>
      <c r="D211" s="119" t="s">
        <v>1124</v>
      </c>
      <c r="E211" s="119" t="s">
        <v>1125</v>
      </c>
      <c r="F211" s="119"/>
      <c r="G211" s="119" t="s">
        <v>1122</v>
      </c>
      <c r="H211" s="119"/>
      <c r="I211" s="119" t="s">
        <v>194</v>
      </c>
      <c r="J211" s="119">
        <v>2020</v>
      </c>
      <c r="K211" s="120">
        <v>94</v>
      </c>
    </row>
    <row r="212" spans="1:11" x14ac:dyDescent="0.25">
      <c r="A212" s="119" t="s">
        <v>1108</v>
      </c>
      <c r="B212" s="119" t="s">
        <v>1109</v>
      </c>
      <c r="C212" s="119" t="s">
        <v>233</v>
      </c>
      <c r="D212" s="119" t="s">
        <v>1124</v>
      </c>
      <c r="E212" s="119" t="s">
        <v>1125</v>
      </c>
      <c r="F212" s="119"/>
      <c r="G212" s="119" t="s">
        <v>1122</v>
      </c>
      <c r="H212" s="119"/>
      <c r="I212" s="119" t="s">
        <v>194</v>
      </c>
      <c r="J212" s="119">
        <v>2030</v>
      </c>
      <c r="K212" s="120">
        <v>94</v>
      </c>
    </row>
    <row r="213" spans="1:11" x14ac:dyDescent="0.25">
      <c r="A213" s="119" t="s">
        <v>1108</v>
      </c>
      <c r="B213" s="119" t="s">
        <v>1109</v>
      </c>
      <c r="C213" s="119" t="s">
        <v>233</v>
      </c>
      <c r="D213" s="119" t="s">
        <v>1124</v>
      </c>
      <c r="E213" s="119" t="s">
        <v>1125</v>
      </c>
      <c r="F213" s="119"/>
      <c r="G213" s="119" t="s">
        <v>1122</v>
      </c>
      <c r="H213" s="119"/>
      <c r="I213" s="119" t="s">
        <v>194</v>
      </c>
      <c r="J213" s="119">
        <v>2050</v>
      </c>
      <c r="K213" s="120">
        <v>94</v>
      </c>
    </row>
    <row r="214" spans="1:11" x14ac:dyDescent="0.25">
      <c r="A214" s="119" t="s">
        <v>1108</v>
      </c>
      <c r="B214" s="119" t="s">
        <v>1109</v>
      </c>
      <c r="C214" s="119" t="s">
        <v>233</v>
      </c>
      <c r="D214" s="119" t="s">
        <v>1126</v>
      </c>
      <c r="E214" s="119" t="s">
        <v>1127</v>
      </c>
      <c r="F214" s="119"/>
      <c r="G214" s="119" t="s">
        <v>392</v>
      </c>
      <c r="H214" s="119" t="s">
        <v>407</v>
      </c>
      <c r="I214" s="119" t="s">
        <v>987</v>
      </c>
      <c r="J214" s="119">
        <v>2020</v>
      </c>
      <c r="K214" s="120">
        <v>1.8</v>
      </c>
    </row>
    <row r="215" spans="1:11" x14ac:dyDescent="0.25">
      <c r="A215" s="119" t="s">
        <v>1108</v>
      </c>
      <c r="B215" s="119" t="s">
        <v>1109</v>
      </c>
      <c r="C215" s="119" t="s">
        <v>233</v>
      </c>
      <c r="D215" s="119" t="s">
        <v>1126</v>
      </c>
      <c r="E215" s="119" t="s">
        <v>1127</v>
      </c>
      <c r="F215" s="119"/>
      <c r="G215" s="119" t="s">
        <v>392</v>
      </c>
      <c r="H215" s="119" t="s">
        <v>407</v>
      </c>
      <c r="I215" s="119" t="s">
        <v>987</v>
      </c>
      <c r="J215" s="119">
        <v>2050</v>
      </c>
      <c r="K215" s="120">
        <v>1.8</v>
      </c>
    </row>
    <row r="216" spans="1:11" x14ac:dyDescent="0.25">
      <c r="A216" s="119" t="s">
        <v>1108</v>
      </c>
      <c r="B216" s="119" t="s">
        <v>1109</v>
      </c>
      <c r="C216" s="119" t="s">
        <v>233</v>
      </c>
      <c r="D216" s="119" t="s">
        <v>1126</v>
      </c>
      <c r="E216" s="119" t="s">
        <v>1127</v>
      </c>
      <c r="F216" s="119"/>
      <c r="G216" s="119" t="s">
        <v>392</v>
      </c>
      <c r="H216" s="119" t="s">
        <v>407</v>
      </c>
      <c r="I216" s="119" t="s">
        <v>988</v>
      </c>
      <c r="J216" s="119">
        <v>2020</v>
      </c>
      <c r="K216" s="120">
        <v>9.1999999999999993</v>
      </c>
    </row>
    <row r="217" spans="1:11" x14ac:dyDescent="0.25">
      <c r="A217" s="119" t="s">
        <v>1108</v>
      </c>
      <c r="B217" s="119" t="s">
        <v>1109</v>
      </c>
      <c r="C217" s="119" t="s">
        <v>233</v>
      </c>
      <c r="D217" s="119" t="s">
        <v>1126</v>
      </c>
      <c r="E217" s="119" t="s">
        <v>1127</v>
      </c>
      <c r="F217" s="119"/>
      <c r="G217" s="119" t="s">
        <v>392</v>
      </c>
      <c r="H217" s="119" t="s">
        <v>407</v>
      </c>
      <c r="I217" s="119" t="s">
        <v>988</v>
      </c>
      <c r="J217" s="119">
        <v>2050</v>
      </c>
      <c r="K217" s="120">
        <v>9.1999999999999993</v>
      </c>
    </row>
    <row r="218" spans="1:11" x14ac:dyDescent="0.25">
      <c r="A218" s="119" t="s">
        <v>1108</v>
      </c>
      <c r="B218" s="119" t="s">
        <v>1109</v>
      </c>
      <c r="C218" s="119" t="s">
        <v>233</v>
      </c>
      <c r="D218" s="119" t="s">
        <v>1126</v>
      </c>
      <c r="E218" s="119" t="s">
        <v>1127</v>
      </c>
      <c r="F218" s="119"/>
      <c r="G218" s="119" t="s">
        <v>392</v>
      </c>
      <c r="H218" s="119" t="s">
        <v>407</v>
      </c>
      <c r="I218" s="119" t="s">
        <v>194</v>
      </c>
      <c r="J218" s="119">
        <v>2015</v>
      </c>
      <c r="K218" s="120">
        <v>4</v>
      </c>
    </row>
    <row r="219" spans="1:11" x14ac:dyDescent="0.25">
      <c r="A219" s="119" t="s">
        <v>1108</v>
      </c>
      <c r="B219" s="119" t="s">
        <v>1109</v>
      </c>
      <c r="C219" s="119" t="s">
        <v>233</v>
      </c>
      <c r="D219" s="119" t="s">
        <v>1126</v>
      </c>
      <c r="E219" s="119" t="s">
        <v>1127</v>
      </c>
      <c r="F219" s="119"/>
      <c r="G219" s="119" t="s">
        <v>392</v>
      </c>
      <c r="H219" s="119" t="s">
        <v>407</v>
      </c>
      <c r="I219" s="119" t="s">
        <v>194</v>
      </c>
      <c r="J219" s="119">
        <v>2020</v>
      </c>
      <c r="K219" s="120">
        <v>4.4000000000000004</v>
      </c>
    </row>
    <row r="220" spans="1:11" x14ac:dyDescent="0.25">
      <c r="A220" s="119" t="s">
        <v>1108</v>
      </c>
      <c r="B220" s="119" t="s">
        <v>1109</v>
      </c>
      <c r="C220" s="119" t="s">
        <v>233</v>
      </c>
      <c r="D220" s="119" t="s">
        <v>1126</v>
      </c>
      <c r="E220" s="119" t="s">
        <v>1127</v>
      </c>
      <c r="F220" s="119"/>
      <c r="G220" s="119" t="s">
        <v>392</v>
      </c>
      <c r="H220" s="119" t="s">
        <v>407</v>
      </c>
      <c r="I220" s="119" t="s">
        <v>194</v>
      </c>
      <c r="J220" s="119">
        <v>2030</v>
      </c>
      <c r="K220" s="120">
        <v>4.4000000000000004</v>
      </c>
    </row>
    <row r="221" spans="1:11" x14ac:dyDescent="0.25">
      <c r="A221" s="119" t="s">
        <v>1108</v>
      </c>
      <c r="B221" s="119" t="s">
        <v>1109</v>
      </c>
      <c r="C221" s="119" t="s">
        <v>233</v>
      </c>
      <c r="D221" s="119" t="s">
        <v>1126</v>
      </c>
      <c r="E221" s="119" t="s">
        <v>1127</v>
      </c>
      <c r="F221" s="119"/>
      <c r="G221" s="119" t="s">
        <v>392</v>
      </c>
      <c r="H221" s="119" t="s">
        <v>407</v>
      </c>
      <c r="I221" s="119" t="s">
        <v>194</v>
      </c>
      <c r="J221" s="119">
        <v>2050</v>
      </c>
      <c r="K221" s="120">
        <v>4.4000000000000004</v>
      </c>
    </row>
    <row r="222" spans="1:11" x14ac:dyDescent="0.25">
      <c r="A222" s="119" t="s">
        <v>1108</v>
      </c>
      <c r="B222" s="119" t="s">
        <v>1109</v>
      </c>
      <c r="C222" s="119" t="s">
        <v>233</v>
      </c>
      <c r="D222" s="119" t="s">
        <v>1104</v>
      </c>
      <c r="E222" s="119" t="s">
        <v>1105</v>
      </c>
      <c r="F222" s="119"/>
      <c r="G222" s="119" t="s">
        <v>1128</v>
      </c>
      <c r="H222" s="119" t="s">
        <v>1123</v>
      </c>
      <c r="I222" s="119" t="s">
        <v>194</v>
      </c>
      <c r="J222" s="119">
        <v>2015</v>
      </c>
      <c r="K222" s="120">
        <v>47386.621139570423</v>
      </c>
    </row>
    <row r="223" spans="1:11" x14ac:dyDescent="0.25">
      <c r="A223" s="119" t="s">
        <v>1108</v>
      </c>
      <c r="B223" s="119" t="s">
        <v>1109</v>
      </c>
      <c r="C223" s="119" t="s">
        <v>233</v>
      </c>
      <c r="D223" s="119" t="s">
        <v>1104</v>
      </c>
      <c r="E223" s="119" t="s">
        <v>1105</v>
      </c>
      <c r="F223" s="119"/>
      <c r="G223" s="119" t="s">
        <v>1128</v>
      </c>
      <c r="H223" s="119" t="s">
        <v>1123</v>
      </c>
      <c r="I223" s="119" t="s">
        <v>194</v>
      </c>
      <c r="J223" s="119">
        <v>2020</v>
      </c>
      <c r="K223" s="120">
        <v>44727.302826015723</v>
      </c>
    </row>
    <row r="224" spans="1:11" x14ac:dyDescent="0.25">
      <c r="A224" s="119" t="s">
        <v>1108</v>
      </c>
      <c r="B224" s="119" t="s">
        <v>1109</v>
      </c>
      <c r="C224" s="119" t="s">
        <v>233</v>
      </c>
      <c r="D224" s="119" t="s">
        <v>1104</v>
      </c>
      <c r="E224" s="119" t="s">
        <v>1105</v>
      </c>
      <c r="F224" s="119"/>
      <c r="G224" s="119" t="s">
        <v>1128</v>
      </c>
      <c r="H224" s="119" t="s">
        <v>1123</v>
      </c>
      <c r="I224" s="119" t="s">
        <v>194</v>
      </c>
      <c r="J224" s="119">
        <v>2030</v>
      </c>
      <c r="K224" s="120">
        <v>52704.021047101713</v>
      </c>
    </row>
    <row r="225" spans="1:11" x14ac:dyDescent="0.25">
      <c r="A225" s="119" t="s">
        <v>1108</v>
      </c>
      <c r="B225" s="119" t="s">
        <v>1109</v>
      </c>
      <c r="C225" s="119" t="s">
        <v>233</v>
      </c>
      <c r="D225" s="119" t="s">
        <v>1104</v>
      </c>
      <c r="E225" s="119" t="s">
        <v>1105</v>
      </c>
      <c r="F225" s="119"/>
      <c r="G225" s="119" t="s">
        <v>1128</v>
      </c>
      <c r="H225" s="119" t="s">
        <v>1123</v>
      </c>
      <c r="I225" s="119" t="s">
        <v>194</v>
      </c>
      <c r="J225" s="119">
        <v>2050</v>
      </c>
      <c r="K225" s="120">
        <v>56692.380157644708</v>
      </c>
    </row>
    <row r="226" spans="1:11" x14ac:dyDescent="0.25">
      <c r="A226" s="119" t="s">
        <v>1108</v>
      </c>
      <c r="B226" s="119" t="s">
        <v>1109</v>
      </c>
      <c r="C226" s="119" t="s">
        <v>233</v>
      </c>
      <c r="D226" s="119" t="s">
        <v>1129</v>
      </c>
      <c r="E226" s="119" t="s">
        <v>1125</v>
      </c>
      <c r="F226" s="119"/>
      <c r="G226" s="119" t="s">
        <v>1128</v>
      </c>
      <c r="H226" s="119"/>
      <c r="I226" s="119" t="s">
        <v>194</v>
      </c>
      <c r="J226" s="119">
        <v>2015</v>
      </c>
      <c r="K226" s="120">
        <v>10.926177983733689</v>
      </c>
    </row>
    <row r="227" spans="1:11" x14ac:dyDescent="0.25">
      <c r="A227" s="119" t="s">
        <v>1108</v>
      </c>
      <c r="B227" s="119" t="s">
        <v>1109</v>
      </c>
      <c r="C227" s="119" t="s">
        <v>233</v>
      </c>
      <c r="D227" s="119" t="s">
        <v>1129</v>
      </c>
      <c r="E227" s="119" t="s">
        <v>1125</v>
      </c>
      <c r="F227" s="119"/>
      <c r="G227" s="119" t="s">
        <v>1128</v>
      </c>
      <c r="H227" s="119"/>
      <c r="I227" s="119" t="s">
        <v>194</v>
      </c>
      <c r="J227" s="119">
        <v>2020</v>
      </c>
      <c r="K227" s="120">
        <v>11.304177983733689</v>
      </c>
    </row>
    <row r="228" spans="1:11" x14ac:dyDescent="0.25">
      <c r="A228" s="119" t="s">
        <v>1108</v>
      </c>
      <c r="B228" s="119" t="s">
        <v>1109</v>
      </c>
      <c r="C228" s="119" t="s">
        <v>233</v>
      </c>
      <c r="D228" s="119" t="s">
        <v>1129</v>
      </c>
      <c r="E228" s="119" t="s">
        <v>1125</v>
      </c>
      <c r="F228" s="119"/>
      <c r="G228" s="119" t="s">
        <v>1128</v>
      </c>
      <c r="H228" s="119"/>
      <c r="I228" s="119" t="s">
        <v>194</v>
      </c>
      <c r="J228" s="119">
        <v>2030</v>
      </c>
      <c r="K228" s="120">
        <v>13.320177983733689</v>
      </c>
    </row>
    <row r="229" spans="1:11" x14ac:dyDescent="0.25">
      <c r="A229" s="119" t="s">
        <v>1108</v>
      </c>
      <c r="B229" s="119" t="s">
        <v>1109</v>
      </c>
      <c r="C229" s="119" t="s">
        <v>233</v>
      </c>
      <c r="D229" s="119" t="s">
        <v>1129</v>
      </c>
      <c r="E229" s="119" t="s">
        <v>1125</v>
      </c>
      <c r="F229" s="119"/>
      <c r="G229" s="119" t="s">
        <v>1128</v>
      </c>
      <c r="H229" s="119"/>
      <c r="I229" s="119" t="s">
        <v>194</v>
      </c>
      <c r="J229" s="119">
        <v>2050</v>
      </c>
      <c r="K229" s="120">
        <v>14.32817798373369</v>
      </c>
    </row>
    <row r="230" spans="1:11" x14ac:dyDescent="0.25">
      <c r="A230" s="119" t="s">
        <v>1130</v>
      </c>
      <c r="B230" s="119" t="s">
        <v>1131</v>
      </c>
      <c r="C230" s="119" t="s">
        <v>195</v>
      </c>
      <c r="D230" s="119" t="s">
        <v>1132</v>
      </c>
      <c r="E230" s="119" t="s">
        <v>1111</v>
      </c>
      <c r="F230" s="119"/>
      <c r="G230" s="119"/>
      <c r="H230" s="119" t="s">
        <v>232</v>
      </c>
      <c r="I230" s="119" t="s">
        <v>194</v>
      </c>
      <c r="J230" s="119">
        <v>2015</v>
      </c>
      <c r="K230" s="120">
        <v>7.6770186335403728E-3</v>
      </c>
    </row>
    <row r="231" spans="1:11" x14ac:dyDescent="0.25">
      <c r="A231" s="119" t="s">
        <v>1130</v>
      </c>
      <c r="B231" s="119" t="s">
        <v>1131</v>
      </c>
      <c r="C231" s="119" t="s">
        <v>195</v>
      </c>
      <c r="D231" s="119" t="s">
        <v>1132</v>
      </c>
      <c r="E231" s="119" t="s">
        <v>1111</v>
      </c>
      <c r="F231" s="119"/>
      <c r="G231" s="119"/>
      <c r="H231" s="119" t="s">
        <v>232</v>
      </c>
      <c r="I231" s="119" t="s">
        <v>194</v>
      </c>
      <c r="J231" s="119">
        <v>2020</v>
      </c>
      <c r="K231" s="120">
        <v>7.6770186335403728E-3</v>
      </c>
    </row>
    <row r="232" spans="1:11" x14ac:dyDescent="0.25">
      <c r="A232" s="119" t="s">
        <v>1130</v>
      </c>
      <c r="B232" s="119" t="s">
        <v>1131</v>
      </c>
      <c r="C232" s="119" t="s">
        <v>195</v>
      </c>
      <c r="D232" s="119" t="s">
        <v>1132</v>
      </c>
      <c r="E232" s="119" t="s">
        <v>1111</v>
      </c>
      <c r="F232" s="119"/>
      <c r="G232" s="119"/>
      <c r="H232" s="119" t="s">
        <v>232</v>
      </c>
      <c r="I232" s="119" t="s">
        <v>194</v>
      </c>
      <c r="J232" s="119">
        <v>2030</v>
      </c>
      <c r="K232" s="120">
        <v>7.6770186335403728E-3</v>
      </c>
    </row>
    <row r="233" spans="1:11" x14ac:dyDescent="0.25">
      <c r="A233" s="119" t="s">
        <v>1130</v>
      </c>
      <c r="B233" s="119" t="s">
        <v>1131</v>
      </c>
      <c r="C233" s="119" t="s">
        <v>195</v>
      </c>
      <c r="D233" s="119" t="s">
        <v>1132</v>
      </c>
      <c r="E233" s="119" t="s">
        <v>1111</v>
      </c>
      <c r="F233" s="119"/>
      <c r="G233" s="119"/>
      <c r="H233" s="119" t="s">
        <v>232</v>
      </c>
      <c r="I233" s="119" t="s">
        <v>194</v>
      </c>
      <c r="J233" s="119">
        <v>2050</v>
      </c>
      <c r="K233" s="120">
        <v>7.6770186335403728E-3</v>
      </c>
    </row>
    <row r="234" spans="1:11" x14ac:dyDescent="0.25">
      <c r="A234" s="119" t="s">
        <v>1130</v>
      </c>
      <c r="B234" s="119" t="s">
        <v>1131</v>
      </c>
      <c r="C234" s="119" t="s">
        <v>195</v>
      </c>
      <c r="D234" s="119" t="s">
        <v>1133</v>
      </c>
      <c r="E234" s="119" t="s">
        <v>1077</v>
      </c>
      <c r="F234" s="119"/>
      <c r="G234" s="119" t="s">
        <v>199</v>
      </c>
      <c r="H234" s="119"/>
      <c r="I234" s="119" t="s">
        <v>194</v>
      </c>
      <c r="J234" s="119">
        <v>2015</v>
      </c>
      <c r="K234" s="120">
        <v>10.3</v>
      </c>
    </row>
    <row r="235" spans="1:11" x14ac:dyDescent="0.25">
      <c r="A235" s="119" t="s">
        <v>1130</v>
      </c>
      <c r="B235" s="119" t="s">
        <v>1131</v>
      </c>
      <c r="C235" s="119" t="s">
        <v>195</v>
      </c>
      <c r="D235" s="119" t="s">
        <v>1133</v>
      </c>
      <c r="E235" s="119" t="s">
        <v>1077</v>
      </c>
      <c r="F235" s="119"/>
      <c r="G235" s="119" t="s">
        <v>199</v>
      </c>
      <c r="H235" s="119"/>
      <c r="I235" s="119" t="s">
        <v>194</v>
      </c>
      <c r="J235" s="119">
        <v>2020</v>
      </c>
      <c r="K235" s="120">
        <v>10.3</v>
      </c>
    </row>
    <row r="236" spans="1:11" x14ac:dyDescent="0.25">
      <c r="A236" s="119" t="s">
        <v>1130</v>
      </c>
      <c r="B236" s="119" t="s">
        <v>1131</v>
      </c>
      <c r="C236" s="119" t="s">
        <v>195</v>
      </c>
      <c r="D236" s="119" t="s">
        <v>1133</v>
      </c>
      <c r="E236" s="119" t="s">
        <v>1077</v>
      </c>
      <c r="F236" s="119"/>
      <c r="G236" s="119" t="s">
        <v>199</v>
      </c>
      <c r="H236" s="119"/>
      <c r="I236" s="119" t="s">
        <v>194</v>
      </c>
      <c r="J236" s="119">
        <v>2030</v>
      </c>
      <c r="K236" s="120">
        <v>10.3</v>
      </c>
    </row>
    <row r="237" spans="1:11" x14ac:dyDescent="0.25">
      <c r="A237" s="119" t="s">
        <v>1130</v>
      </c>
      <c r="B237" s="119" t="s">
        <v>1131</v>
      </c>
      <c r="C237" s="119" t="s">
        <v>195</v>
      </c>
      <c r="D237" s="119" t="s">
        <v>1133</v>
      </c>
      <c r="E237" s="119" t="s">
        <v>1077</v>
      </c>
      <c r="F237" s="119"/>
      <c r="G237" s="119" t="s">
        <v>199</v>
      </c>
      <c r="H237" s="119"/>
      <c r="I237" s="119" t="s">
        <v>194</v>
      </c>
      <c r="J237" s="119">
        <v>2050</v>
      </c>
      <c r="K237" s="120">
        <v>10.3</v>
      </c>
    </row>
    <row r="238" spans="1:11" x14ac:dyDescent="0.25">
      <c r="A238" s="119" t="s">
        <v>1130</v>
      </c>
      <c r="B238" s="119" t="s">
        <v>1131</v>
      </c>
      <c r="C238" s="119" t="s">
        <v>195</v>
      </c>
      <c r="D238" s="119" t="s">
        <v>1134</v>
      </c>
      <c r="E238" s="119" t="s">
        <v>1111</v>
      </c>
      <c r="F238" s="119"/>
      <c r="G238" s="119"/>
      <c r="H238" s="119" t="s">
        <v>232</v>
      </c>
      <c r="I238" s="119" t="s">
        <v>194</v>
      </c>
      <c r="J238" s="119">
        <v>2015</v>
      </c>
      <c r="K238" s="120">
        <v>1.386335403726708E-2</v>
      </c>
    </row>
    <row r="239" spans="1:11" x14ac:dyDescent="0.25">
      <c r="A239" s="119" t="s">
        <v>1130</v>
      </c>
      <c r="B239" s="119" t="s">
        <v>1131</v>
      </c>
      <c r="C239" s="119" t="s">
        <v>195</v>
      </c>
      <c r="D239" s="119" t="s">
        <v>1134</v>
      </c>
      <c r="E239" s="119" t="s">
        <v>1111</v>
      </c>
      <c r="F239" s="119"/>
      <c r="G239" s="119"/>
      <c r="H239" s="119" t="s">
        <v>232</v>
      </c>
      <c r="I239" s="119" t="s">
        <v>194</v>
      </c>
      <c r="J239" s="119">
        <v>2020</v>
      </c>
      <c r="K239" s="120">
        <v>1.386335403726708E-2</v>
      </c>
    </row>
    <row r="240" spans="1:11" x14ac:dyDescent="0.25">
      <c r="A240" s="119" t="s">
        <v>1130</v>
      </c>
      <c r="B240" s="119" t="s">
        <v>1131</v>
      </c>
      <c r="C240" s="119" t="s">
        <v>195</v>
      </c>
      <c r="D240" s="119" t="s">
        <v>1134</v>
      </c>
      <c r="E240" s="119" t="s">
        <v>1111</v>
      </c>
      <c r="F240" s="119"/>
      <c r="G240" s="119"/>
      <c r="H240" s="119" t="s">
        <v>232</v>
      </c>
      <c r="I240" s="119" t="s">
        <v>194</v>
      </c>
      <c r="J240" s="119">
        <v>2030</v>
      </c>
      <c r="K240" s="120">
        <v>1.386335403726708E-2</v>
      </c>
    </row>
    <row r="241" spans="1:11" x14ac:dyDescent="0.25">
      <c r="A241" s="119" t="s">
        <v>1130</v>
      </c>
      <c r="B241" s="119" t="s">
        <v>1131</v>
      </c>
      <c r="C241" s="119" t="s">
        <v>195</v>
      </c>
      <c r="D241" s="119" t="s">
        <v>1134</v>
      </c>
      <c r="E241" s="119" t="s">
        <v>1111</v>
      </c>
      <c r="F241" s="119"/>
      <c r="G241" s="119"/>
      <c r="H241" s="119" t="s">
        <v>232</v>
      </c>
      <c r="I241" s="119" t="s">
        <v>194</v>
      </c>
      <c r="J241" s="119">
        <v>2050</v>
      </c>
      <c r="K241" s="120">
        <v>1.386335403726708E-2</v>
      </c>
    </row>
    <row r="242" spans="1:11" x14ac:dyDescent="0.25">
      <c r="A242" s="119" t="s">
        <v>1130</v>
      </c>
      <c r="B242" s="119" t="s">
        <v>1131</v>
      </c>
      <c r="C242" s="119" t="s">
        <v>195</v>
      </c>
      <c r="D242" s="119" t="s">
        <v>1135</v>
      </c>
      <c r="E242" s="119" t="s">
        <v>1077</v>
      </c>
      <c r="F242" s="119"/>
      <c r="G242" s="119" t="s">
        <v>199</v>
      </c>
      <c r="H242" s="119"/>
      <c r="I242" s="119" t="s">
        <v>194</v>
      </c>
      <c r="J242" s="119">
        <v>2015</v>
      </c>
      <c r="K242" s="120">
        <v>18.600000000000001</v>
      </c>
    </row>
    <row r="243" spans="1:11" x14ac:dyDescent="0.25">
      <c r="A243" s="119" t="s">
        <v>1130</v>
      </c>
      <c r="B243" s="119" t="s">
        <v>1131</v>
      </c>
      <c r="C243" s="119" t="s">
        <v>195</v>
      </c>
      <c r="D243" s="119" t="s">
        <v>1135</v>
      </c>
      <c r="E243" s="119" t="s">
        <v>1077</v>
      </c>
      <c r="F243" s="119"/>
      <c r="G243" s="119" t="s">
        <v>199</v>
      </c>
      <c r="H243" s="119"/>
      <c r="I243" s="119" t="s">
        <v>194</v>
      </c>
      <c r="J243" s="119">
        <v>2020</v>
      </c>
      <c r="K243" s="120">
        <v>18.600000000000001</v>
      </c>
    </row>
    <row r="244" spans="1:11" x14ac:dyDescent="0.25">
      <c r="A244" s="119" t="s">
        <v>1130</v>
      </c>
      <c r="B244" s="119" t="s">
        <v>1131</v>
      </c>
      <c r="C244" s="119" t="s">
        <v>195</v>
      </c>
      <c r="D244" s="119" t="s">
        <v>1135</v>
      </c>
      <c r="E244" s="119" t="s">
        <v>1077</v>
      </c>
      <c r="F244" s="119"/>
      <c r="G244" s="119" t="s">
        <v>199</v>
      </c>
      <c r="H244" s="119"/>
      <c r="I244" s="119" t="s">
        <v>194</v>
      </c>
      <c r="J244" s="119">
        <v>2030</v>
      </c>
      <c r="K244" s="120">
        <v>18.600000000000001</v>
      </c>
    </row>
    <row r="245" spans="1:11" x14ac:dyDescent="0.25">
      <c r="A245" s="119" t="s">
        <v>1130</v>
      </c>
      <c r="B245" s="119" t="s">
        <v>1131</v>
      </c>
      <c r="C245" s="119" t="s">
        <v>195</v>
      </c>
      <c r="D245" s="119" t="s">
        <v>1135</v>
      </c>
      <c r="E245" s="119" t="s">
        <v>1077</v>
      </c>
      <c r="F245" s="119"/>
      <c r="G245" s="119" t="s">
        <v>199</v>
      </c>
      <c r="H245" s="119"/>
      <c r="I245" s="119" t="s">
        <v>194</v>
      </c>
      <c r="J245" s="119">
        <v>2050</v>
      </c>
      <c r="K245" s="120">
        <v>18.600000000000001</v>
      </c>
    </row>
    <row r="246" spans="1:11" x14ac:dyDescent="0.25">
      <c r="A246" s="119" t="s">
        <v>1130</v>
      </c>
      <c r="B246" s="119" t="s">
        <v>1131</v>
      </c>
      <c r="C246" s="119" t="s">
        <v>195</v>
      </c>
      <c r="D246" s="119" t="s">
        <v>1136</v>
      </c>
      <c r="E246" s="119" t="s">
        <v>1074</v>
      </c>
      <c r="F246" s="119"/>
      <c r="G246" s="119" t="s">
        <v>1116</v>
      </c>
      <c r="H246" s="119"/>
      <c r="I246" s="119" t="s">
        <v>194</v>
      </c>
      <c r="J246" s="119">
        <v>2015</v>
      </c>
      <c r="K246" s="120">
        <v>1</v>
      </c>
    </row>
    <row r="247" spans="1:11" x14ac:dyDescent="0.25">
      <c r="A247" s="119" t="s">
        <v>1130</v>
      </c>
      <c r="B247" s="119" t="s">
        <v>1131</v>
      </c>
      <c r="C247" s="119" t="s">
        <v>195</v>
      </c>
      <c r="D247" s="119" t="s">
        <v>1136</v>
      </c>
      <c r="E247" s="119" t="s">
        <v>1074</v>
      </c>
      <c r="F247" s="119"/>
      <c r="G247" s="119" t="s">
        <v>1116</v>
      </c>
      <c r="H247" s="119"/>
      <c r="I247" s="119" t="s">
        <v>194</v>
      </c>
      <c r="J247" s="119">
        <v>2020</v>
      </c>
      <c r="K247" s="120">
        <v>1</v>
      </c>
    </row>
    <row r="248" spans="1:11" x14ac:dyDescent="0.25">
      <c r="A248" s="119" t="s">
        <v>1130</v>
      </c>
      <c r="B248" s="119" t="s">
        <v>1131</v>
      </c>
      <c r="C248" s="119" t="s">
        <v>195</v>
      </c>
      <c r="D248" s="119" t="s">
        <v>1136</v>
      </c>
      <c r="E248" s="119" t="s">
        <v>1074</v>
      </c>
      <c r="F248" s="119"/>
      <c r="G248" s="119" t="s">
        <v>1116</v>
      </c>
      <c r="H248" s="119"/>
      <c r="I248" s="119" t="s">
        <v>194</v>
      </c>
      <c r="J248" s="119">
        <v>2030</v>
      </c>
      <c r="K248" s="120">
        <v>1</v>
      </c>
    </row>
    <row r="249" spans="1:11" x14ac:dyDescent="0.25">
      <c r="A249" s="119" t="s">
        <v>1130</v>
      </c>
      <c r="B249" s="119" t="s">
        <v>1131</v>
      </c>
      <c r="C249" s="119" t="s">
        <v>195</v>
      </c>
      <c r="D249" s="119" t="s">
        <v>1136</v>
      </c>
      <c r="E249" s="119" t="s">
        <v>1074</v>
      </c>
      <c r="F249" s="119"/>
      <c r="G249" s="119" t="s">
        <v>1116</v>
      </c>
      <c r="H249" s="119"/>
      <c r="I249" s="119" t="s">
        <v>194</v>
      </c>
      <c r="J249" s="119">
        <v>2050</v>
      </c>
      <c r="K249" s="120">
        <v>1</v>
      </c>
    </row>
    <row r="250" spans="1:11" x14ac:dyDescent="0.25">
      <c r="A250" s="119" t="s">
        <v>1130</v>
      </c>
      <c r="B250" s="119" t="s">
        <v>1131</v>
      </c>
      <c r="C250" s="119" t="s">
        <v>195</v>
      </c>
      <c r="D250" s="119" t="s">
        <v>1137</v>
      </c>
      <c r="E250" s="119" t="s">
        <v>1138</v>
      </c>
      <c r="F250" s="119"/>
      <c r="G250" s="119" t="s">
        <v>1139</v>
      </c>
      <c r="H250" s="119" t="s">
        <v>1140</v>
      </c>
      <c r="I250" s="119" t="s">
        <v>194</v>
      </c>
      <c r="J250" s="119">
        <v>2015</v>
      </c>
      <c r="K250" s="120">
        <v>4.83</v>
      </c>
    </row>
    <row r="251" spans="1:11" x14ac:dyDescent="0.25">
      <c r="A251" s="119" t="s">
        <v>1130</v>
      </c>
      <c r="B251" s="119" t="s">
        <v>1131</v>
      </c>
      <c r="C251" s="119" t="s">
        <v>195</v>
      </c>
      <c r="D251" s="119" t="s">
        <v>1137</v>
      </c>
      <c r="E251" s="119" t="s">
        <v>1138</v>
      </c>
      <c r="F251" s="119"/>
      <c r="G251" s="119" t="s">
        <v>1139</v>
      </c>
      <c r="H251" s="119" t="s">
        <v>1140</v>
      </c>
      <c r="I251" s="119" t="s">
        <v>194</v>
      </c>
      <c r="J251" s="119">
        <v>2020</v>
      </c>
      <c r="K251" s="120">
        <v>4.83</v>
      </c>
    </row>
    <row r="252" spans="1:11" x14ac:dyDescent="0.25">
      <c r="A252" s="119" t="s">
        <v>1130</v>
      </c>
      <c r="B252" s="119" t="s">
        <v>1131</v>
      </c>
      <c r="C252" s="119" t="s">
        <v>195</v>
      </c>
      <c r="D252" s="119" t="s">
        <v>1137</v>
      </c>
      <c r="E252" s="119" t="s">
        <v>1138</v>
      </c>
      <c r="F252" s="119"/>
      <c r="G252" s="119" t="s">
        <v>1139</v>
      </c>
      <c r="H252" s="119" t="s">
        <v>1140</v>
      </c>
      <c r="I252" s="119" t="s">
        <v>194</v>
      </c>
      <c r="J252" s="119">
        <v>2030</v>
      </c>
      <c r="K252" s="120">
        <v>4.83</v>
      </c>
    </row>
    <row r="253" spans="1:11" x14ac:dyDescent="0.25">
      <c r="A253" s="119" t="s">
        <v>1130</v>
      </c>
      <c r="B253" s="119" t="s">
        <v>1131</v>
      </c>
      <c r="C253" s="119" t="s">
        <v>195</v>
      </c>
      <c r="D253" s="119" t="s">
        <v>1137</v>
      </c>
      <c r="E253" s="119" t="s">
        <v>1138</v>
      </c>
      <c r="F253" s="119"/>
      <c r="G253" s="119" t="s">
        <v>1139</v>
      </c>
      <c r="H253" s="119" t="s">
        <v>1140</v>
      </c>
      <c r="I253" s="119" t="s">
        <v>194</v>
      </c>
      <c r="J253" s="119">
        <v>2050</v>
      </c>
      <c r="K253" s="120">
        <v>4.83</v>
      </c>
    </row>
    <row r="254" spans="1:11" x14ac:dyDescent="0.25">
      <c r="A254" s="119" t="s">
        <v>1130</v>
      </c>
      <c r="B254" s="119" t="s">
        <v>1131</v>
      </c>
      <c r="C254" s="119" t="s">
        <v>195</v>
      </c>
      <c r="D254" s="119" t="s">
        <v>1141</v>
      </c>
      <c r="E254" s="119" t="s">
        <v>1090</v>
      </c>
      <c r="F254" s="119"/>
      <c r="G254" s="119" t="s">
        <v>1085</v>
      </c>
      <c r="H254" s="119"/>
      <c r="I254" s="119" t="s">
        <v>194</v>
      </c>
      <c r="J254" s="119">
        <v>2015</v>
      </c>
      <c r="K254" s="120">
        <v>1</v>
      </c>
    </row>
    <row r="255" spans="1:11" x14ac:dyDescent="0.25">
      <c r="A255" s="119" t="s">
        <v>1130</v>
      </c>
      <c r="B255" s="119" t="s">
        <v>1131</v>
      </c>
      <c r="C255" s="119" t="s">
        <v>195</v>
      </c>
      <c r="D255" s="119" t="s">
        <v>1141</v>
      </c>
      <c r="E255" s="119" t="s">
        <v>1090</v>
      </c>
      <c r="F255" s="119"/>
      <c r="G255" s="119" t="s">
        <v>1085</v>
      </c>
      <c r="H255" s="119"/>
      <c r="I255" s="119" t="s">
        <v>194</v>
      </c>
      <c r="J255" s="119">
        <v>2020</v>
      </c>
      <c r="K255" s="120">
        <v>1</v>
      </c>
    </row>
    <row r="256" spans="1:11" x14ac:dyDescent="0.25">
      <c r="A256" s="119" t="s">
        <v>1130</v>
      </c>
      <c r="B256" s="119" t="s">
        <v>1131</v>
      </c>
      <c r="C256" s="119" t="s">
        <v>195</v>
      </c>
      <c r="D256" s="119" t="s">
        <v>1141</v>
      </c>
      <c r="E256" s="119" t="s">
        <v>1090</v>
      </c>
      <c r="F256" s="119"/>
      <c r="G256" s="119" t="s">
        <v>1085</v>
      </c>
      <c r="H256" s="119"/>
      <c r="I256" s="119" t="s">
        <v>194</v>
      </c>
      <c r="J256" s="119">
        <v>2030</v>
      </c>
      <c r="K256" s="120">
        <v>1</v>
      </c>
    </row>
    <row r="257" spans="1:11" x14ac:dyDescent="0.25">
      <c r="A257" s="119" t="s">
        <v>1130</v>
      </c>
      <c r="B257" s="119" t="s">
        <v>1131</v>
      </c>
      <c r="C257" s="119" t="s">
        <v>195</v>
      </c>
      <c r="D257" s="119" t="s">
        <v>1141</v>
      </c>
      <c r="E257" s="119" t="s">
        <v>1090</v>
      </c>
      <c r="F257" s="119"/>
      <c r="G257" s="119" t="s">
        <v>1085</v>
      </c>
      <c r="H257" s="119"/>
      <c r="I257" s="119" t="s">
        <v>194</v>
      </c>
      <c r="J257" s="119">
        <v>2050</v>
      </c>
      <c r="K257" s="120">
        <v>1</v>
      </c>
    </row>
    <row r="258" spans="1:11" x14ac:dyDescent="0.25">
      <c r="A258" s="119" t="s">
        <v>1130</v>
      </c>
      <c r="B258" s="119" t="s">
        <v>1131</v>
      </c>
      <c r="C258" s="119" t="s">
        <v>195</v>
      </c>
      <c r="D258" s="119" t="s">
        <v>200</v>
      </c>
      <c r="E258" s="119" t="s">
        <v>202</v>
      </c>
      <c r="F258" s="119"/>
      <c r="G258" s="119"/>
      <c r="H258" s="119"/>
      <c r="I258" s="119" t="s">
        <v>194</v>
      </c>
      <c r="J258" s="119">
        <v>2015</v>
      </c>
      <c r="K258" s="120">
        <v>1</v>
      </c>
    </row>
    <row r="259" spans="1:11" x14ac:dyDescent="0.25">
      <c r="A259" s="119" t="s">
        <v>1130</v>
      </c>
      <c r="B259" s="119" t="s">
        <v>1131</v>
      </c>
      <c r="C259" s="119" t="s">
        <v>195</v>
      </c>
      <c r="D259" s="119" t="s">
        <v>200</v>
      </c>
      <c r="E259" s="119" t="s">
        <v>202</v>
      </c>
      <c r="F259" s="119"/>
      <c r="G259" s="119"/>
      <c r="H259" s="119"/>
      <c r="I259" s="119" t="s">
        <v>194</v>
      </c>
      <c r="J259" s="119">
        <v>2020</v>
      </c>
      <c r="K259" s="120">
        <v>1</v>
      </c>
    </row>
    <row r="260" spans="1:11" x14ac:dyDescent="0.25">
      <c r="A260" s="119" t="s">
        <v>1130</v>
      </c>
      <c r="B260" s="119" t="s">
        <v>1131</v>
      </c>
      <c r="C260" s="119" t="s">
        <v>195</v>
      </c>
      <c r="D260" s="119" t="s">
        <v>200</v>
      </c>
      <c r="E260" s="119" t="s">
        <v>202</v>
      </c>
      <c r="F260" s="119"/>
      <c r="G260" s="119"/>
      <c r="H260" s="119"/>
      <c r="I260" s="119" t="s">
        <v>194</v>
      </c>
      <c r="J260" s="119">
        <v>2030</v>
      </c>
      <c r="K260" s="120">
        <v>1</v>
      </c>
    </row>
    <row r="261" spans="1:11" x14ac:dyDescent="0.25">
      <c r="A261" s="119" t="s">
        <v>1130</v>
      </c>
      <c r="B261" s="119" t="s">
        <v>1131</v>
      </c>
      <c r="C261" s="119" t="s">
        <v>195</v>
      </c>
      <c r="D261" s="119" t="s">
        <v>200</v>
      </c>
      <c r="E261" s="119" t="s">
        <v>202</v>
      </c>
      <c r="F261" s="119"/>
      <c r="G261" s="119"/>
      <c r="H261" s="119"/>
      <c r="I261" s="119" t="s">
        <v>194</v>
      </c>
      <c r="J261" s="119">
        <v>2050</v>
      </c>
      <c r="K261" s="120">
        <v>1</v>
      </c>
    </row>
    <row r="262" spans="1:11" x14ac:dyDescent="0.25">
      <c r="A262" s="119" t="s">
        <v>1130</v>
      </c>
      <c r="B262" s="119" t="s">
        <v>1131</v>
      </c>
      <c r="C262" s="119" t="s">
        <v>195</v>
      </c>
      <c r="D262" s="119" t="s">
        <v>1086</v>
      </c>
      <c r="E262" s="119" t="s">
        <v>1074</v>
      </c>
      <c r="F262" s="119"/>
      <c r="G262" s="119"/>
      <c r="H262" s="119"/>
      <c r="I262" s="119" t="s">
        <v>194</v>
      </c>
      <c r="J262" s="119">
        <v>2015</v>
      </c>
      <c r="K262" s="120">
        <v>0</v>
      </c>
    </row>
    <row r="263" spans="1:11" x14ac:dyDescent="0.25">
      <c r="A263" s="119" t="s">
        <v>1130</v>
      </c>
      <c r="B263" s="119" t="s">
        <v>1131</v>
      </c>
      <c r="C263" s="119" t="s">
        <v>195</v>
      </c>
      <c r="D263" s="119" t="s">
        <v>1086</v>
      </c>
      <c r="E263" s="119" t="s">
        <v>1074</v>
      </c>
      <c r="F263" s="119"/>
      <c r="G263" s="119"/>
      <c r="H263" s="119"/>
      <c r="I263" s="119" t="s">
        <v>194</v>
      </c>
      <c r="J263" s="119">
        <v>2020</v>
      </c>
      <c r="K263" s="120">
        <v>0</v>
      </c>
    </row>
    <row r="264" spans="1:11" x14ac:dyDescent="0.25">
      <c r="A264" s="119" t="s">
        <v>1130</v>
      </c>
      <c r="B264" s="119" t="s">
        <v>1131</v>
      </c>
      <c r="C264" s="119" t="s">
        <v>195</v>
      </c>
      <c r="D264" s="119" t="s">
        <v>1086</v>
      </c>
      <c r="E264" s="119" t="s">
        <v>1074</v>
      </c>
      <c r="F264" s="119"/>
      <c r="G264" s="119"/>
      <c r="H264" s="119"/>
      <c r="I264" s="119" t="s">
        <v>194</v>
      </c>
      <c r="J264" s="119">
        <v>2030</v>
      </c>
      <c r="K264" s="120">
        <v>0</v>
      </c>
    </row>
    <row r="265" spans="1:11" x14ac:dyDescent="0.25">
      <c r="A265" s="119" t="s">
        <v>1130</v>
      </c>
      <c r="B265" s="119" t="s">
        <v>1131</v>
      </c>
      <c r="C265" s="119" t="s">
        <v>195</v>
      </c>
      <c r="D265" s="119" t="s">
        <v>1086</v>
      </c>
      <c r="E265" s="119" t="s">
        <v>1074</v>
      </c>
      <c r="F265" s="119"/>
      <c r="G265" s="119"/>
      <c r="H265" s="119"/>
      <c r="I265" s="119" t="s">
        <v>194</v>
      </c>
      <c r="J265" s="119">
        <v>2050</v>
      </c>
      <c r="K265" s="120">
        <v>0</v>
      </c>
    </row>
    <row r="266" spans="1:11" x14ac:dyDescent="0.25">
      <c r="A266" s="119" t="s">
        <v>1130</v>
      </c>
      <c r="B266" s="119" t="s">
        <v>1131</v>
      </c>
      <c r="C266" s="119" t="s">
        <v>195</v>
      </c>
      <c r="D266" s="119" t="s">
        <v>1142</v>
      </c>
      <c r="E266" s="119" t="s">
        <v>1111</v>
      </c>
      <c r="F266" s="119"/>
      <c r="G266" s="119" t="s">
        <v>379</v>
      </c>
      <c r="H266" s="119"/>
      <c r="I266" s="119" t="s">
        <v>987</v>
      </c>
      <c r="J266" s="119">
        <v>2020</v>
      </c>
      <c r="K266" s="120">
        <v>1.25</v>
      </c>
    </row>
    <row r="267" spans="1:11" x14ac:dyDescent="0.25">
      <c r="A267" s="119" t="s">
        <v>1130</v>
      </c>
      <c r="B267" s="119" t="s">
        <v>1131</v>
      </c>
      <c r="C267" s="119" t="s">
        <v>195</v>
      </c>
      <c r="D267" s="119" t="s">
        <v>1142</v>
      </c>
      <c r="E267" s="119" t="s">
        <v>1111</v>
      </c>
      <c r="F267" s="119"/>
      <c r="G267" s="119" t="s">
        <v>379</v>
      </c>
      <c r="H267" s="119"/>
      <c r="I267" s="119" t="s">
        <v>987</v>
      </c>
      <c r="J267" s="119">
        <v>2050</v>
      </c>
      <c r="K267" s="120">
        <v>1.25</v>
      </c>
    </row>
    <row r="268" spans="1:11" x14ac:dyDescent="0.25">
      <c r="A268" s="119" t="s">
        <v>1130</v>
      </c>
      <c r="B268" s="119" t="s">
        <v>1131</v>
      </c>
      <c r="C268" s="119" t="s">
        <v>195</v>
      </c>
      <c r="D268" s="119" t="s">
        <v>1142</v>
      </c>
      <c r="E268" s="119" t="s">
        <v>1111</v>
      </c>
      <c r="F268" s="119"/>
      <c r="G268" s="119" t="s">
        <v>379</v>
      </c>
      <c r="H268" s="119"/>
      <c r="I268" s="119" t="s">
        <v>988</v>
      </c>
      <c r="J268" s="119">
        <v>2020</v>
      </c>
      <c r="K268" s="120">
        <v>2</v>
      </c>
    </row>
    <row r="269" spans="1:11" x14ac:dyDescent="0.25">
      <c r="A269" s="119" t="s">
        <v>1130</v>
      </c>
      <c r="B269" s="119" t="s">
        <v>1131</v>
      </c>
      <c r="C269" s="119" t="s">
        <v>195</v>
      </c>
      <c r="D269" s="119" t="s">
        <v>1142</v>
      </c>
      <c r="E269" s="119" t="s">
        <v>1111</v>
      </c>
      <c r="F269" s="119"/>
      <c r="G269" s="119" t="s">
        <v>379</v>
      </c>
      <c r="H269" s="119"/>
      <c r="I269" s="119" t="s">
        <v>988</v>
      </c>
      <c r="J269" s="119">
        <v>2050</v>
      </c>
      <c r="K269" s="120">
        <v>2</v>
      </c>
    </row>
    <row r="270" spans="1:11" x14ac:dyDescent="0.25">
      <c r="A270" s="119" t="s">
        <v>1130</v>
      </c>
      <c r="B270" s="119" t="s">
        <v>1131</v>
      </c>
      <c r="C270" s="119" t="s">
        <v>195</v>
      </c>
      <c r="D270" s="119" t="s">
        <v>1142</v>
      </c>
      <c r="E270" s="119" t="s">
        <v>1111</v>
      </c>
      <c r="F270" s="119"/>
      <c r="G270" s="119" t="s">
        <v>379</v>
      </c>
      <c r="H270" s="119"/>
      <c r="I270" s="119" t="s">
        <v>194</v>
      </c>
      <c r="J270" s="119">
        <v>2015</v>
      </c>
      <c r="K270" s="120">
        <v>1.625</v>
      </c>
    </row>
    <row r="271" spans="1:11" x14ac:dyDescent="0.25">
      <c r="A271" s="119" t="s">
        <v>1130</v>
      </c>
      <c r="B271" s="119" t="s">
        <v>1131</v>
      </c>
      <c r="C271" s="119" t="s">
        <v>195</v>
      </c>
      <c r="D271" s="119" t="s">
        <v>1142</v>
      </c>
      <c r="E271" s="119" t="s">
        <v>1111</v>
      </c>
      <c r="F271" s="119"/>
      <c r="G271" s="119" t="s">
        <v>379</v>
      </c>
      <c r="H271" s="119"/>
      <c r="I271" s="119" t="s">
        <v>194</v>
      </c>
      <c r="J271" s="119">
        <v>2020</v>
      </c>
      <c r="K271" s="120">
        <v>1.625</v>
      </c>
    </row>
    <row r="272" spans="1:11" x14ac:dyDescent="0.25">
      <c r="A272" s="119" t="s">
        <v>1130</v>
      </c>
      <c r="B272" s="119" t="s">
        <v>1131</v>
      </c>
      <c r="C272" s="119" t="s">
        <v>195</v>
      </c>
      <c r="D272" s="119" t="s">
        <v>1142</v>
      </c>
      <c r="E272" s="119" t="s">
        <v>1111</v>
      </c>
      <c r="F272" s="119"/>
      <c r="G272" s="119" t="s">
        <v>379</v>
      </c>
      <c r="H272" s="119"/>
      <c r="I272" s="119" t="s">
        <v>194</v>
      </c>
      <c r="J272" s="119">
        <v>2030</v>
      </c>
      <c r="K272" s="120">
        <v>1.625</v>
      </c>
    </row>
    <row r="273" spans="1:11" x14ac:dyDescent="0.25">
      <c r="A273" s="119" t="s">
        <v>1130</v>
      </c>
      <c r="B273" s="119" t="s">
        <v>1131</v>
      </c>
      <c r="C273" s="119" t="s">
        <v>195</v>
      </c>
      <c r="D273" s="119" t="s">
        <v>1142</v>
      </c>
      <c r="E273" s="119" t="s">
        <v>1111</v>
      </c>
      <c r="F273" s="119"/>
      <c r="G273" s="119" t="s">
        <v>379</v>
      </c>
      <c r="H273" s="119"/>
      <c r="I273" s="119" t="s">
        <v>194</v>
      </c>
      <c r="J273" s="119">
        <v>2050</v>
      </c>
      <c r="K273" s="120">
        <v>1.625</v>
      </c>
    </row>
    <row r="274" spans="1:11" x14ac:dyDescent="0.25">
      <c r="A274" s="119" t="s">
        <v>1130</v>
      </c>
      <c r="B274" s="119" t="s">
        <v>1131</v>
      </c>
      <c r="C274" s="119" t="s">
        <v>195</v>
      </c>
      <c r="D274" s="119" t="s">
        <v>1143</v>
      </c>
      <c r="E274" s="119" t="s">
        <v>1084</v>
      </c>
      <c r="F274" s="119"/>
      <c r="G274" s="119"/>
      <c r="H274" s="119">
        <v>5</v>
      </c>
      <c r="I274" s="119" t="s">
        <v>194</v>
      </c>
      <c r="J274" s="119">
        <v>2015</v>
      </c>
      <c r="K274" s="120">
        <v>6529.1925465838513</v>
      </c>
    </row>
    <row r="275" spans="1:11" x14ac:dyDescent="0.25">
      <c r="A275" s="119" t="s">
        <v>1130</v>
      </c>
      <c r="B275" s="119" t="s">
        <v>1131</v>
      </c>
      <c r="C275" s="119" t="s">
        <v>195</v>
      </c>
      <c r="D275" s="119" t="s">
        <v>1143</v>
      </c>
      <c r="E275" s="119" t="s">
        <v>1084</v>
      </c>
      <c r="F275" s="119"/>
      <c r="G275" s="119"/>
      <c r="H275" s="119">
        <v>5</v>
      </c>
      <c r="I275" s="119" t="s">
        <v>194</v>
      </c>
      <c r="J275" s="119">
        <v>2020</v>
      </c>
      <c r="K275" s="120">
        <v>6529.1925465838513</v>
      </c>
    </row>
    <row r="276" spans="1:11" x14ac:dyDescent="0.25">
      <c r="A276" s="119" t="s">
        <v>1130</v>
      </c>
      <c r="B276" s="119" t="s">
        <v>1131</v>
      </c>
      <c r="C276" s="119" t="s">
        <v>195</v>
      </c>
      <c r="D276" s="119" t="s">
        <v>1143</v>
      </c>
      <c r="E276" s="119" t="s">
        <v>1084</v>
      </c>
      <c r="F276" s="119"/>
      <c r="G276" s="119"/>
      <c r="H276" s="119">
        <v>5</v>
      </c>
      <c r="I276" s="119" t="s">
        <v>194</v>
      </c>
      <c r="J276" s="119">
        <v>2030</v>
      </c>
      <c r="K276" s="120">
        <v>6529.1925465838513</v>
      </c>
    </row>
    <row r="277" spans="1:11" x14ac:dyDescent="0.25">
      <c r="A277" s="119" t="s">
        <v>1130</v>
      </c>
      <c r="B277" s="119" t="s">
        <v>1131</v>
      </c>
      <c r="C277" s="119" t="s">
        <v>195</v>
      </c>
      <c r="D277" s="119" t="s">
        <v>1143</v>
      </c>
      <c r="E277" s="119" t="s">
        <v>1084</v>
      </c>
      <c r="F277" s="119"/>
      <c r="G277" s="119"/>
      <c r="H277" s="119">
        <v>5</v>
      </c>
      <c r="I277" s="119" t="s">
        <v>194</v>
      </c>
      <c r="J277" s="119">
        <v>2050</v>
      </c>
      <c r="K277" s="120">
        <v>6529.1925465838513</v>
      </c>
    </row>
    <row r="278" spans="1:11" x14ac:dyDescent="0.25">
      <c r="A278" s="119" t="s">
        <v>1130</v>
      </c>
      <c r="B278" s="119" t="s">
        <v>1131</v>
      </c>
      <c r="C278" s="119" t="s">
        <v>195</v>
      </c>
      <c r="D278" s="119" t="s">
        <v>1087</v>
      </c>
      <c r="E278" s="119" t="s">
        <v>1088</v>
      </c>
      <c r="F278" s="119"/>
      <c r="G278" s="119"/>
      <c r="H278" s="119"/>
      <c r="I278" s="119" t="s">
        <v>194</v>
      </c>
      <c r="J278" s="119">
        <v>2015</v>
      </c>
      <c r="K278" s="120">
        <v>10</v>
      </c>
    </row>
    <row r="279" spans="1:11" x14ac:dyDescent="0.25">
      <c r="A279" s="119" t="s">
        <v>1130</v>
      </c>
      <c r="B279" s="119" t="s">
        <v>1131</v>
      </c>
      <c r="C279" s="119" t="s">
        <v>195</v>
      </c>
      <c r="D279" s="119" t="s">
        <v>1087</v>
      </c>
      <c r="E279" s="119" t="s">
        <v>1088</v>
      </c>
      <c r="F279" s="119"/>
      <c r="G279" s="119"/>
      <c r="H279" s="119"/>
      <c r="I279" s="119" t="s">
        <v>194</v>
      </c>
      <c r="J279" s="119">
        <v>2020</v>
      </c>
      <c r="K279" s="120">
        <v>10</v>
      </c>
    </row>
    <row r="280" spans="1:11" x14ac:dyDescent="0.25">
      <c r="A280" s="119" t="s">
        <v>1130</v>
      </c>
      <c r="B280" s="119" t="s">
        <v>1131</v>
      </c>
      <c r="C280" s="119" t="s">
        <v>195</v>
      </c>
      <c r="D280" s="119" t="s">
        <v>1087</v>
      </c>
      <c r="E280" s="119" t="s">
        <v>1088</v>
      </c>
      <c r="F280" s="119"/>
      <c r="G280" s="119"/>
      <c r="H280" s="119"/>
      <c r="I280" s="119" t="s">
        <v>194</v>
      </c>
      <c r="J280" s="119">
        <v>2030</v>
      </c>
      <c r="K280" s="120">
        <v>10</v>
      </c>
    </row>
    <row r="281" spans="1:11" x14ac:dyDescent="0.25">
      <c r="A281" s="119" t="s">
        <v>1130</v>
      </c>
      <c r="B281" s="119" t="s">
        <v>1131</v>
      </c>
      <c r="C281" s="119" t="s">
        <v>195</v>
      </c>
      <c r="D281" s="119" t="s">
        <v>1087</v>
      </c>
      <c r="E281" s="119" t="s">
        <v>1088</v>
      </c>
      <c r="F281" s="119"/>
      <c r="G281" s="119"/>
      <c r="H281" s="119"/>
      <c r="I281" s="119" t="s">
        <v>194</v>
      </c>
      <c r="J281" s="119">
        <v>2050</v>
      </c>
      <c r="K281" s="120">
        <v>10</v>
      </c>
    </row>
    <row r="282" spans="1:11" x14ac:dyDescent="0.25">
      <c r="A282" s="119" t="s">
        <v>1130</v>
      </c>
      <c r="B282" s="119" t="s">
        <v>1131</v>
      </c>
      <c r="C282" s="119" t="s">
        <v>195</v>
      </c>
      <c r="D282" s="119" t="s">
        <v>215</v>
      </c>
      <c r="E282" s="119" t="s">
        <v>202</v>
      </c>
      <c r="F282" s="119"/>
      <c r="G282" s="119"/>
      <c r="H282" s="119"/>
      <c r="I282" s="119" t="s">
        <v>194</v>
      </c>
      <c r="J282" s="119">
        <v>2015</v>
      </c>
      <c r="K282" s="120">
        <v>20</v>
      </c>
    </row>
    <row r="283" spans="1:11" x14ac:dyDescent="0.25">
      <c r="A283" s="119" t="s">
        <v>1130</v>
      </c>
      <c r="B283" s="119" t="s">
        <v>1131</v>
      </c>
      <c r="C283" s="119" t="s">
        <v>195</v>
      </c>
      <c r="D283" s="119" t="s">
        <v>215</v>
      </c>
      <c r="E283" s="119" t="s">
        <v>202</v>
      </c>
      <c r="F283" s="119"/>
      <c r="G283" s="119"/>
      <c r="H283" s="119"/>
      <c r="I283" s="119" t="s">
        <v>194</v>
      </c>
      <c r="J283" s="119">
        <v>2020</v>
      </c>
      <c r="K283" s="120">
        <v>20</v>
      </c>
    </row>
    <row r="284" spans="1:11" x14ac:dyDescent="0.25">
      <c r="A284" s="119" t="s">
        <v>1130</v>
      </c>
      <c r="B284" s="119" t="s">
        <v>1131</v>
      </c>
      <c r="C284" s="119" t="s">
        <v>195</v>
      </c>
      <c r="D284" s="119" t="s">
        <v>215</v>
      </c>
      <c r="E284" s="119" t="s">
        <v>202</v>
      </c>
      <c r="F284" s="119"/>
      <c r="G284" s="119"/>
      <c r="H284" s="119"/>
      <c r="I284" s="119" t="s">
        <v>194</v>
      </c>
      <c r="J284" s="119">
        <v>2030</v>
      </c>
      <c r="K284" s="120">
        <v>20</v>
      </c>
    </row>
    <row r="285" spans="1:11" x14ac:dyDescent="0.25">
      <c r="A285" s="119" t="s">
        <v>1130</v>
      </c>
      <c r="B285" s="119" t="s">
        <v>1131</v>
      </c>
      <c r="C285" s="119" t="s">
        <v>195</v>
      </c>
      <c r="D285" s="119" t="s">
        <v>215</v>
      </c>
      <c r="E285" s="119" t="s">
        <v>202</v>
      </c>
      <c r="F285" s="119"/>
      <c r="G285" s="119"/>
      <c r="H285" s="119"/>
      <c r="I285" s="119" t="s">
        <v>194</v>
      </c>
      <c r="J285" s="119">
        <v>2050</v>
      </c>
      <c r="K285" s="120">
        <v>20</v>
      </c>
    </row>
    <row r="286" spans="1:11" x14ac:dyDescent="0.25">
      <c r="A286" s="119" t="s">
        <v>1130</v>
      </c>
      <c r="B286" s="119" t="s">
        <v>1131</v>
      </c>
      <c r="C286" s="119" t="s">
        <v>233</v>
      </c>
      <c r="D286" s="119" t="s">
        <v>1097</v>
      </c>
      <c r="E286" s="119" t="s">
        <v>1092</v>
      </c>
      <c r="F286" s="119"/>
      <c r="G286" s="119"/>
      <c r="H286" s="119"/>
      <c r="I286" s="119" t="s">
        <v>194</v>
      </c>
      <c r="J286" s="119">
        <v>2015</v>
      </c>
      <c r="K286" s="120">
        <v>6.5224785347593564</v>
      </c>
    </row>
    <row r="287" spans="1:11" x14ac:dyDescent="0.25">
      <c r="A287" s="119" t="s">
        <v>1130</v>
      </c>
      <c r="B287" s="119" t="s">
        <v>1131</v>
      </c>
      <c r="C287" s="119" t="s">
        <v>233</v>
      </c>
      <c r="D287" s="119" t="s">
        <v>1097</v>
      </c>
      <c r="E287" s="119" t="s">
        <v>1092</v>
      </c>
      <c r="F287" s="119"/>
      <c r="G287" s="119"/>
      <c r="H287" s="119"/>
      <c r="I287" s="119" t="s">
        <v>194</v>
      </c>
      <c r="J287" s="119">
        <v>2020</v>
      </c>
      <c r="K287" s="120">
        <v>6.5224785347593564</v>
      </c>
    </row>
    <row r="288" spans="1:11" x14ac:dyDescent="0.25">
      <c r="A288" s="119" t="s">
        <v>1130</v>
      </c>
      <c r="B288" s="119" t="s">
        <v>1131</v>
      </c>
      <c r="C288" s="119" t="s">
        <v>233</v>
      </c>
      <c r="D288" s="119" t="s">
        <v>1097</v>
      </c>
      <c r="E288" s="119" t="s">
        <v>1092</v>
      </c>
      <c r="F288" s="119"/>
      <c r="G288" s="119"/>
      <c r="H288" s="119"/>
      <c r="I288" s="119" t="s">
        <v>194</v>
      </c>
      <c r="J288" s="119">
        <v>2030</v>
      </c>
      <c r="K288" s="120">
        <v>6.5224785347593564</v>
      </c>
    </row>
    <row r="289" spans="1:11" x14ac:dyDescent="0.25">
      <c r="A289" s="119" t="s">
        <v>1130</v>
      </c>
      <c r="B289" s="119" t="s">
        <v>1131</v>
      </c>
      <c r="C289" s="119" t="s">
        <v>233</v>
      </c>
      <c r="D289" s="119" t="s">
        <v>1097</v>
      </c>
      <c r="E289" s="119" t="s">
        <v>1092</v>
      </c>
      <c r="F289" s="119"/>
      <c r="G289" s="119"/>
      <c r="H289" s="119"/>
      <c r="I289" s="119" t="s">
        <v>194</v>
      </c>
      <c r="J289" s="119">
        <v>2050</v>
      </c>
      <c r="K289" s="120">
        <v>6.5224785347593564</v>
      </c>
    </row>
    <row r="290" spans="1:11" x14ac:dyDescent="0.25">
      <c r="A290" s="119" t="s">
        <v>1130</v>
      </c>
      <c r="B290" s="119" t="s">
        <v>1131</v>
      </c>
      <c r="C290" s="119" t="s">
        <v>233</v>
      </c>
      <c r="D290" s="119" t="s">
        <v>1098</v>
      </c>
      <c r="E290" s="119" t="s">
        <v>1092</v>
      </c>
      <c r="F290" s="119"/>
      <c r="G290" s="119" t="s">
        <v>368</v>
      </c>
      <c r="H290" s="119"/>
      <c r="I290" s="119" t="s">
        <v>194</v>
      </c>
      <c r="J290" s="119">
        <v>2015</v>
      </c>
      <c r="K290" s="120">
        <v>0.64890000000000014</v>
      </c>
    </row>
    <row r="291" spans="1:11" x14ac:dyDescent="0.25">
      <c r="A291" s="119" t="s">
        <v>1130</v>
      </c>
      <c r="B291" s="119" t="s">
        <v>1131</v>
      </c>
      <c r="C291" s="119" t="s">
        <v>233</v>
      </c>
      <c r="D291" s="119" t="s">
        <v>1098</v>
      </c>
      <c r="E291" s="119" t="s">
        <v>1092</v>
      </c>
      <c r="F291" s="119"/>
      <c r="G291" s="119" t="s">
        <v>368</v>
      </c>
      <c r="H291" s="119"/>
      <c r="I291" s="119" t="s">
        <v>194</v>
      </c>
      <c r="J291" s="119">
        <v>2020</v>
      </c>
      <c r="K291" s="120">
        <v>0.7107</v>
      </c>
    </row>
    <row r="292" spans="1:11" x14ac:dyDescent="0.25">
      <c r="A292" s="119" t="s">
        <v>1130</v>
      </c>
      <c r="B292" s="119" t="s">
        <v>1131</v>
      </c>
      <c r="C292" s="119" t="s">
        <v>233</v>
      </c>
      <c r="D292" s="119" t="s">
        <v>1098</v>
      </c>
      <c r="E292" s="119" t="s">
        <v>1092</v>
      </c>
      <c r="F292" s="119"/>
      <c r="G292" s="119" t="s">
        <v>368</v>
      </c>
      <c r="H292" s="119"/>
      <c r="I292" s="119" t="s">
        <v>194</v>
      </c>
      <c r="J292" s="119">
        <v>2030</v>
      </c>
      <c r="K292" s="120">
        <v>1.0403</v>
      </c>
    </row>
    <row r="293" spans="1:11" x14ac:dyDescent="0.25">
      <c r="A293" s="119" t="s">
        <v>1130</v>
      </c>
      <c r="B293" s="119" t="s">
        <v>1131</v>
      </c>
      <c r="C293" s="119" t="s">
        <v>233</v>
      </c>
      <c r="D293" s="119" t="s">
        <v>1098</v>
      </c>
      <c r="E293" s="119" t="s">
        <v>1092</v>
      </c>
      <c r="F293" s="119"/>
      <c r="G293" s="119" t="s">
        <v>368</v>
      </c>
      <c r="H293" s="119"/>
      <c r="I293" s="119" t="s">
        <v>194</v>
      </c>
      <c r="J293" s="119">
        <v>2050</v>
      </c>
      <c r="K293" s="120">
        <v>1.2051000000000001</v>
      </c>
    </row>
    <row r="294" spans="1:11" x14ac:dyDescent="0.25">
      <c r="A294" s="119" t="s">
        <v>1130</v>
      </c>
      <c r="B294" s="119" t="s">
        <v>1131</v>
      </c>
      <c r="C294" s="119" t="s">
        <v>233</v>
      </c>
      <c r="D294" s="119" t="s">
        <v>1099</v>
      </c>
      <c r="E294" s="119" t="s">
        <v>1092</v>
      </c>
      <c r="F294" s="119"/>
      <c r="G294" s="119"/>
      <c r="H294" s="119"/>
      <c r="I294" s="119" t="s">
        <v>194</v>
      </c>
      <c r="J294" s="119">
        <v>2015</v>
      </c>
      <c r="K294" s="120">
        <v>0.41000000000000059</v>
      </c>
    </row>
    <row r="295" spans="1:11" x14ac:dyDescent="0.25">
      <c r="A295" s="119" t="s">
        <v>1130</v>
      </c>
      <c r="B295" s="119" t="s">
        <v>1131</v>
      </c>
      <c r="C295" s="119" t="s">
        <v>233</v>
      </c>
      <c r="D295" s="119" t="s">
        <v>1099</v>
      </c>
      <c r="E295" s="119" t="s">
        <v>1092</v>
      </c>
      <c r="F295" s="119"/>
      <c r="G295" s="119"/>
      <c r="H295" s="119"/>
      <c r="I295" s="119" t="s">
        <v>194</v>
      </c>
      <c r="J295" s="119">
        <v>2020</v>
      </c>
      <c r="K295" s="120">
        <v>0.41000000000000059</v>
      </c>
    </row>
    <row r="296" spans="1:11" x14ac:dyDescent="0.25">
      <c r="A296" s="119" t="s">
        <v>1130</v>
      </c>
      <c r="B296" s="119" t="s">
        <v>1131</v>
      </c>
      <c r="C296" s="119" t="s">
        <v>233</v>
      </c>
      <c r="D296" s="119" t="s">
        <v>1099</v>
      </c>
      <c r="E296" s="119" t="s">
        <v>1092</v>
      </c>
      <c r="F296" s="119"/>
      <c r="G296" s="119"/>
      <c r="H296" s="119"/>
      <c r="I296" s="119" t="s">
        <v>194</v>
      </c>
      <c r="J296" s="119">
        <v>2030</v>
      </c>
      <c r="K296" s="120">
        <v>0.41000000000000059</v>
      </c>
    </row>
    <row r="297" spans="1:11" x14ac:dyDescent="0.25">
      <c r="A297" s="119" t="s">
        <v>1130</v>
      </c>
      <c r="B297" s="119" t="s">
        <v>1131</v>
      </c>
      <c r="C297" s="119" t="s">
        <v>233</v>
      </c>
      <c r="D297" s="119" t="s">
        <v>1099</v>
      </c>
      <c r="E297" s="119" t="s">
        <v>1092</v>
      </c>
      <c r="F297" s="119"/>
      <c r="G297" s="119"/>
      <c r="H297" s="119"/>
      <c r="I297" s="119" t="s">
        <v>194</v>
      </c>
      <c r="J297" s="119">
        <v>2050</v>
      </c>
      <c r="K297" s="120">
        <v>0.41000000000000059</v>
      </c>
    </row>
    <row r="298" spans="1:11" x14ac:dyDescent="0.25">
      <c r="A298" s="119" t="s">
        <v>1130</v>
      </c>
      <c r="B298" s="119" t="s">
        <v>1131</v>
      </c>
      <c r="C298" s="119" t="s">
        <v>233</v>
      </c>
      <c r="D298" s="119" t="s">
        <v>1144</v>
      </c>
      <c r="E298" s="119" t="s">
        <v>979</v>
      </c>
      <c r="F298" s="119"/>
      <c r="G298" s="119" t="s">
        <v>1145</v>
      </c>
      <c r="H298" s="119" t="s">
        <v>1094</v>
      </c>
      <c r="I298" s="119" t="s">
        <v>194</v>
      </c>
      <c r="J298" s="119">
        <v>2015</v>
      </c>
      <c r="K298" s="120">
        <v>276050.42016806721</v>
      </c>
    </row>
    <row r="299" spans="1:11" x14ac:dyDescent="0.25">
      <c r="A299" s="119" t="s">
        <v>1130</v>
      </c>
      <c r="B299" s="119" t="s">
        <v>1131</v>
      </c>
      <c r="C299" s="119" t="s">
        <v>233</v>
      </c>
      <c r="D299" s="119" t="s">
        <v>1144</v>
      </c>
      <c r="E299" s="119" t="s">
        <v>979</v>
      </c>
      <c r="F299" s="119"/>
      <c r="G299" s="119" t="s">
        <v>1145</v>
      </c>
      <c r="H299" s="119" t="s">
        <v>1094</v>
      </c>
      <c r="I299" s="119" t="s">
        <v>194</v>
      </c>
      <c r="J299" s="119">
        <v>2020</v>
      </c>
      <c r="K299" s="120">
        <v>276050.42016806721</v>
      </c>
    </row>
    <row r="300" spans="1:11" x14ac:dyDescent="0.25">
      <c r="A300" s="119" t="s">
        <v>1130</v>
      </c>
      <c r="B300" s="119" t="s">
        <v>1131</v>
      </c>
      <c r="C300" s="119" t="s">
        <v>233</v>
      </c>
      <c r="D300" s="119" t="s">
        <v>1144</v>
      </c>
      <c r="E300" s="119" t="s">
        <v>979</v>
      </c>
      <c r="F300" s="119"/>
      <c r="G300" s="119" t="s">
        <v>1145</v>
      </c>
      <c r="H300" s="119" t="s">
        <v>1094</v>
      </c>
      <c r="I300" s="119" t="s">
        <v>194</v>
      </c>
      <c r="J300" s="119">
        <v>2030</v>
      </c>
      <c r="K300" s="120">
        <v>276050.42016806721</v>
      </c>
    </row>
    <row r="301" spans="1:11" x14ac:dyDescent="0.25">
      <c r="A301" s="119" t="s">
        <v>1130</v>
      </c>
      <c r="B301" s="119" t="s">
        <v>1131</v>
      </c>
      <c r="C301" s="119" t="s">
        <v>233</v>
      </c>
      <c r="D301" s="119" t="s">
        <v>1144</v>
      </c>
      <c r="E301" s="119" t="s">
        <v>979</v>
      </c>
      <c r="F301" s="119"/>
      <c r="G301" s="119" t="s">
        <v>1145</v>
      </c>
      <c r="H301" s="119" t="s">
        <v>1094</v>
      </c>
      <c r="I301" s="119" t="s">
        <v>194</v>
      </c>
      <c r="J301" s="119">
        <v>2050</v>
      </c>
      <c r="K301" s="120">
        <v>276050.42016806721</v>
      </c>
    </row>
    <row r="302" spans="1:11" x14ac:dyDescent="0.25">
      <c r="A302" s="119" t="s">
        <v>1130</v>
      </c>
      <c r="B302" s="119" t="s">
        <v>1131</v>
      </c>
      <c r="C302" s="119" t="s">
        <v>233</v>
      </c>
      <c r="D302" s="119" t="s">
        <v>1146</v>
      </c>
      <c r="E302" s="119" t="s">
        <v>1147</v>
      </c>
      <c r="F302" s="119"/>
      <c r="G302" s="119" t="s">
        <v>1145</v>
      </c>
      <c r="H302" s="119"/>
      <c r="I302" s="119" t="s">
        <v>194</v>
      </c>
      <c r="J302" s="119">
        <v>2015</v>
      </c>
      <c r="K302" s="120">
        <v>42.279411764705877</v>
      </c>
    </row>
    <row r="303" spans="1:11" x14ac:dyDescent="0.25">
      <c r="A303" s="119" t="s">
        <v>1130</v>
      </c>
      <c r="B303" s="119" t="s">
        <v>1131</v>
      </c>
      <c r="C303" s="119" t="s">
        <v>233</v>
      </c>
      <c r="D303" s="119" t="s">
        <v>1146</v>
      </c>
      <c r="E303" s="119" t="s">
        <v>1147</v>
      </c>
      <c r="F303" s="119"/>
      <c r="G303" s="119" t="s">
        <v>1145</v>
      </c>
      <c r="H303" s="119"/>
      <c r="I303" s="119" t="s">
        <v>194</v>
      </c>
      <c r="J303" s="119">
        <v>2020</v>
      </c>
      <c r="K303" s="120">
        <v>42.279411764705877</v>
      </c>
    </row>
    <row r="304" spans="1:11" x14ac:dyDescent="0.25">
      <c r="A304" s="119" t="s">
        <v>1130</v>
      </c>
      <c r="B304" s="119" t="s">
        <v>1131</v>
      </c>
      <c r="C304" s="119" t="s">
        <v>233</v>
      </c>
      <c r="D304" s="119" t="s">
        <v>1146</v>
      </c>
      <c r="E304" s="119" t="s">
        <v>1147</v>
      </c>
      <c r="F304" s="119"/>
      <c r="G304" s="119" t="s">
        <v>1145</v>
      </c>
      <c r="H304" s="119"/>
      <c r="I304" s="119" t="s">
        <v>194</v>
      </c>
      <c r="J304" s="119">
        <v>2030</v>
      </c>
      <c r="K304" s="120">
        <v>42.279411764705877</v>
      </c>
    </row>
    <row r="305" spans="1:11" x14ac:dyDescent="0.25">
      <c r="A305" s="119" t="s">
        <v>1130</v>
      </c>
      <c r="B305" s="119" t="s">
        <v>1131</v>
      </c>
      <c r="C305" s="119" t="s">
        <v>233</v>
      </c>
      <c r="D305" s="119" t="s">
        <v>1146</v>
      </c>
      <c r="E305" s="119" t="s">
        <v>1147</v>
      </c>
      <c r="F305" s="119"/>
      <c r="G305" s="119" t="s">
        <v>1145</v>
      </c>
      <c r="H305" s="119"/>
      <c r="I305" s="119" t="s">
        <v>194</v>
      </c>
      <c r="J305" s="119">
        <v>2050</v>
      </c>
      <c r="K305" s="120">
        <v>42.279411764705877</v>
      </c>
    </row>
    <row r="306" spans="1:11" x14ac:dyDescent="0.25">
      <c r="A306" s="119" t="s">
        <v>1130</v>
      </c>
      <c r="B306" s="119" t="s">
        <v>1131</v>
      </c>
      <c r="C306" s="119" t="s">
        <v>233</v>
      </c>
      <c r="D306" s="119" t="s">
        <v>1104</v>
      </c>
      <c r="E306" s="119" t="s">
        <v>1105</v>
      </c>
      <c r="F306" s="119"/>
      <c r="G306" s="119" t="s">
        <v>1148</v>
      </c>
      <c r="H306" s="119" t="s">
        <v>1094</v>
      </c>
      <c r="I306" s="119" t="s">
        <v>194</v>
      </c>
      <c r="J306" s="119">
        <v>2015</v>
      </c>
      <c r="K306" s="120">
        <v>49500.2802219816</v>
      </c>
    </row>
    <row r="307" spans="1:11" x14ac:dyDescent="0.25">
      <c r="A307" s="119" t="s">
        <v>1130</v>
      </c>
      <c r="B307" s="119" t="s">
        <v>1131</v>
      </c>
      <c r="C307" s="119" t="s">
        <v>233</v>
      </c>
      <c r="D307" s="119" t="s">
        <v>1104</v>
      </c>
      <c r="E307" s="119" t="s">
        <v>1105</v>
      </c>
      <c r="F307" s="119"/>
      <c r="G307" s="119" t="s">
        <v>1148</v>
      </c>
      <c r="H307" s="119" t="s">
        <v>1094</v>
      </c>
      <c r="I307" s="119" t="s">
        <v>194</v>
      </c>
      <c r="J307" s="119">
        <v>2020</v>
      </c>
      <c r="K307" s="120">
        <v>49903.784321360479</v>
      </c>
    </row>
    <row r="308" spans="1:11" x14ac:dyDescent="0.25">
      <c r="A308" s="119" t="s">
        <v>1130</v>
      </c>
      <c r="B308" s="119" t="s">
        <v>1131</v>
      </c>
      <c r="C308" s="119" t="s">
        <v>233</v>
      </c>
      <c r="D308" s="119" t="s">
        <v>1104</v>
      </c>
      <c r="E308" s="119" t="s">
        <v>1105</v>
      </c>
      <c r="F308" s="119"/>
      <c r="G308" s="119" t="s">
        <v>1148</v>
      </c>
      <c r="H308" s="119" t="s">
        <v>1094</v>
      </c>
      <c r="I308" s="119" t="s">
        <v>194</v>
      </c>
      <c r="J308" s="119">
        <v>2030</v>
      </c>
      <c r="K308" s="120">
        <v>52055.806184714507</v>
      </c>
    </row>
    <row r="309" spans="1:11" x14ac:dyDescent="0.25">
      <c r="A309" s="119" t="s">
        <v>1130</v>
      </c>
      <c r="B309" s="119" t="s">
        <v>1131</v>
      </c>
      <c r="C309" s="119" t="s">
        <v>233</v>
      </c>
      <c r="D309" s="119" t="s">
        <v>1104</v>
      </c>
      <c r="E309" s="119" t="s">
        <v>1105</v>
      </c>
      <c r="F309" s="119"/>
      <c r="G309" s="119" t="s">
        <v>1148</v>
      </c>
      <c r="H309" s="119" t="s">
        <v>1094</v>
      </c>
      <c r="I309" s="119" t="s">
        <v>194</v>
      </c>
      <c r="J309" s="119">
        <v>2050</v>
      </c>
      <c r="K309" s="120">
        <v>53131.817116391518</v>
      </c>
    </row>
    <row r="310" spans="1:11" x14ac:dyDescent="0.25">
      <c r="A310" s="119" t="s">
        <v>1130</v>
      </c>
      <c r="B310" s="119" t="s">
        <v>1131</v>
      </c>
      <c r="C310" s="119" t="s">
        <v>233</v>
      </c>
      <c r="D310" s="119" t="s">
        <v>1149</v>
      </c>
      <c r="E310" s="119" t="s">
        <v>1125</v>
      </c>
      <c r="F310" s="119"/>
      <c r="G310" s="119" t="s">
        <v>1148</v>
      </c>
      <c r="H310" s="119"/>
      <c r="I310" s="119" t="s">
        <v>194</v>
      </c>
      <c r="J310" s="119">
        <v>2015</v>
      </c>
      <c r="K310" s="120">
        <v>7.5813785347593576</v>
      </c>
    </row>
    <row r="311" spans="1:11" x14ac:dyDescent="0.25">
      <c r="A311" s="119" t="s">
        <v>1130</v>
      </c>
      <c r="B311" s="119" t="s">
        <v>1131</v>
      </c>
      <c r="C311" s="119" t="s">
        <v>233</v>
      </c>
      <c r="D311" s="119" t="s">
        <v>1149</v>
      </c>
      <c r="E311" s="119" t="s">
        <v>1125</v>
      </c>
      <c r="F311" s="119"/>
      <c r="G311" s="119" t="s">
        <v>1148</v>
      </c>
      <c r="H311" s="119"/>
      <c r="I311" s="119" t="s">
        <v>194</v>
      </c>
      <c r="J311" s="119">
        <v>2020</v>
      </c>
      <c r="K311" s="120">
        <v>7.6431785347593566</v>
      </c>
    </row>
    <row r="312" spans="1:11" x14ac:dyDescent="0.25">
      <c r="A312" s="119" t="s">
        <v>1130</v>
      </c>
      <c r="B312" s="119" t="s">
        <v>1131</v>
      </c>
      <c r="C312" s="119" t="s">
        <v>233</v>
      </c>
      <c r="D312" s="119" t="s">
        <v>1149</v>
      </c>
      <c r="E312" s="119" t="s">
        <v>1125</v>
      </c>
      <c r="F312" s="119"/>
      <c r="G312" s="119" t="s">
        <v>1148</v>
      </c>
      <c r="H312" s="119"/>
      <c r="I312" s="119" t="s">
        <v>194</v>
      </c>
      <c r="J312" s="119">
        <v>2030</v>
      </c>
      <c r="K312" s="120">
        <v>7.9727785347593567</v>
      </c>
    </row>
    <row r="313" spans="1:11" x14ac:dyDescent="0.25">
      <c r="A313" s="119" t="s">
        <v>1130</v>
      </c>
      <c r="B313" s="119" t="s">
        <v>1131</v>
      </c>
      <c r="C313" s="119" t="s">
        <v>233</v>
      </c>
      <c r="D313" s="119" t="s">
        <v>1149</v>
      </c>
      <c r="E313" s="119" t="s">
        <v>1125</v>
      </c>
      <c r="F313" s="119"/>
      <c r="G313" s="119" t="s">
        <v>1148</v>
      </c>
      <c r="H313" s="119"/>
      <c r="I313" s="119" t="s">
        <v>194</v>
      </c>
      <c r="J313" s="119">
        <v>2050</v>
      </c>
      <c r="K313" s="120">
        <v>8.1375785347593563</v>
      </c>
    </row>
    <row r="314" spans="1:11" x14ac:dyDescent="0.25">
      <c r="A314" s="119" t="s">
        <v>1130</v>
      </c>
      <c r="B314" s="119" t="s">
        <v>1131</v>
      </c>
      <c r="C314" s="119" t="s">
        <v>188</v>
      </c>
      <c r="D314" s="119" t="s">
        <v>1126</v>
      </c>
      <c r="E314" s="119" t="s">
        <v>1127</v>
      </c>
      <c r="F314" s="119"/>
      <c r="G314" s="119" t="s">
        <v>392</v>
      </c>
      <c r="H314" s="119" t="s">
        <v>407</v>
      </c>
      <c r="I314" s="119" t="s">
        <v>987</v>
      </c>
      <c r="J314" s="119">
        <v>2020</v>
      </c>
      <c r="K314" s="120">
        <v>1.8</v>
      </c>
    </row>
    <row r="315" spans="1:11" x14ac:dyDescent="0.25">
      <c r="A315" s="119" t="s">
        <v>1130</v>
      </c>
      <c r="B315" s="119" t="s">
        <v>1131</v>
      </c>
      <c r="C315" s="119" t="s">
        <v>188</v>
      </c>
      <c r="D315" s="119" t="s">
        <v>1126</v>
      </c>
      <c r="E315" s="119" t="s">
        <v>1127</v>
      </c>
      <c r="F315" s="119"/>
      <c r="G315" s="119" t="s">
        <v>392</v>
      </c>
      <c r="H315" s="119" t="s">
        <v>407</v>
      </c>
      <c r="I315" s="119" t="s">
        <v>987</v>
      </c>
      <c r="J315" s="119">
        <v>2050</v>
      </c>
      <c r="K315" s="120">
        <v>1.8</v>
      </c>
    </row>
    <row r="316" spans="1:11" x14ac:dyDescent="0.25">
      <c r="A316" s="119" t="s">
        <v>1130</v>
      </c>
      <c r="B316" s="119" t="s">
        <v>1131</v>
      </c>
      <c r="C316" s="119" t="s">
        <v>188</v>
      </c>
      <c r="D316" s="119" t="s">
        <v>1126</v>
      </c>
      <c r="E316" s="119" t="s">
        <v>1127</v>
      </c>
      <c r="F316" s="119"/>
      <c r="G316" s="119" t="s">
        <v>392</v>
      </c>
      <c r="H316" s="119" t="s">
        <v>407</v>
      </c>
      <c r="I316" s="119" t="s">
        <v>988</v>
      </c>
      <c r="J316" s="119">
        <v>2020</v>
      </c>
      <c r="K316" s="120">
        <v>9.1999999999999993</v>
      </c>
    </row>
    <row r="317" spans="1:11" x14ac:dyDescent="0.25">
      <c r="A317" s="119" t="s">
        <v>1130</v>
      </c>
      <c r="B317" s="119" t="s">
        <v>1131</v>
      </c>
      <c r="C317" s="119" t="s">
        <v>188</v>
      </c>
      <c r="D317" s="119" t="s">
        <v>1126</v>
      </c>
      <c r="E317" s="119" t="s">
        <v>1127</v>
      </c>
      <c r="F317" s="119"/>
      <c r="G317" s="119" t="s">
        <v>392</v>
      </c>
      <c r="H317" s="119" t="s">
        <v>407</v>
      </c>
      <c r="I317" s="119" t="s">
        <v>988</v>
      </c>
      <c r="J317" s="119">
        <v>2050</v>
      </c>
      <c r="K317" s="120">
        <v>9.1999999999999993</v>
      </c>
    </row>
    <row r="318" spans="1:11" x14ac:dyDescent="0.25">
      <c r="A318" s="119" t="s">
        <v>1130</v>
      </c>
      <c r="B318" s="119" t="s">
        <v>1131</v>
      </c>
      <c r="C318" s="119" t="s">
        <v>188</v>
      </c>
      <c r="D318" s="119" t="s">
        <v>1126</v>
      </c>
      <c r="E318" s="119" t="s">
        <v>1127</v>
      </c>
      <c r="F318" s="119"/>
      <c r="G318" s="119" t="s">
        <v>392</v>
      </c>
      <c r="H318" s="119" t="s">
        <v>407</v>
      </c>
      <c r="I318" s="119" t="s">
        <v>194</v>
      </c>
      <c r="J318" s="119">
        <v>2015</v>
      </c>
      <c r="K318" s="120">
        <v>4</v>
      </c>
    </row>
    <row r="319" spans="1:11" x14ac:dyDescent="0.25">
      <c r="A319" s="119" t="s">
        <v>1130</v>
      </c>
      <c r="B319" s="119" t="s">
        <v>1131</v>
      </c>
      <c r="C319" s="119" t="s">
        <v>188</v>
      </c>
      <c r="D319" s="119" t="s">
        <v>1126</v>
      </c>
      <c r="E319" s="119" t="s">
        <v>1127</v>
      </c>
      <c r="F319" s="119"/>
      <c r="G319" s="119" t="s">
        <v>392</v>
      </c>
      <c r="H319" s="119" t="s">
        <v>407</v>
      </c>
      <c r="I319" s="119" t="s">
        <v>194</v>
      </c>
      <c r="J319" s="119">
        <v>2020</v>
      </c>
      <c r="K319" s="120">
        <v>4.4000000000000004</v>
      </c>
    </row>
    <row r="320" spans="1:11" x14ac:dyDescent="0.25">
      <c r="A320" s="119" t="s">
        <v>1130</v>
      </c>
      <c r="B320" s="119" t="s">
        <v>1131</v>
      </c>
      <c r="C320" s="119" t="s">
        <v>188</v>
      </c>
      <c r="D320" s="119" t="s">
        <v>1126</v>
      </c>
      <c r="E320" s="119" t="s">
        <v>1127</v>
      </c>
      <c r="F320" s="119"/>
      <c r="G320" s="119" t="s">
        <v>392</v>
      </c>
      <c r="H320" s="119" t="s">
        <v>407</v>
      </c>
      <c r="I320" s="119" t="s">
        <v>194</v>
      </c>
      <c r="J320" s="119">
        <v>2030</v>
      </c>
      <c r="K320" s="120">
        <v>4.4000000000000004</v>
      </c>
    </row>
    <row r="321" spans="1:11" x14ac:dyDescent="0.25">
      <c r="A321" s="119" t="s">
        <v>1130</v>
      </c>
      <c r="B321" s="119" t="s">
        <v>1131</v>
      </c>
      <c r="C321" s="119" t="s">
        <v>188</v>
      </c>
      <c r="D321" s="119" t="s">
        <v>1126</v>
      </c>
      <c r="E321" s="119" t="s">
        <v>1127</v>
      </c>
      <c r="F321" s="119"/>
      <c r="G321" s="119" t="s">
        <v>392</v>
      </c>
      <c r="H321" s="119" t="s">
        <v>407</v>
      </c>
      <c r="I321" s="119" t="s">
        <v>194</v>
      </c>
      <c r="J321" s="119">
        <v>2050</v>
      </c>
      <c r="K321" s="120">
        <v>4.4000000000000004</v>
      </c>
    </row>
    <row r="322" spans="1:11" x14ac:dyDescent="0.25">
      <c r="A322" s="119" t="s">
        <v>1150</v>
      </c>
      <c r="B322" s="119" t="s">
        <v>1151</v>
      </c>
      <c r="C322" s="119" t="s">
        <v>195</v>
      </c>
      <c r="D322" s="119" t="s">
        <v>1152</v>
      </c>
      <c r="E322" s="119" t="s">
        <v>1074</v>
      </c>
      <c r="F322" s="119"/>
      <c r="G322" s="119" t="s">
        <v>1153</v>
      </c>
      <c r="H322" s="119" t="s">
        <v>1154</v>
      </c>
      <c r="I322" s="119" t="s">
        <v>194</v>
      </c>
      <c r="J322" s="119">
        <v>2015</v>
      </c>
      <c r="K322" s="120">
        <v>1.003009027081244E-2</v>
      </c>
    </row>
    <row r="323" spans="1:11" x14ac:dyDescent="0.25">
      <c r="A323" s="119" t="s">
        <v>1150</v>
      </c>
      <c r="B323" s="119" t="s">
        <v>1151</v>
      </c>
      <c r="C323" s="119" t="s">
        <v>195</v>
      </c>
      <c r="D323" s="119" t="s">
        <v>1152</v>
      </c>
      <c r="E323" s="119" t="s">
        <v>1074</v>
      </c>
      <c r="F323" s="119"/>
      <c r="G323" s="119" t="s">
        <v>1153</v>
      </c>
      <c r="H323" s="119" t="s">
        <v>1154</v>
      </c>
      <c r="I323" s="119" t="s">
        <v>194</v>
      </c>
      <c r="J323" s="119">
        <v>2020</v>
      </c>
      <c r="K323" s="120">
        <v>1.003009027081244E-2</v>
      </c>
    </row>
    <row r="324" spans="1:11" x14ac:dyDescent="0.25">
      <c r="A324" s="119" t="s">
        <v>1150</v>
      </c>
      <c r="B324" s="119" t="s">
        <v>1151</v>
      </c>
      <c r="C324" s="119" t="s">
        <v>195</v>
      </c>
      <c r="D324" s="119" t="s">
        <v>1152</v>
      </c>
      <c r="E324" s="119" t="s">
        <v>1074</v>
      </c>
      <c r="F324" s="119"/>
      <c r="G324" s="119" t="s">
        <v>1153</v>
      </c>
      <c r="H324" s="119" t="s">
        <v>1154</v>
      </c>
      <c r="I324" s="119" t="s">
        <v>194</v>
      </c>
      <c r="J324" s="119">
        <v>2030</v>
      </c>
      <c r="K324" s="120">
        <v>1.003009027081244E-2</v>
      </c>
    </row>
    <row r="325" spans="1:11" x14ac:dyDescent="0.25">
      <c r="A325" s="119" t="s">
        <v>1150</v>
      </c>
      <c r="B325" s="119" t="s">
        <v>1151</v>
      </c>
      <c r="C325" s="119" t="s">
        <v>195</v>
      </c>
      <c r="D325" s="119" t="s">
        <v>1152</v>
      </c>
      <c r="E325" s="119" t="s">
        <v>1074</v>
      </c>
      <c r="F325" s="119"/>
      <c r="G325" s="119" t="s">
        <v>1153</v>
      </c>
      <c r="H325" s="119" t="s">
        <v>1154</v>
      </c>
      <c r="I325" s="119" t="s">
        <v>194</v>
      </c>
      <c r="J325" s="119">
        <v>2050</v>
      </c>
      <c r="K325" s="120">
        <v>1.003009027081244E-2</v>
      </c>
    </row>
    <row r="326" spans="1:11" x14ac:dyDescent="0.25">
      <c r="A326" s="119" t="s">
        <v>1150</v>
      </c>
      <c r="B326" s="119" t="s">
        <v>1151</v>
      </c>
      <c r="C326" s="119" t="s">
        <v>195</v>
      </c>
      <c r="D326" s="119" t="s">
        <v>1155</v>
      </c>
      <c r="E326" s="119" t="s">
        <v>1074</v>
      </c>
      <c r="F326" s="119"/>
      <c r="G326" s="119" t="s">
        <v>1156</v>
      </c>
      <c r="H326" s="119" t="s">
        <v>1157</v>
      </c>
      <c r="I326" s="119" t="s">
        <v>987</v>
      </c>
      <c r="J326" s="119">
        <v>2020</v>
      </c>
      <c r="K326" s="120">
        <v>3.2347041123370113E-2</v>
      </c>
    </row>
    <row r="327" spans="1:11" x14ac:dyDescent="0.25">
      <c r="A327" s="119" t="s">
        <v>1150</v>
      </c>
      <c r="B327" s="119" t="s">
        <v>1151</v>
      </c>
      <c r="C327" s="119" t="s">
        <v>195</v>
      </c>
      <c r="D327" s="119" t="s">
        <v>1155</v>
      </c>
      <c r="E327" s="119" t="s">
        <v>1074</v>
      </c>
      <c r="F327" s="119"/>
      <c r="G327" s="119" t="s">
        <v>1156</v>
      </c>
      <c r="H327" s="119" t="s">
        <v>1157</v>
      </c>
      <c r="I327" s="119" t="s">
        <v>987</v>
      </c>
      <c r="J327" s="119">
        <v>2050</v>
      </c>
      <c r="K327" s="120">
        <v>1.617352056168506E-2</v>
      </c>
    </row>
    <row r="328" spans="1:11" x14ac:dyDescent="0.25">
      <c r="A328" s="119" t="s">
        <v>1150</v>
      </c>
      <c r="B328" s="119" t="s">
        <v>1151</v>
      </c>
      <c r="C328" s="119" t="s">
        <v>195</v>
      </c>
      <c r="D328" s="119" t="s">
        <v>1155</v>
      </c>
      <c r="E328" s="119" t="s">
        <v>1074</v>
      </c>
      <c r="F328" s="119"/>
      <c r="G328" s="119" t="s">
        <v>1156</v>
      </c>
      <c r="H328" s="119" t="s">
        <v>1157</v>
      </c>
      <c r="I328" s="119" t="s">
        <v>988</v>
      </c>
      <c r="J328" s="119">
        <v>2020</v>
      </c>
      <c r="K328" s="120">
        <v>4.3129388164493493E-2</v>
      </c>
    </row>
    <row r="329" spans="1:11" x14ac:dyDescent="0.25">
      <c r="A329" s="119" t="s">
        <v>1150</v>
      </c>
      <c r="B329" s="119" t="s">
        <v>1151</v>
      </c>
      <c r="C329" s="119" t="s">
        <v>195</v>
      </c>
      <c r="D329" s="119" t="s">
        <v>1155</v>
      </c>
      <c r="E329" s="119" t="s">
        <v>1074</v>
      </c>
      <c r="F329" s="119"/>
      <c r="G329" s="119" t="s">
        <v>1156</v>
      </c>
      <c r="H329" s="119" t="s">
        <v>1157</v>
      </c>
      <c r="I329" s="119" t="s">
        <v>988</v>
      </c>
      <c r="J329" s="119">
        <v>2050</v>
      </c>
      <c r="K329" s="120">
        <v>3.2347041123370113E-2</v>
      </c>
    </row>
    <row r="330" spans="1:11" x14ac:dyDescent="0.25">
      <c r="A330" s="119" t="s">
        <v>1150</v>
      </c>
      <c r="B330" s="119" t="s">
        <v>1151</v>
      </c>
      <c r="C330" s="119" t="s">
        <v>195</v>
      </c>
      <c r="D330" s="119" t="s">
        <v>1155</v>
      </c>
      <c r="E330" s="119" t="s">
        <v>1074</v>
      </c>
      <c r="F330" s="119"/>
      <c r="G330" s="119" t="s">
        <v>1156</v>
      </c>
      <c r="H330" s="119" t="s">
        <v>1157</v>
      </c>
      <c r="I330" s="119" t="s">
        <v>194</v>
      </c>
      <c r="J330" s="119">
        <v>2015</v>
      </c>
      <c r="K330" s="120">
        <v>4.3129388164493493E-2</v>
      </c>
    </row>
    <row r="331" spans="1:11" x14ac:dyDescent="0.25">
      <c r="A331" s="119" t="s">
        <v>1150</v>
      </c>
      <c r="B331" s="119" t="s">
        <v>1151</v>
      </c>
      <c r="C331" s="119" t="s">
        <v>195</v>
      </c>
      <c r="D331" s="119" t="s">
        <v>1155</v>
      </c>
      <c r="E331" s="119" t="s">
        <v>1074</v>
      </c>
      <c r="F331" s="119"/>
      <c r="G331" s="119" t="s">
        <v>1156</v>
      </c>
      <c r="H331" s="119" t="s">
        <v>1157</v>
      </c>
      <c r="I331" s="119" t="s">
        <v>194</v>
      </c>
      <c r="J331" s="119">
        <v>2020</v>
      </c>
      <c r="K331" s="120">
        <v>4.3129388164493493E-2</v>
      </c>
    </row>
    <row r="332" spans="1:11" x14ac:dyDescent="0.25">
      <c r="A332" s="119" t="s">
        <v>1150</v>
      </c>
      <c r="B332" s="119" t="s">
        <v>1151</v>
      </c>
      <c r="C332" s="119" t="s">
        <v>195</v>
      </c>
      <c r="D332" s="119" t="s">
        <v>1155</v>
      </c>
      <c r="E332" s="119" t="s">
        <v>1074</v>
      </c>
      <c r="F332" s="119"/>
      <c r="G332" s="119" t="s">
        <v>1156</v>
      </c>
      <c r="H332" s="119" t="s">
        <v>1157</v>
      </c>
      <c r="I332" s="119" t="s">
        <v>194</v>
      </c>
      <c r="J332" s="119">
        <v>2030</v>
      </c>
      <c r="K332" s="120">
        <v>2.156469408224674E-2</v>
      </c>
    </row>
    <row r="333" spans="1:11" x14ac:dyDescent="0.25">
      <c r="A333" s="119" t="s">
        <v>1150</v>
      </c>
      <c r="B333" s="119" t="s">
        <v>1151</v>
      </c>
      <c r="C333" s="119" t="s">
        <v>195</v>
      </c>
      <c r="D333" s="119" t="s">
        <v>1155</v>
      </c>
      <c r="E333" s="119" t="s">
        <v>1074</v>
      </c>
      <c r="F333" s="119"/>
      <c r="G333" s="119" t="s">
        <v>1156</v>
      </c>
      <c r="H333" s="119" t="s">
        <v>1157</v>
      </c>
      <c r="I333" s="119" t="s">
        <v>194</v>
      </c>
      <c r="J333" s="119">
        <v>2050</v>
      </c>
      <c r="K333" s="120">
        <v>2.156469408224674E-2</v>
      </c>
    </row>
    <row r="334" spans="1:11" x14ac:dyDescent="0.25">
      <c r="A334" s="119" t="s">
        <v>1150</v>
      </c>
      <c r="B334" s="119" t="s">
        <v>1151</v>
      </c>
      <c r="C334" s="119" t="s">
        <v>195</v>
      </c>
      <c r="D334" s="119" t="s">
        <v>1158</v>
      </c>
      <c r="E334" s="119" t="s">
        <v>1074</v>
      </c>
      <c r="F334" s="119"/>
      <c r="G334" s="119"/>
      <c r="H334" s="119"/>
      <c r="I334" s="119" t="s">
        <v>194</v>
      </c>
      <c r="J334" s="119">
        <v>2015</v>
      </c>
      <c r="K334" s="120">
        <v>1</v>
      </c>
    </row>
    <row r="335" spans="1:11" x14ac:dyDescent="0.25">
      <c r="A335" s="119" t="s">
        <v>1150</v>
      </c>
      <c r="B335" s="119" t="s">
        <v>1151</v>
      </c>
      <c r="C335" s="119" t="s">
        <v>195</v>
      </c>
      <c r="D335" s="119" t="s">
        <v>1158</v>
      </c>
      <c r="E335" s="119" t="s">
        <v>1074</v>
      </c>
      <c r="F335" s="119"/>
      <c r="G335" s="119"/>
      <c r="H335" s="119"/>
      <c r="I335" s="119" t="s">
        <v>194</v>
      </c>
      <c r="J335" s="119">
        <v>2020</v>
      </c>
      <c r="K335" s="120">
        <v>100</v>
      </c>
    </row>
    <row r="336" spans="1:11" x14ac:dyDescent="0.25">
      <c r="A336" s="119" t="s">
        <v>1150</v>
      </c>
      <c r="B336" s="119" t="s">
        <v>1151</v>
      </c>
      <c r="C336" s="119" t="s">
        <v>195</v>
      </c>
      <c r="D336" s="119" t="s">
        <v>1158</v>
      </c>
      <c r="E336" s="119" t="s">
        <v>1074</v>
      </c>
      <c r="F336" s="119"/>
      <c r="G336" s="119"/>
      <c r="H336" s="119"/>
      <c r="I336" s="119" t="s">
        <v>194</v>
      </c>
      <c r="J336" s="119">
        <v>2030</v>
      </c>
      <c r="K336" s="120">
        <v>100</v>
      </c>
    </row>
    <row r="337" spans="1:11" x14ac:dyDescent="0.25">
      <c r="A337" s="119" t="s">
        <v>1150</v>
      </c>
      <c r="B337" s="119" t="s">
        <v>1151</v>
      </c>
      <c r="C337" s="119" t="s">
        <v>195</v>
      </c>
      <c r="D337" s="119" t="s">
        <v>1158</v>
      </c>
      <c r="E337" s="119" t="s">
        <v>1074</v>
      </c>
      <c r="F337" s="119"/>
      <c r="G337" s="119"/>
      <c r="H337" s="119"/>
      <c r="I337" s="119" t="s">
        <v>194</v>
      </c>
      <c r="J337" s="119">
        <v>2050</v>
      </c>
      <c r="K337" s="120">
        <v>100</v>
      </c>
    </row>
    <row r="338" spans="1:11" x14ac:dyDescent="0.25">
      <c r="A338" s="119" t="s">
        <v>1150</v>
      </c>
      <c r="B338" s="119" t="s">
        <v>1151</v>
      </c>
      <c r="C338" s="119" t="s">
        <v>195</v>
      </c>
      <c r="D338" s="119" t="s">
        <v>1159</v>
      </c>
      <c r="E338" s="119" t="s">
        <v>1074</v>
      </c>
      <c r="F338" s="119"/>
      <c r="G338" s="119" t="s">
        <v>371</v>
      </c>
      <c r="H338" s="119">
        <v>2</v>
      </c>
      <c r="I338" s="119" t="s">
        <v>194</v>
      </c>
      <c r="J338" s="119">
        <v>2015</v>
      </c>
      <c r="K338" s="120">
        <v>0.99</v>
      </c>
    </row>
    <row r="339" spans="1:11" x14ac:dyDescent="0.25">
      <c r="A339" s="119" t="s">
        <v>1150</v>
      </c>
      <c r="B339" s="119" t="s">
        <v>1151</v>
      </c>
      <c r="C339" s="119" t="s">
        <v>195</v>
      </c>
      <c r="D339" s="119" t="s">
        <v>1159</v>
      </c>
      <c r="E339" s="119" t="s">
        <v>1074</v>
      </c>
      <c r="F339" s="119"/>
      <c r="G339" s="119" t="s">
        <v>371</v>
      </c>
      <c r="H339" s="119">
        <v>2</v>
      </c>
      <c r="I339" s="119" t="s">
        <v>194</v>
      </c>
      <c r="J339" s="119">
        <v>2020</v>
      </c>
      <c r="K339" s="120">
        <v>0.99</v>
      </c>
    </row>
    <row r="340" spans="1:11" x14ac:dyDescent="0.25">
      <c r="A340" s="119" t="s">
        <v>1150</v>
      </c>
      <c r="B340" s="119" t="s">
        <v>1151</v>
      </c>
      <c r="C340" s="119" t="s">
        <v>195</v>
      </c>
      <c r="D340" s="119" t="s">
        <v>1159</v>
      </c>
      <c r="E340" s="119" t="s">
        <v>1074</v>
      </c>
      <c r="F340" s="119"/>
      <c r="G340" s="119" t="s">
        <v>371</v>
      </c>
      <c r="H340" s="119">
        <v>2</v>
      </c>
      <c r="I340" s="119" t="s">
        <v>194</v>
      </c>
      <c r="J340" s="119">
        <v>2030</v>
      </c>
      <c r="K340" s="120">
        <v>1</v>
      </c>
    </row>
    <row r="341" spans="1:11" x14ac:dyDescent="0.25">
      <c r="A341" s="119" t="s">
        <v>1150</v>
      </c>
      <c r="B341" s="119" t="s">
        <v>1151</v>
      </c>
      <c r="C341" s="119" t="s">
        <v>195</v>
      </c>
      <c r="D341" s="119" t="s">
        <v>1159</v>
      </c>
      <c r="E341" s="119" t="s">
        <v>1074</v>
      </c>
      <c r="F341" s="119"/>
      <c r="G341" s="119" t="s">
        <v>371</v>
      </c>
      <c r="H341" s="119">
        <v>2</v>
      </c>
      <c r="I341" s="119" t="s">
        <v>194</v>
      </c>
      <c r="J341" s="119">
        <v>2050</v>
      </c>
      <c r="K341" s="120">
        <v>1</v>
      </c>
    </row>
    <row r="342" spans="1:11" x14ac:dyDescent="0.25">
      <c r="A342" s="119" t="s">
        <v>1150</v>
      </c>
      <c r="B342" s="119" t="s">
        <v>1151</v>
      </c>
      <c r="C342" s="119" t="s">
        <v>195</v>
      </c>
      <c r="D342" s="119" t="s">
        <v>1160</v>
      </c>
      <c r="E342" s="119" t="s">
        <v>1161</v>
      </c>
      <c r="F342" s="119"/>
      <c r="G342" s="119" t="s">
        <v>1085</v>
      </c>
      <c r="H342" s="119"/>
      <c r="I342" s="119" t="s">
        <v>194</v>
      </c>
      <c r="J342" s="119">
        <v>2015</v>
      </c>
      <c r="K342" s="120">
        <v>594</v>
      </c>
    </row>
    <row r="343" spans="1:11" x14ac:dyDescent="0.25">
      <c r="A343" s="119" t="s">
        <v>1150</v>
      </c>
      <c r="B343" s="119" t="s">
        <v>1151</v>
      </c>
      <c r="C343" s="119" t="s">
        <v>195</v>
      </c>
      <c r="D343" s="119" t="s">
        <v>1160</v>
      </c>
      <c r="E343" s="119" t="s">
        <v>1161</v>
      </c>
      <c r="F343" s="119"/>
      <c r="G343" s="119" t="s">
        <v>1085</v>
      </c>
      <c r="H343" s="119"/>
      <c r="I343" s="119" t="s">
        <v>194</v>
      </c>
      <c r="J343" s="119">
        <v>2020</v>
      </c>
      <c r="K343" s="120">
        <v>594</v>
      </c>
    </row>
    <row r="344" spans="1:11" x14ac:dyDescent="0.25">
      <c r="A344" s="119" t="s">
        <v>1150</v>
      </c>
      <c r="B344" s="119" t="s">
        <v>1151</v>
      </c>
      <c r="C344" s="119" t="s">
        <v>195</v>
      </c>
      <c r="D344" s="119" t="s">
        <v>1160</v>
      </c>
      <c r="E344" s="119" t="s">
        <v>1161</v>
      </c>
      <c r="F344" s="119"/>
      <c r="G344" s="119" t="s">
        <v>1085</v>
      </c>
      <c r="H344" s="119"/>
      <c r="I344" s="119" t="s">
        <v>194</v>
      </c>
      <c r="J344" s="119">
        <v>2030</v>
      </c>
      <c r="K344" s="120">
        <v>594</v>
      </c>
    </row>
    <row r="345" spans="1:11" x14ac:dyDescent="0.25">
      <c r="A345" s="119" t="s">
        <v>1150</v>
      </c>
      <c r="B345" s="119" t="s">
        <v>1151</v>
      </c>
      <c r="C345" s="119" t="s">
        <v>195</v>
      </c>
      <c r="D345" s="119" t="s">
        <v>1160</v>
      </c>
      <c r="E345" s="119" t="s">
        <v>1161</v>
      </c>
      <c r="F345" s="119"/>
      <c r="G345" s="119" t="s">
        <v>1085</v>
      </c>
      <c r="H345" s="119"/>
      <c r="I345" s="119" t="s">
        <v>194</v>
      </c>
      <c r="J345" s="119">
        <v>2050</v>
      </c>
      <c r="K345" s="120">
        <v>594</v>
      </c>
    </row>
    <row r="346" spans="1:11" x14ac:dyDescent="0.25">
      <c r="A346" s="119" t="s">
        <v>1150</v>
      </c>
      <c r="B346" s="119" t="s">
        <v>1151</v>
      </c>
      <c r="C346" s="119" t="s">
        <v>195</v>
      </c>
      <c r="D346" s="119" t="s">
        <v>200</v>
      </c>
      <c r="E346" s="119" t="s">
        <v>202</v>
      </c>
      <c r="F346" s="119"/>
      <c r="G346" s="119"/>
      <c r="H346" s="119"/>
      <c r="I346" s="119" t="s">
        <v>194</v>
      </c>
      <c r="J346" s="119">
        <v>2015</v>
      </c>
      <c r="K346" s="120">
        <v>0.5</v>
      </c>
    </row>
    <row r="347" spans="1:11" x14ac:dyDescent="0.25">
      <c r="A347" s="119" t="s">
        <v>1150</v>
      </c>
      <c r="B347" s="119" t="s">
        <v>1151</v>
      </c>
      <c r="C347" s="119" t="s">
        <v>195</v>
      </c>
      <c r="D347" s="119" t="s">
        <v>200</v>
      </c>
      <c r="E347" s="119" t="s">
        <v>202</v>
      </c>
      <c r="F347" s="119"/>
      <c r="G347" s="119"/>
      <c r="H347" s="119"/>
      <c r="I347" s="119" t="s">
        <v>194</v>
      </c>
      <c r="J347" s="119">
        <v>2020</v>
      </c>
      <c r="K347" s="120">
        <v>0.5</v>
      </c>
    </row>
    <row r="348" spans="1:11" x14ac:dyDescent="0.25">
      <c r="A348" s="119" t="s">
        <v>1150</v>
      </c>
      <c r="B348" s="119" t="s">
        <v>1151</v>
      </c>
      <c r="C348" s="119" t="s">
        <v>195</v>
      </c>
      <c r="D348" s="119" t="s">
        <v>200</v>
      </c>
      <c r="E348" s="119" t="s">
        <v>202</v>
      </c>
      <c r="F348" s="119"/>
      <c r="G348" s="119"/>
      <c r="H348" s="119"/>
      <c r="I348" s="119" t="s">
        <v>194</v>
      </c>
      <c r="J348" s="119">
        <v>2030</v>
      </c>
      <c r="K348" s="120">
        <v>0.5</v>
      </c>
    </row>
    <row r="349" spans="1:11" x14ac:dyDescent="0.25">
      <c r="A349" s="119" t="s">
        <v>1150</v>
      </c>
      <c r="B349" s="119" t="s">
        <v>1151</v>
      </c>
      <c r="C349" s="119" t="s">
        <v>195</v>
      </c>
      <c r="D349" s="119" t="s">
        <v>200</v>
      </c>
      <c r="E349" s="119" t="s">
        <v>202</v>
      </c>
      <c r="F349" s="119"/>
      <c r="G349" s="119"/>
      <c r="H349" s="119"/>
      <c r="I349" s="119" t="s">
        <v>194</v>
      </c>
      <c r="J349" s="119">
        <v>2050</v>
      </c>
      <c r="K349" s="120">
        <v>0.5</v>
      </c>
    </row>
    <row r="350" spans="1:11" x14ac:dyDescent="0.25">
      <c r="A350" s="119" t="s">
        <v>1150</v>
      </c>
      <c r="B350" s="119" t="s">
        <v>1151</v>
      </c>
      <c r="C350" s="119" t="s">
        <v>195</v>
      </c>
      <c r="D350" s="119" t="s">
        <v>1162</v>
      </c>
      <c r="E350" s="119" t="s">
        <v>1163</v>
      </c>
      <c r="F350" s="119"/>
      <c r="G350" s="119"/>
      <c r="H350" s="119"/>
      <c r="I350" s="119" t="s">
        <v>194</v>
      </c>
      <c r="J350" s="119">
        <v>2015</v>
      </c>
      <c r="K350" s="120">
        <v>1</v>
      </c>
    </row>
    <row r="351" spans="1:11" x14ac:dyDescent="0.25">
      <c r="A351" s="119" t="s">
        <v>1150</v>
      </c>
      <c r="B351" s="119" t="s">
        <v>1151</v>
      </c>
      <c r="C351" s="119" t="s">
        <v>195</v>
      </c>
      <c r="D351" s="119" t="s">
        <v>1162</v>
      </c>
      <c r="E351" s="119" t="s">
        <v>1163</v>
      </c>
      <c r="F351" s="119"/>
      <c r="G351" s="119"/>
      <c r="H351" s="119"/>
      <c r="I351" s="119" t="s">
        <v>194</v>
      </c>
      <c r="J351" s="119">
        <v>2020</v>
      </c>
      <c r="K351" s="120">
        <v>1</v>
      </c>
    </row>
    <row r="352" spans="1:11" x14ac:dyDescent="0.25">
      <c r="A352" s="119" t="s">
        <v>1150</v>
      </c>
      <c r="B352" s="119" t="s">
        <v>1151</v>
      </c>
      <c r="C352" s="119" t="s">
        <v>195</v>
      </c>
      <c r="D352" s="119" t="s">
        <v>1162</v>
      </c>
      <c r="E352" s="119" t="s">
        <v>1163</v>
      </c>
      <c r="F352" s="119"/>
      <c r="G352" s="119"/>
      <c r="H352" s="119"/>
      <c r="I352" s="119" t="s">
        <v>194</v>
      </c>
      <c r="J352" s="119">
        <v>2030</v>
      </c>
      <c r="K352" s="120">
        <v>1</v>
      </c>
    </row>
    <row r="353" spans="1:11" x14ac:dyDescent="0.25">
      <c r="A353" s="119" t="s">
        <v>1150</v>
      </c>
      <c r="B353" s="119" t="s">
        <v>1151</v>
      </c>
      <c r="C353" s="119" t="s">
        <v>195</v>
      </c>
      <c r="D353" s="119" t="s">
        <v>1162</v>
      </c>
      <c r="E353" s="119" t="s">
        <v>1163</v>
      </c>
      <c r="F353" s="119"/>
      <c r="G353" s="119"/>
      <c r="H353" s="119"/>
      <c r="I353" s="119" t="s">
        <v>194</v>
      </c>
      <c r="J353" s="119">
        <v>2050</v>
      </c>
      <c r="K353" s="120">
        <v>1</v>
      </c>
    </row>
    <row r="354" spans="1:11" x14ac:dyDescent="0.25">
      <c r="A354" s="119" t="s">
        <v>1150</v>
      </c>
      <c r="B354" s="119" t="s">
        <v>1151</v>
      </c>
      <c r="C354" s="119" t="s">
        <v>195</v>
      </c>
      <c r="D354" s="119" t="s">
        <v>1164</v>
      </c>
      <c r="E354" s="119" t="s">
        <v>1074</v>
      </c>
      <c r="F354" s="119"/>
      <c r="G354" s="119"/>
      <c r="H354" s="119" t="s">
        <v>1154</v>
      </c>
      <c r="I354" s="119" t="s">
        <v>194</v>
      </c>
      <c r="J354" s="119">
        <v>2015</v>
      </c>
      <c r="K354" s="120">
        <v>0</v>
      </c>
    </row>
    <row r="355" spans="1:11" x14ac:dyDescent="0.25">
      <c r="A355" s="119" t="s">
        <v>1150</v>
      </c>
      <c r="B355" s="119" t="s">
        <v>1151</v>
      </c>
      <c r="C355" s="119" t="s">
        <v>195</v>
      </c>
      <c r="D355" s="119" t="s">
        <v>1164</v>
      </c>
      <c r="E355" s="119" t="s">
        <v>1074</v>
      </c>
      <c r="F355" s="119"/>
      <c r="G355" s="119"/>
      <c r="H355" s="119" t="s">
        <v>1154</v>
      </c>
      <c r="I355" s="119" t="s">
        <v>194</v>
      </c>
      <c r="J355" s="119">
        <v>2020</v>
      </c>
      <c r="K355" s="120">
        <v>0</v>
      </c>
    </row>
    <row r="356" spans="1:11" x14ac:dyDescent="0.25">
      <c r="A356" s="119" t="s">
        <v>1150</v>
      </c>
      <c r="B356" s="119" t="s">
        <v>1151</v>
      </c>
      <c r="C356" s="119" t="s">
        <v>195</v>
      </c>
      <c r="D356" s="119" t="s">
        <v>1164</v>
      </c>
      <c r="E356" s="119" t="s">
        <v>1074</v>
      </c>
      <c r="F356" s="119"/>
      <c r="G356" s="119"/>
      <c r="H356" s="119" t="s">
        <v>1154</v>
      </c>
      <c r="I356" s="119" t="s">
        <v>194</v>
      </c>
      <c r="J356" s="119">
        <v>2030</v>
      </c>
      <c r="K356" s="120">
        <v>0</v>
      </c>
    </row>
    <row r="357" spans="1:11" x14ac:dyDescent="0.25">
      <c r="A357" s="119" t="s">
        <v>1150</v>
      </c>
      <c r="B357" s="119" t="s">
        <v>1151</v>
      </c>
      <c r="C357" s="119" t="s">
        <v>195</v>
      </c>
      <c r="D357" s="119" t="s">
        <v>1164</v>
      </c>
      <c r="E357" s="119" t="s">
        <v>1074</v>
      </c>
      <c r="F357" s="119"/>
      <c r="G357" s="119"/>
      <c r="H357" s="119" t="s">
        <v>1154</v>
      </c>
      <c r="I357" s="119" t="s">
        <v>194</v>
      </c>
      <c r="J357" s="119">
        <v>2050</v>
      </c>
      <c r="K357" s="120">
        <v>0</v>
      </c>
    </row>
    <row r="358" spans="1:11" x14ac:dyDescent="0.25">
      <c r="A358" s="119" t="s">
        <v>1150</v>
      </c>
      <c r="B358" s="119" t="s">
        <v>1151</v>
      </c>
      <c r="C358" s="119" t="s">
        <v>195</v>
      </c>
      <c r="D358" s="119" t="s">
        <v>354</v>
      </c>
      <c r="E358" s="119" t="s">
        <v>1163</v>
      </c>
      <c r="F358" s="119"/>
      <c r="G358" s="119"/>
      <c r="H358" s="119"/>
      <c r="I358" s="119" t="s">
        <v>194</v>
      </c>
      <c r="J358" s="119">
        <v>2015</v>
      </c>
      <c r="K358" s="120">
        <v>1</v>
      </c>
    </row>
    <row r="359" spans="1:11" x14ac:dyDescent="0.25">
      <c r="A359" s="119" t="s">
        <v>1150</v>
      </c>
      <c r="B359" s="119" t="s">
        <v>1151</v>
      </c>
      <c r="C359" s="119" t="s">
        <v>195</v>
      </c>
      <c r="D359" s="119" t="s">
        <v>354</v>
      </c>
      <c r="E359" s="119" t="s">
        <v>1163</v>
      </c>
      <c r="F359" s="119"/>
      <c r="G359" s="119"/>
      <c r="H359" s="119"/>
      <c r="I359" s="119" t="s">
        <v>194</v>
      </c>
      <c r="J359" s="119">
        <v>2020</v>
      </c>
      <c r="K359" s="120">
        <v>1</v>
      </c>
    </row>
    <row r="360" spans="1:11" x14ac:dyDescent="0.25">
      <c r="A360" s="119" t="s">
        <v>1150</v>
      </c>
      <c r="B360" s="119" t="s">
        <v>1151</v>
      </c>
      <c r="C360" s="119" t="s">
        <v>195</v>
      </c>
      <c r="D360" s="119" t="s">
        <v>354</v>
      </c>
      <c r="E360" s="119" t="s">
        <v>1163</v>
      </c>
      <c r="F360" s="119"/>
      <c r="G360" s="119"/>
      <c r="H360" s="119"/>
      <c r="I360" s="119" t="s">
        <v>194</v>
      </c>
      <c r="J360" s="119">
        <v>2030</v>
      </c>
      <c r="K360" s="120">
        <v>1</v>
      </c>
    </row>
    <row r="361" spans="1:11" x14ac:dyDescent="0.25">
      <c r="A361" s="119" t="s">
        <v>1150</v>
      </c>
      <c r="B361" s="119" t="s">
        <v>1151</v>
      </c>
      <c r="C361" s="119" t="s">
        <v>195</v>
      </c>
      <c r="D361" s="119" t="s">
        <v>354</v>
      </c>
      <c r="E361" s="119" t="s">
        <v>1163</v>
      </c>
      <c r="F361" s="119"/>
      <c r="G361" s="119"/>
      <c r="H361" s="119"/>
      <c r="I361" s="119" t="s">
        <v>194</v>
      </c>
      <c r="J361" s="119">
        <v>2050</v>
      </c>
      <c r="K361" s="120">
        <v>1</v>
      </c>
    </row>
    <row r="362" spans="1:11" x14ac:dyDescent="0.25">
      <c r="A362" s="119" t="s">
        <v>1150</v>
      </c>
      <c r="B362" s="119" t="s">
        <v>1151</v>
      </c>
      <c r="C362" s="119" t="s">
        <v>195</v>
      </c>
      <c r="D362" s="119" t="s">
        <v>215</v>
      </c>
      <c r="E362" s="119" t="s">
        <v>202</v>
      </c>
      <c r="F362" s="119"/>
      <c r="G362" s="119"/>
      <c r="H362" s="119"/>
      <c r="I362" s="119" t="s">
        <v>194</v>
      </c>
      <c r="J362" s="119">
        <v>2015</v>
      </c>
      <c r="K362" s="120">
        <v>15</v>
      </c>
    </row>
    <row r="363" spans="1:11" x14ac:dyDescent="0.25">
      <c r="A363" s="119" t="s">
        <v>1150</v>
      </c>
      <c r="B363" s="119" t="s">
        <v>1151</v>
      </c>
      <c r="C363" s="119" t="s">
        <v>195</v>
      </c>
      <c r="D363" s="119" t="s">
        <v>215</v>
      </c>
      <c r="E363" s="119" t="s">
        <v>202</v>
      </c>
      <c r="F363" s="119"/>
      <c r="G363" s="119"/>
      <c r="H363" s="119"/>
      <c r="I363" s="119" t="s">
        <v>194</v>
      </c>
      <c r="J363" s="119">
        <v>2020</v>
      </c>
      <c r="K363" s="120">
        <v>15</v>
      </c>
    </row>
    <row r="364" spans="1:11" x14ac:dyDescent="0.25">
      <c r="A364" s="119" t="s">
        <v>1150</v>
      </c>
      <c r="B364" s="119" t="s">
        <v>1151</v>
      </c>
      <c r="C364" s="119" t="s">
        <v>195</v>
      </c>
      <c r="D364" s="119" t="s">
        <v>215</v>
      </c>
      <c r="E364" s="119" t="s">
        <v>202</v>
      </c>
      <c r="F364" s="119"/>
      <c r="G364" s="119"/>
      <c r="H364" s="119"/>
      <c r="I364" s="119" t="s">
        <v>194</v>
      </c>
      <c r="J364" s="119">
        <v>2030</v>
      </c>
      <c r="K364" s="120">
        <v>15</v>
      </c>
    </row>
    <row r="365" spans="1:11" x14ac:dyDescent="0.25">
      <c r="A365" s="119" t="s">
        <v>1150</v>
      </c>
      <c r="B365" s="119" t="s">
        <v>1151</v>
      </c>
      <c r="C365" s="119" t="s">
        <v>195</v>
      </c>
      <c r="D365" s="119" t="s">
        <v>215</v>
      </c>
      <c r="E365" s="119" t="s">
        <v>202</v>
      </c>
      <c r="F365" s="119"/>
      <c r="G365" s="119"/>
      <c r="H365" s="119"/>
      <c r="I365" s="119" t="s">
        <v>194</v>
      </c>
      <c r="J365" s="119">
        <v>2050</v>
      </c>
      <c r="K365" s="120">
        <v>15</v>
      </c>
    </row>
    <row r="366" spans="1:11" x14ac:dyDescent="0.25">
      <c r="A366" s="119" t="s">
        <v>1150</v>
      </c>
      <c r="B366" s="119" t="s">
        <v>1151</v>
      </c>
      <c r="C366" s="119" t="s">
        <v>195</v>
      </c>
      <c r="D366" s="119" t="s">
        <v>1165</v>
      </c>
      <c r="E366" s="119" t="s">
        <v>1166</v>
      </c>
      <c r="F366" s="119"/>
      <c r="G366" s="119" t="s">
        <v>1167</v>
      </c>
      <c r="H366" s="119"/>
      <c r="I366" s="119" t="s">
        <v>194</v>
      </c>
      <c r="J366" s="119">
        <v>2015</v>
      </c>
      <c r="K366" s="120">
        <v>5.92218</v>
      </c>
    </row>
    <row r="367" spans="1:11" x14ac:dyDescent="0.25">
      <c r="A367" s="119" t="s">
        <v>1150</v>
      </c>
      <c r="B367" s="119" t="s">
        <v>1151</v>
      </c>
      <c r="C367" s="119" t="s">
        <v>195</v>
      </c>
      <c r="D367" s="119" t="s">
        <v>1165</v>
      </c>
      <c r="E367" s="119" t="s">
        <v>1166</v>
      </c>
      <c r="F367" s="119"/>
      <c r="G367" s="119" t="s">
        <v>1167</v>
      </c>
      <c r="H367" s="119"/>
      <c r="I367" s="119" t="s">
        <v>194</v>
      </c>
      <c r="J367" s="119">
        <v>2020</v>
      </c>
      <c r="K367" s="120">
        <v>5.92218</v>
      </c>
    </row>
    <row r="368" spans="1:11" x14ac:dyDescent="0.25">
      <c r="A368" s="119" t="s">
        <v>1150</v>
      </c>
      <c r="B368" s="119" t="s">
        <v>1151</v>
      </c>
      <c r="C368" s="119" t="s">
        <v>195</v>
      </c>
      <c r="D368" s="119" t="s">
        <v>1165</v>
      </c>
      <c r="E368" s="119" t="s">
        <v>1166</v>
      </c>
      <c r="F368" s="119"/>
      <c r="G368" s="119" t="s">
        <v>1167</v>
      </c>
      <c r="H368" s="119"/>
      <c r="I368" s="119" t="s">
        <v>194</v>
      </c>
      <c r="J368" s="119">
        <v>2030</v>
      </c>
      <c r="K368" s="120">
        <v>5.92218</v>
      </c>
    </row>
    <row r="369" spans="1:11" x14ac:dyDescent="0.25">
      <c r="A369" s="119" t="s">
        <v>1150</v>
      </c>
      <c r="B369" s="119" t="s">
        <v>1151</v>
      </c>
      <c r="C369" s="119" t="s">
        <v>195</v>
      </c>
      <c r="D369" s="119" t="s">
        <v>1165</v>
      </c>
      <c r="E369" s="119" t="s">
        <v>1166</v>
      </c>
      <c r="F369" s="119"/>
      <c r="G369" s="119" t="s">
        <v>1167</v>
      </c>
      <c r="H369" s="119"/>
      <c r="I369" s="119" t="s">
        <v>194</v>
      </c>
      <c r="J369" s="119">
        <v>2050</v>
      </c>
      <c r="K369" s="120">
        <v>5.92218</v>
      </c>
    </row>
    <row r="370" spans="1:11" x14ac:dyDescent="0.25">
      <c r="A370" s="119" t="s">
        <v>1150</v>
      </c>
      <c r="B370" s="119" t="s">
        <v>1151</v>
      </c>
      <c r="C370" s="119" t="s">
        <v>195</v>
      </c>
      <c r="D370" s="119" t="s">
        <v>1168</v>
      </c>
      <c r="E370" s="119" t="s">
        <v>1161</v>
      </c>
      <c r="F370" s="119"/>
      <c r="G370" s="119" t="s">
        <v>1085</v>
      </c>
      <c r="H370" s="119" t="s">
        <v>1169</v>
      </c>
      <c r="I370" s="119" t="s">
        <v>194</v>
      </c>
      <c r="J370" s="119">
        <v>2015</v>
      </c>
      <c r="K370" s="120">
        <v>1000</v>
      </c>
    </row>
    <row r="371" spans="1:11" x14ac:dyDescent="0.25">
      <c r="A371" s="119" t="s">
        <v>1150</v>
      </c>
      <c r="B371" s="119" t="s">
        <v>1151</v>
      </c>
      <c r="C371" s="119" t="s">
        <v>195</v>
      </c>
      <c r="D371" s="119" t="s">
        <v>1168</v>
      </c>
      <c r="E371" s="119" t="s">
        <v>1161</v>
      </c>
      <c r="F371" s="119"/>
      <c r="G371" s="119" t="s">
        <v>1085</v>
      </c>
      <c r="H371" s="119" t="s">
        <v>1169</v>
      </c>
      <c r="I371" s="119" t="s">
        <v>194</v>
      </c>
      <c r="J371" s="119">
        <v>2020</v>
      </c>
      <c r="K371" s="120">
        <v>1000</v>
      </c>
    </row>
    <row r="372" spans="1:11" x14ac:dyDescent="0.25">
      <c r="A372" s="119" t="s">
        <v>1150</v>
      </c>
      <c r="B372" s="119" t="s">
        <v>1151</v>
      </c>
      <c r="C372" s="119" t="s">
        <v>195</v>
      </c>
      <c r="D372" s="119" t="s">
        <v>1168</v>
      </c>
      <c r="E372" s="119" t="s">
        <v>1161</v>
      </c>
      <c r="F372" s="119"/>
      <c r="G372" s="119" t="s">
        <v>1085</v>
      </c>
      <c r="H372" s="119" t="s">
        <v>1169</v>
      </c>
      <c r="I372" s="119" t="s">
        <v>194</v>
      </c>
      <c r="J372" s="119">
        <v>2030</v>
      </c>
      <c r="K372" s="120">
        <v>1000</v>
      </c>
    </row>
    <row r="373" spans="1:11" x14ac:dyDescent="0.25">
      <c r="A373" s="119" t="s">
        <v>1150</v>
      </c>
      <c r="B373" s="119" t="s">
        <v>1151</v>
      </c>
      <c r="C373" s="119" t="s">
        <v>195</v>
      </c>
      <c r="D373" s="119" t="s">
        <v>1168</v>
      </c>
      <c r="E373" s="119" t="s">
        <v>1161</v>
      </c>
      <c r="F373" s="119"/>
      <c r="G373" s="119" t="s">
        <v>1085</v>
      </c>
      <c r="H373" s="119" t="s">
        <v>1169</v>
      </c>
      <c r="I373" s="119" t="s">
        <v>194</v>
      </c>
      <c r="J373" s="119">
        <v>2050</v>
      </c>
      <c r="K373" s="120">
        <v>1000</v>
      </c>
    </row>
    <row r="374" spans="1:11" x14ac:dyDescent="0.25">
      <c r="A374" s="119" t="s">
        <v>1150</v>
      </c>
      <c r="B374" s="119" t="s">
        <v>1151</v>
      </c>
      <c r="C374" s="119" t="s">
        <v>195</v>
      </c>
      <c r="D374" s="119" t="s">
        <v>1170</v>
      </c>
      <c r="E374" s="119" t="s">
        <v>1074</v>
      </c>
      <c r="F374" s="119"/>
      <c r="G374" s="119" t="s">
        <v>371</v>
      </c>
      <c r="H374" s="119"/>
      <c r="I374" s="119" t="s">
        <v>194</v>
      </c>
      <c r="J374" s="119">
        <v>2015</v>
      </c>
      <c r="K374" s="120">
        <v>0.01</v>
      </c>
    </row>
    <row r="375" spans="1:11" x14ac:dyDescent="0.25">
      <c r="A375" s="119" t="s">
        <v>1150</v>
      </c>
      <c r="B375" s="119" t="s">
        <v>1151</v>
      </c>
      <c r="C375" s="119" t="s">
        <v>195</v>
      </c>
      <c r="D375" s="119" t="s">
        <v>1170</v>
      </c>
      <c r="E375" s="119" t="s">
        <v>1074</v>
      </c>
      <c r="F375" s="119"/>
      <c r="G375" s="119" t="s">
        <v>371</v>
      </c>
      <c r="H375" s="119"/>
      <c r="I375" s="119" t="s">
        <v>194</v>
      </c>
      <c r="J375" s="119">
        <v>2020</v>
      </c>
      <c r="K375" s="120">
        <v>0.01</v>
      </c>
    </row>
    <row r="376" spans="1:11" x14ac:dyDescent="0.25">
      <c r="A376" s="119" t="s">
        <v>1150</v>
      </c>
      <c r="B376" s="119" t="s">
        <v>1151</v>
      </c>
      <c r="C376" s="119" t="s">
        <v>195</v>
      </c>
      <c r="D376" s="119" t="s">
        <v>1170</v>
      </c>
      <c r="E376" s="119" t="s">
        <v>1074</v>
      </c>
      <c r="F376" s="119"/>
      <c r="G376" s="119" t="s">
        <v>371</v>
      </c>
      <c r="H376" s="119"/>
      <c r="I376" s="119" t="s">
        <v>194</v>
      </c>
      <c r="J376" s="119">
        <v>2030</v>
      </c>
      <c r="K376" s="120">
        <v>1E-3</v>
      </c>
    </row>
    <row r="377" spans="1:11" x14ac:dyDescent="0.25">
      <c r="A377" s="119" t="s">
        <v>1150</v>
      </c>
      <c r="B377" s="119" t="s">
        <v>1151</v>
      </c>
      <c r="C377" s="119" t="s">
        <v>195</v>
      </c>
      <c r="D377" s="119" t="s">
        <v>1170</v>
      </c>
      <c r="E377" s="119" t="s">
        <v>1074</v>
      </c>
      <c r="F377" s="119"/>
      <c r="G377" s="119" t="s">
        <v>371</v>
      </c>
      <c r="H377" s="119"/>
      <c r="I377" s="119" t="s">
        <v>194</v>
      </c>
      <c r="J377" s="119">
        <v>2050</v>
      </c>
      <c r="K377" s="120">
        <v>1E-3</v>
      </c>
    </row>
    <row r="378" spans="1:11" x14ac:dyDescent="0.25">
      <c r="A378" s="119" t="s">
        <v>1150</v>
      </c>
      <c r="B378" s="119" t="s">
        <v>1151</v>
      </c>
      <c r="C378" s="119" t="s">
        <v>195</v>
      </c>
      <c r="D378" s="119" t="s">
        <v>1171</v>
      </c>
      <c r="E378" s="119" t="s">
        <v>1074</v>
      </c>
      <c r="F378" s="119"/>
      <c r="G378" s="119"/>
      <c r="H378" s="119"/>
      <c r="I378" s="119" t="s">
        <v>194</v>
      </c>
      <c r="J378" s="119">
        <v>2015</v>
      </c>
      <c r="K378" s="120">
        <v>5.2999999999999999E-2</v>
      </c>
    </row>
    <row r="379" spans="1:11" x14ac:dyDescent="0.25">
      <c r="A379" s="119" t="s">
        <v>1150</v>
      </c>
      <c r="B379" s="119" t="s">
        <v>1151</v>
      </c>
      <c r="C379" s="119" t="s">
        <v>195</v>
      </c>
      <c r="D379" s="119" t="s">
        <v>1171</v>
      </c>
      <c r="E379" s="119" t="s">
        <v>1074</v>
      </c>
      <c r="F379" s="119"/>
      <c r="G379" s="119"/>
      <c r="H379" s="119"/>
      <c r="I379" s="119" t="s">
        <v>194</v>
      </c>
      <c r="J379" s="119">
        <v>2020</v>
      </c>
      <c r="K379" s="120">
        <v>5.2999999999999999E-2</v>
      </c>
    </row>
    <row r="380" spans="1:11" x14ac:dyDescent="0.25">
      <c r="A380" s="119" t="s">
        <v>1150</v>
      </c>
      <c r="B380" s="119" t="s">
        <v>1151</v>
      </c>
      <c r="C380" s="119" t="s">
        <v>195</v>
      </c>
      <c r="D380" s="119" t="s">
        <v>1171</v>
      </c>
      <c r="E380" s="119" t="s">
        <v>1074</v>
      </c>
      <c r="F380" s="119"/>
      <c r="G380" s="119"/>
      <c r="H380" s="119"/>
      <c r="I380" s="119" t="s">
        <v>194</v>
      </c>
      <c r="J380" s="119">
        <v>2030</v>
      </c>
      <c r="K380" s="120">
        <v>3.2000000000000001E-2</v>
      </c>
    </row>
    <row r="381" spans="1:11" x14ac:dyDescent="0.25">
      <c r="A381" s="119" t="s">
        <v>1150</v>
      </c>
      <c r="B381" s="119" t="s">
        <v>1151</v>
      </c>
      <c r="C381" s="119" t="s">
        <v>195</v>
      </c>
      <c r="D381" s="119" t="s">
        <v>1171</v>
      </c>
      <c r="E381" s="119" t="s">
        <v>1074</v>
      </c>
      <c r="F381" s="119"/>
      <c r="G381" s="119"/>
      <c r="H381" s="119"/>
      <c r="I381" s="119" t="s">
        <v>194</v>
      </c>
      <c r="J381" s="119">
        <v>2050</v>
      </c>
      <c r="K381" s="120">
        <v>3.2000000000000001E-2</v>
      </c>
    </row>
    <row r="382" spans="1:11" x14ac:dyDescent="0.25">
      <c r="A382" s="119" t="s">
        <v>1150</v>
      </c>
      <c r="B382" s="119" t="s">
        <v>1151</v>
      </c>
      <c r="C382" s="119" t="s">
        <v>233</v>
      </c>
      <c r="D382" s="119" t="s">
        <v>1172</v>
      </c>
      <c r="E382" s="119" t="s">
        <v>1173</v>
      </c>
      <c r="F382" s="119"/>
      <c r="G382" s="119" t="s">
        <v>192</v>
      </c>
      <c r="H382" s="119" t="s">
        <v>1174</v>
      </c>
      <c r="I382" s="119" t="s">
        <v>194</v>
      </c>
      <c r="J382" s="119">
        <v>2015</v>
      </c>
      <c r="K382" s="120">
        <v>0.92999554218210201</v>
      </c>
    </row>
    <row r="383" spans="1:11" x14ac:dyDescent="0.25">
      <c r="A383" s="119" t="s">
        <v>1150</v>
      </c>
      <c r="B383" s="119" t="s">
        <v>1151</v>
      </c>
      <c r="C383" s="119" t="s">
        <v>233</v>
      </c>
      <c r="D383" s="119" t="s">
        <v>1172</v>
      </c>
      <c r="E383" s="119" t="s">
        <v>1173</v>
      </c>
      <c r="F383" s="119"/>
      <c r="G383" s="119" t="s">
        <v>192</v>
      </c>
      <c r="H383" s="119" t="s">
        <v>1174</v>
      </c>
      <c r="I383" s="119" t="s">
        <v>194</v>
      </c>
      <c r="J383" s="119">
        <v>2020</v>
      </c>
      <c r="K383" s="120">
        <v>1.0252396077120249</v>
      </c>
    </row>
    <row r="384" spans="1:11" x14ac:dyDescent="0.25">
      <c r="A384" s="119" t="s">
        <v>1150</v>
      </c>
      <c r="B384" s="119" t="s">
        <v>1151</v>
      </c>
      <c r="C384" s="119" t="s">
        <v>233</v>
      </c>
      <c r="D384" s="119" t="s">
        <v>1172</v>
      </c>
      <c r="E384" s="119" t="s">
        <v>1173</v>
      </c>
      <c r="F384" s="119"/>
      <c r="G384" s="119" t="s">
        <v>192</v>
      </c>
      <c r="H384" s="119" t="s">
        <v>1174</v>
      </c>
      <c r="I384" s="119" t="s">
        <v>194</v>
      </c>
      <c r="J384" s="119">
        <v>2030</v>
      </c>
      <c r="K384" s="120">
        <v>0.88439067201604815</v>
      </c>
    </row>
    <row r="385" spans="1:11" x14ac:dyDescent="0.25">
      <c r="A385" s="119" t="s">
        <v>1150</v>
      </c>
      <c r="B385" s="119" t="s">
        <v>1151</v>
      </c>
      <c r="C385" s="119" t="s">
        <v>233</v>
      </c>
      <c r="D385" s="119" t="s">
        <v>1172</v>
      </c>
      <c r="E385" s="119" t="s">
        <v>1173</v>
      </c>
      <c r="F385" s="119"/>
      <c r="G385" s="119" t="s">
        <v>192</v>
      </c>
      <c r="H385" s="119" t="s">
        <v>1174</v>
      </c>
      <c r="I385" s="119" t="s">
        <v>194</v>
      </c>
      <c r="J385" s="119">
        <v>2050</v>
      </c>
      <c r="K385" s="120">
        <v>1.0229689067201611</v>
      </c>
    </row>
    <row r="386" spans="1:11" x14ac:dyDescent="0.25">
      <c r="A386" s="119" t="s">
        <v>1150</v>
      </c>
      <c r="B386" s="119" t="s">
        <v>1151</v>
      </c>
      <c r="C386" s="119" t="s">
        <v>233</v>
      </c>
      <c r="D386" s="119" t="s">
        <v>1175</v>
      </c>
      <c r="E386" s="119" t="s">
        <v>1176</v>
      </c>
      <c r="F386" s="119"/>
      <c r="G386" s="119" t="s">
        <v>392</v>
      </c>
      <c r="H386" s="119">
        <v>2</v>
      </c>
      <c r="I386" s="119" t="s">
        <v>987</v>
      </c>
      <c r="J386" s="119">
        <v>2020</v>
      </c>
      <c r="K386" s="120">
        <v>2700</v>
      </c>
    </row>
    <row r="387" spans="1:11" x14ac:dyDescent="0.25">
      <c r="A387" s="119" t="s">
        <v>1150</v>
      </c>
      <c r="B387" s="119" t="s">
        <v>1151</v>
      </c>
      <c r="C387" s="119" t="s">
        <v>233</v>
      </c>
      <c r="D387" s="119" t="s">
        <v>1175</v>
      </c>
      <c r="E387" s="119" t="s">
        <v>1176</v>
      </c>
      <c r="F387" s="119"/>
      <c r="G387" s="119" t="s">
        <v>392</v>
      </c>
      <c r="H387" s="119">
        <v>2</v>
      </c>
      <c r="I387" s="119" t="s">
        <v>987</v>
      </c>
      <c r="J387" s="119">
        <v>2050</v>
      </c>
      <c r="K387" s="120">
        <v>1700</v>
      </c>
    </row>
    <row r="388" spans="1:11" x14ac:dyDescent="0.25">
      <c r="A388" s="119" t="s">
        <v>1150</v>
      </c>
      <c r="B388" s="119" t="s">
        <v>1151</v>
      </c>
      <c r="C388" s="119" t="s">
        <v>233</v>
      </c>
      <c r="D388" s="119" t="s">
        <v>1175</v>
      </c>
      <c r="E388" s="119" t="s">
        <v>1176</v>
      </c>
      <c r="F388" s="119"/>
      <c r="G388" s="119" t="s">
        <v>392</v>
      </c>
      <c r="H388" s="119">
        <v>2</v>
      </c>
      <c r="I388" s="119" t="s">
        <v>988</v>
      </c>
      <c r="J388" s="119">
        <v>2020</v>
      </c>
      <c r="K388" s="120">
        <v>3200</v>
      </c>
    </row>
    <row r="389" spans="1:11" x14ac:dyDescent="0.25">
      <c r="A389" s="119" t="s">
        <v>1150</v>
      </c>
      <c r="B389" s="119" t="s">
        <v>1151</v>
      </c>
      <c r="C389" s="119" t="s">
        <v>233</v>
      </c>
      <c r="D389" s="119" t="s">
        <v>1175</v>
      </c>
      <c r="E389" s="119" t="s">
        <v>1176</v>
      </c>
      <c r="F389" s="119"/>
      <c r="G389" s="119" t="s">
        <v>392</v>
      </c>
      <c r="H389" s="119">
        <v>2</v>
      </c>
      <c r="I389" s="119" t="s">
        <v>988</v>
      </c>
      <c r="J389" s="119">
        <v>2050</v>
      </c>
      <c r="K389" s="120">
        <v>2900</v>
      </c>
    </row>
    <row r="390" spans="1:11" x14ac:dyDescent="0.25">
      <c r="A390" s="119" t="s">
        <v>1150</v>
      </c>
      <c r="B390" s="119" t="s">
        <v>1151</v>
      </c>
      <c r="C390" s="119" t="s">
        <v>233</v>
      </c>
      <c r="D390" s="119" t="s">
        <v>1175</v>
      </c>
      <c r="E390" s="119" t="s">
        <v>1176</v>
      </c>
      <c r="F390" s="119"/>
      <c r="G390" s="119" t="s">
        <v>392</v>
      </c>
      <c r="H390" s="119">
        <v>2</v>
      </c>
      <c r="I390" s="119" t="s">
        <v>194</v>
      </c>
      <c r="J390" s="119">
        <v>2015</v>
      </c>
      <c r="K390" s="120">
        <v>3400</v>
      </c>
    </row>
    <row r="391" spans="1:11" x14ac:dyDescent="0.25">
      <c r="A391" s="119" t="s">
        <v>1150</v>
      </c>
      <c r="B391" s="119" t="s">
        <v>1151</v>
      </c>
      <c r="C391" s="119" t="s">
        <v>233</v>
      </c>
      <c r="D391" s="119" t="s">
        <v>1175</v>
      </c>
      <c r="E391" s="119" t="s">
        <v>1176</v>
      </c>
      <c r="F391" s="119"/>
      <c r="G391" s="119" t="s">
        <v>392</v>
      </c>
      <c r="H391" s="119">
        <v>2</v>
      </c>
      <c r="I391" s="119" t="s">
        <v>194</v>
      </c>
      <c r="J391" s="119">
        <v>2020</v>
      </c>
      <c r="K391" s="120">
        <v>3000</v>
      </c>
    </row>
    <row r="392" spans="1:11" x14ac:dyDescent="0.25">
      <c r="A392" s="119" t="s">
        <v>1150</v>
      </c>
      <c r="B392" s="119" t="s">
        <v>1151</v>
      </c>
      <c r="C392" s="119" t="s">
        <v>233</v>
      </c>
      <c r="D392" s="119" t="s">
        <v>1175</v>
      </c>
      <c r="E392" s="119" t="s">
        <v>1176</v>
      </c>
      <c r="F392" s="119"/>
      <c r="G392" s="119" t="s">
        <v>392</v>
      </c>
      <c r="H392" s="119">
        <v>2</v>
      </c>
      <c r="I392" s="119" t="s">
        <v>194</v>
      </c>
      <c r="J392" s="119">
        <v>2030</v>
      </c>
      <c r="K392" s="120">
        <v>2700</v>
      </c>
    </row>
    <row r="393" spans="1:11" x14ac:dyDescent="0.25">
      <c r="A393" s="119" t="s">
        <v>1150</v>
      </c>
      <c r="B393" s="119" t="s">
        <v>1151</v>
      </c>
      <c r="C393" s="119" t="s">
        <v>233</v>
      </c>
      <c r="D393" s="119" t="s">
        <v>1175</v>
      </c>
      <c r="E393" s="119" t="s">
        <v>1176</v>
      </c>
      <c r="F393" s="119"/>
      <c r="G393" s="119" t="s">
        <v>392</v>
      </c>
      <c r="H393" s="119">
        <v>2</v>
      </c>
      <c r="I393" s="119" t="s">
        <v>194</v>
      </c>
      <c r="J393" s="119">
        <v>2050</v>
      </c>
      <c r="K393" s="120">
        <v>2500</v>
      </c>
    </row>
    <row r="394" spans="1:11" x14ac:dyDescent="0.25">
      <c r="A394" s="119" t="s">
        <v>1150</v>
      </c>
      <c r="B394" s="119" t="s">
        <v>1151</v>
      </c>
      <c r="C394" s="119" t="s">
        <v>233</v>
      </c>
      <c r="D394" s="119" t="s">
        <v>1177</v>
      </c>
      <c r="E394" s="119" t="s">
        <v>1176</v>
      </c>
      <c r="F394" s="119"/>
      <c r="G394" s="119"/>
      <c r="H394" s="119">
        <v>2</v>
      </c>
      <c r="I394" s="119" t="s">
        <v>987</v>
      </c>
      <c r="J394" s="119">
        <v>2020</v>
      </c>
      <c r="K394" s="120">
        <v>6700</v>
      </c>
    </row>
    <row r="395" spans="1:11" x14ac:dyDescent="0.25">
      <c r="A395" s="119" t="s">
        <v>1150</v>
      </c>
      <c r="B395" s="119" t="s">
        <v>1151</v>
      </c>
      <c r="C395" s="119" t="s">
        <v>233</v>
      </c>
      <c r="D395" s="119" t="s">
        <v>1177</v>
      </c>
      <c r="E395" s="119" t="s">
        <v>1176</v>
      </c>
      <c r="F395" s="119"/>
      <c r="G395" s="119"/>
      <c r="H395" s="119">
        <v>2</v>
      </c>
      <c r="I395" s="119" t="s">
        <v>987</v>
      </c>
      <c r="J395" s="119">
        <v>2050</v>
      </c>
      <c r="K395" s="120">
        <v>4300</v>
      </c>
    </row>
    <row r="396" spans="1:11" x14ac:dyDescent="0.25">
      <c r="A396" s="119" t="s">
        <v>1150</v>
      </c>
      <c r="B396" s="119" t="s">
        <v>1151</v>
      </c>
      <c r="C396" s="119" t="s">
        <v>233</v>
      </c>
      <c r="D396" s="119" t="s">
        <v>1177</v>
      </c>
      <c r="E396" s="119" t="s">
        <v>1176</v>
      </c>
      <c r="F396" s="119"/>
      <c r="G396" s="119"/>
      <c r="H396" s="119">
        <v>2</v>
      </c>
      <c r="I396" s="119" t="s">
        <v>988</v>
      </c>
      <c r="J396" s="119">
        <v>2020</v>
      </c>
      <c r="K396" s="120">
        <v>8000</v>
      </c>
    </row>
    <row r="397" spans="1:11" x14ac:dyDescent="0.25">
      <c r="A397" s="119" t="s">
        <v>1150</v>
      </c>
      <c r="B397" s="119" t="s">
        <v>1151</v>
      </c>
      <c r="C397" s="119" t="s">
        <v>233</v>
      </c>
      <c r="D397" s="119" t="s">
        <v>1177</v>
      </c>
      <c r="E397" s="119" t="s">
        <v>1176</v>
      </c>
      <c r="F397" s="119"/>
      <c r="G397" s="119"/>
      <c r="H397" s="119">
        <v>2</v>
      </c>
      <c r="I397" s="119" t="s">
        <v>988</v>
      </c>
      <c r="J397" s="119">
        <v>2050</v>
      </c>
      <c r="K397" s="120">
        <v>7200</v>
      </c>
    </row>
    <row r="398" spans="1:11" x14ac:dyDescent="0.25">
      <c r="A398" s="119" t="s">
        <v>1150</v>
      </c>
      <c r="B398" s="119" t="s">
        <v>1151</v>
      </c>
      <c r="C398" s="119" t="s">
        <v>233</v>
      </c>
      <c r="D398" s="119" t="s">
        <v>1177</v>
      </c>
      <c r="E398" s="119" t="s">
        <v>1176</v>
      </c>
      <c r="F398" s="119"/>
      <c r="G398" s="119"/>
      <c r="H398" s="119">
        <v>2</v>
      </c>
      <c r="I398" s="119" t="s">
        <v>194</v>
      </c>
      <c r="J398" s="119">
        <v>2015</v>
      </c>
      <c r="K398" s="120">
        <v>8400</v>
      </c>
    </row>
    <row r="399" spans="1:11" x14ac:dyDescent="0.25">
      <c r="A399" s="119" t="s">
        <v>1150</v>
      </c>
      <c r="B399" s="119" t="s">
        <v>1151</v>
      </c>
      <c r="C399" s="119" t="s">
        <v>233</v>
      </c>
      <c r="D399" s="119" t="s">
        <v>1177</v>
      </c>
      <c r="E399" s="119" t="s">
        <v>1176</v>
      </c>
      <c r="F399" s="119"/>
      <c r="G399" s="119"/>
      <c r="H399" s="119">
        <v>2</v>
      </c>
      <c r="I399" s="119" t="s">
        <v>194</v>
      </c>
      <c r="J399" s="119">
        <v>2020</v>
      </c>
      <c r="K399" s="120">
        <v>7600</v>
      </c>
    </row>
    <row r="400" spans="1:11" x14ac:dyDescent="0.25">
      <c r="A400" s="119" t="s">
        <v>1150</v>
      </c>
      <c r="B400" s="119" t="s">
        <v>1151</v>
      </c>
      <c r="C400" s="119" t="s">
        <v>233</v>
      </c>
      <c r="D400" s="119" t="s">
        <v>1177</v>
      </c>
      <c r="E400" s="119" t="s">
        <v>1176</v>
      </c>
      <c r="F400" s="119"/>
      <c r="G400" s="119"/>
      <c r="H400" s="119">
        <v>2</v>
      </c>
      <c r="I400" s="119" t="s">
        <v>194</v>
      </c>
      <c r="J400" s="119">
        <v>2030</v>
      </c>
      <c r="K400" s="120">
        <v>6800</v>
      </c>
    </row>
    <row r="401" spans="1:11" x14ac:dyDescent="0.25">
      <c r="A401" s="119" t="s">
        <v>1150</v>
      </c>
      <c r="B401" s="119" t="s">
        <v>1151</v>
      </c>
      <c r="C401" s="119" t="s">
        <v>233</v>
      </c>
      <c r="D401" s="119" t="s">
        <v>1177</v>
      </c>
      <c r="E401" s="119" t="s">
        <v>1176</v>
      </c>
      <c r="F401" s="119"/>
      <c r="G401" s="119"/>
      <c r="H401" s="119">
        <v>2</v>
      </c>
      <c r="I401" s="119" t="s">
        <v>194</v>
      </c>
      <c r="J401" s="119">
        <v>2050</v>
      </c>
      <c r="K401" s="120">
        <v>6100</v>
      </c>
    </row>
    <row r="402" spans="1:11" x14ac:dyDescent="0.25">
      <c r="A402" s="119" t="s">
        <v>1150</v>
      </c>
      <c r="B402" s="119" t="s">
        <v>1151</v>
      </c>
      <c r="C402" s="119" t="s">
        <v>233</v>
      </c>
      <c r="D402" s="119" t="s">
        <v>1178</v>
      </c>
      <c r="E402" s="119" t="s">
        <v>1176</v>
      </c>
      <c r="F402" s="119"/>
      <c r="G402" s="119"/>
      <c r="H402" s="119">
        <v>2</v>
      </c>
      <c r="I402" s="119" t="s">
        <v>987</v>
      </c>
      <c r="J402" s="119">
        <v>2020</v>
      </c>
      <c r="K402" s="120">
        <v>9400</v>
      </c>
    </row>
    <row r="403" spans="1:11" x14ac:dyDescent="0.25">
      <c r="A403" s="119" t="s">
        <v>1150</v>
      </c>
      <c r="B403" s="119" t="s">
        <v>1151</v>
      </c>
      <c r="C403" s="119" t="s">
        <v>233</v>
      </c>
      <c r="D403" s="119" t="s">
        <v>1178</v>
      </c>
      <c r="E403" s="119" t="s">
        <v>1176</v>
      </c>
      <c r="F403" s="119"/>
      <c r="G403" s="119"/>
      <c r="H403" s="119">
        <v>2</v>
      </c>
      <c r="I403" s="119" t="s">
        <v>987</v>
      </c>
      <c r="J403" s="119">
        <v>2050</v>
      </c>
      <c r="K403" s="120">
        <v>6000</v>
      </c>
    </row>
    <row r="404" spans="1:11" x14ac:dyDescent="0.25">
      <c r="A404" s="119" t="s">
        <v>1150</v>
      </c>
      <c r="B404" s="119" t="s">
        <v>1151</v>
      </c>
      <c r="C404" s="119" t="s">
        <v>233</v>
      </c>
      <c r="D404" s="119" t="s">
        <v>1178</v>
      </c>
      <c r="E404" s="119" t="s">
        <v>1176</v>
      </c>
      <c r="F404" s="119"/>
      <c r="G404" s="119"/>
      <c r="H404" s="119">
        <v>2</v>
      </c>
      <c r="I404" s="119" t="s">
        <v>988</v>
      </c>
      <c r="J404" s="119">
        <v>2020</v>
      </c>
      <c r="K404" s="120">
        <v>11200</v>
      </c>
    </row>
    <row r="405" spans="1:11" x14ac:dyDescent="0.25">
      <c r="A405" s="119" t="s">
        <v>1150</v>
      </c>
      <c r="B405" s="119" t="s">
        <v>1151</v>
      </c>
      <c r="C405" s="119" t="s">
        <v>233</v>
      </c>
      <c r="D405" s="119" t="s">
        <v>1178</v>
      </c>
      <c r="E405" s="119" t="s">
        <v>1176</v>
      </c>
      <c r="F405" s="119"/>
      <c r="G405" s="119"/>
      <c r="H405" s="119">
        <v>2</v>
      </c>
      <c r="I405" s="119" t="s">
        <v>988</v>
      </c>
      <c r="J405" s="119">
        <v>2050</v>
      </c>
      <c r="K405" s="120">
        <v>10100</v>
      </c>
    </row>
    <row r="406" spans="1:11" x14ac:dyDescent="0.25">
      <c r="A406" s="119" t="s">
        <v>1150</v>
      </c>
      <c r="B406" s="119" t="s">
        <v>1151</v>
      </c>
      <c r="C406" s="119" t="s">
        <v>233</v>
      </c>
      <c r="D406" s="119" t="s">
        <v>1178</v>
      </c>
      <c r="E406" s="119" t="s">
        <v>1176</v>
      </c>
      <c r="F406" s="119"/>
      <c r="G406" s="119"/>
      <c r="H406" s="119">
        <v>2</v>
      </c>
      <c r="I406" s="119" t="s">
        <v>194</v>
      </c>
      <c r="J406" s="119">
        <v>2015</v>
      </c>
      <c r="K406" s="120">
        <v>11800</v>
      </c>
    </row>
    <row r="407" spans="1:11" x14ac:dyDescent="0.25">
      <c r="A407" s="119" t="s">
        <v>1150</v>
      </c>
      <c r="B407" s="119" t="s">
        <v>1151</v>
      </c>
      <c r="C407" s="119" t="s">
        <v>233</v>
      </c>
      <c r="D407" s="119" t="s">
        <v>1178</v>
      </c>
      <c r="E407" s="119" t="s">
        <v>1176</v>
      </c>
      <c r="F407" s="119"/>
      <c r="G407" s="119"/>
      <c r="H407" s="119">
        <v>2</v>
      </c>
      <c r="I407" s="119" t="s">
        <v>194</v>
      </c>
      <c r="J407" s="119">
        <v>2020</v>
      </c>
      <c r="K407" s="120">
        <v>10600</v>
      </c>
    </row>
    <row r="408" spans="1:11" x14ac:dyDescent="0.25">
      <c r="A408" s="119" t="s">
        <v>1150</v>
      </c>
      <c r="B408" s="119" t="s">
        <v>1151</v>
      </c>
      <c r="C408" s="119" t="s">
        <v>233</v>
      </c>
      <c r="D408" s="119" t="s">
        <v>1178</v>
      </c>
      <c r="E408" s="119" t="s">
        <v>1176</v>
      </c>
      <c r="F408" s="119"/>
      <c r="G408" s="119"/>
      <c r="H408" s="119">
        <v>2</v>
      </c>
      <c r="I408" s="119" t="s">
        <v>194</v>
      </c>
      <c r="J408" s="119">
        <v>2030</v>
      </c>
      <c r="K408" s="120">
        <v>9500</v>
      </c>
    </row>
    <row r="409" spans="1:11" x14ac:dyDescent="0.25">
      <c r="A409" s="119" t="s">
        <v>1150</v>
      </c>
      <c r="B409" s="119" t="s">
        <v>1151</v>
      </c>
      <c r="C409" s="119" t="s">
        <v>233</v>
      </c>
      <c r="D409" s="119" t="s">
        <v>1178</v>
      </c>
      <c r="E409" s="119" t="s">
        <v>1176</v>
      </c>
      <c r="F409" s="119"/>
      <c r="G409" s="119"/>
      <c r="H409" s="119">
        <v>2</v>
      </c>
      <c r="I409" s="119" t="s">
        <v>194</v>
      </c>
      <c r="J409" s="119">
        <v>2050</v>
      </c>
      <c r="K409" s="120">
        <v>8600</v>
      </c>
    </row>
    <row r="410" spans="1:11" x14ac:dyDescent="0.25">
      <c r="A410" s="119" t="s">
        <v>1150</v>
      </c>
      <c r="B410" s="119" t="s">
        <v>1151</v>
      </c>
      <c r="C410" s="119" t="s">
        <v>233</v>
      </c>
      <c r="D410" s="119" t="s">
        <v>1179</v>
      </c>
      <c r="E410" s="119" t="s">
        <v>1180</v>
      </c>
      <c r="F410" s="119"/>
      <c r="G410" s="119" t="s">
        <v>344</v>
      </c>
      <c r="H410" s="119">
        <v>5</v>
      </c>
      <c r="I410" s="119" t="s">
        <v>987</v>
      </c>
      <c r="J410" s="119">
        <v>2020</v>
      </c>
      <c r="K410" s="120">
        <v>107000</v>
      </c>
    </row>
    <row r="411" spans="1:11" x14ac:dyDescent="0.25">
      <c r="A411" s="119" t="s">
        <v>1150</v>
      </c>
      <c r="B411" s="119" t="s">
        <v>1151</v>
      </c>
      <c r="C411" s="119" t="s">
        <v>233</v>
      </c>
      <c r="D411" s="119" t="s">
        <v>1179</v>
      </c>
      <c r="E411" s="119" t="s">
        <v>1180</v>
      </c>
      <c r="F411" s="119"/>
      <c r="G411" s="119" t="s">
        <v>344</v>
      </c>
      <c r="H411" s="119">
        <v>5</v>
      </c>
      <c r="I411" s="119" t="s">
        <v>987</v>
      </c>
      <c r="J411" s="119">
        <v>2050</v>
      </c>
      <c r="K411" s="120">
        <v>69000</v>
      </c>
    </row>
    <row r="412" spans="1:11" x14ac:dyDescent="0.25">
      <c r="A412" s="119" t="s">
        <v>1150</v>
      </c>
      <c r="B412" s="119" t="s">
        <v>1151</v>
      </c>
      <c r="C412" s="119" t="s">
        <v>233</v>
      </c>
      <c r="D412" s="119" t="s">
        <v>1179</v>
      </c>
      <c r="E412" s="119" t="s">
        <v>1180</v>
      </c>
      <c r="F412" s="119"/>
      <c r="G412" s="119" t="s">
        <v>344</v>
      </c>
      <c r="H412" s="119">
        <v>5</v>
      </c>
      <c r="I412" s="119" t="s">
        <v>988</v>
      </c>
      <c r="J412" s="119">
        <v>2020</v>
      </c>
      <c r="K412" s="120">
        <v>127000</v>
      </c>
    </row>
    <row r="413" spans="1:11" x14ac:dyDescent="0.25">
      <c r="A413" s="119" t="s">
        <v>1150</v>
      </c>
      <c r="B413" s="119" t="s">
        <v>1151</v>
      </c>
      <c r="C413" s="119" t="s">
        <v>233</v>
      </c>
      <c r="D413" s="119" t="s">
        <v>1179</v>
      </c>
      <c r="E413" s="119" t="s">
        <v>1180</v>
      </c>
      <c r="F413" s="119"/>
      <c r="G413" s="119" t="s">
        <v>344</v>
      </c>
      <c r="H413" s="119">
        <v>5</v>
      </c>
      <c r="I413" s="119" t="s">
        <v>988</v>
      </c>
      <c r="J413" s="119">
        <v>2050</v>
      </c>
      <c r="K413" s="120">
        <v>115000</v>
      </c>
    </row>
    <row r="414" spans="1:11" x14ac:dyDescent="0.25">
      <c r="A414" s="119" t="s">
        <v>1150</v>
      </c>
      <c r="B414" s="119" t="s">
        <v>1151</v>
      </c>
      <c r="C414" s="119" t="s">
        <v>233</v>
      </c>
      <c r="D414" s="119" t="s">
        <v>1179</v>
      </c>
      <c r="E414" s="119" t="s">
        <v>1180</v>
      </c>
      <c r="F414" s="119"/>
      <c r="G414" s="119" t="s">
        <v>344</v>
      </c>
      <c r="H414" s="119">
        <v>5</v>
      </c>
      <c r="I414" s="119" t="s">
        <v>194</v>
      </c>
      <c r="J414" s="119">
        <v>2015</v>
      </c>
      <c r="K414" s="120">
        <v>134000</v>
      </c>
    </row>
    <row r="415" spans="1:11" x14ac:dyDescent="0.25">
      <c r="A415" s="119" t="s">
        <v>1150</v>
      </c>
      <c r="B415" s="119" t="s">
        <v>1151</v>
      </c>
      <c r="C415" s="119" t="s">
        <v>233</v>
      </c>
      <c r="D415" s="119" t="s">
        <v>1179</v>
      </c>
      <c r="E415" s="119" t="s">
        <v>1180</v>
      </c>
      <c r="F415" s="119"/>
      <c r="G415" s="119" t="s">
        <v>344</v>
      </c>
      <c r="H415" s="119">
        <v>5</v>
      </c>
      <c r="I415" s="119" t="s">
        <v>194</v>
      </c>
      <c r="J415" s="119">
        <v>2020</v>
      </c>
      <c r="K415" s="120">
        <v>121000</v>
      </c>
    </row>
    <row r="416" spans="1:11" x14ac:dyDescent="0.25">
      <c r="A416" s="119" t="s">
        <v>1150</v>
      </c>
      <c r="B416" s="119" t="s">
        <v>1151</v>
      </c>
      <c r="C416" s="119" t="s">
        <v>233</v>
      </c>
      <c r="D416" s="119" t="s">
        <v>1179</v>
      </c>
      <c r="E416" s="119" t="s">
        <v>1180</v>
      </c>
      <c r="F416" s="119"/>
      <c r="G416" s="119" t="s">
        <v>344</v>
      </c>
      <c r="H416" s="119">
        <v>5</v>
      </c>
      <c r="I416" s="119" t="s">
        <v>194</v>
      </c>
      <c r="J416" s="119">
        <v>2030</v>
      </c>
      <c r="K416" s="120">
        <v>109000</v>
      </c>
    </row>
    <row r="417" spans="1:11" x14ac:dyDescent="0.25">
      <c r="A417" s="119" t="s">
        <v>1150</v>
      </c>
      <c r="B417" s="119" t="s">
        <v>1151</v>
      </c>
      <c r="C417" s="119" t="s">
        <v>233</v>
      </c>
      <c r="D417" s="119" t="s">
        <v>1179</v>
      </c>
      <c r="E417" s="119" t="s">
        <v>1180</v>
      </c>
      <c r="F417" s="119"/>
      <c r="G417" s="119" t="s">
        <v>344</v>
      </c>
      <c r="H417" s="119">
        <v>5</v>
      </c>
      <c r="I417" s="119" t="s">
        <v>194</v>
      </c>
      <c r="J417" s="119">
        <v>2050</v>
      </c>
      <c r="K417" s="120">
        <v>98000</v>
      </c>
    </row>
    <row r="418" spans="1:11" x14ac:dyDescent="0.25">
      <c r="A418" s="119" t="s">
        <v>1150</v>
      </c>
      <c r="B418" s="119" t="s">
        <v>1151</v>
      </c>
      <c r="C418" s="119" t="s">
        <v>233</v>
      </c>
      <c r="D418" s="119" t="s">
        <v>1181</v>
      </c>
      <c r="E418" s="119" t="s">
        <v>1180</v>
      </c>
      <c r="F418" s="119"/>
      <c r="G418" s="119" t="s">
        <v>1182</v>
      </c>
      <c r="H418" s="119" t="s">
        <v>1183</v>
      </c>
      <c r="I418" s="119" t="s">
        <v>987</v>
      </c>
      <c r="J418" s="119">
        <v>2020</v>
      </c>
      <c r="K418" s="120">
        <v>268000</v>
      </c>
    </row>
    <row r="419" spans="1:11" x14ac:dyDescent="0.25">
      <c r="A419" s="119" t="s">
        <v>1150</v>
      </c>
      <c r="B419" s="119" t="s">
        <v>1151</v>
      </c>
      <c r="C419" s="119" t="s">
        <v>233</v>
      </c>
      <c r="D419" s="119" t="s">
        <v>1181</v>
      </c>
      <c r="E419" s="119" t="s">
        <v>1180</v>
      </c>
      <c r="F419" s="119"/>
      <c r="G419" s="119" t="s">
        <v>1182</v>
      </c>
      <c r="H419" s="119" t="s">
        <v>1183</v>
      </c>
      <c r="I419" s="119" t="s">
        <v>987</v>
      </c>
      <c r="J419" s="119">
        <v>2050</v>
      </c>
      <c r="K419" s="120">
        <v>172000</v>
      </c>
    </row>
    <row r="420" spans="1:11" x14ac:dyDescent="0.25">
      <c r="A420" s="119" t="s">
        <v>1150</v>
      </c>
      <c r="B420" s="119" t="s">
        <v>1151</v>
      </c>
      <c r="C420" s="119" t="s">
        <v>233</v>
      </c>
      <c r="D420" s="119" t="s">
        <v>1181</v>
      </c>
      <c r="E420" s="119" t="s">
        <v>1180</v>
      </c>
      <c r="F420" s="119"/>
      <c r="G420" s="119" t="s">
        <v>1182</v>
      </c>
      <c r="H420" s="119" t="s">
        <v>1183</v>
      </c>
      <c r="I420" s="119" t="s">
        <v>988</v>
      </c>
      <c r="J420" s="119">
        <v>2020</v>
      </c>
      <c r="K420" s="120">
        <v>318000</v>
      </c>
    </row>
    <row r="421" spans="1:11" x14ac:dyDescent="0.25">
      <c r="A421" s="119" t="s">
        <v>1150</v>
      </c>
      <c r="B421" s="119" t="s">
        <v>1151</v>
      </c>
      <c r="C421" s="119" t="s">
        <v>233</v>
      </c>
      <c r="D421" s="119" t="s">
        <v>1181</v>
      </c>
      <c r="E421" s="119" t="s">
        <v>1180</v>
      </c>
      <c r="F421" s="119"/>
      <c r="G421" s="119" t="s">
        <v>1182</v>
      </c>
      <c r="H421" s="119" t="s">
        <v>1183</v>
      </c>
      <c r="I421" s="119" t="s">
        <v>988</v>
      </c>
      <c r="J421" s="119">
        <v>2050</v>
      </c>
      <c r="K421" s="120">
        <v>287000</v>
      </c>
    </row>
    <row r="422" spans="1:11" x14ac:dyDescent="0.25">
      <c r="A422" s="119" t="s">
        <v>1150</v>
      </c>
      <c r="B422" s="119" t="s">
        <v>1151</v>
      </c>
      <c r="C422" s="119" t="s">
        <v>233</v>
      </c>
      <c r="D422" s="119" t="s">
        <v>1181</v>
      </c>
      <c r="E422" s="119" t="s">
        <v>1180</v>
      </c>
      <c r="F422" s="119"/>
      <c r="G422" s="119" t="s">
        <v>1182</v>
      </c>
      <c r="H422" s="119" t="s">
        <v>1183</v>
      </c>
      <c r="I422" s="119" t="s">
        <v>194</v>
      </c>
      <c r="J422" s="119">
        <v>2015</v>
      </c>
      <c r="K422" s="120">
        <v>335000</v>
      </c>
    </row>
    <row r="423" spans="1:11" x14ac:dyDescent="0.25">
      <c r="A423" s="119" t="s">
        <v>1150</v>
      </c>
      <c r="B423" s="119" t="s">
        <v>1151</v>
      </c>
      <c r="C423" s="119" t="s">
        <v>233</v>
      </c>
      <c r="D423" s="119" t="s">
        <v>1181</v>
      </c>
      <c r="E423" s="119" t="s">
        <v>1180</v>
      </c>
      <c r="F423" s="119"/>
      <c r="G423" s="119" t="s">
        <v>1182</v>
      </c>
      <c r="H423" s="119" t="s">
        <v>1183</v>
      </c>
      <c r="I423" s="119" t="s">
        <v>194</v>
      </c>
      <c r="J423" s="119">
        <v>2020</v>
      </c>
      <c r="K423" s="120">
        <v>302000</v>
      </c>
    </row>
    <row r="424" spans="1:11" x14ac:dyDescent="0.25">
      <c r="A424" s="119" t="s">
        <v>1150</v>
      </c>
      <c r="B424" s="119" t="s">
        <v>1151</v>
      </c>
      <c r="C424" s="119" t="s">
        <v>233</v>
      </c>
      <c r="D424" s="119" t="s">
        <v>1181</v>
      </c>
      <c r="E424" s="119" t="s">
        <v>1180</v>
      </c>
      <c r="F424" s="119"/>
      <c r="G424" s="119" t="s">
        <v>1182</v>
      </c>
      <c r="H424" s="119" t="s">
        <v>1183</v>
      </c>
      <c r="I424" s="119" t="s">
        <v>194</v>
      </c>
      <c r="J424" s="119">
        <v>2030</v>
      </c>
      <c r="K424" s="120">
        <v>272000</v>
      </c>
    </row>
    <row r="425" spans="1:11" x14ac:dyDescent="0.25">
      <c r="A425" s="119" t="s">
        <v>1150</v>
      </c>
      <c r="B425" s="119" t="s">
        <v>1151</v>
      </c>
      <c r="C425" s="119" t="s">
        <v>233</v>
      </c>
      <c r="D425" s="119" t="s">
        <v>1181</v>
      </c>
      <c r="E425" s="119" t="s">
        <v>1180</v>
      </c>
      <c r="F425" s="119"/>
      <c r="G425" s="119" t="s">
        <v>1182</v>
      </c>
      <c r="H425" s="119" t="s">
        <v>1183</v>
      </c>
      <c r="I425" s="119" t="s">
        <v>194</v>
      </c>
      <c r="J425" s="119">
        <v>2050</v>
      </c>
      <c r="K425" s="120">
        <v>245000</v>
      </c>
    </row>
    <row r="426" spans="1:11" x14ac:dyDescent="0.25">
      <c r="A426" s="119" t="s">
        <v>1150</v>
      </c>
      <c r="B426" s="119" t="s">
        <v>1151</v>
      </c>
      <c r="C426" s="119" t="s">
        <v>233</v>
      </c>
      <c r="D426" s="119" t="s">
        <v>1184</v>
      </c>
      <c r="E426" s="119" t="s">
        <v>1173</v>
      </c>
      <c r="F426" s="119"/>
      <c r="G426" s="119" t="s">
        <v>392</v>
      </c>
      <c r="H426" s="119"/>
      <c r="I426" s="119" t="s">
        <v>194</v>
      </c>
      <c r="J426" s="119">
        <v>2015</v>
      </c>
      <c r="K426" s="120">
        <v>0.92999554218210201</v>
      </c>
    </row>
    <row r="427" spans="1:11" x14ac:dyDescent="0.25">
      <c r="A427" s="119" t="s">
        <v>1150</v>
      </c>
      <c r="B427" s="119" t="s">
        <v>1151</v>
      </c>
      <c r="C427" s="119" t="s">
        <v>233</v>
      </c>
      <c r="D427" s="119" t="s">
        <v>1184</v>
      </c>
      <c r="E427" s="119" t="s">
        <v>1173</v>
      </c>
      <c r="F427" s="119"/>
      <c r="G427" s="119" t="s">
        <v>392</v>
      </c>
      <c r="H427" s="119"/>
      <c r="I427" s="119" t="s">
        <v>194</v>
      </c>
      <c r="J427" s="119">
        <v>2020</v>
      </c>
      <c r="K427" s="120">
        <v>1.0252396077120249</v>
      </c>
    </row>
    <row r="428" spans="1:11" x14ac:dyDescent="0.25">
      <c r="A428" s="119" t="s">
        <v>1150</v>
      </c>
      <c r="B428" s="119" t="s">
        <v>1151</v>
      </c>
      <c r="C428" s="119" t="s">
        <v>233</v>
      </c>
      <c r="D428" s="119" t="s">
        <v>1184</v>
      </c>
      <c r="E428" s="119" t="s">
        <v>1173</v>
      </c>
      <c r="F428" s="119"/>
      <c r="G428" s="119" t="s">
        <v>392</v>
      </c>
      <c r="H428" s="119"/>
      <c r="I428" s="119" t="s">
        <v>194</v>
      </c>
      <c r="J428" s="119">
        <v>2030</v>
      </c>
      <c r="K428" s="120">
        <v>0.88439067201604815</v>
      </c>
    </row>
    <row r="429" spans="1:11" x14ac:dyDescent="0.25">
      <c r="A429" s="119" t="s">
        <v>1150</v>
      </c>
      <c r="B429" s="119" t="s">
        <v>1151</v>
      </c>
      <c r="C429" s="119" t="s">
        <v>233</v>
      </c>
      <c r="D429" s="119" t="s">
        <v>1184</v>
      </c>
      <c r="E429" s="119" t="s">
        <v>1173</v>
      </c>
      <c r="F429" s="119"/>
      <c r="G429" s="119" t="s">
        <v>392</v>
      </c>
      <c r="H429" s="119"/>
      <c r="I429" s="119" t="s">
        <v>194</v>
      </c>
      <c r="J429" s="119">
        <v>2050</v>
      </c>
      <c r="K429" s="120">
        <v>1.0229689067201611</v>
      </c>
    </row>
    <row r="430" spans="1:11" x14ac:dyDescent="0.25">
      <c r="A430" s="119" t="s">
        <v>1150</v>
      </c>
      <c r="B430" s="119" t="s">
        <v>1151</v>
      </c>
      <c r="C430" s="119" t="s">
        <v>188</v>
      </c>
      <c r="D430" s="119" t="s">
        <v>1185</v>
      </c>
      <c r="E430" s="119" t="s">
        <v>1074</v>
      </c>
      <c r="F430" s="119"/>
      <c r="G430" s="119"/>
      <c r="H430" s="119">
        <v>1</v>
      </c>
      <c r="I430" s="119" t="s">
        <v>194</v>
      </c>
      <c r="J430" s="119">
        <v>2015</v>
      </c>
      <c r="K430" s="120">
        <v>98.5</v>
      </c>
    </row>
    <row r="431" spans="1:11" x14ac:dyDescent="0.25">
      <c r="A431" s="119" t="s">
        <v>1150</v>
      </c>
      <c r="B431" s="119" t="s">
        <v>1151</v>
      </c>
      <c r="C431" s="119" t="s">
        <v>188</v>
      </c>
      <c r="D431" s="119" t="s">
        <v>1186</v>
      </c>
      <c r="E431" s="119" t="s">
        <v>1074</v>
      </c>
      <c r="F431" s="119"/>
      <c r="G431" s="119" t="s">
        <v>371</v>
      </c>
      <c r="H431" s="119">
        <v>2</v>
      </c>
      <c r="I431" s="119" t="s">
        <v>194</v>
      </c>
      <c r="J431" s="119">
        <v>2015</v>
      </c>
      <c r="K431" s="120">
        <v>0.01</v>
      </c>
    </row>
    <row r="432" spans="1:11" x14ac:dyDescent="0.25">
      <c r="A432" s="119" t="s">
        <v>1150</v>
      </c>
      <c r="B432" s="119" t="s">
        <v>1151</v>
      </c>
      <c r="C432" s="119" t="s">
        <v>188</v>
      </c>
      <c r="D432" s="119" t="s">
        <v>1186</v>
      </c>
      <c r="E432" s="119" t="s">
        <v>1074</v>
      </c>
      <c r="F432" s="119"/>
      <c r="G432" s="119" t="s">
        <v>371</v>
      </c>
      <c r="H432" s="119">
        <v>2</v>
      </c>
      <c r="I432" s="119" t="s">
        <v>194</v>
      </c>
      <c r="J432" s="119">
        <v>2020</v>
      </c>
      <c r="K432" s="120">
        <v>0.01</v>
      </c>
    </row>
    <row r="433" spans="1:11" x14ac:dyDescent="0.25">
      <c r="A433" s="119" t="s">
        <v>1150</v>
      </c>
      <c r="B433" s="119" t="s">
        <v>1151</v>
      </c>
      <c r="C433" s="119" t="s">
        <v>188</v>
      </c>
      <c r="D433" s="119" t="s">
        <v>1186</v>
      </c>
      <c r="E433" s="119" t="s">
        <v>1074</v>
      </c>
      <c r="F433" s="119"/>
      <c r="G433" s="119" t="s">
        <v>371</v>
      </c>
      <c r="H433" s="119">
        <v>2</v>
      </c>
      <c r="I433" s="119" t="s">
        <v>194</v>
      </c>
      <c r="J433" s="119">
        <v>2030</v>
      </c>
      <c r="K433" s="120">
        <v>1E-3</v>
      </c>
    </row>
    <row r="434" spans="1:11" x14ac:dyDescent="0.25">
      <c r="A434" s="119" t="s">
        <v>1150</v>
      </c>
      <c r="B434" s="119" t="s">
        <v>1151</v>
      </c>
      <c r="C434" s="119" t="s">
        <v>188</v>
      </c>
      <c r="D434" s="119" t="s">
        <v>1186</v>
      </c>
      <c r="E434" s="119" t="s">
        <v>1074</v>
      </c>
      <c r="F434" s="119"/>
      <c r="G434" s="119" t="s">
        <v>371</v>
      </c>
      <c r="H434" s="119">
        <v>2</v>
      </c>
      <c r="I434" s="119" t="s">
        <v>194</v>
      </c>
      <c r="J434" s="119">
        <v>2050</v>
      </c>
      <c r="K434" s="120">
        <v>1E-3</v>
      </c>
    </row>
    <row r="435" spans="1:11" x14ac:dyDescent="0.25">
      <c r="A435" s="119" t="s">
        <v>1150</v>
      </c>
      <c r="B435" s="119" t="s">
        <v>1151</v>
      </c>
      <c r="C435" s="119" t="s">
        <v>188</v>
      </c>
      <c r="D435" s="119" t="s">
        <v>1187</v>
      </c>
      <c r="E435" s="119" t="s">
        <v>1074</v>
      </c>
      <c r="F435" s="119"/>
      <c r="G435" s="119"/>
      <c r="H435" s="119">
        <v>7</v>
      </c>
      <c r="I435" s="119" t="s">
        <v>194</v>
      </c>
      <c r="J435" s="119">
        <v>2015</v>
      </c>
      <c r="K435" s="120">
        <v>50</v>
      </c>
    </row>
    <row r="436" spans="1:11" x14ac:dyDescent="0.25">
      <c r="A436" s="119" t="s">
        <v>1188</v>
      </c>
      <c r="B436" s="119" t="s">
        <v>1189</v>
      </c>
      <c r="C436" s="119" t="s">
        <v>195</v>
      </c>
      <c r="D436" s="119" t="s">
        <v>1190</v>
      </c>
      <c r="E436" s="119" t="s">
        <v>1074</v>
      </c>
      <c r="F436" s="119"/>
      <c r="G436" s="119"/>
      <c r="H436" s="119"/>
      <c r="I436" s="119" t="s">
        <v>194</v>
      </c>
      <c r="J436" s="119">
        <v>2015</v>
      </c>
      <c r="K436" s="120">
        <v>98</v>
      </c>
    </row>
    <row r="437" spans="1:11" x14ac:dyDescent="0.25">
      <c r="A437" s="119" t="s">
        <v>1188</v>
      </c>
      <c r="B437" s="119" t="s">
        <v>1189</v>
      </c>
      <c r="C437" s="119" t="s">
        <v>195</v>
      </c>
      <c r="D437" s="119" t="s">
        <v>1190</v>
      </c>
      <c r="E437" s="119" t="s">
        <v>1074</v>
      </c>
      <c r="F437" s="119"/>
      <c r="G437" s="119"/>
      <c r="H437" s="119"/>
      <c r="I437" s="119" t="s">
        <v>194</v>
      </c>
      <c r="J437" s="119">
        <v>2020</v>
      </c>
      <c r="K437" s="120">
        <v>98</v>
      </c>
    </row>
    <row r="438" spans="1:11" x14ac:dyDescent="0.25">
      <c r="A438" s="119" t="s">
        <v>1188</v>
      </c>
      <c r="B438" s="119" t="s">
        <v>1189</v>
      </c>
      <c r="C438" s="119" t="s">
        <v>195</v>
      </c>
      <c r="D438" s="119" t="s">
        <v>1190</v>
      </c>
      <c r="E438" s="119" t="s">
        <v>1074</v>
      </c>
      <c r="F438" s="119"/>
      <c r="G438" s="119"/>
      <c r="H438" s="119"/>
      <c r="I438" s="119" t="s">
        <v>194</v>
      </c>
      <c r="J438" s="119">
        <v>2030</v>
      </c>
      <c r="K438" s="120">
        <v>98</v>
      </c>
    </row>
    <row r="439" spans="1:11" x14ac:dyDescent="0.25">
      <c r="A439" s="119" t="s">
        <v>1188</v>
      </c>
      <c r="B439" s="119" t="s">
        <v>1189</v>
      </c>
      <c r="C439" s="119" t="s">
        <v>195</v>
      </c>
      <c r="D439" s="119" t="s">
        <v>1190</v>
      </c>
      <c r="E439" s="119" t="s">
        <v>1074</v>
      </c>
      <c r="F439" s="119"/>
      <c r="G439" s="119"/>
      <c r="H439" s="119"/>
      <c r="I439" s="119" t="s">
        <v>194</v>
      </c>
      <c r="J439" s="119">
        <v>2050</v>
      </c>
      <c r="K439" s="120">
        <v>98</v>
      </c>
    </row>
    <row r="440" spans="1:11" x14ac:dyDescent="0.25">
      <c r="A440" s="119" t="s">
        <v>1188</v>
      </c>
      <c r="B440" s="119" t="s">
        <v>1189</v>
      </c>
      <c r="C440" s="119" t="s">
        <v>195</v>
      </c>
      <c r="D440" s="119" t="s">
        <v>200</v>
      </c>
      <c r="E440" s="119" t="s">
        <v>202</v>
      </c>
      <c r="F440" s="119"/>
      <c r="G440" s="119"/>
      <c r="H440" s="119" t="s">
        <v>1191</v>
      </c>
      <c r="I440" s="119" t="s">
        <v>194</v>
      </c>
      <c r="J440" s="119">
        <v>2015</v>
      </c>
      <c r="K440" s="120" t="s">
        <v>1192</v>
      </c>
    </row>
    <row r="441" spans="1:11" x14ac:dyDescent="0.25">
      <c r="A441" s="119" t="s">
        <v>1188</v>
      </c>
      <c r="B441" s="119" t="s">
        <v>1189</v>
      </c>
      <c r="C441" s="119" t="s">
        <v>195</v>
      </c>
      <c r="D441" s="119" t="s">
        <v>200</v>
      </c>
      <c r="E441" s="119" t="s">
        <v>202</v>
      </c>
      <c r="F441" s="119"/>
      <c r="G441" s="119"/>
      <c r="H441" s="119" t="s">
        <v>1191</v>
      </c>
      <c r="I441" s="119" t="s">
        <v>194</v>
      </c>
      <c r="J441" s="119">
        <v>2020</v>
      </c>
      <c r="K441" s="120">
        <v>1.5</v>
      </c>
    </row>
    <row r="442" spans="1:11" x14ac:dyDescent="0.25">
      <c r="A442" s="119" t="s">
        <v>1188</v>
      </c>
      <c r="B442" s="119" t="s">
        <v>1189</v>
      </c>
      <c r="C442" s="119" t="s">
        <v>195</v>
      </c>
      <c r="D442" s="119" t="s">
        <v>200</v>
      </c>
      <c r="E442" s="119" t="s">
        <v>202</v>
      </c>
      <c r="F442" s="119"/>
      <c r="G442" s="119"/>
      <c r="H442" s="119" t="s">
        <v>1191</v>
      </c>
      <c r="I442" s="119" t="s">
        <v>194</v>
      </c>
      <c r="J442" s="119">
        <v>2030</v>
      </c>
      <c r="K442" s="120">
        <v>1.5</v>
      </c>
    </row>
    <row r="443" spans="1:11" x14ac:dyDescent="0.25">
      <c r="A443" s="119" t="s">
        <v>1188</v>
      </c>
      <c r="B443" s="119" t="s">
        <v>1189</v>
      </c>
      <c r="C443" s="119" t="s">
        <v>195</v>
      </c>
      <c r="D443" s="119" t="s">
        <v>200</v>
      </c>
      <c r="E443" s="119" t="s">
        <v>202</v>
      </c>
      <c r="F443" s="119"/>
      <c r="G443" s="119"/>
      <c r="H443" s="119" t="s">
        <v>1191</v>
      </c>
      <c r="I443" s="119" t="s">
        <v>194</v>
      </c>
      <c r="J443" s="119">
        <v>2050</v>
      </c>
      <c r="K443" s="120">
        <v>1.5</v>
      </c>
    </row>
    <row r="444" spans="1:11" x14ac:dyDescent="0.25">
      <c r="A444" s="119" t="s">
        <v>1188</v>
      </c>
      <c r="B444" s="119" t="s">
        <v>1189</v>
      </c>
      <c r="C444" s="119" t="s">
        <v>195</v>
      </c>
      <c r="D444" s="119" t="s">
        <v>1193</v>
      </c>
      <c r="E444" s="119" t="s">
        <v>1074</v>
      </c>
      <c r="F444" s="119"/>
      <c r="G444" s="119"/>
      <c r="H444" s="119"/>
      <c r="I444" s="119" t="s">
        <v>194</v>
      </c>
      <c r="J444" s="119">
        <v>2015</v>
      </c>
      <c r="K444" s="120">
        <v>2</v>
      </c>
    </row>
    <row r="445" spans="1:11" x14ac:dyDescent="0.25">
      <c r="A445" s="119" t="s">
        <v>1188</v>
      </c>
      <c r="B445" s="119" t="s">
        <v>1189</v>
      </c>
      <c r="C445" s="119" t="s">
        <v>195</v>
      </c>
      <c r="D445" s="119" t="s">
        <v>1193</v>
      </c>
      <c r="E445" s="119" t="s">
        <v>1074</v>
      </c>
      <c r="F445" s="119"/>
      <c r="G445" s="119"/>
      <c r="H445" s="119"/>
      <c r="I445" s="119" t="s">
        <v>194</v>
      </c>
      <c r="J445" s="119">
        <v>2020</v>
      </c>
      <c r="K445" s="120">
        <v>2</v>
      </c>
    </row>
    <row r="446" spans="1:11" x14ac:dyDescent="0.25">
      <c r="A446" s="119" t="s">
        <v>1188</v>
      </c>
      <c r="B446" s="119" t="s">
        <v>1189</v>
      </c>
      <c r="C446" s="119" t="s">
        <v>195</v>
      </c>
      <c r="D446" s="119" t="s">
        <v>1193</v>
      </c>
      <c r="E446" s="119" t="s">
        <v>1074</v>
      </c>
      <c r="F446" s="119"/>
      <c r="G446" s="119"/>
      <c r="H446" s="119"/>
      <c r="I446" s="119" t="s">
        <v>194</v>
      </c>
      <c r="J446" s="119">
        <v>2030</v>
      </c>
      <c r="K446" s="120">
        <v>2</v>
      </c>
    </row>
    <row r="447" spans="1:11" x14ac:dyDescent="0.25">
      <c r="A447" s="119" t="s">
        <v>1188</v>
      </c>
      <c r="B447" s="119" t="s">
        <v>1189</v>
      </c>
      <c r="C447" s="119" t="s">
        <v>195</v>
      </c>
      <c r="D447" s="119" t="s">
        <v>1193</v>
      </c>
      <c r="E447" s="119" t="s">
        <v>1074</v>
      </c>
      <c r="F447" s="119"/>
      <c r="G447" s="119"/>
      <c r="H447" s="119"/>
      <c r="I447" s="119" t="s">
        <v>194</v>
      </c>
      <c r="J447" s="119">
        <v>2050</v>
      </c>
      <c r="K447" s="120">
        <v>2</v>
      </c>
    </row>
    <row r="448" spans="1:11" x14ac:dyDescent="0.25">
      <c r="A448" s="119" t="s">
        <v>1188</v>
      </c>
      <c r="B448" s="119" t="s">
        <v>1189</v>
      </c>
      <c r="C448" s="119" t="s">
        <v>195</v>
      </c>
      <c r="D448" s="119" t="s">
        <v>1194</v>
      </c>
      <c r="E448" s="119" t="s">
        <v>1074</v>
      </c>
      <c r="F448" s="119"/>
      <c r="G448" s="119" t="s">
        <v>227</v>
      </c>
      <c r="H448" s="119" t="s">
        <v>1195</v>
      </c>
      <c r="I448" s="119" t="s">
        <v>194</v>
      </c>
      <c r="J448" s="119">
        <v>2015</v>
      </c>
      <c r="K448" s="120">
        <v>10</v>
      </c>
    </row>
    <row r="449" spans="1:11" x14ac:dyDescent="0.25">
      <c r="A449" s="119" t="s">
        <v>1188</v>
      </c>
      <c r="B449" s="119" t="s">
        <v>1189</v>
      </c>
      <c r="C449" s="119" t="s">
        <v>195</v>
      </c>
      <c r="D449" s="119" t="s">
        <v>1194</v>
      </c>
      <c r="E449" s="119" t="s">
        <v>1074</v>
      </c>
      <c r="F449" s="119"/>
      <c r="G449" s="119" t="s">
        <v>227</v>
      </c>
      <c r="H449" s="119" t="s">
        <v>1195</v>
      </c>
      <c r="I449" s="119" t="s">
        <v>194</v>
      </c>
      <c r="J449" s="119">
        <v>2020</v>
      </c>
      <c r="K449" s="120">
        <v>10</v>
      </c>
    </row>
    <row r="450" spans="1:11" x14ac:dyDescent="0.25">
      <c r="A450" s="119" t="s">
        <v>1188</v>
      </c>
      <c r="B450" s="119" t="s">
        <v>1189</v>
      </c>
      <c r="C450" s="119" t="s">
        <v>195</v>
      </c>
      <c r="D450" s="119" t="s">
        <v>1194</v>
      </c>
      <c r="E450" s="119" t="s">
        <v>1074</v>
      </c>
      <c r="F450" s="119"/>
      <c r="G450" s="119" t="s">
        <v>227</v>
      </c>
      <c r="H450" s="119" t="s">
        <v>1195</v>
      </c>
      <c r="I450" s="119" t="s">
        <v>194</v>
      </c>
      <c r="J450" s="119">
        <v>2030</v>
      </c>
      <c r="K450" s="120">
        <v>9</v>
      </c>
    </row>
    <row r="451" spans="1:11" x14ac:dyDescent="0.25">
      <c r="A451" s="119" t="s">
        <v>1188</v>
      </c>
      <c r="B451" s="119" t="s">
        <v>1189</v>
      </c>
      <c r="C451" s="119" t="s">
        <v>195</v>
      </c>
      <c r="D451" s="119" t="s">
        <v>1194</v>
      </c>
      <c r="E451" s="119" t="s">
        <v>1074</v>
      </c>
      <c r="F451" s="119"/>
      <c r="G451" s="119" t="s">
        <v>227</v>
      </c>
      <c r="H451" s="119" t="s">
        <v>1195</v>
      </c>
      <c r="I451" s="119" t="s">
        <v>194</v>
      </c>
      <c r="J451" s="119">
        <v>2050</v>
      </c>
      <c r="K451" s="120">
        <v>5</v>
      </c>
    </row>
    <row r="452" spans="1:11" x14ac:dyDescent="0.25">
      <c r="A452" s="119" t="s">
        <v>1188</v>
      </c>
      <c r="B452" s="119" t="s">
        <v>1189</v>
      </c>
      <c r="C452" s="119" t="s">
        <v>195</v>
      </c>
      <c r="D452" s="119" t="s">
        <v>354</v>
      </c>
      <c r="E452" s="119" t="s">
        <v>1163</v>
      </c>
      <c r="F452" s="119"/>
      <c r="G452" s="119"/>
      <c r="H452" s="119" t="s">
        <v>1191</v>
      </c>
      <c r="I452" s="119" t="s">
        <v>194</v>
      </c>
      <c r="J452" s="119">
        <v>2015</v>
      </c>
      <c r="K452" s="120">
        <v>3</v>
      </c>
    </row>
    <row r="453" spans="1:11" x14ac:dyDescent="0.25">
      <c r="A453" s="119" t="s">
        <v>1188</v>
      </c>
      <c r="B453" s="119" t="s">
        <v>1189</v>
      </c>
      <c r="C453" s="119" t="s">
        <v>195</v>
      </c>
      <c r="D453" s="119" t="s">
        <v>354</v>
      </c>
      <c r="E453" s="119" t="s">
        <v>1163</v>
      </c>
      <c r="F453" s="119"/>
      <c r="G453" s="119"/>
      <c r="H453" s="119" t="s">
        <v>1191</v>
      </c>
      <c r="I453" s="119" t="s">
        <v>194</v>
      </c>
      <c r="J453" s="119">
        <v>2020</v>
      </c>
      <c r="K453" s="120">
        <v>3</v>
      </c>
    </row>
    <row r="454" spans="1:11" x14ac:dyDescent="0.25">
      <c r="A454" s="119" t="s">
        <v>1188</v>
      </c>
      <c r="B454" s="119" t="s">
        <v>1189</v>
      </c>
      <c r="C454" s="119" t="s">
        <v>195</v>
      </c>
      <c r="D454" s="119" t="s">
        <v>354</v>
      </c>
      <c r="E454" s="119" t="s">
        <v>1163</v>
      </c>
      <c r="F454" s="119"/>
      <c r="G454" s="119"/>
      <c r="H454" s="119" t="s">
        <v>1191</v>
      </c>
      <c r="I454" s="119" t="s">
        <v>194</v>
      </c>
      <c r="J454" s="119">
        <v>2030</v>
      </c>
      <c r="K454" s="120">
        <v>3</v>
      </c>
    </row>
    <row r="455" spans="1:11" x14ac:dyDescent="0.25">
      <c r="A455" s="119" t="s">
        <v>1188</v>
      </c>
      <c r="B455" s="119" t="s">
        <v>1189</v>
      </c>
      <c r="C455" s="119" t="s">
        <v>195</v>
      </c>
      <c r="D455" s="119" t="s">
        <v>354</v>
      </c>
      <c r="E455" s="119" t="s">
        <v>1163</v>
      </c>
      <c r="F455" s="119"/>
      <c r="G455" s="119"/>
      <c r="H455" s="119" t="s">
        <v>1191</v>
      </c>
      <c r="I455" s="119" t="s">
        <v>194</v>
      </c>
      <c r="J455" s="119">
        <v>2050</v>
      </c>
      <c r="K455" s="120">
        <v>3</v>
      </c>
    </row>
    <row r="456" spans="1:11" x14ac:dyDescent="0.25">
      <c r="A456" s="119" t="s">
        <v>1188</v>
      </c>
      <c r="B456" s="119" t="s">
        <v>1189</v>
      </c>
      <c r="C456" s="119" t="s">
        <v>195</v>
      </c>
      <c r="D456" s="119" t="s">
        <v>1196</v>
      </c>
      <c r="E456" s="119" t="s">
        <v>1074</v>
      </c>
      <c r="F456" s="119"/>
      <c r="G456" s="119" t="s">
        <v>210</v>
      </c>
      <c r="H456" s="119" t="s">
        <v>1195</v>
      </c>
      <c r="I456" s="119" t="s">
        <v>987</v>
      </c>
      <c r="J456" s="119">
        <v>2020</v>
      </c>
      <c r="K456" s="120">
        <v>60</v>
      </c>
    </row>
    <row r="457" spans="1:11" x14ac:dyDescent="0.25">
      <c r="A457" s="119" t="s">
        <v>1188</v>
      </c>
      <c r="B457" s="119" t="s">
        <v>1189</v>
      </c>
      <c r="C457" s="119" t="s">
        <v>195</v>
      </c>
      <c r="D457" s="119" t="s">
        <v>1196</v>
      </c>
      <c r="E457" s="119" t="s">
        <v>1074</v>
      </c>
      <c r="F457" s="119"/>
      <c r="G457" s="119" t="s">
        <v>210</v>
      </c>
      <c r="H457" s="119" t="s">
        <v>1195</v>
      </c>
      <c r="I457" s="119" t="s">
        <v>987</v>
      </c>
      <c r="J457" s="119">
        <v>2050</v>
      </c>
      <c r="K457" s="120">
        <v>80</v>
      </c>
    </row>
    <row r="458" spans="1:11" x14ac:dyDescent="0.25">
      <c r="A458" s="119" t="s">
        <v>1188</v>
      </c>
      <c r="B458" s="119" t="s">
        <v>1189</v>
      </c>
      <c r="C458" s="119" t="s">
        <v>195</v>
      </c>
      <c r="D458" s="119" t="s">
        <v>1196</v>
      </c>
      <c r="E458" s="119" t="s">
        <v>1074</v>
      </c>
      <c r="F458" s="119"/>
      <c r="G458" s="119" t="s">
        <v>210</v>
      </c>
      <c r="H458" s="119" t="s">
        <v>1195</v>
      </c>
      <c r="I458" s="119" t="s">
        <v>988</v>
      </c>
      <c r="J458" s="119">
        <v>2020</v>
      </c>
      <c r="K458" s="120">
        <v>80</v>
      </c>
    </row>
    <row r="459" spans="1:11" x14ac:dyDescent="0.25">
      <c r="A459" s="119" t="s">
        <v>1188</v>
      </c>
      <c r="B459" s="119" t="s">
        <v>1189</v>
      </c>
      <c r="C459" s="119" t="s">
        <v>195</v>
      </c>
      <c r="D459" s="119" t="s">
        <v>1196</v>
      </c>
      <c r="E459" s="119" t="s">
        <v>1074</v>
      </c>
      <c r="F459" s="119"/>
      <c r="G459" s="119" t="s">
        <v>210</v>
      </c>
      <c r="H459" s="119" t="s">
        <v>1195</v>
      </c>
      <c r="I459" s="119" t="s">
        <v>988</v>
      </c>
      <c r="J459" s="119">
        <v>2050</v>
      </c>
      <c r="K459" s="120">
        <v>90</v>
      </c>
    </row>
    <row r="460" spans="1:11" x14ac:dyDescent="0.25">
      <c r="A460" s="119" t="s">
        <v>1188</v>
      </c>
      <c r="B460" s="119" t="s">
        <v>1189</v>
      </c>
      <c r="C460" s="119" t="s">
        <v>195</v>
      </c>
      <c r="D460" s="119" t="s">
        <v>1196</v>
      </c>
      <c r="E460" s="119" t="s">
        <v>1074</v>
      </c>
      <c r="F460" s="119"/>
      <c r="G460" s="119" t="s">
        <v>210</v>
      </c>
      <c r="H460" s="119" t="s">
        <v>1195</v>
      </c>
      <c r="I460" s="119" t="s">
        <v>194</v>
      </c>
      <c r="J460" s="119">
        <v>2015</v>
      </c>
      <c r="K460" s="120">
        <v>74</v>
      </c>
    </row>
    <row r="461" spans="1:11" x14ac:dyDescent="0.25">
      <c r="A461" s="119" t="s">
        <v>1188</v>
      </c>
      <c r="B461" s="119" t="s">
        <v>1189</v>
      </c>
      <c r="C461" s="119" t="s">
        <v>195</v>
      </c>
      <c r="D461" s="119" t="s">
        <v>1196</v>
      </c>
      <c r="E461" s="119" t="s">
        <v>1074</v>
      </c>
      <c r="F461" s="119"/>
      <c r="G461" s="119" t="s">
        <v>210</v>
      </c>
      <c r="H461" s="119" t="s">
        <v>1195</v>
      </c>
      <c r="I461" s="119" t="s">
        <v>194</v>
      </c>
      <c r="J461" s="119">
        <v>2020</v>
      </c>
      <c r="K461" s="120">
        <v>75</v>
      </c>
    </row>
    <row r="462" spans="1:11" x14ac:dyDescent="0.25">
      <c r="A462" s="119" t="s">
        <v>1188</v>
      </c>
      <c r="B462" s="119" t="s">
        <v>1189</v>
      </c>
      <c r="C462" s="119" t="s">
        <v>195</v>
      </c>
      <c r="D462" s="119" t="s">
        <v>1196</v>
      </c>
      <c r="E462" s="119" t="s">
        <v>1074</v>
      </c>
      <c r="F462" s="119"/>
      <c r="G462" s="119" t="s">
        <v>210</v>
      </c>
      <c r="H462" s="119" t="s">
        <v>1195</v>
      </c>
      <c r="I462" s="119" t="s">
        <v>194</v>
      </c>
      <c r="J462" s="119">
        <v>2030</v>
      </c>
      <c r="K462" s="120">
        <v>77</v>
      </c>
    </row>
    <row r="463" spans="1:11" x14ac:dyDescent="0.25">
      <c r="A463" s="119" t="s">
        <v>1188</v>
      </c>
      <c r="B463" s="119" t="s">
        <v>1189</v>
      </c>
      <c r="C463" s="119" t="s">
        <v>195</v>
      </c>
      <c r="D463" s="119" t="s">
        <v>1196</v>
      </c>
      <c r="E463" s="119" t="s">
        <v>1074</v>
      </c>
      <c r="F463" s="119"/>
      <c r="G463" s="119" t="s">
        <v>210</v>
      </c>
      <c r="H463" s="119" t="s">
        <v>1195</v>
      </c>
      <c r="I463" s="119" t="s">
        <v>194</v>
      </c>
      <c r="J463" s="119">
        <v>2050</v>
      </c>
      <c r="K463" s="120">
        <v>83</v>
      </c>
    </row>
    <row r="464" spans="1:11" x14ac:dyDescent="0.25">
      <c r="A464" s="119" t="s">
        <v>1188</v>
      </c>
      <c r="B464" s="119" t="s">
        <v>1189</v>
      </c>
      <c r="C464" s="119" t="s">
        <v>195</v>
      </c>
      <c r="D464" s="119" t="s">
        <v>215</v>
      </c>
      <c r="E464" s="119" t="s">
        <v>202</v>
      </c>
      <c r="F464" s="119"/>
      <c r="G464" s="119"/>
      <c r="H464" s="119" t="s">
        <v>1191</v>
      </c>
      <c r="I464" s="119" t="s">
        <v>194</v>
      </c>
      <c r="J464" s="119">
        <v>2015</v>
      </c>
      <c r="K464" s="120">
        <v>20</v>
      </c>
    </row>
    <row r="465" spans="1:11" x14ac:dyDescent="0.25">
      <c r="A465" s="119" t="s">
        <v>1188</v>
      </c>
      <c r="B465" s="119" t="s">
        <v>1189</v>
      </c>
      <c r="C465" s="119" t="s">
        <v>195</v>
      </c>
      <c r="D465" s="119" t="s">
        <v>215</v>
      </c>
      <c r="E465" s="119" t="s">
        <v>202</v>
      </c>
      <c r="F465" s="119"/>
      <c r="G465" s="119"/>
      <c r="H465" s="119" t="s">
        <v>1191</v>
      </c>
      <c r="I465" s="119" t="s">
        <v>194</v>
      </c>
      <c r="J465" s="119">
        <v>2020</v>
      </c>
      <c r="K465" s="120">
        <v>20</v>
      </c>
    </row>
    <row r="466" spans="1:11" x14ac:dyDescent="0.25">
      <c r="A466" s="119" t="s">
        <v>1188</v>
      </c>
      <c r="B466" s="119" t="s">
        <v>1189</v>
      </c>
      <c r="C466" s="119" t="s">
        <v>195</v>
      </c>
      <c r="D466" s="119" t="s">
        <v>215</v>
      </c>
      <c r="E466" s="119" t="s">
        <v>202</v>
      </c>
      <c r="F466" s="119"/>
      <c r="G466" s="119"/>
      <c r="H466" s="119" t="s">
        <v>1191</v>
      </c>
      <c r="I466" s="119" t="s">
        <v>194</v>
      </c>
      <c r="J466" s="119">
        <v>2030</v>
      </c>
      <c r="K466" s="120">
        <v>20</v>
      </c>
    </row>
    <row r="467" spans="1:11" x14ac:dyDescent="0.25">
      <c r="A467" s="119" t="s">
        <v>1188</v>
      </c>
      <c r="B467" s="119" t="s">
        <v>1189</v>
      </c>
      <c r="C467" s="119" t="s">
        <v>195</v>
      </c>
      <c r="D467" s="119" t="s">
        <v>215</v>
      </c>
      <c r="E467" s="119" t="s">
        <v>202</v>
      </c>
      <c r="F467" s="119"/>
      <c r="G467" s="119"/>
      <c r="H467" s="119" t="s">
        <v>1191</v>
      </c>
      <c r="I467" s="119" t="s">
        <v>194</v>
      </c>
      <c r="J467" s="119">
        <v>2050</v>
      </c>
      <c r="K467" s="120">
        <v>20</v>
      </c>
    </row>
    <row r="468" spans="1:11" x14ac:dyDescent="0.25">
      <c r="A468" s="119" t="s">
        <v>1188</v>
      </c>
      <c r="B468" s="119" t="s">
        <v>1189</v>
      </c>
      <c r="C468" s="119" t="s">
        <v>195</v>
      </c>
      <c r="D468" s="119" t="s">
        <v>1197</v>
      </c>
      <c r="E468" s="119" t="s">
        <v>1198</v>
      </c>
      <c r="F468" s="119"/>
      <c r="G468" s="119" t="s">
        <v>199</v>
      </c>
      <c r="H468" s="119" t="s">
        <v>1191</v>
      </c>
      <c r="I468" s="119" t="s">
        <v>194</v>
      </c>
      <c r="J468" s="119">
        <v>2015</v>
      </c>
      <c r="K468" s="120">
        <v>20</v>
      </c>
    </row>
    <row r="469" spans="1:11" x14ac:dyDescent="0.25">
      <c r="A469" s="119" t="s">
        <v>1188</v>
      </c>
      <c r="B469" s="119" t="s">
        <v>1189</v>
      </c>
      <c r="C469" s="119" t="s">
        <v>195</v>
      </c>
      <c r="D469" s="119" t="s">
        <v>1197</v>
      </c>
      <c r="E469" s="119" t="s">
        <v>1198</v>
      </c>
      <c r="F469" s="119"/>
      <c r="G469" s="119" t="s">
        <v>199</v>
      </c>
      <c r="H469" s="119" t="s">
        <v>1191</v>
      </c>
      <c r="I469" s="119" t="s">
        <v>194</v>
      </c>
      <c r="J469" s="119">
        <v>2020</v>
      </c>
      <c r="K469" s="120">
        <v>20</v>
      </c>
    </row>
    <row r="470" spans="1:11" x14ac:dyDescent="0.25">
      <c r="A470" s="119" t="s">
        <v>1188</v>
      </c>
      <c r="B470" s="119" t="s">
        <v>1189</v>
      </c>
      <c r="C470" s="119" t="s">
        <v>195</v>
      </c>
      <c r="D470" s="119" t="s">
        <v>1197</v>
      </c>
      <c r="E470" s="119" t="s">
        <v>1198</v>
      </c>
      <c r="F470" s="119"/>
      <c r="G470" s="119" t="s">
        <v>199</v>
      </c>
      <c r="H470" s="119" t="s">
        <v>1191</v>
      </c>
      <c r="I470" s="119" t="s">
        <v>194</v>
      </c>
      <c r="J470" s="119">
        <v>2030</v>
      </c>
      <c r="K470" s="120">
        <v>20</v>
      </c>
    </row>
    <row r="471" spans="1:11" x14ac:dyDescent="0.25">
      <c r="A471" s="119" t="s">
        <v>1188</v>
      </c>
      <c r="B471" s="119" t="s">
        <v>1189</v>
      </c>
      <c r="C471" s="119" t="s">
        <v>195</v>
      </c>
      <c r="D471" s="119" t="s">
        <v>1197</v>
      </c>
      <c r="E471" s="119" t="s">
        <v>1198</v>
      </c>
      <c r="F471" s="119"/>
      <c r="G471" s="119" t="s">
        <v>199</v>
      </c>
      <c r="H471" s="119" t="s">
        <v>1191</v>
      </c>
      <c r="I471" s="119" t="s">
        <v>194</v>
      </c>
      <c r="J471" s="119">
        <v>2050</v>
      </c>
      <c r="K471" s="120">
        <v>20</v>
      </c>
    </row>
    <row r="472" spans="1:11" x14ac:dyDescent="0.25">
      <c r="A472" s="119" t="s">
        <v>1188</v>
      </c>
      <c r="B472" s="119" t="s">
        <v>1189</v>
      </c>
      <c r="C472" s="119" t="s">
        <v>195</v>
      </c>
      <c r="D472" s="119" t="s">
        <v>1199</v>
      </c>
      <c r="E472" s="119" t="s">
        <v>1074</v>
      </c>
      <c r="F472" s="119"/>
      <c r="G472" s="119"/>
      <c r="H472" s="119" t="s">
        <v>1191</v>
      </c>
      <c r="I472" s="119" t="s">
        <v>194</v>
      </c>
      <c r="J472" s="119">
        <v>2015</v>
      </c>
      <c r="K472" s="120">
        <v>5</v>
      </c>
    </row>
    <row r="473" spans="1:11" x14ac:dyDescent="0.25">
      <c r="A473" s="119" t="s">
        <v>1188</v>
      </c>
      <c r="B473" s="119" t="s">
        <v>1189</v>
      </c>
      <c r="C473" s="119" t="s">
        <v>195</v>
      </c>
      <c r="D473" s="119" t="s">
        <v>1199</v>
      </c>
      <c r="E473" s="119" t="s">
        <v>1074</v>
      </c>
      <c r="F473" s="119"/>
      <c r="G473" s="119"/>
      <c r="H473" s="119" t="s">
        <v>1191</v>
      </c>
      <c r="I473" s="119" t="s">
        <v>194</v>
      </c>
      <c r="J473" s="119">
        <v>2020</v>
      </c>
      <c r="K473" s="120">
        <v>5</v>
      </c>
    </row>
    <row r="474" spans="1:11" x14ac:dyDescent="0.25">
      <c r="A474" s="119" t="s">
        <v>1188</v>
      </c>
      <c r="B474" s="119" t="s">
        <v>1189</v>
      </c>
      <c r="C474" s="119" t="s">
        <v>195</v>
      </c>
      <c r="D474" s="119" t="s">
        <v>1199</v>
      </c>
      <c r="E474" s="119" t="s">
        <v>1074</v>
      </c>
      <c r="F474" s="119"/>
      <c r="G474" s="119"/>
      <c r="H474" s="119" t="s">
        <v>1191</v>
      </c>
      <c r="I474" s="119" t="s">
        <v>194</v>
      </c>
      <c r="J474" s="119">
        <v>2030</v>
      </c>
      <c r="K474" s="120">
        <v>5</v>
      </c>
    </row>
    <row r="475" spans="1:11" x14ac:dyDescent="0.25">
      <c r="A475" s="119" t="s">
        <v>1188</v>
      </c>
      <c r="B475" s="119" t="s">
        <v>1189</v>
      </c>
      <c r="C475" s="119" t="s">
        <v>195</v>
      </c>
      <c r="D475" s="119" t="s">
        <v>1199</v>
      </c>
      <c r="E475" s="119" t="s">
        <v>1074</v>
      </c>
      <c r="F475" s="119"/>
      <c r="G475" s="119"/>
      <c r="H475" s="119" t="s">
        <v>1191</v>
      </c>
      <c r="I475" s="119" t="s">
        <v>194</v>
      </c>
      <c r="J475" s="119">
        <v>2050</v>
      </c>
      <c r="K475" s="120">
        <v>5</v>
      </c>
    </row>
    <row r="476" spans="1:11" x14ac:dyDescent="0.25">
      <c r="A476" s="119" t="s">
        <v>1188</v>
      </c>
      <c r="B476" s="119" t="s">
        <v>1189</v>
      </c>
      <c r="C476" s="119" t="s">
        <v>233</v>
      </c>
      <c r="D476" s="119" t="s">
        <v>1095</v>
      </c>
      <c r="E476" s="119"/>
      <c r="F476" s="119"/>
      <c r="G476" s="119"/>
      <c r="H476" s="119"/>
      <c r="I476" s="119" t="s">
        <v>194</v>
      </c>
      <c r="J476" s="119">
        <v>2015</v>
      </c>
      <c r="K476" s="120" t="s">
        <v>31</v>
      </c>
    </row>
    <row r="477" spans="1:11" x14ac:dyDescent="0.25">
      <c r="A477" s="119" t="s">
        <v>1188</v>
      </c>
      <c r="B477" s="119" t="s">
        <v>1189</v>
      </c>
      <c r="C477" s="119" t="s">
        <v>233</v>
      </c>
      <c r="D477" s="119" t="s">
        <v>1096</v>
      </c>
      <c r="E477" s="119"/>
      <c r="F477" s="119"/>
      <c r="G477" s="119"/>
      <c r="H477" s="119"/>
      <c r="I477" s="119" t="s">
        <v>194</v>
      </c>
      <c r="J477" s="119">
        <v>2015</v>
      </c>
      <c r="K477" s="120" t="s">
        <v>31</v>
      </c>
    </row>
    <row r="478" spans="1:11" x14ac:dyDescent="0.25">
      <c r="A478" s="119" t="s">
        <v>1188</v>
      </c>
      <c r="B478" s="119" t="s">
        <v>1189</v>
      </c>
      <c r="C478" s="119" t="s">
        <v>233</v>
      </c>
      <c r="D478" s="119" t="s">
        <v>1200</v>
      </c>
      <c r="E478" s="119" t="s">
        <v>1201</v>
      </c>
      <c r="F478" s="119"/>
      <c r="G478" s="119" t="s">
        <v>251</v>
      </c>
      <c r="H478" s="119" t="s">
        <v>1202</v>
      </c>
      <c r="I478" s="119" t="s">
        <v>987</v>
      </c>
      <c r="J478" s="119">
        <v>2020</v>
      </c>
      <c r="K478" s="120">
        <v>15000</v>
      </c>
    </row>
    <row r="479" spans="1:11" x14ac:dyDescent="0.25">
      <c r="A479" s="119" t="s">
        <v>1188</v>
      </c>
      <c r="B479" s="119" t="s">
        <v>1189</v>
      </c>
      <c r="C479" s="119" t="s">
        <v>233</v>
      </c>
      <c r="D479" s="119" t="s">
        <v>1200</v>
      </c>
      <c r="E479" s="119" t="s">
        <v>1201</v>
      </c>
      <c r="F479" s="119"/>
      <c r="G479" s="119" t="s">
        <v>251</v>
      </c>
      <c r="H479" s="119" t="s">
        <v>1202</v>
      </c>
      <c r="I479" s="119" t="s">
        <v>987</v>
      </c>
      <c r="J479" s="119">
        <v>2050</v>
      </c>
      <c r="K479" s="120">
        <v>12100</v>
      </c>
    </row>
    <row r="480" spans="1:11" x14ac:dyDescent="0.25">
      <c r="A480" s="119" t="s">
        <v>1188</v>
      </c>
      <c r="B480" s="119" t="s">
        <v>1189</v>
      </c>
      <c r="C480" s="119" t="s">
        <v>233</v>
      </c>
      <c r="D480" s="119" t="s">
        <v>1200</v>
      </c>
      <c r="E480" s="119" t="s">
        <v>1201</v>
      </c>
      <c r="F480" s="119"/>
      <c r="G480" s="119" t="s">
        <v>251</v>
      </c>
      <c r="H480" s="119" t="s">
        <v>1202</v>
      </c>
      <c r="I480" s="119" t="s">
        <v>988</v>
      </c>
      <c r="J480" s="119">
        <v>2020</v>
      </c>
      <c r="K480" s="120">
        <v>24900</v>
      </c>
    </row>
    <row r="481" spans="1:11" x14ac:dyDescent="0.25">
      <c r="A481" s="119" t="s">
        <v>1188</v>
      </c>
      <c r="B481" s="119" t="s">
        <v>1189</v>
      </c>
      <c r="C481" s="119" t="s">
        <v>233</v>
      </c>
      <c r="D481" s="119" t="s">
        <v>1200</v>
      </c>
      <c r="E481" s="119" t="s">
        <v>1201</v>
      </c>
      <c r="F481" s="119"/>
      <c r="G481" s="119" t="s">
        <v>251</v>
      </c>
      <c r="H481" s="119" t="s">
        <v>1202</v>
      </c>
      <c r="I481" s="119" t="s">
        <v>988</v>
      </c>
      <c r="J481" s="119">
        <v>2050</v>
      </c>
      <c r="K481" s="120">
        <v>20200</v>
      </c>
    </row>
    <row r="482" spans="1:11" x14ac:dyDescent="0.25">
      <c r="A482" s="119" t="s">
        <v>1188</v>
      </c>
      <c r="B482" s="119" t="s">
        <v>1189</v>
      </c>
      <c r="C482" s="119" t="s">
        <v>233</v>
      </c>
      <c r="D482" s="119" t="s">
        <v>1200</v>
      </c>
      <c r="E482" s="119" t="s">
        <v>1201</v>
      </c>
      <c r="F482" s="119"/>
      <c r="G482" s="119" t="s">
        <v>251</v>
      </c>
      <c r="H482" s="119" t="s">
        <v>1202</v>
      </c>
      <c r="I482" s="119" t="s">
        <v>194</v>
      </c>
      <c r="J482" s="119">
        <v>2015</v>
      </c>
      <c r="K482" s="120">
        <v>21000</v>
      </c>
    </row>
    <row r="483" spans="1:11" x14ac:dyDescent="0.25">
      <c r="A483" s="119" t="s">
        <v>1188</v>
      </c>
      <c r="B483" s="119" t="s">
        <v>1189</v>
      </c>
      <c r="C483" s="119" t="s">
        <v>233</v>
      </c>
      <c r="D483" s="119" t="s">
        <v>1200</v>
      </c>
      <c r="E483" s="119" t="s">
        <v>1201</v>
      </c>
      <c r="F483" s="119"/>
      <c r="G483" s="119" t="s">
        <v>251</v>
      </c>
      <c r="H483" s="119" t="s">
        <v>1202</v>
      </c>
      <c r="I483" s="119" t="s">
        <v>194</v>
      </c>
      <c r="J483" s="119">
        <v>2020</v>
      </c>
      <c r="K483" s="120">
        <v>20000</v>
      </c>
    </row>
    <row r="484" spans="1:11" x14ac:dyDescent="0.25">
      <c r="A484" s="119" t="s">
        <v>1188</v>
      </c>
      <c r="B484" s="119" t="s">
        <v>1189</v>
      </c>
      <c r="C484" s="119" t="s">
        <v>233</v>
      </c>
      <c r="D484" s="119" t="s">
        <v>1200</v>
      </c>
      <c r="E484" s="119" t="s">
        <v>1201</v>
      </c>
      <c r="F484" s="119"/>
      <c r="G484" s="119" t="s">
        <v>251</v>
      </c>
      <c r="H484" s="119" t="s">
        <v>1202</v>
      </c>
      <c r="I484" s="119" t="s">
        <v>194</v>
      </c>
      <c r="J484" s="119">
        <v>2030</v>
      </c>
      <c r="K484" s="120">
        <v>18000</v>
      </c>
    </row>
    <row r="485" spans="1:11" x14ac:dyDescent="0.25">
      <c r="A485" s="119" t="s">
        <v>1188</v>
      </c>
      <c r="B485" s="119" t="s">
        <v>1189</v>
      </c>
      <c r="C485" s="119" t="s">
        <v>233</v>
      </c>
      <c r="D485" s="119" t="s">
        <v>1200</v>
      </c>
      <c r="E485" s="119" t="s">
        <v>1201</v>
      </c>
      <c r="F485" s="119"/>
      <c r="G485" s="119" t="s">
        <v>251</v>
      </c>
      <c r="H485" s="119" t="s">
        <v>1202</v>
      </c>
      <c r="I485" s="119" t="s">
        <v>194</v>
      </c>
      <c r="J485" s="119">
        <v>2050</v>
      </c>
      <c r="K485" s="120">
        <v>16200</v>
      </c>
    </row>
    <row r="486" spans="1:11" x14ac:dyDescent="0.25">
      <c r="A486" s="119" t="s">
        <v>1188</v>
      </c>
      <c r="B486" s="119" t="s">
        <v>1189</v>
      </c>
      <c r="C486" s="119" t="s">
        <v>233</v>
      </c>
      <c r="D486" s="119" t="s">
        <v>1203</v>
      </c>
      <c r="E486" s="119" t="s">
        <v>1204</v>
      </c>
      <c r="F486" s="119"/>
      <c r="G486" s="119" t="s">
        <v>251</v>
      </c>
      <c r="H486" s="119" t="s">
        <v>1202</v>
      </c>
      <c r="I486" s="119" t="s">
        <v>987</v>
      </c>
      <c r="J486" s="119">
        <v>2020</v>
      </c>
      <c r="K486" s="120">
        <v>0.9</v>
      </c>
    </row>
    <row r="487" spans="1:11" x14ac:dyDescent="0.25">
      <c r="A487" s="119" t="s">
        <v>1188</v>
      </c>
      <c r="B487" s="119" t="s">
        <v>1189</v>
      </c>
      <c r="C487" s="119" t="s">
        <v>233</v>
      </c>
      <c r="D487" s="119" t="s">
        <v>1203</v>
      </c>
      <c r="E487" s="119" t="s">
        <v>1204</v>
      </c>
      <c r="F487" s="119"/>
      <c r="G487" s="119" t="s">
        <v>251</v>
      </c>
      <c r="H487" s="119" t="s">
        <v>1202</v>
      </c>
      <c r="I487" s="119" t="s">
        <v>987</v>
      </c>
      <c r="J487" s="119">
        <v>2050</v>
      </c>
      <c r="K487" s="120">
        <v>0.7</v>
      </c>
    </row>
    <row r="488" spans="1:11" x14ac:dyDescent="0.25">
      <c r="A488" s="119" t="s">
        <v>1188</v>
      </c>
      <c r="B488" s="119" t="s">
        <v>1189</v>
      </c>
      <c r="C488" s="119" t="s">
        <v>233</v>
      </c>
      <c r="D488" s="119" t="s">
        <v>1203</v>
      </c>
      <c r="E488" s="119" t="s">
        <v>1204</v>
      </c>
      <c r="F488" s="119"/>
      <c r="G488" s="119" t="s">
        <v>251</v>
      </c>
      <c r="H488" s="119" t="s">
        <v>1202</v>
      </c>
      <c r="I488" s="119" t="s">
        <v>988</v>
      </c>
      <c r="J488" s="119">
        <v>2020</v>
      </c>
      <c r="K488" s="120">
        <v>1.8</v>
      </c>
    </row>
    <row r="489" spans="1:11" x14ac:dyDescent="0.25">
      <c r="A489" s="119" t="s">
        <v>1188</v>
      </c>
      <c r="B489" s="119" t="s">
        <v>1189</v>
      </c>
      <c r="C489" s="119" t="s">
        <v>233</v>
      </c>
      <c r="D489" s="119" t="s">
        <v>1203</v>
      </c>
      <c r="E489" s="119" t="s">
        <v>1204</v>
      </c>
      <c r="F489" s="119"/>
      <c r="G489" s="119" t="s">
        <v>251</v>
      </c>
      <c r="H489" s="119" t="s">
        <v>1202</v>
      </c>
      <c r="I489" s="119" t="s">
        <v>988</v>
      </c>
      <c r="J489" s="119">
        <v>2050</v>
      </c>
      <c r="K489" s="120">
        <v>1.4</v>
      </c>
    </row>
    <row r="490" spans="1:11" x14ac:dyDescent="0.25">
      <c r="A490" s="119" t="s">
        <v>1188</v>
      </c>
      <c r="B490" s="119" t="s">
        <v>1189</v>
      </c>
      <c r="C490" s="119" t="s">
        <v>233</v>
      </c>
      <c r="D490" s="119" t="s">
        <v>1203</v>
      </c>
      <c r="E490" s="119" t="s">
        <v>1204</v>
      </c>
      <c r="F490" s="119"/>
      <c r="G490" s="119" t="s">
        <v>251</v>
      </c>
      <c r="H490" s="119" t="s">
        <v>1202</v>
      </c>
      <c r="I490" s="119" t="s">
        <v>194</v>
      </c>
      <c r="J490" s="119">
        <v>2015</v>
      </c>
      <c r="K490" s="120">
        <v>1.4</v>
      </c>
    </row>
    <row r="491" spans="1:11" x14ac:dyDescent="0.25">
      <c r="A491" s="119" t="s">
        <v>1188</v>
      </c>
      <c r="B491" s="119" t="s">
        <v>1189</v>
      </c>
      <c r="C491" s="119" t="s">
        <v>233</v>
      </c>
      <c r="D491" s="119" t="s">
        <v>1203</v>
      </c>
      <c r="E491" s="119" t="s">
        <v>1204</v>
      </c>
      <c r="F491" s="119"/>
      <c r="G491" s="119" t="s">
        <v>251</v>
      </c>
      <c r="H491" s="119" t="s">
        <v>1202</v>
      </c>
      <c r="I491" s="119" t="s">
        <v>194</v>
      </c>
      <c r="J491" s="119">
        <v>2020</v>
      </c>
      <c r="K491" s="120">
        <v>1.3</v>
      </c>
    </row>
    <row r="492" spans="1:11" x14ac:dyDescent="0.25">
      <c r="A492" s="119" t="s">
        <v>1188</v>
      </c>
      <c r="B492" s="119" t="s">
        <v>1189</v>
      </c>
      <c r="C492" s="119" t="s">
        <v>233</v>
      </c>
      <c r="D492" s="119" t="s">
        <v>1203</v>
      </c>
      <c r="E492" s="119" t="s">
        <v>1204</v>
      </c>
      <c r="F492" s="119"/>
      <c r="G492" s="119" t="s">
        <v>251</v>
      </c>
      <c r="H492" s="119" t="s">
        <v>1202</v>
      </c>
      <c r="I492" s="119" t="s">
        <v>194</v>
      </c>
      <c r="J492" s="119">
        <v>2030</v>
      </c>
      <c r="K492" s="120">
        <v>1.2</v>
      </c>
    </row>
    <row r="493" spans="1:11" x14ac:dyDescent="0.25">
      <c r="A493" s="119" t="s">
        <v>1188</v>
      </c>
      <c r="B493" s="119" t="s">
        <v>1189</v>
      </c>
      <c r="C493" s="119" t="s">
        <v>233</v>
      </c>
      <c r="D493" s="119" t="s">
        <v>1203</v>
      </c>
      <c r="E493" s="119" t="s">
        <v>1204</v>
      </c>
      <c r="F493" s="119"/>
      <c r="G493" s="119" t="s">
        <v>251</v>
      </c>
      <c r="H493" s="119" t="s">
        <v>1202</v>
      </c>
      <c r="I493" s="119" t="s">
        <v>194</v>
      </c>
      <c r="J493" s="119">
        <v>2050</v>
      </c>
      <c r="K493" s="120">
        <v>1.1000000000000001</v>
      </c>
    </row>
    <row r="494" spans="1:11" x14ac:dyDescent="0.25">
      <c r="A494" s="119" t="s">
        <v>1188</v>
      </c>
      <c r="B494" s="119" t="s">
        <v>1189</v>
      </c>
      <c r="C494" s="119" t="s">
        <v>233</v>
      </c>
      <c r="D494" s="119" t="s">
        <v>1205</v>
      </c>
      <c r="E494" s="119" t="s">
        <v>1206</v>
      </c>
      <c r="F494" s="119"/>
      <c r="G494" s="119" t="s">
        <v>251</v>
      </c>
      <c r="H494" s="119" t="s">
        <v>1202</v>
      </c>
      <c r="I494" s="119" t="s">
        <v>987</v>
      </c>
      <c r="J494" s="119">
        <v>2020</v>
      </c>
      <c r="K494" s="120">
        <v>1.7</v>
      </c>
    </row>
    <row r="495" spans="1:11" x14ac:dyDescent="0.25">
      <c r="A495" s="119" t="s">
        <v>1188</v>
      </c>
      <c r="B495" s="119" t="s">
        <v>1189</v>
      </c>
      <c r="C495" s="119" t="s">
        <v>233</v>
      </c>
      <c r="D495" s="119" t="s">
        <v>1205</v>
      </c>
      <c r="E495" s="119" t="s">
        <v>1206</v>
      </c>
      <c r="F495" s="119"/>
      <c r="G495" s="119" t="s">
        <v>251</v>
      </c>
      <c r="H495" s="119" t="s">
        <v>1202</v>
      </c>
      <c r="I495" s="119" t="s">
        <v>987</v>
      </c>
      <c r="J495" s="119">
        <v>2050</v>
      </c>
      <c r="K495" s="120">
        <v>1.4</v>
      </c>
    </row>
    <row r="496" spans="1:11" x14ac:dyDescent="0.25">
      <c r="A496" s="119" t="s">
        <v>1188</v>
      </c>
      <c r="B496" s="119" t="s">
        <v>1189</v>
      </c>
      <c r="C496" s="119" t="s">
        <v>233</v>
      </c>
      <c r="D496" s="119" t="s">
        <v>1205</v>
      </c>
      <c r="E496" s="119" t="s">
        <v>1206</v>
      </c>
      <c r="F496" s="119"/>
      <c r="G496" s="119" t="s">
        <v>251</v>
      </c>
      <c r="H496" s="119" t="s">
        <v>1202</v>
      </c>
      <c r="I496" s="119" t="s">
        <v>988</v>
      </c>
      <c r="J496" s="119">
        <v>2020</v>
      </c>
      <c r="K496" s="120">
        <v>3.3</v>
      </c>
    </row>
    <row r="497" spans="1:11" x14ac:dyDescent="0.25">
      <c r="A497" s="119" t="s">
        <v>1188</v>
      </c>
      <c r="B497" s="119" t="s">
        <v>1189</v>
      </c>
      <c r="C497" s="119" t="s">
        <v>233</v>
      </c>
      <c r="D497" s="119" t="s">
        <v>1205</v>
      </c>
      <c r="E497" s="119" t="s">
        <v>1206</v>
      </c>
      <c r="F497" s="119"/>
      <c r="G497" s="119" t="s">
        <v>251</v>
      </c>
      <c r="H497" s="119" t="s">
        <v>1202</v>
      </c>
      <c r="I497" s="119" t="s">
        <v>988</v>
      </c>
      <c r="J497" s="119">
        <v>2050</v>
      </c>
      <c r="K497" s="120">
        <v>2.7</v>
      </c>
    </row>
    <row r="498" spans="1:11" x14ac:dyDescent="0.25">
      <c r="A498" s="119" t="s">
        <v>1188</v>
      </c>
      <c r="B498" s="119" t="s">
        <v>1189</v>
      </c>
      <c r="C498" s="119" t="s">
        <v>233</v>
      </c>
      <c r="D498" s="119" t="s">
        <v>1205</v>
      </c>
      <c r="E498" s="119" t="s">
        <v>1206</v>
      </c>
      <c r="F498" s="119"/>
      <c r="G498" s="119" t="s">
        <v>251</v>
      </c>
      <c r="H498" s="119" t="s">
        <v>1202</v>
      </c>
      <c r="I498" s="119" t="s">
        <v>194</v>
      </c>
      <c r="J498" s="119">
        <v>2015</v>
      </c>
      <c r="K498" s="120">
        <v>2.6</v>
      </c>
    </row>
    <row r="499" spans="1:11" x14ac:dyDescent="0.25">
      <c r="A499" s="119" t="s">
        <v>1188</v>
      </c>
      <c r="B499" s="119" t="s">
        <v>1189</v>
      </c>
      <c r="C499" s="119" t="s">
        <v>233</v>
      </c>
      <c r="D499" s="119" t="s">
        <v>1205</v>
      </c>
      <c r="E499" s="119" t="s">
        <v>1206</v>
      </c>
      <c r="F499" s="119"/>
      <c r="G499" s="119" t="s">
        <v>251</v>
      </c>
      <c r="H499" s="119" t="s">
        <v>1202</v>
      </c>
      <c r="I499" s="119" t="s">
        <v>194</v>
      </c>
      <c r="J499" s="119">
        <v>2020</v>
      </c>
      <c r="K499" s="120">
        <v>2.5</v>
      </c>
    </row>
    <row r="500" spans="1:11" x14ac:dyDescent="0.25">
      <c r="A500" s="119" t="s">
        <v>1188</v>
      </c>
      <c r="B500" s="119" t="s">
        <v>1189</v>
      </c>
      <c r="C500" s="119" t="s">
        <v>233</v>
      </c>
      <c r="D500" s="119" t="s">
        <v>1205</v>
      </c>
      <c r="E500" s="119" t="s">
        <v>1206</v>
      </c>
      <c r="F500" s="119"/>
      <c r="G500" s="119" t="s">
        <v>251</v>
      </c>
      <c r="H500" s="119" t="s">
        <v>1202</v>
      </c>
      <c r="I500" s="119" t="s">
        <v>194</v>
      </c>
      <c r="J500" s="119">
        <v>2030</v>
      </c>
      <c r="K500" s="120">
        <v>2.2000000000000002</v>
      </c>
    </row>
    <row r="501" spans="1:11" x14ac:dyDescent="0.25">
      <c r="A501" s="119" t="s">
        <v>1188</v>
      </c>
      <c r="B501" s="119" t="s">
        <v>1189</v>
      </c>
      <c r="C501" s="119" t="s">
        <v>233</v>
      </c>
      <c r="D501" s="119" t="s">
        <v>1205</v>
      </c>
      <c r="E501" s="119" t="s">
        <v>1206</v>
      </c>
      <c r="F501" s="119"/>
      <c r="G501" s="119" t="s">
        <v>251</v>
      </c>
      <c r="H501" s="119" t="s">
        <v>1202</v>
      </c>
      <c r="I501" s="119" t="s">
        <v>194</v>
      </c>
      <c r="J501" s="119">
        <v>2050</v>
      </c>
      <c r="K501" s="120">
        <v>2</v>
      </c>
    </row>
    <row r="502" spans="1:11" x14ac:dyDescent="0.25">
      <c r="A502" s="119" t="s">
        <v>1188</v>
      </c>
      <c r="B502" s="119" t="s">
        <v>1189</v>
      </c>
      <c r="C502" s="119" t="s">
        <v>188</v>
      </c>
      <c r="D502" s="119" t="s">
        <v>1187</v>
      </c>
      <c r="E502" s="119" t="s">
        <v>1074</v>
      </c>
      <c r="F502" s="119"/>
      <c r="G502" s="119"/>
      <c r="H502" s="119">
        <v>8</v>
      </c>
      <c r="I502" s="119" t="s">
        <v>194</v>
      </c>
      <c r="J502" s="119">
        <v>2015</v>
      </c>
      <c r="K502" s="120">
        <v>20</v>
      </c>
    </row>
    <row r="503" spans="1:11" x14ac:dyDescent="0.25">
      <c r="A503" s="119" t="s">
        <v>1188</v>
      </c>
      <c r="B503" s="119" t="s">
        <v>1189</v>
      </c>
      <c r="C503" s="119" t="s">
        <v>188</v>
      </c>
      <c r="D503" s="119" t="s">
        <v>1187</v>
      </c>
      <c r="E503" s="119" t="s">
        <v>1074</v>
      </c>
      <c r="F503" s="119"/>
      <c r="G503" s="119"/>
      <c r="H503" s="119">
        <v>8</v>
      </c>
      <c r="I503" s="119" t="s">
        <v>194</v>
      </c>
      <c r="J503" s="119">
        <v>2020</v>
      </c>
      <c r="K503" s="120">
        <v>20</v>
      </c>
    </row>
    <row r="504" spans="1:11" x14ac:dyDescent="0.25">
      <c r="A504" s="119" t="s">
        <v>1188</v>
      </c>
      <c r="B504" s="119" t="s">
        <v>1189</v>
      </c>
      <c r="C504" s="119" t="s">
        <v>188</v>
      </c>
      <c r="D504" s="119" t="s">
        <v>1187</v>
      </c>
      <c r="E504" s="119" t="s">
        <v>1074</v>
      </c>
      <c r="F504" s="119"/>
      <c r="G504" s="119"/>
      <c r="H504" s="119">
        <v>8</v>
      </c>
      <c r="I504" s="119" t="s">
        <v>194</v>
      </c>
      <c r="J504" s="119">
        <v>2030</v>
      </c>
      <c r="K504" s="120">
        <v>20</v>
      </c>
    </row>
    <row r="505" spans="1:11" x14ac:dyDescent="0.25">
      <c r="A505" s="119" t="s">
        <v>1188</v>
      </c>
      <c r="B505" s="119" t="s">
        <v>1189</v>
      </c>
      <c r="C505" s="119" t="s">
        <v>188</v>
      </c>
      <c r="D505" s="119" t="s">
        <v>1187</v>
      </c>
      <c r="E505" s="119" t="s">
        <v>1074</v>
      </c>
      <c r="F505" s="119"/>
      <c r="G505" s="119"/>
      <c r="H505" s="119">
        <v>8</v>
      </c>
      <c r="I505" s="119" t="s">
        <v>194</v>
      </c>
      <c r="J505" s="119">
        <v>2050</v>
      </c>
      <c r="K505" s="120">
        <v>20</v>
      </c>
    </row>
    <row r="506" spans="1:11" x14ac:dyDescent="0.25">
      <c r="A506" s="119" t="s">
        <v>1207</v>
      </c>
      <c r="B506" s="119" t="s">
        <v>1208</v>
      </c>
      <c r="C506" s="119" t="s">
        <v>195</v>
      </c>
      <c r="D506" s="119" t="s">
        <v>1209</v>
      </c>
      <c r="E506" s="119" t="s">
        <v>1074</v>
      </c>
      <c r="F506" s="119"/>
      <c r="G506" s="119" t="s">
        <v>316</v>
      </c>
      <c r="H506" s="119" t="s">
        <v>1210</v>
      </c>
      <c r="I506" s="119" t="s">
        <v>987</v>
      </c>
      <c r="J506" s="119">
        <v>2020</v>
      </c>
      <c r="K506" s="120">
        <v>58</v>
      </c>
    </row>
    <row r="507" spans="1:11" x14ac:dyDescent="0.25">
      <c r="A507" s="119" t="s">
        <v>1207</v>
      </c>
      <c r="B507" s="119" t="s">
        <v>1208</v>
      </c>
      <c r="C507" s="119" t="s">
        <v>195</v>
      </c>
      <c r="D507" s="119" t="s">
        <v>1209</v>
      </c>
      <c r="E507" s="119" t="s">
        <v>1074</v>
      </c>
      <c r="F507" s="119"/>
      <c r="G507" s="119" t="s">
        <v>316</v>
      </c>
      <c r="H507" s="119" t="s">
        <v>1210</v>
      </c>
      <c r="I507" s="119" t="s">
        <v>987</v>
      </c>
      <c r="J507" s="119">
        <v>2050</v>
      </c>
      <c r="K507" s="120">
        <v>65</v>
      </c>
    </row>
    <row r="508" spans="1:11" x14ac:dyDescent="0.25">
      <c r="A508" s="119" t="s">
        <v>1207</v>
      </c>
      <c r="B508" s="119" t="s">
        <v>1208</v>
      </c>
      <c r="C508" s="119" t="s">
        <v>195</v>
      </c>
      <c r="D508" s="119" t="s">
        <v>1209</v>
      </c>
      <c r="E508" s="119" t="s">
        <v>1074</v>
      </c>
      <c r="F508" s="119"/>
      <c r="G508" s="119" t="s">
        <v>316</v>
      </c>
      <c r="H508" s="119" t="s">
        <v>1210</v>
      </c>
      <c r="I508" s="119" t="s">
        <v>988</v>
      </c>
      <c r="J508" s="119">
        <v>2020</v>
      </c>
      <c r="K508" s="120">
        <v>65</v>
      </c>
    </row>
    <row r="509" spans="1:11" x14ac:dyDescent="0.25">
      <c r="A509" s="119" t="s">
        <v>1207</v>
      </c>
      <c r="B509" s="119" t="s">
        <v>1208</v>
      </c>
      <c r="C509" s="119" t="s">
        <v>195</v>
      </c>
      <c r="D509" s="119" t="s">
        <v>1209</v>
      </c>
      <c r="E509" s="119" t="s">
        <v>1074</v>
      </c>
      <c r="F509" s="119"/>
      <c r="G509" s="119" t="s">
        <v>316</v>
      </c>
      <c r="H509" s="119" t="s">
        <v>1210</v>
      </c>
      <c r="I509" s="119" t="s">
        <v>988</v>
      </c>
      <c r="J509" s="119">
        <v>2050</v>
      </c>
      <c r="K509" s="120">
        <v>75</v>
      </c>
    </row>
    <row r="510" spans="1:11" x14ac:dyDescent="0.25">
      <c r="A510" s="119" t="s">
        <v>1207</v>
      </c>
      <c r="B510" s="119" t="s">
        <v>1208</v>
      </c>
      <c r="C510" s="119" t="s">
        <v>195</v>
      </c>
      <c r="D510" s="119" t="s">
        <v>1209</v>
      </c>
      <c r="E510" s="119" t="s">
        <v>1074</v>
      </c>
      <c r="F510" s="119"/>
      <c r="G510" s="119" t="s">
        <v>316</v>
      </c>
      <c r="H510" s="119" t="s">
        <v>1210</v>
      </c>
      <c r="I510" s="119" t="s">
        <v>194</v>
      </c>
      <c r="J510" s="119">
        <v>2015</v>
      </c>
      <c r="K510" s="120">
        <v>56</v>
      </c>
    </row>
    <row r="511" spans="1:11" x14ac:dyDescent="0.25">
      <c r="A511" s="119" t="s">
        <v>1207</v>
      </c>
      <c r="B511" s="119" t="s">
        <v>1208</v>
      </c>
      <c r="C511" s="119" t="s">
        <v>195</v>
      </c>
      <c r="D511" s="119" t="s">
        <v>1209</v>
      </c>
      <c r="E511" s="119" t="s">
        <v>1074</v>
      </c>
      <c r="F511" s="119"/>
      <c r="G511" s="119" t="s">
        <v>316</v>
      </c>
      <c r="H511" s="119" t="s">
        <v>1210</v>
      </c>
      <c r="I511" s="119" t="s">
        <v>194</v>
      </c>
      <c r="J511" s="119">
        <v>2020</v>
      </c>
      <c r="K511" s="120">
        <v>60</v>
      </c>
    </row>
    <row r="512" spans="1:11" x14ac:dyDescent="0.25">
      <c r="A512" s="119" t="s">
        <v>1207</v>
      </c>
      <c r="B512" s="119" t="s">
        <v>1208</v>
      </c>
      <c r="C512" s="119" t="s">
        <v>195</v>
      </c>
      <c r="D512" s="119" t="s">
        <v>1209</v>
      </c>
      <c r="E512" s="119" t="s">
        <v>1074</v>
      </c>
      <c r="F512" s="119"/>
      <c r="G512" s="119" t="s">
        <v>316</v>
      </c>
      <c r="H512" s="119" t="s">
        <v>1210</v>
      </c>
      <c r="I512" s="119" t="s">
        <v>194</v>
      </c>
      <c r="J512" s="119">
        <v>2030</v>
      </c>
      <c r="K512" s="120">
        <v>63</v>
      </c>
    </row>
    <row r="513" spans="1:11" x14ac:dyDescent="0.25">
      <c r="A513" s="119" t="s">
        <v>1207</v>
      </c>
      <c r="B513" s="119" t="s">
        <v>1208</v>
      </c>
      <c r="C513" s="119" t="s">
        <v>195</v>
      </c>
      <c r="D513" s="119" t="s">
        <v>1209</v>
      </c>
      <c r="E513" s="119" t="s">
        <v>1074</v>
      </c>
      <c r="F513" s="119"/>
      <c r="G513" s="119" t="s">
        <v>316</v>
      </c>
      <c r="H513" s="119" t="s">
        <v>1210</v>
      </c>
      <c r="I513" s="119" t="s">
        <v>194</v>
      </c>
      <c r="J513" s="119">
        <v>2050</v>
      </c>
      <c r="K513" s="120">
        <v>70</v>
      </c>
    </row>
    <row r="514" spans="1:11" x14ac:dyDescent="0.25">
      <c r="A514" s="119" t="s">
        <v>1207</v>
      </c>
      <c r="B514" s="119" t="s">
        <v>1208</v>
      </c>
      <c r="C514" s="119" t="s">
        <v>195</v>
      </c>
      <c r="D514" s="119" t="s">
        <v>1190</v>
      </c>
      <c r="E514" s="119" t="s">
        <v>1074</v>
      </c>
      <c r="F514" s="119"/>
      <c r="G514" s="119"/>
      <c r="H514" s="119"/>
      <c r="I514" s="119" t="s">
        <v>194</v>
      </c>
      <c r="J514" s="119">
        <v>2015</v>
      </c>
      <c r="K514" s="120">
        <v>91</v>
      </c>
    </row>
    <row r="515" spans="1:11" x14ac:dyDescent="0.25">
      <c r="A515" s="119" t="s">
        <v>1207</v>
      </c>
      <c r="B515" s="119" t="s">
        <v>1208</v>
      </c>
      <c r="C515" s="119" t="s">
        <v>195</v>
      </c>
      <c r="D515" s="119" t="s">
        <v>1190</v>
      </c>
      <c r="E515" s="119" t="s">
        <v>1074</v>
      </c>
      <c r="F515" s="119"/>
      <c r="G515" s="119"/>
      <c r="H515" s="119"/>
      <c r="I515" s="119" t="s">
        <v>194</v>
      </c>
      <c r="J515" s="119">
        <v>2020</v>
      </c>
      <c r="K515" s="120">
        <v>100</v>
      </c>
    </row>
    <row r="516" spans="1:11" x14ac:dyDescent="0.25">
      <c r="A516" s="119" t="s">
        <v>1207</v>
      </c>
      <c r="B516" s="119" t="s">
        <v>1208</v>
      </c>
      <c r="C516" s="119" t="s">
        <v>195</v>
      </c>
      <c r="D516" s="119" t="s">
        <v>1190</v>
      </c>
      <c r="E516" s="119" t="s">
        <v>1074</v>
      </c>
      <c r="F516" s="119"/>
      <c r="G516" s="119"/>
      <c r="H516" s="119"/>
      <c r="I516" s="119" t="s">
        <v>194</v>
      </c>
      <c r="J516" s="119">
        <v>2030</v>
      </c>
      <c r="K516" s="120">
        <v>100</v>
      </c>
    </row>
    <row r="517" spans="1:11" x14ac:dyDescent="0.25">
      <c r="A517" s="119" t="s">
        <v>1207</v>
      </c>
      <c r="B517" s="119" t="s">
        <v>1208</v>
      </c>
      <c r="C517" s="119" t="s">
        <v>195</v>
      </c>
      <c r="D517" s="119" t="s">
        <v>1190</v>
      </c>
      <c r="E517" s="119" t="s">
        <v>1074</v>
      </c>
      <c r="F517" s="119"/>
      <c r="G517" s="119"/>
      <c r="H517" s="119"/>
      <c r="I517" s="119" t="s">
        <v>194</v>
      </c>
      <c r="J517" s="119">
        <v>2050</v>
      </c>
      <c r="K517" s="120">
        <v>100</v>
      </c>
    </row>
    <row r="518" spans="1:11" x14ac:dyDescent="0.25">
      <c r="A518" s="119" t="s">
        <v>1207</v>
      </c>
      <c r="B518" s="119" t="s">
        <v>1208</v>
      </c>
      <c r="C518" s="119" t="s">
        <v>195</v>
      </c>
      <c r="D518" s="119" t="s">
        <v>200</v>
      </c>
      <c r="E518" s="119" t="s">
        <v>202</v>
      </c>
      <c r="F518" s="119"/>
      <c r="G518" s="119"/>
      <c r="H518" s="119"/>
      <c r="I518" s="119" t="s">
        <v>194</v>
      </c>
      <c r="J518" s="119">
        <v>2015</v>
      </c>
      <c r="K518" s="120">
        <v>2.5</v>
      </c>
    </row>
    <row r="519" spans="1:11" x14ac:dyDescent="0.25">
      <c r="A519" s="119" t="s">
        <v>1207</v>
      </c>
      <c r="B519" s="119" t="s">
        <v>1208</v>
      </c>
      <c r="C519" s="119" t="s">
        <v>195</v>
      </c>
      <c r="D519" s="119" t="s">
        <v>200</v>
      </c>
      <c r="E519" s="119" t="s">
        <v>202</v>
      </c>
      <c r="F519" s="119"/>
      <c r="G519" s="119"/>
      <c r="H519" s="119"/>
      <c r="I519" s="119" t="s">
        <v>194</v>
      </c>
      <c r="J519" s="119">
        <v>2020</v>
      </c>
      <c r="K519" s="120">
        <v>2.5</v>
      </c>
    </row>
    <row r="520" spans="1:11" x14ac:dyDescent="0.25">
      <c r="A520" s="119" t="s">
        <v>1207</v>
      </c>
      <c r="B520" s="119" t="s">
        <v>1208</v>
      </c>
      <c r="C520" s="119" t="s">
        <v>195</v>
      </c>
      <c r="D520" s="119" t="s">
        <v>200</v>
      </c>
      <c r="E520" s="119" t="s">
        <v>202</v>
      </c>
      <c r="F520" s="119"/>
      <c r="G520" s="119"/>
      <c r="H520" s="119"/>
      <c r="I520" s="119" t="s">
        <v>194</v>
      </c>
      <c r="J520" s="119">
        <v>2030</v>
      </c>
      <c r="K520" s="120">
        <v>2.5</v>
      </c>
    </row>
    <row r="521" spans="1:11" x14ac:dyDescent="0.25">
      <c r="A521" s="119" t="s">
        <v>1207</v>
      </c>
      <c r="B521" s="119" t="s">
        <v>1208</v>
      </c>
      <c r="C521" s="119" t="s">
        <v>195</v>
      </c>
      <c r="D521" s="119" t="s">
        <v>200</v>
      </c>
      <c r="E521" s="119" t="s">
        <v>202</v>
      </c>
      <c r="F521" s="119"/>
      <c r="G521" s="119"/>
      <c r="H521" s="119"/>
      <c r="I521" s="119" t="s">
        <v>194</v>
      </c>
      <c r="J521" s="119">
        <v>2050</v>
      </c>
      <c r="K521" s="120">
        <v>2.5</v>
      </c>
    </row>
    <row r="522" spans="1:11" x14ac:dyDescent="0.25">
      <c r="A522" s="119" t="s">
        <v>1207</v>
      </c>
      <c r="B522" s="119" t="s">
        <v>1208</v>
      </c>
      <c r="C522" s="119" t="s">
        <v>195</v>
      </c>
      <c r="D522" s="119" t="s">
        <v>1193</v>
      </c>
      <c r="E522" s="119" t="s">
        <v>1074</v>
      </c>
      <c r="F522" s="119"/>
      <c r="G522" s="119" t="s">
        <v>227</v>
      </c>
      <c r="H522" s="119"/>
      <c r="I522" s="119" t="s">
        <v>194</v>
      </c>
      <c r="J522" s="119">
        <v>2015</v>
      </c>
      <c r="K522" s="120">
        <v>9</v>
      </c>
    </row>
    <row r="523" spans="1:11" x14ac:dyDescent="0.25">
      <c r="A523" s="119" t="s">
        <v>1207</v>
      </c>
      <c r="B523" s="119" t="s">
        <v>1208</v>
      </c>
      <c r="C523" s="119" t="s">
        <v>195</v>
      </c>
      <c r="D523" s="119" t="s">
        <v>1193</v>
      </c>
      <c r="E523" s="119" t="s">
        <v>1074</v>
      </c>
      <c r="F523" s="119"/>
      <c r="G523" s="119" t="s">
        <v>227</v>
      </c>
      <c r="H523" s="119"/>
      <c r="I523" s="119" t="s">
        <v>194</v>
      </c>
      <c r="J523" s="119">
        <v>2020</v>
      </c>
      <c r="K523" s="120">
        <v>0</v>
      </c>
    </row>
    <row r="524" spans="1:11" x14ac:dyDescent="0.25">
      <c r="A524" s="119" t="s">
        <v>1207</v>
      </c>
      <c r="B524" s="119" t="s">
        <v>1208</v>
      </c>
      <c r="C524" s="119" t="s">
        <v>195</v>
      </c>
      <c r="D524" s="119" t="s">
        <v>1193</v>
      </c>
      <c r="E524" s="119" t="s">
        <v>1074</v>
      </c>
      <c r="F524" s="119"/>
      <c r="G524" s="119" t="s">
        <v>227</v>
      </c>
      <c r="H524" s="119"/>
      <c r="I524" s="119" t="s">
        <v>194</v>
      </c>
      <c r="J524" s="119">
        <v>2030</v>
      </c>
      <c r="K524" s="120">
        <v>0</v>
      </c>
    </row>
    <row r="525" spans="1:11" x14ac:dyDescent="0.25">
      <c r="A525" s="119" t="s">
        <v>1207</v>
      </c>
      <c r="B525" s="119" t="s">
        <v>1208</v>
      </c>
      <c r="C525" s="119" t="s">
        <v>195</v>
      </c>
      <c r="D525" s="119" t="s">
        <v>1193</v>
      </c>
      <c r="E525" s="119" t="s">
        <v>1074</v>
      </c>
      <c r="F525" s="119"/>
      <c r="G525" s="119" t="s">
        <v>227</v>
      </c>
      <c r="H525" s="119"/>
      <c r="I525" s="119" t="s">
        <v>194</v>
      </c>
      <c r="J525" s="119">
        <v>2050</v>
      </c>
      <c r="K525" s="120">
        <v>0</v>
      </c>
    </row>
    <row r="526" spans="1:11" x14ac:dyDescent="0.25">
      <c r="A526" s="119" t="s">
        <v>1207</v>
      </c>
      <c r="B526" s="119" t="s">
        <v>1208</v>
      </c>
      <c r="C526" s="119" t="s">
        <v>195</v>
      </c>
      <c r="D526" s="119" t="s">
        <v>1194</v>
      </c>
      <c r="E526" s="119" t="s">
        <v>1074</v>
      </c>
      <c r="F526" s="119"/>
      <c r="G526" s="119" t="s">
        <v>392</v>
      </c>
      <c r="H526" s="119" t="s">
        <v>1210</v>
      </c>
      <c r="I526" s="119" t="s">
        <v>194</v>
      </c>
      <c r="J526" s="119">
        <v>2015</v>
      </c>
      <c r="K526" s="120">
        <v>15</v>
      </c>
    </row>
    <row r="527" spans="1:11" x14ac:dyDescent="0.25">
      <c r="A527" s="119" t="s">
        <v>1207</v>
      </c>
      <c r="B527" s="119" t="s">
        <v>1208</v>
      </c>
      <c r="C527" s="119" t="s">
        <v>195</v>
      </c>
      <c r="D527" s="119" t="s">
        <v>1194</v>
      </c>
      <c r="E527" s="119" t="s">
        <v>1074</v>
      </c>
      <c r="F527" s="119"/>
      <c r="G527" s="119" t="s">
        <v>392</v>
      </c>
      <c r="H527" s="119" t="s">
        <v>1210</v>
      </c>
      <c r="I527" s="119" t="s">
        <v>194</v>
      </c>
      <c r="J527" s="119">
        <v>2020</v>
      </c>
      <c r="K527" s="120">
        <v>20</v>
      </c>
    </row>
    <row r="528" spans="1:11" x14ac:dyDescent="0.25">
      <c r="A528" s="119" t="s">
        <v>1207</v>
      </c>
      <c r="B528" s="119" t="s">
        <v>1208</v>
      </c>
      <c r="C528" s="119" t="s">
        <v>195</v>
      </c>
      <c r="D528" s="119" t="s">
        <v>1194</v>
      </c>
      <c r="E528" s="119" t="s">
        <v>1074</v>
      </c>
      <c r="F528" s="119"/>
      <c r="G528" s="119" t="s">
        <v>392</v>
      </c>
      <c r="H528" s="119" t="s">
        <v>1210</v>
      </c>
      <c r="I528" s="119" t="s">
        <v>194</v>
      </c>
      <c r="J528" s="119">
        <v>2030</v>
      </c>
      <c r="K528" s="120">
        <v>22</v>
      </c>
    </row>
    <row r="529" spans="1:11" x14ac:dyDescent="0.25">
      <c r="A529" s="119" t="s">
        <v>1207</v>
      </c>
      <c r="B529" s="119" t="s">
        <v>1208</v>
      </c>
      <c r="C529" s="119" t="s">
        <v>195</v>
      </c>
      <c r="D529" s="119" t="s">
        <v>1194</v>
      </c>
      <c r="E529" s="119" t="s">
        <v>1074</v>
      </c>
      <c r="F529" s="119"/>
      <c r="G529" s="119" t="s">
        <v>392</v>
      </c>
      <c r="H529" s="119" t="s">
        <v>1210</v>
      </c>
      <c r="I529" s="119" t="s">
        <v>194</v>
      </c>
      <c r="J529" s="119">
        <v>2050</v>
      </c>
      <c r="K529" s="120">
        <v>20</v>
      </c>
    </row>
    <row r="530" spans="1:11" x14ac:dyDescent="0.25">
      <c r="A530" s="119" t="s">
        <v>1207</v>
      </c>
      <c r="B530" s="119" t="s">
        <v>1208</v>
      </c>
      <c r="C530" s="119" t="s">
        <v>195</v>
      </c>
      <c r="D530" s="119" t="s">
        <v>354</v>
      </c>
      <c r="E530" s="119" t="s">
        <v>1163</v>
      </c>
      <c r="F530" s="119"/>
      <c r="G530" s="119"/>
      <c r="H530" s="119"/>
      <c r="I530" s="119" t="s">
        <v>194</v>
      </c>
      <c r="J530" s="119">
        <v>2015</v>
      </c>
      <c r="K530" s="120">
        <v>3</v>
      </c>
    </row>
    <row r="531" spans="1:11" x14ac:dyDescent="0.25">
      <c r="A531" s="119" t="s">
        <v>1207</v>
      </c>
      <c r="B531" s="119" t="s">
        <v>1208</v>
      </c>
      <c r="C531" s="119" t="s">
        <v>195</v>
      </c>
      <c r="D531" s="119" t="s">
        <v>354</v>
      </c>
      <c r="E531" s="119" t="s">
        <v>1163</v>
      </c>
      <c r="F531" s="119"/>
      <c r="G531" s="119"/>
      <c r="H531" s="119"/>
      <c r="I531" s="119" t="s">
        <v>194</v>
      </c>
      <c r="J531" s="119">
        <v>2020</v>
      </c>
      <c r="K531" s="120">
        <v>3</v>
      </c>
    </row>
    <row r="532" spans="1:11" x14ac:dyDescent="0.25">
      <c r="A532" s="119" t="s">
        <v>1207</v>
      </c>
      <c r="B532" s="119" t="s">
        <v>1208</v>
      </c>
      <c r="C532" s="119" t="s">
        <v>195</v>
      </c>
      <c r="D532" s="119" t="s">
        <v>354</v>
      </c>
      <c r="E532" s="119" t="s">
        <v>1163</v>
      </c>
      <c r="F532" s="119"/>
      <c r="G532" s="119"/>
      <c r="H532" s="119"/>
      <c r="I532" s="119" t="s">
        <v>194</v>
      </c>
      <c r="J532" s="119">
        <v>2030</v>
      </c>
      <c r="K532" s="120">
        <v>3</v>
      </c>
    </row>
    <row r="533" spans="1:11" x14ac:dyDescent="0.25">
      <c r="A533" s="119" t="s">
        <v>1207</v>
      </c>
      <c r="B533" s="119" t="s">
        <v>1208</v>
      </c>
      <c r="C533" s="119" t="s">
        <v>195</v>
      </c>
      <c r="D533" s="119" t="s">
        <v>354</v>
      </c>
      <c r="E533" s="119" t="s">
        <v>1163</v>
      </c>
      <c r="F533" s="119"/>
      <c r="G533" s="119"/>
      <c r="H533" s="119"/>
      <c r="I533" s="119" t="s">
        <v>194</v>
      </c>
      <c r="J533" s="119">
        <v>2050</v>
      </c>
      <c r="K533" s="120">
        <v>3</v>
      </c>
    </row>
    <row r="534" spans="1:11" x14ac:dyDescent="0.25">
      <c r="A534" s="119" t="s">
        <v>1207</v>
      </c>
      <c r="B534" s="119" t="s">
        <v>1208</v>
      </c>
      <c r="C534" s="119" t="s">
        <v>195</v>
      </c>
      <c r="D534" s="119" t="s">
        <v>215</v>
      </c>
      <c r="E534" s="119" t="s">
        <v>202</v>
      </c>
      <c r="F534" s="119"/>
      <c r="G534" s="119"/>
      <c r="H534" s="119"/>
      <c r="I534" s="119" t="s">
        <v>194</v>
      </c>
      <c r="J534" s="119">
        <v>2015</v>
      </c>
      <c r="K534" s="120">
        <v>15</v>
      </c>
    </row>
    <row r="535" spans="1:11" x14ac:dyDescent="0.25">
      <c r="A535" s="119" t="s">
        <v>1207</v>
      </c>
      <c r="B535" s="119" t="s">
        <v>1208</v>
      </c>
      <c r="C535" s="119" t="s">
        <v>195</v>
      </c>
      <c r="D535" s="119" t="s">
        <v>215</v>
      </c>
      <c r="E535" s="119" t="s">
        <v>202</v>
      </c>
      <c r="F535" s="119"/>
      <c r="G535" s="119"/>
      <c r="H535" s="119"/>
      <c r="I535" s="119" t="s">
        <v>194</v>
      </c>
      <c r="J535" s="119">
        <v>2020</v>
      </c>
      <c r="K535" s="120">
        <v>20</v>
      </c>
    </row>
    <row r="536" spans="1:11" x14ac:dyDescent="0.25">
      <c r="A536" s="119" t="s">
        <v>1207</v>
      </c>
      <c r="B536" s="119" t="s">
        <v>1208</v>
      </c>
      <c r="C536" s="119" t="s">
        <v>195</v>
      </c>
      <c r="D536" s="119" t="s">
        <v>215</v>
      </c>
      <c r="E536" s="119" t="s">
        <v>202</v>
      </c>
      <c r="F536" s="119"/>
      <c r="G536" s="119"/>
      <c r="H536" s="119"/>
      <c r="I536" s="119" t="s">
        <v>194</v>
      </c>
      <c r="J536" s="119">
        <v>2030</v>
      </c>
      <c r="K536" s="120">
        <v>20</v>
      </c>
    </row>
    <row r="537" spans="1:11" x14ac:dyDescent="0.25">
      <c r="A537" s="119" t="s">
        <v>1207</v>
      </c>
      <c r="B537" s="119" t="s">
        <v>1208</v>
      </c>
      <c r="C537" s="119" t="s">
        <v>195</v>
      </c>
      <c r="D537" s="119" t="s">
        <v>215</v>
      </c>
      <c r="E537" s="119" t="s">
        <v>202</v>
      </c>
      <c r="F537" s="119"/>
      <c r="G537" s="119"/>
      <c r="H537" s="119"/>
      <c r="I537" s="119" t="s">
        <v>194</v>
      </c>
      <c r="J537" s="119">
        <v>2050</v>
      </c>
      <c r="K537" s="120">
        <v>20</v>
      </c>
    </row>
    <row r="538" spans="1:11" x14ac:dyDescent="0.25">
      <c r="A538" s="119" t="s">
        <v>1207</v>
      </c>
      <c r="B538" s="119" t="s">
        <v>1208</v>
      </c>
      <c r="C538" s="119" t="s">
        <v>195</v>
      </c>
      <c r="D538" s="119" t="s">
        <v>1197</v>
      </c>
      <c r="E538" s="119" t="s">
        <v>1198</v>
      </c>
      <c r="F538" s="119"/>
      <c r="G538" s="119"/>
      <c r="H538" s="119" t="s">
        <v>1211</v>
      </c>
      <c r="I538" s="119" t="s">
        <v>194</v>
      </c>
      <c r="J538" s="119">
        <v>2015</v>
      </c>
      <c r="K538" s="120">
        <v>32</v>
      </c>
    </row>
    <row r="539" spans="1:11" x14ac:dyDescent="0.25">
      <c r="A539" s="119" t="s">
        <v>1207</v>
      </c>
      <c r="B539" s="119" t="s">
        <v>1208</v>
      </c>
      <c r="C539" s="119" t="s">
        <v>195</v>
      </c>
      <c r="D539" s="119" t="s">
        <v>1197</v>
      </c>
      <c r="E539" s="119" t="s">
        <v>1198</v>
      </c>
      <c r="F539" s="119"/>
      <c r="G539" s="119"/>
      <c r="H539" s="119" t="s">
        <v>1211</v>
      </c>
      <c r="I539" s="119" t="s">
        <v>194</v>
      </c>
      <c r="J539" s="119">
        <v>2020</v>
      </c>
      <c r="K539" s="120">
        <v>154</v>
      </c>
    </row>
    <row r="540" spans="1:11" x14ac:dyDescent="0.25">
      <c r="A540" s="119" t="s">
        <v>1207</v>
      </c>
      <c r="B540" s="119" t="s">
        <v>1208</v>
      </c>
      <c r="C540" s="119" t="s">
        <v>195</v>
      </c>
      <c r="D540" s="119" t="s">
        <v>1197</v>
      </c>
      <c r="E540" s="119" t="s">
        <v>1198</v>
      </c>
      <c r="F540" s="119"/>
      <c r="G540" s="119"/>
      <c r="H540" s="119" t="s">
        <v>1211</v>
      </c>
      <c r="I540" s="119" t="s">
        <v>194</v>
      </c>
      <c r="J540" s="119">
        <v>2030</v>
      </c>
      <c r="K540" s="120">
        <v>400</v>
      </c>
    </row>
    <row r="541" spans="1:11" x14ac:dyDescent="0.25">
      <c r="A541" s="119" t="s">
        <v>1207</v>
      </c>
      <c r="B541" s="119" t="s">
        <v>1208</v>
      </c>
      <c r="C541" s="119" t="s">
        <v>195</v>
      </c>
      <c r="D541" s="119" t="s">
        <v>1197</v>
      </c>
      <c r="E541" s="119" t="s">
        <v>1198</v>
      </c>
      <c r="F541" s="119"/>
      <c r="G541" s="119"/>
      <c r="H541" s="119" t="s">
        <v>1211</v>
      </c>
      <c r="I541" s="119" t="s">
        <v>194</v>
      </c>
      <c r="J541" s="119">
        <v>2050</v>
      </c>
      <c r="K541" s="120">
        <v>400</v>
      </c>
    </row>
    <row r="542" spans="1:11" x14ac:dyDescent="0.25">
      <c r="A542" s="119" t="s">
        <v>1207</v>
      </c>
      <c r="B542" s="119" t="s">
        <v>1208</v>
      </c>
      <c r="C542" s="119" t="s">
        <v>195</v>
      </c>
      <c r="D542" s="119" t="s">
        <v>1199</v>
      </c>
      <c r="E542" s="119" t="s">
        <v>1074</v>
      </c>
      <c r="F542" s="119"/>
      <c r="G542" s="119"/>
      <c r="H542" s="119"/>
      <c r="I542" s="119" t="s">
        <v>194</v>
      </c>
      <c r="J542" s="119">
        <v>2015</v>
      </c>
      <c r="K542" s="120">
        <v>3</v>
      </c>
    </row>
    <row r="543" spans="1:11" x14ac:dyDescent="0.25">
      <c r="A543" s="119" t="s">
        <v>1207</v>
      </c>
      <c r="B543" s="119" t="s">
        <v>1208</v>
      </c>
      <c r="C543" s="119" t="s">
        <v>195</v>
      </c>
      <c r="D543" s="119" t="s">
        <v>1199</v>
      </c>
      <c r="E543" s="119" t="s">
        <v>1074</v>
      </c>
      <c r="F543" s="119"/>
      <c r="G543" s="119"/>
      <c r="H543" s="119"/>
      <c r="I543" s="119" t="s">
        <v>194</v>
      </c>
      <c r="J543" s="119">
        <v>2020</v>
      </c>
      <c r="K543" s="120">
        <v>3</v>
      </c>
    </row>
    <row r="544" spans="1:11" x14ac:dyDescent="0.25">
      <c r="A544" s="119" t="s">
        <v>1207</v>
      </c>
      <c r="B544" s="119" t="s">
        <v>1208</v>
      </c>
      <c r="C544" s="119" t="s">
        <v>195</v>
      </c>
      <c r="D544" s="119" t="s">
        <v>1199</v>
      </c>
      <c r="E544" s="119" t="s">
        <v>1074</v>
      </c>
      <c r="F544" s="119"/>
      <c r="G544" s="119"/>
      <c r="H544" s="119"/>
      <c r="I544" s="119" t="s">
        <v>194</v>
      </c>
      <c r="J544" s="119">
        <v>2030</v>
      </c>
      <c r="K544" s="120">
        <v>3</v>
      </c>
    </row>
    <row r="545" spans="1:11" x14ac:dyDescent="0.25">
      <c r="A545" s="119" t="s">
        <v>1207</v>
      </c>
      <c r="B545" s="119" t="s">
        <v>1208</v>
      </c>
      <c r="C545" s="119" t="s">
        <v>195</v>
      </c>
      <c r="D545" s="119" t="s">
        <v>1199</v>
      </c>
      <c r="E545" s="119" t="s">
        <v>1074</v>
      </c>
      <c r="F545" s="119"/>
      <c r="G545" s="119"/>
      <c r="H545" s="119"/>
      <c r="I545" s="119" t="s">
        <v>194</v>
      </c>
      <c r="J545" s="119">
        <v>2050</v>
      </c>
      <c r="K545" s="120">
        <v>3</v>
      </c>
    </row>
    <row r="546" spans="1:11" x14ac:dyDescent="0.25">
      <c r="A546" s="119" t="s">
        <v>1207</v>
      </c>
      <c r="B546" s="119" t="s">
        <v>1208</v>
      </c>
      <c r="C546" s="119" t="s">
        <v>218</v>
      </c>
      <c r="D546" s="119" t="s">
        <v>1212</v>
      </c>
      <c r="E546" s="119" t="s">
        <v>1213</v>
      </c>
      <c r="F546" s="119"/>
      <c r="G546" s="119" t="s">
        <v>251</v>
      </c>
      <c r="H546" s="119">
        <v>29</v>
      </c>
      <c r="I546" s="119" t="s">
        <v>194</v>
      </c>
      <c r="J546" s="119">
        <v>2015</v>
      </c>
      <c r="K546" s="120">
        <v>0</v>
      </c>
    </row>
    <row r="547" spans="1:11" x14ac:dyDescent="0.25">
      <c r="A547" s="119" t="s">
        <v>1207</v>
      </c>
      <c r="B547" s="119" t="s">
        <v>1208</v>
      </c>
      <c r="C547" s="119" t="s">
        <v>218</v>
      </c>
      <c r="D547" s="119" t="s">
        <v>1212</v>
      </c>
      <c r="E547" s="119" t="s">
        <v>1213</v>
      </c>
      <c r="F547" s="119"/>
      <c r="G547" s="119" t="s">
        <v>251</v>
      </c>
      <c r="H547" s="119">
        <v>29</v>
      </c>
      <c r="I547" s="119" t="s">
        <v>194</v>
      </c>
      <c r="J547" s="119">
        <v>2020</v>
      </c>
      <c r="K547" s="120">
        <v>0</v>
      </c>
    </row>
    <row r="548" spans="1:11" x14ac:dyDescent="0.25">
      <c r="A548" s="119" t="s">
        <v>1207</v>
      </c>
      <c r="B548" s="119" t="s">
        <v>1208</v>
      </c>
      <c r="C548" s="119" t="s">
        <v>218</v>
      </c>
      <c r="D548" s="119" t="s">
        <v>1212</v>
      </c>
      <c r="E548" s="119" t="s">
        <v>1213</v>
      </c>
      <c r="F548" s="119"/>
      <c r="G548" s="119" t="s">
        <v>251</v>
      </c>
      <c r="H548" s="119">
        <v>29</v>
      </c>
      <c r="I548" s="119" t="s">
        <v>194</v>
      </c>
      <c r="J548" s="119">
        <v>2030</v>
      </c>
      <c r="K548" s="120">
        <v>0</v>
      </c>
    </row>
    <row r="549" spans="1:11" x14ac:dyDescent="0.25">
      <c r="A549" s="119" t="s">
        <v>1207</v>
      </c>
      <c r="B549" s="119" t="s">
        <v>1208</v>
      </c>
      <c r="C549" s="119" t="s">
        <v>218</v>
      </c>
      <c r="D549" s="119" t="s">
        <v>1212</v>
      </c>
      <c r="E549" s="119" t="s">
        <v>1213</v>
      </c>
      <c r="F549" s="119"/>
      <c r="G549" s="119" t="s">
        <v>251</v>
      </c>
      <c r="H549" s="119">
        <v>29</v>
      </c>
      <c r="I549" s="119" t="s">
        <v>194</v>
      </c>
      <c r="J549" s="119">
        <v>2050</v>
      </c>
      <c r="K549" s="120">
        <v>0</v>
      </c>
    </row>
    <row r="550" spans="1:11" x14ac:dyDescent="0.25">
      <c r="A550" s="119" t="s">
        <v>1207</v>
      </c>
      <c r="B550" s="119" t="s">
        <v>1208</v>
      </c>
      <c r="C550" s="119" t="s">
        <v>218</v>
      </c>
      <c r="D550" s="119" t="s">
        <v>1214</v>
      </c>
      <c r="E550" s="119" t="s">
        <v>1213</v>
      </c>
      <c r="F550" s="119"/>
      <c r="G550" s="119" t="s">
        <v>251</v>
      </c>
      <c r="H550" s="119" t="s">
        <v>1215</v>
      </c>
      <c r="I550" s="119" t="s">
        <v>194</v>
      </c>
      <c r="J550" s="119">
        <v>2015</v>
      </c>
      <c r="K550" s="120">
        <v>0.3</v>
      </c>
    </row>
    <row r="551" spans="1:11" x14ac:dyDescent="0.25">
      <c r="A551" s="119" t="s">
        <v>1207</v>
      </c>
      <c r="B551" s="119" t="s">
        <v>1208</v>
      </c>
      <c r="C551" s="119" t="s">
        <v>218</v>
      </c>
      <c r="D551" s="119" t="s">
        <v>1214</v>
      </c>
      <c r="E551" s="119" t="s">
        <v>1213</v>
      </c>
      <c r="F551" s="119"/>
      <c r="G551" s="119" t="s">
        <v>251</v>
      </c>
      <c r="H551" s="119" t="s">
        <v>1215</v>
      </c>
      <c r="I551" s="119" t="s">
        <v>194</v>
      </c>
      <c r="J551" s="119">
        <v>2020</v>
      </c>
      <c r="K551" s="120">
        <v>1</v>
      </c>
    </row>
    <row r="552" spans="1:11" x14ac:dyDescent="0.25">
      <c r="A552" s="119" t="s">
        <v>1207</v>
      </c>
      <c r="B552" s="119" t="s">
        <v>1208</v>
      </c>
      <c r="C552" s="119" t="s">
        <v>218</v>
      </c>
      <c r="D552" s="119" t="s">
        <v>1214</v>
      </c>
      <c r="E552" s="119" t="s">
        <v>1213</v>
      </c>
      <c r="F552" s="119"/>
      <c r="G552" s="119" t="s">
        <v>251</v>
      </c>
      <c r="H552" s="119" t="s">
        <v>1215</v>
      </c>
      <c r="I552" s="119" t="s">
        <v>194</v>
      </c>
      <c r="J552" s="119">
        <v>2030</v>
      </c>
      <c r="K552" s="120">
        <v>1</v>
      </c>
    </row>
    <row r="553" spans="1:11" x14ac:dyDescent="0.25">
      <c r="A553" s="119" t="s">
        <v>1207</v>
      </c>
      <c r="B553" s="119" t="s">
        <v>1208</v>
      </c>
      <c r="C553" s="119" t="s">
        <v>218</v>
      </c>
      <c r="D553" s="119" t="s">
        <v>1214</v>
      </c>
      <c r="E553" s="119" t="s">
        <v>1213</v>
      </c>
      <c r="F553" s="119"/>
      <c r="G553" s="119" t="s">
        <v>251</v>
      </c>
      <c r="H553" s="119" t="s">
        <v>1215</v>
      </c>
      <c r="I553" s="119" t="s">
        <v>194</v>
      </c>
      <c r="J553" s="119">
        <v>2050</v>
      </c>
      <c r="K553" s="120">
        <v>0</v>
      </c>
    </row>
    <row r="554" spans="1:11" x14ac:dyDescent="0.25">
      <c r="A554" s="119" t="s">
        <v>1207</v>
      </c>
      <c r="B554" s="119" t="s">
        <v>1208</v>
      </c>
      <c r="C554" s="119" t="s">
        <v>218</v>
      </c>
      <c r="D554" s="119" t="s">
        <v>1216</v>
      </c>
      <c r="E554" s="119" t="s">
        <v>1213</v>
      </c>
      <c r="F554" s="119"/>
      <c r="G554" s="119" t="s">
        <v>251</v>
      </c>
      <c r="H554" s="119" t="s">
        <v>1215</v>
      </c>
      <c r="I554" s="119" t="s">
        <v>194</v>
      </c>
      <c r="J554" s="119">
        <v>2015</v>
      </c>
      <c r="K554" s="120">
        <v>16</v>
      </c>
    </row>
    <row r="555" spans="1:11" x14ac:dyDescent="0.25">
      <c r="A555" s="119" t="s">
        <v>1207</v>
      </c>
      <c r="B555" s="119" t="s">
        <v>1208</v>
      </c>
      <c r="C555" s="119" t="s">
        <v>218</v>
      </c>
      <c r="D555" s="119" t="s">
        <v>1216</v>
      </c>
      <c r="E555" s="119" t="s">
        <v>1213</v>
      </c>
      <c r="F555" s="119"/>
      <c r="G555" s="119" t="s">
        <v>251</v>
      </c>
      <c r="H555" s="119" t="s">
        <v>1215</v>
      </c>
      <c r="I555" s="119" t="s">
        <v>194</v>
      </c>
      <c r="J555" s="119">
        <v>2020</v>
      </c>
      <c r="K555" s="120">
        <v>20</v>
      </c>
    </row>
    <row r="556" spans="1:11" x14ac:dyDescent="0.25">
      <c r="A556" s="119" t="s">
        <v>1207</v>
      </c>
      <c r="B556" s="119" t="s">
        <v>1208</v>
      </c>
      <c r="C556" s="119" t="s">
        <v>218</v>
      </c>
      <c r="D556" s="119" t="s">
        <v>1216</v>
      </c>
      <c r="E556" s="119" t="s">
        <v>1213</v>
      </c>
      <c r="F556" s="119"/>
      <c r="G556" s="119" t="s">
        <v>251</v>
      </c>
      <c r="H556" s="119" t="s">
        <v>1215</v>
      </c>
      <c r="I556" s="119" t="s">
        <v>194</v>
      </c>
      <c r="J556" s="119">
        <v>2030</v>
      </c>
      <c r="K556" s="120">
        <v>20</v>
      </c>
    </row>
    <row r="557" spans="1:11" x14ac:dyDescent="0.25">
      <c r="A557" s="119" t="s">
        <v>1207</v>
      </c>
      <c r="B557" s="119" t="s">
        <v>1208</v>
      </c>
      <c r="C557" s="119" t="s">
        <v>218</v>
      </c>
      <c r="D557" s="119" t="s">
        <v>1216</v>
      </c>
      <c r="E557" s="119" t="s">
        <v>1213</v>
      </c>
      <c r="F557" s="119"/>
      <c r="G557" s="119" t="s">
        <v>251</v>
      </c>
      <c r="H557" s="119" t="s">
        <v>1215</v>
      </c>
      <c r="I557" s="119" t="s">
        <v>194</v>
      </c>
      <c r="J557" s="119">
        <v>2050</v>
      </c>
      <c r="K557" s="120">
        <v>20</v>
      </c>
    </row>
    <row r="558" spans="1:11" x14ac:dyDescent="0.25">
      <c r="A558" s="119" t="s">
        <v>1207</v>
      </c>
      <c r="B558" s="119" t="s">
        <v>1208</v>
      </c>
      <c r="C558" s="119" t="s">
        <v>233</v>
      </c>
      <c r="D558" s="119" t="s">
        <v>1095</v>
      </c>
      <c r="E558" s="119"/>
      <c r="F558" s="119"/>
      <c r="G558" s="119"/>
      <c r="H558" s="119"/>
      <c r="I558" s="119" t="s">
        <v>194</v>
      </c>
      <c r="J558" s="119">
        <v>2015</v>
      </c>
      <c r="K558" s="120" t="s">
        <v>31</v>
      </c>
    </row>
    <row r="559" spans="1:11" x14ac:dyDescent="0.25">
      <c r="A559" s="119" t="s">
        <v>1207</v>
      </c>
      <c r="B559" s="119" t="s">
        <v>1208</v>
      </c>
      <c r="C559" s="119" t="s">
        <v>233</v>
      </c>
      <c r="D559" s="119" t="s">
        <v>1096</v>
      </c>
      <c r="E559" s="119"/>
      <c r="F559" s="119"/>
      <c r="G559" s="119"/>
      <c r="H559" s="119"/>
      <c r="I559" s="119" t="s">
        <v>194</v>
      </c>
      <c r="J559" s="119">
        <v>2015</v>
      </c>
      <c r="K559" s="120" t="s">
        <v>31</v>
      </c>
    </row>
    <row r="560" spans="1:11" x14ac:dyDescent="0.25">
      <c r="A560" s="119" t="s">
        <v>1207</v>
      </c>
      <c r="B560" s="119" t="s">
        <v>1208</v>
      </c>
      <c r="C560" s="119" t="s">
        <v>233</v>
      </c>
      <c r="D560" s="119" t="s">
        <v>1200</v>
      </c>
      <c r="E560" s="119" t="s">
        <v>1201</v>
      </c>
      <c r="F560" s="119"/>
      <c r="G560" s="119" t="s">
        <v>344</v>
      </c>
      <c r="H560" s="119" t="s">
        <v>1217</v>
      </c>
      <c r="I560" s="119" t="s">
        <v>987</v>
      </c>
      <c r="J560" s="119">
        <v>2020</v>
      </c>
      <c r="K560" s="120">
        <v>30200</v>
      </c>
    </row>
    <row r="561" spans="1:11" x14ac:dyDescent="0.25">
      <c r="A561" s="119" t="s">
        <v>1207</v>
      </c>
      <c r="B561" s="119" t="s">
        <v>1208</v>
      </c>
      <c r="C561" s="119" t="s">
        <v>233</v>
      </c>
      <c r="D561" s="119" t="s">
        <v>1200</v>
      </c>
      <c r="E561" s="119" t="s">
        <v>1201</v>
      </c>
      <c r="F561" s="119"/>
      <c r="G561" s="119" t="s">
        <v>344</v>
      </c>
      <c r="H561" s="119" t="s">
        <v>1217</v>
      </c>
      <c r="I561" s="119" t="s">
        <v>987</v>
      </c>
      <c r="J561" s="119">
        <v>2050</v>
      </c>
      <c r="K561" s="120">
        <v>18100</v>
      </c>
    </row>
    <row r="562" spans="1:11" x14ac:dyDescent="0.25">
      <c r="A562" s="119" t="s">
        <v>1207</v>
      </c>
      <c r="B562" s="119" t="s">
        <v>1208</v>
      </c>
      <c r="C562" s="119" t="s">
        <v>233</v>
      </c>
      <c r="D562" s="119" t="s">
        <v>1200</v>
      </c>
      <c r="E562" s="119" t="s">
        <v>1201</v>
      </c>
      <c r="F562" s="119"/>
      <c r="G562" s="119" t="s">
        <v>344</v>
      </c>
      <c r="H562" s="119" t="s">
        <v>1217</v>
      </c>
      <c r="I562" s="119" t="s">
        <v>988</v>
      </c>
      <c r="J562" s="119">
        <v>2020</v>
      </c>
      <c r="K562" s="120">
        <v>50300</v>
      </c>
    </row>
    <row r="563" spans="1:11" x14ac:dyDescent="0.25">
      <c r="A563" s="119" t="s">
        <v>1207</v>
      </c>
      <c r="B563" s="119" t="s">
        <v>1208</v>
      </c>
      <c r="C563" s="119" t="s">
        <v>233</v>
      </c>
      <c r="D563" s="119" t="s">
        <v>1200</v>
      </c>
      <c r="E563" s="119" t="s">
        <v>1201</v>
      </c>
      <c r="F563" s="119"/>
      <c r="G563" s="119" t="s">
        <v>344</v>
      </c>
      <c r="H563" s="119" t="s">
        <v>1217</v>
      </c>
      <c r="I563" s="119" t="s">
        <v>988</v>
      </c>
      <c r="J563" s="119">
        <v>2050</v>
      </c>
      <c r="K563" s="120">
        <v>30200</v>
      </c>
    </row>
    <row r="564" spans="1:11" x14ac:dyDescent="0.25">
      <c r="A564" s="119" t="s">
        <v>1207</v>
      </c>
      <c r="B564" s="119" t="s">
        <v>1208</v>
      </c>
      <c r="C564" s="119" t="s">
        <v>233</v>
      </c>
      <c r="D564" s="119" t="s">
        <v>1200</v>
      </c>
      <c r="E564" s="119" t="s">
        <v>1201</v>
      </c>
      <c r="F564" s="119"/>
      <c r="G564" s="119" t="s">
        <v>344</v>
      </c>
      <c r="H564" s="119" t="s">
        <v>1217</v>
      </c>
      <c r="I564" s="119" t="s">
        <v>194</v>
      </c>
      <c r="J564" s="119">
        <v>2015</v>
      </c>
      <c r="K564" s="120">
        <v>80500</v>
      </c>
    </row>
    <row r="565" spans="1:11" x14ac:dyDescent="0.25">
      <c r="A565" s="119" t="s">
        <v>1207</v>
      </c>
      <c r="B565" s="119" t="s">
        <v>1208</v>
      </c>
      <c r="C565" s="119" t="s">
        <v>233</v>
      </c>
      <c r="D565" s="119" t="s">
        <v>1200</v>
      </c>
      <c r="E565" s="119" t="s">
        <v>1201</v>
      </c>
      <c r="F565" s="119"/>
      <c r="G565" s="119" t="s">
        <v>344</v>
      </c>
      <c r="H565" s="119" t="s">
        <v>1217</v>
      </c>
      <c r="I565" s="119" t="s">
        <v>194</v>
      </c>
      <c r="J565" s="119">
        <v>2020</v>
      </c>
      <c r="K565" s="120">
        <v>40200</v>
      </c>
    </row>
    <row r="566" spans="1:11" x14ac:dyDescent="0.25">
      <c r="A566" s="119" t="s">
        <v>1207</v>
      </c>
      <c r="B566" s="119" t="s">
        <v>1208</v>
      </c>
      <c r="C566" s="119" t="s">
        <v>233</v>
      </c>
      <c r="D566" s="119" t="s">
        <v>1200</v>
      </c>
      <c r="E566" s="119" t="s">
        <v>1201</v>
      </c>
      <c r="F566" s="119"/>
      <c r="G566" s="119" t="s">
        <v>344</v>
      </c>
      <c r="H566" s="119" t="s">
        <v>1217</v>
      </c>
      <c r="I566" s="119" t="s">
        <v>194</v>
      </c>
      <c r="J566" s="119">
        <v>2030</v>
      </c>
      <c r="K566" s="120">
        <v>26200</v>
      </c>
    </row>
    <row r="567" spans="1:11" x14ac:dyDescent="0.25">
      <c r="A567" s="119" t="s">
        <v>1207</v>
      </c>
      <c r="B567" s="119" t="s">
        <v>1208</v>
      </c>
      <c r="C567" s="119" t="s">
        <v>233</v>
      </c>
      <c r="D567" s="119" t="s">
        <v>1200</v>
      </c>
      <c r="E567" s="119" t="s">
        <v>1201</v>
      </c>
      <c r="F567" s="119"/>
      <c r="G567" s="119" t="s">
        <v>344</v>
      </c>
      <c r="H567" s="119" t="s">
        <v>1217</v>
      </c>
      <c r="I567" s="119" t="s">
        <v>194</v>
      </c>
      <c r="J567" s="119">
        <v>2050</v>
      </c>
      <c r="K567" s="120">
        <v>24100</v>
      </c>
    </row>
    <row r="568" spans="1:11" x14ac:dyDescent="0.25">
      <c r="A568" s="119" t="s">
        <v>1207</v>
      </c>
      <c r="B568" s="119" t="s">
        <v>1208</v>
      </c>
      <c r="C568" s="119" t="s">
        <v>233</v>
      </c>
      <c r="D568" s="119" t="s">
        <v>1203</v>
      </c>
      <c r="E568" s="119" t="s">
        <v>1204</v>
      </c>
      <c r="F568" s="119"/>
      <c r="G568" s="119" t="s">
        <v>192</v>
      </c>
      <c r="H568" s="119" t="s">
        <v>1218</v>
      </c>
      <c r="I568" s="119" t="s">
        <v>987</v>
      </c>
      <c r="J568" s="119">
        <v>2020</v>
      </c>
      <c r="K568" s="120">
        <v>1.8</v>
      </c>
    </row>
    <row r="569" spans="1:11" x14ac:dyDescent="0.25">
      <c r="A569" s="119" t="s">
        <v>1207</v>
      </c>
      <c r="B569" s="119" t="s">
        <v>1208</v>
      </c>
      <c r="C569" s="119" t="s">
        <v>233</v>
      </c>
      <c r="D569" s="119" t="s">
        <v>1203</v>
      </c>
      <c r="E569" s="119" t="s">
        <v>1204</v>
      </c>
      <c r="F569" s="119"/>
      <c r="G569" s="119" t="s">
        <v>192</v>
      </c>
      <c r="H569" s="119" t="s">
        <v>1218</v>
      </c>
      <c r="I569" s="119" t="s">
        <v>987</v>
      </c>
      <c r="J569" s="119">
        <v>2050</v>
      </c>
      <c r="K569" s="120">
        <v>1.4</v>
      </c>
    </row>
    <row r="570" spans="1:11" x14ac:dyDescent="0.25">
      <c r="A570" s="119" t="s">
        <v>1207</v>
      </c>
      <c r="B570" s="119" t="s">
        <v>1208</v>
      </c>
      <c r="C570" s="119" t="s">
        <v>233</v>
      </c>
      <c r="D570" s="119" t="s">
        <v>1203</v>
      </c>
      <c r="E570" s="119" t="s">
        <v>1204</v>
      </c>
      <c r="F570" s="119"/>
      <c r="G570" s="119" t="s">
        <v>192</v>
      </c>
      <c r="H570" s="119" t="s">
        <v>1218</v>
      </c>
      <c r="I570" s="119" t="s">
        <v>988</v>
      </c>
      <c r="J570" s="119">
        <v>2020</v>
      </c>
      <c r="K570" s="120">
        <v>3</v>
      </c>
    </row>
    <row r="571" spans="1:11" x14ac:dyDescent="0.25">
      <c r="A571" s="119" t="s">
        <v>1207</v>
      </c>
      <c r="B571" s="119" t="s">
        <v>1208</v>
      </c>
      <c r="C571" s="119" t="s">
        <v>233</v>
      </c>
      <c r="D571" s="119" t="s">
        <v>1203</v>
      </c>
      <c r="E571" s="119" t="s">
        <v>1204</v>
      </c>
      <c r="F571" s="119"/>
      <c r="G571" s="119" t="s">
        <v>192</v>
      </c>
      <c r="H571" s="119" t="s">
        <v>1218</v>
      </c>
      <c r="I571" s="119" t="s">
        <v>988</v>
      </c>
      <c r="J571" s="119">
        <v>2050</v>
      </c>
      <c r="K571" s="120">
        <v>2.6</v>
      </c>
    </row>
    <row r="572" spans="1:11" x14ac:dyDescent="0.25">
      <c r="A572" s="119" t="s">
        <v>1207</v>
      </c>
      <c r="B572" s="119" t="s">
        <v>1208</v>
      </c>
      <c r="C572" s="119" t="s">
        <v>233</v>
      </c>
      <c r="D572" s="119" t="s">
        <v>1203</v>
      </c>
      <c r="E572" s="119" t="s">
        <v>1204</v>
      </c>
      <c r="F572" s="119"/>
      <c r="G572" s="119" t="s">
        <v>192</v>
      </c>
      <c r="H572" s="119" t="s">
        <v>1218</v>
      </c>
      <c r="I572" s="119" t="s">
        <v>194</v>
      </c>
      <c r="J572" s="119">
        <v>2015</v>
      </c>
      <c r="K572" s="120">
        <v>4</v>
      </c>
    </row>
    <row r="573" spans="1:11" x14ac:dyDescent="0.25">
      <c r="A573" s="119" t="s">
        <v>1207</v>
      </c>
      <c r="B573" s="119" t="s">
        <v>1208</v>
      </c>
      <c r="C573" s="119" t="s">
        <v>233</v>
      </c>
      <c r="D573" s="119" t="s">
        <v>1203</v>
      </c>
      <c r="E573" s="119" t="s">
        <v>1204</v>
      </c>
      <c r="F573" s="119"/>
      <c r="G573" s="119" t="s">
        <v>192</v>
      </c>
      <c r="H573" s="119" t="s">
        <v>1218</v>
      </c>
      <c r="I573" s="119" t="s">
        <v>194</v>
      </c>
      <c r="J573" s="119">
        <v>2020</v>
      </c>
      <c r="K573" s="120">
        <v>2.5</v>
      </c>
    </row>
    <row r="574" spans="1:11" x14ac:dyDescent="0.25">
      <c r="A574" s="119" t="s">
        <v>1207</v>
      </c>
      <c r="B574" s="119" t="s">
        <v>1208</v>
      </c>
      <c r="C574" s="119" t="s">
        <v>233</v>
      </c>
      <c r="D574" s="119" t="s">
        <v>1203</v>
      </c>
      <c r="E574" s="119" t="s">
        <v>1204</v>
      </c>
      <c r="F574" s="119"/>
      <c r="G574" s="119" t="s">
        <v>192</v>
      </c>
      <c r="H574" s="119" t="s">
        <v>1218</v>
      </c>
      <c r="I574" s="119" t="s">
        <v>194</v>
      </c>
      <c r="J574" s="119">
        <v>2030</v>
      </c>
      <c r="K574" s="120">
        <v>1.6</v>
      </c>
    </row>
    <row r="575" spans="1:11" x14ac:dyDescent="0.25">
      <c r="A575" s="119" t="s">
        <v>1207</v>
      </c>
      <c r="B575" s="119" t="s">
        <v>1208</v>
      </c>
      <c r="C575" s="119" t="s">
        <v>233</v>
      </c>
      <c r="D575" s="119" t="s">
        <v>1203</v>
      </c>
      <c r="E575" s="119" t="s">
        <v>1204</v>
      </c>
      <c r="F575" s="119"/>
      <c r="G575" s="119" t="s">
        <v>192</v>
      </c>
      <c r="H575" s="119" t="s">
        <v>1218</v>
      </c>
      <c r="I575" s="119" t="s">
        <v>194</v>
      </c>
      <c r="J575" s="119">
        <v>2050</v>
      </c>
      <c r="K575" s="120">
        <v>1.5</v>
      </c>
    </row>
    <row r="576" spans="1:11" x14ac:dyDescent="0.25">
      <c r="A576" s="119" t="s">
        <v>1207</v>
      </c>
      <c r="B576" s="119" t="s">
        <v>1208</v>
      </c>
      <c r="C576" s="119" t="s">
        <v>233</v>
      </c>
      <c r="D576" s="119" t="s">
        <v>1205</v>
      </c>
      <c r="E576" s="119" t="s">
        <v>1206</v>
      </c>
      <c r="F576" s="119"/>
      <c r="G576" s="119" t="s">
        <v>344</v>
      </c>
      <c r="H576" s="119" t="s">
        <v>1217</v>
      </c>
      <c r="I576" s="119" t="s">
        <v>987</v>
      </c>
      <c r="J576" s="119">
        <v>2020</v>
      </c>
      <c r="K576" s="120">
        <v>1.8</v>
      </c>
    </row>
    <row r="577" spans="1:11" x14ac:dyDescent="0.25">
      <c r="A577" s="119" t="s">
        <v>1207</v>
      </c>
      <c r="B577" s="119" t="s">
        <v>1208</v>
      </c>
      <c r="C577" s="119" t="s">
        <v>233</v>
      </c>
      <c r="D577" s="119" t="s">
        <v>1205</v>
      </c>
      <c r="E577" s="119" t="s">
        <v>1206</v>
      </c>
      <c r="F577" s="119"/>
      <c r="G577" s="119" t="s">
        <v>344</v>
      </c>
      <c r="H577" s="119" t="s">
        <v>1217</v>
      </c>
      <c r="I577" s="119" t="s">
        <v>987</v>
      </c>
      <c r="J577" s="119">
        <v>2050</v>
      </c>
      <c r="K577" s="120">
        <v>1.1000000000000001</v>
      </c>
    </row>
    <row r="578" spans="1:11" x14ac:dyDescent="0.25">
      <c r="A578" s="119" t="s">
        <v>1207</v>
      </c>
      <c r="B578" s="119" t="s">
        <v>1208</v>
      </c>
      <c r="C578" s="119" t="s">
        <v>233</v>
      </c>
      <c r="D578" s="119" t="s">
        <v>1205</v>
      </c>
      <c r="E578" s="119" t="s">
        <v>1206</v>
      </c>
      <c r="F578" s="119"/>
      <c r="G578" s="119" t="s">
        <v>344</v>
      </c>
      <c r="H578" s="119" t="s">
        <v>1217</v>
      </c>
      <c r="I578" s="119" t="s">
        <v>988</v>
      </c>
      <c r="J578" s="119">
        <v>2020</v>
      </c>
      <c r="K578" s="120">
        <v>3.5</v>
      </c>
    </row>
    <row r="579" spans="1:11" x14ac:dyDescent="0.25">
      <c r="A579" s="119" t="s">
        <v>1207</v>
      </c>
      <c r="B579" s="119" t="s">
        <v>1208</v>
      </c>
      <c r="C579" s="119" t="s">
        <v>233</v>
      </c>
      <c r="D579" s="119" t="s">
        <v>1205</v>
      </c>
      <c r="E579" s="119" t="s">
        <v>1206</v>
      </c>
      <c r="F579" s="119"/>
      <c r="G579" s="119" t="s">
        <v>344</v>
      </c>
      <c r="H579" s="119" t="s">
        <v>1217</v>
      </c>
      <c r="I579" s="119" t="s">
        <v>988</v>
      </c>
      <c r="J579" s="119">
        <v>2050</v>
      </c>
      <c r="K579" s="120">
        <v>2.1</v>
      </c>
    </row>
    <row r="580" spans="1:11" x14ac:dyDescent="0.25">
      <c r="A580" s="119" t="s">
        <v>1207</v>
      </c>
      <c r="B580" s="119" t="s">
        <v>1208</v>
      </c>
      <c r="C580" s="119" t="s">
        <v>233</v>
      </c>
      <c r="D580" s="119" t="s">
        <v>1205</v>
      </c>
      <c r="E580" s="119" t="s">
        <v>1206</v>
      </c>
      <c r="F580" s="119"/>
      <c r="G580" s="119" t="s">
        <v>344</v>
      </c>
      <c r="H580" s="119" t="s">
        <v>1217</v>
      </c>
      <c r="I580" s="119" t="s">
        <v>194</v>
      </c>
      <c r="J580" s="119">
        <v>2015</v>
      </c>
      <c r="K580" s="120">
        <v>5.3</v>
      </c>
    </row>
    <row r="581" spans="1:11" x14ac:dyDescent="0.25">
      <c r="A581" s="119" t="s">
        <v>1207</v>
      </c>
      <c r="B581" s="119" t="s">
        <v>1208</v>
      </c>
      <c r="C581" s="119" t="s">
        <v>233</v>
      </c>
      <c r="D581" s="119" t="s">
        <v>1205</v>
      </c>
      <c r="E581" s="119" t="s">
        <v>1206</v>
      </c>
      <c r="F581" s="119"/>
      <c r="G581" s="119" t="s">
        <v>344</v>
      </c>
      <c r="H581" s="119" t="s">
        <v>1217</v>
      </c>
      <c r="I581" s="119" t="s">
        <v>194</v>
      </c>
      <c r="J581" s="119">
        <v>2020</v>
      </c>
      <c r="K581" s="120">
        <v>2.7</v>
      </c>
    </row>
    <row r="582" spans="1:11" x14ac:dyDescent="0.25">
      <c r="A582" s="119" t="s">
        <v>1207</v>
      </c>
      <c r="B582" s="119" t="s">
        <v>1208</v>
      </c>
      <c r="C582" s="119" t="s">
        <v>233</v>
      </c>
      <c r="D582" s="119" t="s">
        <v>1205</v>
      </c>
      <c r="E582" s="119" t="s">
        <v>1206</v>
      </c>
      <c r="F582" s="119"/>
      <c r="G582" s="119" t="s">
        <v>344</v>
      </c>
      <c r="H582" s="119" t="s">
        <v>1217</v>
      </c>
      <c r="I582" s="119" t="s">
        <v>194</v>
      </c>
      <c r="J582" s="119">
        <v>2030</v>
      </c>
      <c r="K582" s="120">
        <v>1.7</v>
      </c>
    </row>
    <row r="583" spans="1:11" x14ac:dyDescent="0.25">
      <c r="A583" s="119" t="s">
        <v>1207</v>
      </c>
      <c r="B583" s="119" t="s">
        <v>1208</v>
      </c>
      <c r="C583" s="119" t="s">
        <v>233</v>
      </c>
      <c r="D583" s="119" t="s">
        <v>1205</v>
      </c>
      <c r="E583" s="119" t="s">
        <v>1206</v>
      </c>
      <c r="F583" s="119"/>
      <c r="G583" s="119" t="s">
        <v>344</v>
      </c>
      <c r="H583" s="119" t="s">
        <v>1217</v>
      </c>
      <c r="I583" s="119" t="s">
        <v>194</v>
      </c>
      <c r="J583" s="119">
        <v>2050</v>
      </c>
      <c r="K583" s="120">
        <v>1.6</v>
      </c>
    </row>
    <row r="584" spans="1:11" x14ac:dyDescent="0.25">
      <c r="A584" s="119" t="s">
        <v>1207</v>
      </c>
      <c r="B584" s="119" t="s">
        <v>1208</v>
      </c>
      <c r="C584" s="119" t="s">
        <v>188</v>
      </c>
      <c r="D584" s="119" t="s">
        <v>356</v>
      </c>
      <c r="E584" s="119" t="s">
        <v>78</v>
      </c>
      <c r="F584" s="119"/>
      <c r="G584" s="119" t="s">
        <v>210</v>
      </c>
      <c r="H584" s="119"/>
      <c r="I584" s="119" t="s">
        <v>194</v>
      </c>
      <c r="J584" s="119">
        <v>2015</v>
      </c>
      <c r="K584" s="120">
        <v>12</v>
      </c>
    </row>
    <row r="585" spans="1:11" x14ac:dyDescent="0.25">
      <c r="A585" s="119" t="s">
        <v>1207</v>
      </c>
      <c r="B585" s="119" t="s">
        <v>1208</v>
      </c>
      <c r="C585" s="119" t="s">
        <v>188</v>
      </c>
      <c r="D585" s="119" t="s">
        <v>356</v>
      </c>
      <c r="E585" s="119" t="s">
        <v>78</v>
      </c>
      <c r="F585" s="119"/>
      <c r="G585" s="119" t="s">
        <v>210</v>
      </c>
      <c r="H585" s="119"/>
      <c r="I585" s="119" t="s">
        <v>194</v>
      </c>
      <c r="J585" s="119">
        <v>2020</v>
      </c>
      <c r="K585" s="120">
        <v>12</v>
      </c>
    </row>
    <row r="586" spans="1:11" x14ac:dyDescent="0.25">
      <c r="A586" s="119" t="s">
        <v>1207</v>
      </c>
      <c r="B586" s="119" t="s">
        <v>1208</v>
      </c>
      <c r="C586" s="119" t="s">
        <v>188</v>
      </c>
      <c r="D586" s="119" t="s">
        <v>356</v>
      </c>
      <c r="E586" s="119" t="s">
        <v>78</v>
      </c>
      <c r="F586" s="119"/>
      <c r="G586" s="119" t="s">
        <v>210</v>
      </c>
      <c r="H586" s="119"/>
      <c r="I586" s="119" t="s">
        <v>194</v>
      </c>
      <c r="J586" s="119">
        <v>2030</v>
      </c>
      <c r="K586" s="120">
        <v>12</v>
      </c>
    </row>
    <row r="587" spans="1:11" x14ac:dyDescent="0.25">
      <c r="A587" s="119" t="s">
        <v>1207</v>
      </c>
      <c r="B587" s="119" t="s">
        <v>1208</v>
      </c>
      <c r="C587" s="119" t="s">
        <v>188</v>
      </c>
      <c r="D587" s="119" t="s">
        <v>356</v>
      </c>
      <c r="E587" s="119" t="s">
        <v>78</v>
      </c>
      <c r="F587" s="119"/>
      <c r="G587" s="119" t="s">
        <v>210</v>
      </c>
      <c r="H587" s="119"/>
      <c r="I587" s="119" t="s">
        <v>194</v>
      </c>
      <c r="J587" s="119">
        <v>2050</v>
      </c>
      <c r="K587" s="120">
        <v>12</v>
      </c>
    </row>
    <row r="588" spans="1:11" x14ac:dyDescent="0.25">
      <c r="A588" s="119" t="s">
        <v>1207</v>
      </c>
      <c r="B588" s="119" t="s">
        <v>1208</v>
      </c>
      <c r="C588" s="119" t="s">
        <v>188</v>
      </c>
      <c r="D588" s="119" t="s">
        <v>357</v>
      </c>
      <c r="E588" s="119" t="s">
        <v>78</v>
      </c>
      <c r="F588" s="119"/>
      <c r="G588" s="119" t="s">
        <v>210</v>
      </c>
      <c r="H588" s="119"/>
      <c r="I588" s="119" t="s">
        <v>194</v>
      </c>
      <c r="J588" s="119">
        <v>2015</v>
      </c>
      <c r="K588" s="120">
        <v>6</v>
      </c>
    </row>
    <row r="589" spans="1:11" x14ac:dyDescent="0.25">
      <c r="A589" s="119" t="s">
        <v>1207</v>
      </c>
      <c r="B589" s="119" t="s">
        <v>1208</v>
      </c>
      <c r="C589" s="119" t="s">
        <v>188</v>
      </c>
      <c r="D589" s="119" t="s">
        <v>357</v>
      </c>
      <c r="E589" s="119" t="s">
        <v>78</v>
      </c>
      <c r="F589" s="119"/>
      <c r="G589" s="119" t="s">
        <v>210</v>
      </c>
      <c r="H589" s="119"/>
      <c r="I589" s="119" t="s">
        <v>194</v>
      </c>
      <c r="J589" s="119">
        <v>2020</v>
      </c>
      <c r="K589" s="120">
        <v>6</v>
      </c>
    </row>
    <row r="590" spans="1:11" x14ac:dyDescent="0.25">
      <c r="A590" s="119" t="s">
        <v>1207</v>
      </c>
      <c r="B590" s="119" t="s">
        <v>1208</v>
      </c>
      <c r="C590" s="119" t="s">
        <v>188</v>
      </c>
      <c r="D590" s="119" t="s">
        <v>357</v>
      </c>
      <c r="E590" s="119" t="s">
        <v>78</v>
      </c>
      <c r="F590" s="119"/>
      <c r="G590" s="119" t="s">
        <v>210</v>
      </c>
      <c r="H590" s="119"/>
      <c r="I590" s="119" t="s">
        <v>194</v>
      </c>
      <c r="J590" s="119">
        <v>2030</v>
      </c>
      <c r="K590" s="120">
        <v>6</v>
      </c>
    </row>
    <row r="591" spans="1:11" x14ac:dyDescent="0.25">
      <c r="A591" s="119" t="s">
        <v>1207</v>
      </c>
      <c r="B591" s="119" t="s">
        <v>1208</v>
      </c>
      <c r="C591" s="119" t="s">
        <v>188</v>
      </c>
      <c r="D591" s="119" t="s">
        <v>357</v>
      </c>
      <c r="E591" s="119" t="s">
        <v>78</v>
      </c>
      <c r="F591" s="119"/>
      <c r="G591" s="119" t="s">
        <v>210</v>
      </c>
      <c r="H591" s="119"/>
      <c r="I591" s="119" t="s">
        <v>194</v>
      </c>
      <c r="J591" s="119">
        <v>2050</v>
      </c>
      <c r="K591" s="120">
        <v>6</v>
      </c>
    </row>
    <row r="592" spans="1:11" x14ac:dyDescent="0.25">
      <c r="A592" s="119" t="s">
        <v>1219</v>
      </c>
      <c r="B592" s="119" t="s">
        <v>1220</v>
      </c>
      <c r="C592" s="119" t="s">
        <v>195</v>
      </c>
      <c r="D592" s="119" t="s">
        <v>200</v>
      </c>
      <c r="E592" s="119" t="s">
        <v>202</v>
      </c>
      <c r="F592" s="119"/>
      <c r="G592" s="119"/>
      <c r="H592" s="119"/>
      <c r="I592" s="119" t="s">
        <v>194</v>
      </c>
      <c r="J592" s="119">
        <v>2015</v>
      </c>
      <c r="K592" s="120">
        <v>2</v>
      </c>
    </row>
    <row r="593" spans="1:11" x14ac:dyDescent="0.25">
      <c r="A593" s="119" t="s">
        <v>1219</v>
      </c>
      <c r="B593" s="119" t="s">
        <v>1220</v>
      </c>
      <c r="C593" s="119" t="s">
        <v>195</v>
      </c>
      <c r="D593" s="119" t="s">
        <v>200</v>
      </c>
      <c r="E593" s="119" t="s">
        <v>202</v>
      </c>
      <c r="F593" s="119"/>
      <c r="G593" s="119"/>
      <c r="H593" s="119"/>
      <c r="I593" s="119" t="s">
        <v>194</v>
      </c>
      <c r="J593" s="119">
        <v>2020</v>
      </c>
      <c r="K593" s="120">
        <v>2</v>
      </c>
    </row>
    <row r="594" spans="1:11" x14ac:dyDescent="0.25">
      <c r="A594" s="119" t="s">
        <v>1219</v>
      </c>
      <c r="B594" s="119" t="s">
        <v>1220</v>
      </c>
      <c r="C594" s="119" t="s">
        <v>195</v>
      </c>
      <c r="D594" s="119" t="s">
        <v>200</v>
      </c>
      <c r="E594" s="119" t="s">
        <v>202</v>
      </c>
      <c r="F594" s="119"/>
      <c r="G594" s="119"/>
      <c r="H594" s="119"/>
      <c r="I594" s="119" t="s">
        <v>194</v>
      </c>
      <c r="J594" s="119">
        <v>2030</v>
      </c>
      <c r="K594" s="120">
        <v>2</v>
      </c>
    </row>
    <row r="595" spans="1:11" x14ac:dyDescent="0.25">
      <c r="A595" s="119" t="s">
        <v>1219</v>
      </c>
      <c r="B595" s="119" t="s">
        <v>1220</v>
      </c>
      <c r="C595" s="119" t="s">
        <v>195</v>
      </c>
      <c r="D595" s="119" t="s">
        <v>200</v>
      </c>
      <c r="E595" s="119" t="s">
        <v>202</v>
      </c>
      <c r="F595" s="119"/>
      <c r="G595" s="119"/>
      <c r="H595" s="119"/>
      <c r="I595" s="119" t="s">
        <v>194</v>
      </c>
      <c r="J595" s="119">
        <v>2040</v>
      </c>
      <c r="K595" s="120">
        <v>2</v>
      </c>
    </row>
    <row r="596" spans="1:11" x14ac:dyDescent="0.25">
      <c r="A596" s="119" t="s">
        <v>1219</v>
      </c>
      <c r="B596" s="119" t="s">
        <v>1220</v>
      </c>
      <c r="C596" s="119" t="s">
        <v>195</v>
      </c>
      <c r="D596" s="119" t="s">
        <v>200</v>
      </c>
      <c r="E596" s="119" t="s">
        <v>202</v>
      </c>
      <c r="F596" s="119"/>
      <c r="G596" s="119"/>
      <c r="H596" s="119"/>
      <c r="I596" s="119" t="s">
        <v>194</v>
      </c>
      <c r="J596" s="119">
        <v>2050</v>
      </c>
      <c r="K596" s="120">
        <v>2</v>
      </c>
    </row>
    <row r="597" spans="1:11" x14ac:dyDescent="0.25">
      <c r="A597" s="119" t="s">
        <v>1219</v>
      </c>
      <c r="B597" s="119" t="s">
        <v>1220</v>
      </c>
      <c r="C597" s="119" t="s">
        <v>195</v>
      </c>
      <c r="D597" s="119" t="s">
        <v>1221</v>
      </c>
      <c r="E597" s="119" t="s">
        <v>1222</v>
      </c>
      <c r="F597" s="119"/>
      <c r="G597" s="119" t="s">
        <v>251</v>
      </c>
      <c r="H597" s="119">
        <v>1</v>
      </c>
      <c r="I597" s="119" t="s">
        <v>987</v>
      </c>
      <c r="J597" s="119">
        <v>2020</v>
      </c>
      <c r="K597" s="120">
        <v>0.8</v>
      </c>
    </row>
    <row r="598" spans="1:11" x14ac:dyDescent="0.25">
      <c r="A598" s="119" t="s">
        <v>1219</v>
      </c>
      <c r="B598" s="119" t="s">
        <v>1220</v>
      </c>
      <c r="C598" s="119" t="s">
        <v>195</v>
      </c>
      <c r="D598" s="119" t="s">
        <v>1221</v>
      </c>
      <c r="E598" s="119" t="s">
        <v>1222</v>
      </c>
      <c r="F598" s="119"/>
      <c r="G598" s="119" t="s">
        <v>251</v>
      </c>
      <c r="H598" s="119">
        <v>1</v>
      </c>
      <c r="I598" s="119" t="s">
        <v>987</v>
      </c>
      <c r="J598" s="119">
        <v>2050</v>
      </c>
      <c r="K598" s="120">
        <v>0.8</v>
      </c>
    </row>
    <row r="599" spans="1:11" x14ac:dyDescent="0.25">
      <c r="A599" s="119" t="s">
        <v>1219</v>
      </c>
      <c r="B599" s="119" t="s">
        <v>1220</v>
      </c>
      <c r="C599" s="119" t="s">
        <v>195</v>
      </c>
      <c r="D599" s="119" t="s">
        <v>1221</v>
      </c>
      <c r="E599" s="119" t="s">
        <v>1222</v>
      </c>
      <c r="F599" s="119"/>
      <c r="G599" s="119" t="s">
        <v>251</v>
      </c>
      <c r="H599" s="119">
        <v>1</v>
      </c>
      <c r="I599" s="119" t="s">
        <v>988</v>
      </c>
      <c r="J599" s="119">
        <v>2020</v>
      </c>
      <c r="K599" s="120">
        <v>1.1000000000000001</v>
      </c>
    </row>
    <row r="600" spans="1:11" x14ac:dyDescent="0.25">
      <c r="A600" s="119" t="s">
        <v>1219</v>
      </c>
      <c r="B600" s="119" t="s">
        <v>1220</v>
      </c>
      <c r="C600" s="119" t="s">
        <v>195</v>
      </c>
      <c r="D600" s="119" t="s">
        <v>1221</v>
      </c>
      <c r="E600" s="119" t="s">
        <v>1222</v>
      </c>
      <c r="F600" s="119"/>
      <c r="G600" s="119" t="s">
        <v>251</v>
      </c>
      <c r="H600" s="119">
        <v>1</v>
      </c>
      <c r="I600" s="119" t="s">
        <v>988</v>
      </c>
      <c r="J600" s="119">
        <v>2050</v>
      </c>
      <c r="K600" s="120">
        <v>1.1000000000000001</v>
      </c>
    </row>
    <row r="601" spans="1:11" x14ac:dyDescent="0.25">
      <c r="A601" s="119" t="s">
        <v>1219</v>
      </c>
      <c r="B601" s="119" t="s">
        <v>1220</v>
      </c>
      <c r="C601" s="119" t="s">
        <v>195</v>
      </c>
      <c r="D601" s="119" t="s">
        <v>1221</v>
      </c>
      <c r="E601" s="119" t="s">
        <v>1222</v>
      </c>
      <c r="F601" s="119"/>
      <c r="G601" s="119" t="s">
        <v>251</v>
      </c>
      <c r="H601" s="119">
        <v>1</v>
      </c>
      <c r="I601" s="119" t="s">
        <v>194</v>
      </c>
      <c r="J601" s="119">
        <v>2015</v>
      </c>
      <c r="K601" s="120">
        <v>9.98E-2</v>
      </c>
    </row>
    <row r="602" spans="1:11" x14ac:dyDescent="0.25">
      <c r="A602" s="119" t="s">
        <v>1219</v>
      </c>
      <c r="B602" s="119" t="s">
        <v>1220</v>
      </c>
      <c r="C602" s="119" t="s">
        <v>195</v>
      </c>
      <c r="D602" s="119" t="s">
        <v>1221</v>
      </c>
      <c r="E602" s="119" t="s">
        <v>1222</v>
      </c>
      <c r="F602" s="119"/>
      <c r="G602" s="119" t="s">
        <v>251</v>
      </c>
      <c r="H602" s="119">
        <v>1</v>
      </c>
      <c r="I602" s="119" t="s">
        <v>194</v>
      </c>
      <c r="J602" s="119">
        <v>2020</v>
      </c>
      <c r="K602" s="120">
        <v>9.98E-2</v>
      </c>
    </row>
    <row r="603" spans="1:11" x14ac:dyDescent="0.25">
      <c r="A603" s="119" t="s">
        <v>1219</v>
      </c>
      <c r="B603" s="119" t="s">
        <v>1220</v>
      </c>
      <c r="C603" s="119" t="s">
        <v>195</v>
      </c>
      <c r="D603" s="119" t="s">
        <v>1221</v>
      </c>
      <c r="E603" s="119" t="s">
        <v>1222</v>
      </c>
      <c r="F603" s="119"/>
      <c r="G603" s="119" t="s">
        <v>251</v>
      </c>
      <c r="H603" s="119">
        <v>1</v>
      </c>
      <c r="I603" s="119" t="s">
        <v>194</v>
      </c>
      <c r="J603" s="119">
        <v>2030</v>
      </c>
      <c r="K603" s="120">
        <v>0.1050526315789474</v>
      </c>
    </row>
    <row r="604" spans="1:11" x14ac:dyDescent="0.25">
      <c r="A604" s="119" t="s">
        <v>1219</v>
      </c>
      <c r="B604" s="119" t="s">
        <v>1220</v>
      </c>
      <c r="C604" s="119" t="s">
        <v>195</v>
      </c>
      <c r="D604" s="119" t="s">
        <v>1221</v>
      </c>
      <c r="E604" s="119" t="s">
        <v>1222</v>
      </c>
      <c r="F604" s="119"/>
      <c r="G604" s="119" t="s">
        <v>251</v>
      </c>
      <c r="H604" s="119">
        <v>1</v>
      </c>
      <c r="I604" s="119" t="s">
        <v>194</v>
      </c>
      <c r="J604" s="119">
        <v>2040</v>
      </c>
      <c r="K604" s="120">
        <v>0.1116184210526316</v>
      </c>
    </row>
    <row r="605" spans="1:11" x14ac:dyDescent="0.25">
      <c r="A605" s="119" t="s">
        <v>1219</v>
      </c>
      <c r="B605" s="119" t="s">
        <v>1220</v>
      </c>
      <c r="C605" s="119" t="s">
        <v>195</v>
      </c>
      <c r="D605" s="119" t="s">
        <v>1221</v>
      </c>
      <c r="E605" s="119" t="s">
        <v>1222</v>
      </c>
      <c r="F605" s="119"/>
      <c r="G605" s="119" t="s">
        <v>251</v>
      </c>
      <c r="H605" s="119">
        <v>1</v>
      </c>
      <c r="I605" s="119" t="s">
        <v>194</v>
      </c>
      <c r="J605" s="119">
        <v>2050</v>
      </c>
      <c r="K605" s="120">
        <v>0.11818421052631579</v>
      </c>
    </row>
    <row r="606" spans="1:11" x14ac:dyDescent="0.25">
      <c r="A606" s="119" t="s">
        <v>1219</v>
      </c>
      <c r="B606" s="119" t="s">
        <v>1220</v>
      </c>
      <c r="C606" s="119" t="s">
        <v>195</v>
      </c>
      <c r="D606" s="119" t="s">
        <v>1223</v>
      </c>
      <c r="E606" s="119" t="s">
        <v>1222</v>
      </c>
      <c r="F606" s="119"/>
      <c r="G606" s="119" t="s">
        <v>251</v>
      </c>
      <c r="H606" s="119">
        <v>1</v>
      </c>
      <c r="I606" s="119" t="s">
        <v>987</v>
      </c>
      <c r="J606" s="119">
        <v>2020</v>
      </c>
      <c r="K606" s="120">
        <v>0.8</v>
      </c>
    </row>
    <row r="607" spans="1:11" x14ac:dyDescent="0.25">
      <c r="A607" s="119" t="s">
        <v>1219</v>
      </c>
      <c r="B607" s="119" t="s">
        <v>1220</v>
      </c>
      <c r="C607" s="119" t="s">
        <v>195</v>
      </c>
      <c r="D607" s="119" t="s">
        <v>1223</v>
      </c>
      <c r="E607" s="119" t="s">
        <v>1222</v>
      </c>
      <c r="F607" s="119"/>
      <c r="G607" s="119" t="s">
        <v>251</v>
      </c>
      <c r="H607" s="119">
        <v>1</v>
      </c>
      <c r="I607" s="119" t="s">
        <v>987</v>
      </c>
      <c r="J607" s="119">
        <v>2050</v>
      </c>
      <c r="K607" s="120">
        <v>0.8</v>
      </c>
    </row>
    <row r="608" spans="1:11" x14ac:dyDescent="0.25">
      <c r="A608" s="119" t="s">
        <v>1219</v>
      </c>
      <c r="B608" s="119" t="s">
        <v>1220</v>
      </c>
      <c r="C608" s="119" t="s">
        <v>195</v>
      </c>
      <c r="D608" s="119" t="s">
        <v>1223</v>
      </c>
      <c r="E608" s="119" t="s">
        <v>1222</v>
      </c>
      <c r="F608" s="119"/>
      <c r="G608" s="119" t="s">
        <v>251</v>
      </c>
      <c r="H608" s="119">
        <v>1</v>
      </c>
      <c r="I608" s="119" t="s">
        <v>988</v>
      </c>
      <c r="J608" s="119">
        <v>2020</v>
      </c>
      <c r="K608" s="120">
        <v>1.1000000000000001</v>
      </c>
    </row>
    <row r="609" spans="1:11" x14ac:dyDescent="0.25">
      <c r="A609" s="119" t="s">
        <v>1219</v>
      </c>
      <c r="B609" s="119" t="s">
        <v>1220</v>
      </c>
      <c r="C609" s="119" t="s">
        <v>195</v>
      </c>
      <c r="D609" s="119" t="s">
        <v>1223</v>
      </c>
      <c r="E609" s="119" t="s">
        <v>1222</v>
      </c>
      <c r="F609" s="119"/>
      <c r="G609" s="119" t="s">
        <v>251</v>
      </c>
      <c r="H609" s="119">
        <v>1</v>
      </c>
      <c r="I609" s="119" t="s">
        <v>988</v>
      </c>
      <c r="J609" s="119">
        <v>2050</v>
      </c>
      <c r="K609" s="120">
        <v>1.1000000000000001</v>
      </c>
    </row>
    <row r="610" spans="1:11" x14ac:dyDescent="0.25">
      <c r="A610" s="119" t="s">
        <v>1219</v>
      </c>
      <c r="B610" s="119" t="s">
        <v>1220</v>
      </c>
      <c r="C610" s="119" t="s">
        <v>195</v>
      </c>
      <c r="D610" s="119" t="s">
        <v>1223</v>
      </c>
      <c r="E610" s="119" t="s">
        <v>1222</v>
      </c>
      <c r="F610" s="119"/>
      <c r="G610" s="119" t="s">
        <v>251</v>
      </c>
      <c r="H610" s="119">
        <v>1</v>
      </c>
      <c r="I610" s="119" t="s">
        <v>194</v>
      </c>
      <c r="J610" s="119">
        <v>2015</v>
      </c>
      <c r="K610" s="120">
        <v>1.17E-2</v>
      </c>
    </row>
    <row r="611" spans="1:11" x14ac:dyDescent="0.25">
      <c r="A611" s="119" t="s">
        <v>1219</v>
      </c>
      <c r="B611" s="119" t="s">
        <v>1220</v>
      </c>
      <c r="C611" s="119" t="s">
        <v>195</v>
      </c>
      <c r="D611" s="119" t="s">
        <v>1223</v>
      </c>
      <c r="E611" s="119" t="s">
        <v>1222</v>
      </c>
      <c r="F611" s="119"/>
      <c r="G611" s="119" t="s">
        <v>251</v>
      </c>
      <c r="H611" s="119">
        <v>1</v>
      </c>
      <c r="I611" s="119" t="s">
        <v>194</v>
      </c>
      <c r="J611" s="119">
        <v>2020</v>
      </c>
      <c r="K611" s="120">
        <v>1.17E-2</v>
      </c>
    </row>
    <row r="612" spans="1:11" x14ac:dyDescent="0.25">
      <c r="A612" s="119" t="s">
        <v>1219</v>
      </c>
      <c r="B612" s="119" t="s">
        <v>1220</v>
      </c>
      <c r="C612" s="119" t="s">
        <v>195</v>
      </c>
      <c r="D612" s="119" t="s">
        <v>1223</v>
      </c>
      <c r="E612" s="119" t="s">
        <v>1222</v>
      </c>
      <c r="F612" s="119"/>
      <c r="G612" s="119" t="s">
        <v>251</v>
      </c>
      <c r="H612" s="119">
        <v>1</v>
      </c>
      <c r="I612" s="119" t="s">
        <v>194</v>
      </c>
      <c r="J612" s="119">
        <v>2030</v>
      </c>
      <c r="K612" s="120">
        <v>1.6E-2</v>
      </c>
    </row>
    <row r="613" spans="1:11" x14ac:dyDescent="0.25">
      <c r="A613" s="119" t="s">
        <v>1219</v>
      </c>
      <c r="B613" s="119" t="s">
        <v>1220</v>
      </c>
      <c r="C613" s="119" t="s">
        <v>195</v>
      </c>
      <c r="D613" s="119" t="s">
        <v>1223</v>
      </c>
      <c r="E613" s="119" t="s">
        <v>1222</v>
      </c>
      <c r="F613" s="119"/>
      <c r="G613" s="119" t="s">
        <v>251</v>
      </c>
      <c r="H613" s="119">
        <v>1</v>
      </c>
      <c r="I613" s="119" t="s">
        <v>194</v>
      </c>
      <c r="J613" s="119">
        <v>2040</v>
      </c>
      <c r="K613" s="120">
        <v>1.7999999999999999E-2</v>
      </c>
    </row>
    <row r="614" spans="1:11" x14ac:dyDescent="0.25">
      <c r="A614" s="119" t="s">
        <v>1219</v>
      </c>
      <c r="B614" s="119" t="s">
        <v>1220</v>
      </c>
      <c r="C614" s="119" t="s">
        <v>195</v>
      </c>
      <c r="D614" s="119" t="s">
        <v>1223</v>
      </c>
      <c r="E614" s="119" t="s">
        <v>1222</v>
      </c>
      <c r="F614" s="119"/>
      <c r="G614" s="119" t="s">
        <v>251</v>
      </c>
      <c r="H614" s="119">
        <v>1</v>
      </c>
      <c r="I614" s="119" t="s">
        <v>194</v>
      </c>
      <c r="J614" s="119">
        <v>2050</v>
      </c>
      <c r="K614" s="120">
        <v>0.02</v>
      </c>
    </row>
    <row r="615" spans="1:11" x14ac:dyDescent="0.25">
      <c r="A615" s="119" t="s">
        <v>1219</v>
      </c>
      <c r="B615" s="119" t="s">
        <v>1220</v>
      </c>
      <c r="C615" s="119" t="s">
        <v>195</v>
      </c>
      <c r="D615" s="119" t="s">
        <v>1224</v>
      </c>
      <c r="E615" s="119" t="s">
        <v>1222</v>
      </c>
      <c r="F615" s="119"/>
      <c r="G615" s="119" t="s">
        <v>210</v>
      </c>
      <c r="H615" s="119">
        <v>1</v>
      </c>
      <c r="I615" s="119" t="s">
        <v>987</v>
      </c>
      <c r="J615" s="119">
        <v>2020</v>
      </c>
      <c r="K615" s="120">
        <v>0.8</v>
      </c>
    </row>
    <row r="616" spans="1:11" x14ac:dyDescent="0.25">
      <c r="A616" s="119" t="s">
        <v>1219</v>
      </c>
      <c r="B616" s="119" t="s">
        <v>1220</v>
      </c>
      <c r="C616" s="119" t="s">
        <v>195</v>
      </c>
      <c r="D616" s="119" t="s">
        <v>1224</v>
      </c>
      <c r="E616" s="119" t="s">
        <v>1222</v>
      </c>
      <c r="F616" s="119"/>
      <c r="G616" s="119" t="s">
        <v>210</v>
      </c>
      <c r="H616" s="119">
        <v>1</v>
      </c>
      <c r="I616" s="119" t="s">
        <v>987</v>
      </c>
      <c r="J616" s="119">
        <v>2050</v>
      </c>
      <c r="K616" s="120">
        <v>0.8</v>
      </c>
    </row>
    <row r="617" spans="1:11" x14ac:dyDescent="0.25">
      <c r="A617" s="119" t="s">
        <v>1219</v>
      </c>
      <c r="B617" s="119" t="s">
        <v>1220</v>
      </c>
      <c r="C617" s="119" t="s">
        <v>195</v>
      </c>
      <c r="D617" s="119" t="s">
        <v>1224</v>
      </c>
      <c r="E617" s="119" t="s">
        <v>1222</v>
      </c>
      <c r="F617" s="119"/>
      <c r="G617" s="119" t="s">
        <v>210</v>
      </c>
      <c r="H617" s="119">
        <v>1</v>
      </c>
      <c r="I617" s="119" t="s">
        <v>988</v>
      </c>
      <c r="J617" s="119">
        <v>2020</v>
      </c>
      <c r="K617" s="120">
        <v>1</v>
      </c>
    </row>
    <row r="618" spans="1:11" x14ac:dyDescent="0.25">
      <c r="A618" s="119" t="s">
        <v>1219</v>
      </c>
      <c r="B618" s="119" t="s">
        <v>1220</v>
      </c>
      <c r="C618" s="119" t="s">
        <v>195</v>
      </c>
      <c r="D618" s="119" t="s">
        <v>1224</v>
      </c>
      <c r="E618" s="119" t="s">
        <v>1222</v>
      </c>
      <c r="F618" s="119"/>
      <c r="G618" s="119" t="s">
        <v>210</v>
      </c>
      <c r="H618" s="119">
        <v>1</v>
      </c>
      <c r="I618" s="119" t="s">
        <v>988</v>
      </c>
      <c r="J618" s="119">
        <v>2050</v>
      </c>
      <c r="K618" s="120">
        <v>1</v>
      </c>
    </row>
    <row r="619" spans="1:11" x14ac:dyDescent="0.25">
      <c r="A619" s="119" t="s">
        <v>1219</v>
      </c>
      <c r="B619" s="119" t="s">
        <v>1220</v>
      </c>
      <c r="C619" s="119" t="s">
        <v>195</v>
      </c>
      <c r="D619" s="119" t="s">
        <v>1224</v>
      </c>
      <c r="E619" s="119" t="s">
        <v>1222</v>
      </c>
      <c r="F619" s="119"/>
      <c r="G619" s="119" t="s">
        <v>210</v>
      </c>
      <c r="H619" s="119">
        <v>1</v>
      </c>
      <c r="I619" s="119" t="s">
        <v>194</v>
      </c>
      <c r="J619" s="119">
        <v>2015</v>
      </c>
      <c r="K619" s="120">
        <v>1</v>
      </c>
    </row>
    <row r="620" spans="1:11" x14ac:dyDescent="0.25">
      <c r="A620" s="119" t="s">
        <v>1219</v>
      </c>
      <c r="B620" s="119" t="s">
        <v>1220</v>
      </c>
      <c r="C620" s="119" t="s">
        <v>195</v>
      </c>
      <c r="D620" s="119" t="s">
        <v>1224</v>
      </c>
      <c r="E620" s="119" t="s">
        <v>1222</v>
      </c>
      <c r="F620" s="119"/>
      <c r="G620" s="119" t="s">
        <v>210</v>
      </c>
      <c r="H620" s="119">
        <v>1</v>
      </c>
      <c r="I620" s="119" t="s">
        <v>194</v>
      </c>
      <c r="J620" s="119">
        <v>2020</v>
      </c>
      <c r="K620" s="120">
        <v>1</v>
      </c>
    </row>
    <row r="621" spans="1:11" x14ac:dyDescent="0.25">
      <c r="A621" s="119" t="s">
        <v>1219</v>
      </c>
      <c r="B621" s="119" t="s">
        <v>1220</v>
      </c>
      <c r="C621" s="119" t="s">
        <v>195</v>
      </c>
      <c r="D621" s="119" t="s">
        <v>1224</v>
      </c>
      <c r="E621" s="119" t="s">
        <v>1222</v>
      </c>
      <c r="F621" s="119"/>
      <c r="G621" s="119" t="s">
        <v>210</v>
      </c>
      <c r="H621" s="119">
        <v>1</v>
      </c>
      <c r="I621" s="119" t="s">
        <v>194</v>
      </c>
      <c r="J621" s="119">
        <v>2030</v>
      </c>
      <c r="K621" s="120">
        <v>1</v>
      </c>
    </row>
    <row r="622" spans="1:11" x14ac:dyDescent="0.25">
      <c r="A622" s="119" t="s">
        <v>1219</v>
      </c>
      <c r="B622" s="119" t="s">
        <v>1220</v>
      </c>
      <c r="C622" s="119" t="s">
        <v>195</v>
      </c>
      <c r="D622" s="119" t="s">
        <v>1224</v>
      </c>
      <c r="E622" s="119" t="s">
        <v>1222</v>
      </c>
      <c r="F622" s="119"/>
      <c r="G622" s="119" t="s">
        <v>210</v>
      </c>
      <c r="H622" s="119">
        <v>1</v>
      </c>
      <c r="I622" s="119" t="s">
        <v>194</v>
      </c>
      <c r="J622" s="119">
        <v>2040</v>
      </c>
      <c r="K622" s="120">
        <v>1</v>
      </c>
    </row>
    <row r="623" spans="1:11" x14ac:dyDescent="0.25">
      <c r="A623" s="119" t="s">
        <v>1219</v>
      </c>
      <c r="B623" s="119" t="s">
        <v>1220</v>
      </c>
      <c r="C623" s="119" t="s">
        <v>195</v>
      </c>
      <c r="D623" s="119" t="s">
        <v>1224</v>
      </c>
      <c r="E623" s="119" t="s">
        <v>1222</v>
      </c>
      <c r="F623" s="119"/>
      <c r="G623" s="119" t="s">
        <v>210</v>
      </c>
      <c r="H623" s="119">
        <v>1</v>
      </c>
      <c r="I623" s="119" t="s">
        <v>194</v>
      </c>
      <c r="J623" s="119">
        <v>2050</v>
      </c>
      <c r="K623" s="120">
        <v>1</v>
      </c>
    </row>
    <row r="624" spans="1:11" x14ac:dyDescent="0.25">
      <c r="A624" s="119" t="s">
        <v>1219</v>
      </c>
      <c r="B624" s="119" t="s">
        <v>1220</v>
      </c>
      <c r="C624" s="119" t="s">
        <v>195</v>
      </c>
      <c r="D624" s="119" t="s">
        <v>1086</v>
      </c>
      <c r="E624" s="119" t="s">
        <v>1074</v>
      </c>
      <c r="F624" s="119"/>
      <c r="G624" s="119"/>
      <c r="H624" s="119"/>
      <c r="I624" s="119" t="s">
        <v>194</v>
      </c>
      <c r="J624" s="119">
        <v>2015</v>
      </c>
      <c r="K624" s="120">
        <v>4</v>
      </c>
    </row>
    <row r="625" spans="1:11" x14ac:dyDescent="0.25">
      <c r="A625" s="119" t="s">
        <v>1219</v>
      </c>
      <c r="B625" s="119" t="s">
        <v>1220</v>
      </c>
      <c r="C625" s="119" t="s">
        <v>195</v>
      </c>
      <c r="D625" s="119" t="s">
        <v>1086</v>
      </c>
      <c r="E625" s="119" t="s">
        <v>1074</v>
      </c>
      <c r="F625" s="119"/>
      <c r="G625" s="119"/>
      <c r="H625" s="119"/>
      <c r="I625" s="119" t="s">
        <v>194</v>
      </c>
      <c r="J625" s="119">
        <v>2020</v>
      </c>
      <c r="K625" s="120">
        <v>4</v>
      </c>
    </row>
    <row r="626" spans="1:11" x14ac:dyDescent="0.25">
      <c r="A626" s="119" t="s">
        <v>1219</v>
      </c>
      <c r="B626" s="119" t="s">
        <v>1220</v>
      </c>
      <c r="C626" s="119" t="s">
        <v>195</v>
      </c>
      <c r="D626" s="119" t="s">
        <v>1086</v>
      </c>
      <c r="E626" s="119" t="s">
        <v>1074</v>
      </c>
      <c r="F626" s="119"/>
      <c r="G626" s="119"/>
      <c r="H626" s="119"/>
      <c r="I626" s="119" t="s">
        <v>194</v>
      </c>
      <c r="J626" s="119">
        <v>2030</v>
      </c>
      <c r="K626" s="120">
        <v>0</v>
      </c>
    </row>
    <row r="627" spans="1:11" x14ac:dyDescent="0.25">
      <c r="A627" s="119" t="s">
        <v>1219</v>
      </c>
      <c r="B627" s="119" t="s">
        <v>1220</v>
      </c>
      <c r="C627" s="119" t="s">
        <v>195</v>
      </c>
      <c r="D627" s="119" t="s">
        <v>1086</v>
      </c>
      <c r="E627" s="119" t="s">
        <v>1074</v>
      </c>
      <c r="F627" s="119"/>
      <c r="G627" s="119"/>
      <c r="H627" s="119"/>
      <c r="I627" s="119" t="s">
        <v>194</v>
      </c>
      <c r="J627" s="119">
        <v>2040</v>
      </c>
      <c r="K627" s="120">
        <v>0</v>
      </c>
    </row>
    <row r="628" spans="1:11" x14ac:dyDescent="0.25">
      <c r="A628" s="119" t="s">
        <v>1219</v>
      </c>
      <c r="B628" s="119" t="s">
        <v>1220</v>
      </c>
      <c r="C628" s="119" t="s">
        <v>195</v>
      </c>
      <c r="D628" s="119" t="s">
        <v>1086</v>
      </c>
      <c r="E628" s="119" t="s">
        <v>1074</v>
      </c>
      <c r="F628" s="119"/>
      <c r="G628" s="119"/>
      <c r="H628" s="119"/>
      <c r="I628" s="119" t="s">
        <v>194</v>
      </c>
      <c r="J628" s="119">
        <v>2050</v>
      </c>
      <c r="K628" s="120">
        <v>0</v>
      </c>
    </row>
    <row r="629" spans="1:11" x14ac:dyDescent="0.25">
      <c r="A629" s="119" t="s">
        <v>1219</v>
      </c>
      <c r="B629" s="119" t="s">
        <v>1220</v>
      </c>
      <c r="C629" s="119" t="s">
        <v>195</v>
      </c>
      <c r="D629" s="119" t="s">
        <v>1225</v>
      </c>
      <c r="E629" s="119" t="s">
        <v>1222</v>
      </c>
      <c r="F629" s="119"/>
      <c r="G629" s="119" t="s">
        <v>251</v>
      </c>
      <c r="H629" s="119">
        <v>1</v>
      </c>
      <c r="I629" s="119" t="s">
        <v>987</v>
      </c>
      <c r="J629" s="119">
        <v>2020</v>
      </c>
      <c r="K629" s="120">
        <v>0.8</v>
      </c>
    </row>
    <row r="630" spans="1:11" x14ac:dyDescent="0.25">
      <c r="A630" s="119" t="s">
        <v>1219</v>
      </c>
      <c r="B630" s="119" t="s">
        <v>1220</v>
      </c>
      <c r="C630" s="119" t="s">
        <v>195</v>
      </c>
      <c r="D630" s="119" t="s">
        <v>1225</v>
      </c>
      <c r="E630" s="119" t="s">
        <v>1222</v>
      </c>
      <c r="F630" s="119"/>
      <c r="G630" s="119" t="s">
        <v>251</v>
      </c>
      <c r="H630" s="119">
        <v>1</v>
      </c>
      <c r="I630" s="119" t="s">
        <v>987</v>
      </c>
      <c r="J630" s="119">
        <v>2050</v>
      </c>
      <c r="K630" s="120">
        <v>0.8</v>
      </c>
    </row>
    <row r="631" spans="1:11" x14ac:dyDescent="0.25">
      <c r="A631" s="119" t="s">
        <v>1219</v>
      </c>
      <c r="B631" s="119" t="s">
        <v>1220</v>
      </c>
      <c r="C631" s="119" t="s">
        <v>195</v>
      </c>
      <c r="D631" s="119" t="s">
        <v>1225</v>
      </c>
      <c r="E631" s="119" t="s">
        <v>1222</v>
      </c>
      <c r="F631" s="119"/>
      <c r="G631" s="119" t="s">
        <v>251</v>
      </c>
      <c r="H631" s="119">
        <v>1</v>
      </c>
      <c r="I631" s="119" t="s">
        <v>988</v>
      </c>
      <c r="J631" s="119">
        <v>2020</v>
      </c>
      <c r="K631" s="120">
        <v>1.1000000000000001</v>
      </c>
    </row>
    <row r="632" spans="1:11" x14ac:dyDescent="0.25">
      <c r="A632" s="119" t="s">
        <v>1219</v>
      </c>
      <c r="B632" s="119" t="s">
        <v>1220</v>
      </c>
      <c r="C632" s="119" t="s">
        <v>195</v>
      </c>
      <c r="D632" s="119" t="s">
        <v>1225</v>
      </c>
      <c r="E632" s="119" t="s">
        <v>1222</v>
      </c>
      <c r="F632" s="119"/>
      <c r="G632" s="119" t="s">
        <v>251</v>
      </c>
      <c r="H632" s="119">
        <v>1</v>
      </c>
      <c r="I632" s="119" t="s">
        <v>988</v>
      </c>
      <c r="J632" s="119">
        <v>2050</v>
      </c>
      <c r="K632" s="120">
        <v>1.1000000000000001</v>
      </c>
    </row>
    <row r="633" spans="1:11" x14ac:dyDescent="0.25">
      <c r="A633" s="119" t="s">
        <v>1219</v>
      </c>
      <c r="B633" s="119" t="s">
        <v>1220</v>
      </c>
      <c r="C633" s="119" t="s">
        <v>195</v>
      </c>
      <c r="D633" s="119" t="s">
        <v>1225</v>
      </c>
      <c r="E633" s="119" t="s">
        <v>1222</v>
      </c>
      <c r="F633" s="119"/>
      <c r="G633" s="119" t="s">
        <v>251</v>
      </c>
      <c r="H633" s="119">
        <v>1</v>
      </c>
      <c r="I633" s="119" t="s">
        <v>194</v>
      </c>
      <c r="J633" s="119">
        <v>2015</v>
      </c>
      <c r="K633" s="120">
        <v>1.47E-2</v>
      </c>
    </row>
    <row r="634" spans="1:11" x14ac:dyDescent="0.25">
      <c r="A634" s="119" t="s">
        <v>1219</v>
      </c>
      <c r="B634" s="119" t="s">
        <v>1220</v>
      </c>
      <c r="C634" s="119" t="s">
        <v>195</v>
      </c>
      <c r="D634" s="119" t="s">
        <v>1225</v>
      </c>
      <c r="E634" s="119" t="s">
        <v>1222</v>
      </c>
      <c r="F634" s="119"/>
      <c r="G634" s="119" t="s">
        <v>251</v>
      </c>
      <c r="H634" s="119">
        <v>1</v>
      </c>
      <c r="I634" s="119" t="s">
        <v>194</v>
      </c>
      <c r="J634" s="119">
        <v>2020</v>
      </c>
      <c r="K634" s="120">
        <v>1.47E-2</v>
      </c>
    </row>
    <row r="635" spans="1:11" x14ac:dyDescent="0.25">
      <c r="A635" s="119" t="s">
        <v>1219</v>
      </c>
      <c r="B635" s="119" t="s">
        <v>1220</v>
      </c>
      <c r="C635" s="119" t="s">
        <v>195</v>
      </c>
      <c r="D635" s="119" t="s">
        <v>1225</v>
      </c>
      <c r="E635" s="119" t="s">
        <v>1222</v>
      </c>
      <c r="F635" s="119"/>
      <c r="G635" s="119" t="s">
        <v>251</v>
      </c>
      <c r="H635" s="119">
        <v>1</v>
      </c>
      <c r="I635" s="119" t="s">
        <v>194</v>
      </c>
      <c r="J635" s="119">
        <v>2030</v>
      </c>
      <c r="K635" s="120">
        <v>1.547368421052631E-2</v>
      </c>
    </row>
    <row r="636" spans="1:11" x14ac:dyDescent="0.25">
      <c r="A636" s="119" t="s">
        <v>1219</v>
      </c>
      <c r="B636" s="119" t="s">
        <v>1220</v>
      </c>
      <c r="C636" s="119" t="s">
        <v>195</v>
      </c>
      <c r="D636" s="119" t="s">
        <v>1225</v>
      </c>
      <c r="E636" s="119" t="s">
        <v>1222</v>
      </c>
      <c r="F636" s="119"/>
      <c r="G636" s="119" t="s">
        <v>251</v>
      </c>
      <c r="H636" s="119">
        <v>1</v>
      </c>
      <c r="I636" s="119" t="s">
        <v>194</v>
      </c>
      <c r="J636" s="119">
        <v>2040</v>
      </c>
      <c r="K636" s="120">
        <v>1.6440789473684211E-2</v>
      </c>
    </row>
    <row r="637" spans="1:11" x14ac:dyDescent="0.25">
      <c r="A637" s="119" t="s">
        <v>1219</v>
      </c>
      <c r="B637" s="119" t="s">
        <v>1220</v>
      </c>
      <c r="C637" s="119" t="s">
        <v>195</v>
      </c>
      <c r="D637" s="119" t="s">
        <v>1225</v>
      </c>
      <c r="E637" s="119" t="s">
        <v>1222</v>
      </c>
      <c r="F637" s="119"/>
      <c r="G637" s="119" t="s">
        <v>251</v>
      </c>
      <c r="H637" s="119">
        <v>1</v>
      </c>
      <c r="I637" s="119" t="s">
        <v>194</v>
      </c>
      <c r="J637" s="119">
        <v>2050</v>
      </c>
      <c r="K637" s="120">
        <v>1.7407894736842101E-2</v>
      </c>
    </row>
    <row r="638" spans="1:11" x14ac:dyDescent="0.25">
      <c r="A638" s="119" t="s">
        <v>1219</v>
      </c>
      <c r="B638" s="119" t="s">
        <v>1220</v>
      </c>
      <c r="C638" s="119" t="s">
        <v>195</v>
      </c>
      <c r="D638" s="119" t="s">
        <v>1226</v>
      </c>
      <c r="E638" s="119" t="s">
        <v>1222</v>
      </c>
      <c r="F638" s="119"/>
      <c r="G638" s="119" t="s">
        <v>251</v>
      </c>
      <c r="H638" s="119">
        <v>1</v>
      </c>
      <c r="I638" s="119" t="s">
        <v>987</v>
      </c>
      <c r="J638" s="119">
        <v>2020</v>
      </c>
      <c r="K638" s="120">
        <v>0.8</v>
      </c>
    </row>
    <row r="639" spans="1:11" x14ac:dyDescent="0.25">
      <c r="A639" s="119" t="s">
        <v>1219</v>
      </c>
      <c r="B639" s="119" t="s">
        <v>1220</v>
      </c>
      <c r="C639" s="119" t="s">
        <v>195</v>
      </c>
      <c r="D639" s="119" t="s">
        <v>1226</v>
      </c>
      <c r="E639" s="119" t="s">
        <v>1222</v>
      </c>
      <c r="F639" s="119"/>
      <c r="G639" s="119" t="s">
        <v>251</v>
      </c>
      <c r="H639" s="119">
        <v>1</v>
      </c>
      <c r="I639" s="119" t="s">
        <v>987</v>
      </c>
      <c r="J639" s="119">
        <v>2050</v>
      </c>
      <c r="K639" s="120">
        <v>0.8</v>
      </c>
    </row>
    <row r="640" spans="1:11" x14ac:dyDescent="0.25">
      <c r="A640" s="119" t="s">
        <v>1219</v>
      </c>
      <c r="B640" s="119" t="s">
        <v>1220</v>
      </c>
      <c r="C640" s="119" t="s">
        <v>195</v>
      </c>
      <c r="D640" s="119" t="s">
        <v>1226</v>
      </c>
      <c r="E640" s="119" t="s">
        <v>1222</v>
      </c>
      <c r="F640" s="119"/>
      <c r="G640" s="119" t="s">
        <v>251</v>
      </c>
      <c r="H640" s="119">
        <v>1</v>
      </c>
      <c r="I640" s="119" t="s">
        <v>988</v>
      </c>
      <c r="J640" s="119">
        <v>2020</v>
      </c>
      <c r="K640" s="120">
        <v>1.1000000000000001</v>
      </c>
    </row>
    <row r="641" spans="1:11" x14ac:dyDescent="0.25">
      <c r="A641" s="119" t="s">
        <v>1219</v>
      </c>
      <c r="B641" s="119" t="s">
        <v>1220</v>
      </c>
      <c r="C641" s="119" t="s">
        <v>195</v>
      </c>
      <c r="D641" s="119" t="s">
        <v>1226</v>
      </c>
      <c r="E641" s="119" t="s">
        <v>1222</v>
      </c>
      <c r="F641" s="119"/>
      <c r="G641" s="119" t="s">
        <v>251</v>
      </c>
      <c r="H641" s="119">
        <v>1</v>
      </c>
      <c r="I641" s="119" t="s">
        <v>988</v>
      </c>
      <c r="J641" s="119">
        <v>2050</v>
      </c>
      <c r="K641" s="120">
        <v>1.1000000000000001</v>
      </c>
    </row>
    <row r="642" spans="1:11" x14ac:dyDescent="0.25">
      <c r="A642" s="119" t="s">
        <v>1219</v>
      </c>
      <c r="B642" s="119" t="s">
        <v>1220</v>
      </c>
      <c r="C642" s="119" t="s">
        <v>195</v>
      </c>
      <c r="D642" s="119" t="s">
        <v>1226</v>
      </c>
      <c r="E642" s="119" t="s">
        <v>1222</v>
      </c>
      <c r="F642" s="119"/>
      <c r="G642" s="119" t="s">
        <v>251</v>
      </c>
      <c r="H642" s="119">
        <v>1</v>
      </c>
      <c r="I642" s="119" t="s">
        <v>194</v>
      </c>
      <c r="J642" s="119">
        <v>2015</v>
      </c>
      <c r="K642" s="120">
        <v>0.1376</v>
      </c>
    </row>
    <row r="643" spans="1:11" x14ac:dyDescent="0.25">
      <c r="A643" s="119" t="s">
        <v>1219</v>
      </c>
      <c r="B643" s="119" t="s">
        <v>1220</v>
      </c>
      <c r="C643" s="119" t="s">
        <v>195</v>
      </c>
      <c r="D643" s="119" t="s">
        <v>1226</v>
      </c>
      <c r="E643" s="119" t="s">
        <v>1222</v>
      </c>
      <c r="F643" s="119"/>
      <c r="G643" s="119" t="s">
        <v>251</v>
      </c>
      <c r="H643" s="119">
        <v>1</v>
      </c>
      <c r="I643" s="119" t="s">
        <v>194</v>
      </c>
      <c r="J643" s="119">
        <v>2020</v>
      </c>
      <c r="K643" s="120">
        <v>0.1376</v>
      </c>
    </row>
    <row r="644" spans="1:11" x14ac:dyDescent="0.25">
      <c r="A644" s="119" t="s">
        <v>1219</v>
      </c>
      <c r="B644" s="119" t="s">
        <v>1220</v>
      </c>
      <c r="C644" s="119" t="s">
        <v>195</v>
      </c>
      <c r="D644" s="119" t="s">
        <v>1226</v>
      </c>
      <c r="E644" s="119" t="s">
        <v>1222</v>
      </c>
      <c r="F644" s="119"/>
      <c r="G644" s="119" t="s">
        <v>251</v>
      </c>
      <c r="H644" s="119">
        <v>1</v>
      </c>
      <c r="I644" s="119" t="s">
        <v>194</v>
      </c>
      <c r="J644" s="119">
        <v>2030</v>
      </c>
      <c r="K644" s="120">
        <v>0.14484210526315791</v>
      </c>
    </row>
    <row r="645" spans="1:11" x14ac:dyDescent="0.25">
      <c r="A645" s="119" t="s">
        <v>1219</v>
      </c>
      <c r="B645" s="119" t="s">
        <v>1220</v>
      </c>
      <c r="C645" s="119" t="s">
        <v>195</v>
      </c>
      <c r="D645" s="119" t="s">
        <v>1226</v>
      </c>
      <c r="E645" s="119" t="s">
        <v>1222</v>
      </c>
      <c r="F645" s="119"/>
      <c r="G645" s="119" t="s">
        <v>251</v>
      </c>
      <c r="H645" s="119">
        <v>1</v>
      </c>
      <c r="I645" s="119" t="s">
        <v>194</v>
      </c>
      <c r="J645" s="119">
        <v>2040</v>
      </c>
      <c r="K645" s="120">
        <v>0.15389473684210531</v>
      </c>
    </row>
    <row r="646" spans="1:11" x14ac:dyDescent="0.25">
      <c r="A646" s="119" t="s">
        <v>1219</v>
      </c>
      <c r="B646" s="119" t="s">
        <v>1220</v>
      </c>
      <c r="C646" s="119" t="s">
        <v>195</v>
      </c>
      <c r="D646" s="119" t="s">
        <v>1226</v>
      </c>
      <c r="E646" s="119" t="s">
        <v>1222</v>
      </c>
      <c r="F646" s="119"/>
      <c r="G646" s="119" t="s">
        <v>251</v>
      </c>
      <c r="H646" s="119">
        <v>1</v>
      </c>
      <c r="I646" s="119" t="s">
        <v>194</v>
      </c>
      <c r="J646" s="119">
        <v>2050</v>
      </c>
      <c r="K646" s="120">
        <v>0.16294736842105259</v>
      </c>
    </row>
    <row r="647" spans="1:11" x14ac:dyDescent="0.25">
      <c r="A647" s="119" t="s">
        <v>1219</v>
      </c>
      <c r="B647" s="119" t="s">
        <v>1220</v>
      </c>
      <c r="C647" s="119" t="s">
        <v>195</v>
      </c>
      <c r="D647" s="119" t="s">
        <v>354</v>
      </c>
      <c r="E647" s="119" t="s">
        <v>1163</v>
      </c>
      <c r="F647" s="119"/>
      <c r="G647" s="119"/>
      <c r="H647" s="119"/>
      <c r="I647" s="119" t="s">
        <v>194</v>
      </c>
      <c r="J647" s="119">
        <v>2015</v>
      </c>
      <c r="K647" s="120">
        <v>2</v>
      </c>
    </row>
    <row r="648" spans="1:11" x14ac:dyDescent="0.25">
      <c r="A648" s="119" t="s">
        <v>1219</v>
      </c>
      <c r="B648" s="119" t="s">
        <v>1220</v>
      </c>
      <c r="C648" s="119" t="s">
        <v>195</v>
      </c>
      <c r="D648" s="119" t="s">
        <v>354</v>
      </c>
      <c r="E648" s="119" t="s">
        <v>1163</v>
      </c>
      <c r="F648" s="119"/>
      <c r="G648" s="119"/>
      <c r="H648" s="119"/>
      <c r="I648" s="119" t="s">
        <v>194</v>
      </c>
      <c r="J648" s="119">
        <v>2020</v>
      </c>
      <c r="K648" s="120">
        <v>2</v>
      </c>
    </row>
    <row r="649" spans="1:11" x14ac:dyDescent="0.25">
      <c r="A649" s="119" t="s">
        <v>1219</v>
      </c>
      <c r="B649" s="119" t="s">
        <v>1220</v>
      </c>
      <c r="C649" s="119" t="s">
        <v>195</v>
      </c>
      <c r="D649" s="119" t="s">
        <v>354</v>
      </c>
      <c r="E649" s="119" t="s">
        <v>1163</v>
      </c>
      <c r="F649" s="119"/>
      <c r="G649" s="119"/>
      <c r="H649" s="119"/>
      <c r="I649" s="119" t="s">
        <v>194</v>
      </c>
      <c r="J649" s="119">
        <v>2030</v>
      </c>
      <c r="K649" s="120">
        <v>2</v>
      </c>
    </row>
    <row r="650" spans="1:11" x14ac:dyDescent="0.25">
      <c r="A650" s="119" t="s">
        <v>1219</v>
      </c>
      <c r="B650" s="119" t="s">
        <v>1220</v>
      </c>
      <c r="C650" s="119" t="s">
        <v>195</v>
      </c>
      <c r="D650" s="119" t="s">
        <v>354</v>
      </c>
      <c r="E650" s="119" t="s">
        <v>1163</v>
      </c>
      <c r="F650" s="119"/>
      <c r="G650" s="119"/>
      <c r="H650" s="119"/>
      <c r="I650" s="119" t="s">
        <v>194</v>
      </c>
      <c r="J650" s="119">
        <v>2040</v>
      </c>
      <c r="K650" s="120">
        <v>2</v>
      </c>
    </row>
    <row r="651" spans="1:11" x14ac:dyDescent="0.25">
      <c r="A651" s="119" t="s">
        <v>1219</v>
      </c>
      <c r="B651" s="119" t="s">
        <v>1220</v>
      </c>
      <c r="C651" s="119" t="s">
        <v>195</v>
      </c>
      <c r="D651" s="119" t="s">
        <v>354</v>
      </c>
      <c r="E651" s="119" t="s">
        <v>1163</v>
      </c>
      <c r="F651" s="119"/>
      <c r="G651" s="119"/>
      <c r="H651" s="119"/>
      <c r="I651" s="119" t="s">
        <v>194</v>
      </c>
      <c r="J651" s="119">
        <v>2050</v>
      </c>
      <c r="K651" s="120">
        <v>2</v>
      </c>
    </row>
    <row r="652" spans="1:11" x14ac:dyDescent="0.25">
      <c r="A652" s="119" t="s">
        <v>1219</v>
      </c>
      <c r="B652" s="119" t="s">
        <v>1220</v>
      </c>
      <c r="C652" s="119" t="s">
        <v>195</v>
      </c>
      <c r="D652" s="119" t="s">
        <v>215</v>
      </c>
      <c r="E652" s="119" t="s">
        <v>202</v>
      </c>
      <c r="F652" s="119"/>
      <c r="G652" s="119"/>
      <c r="H652" s="119"/>
      <c r="I652" s="119" t="s">
        <v>194</v>
      </c>
      <c r="J652" s="119">
        <v>2015</v>
      </c>
      <c r="K652" s="120">
        <v>20</v>
      </c>
    </row>
    <row r="653" spans="1:11" x14ac:dyDescent="0.25">
      <c r="A653" s="119" t="s">
        <v>1219</v>
      </c>
      <c r="B653" s="119" t="s">
        <v>1220</v>
      </c>
      <c r="C653" s="119" t="s">
        <v>195</v>
      </c>
      <c r="D653" s="119" t="s">
        <v>215</v>
      </c>
      <c r="E653" s="119" t="s">
        <v>202</v>
      </c>
      <c r="F653" s="119"/>
      <c r="G653" s="119"/>
      <c r="H653" s="119"/>
      <c r="I653" s="119" t="s">
        <v>194</v>
      </c>
      <c r="J653" s="119">
        <v>2020</v>
      </c>
      <c r="K653" s="120">
        <v>25</v>
      </c>
    </row>
    <row r="654" spans="1:11" x14ac:dyDescent="0.25">
      <c r="A654" s="119" t="s">
        <v>1219</v>
      </c>
      <c r="B654" s="119" t="s">
        <v>1220</v>
      </c>
      <c r="C654" s="119" t="s">
        <v>195</v>
      </c>
      <c r="D654" s="119" t="s">
        <v>215</v>
      </c>
      <c r="E654" s="119" t="s">
        <v>202</v>
      </c>
      <c r="F654" s="119"/>
      <c r="G654" s="119"/>
      <c r="H654" s="119"/>
      <c r="I654" s="119" t="s">
        <v>194</v>
      </c>
      <c r="J654" s="119">
        <v>2030</v>
      </c>
      <c r="K654" s="120">
        <v>25</v>
      </c>
    </row>
    <row r="655" spans="1:11" x14ac:dyDescent="0.25">
      <c r="A655" s="119" t="s">
        <v>1219</v>
      </c>
      <c r="B655" s="119" t="s">
        <v>1220</v>
      </c>
      <c r="C655" s="119" t="s">
        <v>195</v>
      </c>
      <c r="D655" s="119" t="s">
        <v>215</v>
      </c>
      <c r="E655" s="119" t="s">
        <v>202</v>
      </c>
      <c r="F655" s="119"/>
      <c r="G655" s="119"/>
      <c r="H655" s="119"/>
      <c r="I655" s="119" t="s">
        <v>194</v>
      </c>
      <c r="J655" s="119">
        <v>2040</v>
      </c>
      <c r="K655" s="120">
        <v>25</v>
      </c>
    </row>
    <row r="656" spans="1:11" x14ac:dyDescent="0.25">
      <c r="A656" s="119" t="s">
        <v>1219</v>
      </c>
      <c r="B656" s="119" t="s">
        <v>1220</v>
      </c>
      <c r="C656" s="119" t="s">
        <v>195</v>
      </c>
      <c r="D656" s="119" t="s">
        <v>215</v>
      </c>
      <c r="E656" s="119" t="s">
        <v>202</v>
      </c>
      <c r="F656" s="119"/>
      <c r="G656" s="119"/>
      <c r="H656" s="119"/>
      <c r="I656" s="119" t="s">
        <v>194</v>
      </c>
      <c r="J656" s="119">
        <v>2050</v>
      </c>
      <c r="K656" s="120">
        <v>25</v>
      </c>
    </row>
    <row r="657" spans="1:11" x14ac:dyDescent="0.25">
      <c r="A657" s="119" t="s">
        <v>1219</v>
      </c>
      <c r="B657" s="119" t="s">
        <v>1220</v>
      </c>
      <c r="C657" s="119" t="s">
        <v>195</v>
      </c>
      <c r="D657" s="119" t="s">
        <v>1227</v>
      </c>
      <c r="E657" s="119" t="s">
        <v>1228</v>
      </c>
      <c r="F657" s="119"/>
      <c r="G657" s="119" t="s">
        <v>1229</v>
      </c>
      <c r="H657" s="119" t="s">
        <v>1230</v>
      </c>
      <c r="I657" s="119" t="s">
        <v>987</v>
      </c>
      <c r="J657" s="119">
        <v>2020</v>
      </c>
      <c r="K657" s="120">
        <v>1</v>
      </c>
    </row>
    <row r="658" spans="1:11" x14ac:dyDescent="0.25">
      <c r="A658" s="119" t="s">
        <v>1219</v>
      </c>
      <c r="B658" s="119" t="s">
        <v>1220</v>
      </c>
      <c r="C658" s="119" t="s">
        <v>195</v>
      </c>
      <c r="D658" s="119" t="s">
        <v>1227</v>
      </c>
      <c r="E658" s="119" t="s">
        <v>1228</v>
      </c>
      <c r="F658" s="119"/>
      <c r="G658" s="119" t="s">
        <v>1229</v>
      </c>
      <c r="H658" s="119" t="s">
        <v>1230</v>
      </c>
      <c r="I658" s="119" t="s">
        <v>987</v>
      </c>
      <c r="J658" s="119">
        <v>2050</v>
      </c>
      <c r="K658" s="120">
        <v>0.5</v>
      </c>
    </row>
    <row r="659" spans="1:11" x14ac:dyDescent="0.25">
      <c r="A659" s="119" t="s">
        <v>1219</v>
      </c>
      <c r="B659" s="119" t="s">
        <v>1220</v>
      </c>
      <c r="C659" s="119" t="s">
        <v>195</v>
      </c>
      <c r="D659" s="119" t="s">
        <v>1227</v>
      </c>
      <c r="E659" s="119" t="s">
        <v>1228</v>
      </c>
      <c r="F659" s="119"/>
      <c r="G659" s="119" t="s">
        <v>1229</v>
      </c>
      <c r="H659" s="119" t="s">
        <v>1230</v>
      </c>
      <c r="I659" s="119" t="s">
        <v>988</v>
      </c>
      <c r="J659" s="119">
        <v>2020</v>
      </c>
      <c r="K659" s="120">
        <v>1.5</v>
      </c>
    </row>
    <row r="660" spans="1:11" x14ac:dyDescent="0.25">
      <c r="A660" s="119" t="s">
        <v>1219</v>
      </c>
      <c r="B660" s="119" t="s">
        <v>1220</v>
      </c>
      <c r="C660" s="119" t="s">
        <v>195</v>
      </c>
      <c r="D660" s="119" t="s">
        <v>1227</v>
      </c>
      <c r="E660" s="119" t="s">
        <v>1228</v>
      </c>
      <c r="F660" s="119"/>
      <c r="G660" s="119" t="s">
        <v>1229</v>
      </c>
      <c r="H660" s="119" t="s">
        <v>1230</v>
      </c>
      <c r="I660" s="119" t="s">
        <v>988</v>
      </c>
      <c r="J660" s="119">
        <v>2050</v>
      </c>
      <c r="K660" s="120">
        <v>1.5</v>
      </c>
    </row>
    <row r="661" spans="1:11" x14ac:dyDescent="0.25">
      <c r="A661" s="119" t="s">
        <v>1219</v>
      </c>
      <c r="B661" s="119" t="s">
        <v>1220</v>
      </c>
      <c r="C661" s="119" t="s">
        <v>195</v>
      </c>
      <c r="D661" s="119" t="s">
        <v>1227</v>
      </c>
      <c r="E661" s="119" t="s">
        <v>1228</v>
      </c>
      <c r="F661" s="119"/>
      <c r="G661" s="119" t="s">
        <v>1229</v>
      </c>
      <c r="H661" s="119" t="s">
        <v>1230</v>
      </c>
      <c r="I661" s="119" t="s">
        <v>194</v>
      </c>
      <c r="J661" s="119">
        <v>2015</v>
      </c>
      <c r="K661" s="120">
        <v>50</v>
      </c>
    </row>
    <row r="662" spans="1:11" x14ac:dyDescent="0.25">
      <c r="A662" s="119" t="s">
        <v>1219</v>
      </c>
      <c r="B662" s="119" t="s">
        <v>1220</v>
      </c>
      <c r="C662" s="119" t="s">
        <v>195</v>
      </c>
      <c r="D662" s="119" t="s">
        <v>1227</v>
      </c>
      <c r="E662" s="119" t="s">
        <v>1228</v>
      </c>
      <c r="F662" s="119"/>
      <c r="G662" s="119" t="s">
        <v>1229</v>
      </c>
      <c r="H662" s="119" t="s">
        <v>1230</v>
      </c>
      <c r="I662" s="119" t="s">
        <v>194</v>
      </c>
      <c r="J662" s="119">
        <v>2020</v>
      </c>
      <c r="K662" s="120">
        <v>50</v>
      </c>
    </row>
    <row r="663" spans="1:11" x14ac:dyDescent="0.25">
      <c r="A663" s="119" t="s">
        <v>1219</v>
      </c>
      <c r="B663" s="119" t="s">
        <v>1220</v>
      </c>
      <c r="C663" s="119" t="s">
        <v>195</v>
      </c>
      <c r="D663" s="119" t="s">
        <v>1227</v>
      </c>
      <c r="E663" s="119" t="s">
        <v>1228</v>
      </c>
      <c r="F663" s="119"/>
      <c r="G663" s="119" t="s">
        <v>1229</v>
      </c>
      <c r="H663" s="119" t="s">
        <v>1230</v>
      </c>
      <c r="I663" s="119" t="s">
        <v>194</v>
      </c>
      <c r="J663" s="119">
        <v>2030</v>
      </c>
      <c r="K663" s="120">
        <v>100</v>
      </c>
    </row>
    <row r="664" spans="1:11" x14ac:dyDescent="0.25">
      <c r="A664" s="119" t="s">
        <v>1219</v>
      </c>
      <c r="B664" s="119" t="s">
        <v>1220</v>
      </c>
      <c r="C664" s="119" t="s">
        <v>195</v>
      </c>
      <c r="D664" s="119" t="s">
        <v>1227</v>
      </c>
      <c r="E664" s="119" t="s">
        <v>1228</v>
      </c>
      <c r="F664" s="119"/>
      <c r="G664" s="119" t="s">
        <v>1229</v>
      </c>
      <c r="H664" s="119" t="s">
        <v>1230</v>
      </c>
      <c r="I664" s="119" t="s">
        <v>194</v>
      </c>
      <c r="J664" s="119">
        <v>2040</v>
      </c>
      <c r="K664" s="120">
        <v>125</v>
      </c>
    </row>
    <row r="665" spans="1:11" x14ac:dyDescent="0.25">
      <c r="A665" s="119" t="s">
        <v>1219</v>
      </c>
      <c r="B665" s="119" t="s">
        <v>1220</v>
      </c>
      <c r="C665" s="119" t="s">
        <v>195</v>
      </c>
      <c r="D665" s="119" t="s">
        <v>1227</v>
      </c>
      <c r="E665" s="119" t="s">
        <v>1228</v>
      </c>
      <c r="F665" s="119"/>
      <c r="G665" s="119" t="s">
        <v>1229</v>
      </c>
      <c r="H665" s="119" t="s">
        <v>1230</v>
      </c>
      <c r="I665" s="119" t="s">
        <v>194</v>
      </c>
      <c r="J665" s="119">
        <v>2050</v>
      </c>
      <c r="K665" s="120">
        <v>150</v>
      </c>
    </row>
    <row r="666" spans="1:11" x14ac:dyDescent="0.25">
      <c r="A666" s="119" t="s">
        <v>1219</v>
      </c>
      <c r="B666" s="119" t="s">
        <v>1220</v>
      </c>
      <c r="C666" s="119" t="s">
        <v>195</v>
      </c>
      <c r="D666" s="119" t="s">
        <v>1231</v>
      </c>
      <c r="E666" s="119" t="s">
        <v>1090</v>
      </c>
      <c r="F666" s="119"/>
      <c r="G666" s="119" t="s">
        <v>1232</v>
      </c>
      <c r="H666" s="119" t="s">
        <v>1230</v>
      </c>
      <c r="I666" s="119" t="s">
        <v>987</v>
      </c>
      <c r="J666" s="119">
        <v>2020</v>
      </c>
      <c r="K666" s="120">
        <v>1</v>
      </c>
    </row>
    <row r="667" spans="1:11" x14ac:dyDescent="0.25">
      <c r="A667" s="119" t="s">
        <v>1219</v>
      </c>
      <c r="B667" s="119" t="s">
        <v>1220</v>
      </c>
      <c r="C667" s="119" t="s">
        <v>195</v>
      </c>
      <c r="D667" s="119" t="s">
        <v>1231</v>
      </c>
      <c r="E667" s="119" t="s">
        <v>1090</v>
      </c>
      <c r="F667" s="119"/>
      <c r="G667" s="119" t="s">
        <v>1232</v>
      </c>
      <c r="H667" s="119" t="s">
        <v>1230</v>
      </c>
      <c r="I667" s="119" t="s">
        <v>987</v>
      </c>
      <c r="J667" s="119">
        <v>2050</v>
      </c>
      <c r="K667" s="120">
        <v>0.5</v>
      </c>
    </row>
    <row r="668" spans="1:11" x14ac:dyDescent="0.25">
      <c r="A668" s="119" t="s">
        <v>1219</v>
      </c>
      <c r="B668" s="119" t="s">
        <v>1220</v>
      </c>
      <c r="C668" s="119" t="s">
        <v>195</v>
      </c>
      <c r="D668" s="119" t="s">
        <v>1231</v>
      </c>
      <c r="E668" s="119" t="s">
        <v>1090</v>
      </c>
      <c r="F668" s="119"/>
      <c r="G668" s="119" t="s">
        <v>1232</v>
      </c>
      <c r="H668" s="119" t="s">
        <v>1230</v>
      </c>
      <c r="I668" s="119" t="s">
        <v>988</v>
      </c>
      <c r="J668" s="119">
        <v>2020</v>
      </c>
      <c r="K668" s="120">
        <v>1.5</v>
      </c>
    </row>
    <row r="669" spans="1:11" x14ac:dyDescent="0.25">
      <c r="A669" s="119" t="s">
        <v>1219</v>
      </c>
      <c r="B669" s="119" t="s">
        <v>1220</v>
      </c>
      <c r="C669" s="119" t="s">
        <v>195</v>
      </c>
      <c r="D669" s="119" t="s">
        <v>1231</v>
      </c>
      <c r="E669" s="119" t="s">
        <v>1090</v>
      </c>
      <c r="F669" s="119"/>
      <c r="G669" s="119" t="s">
        <v>1232</v>
      </c>
      <c r="H669" s="119" t="s">
        <v>1230</v>
      </c>
      <c r="I669" s="119" t="s">
        <v>988</v>
      </c>
      <c r="J669" s="119">
        <v>2050</v>
      </c>
      <c r="K669" s="120">
        <v>1.5</v>
      </c>
    </row>
    <row r="670" spans="1:11" x14ac:dyDescent="0.25">
      <c r="A670" s="119" t="s">
        <v>1219</v>
      </c>
      <c r="B670" s="119" t="s">
        <v>1220</v>
      </c>
      <c r="C670" s="119" t="s">
        <v>195</v>
      </c>
      <c r="D670" s="119" t="s">
        <v>1231</v>
      </c>
      <c r="E670" s="119" t="s">
        <v>1090</v>
      </c>
      <c r="F670" s="119"/>
      <c r="G670" s="119" t="s">
        <v>1232</v>
      </c>
      <c r="H670" s="119" t="s">
        <v>1230</v>
      </c>
      <c r="I670" s="119" t="s">
        <v>194</v>
      </c>
      <c r="J670" s="119">
        <v>2015</v>
      </c>
      <c r="K670" s="120">
        <v>75</v>
      </c>
    </row>
    <row r="671" spans="1:11" x14ac:dyDescent="0.25">
      <c r="A671" s="119" t="s">
        <v>1219</v>
      </c>
      <c r="B671" s="119" t="s">
        <v>1220</v>
      </c>
      <c r="C671" s="119" t="s">
        <v>195</v>
      </c>
      <c r="D671" s="119" t="s">
        <v>1231</v>
      </c>
      <c r="E671" s="119" t="s">
        <v>1090</v>
      </c>
      <c r="F671" s="119"/>
      <c r="G671" s="119" t="s">
        <v>1232</v>
      </c>
      <c r="H671" s="119" t="s">
        <v>1230</v>
      </c>
      <c r="I671" s="119" t="s">
        <v>194</v>
      </c>
      <c r="J671" s="119">
        <v>2020</v>
      </c>
      <c r="K671" s="120">
        <v>75</v>
      </c>
    </row>
    <row r="672" spans="1:11" x14ac:dyDescent="0.25">
      <c r="A672" s="119" t="s">
        <v>1219</v>
      </c>
      <c r="B672" s="119" t="s">
        <v>1220</v>
      </c>
      <c r="C672" s="119" t="s">
        <v>195</v>
      </c>
      <c r="D672" s="119" t="s">
        <v>1231</v>
      </c>
      <c r="E672" s="119" t="s">
        <v>1090</v>
      </c>
      <c r="F672" s="119"/>
      <c r="G672" s="119" t="s">
        <v>1232</v>
      </c>
      <c r="H672" s="119" t="s">
        <v>1230</v>
      </c>
      <c r="I672" s="119" t="s">
        <v>194</v>
      </c>
      <c r="J672" s="119">
        <v>2030</v>
      </c>
      <c r="K672" s="120">
        <v>150</v>
      </c>
    </row>
    <row r="673" spans="1:11" x14ac:dyDescent="0.25">
      <c r="A673" s="119" t="s">
        <v>1219</v>
      </c>
      <c r="B673" s="119" t="s">
        <v>1220</v>
      </c>
      <c r="C673" s="119" t="s">
        <v>195</v>
      </c>
      <c r="D673" s="119" t="s">
        <v>1231</v>
      </c>
      <c r="E673" s="119" t="s">
        <v>1090</v>
      </c>
      <c r="F673" s="119"/>
      <c r="G673" s="119" t="s">
        <v>1232</v>
      </c>
      <c r="H673" s="119" t="s">
        <v>1230</v>
      </c>
      <c r="I673" s="119" t="s">
        <v>194</v>
      </c>
      <c r="J673" s="119">
        <v>2040</v>
      </c>
      <c r="K673" s="120">
        <v>190</v>
      </c>
    </row>
    <row r="674" spans="1:11" x14ac:dyDescent="0.25">
      <c r="A674" s="119" t="s">
        <v>1219</v>
      </c>
      <c r="B674" s="119" t="s">
        <v>1220</v>
      </c>
      <c r="C674" s="119" t="s">
        <v>195</v>
      </c>
      <c r="D674" s="119" t="s">
        <v>1231</v>
      </c>
      <c r="E674" s="119" t="s">
        <v>1090</v>
      </c>
      <c r="F674" s="119"/>
      <c r="G674" s="119" t="s">
        <v>1232</v>
      </c>
      <c r="H674" s="119" t="s">
        <v>1230</v>
      </c>
      <c r="I674" s="119" t="s">
        <v>194</v>
      </c>
      <c r="J674" s="119">
        <v>2050</v>
      </c>
      <c r="K674" s="120">
        <v>225</v>
      </c>
    </row>
    <row r="675" spans="1:11" x14ac:dyDescent="0.25">
      <c r="A675" s="119" t="s">
        <v>1219</v>
      </c>
      <c r="B675" s="119" t="s">
        <v>1220</v>
      </c>
      <c r="C675" s="119" t="s">
        <v>233</v>
      </c>
      <c r="D675" s="119" t="s">
        <v>1233</v>
      </c>
      <c r="E675" s="119" t="s">
        <v>1074</v>
      </c>
      <c r="F675" s="119"/>
      <c r="G675" s="119"/>
      <c r="H675" s="119"/>
      <c r="I675" s="119" t="s">
        <v>194</v>
      </c>
      <c r="J675" s="119">
        <v>2015</v>
      </c>
      <c r="K675" s="120">
        <v>75</v>
      </c>
    </row>
    <row r="676" spans="1:11" x14ac:dyDescent="0.25">
      <c r="A676" s="119" t="s">
        <v>1219</v>
      </c>
      <c r="B676" s="119" t="s">
        <v>1220</v>
      </c>
      <c r="C676" s="119" t="s">
        <v>233</v>
      </c>
      <c r="D676" s="119" t="s">
        <v>1233</v>
      </c>
      <c r="E676" s="119" t="s">
        <v>1074</v>
      </c>
      <c r="F676" s="119"/>
      <c r="G676" s="119"/>
      <c r="H676" s="119"/>
      <c r="I676" s="119" t="s">
        <v>194</v>
      </c>
      <c r="J676" s="119">
        <v>2020</v>
      </c>
      <c r="K676" s="120">
        <v>75</v>
      </c>
    </row>
    <row r="677" spans="1:11" x14ac:dyDescent="0.25">
      <c r="A677" s="119" t="s">
        <v>1219</v>
      </c>
      <c r="B677" s="119" t="s">
        <v>1220</v>
      </c>
      <c r="C677" s="119" t="s">
        <v>233</v>
      </c>
      <c r="D677" s="119" t="s">
        <v>1233</v>
      </c>
      <c r="E677" s="119" t="s">
        <v>1074</v>
      </c>
      <c r="F677" s="119"/>
      <c r="G677" s="119"/>
      <c r="H677" s="119"/>
      <c r="I677" s="119" t="s">
        <v>194</v>
      </c>
      <c r="J677" s="119">
        <v>2030</v>
      </c>
      <c r="K677" s="120">
        <v>75</v>
      </c>
    </row>
    <row r="678" spans="1:11" x14ac:dyDescent="0.25">
      <c r="A678" s="119" t="s">
        <v>1219</v>
      </c>
      <c r="B678" s="119" t="s">
        <v>1220</v>
      </c>
      <c r="C678" s="119" t="s">
        <v>233</v>
      </c>
      <c r="D678" s="119" t="s">
        <v>1233</v>
      </c>
      <c r="E678" s="119" t="s">
        <v>1074</v>
      </c>
      <c r="F678" s="119"/>
      <c r="G678" s="119"/>
      <c r="H678" s="119"/>
      <c r="I678" s="119" t="s">
        <v>194</v>
      </c>
      <c r="J678" s="119">
        <v>2040</v>
      </c>
      <c r="K678" s="120">
        <v>75</v>
      </c>
    </row>
    <row r="679" spans="1:11" x14ac:dyDescent="0.25">
      <c r="A679" s="119" t="s">
        <v>1219</v>
      </c>
      <c r="B679" s="119" t="s">
        <v>1220</v>
      </c>
      <c r="C679" s="119" t="s">
        <v>233</v>
      </c>
      <c r="D679" s="119" t="s">
        <v>1233</v>
      </c>
      <c r="E679" s="119" t="s">
        <v>1074</v>
      </c>
      <c r="F679" s="119"/>
      <c r="G679" s="119"/>
      <c r="H679" s="119"/>
      <c r="I679" s="119" t="s">
        <v>194</v>
      </c>
      <c r="J679" s="119">
        <v>2050</v>
      </c>
      <c r="K679" s="120">
        <v>75</v>
      </c>
    </row>
    <row r="680" spans="1:11" x14ac:dyDescent="0.25">
      <c r="A680" s="119" t="s">
        <v>1219</v>
      </c>
      <c r="B680" s="119" t="s">
        <v>1220</v>
      </c>
      <c r="C680" s="119" t="s">
        <v>233</v>
      </c>
      <c r="D680" s="119" t="s">
        <v>1234</v>
      </c>
      <c r="E680" s="119" t="s">
        <v>1074</v>
      </c>
      <c r="F680" s="119"/>
      <c r="G680" s="119"/>
      <c r="H680" s="119"/>
      <c r="I680" s="119" t="s">
        <v>194</v>
      </c>
      <c r="J680" s="119">
        <v>2015</v>
      </c>
      <c r="K680" s="120">
        <v>25</v>
      </c>
    </row>
    <row r="681" spans="1:11" x14ac:dyDescent="0.25">
      <c r="A681" s="119" t="s">
        <v>1219</v>
      </c>
      <c r="B681" s="119" t="s">
        <v>1220</v>
      </c>
      <c r="C681" s="119" t="s">
        <v>233</v>
      </c>
      <c r="D681" s="119" t="s">
        <v>1234</v>
      </c>
      <c r="E681" s="119" t="s">
        <v>1074</v>
      </c>
      <c r="F681" s="119"/>
      <c r="G681" s="119"/>
      <c r="H681" s="119"/>
      <c r="I681" s="119" t="s">
        <v>194</v>
      </c>
      <c r="J681" s="119">
        <v>2020</v>
      </c>
      <c r="K681" s="120">
        <v>25</v>
      </c>
    </row>
    <row r="682" spans="1:11" x14ac:dyDescent="0.25">
      <c r="A682" s="119" t="s">
        <v>1219</v>
      </c>
      <c r="B682" s="119" t="s">
        <v>1220</v>
      </c>
      <c r="C682" s="119" t="s">
        <v>233</v>
      </c>
      <c r="D682" s="119" t="s">
        <v>1234</v>
      </c>
      <c r="E682" s="119" t="s">
        <v>1074</v>
      </c>
      <c r="F682" s="119"/>
      <c r="G682" s="119"/>
      <c r="H682" s="119"/>
      <c r="I682" s="119" t="s">
        <v>194</v>
      </c>
      <c r="J682" s="119">
        <v>2030</v>
      </c>
      <c r="K682" s="120">
        <v>25</v>
      </c>
    </row>
    <row r="683" spans="1:11" x14ac:dyDescent="0.25">
      <c r="A683" s="119" t="s">
        <v>1219</v>
      </c>
      <c r="B683" s="119" t="s">
        <v>1220</v>
      </c>
      <c r="C683" s="119" t="s">
        <v>233</v>
      </c>
      <c r="D683" s="119" t="s">
        <v>1234</v>
      </c>
      <c r="E683" s="119" t="s">
        <v>1074</v>
      </c>
      <c r="F683" s="119"/>
      <c r="G683" s="119"/>
      <c r="H683" s="119"/>
      <c r="I683" s="119" t="s">
        <v>194</v>
      </c>
      <c r="J683" s="119">
        <v>2040</v>
      </c>
      <c r="K683" s="120">
        <v>25</v>
      </c>
    </row>
    <row r="684" spans="1:11" x14ac:dyDescent="0.25">
      <c r="A684" s="119" t="s">
        <v>1219</v>
      </c>
      <c r="B684" s="119" t="s">
        <v>1220</v>
      </c>
      <c r="C684" s="119" t="s">
        <v>233</v>
      </c>
      <c r="D684" s="119" t="s">
        <v>1234</v>
      </c>
      <c r="E684" s="119" t="s">
        <v>1074</v>
      </c>
      <c r="F684" s="119"/>
      <c r="G684" s="119"/>
      <c r="H684" s="119"/>
      <c r="I684" s="119" t="s">
        <v>194</v>
      </c>
      <c r="J684" s="119">
        <v>2050</v>
      </c>
      <c r="K684" s="120">
        <v>25</v>
      </c>
    </row>
    <row r="685" spans="1:11" x14ac:dyDescent="0.25">
      <c r="A685" s="119" t="s">
        <v>1219</v>
      </c>
      <c r="B685" s="119" t="s">
        <v>1220</v>
      </c>
      <c r="C685" s="119" t="s">
        <v>233</v>
      </c>
      <c r="D685" s="119" t="s">
        <v>1235</v>
      </c>
      <c r="E685" s="119" t="s">
        <v>1236</v>
      </c>
      <c r="F685" s="119"/>
      <c r="G685" s="119" t="s">
        <v>379</v>
      </c>
      <c r="H685" s="119">
        <v>1</v>
      </c>
      <c r="I685" s="119" t="s">
        <v>987</v>
      </c>
      <c r="J685" s="119">
        <v>2020</v>
      </c>
      <c r="K685" s="120">
        <v>0.75</v>
      </c>
    </row>
    <row r="686" spans="1:11" x14ac:dyDescent="0.25">
      <c r="A686" s="119" t="s">
        <v>1219</v>
      </c>
      <c r="B686" s="119" t="s">
        <v>1220</v>
      </c>
      <c r="C686" s="119" t="s">
        <v>233</v>
      </c>
      <c r="D686" s="119" t="s">
        <v>1235</v>
      </c>
      <c r="E686" s="119" t="s">
        <v>1236</v>
      </c>
      <c r="F686" s="119"/>
      <c r="G686" s="119" t="s">
        <v>379</v>
      </c>
      <c r="H686" s="119">
        <v>1</v>
      </c>
      <c r="I686" s="119" t="s">
        <v>987</v>
      </c>
      <c r="J686" s="119">
        <v>2050</v>
      </c>
      <c r="K686" s="120">
        <v>0.75</v>
      </c>
    </row>
    <row r="687" spans="1:11" x14ac:dyDescent="0.25">
      <c r="A687" s="119" t="s">
        <v>1219</v>
      </c>
      <c r="B687" s="119" t="s">
        <v>1220</v>
      </c>
      <c r="C687" s="119" t="s">
        <v>233</v>
      </c>
      <c r="D687" s="119" t="s">
        <v>1235</v>
      </c>
      <c r="E687" s="119" t="s">
        <v>1236</v>
      </c>
      <c r="F687" s="119"/>
      <c r="G687" s="119" t="s">
        <v>379</v>
      </c>
      <c r="H687" s="119">
        <v>1</v>
      </c>
      <c r="I687" s="119" t="s">
        <v>988</v>
      </c>
      <c r="J687" s="119">
        <v>2020</v>
      </c>
      <c r="K687" s="120">
        <v>1.2</v>
      </c>
    </row>
    <row r="688" spans="1:11" x14ac:dyDescent="0.25">
      <c r="A688" s="119" t="s">
        <v>1219</v>
      </c>
      <c r="B688" s="119" t="s">
        <v>1220</v>
      </c>
      <c r="C688" s="119" t="s">
        <v>233</v>
      </c>
      <c r="D688" s="119" t="s">
        <v>1235</v>
      </c>
      <c r="E688" s="119" t="s">
        <v>1236</v>
      </c>
      <c r="F688" s="119"/>
      <c r="G688" s="119" t="s">
        <v>379</v>
      </c>
      <c r="H688" s="119">
        <v>1</v>
      </c>
      <c r="I688" s="119" t="s">
        <v>988</v>
      </c>
      <c r="J688" s="119">
        <v>2050</v>
      </c>
      <c r="K688" s="120">
        <v>1.2</v>
      </c>
    </row>
    <row r="689" spans="1:11" x14ac:dyDescent="0.25">
      <c r="A689" s="119" t="s">
        <v>1219</v>
      </c>
      <c r="B689" s="119" t="s">
        <v>1220</v>
      </c>
      <c r="C689" s="119" t="s">
        <v>233</v>
      </c>
      <c r="D689" s="119" t="s">
        <v>1235</v>
      </c>
      <c r="E689" s="119" t="s">
        <v>1236</v>
      </c>
      <c r="F689" s="119"/>
      <c r="G689" s="119" t="s">
        <v>379</v>
      </c>
      <c r="H689" s="119">
        <v>1</v>
      </c>
      <c r="I689" s="119" t="s">
        <v>194</v>
      </c>
      <c r="J689" s="119">
        <v>2015</v>
      </c>
      <c r="K689" s="120">
        <v>0.1038961038961039</v>
      </c>
    </row>
    <row r="690" spans="1:11" x14ac:dyDescent="0.25">
      <c r="A690" s="119" t="s">
        <v>1219</v>
      </c>
      <c r="B690" s="119" t="s">
        <v>1220</v>
      </c>
      <c r="C690" s="119" t="s">
        <v>233</v>
      </c>
      <c r="D690" s="119" t="s">
        <v>1235</v>
      </c>
      <c r="E690" s="119" t="s">
        <v>1236</v>
      </c>
      <c r="F690" s="119"/>
      <c r="G690" s="119" t="s">
        <v>379</v>
      </c>
      <c r="H690" s="119">
        <v>1</v>
      </c>
      <c r="I690" s="119" t="s">
        <v>194</v>
      </c>
      <c r="J690" s="119">
        <v>2020</v>
      </c>
      <c r="K690" s="120">
        <v>0.1038961038961039</v>
      </c>
    </row>
    <row r="691" spans="1:11" x14ac:dyDescent="0.25">
      <c r="A691" s="119" t="s">
        <v>1219</v>
      </c>
      <c r="B691" s="119" t="s">
        <v>1220</v>
      </c>
      <c r="C691" s="119" t="s">
        <v>233</v>
      </c>
      <c r="D691" s="119" t="s">
        <v>1235</v>
      </c>
      <c r="E691" s="119" t="s">
        <v>1236</v>
      </c>
      <c r="F691" s="119"/>
      <c r="G691" s="119" t="s">
        <v>379</v>
      </c>
      <c r="H691" s="119">
        <v>1</v>
      </c>
      <c r="I691" s="119" t="s">
        <v>194</v>
      </c>
      <c r="J691" s="119">
        <v>2030</v>
      </c>
      <c r="K691" s="120">
        <v>0.1038961038961039</v>
      </c>
    </row>
    <row r="692" spans="1:11" x14ac:dyDescent="0.25">
      <c r="A692" s="119" t="s">
        <v>1219</v>
      </c>
      <c r="B692" s="119" t="s">
        <v>1220</v>
      </c>
      <c r="C692" s="119" t="s">
        <v>233</v>
      </c>
      <c r="D692" s="119" t="s">
        <v>1235</v>
      </c>
      <c r="E692" s="119" t="s">
        <v>1236</v>
      </c>
      <c r="F692" s="119"/>
      <c r="G692" s="119" t="s">
        <v>379</v>
      </c>
      <c r="H692" s="119">
        <v>1</v>
      </c>
      <c r="I692" s="119" t="s">
        <v>194</v>
      </c>
      <c r="J692" s="119">
        <v>2040</v>
      </c>
      <c r="K692" s="120">
        <v>0.10263157894736839</v>
      </c>
    </row>
    <row r="693" spans="1:11" x14ac:dyDescent="0.25">
      <c r="A693" s="119" t="s">
        <v>1219</v>
      </c>
      <c r="B693" s="119" t="s">
        <v>1220</v>
      </c>
      <c r="C693" s="119" t="s">
        <v>233</v>
      </c>
      <c r="D693" s="119" t="s">
        <v>1235</v>
      </c>
      <c r="E693" s="119" t="s">
        <v>1236</v>
      </c>
      <c r="F693" s="119"/>
      <c r="G693" s="119" t="s">
        <v>379</v>
      </c>
      <c r="H693" s="119">
        <v>1</v>
      </c>
      <c r="I693" s="119" t="s">
        <v>194</v>
      </c>
      <c r="J693" s="119">
        <v>2050</v>
      </c>
      <c r="K693" s="120">
        <v>0.1038961038961039</v>
      </c>
    </row>
    <row r="694" spans="1:11" x14ac:dyDescent="0.25">
      <c r="A694" s="119" t="s">
        <v>1219</v>
      </c>
      <c r="B694" s="119" t="s">
        <v>1220</v>
      </c>
      <c r="C694" s="119" t="s">
        <v>233</v>
      </c>
      <c r="D694" s="119" t="s">
        <v>1237</v>
      </c>
      <c r="E694" s="119" t="s">
        <v>1238</v>
      </c>
      <c r="F694" s="119"/>
      <c r="G694" s="119" t="s">
        <v>1239</v>
      </c>
      <c r="H694" s="119" t="s">
        <v>1240</v>
      </c>
      <c r="I694" s="119" t="s">
        <v>987</v>
      </c>
      <c r="J694" s="119">
        <v>2020</v>
      </c>
      <c r="K694" s="120">
        <v>0.75</v>
      </c>
    </row>
    <row r="695" spans="1:11" x14ac:dyDescent="0.25">
      <c r="A695" s="119" t="s">
        <v>1219</v>
      </c>
      <c r="B695" s="119" t="s">
        <v>1220</v>
      </c>
      <c r="C695" s="119" t="s">
        <v>233</v>
      </c>
      <c r="D695" s="119" t="s">
        <v>1237</v>
      </c>
      <c r="E695" s="119" t="s">
        <v>1238</v>
      </c>
      <c r="F695" s="119"/>
      <c r="G695" s="119" t="s">
        <v>1239</v>
      </c>
      <c r="H695" s="119" t="s">
        <v>1240</v>
      </c>
      <c r="I695" s="119" t="s">
        <v>987</v>
      </c>
      <c r="J695" s="119">
        <v>2050</v>
      </c>
      <c r="K695" s="120">
        <v>0.75</v>
      </c>
    </row>
    <row r="696" spans="1:11" x14ac:dyDescent="0.25">
      <c r="A696" s="119" t="s">
        <v>1219</v>
      </c>
      <c r="B696" s="119" t="s">
        <v>1220</v>
      </c>
      <c r="C696" s="119" t="s">
        <v>233</v>
      </c>
      <c r="D696" s="119" t="s">
        <v>1237</v>
      </c>
      <c r="E696" s="119" t="s">
        <v>1238</v>
      </c>
      <c r="F696" s="119"/>
      <c r="G696" s="119" t="s">
        <v>1239</v>
      </c>
      <c r="H696" s="119" t="s">
        <v>1240</v>
      </c>
      <c r="I696" s="119" t="s">
        <v>988</v>
      </c>
      <c r="J696" s="119">
        <v>2020</v>
      </c>
      <c r="K696" s="120">
        <v>1.2</v>
      </c>
    </row>
    <row r="697" spans="1:11" x14ac:dyDescent="0.25">
      <c r="A697" s="119" t="s">
        <v>1219</v>
      </c>
      <c r="B697" s="119" t="s">
        <v>1220</v>
      </c>
      <c r="C697" s="119" t="s">
        <v>233</v>
      </c>
      <c r="D697" s="119" t="s">
        <v>1237</v>
      </c>
      <c r="E697" s="119" t="s">
        <v>1238</v>
      </c>
      <c r="F697" s="119"/>
      <c r="G697" s="119" t="s">
        <v>1239</v>
      </c>
      <c r="H697" s="119" t="s">
        <v>1240</v>
      </c>
      <c r="I697" s="119" t="s">
        <v>988</v>
      </c>
      <c r="J697" s="119">
        <v>2050</v>
      </c>
      <c r="K697" s="120">
        <v>1.2</v>
      </c>
    </row>
    <row r="698" spans="1:11" x14ac:dyDescent="0.25">
      <c r="A698" s="119" t="s">
        <v>1219</v>
      </c>
      <c r="B698" s="119" t="s">
        <v>1220</v>
      </c>
      <c r="C698" s="119" t="s">
        <v>233</v>
      </c>
      <c r="D698" s="119" t="s">
        <v>1237</v>
      </c>
      <c r="E698" s="119" t="s">
        <v>1238</v>
      </c>
      <c r="F698" s="119"/>
      <c r="G698" s="119" t="s">
        <v>1239</v>
      </c>
      <c r="H698" s="119" t="s">
        <v>1240</v>
      </c>
      <c r="I698" s="119" t="s">
        <v>194</v>
      </c>
      <c r="J698" s="119">
        <v>2015</v>
      </c>
      <c r="K698" s="120">
        <v>4.329004329004329</v>
      </c>
    </row>
    <row r="699" spans="1:11" x14ac:dyDescent="0.25">
      <c r="A699" s="119" t="s">
        <v>1219</v>
      </c>
      <c r="B699" s="119" t="s">
        <v>1220</v>
      </c>
      <c r="C699" s="119" t="s">
        <v>233</v>
      </c>
      <c r="D699" s="119" t="s">
        <v>1237</v>
      </c>
      <c r="E699" s="119" t="s">
        <v>1238</v>
      </c>
      <c r="F699" s="119"/>
      <c r="G699" s="119" t="s">
        <v>1239</v>
      </c>
      <c r="H699" s="119" t="s">
        <v>1240</v>
      </c>
      <c r="I699" s="119" t="s">
        <v>194</v>
      </c>
      <c r="J699" s="119">
        <v>2020</v>
      </c>
      <c r="K699" s="120">
        <v>4.329004329004329</v>
      </c>
    </row>
    <row r="700" spans="1:11" x14ac:dyDescent="0.25">
      <c r="A700" s="119" t="s">
        <v>1219</v>
      </c>
      <c r="B700" s="119" t="s">
        <v>1220</v>
      </c>
      <c r="C700" s="119" t="s">
        <v>233</v>
      </c>
      <c r="D700" s="119" t="s">
        <v>1237</v>
      </c>
      <c r="E700" s="119" t="s">
        <v>1238</v>
      </c>
      <c r="F700" s="119"/>
      <c r="G700" s="119" t="s">
        <v>1239</v>
      </c>
      <c r="H700" s="119" t="s">
        <v>1240</v>
      </c>
      <c r="I700" s="119" t="s">
        <v>194</v>
      </c>
      <c r="J700" s="119">
        <v>2030</v>
      </c>
      <c r="K700" s="120">
        <v>3.8961038961038961</v>
      </c>
    </row>
    <row r="701" spans="1:11" x14ac:dyDescent="0.25">
      <c r="A701" s="119" t="s">
        <v>1219</v>
      </c>
      <c r="B701" s="119" t="s">
        <v>1220</v>
      </c>
      <c r="C701" s="119" t="s">
        <v>233</v>
      </c>
      <c r="D701" s="119" t="s">
        <v>1237</v>
      </c>
      <c r="E701" s="119" t="s">
        <v>1238</v>
      </c>
      <c r="F701" s="119"/>
      <c r="G701" s="119" t="s">
        <v>1239</v>
      </c>
      <c r="H701" s="119" t="s">
        <v>1240</v>
      </c>
      <c r="I701" s="119" t="s">
        <v>194</v>
      </c>
      <c r="J701" s="119">
        <v>2040</v>
      </c>
      <c r="K701" s="120">
        <v>3.6184210526315792</v>
      </c>
    </row>
    <row r="702" spans="1:11" x14ac:dyDescent="0.25">
      <c r="A702" s="119" t="s">
        <v>1219</v>
      </c>
      <c r="B702" s="119" t="s">
        <v>1220</v>
      </c>
      <c r="C702" s="119" t="s">
        <v>233</v>
      </c>
      <c r="D702" s="119" t="s">
        <v>1237</v>
      </c>
      <c r="E702" s="119" t="s">
        <v>1238</v>
      </c>
      <c r="F702" s="119"/>
      <c r="G702" s="119" t="s">
        <v>1239</v>
      </c>
      <c r="H702" s="119" t="s">
        <v>1240</v>
      </c>
      <c r="I702" s="119" t="s">
        <v>194</v>
      </c>
      <c r="J702" s="119">
        <v>2050</v>
      </c>
      <c r="K702" s="120">
        <v>3.4632034632034632</v>
      </c>
    </row>
    <row r="703" spans="1:11" x14ac:dyDescent="0.25">
      <c r="A703" s="119" t="s">
        <v>1219</v>
      </c>
      <c r="B703" s="119" t="s">
        <v>1220</v>
      </c>
      <c r="C703" s="119" t="s">
        <v>233</v>
      </c>
      <c r="D703" s="119" t="s">
        <v>1241</v>
      </c>
      <c r="E703" s="119" t="s">
        <v>1242</v>
      </c>
      <c r="F703" s="119"/>
      <c r="G703" s="119" t="s">
        <v>344</v>
      </c>
      <c r="H703" s="119"/>
      <c r="I703" s="119" t="s">
        <v>194</v>
      </c>
      <c r="J703" s="119">
        <v>2015</v>
      </c>
      <c r="K703" s="120">
        <v>0</v>
      </c>
    </row>
    <row r="704" spans="1:11" x14ac:dyDescent="0.25">
      <c r="A704" s="119" t="s">
        <v>1219</v>
      </c>
      <c r="B704" s="119" t="s">
        <v>1220</v>
      </c>
      <c r="C704" s="119" t="s">
        <v>233</v>
      </c>
      <c r="D704" s="119" t="s">
        <v>1241</v>
      </c>
      <c r="E704" s="119" t="s">
        <v>1242</v>
      </c>
      <c r="F704" s="119"/>
      <c r="G704" s="119" t="s">
        <v>344</v>
      </c>
      <c r="H704" s="119"/>
      <c r="I704" s="119" t="s">
        <v>194</v>
      </c>
      <c r="J704" s="119">
        <v>2020</v>
      </c>
      <c r="K704" s="120">
        <v>0</v>
      </c>
    </row>
    <row r="705" spans="1:11" x14ac:dyDescent="0.25">
      <c r="A705" s="119" t="s">
        <v>1219</v>
      </c>
      <c r="B705" s="119" t="s">
        <v>1220</v>
      </c>
      <c r="C705" s="119" t="s">
        <v>233</v>
      </c>
      <c r="D705" s="119" t="s">
        <v>1241</v>
      </c>
      <c r="E705" s="119" t="s">
        <v>1242</v>
      </c>
      <c r="F705" s="119"/>
      <c r="G705" s="119" t="s">
        <v>344</v>
      </c>
      <c r="H705" s="119"/>
      <c r="I705" s="119" t="s">
        <v>194</v>
      </c>
      <c r="J705" s="119">
        <v>2030</v>
      </c>
      <c r="K705" s="120">
        <v>0</v>
      </c>
    </row>
    <row r="706" spans="1:11" x14ac:dyDescent="0.25">
      <c r="A706" s="119" t="s">
        <v>1219</v>
      </c>
      <c r="B706" s="119" t="s">
        <v>1220</v>
      </c>
      <c r="C706" s="119" t="s">
        <v>233</v>
      </c>
      <c r="D706" s="119" t="s">
        <v>1241</v>
      </c>
      <c r="E706" s="119" t="s">
        <v>1242</v>
      </c>
      <c r="F706" s="119"/>
      <c r="G706" s="119" t="s">
        <v>344</v>
      </c>
      <c r="H706" s="119"/>
      <c r="I706" s="119" t="s">
        <v>194</v>
      </c>
      <c r="J706" s="119">
        <v>2040</v>
      </c>
      <c r="K706" s="120">
        <v>0</v>
      </c>
    </row>
    <row r="707" spans="1:11" x14ac:dyDescent="0.25">
      <c r="A707" s="119" t="s">
        <v>1219</v>
      </c>
      <c r="B707" s="119" t="s">
        <v>1220</v>
      </c>
      <c r="C707" s="119" t="s">
        <v>233</v>
      </c>
      <c r="D707" s="119" t="s">
        <v>1241</v>
      </c>
      <c r="E707" s="119" t="s">
        <v>1242</v>
      </c>
      <c r="F707" s="119"/>
      <c r="G707" s="119" t="s">
        <v>344</v>
      </c>
      <c r="H707" s="119"/>
      <c r="I707" s="119" t="s">
        <v>194</v>
      </c>
      <c r="J707" s="119">
        <v>2050</v>
      </c>
      <c r="K707" s="120">
        <v>0</v>
      </c>
    </row>
    <row r="708" spans="1:11" x14ac:dyDescent="0.25">
      <c r="A708" s="119" t="s">
        <v>1219</v>
      </c>
      <c r="B708" s="119" t="s">
        <v>1220</v>
      </c>
      <c r="C708" s="119" t="s">
        <v>233</v>
      </c>
      <c r="D708" s="119" t="s">
        <v>1243</v>
      </c>
      <c r="E708" s="119" t="s">
        <v>1244</v>
      </c>
      <c r="F708" s="119"/>
      <c r="G708" s="119" t="s">
        <v>379</v>
      </c>
      <c r="H708" s="119">
        <v>1</v>
      </c>
      <c r="I708" s="119" t="s">
        <v>987</v>
      </c>
      <c r="J708" s="119">
        <v>2020</v>
      </c>
      <c r="K708" s="120">
        <v>0.75</v>
      </c>
    </row>
    <row r="709" spans="1:11" x14ac:dyDescent="0.25">
      <c r="A709" s="119" t="s">
        <v>1219</v>
      </c>
      <c r="B709" s="119" t="s">
        <v>1220</v>
      </c>
      <c r="C709" s="119" t="s">
        <v>233</v>
      </c>
      <c r="D709" s="119" t="s">
        <v>1243</v>
      </c>
      <c r="E709" s="119" t="s">
        <v>1244</v>
      </c>
      <c r="F709" s="119"/>
      <c r="G709" s="119" t="s">
        <v>379</v>
      </c>
      <c r="H709" s="119">
        <v>1</v>
      </c>
      <c r="I709" s="119" t="s">
        <v>987</v>
      </c>
      <c r="J709" s="119">
        <v>2050</v>
      </c>
      <c r="K709" s="120">
        <v>0.75</v>
      </c>
    </row>
    <row r="710" spans="1:11" x14ac:dyDescent="0.25">
      <c r="A710" s="119" t="s">
        <v>1219</v>
      </c>
      <c r="B710" s="119" t="s">
        <v>1220</v>
      </c>
      <c r="C710" s="119" t="s">
        <v>233</v>
      </c>
      <c r="D710" s="119" t="s">
        <v>1243</v>
      </c>
      <c r="E710" s="119" t="s">
        <v>1244</v>
      </c>
      <c r="F710" s="119"/>
      <c r="G710" s="119" t="s">
        <v>379</v>
      </c>
      <c r="H710" s="119">
        <v>1</v>
      </c>
      <c r="I710" s="119" t="s">
        <v>988</v>
      </c>
      <c r="J710" s="119">
        <v>2020</v>
      </c>
      <c r="K710" s="120">
        <v>1.2</v>
      </c>
    </row>
    <row r="711" spans="1:11" x14ac:dyDescent="0.25">
      <c r="A711" s="119" t="s">
        <v>1219</v>
      </c>
      <c r="B711" s="119" t="s">
        <v>1220</v>
      </c>
      <c r="C711" s="119" t="s">
        <v>233</v>
      </c>
      <c r="D711" s="119" t="s">
        <v>1243</v>
      </c>
      <c r="E711" s="119" t="s">
        <v>1244</v>
      </c>
      <c r="F711" s="119"/>
      <c r="G711" s="119" t="s">
        <v>379</v>
      </c>
      <c r="H711" s="119">
        <v>1</v>
      </c>
      <c r="I711" s="119" t="s">
        <v>988</v>
      </c>
      <c r="J711" s="119">
        <v>2050</v>
      </c>
      <c r="K711" s="120">
        <v>1.2</v>
      </c>
    </row>
    <row r="712" spans="1:11" x14ac:dyDescent="0.25">
      <c r="A712" s="119" t="s">
        <v>1219</v>
      </c>
      <c r="B712" s="119" t="s">
        <v>1220</v>
      </c>
      <c r="C712" s="119" t="s">
        <v>233</v>
      </c>
      <c r="D712" s="119" t="s">
        <v>1243</v>
      </c>
      <c r="E712" s="119" t="s">
        <v>1244</v>
      </c>
      <c r="F712" s="119"/>
      <c r="G712" s="119" t="s">
        <v>379</v>
      </c>
      <c r="H712" s="119">
        <v>1</v>
      </c>
      <c r="I712" s="119" t="s">
        <v>194</v>
      </c>
      <c r="J712" s="119">
        <v>2015</v>
      </c>
      <c r="K712" s="120">
        <v>1.0625737898465171</v>
      </c>
    </row>
    <row r="713" spans="1:11" x14ac:dyDescent="0.25">
      <c r="A713" s="119" t="s">
        <v>1219</v>
      </c>
      <c r="B713" s="119" t="s">
        <v>1220</v>
      </c>
      <c r="C713" s="119" t="s">
        <v>233</v>
      </c>
      <c r="D713" s="119" t="s">
        <v>1243</v>
      </c>
      <c r="E713" s="119" t="s">
        <v>1244</v>
      </c>
      <c r="F713" s="119"/>
      <c r="G713" s="119" t="s">
        <v>379</v>
      </c>
      <c r="H713" s="119">
        <v>1</v>
      </c>
      <c r="I713" s="119" t="s">
        <v>194</v>
      </c>
      <c r="J713" s="119">
        <v>2020</v>
      </c>
      <c r="K713" s="120">
        <v>1.0625737898465171</v>
      </c>
    </row>
    <row r="714" spans="1:11" x14ac:dyDescent="0.25">
      <c r="A714" s="119" t="s">
        <v>1219</v>
      </c>
      <c r="B714" s="119" t="s">
        <v>1220</v>
      </c>
      <c r="C714" s="119" t="s">
        <v>233</v>
      </c>
      <c r="D714" s="119" t="s">
        <v>1243</v>
      </c>
      <c r="E714" s="119" t="s">
        <v>1244</v>
      </c>
      <c r="F714" s="119"/>
      <c r="G714" s="119" t="s">
        <v>379</v>
      </c>
      <c r="H714" s="119">
        <v>1</v>
      </c>
      <c r="I714" s="119" t="s">
        <v>194</v>
      </c>
      <c r="J714" s="119">
        <v>2030</v>
      </c>
      <c r="K714" s="120">
        <v>1.0625737898465171</v>
      </c>
    </row>
    <row r="715" spans="1:11" x14ac:dyDescent="0.25">
      <c r="A715" s="119" t="s">
        <v>1219</v>
      </c>
      <c r="B715" s="119" t="s">
        <v>1220</v>
      </c>
      <c r="C715" s="119" t="s">
        <v>233</v>
      </c>
      <c r="D715" s="119" t="s">
        <v>1243</v>
      </c>
      <c r="E715" s="119" t="s">
        <v>1244</v>
      </c>
      <c r="F715" s="119"/>
      <c r="G715" s="119" t="s">
        <v>379</v>
      </c>
      <c r="H715" s="119">
        <v>1</v>
      </c>
      <c r="I715" s="119" t="s">
        <v>194</v>
      </c>
      <c r="J715" s="119">
        <v>2040</v>
      </c>
      <c r="K715" s="120">
        <v>1.0636363636363639</v>
      </c>
    </row>
    <row r="716" spans="1:11" x14ac:dyDescent="0.25">
      <c r="A716" s="119" t="s">
        <v>1219</v>
      </c>
      <c r="B716" s="119" t="s">
        <v>1220</v>
      </c>
      <c r="C716" s="119" t="s">
        <v>233</v>
      </c>
      <c r="D716" s="119" t="s">
        <v>1243</v>
      </c>
      <c r="E716" s="119" t="s">
        <v>1244</v>
      </c>
      <c r="F716" s="119"/>
      <c r="G716" s="119" t="s">
        <v>379</v>
      </c>
      <c r="H716" s="119">
        <v>1</v>
      </c>
      <c r="I716" s="119" t="s">
        <v>194</v>
      </c>
      <c r="J716" s="119">
        <v>2050</v>
      </c>
      <c r="K716" s="120">
        <v>1.0625737898465171</v>
      </c>
    </row>
    <row r="717" spans="1:11" x14ac:dyDescent="0.25">
      <c r="A717" s="119" t="s">
        <v>1219</v>
      </c>
      <c r="B717" s="119" t="s">
        <v>1220</v>
      </c>
      <c r="C717" s="119" t="s">
        <v>1245</v>
      </c>
      <c r="D717" s="119" t="s">
        <v>1233</v>
      </c>
      <c r="E717" s="119" t="s">
        <v>1074</v>
      </c>
      <c r="F717" s="119"/>
      <c r="G717" s="119"/>
      <c r="H717" s="119"/>
      <c r="I717" s="119" t="s">
        <v>194</v>
      </c>
      <c r="J717" s="119">
        <v>2015</v>
      </c>
      <c r="K717" s="120">
        <v>75</v>
      </c>
    </row>
    <row r="718" spans="1:11" x14ac:dyDescent="0.25">
      <c r="A718" s="119" t="s">
        <v>1219</v>
      </c>
      <c r="B718" s="119" t="s">
        <v>1220</v>
      </c>
      <c r="C718" s="119" t="s">
        <v>1245</v>
      </c>
      <c r="D718" s="119" t="s">
        <v>1233</v>
      </c>
      <c r="E718" s="119" t="s">
        <v>1074</v>
      </c>
      <c r="F718" s="119"/>
      <c r="G718" s="119"/>
      <c r="H718" s="119"/>
      <c r="I718" s="119" t="s">
        <v>194</v>
      </c>
      <c r="J718" s="119">
        <v>2020</v>
      </c>
      <c r="K718" s="120">
        <v>75</v>
      </c>
    </row>
    <row r="719" spans="1:11" x14ac:dyDescent="0.25">
      <c r="A719" s="119" t="s">
        <v>1219</v>
      </c>
      <c r="B719" s="119" t="s">
        <v>1220</v>
      </c>
      <c r="C719" s="119" t="s">
        <v>1245</v>
      </c>
      <c r="D719" s="119" t="s">
        <v>1233</v>
      </c>
      <c r="E719" s="119" t="s">
        <v>1074</v>
      </c>
      <c r="F719" s="119"/>
      <c r="G719" s="119"/>
      <c r="H719" s="119"/>
      <c r="I719" s="119" t="s">
        <v>194</v>
      </c>
      <c r="J719" s="119">
        <v>2030</v>
      </c>
      <c r="K719" s="120">
        <v>75</v>
      </c>
    </row>
    <row r="720" spans="1:11" x14ac:dyDescent="0.25">
      <c r="A720" s="119" t="s">
        <v>1219</v>
      </c>
      <c r="B720" s="119" t="s">
        <v>1220</v>
      </c>
      <c r="C720" s="119" t="s">
        <v>1245</v>
      </c>
      <c r="D720" s="119" t="s">
        <v>1233</v>
      </c>
      <c r="E720" s="119" t="s">
        <v>1074</v>
      </c>
      <c r="F720" s="119"/>
      <c r="G720" s="119"/>
      <c r="H720" s="119"/>
      <c r="I720" s="119" t="s">
        <v>194</v>
      </c>
      <c r="J720" s="119">
        <v>2040</v>
      </c>
      <c r="K720" s="120">
        <v>75</v>
      </c>
    </row>
    <row r="721" spans="1:11" x14ac:dyDescent="0.25">
      <c r="A721" s="119" t="s">
        <v>1219</v>
      </c>
      <c r="B721" s="119" t="s">
        <v>1220</v>
      </c>
      <c r="C721" s="119" t="s">
        <v>1245</v>
      </c>
      <c r="D721" s="119" t="s">
        <v>1233</v>
      </c>
      <c r="E721" s="119" t="s">
        <v>1074</v>
      </c>
      <c r="F721" s="119"/>
      <c r="G721" s="119"/>
      <c r="H721" s="119"/>
      <c r="I721" s="119" t="s">
        <v>194</v>
      </c>
      <c r="J721" s="119">
        <v>2050</v>
      </c>
      <c r="K721" s="120">
        <v>75</v>
      </c>
    </row>
    <row r="722" spans="1:11" x14ac:dyDescent="0.25">
      <c r="A722" s="119" t="s">
        <v>1219</v>
      </c>
      <c r="B722" s="119" t="s">
        <v>1220</v>
      </c>
      <c r="C722" s="119" t="s">
        <v>1245</v>
      </c>
      <c r="D722" s="119" t="s">
        <v>1234</v>
      </c>
      <c r="E722" s="119" t="s">
        <v>1074</v>
      </c>
      <c r="F722" s="119"/>
      <c r="G722" s="119"/>
      <c r="H722" s="119"/>
      <c r="I722" s="119" t="s">
        <v>194</v>
      </c>
      <c r="J722" s="119">
        <v>2015</v>
      </c>
      <c r="K722" s="120">
        <v>25</v>
      </c>
    </row>
    <row r="723" spans="1:11" x14ac:dyDescent="0.25">
      <c r="A723" s="119" t="s">
        <v>1219</v>
      </c>
      <c r="B723" s="119" t="s">
        <v>1220</v>
      </c>
      <c r="C723" s="119" t="s">
        <v>1245</v>
      </c>
      <c r="D723" s="119" t="s">
        <v>1234</v>
      </c>
      <c r="E723" s="119" t="s">
        <v>1074</v>
      </c>
      <c r="F723" s="119"/>
      <c r="G723" s="119"/>
      <c r="H723" s="119"/>
      <c r="I723" s="119" t="s">
        <v>194</v>
      </c>
      <c r="J723" s="119">
        <v>2020</v>
      </c>
      <c r="K723" s="120">
        <v>25</v>
      </c>
    </row>
    <row r="724" spans="1:11" x14ac:dyDescent="0.25">
      <c r="A724" s="119" t="s">
        <v>1219</v>
      </c>
      <c r="B724" s="119" t="s">
        <v>1220</v>
      </c>
      <c r="C724" s="119" t="s">
        <v>1245</v>
      </c>
      <c r="D724" s="119" t="s">
        <v>1234</v>
      </c>
      <c r="E724" s="119" t="s">
        <v>1074</v>
      </c>
      <c r="F724" s="119"/>
      <c r="G724" s="119"/>
      <c r="H724" s="119"/>
      <c r="I724" s="119" t="s">
        <v>194</v>
      </c>
      <c r="J724" s="119">
        <v>2030</v>
      </c>
      <c r="K724" s="120">
        <v>25</v>
      </c>
    </row>
    <row r="725" spans="1:11" x14ac:dyDescent="0.25">
      <c r="A725" s="119" t="s">
        <v>1219</v>
      </c>
      <c r="B725" s="119" t="s">
        <v>1220</v>
      </c>
      <c r="C725" s="119" t="s">
        <v>1245</v>
      </c>
      <c r="D725" s="119" t="s">
        <v>1234</v>
      </c>
      <c r="E725" s="119" t="s">
        <v>1074</v>
      </c>
      <c r="F725" s="119"/>
      <c r="G725" s="119"/>
      <c r="H725" s="119"/>
      <c r="I725" s="119" t="s">
        <v>194</v>
      </c>
      <c r="J725" s="119">
        <v>2040</v>
      </c>
      <c r="K725" s="120">
        <v>25</v>
      </c>
    </row>
    <row r="726" spans="1:11" x14ac:dyDescent="0.25">
      <c r="A726" s="119" t="s">
        <v>1219</v>
      </c>
      <c r="B726" s="119" t="s">
        <v>1220</v>
      </c>
      <c r="C726" s="119" t="s">
        <v>1245</v>
      </c>
      <c r="D726" s="119" t="s">
        <v>1234</v>
      </c>
      <c r="E726" s="119" t="s">
        <v>1074</v>
      </c>
      <c r="F726" s="119"/>
      <c r="G726" s="119"/>
      <c r="H726" s="119"/>
      <c r="I726" s="119" t="s">
        <v>194</v>
      </c>
      <c r="J726" s="119">
        <v>2050</v>
      </c>
      <c r="K726" s="120">
        <v>25</v>
      </c>
    </row>
    <row r="727" spans="1:11" x14ac:dyDescent="0.25">
      <c r="A727" s="119" t="s">
        <v>1219</v>
      </c>
      <c r="B727" s="119" t="s">
        <v>1220</v>
      </c>
      <c r="C727" s="119" t="s">
        <v>1245</v>
      </c>
      <c r="D727" s="119" t="s">
        <v>1246</v>
      </c>
      <c r="E727" s="119" t="s">
        <v>1242</v>
      </c>
      <c r="F727" s="119"/>
      <c r="G727" s="119" t="s">
        <v>379</v>
      </c>
      <c r="H727" s="119">
        <v>1</v>
      </c>
      <c r="I727" s="119" t="s">
        <v>987</v>
      </c>
      <c r="J727" s="119">
        <v>2020</v>
      </c>
      <c r="K727" s="120">
        <v>0.75</v>
      </c>
    </row>
    <row r="728" spans="1:11" x14ac:dyDescent="0.25">
      <c r="A728" s="119" t="s">
        <v>1219</v>
      </c>
      <c r="B728" s="119" t="s">
        <v>1220</v>
      </c>
      <c r="C728" s="119" t="s">
        <v>1245</v>
      </c>
      <c r="D728" s="119" t="s">
        <v>1246</v>
      </c>
      <c r="E728" s="119" t="s">
        <v>1242</v>
      </c>
      <c r="F728" s="119"/>
      <c r="G728" s="119" t="s">
        <v>379</v>
      </c>
      <c r="H728" s="119">
        <v>1</v>
      </c>
      <c r="I728" s="119" t="s">
        <v>987</v>
      </c>
      <c r="J728" s="119">
        <v>2050</v>
      </c>
      <c r="K728" s="120">
        <v>0.75</v>
      </c>
    </row>
    <row r="729" spans="1:11" x14ac:dyDescent="0.25">
      <c r="A729" s="119" t="s">
        <v>1219</v>
      </c>
      <c r="B729" s="119" t="s">
        <v>1220</v>
      </c>
      <c r="C729" s="119" t="s">
        <v>1245</v>
      </c>
      <c r="D729" s="119" t="s">
        <v>1246</v>
      </c>
      <c r="E729" s="119" t="s">
        <v>1242</v>
      </c>
      <c r="F729" s="119"/>
      <c r="G729" s="119" t="s">
        <v>379</v>
      </c>
      <c r="H729" s="119">
        <v>1</v>
      </c>
      <c r="I729" s="119" t="s">
        <v>988</v>
      </c>
      <c r="J729" s="119">
        <v>2020</v>
      </c>
      <c r="K729" s="120">
        <v>1.2</v>
      </c>
    </row>
    <row r="730" spans="1:11" x14ac:dyDescent="0.25">
      <c r="A730" s="119" t="s">
        <v>1219</v>
      </c>
      <c r="B730" s="119" t="s">
        <v>1220</v>
      </c>
      <c r="C730" s="119" t="s">
        <v>1245</v>
      </c>
      <c r="D730" s="119" t="s">
        <v>1246</v>
      </c>
      <c r="E730" s="119" t="s">
        <v>1242</v>
      </c>
      <c r="F730" s="119"/>
      <c r="G730" s="119" t="s">
        <v>379</v>
      </c>
      <c r="H730" s="119">
        <v>1</v>
      </c>
      <c r="I730" s="119" t="s">
        <v>988</v>
      </c>
      <c r="J730" s="119">
        <v>2050</v>
      </c>
      <c r="K730" s="120">
        <v>1.2</v>
      </c>
    </row>
    <row r="731" spans="1:11" x14ac:dyDescent="0.25">
      <c r="A731" s="119" t="s">
        <v>1219</v>
      </c>
      <c r="B731" s="119" t="s">
        <v>1220</v>
      </c>
      <c r="C731" s="119" t="s">
        <v>1245</v>
      </c>
      <c r="D731" s="119" t="s">
        <v>1246</v>
      </c>
      <c r="E731" s="119" t="s">
        <v>1242</v>
      </c>
      <c r="F731" s="119"/>
      <c r="G731" s="119" t="s">
        <v>379</v>
      </c>
      <c r="H731" s="119">
        <v>1</v>
      </c>
      <c r="I731" s="119" t="s">
        <v>194</v>
      </c>
      <c r="J731" s="119">
        <v>2015</v>
      </c>
      <c r="K731" s="120">
        <v>0.15584415584415581</v>
      </c>
    </row>
    <row r="732" spans="1:11" x14ac:dyDescent="0.25">
      <c r="A732" s="119" t="s">
        <v>1219</v>
      </c>
      <c r="B732" s="119" t="s">
        <v>1220</v>
      </c>
      <c r="C732" s="119" t="s">
        <v>1245</v>
      </c>
      <c r="D732" s="119" t="s">
        <v>1246</v>
      </c>
      <c r="E732" s="119" t="s">
        <v>1242</v>
      </c>
      <c r="F732" s="119"/>
      <c r="G732" s="119" t="s">
        <v>379</v>
      </c>
      <c r="H732" s="119">
        <v>1</v>
      </c>
      <c r="I732" s="119" t="s">
        <v>194</v>
      </c>
      <c r="J732" s="119">
        <v>2020</v>
      </c>
      <c r="K732" s="120">
        <v>0.15584415584415581</v>
      </c>
    </row>
    <row r="733" spans="1:11" x14ac:dyDescent="0.25">
      <c r="A733" s="119" t="s">
        <v>1219</v>
      </c>
      <c r="B733" s="119" t="s">
        <v>1220</v>
      </c>
      <c r="C733" s="119" t="s">
        <v>1245</v>
      </c>
      <c r="D733" s="119" t="s">
        <v>1246</v>
      </c>
      <c r="E733" s="119" t="s">
        <v>1242</v>
      </c>
      <c r="F733" s="119"/>
      <c r="G733" s="119" t="s">
        <v>379</v>
      </c>
      <c r="H733" s="119">
        <v>1</v>
      </c>
      <c r="I733" s="119" t="s">
        <v>194</v>
      </c>
      <c r="J733" s="119">
        <v>2030</v>
      </c>
      <c r="K733" s="120">
        <v>0.15584415584415581</v>
      </c>
    </row>
    <row r="734" spans="1:11" x14ac:dyDescent="0.25">
      <c r="A734" s="119" t="s">
        <v>1219</v>
      </c>
      <c r="B734" s="119" t="s">
        <v>1220</v>
      </c>
      <c r="C734" s="119" t="s">
        <v>1245</v>
      </c>
      <c r="D734" s="119" t="s">
        <v>1246</v>
      </c>
      <c r="E734" s="119" t="s">
        <v>1242</v>
      </c>
      <c r="F734" s="119"/>
      <c r="G734" s="119" t="s">
        <v>379</v>
      </c>
      <c r="H734" s="119">
        <v>1</v>
      </c>
      <c r="I734" s="119" t="s">
        <v>194</v>
      </c>
      <c r="J734" s="119">
        <v>2040</v>
      </c>
      <c r="K734" s="120">
        <v>0.156</v>
      </c>
    </row>
    <row r="735" spans="1:11" x14ac:dyDescent="0.25">
      <c r="A735" s="119" t="s">
        <v>1219</v>
      </c>
      <c r="B735" s="119" t="s">
        <v>1220</v>
      </c>
      <c r="C735" s="119" t="s">
        <v>1245</v>
      </c>
      <c r="D735" s="119" t="s">
        <v>1246</v>
      </c>
      <c r="E735" s="119" t="s">
        <v>1242</v>
      </c>
      <c r="F735" s="119"/>
      <c r="G735" s="119" t="s">
        <v>379</v>
      </c>
      <c r="H735" s="119">
        <v>1</v>
      </c>
      <c r="I735" s="119" t="s">
        <v>194</v>
      </c>
      <c r="J735" s="119">
        <v>2050</v>
      </c>
      <c r="K735" s="120">
        <v>0.15584415584415581</v>
      </c>
    </row>
    <row r="736" spans="1:11" x14ac:dyDescent="0.25">
      <c r="A736" s="119" t="s">
        <v>1219</v>
      </c>
      <c r="B736" s="119" t="s">
        <v>1220</v>
      </c>
      <c r="C736" s="119" t="s">
        <v>1245</v>
      </c>
      <c r="D736" s="119" t="s">
        <v>1247</v>
      </c>
      <c r="E736" s="119" t="s">
        <v>1248</v>
      </c>
      <c r="F736" s="119"/>
      <c r="G736" s="119"/>
      <c r="H736" s="119"/>
      <c r="I736" s="119" t="s">
        <v>194</v>
      </c>
      <c r="J736" s="119">
        <v>2015</v>
      </c>
      <c r="K736" s="120">
        <v>0.77</v>
      </c>
    </row>
    <row r="737" spans="1:11" x14ac:dyDescent="0.25">
      <c r="A737" s="119" t="s">
        <v>1219</v>
      </c>
      <c r="B737" s="119" t="s">
        <v>1220</v>
      </c>
      <c r="C737" s="119" t="s">
        <v>1245</v>
      </c>
      <c r="D737" s="119" t="s">
        <v>1247</v>
      </c>
      <c r="E737" s="119" t="s">
        <v>1248</v>
      </c>
      <c r="F737" s="119"/>
      <c r="G737" s="119"/>
      <c r="H737" s="119"/>
      <c r="I737" s="119" t="s">
        <v>194</v>
      </c>
      <c r="J737" s="119">
        <v>2020</v>
      </c>
      <c r="K737" s="120">
        <v>0.77</v>
      </c>
    </row>
    <row r="738" spans="1:11" x14ac:dyDescent="0.25">
      <c r="A738" s="119" t="s">
        <v>1219</v>
      </c>
      <c r="B738" s="119" t="s">
        <v>1220</v>
      </c>
      <c r="C738" s="119" t="s">
        <v>1245</v>
      </c>
      <c r="D738" s="119" t="s">
        <v>1247</v>
      </c>
      <c r="E738" s="119" t="s">
        <v>1248</v>
      </c>
      <c r="F738" s="119"/>
      <c r="G738" s="119"/>
      <c r="H738" s="119"/>
      <c r="I738" s="119" t="s">
        <v>194</v>
      </c>
      <c r="J738" s="119">
        <v>2030</v>
      </c>
      <c r="K738" s="120">
        <v>0.77</v>
      </c>
    </row>
    <row r="739" spans="1:11" x14ac:dyDescent="0.25">
      <c r="A739" s="119" t="s">
        <v>1219</v>
      </c>
      <c r="B739" s="119" t="s">
        <v>1220</v>
      </c>
      <c r="C739" s="119" t="s">
        <v>1245</v>
      </c>
      <c r="D739" s="119" t="s">
        <v>1247</v>
      </c>
      <c r="E739" s="119" t="s">
        <v>1248</v>
      </c>
      <c r="F739" s="119"/>
      <c r="G739" s="119"/>
      <c r="H739" s="119"/>
      <c r="I739" s="119" t="s">
        <v>194</v>
      </c>
      <c r="J739" s="119">
        <v>2040</v>
      </c>
      <c r="K739" s="120">
        <v>0.77</v>
      </c>
    </row>
    <row r="740" spans="1:11" x14ac:dyDescent="0.25">
      <c r="A740" s="119" t="s">
        <v>1219</v>
      </c>
      <c r="B740" s="119" t="s">
        <v>1220</v>
      </c>
      <c r="C740" s="119" t="s">
        <v>1245</v>
      </c>
      <c r="D740" s="119" t="s">
        <v>1247</v>
      </c>
      <c r="E740" s="119" t="s">
        <v>1248</v>
      </c>
      <c r="F740" s="119"/>
      <c r="G740" s="119"/>
      <c r="H740" s="119"/>
      <c r="I740" s="119" t="s">
        <v>194</v>
      </c>
      <c r="J740" s="119">
        <v>2050</v>
      </c>
      <c r="K740" s="120">
        <v>0.77</v>
      </c>
    </row>
    <row r="741" spans="1:11" x14ac:dyDescent="0.25">
      <c r="A741" s="119" t="s">
        <v>1219</v>
      </c>
      <c r="B741" s="119" t="s">
        <v>1220</v>
      </c>
      <c r="C741" s="119" t="s">
        <v>1245</v>
      </c>
      <c r="D741" s="119" t="s">
        <v>1249</v>
      </c>
      <c r="E741" s="119" t="s">
        <v>1082</v>
      </c>
      <c r="F741" s="119"/>
      <c r="G741" s="119"/>
      <c r="H741" s="119"/>
      <c r="I741" s="119" t="s">
        <v>194</v>
      </c>
      <c r="J741" s="119">
        <v>2015</v>
      </c>
      <c r="K741" s="120">
        <v>44</v>
      </c>
    </row>
    <row r="742" spans="1:11" x14ac:dyDescent="0.25">
      <c r="A742" s="119" t="s">
        <v>1219</v>
      </c>
      <c r="B742" s="119" t="s">
        <v>1220</v>
      </c>
      <c r="C742" s="119" t="s">
        <v>1245</v>
      </c>
      <c r="D742" s="119" t="s">
        <v>1249</v>
      </c>
      <c r="E742" s="119" t="s">
        <v>1082</v>
      </c>
      <c r="F742" s="119"/>
      <c r="G742" s="119"/>
      <c r="H742" s="119"/>
      <c r="I742" s="119" t="s">
        <v>194</v>
      </c>
      <c r="J742" s="119">
        <v>2020</v>
      </c>
      <c r="K742" s="120">
        <v>44</v>
      </c>
    </row>
    <row r="743" spans="1:11" x14ac:dyDescent="0.25">
      <c r="A743" s="119" t="s">
        <v>1219</v>
      </c>
      <c r="B743" s="119" t="s">
        <v>1220</v>
      </c>
      <c r="C743" s="119" t="s">
        <v>1245</v>
      </c>
      <c r="D743" s="119" t="s">
        <v>1249</v>
      </c>
      <c r="E743" s="119" t="s">
        <v>1082</v>
      </c>
      <c r="F743" s="119"/>
      <c r="G743" s="119"/>
      <c r="H743" s="119"/>
      <c r="I743" s="119" t="s">
        <v>194</v>
      </c>
      <c r="J743" s="119">
        <v>2030</v>
      </c>
      <c r="K743" s="120">
        <v>44</v>
      </c>
    </row>
    <row r="744" spans="1:11" x14ac:dyDescent="0.25">
      <c r="A744" s="119" t="s">
        <v>1219</v>
      </c>
      <c r="B744" s="119" t="s">
        <v>1220</v>
      </c>
      <c r="C744" s="119" t="s">
        <v>1245</v>
      </c>
      <c r="D744" s="119" t="s">
        <v>1249</v>
      </c>
      <c r="E744" s="119" t="s">
        <v>1082</v>
      </c>
      <c r="F744" s="119"/>
      <c r="G744" s="119"/>
      <c r="H744" s="119"/>
      <c r="I744" s="119" t="s">
        <v>194</v>
      </c>
      <c r="J744" s="119">
        <v>2040</v>
      </c>
      <c r="K744" s="120">
        <v>44</v>
      </c>
    </row>
    <row r="745" spans="1:11" x14ac:dyDescent="0.25">
      <c r="A745" s="119" t="s">
        <v>1219</v>
      </c>
      <c r="B745" s="119" t="s">
        <v>1220</v>
      </c>
      <c r="C745" s="119" t="s">
        <v>1245</v>
      </c>
      <c r="D745" s="119" t="s">
        <v>1249</v>
      </c>
      <c r="E745" s="119" t="s">
        <v>1082</v>
      </c>
      <c r="F745" s="119"/>
      <c r="G745" s="119"/>
      <c r="H745" s="119"/>
      <c r="I745" s="119" t="s">
        <v>194</v>
      </c>
      <c r="J745" s="119">
        <v>2050</v>
      </c>
      <c r="K745" s="120">
        <v>44</v>
      </c>
    </row>
    <row r="746" spans="1:11" x14ac:dyDescent="0.25">
      <c r="A746" s="119" t="s">
        <v>1219</v>
      </c>
      <c r="B746" s="119" t="s">
        <v>1220</v>
      </c>
      <c r="C746" s="119" t="s">
        <v>1245</v>
      </c>
      <c r="D746" s="119" t="s">
        <v>1250</v>
      </c>
      <c r="E746" s="119" t="s">
        <v>1242</v>
      </c>
      <c r="F746" s="119"/>
      <c r="G746" s="119" t="s">
        <v>1239</v>
      </c>
      <c r="H746" s="119" t="s">
        <v>1240</v>
      </c>
      <c r="I746" s="119" t="s">
        <v>987</v>
      </c>
      <c r="J746" s="119">
        <v>2020</v>
      </c>
      <c r="K746" s="120">
        <v>0.75</v>
      </c>
    </row>
    <row r="747" spans="1:11" x14ac:dyDescent="0.25">
      <c r="A747" s="119" t="s">
        <v>1219</v>
      </c>
      <c r="B747" s="119" t="s">
        <v>1220</v>
      </c>
      <c r="C747" s="119" t="s">
        <v>1245</v>
      </c>
      <c r="D747" s="119" t="s">
        <v>1250</v>
      </c>
      <c r="E747" s="119" t="s">
        <v>1242</v>
      </c>
      <c r="F747" s="119"/>
      <c r="G747" s="119" t="s">
        <v>1239</v>
      </c>
      <c r="H747" s="119" t="s">
        <v>1240</v>
      </c>
      <c r="I747" s="119" t="s">
        <v>987</v>
      </c>
      <c r="J747" s="119">
        <v>2050</v>
      </c>
      <c r="K747" s="120">
        <v>0.75</v>
      </c>
    </row>
    <row r="748" spans="1:11" x14ac:dyDescent="0.25">
      <c r="A748" s="119" t="s">
        <v>1219</v>
      </c>
      <c r="B748" s="119" t="s">
        <v>1220</v>
      </c>
      <c r="C748" s="119" t="s">
        <v>1245</v>
      </c>
      <c r="D748" s="119" t="s">
        <v>1250</v>
      </c>
      <c r="E748" s="119" t="s">
        <v>1242</v>
      </c>
      <c r="F748" s="119"/>
      <c r="G748" s="119" t="s">
        <v>1239</v>
      </c>
      <c r="H748" s="119" t="s">
        <v>1240</v>
      </c>
      <c r="I748" s="119" t="s">
        <v>988</v>
      </c>
      <c r="J748" s="119">
        <v>2020</v>
      </c>
      <c r="K748" s="120">
        <v>1.2</v>
      </c>
    </row>
    <row r="749" spans="1:11" x14ac:dyDescent="0.25">
      <c r="A749" s="119" t="s">
        <v>1219</v>
      </c>
      <c r="B749" s="119" t="s">
        <v>1220</v>
      </c>
      <c r="C749" s="119" t="s">
        <v>1245</v>
      </c>
      <c r="D749" s="119" t="s">
        <v>1250</v>
      </c>
      <c r="E749" s="119" t="s">
        <v>1242</v>
      </c>
      <c r="F749" s="119"/>
      <c r="G749" s="119" t="s">
        <v>1239</v>
      </c>
      <c r="H749" s="119" t="s">
        <v>1240</v>
      </c>
      <c r="I749" s="119" t="s">
        <v>988</v>
      </c>
      <c r="J749" s="119">
        <v>2050</v>
      </c>
      <c r="K749" s="120">
        <v>1.2</v>
      </c>
    </row>
    <row r="750" spans="1:11" x14ac:dyDescent="0.25">
      <c r="A750" s="119" t="s">
        <v>1219</v>
      </c>
      <c r="B750" s="119" t="s">
        <v>1220</v>
      </c>
      <c r="C750" s="119" t="s">
        <v>1245</v>
      </c>
      <c r="D750" s="119" t="s">
        <v>1250</v>
      </c>
      <c r="E750" s="119" t="s">
        <v>1242</v>
      </c>
      <c r="F750" s="119"/>
      <c r="G750" s="119" t="s">
        <v>1239</v>
      </c>
      <c r="H750" s="119" t="s">
        <v>1240</v>
      </c>
      <c r="I750" s="119" t="s">
        <v>194</v>
      </c>
      <c r="J750" s="119">
        <v>2015</v>
      </c>
      <c r="K750" s="120">
        <v>6.4935064935064926</v>
      </c>
    </row>
    <row r="751" spans="1:11" x14ac:dyDescent="0.25">
      <c r="A751" s="119" t="s">
        <v>1219</v>
      </c>
      <c r="B751" s="119" t="s">
        <v>1220</v>
      </c>
      <c r="C751" s="119" t="s">
        <v>1245</v>
      </c>
      <c r="D751" s="119" t="s">
        <v>1250</v>
      </c>
      <c r="E751" s="119" t="s">
        <v>1242</v>
      </c>
      <c r="F751" s="119"/>
      <c r="G751" s="119" t="s">
        <v>1239</v>
      </c>
      <c r="H751" s="119" t="s">
        <v>1240</v>
      </c>
      <c r="I751" s="119" t="s">
        <v>194</v>
      </c>
      <c r="J751" s="119">
        <v>2020</v>
      </c>
      <c r="K751" s="120">
        <v>6.4935064935064926</v>
      </c>
    </row>
    <row r="752" spans="1:11" x14ac:dyDescent="0.25">
      <c r="A752" s="119" t="s">
        <v>1219</v>
      </c>
      <c r="B752" s="119" t="s">
        <v>1220</v>
      </c>
      <c r="C752" s="119" t="s">
        <v>1245</v>
      </c>
      <c r="D752" s="119" t="s">
        <v>1250</v>
      </c>
      <c r="E752" s="119" t="s">
        <v>1242</v>
      </c>
      <c r="F752" s="119"/>
      <c r="G752" s="119" t="s">
        <v>1239</v>
      </c>
      <c r="H752" s="119" t="s">
        <v>1240</v>
      </c>
      <c r="I752" s="119" t="s">
        <v>194</v>
      </c>
      <c r="J752" s="119">
        <v>2030</v>
      </c>
      <c r="K752" s="120">
        <v>5.8441558441558437</v>
      </c>
    </row>
    <row r="753" spans="1:11" x14ac:dyDescent="0.25">
      <c r="A753" s="119" t="s">
        <v>1219</v>
      </c>
      <c r="B753" s="119" t="s">
        <v>1220</v>
      </c>
      <c r="C753" s="119" t="s">
        <v>1245</v>
      </c>
      <c r="D753" s="119" t="s">
        <v>1250</v>
      </c>
      <c r="E753" s="119" t="s">
        <v>1242</v>
      </c>
      <c r="F753" s="119"/>
      <c r="G753" s="119" t="s">
        <v>1239</v>
      </c>
      <c r="H753" s="119" t="s">
        <v>1240</v>
      </c>
      <c r="I753" s="119" t="s">
        <v>194</v>
      </c>
      <c r="J753" s="119">
        <v>2040</v>
      </c>
      <c r="K753" s="120">
        <v>5.5</v>
      </c>
    </row>
    <row r="754" spans="1:11" x14ac:dyDescent="0.25">
      <c r="A754" s="119" t="s">
        <v>1219</v>
      </c>
      <c r="B754" s="119" t="s">
        <v>1220</v>
      </c>
      <c r="C754" s="119" t="s">
        <v>1245</v>
      </c>
      <c r="D754" s="119" t="s">
        <v>1250</v>
      </c>
      <c r="E754" s="119" t="s">
        <v>1242</v>
      </c>
      <c r="F754" s="119"/>
      <c r="G754" s="119" t="s">
        <v>1239</v>
      </c>
      <c r="H754" s="119" t="s">
        <v>1240</v>
      </c>
      <c r="I754" s="119" t="s">
        <v>194</v>
      </c>
      <c r="J754" s="119">
        <v>2050</v>
      </c>
      <c r="K754" s="120">
        <v>5.1948051948051948</v>
      </c>
    </row>
    <row r="755" spans="1:11" x14ac:dyDescent="0.25">
      <c r="A755" s="119" t="s">
        <v>1219</v>
      </c>
      <c r="B755" s="119" t="s">
        <v>1220</v>
      </c>
      <c r="C755" s="119" t="s">
        <v>1245</v>
      </c>
      <c r="D755" s="119" t="s">
        <v>1241</v>
      </c>
      <c r="E755" s="119" t="s">
        <v>1242</v>
      </c>
      <c r="F755" s="119"/>
      <c r="G755" s="119" t="s">
        <v>344</v>
      </c>
      <c r="H755" s="119"/>
      <c r="I755" s="119" t="s">
        <v>194</v>
      </c>
      <c r="J755" s="119">
        <v>2015</v>
      </c>
      <c r="K755" s="120">
        <v>0</v>
      </c>
    </row>
    <row r="756" spans="1:11" x14ac:dyDescent="0.25">
      <c r="A756" s="119" t="s">
        <v>1219</v>
      </c>
      <c r="B756" s="119" t="s">
        <v>1220</v>
      </c>
      <c r="C756" s="119" t="s">
        <v>1245</v>
      </c>
      <c r="D756" s="119" t="s">
        <v>1241</v>
      </c>
      <c r="E756" s="119" t="s">
        <v>1242</v>
      </c>
      <c r="F756" s="119"/>
      <c r="G756" s="119" t="s">
        <v>344</v>
      </c>
      <c r="H756" s="119"/>
      <c r="I756" s="119" t="s">
        <v>194</v>
      </c>
      <c r="J756" s="119">
        <v>2020</v>
      </c>
      <c r="K756" s="120">
        <v>0</v>
      </c>
    </row>
    <row r="757" spans="1:11" x14ac:dyDescent="0.25">
      <c r="A757" s="119" t="s">
        <v>1219</v>
      </c>
      <c r="B757" s="119" t="s">
        <v>1220</v>
      </c>
      <c r="C757" s="119" t="s">
        <v>1245</v>
      </c>
      <c r="D757" s="119" t="s">
        <v>1241</v>
      </c>
      <c r="E757" s="119" t="s">
        <v>1242</v>
      </c>
      <c r="F757" s="119"/>
      <c r="G757" s="119" t="s">
        <v>344</v>
      </c>
      <c r="H757" s="119"/>
      <c r="I757" s="119" t="s">
        <v>194</v>
      </c>
      <c r="J757" s="119">
        <v>2030</v>
      </c>
      <c r="K757" s="120">
        <v>0</v>
      </c>
    </row>
    <row r="758" spans="1:11" x14ac:dyDescent="0.25">
      <c r="A758" s="119" t="s">
        <v>1219</v>
      </c>
      <c r="B758" s="119" t="s">
        <v>1220</v>
      </c>
      <c r="C758" s="119" t="s">
        <v>1245</v>
      </c>
      <c r="D758" s="119" t="s">
        <v>1241</v>
      </c>
      <c r="E758" s="119" t="s">
        <v>1242</v>
      </c>
      <c r="F758" s="119"/>
      <c r="G758" s="119" t="s">
        <v>344</v>
      </c>
      <c r="H758" s="119"/>
      <c r="I758" s="119" t="s">
        <v>194</v>
      </c>
      <c r="J758" s="119">
        <v>2040</v>
      </c>
      <c r="K758" s="120">
        <v>0</v>
      </c>
    </row>
    <row r="759" spans="1:11" x14ac:dyDescent="0.25">
      <c r="A759" s="119" t="s">
        <v>1219</v>
      </c>
      <c r="B759" s="119" t="s">
        <v>1220</v>
      </c>
      <c r="C759" s="119" t="s">
        <v>1245</v>
      </c>
      <c r="D759" s="119" t="s">
        <v>1241</v>
      </c>
      <c r="E759" s="119" t="s">
        <v>1242</v>
      </c>
      <c r="F759" s="119"/>
      <c r="G759" s="119" t="s">
        <v>344</v>
      </c>
      <c r="H759" s="119"/>
      <c r="I759" s="119" t="s">
        <v>194</v>
      </c>
      <c r="J759" s="119">
        <v>2050</v>
      </c>
      <c r="K759" s="120">
        <v>0</v>
      </c>
    </row>
    <row r="760" spans="1:11" x14ac:dyDescent="0.25">
      <c r="A760" s="119" t="s">
        <v>1219</v>
      </c>
      <c r="B760" s="119" t="s">
        <v>1220</v>
      </c>
      <c r="C760" s="119" t="s">
        <v>1245</v>
      </c>
      <c r="D760" s="119" t="s">
        <v>1251</v>
      </c>
      <c r="E760" s="119" t="s">
        <v>1242</v>
      </c>
      <c r="F760" s="119"/>
      <c r="G760" s="119" t="s">
        <v>379</v>
      </c>
      <c r="H760" s="119">
        <v>1</v>
      </c>
      <c r="I760" s="119" t="s">
        <v>987</v>
      </c>
      <c r="J760" s="119">
        <v>2020</v>
      </c>
      <c r="K760" s="120">
        <v>0.75</v>
      </c>
    </row>
    <row r="761" spans="1:11" x14ac:dyDescent="0.25">
      <c r="A761" s="119" t="s">
        <v>1219</v>
      </c>
      <c r="B761" s="119" t="s">
        <v>1220</v>
      </c>
      <c r="C761" s="119" t="s">
        <v>1245</v>
      </c>
      <c r="D761" s="119" t="s">
        <v>1251</v>
      </c>
      <c r="E761" s="119" t="s">
        <v>1242</v>
      </c>
      <c r="F761" s="119"/>
      <c r="G761" s="119" t="s">
        <v>379</v>
      </c>
      <c r="H761" s="119">
        <v>1</v>
      </c>
      <c r="I761" s="119" t="s">
        <v>987</v>
      </c>
      <c r="J761" s="119">
        <v>2050</v>
      </c>
      <c r="K761" s="120">
        <v>0.75</v>
      </c>
    </row>
    <row r="762" spans="1:11" x14ac:dyDescent="0.25">
      <c r="A762" s="119" t="s">
        <v>1219</v>
      </c>
      <c r="B762" s="119" t="s">
        <v>1220</v>
      </c>
      <c r="C762" s="119" t="s">
        <v>1245</v>
      </c>
      <c r="D762" s="119" t="s">
        <v>1251</v>
      </c>
      <c r="E762" s="119" t="s">
        <v>1242</v>
      </c>
      <c r="F762" s="119"/>
      <c r="G762" s="119" t="s">
        <v>379</v>
      </c>
      <c r="H762" s="119">
        <v>1</v>
      </c>
      <c r="I762" s="119" t="s">
        <v>988</v>
      </c>
      <c r="J762" s="119">
        <v>2020</v>
      </c>
      <c r="K762" s="120">
        <v>1.2</v>
      </c>
    </row>
    <row r="763" spans="1:11" x14ac:dyDescent="0.25">
      <c r="A763" s="119" t="s">
        <v>1219</v>
      </c>
      <c r="B763" s="119" t="s">
        <v>1220</v>
      </c>
      <c r="C763" s="119" t="s">
        <v>1245</v>
      </c>
      <c r="D763" s="119" t="s">
        <v>1251</v>
      </c>
      <c r="E763" s="119" t="s">
        <v>1242</v>
      </c>
      <c r="F763" s="119"/>
      <c r="G763" s="119" t="s">
        <v>379</v>
      </c>
      <c r="H763" s="119">
        <v>1</v>
      </c>
      <c r="I763" s="119" t="s">
        <v>988</v>
      </c>
      <c r="J763" s="119">
        <v>2050</v>
      </c>
      <c r="K763" s="120">
        <v>1.2</v>
      </c>
    </row>
    <row r="764" spans="1:11" x14ac:dyDescent="0.25">
      <c r="A764" s="119" t="s">
        <v>1219</v>
      </c>
      <c r="B764" s="119" t="s">
        <v>1220</v>
      </c>
      <c r="C764" s="119" t="s">
        <v>1245</v>
      </c>
      <c r="D764" s="119" t="s">
        <v>1251</v>
      </c>
      <c r="E764" s="119" t="s">
        <v>1242</v>
      </c>
      <c r="F764" s="119"/>
      <c r="G764" s="119" t="s">
        <v>379</v>
      </c>
      <c r="H764" s="119">
        <v>1</v>
      </c>
      <c r="I764" s="119" t="s">
        <v>194</v>
      </c>
      <c r="J764" s="119">
        <v>2015</v>
      </c>
      <c r="K764" s="120">
        <v>1.298701298701299E-2</v>
      </c>
    </row>
    <row r="765" spans="1:11" x14ac:dyDescent="0.25">
      <c r="A765" s="119" t="s">
        <v>1219</v>
      </c>
      <c r="B765" s="119" t="s">
        <v>1220</v>
      </c>
      <c r="C765" s="119" t="s">
        <v>1245</v>
      </c>
      <c r="D765" s="119" t="s">
        <v>1251</v>
      </c>
      <c r="E765" s="119" t="s">
        <v>1242</v>
      </c>
      <c r="F765" s="119"/>
      <c r="G765" s="119" t="s">
        <v>379</v>
      </c>
      <c r="H765" s="119">
        <v>1</v>
      </c>
      <c r="I765" s="119" t="s">
        <v>194</v>
      </c>
      <c r="J765" s="119">
        <v>2020</v>
      </c>
      <c r="K765" s="120">
        <v>1.298701298701299E-2</v>
      </c>
    </row>
    <row r="766" spans="1:11" x14ac:dyDescent="0.25">
      <c r="A766" s="119" t="s">
        <v>1219</v>
      </c>
      <c r="B766" s="119" t="s">
        <v>1220</v>
      </c>
      <c r="C766" s="119" t="s">
        <v>1245</v>
      </c>
      <c r="D766" s="119" t="s">
        <v>1251</v>
      </c>
      <c r="E766" s="119" t="s">
        <v>1242</v>
      </c>
      <c r="F766" s="119"/>
      <c r="G766" s="119" t="s">
        <v>379</v>
      </c>
      <c r="H766" s="119">
        <v>1</v>
      </c>
      <c r="I766" s="119" t="s">
        <v>194</v>
      </c>
      <c r="J766" s="119">
        <v>2030</v>
      </c>
      <c r="K766" s="120">
        <v>1.298701298701299E-2</v>
      </c>
    </row>
    <row r="767" spans="1:11" x14ac:dyDescent="0.25">
      <c r="A767" s="119" t="s">
        <v>1219</v>
      </c>
      <c r="B767" s="119" t="s">
        <v>1220</v>
      </c>
      <c r="C767" s="119" t="s">
        <v>1245</v>
      </c>
      <c r="D767" s="119" t="s">
        <v>1251</v>
      </c>
      <c r="E767" s="119" t="s">
        <v>1242</v>
      </c>
      <c r="F767" s="119"/>
      <c r="G767" s="119" t="s">
        <v>379</v>
      </c>
      <c r="H767" s="119">
        <v>1</v>
      </c>
      <c r="I767" s="119" t="s">
        <v>194</v>
      </c>
      <c r="J767" s="119">
        <v>2040</v>
      </c>
      <c r="K767" s="120">
        <v>1.2999999999999999E-2</v>
      </c>
    </row>
    <row r="768" spans="1:11" x14ac:dyDescent="0.25">
      <c r="A768" s="119" t="s">
        <v>1219</v>
      </c>
      <c r="B768" s="119" t="s">
        <v>1220</v>
      </c>
      <c r="C768" s="119" t="s">
        <v>1245</v>
      </c>
      <c r="D768" s="119" t="s">
        <v>1251</v>
      </c>
      <c r="E768" s="119" t="s">
        <v>1242</v>
      </c>
      <c r="F768" s="119"/>
      <c r="G768" s="119" t="s">
        <v>379</v>
      </c>
      <c r="H768" s="119">
        <v>1</v>
      </c>
      <c r="I768" s="119" t="s">
        <v>194</v>
      </c>
      <c r="J768" s="119">
        <v>2050</v>
      </c>
      <c r="K768" s="120">
        <v>1.298701298701299E-2</v>
      </c>
    </row>
    <row r="769" spans="1:11" x14ac:dyDescent="0.25">
      <c r="A769" s="119" t="s">
        <v>1252</v>
      </c>
      <c r="B769" s="119" t="s">
        <v>1253</v>
      </c>
      <c r="C769" s="119" t="s">
        <v>195</v>
      </c>
      <c r="D769" s="119" t="s">
        <v>1254</v>
      </c>
      <c r="E769" s="119" t="s">
        <v>1255</v>
      </c>
      <c r="F769" s="119"/>
      <c r="G769" s="119" t="s">
        <v>368</v>
      </c>
      <c r="H769" s="119"/>
      <c r="I769" s="119" t="s">
        <v>987</v>
      </c>
      <c r="J769" s="119">
        <v>2020</v>
      </c>
      <c r="K769" s="120">
        <v>20.526552655265519</v>
      </c>
    </row>
    <row r="770" spans="1:11" x14ac:dyDescent="0.25">
      <c r="A770" s="119" t="s">
        <v>1252</v>
      </c>
      <c r="B770" s="119" t="s">
        <v>1253</v>
      </c>
      <c r="C770" s="119" t="s">
        <v>195</v>
      </c>
      <c r="D770" s="119" t="s">
        <v>1254</v>
      </c>
      <c r="E770" s="119" t="s">
        <v>1255</v>
      </c>
      <c r="F770" s="119"/>
      <c r="G770" s="119" t="s">
        <v>368</v>
      </c>
      <c r="H770" s="119"/>
      <c r="I770" s="119" t="s">
        <v>987</v>
      </c>
      <c r="J770" s="119">
        <v>2050</v>
      </c>
      <c r="K770" s="120">
        <v>12.251725172517251</v>
      </c>
    </row>
    <row r="771" spans="1:11" x14ac:dyDescent="0.25">
      <c r="A771" s="119" t="s">
        <v>1252</v>
      </c>
      <c r="B771" s="119" t="s">
        <v>1253</v>
      </c>
      <c r="C771" s="119" t="s">
        <v>195</v>
      </c>
      <c r="D771" s="119" t="s">
        <v>1254</v>
      </c>
      <c r="E771" s="119" t="s">
        <v>1255</v>
      </c>
      <c r="F771" s="119"/>
      <c r="G771" s="119" t="s">
        <v>368</v>
      </c>
      <c r="H771" s="119"/>
      <c r="I771" s="119" t="s">
        <v>988</v>
      </c>
      <c r="J771" s="119">
        <v>2020</v>
      </c>
      <c r="K771" s="120">
        <v>12.251725172517251</v>
      </c>
    </row>
    <row r="772" spans="1:11" x14ac:dyDescent="0.25">
      <c r="A772" s="119" t="s">
        <v>1252</v>
      </c>
      <c r="B772" s="119" t="s">
        <v>1253</v>
      </c>
      <c r="C772" s="119" t="s">
        <v>195</v>
      </c>
      <c r="D772" s="119" t="s">
        <v>1254</v>
      </c>
      <c r="E772" s="119" t="s">
        <v>1255</v>
      </c>
      <c r="F772" s="119"/>
      <c r="G772" s="119" t="s">
        <v>368</v>
      </c>
      <c r="H772" s="119"/>
      <c r="I772" s="119" t="s">
        <v>988</v>
      </c>
      <c r="J772" s="119">
        <v>2050</v>
      </c>
      <c r="K772" s="120">
        <v>0.43054305430543138</v>
      </c>
    </row>
    <row r="773" spans="1:11" x14ac:dyDescent="0.25">
      <c r="A773" s="119" t="s">
        <v>1252</v>
      </c>
      <c r="B773" s="119" t="s">
        <v>1253</v>
      </c>
      <c r="C773" s="119" t="s">
        <v>195</v>
      </c>
      <c r="D773" s="119" t="s">
        <v>1254</v>
      </c>
      <c r="E773" s="119" t="s">
        <v>1255</v>
      </c>
      <c r="F773" s="119"/>
      <c r="G773" s="119" t="s">
        <v>368</v>
      </c>
      <c r="H773" s="119"/>
      <c r="I773" s="119" t="s">
        <v>194</v>
      </c>
      <c r="J773" s="119">
        <v>2020</v>
      </c>
      <c r="K773" s="120">
        <v>16.38913891389139</v>
      </c>
    </row>
    <row r="774" spans="1:11" x14ac:dyDescent="0.25">
      <c r="A774" s="119" t="s">
        <v>1252</v>
      </c>
      <c r="B774" s="119" t="s">
        <v>1253</v>
      </c>
      <c r="C774" s="119" t="s">
        <v>195</v>
      </c>
      <c r="D774" s="119" t="s">
        <v>1254</v>
      </c>
      <c r="E774" s="119" t="s">
        <v>1255</v>
      </c>
      <c r="F774" s="119"/>
      <c r="G774" s="119" t="s">
        <v>368</v>
      </c>
      <c r="H774" s="119"/>
      <c r="I774" s="119" t="s">
        <v>194</v>
      </c>
      <c r="J774" s="119">
        <v>2030</v>
      </c>
      <c r="K774" s="120">
        <v>14.61596159615962</v>
      </c>
    </row>
    <row r="775" spans="1:11" x14ac:dyDescent="0.25">
      <c r="A775" s="119" t="s">
        <v>1252</v>
      </c>
      <c r="B775" s="119" t="s">
        <v>1253</v>
      </c>
      <c r="C775" s="119" t="s">
        <v>195</v>
      </c>
      <c r="D775" s="119" t="s">
        <v>1254</v>
      </c>
      <c r="E775" s="119" t="s">
        <v>1255</v>
      </c>
      <c r="F775" s="119"/>
      <c r="G775" s="119" t="s">
        <v>368</v>
      </c>
      <c r="H775" s="119"/>
      <c r="I775" s="119" t="s">
        <v>194</v>
      </c>
      <c r="J775" s="119">
        <v>2040</v>
      </c>
      <c r="K775" s="120">
        <v>10.478547854785489</v>
      </c>
    </row>
    <row r="776" spans="1:11" x14ac:dyDescent="0.25">
      <c r="A776" s="119" t="s">
        <v>1252</v>
      </c>
      <c r="B776" s="119" t="s">
        <v>1253</v>
      </c>
      <c r="C776" s="119" t="s">
        <v>195</v>
      </c>
      <c r="D776" s="119" t="s">
        <v>1254</v>
      </c>
      <c r="E776" s="119" t="s">
        <v>1255</v>
      </c>
      <c r="F776" s="119"/>
      <c r="G776" s="119" t="s">
        <v>368</v>
      </c>
      <c r="H776" s="119"/>
      <c r="I776" s="119" t="s">
        <v>194</v>
      </c>
      <c r="J776" s="119">
        <v>2050</v>
      </c>
      <c r="K776" s="120">
        <v>6.3411341134113428</v>
      </c>
    </row>
    <row r="777" spans="1:11" x14ac:dyDescent="0.25">
      <c r="A777" s="119" t="s">
        <v>1252</v>
      </c>
      <c r="B777" s="119" t="s">
        <v>1253</v>
      </c>
      <c r="C777" s="119" t="s">
        <v>195</v>
      </c>
      <c r="D777" s="119" t="s">
        <v>1256</v>
      </c>
      <c r="E777" s="119" t="s">
        <v>1255</v>
      </c>
      <c r="F777" s="119"/>
      <c r="G777" s="119" t="s">
        <v>199</v>
      </c>
      <c r="H777" s="119"/>
      <c r="I777" s="119" t="s">
        <v>987</v>
      </c>
      <c r="J777" s="119">
        <v>2020</v>
      </c>
      <c r="K777" s="120">
        <v>5</v>
      </c>
    </row>
    <row r="778" spans="1:11" x14ac:dyDescent="0.25">
      <c r="A778" s="119" t="s">
        <v>1252</v>
      </c>
      <c r="B778" s="119" t="s">
        <v>1253</v>
      </c>
      <c r="C778" s="119" t="s">
        <v>195</v>
      </c>
      <c r="D778" s="119" t="s">
        <v>1256</v>
      </c>
      <c r="E778" s="119" t="s">
        <v>1255</v>
      </c>
      <c r="F778" s="119"/>
      <c r="G778" s="119" t="s">
        <v>199</v>
      </c>
      <c r="H778" s="119"/>
      <c r="I778" s="119" t="s">
        <v>987</v>
      </c>
      <c r="J778" s="119">
        <v>2050</v>
      </c>
      <c r="K778" s="120">
        <v>5</v>
      </c>
    </row>
    <row r="779" spans="1:11" x14ac:dyDescent="0.25">
      <c r="A779" s="119" t="s">
        <v>1252</v>
      </c>
      <c r="B779" s="119" t="s">
        <v>1253</v>
      </c>
      <c r="C779" s="119" t="s">
        <v>195</v>
      </c>
      <c r="D779" s="119" t="s">
        <v>1256</v>
      </c>
      <c r="E779" s="119" t="s">
        <v>1255</v>
      </c>
      <c r="F779" s="119"/>
      <c r="G779" s="119" t="s">
        <v>199</v>
      </c>
      <c r="H779" s="119"/>
      <c r="I779" s="119" t="s">
        <v>988</v>
      </c>
      <c r="J779" s="119">
        <v>2020</v>
      </c>
      <c r="K779" s="120">
        <v>5</v>
      </c>
    </row>
    <row r="780" spans="1:11" x14ac:dyDescent="0.25">
      <c r="A780" s="119" t="s">
        <v>1252</v>
      </c>
      <c r="B780" s="119" t="s">
        <v>1253</v>
      </c>
      <c r="C780" s="119" t="s">
        <v>195</v>
      </c>
      <c r="D780" s="119" t="s">
        <v>1256</v>
      </c>
      <c r="E780" s="119" t="s">
        <v>1255</v>
      </c>
      <c r="F780" s="119"/>
      <c r="G780" s="119" t="s">
        <v>199</v>
      </c>
      <c r="H780" s="119"/>
      <c r="I780" s="119" t="s">
        <v>988</v>
      </c>
      <c r="J780" s="119">
        <v>2050</v>
      </c>
      <c r="K780" s="120">
        <v>5</v>
      </c>
    </row>
    <row r="781" spans="1:11" x14ac:dyDescent="0.25">
      <c r="A781" s="119" t="s">
        <v>1252</v>
      </c>
      <c r="B781" s="119" t="s">
        <v>1253</v>
      </c>
      <c r="C781" s="119" t="s">
        <v>195</v>
      </c>
      <c r="D781" s="119" t="s">
        <v>1256</v>
      </c>
      <c r="E781" s="119" t="s">
        <v>1255</v>
      </c>
      <c r="F781" s="119"/>
      <c r="G781" s="119" t="s">
        <v>199</v>
      </c>
      <c r="H781" s="119"/>
      <c r="I781" s="119" t="s">
        <v>194</v>
      </c>
      <c r="J781" s="119">
        <v>2020</v>
      </c>
      <c r="K781" s="120">
        <v>5</v>
      </c>
    </row>
    <row r="782" spans="1:11" x14ac:dyDescent="0.25">
      <c r="A782" s="119" t="s">
        <v>1252</v>
      </c>
      <c r="B782" s="119" t="s">
        <v>1253</v>
      </c>
      <c r="C782" s="119" t="s">
        <v>195</v>
      </c>
      <c r="D782" s="119" t="s">
        <v>1256</v>
      </c>
      <c r="E782" s="119" t="s">
        <v>1255</v>
      </c>
      <c r="F782" s="119"/>
      <c r="G782" s="119" t="s">
        <v>199</v>
      </c>
      <c r="H782" s="119"/>
      <c r="I782" s="119" t="s">
        <v>194</v>
      </c>
      <c r="J782" s="119">
        <v>2030</v>
      </c>
      <c r="K782" s="120">
        <v>5</v>
      </c>
    </row>
    <row r="783" spans="1:11" x14ac:dyDescent="0.25">
      <c r="A783" s="119" t="s">
        <v>1252</v>
      </c>
      <c r="B783" s="119" t="s">
        <v>1253</v>
      </c>
      <c r="C783" s="119" t="s">
        <v>195</v>
      </c>
      <c r="D783" s="119" t="s">
        <v>1256</v>
      </c>
      <c r="E783" s="119" t="s">
        <v>1255</v>
      </c>
      <c r="F783" s="119"/>
      <c r="G783" s="119" t="s">
        <v>199</v>
      </c>
      <c r="H783" s="119"/>
      <c r="I783" s="119" t="s">
        <v>194</v>
      </c>
      <c r="J783" s="119">
        <v>2040</v>
      </c>
      <c r="K783" s="120">
        <v>5</v>
      </c>
    </row>
    <row r="784" spans="1:11" x14ac:dyDescent="0.25">
      <c r="A784" s="119" t="s">
        <v>1252</v>
      </c>
      <c r="B784" s="119" t="s">
        <v>1253</v>
      </c>
      <c r="C784" s="119" t="s">
        <v>195</v>
      </c>
      <c r="D784" s="119" t="s">
        <v>1256</v>
      </c>
      <c r="E784" s="119" t="s">
        <v>1255</v>
      </c>
      <c r="F784" s="119"/>
      <c r="G784" s="119" t="s">
        <v>199</v>
      </c>
      <c r="H784" s="119"/>
      <c r="I784" s="119" t="s">
        <v>194</v>
      </c>
      <c r="J784" s="119">
        <v>2050</v>
      </c>
      <c r="K784" s="120">
        <v>5</v>
      </c>
    </row>
    <row r="785" spans="1:11" x14ac:dyDescent="0.25">
      <c r="A785" s="119" t="s">
        <v>1252</v>
      </c>
      <c r="B785" s="119" t="s">
        <v>1253</v>
      </c>
      <c r="C785" s="119" t="s">
        <v>195</v>
      </c>
      <c r="D785" s="119" t="s">
        <v>200</v>
      </c>
      <c r="E785" s="119" t="s">
        <v>202</v>
      </c>
      <c r="F785" s="119"/>
      <c r="G785" s="119" t="s">
        <v>1257</v>
      </c>
      <c r="H785" s="119"/>
      <c r="I785" s="119" t="s">
        <v>987</v>
      </c>
      <c r="J785" s="119">
        <v>2020</v>
      </c>
      <c r="K785" s="120">
        <v>0.33</v>
      </c>
    </row>
    <row r="786" spans="1:11" x14ac:dyDescent="0.25">
      <c r="A786" s="119" t="s">
        <v>1252</v>
      </c>
      <c r="B786" s="119" t="s">
        <v>1253</v>
      </c>
      <c r="C786" s="119" t="s">
        <v>195</v>
      </c>
      <c r="D786" s="119" t="s">
        <v>200</v>
      </c>
      <c r="E786" s="119" t="s">
        <v>202</v>
      </c>
      <c r="F786" s="119"/>
      <c r="G786" s="119" t="s">
        <v>1257</v>
      </c>
      <c r="H786" s="119"/>
      <c r="I786" s="119" t="s">
        <v>987</v>
      </c>
      <c r="J786" s="119">
        <v>2050</v>
      </c>
      <c r="K786" s="120">
        <v>0.33</v>
      </c>
    </row>
    <row r="787" spans="1:11" x14ac:dyDescent="0.25">
      <c r="A787" s="119" t="s">
        <v>1252</v>
      </c>
      <c r="B787" s="119" t="s">
        <v>1253</v>
      </c>
      <c r="C787" s="119" t="s">
        <v>195</v>
      </c>
      <c r="D787" s="119" t="s">
        <v>200</v>
      </c>
      <c r="E787" s="119" t="s">
        <v>202</v>
      </c>
      <c r="F787" s="119"/>
      <c r="G787" s="119" t="s">
        <v>1257</v>
      </c>
      <c r="H787" s="119"/>
      <c r="I787" s="119" t="s">
        <v>988</v>
      </c>
      <c r="J787" s="119">
        <v>2020</v>
      </c>
      <c r="K787" s="120">
        <v>0.33</v>
      </c>
    </row>
    <row r="788" spans="1:11" x14ac:dyDescent="0.25">
      <c r="A788" s="119" t="s">
        <v>1252</v>
      </c>
      <c r="B788" s="119" t="s">
        <v>1253</v>
      </c>
      <c r="C788" s="119" t="s">
        <v>195</v>
      </c>
      <c r="D788" s="119" t="s">
        <v>200</v>
      </c>
      <c r="E788" s="119" t="s">
        <v>202</v>
      </c>
      <c r="F788" s="119"/>
      <c r="G788" s="119" t="s">
        <v>1257</v>
      </c>
      <c r="H788" s="119"/>
      <c r="I788" s="119" t="s">
        <v>988</v>
      </c>
      <c r="J788" s="119">
        <v>2050</v>
      </c>
      <c r="K788" s="120">
        <v>0.33</v>
      </c>
    </row>
    <row r="789" spans="1:11" x14ac:dyDescent="0.25">
      <c r="A789" s="119" t="s">
        <v>1252</v>
      </c>
      <c r="B789" s="119" t="s">
        <v>1253</v>
      </c>
      <c r="C789" s="119" t="s">
        <v>195</v>
      </c>
      <c r="D789" s="119" t="s">
        <v>200</v>
      </c>
      <c r="E789" s="119" t="s">
        <v>202</v>
      </c>
      <c r="F789" s="119"/>
      <c r="G789" s="119" t="s">
        <v>1257</v>
      </c>
      <c r="H789" s="119"/>
      <c r="I789" s="119" t="s">
        <v>194</v>
      </c>
      <c r="J789" s="119">
        <v>2020</v>
      </c>
      <c r="K789" s="120">
        <v>0.33</v>
      </c>
    </row>
    <row r="790" spans="1:11" x14ac:dyDescent="0.25">
      <c r="A790" s="119" t="s">
        <v>1252</v>
      </c>
      <c r="B790" s="119" t="s">
        <v>1253</v>
      </c>
      <c r="C790" s="119" t="s">
        <v>195</v>
      </c>
      <c r="D790" s="119" t="s">
        <v>200</v>
      </c>
      <c r="E790" s="119" t="s">
        <v>202</v>
      </c>
      <c r="F790" s="119"/>
      <c r="G790" s="119" t="s">
        <v>1257</v>
      </c>
      <c r="H790" s="119"/>
      <c r="I790" s="119" t="s">
        <v>194</v>
      </c>
      <c r="J790" s="119">
        <v>2030</v>
      </c>
      <c r="K790" s="120">
        <v>0.33</v>
      </c>
    </row>
    <row r="791" spans="1:11" x14ac:dyDescent="0.25">
      <c r="A791" s="119" t="s">
        <v>1252</v>
      </c>
      <c r="B791" s="119" t="s">
        <v>1253</v>
      </c>
      <c r="C791" s="119" t="s">
        <v>195</v>
      </c>
      <c r="D791" s="119" t="s">
        <v>200</v>
      </c>
      <c r="E791" s="119" t="s">
        <v>202</v>
      </c>
      <c r="F791" s="119"/>
      <c r="G791" s="119" t="s">
        <v>1257</v>
      </c>
      <c r="H791" s="119"/>
      <c r="I791" s="119" t="s">
        <v>194</v>
      </c>
      <c r="J791" s="119">
        <v>2040</v>
      </c>
      <c r="K791" s="120">
        <v>0.33</v>
      </c>
    </row>
    <row r="792" spans="1:11" x14ac:dyDescent="0.25">
      <c r="A792" s="119" t="s">
        <v>1252</v>
      </c>
      <c r="B792" s="119" t="s">
        <v>1253</v>
      </c>
      <c r="C792" s="119" t="s">
        <v>195</v>
      </c>
      <c r="D792" s="119" t="s">
        <v>200</v>
      </c>
      <c r="E792" s="119" t="s">
        <v>202</v>
      </c>
      <c r="F792" s="119"/>
      <c r="G792" s="119" t="s">
        <v>1257</v>
      </c>
      <c r="H792" s="119"/>
      <c r="I792" s="119" t="s">
        <v>194</v>
      </c>
      <c r="J792" s="119">
        <v>2050</v>
      </c>
      <c r="K792" s="120">
        <v>0.33</v>
      </c>
    </row>
    <row r="793" spans="1:11" x14ac:dyDescent="0.25">
      <c r="A793" s="119" t="s">
        <v>1252</v>
      </c>
      <c r="B793" s="119" t="s">
        <v>1253</v>
      </c>
      <c r="C793" s="119" t="s">
        <v>195</v>
      </c>
      <c r="D793" s="119" t="s">
        <v>1258</v>
      </c>
      <c r="E793" s="119" t="s">
        <v>1259</v>
      </c>
      <c r="F793" s="119"/>
      <c r="G793" s="119"/>
      <c r="H793" s="119"/>
      <c r="I793" s="119" t="s">
        <v>987</v>
      </c>
      <c r="J793" s="119">
        <v>2020</v>
      </c>
      <c r="K793" s="120">
        <v>100</v>
      </c>
    </row>
    <row r="794" spans="1:11" x14ac:dyDescent="0.25">
      <c r="A794" s="119" t="s">
        <v>1252</v>
      </c>
      <c r="B794" s="119" t="s">
        <v>1253</v>
      </c>
      <c r="C794" s="119" t="s">
        <v>195</v>
      </c>
      <c r="D794" s="119" t="s">
        <v>1258</v>
      </c>
      <c r="E794" s="119" t="s">
        <v>1259</v>
      </c>
      <c r="F794" s="119"/>
      <c r="G794" s="119"/>
      <c r="H794" s="119"/>
      <c r="I794" s="119" t="s">
        <v>987</v>
      </c>
      <c r="J794" s="119">
        <v>2050</v>
      </c>
      <c r="K794" s="120">
        <v>100</v>
      </c>
    </row>
    <row r="795" spans="1:11" x14ac:dyDescent="0.25">
      <c r="A795" s="119" t="s">
        <v>1252</v>
      </c>
      <c r="B795" s="119" t="s">
        <v>1253</v>
      </c>
      <c r="C795" s="119" t="s">
        <v>195</v>
      </c>
      <c r="D795" s="119" t="s">
        <v>1258</v>
      </c>
      <c r="E795" s="119" t="s">
        <v>1259</v>
      </c>
      <c r="F795" s="119"/>
      <c r="G795" s="119"/>
      <c r="H795" s="119"/>
      <c r="I795" s="119" t="s">
        <v>988</v>
      </c>
      <c r="J795" s="119">
        <v>2020</v>
      </c>
      <c r="K795" s="120">
        <v>100</v>
      </c>
    </row>
    <row r="796" spans="1:11" x14ac:dyDescent="0.25">
      <c r="A796" s="119" t="s">
        <v>1252</v>
      </c>
      <c r="B796" s="119" t="s">
        <v>1253</v>
      </c>
      <c r="C796" s="119" t="s">
        <v>195</v>
      </c>
      <c r="D796" s="119" t="s">
        <v>1258</v>
      </c>
      <c r="E796" s="119" t="s">
        <v>1259</v>
      </c>
      <c r="F796" s="119"/>
      <c r="G796" s="119"/>
      <c r="H796" s="119"/>
      <c r="I796" s="119" t="s">
        <v>988</v>
      </c>
      <c r="J796" s="119">
        <v>2050</v>
      </c>
      <c r="K796" s="120">
        <v>100</v>
      </c>
    </row>
    <row r="797" spans="1:11" x14ac:dyDescent="0.25">
      <c r="A797" s="119" t="s">
        <v>1252</v>
      </c>
      <c r="B797" s="119" t="s">
        <v>1253</v>
      </c>
      <c r="C797" s="119" t="s">
        <v>195</v>
      </c>
      <c r="D797" s="119" t="s">
        <v>1258</v>
      </c>
      <c r="E797" s="119" t="s">
        <v>1259</v>
      </c>
      <c r="F797" s="119"/>
      <c r="G797" s="119"/>
      <c r="H797" s="119"/>
      <c r="I797" s="119" t="s">
        <v>194</v>
      </c>
      <c r="J797" s="119">
        <v>2020</v>
      </c>
      <c r="K797" s="120">
        <v>100</v>
      </c>
    </row>
    <row r="798" spans="1:11" x14ac:dyDescent="0.25">
      <c r="A798" s="119" t="s">
        <v>1252</v>
      </c>
      <c r="B798" s="119" t="s">
        <v>1253</v>
      </c>
      <c r="C798" s="119" t="s">
        <v>195</v>
      </c>
      <c r="D798" s="119" t="s">
        <v>1258</v>
      </c>
      <c r="E798" s="119" t="s">
        <v>1259</v>
      </c>
      <c r="F798" s="119"/>
      <c r="G798" s="119"/>
      <c r="H798" s="119"/>
      <c r="I798" s="119" t="s">
        <v>194</v>
      </c>
      <c r="J798" s="119">
        <v>2030</v>
      </c>
      <c r="K798" s="120">
        <v>100</v>
      </c>
    </row>
    <row r="799" spans="1:11" x14ac:dyDescent="0.25">
      <c r="A799" s="119" t="s">
        <v>1252</v>
      </c>
      <c r="B799" s="119" t="s">
        <v>1253</v>
      </c>
      <c r="C799" s="119" t="s">
        <v>195</v>
      </c>
      <c r="D799" s="119" t="s">
        <v>1258</v>
      </c>
      <c r="E799" s="119" t="s">
        <v>1259</v>
      </c>
      <c r="F799" s="119"/>
      <c r="G799" s="119"/>
      <c r="H799" s="119"/>
      <c r="I799" s="119" t="s">
        <v>194</v>
      </c>
      <c r="J799" s="119">
        <v>2040</v>
      </c>
      <c r="K799" s="120">
        <v>100</v>
      </c>
    </row>
    <row r="800" spans="1:11" x14ac:dyDescent="0.25">
      <c r="A800" s="119" t="s">
        <v>1252</v>
      </c>
      <c r="B800" s="119" t="s">
        <v>1253</v>
      </c>
      <c r="C800" s="119" t="s">
        <v>195</v>
      </c>
      <c r="D800" s="119" t="s">
        <v>1258</v>
      </c>
      <c r="E800" s="119" t="s">
        <v>1259</v>
      </c>
      <c r="F800" s="119"/>
      <c r="G800" s="119"/>
      <c r="H800" s="119"/>
      <c r="I800" s="119" t="s">
        <v>194</v>
      </c>
      <c r="J800" s="119">
        <v>2050</v>
      </c>
      <c r="K800" s="120">
        <v>100</v>
      </c>
    </row>
    <row r="801" spans="1:11" x14ac:dyDescent="0.25">
      <c r="A801" s="119" t="s">
        <v>1252</v>
      </c>
      <c r="B801" s="119" t="s">
        <v>1253</v>
      </c>
      <c r="C801" s="119" t="s">
        <v>195</v>
      </c>
      <c r="D801" s="119" t="s">
        <v>1086</v>
      </c>
      <c r="E801" s="119" t="s">
        <v>1074</v>
      </c>
      <c r="F801" s="119"/>
      <c r="G801" s="119" t="s">
        <v>210</v>
      </c>
      <c r="H801" s="119"/>
      <c r="I801" s="119" t="s">
        <v>987</v>
      </c>
      <c r="J801" s="119">
        <v>2020</v>
      </c>
      <c r="K801" s="120">
        <v>2</v>
      </c>
    </row>
    <row r="802" spans="1:11" x14ac:dyDescent="0.25">
      <c r="A802" s="119" t="s">
        <v>1252</v>
      </c>
      <c r="B802" s="119" t="s">
        <v>1253</v>
      </c>
      <c r="C802" s="119" t="s">
        <v>195</v>
      </c>
      <c r="D802" s="119" t="s">
        <v>1086</v>
      </c>
      <c r="E802" s="119" t="s">
        <v>1074</v>
      </c>
      <c r="F802" s="119"/>
      <c r="G802" s="119" t="s">
        <v>210</v>
      </c>
      <c r="H802" s="119"/>
      <c r="I802" s="119" t="s">
        <v>987</v>
      </c>
      <c r="J802" s="119">
        <v>2050</v>
      </c>
      <c r="K802" s="120">
        <v>2</v>
      </c>
    </row>
    <row r="803" spans="1:11" x14ac:dyDescent="0.25">
      <c r="A803" s="119" t="s">
        <v>1252</v>
      </c>
      <c r="B803" s="119" t="s">
        <v>1253</v>
      </c>
      <c r="C803" s="119" t="s">
        <v>195</v>
      </c>
      <c r="D803" s="119" t="s">
        <v>1086</v>
      </c>
      <c r="E803" s="119" t="s">
        <v>1074</v>
      </c>
      <c r="F803" s="119"/>
      <c r="G803" s="119" t="s">
        <v>210</v>
      </c>
      <c r="H803" s="119"/>
      <c r="I803" s="119" t="s">
        <v>988</v>
      </c>
      <c r="J803" s="119">
        <v>2020</v>
      </c>
      <c r="K803" s="120">
        <v>2</v>
      </c>
    </row>
    <row r="804" spans="1:11" x14ac:dyDescent="0.25">
      <c r="A804" s="119" t="s">
        <v>1252</v>
      </c>
      <c r="B804" s="119" t="s">
        <v>1253</v>
      </c>
      <c r="C804" s="119" t="s">
        <v>195</v>
      </c>
      <c r="D804" s="119" t="s">
        <v>1086</v>
      </c>
      <c r="E804" s="119" t="s">
        <v>1074</v>
      </c>
      <c r="F804" s="119"/>
      <c r="G804" s="119" t="s">
        <v>210</v>
      </c>
      <c r="H804" s="119"/>
      <c r="I804" s="119" t="s">
        <v>988</v>
      </c>
      <c r="J804" s="119">
        <v>2050</v>
      </c>
      <c r="K804" s="120">
        <v>2</v>
      </c>
    </row>
    <row r="805" spans="1:11" x14ac:dyDescent="0.25">
      <c r="A805" s="119" t="s">
        <v>1252</v>
      </c>
      <c r="B805" s="119" t="s">
        <v>1253</v>
      </c>
      <c r="C805" s="119" t="s">
        <v>195</v>
      </c>
      <c r="D805" s="119" t="s">
        <v>1086</v>
      </c>
      <c r="E805" s="119" t="s">
        <v>1074</v>
      </c>
      <c r="F805" s="119"/>
      <c r="G805" s="119" t="s">
        <v>210</v>
      </c>
      <c r="H805" s="119"/>
      <c r="I805" s="119" t="s">
        <v>194</v>
      </c>
      <c r="J805" s="119">
        <v>2020</v>
      </c>
      <c r="K805" s="120">
        <v>2</v>
      </c>
    </row>
    <row r="806" spans="1:11" x14ac:dyDescent="0.25">
      <c r="A806" s="119" t="s">
        <v>1252</v>
      </c>
      <c r="B806" s="119" t="s">
        <v>1253</v>
      </c>
      <c r="C806" s="119" t="s">
        <v>195</v>
      </c>
      <c r="D806" s="119" t="s">
        <v>1086</v>
      </c>
      <c r="E806" s="119" t="s">
        <v>1074</v>
      </c>
      <c r="F806" s="119"/>
      <c r="G806" s="119" t="s">
        <v>210</v>
      </c>
      <c r="H806" s="119"/>
      <c r="I806" s="119" t="s">
        <v>194</v>
      </c>
      <c r="J806" s="119">
        <v>2030</v>
      </c>
      <c r="K806" s="120">
        <v>2</v>
      </c>
    </row>
    <row r="807" spans="1:11" x14ac:dyDescent="0.25">
      <c r="A807" s="119" t="s">
        <v>1252</v>
      </c>
      <c r="B807" s="119" t="s">
        <v>1253</v>
      </c>
      <c r="C807" s="119" t="s">
        <v>195</v>
      </c>
      <c r="D807" s="119" t="s">
        <v>1086</v>
      </c>
      <c r="E807" s="119" t="s">
        <v>1074</v>
      </c>
      <c r="F807" s="119"/>
      <c r="G807" s="119" t="s">
        <v>210</v>
      </c>
      <c r="H807" s="119"/>
      <c r="I807" s="119" t="s">
        <v>194</v>
      </c>
      <c r="J807" s="119">
        <v>2040</v>
      </c>
      <c r="K807" s="120">
        <v>2</v>
      </c>
    </row>
    <row r="808" spans="1:11" x14ac:dyDescent="0.25">
      <c r="A808" s="119" t="s">
        <v>1252</v>
      </c>
      <c r="B808" s="119" t="s">
        <v>1253</v>
      </c>
      <c r="C808" s="119" t="s">
        <v>195</v>
      </c>
      <c r="D808" s="119" t="s">
        <v>1086</v>
      </c>
      <c r="E808" s="119" t="s">
        <v>1074</v>
      </c>
      <c r="F808" s="119"/>
      <c r="G808" s="119" t="s">
        <v>210</v>
      </c>
      <c r="H808" s="119"/>
      <c r="I808" s="119" t="s">
        <v>194</v>
      </c>
      <c r="J808" s="119">
        <v>2050</v>
      </c>
      <c r="K808" s="120">
        <v>2</v>
      </c>
    </row>
    <row r="809" spans="1:11" x14ac:dyDescent="0.25">
      <c r="A809" s="119" t="s">
        <v>1252</v>
      </c>
      <c r="B809" s="119" t="s">
        <v>1253</v>
      </c>
      <c r="C809" s="119" t="s">
        <v>195</v>
      </c>
      <c r="D809" s="119" t="s">
        <v>1260</v>
      </c>
      <c r="E809" s="119" t="s">
        <v>1259</v>
      </c>
      <c r="F809" s="119"/>
      <c r="G809" s="119"/>
      <c r="H809" s="119"/>
      <c r="I809" s="119" t="s">
        <v>987</v>
      </c>
      <c r="J809" s="119">
        <v>2020</v>
      </c>
      <c r="K809" s="120">
        <v>25.526552655265519</v>
      </c>
    </row>
    <row r="810" spans="1:11" x14ac:dyDescent="0.25">
      <c r="A810" s="119" t="s">
        <v>1252</v>
      </c>
      <c r="B810" s="119" t="s">
        <v>1253</v>
      </c>
      <c r="C810" s="119" t="s">
        <v>195</v>
      </c>
      <c r="D810" s="119" t="s">
        <v>1260</v>
      </c>
      <c r="E810" s="119" t="s">
        <v>1259</v>
      </c>
      <c r="F810" s="119"/>
      <c r="G810" s="119"/>
      <c r="H810" s="119"/>
      <c r="I810" s="119" t="s">
        <v>987</v>
      </c>
      <c r="J810" s="119">
        <v>2050</v>
      </c>
      <c r="K810" s="120">
        <v>17.251725172517251</v>
      </c>
    </row>
    <row r="811" spans="1:11" x14ac:dyDescent="0.25">
      <c r="A811" s="119" t="s">
        <v>1252</v>
      </c>
      <c r="B811" s="119" t="s">
        <v>1253</v>
      </c>
      <c r="C811" s="119" t="s">
        <v>195</v>
      </c>
      <c r="D811" s="119" t="s">
        <v>1260</v>
      </c>
      <c r="E811" s="119" t="s">
        <v>1259</v>
      </c>
      <c r="F811" s="119"/>
      <c r="G811" s="119"/>
      <c r="H811" s="119"/>
      <c r="I811" s="119" t="s">
        <v>988</v>
      </c>
      <c r="J811" s="119">
        <v>2020</v>
      </c>
      <c r="K811" s="120">
        <v>17.251725172517251</v>
      </c>
    </row>
    <row r="812" spans="1:11" x14ac:dyDescent="0.25">
      <c r="A812" s="119" t="s">
        <v>1252</v>
      </c>
      <c r="B812" s="119" t="s">
        <v>1253</v>
      </c>
      <c r="C812" s="119" t="s">
        <v>195</v>
      </c>
      <c r="D812" s="119" t="s">
        <v>1260</v>
      </c>
      <c r="E812" s="119" t="s">
        <v>1259</v>
      </c>
      <c r="F812" s="119"/>
      <c r="G812" s="119"/>
      <c r="H812" s="119"/>
      <c r="I812" s="119" t="s">
        <v>988</v>
      </c>
      <c r="J812" s="119">
        <v>2050</v>
      </c>
      <c r="K812" s="120">
        <v>5.4305430543054314</v>
      </c>
    </row>
    <row r="813" spans="1:11" x14ac:dyDescent="0.25">
      <c r="A813" s="119" t="s">
        <v>1252</v>
      </c>
      <c r="B813" s="119" t="s">
        <v>1253</v>
      </c>
      <c r="C813" s="119" t="s">
        <v>195</v>
      </c>
      <c r="D813" s="119" t="s">
        <v>1260</v>
      </c>
      <c r="E813" s="119" t="s">
        <v>1259</v>
      </c>
      <c r="F813" s="119"/>
      <c r="G813" s="119"/>
      <c r="H813" s="119"/>
      <c r="I813" s="119" t="s">
        <v>194</v>
      </c>
      <c r="J813" s="119">
        <v>2020</v>
      </c>
      <c r="K813" s="120">
        <v>21.38913891389139</v>
      </c>
    </row>
    <row r="814" spans="1:11" x14ac:dyDescent="0.25">
      <c r="A814" s="119" t="s">
        <v>1252</v>
      </c>
      <c r="B814" s="119" t="s">
        <v>1253</v>
      </c>
      <c r="C814" s="119" t="s">
        <v>195</v>
      </c>
      <c r="D814" s="119" t="s">
        <v>1260</v>
      </c>
      <c r="E814" s="119" t="s">
        <v>1259</v>
      </c>
      <c r="F814" s="119"/>
      <c r="G814" s="119"/>
      <c r="H814" s="119"/>
      <c r="I814" s="119" t="s">
        <v>194</v>
      </c>
      <c r="J814" s="119">
        <v>2030</v>
      </c>
      <c r="K814" s="120">
        <v>19.615961596159622</v>
      </c>
    </row>
    <row r="815" spans="1:11" x14ac:dyDescent="0.25">
      <c r="A815" s="119" t="s">
        <v>1252</v>
      </c>
      <c r="B815" s="119" t="s">
        <v>1253</v>
      </c>
      <c r="C815" s="119" t="s">
        <v>195</v>
      </c>
      <c r="D815" s="119" t="s">
        <v>1260</v>
      </c>
      <c r="E815" s="119" t="s">
        <v>1259</v>
      </c>
      <c r="F815" s="119"/>
      <c r="G815" s="119"/>
      <c r="H815" s="119"/>
      <c r="I815" s="119" t="s">
        <v>194</v>
      </c>
      <c r="J815" s="119">
        <v>2040</v>
      </c>
      <c r="K815" s="120">
        <v>15.478547854785489</v>
      </c>
    </row>
    <row r="816" spans="1:11" x14ac:dyDescent="0.25">
      <c r="A816" s="119" t="s">
        <v>1252</v>
      </c>
      <c r="B816" s="119" t="s">
        <v>1253</v>
      </c>
      <c r="C816" s="119" t="s">
        <v>195</v>
      </c>
      <c r="D816" s="119" t="s">
        <v>1260</v>
      </c>
      <c r="E816" s="119" t="s">
        <v>1259</v>
      </c>
      <c r="F816" s="119"/>
      <c r="G816" s="119"/>
      <c r="H816" s="119"/>
      <c r="I816" s="119" t="s">
        <v>194</v>
      </c>
      <c r="J816" s="119">
        <v>2050</v>
      </c>
      <c r="K816" s="120">
        <v>11.341134113411339</v>
      </c>
    </row>
    <row r="817" spans="1:11" x14ac:dyDescent="0.25">
      <c r="A817" s="119" t="s">
        <v>1252</v>
      </c>
      <c r="B817" s="119" t="s">
        <v>1253</v>
      </c>
      <c r="C817" s="119" t="s">
        <v>195</v>
      </c>
      <c r="D817" s="119" t="s">
        <v>1261</v>
      </c>
      <c r="E817" s="119" t="s">
        <v>1259</v>
      </c>
      <c r="F817" s="119"/>
      <c r="G817" s="119" t="s">
        <v>227</v>
      </c>
      <c r="H817" s="119" t="s">
        <v>1036</v>
      </c>
      <c r="I817" s="119" t="s">
        <v>987</v>
      </c>
      <c r="J817" s="119">
        <v>2020</v>
      </c>
      <c r="K817" s="120">
        <v>63</v>
      </c>
    </row>
    <row r="818" spans="1:11" x14ac:dyDescent="0.25">
      <c r="A818" s="119" t="s">
        <v>1252</v>
      </c>
      <c r="B818" s="119" t="s">
        <v>1253</v>
      </c>
      <c r="C818" s="119" t="s">
        <v>195</v>
      </c>
      <c r="D818" s="119" t="s">
        <v>1261</v>
      </c>
      <c r="E818" s="119" t="s">
        <v>1259</v>
      </c>
      <c r="F818" s="119"/>
      <c r="G818" s="119" t="s">
        <v>227</v>
      </c>
      <c r="H818" s="119" t="s">
        <v>1036</v>
      </c>
      <c r="I818" s="119" t="s">
        <v>987</v>
      </c>
      <c r="J818" s="119">
        <v>2050</v>
      </c>
      <c r="K818" s="120">
        <v>70</v>
      </c>
    </row>
    <row r="819" spans="1:11" x14ac:dyDescent="0.25">
      <c r="A819" s="119" t="s">
        <v>1252</v>
      </c>
      <c r="B819" s="119" t="s">
        <v>1253</v>
      </c>
      <c r="C819" s="119" t="s">
        <v>195</v>
      </c>
      <c r="D819" s="119" t="s">
        <v>1261</v>
      </c>
      <c r="E819" s="119" t="s">
        <v>1259</v>
      </c>
      <c r="F819" s="119"/>
      <c r="G819" s="119" t="s">
        <v>227</v>
      </c>
      <c r="H819" s="119" t="s">
        <v>1036</v>
      </c>
      <c r="I819" s="119" t="s">
        <v>988</v>
      </c>
      <c r="J819" s="119">
        <v>2020</v>
      </c>
      <c r="K819" s="120">
        <v>70</v>
      </c>
    </row>
    <row r="820" spans="1:11" x14ac:dyDescent="0.25">
      <c r="A820" s="119" t="s">
        <v>1252</v>
      </c>
      <c r="B820" s="119" t="s">
        <v>1253</v>
      </c>
      <c r="C820" s="119" t="s">
        <v>195</v>
      </c>
      <c r="D820" s="119" t="s">
        <v>1261</v>
      </c>
      <c r="E820" s="119" t="s">
        <v>1259</v>
      </c>
      <c r="F820" s="119"/>
      <c r="G820" s="119" t="s">
        <v>227</v>
      </c>
      <c r="H820" s="119" t="s">
        <v>1036</v>
      </c>
      <c r="I820" s="119" t="s">
        <v>988</v>
      </c>
      <c r="J820" s="119">
        <v>2050</v>
      </c>
      <c r="K820" s="120">
        <v>80</v>
      </c>
    </row>
    <row r="821" spans="1:11" x14ac:dyDescent="0.25">
      <c r="A821" s="119" t="s">
        <v>1252</v>
      </c>
      <c r="B821" s="119" t="s">
        <v>1253</v>
      </c>
      <c r="C821" s="119" t="s">
        <v>195</v>
      </c>
      <c r="D821" s="119" t="s">
        <v>1261</v>
      </c>
      <c r="E821" s="119" t="s">
        <v>1259</v>
      </c>
      <c r="F821" s="119"/>
      <c r="G821" s="119" t="s">
        <v>227</v>
      </c>
      <c r="H821" s="119" t="s">
        <v>1036</v>
      </c>
      <c r="I821" s="119" t="s">
        <v>194</v>
      </c>
      <c r="J821" s="119">
        <v>2020</v>
      </c>
      <c r="K821" s="120">
        <v>66.5</v>
      </c>
    </row>
    <row r="822" spans="1:11" x14ac:dyDescent="0.25">
      <c r="A822" s="119" t="s">
        <v>1252</v>
      </c>
      <c r="B822" s="119" t="s">
        <v>1253</v>
      </c>
      <c r="C822" s="119" t="s">
        <v>195</v>
      </c>
      <c r="D822" s="119" t="s">
        <v>1261</v>
      </c>
      <c r="E822" s="119" t="s">
        <v>1259</v>
      </c>
      <c r="F822" s="119"/>
      <c r="G822" s="119" t="s">
        <v>227</v>
      </c>
      <c r="H822" s="119" t="s">
        <v>1036</v>
      </c>
      <c r="I822" s="119" t="s">
        <v>194</v>
      </c>
      <c r="J822" s="119">
        <v>2030</v>
      </c>
      <c r="K822" s="120">
        <v>68</v>
      </c>
    </row>
    <row r="823" spans="1:11" x14ac:dyDescent="0.25">
      <c r="A823" s="119" t="s">
        <v>1252</v>
      </c>
      <c r="B823" s="119" t="s">
        <v>1253</v>
      </c>
      <c r="C823" s="119" t="s">
        <v>195</v>
      </c>
      <c r="D823" s="119" t="s">
        <v>1261</v>
      </c>
      <c r="E823" s="119" t="s">
        <v>1259</v>
      </c>
      <c r="F823" s="119"/>
      <c r="G823" s="119" t="s">
        <v>227</v>
      </c>
      <c r="H823" s="119" t="s">
        <v>1036</v>
      </c>
      <c r="I823" s="119" t="s">
        <v>194</v>
      </c>
      <c r="J823" s="119">
        <v>2040</v>
      </c>
      <c r="K823" s="120">
        <v>71.5</v>
      </c>
    </row>
    <row r="824" spans="1:11" x14ac:dyDescent="0.25">
      <c r="A824" s="119" t="s">
        <v>1252</v>
      </c>
      <c r="B824" s="119" t="s">
        <v>1253</v>
      </c>
      <c r="C824" s="119" t="s">
        <v>195</v>
      </c>
      <c r="D824" s="119" t="s">
        <v>1261</v>
      </c>
      <c r="E824" s="119" t="s">
        <v>1259</v>
      </c>
      <c r="F824" s="119"/>
      <c r="G824" s="119" t="s">
        <v>227</v>
      </c>
      <c r="H824" s="119" t="s">
        <v>1036</v>
      </c>
      <c r="I824" s="119" t="s">
        <v>194</v>
      </c>
      <c r="J824" s="119">
        <v>2050</v>
      </c>
      <c r="K824" s="120">
        <v>75</v>
      </c>
    </row>
    <row r="825" spans="1:11" x14ac:dyDescent="0.25">
      <c r="A825" s="119" t="s">
        <v>1252</v>
      </c>
      <c r="B825" s="119" t="s">
        <v>1253</v>
      </c>
      <c r="C825" s="119" t="s">
        <v>195</v>
      </c>
      <c r="D825" s="119" t="s">
        <v>1262</v>
      </c>
      <c r="E825" s="119" t="s">
        <v>1263</v>
      </c>
      <c r="F825" s="119"/>
      <c r="G825" s="119" t="s">
        <v>227</v>
      </c>
      <c r="H825" s="119" t="s">
        <v>1036</v>
      </c>
      <c r="I825" s="119" t="s">
        <v>987</v>
      </c>
      <c r="J825" s="119">
        <v>2020</v>
      </c>
      <c r="K825" s="120">
        <v>18.9018901890189</v>
      </c>
    </row>
    <row r="826" spans="1:11" x14ac:dyDescent="0.25">
      <c r="A826" s="119" t="s">
        <v>1252</v>
      </c>
      <c r="B826" s="119" t="s">
        <v>1253</v>
      </c>
      <c r="C826" s="119" t="s">
        <v>195</v>
      </c>
      <c r="D826" s="119" t="s">
        <v>1262</v>
      </c>
      <c r="E826" s="119" t="s">
        <v>1263</v>
      </c>
      <c r="F826" s="119"/>
      <c r="G826" s="119" t="s">
        <v>227</v>
      </c>
      <c r="H826" s="119" t="s">
        <v>1036</v>
      </c>
      <c r="I826" s="119" t="s">
        <v>987</v>
      </c>
      <c r="J826" s="119">
        <v>2050</v>
      </c>
      <c r="K826" s="120">
        <v>21.002100210020998</v>
      </c>
    </row>
    <row r="827" spans="1:11" x14ac:dyDescent="0.25">
      <c r="A827" s="119" t="s">
        <v>1252</v>
      </c>
      <c r="B827" s="119" t="s">
        <v>1253</v>
      </c>
      <c r="C827" s="119" t="s">
        <v>195</v>
      </c>
      <c r="D827" s="119" t="s">
        <v>1262</v>
      </c>
      <c r="E827" s="119" t="s">
        <v>1263</v>
      </c>
      <c r="F827" s="119"/>
      <c r="G827" s="119" t="s">
        <v>227</v>
      </c>
      <c r="H827" s="119" t="s">
        <v>1036</v>
      </c>
      <c r="I827" s="119" t="s">
        <v>988</v>
      </c>
      <c r="J827" s="119">
        <v>2020</v>
      </c>
      <c r="K827" s="120">
        <v>21.002100210020998</v>
      </c>
    </row>
    <row r="828" spans="1:11" x14ac:dyDescent="0.25">
      <c r="A828" s="119" t="s">
        <v>1252</v>
      </c>
      <c r="B828" s="119" t="s">
        <v>1253</v>
      </c>
      <c r="C828" s="119" t="s">
        <v>195</v>
      </c>
      <c r="D828" s="119" t="s">
        <v>1262</v>
      </c>
      <c r="E828" s="119" t="s">
        <v>1263</v>
      </c>
      <c r="F828" s="119"/>
      <c r="G828" s="119" t="s">
        <v>227</v>
      </c>
      <c r="H828" s="119" t="s">
        <v>1036</v>
      </c>
      <c r="I828" s="119" t="s">
        <v>988</v>
      </c>
      <c r="J828" s="119">
        <v>2050</v>
      </c>
      <c r="K828" s="120">
        <v>24.002400240023999</v>
      </c>
    </row>
    <row r="829" spans="1:11" x14ac:dyDescent="0.25">
      <c r="A829" s="119" t="s">
        <v>1252</v>
      </c>
      <c r="B829" s="119" t="s">
        <v>1253</v>
      </c>
      <c r="C829" s="119" t="s">
        <v>195</v>
      </c>
      <c r="D829" s="119" t="s">
        <v>1262</v>
      </c>
      <c r="E829" s="119" t="s">
        <v>1263</v>
      </c>
      <c r="F829" s="119"/>
      <c r="G829" s="119" t="s">
        <v>227</v>
      </c>
      <c r="H829" s="119" t="s">
        <v>1036</v>
      </c>
      <c r="I829" s="119" t="s">
        <v>194</v>
      </c>
      <c r="J829" s="119">
        <v>2020</v>
      </c>
      <c r="K829" s="120">
        <v>19.951995199519949</v>
      </c>
    </row>
    <row r="830" spans="1:11" x14ac:dyDescent="0.25">
      <c r="A830" s="119" t="s">
        <v>1252</v>
      </c>
      <c r="B830" s="119" t="s">
        <v>1253</v>
      </c>
      <c r="C830" s="119" t="s">
        <v>195</v>
      </c>
      <c r="D830" s="119" t="s">
        <v>1262</v>
      </c>
      <c r="E830" s="119" t="s">
        <v>1263</v>
      </c>
      <c r="F830" s="119"/>
      <c r="G830" s="119" t="s">
        <v>227</v>
      </c>
      <c r="H830" s="119" t="s">
        <v>1036</v>
      </c>
      <c r="I830" s="119" t="s">
        <v>194</v>
      </c>
      <c r="J830" s="119">
        <v>2030</v>
      </c>
      <c r="K830" s="120">
        <v>20.402040204020398</v>
      </c>
    </row>
    <row r="831" spans="1:11" x14ac:dyDescent="0.25">
      <c r="A831" s="119" t="s">
        <v>1252</v>
      </c>
      <c r="B831" s="119" t="s">
        <v>1253</v>
      </c>
      <c r="C831" s="119" t="s">
        <v>195</v>
      </c>
      <c r="D831" s="119" t="s">
        <v>1262</v>
      </c>
      <c r="E831" s="119" t="s">
        <v>1263</v>
      </c>
      <c r="F831" s="119"/>
      <c r="G831" s="119" t="s">
        <v>227</v>
      </c>
      <c r="H831" s="119" t="s">
        <v>1036</v>
      </c>
      <c r="I831" s="119" t="s">
        <v>194</v>
      </c>
      <c r="J831" s="119">
        <v>2040</v>
      </c>
      <c r="K831" s="120">
        <v>21.452145214521451</v>
      </c>
    </row>
    <row r="832" spans="1:11" x14ac:dyDescent="0.25">
      <c r="A832" s="119" t="s">
        <v>1252</v>
      </c>
      <c r="B832" s="119" t="s">
        <v>1253</v>
      </c>
      <c r="C832" s="119" t="s">
        <v>195</v>
      </c>
      <c r="D832" s="119" t="s">
        <v>1262</v>
      </c>
      <c r="E832" s="119" t="s">
        <v>1263</v>
      </c>
      <c r="F832" s="119"/>
      <c r="G832" s="119" t="s">
        <v>227</v>
      </c>
      <c r="H832" s="119" t="s">
        <v>1036</v>
      </c>
      <c r="I832" s="119" t="s">
        <v>194</v>
      </c>
      <c r="J832" s="119">
        <v>2050</v>
      </c>
      <c r="K832" s="120">
        <v>22.5022502250225</v>
      </c>
    </row>
    <row r="833" spans="1:11" x14ac:dyDescent="0.25">
      <c r="A833" s="119" t="s">
        <v>1252</v>
      </c>
      <c r="B833" s="119" t="s">
        <v>1253</v>
      </c>
      <c r="C833" s="119" t="s">
        <v>195</v>
      </c>
      <c r="D833" s="119" t="s">
        <v>1087</v>
      </c>
      <c r="E833" s="119" t="s">
        <v>1088</v>
      </c>
      <c r="F833" s="119"/>
      <c r="G833" s="119" t="s">
        <v>210</v>
      </c>
      <c r="H833" s="119"/>
      <c r="I833" s="119" t="s">
        <v>987</v>
      </c>
      <c r="J833" s="119">
        <v>2020</v>
      </c>
      <c r="K833" s="120">
        <v>2</v>
      </c>
    </row>
    <row r="834" spans="1:11" x14ac:dyDescent="0.25">
      <c r="A834" s="119" t="s">
        <v>1252</v>
      </c>
      <c r="B834" s="119" t="s">
        <v>1253</v>
      </c>
      <c r="C834" s="119" t="s">
        <v>195</v>
      </c>
      <c r="D834" s="119" t="s">
        <v>1087</v>
      </c>
      <c r="E834" s="119" t="s">
        <v>1088</v>
      </c>
      <c r="F834" s="119"/>
      <c r="G834" s="119" t="s">
        <v>210</v>
      </c>
      <c r="H834" s="119"/>
      <c r="I834" s="119" t="s">
        <v>987</v>
      </c>
      <c r="J834" s="119">
        <v>2050</v>
      </c>
      <c r="K834" s="120">
        <v>2</v>
      </c>
    </row>
    <row r="835" spans="1:11" x14ac:dyDescent="0.25">
      <c r="A835" s="119" t="s">
        <v>1252</v>
      </c>
      <c r="B835" s="119" t="s">
        <v>1253</v>
      </c>
      <c r="C835" s="119" t="s">
        <v>195</v>
      </c>
      <c r="D835" s="119" t="s">
        <v>1087</v>
      </c>
      <c r="E835" s="119" t="s">
        <v>1088</v>
      </c>
      <c r="F835" s="119"/>
      <c r="G835" s="119" t="s">
        <v>210</v>
      </c>
      <c r="H835" s="119"/>
      <c r="I835" s="119" t="s">
        <v>988</v>
      </c>
      <c r="J835" s="119">
        <v>2020</v>
      </c>
      <c r="K835" s="120">
        <v>2</v>
      </c>
    </row>
    <row r="836" spans="1:11" x14ac:dyDescent="0.25">
      <c r="A836" s="119" t="s">
        <v>1252</v>
      </c>
      <c r="B836" s="119" t="s">
        <v>1253</v>
      </c>
      <c r="C836" s="119" t="s">
        <v>195</v>
      </c>
      <c r="D836" s="119" t="s">
        <v>1087</v>
      </c>
      <c r="E836" s="119" t="s">
        <v>1088</v>
      </c>
      <c r="F836" s="119"/>
      <c r="G836" s="119" t="s">
        <v>210</v>
      </c>
      <c r="H836" s="119"/>
      <c r="I836" s="119" t="s">
        <v>988</v>
      </c>
      <c r="J836" s="119">
        <v>2050</v>
      </c>
      <c r="K836" s="120">
        <v>2</v>
      </c>
    </row>
    <row r="837" spans="1:11" x14ac:dyDescent="0.25">
      <c r="A837" s="119" t="s">
        <v>1252</v>
      </c>
      <c r="B837" s="119" t="s">
        <v>1253</v>
      </c>
      <c r="C837" s="119" t="s">
        <v>195</v>
      </c>
      <c r="D837" s="119" t="s">
        <v>1087</v>
      </c>
      <c r="E837" s="119" t="s">
        <v>1088</v>
      </c>
      <c r="F837" s="119"/>
      <c r="G837" s="119" t="s">
        <v>210</v>
      </c>
      <c r="H837" s="119"/>
      <c r="I837" s="119" t="s">
        <v>194</v>
      </c>
      <c r="J837" s="119">
        <v>2020</v>
      </c>
      <c r="K837" s="120">
        <v>2</v>
      </c>
    </row>
    <row r="838" spans="1:11" x14ac:dyDescent="0.25">
      <c r="A838" s="119" t="s">
        <v>1252</v>
      </c>
      <c r="B838" s="119" t="s">
        <v>1253</v>
      </c>
      <c r="C838" s="119" t="s">
        <v>195</v>
      </c>
      <c r="D838" s="119" t="s">
        <v>1087</v>
      </c>
      <c r="E838" s="119" t="s">
        <v>1088</v>
      </c>
      <c r="F838" s="119"/>
      <c r="G838" s="119" t="s">
        <v>210</v>
      </c>
      <c r="H838" s="119"/>
      <c r="I838" s="119" t="s">
        <v>194</v>
      </c>
      <c r="J838" s="119">
        <v>2030</v>
      </c>
      <c r="K838" s="120">
        <v>2</v>
      </c>
    </row>
    <row r="839" spans="1:11" x14ac:dyDescent="0.25">
      <c r="A839" s="119" t="s">
        <v>1252</v>
      </c>
      <c r="B839" s="119" t="s">
        <v>1253</v>
      </c>
      <c r="C839" s="119" t="s">
        <v>195</v>
      </c>
      <c r="D839" s="119" t="s">
        <v>1087</v>
      </c>
      <c r="E839" s="119" t="s">
        <v>1088</v>
      </c>
      <c r="F839" s="119"/>
      <c r="G839" s="119" t="s">
        <v>210</v>
      </c>
      <c r="H839" s="119"/>
      <c r="I839" s="119" t="s">
        <v>194</v>
      </c>
      <c r="J839" s="119">
        <v>2040</v>
      </c>
      <c r="K839" s="120">
        <v>2</v>
      </c>
    </row>
    <row r="840" spans="1:11" x14ac:dyDescent="0.25">
      <c r="A840" s="119" t="s">
        <v>1252</v>
      </c>
      <c r="B840" s="119" t="s">
        <v>1253</v>
      </c>
      <c r="C840" s="119" t="s">
        <v>195</v>
      </c>
      <c r="D840" s="119" t="s">
        <v>1087</v>
      </c>
      <c r="E840" s="119" t="s">
        <v>1088</v>
      </c>
      <c r="F840" s="119"/>
      <c r="G840" s="119" t="s">
        <v>210</v>
      </c>
      <c r="H840" s="119"/>
      <c r="I840" s="119" t="s">
        <v>194</v>
      </c>
      <c r="J840" s="119">
        <v>2050</v>
      </c>
      <c r="K840" s="120">
        <v>2</v>
      </c>
    </row>
    <row r="841" spans="1:11" x14ac:dyDescent="0.25">
      <c r="A841" s="119" t="s">
        <v>1252</v>
      </c>
      <c r="B841" s="119" t="s">
        <v>1253</v>
      </c>
      <c r="C841" s="119" t="s">
        <v>195</v>
      </c>
      <c r="D841" s="119" t="s">
        <v>215</v>
      </c>
      <c r="E841" s="119" t="s">
        <v>202</v>
      </c>
      <c r="F841" s="119"/>
      <c r="G841" s="119" t="s">
        <v>1264</v>
      </c>
      <c r="H841" s="119" t="s">
        <v>1039</v>
      </c>
      <c r="I841" s="119" t="s">
        <v>987</v>
      </c>
      <c r="J841" s="119">
        <v>2020</v>
      </c>
      <c r="K841" s="120">
        <v>25</v>
      </c>
    </row>
    <row r="842" spans="1:11" x14ac:dyDescent="0.25">
      <c r="A842" s="119" t="s">
        <v>1252</v>
      </c>
      <c r="B842" s="119" t="s">
        <v>1253</v>
      </c>
      <c r="C842" s="119" t="s">
        <v>195</v>
      </c>
      <c r="D842" s="119" t="s">
        <v>215</v>
      </c>
      <c r="E842" s="119" t="s">
        <v>202</v>
      </c>
      <c r="F842" s="119"/>
      <c r="G842" s="119" t="s">
        <v>1264</v>
      </c>
      <c r="H842" s="119" t="s">
        <v>1039</v>
      </c>
      <c r="I842" s="119" t="s">
        <v>987</v>
      </c>
      <c r="J842" s="119">
        <v>2050</v>
      </c>
      <c r="K842" s="120">
        <v>30</v>
      </c>
    </row>
    <row r="843" spans="1:11" x14ac:dyDescent="0.25">
      <c r="A843" s="119" t="s">
        <v>1252</v>
      </c>
      <c r="B843" s="119" t="s">
        <v>1253</v>
      </c>
      <c r="C843" s="119" t="s">
        <v>195</v>
      </c>
      <c r="D843" s="119" t="s">
        <v>215</v>
      </c>
      <c r="E843" s="119" t="s">
        <v>202</v>
      </c>
      <c r="F843" s="119"/>
      <c r="G843" s="119" t="s">
        <v>1264</v>
      </c>
      <c r="H843" s="119" t="s">
        <v>1039</v>
      </c>
      <c r="I843" s="119" t="s">
        <v>988</v>
      </c>
      <c r="J843" s="119">
        <v>2020</v>
      </c>
      <c r="K843" s="120">
        <v>25</v>
      </c>
    </row>
    <row r="844" spans="1:11" x14ac:dyDescent="0.25">
      <c r="A844" s="119" t="s">
        <v>1252</v>
      </c>
      <c r="B844" s="119" t="s">
        <v>1253</v>
      </c>
      <c r="C844" s="119" t="s">
        <v>195</v>
      </c>
      <c r="D844" s="119" t="s">
        <v>215</v>
      </c>
      <c r="E844" s="119" t="s">
        <v>202</v>
      </c>
      <c r="F844" s="119"/>
      <c r="G844" s="119" t="s">
        <v>1264</v>
      </c>
      <c r="H844" s="119" t="s">
        <v>1039</v>
      </c>
      <c r="I844" s="119" t="s">
        <v>988</v>
      </c>
      <c r="J844" s="119">
        <v>2050</v>
      </c>
      <c r="K844" s="120">
        <v>35</v>
      </c>
    </row>
    <row r="845" spans="1:11" x14ac:dyDescent="0.25">
      <c r="A845" s="119" t="s">
        <v>1252</v>
      </c>
      <c r="B845" s="119" t="s">
        <v>1253</v>
      </c>
      <c r="C845" s="119" t="s">
        <v>195</v>
      </c>
      <c r="D845" s="119" t="s">
        <v>215</v>
      </c>
      <c r="E845" s="119" t="s">
        <v>202</v>
      </c>
      <c r="F845" s="119"/>
      <c r="G845" s="119" t="s">
        <v>1264</v>
      </c>
      <c r="H845" s="119" t="s">
        <v>1039</v>
      </c>
      <c r="I845" s="119" t="s">
        <v>194</v>
      </c>
      <c r="J845" s="119">
        <v>2020</v>
      </c>
      <c r="K845" s="120">
        <v>25</v>
      </c>
    </row>
    <row r="846" spans="1:11" x14ac:dyDescent="0.25">
      <c r="A846" s="119" t="s">
        <v>1252</v>
      </c>
      <c r="B846" s="119" t="s">
        <v>1253</v>
      </c>
      <c r="C846" s="119" t="s">
        <v>195</v>
      </c>
      <c r="D846" s="119" t="s">
        <v>215</v>
      </c>
      <c r="E846" s="119" t="s">
        <v>202</v>
      </c>
      <c r="F846" s="119"/>
      <c r="G846" s="119" t="s">
        <v>1264</v>
      </c>
      <c r="H846" s="119" t="s">
        <v>1039</v>
      </c>
      <c r="I846" s="119" t="s">
        <v>194</v>
      </c>
      <c r="J846" s="119">
        <v>2030</v>
      </c>
      <c r="K846" s="120">
        <v>30</v>
      </c>
    </row>
    <row r="847" spans="1:11" x14ac:dyDescent="0.25">
      <c r="A847" s="119" t="s">
        <v>1252</v>
      </c>
      <c r="B847" s="119" t="s">
        <v>1253</v>
      </c>
      <c r="C847" s="119" t="s">
        <v>195</v>
      </c>
      <c r="D847" s="119" t="s">
        <v>215</v>
      </c>
      <c r="E847" s="119" t="s">
        <v>202</v>
      </c>
      <c r="F847" s="119"/>
      <c r="G847" s="119" t="s">
        <v>1264</v>
      </c>
      <c r="H847" s="119" t="s">
        <v>1039</v>
      </c>
      <c r="I847" s="119" t="s">
        <v>194</v>
      </c>
      <c r="J847" s="119">
        <v>2040</v>
      </c>
      <c r="K847" s="120">
        <v>32</v>
      </c>
    </row>
    <row r="848" spans="1:11" x14ac:dyDescent="0.25">
      <c r="A848" s="119" t="s">
        <v>1252</v>
      </c>
      <c r="B848" s="119" t="s">
        <v>1253</v>
      </c>
      <c r="C848" s="119" t="s">
        <v>195</v>
      </c>
      <c r="D848" s="119" t="s">
        <v>215</v>
      </c>
      <c r="E848" s="119" t="s">
        <v>202</v>
      </c>
      <c r="F848" s="119"/>
      <c r="G848" s="119" t="s">
        <v>1264</v>
      </c>
      <c r="H848" s="119" t="s">
        <v>1039</v>
      </c>
      <c r="I848" s="119" t="s">
        <v>194</v>
      </c>
      <c r="J848" s="119">
        <v>2050</v>
      </c>
      <c r="K848" s="120">
        <v>35</v>
      </c>
    </row>
    <row r="849" spans="1:11" x14ac:dyDescent="0.25">
      <c r="A849" s="119" t="s">
        <v>1252</v>
      </c>
      <c r="B849" s="119" t="s">
        <v>1253</v>
      </c>
      <c r="C849" s="119" t="s">
        <v>195</v>
      </c>
      <c r="D849" s="119" t="s">
        <v>1265</v>
      </c>
      <c r="E849" s="119" t="s">
        <v>214</v>
      </c>
      <c r="F849" s="119"/>
      <c r="G849" s="119"/>
      <c r="H849" s="119"/>
      <c r="I849" s="119" t="s">
        <v>987</v>
      </c>
      <c r="J849" s="119">
        <v>2020</v>
      </c>
      <c r="K849" s="120">
        <v>1</v>
      </c>
    </row>
    <row r="850" spans="1:11" x14ac:dyDescent="0.25">
      <c r="A850" s="119" t="s">
        <v>1252</v>
      </c>
      <c r="B850" s="119" t="s">
        <v>1253</v>
      </c>
      <c r="C850" s="119" t="s">
        <v>195</v>
      </c>
      <c r="D850" s="119" t="s">
        <v>1265</v>
      </c>
      <c r="E850" s="119" t="s">
        <v>214</v>
      </c>
      <c r="F850" s="119"/>
      <c r="G850" s="119"/>
      <c r="H850" s="119"/>
      <c r="I850" s="119" t="s">
        <v>987</v>
      </c>
      <c r="J850" s="119">
        <v>2050</v>
      </c>
      <c r="K850" s="120">
        <v>1</v>
      </c>
    </row>
    <row r="851" spans="1:11" x14ac:dyDescent="0.25">
      <c r="A851" s="119" t="s">
        <v>1252</v>
      </c>
      <c r="B851" s="119" t="s">
        <v>1253</v>
      </c>
      <c r="C851" s="119" t="s">
        <v>195</v>
      </c>
      <c r="D851" s="119" t="s">
        <v>1265</v>
      </c>
      <c r="E851" s="119" t="s">
        <v>214</v>
      </c>
      <c r="F851" s="119"/>
      <c r="G851" s="119"/>
      <c r="H851" s="119"/>
      <c r="I851" s="119" t="s">
        <v>988</v>
      </c>
      <c r="J851" s="119">
        <v>2020</v>
      </c>
      <c r="K851" s="120">
        <v>1</v>
      </c>
    </row>
    <row r="852" spans="1:11" x14ac:dyDescent="0.25">
      <c r="A852" s="119" t="s">
        <v>1252</v>
      </c>
      <c r="B852" s="119" t="s">
        <v>1253</v>
      </c>
      <c r="C852" s="119" t="s">
        <v>195</v>
      </c>
      <c r="D852" s="119" t="s">
        <v>1265</v>
      </c>
      <c r="E852" s="119" t="s">
        <v>214</v>
      </c>
      <c r="F852" s="119"/>
      <c r="G852" s="119"/>
      <c r="H852" s="119"/>
      <c r="I852" s="119" t="s">
        <v>988</v>
      </c>
      <c r="J852" s="119">
        <v>2050</v>
      </c>
      <c r="K852" s="120">
        <v>1</v>
      </c>
    </row>
    <row r="853" spans="1:11" x14ac:dyDescent="0.25">
      <c r="A853" s="119" t="s">
        <v>1252</v>
      </c>
      <c r="B853" s="119" t="s">
        <v>1253</v>
      </c>
      <c r="C853" s="119" t="s">
        <v>195</v>
      </c>
      <c r="D853" s="119" t="s">
        <v>1265</v>
      </c>
      <c r="E853" s="119" t="s">
        <v>214</v>
      </c>
      <c r="F853" s="119"/>
      <c r="G853" s="119"/>
      <c r="H853" s="119"/>
      <c r="I853" s="119" t="s">
        <v>194</v>
      </c>
      <c r="J853" s="119">
        <v>2020</v>
      </c>
      <c r="K853" s="120">
        <v>1</v>
      </c>
    </row>
    <row r="854" spans="1:11" x14ac:dyDescent="0.25">
      <c r="A854" s="119" t="s">
        <v>1252</v>
      </c>
      <c r="B854" s="119" t="s">
        <v>1253</v>
      </c>
      <c r="C854" s="119" t="s">
        <v>195</v>
      </c>
      <c r="D854" s="119" t="s">
        <v>1265</v>
      </c>
      <c r="E854" s="119" t="s">
        <v>214</v>
      </c>
      <c r="F854" s="119"/>
      <c r="G854" s="119"/>
      <c r="H854" s="119"/>
      <c r="I854" s="119" t="s">
        <v>194</v>
      </c>
      <c r="J854" s="119">
        <v>2030</v>
      </c>
      <c r="K854" s="120">
        <v>1</v>
      </c>
    </row>
    <row r="855" spans="1:11" x14ac:dyDescent="0.25">
      <c r="A855" s="119" t="s">
        <v>1252</v>
      </c>
      <c r="B855" s="119" t="s">
        <v>1253</v>
      </c>
      <c r="C855" s="119" t="s">
        <v>195</v>
      </c>
      <c r="D855" s="119" t="s">
        <v>1265</v>
      </c>
      <c r="E855" s="119" t="s">
        <v>214</v>
      </c>
      <c r="F855" s="119"/>
      <c r="G855" s="119"/>
      <c r="H855" s="119"/>
      <c r="I855" s="119" t="s">
        <v>194</v>
      </c>
      <c r="J855" s="119">
        <v>2040</v>
      </c>
      <c r="K855" s="120">
        <v>1</v>
      </c>
    </row>
    <row r="856" spans="1:11" x14ac:dyDescent="0.25">
      <c r="A856" s="119" t="s">
        <v>1252</v>
      </c>
      <c r="B856" s="119" t="s">
        <v>1253</v>
      </c>
      <c r="C856" s="119" t="s">
        <v>195</v>
      </c>
      <c r="D856" s="119" t="s">
        <v>1265</v>
      </c>
      <c r="E856" s="119" t="s">
        <v>214</v>
      </c>
      <c r="F856" s="119"/>
      <c r="G856" s="119"/>
      <c r="H856" s="119"/>
      <c r="I856" s="119" t="s">
        <v>194</v>
      </c>
      <c r="J856" s="119">
        <v>2050</v>
      </c>
      <c r="K856" s="120">
        <v>1</v>
      </c>
    </row>
    <row r="857" spans="1:11" x14ac:dyDescent="0.25">
      <c r="A857" s="119" t="s">
        <v>1252</v>
      </c>
      <c r="B857" s="119" t="s">
        <v>1253</v>
      </c>
      <c r="C857" s="119" t="s">
        <v>195</v>
      </c>
      <c r="D857" s="119" t="s">
        <v>1266</v>
      </c>
      <c r="E857" s="119" t="s">
        <v>1267</v>
      </c>
      <c r="F857" s="119"/>
      <c r="G857" s="119" t="s">
        <v>1268</v>
      </c>
      <c r="H857" s="119"/>
      <c r="I857" s="119" t="s">
        <v>987</v>
      </c>
      <c r="J857" s="119">
        <v>2020</v>
      </c>
      <c r="K857" s="120">
        <v>453.6</v>
      </c>
    </row>
    <row r="858" spans="1:11" x14ac:dyDescent="0.25">
      <c r="A858" s="119" t="s">
        <v>1252</v>
      </c>
      <c r="B858" s="119" t="s">
        <v>1253</v>
      </c>
      <c r="C858" s="119" t="s">
        <v>195</v>
      </c>
      <c r="D858" s="119" t="s">
        <v>1266</v>
      </c>
      <c r="E858" s="119" t="s">
        <v>1267</v>
      </c>
      <c r="F858" s="119"/>
      <c r="G858" s="119" t="s">
        <v>1268</v>
      </c>
      <c r="H858" s="119"/>
      <c r="I858" s="119" t="s">
        <v>987</v>
      </c>
      <c r="J858" s="119">
        <v>2050</v>
      </c>
      <c r="K858" s="120">
        <v>504</v>
      </c>
    </row>
    <row r="859" spans="1:11" x14ac:dyDescent="0.25">
      <c r="A859" s="119" t="s">
        <v>1252</v>
      </c>
      <c r="B859" s="119" t="s">
        <v>1253</v>
      </c>
      <c r="C859" s="119" t="s">
        <v>195</v>
      </c>
      <c r="D859" s="119" t="s">
        <v>1266</v>
      </c>
      <c r="E859" s="119" t="s">
        <v>1267</v>
      </c>
      <c r="F859" s="119"/>
      <c r="G859" s="119" t="s">
        <v>1268</v>
      </c>
      <c r="H859" s="119"/>
      <c r="I859" s="119" t="s">
        <v>988</v>
      </c>
      <c r="J859" s="119">
        <v>2020</v>
      </c>
      <c r="K859" s="120">
        <v>504</v>
      </c>
    </row>
    <row r="860" spans="1:11" x14ac:dyDescent="0.25">
      <c r="A860" s="119" t="s">
        <v>1252</v>
      </c>
      <c r="B860" s="119" t="s">
        <v>1253</v>
      </c>
      <c r="C860" s="119" t="s">
        <v>195</v>
      </c>
      <c r="D860" s="119" t="s">
        <v>1266</v>
      </c>
      <c r="E860" s="119" t="s">
        <v>1267</v>
      </c>
      <c r="F860" s="119"/>
      <c r="G860" s="119" t="s">
        <v>1268</v>
      </c>
      <c r="H860" s="119"/>
      <c r="I860" s="119" t="s">
        <v>988</v>
      </c>
      <c r="J860" s="119">
        <v>2050</v>
      </c>
      <c r="K860" s="120">
        <v>576</v>
      </c>
    </row>
    <row r="861" spans="1:11" x14ac:dyDescent="0.25">
      <c r="A861" s="119" t="s">
        <v>1252</v>
      </c>
      <c r="B861" s="119" t="s">
        <v>1253</v>
      </c>
      <c r="C861" s="119" t="s">
        <v>195</v>
      </c>
      <c r="D861" s="119" t="s">
        <v>1266</v>
      </c>
      <c r="E861" s="119" t="s">
        <v>1267</v>
      </c>
      <c r="F861" s="119"/>
      <c r="G861" s="119" t="s">
        <v>1268</v>
      </c>
      <c r="H861" s="119"/>
      <c r="I861" s="119" t="s">
        <v>194</v>
      </c>
      <c r="J861" s="119">
        <v>2020</v>
      </c>
      <c r="K861" s="120">
        <v>478.8</v>
      </c>
    </row>
    <row r="862" spans="1:11" x14ac:dyDescent="0.25">
      <c r="A862" s="119" t="s">
        <v>1252</v>
      </c>
      <c r="B862" s="119" t="s">
        <v>1253</v>
      </c>
      <c r="C862" s="119" t="s">
        <v>195</v>
      </c>
      <c r="D862" s="119" t="s">
        <v>1266</v>
      </c>
      <c r="E862" s="119" t="s">
        <v>1267</v>
      </c>
      <c r="F862" s="119"/>
      <c r="G862" s="119" t="s">
        <v>1268</v>
      </c>
      <c r="H862" s="119"/>
      <c r="I862" s="119" t="s">
        <v>194</v>
      </c>
      <c r="J862" s="119">
        <v>2030</v>
      </c>
      <c r="K862" s="120">
        <v>489.6</v>
      </c>
    </row>
    <row r="863" spans="1:11" x14ac:dyDescent="0.25">
      <c r="A863" s="119" t="s">
        <v>1252</v>
      </c>
      <c r="B863" s="119" t="s">
        <v>1253</v>
      </c>
      <c r="C863" s="119" t="s">
        <v>195</v>
      </c>
      <c r="D863" s="119" t="s">
        <v>1266</v>
      </c>
      <c r="E863" s="119" t="s">
        <v>1267</v>
      </c>
      <c r="F863" s="119"/>
      <c r="G863" s="119" t="s">
        <v>1268</v>
      </c>
      <c r="H863" s="119"/>
      <c r="I863" s="119" t="s">
        <v>194</v>
      </c>
      <c r="J863" s="119">
        <v>2040</v>
      </c>
      <c r="K863" s="120">
        <v>514.79999999999995</v>
      </c>
    </row>
    <row r="864" spans="1:11" x14ac:dyDescent="0.25">
      <c r="A864" s="119" t="s">
        <v>1252</v>
      </c>
      <c r="B864" s="119" t="s">
        <v>1253</v>
      </c>
      <c r="C864" s="119" t="s">
        <v>195</v>
      </c>
      <c r="D864" s="119" t="s">
        <v>1266</v>
      </c>
      <c r="E864" s="119" t="s">
        <v>1267</v>
      </c>
      <c r="F864" s="119"/>
      <c r="G864" s="119" t="s">
        <v>1268</v>
      </c>
      <c r="H864" s="119"/>
      <c r="I864" s="119" t="s">
        <v>194</v>
      </c>
      <c r="J864" s="119">
        <v>2050</v>
      </c>
      <c r="K864" s="120">
        <v>540</v>
      </c>
    </row>
    <row r="865" spans="1:11" x14ac:dyDescent="0.25">
      <c r="A865" s="119" t="s">
        <v>1252</v>
      </c>
      <c r="B865" s="119" t="s">
        <v>1253</v>
      </c>
      <c r="C865" s="119" t="s">
        <v>195</v>
      </c>
      <c r="D865" s="119" t="s">
        <v>1269</v>
      </c>
      <c r="E865" s="119" t="s">
        <v>1263</v>
      </c>
      <c r="F865" s="119"/>
      <c r="G865" s="119"/>
      <c r="H865" s="119"/>
      <c r="I865" s="119" t="s">
        <v>987</v>
      </c>
      <c r="J865" s="119">
        <v>2020</v>
      </c>
      <c r="K865" s="120">
        <v>170.1170117011701</v>
      </c>
    </row>
    <row r="866" spans="1:11" x14ac:dyDescent="0.25">
      <c r="A866" s="119" t="s">
        <v>1252</v>
      </c>
      <c r="B866" s="119" t="s">
        <v>1253</v>
      </c>
      <c r="C866" s="119" t="s">
        <v>195</v>
      </c>
      <c r="D866" s="119" t="s">
        <v>1269</v>
      </c>
      <c r="E866" s="119" t="s">
        <v>1263</v>
      </c>
      <c r="F866" s="119"/>
      <c r="G866" s="119"/>
      <c r="H866" s="119"/>
      <c r="I866" s="119" t="s">
        <v>987</v>
      </c>
      <c r="J866" s="119">
        <v>2050</v>
      </c>
      <c r="K866" s="120">
        <v>189.018901890189</v>
      </c>
    </row>
    <row r="867" spans="1:11" x14ac:dyDescent="0.25">
      <c r="A867" s="119" t="s">
        <v>1252</v>
      </c>
      <c r="B867" s="119" t="s">
        <v>1253</v>
      </c>
      <c r="C867" s="119" t="s">
        <v>195</v>
      </c>
      <c r="D867" s="119" t="s">
        <v>1269</v>
      </c>
      <c r="E867" s="119" t="s">
        <v>1263</v>
      </c>
      <c r="F867" s="119"/>
      <c r="G867" s="119"/>
      <c r="H867" s="119"/>
      <c r="I867" s="119" t="s">
        <v>988</v>
      </c>
      <c r="J867" s="119">
        <v>2020</v>
      </c>
      <c r="K867" s="120">
        <v>189.018901890189</v>
      </c>
    </row>
    <row r="868" spans="1:11" x14ac:dyDescent="0.25">
      <c r="A868" s="119" t="s">
        <v>1252</v>
      </c>
      <c r="B868" s="119" t="s">
        <v>1253</v>
      </c>
      <c r="C868" s="119" t="s">
        <v>195</v>
      </c>
      <c r="D868" s="119" t="s">
        <v>1269</v>
      </c>
      <c r="E868" s="119" t="s">
        <v>1263</v>
      </c>
      <c r="F868" s="119"/>
      <c r="G868" s="119"/>
      <c r="H868" s="119"/>
      <c r="I868" s="119" t="s">
        <v>988</v>
      </c>
      <c r="J868" s="119">
        <v>2050</v>
      </c>
      <c r="K868" s="120">
        <v>216.02160216021599</v>
      </c>
    </row>
    <row r="869" spans="1:11" x14ac:dyDescent="0.25">
      <c r="A869" s="119" t="s">
        <v>1252</v>
      </c>
      <c r="B869" s="119" t="s">
        <v>1253</v>
      </c>
      <c r="C869" s="119" t="s">
        <v>195</v>
      </c>
      <c r="D869" s="119" t="s">
        <v>1269</v>
      </c>
      <c r="E869" s="119" t="s">
        <v>1263</v>
      </c>
      <c r="F869" s="119"/>
      <c r="G869" s="119"/>
      <c r="H869" s="119"/>
      <c r="I869" s="119" t="s">
        <v>194</v>
      </c>
      <c r="J869" s="119">
        <v>2020</v>
      </c>
      <c r="K869" s="120">
        <v>179.56795679567961</v>
      </c>
    </row>
    <row r="870" spans="1:11" x14ac:dyDescent="0.25">
      <c r="A870" s="119" t="s">
        <v>1252</v>
      </c>
      <c r="B870" s="119" t="s">
        <v>1253</v>
      </c>
      <c r="C870" s="119" t="s">
        <v>195</v>
      </c>
      <c r="D870" s="119" t="s">
        <v>1269</v>
      </c>
      <c r="E870" s="119" t="s">
        <v>1263</v>
      </c>
      <c r="F870" s="119"/>
      <c r="G870" s="119"/>
      <c r="H870" s="119"/>
      <c r="I870" s="119" t="s">
        <v>194</v>
      </c>
      <c r="J870" s="119">
        <v>2030</v>
      </c>
      <c r="K870" s="120">
        <v>183.6183618361836</v>
      </c>
    </row>
    <row r="871" spans="1:11" x14ac:dyDescent="0.25">
      <c r="A871" s="119" t="s">
        <v>1252</v>
      </c>
      <c r="B871" s="119" t="s">
        <v>1253</v>
      </c>
      <c r="C871" s="119" t="s">
        <v>195</v>
      </c>
      <c r="D871" s="119" t="s">
        <v>1269</v>
      </c>
      <c r="E871" s="119" t="s">
        <v>1263</v>
      </c>
      <c r="F871" s="119"/>
      <c r="G871" s="119"/>
      <c r="H871" s="119"/>
      <c r="I871" s="119" t="s">
        <v>194</v>
      </c>
      <c r="J871" s="119">
        <v>2040</v>
      </c>
      <c r="K871" s="120">
        <v>193.0693069306931</v>
      </c>
    </row>
    <row r="872" spans="1:11" x14ac:dyDescent="0.25">
      <c r="A872" s="119" t="s">
        <v>1252</v>
      </c>
      <c r="B872" s="119" t="s">
        <v>1253</v>
      </c>
      <c r="C872" s="119" t="s">
        <v>195</v>
      </c>
      <c r="D872" s="119" t="s">
        <v>1269</v>
      </c>
      <c r="E872" s="119" t="s">
        <v>1263</v>
      </c>
      <c r="F872" s="119"/>
      <c r="G872" s="119"/>
      <c r="H872" s="119"/>
      <c r="I872" s="119" t="s">
        <v>194</v>
      </c>
      <c r="J872" s="119">
        <v>2050</v>
      </c>
      <c r="K872" s="120">
        <v>202.5202520252025</v>
      </c>
    </row>
    <row r="873" spans="1:11" x14ac:dyDescent="0.25">
      <c r="A873" s="119" t="s">
        <v>1252</v>
      </c>
      <c r="B873" s="119" t="s">
        <v>1253</v>
      </c>
      <c r="C873" s="119" t="s">
        <v>195</v>
      </c>
      <c r="D873" s="119" t="s">
        <v>1270</v>
      </c>
      <c r="E873" s="119" t="s">
        <v>1259</v>
      </c>
      <c r="F873" s="119"/>
      <c r="G873" s="119" t="s">
        <v>427</v>
      </c>
      <c r="H873" s="119"/>
      <c r="I873" s="119" t="s">
        <v>987</v>
      </c>
      <c r="J873" s="119">
        <v>2020</v>
      </c>
      <c r="K873" s="120">
        <v>11.473447344734479</v>
      </c>
    </row>
    <row r="874" spans="1:11" x14ac:dyDescent="0.25">
      <c r="A874" s="119" t="s">
        <v>1252</v>
      </c>
      <c r="B874" s="119" t="s">
        <v>1253</v>
      </c>
      <c r="C874" s="119" t="s">
        <v>195</v>
      </c>
      <c r="D874" s="119" t="s">
        <v>1270</v>
      </c>
      <c r="E874" s="119" t="s">
        <v>1259</v>
      </c>
      <c r="F874" s="119"/>
      <c r="G874" s="119" t="s">
        <v>427</v>
      </c>
      <c r="H874" s="119"/>
      <c r="I874" s="119" t="s">
        <v>987</v>
      </c>
      <c r="J874" s="119">
        <v>2050</v>
      </c>
      <c r="K874" s="120">
        <v>12.748274827482749</v>
      </c>
    </row>
    <row r="875" spans="1:11" x14ac:dyDescent="0.25">
      <c r="A875" s="119" t="s">
        <v>1252</v>
      </c>
      <c r="B875" s="119" t="s">
        <v>1253</v>
      </c>
      <c r="C875" s="119" t="s">
        <v>195</v>
      </c>
      <c r="D875" s="119" t="s">
        <v>1270</v>
      </c>
      <c r="E875" s="119" t="s">
        <v>1259</v>
      </c>
      <c r="F875" s="119"/>
      <c r="G875" s="119" t="s">
        <v>427</v>
      </c>
      <c r="H875" s="119"/>
      <c r="I875" s="119" t="s">
        <v>988</v>
      </c>
      <c r="J875" s="119">
        <v>2020</v>
      </c>
      <c r="K875" s="120">
        <v>12.748274827482749</v>
      </c>
    </row>
    <row r="876" spans="1:11" x14ac:dyDescent="0.25">
      <c r="A876" s="119" t="s">
        <v>1252</v>
      </c>
      <c r="B876" s="119" t="s">
        <v>1253</v>
      </c>
      <c r="C876" s="119" t="s">
        <v>195</v>
      </c>
      <c r="D876" s="119" t="s">
        <v>1270</v>
      </c>
      <c r="E876" s="119" t="s">
        <v>1259</v>
      </c>
      <c r="F876" s="119"/>
      <c r="G876" s="119" t="s">
        <v>427</v>
      </c>
      <c r="H876" s="119"/>
      <c r="I876" s="119" t="s">
        <v>988</v>
      </c>
      <c r="J876" s="119">
        <v>2050</v>
      </c>
      <c r="K876" s="120">
        <v>14.56945694569457</v>
      </c>
    </row>
    <row r="877" spans="1:11" x14ac:dyDescent="0.25">
      <c r="A877" s="119" t="s">
        <v>1252</v>
      </c>
      <c r="B877" s="119" t="s">
        <v>1253</v>
      </c>
      <c r="C877" s="119" t="s">
        <v>195</v>
      </c>
      <c r="D877" s="119" t="s">
        <v>1270</v>
      </c>
      <c r="E877" s="119" t="s">
        <v>1259</v>
      </c>
      <c r="F877" s="119"/>
      <c r="G877" s="119" t="s">
        <v>427</v>
      </c>
      <c r="H877" s="119"/>
      <c r="I877" s="119" t="s">
        <v>194</v>
      </c>
      <c r="J877" s="119">
        <v>2020</v>
      </c>
      <c r="K877" s="120">
        <v>12.11086108610861</v>
      </c>
    </row>
    <row r="878" spans="1:11" x14ac:dyDescent="0.25">
      <c r="A878" s="119" t="s">
        <v>1252</v>
      </c>
      <c r="B878" s="119" t="s">
        <v>1253</v>
      </c>
      <c r="C878" s="119" t="s">
        <v>195</v>
      </c>
      <c r="D878" s="119" t="s">
        <v>1270</v>
      </c>
      <c r="E878" s="119" t="s">
        <v>1259</v>
      </c>
      <c r="F878" s="119"/>
      <c r="G878" s="119" t="s">
        <v>427</v>
      </c>
      <c r="H878" s="119"/>
      <c r="I878" s="119" t="s">
        <v>194</v>
      </c>
      <c r="J878" s="119">
        <v>2030</v>
      </c>
      <c r="K878" s="120">
        <v>12.38403840384038</v>
      </c>
    </row>
    <row r="879" spans="1:11" x14ac:dyDescent="0.25">
      <c r="A879" s="119" t="s">
        <v>1252</v>
      </c>
      <c r="B879" s="119" t="s">
        <v>1253</v>
      </c>
      <c r="C879" s="119" t="s">
        <v>195</v>
      </c>
      <c r="D879" s="119" t="s">
        <v>1270</v>
      </c>
      <c r="E879" s="119" t="s">
        <v>1259</v>
      </c>
      <c r="F879" s="119"/>
      <c r="G879" s="119" t="s">
        <v>427</v>
      </c>
      <c r="H879" s="119"/>
      <c r="I879" s="119" t="s">
        <v>194</v>
      </c>
      <c r="J879" s="119">
        <v>2040</v>
      </c>
      <c r="K879" s="120">
        <v>13.021452145214511</v>
      </c>
    </row>
    <row r="880" spans="1:11" x14ac:dyDescent="0.25">
      <c r="A880" s="119" t="s">
        <v>1252</v>
      </c>
      <c r="B880" s="119" t="s">
        <v>1253</v>
      </c>
      <c r="C880" s="119" t="s">
        <v>195</v>
      </c>
      <c r="D880" s="119" t="s">
        <v>1270</v>
      </c>
      <c r="E880" s="119" t="s">
        <v>1259</v>
      </c>
      <c r="F880" s="119"/>
      <c r="G880" s="119" t="s">
        <v>427</v>
      </c>
      <c r="H880" s="119"/>
      <c r="I880" s="119" t="s">
        <v>194</v>
      </c>
      <c r="J880" s="119">
        <v>2050</v>
      </c>
      <c r="K880" s="120">
        <v>13.658865886588661</v>
      </c>
    </row>
    <row r="881" spans="1:11" x14ac:dyDescent="0.25">
      <c r="A881" s="119" t="s">
        <v>1252</v>
      </c>
      <c r="B881" s="119" t="s">
        <v>1253</v>
      </c>
      <c r="C881" s="119" t="s">
        <v>1271</v>
      </c>
      <c r="D881" s="119" t="s">
        <v>1272</v>
      </c>
      <c r="E881" s="119" t="s">
        <v>1074</v>
      </c>
      <c r="F881" s="119"/>
      <c r="G881" s="119" t="s">
        <v>344</v>
      </c>
      <c r="H881" s="119"/>
      <c r="I881" s="119" t="s">
        <v>987</v>
      </c>
      <c r="J881" s="119">
        <v>2020</v>
      </c>
      <c r="K881" s="120">
        <v>95</v>
      </c>
    </row>
    <row r="882" spans="1:11" x14ac:dyDescent="0.25">
      <c r="A882" s="119" t="s">
        <v>1252</v>
      </c>
      <c r="B882" s="119" t="s">
        <v>1253</v>
      </c>
      <c r="C882" s="119" t="s">
        <v>1271</v>
      </c>
      <c r="D882" s="119" t="s">
        <v>1272</v>
      </c>
      <c r="E882" s="119" t="s">
        <v>1074</v>
      </c>
      <c r="F882" s="119"/>
      <c r="G882" s="119" t="s">
        <v>344</v>
      </c>
      <c r="H882" s="119"/>
      <c r="I882" s="119" t="s">
        <v>987</v>
      </c>
      <c r="J882" s="119">
        <v>2050</v>
      </c>
      <c r="K882" s="120">
        <v>95</v>
      </c>
    </row>
    <row r="883" spans="1:11" x14ac:dyDescent="0.25">
      <c r="A883" s="119" t="s">
        <v>1252</v>
      </c>
      <c r="B883" s="119" t="s">
        <v>1253</v>
      </c>
      <c r="C883" s="119" t="s">
        <v>1271</v>
      </c>
      <c r="D883" s="119" t="s">
        <v>1272</v>
      </c>
      <c r="E883" s="119" t="s">
        <v>1074</v>
      </c>
      <c r="F883" s="119"/>
      <c r="G883" s="119" t="s">
        <v>344</v>
      </c>
      <c r="H883" s="119"/>
      <c r="I883" s="119" t="s">
        <v>988</v>
      </c>
      <c r="J883" s="119">
        <v>2020</v>
      </c>
      <c r="K883" s="120">
        <v>95</v>
      </c>
    </row>
    <row r="884" spans="1:11" x14ac:dyDescent="0.25">
      <c r="A884" s="119" t="s">
        <v>1252</v>
      </c>
      <c r="B884" s="119" t="s">
        <v>1253</v>
      </c>
      <c r="C884" s="119" t="s">
        <v>1271</v>
      </c>
      <c r="D884" s="119" t="s">
        <v>1272</v>
      </c>
      <c r="E884" s="119" t="s">
        <v>1074</v>
      </c>
      <c r="F884" s="119"/>
      <c r="G884" s="119" t="s">
        <v>344</v>
      </c>
      <c r="H884" s="119"/>
      <c r="I884" s="119" t="s">
        <v>988</v>
      </c>
      <c r="J884" s="119">
        <v>2050</v>
      </c>
      <c r="K884" s="120">
        <v>95</v>
      </c>
    </row>
    <row r="885" spans="1:11" x14ac:dyDescent="0.25">
      <c r="A885" s="119" t="s">
        <v>1252</v>
      </c>
      <c r="B885" s="119" t="s">
        <v>1253</v>
      </c>
      <c r="C885" s="119" t="s">
        <v>1271</v>
      </c>
      <c r="D885" s="119" t="s">
        <v>1272</v>
      </c>
      <c r="E885" s="119" t="s">
        <v>1074</v>
      </c>
      <c r="F885" s="119"/>
      <c r="G885" s="119" t="s">
        <v>344</v>
      </c>
      <c r="H885" s="119"/>
      <c r="I885" s="119" t="s">
        <v>194</v>
      </c>
      <c r="J885" s="119">
        <v>2020</v>
      </c>
      <c r="K885" s="120">
        <v>95</v>
      </c>
    </row>
    <row r="886" spans="1:11" x14ac:dyDescent="0.25">
      <c r="A886" s="119" t="s">
        <v>1252</v>
      </c>
      <c r="B886" s="119" t="s">
        <v>1253</v>
      </c>
      <c r="C886" s="119" t="s">
        <v>1271</v>
      </c>
      <c r="D886" s="119" t="s">
        <v>1272</v>
      </c>
      <c r="E886" s="119" t="s">
        <v>1074</v>
      </c>
      <c r="F886" s="119"/>
      <c r="G886" s="119" t="s">
        <v>344</v>
      </c>
      <c r="H886" s="119"/>
      <c r="I886" s="119" t="s">
        <v>194</v>
      </c>
      <c r="J886" s="119">
        <v>2030</v>
      </c>
      <c r="K886" s="120">
        <v>95</v>
      </c>
    </row>
    <row r="887" spans="1:11" x14ac:dyDescent="0.25">
      <c r="A887" s="119" t="s">
        <v>1252</v>
      </c>
      <c r="B887" s="119" t="s">
        <v>1253</v>
      </c>
      <c r="C887" s="119" t="s">
        <v>1271</v>
      </c>
      <c r="D887" s="119" t="s">
        <v>1272</v>
      </c>
      <c r="E887" s="119" t="s">
        <v>1074</v>
      </c>
      <c r="F887" s="119"/>
      <c r="G887" s="119" t="s">
        <v>344</v>
      </c>
      <c r="H887" s="119"/>
      <c r="I887" s="119" t="s">
        <v>194</v>
      </c>
      <c r="J887" s="119">
        <v>2040</v>
      </c>
      <c r="K887" s="120">
        <v>95</v>
      </c>
    </row>
    <row r="888" spans="1:11" x14ac:dyDescent="0.25">
      <c r="A888" s="119" t="s">
        <v>1252</v>
      </c>
      <c r="B888" s="119" t="s">
        <v>1253</v>
      </c>
      <c r="C888" s="119" t="s">
        <v>1271</v>
      </c>
      <c r="D888" s="119" t="s">
        <v>1272</v>
      </c>
      <c r="E888" s="119" t="s">
        <v>1074</v>
      </c>
      <c r="F888" s="119"/>
      <c r="G888" s="119" t="s">
        <v>344</v>
      </c>
      <c r="H888" s="119"/>
      <c r="I888" s="119" t="s">
        <v>194</v>
      </c>
      <c r="J888" s="119">
        <v>2050</v>
      </c>
      <c r="K888" s="120">
        <v>95</v>
      </c>
    </row>
    <row r="889" spans="1:11" x14ac:dyDescent="0.25">
      <c r="A889" s="119" t="s">
        <v>1252</v>
      </c>
      <c r="B889" s="119" t="s">
        <v>1253</v>
      </c>
      <c r="C889" s="119" t="s">
        <v>1271</v>
      </c>
      <c r="D889" s="119" t="s">
        <v>1273</v>
      </c>
      <c r="E889" s="119" t="s">
        <v>1074</v>
      </c>
      <c r="F889" s="119"/>
      <c r="G889" s="119" t="s">
        <v>344</v>
      </c>
      <c r="H889" s="119"/>
      <c r="I889" s="119" t="s">
        <v>987</v>
      </c>
      <c r="J889" s="119">
        <v>2020</v>
      </c>
      <c r="K889" s="120">
        <v>5</v>
      </c>
    </row>
    <row r="890" spans="1:11" x14ac:dyDescent="0.25">
      <c r="A890" s="119" t="s">
        <v>1252</v>
      </c>
      <c r="B890" s="119" t="s">
        <v>1253</v>
      </c>
      <c r="C890" s="119" t="s">
        <v>1271</v>
      </c>
      <c r="D890" s="119" t="s">
        <v>1273</v>
      </c>
      <c r="E890" s="119" t="s">
        <v>1074</v>
      </c>
      <c r="F890" s="119"/>
      <c r="G890" s="119" t="s">
        <v>344</v>
      </c>
      <c r="H890" s="119"/>
      <c r="I890" s="119" t="s">
        <v>987</v>
      </c>
      <c r="J890" s="119">
        <v>2050</v>
      </c>
      <c r="K890" s="120">
        <v>5</v>
      </c>
    </row>
    <row r="891" spans="1:11" x14ac:dyDescent="0.25">
      <c r="A891" s="119" t="s">
        <v>1252</v>
      </c>
      <c r="B891" s="119" t="s">
        <v>1253</v>
      </c>
      <c r="C891" s="119" t="s">
        <v>1271</v>
      </c>
      <c r="D891" s="119" t="s">
        <v>1273</v>
      </c>
      <c r="E891" s="119" t="s">
        <v>1074</v>
      </c>
      <c r="F891" s="119"/>
      <c r="G891" s="119" t="s">
        <v>344</v>
      </c>
      <c r="H891" s="119"/>
      <c r="I891" s="119" t="s">
        <v>988</v>
      </c>
      <c r="J891" s="119">
        <v>2020</v>
      </c>
      <c r="K891" s="120">
        <v>5</v>
      </c>
    </row>
    <row r="892" spans="1:11" x14ac:dyDescent="0.25">
      <c r="A892" s="119" t="s">
        <v>1252</v>
      </c>
      <c r="B892" s="119" t="s">
        <v>1253</v>
      </c>
      <c r="C892" s="119" t="s">
        <v>1271</v>
      </c>
      <c r="D892" s="119" t="s">
        <v>1273</v>
      </c>
      <c r="E892" s="119" t="s">
        <v>1074</v>
      </c>
      <c r="F892" s="119"/>
      <c r="G892" s="119" t="s">
        <v>344</v>
      </c>
      <c r="H892" s="119"/>
      <c r="I892" s="119" t="s">
        <v>988</v>
      </c>
      <c r="J892" s="119">
        <v>2050</v>
      </c>
      <c r="K892" s="120">
        <v>5</v>
      </c>
    </row>
    <row r="893" spans="1:11" x14ac:dyDescent="0.25">
      <c r="A893" s="119" t="s">
        <v>1252</v>
      </c>
      <c r="B893" s="119" t="s">
        <v>1253</v>
      </c>
      <c r="C893" s="119" t="s">
        <v>1271</v>
      </c>
      <c r="D893" s="119" t="s">
        <v>1273</v>
      </c>
      <c r="E893" s="119" t="s">
        <v>1074</v>
      </c>
      <c r="F893" s="119"/>
      <c r="G893" s="119" t="s">
        <v>344</v>
      </c>
      <c r="H893" s="119"/>
      <c r="I893" s="119" t="s">
        <v>194</v>
      </c>
      <c r="J893" s="119">
        <v>2020</v>
      </c>
      <c r="K893" s="120">
        <v>5</v>
      </c>
    </row>
    <row r="894" spans="1:11" x14ac:dyDescent="0.25">
      <c r="A894" s="119" t="s">
        <v>1252</v>
      </c>
      <c r="B894" s="119" t="s">
        <v>1253</v>
      </c>
      <c r="C894" s="119" t="s">
        <v>1271</v>
      </c>
      <c r="D894" s="119" t="s">
        <v>1273</v>
      </c>
      <c r="E894" s="119" t="s">
        <v>1074</v>
      </c>
      <c r="F894" s="119"/>
      <c r="G894" s="119" t="s">
        <v>344</v>
      </c>
      <c r="H894" s="119"/>
      <c r="I894" s="119" t="s">
        <v>194</v>
      </c>
      <c r="J894" s="119">
        <v>2030</v>
      </c>
      <c r="K894" s="120">
        <v>5</v>
      </c>
    </row>
    <row r="895" spans="1:11" x14ac:dyDescent="0.25">
      <c r="A895" s="119" t="s">
        <v>1252</v>
      </c>
      <c r="B895" s="119" t="s">
        <v>1253</v>
      </c>
      <c r="C895" s="119" t="s">
        <v>1271</v>
      </c>
      <c r="D895" s="119" t="s">
        <v>1273</v>
      </c>
      <c r="E895" s="119" t="s">
        <v>1074</v>
      </c>
      <c r="F895" s="119"/>
      <c r="G895" s="119" t="s">
        <v>344</v>
      </c>
      <c r="H895" s="119"/>
      <c r="I895" s="119" t="s">
        <v>194</v>
      </c>
      <c r="J895" s="119">
        <v>2040</v>
      </c>
      <c r="K895" s="120">
        <v>5</v>
      </c>
    </row>
    <row r="896" spans="1:11" x14ac:dyDescent="0.25">
      <c r="A896" s="119" t="s">
        <v>1252</v>
      </c>
      <c r="B896" s="119" t="s">
        <v>1253</v>
      </c>
      <c r="C896" s="119" t="s">
        <v>1271</v>
      </c>
      <c r="D896" s="119" t="s">
        <v>1273</v>
      </c>
      <c r="E896" s="119" t="s">
        <v>1074</v>
      </c>
      <c r="F896" s="119"/>
      <c r="G896" s="119" t="s">
        <v>344</v>
      </c>
      <c r="H896" s="119"/>
      <c r="I896" s="119" t="s">
        <v>194</v>
      </c>
      <c r="J896" s="119">
        <v>2050</v>
      </c>
      <c r="K896" s="120">
        <v>5</v>
      </c>
    </row>
    <row r="897" spans="1:11" x14ac:dyDescent="0.25">
      <c r="A897" s="119" t="s">
        <v>1252</v>
      </c>
      <c r="B897" s="119" t="s">
        <v>1253</v>
      </c>
      <c r="C897" s="119" t="s">
        <v>1271</v>
      </c>
      <c r="D897" s="119" t="s">
        <v>1274</v>
      </c>
      <c r="E897" s="119" t="s">
        <v>1275</v>
      </c>
      <c r="F897" s="119"/>
      <c r="G897" s="119" t="s">
        <v>1276</v>
      </c>
      <c r="H897" s="119" t="s">
        <v>1038</v>
      </c>
      <c r="I897" s="119" t="s">
        <v>987</v>
      </c>
      <c r="J897" s="119">
        <v>2020</v>
      </c>
      <c r="K897" s="120">
        <v>5</v>
      </c>
    </row>
    <row r="898" spans="1:11" x14ac:dyDescent="0.25">
      <c r="A898" s="119" t="s">
        <v>1252</v>
      </c>
      <c r="B898" s="119" t="s">
        <v>1253</v>
      </c>
      <c r="C898" s="119" t="s">
        <v>1271</v>
      </c>
      <c r="D898" s="119" t="s">
        <v>1274</v>
      </c>
      <c r="E898" s="119" t="s">
        <v>1275</v>
      </c>
      <c r="F898" s="119"/>
      <c r="G898" s="119" t="s">
        <v>1276</v>
      </c>
      <c r="H898" s="119" t="s">
        <v>1038</v>
      </c>
      <c r="I898" s="119" t="s">
        <v>987</v>
      </c>
      <c r="J898" s="119">
        <v>2050</v>
      </c>
      <c r="K898" s="120">
        <v>5</v>
      </c>
    </row>
    <row r="899" spans="1:11" x14ac:dyDescent="0.25">
      <c r="A899" s="119" t="s">
        <v>1252</v>
      </c>
      <c r="B899" s="119" t="s">
        <v>1253</v>
      </c>
      <c r="C899" s="119" t="s">
        <v>1271</v>
      </c>
      <c r="D899" s="119" t="s">
        <v>1274</v>
      </c>
      <c r="E899" s="119" t="s">
        <v>1275</v>
      </c>
      <c r="F899" s="119"/>
      <c r="G899" s="119" t="s">
        <v>1276</v>
      </c>
      <c r="H899" s="119" t="s">
        <v>1038</v>
      </c>
      <c r="I899" s="119" t="s">
        <v>988</v>
      </c>
      <c r="J899" s="119">
        <v>2020</v>
      </c>
      <c r="K899" s="120">
        <v>5</v>
      </c>
    </row>
    <row r="900" spans="1:11" x14ac:dyDescent="0.25">
      <c r="A900" s="119" t="s">
        <v>1252</v>
      </c>
      <c r="B900" s="119" t="s">
        <v>1253</v>
      </c>
      <c r="C900" s="119" t="s">
        <v>1271</v>
      </c>
      <c r="D900" s="119" t="s">
        <v>1274</v>
      </c>
      <c r="E900" s="119" t="s">
        <v>1275</v>
      </c>
      <c r="F900" s="119"/>
      <c r="G900" s="119" t="s">
        <v>1276</v>
      </c>
      <c r="H900" s="119" t="s">
        <v>1038</v>
      </c>
      <c r="I900" s="119" t="s">
        <v>988</v>
      </c>
      <c r="J900" s="119">
        <v>2050</v>
      </c>
      <c r="K900" s="120">
        <v>5</v>
      </c>
    </row>
    <row r="901" spans="1:11" x14ac:dyDescent="0.25">
      <c r="A901" s="119" t="s">
        <v>1252</v>
      </c>
      <c r="B901" s="119" t="s">
        <v>1253</v>
      </c>
      <c r="C901" s="119" t="s">
        <v>1271</v>
      </c>
      <c r="D901" s="119" t="s">
        <v>1274</v>
      </c>
      <c r="E901" s="119" t="s">
        <v>1275</v>
      </c>
      <c r="F901" s="119"/>
      <c r="G901" s="119" t="s">
        <v>1276</v>
      </c>
      <c r="H901" s="119" t="s">
        <v>1038</v>
      </c>
      <c r="I901" s="119" t="s">
        <v>194</v>
      </c>
      <c r="J901" s="119">
        <v>2020</v>
      </c>
      <c r="K901" s="120">
        <v>5</v>
      </c>
    </row>
    <row r="902" spans="1:11" x14ac:dyDescent="0.25">
      <c r="A902" s="119" t="s">
        <v>1252</v>
      </c>
      <c r="B902" s="119" t="s">
        <v>1253</v>
      </c>
      <c r="C902" s="119" t="s">
        <v>1271</v>
      </c>
      <c r="D902" s="119" t="s">
        <v>1274</v>
      </c>
      <c r="E902" s="119" t="s">
        <v>1275</v>
      </c>
      <c r="F902" s="119"/>
      <c r="G902" s="119" t="s">
        <v>1276</v>
      </c>
      <c r="H902" s="119" t="s">
        <v>1038</v>
      </c>
      <c r="I902" s="119" t="s">
        <v>194</v>
      </c>
      <c r="J902" s="119">
        <v>2030</v>
      </c>
      <c r="K902" s="120">
        <v>5</v>
      </c>
    </row>
    <row r="903" spans="1:11" x14ac:dyDescent="0.25">
      <c r="A903" s="119" t="s">
        <v>1252</v>
      </c>
      <c r="B903" s="119" t="s">
        <v>1253</v>
      </c>
      <c r="C903" s="119" t="s">
        <v>1271</v>
      </c>
      <c r="D903" s="119" t="s">
        <v>1274</v>
      </c>
      <c r="E903" s="119" t="s">
        <v>1275</v>
      </c>
      <c r="F903" s="119"/>
      <c r="G903" s="119" t="s">
        <v>1276</v>
      </c>
      <c r="H903" s="119" t="s">
        <v>1038</v>
      </c>
      <c r="I903" s="119" t="s">
        <v>194</v>
      </c>
      <c r="J903" s="119">
        <v>2040</v>
      </c>
      <c r="K903" s="120">
        <v>5</v>
      </c>
    </row>
    <row r="904" spans="1:11" x14ac:dyDescent="0.25">
      <c r="A904" s="119" t="s">
        <v>1252</v>
      </c>
      <c r="B904" s="119" t="s">
        <v>1253</v>
      </c>
      <c r="C904" s="119" t="s">
        <v>1271</v>
      </c>
      <c r="D904" s="119" t="s">
        <v>1274</v>
      </c>
      <c r="E904" s="119" t="s">
        <v>1275</v>
      </c>
      <c r="F904" s="119"/>
      <c r="G904" s="119" t="s">
        <v>1276</v>
      </c>
      <c r="H904" s="119" t="s">
        <v>1038</v>
      </c>
      <c r="I904" s="119" t="s">
        <v>194</v>
      </c>
      <c r="J904" s="119">
        <v>2050</v>
      </c>
      <c r="K904" s="120">
        <v>5</v>
      </c>
    </row>
    <row r="905" spans="1:11" x14ac:dyDescent="0.25">
      <c r="A905" s="119" t="s">
        <v>1252</v>
      </c>
      <c r="B905" s="119" t="s">
        <v>1253</v>
      </c>
      <c r="C905" s="119" t="s">
        <v>1271</v>
      </c>
      <c r="D905" s="119" t="s">
        <v>1277</v>
      </c>
      <c r="E905" s="119" t="s">
        <v>1278</v>
      </c>
      <c r="F905" s="119"/>
      <c r="G905" s="119" t="s">
        <v>1279</v>
      </c>
      <c r="H905" s="119"/>
      <c r="I905" s="119" t="s">
        <v>987</v>
      </c>
      <c r="J905" s="119">
        <v>2020</v>
      </c>
      <c r="K905" s="120">
        <v>500</v>
      </c>
    </row>
    <row r="906" spans="1:11" x14ac:dyDescent="0.25">
      <c r="A906" s="119" t="s">
        <v>1252</v>
      </c>
      <c r="B906" s="119" t="s">
        <v>1253</v>
      </c>
      <c r="C906" s="119" t="s">
        <v>1271</v>
      </c>
      <c r="D906" s="119" t="s">
        <v>1277</v>
      </c>
      <c r="E906" s="119" t="s">
        <v>1278</v>
      </c>
      <c r="F906" s="119"/>
      <c r="G906" s="119" t="s">
        <v>1279</v>
      </c>
      <c r="H906" s="119"/>
      <c r="I906" s="119" t="s">
        <v>987</v>
      </c>
      <c r="J906" s="119">
        <v>2050</v>
      </c>
      <c r="K906" s="120">
        <v>200</v>
      </c>
    </row>
    <row r="907" spans="1:11" x14ac:dyDescent="0.25">
      <c r="A907" s="119" t="s">
        <v>1252</v>
      </c>
      <c r="B907" s="119" t="s">
        <v>1253</v>
      </c>
      <c r="C907" s="119" t="s">
        <v>1271</v>
      </c>
      <c r="D907" s="119" t="s">
        <v>1277</v>
      </c>
      <c r="E907" s="119" t="s">
        <v>1278</v>
      </c>
      <c r="F907" s="119"/>
      <c r="G907" s="119" t="s">
        <v>1279</v>
      </c>
      <c r="H907" s="119"/>
      <c r="I907" s="119" t="s">
        <v>988</v>
      </c>
      <c r="J907" s="119">
        <v>2020</v>
      </c>
      <c r="K907" s="120">
        <v>1400</v>
      </c>
    </row>
    <row r="908" spans="1:11" x14ac:dyDescent="0.25">
      <c r="A908" s="119" t="s">
        <v>1252</v>
      </c>
      <c r="B908" s="119" t="s">
        <v>1253</v>
      </c>
      <c r="C908" s="119" t="s">
        <v>1271</v>
      </c>
      <c r="D908" s="119" t="s">
        <v>1277</v>
      </c>
      <c r="E908" s="119" t="s">
        <v>1278</v>
      </c>
      <c r="F908" s="119"/>
      <c r="G908" s="119" t="s">
        <v>1279</v>
      </c>
      <c r="H908" s="119"/>
      <c r="I908" s="119" t="s">
        <v>988</v>
      </c>
      <c r="J908" s="119">
        <v>2050</v>
      </c>
      <c r="K908" s="120">
        <v>700</v>
      </c>
    </row>
    <row r="909" spans="1:11" x14ac:dyDescent="0.25">
      <c r="A909" s="119" t="s">
        <v>1252</v>
      </c>
      <c r="B909" s="119" t="s">
        <v>1253</v>
      </c>
      <c r="C909" s="119" t="s">
        <v>1271</v>
      </c>
      <c r="D909" s="119" t="s">
        <v>1277</v>
      </c>
      <c r="E909" s="119" t="s">
        <v>1278</v>
      </c>
      <c r="F909" s="119"/>
      <c r="G909" s="119" t="s">
        <v>1279</v>
      </c>
      <c r="H909" s="119"/>
      <c r="I909" s="119" t="s">
        <v>194</v>
      </c>
      <c r="J909" s="119">
        <v>2020</v>
      </c>
      <c r="K909" s="120">
        <v>750</v>
      </c>
    </row>
    <row r="910" spans="1:11" x14ac:dyDescent="0.25">
      <c r="A910" s="119" t="s">
        <v>1252</v>
      </c>
      <c r="B910" s="119" t="s">
        <v>1253</v>
      </c>
      <c r="C910" s="119" t="s">
        <v>1271</v>
      </c>
      <c r="D910" s="119" t="s">
        <v>1277</v>
      </c>
      <c r="E910" s="119" t="s">
        <v>1278</v>
      </c>
      <c r="F910" s="119"/>
      <c r="G910" s="119" t="s">
        <v>1279</v>
      </c>
      <c r="H910" s="119"/>
      <c r="I910" s="119" t="s">
        <v>194</v>
      </c>
      <c r="J910" s="119">
        <v>2030</v>
      </c>
      <c r="K910" s="120">
        <v>570</v>
      </c>
    </row>
    <row r="911" spans="1:11" x14ac:dyDescent="0.25">
      <c r="A911" s="119" t="s">
        <v>1252</v>
      </c>
      <c r="B911" s="119" t="s">
        <v>1253</v>
      </c>
      <c r="C911" s="119" t="s">
        <v>1271</v>
      </c>
      <c r="D911" s="119" t="s">
        <v>1277</v>
      </c>
      <c r="E911" s="119" t="s">
        <v>1278</v>
      </c>
      <c r="F911" s="119"/>
      <c r="G911" s="119" t="s">
        <v>1279</v>
      </c>
      <c r="H911" s="119"/>
      <c r="I911" s="119" t="s">
        <v>194</v>
      </c>
      <c r="J911" s="119">
        <v>2040</v>
      </c>
      <c r="K911" s="120">
        <v>450</v>
      </c>
    </row>
    <row r="912" spans="1:11" x14ac:dyDescent="0.25">
      <c r="A912" s="119" t="s">
        <v>1252</v>
      </c>
      <c r="B912" s="119" t="s">
        <v>1253</v>
      </c>
      <c r="C912" s="119" t="s">
        <v>1271</v>
      </c>
      <c r="D912" s="119" t="s">
        <v>1277</v>
      </c>
      <c r="E912" s="119" t="s">
        <v>1278</v>
      </c>
      <c r="F912" s="119"/>
      <c r="G912" s="119" t="s">
        <v>1279</v>
      </c>
      <c r="H912" s="119"/>
      <c r="I912" s="119" t="s">
        <v>194</v>
      </c>
      <c r="J912" s="119">
        <v>2050</v>
      </c>
      <c r="K912" s="120">
        <v>350</v>
      </c>
    </row>
    <row r="913" spans="1:11" x14ac:dyDescent="0.25">
      <c r="A913" s="119" t="s">
        <v>1252</v>
      </c>
      <c r="B913" s="119" t="s">
        <v>1253</v>
      </c>
      <c r="C913" s="119" t="s">
        <v>1271</v>
      </c>
      <c r="D913" s="119" t="s">
        <v>1280</v>
      </c>
      <c r="E913" s="119" t="s">
        <v>1281</v>
      </c>
      <c r="F913" s="119"/>
      <c r="G913" s="119" t="s">
        <v>1282</v>
      </c>
      <c r="H913" s="119"/>
      <c r="I913" s="119" t="s">
        <v>987</v>
      </c>
      <c r="J913" s="119">
        <v>2020</v>
      </c>
      <c r="K913" s="120">
        <v>1102.292768959436</v>
      </c>
    </row>
    <row r="914" spans="1:11" x14ac:dyDescent="0.25">
      <c r="A914" s="119" t="s">
        <v>1252</v>
      </c>
      <c r="B914" s="119" t="s">
        <v>1253</v>
      </c>
      <c r="C914" s="119" t="s">
        <v>1271</v>
      </c>
      <c r="D914" s="119" t="s">
        <v>1280</v>
      </c>
      <c r="E914" s="119" t="s">
        <v>1281</v>
      </c>
      <c r="F914" s="119"/>
      <c r="G914" s="119" t="s">
        <v>1282</v>
      </c>
      <c r="H914" s="119"/>
      <c r="I914" s="119" t="s">
        <v>987</v>
      </c>
      <c r="J914" s="119">
        <v>2050</v>
      </c>
      <c r="K914" s="120">
        <v>396.82539682539681</v>
      </c>
    </row>
    <row r="915" spans="1:11" x14ac:dyDescent="0.25">
      <c r="A915" s="119" t="s">
        <v>1252</v>
      </c>
      <c r="B915" s="119" t="s">
        <v>1253</v>
      </c>
      <c r="C915" s="119" t="s">
        <v>1271</v>
      </c>
      <c r="D915" s="119" t="s">
        <v>1280</v>
      </c>
      <c r="E915" s="119" t="s">
        <v>1281</v>
      </c>
      <c r="F915" s="119"/>
      <c r="G915" s="119" t="s">
        <v>1282</v>
      </c>
      <c r="H915" s="119"/>
      <c r="I915" s="119" t="s">
        <v>988</v>
      </c>
      <c r="J915" s="119">
        <v>2020</v>
      </c>
      <c r="K915" s="120">
        <v>2777.7777777777778</v>
      </c>
    </row>
    <row r="916" spans="1:11" x14ac:dyDescent="0.25">
      <c r="A916" s="119" t="s">
        <v>1252</v>
      </c>
      <c r="B916" s="119" t="s">
        <v>1253</v>
      </c>
      <c r="C916" s="119" t="s">
        <v>1271</v>
      </c>
      <c r="D916" s="119" t="s">
        <v>1280</v>
      </c>
      <c r="E916" s="119" t="s">
        <v>1281</v>
      </c>
      <c r="F916" s="119"/>
      <c r="G916" s="119" t="s">
        <v>1282</v>
      </c>
      <c r="H916" s="119"/>
      <c r="I916" s="119" t="s">
        <v>988</v>
      </c>
      <c r="J916" s="119">
        <v>2050</v>
      </c>
      <c r="K916" s="120">
        <v>1215.2777777777781</v>
      </c>
    </row>
    <row r="917" spans="1:11" x14ac:dyDescent="0.25">
      <c r="A917" s="119" t="s">
        <v>1252</v>
      </c>
      <c r="B917" s="119" t="s">
        <v>1253</v>
      </c>
      <c r="C917" s="119" t="s">
        <v>1271</v>
      </c>
      <c r="D917" s="119" t="s">
        <v>1280</v>
      </c>
      <c r="E917" s="119" t="s">
        <v>1281</v>
      </c>
      <c r="F917" s="119"/>
      <c r="G917" s="119" t="s">
        <v>1282</v>
      </c>
      <c r="H917" s="119"/>
      <c r="I917" s="119" t="s">
        <v>194</v>
      </c>
      <c r="J917" s="119">
        <v>2020</v>
      </c>
      <c r="K917" s="120">
        <v>1566.4160401002509</v>
      </c>
    </row>
    <row r="918" spans="1:11" x14ac:dyDescent="0.25">
      <c r="A918" s="119" t="s">
        <v>1252</v>
      </c>
      <c r="B918" s="119" t="s">
        <v>1253</v>
      </c>
      <c r="C918" s="119" t="s">
        <v>1271</v>
      </c>
      <c r="D918" s="119" t="s">
        <v>1280</v>
      </c>
      <c r="E918" s="119" t="s">
        <v>1281</v>
      </c>
      <c r="F918" s="119"/>
      <c r="G918" s="119" t="s">
        <v>1282</v>
      </c>
      <c r="H918" s="119"/>
      <c r="I918" s="119" t="s">
        <v>194</v>
      </c>
      <c r="J918" s="119">
        <v>2030</v>
      </c>
      <c r="K918" s="120">
        <v>1164.2156862745101</v>
      </c>
    </row>
    <row r="919" spans="1:11" x14ac:dyDescent="0.25">
      <c r="A919" s="119" t="s">
        <v>1252</v>
      </c>
      <c r="B919" s="119" t="s">
        <v>1253</v>
      </c>
      <c r="C919" s="119" t="s">
        <v>1271</v>
      </c>
      <c r="D919" s="119" t="s">
        <v>1280</v>
      </c>
      <c r="E919" s="119" t="s">
        <v>1281</v>
      </c>
      <c r="F919" s="119"/>
      <c r="G919" s="119" t="s">
        <v>1282</v>
      </c>
      <c r="H919" s="119"/>
      <c r="I919" s="119" t="s">
        <v>194</v>
      </c>
      <c r="J919" s="119">
        <v>2040</v>
      </c>
      <c r="K919" s="120">
        <v>874.12587412587425</v>
      </c>
    </row>
    <row r="920" spans="1:11" x14ac:dyDescent="0.25">
      <c r="A920" s="119" t="s">
        <v>1252</v>
      </c>
      <c r="B920" s="119" t="s">
        <v>1253</v>
      </c>
      <c r="C920" s="119" t="s">
        <v>1271</v>
      </c>
      <c r="D920" s="119" t="s">
        <v>1280</v>
      </c>
      <c r="E920" s="119" t="s">
        <v>1281</v>
      </c>
      <c r="F920" s="119"/>
      <c r="G920" s="119" t="s">
        <v>1282</v>
      </c>
      <c r="H920" s="119"/>
      <c r="I920" s="119" t="s">
        <v>194</v>
      </c>
      <c r="J920" s="119">
        <v>2050</v>
      </c>
      <c r="K920" s="120">
        <v>648.14814814814815</v>
      </c>
    </row>
    <row r="921" spans="1:11" x14ac:dyDescent="0.25">
      <c r="A921" s="119" t="s">
        <v>1252</v>
      </c>
      <c r="B921" s="119" t="s">
        <v>1253</v>
      </c>
      <c r="C921" s="119" t="s">
        <v>1271</v>
      </c>
      <c r="D921" s="119" t="s">
        <v>1283</v>
      </c>
      <c r="E921" s="119" t="s">
        <v>1284</v>
      </c>
      <c r="F921" s="119"/>
      <c r="G921" s="119"/>
      <c r="H921" s="119"/>
      <c r="I921" s="119" t="s">
        <v>194</v>
      </c>
      <c r="J921" s="119">
        <v>2020</v>
      </c>
      <c r="K921" s="120" t="s">
        <v>31</v>
      </c>
    </row>
    <row r="922" spans="1:11" x14ac:dyDescent="0.25">
      <c r="A922" s="119" t="s">
        <v>1252</v>
      </c>
      <c r="B922" s="119" t="s">
        <v>1253</v>
      </c>
      <c r="C922" s="119" t="s">
        <v>1271</v>
      </c>
      <c r="D922" s="119" t="s">
        <v>1283</v>
      </c>
      <c r="E922" s="119" t="s">
        <v>1284</v>
      </c>
      <c r="F922" s="119"/>
      <c r="G922" s="119"/>
      <c r="H922" s="119"/>
      <c r="I922" s="119" t="s">
        <v>194</v>
      </c>
      <c r="J922" s="119">
        <v>2030</v>
      </c>
      <c r="K922" s="120" t="s">
        <v>31</v>
      </c>
    </row>
    <row r="923" spans="1:11" x14ac:dyDescent="0.25">
      <c r="A923" s="119" t="s">
        <v>1252</v>
      </c>
      <c r="B923" s="119" t="s">
        <v>1253</v>
      </c>
      <c r="C923" s="119" t="s">
        <v>1271</v>
      </c>
      <c r="D923" s="119" t="s">
        <v>1283</v>
      </c>
      <c r="E923" s="119" t="s">
        <v>1284</v>
      </c>
      <c r="F923" s="119"/>
      <c r="G923" s="119"/>
      <c r="H923" s="119"/>
      <c r="I923" s="119" t="s">
        <v>194</v>
      </c>
      <c r="J923" s="119">
        <v>2040</v>
      </c>
      <c r="K923" s="120" t="s">
        <v>31</v>
      </c>
    </row>
    <row r="924" spans="1:11" x14ac:dyDescent="0.25">
      <c r="A924" s="119" t="s">
        <v>1252</v>
      </c>
      <c r="B924" s="119" t="s">
        <v>1253</v>
      </c>
      <c r="C924" s="119" t="s">
        <v>1271</v>
      </c>
      <c r="D924" s="119" t="s">
        <v>1283</v>
      </c>
      <c r="E924" s="119" t="s">
        <v>1284</v>
      </c>
      <c r="F924" s="119"/>
      <c r="G924" s="119"/>
      <c r="H924" s="119"/>
      <c r="I924" s="119" t="s">
        <v>194</v>
      </c>
      <c r="J924" s="119">
        <v>2050</v>
      </c>
      <c r="K924" s="120" t="s">
        <v>31</v>
      </c>
    </row>
    <row r="925" spans="1:11" x14ac:dyDescent="0.25">
      <c r="A925" s="119" t="s">
        <v>1252</v>
      </c>
      <c r="B925" s="119" t="s">
        <v>1253</v>
      </c>
      <c r="C925" s="119" t="s">
        <v>1271</v>
      </c>
      <c r="D925" s="119" t="s">
        <v>1285</v>
      </c>
      <c r="E925" s="119" t="s">
        <v>1286</v>
      </c>
      <c r="F925" s="119"/>
      <c r="G925" s="119" t="s">
        <v>380</v>
      </c>
      <c r="H925" s="119"/>
      <c r="I925" s="119" t="s">
        <v>194</v>
      </c>
      <c r="J925" s="119">
        <v>2020</v>
      </c>
      <c r="K925" s="120" t="s">
        <v>31</v>
      </c>
    </row>
    <row r="926" spans="1:11" x14ac:dyDescent="0.25">
      <c r="A926" s="119" t="s">
        <v>1252</v>
      </c>
      <c r="B926" s="119" t="s">
        <v>1253</v>
      </c>
      <c r="C926" s="119" t="s">
        <v>1271</v>
      </c>
      <c r="D926" s="119" t="s">
        <v>1285</v>
      </c>
      <c r="E926" s="119" t="s">
        <v>1286</v>
      </c>
      <c r="F926" s="119"/>
      <c r="G926" s="119" t="s">
        <v>380</v>
      </c>
      <c r="H926" s="119"/>
      <c r="I926" s="119" t="s">
        <v>194</v>
      </c>
      <c r="J926" s="119">
        <v>2030</v>
      </c>
      <c r="K926" s="120" t="s">
        <v>31</v>
      </c>
    </row>
    <row r="927" spans="1:11" x14ac:dyDescent="0.25">
      <c r="A927" s="119" t="s">
        <v>1252</v>
      </c>
      <c r="B927" s="119" t="s">
        <v>1253</v>
      </c>
      <c r="C927" s="119" t="s">
        <v>1271</v>
      </c>
      <c r="D927" s="119" t="s">
        <v>1285</v>
      </c>
      <c r="E927" s="119" t="s">
        <v>1286</v>
      </c>
      <c r="F927" s="119"/>
      <c r="G927" s="119" t="s">
        <v>380</v>
      </c>
      <c r="H927" s="119"/>
      <c r="I927" s="119" t="s">
        <v>194</v>
      </c>
      <c r="J927" s="119">
        <v>2040</v>
      </c>
      <c r="K927" s="120" t="s">
        <v>31</v>
      </c>
    </row>
    <row r="928" spans="1:11" x14ac:dyDescent="0.25">
      <c r="A928" s="119" t="s">
        <v>1252</v>
      </c>
      <c r="B928" s="119" t="s">
        <v>1253</v>
      </c>
      <c r="C928" s="119" t="s">
        <v>1271</v>
      </c>
      <c r="D928" s="119" t="s">
        <v>1285</v>
      </c>
      <c r="E928" s="119" t="s">
        <v>1286</v>
      </c>
      <c r="F928" s="119"/>
      <c r="G928" s="119" t="s">
        <v>380</v>
      </c>
      <c r="H928" s="119"/>
      <c r="I928" s="119" t="s">
        <v>194</v>
      </c>
      <c r="J928" s="119">
        <v>2050</v>
      </c>
      <c r="K928" s="120" t="s">
        <v>31</v>
      </c>
    </row>
    <row r="929" spans="1:11" x14ac:dyDescent="0.25">
      <c r="A929" s="119" t="s">
        <v>1252</v>
      </c>
      <c r="B929" s="119" t="s">
        <v>1253</v>
      </c>
      <c r="C929" s="119" t="s">
        <v>188</v>
      </c>
      <c r="D929" s="119" t="s">
        <v>1287</v>
      </c>
      <c r="E929" s="119" t="s">
        <v>1288</v>
      </c>
      <c r="F929" s="119"/>
      <c r="G929" s="119" t="s">
        <v>392</v>
      </c>
      <c r="H929" s="119" t="s">
        <v>1033</v>
      </c>
      <c r="I929" s="119" t="s">
        <v>987</v>
      </c>
      <c r="J929" s="119">
        <v>2020</v>
      </c>
      <c r="K929" s="120">
        <v>0.4</v>
      </c>
    </row>
    <row r="930" spans="1:11" x14ac:dyDescent="0.25">
      <c r="A930" s="119" t="s">
        <v>1252</v>
      </c>
      <c r="B930" s="119" t="s">
        <v>1253</v>
      </c>
      <c r="C930" s="119" t="s">
        <v>188</v>
      </c>
      <c r="D930" s="119" t="s">
        <v>1287</v>
      </c>
      <c r="E930" s="119" t="s">
        <v>1288</v>
      </c>
      <c r="F930" s="119"/>
      <c r="G930" s="119" t="s">
        <v>392</v>
      </c>
      <c r="H930" s="119" t="s">
        <v>1033</v>
      </c>
      <c r="I930" s="119" t="s">
        <v>987</v>
      </c>
      <c r="J930" s="119">
        <v>2050</v>
      </c>
      <c r="K930" s="120">
        <v>1.2</v>
      </c>
    </row>
    <row r="931" spans="1:11" x14ac:dyDescent="0.25">
      <c r="A931" s="119" t="s">
        <v>1252</v>
      </c>
      <c r="B931" s="119" t="s">
        <v>1253</v>
      </c>
      <c r="C931" s="119" t="s">
        <v>188</v>
      </c>
      <c r="D931" s="119" t="s">
        <v>1287</v>
      </c>
      <c r="E931" s="119" t="s">
        <v>1288</v>
      </c>
      <c r="F931" s="119"/>
      <c r="G931" s="119" t="s">
        <v>392</v>
      </c>
      <c r="H931" s="119" t="s">
        <v>1033</v>
      </c>
      <c r="I931" s="119" t="s">
        <v>988</v>
      </c>
      <c r="J931" s="119">
        <v>2020</v>
      </c>
      <c r="K931" s="120">
        <v>0.6</v>
      </c>
    </row>
    <row r="932" spans="1:11" x14ac:dyDescent="0.25">
      <c r="A932" s="119" t="s">
        <v>1252</v>
      </c>
      <c r="B932" s="119" t="s">
        <v>1253</v>
      </c>
      <c r="C932" s="119" t="s">
        <v>188</v>
      </c>
      <c r="D932" s="119" t="s">
        <v>1287</v>
      </c>
      <c r="E932" s="119" t="s">
        <v>1288</v>
      </c>
      <c r="F932" s="119"/>
      <c r="G932" s="119" t="s">
        <v>392</v>
      </c>
      <c r="H932" s="119" t="s">
        <v>1033</v>
      </c>
      <c r="I932" s="119" t="s">
        <v>988</v>
      </c>
      <c r="J932" s="119">
        <v>2050</v>
      </c>
      <c r="K932" s="120">
        <v>1.5</v>
      </c>
    </row>
    <row r="933" spans="1:11" x14ac:dyDescent="0.25">
      <c r="A933" s="119" t="s">
        <v>1252</v>
      </c>
      <c r="B933" s="119" t="s">
        <v>1253</v>
      </c>
      <c r="C933" s="119" t="s">
        <v>188</v>
      </c>
      <c r="D933" s="119" t="s">
        <v>1287</v>
      </c>
      <c r="E933" s="119" t="s">
        <v>1288</v>
      </c>
      <c r="F933" s="119"/>
      <c r="G933" s="119" t="s">
        <v>392</v>
      </c>
      <c r="H933" s="119" t="s">
        <v>1033</v>
      </c>
      <c r="I933" s="119" t="s">
        <v>194</v>
      </c>
      <c r="J933" s="119">
        <v>2020</v>
      </c>
      <c r="K933" s="120">
        <v>0.6</v>
      </c>
    </row>
    <row r="934" spans="1:11" x14ac:dyDescent="0.25">
      <c r="A934" s="119" t="s">
        <v>1252</v>
      </c>
      <c r="B934" s="119" t="s">
        <v>1253</v>
      </c>
      <c r="C934" s="119" t="s">
        <v>188</v>
      </c>
      <c r="D934" s="119" t="s">
        <v>1287</v>
      </c>
      <c r="E934" s="119" t="s">
        <v>1288</v>
      </c>
      <c r="F934" s="119"/>
      <c r="G934" s="119" t="s">
        <v>392</v>
      </c>
      <c r="H934" s="119" t="s">
        <v>1033</v>
      </c>
      <c r="I934" s="119" t="s">
        <v>194</v>
      </c>
      <c r="J934" s="119">
        <v>2030</v>
      </c>
      <c r="K934" s="120">
        <v>1</v>
      </c>
    </row>
    <row r="935" spans="1:11" x14ac:dyDescent="0.25">
      <c r="A935" s="119" t="s">
        <v>1252</v>
      </c>
      <c r="B935" s="119" t="s">
        <v>1253</v>
      </c>
      <c r="C935" s="119" t="s">
        <v>188</v>
      </c>
      <c r="D935" s="119" t="s">
        <v>1287</v>
      </c>
      <c r="E935" s="119" t="s">
        <v>1288</v>
      </c>
      <c r="F935" s="119"/>
      <c r="G935" s="119" t="s">
        <v>392</v>
      </c>
      <c r="H935" s="119" t="s">
        <v>1033</v>
      </c>
      <c r="I935" s="119" t="s">
        <v>194</v>
      </c>
      <c r="J935" s="119">
        <v>2040</v>
      </c>
      <c r="K935" s="120">
        <v>1.2</v>
      </c>
    </row>
    <row r="936" spans="1:11" x14ac:dyDescent="0.25">
      <c r="A936" s="119" t="s">
        <v>1252</v>
      </c>
      <c r="B936" s="119" t="s">
        <v>1253</v>
      </c>
      <c r="C936" s="119" t="s">
        <v>188</v>
      </c>
      <c r="D936" s="119" t="s">
        <v>1287</v>
      </c>
      <c r="E936" s="119" t="s">
        <v>1288</v>
      </c>
      <c r="F936" s="119"/>
      <c r="G936" s="119" t="s">
        <v>392</v>
      </c>
      <c r="H936" s="119" t="s">
        <v>1033</v>
      </c>
      <c r="I936" s="119" t="s">
        <v>194</v>
      </c>
      <c r="J936" s="119">
        <v>2050</v>
      </c>
      <c r="K936" s="120">
        <v>1.5</v>
      </c>
    </row>
    <row r="937" spans="1:11" x14ac:dyDescent="0.25">
      <c r="A937" s="119" t="s">
        <v>1252</v>
      </c>
      <c r="B937" s="119" t="s">
        <v>1253</v>
      </c>
      <c r="C937" s="119" t="s">
        <v>188</v>
      </c>
      <c r="D937" s="119" t="s">
        <v>1289</v>
      </c>
      <c r="E937" s="119" t="s">
        <v>1290</v>
      </c>
      <c r="F937" s="119"/>
      <c r="G937" s="119" t="s">
        <v>392</v>
      </c>
      <c r="H937" s="119" t="s">
        <v>1033</v>
      </c>
      <c r="I937" s="119" t="s">
        <v>987</v>
      </c>
      <c r="J937" s="119">
        <v>2020</v>
      </c>
      <c r="K937" s="120">
        <v>10</v>
      </c>
    </row>
    <row r="938" spans="1:11" x14ac:dyDescent="0.25">
      <c r="A938" s="119" t="s">
        <v>1252</v>
      </c>
      <c r="B938" s="119" t="s">
        <v>1253</v>
      </c>
      <c r="C938" s="119" t="s">
        <v>188</v>
      </c>
      <c r="D938" s="119" t="s">
        <v>1289</v>
      </c>
      <c r="E938" s="119" t="s">
        <v>1290</v>
      </c>
      <c r="F938" s="119"/>
      <c r="G938" s="119" t="s">
        <v>392</v>
      </c>
      <c r="H938" s="119" t="s">
        <v>1033</v>
      </c>
      <c r="I938" s="119" t="s">
        <v>987</v>
      </c>
      <c r="J938" s="119">
        <v>2050</v>
      </c>
      <c r="K938" s="120">
        <v>5</v>
      </c>
    </row>
    <row r="939" spans="1:11" x14ac:dyDescent="0.25">
      <c r="A939" s="119" t="s">
        <v>1252</v>
      </c>
      <c r="B939" s="119" t="s">
        <v>1253</v>
      </c>
      <c r="C939" s="119" t="s">
        <v>188</v>
      </c>
      <c r="D939" s="119" t="s">
        <v>1289</v>
      </c>
      <c r="E939" s="119" t="s">
        <v>1290</v>
      </c>
      <c r="F939" s="119"/>
      <c r="G939" s="119" t="s">
        <v>392</v>
      </c>
      <c r="H939" s="119" t="s">
        <v>1033</v>
      </c>
      <c r="I939" s="119" t="s">
        <v>988</v>
      </c>
      <c r="J939" s="119">
        <v>2020</v>
      </c>
      <c r="K939" s="120">
        <v>15</v>
      </c>
    </row>
    <row r="940" spans="1:11" x14ac:dyDescent="0.25">
      <c r="A940" s="119" t="s">
        <v>1252</v>
      </c>
      <c r="B940" s="119" t="s">
        <v>1253</v>
      </c>
      <c r="C940" s="119" t="s">
        <v>188</v>
      </c>
      <c r="D940" s="119" t="s">
        <v>1289</v>
      </c>
      <c r="E940" s="119" t="s">
        <v>1290</v>
      </c>
      <c r="F940" s="119"/>
      <c r="G940" s="119" t="s">
        <v>392</v>
      </c>
      <c r="H940" s="119" t="s">
        <v>1033</v>
      </c>
      <c r="I940" s="119" t="s">
        <v>988</v>
      </c>
      <c r="J940" s="119">
        <v>2050</v>
      </c>
      <c r="K940" s="120">
        <v>10</v>
      </c>
    </row>
    <row r="941" spans="1:11" x14ac:dyDescent="0.25">
      <c r="A941" s="119" t="s">
        <v>1252</v>
      </c>
      <c r="B941" s="119" t="s">
        <v>1253</v>
      </c>
      <c r="C941" s="119" t="s">
        <v>188</v>
      </c>
      <c r="D941" s="119" t="s">
        <v>1289</v>
      </c>
      <c r="E941" s="119" t="s">
        <v>1290</v>
      </c>
      <c r="F941" s="119"/>
      <c r="G941" s="119" t="s">
        <v>392</v>
      </c>
      <c r="H941" s="119" t="s">
        <v>1033</v>
      </c>
      <c r="I941" s="119" t="s">
        <v>194</v>
      </c>
      <c r="J941" s="119">
        <v>2020</v>
      </c>
      <c r="K941" s="120">
        <v>12.5</v>
      </c>
    </row>
    <row r="942" spans="1:11" x14ac:dyDescent="0.25">
      <c r="A942" s="119" t="s">
        <v>1252</v>
      </c>
      <c r="B942" s="119" t="s">
        <v>1253</v>
      </c>
      <c r="C942" s="119" t="s">
        <v>188</v>
      </c>
      <c r="D942" s="119" t="s">
        <v>1289</v>
      </c>
      <c r="E942" s="119" t="s">
        <v>1290</v>
      </c>
      <c r="F942" s="119"/>
      <c r="G942" s="119" t="s">
        <v>392</v>
      </c>
      <c r="H942" s="119" t="s">
        <v>1033</v>
      </c>
      <c r="I942" s="119" t="s">
        <v>194</v>
      </c>
      <c r="J942" s="119">
        <v>2030</v>
      </c>
      <c r="K942" s="120">
        <v>10</v>
      </c>
    </row>
    <row r="943" spans="1:11" x14ac:dyDescent="0.25">
      <c r="A943" s="119" t="s">
        <v>1252</v>
      </c>
      <c r="B943" s="119" t="s">
        <v>1253</v>
      </c>
      <c r="C943" s="119" t="s">
        <v>188</v>
      </c>
      <c r="D943" s="119" t="s">
        <v>1289</v>
      </c>
      <c r="E943" s="119" t="s">
        <v>1290</v>
      </c>
      <c r="F943" s="119"/>
      <c r="G943" s="119" t="s">
        <v>392</v>
      </c>
      <c r="H943" s="119" t="s">
        <v>1033</v>
      </c>
      <c r="I943" s="119" t="s">
        <v>194</v>
      </c>
      <c r="J943" s="119">
        <v>2040</v>
      </c>
      <c r="K943" s="120">
        <v>8</v>
      </c>
    </row>
    <row r="944" spans="1:11" x14ac:dyDescent="0.25">
      <c r="A944" s="119" t="s">
        <v>1252</v>
      </c>
      <c r="B944" s="119" t="s">
        <v>1253</v>
      </c>
      <c r="C944" s="119" t="s">
        <v>188</v>
      </c>
      <c r="D944" s="119" t="s">
        <v>1289</v>
      </c>
      <c r="E944" s="119" t="s">
        <v>1290</v>
      </c>
      <c r="F944" s="119"/>
      <c r="G944" s="119" t="s">
        <v>392</v>
      </c>
      <c r="H944" s="119" t="s">
        <v>1033</v>
      </c>
      <c r="I944" s="119" t="s">
        <v>194</v>
      </c>
      <c r="J944" s="119">
        <v>2050</v>
      </c>
      <c r="K944" s="120">
        <v>7.5</v>
      </c>
    </row>
    <row r="945" spans="1:11" x14ac:dyDescent="0.25">
      <c r="A945" s="119" t="s">
        <v>1291</v>
      </c>
      <c r="B945" s="119" t="s">
        <v>1292</v>
      </c>
      <c r="C945" s="119" t="s">
        <v>195</v>
      </c>
      <c r="D945" s="119" t="s">
        <v>1254</v>
      </c>
      <c r="E945" s="119" t="s">
        <v>1255</v>
      </c>
      <c r="F945" s="119"/>
      <c r="G945" s="119" t="s">
        <v>368</v>
      </c>
      <c r="H945" s="119"/>
      <c r="I945" s="119" t="s">
        <v>987</v>
      </c>
      <c r="J945" s="119">
        <v>2020</v>
      </c>
      <c r="K945" s="120">
        <v>22.526552655265519</v>
      </c>
    </row>
    <row r="946" spans="1:11" x14ac:dyDescent="0.25">
      <c r="A946" s="119" t="s">
        <v>1291</v>
      </c>
      <c r="B946" s="119" t="s">
        <v>1292</v>
      </c>
      <c r="C946" s="119" t="s">
        <v>195</v>
      </c>
      <c r="D946" s="119" t="s">
        <v>1254</v>
      </c>
      <c r="E946" s="119" t="s">
        <v>1255</v>
      </c>
      <c r="F946" s="119"/>
      <c r="G946" s="119" t="s">
        <v>368</v>
      </c>
      <c r="H946" s="119"/>
      <c r="I946" s="119" t="s">
        <v>987</v>
      </c>
      <c r="J946" s="119">
        <v>2050</v>
      </c>
      <c r="K946" s="120">
        <v>14.251725172517251</v>
      </c>
    </row>
    <row r="947" spans="1:11" x14ac:dyDescent="0.25">
      <c r="A947" s="119" t="s">
        <v>1291</v>
      </c>
      <c r="B947" s="119" t="s">
        <v>1292</v>
      </c>
      <c r="C947" s="119" t="s">
        <v>195</v>
      </c>
      <c r="D947" s="119" t="s">
        <v>1254</v>
      </c>
      <c r="E947" s="119" t="s">
        <v>1255</v>
      </c>
      <c r="F947" s="119"/>
      <c r="G947" s="119" t="s">
        <v>368</v>
      </c>
      <c r="H947" s="119"/>
      <c r="I947" s="119" t="s">
        <v>988</v>
      </c>
      <c r="J947" s="119">
        <v>2020</v>
      </c>
      <c r="K947" s="120">
        <v>14.251725172517251</v>
      </c>
    </row>
    <row r="948" spans="1:11" x14ac:dyDescent="0.25">
      <c r="A948" s="119" t="s">
        <v>1291</v>
      </c>
      <c r="B948" s="119" t="s">
        <v>1292</v>
      </c>
      <c r="C948" s="119" t="s">
        <v>195</v>
      </c>
      <c r="D948" s="119" t="s">
        <v>1254</v>
      </c>
      <c r="E948" s="119" t="s">
        <v>1255</v>
      </c>
      <c r="F948" s="119"/>
      <c r="G948" s="119" t="s">
        <v>368</v>
      </c>
      <c r="H948" s="119"/>
      <c r="I948" s="119" t="s">
        <v>988</v>
      </c>
      <c r="J948" s="119">
        <v>2050</v>
      </c>
      <c r="K948" s="120">
        <v>2.4305430543054309</v>
      </c>
    </row>
    <row r="949" spans="1:11" x14ac:dyDescent="0.25">
      <c r="A949" s="119" t="s">
        <v>1291</v>
      </c>
      <c r="B949" s="119" t="s">
        <v>1292</v>
      </c>
      <c r="C949" s="119" t="s">
        <v>195</v>
      </c>
      <c r="D949" s="119" t="s">
        <v>1254</v>
      </c>
      <c r="E949" s="119" t="s">
        <v>1255</v>
      </c>
      <c r="F949" s="119"/>
      <c r="G949" s="119" t="s">
        <v>368</v>
      </c>
      <c r="H949" s="119"/>
      <c r="I949" s="119" t="s">
        <v>194</v>
      </c>
      <c r="J949" s="119">
        <v>2020</v>
      </c>
      <c r="K949" s="120">
        <v>18.38913891389139</v>
      </c>
    </row>
    <row r="950" spans="1:11" x14ac:dyDescent="0.25">
      <c r="A950" s="119" t="s">
        <v>1291</v>
      </c>
      <c r="B950" s="119" t="s">
        <v>1292</v>
      </c>
      <c r="C950" s="119" t="s">
        <v>195</v>
      </c>
      <c r="D950" s="119" t="s">
        <v>1254</v>
      </c>
      <c r="E950" s="119" t="s">
        <v>1255</v>
      </c>
      <c r="F950" s="119"/>
      <c r="G950" s="119" t="s">
        <v>368</v>
      </c>
      <c r="H950" s="119"/>
      <c r="I950" s="119" t="s">
        <v>194</v>
      </c>
      <c r="J950" s="119">
        <v>2030</v>
      </c>
      <c r="K950" s="120">
        <v>16.615961596159622</v>
      </c>
    </row>
    <row r="951" spans="1:11" x14ac:dyDescent="0.25">
      <c r="A951" s="119" t="s">
        <v>1291</v>
      </c>
      <c r="B951" s="119" t="s">
        <v>1292</v>
      </c>
      <c r="C951" s="119" t="s">
        <v>195</v>
      </c>
      <c r="D951" s="119" t="s">
        <v>1254</v>
      </c>
      <c r="E951" s="119" t="s">
        <v>1255</v>
      </c>
      <c r="F951" s="119"/>
      <c r="G951" s="119" t="s">
        <v>368</v>
      </c>
      <c r="H951" s="119"/>
      <c r="I951" s="119" t="s">
        <v>194</v>
      </c>
      <c r="J951" s="119">
        <v>2040</v>
      </c>
      <c r="K951" s="120">
        <v>12.478547854785489</v>
      </c>
    </row>
    <row r="952" spans="1:11" x14ac:dyDescent="0.25">
      <c r="A952" s="119" t="s">
        <v>1291</v>
      </c>
      <c r="B952" s="119" t="s">
        <v>1292</v>
      </c>
      <c r="C952" s="119" t="s">
        <v>195</v>
      </c>
      <c r="D952" s="119" t="s">
        <v>1254</v>
      </c>
      <c r="E952" s="119" t="s">
        <v>1255</v>
      </c>
      <c r="F952" s="119"/>
      <c r="G952" s="119" t="s">
        <v>368</v>
      </c>
      <c r="H952" s="119"/>
      <c r="I952" s="119" t="s">
        <v>194</v>
      </c>
      <c r="J952" s="119">
        <v>2050</v>
      </c>
      <c r="K952" s="120">
        <v>8.3411341134113428</v>
      </c>
    </row>
    <row r="953" spans="1:11" x14ac:dyDescent="0.25">
      <c r="A953" s="119" t="s">
        <v>1291</v>
      </c>
      <c r="B953" s="119" t="s">
        <v>1292</v>
      </c>
      <c r="C953" s="119" t="s">
        <v>195</v>
      </c>
      <c r="D953" s="119" t="s">
        <v>1256</v>
      </c>
      <c r="E953" s="119" t="s">
        <v>1255</v>
      </c>
      <c r="F953" s="119"/>
      <c r="G953" s="119" t="s">
        <v>199</v>
      </c>
      <c r="H953" s="119"/>
      <c r="I953" s="119" t="s">
        <v>987</v>
      </c>
      <c r="J953" s="119">
        <v>2020</v>
      </c>
      <c r="K953" s="120">
        <v>3</v>
      </c>
    </row>
    <row r="954" spans="1:11" x14ac:dyDescent="0.25">
      <c r="A954" s="119" t="s">
        <v>1291</v>
      </c>
      <c r="B954" s="119" t="s">
        <v>1292</v>
      </c>
      <c r="C954" s="119" t="s">
        <v>195</v>
      </c>
      <c r="D954" s="119" t="s">
        <v>1256</v>
      </c>
      <c r="E954" s="119" t="s">
        <v>1255</v>
      </c>
      <c r="F954" s="119"/>
      <c r="G954" s="119" t="s">
        <v>199</v>
      </c>
      <c r="H954" s="119"/>
      <c r="I954" s="119" t="s">
        <v>987</v>
      </c>
      <c r="J954" s="119">
        <v>2050</v>
      </c>
      <c r="K954" s="120">
        <v>3</v>
      </c>
    </row>
    <row r="955" spans="1:11" x14ac:dyDescent="0.25">
      <c r="A955" s="119" t="s">
        <v>1291</v>
      </c>
      <c r="B955" s="119" t="s">
        <v>1292</v>
      </c>
      <c r="C955" s="119" t="s">
        <v>195</v>
      </c>
      <c r="D955" s="119" t="s">
        <v>1256</v>
      </c>
      <c r="E955" s="119" t="s">
        <v>1255</v>
      </c>
      <c r="F955" s="119"/>
      <c r="G955" s="119" t="s">
        <v>199</v>
      </c>
      <c r="H955" s="119"/>
      <c r="I955" s="119" t="s">
        <v>988</v>
      </c>
      <c r="J955" s="119">
        <v>2020</v>
      </c>
      <c r="K955" s="120">
        <v>3</v>
      </c>
    </row>
    <row r="956" spans="1:11" x14ac:dyDescent="0.25">
      <c r="A956" s="119" t="s">
        <v>1291</v>
      </c>
      <c r="B956" s="119" t="s">
        <v>1292</v>
      </c>
      <c r="C956" s="119" t="s">
        <v>195</v>
      </c>
      <c r="D956" s="119" t="s">
        <v>1256</v>
      </c>
      <c r="E956" s="119" t="s">
        <v>1255</v>
      </c>
      <c r="F956" s="119"/>
      <c r="G956" s="119" t="s">
        <v>199</v>
      </c>
      <c r="H956" s="119"/>
      <c r="I956" s="119" t="s">
        <v>988</v>
      </c>
      <c r="J956" s="119">
        <v>2050</v>
      </c>
      <c r="K956" s="120">
        <v>3</v>
      </c>
    </row>
    <row r="957" spans="1:11" x14ac:dyDescent="0.25">
      <c r="A957" s="119" t="s">
        <v>1291</v>
      </c>
      <c r="B957" s="119" t="s">
        <v>1292</v>
      </c>
      <c r="C957" s="119" t="s">
        <v>195</v>
      </c>
      <c r="D957" s="119" t="s">
        <v>1256</v>
      </c>
      <c r="E957" s="119" t="s">
        <v>1255</v>
      </c>
      <c r="F957" s="119"/>
      <c r="G957" s="119" t="s">
        <v>199</v>
      </c>
      <c r="H957" s="119"/>
      <c r="I957" s="119" t="s">
        <v>194</v>
      </c>
      <c r="J957" s="119">
        <v>2020</v>
      </c>
      <c r="K957" s="120">
        <v>3</v>
      </c>
    </row>
    <row r="958" spans="1:11" x14ac:dyDescent="0.25">
      <c r="A958" s="119" t="s">
        <v>1291</v>
      </c>
      <c r="B958" s="119" t="s">
        <v>1292</v>
      </c>
      <c r="C958" s="119" t="s">
        <v>195</v>
      </c>
      <c r="D958" s="119" t="s">
        <v>1256</v>
      </c>
      <c r="E958" s="119" t="s">
        <v>1255</v>
      </c>
      <c r="F958" s="119"/>
      <c r="G958" s="119" t="s">
        <v>199</v>
      </c>
      <c r="H958" s="119"/>
      <c r="I958" s="119" t="s">
        <v>194</v>
      </c>
      <c r="J958" s="119">
        <v>2030</v>
      </c>
      <c r="K958" s="120">
        <v>3</v>
      </c>
    </row>
    <row r="959" spans="1:11" x14ac:dyDescent="0.25">
      <c r="A959" s="119" t="s">
        <v>1291</v>
      </c>
      <c r="B959" s="119" t="s">
        <v>1292</v>
      </c>
      <c r="C959" s="119" t="s">
        <v>195</v>
      </c>
      <c r="D959" s="119" t="s">
        <v>1256</v>
      </c>
      <c r="E959" s="119" t="s">
        <v>1255</v>
      </c>
      <c r="F959" s="119"/>
      <c r="G959" s="119" t="s">
        <v>199</v>
      </c>
      <c r="H959" s="119"/>
      <c r="I959" s="119" t="s">
        <v>194</v>
      </c>
      <c r="J959" s="119">
        <v>2040</v>
      </c>
      <c r="K959" s="120">
        <v>3</v>
      </c>
    </row>
    <row r="960" spans="1:11" x14ac:dyDescent="0.25">
      <c r="A960" s="119" t="s">
        <v>1291</v>
      </c>
      <c r="B960" s="119" t="s">
        <v>1292</v>
      </c>
      <c r="C960" s="119" t="s">
        <v>195</v>
      </c>
      <c r="D960" s="119" t="s">
        <v>1256</v>
      </c>
      <c r="E960" s="119" t="s">
        <v>1255</v>
      </c>
      <c r="F960" s="119"/>
      <c r="G960" s="119" t="s">
        <v>199</v>
      </c>
      <c r="H960" s="119"/>
      <c r="I960" s="119" t="s">
        <v>194</v>
      </c>
      <c r="J960" s="119">
        <v>2050</v>
      </c>
      <c r="K960" s="120">
        <v>3</v>
      </c>
    </row>
    <row r="961" spans="1:11" x14ac:dyDescent="0.25">
      <c r="A961" s="119" t="s">
        <v>1291</v>
      </c>
      <c r="B961" s="119" t="s">
        <v>1292</v>
      </c>
      <c r="C961" s="119" t="s">
        <v>195</v>
      </c>
      <c r="D961" s="119" t="s">
        <v>200</v>
      </c>
      <c r="E961" s="119" t="s">
        <v>202</v>
      </c>
      <c r="F961" s="119"/>
      <c r="G961" s="119" t="s">
        <v>1257</v>
      </c>
      <c r="H961" s="119"/>
      <c r="I961" s="119" t="s">
        <v>987</v>
      </c>
      <c r="J961" s="119">
        <v>2020</v>
      </c>
      <c r="K961" s="120">
        <v>0.33</v>
      </c>
    </row>
    <row r="962" spans="1:11" x14ac:dyDescent="0.25">
      <c r="A962" s="119" t="s">
        <v>1291</v>
      </c>
      <c r="B962" s="119" t="s">
        <v>1292</v>
      </c>
      <c r="C962" s="119" t="s">
        <v>195</v>
      </c>
      <c r="D962" s="119" t="s">
        <v>200</v>
      </c>
      <c r="E962" s="119" t="s">
        <v>202</v>
      </c>
      <c r="F962" s="119"/>
      <c r="G962" s="119" t="s">
        <v>1257</v>
      </c>
      <c r="H962" s="119"/>
      <c r="I962" s="119" t="s">
        <v>987</v>
      </c>
      <c r="J962" s="119">
        <v>2050</v>
      </c>
      <c r="K962" s="120">
        <v>0.33</v>
      </c>
    </row>
    <row r="963" spans="1:11" x14ac:dyDescent="0.25">
      <c r="A963" s="119" t="s">
        <v>1291</v>
      </c>
      <c r="B963" s="119" t="s">
        <v>1292</v>
      </c>
      <c r="C963" s="119" t="s">
        <v>195</v>
      </c>
      <c r="D963" s="119" t="s">
        <v>200</v>
      </c>
      <c r="E963" s="119" t="s">
        <v>202</v>
      </c>
      <c r="F963" s="119"/>
      <c r="G963" s="119" t="s">
        <v>1257</v>
      </c>
      <c r="H963" s="119"/>
      <c r="I963" s="119" t="s">
        <v>988</v>
      </c>
      <c r="J963" s="119">
        <v>2020</v>
      </c>
      <c r="K963" s="120">
        <v>0.33</v>
      </c>
    </row>
    <row r="964" spans="1:11" x14ac:dyDescent="0.25">
      <c r="A964" s="119" t="s">
        <v>1291</v>
      </c>
      <c r="B964" s="119" t="s">
        <v>1292</v>
      </c>
      <c r="C964" s="119" t="s">
        <v>195</v>
      </c>
      <c r="D964" s="119" t="s">
        <v>200</v>
      </c>
      <c r="E964" s="119" t="s">
        <v>202</v>
      </c>
      <c r="F964" s="119"/>
      <c r="G964" s="119" t="s">
        <v>1257</v>
      </c>
      <c r="H964" s="119"/>
      <c r="I964" s="119" t="s">
        <v>988</v>
      </c>
      <c r="J964" s="119">
        <v>2050</v>
      </c>
      <c r="K964" s="120">
        <v>0.33</v>
      </c>
    </row>
    <row r="965" spans="1:11" x14ac:dyDescent="0.25">
      <c r="A965" s="119" t="s">
        <v>1291</v>
      </c>
      <c r="B965" s="119" t="s">
        <v>1292</v>
      </c>
      <c r="C965" s="119" t="s">
        <v>195</v>
      </c>
      <c r="D965" s="119" t="s">
        <v>200</v>
      </c>
      <c r="E965" s="119" t="s">
        <v>202</v>
      </c>
      <c r="F965" s="119"/>
      <c r="G965" s="119" t="s">
        <v>1257</v>
      </c>
      <c r="H965" s="119"/>
      <c r="I965" s="119" t="s">
        <v>194</v>
      </c>
      <c r="J965" s="119">
        <v>2020</v>
      </c>
      <c r="K965" s="120">
        <v>0.33</v>
      </c>
    </row>
    <row r="966" spans="1:11" x14ac:dyDescent="0.25">
      <c r="A966" s="119" t="s">
        <v>1291</v>
      </c>
      <c r="B966" s="119" t="s">
        <v>1292</v>
      </c>
      <c r="C966" s="119" t="s">
        <v>195</v>
      </c>
      <c r="D966" s="119" t="s">
        <v>200</v>
      </c>
      <c r="E966" s="119" t="s">
        <v>202</v>
      </c>
      <c r="F966" s="119"/>
      <c r="G966" s="119" t="s">
        <v>1257</v>
      </c>
      <c r="H966" s="119"/>
      <c r="I966" s="119" t="s">
        <v>194</v>
      </c>
      <c r="J966" s="119">
        <v>2030</v>
      </c>
      <c r="K966" s="120">
        <v>0.33</v>
      </c>
    </row>
    <row r="967" spans="1:11" x14ac:dyDescent="0.25">
      <c r="A967" s="119" t="s">
        <v>1291</v>
      </c>
      <c r="B967" s="119" t="s">
        <v>1292</v>
      </c>
      <c r="C967" s="119" t="s">
        <v>195</v>
      </c>
      <c r="D967" s="119" t="s">
        <v>200</v>
      </c>
      <c r="E967" s="119" t="s">
        <v>202</v>
      </c>
      <c r="F967" s="119"/>
      <c r="G967" s="119" t="s">
        <v>1257</v>
      </c>
      <c r="H967" s="119"/>
      <c r="I967" s="119" t="s">
        <v>194</v>
      </c>
      <c r="J967" s="119">
        <v>2040</v>
      </c>
      <c r="K967" s="120">
        <v>0.33</v>
      </c>
    </row>
    <row r="968" spans="1:11" x14ac:dyDescent="0.25">
      <c r="A968" s="119" t="s">
        <v>1291</v>
      </c>
      <c r="B968" s="119" t="s">
        <v>1292</v>
      </c>
      <c r="C968" s="119" t="s">
        <v>195</v>
      </c>
      <c r="D968" s="119" t="s">
        <v>200</v>
      </c>
      <c r="E968" s="119" t="s">
        <v>202</v>
      </c>
      <c r="F968" s="119"/>
      <c r="G968" s="119" t="s">
        <v>1257</v>
      </c>
      <c r="H968" s="119"/>
      <c r="I968" s="119" t="s">
        <v>194</v>
      </c>
      <c r="J968" s="119">
        <v>2050</v>
      </c>
      <c r="K968" s="120">
        <v>0.33</v>
      </c>
    </row>
    <row r="969" spans="1:11" x14ac:dyDescent="0.25">
      <c r="A969" s="119" t="s">
        <v>1291</v>
      </c>
      <c r="B969" s="119" t="s">
        <v>1292</v>
      </c>
      <c r="C969" s="119" t="s">
        <v>195</v>
      </c>
      <c r="D969" s="119" t="s">
        <v>1258</v>
      </c>
      <c r="E969" s="119" t="s">
        <v>1259</v>
      </c>
      <c r="F969" s="119"/>
      <c r="G969" s="119"/>
      <c r="H969" s="119"/>
      <c r="I969" s="119" t="s">
        <v>987</v>
      </c>
      <c r="J969" s="119">
        <v>2020</v>
      </c>
      <c r="K969" s="120">
        <v>100</v>
      </c>
    </row>
    <row r="970" spans="1:11" x14ac:dyDescent="0.25">
      <c r="A970" s="119" t="s">
        <v>1291</v>
      </c>
      <c r="B970" s="119" t="s">
        <v>1292</v>
      </c>
      <c r="C970" s="119" t="s">
        <v>195</v>
      </c>
      <c r="D970" s="119" t="s">
        <v>1258</v>
      </c>
      <c r="E970" s="119" t="s">
        <v>1259</v>
      </c>
      <c r="F970" s="119"/>
      <c r="G970" s="119"/>
      <c r="H970" s="119"/>
      <c r="I970" s="119" t="s">
        <v>987</v>
      </c>
      <c r="J970" s="119">
        <v>2050</v>
      </c>
      <c r="K970" s="120">
        <v>100</v>
      </c>
    </row>
    <row r="971" spans="1:11" x14ac:dyDescent="0.25">
      <c r="A971" s="119" t="s">
        <v>1291</v>
      </c>
      <c r="B971" s="119" t="s">
        <v>1292</v>
      </c>
      <c r="C971" s="119" t="s">
        <v>195</v>
      </c>
      <c r="D971" s="119" t="s">
        <v>1258</v>
      </c>
      <c r="E971" s="119" t="s">
        <v>1259</v>
      </c>
      <c r="F971" s="119"/>
      <c r="G971" s="119"/>
      <c r="H971" s="119"/>
      <c r="I971" s="119" t="s">
        <v>988</v>
      </c>
      <c r="J971" s="119">
        <v>2020</v>
      </c>
      <c r="K971" s="120">
        <v>100</v>
      </c>
    </row>
    <row r="972" spans="1:11" x14ac:dyDescent="0.25">
      <c r="A972" s="119" t="s">
        <v>1291</v>
      </c>
      <c r="B972" s="119" t="s">
        <v>1292</v>
      </c>
      <c r="C972" s="119" t="s">
        <v>195</v>
      </c>
      <c r="D972" s="119" t="s">
        <v>1258</v>
      </c>
      <c r="E972" s="119" t="s">
        <v>1259</v>
      </c>
      <c r="F972" s="119"/>
      <c r="G972" s="119"/>
      <c r="H972" s="119"/>
      <c r="I972" s="119" t="s">
        <v>988</v>
      </c>
      <c r="J972" s="119">
        <v>2050</v>
      </c>
      <c r="K972" s="120">
        <v>100</v>
      </c>
    </row>
    <row r="973" spans="1:11" x14ac:dyDescent="0.25">
      <c r="A973" s="119" t="s">
        <v>1291</v>
      </c>
      <c r="B973" s="119" t="s">
        <v>1292</v>
      </c>
      <c r="C973" s="119" t="s">
        <v>195</v>
      </c>
      <c r="D973" s="119" t="s">
        <v>1258</v>
      </c>
      <c r="E973" s="119" t="s">
        <v>1259</v>
      </c>
      <c r="F973" s="119"/>
      <c r="G973" s="119"/>
      <c r="H973" s="119"/>
      <c r="I973" s="119" t="s">
        <v>194</v>
      </c>
      <c r="J973" s="119">
        <v>2020</v>
      </c>
      <c r="K973" s="120">
        <v>100</v>
      </c>
    </row>
    <row r="974" spans="1:11" x14ac:dyDescent="0.25">
      <c r="A974" s="119" t="s">
        <v>1291</v>
      </c>
      <c r="B974" s="119" t="s">
        <v>1292</v>
      </c>
      <c r="C974" s="119" t="s">
        <v>195</v>
      </c>
      <c r="D974" s="119" t="s">
        <v>1258</v>
      </c>
      <c r="E974" s="119" t="s">
        <v>1259</v>
      </c>
      <c r="F974" s="119"/>
      <c r="G974" s="119"/>
      <c r="H974" s="119"/>
      <c r="I974" s="119" t="s">
        <v>194</v>
      </c>
      <c r="J974" s="119">
        <v>2030</v>
      </c>
      <c r="K974" s="120">
        <v>100</v>
      </c>
    </row>
    <row r="975" spans="1:11" x14ac:dyDescent="0.25">
      <c r="A975" s="119" t="s">
        <v>1291</v>
      </c>
      <c r="B975" s="119" t="s">
        <v>1292</v>
      </c>
      <c r="C975" s="119" t="s">
        <v>195</v>
      </c>
      <c r="D975" s="119" t="s">
        <v>1258</v>
      </c>
      <c r="E975" s="119" t="s">
        <v>1259</v>
      </c>
      <c r="F975" s="119"/>
      <c r="G975" s="119"/>
      <c r="H975" s="119"/>
      <c r="I975" s="119" t="s">
        <v>194</v>
      </c>
      <c r="J975" s="119">
        <v>2040</v>
      </c>
      <c r="K975" s="120">
        <v>100</v>
      </c>
    </row>
    <row r="976" spans="1:11" x14ac:dyDescent="0.25">
      <c r="A976" s="119" t="s">
        <v>1291</v>
      </c>
      <c r="B976" s="119" t="s">
        <v>1292</v>
      </c>
      <c r="C976" s="119" t="s">
        <v>195</v>
      </c>
      <c r="D976" s="119" t="s">
        <v>1258</v>
      </c>
      <c r="E976" s="119" t="s">
        <v>1259</v>
      </c>
      <c r="F976" s="119"/>
      <c r="G976" s="119"/>
      <c r="H976" s="119"/>
      <c r="I976" s="119" t="s">
        <v>194</v>
      </c>
      <c r="J976" s="119">
        <v>2050</v>
      </c>
      <c r="K976" s="120">
        <v>100</v>
      </c>
    </row>
    <row r="977" spans="1:11" x14ac:dyDescent="0.25">
      <c r="A977" s="119" t="s">
        <v>1291</v>
      </c>
      <c r="B977" s="119" t="s">
        <v>1292</v>
      </c>
      <c r="C977" s="119" t="s">
        <v>195</v>
      </c>
      <c r="D977" s="119" t="s">
        <v>1086</v>
      </c>
      <c r="E977" s="119" t="s">
        <v>1074</v>
      </c>
      <c r="F977" s="119"/>
      <c r="G977" s="119" t="s">
        <v>210</v>
      </c>
      <c r="H977" s="119"/>
      <c r="I977" s="119" t="s">
        <v>987</v>
      </c>
      <c r="J977" s="119">
        <v>2020</v>
      </c>
      <c r="K977" s="120">
        <v>2</v>
      </c>
    </row>
    <row r="978" spans="1:11" x14ac:dyDescent="0.25">
      <c r="A978" s="119" t="s">
        <v>1291</v>
      </c>
      <c r="B978" s="119" t="s">
        <v>1292</v>
      </c>
      <c r="C978" s="119" t="s">
        <v>195</v>
      </c>
      <c r="D978" s="119" t="s">
        <v>1086</v>
      </c>
      <c r="E978" s="119" t="s">
        <v>1074</v>
      </c>
      <c r="F978" s="119"/>
      <c r="G978" s="119" t="s">
        <v>210</v>
      </c>
      <c r="H978" s="119"/>
      <c r="I978" s="119" t="s">
        <v>987</v>
      </c>
      <c r="J978" s="119">
        <v>2050</v>
      </c>
      <c r="K978" s="120">
        <v>2</v>
      </c>
    </row>
    <row r="979" spans="1:11" x14ac:dyDescent="0.25">
      <c r="A979" s="119" t="s">
        <v>1291</v>
      </c>
      <c r="B979" s="119" t="s">
        <v>1292</v>
      </c>
      <c r="C979" s="119" t="s">
        <v>195</v>
      </c>
      <c r="D979" s="119" t="s">
        <v>1086</v>
      </c>
      <c r="E979" s="119" t="s">
        <v>1074</v>
      </c>
      <c r="F979" s="119"/>
      <c r="G979" s="119" t="s">
        <v>210</v>
      </c>
      <c r="H979" s="119"/>
      <c r="I979" s="119" t="s">
        <v>988</v>
      </c>
      <c r="J979" s="119">
        <v>2020</v>
      </c>
      <c r="K979" s="120">
        <v>2</v>
      </c>
    </row>
    <row r="980" spans="1:11" x14ac:dyDescent="0.25">
      <c r="A980" s="119" t="s">
        <v>1291</v>
      </c>
      <c r="B980" s="119" t="s">
        <v>1292</v>
      </c>
      <c r="C980" s="119" t="s">
        <v>195</v>
      </c>
      <c r="D980" s="119" t="s">
        <v>1086</v>
      </c>
      <c r="E980" s="119" t="s">
        <v>1074</v>
      </c>
      <c r="F980" s="119"/>
      <c r="G980" s="119" t="s">
        <v>210</v>
      </c>
      <c r="H980" s="119"/>
      <c r="I980" s="119" t="s">
        <v>988</v>
      </c>
      <c r="J980" s="119">
        <v>2050</v>
      </c>
      <c r="K980" s="120">
        <v>2</v>
      </c>
    </row>
    <row r="981" spans="1:11" x14ac:dyDescent="0.25">
      <c r="A981" s="119" t="s">
        <v>1291</v>
      </c>
      <c r="B981" s="119" t="s">
        <v>1292</v>
      </c>
      <c r="C981" s="119" t="s">
        <v>195</v>
      </c>
      <c r="D981" s="119" t="s">
        <v>1086</v>
      </c>
      <c r="E981" s="119" t="s">
        <v>1074</v>
      </c>
      <c r="F981" s="119"/>
      <c r="G981" s="119" t="s">
        <v>210</v>
      </c>
      <c r="H981" s="119"/>
      <c r="I981" s="119" t="s">
        <v>194</v>
      </c>
      <c r="J981" s="119">
        <v>2020</v>
      </c>
      <c r="K981" s="120">
        <v>2</v>
      </c>
    </row>
    <row r="982" spans="1:11" x14ac:dyDescent="0.25">
      <c r="A982" s="119" t="s">
        <v>1291</v>
      </c>
      <c r="B982" s="119" t="s">
        <v>1292</v>
      </c>
      <c r="C982" s="119" t="s">
        <v>195</v>
      </c>
      <c r="D982" s="119" t="s">
        <v>1086</v>
      </c>
      <c r="E982" s="119" t="s">
        <v>1074</v>
      </c>
      <c r="F982" s="119"/>
      <c r="G982" s="119" t="s">
        <v>210</v>
      </c>
      <c r="H982" s="119"/>
      <c r="I982" s="119" t="s">
        <v>194</v>
      </c>
      <c r="J982" s="119">
        <v>2030</v>
      </c>
      <c r="K982" s="120">
        <v>2</v>
      </c>
    </row>
    <row r="983" spans="1:11" x14ac:dyDescent="0.25">
      <c r="A983" s="119" t="s">
        <v>1291</v>
      </c>
      <c r="B983" s="119" t="s">
        <v>1292</v>
      </c>
      <c r="C983" s="119" t="s">
        <v>195</v>
      </c>
      <c r="D983" s="119" t="s">
        <v>1086</v>
      </c>
      <c r="E983" s="119" t="s">
        <v>1074</v>
      </c>
      <c r="F983" s="119"/>
      <c r="G983" s="119" t="s">
        <v>210</v>
      </c>
      <c r="H983" s="119"/>
      <c r="I983" s="119" t="s">
        <v>194</v>
      </c>
      <c r="J983" s="119">
        <v>2040</v>
      </c>
      <c r="K983" s="120">
        <v>2</v>
      </c>
    </row>
    <row r="984" spans="1:11" x14ac:dyDescent="0.25">
      <c r="A984" s="119" t="s">
        <v>1291</v>
      </c>
      <c r="B984" s="119" t="s">
        <v>1292</v>
      </c>
      <c r="C984" s="119" t="s">
        <v>195</v>
      </c>
      <c r="D984" s="119" t="s">
        <v>1086</v>
      </c>
      <c r="E984" s="119" t="s">
        <v>1074</v>
      </c>
      <c r="F984" s="119"/>
      <c r="G984" s="119" t="s">
        <v>210</v>
      </c>
      <c r="H984" s="119"/>
      <c r="I984" s="119" t="s">
        <v>194</v>
      </c>
      <c r="J984" s="119">
        <v>2050</v>
      </c>
      <c r="K984" s="120">
        <v>2</v>
      </c>
    </row>
    <row r="985" spans="1:11" x14ac:dyDescent="0.25">
      <c r="A985" s="119" t="s">
        <v>1291</v>
      </c>
      <c r="B985" s="119" t="s">
        <v>1292</v>
      </c>
      <c r="C985" s="119" t="s">
        <v>195</v>
      </c>
      <c r="D985" s="119" t="s">
        <v>1260</v>
      </c>
      <c r="E985" s="119" t="s">
        <v>1259</v>
      </c>
      <c r="F985" s="119"/>
      <c r="G985" s="119"/>
      <c r="H985" s="119"/>
      <c r="I985" s="119" t="s">
        <v>987</v>
      </c>
      <c r="J985" s="119">
        <v>2020</v>
      </c>
      <c r="K985" s="120">
        <v>25.526552655265519</v>
      </c>
    </row>
    <row r="986" spans="1:11" x14ac:dyDescent="0.25">
      <c r="A986" s="119" t="s">
        <v>1291</v>
      </c>
      <c r="B986" s="119" t="s">
        <v>1292</v>
      </c>
      <c r="C986" s="119" t="s">
        <v>195</v>
      </c>
      <c r="D986" s="119" t="s">
        <v>1260</v>
      </c>
      <c r="E986" s="119" t="s">
        <v>1259</v>
      </c>
      <c r="F986" s="119"/>
      <c r="G986" s="119"/>
      <c r="H986" s="119"/>
      <c r="I986" s="119" t="s">
        <v>987</v>
      </c>
      <c r="J986" s="119">
        <v>2050</v>
      </c>
      <c r="K986" s="120">
        <v>17.251725172517251</v>
      </c>
    </row>
    <row r="987" spans="1:11" x14ac:dyDescent="0.25">
      <c r="A987" s="119" t="s">
        <v>1291</v>
      </c>
      <c r="B987" s="119" t="s">
        <v>1292</v>
      </c>
      <c r="C987" s="119" t="s">
        <v>195</v>
      </c>
      <c r="D987" s="119" t="s">
        <v>1260</v>
      </c>
      <c r="E987" s="119" t="s">
        <v>1259</v>
      </c>
      <c r="F987" s="119"/>
      <c r="G987" s="119"/>
      <c r="H987" s="119"/>
      <c r="I987" s="119" t="s">
        <v>988</v>
      </c>
      <c r="J987" s="119">
        <v>2020</v>
      </c>
      <c r="K987" s="120">
        <v>17.251725172517251</v>
      </c>
    </row>
    <row r="988" spans="1:11" x14ac:dyDescent="0.25">
      <c r="A988" s="119" t="s">
        <v>1291</v>
      </c>
      <c r="B988" s="119" t="s">
        <v>1292</v>
      </c>
      <c r="C988" s="119" t="s">
        <v>195</v>
      </c>
      <c r="D988" s="119" t="s">
        <v>1260</v>
      </c>
      <c r="E988" s="119" t="s">
        <v>1259</v>
      </c>
      <c r="F988" s="119"/>
      <c r="G988" s="119"/>
      <c r="H988" s="119"/>
      <c r="I988" s="119" t="s">
        <v>988</v>
      </c>
      <c r="J988" s="119">
        <v>2050</v>
      </c>
      <c r="K988" s="120">
        <v>5.4305430543054314</v>
      </c>
    </row>
    <row r="989" spans="1:11" x14ac:dyDescent="0.25">
      <c r="A989" s="119" t="s">
        <v>1291</v>
      </c>
      <c r="B989" s="119" t="s">
        <v>1292</v>
      </c>
      <c r="C989" s="119" t="s">
        <v>195</v>
      </c>
      <c r="D989" s="119" t="s">
        <v>1260</v>
      </c>
      <c r="E989" s="119" t="s">
        <v>1259</v>
      </c>
      <c r="F989" s="119"/>
      <c r="G989" s="119"/>
      <c r="H989" s="119"/>
      <c r="I989" s="119" t="s">
        <v>194</v>
      </c>
      <c r="J989" s="119">
        <v>2020</v>
      </c>
      <c r="K989" s="120">
        <v>21.38913891389139</v>
      </c>
    </row>
    <row r="990" spans="1:11" x14ac:dyDescent="0.25">
      <c r="A990" s="119" t="s">
        <v>1291</v>
      </c>
      <c r="B990" s="119" t="s">
        <v>1292</v>
      </c>
      <c r="C990" s="119" t="s">
        <v>195</v>
      </c>
      <c r="D990" s="119" t="s">
        <v>1260</v>
      </c>
      <c r="E990" s="119" t="s">
        <v>1259</v>
      </c>
      <c r="F990" s="119"/>
      <c r="G990" s="119"/>
      <c r="H990" s="119"/>
      <c r="I990" s="119" t="s">
        <v>194</v>
      </c>
      <c r="J990" s="119">
        <v>2030</v>
      </c>
      <c r="K990" s="120">
        <v>19.615961596159622</v>
      </c>
    </row>
    <row r="991" spans="1:11" x14ac:dyDescent="0.25">
      <c r="A991" s="119" t="s">
        <v>1291</v>
      </c>
      <c r="B991" s="119" t="s">
        <v>1292</v>
      </c>
      <c r="C991" s="119" t="s">
        <v>195</v>
      </c>
      <c r="D991" s="119" t="s">
        <v>1260</v>
      </c>
      <c r="E991" s="119" t="s">
        <v>1259</v>
      </c>
      <c r="F991" s="119"/>
      <c r="G991" s="119"/>
      <c r="H991" s="119"/>
      <c r="I991" s="119" t="s">
        <v>194</v>
      </c>
      <c r="J991" s="119">
        <v>2040</v>
      </c>
      <c r="K991" s="120">
        <v>15.478547854785489</v>
      </c>
    </row>
    <row r="992" spans="1:11" x14ac:dyDescent="0.25">
      <c r="A992" s="119" t="s">
        <v>1291</v>
      </c>
      <c r="B992" s="119" t="s">
        <v>1292</v>
      </c>
      <c r="C992" s="119" t="s">
        <v>195</v>
      </c>
      <c r="D992" s="119" t="s">
        <v>1260</v>
      </c>
      <c r="E992" s="119" t="s">
        <v>1259</v>
      </c>
      <c r="F992" s="119"/>
      <c r="G992" s="119"/>
      <c r="H992" s="119"/>
      <c r="I992" s="119" t="s">
        <v>194</v>
      </c>
      <c r="J992" s="119">
        <v>2050</v>
      </c>
      <c r="K992" s="120">
        <v>11.341134113411339</v>
      </c>
    </row>
    <row r="993" spans="1:11" x14ac:dyDescent="0.25">
      <c r="A993" s="119" t="s">
        <v>1291</v>
      </c>
      <c r="B993" s="119" t="s">
        <v>1292</v>
      </c>
      <c r="C993" s="119" t="s">
        <v>195</v>
      </c>
      <c r="D993" s="119" t="s">
        <v>1261</v>
      </c>
      <c r="E993" s="119" t="s">
        <v>1259</v>
      </c>
      <c r="F993" s="119"/>
      <c r="G993" s="119" t="s">
        <v>227</v>
      </c>
      <c r="H993" s="119" t="s">
        <v>1036</v>
      </c>
      <c r="I993" s="119" t="s">
        <v>987</v>
      </c>
      <c r="J993" s="119">
        <v>2020</v>
      </c>
      <c r="K993" s="120">
        <v>63</v>
      </c>
    </row>
    <row r="994" spans="1:11" x14ac:dyDescent="0.25">
      <c r="A994" s="119" t="s">
        <v>1291</v>
      </c>
      <c r="B994" s="119" t="s">
        <v>1292</v>
      </c>
      <c r="C994" s="119" t="s">
        <v>195</v>
      </c>
      <c r="D994" s="119" t="s">
        <v>1261</v>
      </c>
      <c r="E994" s="119" t="s">
        <v>1259</v>
      </c>
      <c r="F994" s="119"/>
      <c r="G994" s="119" t="s">
        <v>227</v>
      </c>
      <c r="H994" s="119" t="s">
        <v>1036</v>
      </c>
      <c r="I994" s="119" t="s">
        <v>987</v>
      </c>
      <c r="J994" s="119">
        <v>2050</v>
      </c>
      <c r="K994" s="120">
        <v>70</v>
      </c>
    </row>
    <row r="995" spans="1:11" x14ac:dyDescent="0.25">
      <c r="A995" s="119" t="s">
        <v>1291</v>
      </c>
      <c r="B995" s="119" t="s">
        <v>1292</v>
      </c>
      <c r="C995" s="119" t="s">
        <v>195</v>
      </c>
      <c r="D995" s="119" t="s">
        <v>1261</v>
      </c>
      <c r="E995" s="119" t="s">
        <v>1259</v>
      </c>
      <c r="F995" s="119"/>
      <c r="G995" s="119" t="s">
        <v>227</v>
      </c>
      <c r="H995" s="119" t="s">
        <v>1036</v>
      </c>
      <c r="I995" s="119" t="s">
        <v>988</v>
      </c>
      <c r="J995" s="119">
        <v>2020</v>
      </c>
      <c r="K995" s="120">
        <v>70</v>
      </c>
    </row>
    <row r="996" spans="1:11" x14ac:dyDescent="0.25">
      <c r="A996" s="119" t="s">
        <v>1291</v>
      </c>
      <c r="B996" s="119" t="s">
        <v>1292</v>
      </c>
      <c r="C996" s="119" t="s">
        <v>195</v>
      </c>
      <c r="D996" s="119" t="s">
        <v>1261</v>
      </c>
      <c r="E996" s="119" t="s">
        <v>1259</v>
      </c>
      <c r="F996" s="119"/>
      <c r="G996" s="119" t="s">
        <v>227</v>
      </c>
      <c r="H996" s="119" t="s">
        <v>1036</v>
      </c>
      <c r="I996" s="119" t="s">
        <v>988</v>
      </c>
      <c r="J996" s="119">
        <v>2050</v>
      </c>
      <c r="K996" s="120">
        <v>80</v>
      </c>
    </row>
    <row r="997" spans="1:11" x14ac:dyDescent="0.25">
      <c r="A997" s="119" t="s">
        <v>1291</v>
      </c>
      <c r="B997" s="119" t="s">
        <v>1292</v>
      </c>
      <c r="C997" s="119" t="s">
        <v>195</v>
      </c>
      <c r="D997" s="119" t="s">
        <v>1261</v>
      </c>
      <c r="E997" s="119" t="s">
        <v>1259</v>
      </c>
      <c r="F997" s="119"/>
      <c r="G997" s="119" t="s">
        <v>227</v>
      </c>
      <c r="H997" s="119" t="s">
        <v>1036</v>
      </c>
      <c r="I997" s="119" t="s">
        <v>194</v>
      </c>
      <c r="J997" s="119">
        <v>2020</v>
      </c>
      <c r="K997" s="120">
        <v>66.5</v>
      </c>
    </row>
    <row r="998" spans="1:11" x14ac:dyDescent="0.25">
      <c r="A998" s="119" t="s">
        <v>1291</v>
      </c>
      <c r="B998" s="119" t="s">
        <v>1292</v>
      </c>
      <c r="C998" s="119" t="s">
        <v>195</v>
      </c>
      <c r="D998" s="119" t="s">
        <v>1261</v>
      </c>
      <c r="E998" s="119" t="s">
        <v>1259</v>
      </c>
      <c r="F998" s="119"/>
      <c r="G998" s="119" t="s">
        <v>227</v>
      </c>
      <c r="H998" s="119" t="s">
        <v>1036</v>
      </c>
      <c r="I998" s="119" t="s">
        <v>194</v>
      </c>
      <c r="J998" s="119">
        <v>2030</v>
      </c>
      <c r="K998" s="120">
        <v>68</v>
      </c>
    </row>
    <row r="999" spans="1:11" x14ac:dyDescent="0.25">
      <c r="A999" s="119" t="s">
        <v>1291</v>
      </c>
      <c r="B999" s="119" t="s">
        <v>1292</v>
      </c>
      <c r="C999" s="119" t="s">
        <v>195</v>
      </c>
      <c r="D999" s="119" t="s">
        <v>1261</v>
      </c>
      <c r="E999" s="119" t="s">
        <v>1259</v>
      </c>
      <c r="F999" s="119"/>
      <c r="G999" s="119" t="s">
        <v>227</v>
      </c>
      <c r="H999" s="119" t="s">
        <v>1036</v>
      </c>
      <c r="I999" s="119" t="s">
        <v>194</v>
      </c>
      <c r="J999" s="119">
        <v>2040</v>
      </c>
      <c r="K999" s="120">
        <v>71.5</v>
      </c>
    </row>
    <row r="1000" spans="1:11" x14ac:dyDescent="0.25">
      <c r="A1000" s="119" t="s">
        <v>1291</v>
      </c>
      <c r="B1000" s="119" t="s">
        <v>1292</v>
      </c>
      <c r="C1000" s="119" t="s">
        <v>195</v>
      </c>
      <c r="D1000" s="119" t="s">
        <v>1261</v>
      </c>
      <c r="E1000" s="119" t="s">
        <v>1259</v>
      </c>
      <c r="F1000" s="119"/>
      <c r="G1000" s="119" t="s">
        <v>227</v>
      </c>
      <c r="H1000" s="119" t="s">
        <v>1036</v>
      </c>
      <c r="I1000" s="119" t="s">
        <v>194</v>
      </c>
      <c r="J1000" s="119">
        <v>2050</v>
      </c>
      <c r="K1000" s="120">
        <v>75</v>
      </c>
    </row>
    <row r="1001" spans="1:11" x14ac:dyDescent="0.25">
      <c r="A1001" s="119" t="s">
        <v>1291</v>
      </c>
      <c r="B1001" s="119" t="s">
        <v>1292</v>
      </c>
      <c r="C1001" s="119" t="s">
        <v>195</v>
      </c>
      <c r="D1001" s="119" t="s">
        <v>1262</v>
      </c>
      <c r="E1001" s="119" t="s">
        <v>1263</v>
      </c>
      <c r="F1001" s="119"/>
      <c r="G1001" s="119" t="s">
        <v>227</v>
      </c>
      <c r="H1001" s="119" t="s">
        <v>1036</v>
      </c>
      <c r="I1001" s="119" t="s">
        <v>987</v>
      </c>
      <c r="J1001" s="119">
        <v>2020</v>
      </c>
      <c r="K1001" s="120">
        <v>18.9018901890189</v>
      </c>
    </row>
    <row r="1002" spans="1:11" x14ac:dyDescent="0.25">
      <c r="A1002" s="119" t="s">
        <v>1291</v>
      </c>
      <c r="B1002" s="119" t="s">
        <v>1292</v>
      </c>
      <c r="C1002" s="119" t="s">
        <v>195</v>
      </c>
      <c r="D1002" s="119" t="s">
        <v>1262</v>
      </c>
      <c r="E1002" s="119" t="s">
        <v>1263</v>
      </c>
      <c r="F1002" s="119"/>
      <c r="G1002" s="119" t="s">
        <v>227</v>
      </c>
      <c r="H1002" s="119" t="s">
        <v>1036</v>
      </c>
      <c r="I1002" s="119" t="s">
        <v>987</v>
      </c>
      <c r="J1002" s="119">
        <v>2050</v>
      </c>
      <c r="K1002" s="120">
        <v>21.002100210020998</v>
      </c>
    </row>
    <row r="1003" spans="1:11" x14ac:dyDescent="0.25">
      <c r="A1003" s="119" t="s">
        <v>1291</v>
      </c>
      <c r="B1003" s="119" t="s">
        <v>1292</v>
      </c>
      <c r="C1003" s="119" t="s">
        <v>195</v>
      </c>
      <c r="D1003" s="119" t="s">
        <v>1262</v>
      </c>
      <c r="E1003" s="119" t="s">
        <v>1263</v>
      </c>
      <c r="F1003" s="119"/>
      <c r="G1003" s="119" t="s">
        <v>227</v>
      </c>
      <c r="H1003" s="119" t="s">
        <v>1036</v>
      </c>
      <c r="I1003" s="119" t="s">
        <v>988</v>
      </c>
      <c r="J1003" s="119">
        <v>2020</v>
      </c>
      <c r="K1003" s="120">
        <v>21.002100210020998</v>
      </c>
    </row>
    <row r="1004" spans="1:11" x14ac:dyDescent="0.25">
      <c r="A1004" s="119" t="s">
        <v>1291</v>
      </c>
      <c r="B1004" s="119" t="s">
        <v>1292</v>
      </c>
      <c r="C1004" s="119" t="s">
        <v>195</v>
      </c>
      <c r="D1004" s="119" t="s">
        <v>1262</v>
      </c>
      <c r="E1004" s="119" t="s">
        <v>1263</v>
      </c>
      <c r="F1004" s="119"/>
      <c r="G1004" s="119" t="s">
        <v>227</v>
      </c>
      <c r="H1004" s="119" t="s">
        <v>1036</v>
      </c>
      <c r="I1004" s="119" t="s">
        <v>988</v>
      </c>
      <c r="J1004" s="119">
        <v>2050</v>
      </c>
      <c r="K1004" s="120">
        <v>24.002400240023999</v>
      </c>
    </row>
    <row r="1005" spans="1:11" x14ac:dyDescent="0.25">
      <c r="A1005" s="119" t="s">
        <v>1291</v>
      </c>
      <c r="B1005" s="119" t="s">
        <v>1292</v>
      </c>
      <c r="C1005" s="119" t="s">
        <v>195</v>
      </c>
      <c r="D1005" s="119" t="s">
        <v>1262</v>
      </c>
      <c r="E1005" s="119" t="s">
        <v>1263</v>
      </c>
      <c r="F1005" s="119"/>
      <c r="G1005" s="119" t="s">
        <v>227</v>
      </c>
      <c r="H1005" s="119" t="s">
        <v>1036</v>
      </c>
      <c r="I1005" s="119" t="s">
        <v>194</v>
      </c>
      <c r="J1005" s="119">
        <v>2020</v>
      </c>
      <c r="K1005" s="120">
        <v>19.951995199519949</v>
      </c>
    </row>
    <row r="1006" spans="1:11" x14ac:dyDescent="0.25">
      <c r="A1006" s="119" t="s">
        <v>1291</v>
      </c>
      <c r="B1006" s="119" t="s">
        <v>1292</v>
      </c>
      <c r="C1006" s="119" t="s">
        <v>195</v>
      </c>
      <c r="D1006" s="119" t="s">
        <v>1262</v>
      </c>
      <c r="E1006" s="119" t="s">
        <v>1263</v>
      </c>
      <c r="F1006" s="119"/>
      <c r="G1006" s="119" t="s">
        <v>227</v>
      </c>
      <c r="H1006" s="119" t="s">
        <v>1036</v>
      </c>
      <c r="I1006" s="119" t="s">
        <v>194</v>
      </c>
      <c r="J1006" s="119">
        <v>2030</v>
      </c>
      <c r="K1006" s="120">
        <v>20.402040204020398</v>
      </c>
    </row>
    <row r="1007" spans="1:11" x14ac:dyDescent="0.25">
      <c r="A1007" s="119" t="s">
        <v>1291</v>
      </c>
      <c r="B1007" s="119" t="s">
        <v>1292</v>
      </c>
      <c r="C1007" s="119" t="s">
        <v>195</v>
      </c>
      <c r="D1007" s="119" t="s">
        <v>1262</v>
      </c>
      <c r="E1007" s="119" t="s">
        <v>1263</v>
      </c>
      <c r="F1007" s="119"/>
      <c r="G1007" s="119" t="s">
        <v>227</v>
      </c>
      <c r="H1007" s="119" t="s">
        <v>1036</v>
      </c>
      <c r="I1007" s="119" t="s">
        <v>194</v>
      </c>
      <c r="J1007" s="119">
        <v>2040</v>
      </c>
      <c r="K1007" s="120">
        <v>21.452145214521451</v>
      </c>
    </row>
    <row r="1008" spans="1:11" x14ac:dyDescent="0.25">
      <c r="A1008" s="119" t="s">
        <v>1291</v>
      </c>
      <c r="B1008" s="119" t="s">
        <v>1292</v>
      </c>
      <c r="C1008" s="119" t="s">
        <v>195</v>
      </c>
      <c r="D1008" s="119" t="s">
        <v>1262</v>
      </c>
      <c r="E1008" s="119" t="s">
        <v>1263</v>
      </c>
      <c r="F1008" s="119"/>
      <c r="G1008" s="119" t="s">
        <v>227</v>
      </c>
      <c r="H1008" s="119" t="s">
        <v>1036</v>
      </c>
      <c r="I1008" s="119" t="s">
        <v>194</v>
      </c>
      <c r="J1008" s="119">
        <v>2050</v>
      </c>
      <c r="K1008" s="120">
        <v>22.5022502250225</v>
      </c>
    </row>
    <row r="1009" spans="1:11" x14ac:dyDescent="0.25">
      <c r="A1009" s="119" t="s">
        <v>1291</v>
      </c>
      <c r="B1009" s="119" t="s">
        <v>1292</v>
      </c>
      <c r="C1009" s="119" t="s">
        <v>195</v>
      </c>
      <c r="D1009" s="119" t="s">
        <v>1087</v>
      </c>
      <c r="E1009" s="119" t="s">
        <v>1088</v>
      </c>
      <c r="F1009" s="119"/>
      <c r="G1009" s="119" t="s">
        <v>210</v>
      </c>
      <c r="H1009" s="119"/>
      <c r="I1009" s="119" t="s">
        <v>987</v>
      </c>
      <c r="J1009" s="119">
        <v>2020</v>
      </c>
      <c r="K1009" s="120">
        <v>2</v>
      </c>
    </row>
    <row r="1010" spans="1:11" x14ac:dyDescent="0.25">
      <c r="A1010" s="119" t="s">
        <v>1291</v>
      </c>
      <c r="B1010" s="119" t="s">
        <v>1292</v>
      </c>
      <c r="C1010" s="119" t="s">
        <v>195</v>
      </c>
      <c r="D1010" s="119" t="s">
        <v>1087</v>
      </c>
      <c r="E1010" s="119" t="s">
        <v>1088</v>
      </c>
      <c r="F1010" s="119"/>
      <c r="G1010" s="119" t="s">
        <v>210</v>
      </c>
      <c r="H1010" s="119"/>
      <c r="I1010" s="119" t="s">
        <v>987</v>
      </c>
      <c r="J1010" s="119">
        <v>2050</v>
      </c>
      <c r="K1010" s="120">
        <v>2</v>
      </c>
    </row>
    <row r="1011" spans="1:11" x14ac:dyDescent="0.25">
      <c r="A1011" s="119" t="s">
        <v>1291</v>
      </c>
      <c r="B1011" s="119" t="s">
        <v>1292</v>
      </c>
      <c r="C1011" s="119" t="s">
        <v>195</v>
      </c>
      <c r="D1011" s="119" t="s">
        <v>1087</v>
      </c>
      <c r="E1011" s="119" t="s">
        <v>1088</v>
      </c>
      <c r="F1011" s="119"/>
      <c r="G1011" s="119" t="s">
        <v>210</v>
      </c>
      <c r="H1011" s="119"/>
      <c r="I1011" s="119" t="s">
        <v>988</v>
      </c>
      <c r="J1011" s="119">
        <v>2020</v>
      </c>
      <c r="K1011" s="120">
        <v>2</v>
      </c>
    </row>
    <row r="1012" spans="1:11" x14ac:dyDescent="0.25">
      <c r="A1012" s="119" t="s">
        <v>1291</v>
      </c>
      <c r="B1012" s="119" t="s">
        <v>1292</v>
      </c>
      <c r="C1012" s="119" t="s">
        <v>195</v>
      </c>
      <c r="D1012" s="119" t="s">
        <v>1087</v>
      </c>
      <c r="E1012" s="119" t="s">
        <v>1088</v>
      </c>
      <c r="F1012" s="119"/>
      <c r="G1012" s="119" t="s">
        <v>210</v>
      </c>
      <c r="H1012" s="119"/>
      <c r="I1012" s="119" t="s">
        <v>988</v>
      </c>
      <c r="J1012" s="119">
        <v>2050</v>
      </c>
      <c r="K1012" s="120">
        <v>2</v>
      </c>
    </row>
    <row r="1013" spans="1:11" x14ac:dyDescent="0.25">
      <c r="A1013" s="119" t="s">
        <v>1291</v>
      </c>
      <c r="B1013" s="119" t="s">
        <v>1292</v>
      </c>
      <c r="C1013" s="119" t="s">
        <v>195</v>
      </c>
      <c r="D1013" s="119" t="s">
        <v>1087</v>
      </c>
      <c r="E1013" s="119" t="s">
        <v>1088</v>
      </c>
      <c r="F1013" s="119"/>
      <c r="G1013" s="119" t="s">
        <v>210</v>
      </c>
      <c r="H1013" s="119"/>
      <c r="I1013" s="119" t="s">
        <v>194</v>
      </c>
      <c r="J1013" s="119">
        <v>2020</v>
      </c>
      <c r="K1013" s="120">
        <v>2</v>
      </c>
    </row>
    <row r="1014" spans="1:11" x14ac:dyDescent="0.25">
      <c r="A1014" s="119" t="s">
        <v>1291</v>
      </c>
      <c r="B1014" s="119" t="s">
        <v>1292</v>
      </c>
      <c r="C1014" s="119" t="s">
        <v>195</v>
      </c>
      <c r="D1014" s="119" t="s">
        <v>1087</v>
      </c>
      <c r="E1014" s="119" t="s">
        <v>1088</v>
      </c>
      <c r="F1014" s="119"/>
      <c r="G1014" s="119" t="s">
        <v>210</v>
      </c>
      <c r="H1014" s="119"/>
      <c r="I1014" s="119" t="s">
        <v>194</v>
      </c>
      <c r="J1014" s="119">
        <v>2030</v>
      </c>
      <c r="K1014" s="120">
        <v>2</v>
      </c>
    </row>
    <row r="1015" spans="1:11" x14ac:dyDescent="0.25">
      <c r="A1015" s="119" t="s">
        <v>1291</v>
      </c>
      <c r="B1015" s="119" t="s">
        <v>1292</v>
      </c>
      <c r="C1015" s="119" t="s">
        <v>195</v>
      </c>
      <c r="D1015" s="119" t="s">
        <v>1087</v>
      </c>
      <c r="E1015" s="119" t="s">
        <v>1088</v>
      </c>
      <c r="F1015" s="119"/>
      <c r="G1015" s="119" t="s">
        <v>210</v>
      </c>
      <c r="H1015" s="119"/>
      <c r="I1015" s="119" t="s">
        <v>194</v>
      </c>
      <c r="J1015" s="119">
        <v>2040</v>
      </c>
      <c r="K1015" s="120">
        <v>2</v>
      </c>
    </row>
    <row r="1016" spans="1:11" x14ac:dyDescent="0.25">
      <c r="A1016" s="119" t="s">
        <v>1291</v>
      </c>
      <c r="B1016" s="119" t="s">
        <v>1292</v>
      </c>
      <c r="C1016" s="119" t="s">
        <v>195</v>
      </c>
      <c r="D1016" s="119" t="s">
        <v>1087</v>
      </c>
      <c r="E1016" s="119" t="s">
        <v>1088</v>
      </c>
      <c r="F1016" s="119"/>
      <c r="G1016" s="119" t="s">
        <v>210</v>
      </c>
      <c r="H1016" s="119"/>
      <c r="I1016" s="119" t="s">
        <v>194</v>
      </c>
      <c r="J1016" s="119">
        <v>2050</v>
      </c>
      <c r="K1016" s="120">
        <v>2</v>
      </c>
    </row>
    <row r="1017" spans="1:11" x14ac:dyDescent="0.25">
      <c r="A1017" s="119" t="s">
        <v>1291</v>
      </c>
      <c r="B1017" s="119" t="s">
        <v>1292</v>
      </c>
      <c r="C1017" s="119" t="s">
        <v>195</v>
      </c>
      <c r="D1017" s="119" t="s">
        <v>215</v>
      </c>
      <c r="E1017" s="119" t="s">
        <v>202</v>
      </c>
      <c r="F1017" s="119"/>
      <c r="G1017" s="119" t="s">
        <v>1264</v>
      </c>
      <c r="H1017" s="119" t="s">
        <v>1039</v>
      </c>
      <c r="I1017" s="119" t="s">
        <v>987</v>
      </c>
      <c r="J1017" s="119">
        <v>2020</v>
      </c>
      <c r="K1017" s="120">
        <v>25</v>
      </c>
    </row>
    <row r="1018" spans="1:11" x14ac:dyDescent="0.25">
      <c r="A1018" s="119" t="s">
        <v>1291</v>
      </c>
      <c r="B1018" s="119" t="s">
        <v>1292</v>
      </c>
      <c r="C1018" s="119" t="s">
        <v>195</v>
      </c>
      <c r="D1018" s="119" t="s">
        <v>215</v>
      </c>
      <c r="E1018" s="119" t="s">
        <v>202</v>
      </c>
      <c r="F1018" s="119"/>
      <c r="G1018" s="119" t="s">
        <v>1264</v>
      </c>
      <c r="H1018" s="119" t="s">
        <v>1039</v>
      </c>
      <c r="I1018" s="119" t="s">
        <v>987</v>
      </c>
      <c r="J1018" s="119">
        <v>2050</v>
      </c>
      <c r="K1018" s="120">
        <v>30</v>
      </c>
    </row>
    <row r="1019" spans="1:11" x14ac:dyDescent="0.25">
      <c r="A1019" s="119" t="s">
        <v>1291</v>
      </c>
      <c r="B1019" s="119" t="s">
        <v>1292</v>
      </c>
      <c r="C1019" s="119" t="s">
        <v>195</v>
      </c>
      <c r="D1019" s="119" t="s">
        <v>215</v>
      </c>
      <c r="E1019" s="119" t="s">
        <v>202</v>
      </c>
      <c r="F1019" s="119"/>
      <c r="G1019" s="119" t="s">
        <v>1264</v>
      </c>
      <c r="H1019" s="119" t="s">
        <v>1039</v>
      </c>
      <c r="I1019" s="119" t="s">
        <v>988</v>
      </c>
      <c r="J1019" s="119">
        <v>2020</v>
      </c>
      <c r="K1019" s="120">
        <v>25</v>
      </c>
    </row>
    <row r="1020" spans="1:11" x14ac:dyDescent="0.25">
      <c r="A1020" s="119" t="s">
        <v>1291</v>
      </c>
      <c r="B1020" s="119" t="s">
        <v>1292</v>
      </c>
      <c r="C1020" s="119" t="s">
        <v>195</v>
      </c>
      <c r="D1020" s="119" t="s">
        <v>215</v>
      </c>
      <c r="E1020" s="119" t="s">
        <v>202</v>
      </c>
      <c r="F1020" s="119"/>
      <c r="G1020" s="119" t="s">
        <v>1264</v>
      </c>
      <c r="H1020" s="119" t="s">
        <v>1039</v>
      </c>
      <c r="I1020" s="119" t="s">
        <v>988</v>
      </c>
      <c r="J1020" s="119">
        <v>2050</v>
      </c>
      <c r="K1020" s="120">
        <v>35</v>
      </c>
    </row>
    <row r="1021" spans="1:11" x14ac:dyDescent="0.25">
      <c r="A1021" s="119" t="s">
        <v>1291</v>
      </c>
      <c r="B1021" s="119" t="s">
        <v>1292</v>
      </c>
      <c r="C1021" s="119" t="s">
        <v>195</v>
      </c>
      <c r="D1021" s="119" t="s">
        <v>215</v>
      </c>
      <c r="E1021" s="119" t="s">
        <v>202</v>
      </c>
      <c r="F1021" s="119"/>
      <c r="G1021" s="119" t="s">
        <v>1264</v>
      </c>
      <c r="H1021" s="119" t="s">
        <v>1039</v>
      </c>
      <c r="I1021" s="119" t="s">
        <v>194</v>
      </c>
      <c r="J1021" s="119">
        <v>2020</v>
      </c>
      <c r="K1021" s="120">
        <v>25</v>
      </c>
    </row>
    <row r="1022" spans="1:11" x14ac:dyDescent="0.25">
      <c r="A1022" s="119" t="s">
        <v>1291</v>
      </c>
      <c r="B1022" s="119" t="s">
        <v>1292</v>
      </c>
      <c r="C1022" s="119" t="s">
        <v>195</v>
      </c>
      <c r="D1022" s="119" t="s">
        <v>215</v>
      </c>
      <c r="E1022" s="119" t="s">
        <v>202</v>
      </c>
      <c r="F1022" s="119"/>
      <c r="G1022" s="119" t="s">
        <v>1264</v>
      </c>
      <c r="H1022" s="119" t="s">
        <v>1039</v>
      </c>
      <c r="I1022" s="119" t="s">
        <v>194</v>
      </c>
      <c r="J1022" s="119">
        <v>2030</v>
      </c>
      <c r="K1022" s="120">
        <v>30</v>
      </c>
    </row>
    <row r="1023" spans="1:11" x14ac:dyDescent="0.25">
      <c r="A1023" s="119" t="s">
        <v>1291</v>
      </c>
      <c r="B1023" s="119" t="s">
        <v>1292</v>
      </c>
      <c r="C1023" s="119" t="s">
        <v>195</v>
      </c>
      <c r="D1023" s="119" t="s">
        <v>215</v>
      </c>
      <c r="E1023" s="119" t="s">
        <v>202</v>
      </c>
      <c r="F1023" s="119"/>
      <c r="G1023" s="119" t="s">
        <v>1264</v>
      </c>
      <c r="H1023" s="119" t="s">
        <v>1039</v>
      </c>
      <c r="I1023" s="119" t="s">
        <v>194</v>
      </c>
      <c r="J1023" s="119">
        <v>2040</v>
      </c>
      <c r="K1023" s="120">
        <v>32</v>
      </c>
    </row>
    <row r="1024" spans="1:11" x14ac:dyDescent="0.25">
      <c r="A1024" s="119" t="s">
        <v>1291</v>
      </c>
      <c r="B1024" s="119" t="s">
        <v>1292</v>
      </c>
      <c r="C1024" s="119" t="s">
        <v>195</v>
      </c>
      <c r="D1024" s="119" t="s">
        <v>215</v>
      </c>
      <c r="E1024" s="119" t="s">
        <v>202</v>
      </c>
      <c r="F1024" s="119"/>
      <c r="G1024" s="119" t="s">
        <v>1264</v>
      </c>
      <c r="H1024" s="119" t="s">
        <v>1039</v>
      </c>
      <c r="I1024" s="119" t="s">
        <v>194</v>
      </c>
      <c r="J1024" s="119">
        <v>2050</v>
      </c>
      <c r="K1024" s="120">
        <v>35</v>
      </c>
    </row>
    <row r="1025" spans="1:11" x14ac:dyDescent="0.25">
      <c r="A1025" s="119" t="s">
        <v>1291</v>
      </c>
      <c r="B1025" s="119" t="s">
        <v>1292</v>
      </c>
      <c r="C1025" s="119" t="s">
        <v>195</v>
      </c>
      <c r="D1025" s="119" t="s">
        <v>1265</v>
      </c>
      <c r="E1025" s="119" t="s">
        <v>214</v>
      </c>
      <c r="F1025" s="119"/>
      <c r="G1025" s="119"/>
      <c r="H1025" s="119"/>
      <c r="I1025" s="119" t="s">
        <v>987</v>
      </c>
      <c r="J1025" s="119">
        <v>2020</v>
      </c>
      <c r="K1025" s="120">
        <v>100</v>
      </c>
    </row>
    <row r="1026" spans="1:11" x14ac:dyDescent="0.25">
      <c r="A1026" s="119" t="s">
        <v>1291</v>
      </c>
      <c r="B1026" s="119" t="s">
        <v>1292</v>
      </c>
      <c r="C1026" s="119" t="s">
        <v>195</v>
      </c>
      <c r="D1026" s="119" t="s">
        <v>1265</v>
      </c>
      <c r="E1026" s="119" t="s">
        <v>214</v>
      </c>
      <c r="F1026" s="119"/>
      <c r="G1026" s="119"/>
      <c r="H1026" s="119"/>
      <c r="I1026" s="119" t="s">
        <v>987</v>
      </c>
      <c r="J1026" s="119">
        <v>2050</v>
      </c>
      <c r="K1026" s="120">
        <v>100</v>
      </c>
    </row>
    <row r="1027" spans="1:11" x14ac:dyDescent="0.25">
      <c r="A1027" s="119" t="s">
        <v>1291</v>
      </c>
      <c r="B1027" s="119" t="s">
        <v>1292</v>
      </c>
      <c r="C1027" s="119" t="s">
        <v>195</v>
      </c>
      <c r="D1027" s="119" t="s">
        <v>1265</v>
      </c>
      <c r="E1027" s="119" t="s">
        <v>214</v>
      </c>
      <c r="F1027" s="119"/>
      <c r="G1027" s="119"/>
      <c r="H1027" s="119"/>
      <c r="I1027" s="119" t="s">
        <v>988</v>
      </c>
      <c r="J1027" s="119">
        <v>2020</v>
      </c>
      <c r="K1027" s="120">
        <v>100</v>
      </c>
    </row>
    <row r="1028" spans="1:11" x14ac:dyDescent="0.25">
      <c r="A1028" s="119" t="s">
        <v>1291</v>
      </c>
      <c r="B1028" s="119" t="s">
        <v>1292</v>
      </c>
      <c r="C1028" s="119" t="s">
        <v>195</v>
      </c>
      <c r="D1028" s="119" t="s">
        <v>1265</v>
      </c>
      <c r="E1028" s="119" t="s">
        <v>214</v>
      </c>
      <c r="F1028" s="119"/>
      <c r="G1028" s="119"/>
      <c r="H1028" s="119"/>
      <c r="I1028" s="119" t="s">
        <v>988</v>
      </c>
      <c r="J1028" s="119">
        <v>2050</v>
      </c>
      <c r="K1028" s="120">
        <v>100</v>
      </c>
    </row>
    <row r="1029" spans="1:11" x14ac:dyDescent="0.25">
      <c r="A1029" s="119" t="s">
        <v>1291</v>
      </c>
      <c r="B1029" s="119" t="s">
        <v>1292</v>
      </c>
      <c r="C1029" s="119" t="s">
        <v>195</v>
      </c>
      <c r="D1029" s="119" t="s">
        <v>1265</v>
      </c>
      <c r="E1029" s="119" t="s">
        <v>214</v>
      </c>
      <c r="F1029" s="119"/>
      <c r="G1029" s="119"/>
      <c r="H1029" s="119"/>
      <c r="I1029" s="119" t="s">
        <v>194</v>
      </c>
      <c r="J1029" s="119">
        <v>2020</v>
      </c>
      <c r="K1029" s="120">
        <v>100</v>
      </c>
    </row>
    <row r="1030" spans="1:11" x14ac:dyDescent="0.25">
      <c r="A1030" s="119" t="s">
        <v>1291</v>
      </c>
      <c r="B1030" s="119" t="s">
        <v>1292</v>
      </c>
      <c r="C1030" s="119" t="s">
        <v>195</v>
      </c>
      <c r="D1030" s="119" t="s">
        <v>1265</v>
      </c>
      <c r="E1030" s="119" t="s">
        <v>214</v>
      </c>
      <c r="F1030" s="119"/>
      <c r="G1030" s="119"/>
      <c r="H1030" s="119"/>
      <c r="I1030" s="119" t="s">
        <v>194</v>
      </c>
      <c r="J1030" s="119">
        <v>2030</v>
      </c>
      <c r="K1030" s="120">
        <v>100</v>
      </c>
    </row>
    <row r="1031" spans="1:11" x14ac:dyDescent="0.25">
      <c r="A1031" s="119" t="s">
        <v>1291</v>
      </c>
      <c r="B1031" s="119" t="s">
        <v>1292</v>
      </c>
      <c r="C1031" s="119" t="s">
        <v>195</v>
      </c>
      <c r="D1031" s="119" t="s">
        <v>1265</v>
      </c>
      <c r="E1031" s="119" t="s">
        <v>214</v>
      </c>
      <c r="F1031" s="119"/>
      <c r="G1031" s="119"/>
      <c r="H1031" s="119"/>
      <c r="I1031" s="119" t="s">
        <v>194</v>
      </c>
      <c r="J1031" s="119">
        <v>2040</v>
      </c>
      <c r="K1031" s="120">
        <v>100</v>
      </c>
    </row>
    <row r="1032" spans="1:11" x14ac:dyDescent="0.25">
      <c r="A1032" s="119" t="s">
        <v>1291</v>
      </c>
      <c r="B1032" s="119" t="s">
        <v>1292</v>
      </c>
      <c r="C1032" s="119" t="s">
        <v>195</v>
      </c>
      <c r="D1032" s="119" t="s">
        <v>1265</v>
      </c>
      <c r="E1032" s="119" t="s">
        <v>214</v>
      </c>
      <c r="F1032" s="119"/>
      <c r="G1032" s="119"/>
      <c r="H1032" s="119"/>
      <c r="I1032" s="119" t="s">
        <v>194</v>
      </c>
      <c r="J1032" s="119">
        <v>2050</v>
      </c>
      <c r="K1032" s="120">
        <v>100</v>
      </c>
    </row>
    <row r="1033" spans="1:11" x14ac:dyDescent="0.25">
      <c r="A1033" s="119" t="s">
        <v>1291</v>
      </c>
      <c r="B1033" s="119" t="s">
        <v>1292</v>
      </c>
      <c r="C1033" s="119" t="s">
        <v>195</v>
      </c>
      <c r="D1033" s="119" t="s">
        <v>1266</v>
      </c>
      <c r="E1033" s="119" t="s">
        <v>1267</v>
      </c>
      <c r="F1033" s="119"/>
      <c r="G1033" s="119" t="s">
        <v>1268</v>
      </c>
      <c r="H1033" s="119"/>
      <c r="I1033" s="119" t="s">
        <v>987</v>
      </c>
      <c r="J1033" s="119">
        <v>2020</v>
      </c>
      <c r="K1033" s="120">
        <v>45360</v>
      </c>
    </row>
    <row r="1034" spans="1:11" x14ac:dyDescent="0.25">
      <c r="A1034" s="119" t="s">
        <v>1291</v>
      </c>
      <c r="B1034" s="119" t="s">
        <v>1292</v>
      </c>
      <c r="C1034" s="119" t="s">
        <v>195</v>
      </c>
      <c r="D1034" s="119" t="s">
        <v>1266</v>
      </c>
      <c r="E1034" s="119" t="s">
        <v>1267</v>
      </c>
      <c r="F1034" s="119"/>
      <c r="G1034" s="119" t="s">
        <v>1268</v>
      </c>
      <c r="H1034" s="119"/>
      <c r="I1034" s="119" t="s">
        <v>987</v>
      </c>
      <c r="J1034" s="119">
        <v>2050</v>
      </c>
      <c r="K1034" s="120">
        <v>50399.999999999993</v>
      </c>
    </row>
    <row r="1035" spans="1:11" x14ac:dyDescent="0.25">
      <c r="A1035" s="119" t="s">
        <v>1291</v>
      </c>
      <c r="B1035" s="119" t="s">
        <v>1292</v>
      </c>
      <c r="C1035" s="119" t="s">
        <v>195</v>
      </c>
      <c r="D1035" s="119" t="s">
        <v>1266</v>
      </c>
      <c r="E1035" s="119" t="s">
        <v>1267</v>
      </c>
      <c r="F1035" s="119"/>
      <c r="G1035" s="119" t="s">
        <v>1268</v>
      </c>
      <c r="H1035" s="119"/>
      <c r="I1035" s="119" t="s">
        <v>988</v>
      </c>
      <c r="J1035" s="119">
        <v>2020</v>
      </c>
      <c r="K1035" s="120">
        <v>50399.999999999993</v>
      </c>
    </row>
    <row r="1036" spans="1:11" x14ac:dyDescent="0.25">
      <c r="A1036" s="119" t="s">
        <v>1291</v>
      </c>
      <c r="B1036" s="119" t="s">
        <v>1292</v>
      </c>
      <c r="C1036" s="119" t="s">
        <v>195</v>
      </c>
      <c r="D1036" s="119" t="s">
        <v>1266</v>
      </c>
      <c r="E1036" s="119" t="s">
        <v>1267</v>
      </c>
      <c r="F1036" s="119"/>
      <c r="G1036" s="119" t="s">
        <v>1268</v>
      </c>
      <c r="H1036" s="119"/>
      <c r="I1036" s="119" t="s">
        <v>988</v>
      </c>
      <c r="J1036" s="119">
        <v>2050</v>
      </c>
      <c r="K1036" s="120">
        <v>57600</v>
      </c>
    </row>
    <row r="1037" spans="1:11" x14ac:dyDescent="0.25">
      <c r="A1037" s="119" t="s">
        <v>1291</v>
      </c>
      <c r="B1037" s="119" t="s">
        <v>1292</v>
      </c>
      <c r="C1037" s="119" t="s">
        <v>195</v>
      </c>
      <c r="D1037" s="119" t="s">
        <v>1266</v>
      </c>
      <c r="E1037" s="119" t="s">
        <v>1267</v>
      </c>
      <c r="F1037" s="119"/>
      <c r="G1037" s="119" t="s">
        <v>1268</v>
      </c>
      <c r="H1037" s="119"/>
      <c r="I1037" s="119" t="s">
        <v>194</v>
      </c>
      <c r="J1037" s="119">
        <v>2020</v>
      </c>
      <c r="K1037" s="120">
        <v>47880</v>
      </c>
    </row>
    <row r="1038" spans="1:11" x14ac:dyDescent="0.25">
      <c r="A1038" s="119" t="s">
        <v>1291</v>
      </c>
      <c r="B1038" s="119" t="s">
        <v>1292</v>
      </c>
      <c r="C1038" s="119" t="s">
        <v>195</v>
      </c>
      <c r="D1038" s="119" t="s">
        <v>1266</v>
      </c>
      <c r="E1038" s="119" t="s">
        <v>1267</v>
      </c>
      <c r="F1038" s="119"/>
      <c r="G1038" s="119" t="s">
        <v>1268</v>
      </c>
      <c r="H1038" s="119"/>
      <c r="I1038" s="119" t="s">
        <v>194</v>
      </c>
      <c r="J1038" s="119">
        <v>2030</v>
      </c>
      <c r="K1038" s="120">
        <v>48960.000000000007</v>
      </c>
    </row>
    <row r="1039" spans="1:11" x14ac:dyDescent="0.25">
      <c r="A1039" s="119" t="s">
        <v>1291</v>
      </c>
      <c r="B1039" s="119" t="s">
        <v>1292</v>
      </c>
      <c r="C1039" s="119" t="s">
        <v>195</v>
      </c>
      <c r="D1039" s="119" t="s">
        <v>1266</v>
      </c>
      <c r="E1039" s="119" t="s">
        <v>1267</v>
      </c>
      <c r="F1039" s="119"/>
      <c r="G1039" s="119" t="s">
        <v>1268</v>
      </c>
      <c r="H1039" s="119"/>
      <c r="I1039" s="119" t="s">
        <v>194</v>
      </c>
      <c r="J1039" s="119">
        <v>2040</v>
      </c>
      <c r="K1039" s="120">
        <v>51480</v>
      </c>
    </row>
    <row r="1040" spans="1:11" x14ac:dyDescent="0.25">
      <c r="A1040" s="119" t="s">
        <v>1291</v>
      </c>
      <c r="B1040" s="119" t="s">
        <v>1292</v>
      </c>
      <c r="C1040" s="119" t="s">
        <v>195</v>
      </c>
      <c r="D1040" s="119" t="s">
        <v>1266</v>
      </c>
      <c r="E1040" s="119" t="s">
        <v>1267</v>
      </c>
      <c r="F1040" s="119"/>
      <c r="G1040" s="119" t="s">
        <v>1268</v>
      </c>
      <c r="H1040" s="119"/>
      <c r="I1040" s="119" t="s">
        <v>194</v>
      </c>
      <c r="J1040" s="119">
        <v>2050</v>
      </c>
      <c r="K1040" s="120">
        <v>54000</v>
      </c>
    </row>
    <row r="1041" spans="1:11" x14ac:dyDescent="0.25">
      <c r="A1041" s="119" t="s">
        <v>1291</v>
      </c>
      <c r="B1041" s="119" t="s">
        <v>1292</v>
      </c>
      <c r="C1041" s="119" t="s">
        <v>195</v>
      </c>
      <c r="D1041" s="119" t="s">
        <v>1269</v>
      </c>
      <c r="E1041" s="119" t="s">
        <v>1263</v>
      </c>
      <c r="F1041" s="119"/>
      <c r="G1041" s="119"/>
      <c r="H1041" s="119"/>
      <c r="I1041" s="119" t="s">
        <v>987</v>
      </c>
      <c r="J1041" s="119">
        <v>2020</v>
      </c>
      <c r="K1041" s="120">
        <v>170.1170117011701</v>
      </c>
    </row>
    <row r="1042" spans="1:11" x14ac:dyDescent="0.25">
      <c r="A1042" s="119" t="s">
        <v>1291</v>
      </c>
      <c r="B1042" s="119" t="s">
        <v>1292</v>
      </c>
      <c r="C1042" s="119" t="s">
        <v>195</v>
      </c>
      <c r="D1042" s="119" t="s">
        <v>1269</v>
      </c>
      <c r="E1042" s="119" t="s">
        <v>1263</v>
      </c>
      <c r="F1042" s="119"/>
      <c r="G1042" s="119"/>
      <c r="H1042" s="119"/>
      <c r="I1042" s="119" t="s">
        <v>987</v>
      </c>
      <c r="J1042" s="119">
        <v>2050</v>
      </c>
      <c r="K1042" s="120">
        <v>189.018901890189</v>
      </c>
    </row>
    <row r="1043" spans="1:11" x14ac:dyDescent="0.25">
      <c r="A1043" s="119" t="s">
        <v>1291</v>
      </c>
      <c r="B1043" s="119" t="s">
        <v>1292</v>
      </c>
      <c r="C1043" s="119" t="s">
        <v>195</v>
      </c>
      <c r="D1043" s="119" t="s">
        <v>1269</v>
      </c>
      <c r="E1043" s="119" t="s">
        <v>1263</v>
      </c>
      <c r="F1043" s="119"/>
      <c r="G1043" s="119"/>
      <c r="H1043" s="119"/>
      <c r="I1043" s="119" t="s">
        <v>988</v>
      </c>
      <c r="J1043" s="119">
        <v>2020</v>
      </c>
      <c r="K1043" s="120">
        <v>189.018901890189</v>
      </c>
    </row>
    <row r="1044" spans="1:11" x14ac:dyDescent="0.25">
      <c r="A1044" s="119" t="s">
        <v>1291</v>
      </c>
      <c r="B1044" s="119" t="s">
        <v>1292</v>
      </c>
      <c r="C1044" s="119" t="s">
        <v>195</v>
      </c>
      <c r="D1044" s="119" t="s">
        <v>1269</v>
      </c>
      <c r="E1044" s="119" t="s">
        <v>1263</v>
      </c>
      <c r="F1044" s="119"/>
      <c r="G1044" s="119"/>
      <c r="H1044" s="119"/>
      <c r="I1044" s="119" t="s">
        <v>988</v>
      </c>
      <c r="J1044" s="119">
        <v>2050</v>
      </c>
      <c r="K1044" s="120">
        <v>216.02160216021599</v>
      </c>
    </row>
    <row r="1045" spans="1:11" x14ac:dyDescent="0.25">
      <c r="A1045" s="119" t="s">
        <v>1291</v>
      </c>
      <c r="B1045" s="119" t="s">
        <v>1292</v>
      </c>
      <c r="C1045" s="119" t="s">
        <v>195</v>
      </c>
      <c r="D1045" s="119" t="s">
        <v>1269</v>
      </c>
      <c r="E1045" s="119" t="s">
        <v>1263</v>
      </c>
      <c r="F1045" s="119"/>
      <c r="G1045" s="119"/>
      <c r="H1045" s="119"/>
      <c r="I1045" s="119" t="s">
        <v>194</v>
      </c>
      <c r="J1045" s="119">
        <v>2020</v>
      </c>
      <c r="K1045" s="120">
        <v>179.56795679567961</v>
      </c>
    </row>
    <row r="1046" spans="1:11" x14ac:dyDescent="0.25">
      <c r="A1046" s="119" t="s">
        <v>1291</v>
      </c>
      <c r="B1046" s="119" t="s">
        <v>1292</v>
      </c>
      <c r="C1046" s="119" t="s">
        <v>195</v>
      </c>
      <c r="D1046" s="119" t="s">
        <v>1269</v>
      </c>
      <c r="E1046" s="119" t="s">
        <v>1263</v>
      </c>
      <c r="F1046" s="119"/>
      <c r="G1046" s="119"/>
      <c r="H1046" s="119"/>
      <c r="I1046" s="119" t="s">
        <v>194</v>
      </c>
      <c r="J1046" s="119">
        <v>2030</v>
      </c>
      <c r="K1046" s="120">
        <v>183.6183618361836</v>
      </c>
    </row>
    <row r="1047" spans="1:11" x14ac:dyDescent="0.25">
      <c r="A1047" s="119" t="s">
        <v>1291</v>
      </c>
      <c r="B1047" s="119" t="s">
        <v>1292</v>
      </c>
      <c r="C1047" s="119" t="s">
        <v>195</v>
      </c>
      <c r="D1047" s="119" t="s">
        <v>1269</v>
      </c>
      <c r="E1047" s="119" t="s">
        <v>1263</v>
      </c>
      <c r="F1047" s="119"/>
      <c r="G1047" s="119"/>
      <c r="H1047" s="119"/>
      <c r="I1047" s="119" t="s">
        <v>194</v>
      </c>
      <c r="J1047" s="119">
        <v>2040</v>
      </c>
      <c r="K1047" s="120">
        <v>193.0693069306931</v>
      </c>
    </row>
    <row r="1048" spans="1:11" x14ac:dyDescent="0.25">
      <c r="A1048" s="119" t="s">
        <v>1291</v>
      </c>
      <c r="B1048" s="119" t="s">
        <v>1292</v>
      </c>
      <c r="C1048" s="119" t="s">
        <v>195</v>
      </c>
      <c r="D1048" s="119" t="s">
        <v>1269</v>
      </c>
      <c r="E1048" s="119" t="s">
        <v>1263</v>
      </c>
      <c r="F1048" s="119"/>
      <c r="G1048" s="119"/>
      <c r="H1048" s="119"/>
      <c r="I1048" s="119" t="s">
        <v>194</v>
      </c>
      <c r="J1048" s="119">
        <v>2050</v>
      </c>
      <c r="K1048" s="120">
        <v>202.5202520252025</v>
      </c>
    </row>
    <row r="1049" spans="1:11" x14ac:dyDescent="0.25">
      <c r="A1049" s="119" t="s">
        <v>1291</v>
      </c>
      <c r="B1049" s="119" t="s">
        <v>1292</v>
      </c>
      <c r="C1049" s="119" t="s">
        <v>195</v>
      </c>
      <c r="D1049" s="119" t="s">
        <v>1270</v>
      </c>
      <c r="E1049" s="119" t="s">
        <v>1259</v>
      </c>
      <c r="F1049" s="119"/>
      <c r="G1049" s="119" t="s">
        <v>427</v>
      </c>
      <c r="H1049" s="119"/>
      <c r="I1049" s="119" t="s">
        <v>987</v>
      </c>
      <c r="J1049" s="119">
        <v>2020</v>
      </c>
      <c r="K1049" s="120">
        <v>11.473447344734479</v>
      </c>
    </row>
    <row r="1050" spans="1:11" x14ac:dyDescent="0.25">
      <c r="A1050" s="119" t="s">
        <v>1291</v>
      </c>
      <c r="B1050" s="119" t="s">
        <v>1292</v>
      </c>
      <c r="C1050" s="119" t="s">
        <v>195</v>
      </c>
      <c r="D1050" s="119" t="s">
        <v>1270</v>
      </c>
      <c r="E1050" s="119" t="s">
        <v>1259</v>
      </c>
      <c r="F1050" s="119"/>
      <c r="G1050" s="119" t="s">
        <v>427</v>
      </c>
      <c r="H1050" s="119"/>
      <c r="I1050" s="119" t="s">
        <v>987</v>
      </c>
      <c r="J1050" s="119">
        <v>2050</v>
      </c>
      <c r="K1050" s="120">
        <v>12.748274827482749</v>
      </c>
    </row>
    <row r="1051" spans="1:11" x14ac:dyDescent="0.25">
      <c r="A1051" s="119" t="s">
        <v>1291</v>
      </c>
      <c r="B1051" s="119" t="s">
        <v>1292</v>
      </c>
      <c r="C1051" s="119" t="s">
        <v>195</v>
      </c>
      <c r="D1051" s="119" t="s">
        <v>1270</v>
      </c>
      <c r="E1051" s="119" t="s">
        <v>1259</v>
      </c>
      <c r="F1051" s="119"/>
      <c r="G1051" s="119" t="s">
        <v>427</v>
      </c>
      <c r="H1051" s="119"/>
      <c r="I1051" s="119" t="s">
        <v>988</v>
      </c>
      <c r="J1051" s="119">
        <v>2020</v>
      </c>
      <c r="K1051" s="120">
        <v>12.748274827482749</v>
      </c>
    </row>
    <row r="1052" spans="1:11" x14ac:dyDescent="0.25">
      <c r="A1052" s="119" t="s">
        <v>1291</v>
      </c>
      <c r="B1052" s="119" t="s">
        <v>1292</v>
      </c>
      <c r="C1052" s="119" t="s">
        <v>195</v>
      </c>
      <c r="D1052" s="119" t="s">
        <v>1270</v>
      </c>
      <c r="E1052" s="119" t="s">
        <v>1259</v>
      </c>
      <c r="F1052" s="119"/>
      <c r="G1052" s="119" t="s">
        <v>427</v>
      </c>
      <c r="H1052" s="119"/>
      <c r="I1052" s="119" t="s">
        <v>988</v>
      </c>
      <c r="J1052" s="119">
        <v>2050</v>
      </c>
      <c r="K1052" s="120">
        <v>14.56945694569457</v>
      </c>
    </row>
    <row r="1053" spans="1:11" x14ac:dyDescent="0.25">
      <c r="A1053" s="119" t="s">
        <v>1291</v>
      </c>
      <c r="B1053" s="119" t="s">
        <v>1292</v>
      </c>
      <c r="C1053" s="119" t="s">
        <v>195</v>
      </c>
      <c r="D1053" s="119" t="s">
        <v>1270</v>
      </c>
      <c r="E1053" s="119" t="s">
        <v>1259</v>
      </c>
      <c r="F1053" s="119"/>
      <c r="G1053" s="119" t="s">
        <v>427</v>
      </c>
      <c r="H1053" s="119"/>
      <c r="I1053" s="119" t="s">
        <v>194</v>
      </c>
      <c r="J1053" s="119">
        <v>2020</v>
      </c>
      <c r="K1053" s="120">
        <v>12.11086108610861</v>
      </c>
    </row>
    <row r="1054" spans="1:11" x14ac:dyDescent="0.25">
      <c r="A1054" s="119" t="s">
        <v>1291</v>
      </c>
      <c r="B1054" s="119" t="s">
        <v>1292</v>
      </c>
      <c r="C1054" s="119" t="s">
        <v>195</v>
      </c>
      <c r="D1054" s="119" t="s">
        <v>1270</v>
      </c>
      <c r="E1054" s="119" t="s">
        <v>1259</v>
      </c>
      <c r="F1054" s="119"/>
      <c r="G1054" s="119" t="s">
        <v>427</v>
      </c>
      <c r="H1054" s="119"/>
      <c r="I1054" s="119" t="s">
        <v>194</v>
      </c>
      <c r="J1054" s="119">
        <v>2030</v>
      </c>
      <c r="K1054" s="120">
        <v>12.38403840384038</v>
      </c>
    </row>
    <row r="1055" spans="1:11" x14ac:dyDescent="0.25">
      <c r="A1055" s="119" t="s">
        <v>1291</v>
      </c>
      <c r="B1055" s="119" t="s">
        <v>1292</v>
      </c>
      <c r="C1055" s="119" t="s">
        <v>195</v>
      </c>
      <c r="D1055" s="119" t="s">
        <v>1270</v>
      </c>
      <c r="E1055" s="119" t="s">
        <v>1259</v>
      </c>
      <c r="F1055" s="119"/>
      <c r="G1055" s="119" t="s">
        <v>427</v>
      </c>
      <c r="H1055" s="119"/>
      <c r="I1055" s="119" t="s">
        <v>194</v>
      </c>
      <c r="J1055" s="119">
        <v>2040</v>
      </c>
      <c r="K1055" s="120">
        <v>13.021452145214511</v>
      </c>
    </row>
    <row r="1056" spans="1:11" x14ac:dyDescent="0.25">
      <c r="A1056" s="119" t="s">
        <v>1291</v>
      </c>
      <c r="B1056" s="119" t="s">
        <v>1292</v>
      </c>
      <c r="C1056" s="119" t="s">
        <v>195</v>
      </c>
      <c r="D1056" s="119" t="s">
        <v>1270</v>
      </c>
      <c r="E1056" s="119" t="s">
        <v>1259</v>
      </c>
      <c r="F1056" s="119"/>
      <c r="G1056" s="119" t="s">
        <v>427</v>
      </c>
      <c r="H1056" s="119"/>
      <c r="I1056" s="119" t="s">
        <v>194</v>
      </c>
      <c r="J1056" s="119">
        <v>2050</v>
      </c>
      <c r="K1056" s="120">
        <v>13.658865886588661</v>
      </c>
    </row>
    <row r="1057" spans="1:11" x14ac:dyDescent="0.25">
      <c r="A1057" s="119" t="s">
        <v>1291</v>
      </c>
      <c r="B1057" s="119" t="s">
        <v>1292</v>
      </c>
      <c r="C1057" s="119" t="s">
        <v>1293</v>
      </c>
      <c r="D1057" s="119" t="s">
        <v>1272</v>
      </c>
      <c r="E1057" s="119" t="s">
        <v>1074</v>
      </c>
      <c r="F1057" s="119"/>
      <c r="G1057" s="119" t="s">
        <v>344</v>
      </c>
      <c r="H1057" s="119"/>
      <c r="I1057" s="119" t="s">
        <v>987</v>
      </c>
      <c r="J1057" s="119">
        <v>2020</v>
      </c>
      <c r="K1057" s="120">
        <v>90</v>
      </c>
    </row>
    <row r="1058" spans="1:11" x14ac:dyDescent="0.25">
      <c r="A1058" s="119" t="s">
        <v>1291</v>
      </c>
      <c r="B1058" s="119" t="s">
        <v>1292</v>
      </c>
      <c r="C1058" s="119" t="s">
        <v>1293</v>
      </c>
      <c r="D1058" s="119" t="s">
        <v>1272</v>
      </c>
      <c r="E1058" s="119" t="s">
        <v>1074</v>
      </c>
      <c r="F1058" s="119"/>
      <c r="G1058" s="119" t="s">
        <v>344</v>
      </c>
      <c r="H1058" s="119"/>
      <c r="I1058" s="119" t="s">
        <v>987</v>
      </c>
      <c r="J1058" s="119">
        <v>2050</v>
      </c>
      <c r="K1058" s="120">
        <v>90</v>
      </c>
    </row>
    <row r="1059" spans="1:11" x14ac:dyDescent="0.25">
      <c r="A1059" s="119" t="s">
        <v>1291</v>
      </c>
      <c r="B1059" s="119" t="s">
        <v>1292</v>
      </c>
      <c r="C1059" s="119" t="s">
        <v>1293</v>
      </c>
      <c r="D1059" s="119" t="s">
        <v>1272</v>
      </c>
      <c r="E1059" s="119" t="s">
        <v>1074</v>
      </c>
      <c r="F1059" s="119"/>
      <c r="G1059" s="119" t="s">
        <v>344</v>
      </c>
      <c r="H1059" s="119"/>
      <c r="I1059" s="119" t="s">
        <v>988</v>
      </c>
      <c r="J1059" s="119">
        <v>2020</v>
      </c>
      <c r="K1059" s="120">
        <v>90</v>
      </c>
    </row>
    <row r="1060" spans="1:11" x14ac:dyDescent="0.25">
      <c r="A1060" s="119" t="s">
        <v>1291</v>
      </c>
      <c r="B1060" s="119" t="s">
        <v>1292</v>
      </c>
      <c r="C1060" s="119" t="s">
        <v>1293</v>
      </c>
      <c r="D1060" s="119" t="s">
        <v>1272</v>
      </c>
      <c r="E1060" s="119" t="s">
        <v>1074</v>
      </c>
      <c r="F1060" s="119"/>
      <c r="G1060" s="119" t="s">
        <v>344</v>
      </c>
      <c r="H1060" s="119"/>
      <c r="I1060" s="119" t="s">
        <v>988</v>
      </c>
      <c r="J1060" s="119">
        <v>2050</v>
      </c>
      <c r="K1060" s="120">
        <v>90</v>
      </c>
    </row>
    <row r="1061" spans="1:11" x14ac:dyDescent="0.25">
      <c r="A1061" s="119" t="s">
        <v>1291</v>
      </c>
      <c r="B1061" s="119" t="s">
        <v>1292</v>
      </c>
      <c r="C1061" s="119" t="s">
        <v>1293</v>
      </c>
      <c r="D1061" s="119" t="s">
        <v>1272</v>
      </c>
      <c r="E1061" s="119" t="s">
        <v>1074</v>
      </c>
      <c r="F1061" s="119"/>
      <c r="G1061" s="119" t="s">
        <v>344</v>
      </c>
      <c r="H1061" s="119"/>
      <c r="I1061" s="119" t="s">
        <v>194</v>
      </c>
      <c r="J1061" s="119">
        <v>2020</v>
      </c>
      <c r="K1061" s="120">
        <v>90</v>
      </c>
    </row>
    <row r="1062" spans="1:11" x14ac:dyDescent="0.25">
      <c r="A1062" s="119" t="s">
        <v>1291</v>
      </c>
      <c r="B1062" s="119" t="s">
        <v>1292</v>
      </c>
      <c r="C1062" s="119" t="s">
        <v>1293</v>
      </c>
      <c r="D1062" s="119" t="s">
        <v>1272</v>
      </c>
      <c r="E1062" s="119" t="s">
        <v>1074</v>
      </c>
      <c r="F1062" s="119"/>
      <c r="G1062" s="119" t="s">
        <v>344</v>
      </c>
      <c r="H1062" s="119"/>
      <c r="I1062" s="119" t="s">
        <v>194</v>
      </c>
      <c r="J1062" s="119">
        <v>2030</v>
      </c>
      <c r="K1062" s="120">
        <v>90</v>
      </c>
    </row>
    <row r="1063" spans="1:11" x14ac:dyDescent="0.25">
      <c r="A1063" s="119" t="s">
        <v>1291</v>
      </c>
      <c r="B1063" s="119" t="s">
        <v>1292</v>
      </c>
      <c r="C1063" s="119" t="s">
        <v>1293</v>
      </c>
      <c r="D1063" s="119" t="s">
        <v>1272</v>
      </c>
      <c r="E1063" s="119" t="s">
        <v>1074</v>
      </c>
      <c r="F1063" s="119"/>
      <c r="G1063" s="119" t="s">
        <v>344</v>
      </c>
      <c r="H1063" s="119"/>
      <c r="I1063" s="119" t="s">
        <v>194</v>
      </c>
      <c r="J1063" s="119">
        <v>2040</v>
      </c>
      <c r="K1063" s="120">
        <v>90</v>
      </c>
    </row>
    <row r="1064" spans="1:11" x14ac:dyDescent="0.25">
      <c r="A1064" s="119" t="s">
        <v>1291</v>
      </c>
      <c r="B1064" s="119" t="s">
        <v>1292</v>
      </c>
      <c r="C1064" s="119" t="s">
        <v>1293</v>
      </c>
      <c r="D1064" s="119" t="s">
        <v>1272</v>
      </c>
      <c r="E1064" s="119" t="s">
        <v>1074</v>
      </c>
      <c r="F1064" s="119"/>
      <c r="G1064" s="119" t="s">
        <v>344</v>
      </c>
      <c r="H1064" s="119"/>
      <c r="I1064" s="119" t="s">
        <v>194</v>
      </c>
      <c r="J1064" s="119">
        <v>2050</v>
      </c>
      <c r="K1064" s="120">
        <v>90</v>
      </c>
    </row>
    <row r="1065" spans="1:11" x14ac:dyDescent="0.25">
      <c r="A1065" s="119" t="s">
        <v>1291</v>
      </c>
      <c r="B1065" s="119" t="s">
        <v>1292</v>
      </c>
      <c r="C1065" s="119" t="s">
        <v>1293</v>
      </c>
      <c r="D1065" s="119" t="s">
        <v>1273</v>
      </c>
      <c r="E1065" s="119" t="s">
        <v>1074</v>
      </c>
      <c r="F1065" s="119"/>
      <c r="G1065" s="119" t="s">
        <v>344</v>
      </c>
      <c r="H1065" s="119"/>
      <c r="I1065" s="119" t="s">
        <v>987</v>
      </c>
      <c r="J1065" s="119">
        <v>2020</v>
      </c>
      <c r="K1065" s="120">
        <v>10</v>
      </c>
    </row>
    <row r="1066" spans="1:11" x14ac:dyDescent="0.25">
      <c r="A1066" s="119" t="s">
        <v>1291</v>
      </c>
      <c r="B1066" s="119" t="s">
        <v>1292</v>
      </c>
      <c r="C1066" s="119" t="s">
        <v>1293</v>
      </c>
      <c r="D1066" s="119" t="s">
        <v>1273</v>
      </c>
      <c r="E1066" s="119" t="s">
        <v>1074</v>
      </c>
      <c r="F1066" s="119"/>
      <c r="G1066" s="119" t="s">
        <v>344</v>
      </c>
      <c r="H1066" s="119"/>
      <c r="I1066" s="119" t="s">
        <v>987</v>
      </c>
      <c r="J1066" s="119">
        <v>2050</v>
      </c>
      <c r="K1066" s="120">
        <v>10</v>
      </c>
    </row>
    <row r="1067" spans="1:11" x14ac:dyDescent="0.25">
      <c r="A1067" s="119" t="s">
        <v>1291</v>
      </c>
      <c r="B1067" s="119" t="s">
        <v>1292</v>
      </c>
      <c r="C1067" s="119" t="s">
        <v>1293</v>
      </c>
      <c r="D1067" s="119" t="s">
        <v>1273</v>
      </c>
      <c r="E1067" s="119" t="s">
        <v>1074</v>
      </c>
      <c r="F1067" s="119"/>
      <c r="G1067" s="119" t="s">
        <v>344</v>
      </c>
      <c r="H1067" s="119"/>
      <c r="I1067" s="119" t="s">
        <v>988</v>
      </c>
      <c r="J1067" s="119">
        <v>2020</v>
      </c>
      <c r="K1067" s="120">
        <v>10</v>
      </c>
    </row>
    <row r="1068" spans="1:11" x14ac:dyDescent="0.25">
      <c r="A1068" s="119" t="s">
        <v>1291</v>
      </c>
      <c r="B1068" s="119" t="s">
        <v>1292</v>
      </c>
      <c r="C1068" s="119" t="s">
        <v>1293</v>
      </c>
      <c r="D1068" s="119" t="s">
        <v>1273</v>
      </c>
      <c r="E1068" s="119" t="s">
        <v>1074</v>
      </c>
      <c r="F1068" s="119"/>
      <c r="G1068" s="119" t="s">
        <v>344</v>
      </c>
      <c r="H1068" s="119"/>
      <c r="I1068" s="119" t="s">
        <v>988</v>
      </c>
      <c r="J1068" s="119">
        <v>2050</v>
      </c>
      <c r="K1068" s="120">
        <v>10</v>
      </c>
    </row>
    <row r="1069" spans="1:11" x14ac:dyDescent="0.25">
      <c r="A1069" s="119" t="s">
        <v>1291</v>
      </c>
      <c r="B1069" s="119" t="s">
        <v>1292</v>
      </c>
      <c r="C1069" s="119" t="s">
        <v>1293</v>
      </c>
      <c r="D1069" s="119" t="s">
        <v>1273</v>
      </c>
      <c r="E1069" s="119" t="s">
        <v>1074</v>
      </c>
      <c r="F1069" s="119"/>
      <c r="G1069" s="119" t="s">
        <v>344</v>
      </c>
      <c r="H1069" s="119"/>
      <c r="I1069" s="119" t="s">
        <v>194</v>
      </c>
      <c r="J1069" s="119">
        <v>2020</v>
      </c>
      <c r="K1069" s="120">
        <v>10</v>
      </c>
    </row>
    <row r="1070" spans="1:11" x14ac:dyDescent="0.25">
      <c r="A1070" s="119" t="s">
        <v>1291</v>
      </c>
      <c r="B1070" s="119" t="s">
        <v>1292</v>
      </c>
      <c r="C1070" s="119" t="s">
        <v>1293</v>
      </c>
      <c r="D1070" s="119" t="s">
        <v>1273</v>
      </c>
      <c r="E1070" s="119" t="s">
        <v>1074</v>
      </c>
      <c r="F1070" s="119"/>
      <c r="G1070" s="119" t="s">
        <v>344</v>
      </c>
      <c r="H1070" s="119"/>
      <c r="I1070" s="119" t="s">
        <v>194</v>
      </c>
      <c r="J1070" s="119">
        <v>2030</v>
      </c>
      <c r="K1070" s="120">
        <v>10</v>
      </c>
    </row>
    <row r="1071" spans="1:11" x14ac:dyDescent="0.25">
      <c r="A1071" s="119" t="s">
        <v>1291</v>
      </c>
      <c r="B1071" s="119" t="s">
        <v>1292</v>
      </c>
      <c r="C1071" s="119" t="s">
        <v>1293</v>
      </c>
      <c r="D1071" s="119" t="s">
        <v>1273</v>
      </c>
      <c r="E1071" s="119" t="s">
        <v>1074</v>
      </c>
      <c r="F1071" s="119"/>
      <c r="G1071" s="119" t="s">
        <v>344</v>
      </c>
      <c r="H1071" s="119"/>
      <c r="I1071" s="119" t="s">
        <v>194</v>
      </c>
      <c r="J1071" s="119">
        <v>2040</v>
      </c>
      <c r="K1071" s="120">
        <v>10</v>
      </c>
    </row>
    <row r="1072" spans="1:11" x14ac:dyDescent="0.25">
      <c r="A1072" s="119" t="s">
        <v>1291</v>
      </c>
      <c r="B1072" s="119" t="s">
        <v>1292</v>
      </c>
      <c r="C1072" s="119" t="s">
        <v>1293</v>
      </c>
      <c r="D1072" s="119" t="s">
        <v>1273</v>
      </c>
      <c r="E1072" s="119" t="s">
        <v>1074</v>
      </c>
      <c r="F1072" s="119"/>
      <c r="G1072" s="119" t="s">
        <v>344</v>
      </c>
      <c r="H1072" s="119"/>
      <c r="I1072" s="119" t="s">
        <v>194</v>
      </c>
      <c r="J1072" s="119">
        <v>2050</v>
      </c>
      <c r="K1072" s="120">
        <v>10</v>
      </c>
    </row>
    <row r="1073" spans="1:11" x14ac:dyDescent="0.25">
      <c r="A1073" s="119" t="s">
        <v>1291</v>
      </c>
      <c r="B1073" s="119" t="s">
        <v>1292</v>
      </c>
      <c r="C1073" s="119" t="s">
        <v>1293</v>
      </c>
      <c r="D1073" s="119" t="s">
        <v>1274</v>
      </c>
      <c r="E1073" s="119" t="s">
        <v>1275</v>
      </c>
      <c r="F1073" s="119"/>
      <c r="G1073" s="119" t="s">
        <v>1276</v>
      </c>
      <c r="H1073" s="119" t="s">
        <v>1038</v>
      </c>
      <c r="I1073" s="119" t="s">
        <v>987</v>
      </c>
      <c r="J1073" s="119">
        <v>2020</v>
      </c>
      <c r="K1073" s="120">
        <v>2</v>
      </c>
    </row>
    <row r="1074" spans="1:11" x14ac:dyDescent="0.25">
      <c r="A1074" s="119" t="s">
        <v>1291</v>
      </c>
      <c r="B1074" s="119" t="s">
        <v>1292</v>
      </c>
      <c r="C1074" s="119" t="s">
        <v>1293</v>
      </c>
      <c r="D1074" s="119" t="s">
        <v>1274</v>
      </c>
      <c r="E1074" s="119" t="s">
        <v>1275</v>
      </c>
      <c r="F1074" s="119"/>
      <c r="G1074" s="119" t="s">
        <v>1276</v>
      </c>
      <c r="H1074" s="119" t="s">
        <v>1038</v>
      </c>
      <c r="I1074" s="119" t="s">
        <v>987</v>
      </c>
      <c r="J1074" s="119">
        <v>2050</v>
      </c>
      <c r="K1074" s="120">
        <v>2</v>
      </c>
    </row>
    <row r="1075" spans="1:11" x14ac:dyDescent="0.25">
      <c r="A1075" s="119" t="s">
        <v>1291</v>
      </c>
      <c r="B1075" s="119" t="s">
        <v>1292</v>
      </c>
      <c r="C1075" s="119" t="s">
        <v>1293</v>
      </c>
      <c r="D1075" s="119" t="s">
        <v>1274</v>
      </c>
      <c r="E1075" s="119" t="s">
        <v>1275</v>
      </c>
      <c r="F1075" s="119"/>
      <c r="G1075" s="119" t="s">
        <v>1276</v>
      </c>
      <c r="H1075" s="119" t="s">
        <v>1038</v>
      </c>
      <c r="I1075" s="119" t="s">
        <v>988</v>
      </c>
      <c r="J1075" s="119">
        <v>2020</v>
      </c>
      <c r="K1075" s="120">
        <v>2</v>
      </c>
    </row>
    <row r="1076" spans="1:11" x14ac:dyDescent="0.25">
      <c r="A1076" s="119" t="s">
        <v>1291</v>
      </c>
      <c r="B1076" s="119" t="s">
        <v>1292</v>
      </c>
      <c r="C1076" s="119" t="s">
        <v>1293</v>
      </c>
      <c r="D1076" s="119" t="s">
        <v>1274</v>
      </c>
      <c r="E1076" s="119" t="s">
        <v>1275</v>
      </c>
      <c r="F1076" s="119"/>
      <c r="G1076" s="119" t="s">
        <v>1276</v>
      </c>
      <c r="H1076" s="119" t="s">
        <v>1038</v>
      </c>
      <c r="I1076" s="119" t="s">
        <v>988</v>
      </c>
      <c r="J1076" s="119">
        <v>2050</v>
      </c>
      <c r="K1076" s="120">
        <v>2</v>
      </c>
    </row>
    <row r="1077" spans="1:11" x14ac:dyDescent="0.25">
      <c r="A1077" s="119" t="s">
        <v>1291</v>
      </c>
      <c r="B1077" s="119" t="s">
        <v>1292</v>
      </c>
      <c r="C1077" s="119" t="s">
        <v>1293</v>
      </c>
      <c r="D1077" s="119" t="s">
        <v>1274</v>
      </c>
      <c r="E1077" s="119" t="s">
        <v>1275</v>
      </c>
      <c r="F1077" s="119"/>
      <c r="G1077" s="119" t="s">
        <v>1276</v>
      </c>
      <c r="H1077" s="119" t="s">
        <v>1038</v>
      </c>
      <c r="I1077" s="119" t="s">
        <v>194</v>
      </c>
      <c r="J1077" s="119">
        <v>2020</v>
      </c>
      <c r="K1077" s="120">
        <v>2</v>
      </c>
    </row>
    <row r="1078" spans="1:11" x14ac:dyDescent="0.25">
      <c r="A1078" s="119" t="s">
        <v>1291</v>
      </c>
      <c r="B1078" s="119" t="s">
        <v>1292</v>
      </c>
      <c r="C1078" s="119" t="s">
        <v>1293</v>
      </c>
      <c r="D1078" s="119" t="s">
        <v>1274</v>
      </c>
      <c r="E1078" s="119" t="s">
        <v>1275</v>
      </c>
      <c r="F1078" s="119"/>
      <c r="G1078" s="119" t="s">
        <v>1276</v>
      </c>
      <c r="H1078" s="119" t="s">
        <v>1038</v>
      </c>
      <c r="I1078" s="119" t="s">
        <v>194</v>
      </c>
      <c r="J1078" s="119">
        <v>2030</v>
      </c>
      <c r="K1078" s="120">
        <v>2</v>
      </c>
    </row>
    <row r="1079" spans="1:11" x14ac:dyDescent="0.25">
      <c r="A1079" s="119" t="s">
        <v>1291</v>
      </c>
      <c r="B1079" s="119" t="s">
        <v>1292</v>
      </c>
      <c r="C1079" s="119" t="s">
        <v>1293</v>
      </c>
      <c r="D1079" s="119" t="s">
        <v>1274</v>
      </c>
      <c r="E1079" s="119" t="s">
        <v>1275</v>
      </c>
      <c r="F1079" s="119"/>
      <c r="G1079" s="119" t="s">
        <v>1276</v>
      </c>
      <c r="H1079" s="119" t="s">
        <v>1038</v>
      </c>
      <c r="I1079" s="119" t="s">
        <v>194</v>
      </c>
      <c r="J1079" s="119">
        <v>2040</v>
      </c>
      <c r="K1079" s="120">
        <v>2</v>
      </c>
    </row>
    <row r="1080" spans="1:11" x14ac:dyDescent="0.25">
      <c r="A1080" s="119" t="s">
        <v>1291</v>
      </c>
      <c r="B1080" s="119" t="s">
        <v>1292</v>
      </c>
      <c r="C1080" s="119" t="s">
        <v>1293</v>
      </c>
      <c r="D1080" s="119" t="s">
        <v>1274</v>
      </c>
      <c r="E1080" s="119" t="s">
        <v>1275</v>
      </c>
      <c r="F1080" s="119"/>
      <c r="G1080" s="119" t="s">
        <v>1276</v>
      </c>
      <c r="H1080" s="119" t="s">
        <v>1038</v>
      </c>
      <c r="I1080" s="119" t="s">
        <v>194</v>
      </c>
      <c r="J1080" s="119">
        <v>2050</v>
      </c>
      <c r="K1080" s="120">
        <v>2</v>
      </c>
    </row>
    <row r="1081" spans="1:11" x14ac:dyDescent="0.25">
      <c r="A1081" s="119" t="s">
        <v>1291</v>
      </c>
      <c r="B1081" s="119" t="s">
        <v>1292</v>
      </c>
      <c r="C1081" s="119" t="s">
        <v>1293</v>
      </c>
      <c r="D1081" s="119" t="s">
        <v>1277</v>
      </c>
      <c r="E1081" s="119" t="s">
        <v>1278</v>
      </c>
      <c r="F1081" s="119"/>
      <c r="G1081" s="119" t="s">
        <v>1279</v>
      </c>
      <c r="H1081" s="119"/>
      <c r="I1081" s="119" t="s">
        <v>987</v>
      </c>
      <c r="J1081" s="119">
        <v>2020</v>
      </c>
      <c r="K1081" s="120">
        <v>400</v>
      </c>
    </row>
    <row r="1082" spans="1:11" x14ac:dyDescent="0.25">
      <c r="A1082" s="119" t="s">
        <v>1291</v>
      </c>
      <c r="B1082" s="119" t="s">
        <v>1292</v>
      </c>
      <c r="C1082" s="119" t="s">
        <v>1293</v>
      </c>
      <c r="D1082" s="119" t="s">
        <v>1277</v>
      </c>
      <c r="E1082" s="119" t="s">
        <v>1278</v>
      </c>
      <c r="F1082" s="119"/>
      <c r="G1082" s="119" t="s">
        <v>1279</v>
      </c>
      <c r="H1082" s="119"/>
      <c r="I1082" s="119" t="s">
        <v>987</v>
      </c>
      <c r="J1082" s="119">
        <v>2050</v>
      </c>
      <c r="K1082" s="120">
        <v>150</v>
      </c>
    </row>
    <row r="1083" spans="1:11" x14ac:dyDescent="0.25">
      <c r="A1083" s="119" t="s">
        <v>1291</v>
      </c>
      <c r="B1083" s="119" t="s">
        <v>1292</v>
      </c>
      <c r="C1083" s="119" t="s">
        <v>1293</v>
      </c>
      <c r="D1083" s="119" t="s">
        <v>1277</v>
      </c>
      <c r="E1083" s="119" t="s">
        <v>1278</v>
      </c>
      <c r="F1083" s="119"/>
      <c r="G1083" s="119" t="s">
        <v>1279</v>
      </c>
      <c r="H1083" s="119"/>
      <c r="I1083" s="119" t="s">
        <v>988</v>
      </c>
      <c r="J1083" s="119">
        <v>2020</v>
      </c>
      <c r="K1083" s="120">
        <v>800</v>
      </c>
    </row>
    <row r="1084" spans="1:11" x14ac:dyDescent="0.25">
      <c r="A1084" s="119" t="s">
        <v>1291</v>
      </c>
      <c r="B1084" s="119" t="s">
        <v>1292</v>
      </c>
      <c r="C1084" s="119" t="s">
        <v>1293</v>
      </c>
      <c r="D1084" s="119" t="s">
        <v>1277</v>
      </c>
      <c r="E1084" s="119" t="s">
        <v>1278</v>
      </c>
      <c r="F1084" s="119"/>
      <c r="G1084" s="119" t="s">
        <v>1279</v>
      </c>
      <c r="H1084" s="119"/>
      <c r="I1084" s="119" t="s">
        <v>988</v>
      </c>
      <c r="J1084" s="119">
        <v>2050</v>
      </c>
      <c r="K1084" s="120">
        <v>400</v>
      </c>
    </row>
    <row r="1085" spans="1:11" x14ac:dyDescent="0.25">
      <c r="A1085" s="119" t="s">
        <v>1291</v>
      </c>
      <c r="B1085" s="119" t="s">
        <v>1292</v>
      </c>
      <c r="C1085" s="119" t="s">
        <v>1293</v>
      </c>
      <c r="D1085" s="119" t="s">
        <v>1277</v>
      </c>
      <c r="E1085" s="119" t="s">
        <v>1278</v>
      </c>
      <c r="F1085" s="119"/>
      <c r="G1085" s="119" t="s">
        <v>1279</v>
      </c>
      <c r="H1085" s="119"/>
      <c r="I1085" s="119" t="s">
        <v>194</v>
      </c>
      <c r="J1085" s="119">
        <v>2020</v>
      </c>
      <c r="K1085" s="120">
        <v>650</v>
      </c>
    </row>
    <row r="1086" spans="1:11" x14ac:dyDescent="0.25">
      <c r="A1086" s="119" t="s">
        <v>1291</v>
      </c>
      <c r="B1086" s="119" t="s">
        <v>1292</v>
      </c>
      <c r="C1086" s="119" t="s">
        <v>1293</v>
      </c>
      <c r="D1086" s="119" t="s">
        <v>1277</v>
      </c>
      <c r="E1086" s="119" t="s">
        <v>1278</v>
      </c>
      <c r="F1086" s="119"/>
      <c r="G1086" s="119" t="s">
        <v>1279</v>
      </c>
      <c r="H1086" s="119"/>
      <c r="I1086" s="119" t="s">
        <v>194</v>
      </c>
      <c r="J1086" s="119">
        <v>2030</v>
      </c>
      <c r="K1086" s="120">
        <v>450</v>
      </c>
    </row>
    <row r="1087" spans="1:11" x14ac:dyDescent="0.25">
      <c r="A1087" s="119" t="s">
        <v>1291</v>
      </c>
      <c r="B1087" s="119" t="s">
        <v>1292</v>
      </c>
      <c r="C1087" s="119" t="s">
        <v>1293</v>
      </c>
      <c r="D1087" s="119" t="s">
        <v>1277</v>
      </c>
      <c r="E1087" s="119" t="s">
        <v>1278</v>
      </c>
      <c r="F1087" s="119"/>
      <c r="G1087" s="119" t="s">
        <v>1279</v>
      </c>
      <c r="H1087" s="119"/>
      <c r="I1087" s="119" t="s">
        <v>194</v>
      </c>
      <c r="J1087" s="119">
        <v>2040</v>
      </c>
      <c r="K1087" s="120">
        <v>300</v>
      </c>
    </row>
    <row r="1088" spans="1:11" x14ac:dyDescent="0.25">
      <c r="A1088" s="119" t="s">
        <v>1291</v>
      </c>
      <c r="B1088" s="119" t="s">
        <v>1292</v>
      </c>
      <c r="C1088" s="119" t="s">
        <v>1293</v>
      </c>
      <c r="D1088" s="119" t="s">
        <v>1277</v>
      </c>
      <c r="E1088" s="119" t="s">
        <v>1278</v>
      </c>
      <c r="F1088" s="119"/>
      <c r="G1088" s="119" t="s">
        <v>1279</v>
      </c>
      <c r="H1088" s="119"/>
      <c r="I1088" s="119" t="s">
        <v>194</v>
      </c>
      <c r="J1088" s="119">
        <v>2050</v>
      </c>
      <c r="K1088" s="120">
        <v>250</v>
      </c>
    </row>
    <row r="1089" spans="1:11" x14ac:dyDescent="0.25">
      <c r="A1089" s="119" t="s">
        <v>1291</v>
      </c>
      <c r="B1089" s="119" t="s">
        <v>1292</v>
      </c>
      <c r="C1089" s="119" t="s">
        <v>1293</v>
      </c>
      <c r="D1089" s="119" t="s">
        <v>1280</v>
      </c>
      <c r="E1089" s="119" t="s">
        <v>1281</v>
      </c>
      <c r="F1089" s="119"/>
      <c r="G1089" s="119" t="s">
        <v>1282</v>
      </c>
      <c r="H1089" s="119"/>
      <c r="I1089" s="119" t="s">
        <v>987</v>
      </c>
      <c r="J1089" s="119">
        <v>2020</v>
      </c>
      <c r="K1089" s="120">
        <v>881.83421516754845</v>
      </c>
    </row>
    <row r="1090" spans="1:11" x14ac:dyDescent="0.25">
      <c r="A1090" s="119" t="s">
        <v>1291</v>
      </c>
      <c r="B1090" s="119" t="s">
        <v>1292</v>
      </c>
      <c r="C1090" s="119" t="s">
        <v>1293</v>
      </c>
      <c r="D1090" s="119" t="s">
        <v>1280</v>
      </c>
      <c r="E1090" s="119" t="s">
        <v>1281</v>
      </c>
      <c r="F1090" s="119"/>
      <c r="G1090" s="119" t="s">
        <v>1282</v>
      </c>
      <c r="H1090" s="119"/>
      <c r="I1090" s="119" t="s">
        <v>987</v>
      </c>
      <c r="J1090" s="119">
        <v>2050</v>
      </c>
      <c r="K1090" s="120">
        <v>297.61904761904771</v>
      </c>
    </row>
    <row r="1091" spans="1:11" x14ac:dyDescent="0.25">
      <c r="A1091" s="119" t="s">
        <v>1291</v>
      </c>
      <c r="B1091" s="119" t="s">
        <v>1292</v>
      </c>
      <c r="C1091" s="119" t="s">
        <v>1293</v>
      </c>
      <c r="D1091" s="119" t="s">
        <v>1280</v>
      </c>
      <c r="E1091" s="119" t="s">
        <v>1281</v>
      </c>
      <c r="F1091" s="119"/>
      <c r="G1091" s="119" t="s">
        <v>1282</v>
      </c>
      <c r="H1091" s="119"/>
      <c r="I1091" s="119" t="s">
        <v>988</v>
      </c>
      <c r="J1091" s="119">
        <v>2020</v>
      </c>
      <c r="K1091" s="120">
        <v>1587.3015873015879</v>
      </c>
    </row>
    <row r="1092" spans="1:11" x14ac:dyDescent="0.25">
      <c r="A1092" s="119" t="s">
        <v>1291</v>
      </c>
      <c r="B1092" s="119" t="s">
        <v>1292</v>
      </c>
      <c r="C1092" s="119" t="s">
        <v>1293</v>
      </c>
      <c r="D1092" s="119" t="s">
        <v>1280</v>
      </c>
      <c r="E1092" s="119" t="s">
        <v>1281</v>
      </c>
      <c r="F1092" s="119"/>
      <c r="G1092" s="119" t="s">
        <v>1282</v>
      </c>
      <c r="H1092" s="119"/>
      <c r="I1092" s="119" t="s">
        <v>988</v>
      </c>
      <c r="J1092" s="119">
        <v>2050</v>
      </c>
      <c r="K1092" s="120">
        <v>694.44444444444434</v>
      </c>
    </row>
    <row r="1093" spans="1:11" x14ac:dyDescent="0.25">
      <c r="A1093" s="119" t="s">
        <v>1291</v>
      </c>
      <c r="B1093" s="119" t="s">
        <v>1292</v>
      </c>
      <c r="C1093" s="119" t="s">
        <v>1293</v>
      </c>
      <c r="D1093" s="119" t="s">
        <v>1280</v>
      </c>
      <c r="E1093" s="119" t="s">
        <v>1281</v>
      </c>
      <c r="F1093" s="119"/>
      <c r="G1093" s="119" t="s">
        <v>1282</v>
      </c>
      <c r="H1093" s="119"/>
      <c r="I1093" s="119" t="s">
        <v>194</v>
      </c>
      <c r="J1093" s="119">
        <v>2020</v>
      </c>
      <c r="K1093" s="120">
        <v>1357.5605680868839</v>
      </c>
    </row>
    <row r="1094" spans="1:11" x14ac:dyDescent="0.25">
      <c r="A1094" s="119" t="s">
        <v>1291</v>
      </c>
      <c r="B1094" s="119" t="s">
        <v>1292</v>
      </c>
      <c r="C1094" s="119" t="s">
        <v>1293</v>
      </c>
      <c r="D1094" s="119" t="s">
        <v>1280</v>
      </c>
      <c r="E1094" s="119" t="s">
        <v>1281</v>
      </c>
      <c r="F1094" s="119"/>
      <c r="G1094" s="119" t="s">
        <v>1282</v>
      </c>
      <c r="H1094" s="119"/>
      <c r="I1094" s="119" t="s">
        <v>194</v>
      </c>
      <c r="J1094" s="119">
        <v>2030</v>
      </c>
      <c r="K1094" s="120">
        <v>919.11764705882331</v>
      </c>
    </row>
    <row r="1095" spans="1:11" x14ac:dyDescent="0.25">
      <c r="A1095" s="119" t="s">
        <v>1291</v>
      </c>
      <c r="B1095" s="119" t="s">
        <v>1292</v>
      </c>
      <c r="C1095" s="119" t="s">
        <v>1293</v>
      </c>
      <c r="D1095" s="119" t="s">
        <v>1280</v>
      </c>
      <c r="E1095" s="119" t="s">
        <v>1281</v>
      </c>
      <c r="F1095" s="119"/>
      <c r="G1095" s="119" t="s">
        <v>1282</v>
      </c>
      <c r="H1095" s="119"/>
      <c r="I1095" s="119" t="s">
        <v>194</v>
      </c>
      <c r="J1095" s="119">
        <v>2040</v>
      </c>
      <c r="K1095" s="120">
        <v>582.75058275058279</v>
      </c>
    </row>
    <row r="1096" spans="1:11" x14ac:dyDescent="0.25">
      <c r="A1096" s="119" t="s">
        <v>1291</v>
      </c>
      <c r="B1096" s="119" t="s">
        <v>1292</v>
      </c>
      <c r="C1096" s="119" t="s">
        <v>1293</v>
      </c>
      <c r="D1096" s="119" t="s">
        <v>1280</v>
      </c>
      <c r="E1096" s="119" t="s">
        <v>1281</v>
      </c>
      <c r="F1096" s="119"/>
      <c r="G1096" s="119" t="s">
        <v>1282</v>
      </c>
      <c r="H1096" s="119"/>
      <c r="I1096" s="119" t="s">
        <v>194</v>
      </c>
      <c r="J1096" s="119">
        <v>2050</v>
      </c>
      <c r="K1096" s="120">
        <v>462.96296296296288</v>
      </c>
    </row>
    <row r="1097" spans="1:11" x14ac:dyDescent="0.25">
      <c r="A1097" s="119" t="s">
        <v>1291</v>
      </c>
      <c r="B1097" s="119" t="s">
        <v>1292</v>
      </c>
      <c r="C1097" s="119" t="s">
        <v>1293</v>
      </c>
      <c r="D1097" s="119" t="s">
        <v>1283</v>
      </c>
      <c r="E1097" s="119" t="s">
        <v>1284</v>
      </c>
      <c r="F1097" s="119"/>
      <c r="G1097" s="119"/>
      <c r="H1097" s="119"/>
      <c r="I1097" s="119" t="s">
        <v>194</v>
      </c>
      <c r="J1097" s="119">
        <v>2020</v>
      </c>
      <c r="K1097" s="120" t="s">
        <v>31</v>
      </c>
    </row>
    <row r="1098" spans="1:11" x14ac:dyDescent="0.25">
      <c r="A1098" s="119" t="s">
        <v>1291</v>
      </c>
      <c r="B1098" s="119" t="s">
        <v>1292</v>
      </c>
      <c r="C1098" s="119" t="s">
        <v>1293</v>
      </c>
      <c r="D1098" s="119" t="s">
        <v>1283</v>
      </c>
      <c r="E1098" s="119" t="s">
        <v>1284</v>
      </c>
      <c r="F1098" s="119"/>
      <c r="G1098" s="119"/>
      <c r="H1098" s="119"/>
      <c r="I1098" s="119" t="s">
        <v>194</v>
      </c>
      <c r="J1098" s="119">
        <v>2030</v>
      </c>
      <c r="K1098" s="120" t="s">
        <v>31</v>
      </c>
    </row>
    <row r="1099" spans="1:11" x14ac:dyDescent="0.25">
      <c r="A1099" s="119" t="s">
        <v>1291</v>
      </c>
      <c r="B1099" s="119" t="s">
        <v>1292</v>
      </c>
      <c r="C1099" s="119" t="s">
        <v>1293</v>
      </c>
      <c r="D1099" s="119" t="s">
        <v>1283</v>
      </c>
      <c r="E1099" s="119" t="s">
        <v>1284</v>
      </c>
      <c r="F1099" s="119"/>
      <c r="G1099" s="119"/>
      <c r="H1099" s="119"/>
      <c r="I1099" s="119" t="s">
        <v>194</v>
      </c>
      <c r="J1099" s="119">
        <v>2040</v>
      </c>
      <c r="K1099" s="120" t="s">
        <v>31</v>
      </c>
    </row>
    <row r="1100" spans="1:11" x14ac:dyDescent="0.25">
      <c r="A1100" s="119" t="s">
        <v>1291</v>
      </c>
      <c r="B1100" s="119" t="s">
        <v>1292</v>
      </c>
      <c r="C1100" s="119" t="s">
        <v>1293</v>
      </c>
      <c r="D1100" s="119" t="s">
        <v>1283</v>
      </c>
      <c r="E1100" s="119" t="s">
        <v>1284</v>
      </c>
      <c r="F1100" s="119"/>
      <c r="G1100" s="119"/>
      <c r="H1100" s="119"/>
      <c r="I1100" s="119" t="s">
        <v>194</v>
      </c>
      <c r="J1100" s="119">
        <v>2050</v>
      </c>
      <c r="K1100" s="120" t="s">
        <v>31</v>
      </c>
    </row>
    <row r="1101" spans="1:11" x14ac:dyDescent="0.25">
      <c r="A1101" s="119" t="s">
        <v>1291</v>
      </c>
      <c r="B1101" s="119" t="s">
        <v>1292</v>
      </c>
      <c r="C1101" s="119" t="s">
        <v>1293</v>
      </c>
      <c r="D1101" s="119" t="s">
        <v>1285</v>
      </c>
      <c r="E1101" s="119" t="s">
        <v>1286</v>
      </c>
      <c r="F1101" s="119"/>
      <c r="G1101" s="119" t="s">
        <v>380</v>
      </c>
      <c r="H1101" s="119"/>
      <c r="I1101" s="119" t="s">
        <v>194</v>
      </c>
      <c r="J1101" s="119">
        <v>2020</v>
      </c>
      <c r="K1101" s="120" t="s">
        <v>31</v>
      </c>
    </row>
    <row r="1102" spans="1:11" x14ac:dyDescent="0.25">
      <c r="A1102" s="119" t="s">
        <v>1291</v>
      </c>
      <c r="B1102" s="119" t="s">
        <v>1292</v>
      </c>
      <c r="C1102" s="119" t="s">
        <v>1293</v>
      </c>
      <c r="D1102" s="119" t="s">
        <v>1285</v>
      </c>
      <c r="E1102" s="119" t="s">
        <v>1286</v>
      </c>
      <c r="F1102" s="119"/>
      <c r="G1102" s="119" t="s">
        <v>380</v>
      </c>
      <c r="H1102" s="119"/>
      <c r="I1102" s="119" t="s">
        <v>194</v>
      </c>
      <c r="J1102" s="119">
        <v>2030</v>
      </c>
      <c r="K1102" s="120" t="s">
        <v>31</v>
      </c>
    </row>
    <row r="1103" spans="1:11" x14ac:dyDescent="0.25">
      <c r="A1103" s="119" t="s">
        <v>1291</v>
      </c>
      <c r="B1103" s="119" t="s">
        <v>1292</v>
      </c>
      <c r="C1103" s="119" t="s">
        <v>1293</v>
      </c>
      <c r="D1103" s="119" t="s">
        <v>1285</v>
      </c>
      <c r="E1103" s="119" t="s">
        <v>1286</v>
      </c>
      <c r="F1103" s="119"/>
      <c r="G1103" s="119" t="s">
        <v>380</v>
      </c>
      <c r="H1103" s="119"/>
      <c r="I1103" s="119" t="s">
        <v>194</v>
      </c>
      <c r="J1103" s="119">
        <v>2040</v>
      </c>
      <c r="K1103" s="120" t="s">
        <v>31</v>
      </c>
    </row>
    <row r="1104" spans="1:11" x14ac:dyDescent="0.25">
      <c r="A1104" s="119" t="s">
        <v>1291</v>
      </c>
      <c r="B1104" s="119" t="s">
        <v>1292</v>
      </c>
      <c r="C1104" s="119" t="s">
        <v>1293</v>
      </c>
      <c r="D1104" s="119" t="s">
        <v>1285</v>
      </c>
      <c r="E1104" s="119" t="s">
        <v>1286</v>
      </c>
      <c r="F1104" s="119"/>
      <c r="G1104" s="119" t="s">
        <v>380</v>
      </c>
      <c r="H1104" s="119"/>
      <c r="I1104" s="119" t="s">
        <v>194</v>
      </c>
      <c r="J1104" s="119">
        <v>2050</v>
      </c>
      <c r="K1104" s="120" t="s">
        <v>31</v>
      </c>
    </row>
    <row r="1105" spans="1:11" x14ac:dyDescent="0.25">
      <c r="A1105" s="119" t="s">
        <v>1291</v>
      </c>
      <c r="B1105" s="119" t="s">
        <v>1292</v>
      </c>
      <c r="C1105" s="119" t="s">
        <v>1245</v>
      </c>
      <c r="D1105" s="119" t="s">
        <v>1287</v>
      </c>
      <c r="E1105" s="119" t="s">
        <v>1288</v>
      </c>
      <c r="F1105" s="119"/>
      <c r="G1105" s="119" t="s">
        <v>392</v>
      </c>
      <c r="H1105" s="119" t="s">
        <v>1033</v>
      </c>
      <c r="I1105" s="119" t="s">
        <v>987</v>
      </c>
      <c r="J1105" s="119">
        <v>2020</v>
      </c>
      <c r="K1105" s="120">
        <v>0.4</v>
      </c>
    </row>
    <row r="1106" spans="1:11" x14ac:dyDescent="0.25">
      <c r="A1106" s="119" t="s">
        <v>1291</v>
      </c>
      <c r="B1106" s="119" t="s">
        <v>1292</v>
      </c>
      <c r="C1106" s="119" t="s">
        <v>1245</v>
      </c>
      <c r="D1106" s="119" t="s">
        <v>1287</v>
      </c>
      <c r="E1106" s="119" t="s">
        <v>1288</v>
      </c>
      <c r="F1106" s="119"/>
      <c r="G1106" s="119" t="s">
        <v>392</v>
      </c>
      <c r="H1106" s="119" t="s">
        <v>1033</v>
      </c>
      <c r="I1106" s="119" t="s">
        <v>987</v>
      </c>
      <c r="J1106" s="119">
        <v>2050</v>
      </c>
      <c r="K1106" s="120">
        <v>1.2</v>
      </c>
    </row>
    <row r="1107" spans="1:11" x14ac:dyDescent="0.25">
      <c r="A1107" s="119" t="s">
        <v>1291</v>
      </c>
      <c r="B1107" s="119" t="s">
        <v>1292</v>
      </c>
      <c r="C1107" s="119" t="s">
        <v>1245</v>
      </c>
      <c r="D1107" s="119" t="s">
        <v>1287</v>
      </c>
      <c r="E1107" s="119" t="s">
        <v>1288</v>
      </c>
      <c r="F1107" s="119"/>
      <c r="G1107" s="119" t="s">
        <v>392</v>
      </c>
      <c r="H1107" s="119" t="s">
        <v>1033</v>
      </c>
      <c r="I1107" s="119" t="s">
        <v>988</v>
      </c>
      <c r="J1107" s="119">
        <v>2020</v>
      </c>
      <c r="K1107" s="120">
        <v>0.6</v>
      </c>
    </row>
    <row r="1108" spans="1:11" x14ac:dyDescent="0.25">
      <c r="A1108" s="119" t="s">
        <v>1291</v>
      </c>
      <c r="B1108" s="119" t="s">
        <v>1292</v>
      </c>
      <c r="C1108" s="119" t="s">
        <v>1245</v>
      </c>
      <c r="D1108" s="119" t="s">
        <v>1287</v>
      </c>
      <c r="E1108" s="119" t="s">
        <v>1288</v>
      </c>
      <c r="F1108" s="119"/>
      <c r="G1108" s="119" t="s">
        <v>392</v>
      </c>
      <c r="H1108" s="119" t="s">
        <v>1033</v>
      </c>
      <c r="I1108" s="119" t="s">
        <v>988</v>
      </c>
      <c r="J1108" s="119">
        <v>2050</v>
      </c>
      <c r="K1108" s="120">
        <v>1.5</v>
      </c>
    </row>
    <row r="1109" spans="1:11" x14ac:dyDescent="0.25">
      <c r="A1109" s="119" t="s">
        <v>1291</v>
      </c>
      <c r="B1109" s="119" t="s">
        <v>1292</v>
      </c>
      <c r="C1109" s="119" t="s">
        <v>1245</v>
      </c>
      <c r="D1109" s="119" t="s">
        <v>1287</v>
      </c>
      <c r="E1109" s="119" t="s">
        <v>1288</v>
      </c>
      <c r="F1109" s="119"/>
      <c r="G1109" s="119" t="s">
        <v>392</v>
      </c>
      <c r="H1109" s="119" t="s">
        <v>1033</v>
      </c>
      <c r="I1109" s="119" t="s">
        <v>194</v>
      </c>
      <c r="J1109" s="119">
        <v>2020</v>
      </c>
      <c r="K1109" s="120">
        <v>0.6</v>
      </c>
    </row>
    <row r="1110" spans="1:11" x14ac:dyDescent="0.25">
      <c r="A1110" s="119" t="s">
        <v>1291</v>
      </c>
      <c r="B1110" s="119" t="s">
        <v>1292</v>
      </c>
      <c r="C1110" s="119" t="s">
        <v>1245</v>
      </c>
      <c r="D1110" s="119" t="s">
        <v>1287</v>
      </c>
      <c r="E1110" s="119" t="s">
        <v>1288</v>
      </c>
      <c r="F1110" s="119"/>
      <c r="G1110" s="119" t="s">
        <v>392</v>
      </c>
      <c r="H1110" s="119" t="s">
        <v>1033</v>
      </c>
      <c r="I1110" s="119" t="s">
        <v>194</v>
      </c>
      <c r="J1110" s="119">
        <v>2030</v>
      </c>
      <c r="K1110" s="120">
        <v>1</v>
      </c>
    </row>
    <row r="1111" spans="1:11" x14ac:dyDescent="0.25">
      <c r="A1111" s="119" t="s">
        <v>1291</v>
      </c>
      <c r="B1111" s="119" t="s">
        <v>1292</v>
      </c>
      <c r="C1111" s="119" t="s">
        <v>1245</v>
      </c>
      <c r="D1111" s="119" t="s">
        <v>1287</v>
      </c>
      <c r="E1111" s="119" t="s">
        <v>1288</v>
      </c>
      <c r="F1111" s="119"/>
      <c r="G1111" s="119" t="s">
        <v>392</v>
      </c>
      <c r="H1111" s="119" t="s">
        <v>1033</v>
      </c>
      <c r="I1111" s="119" t="s">
        <v>194</v>
      </c>
      <c r="J1111" s="119">
        <v>2040</v>
      </c>
      <c r="K1111" s="120">
        <v>1.2</v>
      </c>
    </row>
    <row r="1112" spans="1:11" x14ac:dyDescent="0.25">
      <c r="A1112" s="119" t="s">
        <v>1291</v>
      </c>
      <c r="B1112" s="119" t="s">
        <v>1292</v>
      </c>
      <c r="C1112" s="119" t="s">
        <v>1245</v>
      </c>
      <c r="D1112" s="119" t="s">
        <v>1287</v>
      </c>
      <c r="E1112" s="119" t="s">
        <v>1288</v>
      </c>
      <c r="F1112" s="119"/>
      <c r="G1112" s="119" t="s">
        <v>392</v>
      </c>
      <c r="H1112" s="119" t="s">
        <v>1033</v>
      </c>
      <c r="I1112" s="119" t="s">
        <v>194</v>
      </c>
      <c r="J1112" s="119">
        <v>2050</v>
      </c>
      <c r="K1112" s="120">
        <v>1.5</v>
      </c>
    </row>
    <row r="1113" spans="1:11" x14ac:dyDescent="0.25">
      <c r="A1113" s="119" t="s">
        <v>1291</v>
      </c>
      <c r="B1113" s="119" t="s">
        <v>1292</v>
      </c>
      <c r="C1113" s="119" t="s">
        <v>1245</v>
      </c>
      <c r="D1113" s="119" t="s">
        <v>1289</v>
      </c>
      <c r="E1113" s="119" t="s">
        <v>1290</v>
      </c>
      <c r="F1113" s="119"/>
      <c r="G1113" s="119" t="s">
        <v>392</v>
      </c>
      <c r="H1113" s="119" t="s">
        <v>1033</v>
      </c>
      <c r="I1113" s="119" t="s">
        <v>987</v>
      </c>
      <c r="J1113" s="119">
        <v>2020</v>
      </c>
      <c r="K1113" s="120">
        <v>10</v>
      </c>
    </row>
    <row r="1114" spans="1:11" x14ac:dyDescent="0.25">
      <c r="A1114" s="119" t="s">
        <v>1291</v>
      </c>
      <c r="B1114" s="119" t="s">
        <v>1292</v>
      </c>
      <c r="C1114" s="119" t="s">
        <v>1245</v>
      </c>
      <c r="D1114" s="119" t="s">
        <v>1289</v>
      </c>
      <c r="E1114" s="119" t="s">
        <v>1290</v>
      </c>
      <c r="F1114" s="119"/>
      <c r="G1114" s="119" t="s">
        <v>392</v>
      </c>
      <c r="H1114" s="119" t="s">
        <v>1033</v>
      </c>
      <c r="I1114" s="119" t="s">
        <v>987</v>
      </c>
      <c r="J1114" s="119">
        <v>2050</v>
      </c>
      <c r="K1114" s="120">
        <v>5</v>
      </c>
    </row>
    <row r="1115" spans="1:11" x14ac:dyDescent="0.25">
      <c r="A1115" s="119" t="s">
        <v>1291</v>
      </c>
      <c r="B1115" s="119" t="s">
        <v>1292</v>
      </c>
      <c r="C1115" s="119" t="s">
        <v>1245</v>
      </c>
      <c r="D1115" s="119" t="s">
        <v>1289</v>
      </c>
      <c r="E1115" s="119" t="s">
        <v>1290</v>
      </c>
      <c r="F1115" s="119"/>
      <c r="G1115" s="119" t="s">
        <v>392</v>
      </c>
      <c r="H1115" s="119" t="s">
        <v>1033</v>
      </c>
      <c r="I1115" s="119" t="s">
        <v>988</v>
      </c>
      <c r="J1115" s="119">
        <v>2020</v>
      </c>
      <c r="K1115" s="120">
        <v>15</v>
      </c>
    </row>
    <row r="1116" spans="1:11" x14ac:dyDescent="0.25">
      <c r="A1116" s="119" t="s">
        <v>1291</v>
      </c>
      <c r="B1116" s="119" t="s">
        <v>1292</v>
      </c>
      <c r="C1116" s="119" t="s">
        <v>1245</v>
      </c>
      <c r="D1116" s="119" t="s">
        <v>1289</v>
      </c>
      <c r="E1116" s="119" t="s">
        <v>1290</v>
      </c>
      <c r="F1116" s="119"/>
      <c r="G1116" s="119" t="s">
        <v>392</v>
      </c>
      <c r="H1116" s="119" t="s">
        <v>1033</v>
      </c>
      <c r="I1116" s="119" t="s">
        <v>988</v>
      </c>
      <c r="J1116" s="119">
        <v>2050</v>
      </c>
      <c r="K1116" s="120">
        <v>10</v>
      </c>
    </row>
    <row r="1117" spans="1:11" x14ac:dyDescent="0.25">
      <c r="A1117" s="119" t="s">
        <v>1291</v>
      </c>
      <c r="B1117" s="119" t="s">
        <v>1292</v>
      </c>
      <c r="C1117" s="119" t="s">
        <v>1245</v>
      </c>
      <c r="D1117" s="119" t="s">
        <v>1289</v>
      </c>
      <c r="E1117" s="119" t="s">
        <v>1290</v>
      </c>
      <c r="F1117" s="119"/>
      <c r="G1117" s="119" t="s">
        <v>392</v>
      </c>
      <c r="H1117" s="119" t="s">
        <v>1033</v>
      </c>
      <c r="I1117" s="119" t="s">
        <v>194</v>
      </c>
      <c r="J1117" s="119">
        <v>2020</v>
      </c>
      <c r="K1117" s="120">
        <v>12.5</v>
      </c>
    </row>
    <row r="1118" spans="1:11" x14ac:dyDescent="0.25">
      <c r="A1118" s="119" t="s">
        <v>1291</v>
      </c>
      <c r="B1118" s="119" t="s">
        <v>1292</v>
      </c>
      <c r="C1118" s="119" t="s">
        <v>1245</v>
      </c>
      <c r="D1118" s="119" t="s">
        <v>1289</v>
      </c>
      <c r="E1118" s="119" t="s">
        <v>1290</v>
      </c>
      <c r="F1118" s="119"/>
      <c r="G1118" s="119" t="s">
        <v>392</v>
      </c>
      <c r="H1118" s="119" t="s">
        <v>1033</v>
      </c>
      <c r="I1118" s="119" t="s">
        <v>194</v>
      </c>
      <c r="J1118" s="119">
        <v>2030</v>
      </c>
      <c r="K1118" s="120">
        <v>10</v>
      </c>
    </row>
    <row r="1119" spans="1:11" x14ac:dyDescent="0.25">
      <c r="A1119" s="119" t="s">
        <v>1291</v>
      </c>
      <c r="B1119" s="119" t="s">
        <v>1292</v>
      </c>
      <c r="C1119" s="119" t="s">
        <v>1245</v>
      </c>
      <c r="D1119" s="119" t="s">
        <v>1289</v>
      </c>
      <c r="E1119" s="119" t="s">
        <v>1290</v>
      </c>
      <c r="F1119" s="119"/>
      <c r="G1119" s="119" t="s">
        <v>392</v>
      </c>
      <c r="H1119" s="119" t="s">
        <v>1033</v>
      </c>
      <c r="I1119" s="119" t="s">
        <v>194</v>
      </c>
      <c r="J1119" s="119">
        <v>2040</v>
      </c>
      <c r="K1119" s="120">
        <v>8</v>
      </c>
    </row>
    <row r="1120" spans="1:11" x14ac:dyDescent="0.25">
      <c r="A1120" s="119" t="s">
        <v>1291</v>
      </c>
      <c r="B1120" s="119" t="s">
        <v>1292</v>
      </c>
      <c r="C1120" s="119" t="s">
        <v>1245</v>
      </c>
      <c r="D1120" s="119" t="s">
        <v>1289</v>
      </c>
      <c r="E1120" s="119" t="s">
        <v>1290</v>
      </c>
      <c r="F1120" s="119"/>
      <c r="G1120" s="119" t="s">
        <v>392</v>
      </c>
      <c r="H1120" s="119" t="s">
        <v>1033</v>
      </c>
      <c r="I1120" s="119" t="s">
        <v>194</v>
      </c>
      <c r="J1120" s="119">
        <v>2050</v>
      </c>
      <c r="K1120" s="120">
        <v>7.5</v>
      </c>
    </row>
    <row r="1121" spans="1:11" x14ac:dyDescent="0.25">
      <c r="A1121" s="119" t="s">
        <v>1294</v>
      </c>
      <c r="B1121" s="119" t="s">
        <v>1295</v>
      </c>
      <c r="C1121" s="119" t="s">
        <v>195</v>
      </c>
      <c r="D1121" s="119" t="s">
        <v>1254</v>
      </c>
      <c r="E1121" s="119" t="s">
        <v>1255</v>
      </c>
      <c r="F1121" s="119"/>
      <c r="G1121" s="119" t="s">
        <v>368</v>
      </c>
      <c r="H1121" s="119"/>
      <c r="I1121" s="119" t="s">
        <v>987</v>
      </c>
      <c r="J1121" s="119">
        <v>2020</v>
      </c>
      <c r="K1121" s="120">
        <v>24.072907290729081</v>
      </c>
    </row>
    <row r="1122" spans="1:11" x14ac:dyDescent="0.25">
      <c r="A1122" s="119" t="s">
        <v>1294</v>
      </c>
      <c r="B1122" s="119" t="s">
        <v>1295</v>
      </c>
      <c r="C1122" s="119" t="s">
        <v>195</v>
      </c>
      <c r="D1122" s="119" t="s">
        <v>1254</v>
      </c>
      <c r="E1122" s="119" t="s">
        <v>1255</v>
      </c>
      <c r="F1122" s="119"/>
      <c r="G1122" s="119" t="s">
        <v>368</v>
      </c>
      <c r="H1122" s="119"/>
      <c r="I1122" s="119" t="s">
        <v>987</v>
      </c>
      <c r="J1122" s="119">
        <v>2050</v>
      </c>
      <c r="K1122" s="120">
        <v>14.61596159615962</v>
      </c>
    </row>
    <row r="1123" spans="1:11" x14ac:dyDescent="0.25">
      <c r="A1123" s="119" t="s">
        <v>1294</v>
      </c>
      <c r="B1123" s="119" t="s">
        <v>1295</v>
      </c>
      <c r="C1123" s="119" t="s">
        <v>195</v>
      </c>
      <c r="D1123" s="119" t="s">
        <v>1254</v>
      </c>
      <c r="E1123" s="119" t="s">
        <v>1255</v>
      </c>
      <c r="F1123" s="119"/>
      <c r="G1123" s="119" t="s">
        <v>368</v>
      </c>
      <c r="H1123" s="119"/>
      <c r="I1123" s="119" t="s">
        <v>988</v>
      </c>
      <c r="J1123" s="119">
        <v>2020</v>
      </c>
      <c r="K1123" s="120">
        <v>19.344434443444332</v>
      </c>
    </row>
    <row r="1124" spans="1:11" x14ac:dyDescent="0.25">
      <c r="A1124" s="119" t="s">
        <v>1294</v>
      </c>
      <c r="B1124" s="119" t="s">
        <v>1295</v>
      </c>
      <c r="C1124" s="119" t="s">
        <v>195</v>
      </c>
      <c r="D1124" s="119" t="s">
        <v>1254</v>
      </c>
      <c r="E1124" s="119" t="s">
        <v>1255</v>
      </c>
      <c r="F1124" s="119"/>
      <c r="G1124" s="119" t="s">
        <v>368</v>
      </c>
      <c r="H1124" s="119"/>
      <c r="I1124" s="119" t="s">
        <v>988</v>
      </c>
      <c r="J1124" s="119">
        <v>2050</v>
      </c>
      <c r="K1124" s="120">
        <v>12.251725172517251</v>
      </c>
    </row>
    <row r="1125" spans="1:11" x14ac:dyDescent="0.25">
      <c r="A1125" s="119" t="s">
        <v>1294</v>
      </c>
      <c r="B1125" s="119" t="s">
        <v>1295</v>
      </c>
      <c r="C1125" s="119" t="s">
        <v>195</v>
      </c>
      <c r="D1125" s="119" t="s">
        <v>1254</v>
      </c>
      <c r="E1125" s="119" t="s">
        <v>1255</v>
      </c>
      <c r="F1125" s="119"/>
      <c r="G1125" s="119" t="s">
        <v>368</v>
      </c>
      <c r="H1125" s="119"/>
      <c r="I1125" s="119" t="s">
        <v>194</v>
      </c>
      <c r="J1125" s="119">
        <v>2020</v>
      </c>
      <c r="K1125" s="120">
        <v>26.437143714371441</v>
      </c>
    </row>
    <row r="1126" spans="1:11" x14ac:dyDescent="0.25">
      <c r="A1126" s="119" t="s">
        <v>1294</v>
      </c>
      <c r="B1126" s="119" t="s">
        <v>1295</v>
      </c>
      <c r="C1126" s="119" t="s">
        <v>195</v>
      </c>
      <c r="D1126" s="119" t="s">
        <v>1254</v>
      </c>
      <c r="E1126" s="119" t="s">
        <v>1255</v>
      </c>
      <c r="F1126" s="119"/>
      <c r="G1126" s="119" t="s">
        <v>368</v>
      </c>
      <c r="H1126" s="119"/>
      <c r="I1126" s="119" t="s">
        <v>194</v>
      </c>
      <c r="J1126" s="119">
        <v>2030</v>
      </c>
      <c r="K1126" s="120">
        <v>17.57125712571256</v>
      </c>
    </row>
    <row r="1127" spans="1:11" x14ac:dyDescent="0.25">
      <c r="A1127" s="119" t="s">
        <v>1294</v>
      </c>
      <c r="B1127" s="119" t="s">
        <v>1295</v>
      </c>
      <c r="C1127" s="119" t="s">
        <v>195</v>
      </c>
      <c r="D1127" s="119" t="s">
        <v>1254</v>
      </c>
      <c r="E1127" s="119" t="s">
        <v>1255</v>
      </c>
      <c r="F1127" s="119"/>
      <c r="G1127" s="119" t="s">
        <v>368</v>
      </c>
      <c r="H1127" s="119"/>
      <c r="I1127" s="119" t="s">
        <v>194</v>
      </c>
      <c r="J1127" s="119">
        <v>2040</v>
      </c>
      <c r="K1127" s="120">
        <v>14.61596159615962</v>
      </c>
    </row>
    <row r="1128" spans="1:11" x14ac:dyDescent="0.25">
      <c r="A1128" s="119" t="s">
        <v>1294</v>
      </c>
      <c r="B1128" s="119" t="s">
        <v>1295</v>
      </c>
      <c r="C1128" s="119" t="s">
        <v>195</v>
      </c>
      <c r="D1128" s="119" t="s">
        <v>1254</v>
      </c>
      <c r="E1128" s="119" t="s">
        <v>1255</v>
      </c>
      <c r="F1128" s="119"/>
      <c r="G1128" s="119" t="s">
        <v>368</v>
      </c>
      <c r="H1128" s="119"/>
      <c r="I1128" s="119" t="s">
        <v>194</v>
      </c>
      <c r="J1128" s="119">
        <v>2050</v>
      </c>
      <c r="K1128" s="120">
        <v>11.66066606660668</v>
      </c>
    </row>
    <row r="1129" spans="1:11" x14ac:dyDescent="0.25">
      <c r="A1129" s="119" t="s">
        <v>1294</v>
      </c>
      <c r="B1129" s="119" t="s">
        <v>1295</v>
      </c>
      <c r="C1129" s="119" t="s">
        <v>195</v>
      </c>
      <c r="D1129" s="119" t="s">
        <v>1256</v>
      </c>
      <c r="E1129" s="119" t="s">
        <v>1255</v>
      </c>
      <c r="F1129" s="119"/>
      <c r="G1129" s="119" t="s">
        <v>199</v>
      </c>
      <c r="H1129" s="119"/>
      <c r="I1129" s="119" t="s">
        <v>987</v>
      </c>
      <c r="J1129" s="119">
        <v>2020</v>
      </c>
      <c r="K1129" s="120">
        <v>5</v>
      </c>
    </row>
    <row r="1130" spans="1:11" x14ac:dyDescent="0.25">
      <c r="A1130" s="119" t="s">
        <v>1294</v>
      </c>
      <c r="B1130" s="119" t="s">
        <v>1295</v>
      </c>
      <c r="C1130" s="119" t="s">
        <v>195</v>
      </c>
      <c r="D1130" s="119" t="s">
        <v>1256</v>
      </c>
      <c r="E1130" s="119" t="s">
        <v>1255</v>
      </c>
      <c r="F1130" s="119"/>
      <c r="G1130" s="119" t="s">
        <v>199</v>
      </c>
      <c r="H1130" s="119"/>
      <c r="I1130" s="119" t="s">
        <v>987</v>
      </c>
      <c r="J1130" s="119">
        <v>2050</v>
      </c>
      <c r="K1130" s="120">
        <v>5</v>
      </c>
    </row>
    <row r="1131" spans="1:11" x14ac:dyDescent="0.25">
      <c r="A1131" s="119" t="s">
        <v>1294</v>
      </c>
      <c r="B1131" s="119" t="s">
        <v>1295</v>
      </c>
      <c r="C1131" s="119" t="s">
        <v>195</v>
      </c>
      <c r="D1131" s="119" t="s">
        <v>1256</v>
      </c>
      <c r="E1131" s="119" t="s">
        <v>1255</v>
      </c>
      <c r="F1131" s="119"/>
      <c r="G1131" s="119" t="s">
        <v>199</v>
      </c>
      <c r="H1131" s="119"/>
      <c r="I1131" s="119" t="s">
        <v>988</v>
      </c>
      <c r="J1131" s="119">
        <v>2020</v>
      </c>
      <c r="K1131" s="120">
        <v>5</v>
      </c>
    </row>
    <row r="1132" spans="1:11" x14ac:dyDescent="0.25">
      <c r="A1132" s="119" t="s">
        <v>1294</v>
      </c>
      <c r="B1132" s="119" t="s">
        <v>1295</v>
      </c>
      <c r="C1132" s="119" t="s">
        <v>195</v>
      </c>
      <c r="D1132" s="119" t="s">
        <v>1256</v>
      </c>
      <c r="E1132" s="119" t="s">
        <v>1255</v>
      </c>
      <c r="F1132" s="119"/>
      <c r="G1132" s="119" t="s">
        <v>199</v>
      </c>
      <c r="H1132" s="119"/>
      <c r="I1132" s="119" t="s">
        <v>988</v>
      </c>
      <c r="J1132" s="119">
        <v>2050</v>
      </c>
      <c r="K1132" s="120">
        <v>5</v>
      </c>
    </row>
    <row r="1133" spans="1:11" x14ac:dyDescent="0.25">
      <c r="A1133" s="119" t="s">
        <v>1294</v>
      </c>
      <c r="B1133" s="119" t="s">
        <v>1295</v>
      </c>
      <c r="C1133" s="119" t="s">
        <v>195</v>
      </c>
      <c r="D1133" s="119" t="s">
        <v>1256</v>
      </c>
      <c r="E1133" s="119" t="s">
        <v>1255</v>
      </c>
      <c r="F1133" s="119"/>
      <c r="G1133" s="119" t="s">
        <v>199</v>
      </c>
      <c r="H1133" s="119"/>
      <c r="I1133" s="119" t="s">
        <v>194</v>
      </c>
      <c r="J1133" s="119">
        <v>2020</v>
      </c>
      <c r="K1133" s="120">
        <v>5</v>
      </c>
    </row>
    <row r="1134" spans="1:11" x14ac:dyDescent="0.25">
      <c r="A1134" s="119" t="s">
        <v>1294</v>
      </c>
      <c r="B1134" s="119" t="s">
        <v>1295</v>
      </c>
      <c r="C1134" s="119" t="s">
        <v>195</v>
      </c>
      <c r="D1134" s="119" t="s">
        <v>1256</v>
      </c>
      <c r="E1134" s="119" t="s">
        <v>1255</v>
      </c>
      <c r="F1134" s="119"/>
      <c r="G1134" s="119" t="s">
        <v>199</v>
      </c>
      <c r="H1134" s="119"/>
      <c r="I1134" s="119" t="s">
        <v>194</v>
      </c>
      <c r="J1134" s="119">
        <v>2030</v>
      </c>
      <c r="K1134" s="120">
        <v>5</v>
      </c>
    </row>
    <row r="1135" spans="1:11" x14ac:dyDescent="0.25">
      <c r="A1135" s="119" t="s">
        <v>1294</v>
      </c>
      <c r="B1135" s="119" t="s">
        <v>1295</v>
      </c>
      <c r="C1135" s="119" t="s">
        <v>195</v>
      </c>
      <c r="D1135" s="119" t="s">
        <v>1256</v>
      </c>
      <c r="E1135" s="119" t="s">
        <v>1255</v>
      </c>
      <c r="F1135" s="119"/>
      <c r="G1135" s="119" t="s">
        <v>199</v>
      </c>
      <c r="H1135" s="119"/>
      <c r="I1135" s="119" t="s">
        <v>194</v>
      </c>
      <c r="J1135" s="119">
        <v>2040</v>
      </c>
      <c r="K1135" s="120">
        <v>5</v>
      </c>
    </row>
    <row r="1136" spans="1:11" x14ac:dyDescent="0.25">
      <c r="A1136" s="119" t="s">
        <v>1294</v>
      </c>
      <c r="B1136" s="119" t="s">
        <v>1295</v>
      </c>
      <c r="C1136" s="119" t="s">
        <v>195</v>
      </c>
      <c r="D1136" s="119" t="s">
        <v>1256</v>
      </c>
      <c r="E1136" s="119" t="s">
        <v>1255</v>
      </c>
      <c r="F1136" s="119"/>
      <c r="G1136" s="119" t="s">
        <v>199</v>
      </c>
      <c r="H1136" s="119"/>
      <c r="I1136" s="119" t="s">
        <v>194</v>
      </c>
      <c r="J1136" s="119">
        <v>2050</v>
      </c>
      <c r="K1136" s="120">
        <v>5</v>
      </c>
    </row>
    <row r="1137" spans="1:11" x14ac:dyDescent="0.25">
      <c r="A1137" s="119" t="s">
        <v>1294</v>
      </c>
      <c r="B1137" s="119" t="s">
        <v>1295</v>
      </c>
      <c r="C1137" s="119" t="s">
        <v>195</v>
      </c>
      <c r="D1137" s="119" t="s">
        <v>200</v>
      </c>
      <c r="E1137" s="119" t="s">
        <v>202</v>
      </c>
      <c r="F1137" s="119"/>
      <c r="G1137" s="119" t="s">
        <v>1257</v>
      </c>
      <c r="H1137" s="119"/>
      <c r="I1137" s="119" t="s">
        <v>987</v>
      </c>
      <c r="J1137" s="119">
        <v>2020</v>
      </c>
      <c r="K1137" s="120">
        <v>0.33</v>
      </c>
    </row>
    <row r="1138" spans="1:11" x14ac:dyDescent="0.25">
      <c r="A1138" s="119" t="s">
        <v>1294</v>
      </c>
      <c r="B1138" s="119" t="s">
        <v>1295</v>
      </c>
      <c r="C1138" s="119" t="s">
        <v>195</v>
      </c>
      <c r="D1138" s="119" t="s">
        <v>200</v>
      </c>
      <c r="E1138" s="119" t="s">
        <v>202</v>
      </c>
      <c r="F1138" s="119"/>
      <c r="G1138" s="119" t="s">
        <v>1257</v>
      </c>
      <c r="H1138" s="119"/>
      <c r="I1138" s="119" t="s">
        <v>987</v>
      </c>
      <c r="J1138" s="119">
        <v>2050</v>
      </c>
      <c r="K1138" s="120">
        <v>0.33</v>
      </c>
    </row>
    <row r="1139" spans="1:11" x14ac:dyDescent="0.25">
      <c r="A1139" s="119" t="s">
        <v>1294</v>
      </c>
      <c r="B1139" s="119" t="s">
        <v>1295</v>
      </c>
      <c r="C1139" s="119" t="s">
        <v>195</v>
      </c>
      <c r="D1139" s="119" t="s">
        <v>200</v>
      </c>
      <c r="E1139" s="119" t="s">
        <v>202</v>
      </c>
      <c r="F1139" s="119"/>
      <c r="G1139" s="119" t="s">
        <v>1257</v>
      </c>
      <c r="H1139" s="119"/>
      <c r="I1139" s="119" t="s">
        <v>988</v>
      </c>
      <c r="J1139" s="119">
        <v>2020</v>
      </c>
      <c r="K1139" s="120">
        <v>0.33</v>
      </c>
    </row>
    <row r="1140" spans="1:11" x14ac:dyDescent="0.25">
      <c r="A1140" s="119" t="s">
        <v>1294</v>
      </c>
      <c r="B1140" s="119" t="s">
        <v>1295</v>
      </c>
      <c r="C1140" s="119" t="s">
        <v>195</v>
      </c>
      <c r="D1140" s="119" t="s">
        <v>200</v>
      </c>
      <c r="E1140" s="119" t="s">
        <v>202</v>
      </c>
      <c r="F1140" s="119"/>
      <c r="G1140" s="119" t="s">
        <v>1257</v>
      </c>
      <c r="H1140" s="119"/>
      <c r="I1140" s="119" t="s">
        <v>988</v>
      </c>
      <c r="J1140" s="119">
        <v>2050</v>
      </c>
      <c r="K1140" s="120">
        <v>0.33</v>
      </c>
    </row>
    <row r="1141" spans="1:11" x14ac:dyDescent="0.25">
      <c r="A1141" s="119" t="s">
        <v>1294</v>
      </c>
      <c r="B1141" s="119" t="s">
        <v>1295</v>
      </c>
      <c r="C1141" s="119" t="s">
        <v>195</v>
      </c>
      <c r="D1141" s="119" t="s">
        <v>200</v>
      </c>
      <c r="E1141" s="119" t="s">
        <v>202</v>
      </c>
      <c r="F1141" s="119"/>
      <c r="G1141" s="119" t="s">
        <v>1257</v>
      </c>
      <c r="H1141" s="119"/>
      <c r="I1141" s="119" t="s">
        <v>194</v>
      </c>
      <c r="J1141" s="119">
        <v>2020</v>
      </c>
      <c r="K1141" s="120">
        <v>0.33</v>
      </c>
    </row>
    <row r="1142" spans="1:11" x14ac:dyDescent="0.25">
      <c r="A1142" s="119" t="s">
        <v>1294</v>
      </c>
      <c r="B1142" s="119" t="s">
        <v>1295</v>
      </c>
      <c r="C1142" s="119" t="s">
        <v>195</v>
      </c>
      <c r="D1142" s="119" t="s">
        <v>200</v>
      </c>
      <c r="E1142" s="119" t="s">
        <v>202</v>
      </c>
      <c r="F1142" s="119"/>
      <c r="G1142" s="119" t="s">
        <v>1257</v>
      </c>
      <c r="H1142" s="119"/>
      <c r="I1142" s="119" t="s">
        <v>194</v>
      </c>
      <c r="J1142" s="119">
        <v>2030</v>
      </c>
      <c r="K1142" s="120">
        <v>0.33</v>
      </c>
    </row>
    <row r="1143" spans="1:11" x14ac:dyDescent="0.25">
      <c r="A1143" s="119" t="s">
        <v>1294</v>
      </c>
      <c r="B1143" s="119" t="s">
        <v>1295</v>
      </c>
      <c r="C1143" s="119" t="s">
        <v>195</v>
      </c>
      <c r="D1143" s="119" t="s">
        <v>200</v>
      </c>
      <c r="E1143" s="119" t="s">
        <v>202</v>
      </c>
      <c r="F1143" s="119"/>
      <c r="G1143" s="119" t="s">
        <v>1257</v>
      </c>
      <c r="H1143" s="119"/>
      <c r="I1143" s="119" t="s">
        <v>194</v>
      </c>
      <c r="J1143" s="119">
        <v>2040</v>
      </c>
      <c r="K1143" s="120">
        <v>0.33</v>
      </c>
    </row>
    <row r="1144" spans="1:11" x14ac:dyDescent="0.25">
      <c r="A1144" s="119" t="s">
        <v>1294</v>
      </c>
      <c r="B1144" s="119" t="s">
        <v>1295</v>
      </c>
      <c r="C1144" s="119" t="s">
        <v>195</v>
      </c>
      <c r="D1144" s="119" t="s">
        <v>200</v>
      </c>
      <c r="E1144" s="119" t="s">
        <v>202</v>
      </c>
      <c r="F1144" s="119"/>
      <c r="G1144" s="119" t="s">
        <v>1257</v>
      </c>
      <c r="H1144" s="119"/>
      <c r="I1144" s="119" t="s">
        <v>194</v>
      </c>
      <c r="J1144" s="119">
        <v>2050</v>
      </c>
      <c r="K1144" s="120">
        <v>0.33</v>
      </c>
    </row>
    <row r="1145" spans="1:11" x14ac:dyDescent="0.25">
      <c r="A1145" s="119" t="s">
        <v>1294</v>
      </c>
      <c r="B1145" s="119" t="s">
        <v>1295</v>
      </c>
      <c r="C1145" s="119" t="s">
        <v>195</v>
      </c>
      <c r="D1145" s="119" t="s">
        <v>1258</v>
      </c>
      <c r="E1145" s="119" t="s">
        <v>1259</v>
      </c>
      <c r="F1145" s="119"/>
      <c r="G1145" s="119"/>
      <c r="H1145" s="119"/>
      <c r="I1145" s="119" t="s">
        <v>987</v>
      </c>
      <c r="J1145" s="119">
        <v>2020</v>
      </c>
      <c r="K1145" s="120">
        <v>100</v>
      </c>
    </row>
    <row r="1146" spans="1:11" x14ac:dyDescent="0.25">
      <c r="A1146" s="119" t="s">
        <v>1294</v>
      </c>
      <c r="B1146" s="119" t="s">
        <v>1295</v>
      </c>
      <c r="C1146" s="119" t="s">
        <v>195</v>
      </c>
      <c r="D1146" s="119" t="s">
        <v>1258</v>
      </c>
      <c r="E1146" s="119" t="s">
        <v>1259</v>
      </c>
      <c r="F1146" s="119"/>
      <c r="G1146" s="119"/>
      <c r="H1146" s="119"/>
      <c r="I1146" s="119" t="s">
        <v>987</v>
      </c>
      <c r="J1146" s="119">
        <v>2050</v>
      </c>
      <c r="K1146" s="120">
        <v>100</v>
      </c>
    </row>
    <row r="1147" spans="1:11" x14ac:dyDescent="0.25">
      <c r="A1147" s="119" t="s">
        <v>1294</v>
      </c>
      <c r="B1147" s="119" t="s">
        <v>1295</v>
      </c>
      <c r="C1147" s="119" t="s">
        <v>195</v>
      </c>
      <c r="D1147" s="119" t="s">
        <v>1258</v>
      </c>
      <c r="E1147" s="119" t="s">
        <v>1259</v>
      </c>
      <c r="F1147" s="119"/>
      <c r="G1147" s="119"/>
      <c r="H1147" s="119"/>
      <c r="I1147" s="119" t="s">
        <v>988</v>
      </c>
      <c r="J1147" s="119">
        <v>2020</v>
      </c>
      <c r="K1147" s="120">
        <v>100</v>
      </c>
    </row>
    <row r="1148" spans="1:11" x14ac:dyDescent="0.25">
      <c r="A1148" s="119" t="s">
        <v>1294</v>
      </c>
      <c r="B1148" s="119" t="s">
        <v>1295</v>
      </c>
      <c r="C1148" s="119" t="s">
        <v>195</v>
      </c>
      <c r="D1148" s="119" t="s">
        <v>1258</v>
      </c>
      <c r="E1148" s="119" t="s">
        <v>1259</v>
      </c>
      <c r="F1148" s="119"/>
      <c r="G1148" s="119"/>
      <c r="H1148" s="119"/>
      <c r="I1148" s="119" t="s">
        <v>988</v>
      </c>
      <c r="J1148" s="119">
        <v>2050</v>
      </c>
      <c r="K1148" s="120">
        <v>100</v>
      </c>
    </row>
    <row r="1149" spans="1:11" x14ac:dyDescent="0.25">
      <c r="A1149" s="119" t="s">
        <v>1294</v>
      </c>
      <c r="B1149" s="119" t="s">
        <v>1295</v>
      </c>
      <c r="C1149" s="119" t="s">
        <v>195</v>
      </c>
      <c r="D1149" s="119" t="s">
        <v>1258</v>
      </c>
      <c r="E1149" s="119" t="s">
        <v>1259</v>
      </c>
      <c r="F1149" s="119"/>
      <c r="G1149" s="119"/>
      <c r="H1149" s="119"/>
      <c r="I1149" s="119" t="s">
        <v>194</v>
      </c>
      <c r="J1149" s="119">
        <v>2020</v>
      </c>
      <c r="K1149" s="120">
        <v>100</v>
      </c>
    </row>
    <row r="1150" spans="1:11" x14ac:dyDescent="0.25">
      <c r="A1150" s="119" t="s">
        <v>1294</v>
      </c>
      <c r="B1150" s="119" t="s">
        <v>1295</v>
      </c>
      <c r="C1150" s="119" t="s">
        <v>195</v>
      </c>
      <c r="D1150" s="119" t="s">
        <v>1258</v>
      </c>
      <c r="E1150" s="119" t="s">
        <v>1259</v>
      </c>
      <c r="F1150" s="119"/>
      <c r="G1150" s="119"/>
      <c r="H1150" s="119"/>
      <c r="I1150" s="119" t="s">
        <v>194</v>
      </c>
      <c r="J1150" s="119">
        <v>2030</v>
      </c>
      <c r="K1150" s="120">
        <v>100</v>
      </c>
    </row>
    <row r="1151" spans="1:11" x14ac:dyDescent="0.25">
      <c r="A1151" s="119" t="s">
        <v>1294</v>
      </c>
      <c r="B1151" s="119" t="s">
        <v>1295</v>
      </c>
      <c r="C1151" s="119" t="s">
        <v>195</v>
      </c>
      <c r="D1151" s="119" t="s">
        <v>1258</v>
      </c>
      <c r="E1151" s="119" t="s">
        <v>1259</v>
      </c>
      <c r="F1151" s="119"/>
      <c r="G1151" s="119"/>
      <c r="H1151" s="119"/>
      <c r="I1151" s="119" t="s">
        <v>194</v>
      </c>
      <c r="J1151" s="119">
        <v>2040</v>
      </c>
      <c r="K1151" s="120">
        <v>100</v>
      </c>
    </row>
    <row r="1152" spans="1:11" x14ac:dyDescent="0.25">
      <c r="A1152" s="119" t="s">
        <v>1294</v>
      </c>
      <c r="B1152" s="119" t="s">
        <v>1295</v>
      </c>
      <c r="C1152" s="119" t="s">
        <v>195</v>
      </c>
      <c r="D1152" s="119" t="s">
        <v>1258</v>
      </c>
      <c r="E1152" s="119" t="s">
        <v>1259</v>
      </c>
      <c r="F1152" s="119"/>
      <c r="G1152" s="119"/>
      <c r="H1152" s="119"/>
      <c r="I1152" s="119" t="s">
        <v>194</v>
      </c>
      <c r="J1152" s="119">
        <v>2050</v>
      </c>
      <c r="K1152" s="120">
        <v>100</v>
      </c>
    </row>
    <row r="1153" spans="1:11" x14ac:dyDescent="0.25">
      <c r="A1153" s="119" t="s">
        <v>1294</v>
      </c>
      <c r="B1153" s="119" t="s">
        <v>1295</v>
      </c>
      <c r="C1153" s="119" t="s">
        <v>195</v>
      </c>
      <c r="D1153" s="119" t="s">
        <v>1086</v>
      </c>
      <c r="E1153" s="119" t="s">
        <v>1074</v>
      </c>
      <c r="F1153" s="119"/>
      <c r="G1153" s="119" t="s">
        <v>210</v>
      </c>
      <c r="H1153" s="119"/>
      <c r="I1153" s="119" t="s">
        <v>987</v>
      </c>
      <c r="J1153" s="119">
        <v>2020</v>
      </c>
      <c r="K1153" s="120">
        <v>2</v>
      </c>
    </row>
    <row r="1154" spans="1:11" x14ac:dyDescent="0.25">
      <c r="A1154" s="119" t="s">
        <v>1294</v>
      </c>
      <c r="B1154" s="119" t="s">
        <v>1295</v>
      </c>
      <c r="C1154" s="119" t="s">
        <v>195</v>
      </c>
      <c r="D1154" s="119" t="s">
        <v>1086</v>
      </c>
      <c r="E1154" s="119" t="s">
        <v>1074</v>
      </c>
      <c r="F1154" s="119"/>
      <c r="G1154" s="119" t="s">
        <v>210</v>
      </c>
      <c r="H1154" s="119"/>
      <c r="I1154" s="119" t="s">
        <v>987</v>
      </c>
      <c r="J1154" s="119">
        <v>2050</v>
      </c>
      <c r="K1154" s="120">
        <v>2</v>
      </c>
    </row>
    <row r="1155" spans="1:11" x14ac:dyDescent="0.25">
      <c r="A1155" s="119" t="s">
        <v>1294</v>
      </c>
      <c r="B1155" s="119" t="s">
        <v>1295</v>
      </c>
      <c r="C1155" s="119" t="s">
        <v>195</v>
      </c>
      <c r="D1155" s="119" t="s">
        <v>1086</v>
      </c>
      <c r="E1155" s="119" t="s">
        <v>1074</v>
      </c>
      <c r="F1155" s="119"/>
      <c r="G1155" s="119" t="s">
        <v>210</v>
      </c>
      <c r="H1155" s="119"/>
      <c r="I1155" s="119" t="s">
        <v>988</v>
      </c>
      <c r="J1155" s="119">
        <v>2020</v>
      </c>
      <c r="K1155" s="120">
        <v>2</v>
      </c>
    </row>
    <row r="1156" spans="1:11" x14ac:dyDescent="0.25">
      <c r="A1156" s="119" t="s">
        <v>1294</v>
      </c>
      <c r="B1156" s="119" t="s">
        <v>1295</v>
      </c>
      <c r="C1156" s="119" t="s">
        <v>195</v>
      </c>
      <c r="D1156" s="119" t="s">
        <v>1086</v>
      </c>
      <c r="E1156" s="119" t="s">
        <v>1074</v>
      </c>
      <c r="F1156" s="119"/>
      <c r="G1156" s="119" t="s">
        <v>210</v>
      </c>
      <c r="H1156" s="119"/>
      <c r="I1156" s="119" t="s">
        <v>988</v>
      </c>
      <c r="J1156" s="119">
        <v>2050</v>
      </c>
      <c r="K1156" s="120">
        <v>2</v>
      </c>
    </row>
    <row r="1157" spans="1:11" x14ac:dyDescent="0.25">
      <c r="A1157" s="119" t="s">
        <v>1294</v>
      </c>
      <c r="B1157" s="119" t="s">
        <v>1295</v>
      </c>
      <c r="C1157" s="119" t="s">
        <v>195</v>
      </c>
      <c r="D1157" s="119" t="s">
        <v>1086</v>
      </c>
      <c r="E1157" s="119" t="s">
        <v>1074</v>
      </c>
      <c r="F1157" s="119"/>
      <c r="G1157" s="119" t="s">
        <v>210</v>
      </c>
      <c r="H1157" s="119"/>
      <c r="I1157" s="119" t="s">
        <v>194</v>
      </c>
      <c r="J1157" s="119">
        <v>2020</v>
      </c>
      <c r="K1157" s="120">
        <v>2</v>
      </c>
    </row>
    <row r="1158" spans="1:11" x14ac:dyDescent="0.25">
      <c r="A1158" s="119" t="s">
        <v>1294</v>
      </c>
      <c r="B1158" s="119" t="s">
        <v>1295</v>
      </c>
      <c r="C1158" s="119" t="s">
        <v>195</v>
      </c>
      <c r="D1158" s="119" t="s">
        <v>1086</v>
      </c>
      <c r="E1158" s="119" t="s">
        <v>1074</v>
      </c>
      <c r="F1158" s="119"/>
      <c r="G1158" s="119" t="s">
        <v>210</v>
      </c>
      <c r="H1158" s="119"/>
      <c r="I1158" s="119" t="s">
        <v>194</v>
      </c>
      <c r="J1158" s="119">
        <v>2030</v>
      </c>
      <c r="K1158" s="120">
        <v>2</v>
      </c>
    </row>
    <row r="1159" spans="1:11" x14ac:dyDescent="0.25">
      <c r="A1159" s="119" t="s">
        <v>1294</v>
      </c>
      <c r="B1159" s="119" t="s">
        <v>1295</v>
      </c>
      <c r="C1159" s="119" t="s">
        <v>195</v>
      </c>
      <c r="D1159" s="119" t="s">
        <v>1086</v>
      </c>
      <c r="E1159" s="119" t="s">
        <v>1074</v>
      </c>
      <c r="F1159" s="119"/>
      <c r="G1159" s="119" t="s">
        <v>210</v>
      </c>
      <c r="H1159" s="119"/>
      <c r="I1159" s="119" t="s">
        <v>194</v>
      </c>
      <c r="J1159" s="119">
        <v>2040</v>
      </c>
      <c r="K1159" s="120">
        <v>2</v>
      </c>
    </row>
    <row r="1160" spans="1:11" x14ac:dyDescent="0.25">
      <c r="A1160" s="119" t="s">
        <v>1294</v>
      </c>
      <c r="B1160" s="119" t="s">
        <v>1295</v>
      </c>
      <c r="C1160" s="119" t="s">
        <v>195</v>
      </c>
      <c r="D1160" s="119" t="s">
        <v>1086</v>
      </c>
      <c r="E1160" s="119" t="s">
        <v>1074</v>
      </c>
      <c r="F1160" s="119"/>
      <c r="G1160" s="119" t="s">
        <v>210</v>
      </c>
      <c r="H1160" s="119"/>
      <c r="I1160" s="119" t="s">
        <v>194</v>
      </c>
      <c r="J1160" s="119">
        <v>2050</v>
      </c>
      <c r="K1160" s="120">
        <v>2</v>
      </c>
    </row>
    <row r="1161" spans="1:11" x14ac:dyDescent="0.25">
      <c r="A1161" s="119" t="s">
        <v>1294</v>
      </c>
      <c r="B1161" s="119" t="s">
        <v>1295</v>
      </c>
      <c r="C1161" s="119" t="s">
        <v>195</v>
      </c>
      <c r="D1161" s="119" t="s">
        <v>1260</v>
      </c>
      <c r="E1161" s="119" t="s">
        <v>1259</v>
      </c>
      <c r="F1161" s="119"/>
      <c r="G1161" s="119"/>
      <c r="H1161" s="119"/>
      <c r="I1161" s="119" t="s">
        <v>987</v>
      </c>
      <c r="J1161" s="119">
        <v>2020</v>
      </c>
      <c r="K1161" s="120">
        <v>29.072907290729081</v>
      </c>
    </row>
    <row r="1162" spans="1:11" x14ac:dyDescent="0.25">
      <c r="A1162" s="119" t="s">
        <v>1294</v>
      </c>
      <c r="B1162" s="119" t="s">
        <v>1295</v>
      </c>
      <c r="C1162" s="119" t="s">
        <v>195</v>
      </c>
      <c r="D1162" s="119" t="s">
        <v>1260</v>
      </c>
      <c r="E1162" s="119" t="s">
        <v>1259</v>
      </c>
      <c r="F1162" s="119"/>
      <c r="G1162" s="119"/>
      <c r="H1162" s="119"/>
      <c r="I1162" s="119" t="s">
        <v>987</v>
      </c>
      <c r="J1162" s="119">
        <v>2050</v>
      </c>
      <c r="K1162" s="120">
        <v>19.615961596159622</v>
      </c>
    </row>
    <row r="1163" spans="1:11" x14ac:dyDescent="0.25">
      <c r="A1163" s="119" t="s">
        <v>1294</v>
      </c>
      <c r="B1163" s="119" t="s">
        <v>1295</v>
      </c>
      <c r="C1163" s="119" t="s">
        <v>195</v>
      </c>
      <c r="D1163" s="119" t="s">
        <v>1260</v>
      </c>
      <c r="E1163" s="119" t="s">
        <v>1259</v>
      </c>
      <c r="F1163" s="119"/>
      <c r="G1163" s="119"/>
      <c r="H1163" s="119"/>
      <c r="I1163" s="119" t="s">
        <v>988</v>
      </c>
      <c r="J1163" s="119">
        <v>2020</v>
      </c>
      <c r="K1163" s="120">
        <v>24.344434443444332</v>
      </c>
    </row>
    <row r="1164" spans="1:11" x14ac:dyDescent="0.25">
      <c r="A1164" s="119" t="s">
        <v>1294</v>
      </c>
      <c r="B1164" s="119" t="s">
        <v>1295</v>
      </c>
      <c r="C1164" s="119" t="s">
        <v>195</v>
      </c>
      <c r="D1164" s="119" t="s">
        <v>1260</v>
      </c>
      <c r="E1164" s="119" t="s">
        <v>1259</v>
      </c>
      <c r="F1164" s="119"/>
      <c r="G1164" s="119"/>
      <c r="H1164" s="119"/>
      <c r="I1164" s="119" t="s">
        <v>988</v>
      </c>
      <c r="J1164" s="119">
        <v>2050</v>
      </c>
      <c r="K1164" s="120">
        <v>17.251725172517251</v>
      </c>
    </row>
    <row r="1165" spans="1:11" x14ac:dyDescent="0.25">
      <c r="A1165" s="119" t="s">
        <v>1294</v>
      </c>
      <c r="B1165" s="119" t="s">
        <v>1295</v>
      </c>
      <c r="C1165" s="119" t="s">
        <v>195</v>
      </c>
      <c r="D1165" s="119" t="s">
        <v>1260</v>
      </c>
      <c r="E1165" s="119" t="s">
        <v>1259</v>
      </c>
      <c r="F1165" s="119"/>
      <c r="G1165" s="119"/>
      <c r="H1165" s="119"/>
      <c r="I1165" s="119" t="s">
        <v>194</v>
      </c>
      <c r="J1165" s="119">
        <v>2020</v>
      </c>
      <c r="K1165" s="120">
        <v>31.437143714371441</v>
      </c>
    </row>
    <row r="1166" spans="1:11" x14ac:dyDescent="0.25">
      <c r="A1166" s="119" t="s">
        <v>1294</v>
      </c>
      <c r="B1166" s="119" t="s">
        <v>1295</v>
      </c>
      <c r="C1166" s="119" t="s">
        <v>195</v>
      </c>
      <c r="D1166" s="119" t="s">
        <v>1260</v>
      </c>
      <c r="E1166" s="119" t="s">
        <v>1259</v>
      </c>
      <c r="F1166" s="119"/>
      <c r="G1166" s="119"/>
      <c r="H1166" s="119"/>
      <c r="I1166" s="119" t="s">
        <v>194</v>
      </c>
      <c r="J1166" s="119">
        <v>2030</v>
      </c>
      <c r="K1166" s="120">
        <v>22.57125712571256</v>
      </c>
    </row>
    <row r="1167" spans="1:11" x14ac:dyDescent="0.25">
      <c r="A1167" s="119" t="s">
        <v>1294</v>
      </c>
      <c r="B1167" s="119" t="s">
        <v>1295</v>
      </c>
      <c r="C1167" s="119" t="s">
        <v>195</v>
      </c>
      <c r="D1167" s="119" t="s">
        <v>1260</v>
      </c>
      <c r="E1167" s="119" t="s">
        <v>1259</v>
      </c>
      <c r="F1167" s="119"/>
      <c r="G1167" s="119"/>
      <c r="H1167" s="119"/>
      <c r="I1167" s="119" t="s">
        <v>194</v>
      </c>
      <c r="J1167" s="119">
        <v>2040</v>
      </c>
      <c r="K1167" s="120">
        <v>19.615961596159622</v>
      </c>
    </row>
    <row r="1168" spans="1:11" x14ac:dyDescent="0.25">
      <c r="A1168" s="119" t="s">
        <v>1294</v>
      </c>
      <c r="B1168" s="119" t="s">
        <v>1295</v>
      </c>
      <c r="C1168" s="119" t="s">
        <v>195</v>
      </c>
      <c r="D1168" s="119" t="s">
        <v>1260</v>
      </c>
      <c r="E1168" s="119" t="s">
        <v>1259</v>
      </c>
      <c r="F1168" s="119"/>
      <c r="G1168" s="119"/>
      <c r="H1168" s="119"/>
      <c r="I1168" s="119" t="s">
        <v>194</v>
      </c>
      <c r="J1168" s="119">
        <v>2050</v>
      </c>
      <c r="K1168" s="120">
        <v>16.66066606660668</v>
      </c>
    </row>
    <row r="1169" spans="1:11" x14ac:dyDescent="0.25">
      <c r="A1169" s="119" t="s">
        <v>1294</v>
      </c>
      <c r="B1169" s="119" t="s">
        <v>1295</v>
      </c>
      <c r="C1169" s="119" t="s">
        <v>195</v>
      </c>
      <c r="D1169" s="119" t="s">
        <v>1261</v>
      </c>
      <c r="E1169" s="119" t="s">
        <v>1259</v>
      </c>
      <c r="F1169" s="119"/>
      <c r="G1169" s="119" t="s">
        <v>227</v>
      </c>
      <c r="H1169" s="119" t="s">
        <v>1036</v>
      </c>
      <c r="I1169" s="119" t="s">
        <v>987</v>
      </c>
      <c r="J1169" s="119">
        <v>2020</v>
      </c>
      <c r="K1169" s="120">
        <v>60</v>
      </c>
    </row>
    <row r="1170" spans="1:11" x14ac:dyDescent="0.25">
      <c r="A1170" s="119" t="s">
        <v>1294</v>
      </c>
      <c r="B1170" s="119" t="s">
        <v>1295</v>
      </c>
      <c r="C1170" s="119" t="s">
        <v>195</v>
      </c>
      <c r="D1170" s="119" t="s">
        <v>1261</v>
      </c>
      <c r="E1170" s="119" t="s">
        <v>1259</v>
      </c>
      <c r="F1170" s="119"/>
      <c r="G1170" s="119" t="s">
        <v>227</v>
      </c>
      <c r="H1170" s="119" t="s">
        <v>1036</v>
      </c>
      <c r="I1170" s="119" t="s">
        <v>987</v>
      </c>
      <c r="J1170" s="119">
        <v>2050</v>
      </c>
      <c r="K1170" s="120">
        <v>68</v>
      </c>
    </row>
    <row r="1171" spans="1:11" x14ac:dyDescent="0.25">
      <c r="A1171" s="119" t="s">
        <v>1294</v>
      </c>
      <c r="B1171" s="119" t="s">
        <v>1295</v>
      </c>
      <c r="C1171" s="119" t="s">
        <v>195</v>
      </c>
      <c r="D1171" s="119" t="s">
        <v>1261</v>
      </c>
      <c r="E1171" s="119" t="s">
        <v>1259</v>
      </c>
      <c r="F1171" s="119"/>
      <c r="G1171" s="119" t="s">
        <v>227</v>
      </c>
      <c r="H1171" s="119" t="s">
        <v>1036</v>
      </c>
      <c r="I1171" s="119" t="s">
        <v>988</v>
      </c>
      <c r="J1171" s="119">
        <v>2020</v>
      </c>
      <c r="K1171" s="120">
        <v>64</v>
      </c>
    </row>
    <row r="1172" spans="1:11" x14ac:dyDescent="0.25">
      <c r="A1172" s="119" t="s">
        <v>1294</v>
      </c>
      <c r="B1172" s="119" t="s">
        <v>1295</v>
      </c>
      <c r="C1172" s="119" t="s">
        <v>195</v>
      </c>
      <c r="D1172" s="119" t="s">
        <v>1261</v>
      </c>
      <c r="E1172" s="119" t="s">
        <v>1259</v>
      </c>
      <c r="F1172" s="119"/>
      <c r="G1172" s="119" t="s">
        <v>227</v>
      </c>
      <c r="H1172" s="119" t="s">
        <v>1036</v>
      </c>
      <c r="I1172" s="119" t="s">
        <v>988</v>
      </c>
      <c r="J1172" s="119">
        <v>2050</v>
      </c>
      <c r="K1172" s="120">
        <v>70</v>
      </c>
    </row>
    <row r="1173" spans="1:11" x14ac:dyDescent="0.25">
      <c r="A1173" s="119" t="s">
        <v>1294</v>
      </c>
      <c r="B1173" s="119" t="s">
        <v>1295</v>
      </c>
      <c r="C1173" s="119" t="s">
        <v>195</v>
      </c>
      <c r="D1173" s="119" t="s">
        <v>1261</v>
      </c>
      <c r="E1173" s="119" t="s">
        <v>1259</v>
      </c>
      <c r="F1173" s="119"/>
      <c r="G1173" s="119" t="s">
        <v>227</v>
      </c>
      <c r="H1173" s="119" t="s">
        <v>1036</v>
      </c>
      <c r="I1173" s="119" t="s">
        <v>194</v>
      </c>
      <c r="J1173" s="119">
        <v>2020</v>
      </c>
      <c r="K1173" s="120">
        <v>58</v>
      </c>
    </row>
    <row r="1174" spans="1:11" x14ac:dyDescent="0.25">
      <c r="A1174" s="119" t="s">
        <v>1294</v>
      </c>
      <c r="B1174" s="119" t="s">
        <v>1295</v>
      </c>
      <c r="C1174" s="119" t="s">
        <v>195</v>
      </c>
      <c r="D1174" s="119" t="s">
        <v>1261</v>
      </c>
      <c r="E1174" s="119" t="s">
        <v>1259</v>
      </c>
      <c r="F1174" s="119"/>
      <c r="G1174" s="119" t="s">
        <v>227</v>
      </c>
      <c r="H1174" s="119" t="s">
        <v>1036</v>
      </c>
      <c r="I1174" s="119" t="s">
        <v>194</v>
      </c>
      <c r="J1174" s="119">
        <v>2030</v>
      </c>
      <c r="K1174" s="120">
        <v>65.5</v>
      </c>
    </row>
    <row r="1175" spans="1:11" x14ac:dyDescent="0.25">
      <c r="A1175" s="119" t="s">
        <v>1294</v>
      </c>
      <c r="B1175" s="119" t="s">
        <v>1295</v>
      </c>
      <c r="C1175" s="119" t="s">
        <v>195</v>
      </c>
      <c r="D1175" s="119" t="s">
        <v>1261</v>
      </c>
      <c r="E1175" s="119" t="s">
        <v>1259</v>
      </c>
      <c r="F1175" s="119"/>
      <c r="G1175" s="119" t="s">
        <v>227</v>
      </c>
      <c r="H1175" s="119" t="s">
        <v>1036</v>
      </c>
      <c r="I1175" s="119" t="s">
        <v>194</v>
      </c>
      <c r="J1175" s="119">
        <v>2040</v>
      </c>
      <c r="K1175" s="120">
        <v>68</v>
      </c>
    </row>
    <row r="1176" spans="1:11" x14ac:dyDescent="0.25">
      <c r="A1176" s="119" t="s">
        <v>1294</v>
      </c>
      <c r="B1176" s="119" t="s">
        <v>1295</v>
      </c>
      <c r="C1176" s="119" t="s">
        <v>195</v>
      </c>
      <c r="D1176" s="119" t="s">
        <v>1261</v>
      </c>
      <c r="E1176" s="119" t="s">
        <v>1259</v>
      </c>
      <c r="F1176" s="119"/>
      <c r="G1176" s="119" t="s">
        <v>227</v>
      </c>
      <c r="H1176" s="119" t="s">
        <v>1036</v>
      </c>
      <c r="I1176" s="119" t="s">
        <v>194</v>
      </c>
      <c r="J1176" s="119">
        <v>2050</v>
      </c>
      <c r="K1176" s="120">
        <v>70.5</v>
      </c>
    </row>
    <row r="1177" spans="1:11" x14ac:dyDescent="0.25">
      <c r="A1177" s="119" t="s">
        <v>1294</v>
      </c>
      <c r="B1177" s="119" t="s">
        <v>1295</v>
      </c>
      <c r="C1177" s="119" t="s">
        <v>195</v>
      </c>
      <c r="D1177" s="119" t="s">
        <v>1262</v>
      </c>
      <c r="E1177" s="119" t="s">
        <v>1263</v>
      </c>
      <c r="F1177" s="119"/>
      <c r="G1177" s="119" t="s">
        <v>227</v>
      </c>
      <c r="H1177" s="119" t="s">
        <v>1036</v>
      </c>
      <c r="I1177" s="119" t="s">
        <v>987</v>
      </c>
      <c r="J1177" s="119">
        <v>2020</v>
      </c>
      <c r="K1177" s="120">
        <v>18.001800180018002</v>
      </c>
    </row>
    <row r="1178" spans="1:11" x14ac:dyDescent="0.25">
      <c r="A1178" s="119" t="s">
        <v>1294</v>
      </c>
      <c r="B1178" s="119" t="s">
        <v>1295</v>
      </c>
      <c r="C1178" s="119" t="s">
        <v>195</v>
      </c>
      <c r="D1178" s="119" t="s">
        <v>1262</v>
      </c>
      <c r="E1178" s="119" t="s">
        <v>1263</v>
      </c>
      <c r="F1178" s="119"/>
      <c r="G1178" s="119" t="s">
        <v>227</v>
      </c>
      <c r="H1178" s="119" t="s">
        <v>1036</v>
      </c>
      <c r="I1178" s="119" t="s">
        <v>987</v>
      </c>
      <c r="J1178" s="119">
        <v>2050</v>
      </c>
      <c r="K1178" s="120">
        <v>20.402040204020398</v>
      </c>
    </row>
    <row r="1179" spans="1:11" x14ac:dyDescent="0.25">
      <c r="A1179" s="119" t="s">
        <v>1294</v>
      </c>
      <c r="B1179" s="119" t="s">
        <v>1295</v>
      </c>
      <c r="C1179" s="119" t="s">
        <v>195</v>
      </c>
      <c r="D1179" s="119" t="s">
        <v>1262</v>
      </c>
      <c r="E1179" s="119" t="s">
        <v>1263</v>
      </c>
      <c r="F1179" s="119"/>
      <c r="G1179" s="119" t="s">
        <v>227</v>
      </c>
      <c r="H1179" s="119" t="s">
        <v>1036</v>
      </c>
      <c r="I1179" s="119" t="s">
        <v>988</v>
      </c>
      <c r="J1179" s="119">
        <v>2020</v>
      </c>
      <c r="K1179" s="120">
        <v>19.201920192019209</v>
      </c>
    </row>
    <row r="1180" spans="1:11" x14ac:dyDescent="0.25">
      <c r="A1180" s="119" t="s">
        <v>1294</v>
      </c>
      <c r="B1180" s="119" t="s">
        <v>1295</v>
      </c>
      <c r="C1180" s="119" t="s">
        <v>195</v>
      </c>
      <c r="D1180" s="119" t="s">
        <v>1262</v>
      </c>
      <c r="E1180" s="119" t="s">
        <v>1263</v>
      </c>
      <c r="F1180" s="119"/>
      <c r="G1180" s="119" t="s">
        <v>227</v>
      </c>
      <c r="H1180" s="119" t="s">
        <v>1036</v>
      </c>
      <c r="I1180" s="119" t="s">
        <v>988</v>
      </c>
      <c r="J1180" s="119">
        <v>2050</v>
      </c>
      <c r="K1180" s="120">
        <v>21.002100210020998</v>
      </c>
    </row>
    <row r="1181" spans="1:11" x14ac:dyDescent="0.25">
      <c r="A1181" s="119" t="s">
        <v>1294</v>
      </c>
      <c r="B1181" s="119" t="s">
        <v>1295</v>
      </c>
      <c r="C1181" s="119" t="s">
        <v>195</v>
      </c>
      <c r="D1181" s="119" t="s">
        <v>1262</v>
      </c>
      <c r="E1181" s="119" t="s">
        <v>1263</v>
      </c>
      <c r="F1181" s="119"/>
      <c r="G1181" s="119" t="s">
        <v>227</v>
      </c>
      <c r="H1181" s="119" t="s">
        <v>1036</v>
      </c>
      <c r="I1181" s="119" t="s">
        <v>194</v>
      </c>
      <c r="J1181" s="119">
        <v>2020</v>
      </c>
      <c r="K1181" s="120">
        <v>17.401740174017402</v>
      </c>
    </row>
    <row r="1182" spans="1:11" x14ac:dyDescent="0.25">
      <c r="A1182" s="119" t="s">
        <v>1294</v>
      </c>
      <c r="B1182" s="119" t="s">
        <v>1295</v>
      </c>
      <c r="C1182" s="119" t="s">
        <v>195</v>
      </c>
      <c r="D1182" s="119" t="s">
        <v>1262</v>
      </c>
      <c r="E1182" s="119" t="s">
        <v>1263</v>
      </c>
      <c r="F1182" s="119"/>
      <c r="G1182" s="119" t="s">
        <v>227</v>
      </c>
      <c r="H1182" s="119" t="s">
        <v>1036</v>
      </c>
      <c r="I1182" s="119" t="s">
        <v>194</v>
      </c>
      <c r="J1182" s="119">
        <v>2030</v>
      </c>
      <c r="K1182" s="120">
        <v>19.651965196519651</v>
      </c>
    </row>
    <row r="1183" spans="1:11" x14ac:dyDescent="0.25">
      <c r="A1183" s="119" t="s">
        <v>1294</v>
      </c>
      <c r="B1183" s="119" t="s">
        <v>1295</v>
      </c>
      <c r="C1183" s="119" t="s">
        <v>195</v>
      </c>
      <c r="D1183" s="119" t="s">
        <v>1262</v>
      </c>
      <c r="E1183" s="119" t="s">
        <v>1263</v>
      </c>
      <c r="F1183" s="119"/>
      <c r="G1183" s="119" t="s">
        <v>227</v>
      </c>
      <c r="H1183" s="119" t="s">
        <v>1036</v>
      </c>
      <c r="I1183" s="119" t="s">
        <v>194</v>
      </c>
      <c r="J1183" s="119">
        <v>2040</v>
      </c>
      <c r="K1183" s="120">
        <v>20.402040204020398</v>
      </c>
    </row>
    <row r="1184" spans="1:11" x14ac:dyDescent="0.25">
      <c r="A1184" s="119" t="s">
        <v>1294</v>
      </c>
      <c r="B1184" s="119" t="s">
        <v>1295</v>
      </c>
      <c r="C1184" s="119" t="s">
        <v>195</v>
      </c>
      <c r="D1184" s="119" t="s">
        <v>1262</v>
      </c>
      <c r="E1184" s="119" t="s">
        <v>1263</v>
      </c>
      <c r="F1184" s="119"/>
      <c r="G1184" s="119" t="s">
        <v>227</v>
      </c>
      <c r="H1184" s="119" t="s">
        <v>1036</v>
      </c>
      <c r="I1184" s="119" t="s">
        <v>194</v>
      </c>
      <c r="J1184" s="119">
        <v>2050</v>
      </c>
      <c r="K1184" s="120">
        <v>21.152115211521149</v>
      </c>
    </row>
    <row r="1185" spans="1:11" x14ac:dyDescent="0.25">
      <c r="A1185" s="119" t="s">
        <v>1294</v>
      </c>
      <c r="B1185" s="119" t="s">
        <v>1295</v>
      </c>
      <c r="C1185" s="119" t="s">
        <v>195</v>
      </c>
      <c r="D1185" s="119" t="s">
        <v>1087</v>
      </c>
      <c r="E1185" s="119" t="s">
        <v>1088</v>
      </c>
      <c r="F1185" s="119"/>
      <c r="G1185" s="119" t="s">
        <v>210</v>
      </c>
      <c r="H1185" s="119"/>
      <c r="I1185" s="119" t="s">
        <v>987</v>
      </c>
      <c r="J1185" s="119">
        <v>2020</v>
      </c>
      <c r="K1185" s="120">
        <v>2</v>
      </c>
    </row>
    <row r="1186" spans="1:11" x14ac:dyDescent="0.25">
      <c r="A1186" s="119" t="s">
        <v>1294</v>
      </c>
      <c r="B1186" s="119" t="s">
        <v>1295</v>
      </c>
      <c r="C1186" s="119" t="s">
        <v>195</v>
      </c>
      <c r="D1186" s="119" t="s">
        <v>1087</v>
      </c>
      <c r="E1186" s="119" t="s">
        <v>1088</v>
      </c>
      <c r="F1186" s="119"/>
      <c r="G1186" s="119" t="s">
        <v>210</v>
      </c>
      <c r="H1186" s="119"/>
      <c r="I1186" s="119" t="s">
        <v>987</v>
      </c>
      <c r="J1186" s="119">
        <v>2050</v>
      </c>
      <c r="K1186" s="120">
        <v>2</v>
      </c>
    </row>
    <row r="1187" spans="1:11" x14ac:dyDescent="0.25">
      <c r="A1187" s="119" t="s">
        <v>1294</v>
      </c>
      <c r="B1187" s="119" t="s">
        <v>1295</v>
      </c>
      <c r="C1187" s="119" t="s">
        <v>195</v>
      </c>
      <c r="D1187" s="119" t="s">
        <v>1087</v>
      </c>
      <c r="E1187" s="119" t="s">
        <v>1088</v>
      </c>
      <c r="F1187" s="119"/>
      <c r="G1187" s="119" t="s">
        <v>210</v>
      </c>
      <c r="H1187" s="119"/>
      <c r="I1187" s="119" t="s">
        <v>988</v>
      </c>
      <c r="J1187" s="119">
        <v>2020</v>
      </c>
      <c r="K1187" s="120">
        <v>2</v>
      </c>
    </row>
    <row r="1188" spans="1:11" x14ac:dyDescent="0.25">
      <c r="A1188" s="119" t="s">
        <v>1294</v>
      </c>
      <c r="B1188" s="119" t="s">
        <v>1295</v>
      </c>
      <c r="C1188" s="119" t="s">
        <v>195</v>
      </c>
      <c r="D1188" s="119" t="s">
        <v>1087</v>
      </c>
      <c r="E1188" s="119" t="s">
        <v>1088</v>
      </c>
      <c r="F1188" s="119"/>
      <c r="G1188" s="119" t="s">
        <v>210</v>
      </c>
      <c r="H1188" s="119"/>
      <c r="I1188" s="119" t="s">
        <v>988</v>
      </c>
      <c r="J1188" s="119">
        <v>2050</v>
      </c>
      <c r="K1188" s="120">
        <v>2</v>
      </c>
    </row>
    <row r="1189" spans="1:11" x14ac:dyDescent="0.25">
      <c r="A1189" s="119" t="s">
        <v>1294</v>
      </c>
      <c r="B1189" s="119" t="s">
        <v>1295</v>
      </c>
      <c r="C1189" s="119" t="s">
        <v>195</v>
      </c>
      <c r="D1189" s="119" t="s">
        <v>1087</v>
      </c>
      <c r="E1189" s="119" t="s">
        <v>1088</v>
      </c>
      <c r="F1189" s="119"/>
      <c r="G1189" s="119" t="s">
        <v>210</v>
      </c>
      <c r="H1189" s="119"/>
      <c r="I1189" s="119" t="s">
        <v>194</v>
      </c>
      <c r="J1189" s="119">
        <v>2020</v>
      </c>
      <c r="K1189" s="120">
        <v>2</v>
      </c>
    </row>
    <row r="1190" spans="1:11" x14ac:dyDescent="0.25">
      <c r="A1190" s="119" t="s">
        <v>1294</v>
      </c>
      <c r="B1190" s="119" t="s">
        <v>1295</v>
      </c>
      <c r="C1190" s="119" t="s">
        <v>195</v>
      </c>
      <c r="D1190" s="119" t="s">
        <v>1087</v>
      </c>
      <c r="E1190" s="119" t="s">
        <v>1088</v>
      </c>
      <c r="F1190" s="119"/>
      <c r="G1190" s="119" t="s">
        <v>210</v>
      </c>
      <c r="H1190" s="119"/>
      <c r="I1190" s="119" t="s">
        <v>194</v>
      </c>
      <c r="J1190" s="119">
        <v>2030</v>
      </c>
      <c r="K1190" s="120">
        <v>2</v>
      </c>
    </row>
    <row r="1191" spans="1:11" x14ac:dyDescent="0.25">
      <c r="A1191" s="119" t="s">
        <v>1294</v>
      </c>
      <c r="B1191" s="119" t="s">
        <v>1295</v>
      </c>
      <c r="C1191" s="119" t="s">
        <v>195</v>
      </c>
      <c r="D1191" s="119" t="s">
        <v>1087</v>
      </c>
      <c r="E1191" s="119" t="s">
        <v>1088</v>
      </c>
      <c r="F1191" s="119"/>
      <c r="G1191" s="119" t="s">
        <v>210</v>
      </c>
      <c r="H1191" s="119"/>
      <c r="I1191" s="119" t="s">
        <v>194</v>
      </c>
      <c r="J1191" s="119">
        <v>2040</v>
      </c>
      <c r="K1191" s="120">
        <v>2</v>
      </c>
    </row>
    <row r="1192" spans="1:11" x14ac:dyDescent="0.25">
      <c r="A1192" s="119" t="s">
        <v>1294</v>
      </c>
      <c r="B1192" s="119" t="s">
        <v>1295</v>
      </c>
      <c r="C1192" s="119" t="s">
        <v>195</v>
      </c>
      <c r="D1192" s="119" t="s">
        <v>1087</v>
      </c>
      <c r="E1192" s="119" t="s">
        <v>1088</v>
      </c>
      <c r="F1192" s="119"/>
      <c r="G1192" s="119" t="s">
        <v>210</v>
      </c>
      <c r="H1192" s="119"/>
      <c r="I1192" s="119" t="s">
        <v>194</v>
      </c>
      <c r="J1192" s="119">
        <v>2050</v>
      </c>
      <c r="K1192" s="120">
        <v>2</v>
      </c>
    </row>
    <row r="1193" spans="1:11" x14ac:dyDescent="0.25">
      <c r="A1193" s="119" t="s">
        <v>1294</v>
      </c>
      <c r="B1193" s="119" t="s">
        <v>1295</v>
      </c>
      <c r="C1193" s="119" t="s">
        <v>195</v>
      </c>
      <c r="D1193" s="119" t="s">
        <v>215</v>
      </c>
      <c r="E1193" s="119" t="s">
        <v>202</v>
      </c>
      <c r="F1193" s="119"/>
      <c r="G1193" s="119" t="s">
        <v>1264</v>
      </c>
      <c r="H1193" s="119" t="s">
        <v>1039</v>
      </c>
      <c r="I1193" s="119" t="s">
        <v>987</v>
      </c>
      <c r="J1193" s="119">
        <v>2020</v>
      </c>
      <c r="K1193" s="120">
        <v>20</v>
      </c>
    </row>
    <row r="1194" spans="1:11" x14ac:dyDescent="0.25">
      <c r="A1194" s="119" t="s">
        <v>1294</v>
      </c>
      <c r="B1194" s="119" t="s">
        <v>1295</v>
      </c>
      <c r="C1194" s="119" t="s">
        <v>195</v>
      </c>
      <c r="D1194" s="119" t="s">
        <v>215</v>
      </c>
      <c r="E1194" s="119" t="s">
        <v>202</v>
      </c>
      <c r="F1194" s="119"/>
      <c r="G1194" s="119" t="s">
        <v>1264</v>
      </c>
      <c r="H1194" s="119" t="s">
        <v>1039</v>
      </c>
      <c r="I1194" s="119" t="s">
        <v>987</v>
      </c>
      <c r="J1194" s="119">
        <v>2050</v>
      </c>
      <c r="K1194" s="120">
        <v>25</v>
      </c>
    </row>
    <row r="1195" spans="1:11" x14ac:dyDescent="0.25">
      <c r="A1195" s="119" t="s">
        <v>1294</v>
      </c>
      <c r="B1195" s="119" t="s">
        <v>1295</v>
      </c>
      <c r="C1195" s="119" t="s">
        <v>195</v>
      </c>
      <c r="D1195" s="119" t="s">
        <v>215</v>
      </c>
      <c r="E1195" s="119" t="s">
        <v>202</v>
      </c>
      <c r="F1195" s="119"/>
      <c r="G1195" s="119" t="s">
        <v>1264</v>
      </c>
      <c r="H1195" s="119" t="s">
        <v>1039</v>
      </c>
      <c r="I1195" s="119" t="s">
        <v>988</v>
      </c>
      <c r="J1195" s="119">
        <v>2020</v>
      </c>
      <c r="K1195" s="120">
        <v>20</v>
      </c>
    </row>
    <row r="1196" spans="1:11" x14ac:dyDescent="0.25">
      <c r="A1196" s="119" t="s">
        <v>1294</v>
      </c>
      <c r="B1196" s="119" t="s">
        <v>1295</v>
      </c>
      <c r="C1196" s="119" t="s">
        <v>195</v>
      </c>
      <c r="D1196" s="119" t="s">
        <v>215</v>
      </c>
      <c r="E1196" s="119" t="s">
        <v>202</v>
      </c>
      <c r="F1196" s="119"/>
      <c r="G1196" s="119" t="s">
        <v>1264</v>
      </c>
      <c r="H1196" s="119" t="s">
        <v>1039</v>
      </c>
      <c r="I1196" s="119" t="s">
        <v>988</v>
      </c>
      <c r="J1196" s="119">
        <v>2050</v>
      </c>
      <c r="K1196" s="120">
        <v>30</v>
      </c>
    </row>
    <row r="1197" spans="1:11" x14ac:dyDescent="0.25">
      <c r="A1197" s="119" t="s">
        <v>1294</v>
      </c>
      <c r="B1197" s="119" t="s">
        <v>1295</v>
      </c>
      <c r="C1197" s="119" t="s">
        <v>195</v>
      </c>
      <c r="D1197" s="119" t="s">
        <v>215</v>
      </c>
      <c r="E1197" s="119" t="s">
        <v>202</v>
      </c>
      <c r="F1197" s="119"/>
      <c r="G1197" s="119" t="s">
        <v>1264</v>
      </c>
      <c r="H1197" s="119" t="s">
        <v>1039</v>
      </c>
      <c r="I1197" s="119" t="s">
        <v>194</v>
      </c>
      <c r="J1197" s="119">
        <v>2020</v>
      </c>
      <c r="K1197" s="120">
        <v>20</v>
      </c>
    </row>
    <row r="1198" spans="1:11" x14ac:dyDescent="0.25">
      <c r="A1198" s="119" t="s">
        <v>1294</v>
      </c>
      <c r="B1198" s="119" t="s">
        <v>1295</v>
      </c>
      <c r="C1198" s="119" t="s">
        <v>195</v>
      </c>
      <c r="D1198" s="119" t="s">
        <v>215</v>
      </c>
      <c r="E1198" s="119" t="s">
        <v>202</v>
      </c>
      <c r="F1198" s="119"/>
      <c r="G1198" s="119" t="s">
        <v>1264</v>
      </c>
      <c r="H1198" s="119" t="s">
        <v>1039</v>
      </c>
      <c r="I1198" s="119" t="s">
        <v>194</v>
      </c>
      <c r="J1198" s="119">
        <v>2030</v>
      </c>
      <c r="K1198" s="120">
        <v>25</v>
      </c>
    </row>
    <row r="1199" spans="1:11" x14ac:dyDescent="0.25">
      <c r="A1199" s="119" t="s">
        <v>1294</v>
      </c>
      <c r="B1199" s="119" t="s">
        <v>1295</v>
      </c>
      <c r="C1199" s="119" t="s">
        <v>195</v>
      </c>
      <c r="D1199" s="119" t="s">
        <v>215</v>
      </c>
      <c r="E1199" s="119" t="s">
        <v>202</v>
      </c>
      <c r="F1199" s="119"/>
      <c r="G1199" s="119" t="s">
        <v>1264</v>
      </c>
      <c r="H1199" s="119" t="s">
        <v>1039</v>
      </c>
      <c r="I1199" s="119" t="s">
        <v>194</v>
      </c>
      <c r="J1199" s="119">
        <v>2040</v>
      </c>
      <c r="K1199" s="120">
        <v>28</v>
      </c>
    </row>
    <row r="1200" spans="1:11" x14ac:dyDescent="0.25">
      <c r="A1200" s="119" t="s">
        <v>1294</v>
      </c>
      <c r="B1200" s="119" t="s">
        <v>1295</v>
      </c>
      <c r="C1200" s="119" t="s">
        <v>195</v>
      </c>
      <c r="D1200" s="119" t="s">
        <v>215</v>
      </c>
      <c r="E1200" s="119" t="s">
        <v>202</v>
      </c>
      <c r="F1200" s="119"/>
      <c r="G1200" s="119" t="s">
        <v>1264</v>
      </c>
      <c r="H1200" s="119" t="s">
        <v>1039</v>
      </c>
      <c r="I1200" s="119" t="s">
        <v>194</v>
      </c>
      <c r="J1200" s="119">
        <v>2050</v>
      </c>
      <c r="K1200" s="120">
        <v>30</v>
      </c>
    </row>
    <row r="1201" spans="1:11" x14ac:dyDescent="0.25">
      <c r="A1201" s="119" t="s">
        <v>1294</v>
      </c>
      <c r="B1201" s="119" t="s">
        <v>1295</v>
      </c>
      <c r="C1201" s="119" t="s">
        <v>195</v>
      </c>
      <c r="D1201" s="119" t="s">
        <v>1265</v>
      </c>
      <c r="E1201" s="119" t="s">
        <v>214</v>
      </c>
      <c r="F1201" s="119"/>
      <c r="G1201" s="119"/>
      <c r="H1201" s="119"/>
      <c r="I1201" s="119" t="s">
        <v>987</v>
      </c>
      <c r="J1201" s="119">
        <v>2020</v>
      </c>
      <c r="K1201" s="120">
        <v>1</v>
      </c>
    </row>
    <row r="1202" spans="1:11" x14ac:dyDescent="0.25">
      <c r="A1202" s="119" t="s">
        <v>1294</v>
      </c>
      <c r="B1202" s="119" t="s">
        <v>1295</v>
      </c>
      <c r="C1202" s="119" t="s">
        <v>195</v>
      </c>
      <c r="D1202" s="119" t="s">
        <v>1265</v>
      </c>
      <c r="E1202" s="119" t="s">
        <v>214</v>
      </c>
      <c r="F1202" s="119"/>
      <c r="G1202" s="119"/>
      <c r="H1202" s="119"/>
      <c r="I1202" s="119" t="s">
        <v>987</v>
      </c>
      <c r="J1202" s="119">
        <v>2050</v>
      </c>
      <c r="K1202" s="120">
        <v>1</v>
      </c>
    </row>
    <row r="1203" spans="1:11" x14ac:dyDescent="0.25">
      <c r="A1203" s="119" t="s">
        <v>1294</v>
      </c>
      <c r="B1203" s="119" t="s">
        <v>1295</v>
      </c>
      <c r="C1203" s="119" t="s">
        <v>195</v>
      </c>
      <c r="D1203" s="119" t="s">
        <v>1265</v>
      </c>
      <c r="E1203" s="119" t="s">
        <v>214</v>
      </c>
      <c r="F1203" s="119"/>
      <c r="G1203" s="119"/>
      <c r="H1203" s="119"/>
      <c r="I1203" s="119" t="s">
        <v>988</v>
      </c>
      <c r="J1203" s="119">
        <v>2020</v>
      </c>
      <c r="K1203" s="120">
        <v>1</v>
      </c>
    </row>
    <row r="1204" spans="1:11" x14ac:dyDescent="0.25">
      <c r="A1204" s="119" t="s">
        <v>1294</v>
      </c>
      <c r="B1204" s="119" t="s">
        <v>1295</v>
      </c>
      <c r="C1204" s="119" t="s">
        <v>195</v>
      </c>
      <c r="D1204" s="119" t="s">
        <v>1265</v>
      </c>
      <c r="E1204" s="119" t="s">
        <v>214</v>
      </c>
      <c r="F1204" s="119"/>
      <c r="G1204" s="119"/>
      <c r="H1204" s="119"/>
      <c r="I1204" s="119" t="s">
        <v>988</v>
      </c>
      <c r="J1204" s="119">
        <v>2050</v>
      </c>
      <c r="K1204" s="120">
        <v>1</v>
      </c>
    </row>
    <row r="1205" spans="1:11" x14ac:dyDescent="0.25">
      <c r="A1205" s="119" t="s">
        <v>1294</v>
      </c>
      <c r="B1205" s="119" t="s">
        <v>1295</v>
      </c>
      <c r="C1205" s="119" t="s">
        <v>195</v>
      </c>
      <c r="D1205" s="119" t="s">
        <v>1265</v>
      </c>
      <c r="E1205" s="119" t="s">
        <v>214</v>
      </c>
      <c r="F1205" s="119"/>
      <c r="G1205" s="119"/>
      <c r="H1205" s="119"/>
      <c r="I1205" s="119" t="s">
        <v>194</v>
      </c>
      <c r="J1205" s="119">
        <v>2020</v>
      </c>
      <c r="K1205" s="120">
        <v>1</v>
      </c>
    </row>
    <row r="1206" spans="1:11" x14ac:dyDescent="0.25">
      <c r="A1206" s="119" t="s">
        <v>1294</v>
      </c>
      <c r="B1206" s="119" t="s">
        <v>1295</v>
      </c>
      <c r="C1206" s="119" t="s">
        <v>195</v>
      </c>
      <c r="D1206" s="119" t="s">
        <v>1265</v>
      </c>
      <c r="E1206" s="119" t="s">
        <v>214</v>
      </c>
      <c r="F1206" s="119"/>
      <c r="G1206" s="119"/>
      <c r="H1206" s="119"/>
      <c r="I1206" s="119" t="s">
        <v>194</v>
      </c>
      <c r="J1206" s="119">
        <v>2030</v>
      </c>
      <c r="K1206" s="120">
        <v>1</v>
      </c>
    </row>
    <row r="1207" spans="1:11" x14ac:dyDescent="0.25">
      <c r="A1207" s="119" t="s">
        <v>1294</v>
      </c>
      <c r="B1207" s="119" t="s">
        <v>1295</v>
      </c>
      <c r="C1207" s="119" t="s">
        <v>195</v>
      </c>
      <c r="D1207" s="119" t="s">
        <v>1265</v>
      </c>
      <c r="E1207" s="119" t="s">
        <v>214</v>
      </c>
      <c r="F1207" s="119"/>
      <c r="G1207" s="119"/>
      <c r="H1207" s="119"/>
      <c r="I1207" s="119" t="s">
        <v>194</v>
      </c>
      <c r="J1207" s="119">
        <v>2040</v>
      </c>
      <c r="K1207" s="120">
        <v>1</v>
      </c>
    </row>
    <row r="1208" spans="1:11" x14ac:dyDescent="0.25">
      <c r="A1208" s="119" t="s">
        <v>1294</v>
      </c>
      <c r="B1208" s="119" t="s">
        <v>1295</v>
      </c>
      <c r="C1208" s="119" t="s">
        <v>195</v>
      </c>
      <c r="D1208" s="119" t="s">
        <v>1265</v>
      </c>
      <c r="E1208" s="119" t="s">
        <v>214</v>
      </c>
      <c r="F1208" s="119"/>
      <c r="G1208" s="119"/>
      <c r="H1208" s="119"/>
      <c r="I1208" s="119" t="s">
        <v>194</v>
      </c>
      <c r="J1208" s="119">
        <v>2050</v>
      </c>
      <c r="K1208" s="120">
        <v>1</v>
      </c>
    </row>
    <row r="1209" spans="1:11" x14ac:dyDescent="0.25">
      <c r="A1209" s="119" t="s">
        <v>1294</v>
      </c>
      <c r="B1209" s="119" t="s">
        <v>1295</v>
      </c>
      <c r="C1209" s="119" t="s">
        <v>195</v>
      </c>
      <c r="D1209" s="119" t="s">
        <v>1266</v>
      </c>
      <c r="E1209" s="119" t="s">
        <v>1267</v>
      </c>
      <c r="F1209" s="119"/>
      <c r="G1209" s="119" t="s">
        <v>1268</v>
      </c>
      <c r="H1209" s="119"/>
      <c r="I1209" s="119" t="s">
        <v>987</v>
      </c>
      <c r="J1209" s="119">
        <v>2020</v>
      </c>
      <c r="K1209" s="120">
        <v>432</v>
      </c>
    </row>
    <row r="1210" spans="1:11" x14ac:dyDescent="0.25">
      <c r="A1210" s="119" t="s">
        <v>1294</v>
      </c>
      <c r="B1210" s="119" t="s">
        <v>1295</v>
      </c>
      <c r="C1210" s="119" t="s">
        <v>195</v>
      </c>
      <c r="D1210" s="119" t="s">
        <v>1266</v>
      </c>
      <c r="E1210" s="119" t="s">
        <v>1267</v>
      </c>
      <c r="F1210" s="119"/>
      <c r="G1210" s="119" t="s">
        <v>1268</v>
      </c>
      <c r="H1210" s="119"/>
      <c r="I1210" s="119" t="s">
        <v>987</v>
      </c>
      <c r="J1210" s="119">
        <v>2050</v>
      </c>
      <c r="K1210" s="120">
        <v>489.6</v>
      </c>
    </row>
    <row r="1211" spans="1:11" x14ac:dyDescent="0.25">
      <c r="A1211" s="119" t="s">
        <v>1294</v>
      </c>
      <c r="B1211" s="119" t="s">
        <v>1295</v>
      </c>
      <c r="C1211" s="119" t="s">
        <v>195</v>
      </c>
      <c r="D1211" s="119" t="s">
        <v>1266</v>
      </c>
      <c r="E1211" s="119" t="s">
        <v>1267</v>
      </c>
      <c r="F1211" s="119"/>
      <c r="G1211" s="119" t="s">
        <v>1268</v>
      </c>
      <c r="H1211" s="119"/>
      <c r="I1211" s="119" t="s">
        <v>988</v>
      </c>
      <c r="J1211" s="119">
        <v>2020</v>
      </c>
      <c r="K1211" s="120">
        <v>460.8</v>
      </c>
    </row>
    <row r="1212" spans="1:11" x14ac:dyDescent="0.25">
      <c r="A1212" s="119" t="s">
        <v>1294</v>
      </c>
      <c r="B1212" s="119" t="s">
        <v>1295</v>
      </c>
      <c r="C1212" s="119" t="s">
        <v>195</v>
      </c>
      <c r="D1212" s="119" t="s">
        <v>1266</v>
      </c>
      <c r="E1212" s="119" t="s">
        <v>1267</v>
      </c>
      <c r="F1212" s="119"/>
      <c r="G1212" s="119" t="s">
        <v>1268</v>
      </c>
      <c r="H1212" s="119"/>
      <c r="I1212" s="119" t="s">
        <v>988</v>
      </c>
      <c r="J1212" s="119">
        <v>2050</v>
      </c>
      <c r="K1212" s="120">
        <v>504</v>
      </c>
    </row>
    <row r="1213" spans="1:11" x14ac:dyDescent="0.25">
      <c r="A1213" s="119" t="s">
        <v>1294</v>
      </c>
      <c r="B1213" s="119" t="s">
        <v>1295</v>
      </c>
      <c r="C1213" s="119" t="s">
        <v>195</v>
      </c>
      <c r="D1213" s="119" t="s">
        <v>1266</v>
      </c>
      <c r="E1213" s="119" t="s">
        <v>1267</v>
      </c>
      <c r="F1213" s="119"/>
      <c r="G1213" s="119" t="s">
        <v>1268</v>
      </c>
      <c r="H1213" s="119"/>
      <c r="I1213" s="119" t="s">
        <v>194</v>
      </c>
      <c r="J1213" s="119">
        <v>2020</v>
      </c>
      <c r="K1213" s="120">
        <v>417.6</v>
      </c>
    </row>
    <row r="1214" spans="1:11" x14ac:dyDescent="0.25">
      <c r="A1214" s="119" t="s">
        <v>1294</v>
      </c>
      <c r="B1214" s="119" t="s">
        <v>1295</v>
      </c>
      <c r="C1214" s="119" t="s">
        <v>195</v>
      </c>
      <c r="D1214" s="119" t="s">
        <v>1266</v>
      </c>
      <c r="E1214" s="119" t="s">
        <v>1267</v>
      </c>
      <c r="F1214" s="119"/>
      <c r="G1214" s="119" t="s">
        <v>1268</v>
      </c>
      <c r="H1214" s="119"/>
      <c r="I1214" s="119" t="s">
        <v>194</v>
      </c>
      <c r="J1214" s="119">
        <v>2030</v>
      </c>
      <c r="K1214" s="120">
        <v>471.6</v>
      </c>
    </row>
    <row r="1215" spans="1:11" x14ac:dyDescent="0.25">
      <c r="A1215" s="119" t="s">
        <v>1294</v>
      </c>
      <c r="B1215" s="119" t="s">
        <v>1295</v>
      </c>
      <c r="C1215" s="119" t="s">
        <v>195</v>
      </c>
      <c r="D1215" s="119" t="s">
        <v>1266</v>
      </c>
      <c r="E1215" s="119" t="s">
        <v>1267</v>
      </c>
      <c r="F1215" s="119"/>
      <c r="G1215" s="119" t="s">
        <v>1268</v>
      </c>
      <c r="H1215" s="119"/>
      <c r="I1215" s="119" t="s">
        <v>194</v>
      </c>
      <c r="J1215" s="119">
        <v>2040</v>
      </c>
      <c r="K1215" s="120">
        <v>489.6</v>
      </c>
    </row>
    <row r="1216" spans="1:11" x14ac:dyDescent="0.25">
      <c r="A1216" s="119" t="s">
        <v>1294</v>
      </c>
      <c r="B1216" s="119" t="s">
        <v>1295</v>
      </c>
      <c r="C1216" s="119" t="s">
        <v>195</v>
      </c>
      <c r="D1216" s="119" t="s">
        <v>1266</v>
      </c>
      <c r="E1216" s="119" t="s">
        <v>1267</v>
      </c>
      <c r="F1216" s="119"/>
      <c r="G1216" s="119" t="s">
        <v>1268</v>
      </c>
      <c r="H1216" s="119"/>
      <c r="I1216" s="119" t="s">
        <v>194</v>
      </c>
      <c r="J1216" s="119">
        <v>2050</v>
      </c>
      <c r="K1216" s="120">
        <v>507.6</v>
      </c>
    </row>
    <row r="1217" spans="1:11" x14ac:dyDescent="0.25">
      <c r="A1217" s="119" t="s">
        <v>1294</v>
      </c>
      <c r="B1217" s="119" t="s">
        <v>1295</v>
      </c>
      <c r="C1217" s="119" t="s">
        <v>195</v>
      </c>
      <c r="D1217" s="119" t="s">
        <v>1269</v>
      </c>
      <c r="E1217" s="119" t="s">
        <v>1263</v>
      </c>
      <c r="F1217" s="119"/>
      <c r="G1217" s="119"/>
      <c r="H1217" s="119"/>
      <c r="I1217" s="119" t="s">
        <v>987</v>
      </c>
      <c r="J1217" s="119">
        <v>2020</v>
      </c>
      <c r="K1217" s="120">
        <v>162.01620162016201</v>
      </c>
    </row>
    <row r="1218" spans="1:11" x14ac:dyDescent="0.25">
      <c r="A1218" s="119" t="s">
        <v>1294</v>
      </c>
      <c r="B1218" s="119" t="s">
        <v>1295</v>
      </c>
      <c r="C1218" s="119" t="s">
        <v>195</v>
      </c>
      <c r="D1218" s="119" t="s">
        <v>1269</v>
      </c>
      <c r="E1218" s="119" t="s">
        <v>1263</v>
      </c>
      <c r="F1218" s="119"/>
      <c r="G1218" s="119"/>
      <c r="H1218" s="119"/>
      <c r="I1218" s="119" t="s">
        <v>987</v>
      </c>
      <c r="J1218" s="119">
        <v>2050</v>
      </c>
      <c r="K1218" s="120">
        <v>183.6183618361836</v>
      </c>
    </row>
    <row r="1219" spans="1:11" x14ac:dyDescent="0.25">
      <c r="A1219" s="119" t="s">
        <v>1294</v>
      </c>
      <c r="B1219" s="119" t="s">
        <v>1295</v>
      </c>
      <c r="C1219" s="119" t="s">
        <v>195</v>
      </c>
      <c r="D1219" s="119" t="s">
        <v>1269</v>
      </c>
      <c r="E1219" s="119" t="s">
        <v>1263</v>
      </c>
      <c r="F1219" s="119"/>
      <c r="G1219" s="119"/>
      <c r="H1219" s="119"/>
      <c r="I1219" s="119" t="s">
        <v>988</v>
      </c>
      <c r="J1219" s="119">
        <v>2020</v>
      </c>
      <c r="K1219" s="120">
        <v>172.81728172817279</v>
      </c>
    </row>
    <row r="1220" spans="1:11" x14ac:dyDescent="0.25">
      <c r="A1220" s="119" t="s">
        <v>1294</v>
      </c>
      <c r="B1220" s="119" t="s">
        <v>1295</v>
      </c>
      <c r="C1220" s="119" t="s">
        <v>195</v>
      </c>
      <c r="D1220" s="119" t="s">
        <v>1269</v>
      </c>
      <c r="E1220" s="119" t="s">
        <v>1263</v>
      </c>
      <c r="F1220" s="119"/>
      <c r="G1220" s="119"/>
      <c r="H1220" s="119"/>
      <c r="I1220" s="119" t="s">
        <v>988</v>
      </c>
      <c r="J1220" s="119">
        <v>2050</v>
      </c>
      <c r="K1220" s="120">
        <v>189.018901890189</v>
      </c>
    </row>
    <row r="1221" spans="1:11" x14ac:dyDescent="0.25">
      <c r="A1221" s="119" t="s">
        <v>1294</v>
      </c>
      <c r="B1221" s="119" t="s">
        <v>1295</v>
      </c>
      <c r="C1221" s="119" t="s">
        <v>195</v>
      </c>
      <c r="D1221" s="119" t="s">
        <v>1269</v>
      </c>
      <c r="E1221" s="119" t="s">
        <v>1263</v>
      </c>
      <c r="F1221" s="119"/>
      <c r="G1221" s="119"/>
      <c r="H1221" s="119"/>
      <c r="I1221" s="119" t="s">
        <v>194</v>
      </c>
      <c r="J1221" s="119">
        <v>2020</v>
      </c>
      <c r="K1221" s="120">
        <v>156.6156615661566</v>
      </c>
    </row>
    <row r="1222" spans="1:11" x14ac:dyDescent="0.25">
      <c r="A1222" s="119" t="s">
        <v>1294</v>
      </c>
      <c r="B1222" s="119" t="s">
        <v>1295</v>
      </c>
      <c r="C1222" s="119" t="s">
        <v>195</v>
      </c>
      <c r="D1222" s="119" t="s">
        <v>1269</v>
      </c>
      <c r="E1222" s="119" t="s">
        <v>1263</v>
      </c>
      <c r="F1222" s="119"/>
      <c r="G1222" s="119"/>
      <c r="H1222" s="119"/>
      <c r="I1222" s="119" t="s">
        <v>194</v>
      </c>
      <c r="J1222" s="119">
        <v>2030</v>
      </c>
      <c r="K1222" s="120">
        <v>176.86768676867689</v>
      </c>
    </row>
    <row r="1223" spans="1:11" x14ac:dyDescent="0.25">
      <c r="A1223" s="119" t="s">
        <v>1294</v>
      </c>
      <c r="B1223" s="119" t="s">
        <v>1295</v>
      </c>
      <c r="C1223" s="119" t="s">
        <v>195</v>
      </c>
      <c r="D1223" s="119" t="s">
        <v>1269</v>
      </c>
      <c r="E1223" s="119" t="s">
        <v>1263</v>
      </c>
      <c r="F1223" s="119"/>
      <c r="G1223" s="119"/>
      <c r="H1223" s="119"/>
      <c r="I1223" s="119" t="s">
        <v>194</v>
      </c>
      <c r="J1223" s="119">
        <v>2040</v>
      </c>
      <c r="K1223" s="120">
        <v>183.6183618361836</v>
      </c>
    </row>
    <row r="1224" spans="1:11" x14ac:dyDescent="0.25">
      <c r="A1224" s="119" t="s">
        <v>1294</v>
      </c>
      <c r="B1224" s="119" t="s">
        <v>1295</v>
      </c>
      <c r="C1224" s="119" t="s">
        <v>195</v>
      </c>
      <c r="D1224" s="119" t="s">
        <v>1269</v>
      </c>
      <c r="E1224" s="119" t="s">
        <v>1263</v>
      </c>
      <c r="F1224" s="119"/>
      <c r="G1224" s="119"/>
      <c r="H1224" s="119"/>
      <c r="I1224" s="119" t="s">
        <v>194</v>
      </c>
      <c r="J1224" s="119">
        <v>2050</v>
      </c>
      <c r="K1224" s="120">
        <v>190.36903690369039</v>
      </c>
    </row>
    <row r="1225" spans="1:11" x14ac:dyDescent="0.25">
      <c r="A1225" s="119" t="s">
        <v>1294</v>
      </c>
      <c r="B1225" s="119" t="s">
        <v>1295</v>
      </c>
      <c r="C1225" s="119" t="s">
        <v>195</v>
      </c>
      <c r="D1225" s="119" t="s">
        <v>1270</v>
      </c>
      <c r="E1225" s="119" t="s">
        <v>1259</v>
      </c>
      <c r="F1225" s="119"/>
      <c r="G1225" s="119" t="s">
        <v>427</v>
      </c>
      <c r="H1225" s="119"/>
      <c r="I1225" s="119" t="s">
        <v>987</v>
      </c>
      <c r="J1225" s="119">
        <v>2020</v>
      </c>
      <c r="K1225" s="120">
        <v>10.927092709270919</v>
      </c>
    </row>
    <row r="1226" spans="1:11" x14ac:dyDescent="0.25">
      <c r="A1226" s="119" t="s">
        <v>1294</v>
      </c>
      <c r="B1226" s="119" t="s">
        <v>1295</v>
      </c>
      <c r="C1226" s="119" t="s">
        <v>195</v>
      </c>
      <c r="D1226" s="119" t="s">
        <v>1270</v>
      </c>
      <c r="E1226" s="119" t="s">
        <v>1259</v>
      </c>
      <c r="F1226" s="119"/>
      <c r="G1226" s="119" t="s">
        <v>427</v>
      </c>
      <c r="H1226" s="119"/>
      <c r="I1226" s="119" t="s">
        <v>987</v>
      </c>
      <c r="J1226" s="119">
        <v>2050</v>
      </c>
      <c r="K1226" s="120">
        <v>12.38403840384038</v>
      </c>
    </row>
    <row r="1227" spans="1:11" x14ac:dyDescent="0.25">
      <c r="A1227" s="119" t="s">
        <v>1294</v>
      </c>
      <c r="B1227" s="119" t="s">
        <v>1295</v>
      </c>
      <c r="C1227" s="119" t="s">
        <v>195</v>
      </c>
      <c r="D1227" s="119" t="s">
        <v>1270</v>
      </c>
      <c r="E1227" s="119" t="s">
        <v>1259</v>
      </c>
      <c r="F1227" s="119"/>
      <c r="G1227" s="119" t="s">
        <v>427</v>
      </c>
      <c r="H1227" s="119"/>
      <c r="I1227" s="119" t="s">
        <v>988</v>
      </c>
      <c r="J1227" s="119">
        <v>2020</v>
      </c>
      <c r="K1227" s="120">
        <v>11.65556555655567</v>
      </c>
    </row>
    <row r="1228" spans="1:11" x14ac:dyDescent="0.25">
      <c r="A1228" s="119" t="s">
        <v>1294</v>
      </c>
      <c r="B1228" s="119" t="s">
        <v>1295</v>
      </c>
      <c r="C1228" s="119" t="s">
        <v>195</v>
      </c>
      <c r="D1228" s="119" t="s">
        <v>1270</v>
      </c>
      <c r="E1228" s="119" t="s">
        <v>1259</v>
      </c>
      <c r="F1228" s="119"/>
      <c r="G1228" s="119" t="s">
        <v>427</v>
      </c>
      <c r="H1228" s="119"/>
      <c r="I1228" s="119" t="s">
        <v>988</v>
      </c>
      <c r="J1228" s="119">
        <v>2050</v>
      </c>
      <c r="K1228" s="120">
        <v>12.748274827482749</v>
      </c>
    </row>
    <row r="1229" spans="1:11" x14ac:dyDescent="0.25">
      <c r="A1229" s="119" t="s">
        <v>1294</v>
      </c>
      <c r="B1229" s="119" t="s">
        <v>1295</v>
      </c>
      <c r="C1229" s="119" t="s">
        <v>195</v>
      </c>
      <c r="D1229" s="119" t="s">
        <v>1270</v>
      </c>
      <c r="E1229" s="119" t="s">
        <v>1259</v>
      </c>
      <c r="F1229" s="119"/>
      <c r="G1229" s="119" t="s">
        <v>427</v>
      </c>
      <c r="H1229" s="119"/>
      <c r="I1229" s="119" t="s">
        <v>194</v>
      </c>
      <c r="J1229" s="119">
        <v>2020</v>
      </c>
      <c r="K1229" s="120">
        <v>10.562856285628561</v>
      </c>
    </row>
    <row r="1230" spans="1:11" x14ac:dyDescent="0.25">
      <c r="A1230" s="119" t="s">
        <v>1294</v>
      </c>
      <c r="B1230" s="119" t="s">
        <v>1295</v>
      </c>
      <c r="C1230" s="119" t="s">
        <v>195</v>
      </c>
      <c r="D1230" s="119" t="s">
        <v>1270</v>
      </c>
      <c r="E1230" s="119" t="s">
        <v>1259</v>
      </c>
      <c r="F1230" s="119"/>
      <c r="G1230" s="119" t="s">
        <v>427</v>
      </c>
      <c r="H1230" s="119"/>
      <c r="I1230" s="119" t="s">
        <v>194</v>
      </c>
      <c r="J1230" s="119">
        <v>2030</v>
      </c>
      <c r="K1230" s="120">
        <v>11.92874287428744</v>
      </c>
    </row>
    <row r="1231" spans="1:11" x14ac:dyDescent="0.25">
      <c r="A1231" s="119" t="s">
        <v>1294</v>
      </c>
      <c r="B1231" s="119" t="s">
        <v>1295</v>
      </c>
      <c r="C1231" s="119" t="s">
        <v>195</v>
      </c>
      <c r="D1231" s="119" t="s">
        <v>1270</v>
      </c>
      <c r="E1231" s="119" t="s">
        <v>1259</v>
      </c>
      <c r="F1231" s="119"/>
      <c r="G1231" s="119" t="s">
        <v>427</v>
      </c>
      <c r="H1231" s="119"/>
      <c r="I1231" s="119" t="s">
        <v>194</v>
      </c>
      <c r="J1231" s="119">
        <v>2040</v>
      </c>
      <c r="K1231" s="120">
        <v>12.38403840384038</v>
      </c>
    </row>
    <row r="1232" spans="1:11" x14ac:dyDescent="0.25">
      <c r="A1232" s="119" t="s">
        <v>1294</v>
      </c>
      <c r="B1232" s="119" t="s">
        <v>1295</v>
      </c>
      <c r="C1232" s="119" t="s">
        <v>195</v>
      </c>
      <c r="D1232" s="119" t="s">
        <v>1270</v>
      </c>
      <c r="E1232" s="119" t="s">
        <v>1259</v>
      </c>
      <c r="F1232" s="119"/>
      <c r="G1232" s="119" t="s">
        <v>427</v>
      </c>
      <c r="H1232" s="119"/>
      <c r="I1232" s="119" t="s">
        <v>194</v>
      </c>
      <c r="J1232" s="119">
        <v>2050</v>
      </c>
      <c r="K1232" s="120">
        <v>12.83933393339332</v>
      </c>
    </row>
    <row r="1233" spans="1:11" x14ac:dyDescent="0.25">
      <c r="A1233" s="119" t="s">
        <v>1294</v>
      </c>
      <c r="B1233" s="119" t="s">
        <v>1295</v>
      </c>
      <c r="C1233" s="119" t="s">
        <v>1293</v>
      </c>
      <c r="D1233" s="119" t="s">
        <v>1272</v>
      </c>
      <c r="E1233" s="119" t="s">
        <v>1074</v>
      </c>
      <c r="F1233" s="119"/>
      <c r="G1233" s="119" t="s">
        <v>344</v>
      </c>
      <c r="H1233" s="119"/>
      <c r="I1233" s="119" t="s">
        <v>987</v>
      </c>
      <c r="J1233" s="119">
        <v>2020</v>
      </c>
      <c r="K1233" s="120">
        <v>95</v>
      </c>
    </row>
    <row r="1234" spans="1:11" x14ac:dyDescent="0.25">
      <c r="A1234" s="119" t="s">
        <v>1294</v>
      </c>
      <c r="B1234" s="119" t="s">
        <v>1295</v>
      </c>
      <c r="C1234" s="119" t="s">
        <v>1293</v>
      </c>
      <c r="D1234" s="119" t="s">
        <v>1272</v>
      </c>
      <c r="E1234" s="119" t="s">
        <v>1074</v>
      </c>
      <c r="F1234" s="119"/>
      <c r="G1234" s="119" t="s">
        <v>344</v>
      </c>
      <c r="H1234" s="119"/>
      <c r="I1234" s="119" t="s">
        <v>987</v>
      </c>
      <c r="J1234" s="119">
        <v>2050</v>
      </c>
      <c r="K1234" s="120">
        <v>95</v>
      </c>
    </row>
    <row r="1235" spans="1:11" x14ac:dyDescent="0.25">
      <c r="A1235" s="119" t="s">
        <v>1294</v>
      </c>
      <c r="B1235" s="119" t="s">
        <v>1295</v>
      </c>
      <c r="C1235" s="119" t="s">
        <v>1293</v>
      </c>
      <c r="D1235" s="119" t="s">
        <v>1272</v>
      </c>
      <c r="E1235" s="119" t="s">
        <v>1074</v>
      </c>
      <c r="F1235" s="119"/>
      <c r="G1235" s="119" t="s">
        <v>344</v>
      </c>
      <c r="H1235" s="119"/>
      <c r="I1235" s="119" t="s">
        <v>988</v>
      </c>
      <c r="J1235" s="119">
        <v>2020</v>
      </c>
      <c r="K1235" s="120">
        <v>95</v>
      </c>
    </row>
    <row r="1236" spans="1:11" x14ac:dyDescent="0.25">
      <c r="A1236" s="119" t="s">
        <v>1294</v>
      </c>
      <c r="B1236" s="119" t="s">
        <v>1295</v>
      </c>
      <c r="C1236" s="119" t="s">
        <v>1293</v>
      </c>
      <c r="D1236" s="119" t="s">
        <v>1272</v>
      </c>
      <c r="E1236" s="119" t="s">
        <v>1074</v>
      </c>
      <c r="F1236" s="119"/>
      <c r="G1236" s="119" t="s">
        <v>344</v>
      </c>
      <c r="H1236" s="119"/>
      <c r="I1236" s="119" t="s">
        <v>988</v>
      </c>
      <c r="J1236" s="119">
        <v>2050</v>
      </c>
      <c r="K1236" s="120">
        <v>95</v>
      </c>
    </row>
    <row r="1237" spans="1:11" x14ac:dyDescent="0.25">
      <c r="A1237" s="119" t="s">
        <v>1294</v>
      </c>
      <c r="B1237" s="119" t="s">
        <v>1295</v>
      </c>
      <c r="C1237" s="119" t="s">
        <v>1293</v>
      </c>
      <c r="D1237" s="119" t="s">
        <v>1272</v>
      </c>
      <c r="E1237" s="119" t="s">
        <v>1074</v>
      </c>
      <c r="F1237" s="119"/>
      <c r="G1237" s="119" t="s">
        <v>344</v>
      </c>
      <c r="H1237" s="119"/>
      <c r="I1237" s="119" t="s">
        <v>194</v>
      </c>
      <c r="J1237" s="119">
        <v>2020</v>
      </c>
      <c r="K1237" s="120">
        <v>95</v>
      </c>
    </row>
    <row r="1238" spans="1:11" x14ac:dyDescent="0.25">
      <c r="A1238" s="119" t="s">
        <v>1294</v>
      </c>
      <c r="B1238" s="119" t="s">
        <v>1295</v>
      </c>
      <c r="C1238" s="119" t="s">
        <v>1293</v>
      </c>
      <c r="D1238" s="119" t="s">
        <v>1272</v>
      </c>
      <c r="E1238" s="119" t="s">
        <v>1074</v>
      </c>
      <c r="F1238" s="119"/>
      <c r="G1238" s="119" t="s">
        <v>344</v>
      </c>
      <c r="H1238" s="119"/>
      <c r="I1238" s="119" t="s">
        <v>194</v>
      </c>
      <c r="J1238" s="119">
        <v>2030</v>
      </c>
      <c r="K1238" s="120">
        <v>95</v>
      </c>
    </row>
    <row r="1239" spans="1:11" x14ac:dyDescent="0.25">
      <c r="A1239" s="119" t="s">
        <v>1294</v>
      </c>
      <c r="B1239" s="119" t="s">
        <v>1295</v>
      </c>
      <c r="C1239" s="119" t="s">
        <v>1293</v>
      </c>
      <c r="D1239" s="119" t="s">
        <v>1272</v>
      </c>
      <c r="E1239" s="119" t="s">
        <v>1074</v>
      </c>
      <c r="F1239" s="119"/>
      <c r="G1239" s="119" t="s">
        <v>344</v>
      </c>
      <c r="H1239" s="119"/>
      <c r="I1239" s="119" t="s">
        <v>194</v>
      </c>
      <c r="J1239" s="119">
        <v>2040</v>
      </c>
      <c r="K1239" s="120">
        <v>95</v>
      </c>
    </row>
    <row r="1240" spans="1:11" x14ac:dyDescent="0.25">
      <c r="A1240" s="119" t="s">
        <v>1294</v>
      </c>
      <c r="B1240" s="119" t="s">
        <v>1295</v>
      </c>
      <c r="C1240" s="119" t="s">
        <v>1293</v>
      </c>
      <c r="D1240" s="119" t="s">
        <v>1272</v>
      </c>
      <c r="E1240" s="119" t="s">
        <v>1074</v>
      </c>
      <c r="F1240" s="119"/>
      <c r="G1240" s="119" t="s">
        <v>344</v>
      </c>
      <c r="H1240" s="119"/>
      <c r="I1240" s="119" t="s">
        <v>194</v>
      </c>
      <c r="J1240" s="119">
        <v>2050</v>
      </c>
      <c r="K1240" s="120">
        <v>95</v>
      </c>
    </row>
    <row r="1241" spans="1:11" x14ac:dyDescent="0.25">
      <c r="A1241" s="119" t="s">
        <v>1294</v>
      </c>
      <c r="B1241" s="119" t="s">
        <v>1295</v>
      </c>
      <c r="C1241" s="119" t="s">
        <v>1293</v>
      </c>
      <c r="D1241" s="119" t="s">
        <v>1273</v>
      </c>
      <c r="E1241" s="119" t="s">
        <v>1074</v>
      </c>
      <c r="F1241" s="119"/>
      <c r="G1241" s="119" t="s">
        <v>344</v>
      </c>
      <c r="H1241" s="119"/>
      <c r="I1241" s="119" t="s">
        <v>987</v>
      </c>
      <c r="J1241" s="119">
        <v>2020</v>
      </c>
      <c r="K1241" s="120">
        <v>5</v>
      </c>
    </row>
    <row r="1242" spans="1:11" x14ac:dyDescent="0.25">
      <c r="A1242" s="119" t="s">
        <v>1294</v>
      </c>
      <c r="B1242" s="119" t="s">
        <v>1295</v>
      </c>
      <c r="C1242" s="119" t="s">
        <v>1293</v>
      </c>
      <c r="D1242" s="119" t="s">
        <v>1273</v>
      </c>
      <c r="E1242" s="119" t="s">
        <v>1074</v>
      </c>
      <c r="F1242" s="119"/>
      <c r="G1242" s="119" t="s">
        <v>344</v>
      </c>
      <c r="H1242" s="119"/>
      <c r="I1242" s="119" t="s">
        <v>987</v>
      </c>
      <c r="J1242" s="119">
        <v>2050</v>
      </c>
      <c r="K1242" s="120">
        <v>5</v>
      </c>
    </row>
    <row r="1243" spans="1:11" x14ac:dyDescent="0.25">
      <c r="A1243" s="119" t="s">
        <v>1294</v>
      </c>
      <c r="B1243" s="119" t="s">
        <v>1295</v>
      </c>
      <c r="C1243" s="119" t="s">
        <v>1293</v>
      </c>
      <c r="D1243" s="119" t="s">
        <v>1273</v>
      </c>
      <c r="E1243" s="119" t="s">
        <v>1074</v>
      </c>
      <c r="F1243" s="119"/>
      <c r="G1243" s="119" t="s">
        <v>344</v>
      </c>
      <c r="H1243" s="119"/>
      <c r="I1243" s="119" t="s">
        <v>988</v>
      </c>
      <c r="J1243" s="119">
        <v>2020</v>
      </c>
      <c r="K1243" s="120">
        <v>5</v>
      </c>
    </row>
    <row r="1244" spans="1:11" x14ac:dyDescent="0.25">
      <c r="A1244" s="119" t="s">
        <v>1294</v>
      </c>
      <c r="B1244" s="119" t="s">
        <v>1295</v>
      </c>
      <c r="C1244" s="119" t="s">
        <v>1293</v>
      </c>
      <c r="D1244" s="119" t="s">
        <v>1273</v>
      </c>
      <c r="E1244" s="119" t="s">
        <v>1074</v>
      </c>
      <c r="F1244" s="119"/>
      <c r="G1244" s="119" t="s">
        <v>344</v>
      </c>
      <c r="H1244" s="119"/>
      <c r="I1244" s="119" t="s">
        <v>988</v>
      </c>
      <c r="J1244" s="119">
        <v>2050</v>
      </c>
      <c r="K1244" s="120">
        <v>5</v>
      </c>
    </row>
    <row r="1245" spans="1:11" x14ac:dyDescent="0.25">
      <c r="A1245" s="119" t="s">
        <v>1294</v>
      </c>
      <c r="B1245" s="119" t="s">
        <v>1295</v>
      </c>
      <c r="C1245" s="119" t="s">
        <v>1293</v>
      </c>
      <c r="D1245" s="119" t="s">
        <v>1273</v>
      </c>
      <c r="E1245" s="119" t="s">
        <v>1074</v>
      </c>
      <c r="F1245" s="119"/>
      <c r="G1245" s="119" t="s">
        <v>344</v>
      </c>
      <c r="H1245" s="119"/>
      <c r="I1245" s="119" t="s">
        <v>194</v>
      </c>
      <c r="J1245" s="119">
        <v>2020</v>
      </c>
      <c r="K1245" s="120">
        <v>5</v>
      </c>
    </row>
    <row r="1246" spans="1:11" x14ac:dyDescent="0.25">
      <c r="A1246" s="119" t="s">
        <v>1294</v>
      </c>
      <c r="B1246" s="119" t="s">
        <v>1295</v>
      </c>
      <c r="C1246" s="119" t="s">
        <v>1293</v>
      </c>
      <c r="D1246" s="119" t="s">
        <v>1273</v>
      </c>
      <c r="E1246" s="119" t="s">
        <v>1074</v>
      </c>
      <c r="F1246" s="119"/>
      <c r="G1246" s="119" t="s">
        <v>344</v>
      </c>
      <c r="H1246" s="119"/>
      <c r="I1246" s="119" t="s">
        <v>194</v>
      </c>
      <c r="J1246" s="119">
        <v>2030</v>
      </c>
      <c r="K1246" s="120">
        <v>5</v>
      </c>
    </row>
    <row r="1247" spans="1:11" x14ac:dyDescent="0.25">
      <c r="A1247" s="119" t="s">
        <v>1294</v>
      </c>
      <c r="B1247" s="119" t="s">
        <v>1295</v>
      </c>
      <c r="C1247" s="119" t="s">
        <v>1293</v>
      </c>
      <c r="D1247" s="119" t="s">
        <v>1273</v>
      </c>
      <c r="E1247" s="119" t="s">
        <v>1074</v>
      </c>
      <c r="F1247" s="119"/>
      <c r="G1247" s="119" t="s">
        <v>344</v>
      </c>
      <c r="H1247" s="119"/>
      <c r="I1247" s="119" t="s">
        <v>194</v>
      </c>
      <c r="J1247" s="119">
        <v>2040</v>
      </c>
      <c r="K1247" s="120">
        <v>5</v>
      </c>
    </row>
    <row r="1248" spans="1:11" x14ac:dyDescent="0.25">
      <c r="A1248" s="119" t="s">
        <v>1294</v>
      </c>
      <c r="B1248" s="119" t="s">
        <v>1295</v>
      </c>
      <c r="C1248" s="119" t="s">
        <v>1293</v>
      </c>
      <c r="D1248" s="119" t="s">
        <v>1273</v>
      </c>
      <c r="E1248" s="119" t="s">
        <v>1074</v>
      </c>
      <c r="F1248" s="119"/>
      <c r="G1248" s="119" t="s">
        <v>344</v>
      </c>
      <c r="H1248" s="119"/>
      <c r="I1248" s="119" t="s">
        <v>194</v>
      </c>
      <c r="J1248" s="119">
        <v>2050</v>
      </c>
      <c r="K1248" s="120">
        <v>5</v>
      </c>
    </row>
    <row r="1249" spans="1:11" x14ac:dyDescent="0.25">
      <c r="A1249" s="119" t="s">
        <v>1294</v>
      </c>
      <c r="B1249" s="119" t="s">
        <v>1295</v>
      </c>
      <c r="C1249" s="119" t="s">
        <v>1293</v>
      </c>
      <c r="D1249" s="119" t="s">
        <v>1274</v>
      </c>
      <c r="E1249" s="119" t="s">
        <v>1275</v>
      </c>
      <c r="F1249" s="119"/>
      <c r="G1249" s="119" t="s">
        <v>1276</v>
      </c>
      <c r="H1249" s="119"/>
      <c r="I1249" s="119" t="s">
        <v>987</v>
      </c>
      <c r="J1249" s="119">
        <v>2020</v>
      </c>
      <c r="K1249" s="120">
        <v>7</v>
      </c>
    </row>
    <row r="1250" spans="1:11" x14ac:dyDescent="0.25">
      <c r="A1250" s="119" t="s">
        <v>1294</v>
      </c>
      <c r="B1250" s="119" t="s">
        <v>1295</v>
      </c>
      <c r="C1250" s="119" t="s">
        <v>1293</v>
      </c>
      <c r="D1250" s="119" t="s">
        <v>1274</v>
      </c>
      <c r="E1250" s="119" t="s">
        <v>1275</v>
      </c>
      <c r="F1250" s="119"/>
      <c r="G1250" s="119" t="s">
        <v>1276</v>
      </c>
      <c r="H1250" s="119"/>
      <c r="I1250" s="119" t="s">
        <v>987</v>
      </c>
      <c r="J1250" s="119">
        <v>2050</v>
      </c>
      <c r="K1250" s="120">
        <v>7</v>
      </c>
    </row>
    <row r="1251" spans="1:11" x14ac:dyDescent="0.25">
      <c r="A1251" s="119" t="s">
        <v>1294</v>
      </c>
      <c r="B1251" s="119" t="s">
        <v>1295</v>
      </c>
      <c r="C1251" s="119" t="s">
        <v>1293</v>
      </c>
      <c r="D1251" s="119" t="s">
        <v>1274</v>
      </c>
      <c r="E1251" s="119" t="s">
        <v>1275</v>
      </c>
      <c r="F1251" s="119"/>
      <c r="G1251" s="119" t="s">
        <v>1276</v>
      </c>
      <c r="H1251" s="119"/>
      <c r="I1251" s="119" t="s">
        <v>988</v>
      </c>
      <c r="J1251" s="119">
        <v>2020</v>
      </c>
      <c r="K1251" s="120">
        <v>7</v>
      </c>
    </row>
    <row r="1252" spans="1:11" x14ac:dyDescent="0.25">
      <c r="A1252" s="119" t="s">
        <v>1294</v>
      </c>
      <c r="B1252" s="119" t="s">
        <v>1295</v>
      </c>
      <c r="C1252" s="119" t="s">
        <v>1293</v>
      </c>
      <c r="D1252" s="119" t="s">
        <v>1274</v>
      </c>
      <c r="E1252" s="119" t="s">
        <v>1275</v>
      </c>
      <c r="F1252" s="119"/>
      <c r="G1252" s="119" t="s">
        <v>1276</v>
      </c>
      <c r="H1252" s="119"/>
      <c r="I1252" s="119" t="s">
        <v>988</v>
      </c>
      <c r="J1252" s="119">
        <v>2050</v>
      </c>
      <c r="K1252" s="120">
        <v>7</v>
      </c>
    </row>
    <row r="1253" spans="1:11" x14ac:dyDescent="0.25">
      <c r="A1253" s="119" t="s">
        <v>1294</v>
      </c>
      <c r="B1253" s="119" t="s">
        <v>1295</v>
      </c>
      <c r="C1253" s="119" t="s">
        <v>1293</v>
      </c>
      <c r="D1253" s="119" t="s">
        <v>1274</v>
      </c>
      <c r="E1253" s="119" t="s">
        <v>1275</v>
      </c>
      <c r="F1253" s="119"/>
      <c r="G1253" s="119" t="s">
        <v>1276</v>
      </c>
      <c r="H1253" s="119"/>
      <c r="I1253" s="119" t="s">
        <v>194</v>
      </c>
      <c r="J1253" s="119">
        <v>2020</v>
      </c>
      <c r="K1253" s="120">
        <v>7</v>
      </c>
    </row>
    <row r="1254" spans="1:11" x14ac:dyDescent="0.25">
      <c r="A1254" s="119" t="s">
        <v>1294</v>
      </c>
      <c r="B1254" s="119" t="s">
        <v>1295</v>
      </c>
      <c r="C1254" s="119" t="s">
        <v>1293</v>
      </c>
      <c r="D1254" s="119" t="s">
        <v>1274</v>
      </c>
      <c r="E1254" s="119" t="s">
        <v>1275</v>
      </c>
      <c r="F1254" s="119"/>
      <c r="G1254" s="119" t="s">
        <v>1276</v>
      </c>
      <c r="H1254" s="119"/>
      <c r="I1254" s="119" t="s">
        <v>194</v>
      </c>
      <c r="J1254" s="119">
        <v>2030</v>
      </c>
      <c r="K1254" s="120">
        <v>7</v>
      </c>
    </row>
    <row r="1255" spans="1:11" x14ac:dyDescent="0.25">
      <c r="A1255" s="119" t="s">
        <v>1294</v>
      </c>
      <c r="B1255" s="119" t="s">
        <v>1295</v>
      </c>
      <c r="C1255" s="119" t="s">
        <v>1293</v>
      </c>
      <c r="D1255" s="119" t="s">
        <v>1274</v>
      </c>
      <c r="E1255" s="119" t="s">
        <v>1275</v>
      </c>
      <c r="F1255" s="119"/>
      <c r="G1255" s="119" t="s">
        <v>1276</v>
      </c>
      <c r="H1255" s="119"/>
      <c r="I1255" s="119" t="s">
        <v>194</v>
      </c>
      <c r="J1255" s="119">
        <v>2040</v>
      </c>
      <c r="K1255" s="120">
        <v>7</v>
      </c>
    </row>
    <row r="1256" spans="1:11" x14ac:dyDescent="0.25">
      <c r="A1256" s="119" t="s">
        <v>1294</v>
      </c>
      <c r="B1256" s="119" t="s">
        <v>1295</v>
      </c>
      <c r="C1256" s="119" t="s">
        <v>1293</v>
      </c>
      <c r="D1256" s="119" t="s">
        <v>1274</v>
      </c>
      <c r="E1256" s="119" t="s">
        <v>1275</v>
      </c>
      <c r="F1256" s="119"/>
      <c r="G1256" s="119" t="s">
        <v>1276</v>
      </c>
      <c r="H1256" s="119"/>
      <c r="I1256" s="119" t="s">
        <v>194</v>
      </c>
      <c r="J1256" s="119">
        <v>2050</v>
      </c>
      <c r="K1256" s="120">
        <v>7</v>
      </c>
    </row>
    <row r="1257" spans="1:11" x14ac:dyDescent="0.25">
      <c r="A1257" s="119" t="s">
        <v>1294</v>
      </c>
      <c r="B1257" s="119" t="s">
        <v>1295</v>
      </c>
      <c r="C1257" s="119" t="s">
        <v>1293</v>
      </c>
      <c r="D1257" s="119" t="s">
        <v>1277</v>
      </c>
      <c r="E1257" s="119" t="s">
        <v>1278</v>
      </c>
      <c r="F1257" s="119"/>
      <c r="G1257" s="119" t="s">
        <v>1279</v>
      </c>
      <c r="H1257" s="119"/>
      <c r="I1257" s="119" t="s">
        <v>987</v>
      </c>
      <c r="J1257" s="119">
        <v>2020</v>
      </c>
      <c r="K1257" s="120">
        <v>700</v>
      </c>
    </row>
    <row r="1258" spans="1:11" x14ac:dyDescent="0.25">
      <c r="A1258" s="119" t="s">
        <v>1294</v>
      </c>
      <c r="B1258" s="119" t="s">
        <v>1295</v>
      </c>
      <c r="C1258" s="119" t="s">
        <v>1293</v>
      </c>
      <c r="D1258" s="119" t="s">
        <v>1277</v>
      </c>
      <c r="E1258" s="119" t="s">
        <v>1278</v>
      </c>
      <c r="F1258" s="119"/>
      <c r="G1258" s="119" t="s">
        <v>1279</v>
      </c>
      <c r="H1258" s="119"/>
      <c r="I1258" s="119" t="s">
        <v>987</v>
      </c>
      <c r="J1258" s="119">
        <v>2050</v>
      </c>
      <c r="K1258" s="120">
        <v>300</v>
      </c>
    </row>
    <row r="1259" spans="1:11" x14ac:dyDescent="0.25">
      <c r="A1259" s="119" t="s">
        <v>1294</v>
      </c>
      <c r="B1259" s="119" t="s">
        <v>1295</v>
      </c>
      <c r="C1259" s="119" t="s">
        <v>1293</v>
      </c>
      <c r="D1259" s="119" t="s">
        <v>1277</v>
      </c>
      <c r="E1259" s="119" t="s">
        <v>1278</v>
      </c>
      <c r="F1259" s="119"/>
      <c r="G1259" s="119" t="s">
        <v>1279</v>
      </c>
      <c r="H1259" s="119"/>
      <c r="I1259" s="119" t="s">
        <v>988</v>
      </c>
      <c r="J1259" s="119">
        <v>2020</v>
      </c>
      <c r="K1259" s="120">
        <v>1250</v>
      </c>
    </row>
    <row r="1260" spans="1:11" x14ac:dyDescent="0.25">
      <c r="A1260" s="119" t="s">
        <v>1294</v>
      </c>
      <c r="B1260" s="119" t="s">
        <v>1295</v>
      </c>
      <c r="C1260" s="119" t="s">
        <v>1293</v>
      </c>
      <c r="D1260" s="119" t="s">
        <v>1277</v>
      </c>
      <c r="E1260" s="119" t="s">
        <v>1278</v>
      </c>
      <c r="F1260" s="119"/>
      <c r="G1260" s="119" t="s">
        <v>1279</v>
      </c>
      <c r="H1260" s="119"/>
      <c r="I1260" s="119" t="s">
        <v>988</v>
      </c>
      <c r="J1260" s="119">
        <v>2050</v>
      </c>
      <c r="K1260" s="120">
        <v>500</v>
      </c>
    </row>
    <row r="1261" spans="1:11" x14ac:dyDescent="0.25">
      <c r="A1261" s="119" t="s">
        <v>1294</v>
      </c>
      <c r="B1261" s="119" t="s">
        <v>1295</v>
      </c>
      <c r="C1261" s="119" t="s">
        <v>1293</v>
      </c>
      <c r="D1261" s="119" t="s">
        <v>1277</v>
      </c>
      <c r="E1261" s="119" t="s">
        <v>1278</v>
      </c>
      <c r="F1261" s="119"/>
      <c r="G1261" s="119" t="s">
        <v>1279</v>
      </c>
      <c r="H1261" s="119"/>
      <c r="I1261" s="119" t="s">
        <v>194</v>
      </c>
      <c r="J1261" s="119">
        <v>2020</v>
      </c>
      <c r="K1261" s="120">
        <v>925</v>
      </c>
    </row>
    <row r="1262" spans="1:11" x14ac:dyDescent="0.25">
      <c r="A1262" s="119" t="s">
        <v>1294</v>
      </c>
      <c r="B1262" s="119" t="s">
        <v>1295</v>
      </c>
      <c r="C1262" s="119" t="s">
        <v>1293</v>
      </c>
      <c r="D1262" s="119" t="s">
        <v>1277</v>
      </c>
      <c r="E1262" s="119" t="s">
        <v>1278</v>
      </c>
      <c r="F1262" s="119"/>
      <c r="G1262" s="119" t="s">
        <v>1279</v>
      </c>
      <c r="H1262" s="119"/>
      <c r="I1262" s="119" t="s">
        <v>194</v>
      </c>
      <c r="J1262" s="119">
        <v>2030</v>
      </c>
      <c r="K1262" s="120">
        <v>650</v>
      </c>
    </row>
    <row r="1263" spans="1:11" x14ac:dyDescent="0.25">
      <c r="A1263" s="119" t="s">
        <v>1294</v>
      </c>
      <c r="B1263" s="119" t="s">
        <v>1295</v>
      </c>
      <c r="C1263" s="119" t="s">
        <v>1293</v>
      </c>
      <c r="D1263" s="119" t="s">
        <v>1277</v>
      </c>
      <c r="E1263" s="119" t="s">
        <v>1278</v>
      </c>
      <c r="F1263" s="119"/>
      <c r="G1263" s="119" t="s">
        <v>1279</v>
      </c>
      <c r="H1263" s="119"/>
      <c r="I1263" s="119" t="s">
        <v>194</v>
      </c>
      <c r="J1263" s="119">
        <v>2040</v>
      </c>
      <c r="K1263" s="120">
        <v>450</v>
      </c>
    </row>
    <row r="1264" spans="1:11" x14ac:dyDescent="0.25">
      <c r="A1264" s="119" t="s">
        <v>1294</v>
      </c>
      <c r="B1264" s="119" t="s">
        <v>1295</v>
      </c>
      <c r="C1264" s="119" t="s">
        <v>1293</v>
      </c>
      <c r="D1264" s="119" t="s">
        <v>1277</v>
      </c>
      <c r="E1264" s="119" t="s">
        <v>1278</v>
      </c>
      <c r="F1264" s="119"/>
      <c r="G1264" s="119" t="s">
        <v>1279</v>
      </c>
      <c r="H1264" s="119"/>
      <c r="I1264" s="119" t="s">
        <v>194</v>
      </c>
      <c r="J1264" s="119">
        <v>2050</v>
      </c>
      <c r="K1264" s="120">
        <v>400</v>
      </c>
    </row>
    <row r="1265" spans="1:11" x14ac:dyDescent="0.25">
      <c r="A1265" s="119" t="s">
        <v>1294</v>
      </c>
      <c r="B1265" s="119" t="s">
        <v>1295</v>
      </c>
      <c r="C1265" s="119" t="s">
        <v>1293</v>
      </c>
      <c r="D1265" s="119" t="s">
        <v>1280</v>
      </c>
      <c r="E1265" s="119" t="s">
        <v>1281</v>
      </c>
      <c r="F1265" s="119"/>
      <c r="G1265" s="119" t="s">
        <v>1282</v>
      </c>
      <c r="H1265" s="119"/>
      <c r="I1265" s="119" t="s">
        <v>987</v>
      </c>
      <c r="J1265" s="119">
        <v>2020</v>
      </c>
      <c r="K1265" s="120">
        <v>1620.208333333333</v>
      </c>
    </row>
    <row r="1266" spans="1:11" x14ac:dyDescent="0.25">
      <c r="A1266" s="119" t="s">
        <v>1294</v>
      </c>
      <c r="B1266" s="119" t="s">
        <v>1295</v>
      </c>
      <c r="C1266" s="119" t="s">
        <v>1293</v>
      </c>
      <c r="D1266" s="119" t="s">
        <v>1280</v>
      </c>
      <c r="E1266" s="119" t="s">
        <v>1281</v>
      </c>
      <c r="F1266" s="119"/>
      <c r="G1266" s="119" t="s">
        <v>1282</v>
      </c>
      <c r="H1266" s="119"/>
      <c r="I1266" s="119" t="s">
        <v>987</v>
      </c>
      <c r="J1266" s="119">
        <v>2050</v>
      </c>
      <c r="K1266" s="120">
        <v>612.68382352941182</v>
      </c>
    </row>
    <row r="1267" spans="1:11" x14ac:dyDescent="0.25">
      <c r="A1267" s="119" t="s">
        <v>1294</v>
      </c>
      <c r="B1267" s="119" t="s">
        <v>1295</v>
      </c>
      <c r="C1267" s="119" t="s">
        <v>1293</v>
      </c>
      <c r="D1267" s="119" t="s">
        <v>1280</v>
      </c>
      <c r="E1267" s="119" t="s">
        <v>1281</v>
      </c>
      <c r="F1267" s="119"/>
      <c r="G1267" s="119" t="s">
        <v>1282</v>
      </c>
      <c r="H1267" s="119"/>
      <c r="I1267" s="119" t="s">
        <v>988</v>
      </c>
      <c r="J1267" s="119">
        <v>2020</v>
      </c>
      <c r="K1267" s="120">
        <v>2712.40234375</v>
      </c>
    </row>
    <row r="1268" spans="1:11" x14ac:dyDescent="0.25">
      <c r="A1268" s="119" t="s">
        <v>1294</v>
      </c>
      <c r="B1268" s="119" t="s">
        <v>1295</v>
      </c>
      <c r="C1268" s="119" t="s">
        <v>1293</v>
      </c>
      <c r="D1268" s="119" t="s">
        <v>1280</v>
      </c>
      <c r="E1268" s="119" t="s">
        <v>1281</v>
      </c>
      <c r="F1268" s="119"/>
      <c r="G1268" s="119" t="s">
        <v>1282</v>
      </c>
      <c r="H1268" s="119"/>
      <c r="I1268" s="119" t="s">
        <v>988</v>
      </c>
      <c r="J1268" s="119">
        <v>2050</v>
      </c>
      <c r="K1268" s="120">
        <v>991.96428571428578</v>
      </c>
    </row>
    <row r="1269" spans="1:11" x14ac:dyDescent="0.25">
      <c r="A1269" s="119" t="s">
        <v>1294</v>
      </c>
      <c r="B1269" s="119" t="s">
        <v>1295</v>
      </c>
      <c r="C1269" s="119" t="s">
        <v>1293</v>
      </c>
      <c r="D1269" s="119" t="s">
        <v>1280</v>
      </c>
      <c r="E1269" s="119" t="s">
        <v>1281</v>
      </c>
      <c r="F1269" s="119"/>
      <c r="G1269" s="119" t="s">
        <v>1282</v>
      </c>
      <c r="H1269" s="119"/>
      <c r="I1269" s="119" t="s">
        <v>194</v>
      </c>
      <c r="J1269" s="119">
        <v>2020</v>
      </c>
      <c r="K1269" s="120">
        <v>2214.8168103448279</v>
      </c>
    </row>
    <row r="1270" spans="1:11" x14ac:dyDescent="0.25">
      <c r="A1270" s="119" t="s">
        <v>1294</v>
      </c>
      <c r="B1270" s="119" t="s">
        <v>1295</v>
      </c>
      <c r="C1270" s="119" t="s">
        <v>1293</v>
      </c>
      <c r="D1270" s="119" t="s">
        <v>1280</v>
      </c>
      <c r="E1270" s="119" t="s">
        <v>1281</v>
      </c>
      <c r="F1270" s="119"/>
      <c r="G1270" s="119" t="s">
        <v>1282</v>
      </c>
      <c r="H1270" s="119"/>
      <c r="I1270" s="119" t="s">
        <v>194</v>
      </c>
      <c r="J1270" s="119">
        <v>2030</v>
      </c>
      <c r="K1270" s="120">
        <v>1378.1488549618321</v>
      </c>
    </row>
    <row r="1271" spans="1:11" x14ac:dyDescent="0.25">
      <c r="A1271" s="119" t="s">
        <v>1294</v>
      </c>
      <c r="B1271" s="119" t="s">
        <v>1295</v>
      </c>
      <c r="C1271" s="119" t="s">
        <v>1293</v>
      </c>
      <c r="D1271" s="119" t="s">
        <v>1280</v>
      </c>
      <c r="E1271" s="119" t="s">
        <v>1281</v>
      </c>
      <c r="F1271" s="119"/>
      <c r="G1271" s="119" t="s">
        <v>1282</v>
      </c>
      <c r="H1271" s="119"/>
      <c r="I1271" s="119" t="s">
        <v>194</v>
      </c>
      <c r="J1271" s="119">
        <v>2040</v>
      </c>
      <c r="K1271" s="120">
        <v>919.02573529411768</v>
      </c>
    </row>
    <row r="1272" spans="1:11" x14ac:dyDescent="0.25">
      <c r="A1272" s="119" t="s">
        <v>1294</v>
      </c>
      <c r="B1272" s="119" t="s">
        <v>1295</v>
      </c>
      <c r="C1272" s="119" t="s">
        <v>1293</v>
      </c>
      <c r="D1272" s="119" t="s">
        <v>1280</v>
      </c>
      <c r="E1272" s="119" t="s">
        <v>1281</v>
      </c>
      <c r="F1272" s="119"/>
      <c r="G1272" s="119" t="s">
        <v>1282</v>
      </c>
      <c r="H1272" s="119"/>
      <c r="I1272" s="119" t="s">
        <v>194</v>
      </c>
      <c r="J1272" s="119">
        <v>2050</v>
      </c>
      <c r="K1272" s="120">
        <v>787.94326241134763</v>
      </c>
    </row>
    <row r="1273" spans="1:11" x14ac:dyDescent="0.25">
      <c r="A1273" s="119" t="s">
        <v>1294</v>
      </c>
      <c r="B1273" s="119" t="s">
        <v>1295</v>
      </c>
      <c r="C1273" s="119" t="s">
        <v>1293</v>
      </c>
      <c r="D1273" s="119" t="s">
        <v>1283</v>
      </c>
      <c r="E1273" s="119" t="s">
        <v>1284</v>
      </c>
      <c r="F1273" s="119"/>
      <c r="G1273" s="119"/>
      <c r="H1273" s="119"/>
      <c r="I1273" s="119" t="s">
        <v>194</v>
      </c>
      <c r="J1273" s="119">
        <v>2020</v>
      </c>
      <c r="K1273" s="120" t="s">
        <v>31</v>
      </c>
    </row>
    <row r="1274" spans="1:11" x14ac:dyDescent="0.25">
      <c r="A1274" s="119" t="s">
        <v>1294</v>
      </c>
      <c r="B1274" s="119" t="s">
        <v>1295</v>
      </c>
      <c r="C1274" s="119" t="s">
        <v>1293</v>
      </c>
      <c r="D1274" s="119" t="s">
        <v>1283</v>
      </c>
      <c r="E1274" s="119" t="s">
        <v>1284</v>
      </c>
      <c r="F1274" s="119"/>
      <c r="G1274" s="119"/>
      <c r="H1274" s="119"/>
      <c r="I1274" s="119" t="s">
        <v>194</v>
      </c>
      <c r="J1274" s="119">
        <v>2030</v>
      </c>
      <c r="K1274" s="120" t="s">
        <v>31</v>
      </c>
    </row>
    <row r="1275" spans="1:11" x14ac:dyDescent="0.25">
      <c r="A1275" s="119" t="s">
        <v>1294</v>
      </c>
      <c r="B1275" s="119" t="s">
        <v>1295</v>
      </c>
      <c r="C1275" s="119" t="s">
        <v>1293</v>
      </c>
      <c r="D1275" s="119" t="s">
        <v>1283</v>
      </c>
      <c r="E1275" s="119" t="s">
        <v>1284</v>
      </c>
      <c r="F1275" s="119"/>
      <c r="G1275" s="119"/>
      <c r="H1275" s="119"/>
      <c r="I1275" s="119" t="s">
        <v>194</v>
      </c>
      <c r="J1275" s="119">
        <v>2040</v>
      </c>
      <c r="K1275" s="120" t="s">
        <v>31</v>
      </c>
    </row>
    <row r="1276" spans="1:11" x14ac:dyDescent="0.25">
      <c r="A1276" s="119" t="s">
        <v>1294</v>
      </c>
      <c r="B1276" s="119" t="s">
        <v>1295</v>
      </c>
      <c r="C1276" s="119" t="s">
        <v>1293</v>
      </c>
      <c r="D1276" s="119" t="s">
        <v>1283</v>
      </c>
      <c r="E1276" s="119" t="s">
        <v>1284</v>
      </c>
      <c r="F1276" s="119"/>
      <c r="G1276" s="119"/>
      <c r="H1276" s="119"/>
      <c r="I1276" s="119" t="s">
        <v>194</v>
      </c>
      <c r="J1276" s="119">
        <v>2050</v>
      </c>
      <c r="K1276" s="120" t="s">
        <v>31</v>
      </c>
    </row>
    <row r="1277" spans="1:11" x14ac:dyDescent="0.25">
      <c r="A1277" s="119" t="s">
        <v>1294</v>
      </c>
      <c r="B1277" s="119" t="s">
        <v>1295</v>
      </c>
      <c r="C1277" s="119" t="s">
        <v>1293</v>
      </c>
      <c r="D1277" s="119" t="s">
        <v>1285</v>
      </c>
      <c r="E1277" s="119" t="s">
        <v>1286</v>
      </c>
      <c r="F1277" s="119"/>
      <c r="G1277" s="119" t="s">
        <v>380</v>
      </c>
      <c r="H1277" s="119"/>
      <c r="I1277" s="119" t="s">
        <v>194</v>
      </c>
      <c r="J1277" s="119">
        <v>2020</v>
      </c>
      <c r="K1277" s="120" t="s">
        <v>31</v>
      </c>
    </row>
    <row r="1278" spans="1:11" x14ac:dyDescent="0.25">
      <c r="A1278" s="119" t="s">
        <v>1294</v>
      </c>
      <c r="B1278" s="119" t="s">
        <v>1295</v>
      </c>
      <c r="C1278" s="119" t="s">
        <v>1293</v>
      </c>
      <c r="D1278" s="119" t="s">
        <v>1285</v>
      </c>
      <c r="E1278" s="119" t="s">
        <v>1286</v>
      </c>
      <c r="F1278" s="119"/>
      <c r="G1278" s="119" t="s">
        <v>380</v>
      </c>
      <c r="H1278" s="119"/>
      <c r="I1278" s="119" t="s">
        <v>194</v>
      </c>
      <c r="J1278" s="119">
        <v>2030</v>
      </c>
      <c r="K1278" s="120" t="s">
        <v>31</v>
      </c>
    </row>
    <row r="1279" spans="1:11" x14ac:dyDescent="0.25">
      <c r="A1279" s="119" t="s">
        <v>1294</v>
      </c>
      <c r="B1279" s="119" t="s">
        <v>1295</v>
      </c>
      <c r="C1279" s="119" t="s">
        <v>1293</v>
      </c>
      <c r="D1279" s="119" t="s">
        <v>1285</v>
      </c>
      <c r="E1279" s="119" t="s">
        <v>1286</v>
      </c>
      <c r="F1279" s="119"/>
      <c r="G1279" s="119" t="s">
        <v>380</v>
      </c>
      <c r="H1279" s="119"/>
      <c r="I1279" s="119" t="s">
        <v>194</v>
      </c>
      <c r="J1279" s="119">
        <v>2040</v>
      </c>
      <c r="K1279" s="120" t="s">
        <v>31</v>
      </c>
    </row>
    <row r="1280" spans="1:11" x14ac:dyDescent="0.25">
      <c r="A1280" s="119" t="s">
        <v>1294</v>
      </c>
      <c r="B1280" s="119" t="s">
        <v>1295</v>
      </c>
      <c r="C1280" s="119" t="s">
        <v>1293</v>
      </c>
      <c r="D1280" s="119" t="s">
        <v>1285</v>
      </c>
      <c r="E1280" s="119" t="s">
        <v>1286</v>
      </c>
      <c r="F1280" s="119"/>
      <c r="G1280" s="119" t="s">
        <v>380</v>
      </c>
      <c r="H1280" s="119"/>
      <c r="I1280" s="119" t="s">
        <v>194</v>
      </c>
      <c r="J1280" s="119">
        <v>2050</v>
      </c>
      <c r="K1280" s="120" t="s">
        <v>31</v>
      </c>
    </row>
    <row r="1281" spans="1:11" x14ac:dyDescent="0.25">
      <c r="A1281" s="119" t="s">
        <v>1294</v>
      </c>
      <c r="B1281" s="119" t="s">
        <v>1295</v>
      </c>
      <c r="C1281" s="119" t="s">
        <v>188</v>
      </c>
      <c r="D1281" s="119" t="s">
        <v>1287</v>
      </c>
      <c r="E1281" s="119" t="s">
        <v>1288</v>
      </c>
      <c r="F1281" s="119"/>
      <c r="G1281" s="119"/>
      <c r="H1281" s="119" t="s">
        <v>1033</v>
      </c>
      <c r="I1281" s="119" t="s">
        <v>987</v>
      </c>
      <c r="J1281" s="119">
        <v>2020</v>
      </c>
      <c r="K1281" s="120">
        <v>2.2000000000000002</v>
      </c>
    </row>
    <row r="1282" spans="1:11" x14ac:dyDescent="0.25">
      <c r="A1282" s="119" t="s">
        <v>1294</v>
      </c>
      <c r="B1282" s="119" t="s">
        <v>1295</v>
      </c>
      <c r="C1282" s="119" t="s">
        <v>188</v>
      </c>
      <c r="D1282" s="119" t="s">
        <v>1287</v>
      </c>
      <c r="E1282" s="119" t="s">
        <v>1288</v>
      </c>
      <c r="F1282" s="119"/>
      <c r="G1282" s="119"/>
      <c r="H1282" s="119" t="s">
        <v>1033</v>
      </c>
      <c r="I1282" s="119" t="s">
        <v>987</v>
      </c>
      <c r="J1282" s="119">
        <v>2050</v>
      </c>
      <c r="K1282" s="120">
        <v>3.2</v>
      </c>
    </row>
    <row r="1283" spans="1:11" x14ac:dyDescent="0.25">
      <c r="A1283" s="119" t="s">
        <v>1294</v>
      </c>
      <c r="B1283" s="119" t="s">
        <v>1295</v>
      </c>
      <c r="C1283" s="119" t="s">
        <v>188</v>
      </c>
      <c r="D1283" s="119" t="s">
        <v>1287</v>
      </c>
      <c r="E1283" s="119" t="s">
        <v>1288</v>
      </c>
      <c r="F1283" s="119"/>
      <c r="G1283" s="119"/>
      <c r="H1283" s="119" t="s">
        <v>1033</v>
      </c>
      <c r="I1283" s="119" t="s">
        <v>988</v>
      </c>
      <c r="J1283" s="119">
        <v>2020</v>
      </c>
      <c r="K1283" s="120">
        <v>2.2000000000000002</v>
      </c>
    </row>
    <row r="1284" spans="1:11" x14ac:dyDescent="0.25">
      <c r="A1284" s="119" t="s">
        <v>1294</v>
      </c>
      <c r="B1284" s="119" t="s">
        <v>1295</v>
      </c>
      <c r="C1284" s="119" t="s">
        <v>188</v>
      </c>
      <c r="D1284" s="119" t="s">
        <v>1287</v>
      </c>
      <c r="E1284" s="119" t="s">
        <v>1288</v>
      </c>
      <c r="F1284" s="119"/>
      <c r="G1284" s="119"/>
      <c r="H1284" s="119" t="s">
        <v>1033</v>
      </c>
      <c r="I1284" s="119" t="s">
        <v>988</v>
      </c>
      <c r="J1284" s="119">
        <v>2050</v>
      </c>
      <c r="K1284" s="120">
        <v>4</v>
      </c>
    </row>
    <row r="1285" spans="1:11" x14ac:dyDescent="0.25">
      <c r="A1285" s="119" t="s">
        <v>1294</v>
      </c>
      <c r="B1285" s="119" t="s">
        <v>1295</v>
      </c>
      <c r="C1285" s="119" t="s">
        <v>188</v>
      </c>
      <c r="D1285" s="119" t="s">
        <v>1287</v>
      </c>
      <c r="E1285" s="119" t="s">
        <v>1288</v>
      </c>
      <c r="F1285" s="119"/>
      <c r="G1285" s="119"/>
      <c r="H1285" s="119" t="s">
        <v>1033</v>
      </c>
      <c r="I1285" s="119" t="s">
        <v>194</v>
      </c>
      <c r="J1285" s="119">
        <v>2020</v>
      </c>
      <c r="K1285" s="120">
        <v>2.2000000000000002</v>
      </c>
    </row>
    <row r="1286" spans="1:11" x14ac:dyDescent="0.25">
      <c r="A1286" s="119" t="s">
        <v>1294</v>
      </c>
      <c r="B1286" s="119" t="s">
        <v>1295</v>
      </c>
      <c r="C1286" s="119" t="s">
        <v>188</v>
      </c>
      <c r="D1286" s="119" t="s">
        <v>1287</v>
      </c>
      <c r="E1286" s="119" t="s">
        <v>1288</v>
      </c>
      <c r="F1286" s="119"/>
      <c r="G1286" s="119"/>
      <c r="H1286" s="119" t="s">
        <v>1033</v>
      </c>
      <c r="I1286" s="119" t="s">
        <v>194</v>
      </c>
      <c r="J1286" s="119">
        <v>2030</v>
      </c>
      <c r="K1286" s="120">
        <v>3.5</v>
      </c>
    </row>
    <row r="1287" spans="1:11" x14ac:dyDescent="0.25">
      <c r="A1287" s="119" t="s">
        <v>1294</v>
      </c>
      <c r="B1287" s="119" t="s">
        <v>1295</v>
      </c>
      <c r="C1287" s="119" t="s">
        <v>188</v>
      </c>
      <c r="D1287" s="119" t="s">
        <v>1287</v>
      </c>
      <c r="E1287" s="119" t="s">
        <v>1288</v>
      </c>
      <c r="F1287" s="119"/>
      <c r="G1287" s="119"/>
      <c r="H1287" s="119" t="s">
        <v>1033</v>
      </c>
      <c r="I1287" s="119" t="s">
        <v>194</v>
      </c>
      <c r="J1287" s="119">
        <v>2040</v>
      </c>
      <c r="K1287" s="120">
        <v>3.8</v>
      </c>
    </row>
    <row r="1288" spans="1:11" x14ac:dyDescent="0.25">
      <c r="A1288" s="119" t="s">
        <v>1294</v>
      </c>
      <c r="B1288" s="119" t="s">
        <v>1295</v>
      </c>
      <c r="C1288" s="119" t="s">
        <v>188</v>
      </c>
      <c r="D1288" s="119" t="s">
        <v>1287</v>
      </c>
      <c r="E1288" s="119" t="s">
        <v>1288</v>
      </c>
      <c r="F1288" s="119"/>
      <c r="G1288" s="119"/>
      <c r="H1288" s="119" t="s">
        <v>1033</v>
      </c>
      <c r="I1288" s="119" t="s">
        <v>194</v>
      </c>
      <c r="J1288" s="119">
        <v>2050</v>
      </c>
      <c r="K1288" s="120">
        <v>4</v>
      </c>
    </row>
    <row r="1289" spans="1:11" x14ac:dyDescent="0.25">
      <c r="A1289" s="119" t="s">
        <v>1294</v>
      </c>
      <c r="B1289" s="119" t="s">
        <v>1295</v>
      </c>
      <c r="C1289" s="119" t="s">
        <v>188</v>
      </c>
      <c r="D1289" s="119" t="s">
        <v>1289</v>
      </c>
      <c r="E1289" s="119" t="s">
        <v>1290</v>
      </c>
      <c r="F1289" s="119"/>
      <c r="G1289" s="119" t="s">
        <v>392</v>
      </c>
      <c r="H1289" s="119"/>
      <c r="I1289" s="119" t="s">
        <v>987</v>
      </c>
      <c r="J1289" s="119">
        <v>2020</v>
      </c>
      <c r="K1289" s="120">
        <v>20</v>
      </c>
    </row>
    <row r="1290" spans="1:11" x14ac:dyDescent="0.25">
      <c r="A1290" s="119" t="s">
        <v>1294</v>
      </c>
      <c r="B1290" s="119" t="s">
        <v>1295</v>
      </c>
      <c r="C1290" s="119" t="s">
        <v>188</v>
      </c>
      <c r="D1290" s="119" t="s">
        <v>1289</v>
      </c>
      <c r="E1290" s="119" t="s">
        <v>1290</v>
      </c>
      <c r="F1290" s="119"/>
      <c r="G1290" s="119" t="s">
        <v>392</v>
      </c>
      <c r="H1290" s="119"/>
      <c r="I1290" s="119" t="s">
        <v>987</v>
      </c>
      <c r="J1290" s="119">
        <v>2050</v>
      </c>
      <c r="K1290" s="120">
        <v>20</v>
      </c>
    </row>
    <row r="1291" spans="1:11" x14ac:dyDescent="0.25">
      <c r="A1291" s="119" t="s">
        <v>1294</v>
      </c>
      <c r="B1291" s="119" t="s">
        <v>1295</v>
      </c>
      <c r="C1291" s="119" t="s">
        <v>188</v>
      </c>
      <c r="D1291" s="119" t="s">
        <v>1289</v>
      </c>
      <c r="E1291" s="119" t="s">
        <v>1290</v>
      </c>
      <c r="F1291" s="119"/>
      <c r="G1291" s="119" t="s">
        <v>392</v>
      </c>
      <c r="H1291" s="119"/>
      <c r="I1291" s="119" t="s">
        <v>988</v>
      </c>
      <c r="J1291" s="119">
        <v>2020</v>
      </c>
      <c r="K1291" s="120">
        <v>20</v>
      </c>
    </row>
    <row r="1292" spans="1:11" x14ac:dyDescent="0.25">
      <c r="A1292" s="119" t="s">
        <v>1294</v>
      </c>
      <c r="B1292" s="119" t="s">
        <v>1295</v>
      </c>
      <c r="C1292" s="119" t="s">
        <v>188</v>
      </c>
      <c r="D1292" s="119" t="s">
        <v>1289</v>
      </c>
      <c r="E1292" s="119" t="s">
        <v>1290</v>
      </c>
      <c r="F1292" s="119"/>
      <c r="G1292" s="119" t="s">
        <v>392</v>
      </c>
      <c r="H1292" s="119"/>
      <c r="I1292" s="119" t="s">
        <v>988</v>
      </c>
      <c r="J1292" s="119">
        <v>2050</v>
      </c>
      <c r="K1292" s="120">
        <v>20</v>
      </c>
    </row>
    <row r="1293" spans="1:11" x14ac:dyDescent="0.25">
      <c r="A1293" s="119" t="s">
        <v>1294</v>
      </c>
      <c r="B1293" s="119" t="s">
        <v>1295</v>
      </c>
      <c r="C1293" s="119" t="s">
        <v>188</v>
      </c>
      <c r="D1293" s="119" t="s">
        <v>1289</v>
      </c>
      <c r="E1293" s="119" t="s">
        <v>1290</v>
      </c>
      <c r="F1293" s="119"/>
      <c r="G1293" s="119" t="s">
        <v>392</v>
      </c>
      <c r="H1293" s="119"/>
      <c r="I1293" s="119" t="s">
        <v>194</v>
      </c>
      <c r="J1293" s="119">
        <v>2020</v>
      </c>
      <c r="K1293" s="120">
        <v>20</v>
      </c>
    </row>
    <row r="1294" spans="1:11" x14ac:dyDescent="0.25">
      <c r="A1294" s="119" t="s">
        <v>1294</v>
      </c>
      <c r="B1294" s="119" t="s">
        <v>1295</v>
      </c>
      <c r="C1294" s="119" t="s">
        <v>188</v>
      </c>
      <c r="D1294" s="119" t="s">
        <v>1289</v>
      </c>
      <c r="E1294" s="119" t="s">
        <v>1290</v>
      </c>
      <c r="F1294" s="119"/>
      <c r="G1294" s="119" t="s">
        <v>392</v>
      </c>
      <c r="H1294" s="119"/>
      <c r="I1294" s="119" t="s">
        <v>194</v>
      </c>
      <c r="J1294" s="119">
        <v>2030</v>
      </c>
      <c r="K1294" s="120">
        <v>20</v>
      </c>
    </row>
    <row r="1295" spans="1:11" x14ac:dyDescent="0.25">
      <c r="A1295" s="119" t="s">
        <v>1294</v>
      </c>
      <c r="B1295" s="119" t="s">
        <v>1295</v>
      </c>
      <c r="C1295" s="119" t="s">
        <v>188</v>
      </c>
      <c r="D1295" s="119" t="s">
        <v>1289</v>
      </c>
      <c r="E1295" s="119" t="s">
        <v>1290</v>
      </c>
      <c r="F1295" s="119"/>
      <c r="G1295" s="119" t="s">
        <v>392</v>
      </c>
      <c r="H1295" s="119"/>
      <c r="I1295" s="119" t="s">
        <v>194</v>
      </c>
      <c r="J1295" s="119">
        <v>2040</v>
      </c>
      <c r="K1295" s="120">
        <v>20</v>
      </c>
    </row>
    <row r="1296" spans="1:11" x14ac:dyDescent="0.25">
      <c r="A1296" s="119" t="s">
        <v>1294</v>
      </c>
      <c r="B1296" s="119" t="s">
        <v>1295</v>
      </c>
      <c r="C1296" s="119" t="s">
        <v>188</v>
      </c>
      <c r="D1296" s="119" t="s">
        <v>1289</v>
      </c>
      <c r="E1296" s="119" t="s">
        <v>1290</v>
      </c>
      <c r="F1296" s="119"/>
      <c r="G1296" s="119" t="s">
        <v>392</v>
      </c>
      <c r="H1296" s="119"/>
      <c r="I1296" s="119" t="s">
        <v>194</v>
      </c>
      <c r="J1296" s="119">
        <v>2050</v>
      </c>
      <c r="K1296" s="120">
        <v>20</v>
      </c>
    </row>
    <row r="1297" spans="1:11" x14ac:dyDescent="0.25">
      <c r="A1297" s="119" t="s">
        <v>1296</v>
      </c>
      <c r="B1297" s="119" t="s">
        <v>1297</v>
      </c>
      <c r="C1297" s="119" t="s">
        <v>195</v>
      </c>
      <c r="D1297" s="119" t="s">
        <v>1254</v>
      </c>
      <c r="E1297" s="119" t="s">
        <v>1255</v>
      </c>
      <c r="F1297" s="119"/>
      <c r="G1297" s="119" t="s">
        <v>368</v>
      </c>
      <c r="H1297" s="119"/>
      <c r="I1297" s="119" t="s">
        <v>987</v>
      </c>
      <c r="J1297" s="119">
        <v>2020</v>
      </c>
      <c r="K1297" s="120">
        <v>26.072907290729081</v>
      </c>
    </row>
    <row r="1298" spans="1:11" x14ac:dyDescent="0.25">
      <c r="A1298" s="119" t="s">
        <v>1296</v>
      </c>
      <c r="B1298" s="119" t="s">
        <v>1297</v>
      </c>
      <c r="C1298" s="119" t="s">
        <v>195</v>
      </c>
      <c r="D1298" s="119" t="s">
        <v>1254</v>
      </c>
      <c r="E1298" s="119" t="s">
        <v>1255</v>
      </c>
      <c r="F1298" s="119"/>
      <c r="G1298" s="119" t="s">
        <v>368</v>
      </c>
      <c r="H1298" s="119"/>
      <c r="I1298" s="119" t="s">
        <v>987</v>
      </c>
      <c r="J1298" s="119">
        <v>2050</v>
      </c>
      <c r="K1298" s="120">
        <v>16.615961596159622</v>
      </c>
    </row>
    <row r="1299" spans="1:11" x14ac:dyDescent="0.25">
      <c r="A1299" s="119" t="s">
        <v>1296</v>
      </c>
      <c r="B1299" s="119" t="s">
        <v>1297</v>
      </c>
      <c r="C1299" s="119" t="s">
        <v>195</v>
      </c>
      <c r="D1299" s="119" t="s">
        <v>1254</v>
      </c>
      <c r="E1299" s="119" t="s">
        <v>1255</v>
      </c>
      <c r="F1299" s="119"/>
      <c r="G1299" s="119" t="s">
        <v>368</v>
      </c>
      <c r="H1299" s="119"/>
      <c r="I1299" s="119" t="s">
        <v>988</v>
      </c>
      <c r="J1299" s="119">
        <v>2020</v>
      </c>
      <c r="K1299" s="120">
        <v>21.344434443444332</v>
      </c>
    </row>
    <row r="1300" spans="1:11" x14ac:dyDescent="0.25">
      <c r="A1300" s="119" t="s">
        <v>1296</v>
      </c>
      <c r="B1300" s="119" t="s">
        <v>1297</v>
      </c>
      <c r="C1300" s="119" t="s">
        <v>195</v>
      </c>
      <c r="D1300" s="119" t="s">
        <v>1254</v>
      </c>
      <c r="E1300" s="119" t="s">
        <v>1255</v>
      </c>
      <c r="F1300" s="119"/>
      <c r="G1300" s="119" t="s">
        <v>368</v>
      </c>
      <c r="H1300" s="119"/>
      <c r="I1300" s="119" t="s">
        <v>988</v>
      </c>
      <c r="J1300" s="119">
        <v>2050</v>
      </c>
      <c r="K1300" s="120">
        <v>14.251725172517251</v>
      </c>
    </row>
    <row r="1301" spans="1:11" x14ac:dyDescent="0.25">
      <c r="A1301" s="119" t="s">
        <v>1296</v>
      </c>
      <c r="B1301" s="119" t="s">
        <v>1297</v>
      </c>
      <c r="C1301" s="119" t="s">
        <v>195</v>
      </c>
      <c r="D1301" s="119" t="s">
        <v>1254</v>
      </c>
      <c r="E1301" s="119" t="s">
        <v>1255</v>
      </c>
      <c r="F1301" s="119"/>
      <c r="G1301" s="119" t="s">
        <v>368</v>
      </c>
      <c r="H1301" s="119"/>
      <c r="I1301" s="119" t="s">
        <v>194</v>
      </c>
      <c r="J1301" s="119">
        <v>2020</v>
      </c>
      <c r="K1301" s="120">
        <v>28.437143714371441</v>
      </c>
    </row>
    <row r="1302" spans="1:11" x14ac:dyDescent="0.25">
      <c r="A1302" s="119" t="s">
        <v>1296</v>
      </c>
      <c r="B1302" s="119" t="s">
        <v>1297</v>
      </c>
      <c r="C1302" s="119" t="s">
        <v>195</v>
      </c>
      <c r="D1302" s="119" t="s">
        <v>1254</v>
      </c>
      <c r="E1302" s="119" t="s">
        <v>1255</v>
      </c>
      <c r="F1302" s="119"/>
      <c r="G1302" s="119" t="s">
        <v>368</v>
      </c>
      <c r="H1302" s="119"/>
      <c r="I1302" s="119" t="s">
        <v>194</v>
      </c>
      <c r="J1302" s="119">
        <v>2030</v>
      </c>
      <c r="K1302" s="120">
        <v>19.57125712571256</v>
      </c>
    </row>
    <row r="1303" spans="1:11" x14ac:dyDescent="0.25">
      <c r="A1303" s="119" t="s">
        <v>1296</v>
      </c>
      <c r="B1303" s="119" t="s">
        <v>1297</v>
      </c>
      <c r="C1303" s="119" t="s">
        <v>195</v>
      </c>
      <c r="D1303" s="119" t="s">
        <v>1254</v>
      </c>
      <c r="E1303" s="119" t="s">
        <v>1255</v>
      </c>
      <c r="F1303" s="119"/>
      <c r="G1303" s="119" t="s">
        <v>368</v>
      </c>
      <c r="H1303" s="119"/>
      <c r="I1303" s="119" t="s">
        <v>194</v>
      </c>
      <c r="J1303" s="119">
        <v>2040</v>
      </c>
      <c r="K1303" s="120">
        <v>16.615961596159622</v>
      </c>
    </row>
    <row r="1304" spans="1:11" x14ac:dyDescent="0.25">
      <c r="A1304" s="119" t="s">
        <v>1296</v>
      </c>
      <c r="B1304" s="119" t="s">
        <v>1297</v>
      </c>
      <c r="C1304" s="119" t="s">
        <v>195</v>
      </c>
      <c r="D1304" s="119" t="s">
        <v>1254</v>
      </c>
      <c r="E1304" s="119" t="s">
        <v>1255</v>
      </c>
      <c r="F1304" s="119"/>
      <c r="G1304" s="119" t="s">
        <v>368</v>
      </c>
      <c r="H1304" s="119"/>
      <c r="I1304" s="119" t="s">
        <v>194</v>
      </c>
      <c r="J1304" s="119">
        <v>2050</v>
      </c>
      <c r="K1304" s="120">
        <v>13.66066606660668</v>
      </c>
    </row>
    <row r="1305" spans="1:11" x14ac:dyDescent="0.25">
      <c r="A1305" s="119" t="s">
        <v>1296</v>
      </c>
      <c r="B1305" s="119" t="s">
        <v>1297</v>
      </c>
      <c r="C1305" s="119" t="s">
        <v>195</v>
      </c>
      <c r="D1305" s="119" t="s">
        <v>1256</v>
      </c>
      <c r="E1305" s="119" t="s">
        <v>1255</v>
      </c>
      <c r="F1305" s="119"/>
      <c r="G1305" s="119" t="s">
        <v>199</v>
      </c>
      <c r="H1305" s="119"/>
      <c r="I1305" s="119" t="s">
        <v>987</v>
      </c>
      <c r="J1305" s="119">
        <v>2020</v>
      </c>
      <c r="K1305" s="120">
        <v>3</v>
      </c>
    </row>
    <row r="1306" spans="1:11" x14ac:dyDescent="0.25">
      <c r="A1306" s="119" t="s">
        <v>1296</v>
      </c>
      <c r="B1306" s="119" t="s">
        <v>1297</v>
      </c>
      <c r="C1306" s="119" t="s">
        <v>195</v>
      </c>
      <c r="D1306" s="119" t="s">
        <v>1256</v>
      </c>
      <c r="E1306" s="119" t="s">
        <v>1255</v>
      </c>
      <c r="F1306" s="119"/>
      <c r="G1306" s="119" t="s">
        <v>199</v>
      </c>
      <c r="H1306" s="119"/>
      <c r="I1306" s="119" t="s">
        <v>987</v>
      </c>
      <c r="J1306" s="119">
        <v>2050</v>
      </c>
      <c r="K1306" s="120">
        <v>3</v>
      </c>
    </row>
    <row r="1307" spans="1:11" x14ac:dyDescent="0.25">
      <c r="A1307" s="119" t="s">
        <v>1296</v>
      </c>
      <c r="B1307" s="119" t="s">
        <v>1297</v>
      </c>
      <c r="C1307" s="119" t="s">
        <v>195</v>
      </c>
      <c r="D1307" s="119" t="s">
        <v>1256</v>
      </c>
      <c r="E1307" s="119" t="s">
        <v>1255</v>
      </c>
      <c r="F1307" s="119"/>
      <c r="G1307" s="119" t="s">
        <v>199</v>
      </c>
      <c r="H1307" s="119"/>
      <c r="I1307" s="119" t="s">
        <v>988</v>
      </c>
      <c r="J1307" s="119">
        <v>2020</v>
      </c>
      <c r="K1307" s="120">
        <v>3</v>
      </c>
    </row>
    <row r="1308" spans="1:11" x14ac:dyDescent="0.25">
      <c r="A1308" s="119" t="s">
        <v>1296</v>
      </c>
      <c r="B1308" s="119" t="s">
        <v>1297</v>
      </c>
      <c r="C1308" s="119" t="s">
        <v>195</v>
      </c>
      <c r="D1308" s="119" t="s">
        <v>1256</v>
      </c>
      <c r="E1308" s="119" t="s">
        <v>1255</v>
      </c>
      <c r="F1308" s="119"/>
      <c r="G1308" s="119" t="s">
        <v>199</v>
      </c>
      <c r="H1308" s="119"/>
      <c r="I1308" s="119" t="s">
        <v>988</v>
      </c>
      <c r="J1308" s="119">
        <v>2050</v>
      </c>
      <c r="K1308" s="120">
        <v>3</v>
      </c>
    </row>
    <row r="1309" spans="1:11" x14ac:dyDescent="0.25">
      <c r="A1309" s="119" t="s">
        <v>1296</v>
      </c>
      <c r="B1309" s="119" t="s">
        <v>1297</v>
      </c>
      <c r="C1309" s="119" t="s">
        <v>195</v>
      </c>
      <c r="D1309" s="119" t="s">
        <v>1256</v>
      </c>
      <c r="E1309" s="119" t="s">
        <v>1255</v>
      </c>
      <c r="F1309" s="119"/>
      <c r="G1309" s="119" t="s">
        <v>199</v>
      </c>
      <c r="H1309" s="119"/>
      <c r="I1309" s="119" t="s">
        <v>194</v>
      </c>
      <c r="J1309" s="119">
        <v>2020</v>
      </c>
      <c r="K1309" s="120">
        <v>3</v>
      </c>
    </row>
    <row r="1310" spans="1:11" x14ac:dyDescent="0.25">
      <c r="A1310" s="119" t="s">
        <v>1296</v>
      </c>
      <c r="B1310" s="119" t="s">
        <v>1297</v>
      </c>
      <c r="C1310" s="119" t="s">
        <v>195</v>
      </c>
      <c r="D1310" s="119" t="s">
        <v>1256</v>
      </c>
      <c r="E1310" s="119" t="s">
        <v>1255</v>
      </c>
      <c r="F1310" s="119"/>
      <c r="G1310" s="119" t="s">
        <v>199</v>
      </c>
      <c r="H1310" s="119"/>
      <c r="I1310" s="119" t="s">
        <v>194</v>
      </c>
      <c r="J1310" s="119">
        <v>2030</v>
      </c>
      <c r="K1310" s="120">
        <v>3</v>
      </c>
    </row>
    <row r="1311" spans="1:11" x14ac:dyDescent="0.25">
      <c r="A1311" s="119" t="s">
        <v>1296</v>
      </c>
      <c r="B1311" s="119" t="s">
        <v>1297</v>
      </c>
      <c r="C1311" s="119" t="s">
        <v>195</v>
      </c>
      <c r="D1311" s="119" t="s">
        <v>1256</v>
      </c>
      <c r="E1311" s="119" t="s">
        <v>1255</v>
      </c>
      <c r="F1311" s="119"/>
      <c r="G1311" s="119" t="s">
        <v>199</v>
      </c>
      <c r="H1311" s="119"/>
      <c r="I1311" s="119" t="s">
        <v>194</v>
      </c>
      <c r="J1311" s="119">
        <v>2040</v>
      </c>
      <c r="K1311" s="120">
        <v>3</v>
      </c>
    </row>
    <row r="1312" spans="1:11" x14ac:dyDescent="0.25">
      <c r="A1312" s="119" t="s">
        <v>1296</v>
      </c>
      <c r="B1312" s="119" t="s">
        <v>1297</v>
      </c>
      <c r="C1312" s="119" t="s">
        <v>195</v>
      </c>
      <c r="D1312" s="119" t="s">
        <v>1256</v>
      </c>
      <c r="E1312" s="119" t="s">
        <v>1255</v>
      </c>
      <c r="F1312" s="119"/>
      <c r="G1312" s="119" t="s">
        <v>199</v>
      </c>
      <c r="H1312" s="119"/>
      <c r="I1312" s="119" t="s">
        <v>194</v>
      </c>
      <c r="J1312" s="119">
        <v>2050</v>
      </c>
      <c r="K1312" s="120">
        <v>3</v>
      </c>
    </row>
    <row r="1313" spans="1:11" x14ac:dyDescent="0.25">
      <c r="A1313" s="119" t="s">
        <v>1296</v>
      </c>
      <c r="B1313" s="119" t="s">
        <v>1297</v>
      </c>
      <c r="C1313" s="119" t="s">
        <v>195</v>
      </c>
      <c r="D1313" s="119" t="s">
        <v>200</v>
      </c>
      <c r="E1313" s="119" t="s">
        <v>202</v>
      </c>
      <c r="F1313" s="119"/>
      <c r="G1313" s="119" t="s">
        <v>1257</v>
      </c>
      <c r="H1313" s="119"/>
      <c r="I1313" s="119" t="s">
        <v>987</v>
      </c>
      <c r="J1313" s="119">
        <v>2020</v>
      </c>
      <c r="K1313" s="120">
        <v>0.33</v>
      </c>
    </row>
    <row r="1314" spans="1:11" x14ac:dyDescent="0.25">
      <c r="A1314" s="119" t="s">
        <v>1296</v>
      </c>
      <c r="B1314" s="119" t="s">
        <v>1297</v>
      </c>
      <c r="C1314" s="119" t="s">
        <v>195</v>
      </c>
      <c r="D1314" s="119" t="s">
        <v>200</v>
      </c>
      <c r="E1314" s="119" t="s">
        <v>202</v>
      </c>
      <c r="F1314" s="119"/>
      <c r="G1314" s="119" t="s">
        <v>1257</v>
      </c>
      <c r="H1314" s="119"/>
      <c r="I1314" s="119" t="s">
        <v>987</v>
      </c>
      <c r="J1314" s="119">
        <v>2050</v>
      </c>
      <c r="K1314" s="120">
        <v>0.33</v>
      </c>
    </row>
    <row r="1315" spans="1:11" x14ac:dyDescent="0.25">
      <c r="A1315" s="119" t="s">
        <v>1296</v>
      </c>
      <c r="B1315" s="119" t="s">
        <v>1297</v>
      </c>
      <c r="C1315" s="119" t="s">
        <v>195</v>
      </c>
      <c r="D1315" s="119" t="s">
        <v>200</v>
      </c>
      <c r="E1315" s="119" t="s">
        <v>202</v>
      </c>
      <c r="F1315" s="119"/>
      <c r="G1315" s="119" t="s">
        <v>1257</v>
      </c>
      <c r="H1315" s="119"/>
      <c r="I1315" s="119" t="s">
        <v>988</v>
      </c>
      <c r="J1315" s="119">
        <v>2020</v>
      </c>
      <c r="K1315" s="120">
        <v>0.33</v>
      </c>
    </row>
    <row r="1316" spans="1:11" x14ac:dyDescent="0.25">
      <c r="A1316" s="119" t="s">
        <v>1296</v>
      </c>
      <c r="B1316" s="119" t="s">
        <v>1297</v>
      </c>
      <c r="C1316" s="119" t="s">
        <v>195</v>
      </c>
      <c r="D1316" s="119" t="s">
        <v>200</v>
      </c>
      <c r="E1316" s="119" t="s">
        <v>202</v>
      </c>
      <c r="F1316" s="119"/>
      <c r="G1316" s="119" t="s">
        <v>1257</v>
      </c>
      <c r="H1316" s="119"/>
      <c r="I1316" s="119" t="s">
        <v>988</v>
      </c>
      <c r="J1316" s="119">
        <v>2050</v>
      </c>
      <c r="K1316" s="120">
        <v>0.33</v>
      </c>
    </row>
    <row r="1317" spans="1:11" x14ac:dyDescent="0.25">
      <c r="A1317" s="119" t="s">
        <v>1296</v>
      </c>
      <c r="B1317" s="119" t="s">
        <v>1297</v>
      </c>
      <c r="C1317" s="119" t="s">
        <v>195</v>
      </c>
      <c r="D1317" s="119" t="s">
        <v>200</v>
      </c>
      <c r="E1317" s="119" t="s">
        <v>202</v>
      </c>
      <c r="F1317" s="119"/>
      <c r="G1317" s="119" t="s">
        <v>1257</v>
      </c>
      <c r="H1317" s="119"/>
      <c r="I1317" s="119" t="s">
        <v>194</v>
      </c>
      <c r="J1317" s="119">
        <v>2020</v>
      </c>
      <c r="K1317" s="120">
        <v>0.33</v>
      </c>
    </row>
    <row r="1318" spans="1:11" x14ac:dyDescent="0.25">
      <c r="A1318" s="119" t="s">
        <v>1296</v>
      </c>
      <c r="B1318" s="119" t="s">
        <v>1297</v>
      </c>
      <c r="C1318" s="119" t="s">
        <v>195</v>
      </c>
      <c r="D1318" s="119" t="s">
        <v>200</v>
      </c>
      <c r="E1318" s="119" t="s">
        <v>202</v>
      </c>
      <c r="F1318" s="119"/>
      <c r="G1318" s="119" t="s">
        <v>1257</v>
      </c>
      <c r="H1318" s="119"/>
      <c r="I1318" s="119" t="s">
        <v>194</v>
      </c>
      <c r="J1318" s="119">
        <v>2030</v>
      </c>
      <c r="K1318" s="120">
        <v>0.33</v>
      </c>
    </row>
    <row r="1319" spans="1:11" x14ac:dyDescent="0.25">
      <c r="A1319" s="119" t="s">
        <v>1296</v>
      </c>
      <c r="B1319" s="119" t="s">
        <v>1297</v>
      </c>
      <c r="C1319" s="119" t="s">
        <v>195</v>
      </c>
      <c r="D1319" s="119" t="s">
        <v>200</v>
      </c>
      <c r="E1319" s="119" t="s">
        <v>202</v>
      </c>
      <c r="F1319" s="119"/>
      <c r="G1319" s="119" t="s">
        <v>1257</v>
      </c>
      <c r="H1319" s="119"/>
      <c r="I1319" s="119" t="s">
        <v>194</v>
      </c>
      <c r="J1319" s="119">
        <v>2040</v>
      </c>
      <c r="K1319" s="120">
        <v>0.33</v>
      </c>
    </row>
    <row r="1320" spans="1:11" x14ac:dyDescent="0.25">
      <c r="A1320" s="119" t="s">
        <v>1296</v>
      </c>
      <c r="B1320" s="119" t="s">
        <v>1297</v>
      </c>
      <c r="C1320" s="119" t="s">
        <v>195</v>
      </c>
      <c r="D1320" s="119" t="s">
        <v>200</v>
      </c>
      <c r="E1320" s="119" t="s">
        <v>202</v>
      </c>
      <c r="F1320" s="119"/>
      <c r="G1320" s="119" t="s">
        <v>1257</v>
      </c>
      <c r="H1320" s="119"/>
      <c r="I1320" s="119" t="s">
        <v>194</v>
      </c>
      <c r="J1320" s="119">
        <v>2050</v>
      </c>
      <c r="K1320" s="120">
        <v>0.33</v>
      </c>
    </row>
    <row r="1321" spans="1:11" x14ac:dyDescent="0.25">
      <c r="A1321" s="119" t="s">
        <v>1296</v>
      </c>
      <c r="B1321" s="119" t="s">
        <v>1297</v>
      </c>
      <c r="C1321" s="119" t="s">
        <v>195</v>
      </c>
      <c r="D1321" s="119" t="s">
        <v>1258</v>
      </c>
      <c r="E1321" s="119" t="s">
        <v>1259</v>
      </c>
      <c r="F1321" s="119"/>
      <c r="G1321" s="119"/>
      <c r="H1321" s="119"/>
      <c r="I1321" s="119" t="s">
        <v>987</v>
      </c>
      <c r="J1321" s="119">
        <v>2020</v>
      </c>
      <c r="K1321" s="120">
        <v>100</v>
      </c>
    </row>
    <row r="1322" spans="1:11" x14ac:dyDescent="0.25">
      <c r="A1322" s="119" t="s">
        <v>1296</v>
      </c>
      <c r="B1322" s="119" t="s">
        <v>1297</v>
      </c>
      <c r="C1322" s="119" t="s">
        <v>195</v>
      </c>
      <c r="D1322" s="119" t="s">
        <v>1258</v>
      </c>
      <c r="E1322" s="119" t="s">
        <v>1259</v>
      </c>
      <c r="F1322" s="119"/>
      <c r="G1322" s="119"/>
      <c r="H1322" s="119"/>
      <c r="I1322" s="119" t="s">
        <v>987</v>
      </c>
      <c r="J1322" s="119">
        <v>2050</v>
      </c>
      <c r="K1322" s="120">
        <v>100</v>
      </c>
    </row>
    <row r="1323" spans="1:11" x14ac:dyDescent="0.25">
      <c r="A1323" s="119" t="s">
        <v>1296</v>
      </c>
      <c r="B1323" s="119" t="s">
        <v>1297</v>
      </c>
      <c r="C1323" s="119" t="s">
        <v>195</v>
      </c>
      <c r="D1323" s="119" t="s">
        <v>1258</v>
      </c>
      <c r="E1323" s="119" t="s">
        <v>1259</v>
      </c>
      <c r="F1323" s="119"/>
      <c r="G1323" s="119"/>
      <c r="H1323" s="119"/>
      <c r="I1323" s="119" t="s">
        <v>988</v>
      </c>
      <c r="J1323" s="119">
        <v>2020</v>
      </c>
      <c r="K1323" s="120">
        <v>100</v>
      </c>
    </row>
    <row r="1324" spans="1:11" x14ac:dyDescent="0.25">
      <c r="A1324" s="119" t="s">
        <v>1296</v>
      </c>
      <c r="B1324" s="119" t="s">
        <v>1297</v>
      </c>
      <c r="C1324" s="119" t="s">
        <v>195</v>
      </c>
      <c r="D1324" s="119" t="s">
        <v>1258</v>
      </c>
      <c r="E1324" s="119" t="s">
        <v>1259</v>
      </c>
      <c r="F1324" s="119"/>
      <c r="G1324" s="119"/>
      <c r="H1324" s="119"/>
      <c r="I1324" s="119" t="s">
        <v>988</v>
      </c>
      <c r="J1324" s="119">
        <v>2050</v>
      </c>
      <c r="K1324" s="120">
        <v>100</v>
      </c>
    </row>
    <row r="1325" spans="1:11" x14ac:dyDescent="0.25">
      <c r="A1325" s="119" t="s">
        <v>1296</v>
      </c>
      <c r="B1325" s="119" t="s">
        <v>1297</v>
      </c>
      <c r="C1325" s="119" t="s">
        <v>195</v>
      </c>
      <c r="D1325" s="119" t="s">
        <v>1258</v>
      </c>
      <c r="E1325" s="119" t="s">
        <v>1259</v>
      </c>
      <c r="F1325" s="119"/>
      <c r="G1325" s="119"/>
      <c r="H1325" s="119"/>
      <c r="I1325" s="119" t="s">
        <v>194</v>
      </c>
      <c r="J1325" s="119">
        <v>2020</v>
      </c>
      <c r="K1325" s="120">
        <v>100</v>
      </c>
    </row>
    <row r="1326" spans="1:11" x14ac:dyDescent="0.25">
      <c r="A1326" s="119" t="s">
        <v>1296</v>
      </c>
      <c r="B1326" s="119" t="s">
        <v>1297</v>
      </c>
      <c r="C1326" s="119" t="s">
        <v>195</v>
      </c>
      <c r="D1326" s="119" t="s">
        <v>1258</v>
      </c>
      <c r="E1326" s="119" t="s">
        <v>1259</v>
      </c>
      <c r="F1326" s="119"/>
      <c r="G1326" s="119"/>
      <c r="H1326" s="119"/>
      <c r="I1326" s="119" t="s">
        <v>194</v>
      </c>
      <c r="J1326" s="119">
        <v>2030</v>
      </c>
      <c r="K1326" s="120">
        <v>100</v>
      </c>
    </row>
    <row r="1327" spans="1:11" x14ac:dyDescent="0.25">
      <c r="A1327" s="119" t="s">
        <v>1296</v>
      </c>
      <c r="B1327" s="119" t="s">
        <v>1297</v>
      </c>
      <c r="C1327" s="119" t="s">
        <v>195</v>
      </c>
      <c r="D1327" s="119" t="s">
        <v>1258</v>
      </c>
      <c r="E1327" s="119" t="s">
        <v>1259</v>
      </c>
      <c r="F1327" s="119"/>
      <c r="G1327" s="119"/>
      <c r="H1327" s="119"/>
      <c r="I1327" s="119" t="s">
        <v>194</v>
      </c>
      <c r="J1327" s="119">
        <v>2040</v>
      </c>
      <c r="K1327" s="120">
        <v>100</v>
      </c>
    </row>
    <row r="1328" spans="1:11" x14ac:dyDescent="0.25">
      <c r="A1328" s="119" t="s">
        <v>1296</v>
      </c>
      <c r="B1328" s="119" t="s">
        <v>1297</v>
      </c>
      <c r="C1328" s="119" t="s">
        <v>195</v>
      </c>
      <c r="D1328" s="119" t="s">
        <v>1258</v>
      </c>
      <c r="E1328" s="119" t="s">
        <v>1259</v>
      </c>
      <c r="F1328" s="119"/>
      <c r="G1328" s="119"/>
      <c r="H1328" s="119"/>
      <c r="I1328" s="119" t="s">
        <v>194</v>
      </c>
      <c r="J1328" s="119">
        <v>2050</v>
      </c>
      <c r="K1328" s="120">
        <v>100</v>
      </c>
    </row>
    <row r="1329" spans="1:11" x14ac:dyDescent="0.25">
      <c r="A1329" s="119" t="s">
        <v>1296</v>
      </c>
      <c r="B1329" s="119" t="s">
        <v>1297</v>
      </c>
      <c r="C1329" s="119" t="s">
        <v>195</v>
      </c>
      <c r="D1329" s="119" t="s">
        <v>1086</v>
      </c>
      <c r="E1329" s="119" t="s">
        <v>1074</v>
      </c>
      <c r="F1329" s="119"/>
      <c r="G1329" s="119" t="s">
        <v>210</v>
      </c>
      <c r="H1329" s="119"/>
      <c r="I1329" s="119" t="s">
        <v>987</v>
      </c>
      <c r="J1329" s="119">
        <v>2020</v>
      </c>
      <c r="K1329" s="120">
        <v>2</v>
      </c>
    </row>
    <row r="1330" spans="1:11" x14ac:dyDescent="0.25">
      <c r="A1330" s="119" t="s">
        <v>1296</v>
      </c>
      <c r="B1330" s="119" t="s">
        <v>1297</v>
      </c>
      <c r="C1330" s="119" t="s">
        <v>195</v>
      </c>
      <c r="D1330" s="119" t="s">
        <v>1086</v>
      </c>
      <c r="E1330" s="119" t="s">
        <v>1074</v>
      </c>
      <c r="F1330" s="119"/>
      <c r="G1330" s="119" t="s">
        <v>210</v>
      </c>
      <c r="H1330" s="119"/>
      <c r="I1330" s="119" t="s">
        <v>987</v>
      </c>
      <c r="J1330" s="119">
        <v>2050</v>
      </c>
      <c r="K1330" s="120">
        <v>2</v>
      </c>
    </row>
    <row r="1331" spans="1:11" x14ac:dyDescent="0.25">
      <c r="A1331" s="119" t="s">
        <v>1296</v>
      </c>
      <c r="B1331" s="119" t="s">
        <v>1297</v>
      </c>
      <c r="C1331" s="119" t="s">
        <v>195</v>
      </c>
      <c r="D1331" s="119" t="s">
        <v>1086</v>
      </c>
      <c r="E1331" s="119" t="s">
        <v>1074</v>
      </c>
      <c r="F1331" s="119"/>
      <c r="G1331" s="119" t="s">
        <v>210</v>
      </c>
      <c r="H1331" s="119"/>
      <c r="I1331" s="119" t="s">
        <v>988</v>
      </c>
      <c r="J1331" s="119">
        <v>2020</v>
      </c>
      <c r="K1331" s="120">
        <v>2</v>
      </c>
    </row>
    <row r="1332" spans="1:11" x14ac:dyDescent="0.25">
      <c r="A1332" s="119" t="s">
        <v>1296</v>
      </c>
      <c r="B1332" s="119" t="s">
        <v>1297</v>
      </c>
      <c r="C1332" s="119" t="s">
        <v>195</v>
      </c>
      <c r="D1332" s="119" t="s">
        <v>1086</v>
      </c>
      <c r="E1332" s="119" t="s">
        <v>1074</v>
      </c>
      <c r="F1332" s="119"/>
      <c r="G1332" s="119" t="s">
        <v>210</v>
      </c>
      <c r="H1332" s="119"/>
      <c r="I1332" s="119" t="s">
        <v>988</v>
      </c>
      <c r="J1332" s="119">
        <v>2050</v>
      </c>
      <c r="K1332" s="120">
        <v>2</v>
      </c>
    </row>
    <row r="1333" spans="1:11" x14ac:dyDescent="0.25">
      <c r="A1333" s="119" t="s">
        <v>1296</v>
      </c>
      <c r="B1333" s="119" t="s">
        <v>1297</v>
      </c>
      <c r="C1333" s="119" t="s">
        <v>195</v>
      </c>
      <c r="D1333" s="119" t="s">
        <v>1086</v>
      </c>
      <c r="E1333" s="119" t="s">
        <v>1074</v>
      </c>
      <c r="F1333" s="119"/>
      <c r="G1333" s="119" t="s">
        <v>210</v>
      </c>
      <c r="H1333" s="119"/>
      <c r="I1333" s="119" t="s">
        <v>194</v>
      </c>
      <c r="J1333" s="119">
        <v>2020</v>
      </c>
      <c r="K1333" s="120">
        <v>2</v>
      </c>
    </row>
    <row r="1334" spans="1:11" x14ac:dyDescent="0.25">
      <c r="A1334" s="119" t="s">
        <v>1296</v>
      </c>
      <c r="B1334" s="119" t="s">
        <v>1297</v>
      </c>
      <c r="C1334" s="119" t="s">
        <v>195</v>
      </c>
      <c r="D1334" s="119" t="s">
        <v>1086</v>
      </c>
      <c r="E1334" s="119" t="s">
        <v>1074</v>
      </c>
      <c r="F1334" s="119"/>
      <c r="G1334" s="119" t="s">
        <v>210</v>
      </c>
      <c r="H1334" s="119"/>
      <c r="I1334" s="119" t="s">
        <v>194</v>
      </c>
      <c r="J1334" s="119">
        <v>2030</v>
      </c>
      <c r="K1334" s="120">
        <v>2</v>
      </c>
    </row>
    <row r="1335" spans="1:11" x14ac:dyDescent="0.25">
      <c r="A1335" s="119" t="s">
        <v>1296</v>
      </c>
      <c r="B1335" s="119" t="s">
        <v>1297</v>
      </c>
      <c r="C1335" s="119" t="s">
        <v>195</v>
      </c>
      <c r="D1335" s="119" t="s">
        <v>1086</v>
      </c>
      <c r="E1335" s="119" t="s">
        <v>1074</v>
      </c>
      <c r="F1335" s="119"/>
      <c r="G1335" s="119" t="s">
        <v>210</v>
      </c>
      <c r="H1335" s="119"/>
      <c r="I1335" s="119" t="s">
        <v>194</v>
      </c>
      <c r="J1335" s="119">
        <v>2040</v>
      </c>
      <c r="K1335" s="120">
        <v>2</v>
      </c>
    </row>
    <row r="1336" spans="1:11" x14ac:dyDescent="0.25">
      <c r="A1336" s="119" t="s">
        <v>1296</v>
      </c>
      <c r="B1336" s="119" t="s">
        <v>1297</v>
      </c>
      <c r="C1336" s="119" t="s">
        <v>195</v>
      </c>
      <c r="D1336" s="119" t="s">
        <v>1086</v>
      </c>
      <c r="E1336" s="119" t="s">
        <v>1074</v>
      </c>
      <c r="F1336" s="119"/>
      <c r="G1336" s="119" t="s">
        <v>210</v>
      </c>
      <c r="H1336" s="119"/>
      <c r="I1336" s="119" t="s">
        <v>194</v>
      </c>
      <c r="J1336" s="119">
        <v>2050</v>
      </c>
      <c r="K1336" s="120">
        <v>2</v>
      </c>
    </row>
    <row r="1337" spans="1:11" x14ac:dyDescent="0.25">
      <c r="A1337" s="119" t="s">
        <v>1296</v>
      </c>
      <c r="B1337" s="119" t="s">
        <v>1297</v>
      </c>
      <c r="C1337" s="119" t="s">
        <v>195</v>
      </c>
      <c r="D1337" s="119" t="s">
        <v>1260</v>
      </c>
      <c r="E1337" s="119" t="s">
        <v>1259</v>
      </c>
      <c r="F1337" s="119"/>
      <c r="G1337" s="119"/>
      <c r="H1337" s="119"/>
      <c r="I1337" s="119" t="s">
        <v>987</v>
      </c>
      <c r="J1337" s="119">
        <v>2020</v>
      </c>
      <c r="K1337" s="120">
        <v>29.072907290729081</v>
      </c>
    </row>
    <row r="1338" spans="1:11" x14ac:dyDescent="0.25">
      <c r="A1338" s="119" t="s">
        <v>1296</v>
      </c>
      <c r="B1338" s="119" t="s">
        <v>1297</v>
      </c>
      <c r="C1338" s="119" t="s">
        <v>195</v>
      </c>
      <c r="D1338" s="119" t="s">
        <v>1260</v>
      </c>
      <c r="E1338" s="119" t="s">
        <v>1259</v>
      </c>
      <c r="F1338" s="119"/>
      <c r="G1338" s="119"/>
      <c r="H1338" s="119"/>
      <c r="I1338" s="119" t="s">
        <v>987</v>
      </c>
      <c r="J1338" s="119">
        <v>2050</v>
      </c>
      <c r="K1338" s="120">
        <v>19.615961596159622</v>
      </c>
    </row>
    <row r="1339" spans="1:11" x14ac:dyDescent="0.25">
      <c r="A1339" s="119" t="s">
        <v>1296</v>
      </c>
      <c r="B1339" s="119" t="s">
        <v>1297</v>
      </c>
      <c r="C1339" s="119" t="s">
        <v>195</v>
      </c>
      <c r="D1339" s="119" t="s">
        <v>1260</v>
      </c>
      <c r="E1339" s="119" t="s">
        <v>1259</v>
      </c>
      <c r="F1339" s="119"/>
      <c r="G1339" s="119"/>
      <c r="H1339" s="119"/>
      <c r="I1339" s="119" t="s">
        <v>988</v>
      </c>
      <c r="J1339" s="119">
        <v>2020</v>
      </c>
      <c r="K1339" s="120">
        <v>24.344434443444332</v>
      </c>
    </row>
    <row r="1340" spans="1:11" x14ac:dyDescent="0.25">
      <c r="A1340" s="119" t="s">
        <v>1296</v>
      </c>
      <c r="B1340" s="119" t="s">
        <v>1297</v>
      </c>
      <c r="C1340" s="119" t="s">
        <v>195</v>
      </c>
      <c r="D1340" s="119" t="s">
        <v>1260</v>
      </c>
      <c r="E1340" s="119" t="s">
        <v>1259</v>
      </c>
      <c r="F1340" s="119"/>
      <c r="G1340" s="119"/>
      <c r="H1340" s="119"/>
      <c r="I1340" s="119" t="s">
        <v>988</v>
      </c>
      <c r="J1340" s="119">
        <v>2050</v>
      </c>
      <c r="K1340" s="120">
        <v>17.251725172517251</v>
      </c>
    </row>
    <row r="1341" spans="1:11" x14ac:dyDescent="0.25">
      <c r="A1341" s="119" t="s">
        <v>1296</v>
      </c>
      <c r="B1341" s="119" t="s">
        <v>1297</v>
      </c>
      <c r="C1341" s="119" t="s">
        <v>195</v>
      </c>
      <c r="D1341" s="119" t="s">
        <v>1260</v>
      </c>
      <c r="E1341" s="119" t="s">
        <v>1259</v>
      </c>
      <c r="F1341" s="119"/>
      <c r="G1341" s="119"/>
      <c r="H1341" s="119"/>
      <c r="I1341" s="119" t="s">
        <v>194</v>
      </c>
      <c r="J1341" s="119">
        <v>2020</v>
      </c>
      <c r="K1341" s="120">
        <v>31.437143714371441</v>
      </c>
    </row>
    <row r="1342" spans="1:11" x14ac:dyDescent="0.25">
      <c r="A1342" s="119" t="s">
        <v>1296</v>
      </c>
      <c r="B1342" s="119" t="s">
        <v>1297</v>
      </c>
      <c r="C1342" s="119" t="s">
        <v>195</v>
      </c>
      <c r="D1342" s="119" t="s">
        <v>1260</v>
      </c>
      <c r="E1342" s="119" t="s">
        <v>1259</v>
      </c>
      <c r="F1342" s="119"/>
      <c r="G1342" s="119"/>
      <c r="H1342" s="119"/>
      <c r="I1342" s="119" t="s">
        <v>194</v>
      </c>
      <c r="J1342" s="119">
        <v>2030</v>
      </c>
      <c r="K1342" s="120">
        <v>22.57125712571256</v>
      </c>
    </row>
    <row r="1343" spans="1:11" x14ac:dyDescent="0.25">
      <c r="A1343" s="119" t="s">
        <v>1296</v>
      </c>
      <c r="B1343" s="119" t="s">
        <v>1297</v>
      </c>
      <c r="C1343" s="119" t="s">
        <v>195</v>
      </c>
      <c r="D1343" s="119" t="s">
        <v>1260</v>
      </c>
      <c r="E1343" s="119" t="s">
        <v>1259</v>
      </c>
      <c r="F1343" s="119"/>
      <c r="G1343" s="119"/>
      <c r="H1343" s="119"/>
      <c r="I1343" s="119" t="s">
        <v>194</v>
      </c>
      <c r="J1343" s="119">
        <v>2040</v>
      </c>
      <c r="K1343" s="120">
        <v>19.615961596159622</v>
      </c>
    </row>
    <row r="1344" spans="1:11" x14ac:dyDescent="0.25">
      <c r="A1344" s="119" t="s">
        <v>1296</v>
      </c>
      <c r="B1344" s="119" t="s">
        <v>1297</v>
      </c>
      <c r="C1344" s="119" t="s">
        <v>195</v>
      </c>
      <c r="D1344" s="119" t="s">
        <v>1260</v>
      </c>
      <c r="E1344" s="119" t="s">
        <v>1259</v>
      </c>
      <c r="F1344" s="119"/>
      <c r="G1344" s="119"/>
      <c r="H1344" s="119"/>
      <c r="I1344" s="119" t="s">
        <v>194</v>
      </c>
      <c r="J1344" s="119">
        <v>2050</v>
      </c>
      <c r="K1344" s="120">
        <v>16.66066606660668</v>
      </c>
    </row>
    <row r="1345" spans="1:11" x14ac:dyDescent="0.25">
      <c r="A1345" s="119" t="s">
        <v>1296</v>
      </c>
      <c r="B1345" s="119" t="s">
        <v>1297</v>
      </c>
      <c r="C1345" s="119" t="s">
        <v>195</v>
      </c>
      <c r="D1345" s="119" t="s">
        <v>1261</v>
      </c>
      <c r="E1345" s="119" t="s">
        <v>1259</v>
      </c>
      <c r="F1345" s="119"/>
      <c r="G1345" s="119" t="s">
        <v>227</v>
      </c>
      <c r="H1345" s="119" t="s">
        <v>1036</v>
      </c>
      <c r="I1345" s="119" t="s">
        <v>987</v>
      </c>
      <c r="J1345" s="119">
        <v>2020</v>
      </c>
      <c r="K1345" s="120">
        <v>60</v>
      </c>
    </row>
    <row r="1346" spans="1:11" x14ac:dyDescent="0.25">
      <c r="A1346" s="119" t="s">
        <v>1296</v>
      </c>
      <c r="B1346" s="119" t="s">
        <v>1297</v>
      </c>
      <c r="C1346" s="119" t="s">
        <v>195</v>
      </c>
      <c r="D1346" s="119" t="s">
        <v>1261</v>
      </c>
      <c r="E1346" s="119" t="s">
        <v>1259</v>
      </c>
      <c r="F1346" s="119"/>
      <c r="G1346" s="119" t="s">
        <v>227</v>
      </c>
      <c r="H1346" s="119" t="s">
        <v>1036</v>
      </c>
      <c r="I1346" s="119" t="s">
        <v>987</v>
      </c>
      <c r="J1346" s="119">
        <v>2050</v>
      </c>
      <c r="K1346" s="120">
        <v>68</v>
      </c>
    </row>
    <row r="1347" spans="1:11" x14ac:dyDescent="0.25">
      <c r="A1347" s="119" t="s">
        <v>1296</v>
      </c>
      <c r="B1347" s="119" t="s">
        <v>1297</v>
      </c>
      <c r="C1347" s="119" t="s">
        <v>195</v>
      </c>
      <c r="D1347" s="119" t="s">
        <v>1261</v>
      </c>
      <c r="E1347" s="119" t="s">
        <v>1259</v>
      </c>
      <c r="F1347" s="119"/>
      <c r="G1347" s="119" t="s">
        <v>227</v>
      </c>
      <c r="H1347" s="119" t="s">
        <v>1036</v>
      </c>
      <c r="I1347" s="119" t="s">
        <v>988</v>
      </c>
      <c r="J1347" s="119">
        <v>2020</v>
      </c>
      <c r="K1347" s="120">
        <v>64</v>
      </c>
    </row>
    <row r="1348" spans="1:11" x14ac:dyDescent="0.25">
      <c r="A1348" s="119" t="s">
        <v>1296</v>
      </c>
      <c r="B1348" s="119" t="s">
        <v>1297</v>
      </c>
      <c r="C1348" s="119" t="s">
        <v>195</v>
      </c>
      <c r="D1348" s="119" t="s">
        <v>1261</v>
      </c>
      <c r="E1348" s="119" t="s">
        <v>1259</v>
      </c>
      <c r="F1348" s="119"/>
      <c r="G1348" s="119" t="s">
        <v>227</v>
      </c>
      <c r="H1348" s="119" t="s">
        <v>1036</v>
      </c>
      <c r="I1348" s="119" t="s">
        <v>988</v>
      </c>
      <c r="J1348" s="119">
        <v>2050</v>
      </c>
      <c r="K1348" s="120">
        <v>70</v>
      </c>
    </row>
    <row r="1349" spans="1:11" x14ac:dyDescent="0.25">
      <c r="A1349" s="119" t="s">
        <v>1296</v>
      </c>
      <c r="B1349" s="119" t="s">
        <v>1297</v>
      </c>
      <c r="C1349" s="119" t="s">
        <v>195</v>
      </c>
      <c r="D1349" s="119" t="s">
        <v>1261</v>
      </c>
      <c r="E1349" s="119" t="s">
        <v>1259</v>
      </c>
      <c r="F1349" s="119"/>
      <c r="G1349" s="119" t="s">
        <v>227</v>
      </c>
      <c r="H1349" s="119" t="s">
        <v>1036</v>
      </c>
      <c r="I1349" s="119" t="s">
        <v>194</v>
      </c>
      <c r="J1349" s="119">
        <v>2020</v>
      </c>
      <c r="K1349" s="120">
        <v>58</v>
      </c>
    </row>
    <row r="1350" spans="1:11" x14ac:dyDescent="0.25">
      <c r="A1350" s="119" t="s">
        <v>1296</v>
      </c>
      <c r="B1350" s="119" t="s">
        <v>1297</v>
      </c>
      <c r="C1350" s="119" t="s">
        <v>195</v>
      </c>
      <c r="D1350" s="119" t="s">
        <v>1261</v>
      </c>
      <c r="E1350" s="119" t="s">
        <v>1259</v>
      </c>
      <c r="F1350" s="119"/>
      <c r="G1350" s="119" t="s">
        <v>227</v>
      </c>
      <c r="H1350" s="119" t="s">
        <v>1036</v>
      </c>
      <c r="I1350" s="119" t="s">
        <v>194</v>
      </c>
      <c r="J1350" s="119">
        <v>2030</v>
      </c>
      <c r="K1350" s="120">
        <v>65.5</v>
      </c>
    </row>
    <row r="1351" spans="1:11" x14ac:dyDescent="0.25">
      <c r="A1351" s="119" t="s">
        <v>1296</v>
      </c>
      <c r="B1351" s="119" t="s">
        <v>1297</v>
      </c>
      <c r="C1351" s="119" t="s">
        <v>195</v>
      </c>
      <c r="D1351" s="119" t="s">
        <v>1261</v>
      </c>
      <c r="E1351" s="119" t="s">
        <v>1259</v>
      </c>
      <c r="F1351" s="119"/>
      <c r="G1351" s="119" t="s">
        <v>227</v>
      </c>
      <c r="H1351" s="119" t="s">
        <v>1036</v>
      </c>
      <c r="I1351" s="119" t="s">
        <v>194</v>
      </c>
      <c r="J1351" s="119">
        <v>2040</v>
      </c>
      <c r="K1351" s="120">
        <v>68</v>
      </c>
    </row>
    <row r="1352" spans="1:11" x14ac:dyDescent="0.25">
      <c r="A1352" s="119" t="s">
        <v>1296</v>
      </c>
      <c r="B1352" s="119" t="s">
        <v>1297</v>
      </c>
      <c r="C1352" s="119" t="s">
        <v>195</v>
      </c>
      <c r="D1352" s="119" t="s">
        <v>1261</v>
      </c>
      <c r="E1352" s="119" t="s">
        <v>1259</v>
      </c>
      <c r="F1352" s="119"/>
      <c r="G1352" s="119" t="s">
        <v>227</v>
      </c>
      <c r="H1352" s="119" t="s">
        <v>1036</v>
      </c>
      <c r="I1352" s="119" t="s">
        <v>194</v>
      </c>
      <c r="J1352" s="119">
        <v>2050</v>
      </c>
      <c r="K1352" s="120">
        <v>70.5</v>
      </c>
    </row>
    <row r="1353" spans="1:11" x14ac:dyDescent="0.25">
      <c r="A1353" s="119" t="s">
        <v>1296</v>
      </c>
      <c r="B1353" s="119" t="s">
        <v>1297</v>
      </c>
      <c r="C1353" s="119" t="s">
        <v>195</v>
      </c>
      <c r="D1353" s="119" t="s">
        <v>1262</v>
      </c>
      <c r="E1353" s="119" t="s">
        <v>1263</v>
      </c>
      <c r="F1353" s="119"/>
      <c r="G1353" s="119"/>
      <c r="H1353" s="119" t="s">
        <v>1036</v>
      </c>
      <c r="I1353" s="119" t="s">
        <v>987</v>
      </c>
      <c r="J1353" s="119">
        <v>2020</v>
      </c>
      <c r="K1353" s="120">
        <v>18.001800180018002</v>
      </c>
    </row>
    <row r="1354" spans="1:11" x14ac:dyDescent="0.25">
      <c r="A1354" s="119" t="s">
        <v>1296</v>
      </c>
      <c r="B1354" s="119" t="s">
        <v>1297</v>
      </c>
      <c r="C1354" s="119" t="s">
        <v>195</v>
      </c>
      <c r="D1354" s="119" t="s">
        <v>1262</v>
      </c>
      <c r="E1354" s="119" t="s">
        <v>1263</v>
      </c>
      <c r="F1354" s="119"/>
      <c r="G1354" s="119"/>
      <c r="H1354" s="119" t="s">
        <v>1036</v>
      </c>
      <c r="I1354" s="119" t="s">
        <v>987</v>
      </c>
      <c r="J1354" s="119">
        <v>2050</v>
      </c>
      <c r="K1354" s="120">
        <v>20.402040204020398</v>
      </c>
    </row>
    <row r="1355" spans="1:11" x14ac:dyDescent="0.25">
      <c r="A1355" s="119" t="s">
        <v>1296</v>
      </c>
      <c r="B1355" s="119" t="s">
        <v>1297</v>
      </c>
      <c r="C1355" s="119" t="s">
        <v>195</v>
      </c>
      <c r="D1355" s="119" t="s">
        <v>1262</v>
      </c>
      <c r="E1355" s="119" t="s">
        <v>1263</v>
      </c>
      <c r="F1355" s="119"/>
      <c r="G1355" s="119"/>
      <c r="H1355" s="119" t="s">
        <v>1036</v>
      </c>
      <c r="I1355" s="119" t="s">
        <v>988</v>
      </c>
      <c r="J1355" s="119">
        <v>2020</v>
      </c>
      <c r="K1355" s="120">
        <v>19.201920192019209</v>
      </c>
    </row>
    <row r="1356" spans="1:11" x14ac:dyDescent="0.25">
      <c r="A1356" s="119" t="s">
        <v>1296</v>
      </c>
      <c r="B1356" s="119" t="s">
        <v>1297</v>
      </c>
      <c r="C1356" s="119" t="s">
        <v>195</v>
      </c>
      <c r="D1356" s="119" t="s">
        <v>1262</v>
      </c>
      <c r="E1356" s="119" t="s">
        <v>1263</v>
      </c>
      <c r="F1356" s="119"/>
      <c r="G1356" s="119"/>
      <c r="H1356" s="119" t="s">
        <v>1036</v>
      </c>
      <c r="I1356" s="119" t="s">
        <v>988</v>
      </c>
      <c r="J1356" s="119">
        <v>2050</v>
      </c>
      <c r="K1356" s="120">
        <v>21.002100210020998</v>
      </c>
    </row>
    <row r="1357" spans="1:11" x14ac:dyDescent="0.25">
      <c r="A1357" s="119" t="s">
        <v>1296</v>
      </c>
      <c r="B1357" s="119" t="s">
        <v>1297</v>
      </c>
      <c r="C1357" s="119" t="s">
        <v>195</v>
      </c>
      <c r="D1357" s="119" t="s">
        <v>1262</v>
      </c>
      <c r="E1357" s="119" t="s">
        <v>1263</v>
      </c>
      <c r="F1357" s="119"/>
      <c r="G1357" s="119"/>
      <c r="H1357" s="119" t="s">
        <v>1036</v>
      </c>
      <c r="I1357" s="119" t="s">
        <v>194</v>
      </c>
      <c r="J1357" s="119">
        <v>2020</v>
      </c>
      <c r="K1357" s="120">
        <v>17.401740174017402</v>
      </c>
    </row>
    <row r="1358" spans="1:11" x14ac:dyDescent="0.25">
      <c r="A1358" s="119" t="s">
        <v>1296</v>
      </c>
      <c r="B1358" s="119" t="s">
        <v>1297</v>
      </c>
      <c r="C1358" s="119" t="s">
        <v>195</v>
      </c>
      <c r="D1358" s="119" t="s">
        <v>1262</v>
      </c>
      <c r="E1358" s="119" t="s">
        <v>1263</v>
      </c>
      <c r="F1358" s="119"/>
      <c r="G1358" s="119"/>
      <c r="H1358" s="119" t="s">
        <v>1036</v>
      </c>
      <c r="I1358" s="119" t="s">
        <v>194</v>
      </c>
      <c r="J1358" s="119">
        <v>2030</v>
      </c>
      <c r="K1358" s="120">
        <v>19.651965196519651</v>
      </c>
    </row>
    <row r="1359" spans="1:11" x14ac:dyDescent="0.25">
      <c r="A1359" s="119" t="s">
        <v>1296</v>
      </c>
      <c r="B1359" s="119" t="s">
        <v>1297</v>
      </c>
      <c r="C1359" s="119" t="s">
        <v>195</v>
      </c>
      <c r="D1359" s="119" t="s">
        <v>1262</v>
      </c>
      <c r="E1359" s="119" t="s">
        <v>1263</v>
      </c>
      <c r="F1359" s="119"/>
      <c r="G1359" s="119"/>
      <c r="H1359" s="119" t="s">
        <v>1036</v>
      </c>
      <c r="I1359" s="119" t="s">
        <v>194</v>
      </c>
      <c r="J1359" s="119">
        <v>2040</v>
      </c>
      <c r="K1359" s="120">
        <v>20.402040204020398</v>
      </c>
    </row>
    <row r="1360" spans="1:11" x14ac:dyDescent="0.25">
      <c r="A1360" s="119" t="s">
        <v>1296</v>
      </c>
      <c r="B1360" s="119" t="s">
        <v>1297</v>
      </c>
      <c r="C1360" s="119" t="s">
        <v>195</v>
      </c>
      <c r="D1360" s="119" t="s">
        <v>1262</v>
      </c>
      <c r="E1360" s="119" t="s">
        <v>1263</v>
      </c>
      <c r="F1360" s="119"/>
      <c r="G1360" s="119"/>
      <c r="H1360" s="119" t="s">
        <v>1036</v>
      </c>
      <c r="I1360" s="119" t="s">
        <v>194</v>
      </c>
      <c r="J1360" s="119">
        <v>2050</v>
      </c>
      <c r="K1360" s="120">
        <v>21.152115211521149</v>
      </c>
    </row>
    <row r="1361" spans="1:11" x14ac:dyDescent="0.25">
      <c r="A1361" s="119" t="s">
        <v>1296</v>
      </c>
      <c r="B1361" s="119" t="s">
        <v>1297</v>
      </c>
      <c r="C1361" s="119" t="s">
        <v>195</v>
      </c>
      <c r="D1361" s="119" t="s">
        <v>1087</v>
      </c>
      <c r="E1361" s="119" t="s">
        <v>1088</v>
      </c>
      <c r="F1361" s="119"/>
      <c r="G1361" s="119" t="s">
        <v>210</v>
      </c>
      <c r="H1361" s="119"/>
      <c r="I1361" s="119" t="s">
        <v>987</v>
      </c>
      <c r="J1361" s="119">
        <v>2020</v>
      </c>
      <c r="K1361" s="120">
        <v>2</v>
      </c>
    </row>
    <row r="1362" spans="1:11" x14ac:dyDescent="0.25">
      <c r="A1362" s="119" t="s">
        <v>1296</v>
      </c>
      <c r="B1362" s="119" t="s">
        <v>1297</v>
      </c>
      <c r="C1362" s="119" t="s">
        <v>195</v>
      </c>
      <c r="D1362" s="119" t="s">
        <v>1087</v>
      </c>
      <c r="E1362" s="119" t="s">
        <v>1088</v>
      </c>
      <c r="F1362" s="119"/>
      <c r="G1362" s="119" t="s">
        <v>210</v>
      </c>
      <c r="H1362" s="119"/>
      <c r="I1362" s="119" t="s">
        <v>987</v>
      </c>
      <c r="J1362" s="119">
        <v>2050</v>
      </c>
      <c r="K1362" s="120">
        <v>2</v>
      </c>
    </row>
    <row r="1363" spans="1:11" x14ac:dyDescent="0.25">
      <c r="A1363" s="119" t="s">
        <v>1296</v>
      </c>
      <c r="B1363" s="119" t="s">
        <v>1297</v>
      </c>
      <c r="C1363" s="119" t="s">
        <v>195</v>
      </c>
      <c r="D1363" s="119" t="s">
        <v>1087</v>
      </c>
      <c r="E1363" s="119" t="s">
        <v>1088</v>
      </c>
      <c r="F1363" s="119"/>
      <c r="G1363" s="119" t="s">
        <v>210</v>
      </c>
      <c r="H1363" s="119"/>
      <c r="I1363" s="119" t="s">
        <v>988</v>
      </c>
      <c r="J1363" s="119">
        <v>2020</v>
      </c>
      <c r="K1363" s="120">
        <v>2</v>
      </c>
    </row>
    <row r="1364" spans="1:11" x14ac:dyDescent="0.25">
      <c r="A1364" s="119" t="s">
        <v>1296</v>
      </c>
      <c r="B1364" s="119" t="s">
        <v>1297</v>
      </c>
      <c r="C1364" s="119" t="s">
        <v>195</v>
      </c>
      <c r="D1364" s="119" t="s">
        <v>1087</v>
      </c>
      <c r="E1364" s="119" t="s">
        <v>1088</v>
      </c>
      <c r="F1364" s="119"/>
      <c r="G1364" s="119" t="s">
        <v>210</v>
      </c>
      <c r="H1364" s="119"/>
      <c r="I1364" s="119" t="s">
        <v>988</v>
      </c>
      <c r="J1364" s="119">
        <v>2050</v>
      </c>
      <c r="K1364" s="120">
        <v>2</v>
      </c>
    </row>
    <row r="1365" spans="1:11" x14ac:dyDescent="0.25">
      <c r="A1365" s="119" t="s">
        <v>1296</v>
      </c>
      <c r="B1365" s="119" t="s">
        <v>1297</v>
      </c>
      <c r="C1365" s="119" t="s">
        <v>195</v>
      </c>
      <c r="D1365" s="119" t="s">
        <v>1087</v>
      </c>
      <c r="E1365" s="119" t="s">
        <v>1088</v>
      </c>
      <c r="F1365" s="119"/>
      <c r="G1365" s="119" t="s">
        <v>210</v>
      </c>
      <c r="H1365" s="119"/>
      <c r="I1365" s="119" t="s">
        <v>194</v>
      </c>
      <c r="J1365" s="119">
        <v>2020</v>
      </c>
      <c r="K1365" s="120">
        <v>2</v>
      </c>
    </row>
    <row r="1366" spans="1:11" x14ac:dyDescent="0.25">
      <c r="A1366" s="119" t="s">
        <v>1296</v>
      </c>
      <c r="B1366" s="119" t="s">
        <v>1297</v>
      </c>
      <c r="C1366" s="119" t="s">
        <v>195</v>
      </c>
      <c r="D1366" s="119" t="s">
        <v>1087</v>
      </c>
      <c r="E1366" s="119" t="s">
        <v>1088</v>
      </c>
      <c r="F1366" s="119"/>
      <c r="G1366" s="119" t="s">
        <v>210</v>
      </c>
      <c r="H1366" s="119"/>
      <c r="I1366" s="119" t="s">
        <v>194</v>
      </c>
      <c r="J1366" s="119">
        <v>2030</v>
      </c>
      <c r="K1366" s="120">
        <v>2</v>
      </c>
    </row>
    <row r="1367" spans="1:11" x14ac:dyDescent="0.25">
      <c r="A1367" s="119" t="s">
        <v>1296</v>
      </c>
      <c r="B1367" s="119" t="s">
        <v>1297</v>
      </c>
      <c r="C1367" s="119" t="s">
        <v>195</v>
      </c>
      <c r="D1367" s="119" t="s">
        <v>1087</v>
      </c>
      <c r="E1367" s="119" t="s">
        <v>1088</v>
      </c>
      <c r="F1367" s="119"/>
      <c r="G1367" s="119" t="s">
        <v>210</v>
      </c>
      <c r="H1367" s="119"/>
      <c r="I1367" s="119" t="s">
        <v>194</v>
      </c>
      <c r="J1367" s="119">
        <v>2040</v>
      </c>
      <c r="K1367" s="120">
        <v>2</v>
      </c>
    </row>
    <row r="1368" spans="1:11" x14ac:dyDescent="0.25">
      <c r="A1368" s="119" t="s">
        <v>1296</v>
      </c>
      <c r="B1368" s="119" t="s">
        <v>1297</v>
      </c>
      <c r="C1368" s="119" t="s">
        <v>195</v>
      </c>
      <c r="D1368" s="119" t="s">
        <v>1087</v>
      </c>
      <c r="E1368" s="119" t="s">
        <v>1088</v>
      </c>
      <c r="F1368" s="119"/>
      <c r="G1368" s="119" t="s">
        <v>210</v>
      </c>
      <c r="H1368" s="119"/>
      <c r="I1368" s="119" t="s">
        <v>194</v>
      </c>
      <c r="J1368" s="119">
        <v>2050</v>
      </c>
      <c r="K1368" s="120">
        <v>2</v>
      </c>
    </row>
    <row r="1369" spans="1:11" x14ac:dyDescent="0.25">
      <c r="A1369" s="119" t="s">
        <v>1296</v>
      </c>
      <c r="B1369" s="119" t="s">
        <v>1297</v>
      </c>
      <c r="C1369" s="119" t="s">
        <v>195</v>
      </c>
      <c r="D1369" s="119" t="s">
        <v>215</v>
      </c>
      <c r="E1369" s="119" t="s">
        <v>202</v>
      </c>
      <c r="F1369" s="119"/>
      <c r="G1369" s="119" t="s">
        <v>1264</v>
      </c>
      <c r="H1369" s="119" t="s">
        <v>1039</v>
      </c>
      <c r="I1369" s="119" t="s">
        <v>987</v>
      </c>
      <c r="J1369" s="119">
        <v>2020</v>
      </c>
      <c r="K1369" s="120">
        <v>20</v>
      </c>
    </row>
    <row r="1370" spans="1:11" x14ac:dyDescent="0.25">
      <c r="A1370" s="119" t="s">
        <v>1296</v>
      </c>
      <c r="B1370" s="119" t="s">
        <v>1297</v>
      </c>
      <c r="C1370" s="119" t="s">
        <v>195</v>
      </c>
      <c r="D1370" s="119" t="s">
        <v>215</v>
      </c>
      <c r="E1370" s="119" t="s">
        <v>202</v>
      </c>
      <c r="F1370" s="119"/>
      <c r="G1370" s="119" t="s">
        <v>1264</v>
      </c>
      <c r="H1370" s="119" t="s">
        <v>1039</v>
      </c>
      <c r="I1370" s="119" t="s">
        <v>987</v>
      </c>
      <c r="J1370" s="119">
        <v>2050</v>
      </c>
      <c r="K1370" s="120">
        <v>25</v>
      </c>
    </row>
    <row r="1371" spans="1:11" x14ac:dyDescent="0.25">
      <c r="A1371" s="119" t="s">
        <v>1296</v>
      </c>
      <c r="B1371" s="119" t="s">
        <v>1297</v>
      </c>
      <c r="C1371" s="119" t="s">
        <v>195</v>
      </c>
      <c r="D1371" s="119" t="s">
        <v>215</v>
      </c>
      <c r="E1371" s="119" t="s">
        <v>202</v>
      </c>
      <c r="F1371" s="119"/>
      <c r="G1371" s="119" t="s">
        <v>1264</v>
      </c>
      <c r="H1371" s="119" t="s">
        <v>1039</v>
      </c>
      <c r="I1371" s="119" t="s">
        <v>988</v>
      </c>
      <c r="J1371" s="119">
        <v>2020</v>
      </c>
      <c r="K1371" s="120">
        <v>20</v>
      </c>
    </row>
    <row r="1372" spans="1:11" x14ac:dyDescent="0.25">
      <c r="A1372" s="119" t="s">
        <v>1296</v>
      </c>
      <c r="B1372" s="119" t="s">
        <v>1297</v>
      </c>
      <c r="C1372" s="119" t="s">
        <v>195</v>
      </c>
      <c r="D1372" s="119" t="s">
        <v>215</v>
      </c>
      <c r="E1372" s="119" t="s">
        <v>202</v>
      </c>
      <c r="F1372" s="119"/>
      <c r="G1372" s="119" t="s">
        <v>1264</v>
      </c>
      <c r="H1372" s="119" t="s">
        <v>1039</v>
      </c>
      <c r="I1372" s="119" t="s">
        <v>988</v>
      </c>
      <c r="J1372" s="119">
        <v>2050</v>
      </c>
      <c r="K1372" s="120">
        <v>30</v>
      </c>
    </row>
    <row r="1373" spans="1:11" x14ac:dyDescent="0.25">
      <c r="A1373" s="119" t="s">
        <v>1296</v>
      </c>
      <c r="B1373" s="119" t="s">
        <v>1297</v>
      </c>
      <c r="C1373" s="119" t="s">
        <v>195</v>
      </c>
      <c r="D1373" s="119" t="s">
        <v>215</v>
      </c>
      <c r="E1373" s="119" t="s">
        <v>202</v>
      </c>
      <c r="F1373" s="119"/>
      <c r="G1373" s="119" t="s">
        <v>1264</v>
      </c>
      <c r="H1373" s="119" t="s">
        <v>1039</v>
      </c>
      <c r="I1373" s="119" t="s">
        <v>194</v>
      </c>
      <c r="J1373" s="119">
        <v>2020</v>
      </c>
      <c r="K1373" s="120">
        <v>20</v>
      </c>
    </row>
    <row r="1374" spans="1:11" x14ac:dyDescent="0.25">
      <c r="A1374" s="119" t="s">
        <v>1296</v>
      </c>
      <c r="B1374" s="119" t="s">
        <v>1297</v>
      </c>
      <c r="C1374" s="119" t="s">
        <v>195</v>
      </c>
      <c r="D1374" s="119" t="s">
        <v>215</v>
      </c>
      <c r="E1374" s="119" t="s">
        <v>202</v>
      </c>
      <c r="F1374" s="119"/>
      <c r="G1374" s="119" t="s">
        <v>1264</v>
      </c>
      <c r="H1374" s="119" t="s">
        <v>1039</v>
      </c>
      <c r="I1374" s="119" t="s">
        <v>194</v>
      </c>
      <c r="J1374" s="119">
        <v>2030</v>
      </c>
      <c r="K1374" s="120">
        <v>25</v>
      </c>
    </row>
    <row r="1375" spans="1:11" x14ac:dyDescent="0.25">
      <c r="A1375" s="119" t="s">
        <v>1296</v>
      </c>
      <c r="B1375" s="119" t="s">
        <v>1297</v>
      </c>
      <c r="C1375" s="119" t="s">
        <v>195</v>
      </c>
      <c r="D1375" s="119" t="s">
        <v>215</v>
      </c>
      <c r="E1375" s="119" t="s">
        <v>202</v>
      </c>
      <c r="F1375" s="119"/>
      <c r="G1375" s="119" t="s">
        <v>1264</v>
      </c>
      <c r="H1375" s="119" t="s">
        <v>1039</v>
      </c>
      <c r="I1375" s="119" t="s">
        <v>194</v>
      </c>
      <c r="J1375" s="119">
        <v>2040</v>
      </c>
      <c r="K1375" s="120">
        <v>28</v>
      </c>
    </row>
    <row r="1376" spans="1:11" x14ac:dyDescent="0.25">
      <c r="A1376" s="119" t="s">
        <v>1296</v>
      </c>
      <c r="B1376" s="119" t="s">
        <v>1297</v>
      </c>
      <c r="C1376" s="119" t="s">
        <v>195</v>
      </c>
      <c r="D1376" s="119" t="s">
        <v>215</v>
      </c>
      <c r="E1376" s="119" t="s">
        <v>202</v>
      </c>
      <c r="F1376" s="119"/>
      <c r="G1376" s="119" t="s">
        <v>1264</v>
      </c>
      <c r="H1376" s="119" t="s">
        <v>1039</v>
      </c>
      <c r="I1376" s="119" t="s">
        <v>194</v>
      </c>
      <c r="J1376" s="119">
        <v>2050</v>
      </c>
      <c r="K1376" s="120">
        <v>30</v>
      </c>
    </row>
    <row r="1377" spans="1:11" x14ac:dyDescent="0.25">
      <c r="A1377" s="119" t="s">
        <v>1296</v>
      </c>
      <c r="B1377" s="119" t="s">
        <v>1297</v>
      </c>
      <c r="C1377" s="119" t="s">
        <v>195</v>
      </c>
      <c r="D1377" s="119" t="s">
        <v>1265</v>
      </c>
      <c r="E1377" s="119" t="s">
        <v>214</v>
      </c>
      <c r="F1377" s="119"/>
      <c r="G1377" s="119"/>
      <c r="H1377" s="119"/>
      <c r="I1377" s="119" t="s">
        <v>987</v>
      </c>
      <c r="J1377" s="119">
        <v>2020</v>
      </c>
      <c r="K1377" s="120">
        <v>100</v>
      </c>
    </row>
    <row r="1378" spans="1:11" x14ac:dyDescent="0.25">
      <c r="A1378" s="119" t="s">
        <v>1296</v>
      </c>
      <c r="B1378" s="119" t="s">
        <v>1297</v>
      </c>
      <c r="C1378" s="119" t="s">
        <v>195</v>
      </c>
      <c r="D1378" s="119" t="s">
        <v>1265</v>
      </c>
      <c r="E1378" s="119" t="s">
        <v>214</v>
      </c>
      <c r="F1378" s="119"/>
      <c r="G1378" s="119"/>
      <c r="H1378" s="119"/>
      <c r="I1378" s="119" t="s">
        <v>987</v>
      </c>
      <c r="J1378" s="119">
        <v>2050</v>
      </c>
      <c r="K1378" s="120">
        <v>100</v>
      </c>
    </row>
    <row r="1379" spans="1:11" x14ac:dyDescent="0.25">
      <c r="A1379" s="119" t="s">
        <v>1296</v>
      </c>
      <c r="B1379" s="119" t="s">
        <v>1297</v>
      </c>
      <c r="C1379" s="119" t="s">
        <v>195</v>
      </c>
      <c r="D1379" s="119" t="s">
        <v>1265</v>
      </c>
      <c r="E1379" s="119" t="s">
        <v>214</v>
      </c>
      <c r="F1379" s="119"/>
      <c r="G1379" s="119"/>
      <c r="H1379" s="119"/>
      <c r="I1379" s="119" t="s">
        <v>988</v>
      </c>
      <c r="J1379" s="119">
        <v>2020</v>
      </c>
      <c r="K1379" s="120">
        <v>100</v>
      </c>
    </row>
    <row r="1380" spans="1:11" x14ac:dyDescent="0.25">
      <c r="A1380" s="119" t="s">
        <v>1296</v>
      </c>
      <c r="B1380" s="119" t="s">
        <v>1297</v>
      </c>
      <c r="C1380" s="119" t="s">
        <v>195</v>
      </c>
      <c r="D1380" s="119" t="s">
        <v>1265</v>
      </c>
      <c r="E1380" s="119" t="s">
        <v>214</v>
      </c>
      <c r="F1380" s="119"/>
      <c r="G1380" s="119"/>
      <c r="H1380" s="119"/>
      <c r="I1380" s="119" t="s">
        <v>988</v>
      </c>
      <c r="J1380" s="119">
        <v>2050</v>
      </c>
      <c r="K1380" s="120">
        <v>100</v>
      </c>
    </row>
    <row r="1381" spans="1:11" x14ac:dyDescent="0.25">
      <c r="A1381" s="119" t="s">
        <v>1296</v>
      </c>
      <c r="B1381" s="119" t="s">
        <v>1297</v>
      </c>
      <c r="C1381" s="119" t="s">
        <v>195</v>
      </c>
      <c r="D1381" s="119" t="s">
        <v>1265</v>
      </c>
      <c r="E1381" s="119" t="s">
        <v>214</v>
      </c>
      <c r="F1381" s="119"/>
      <c r="G1381" s="119"/>
      <c r="H1381" s="119"/>
      <c r="I1381" s="119" t="s">
        <v>194</v>
      </c>
      <c r="J1381" s="119">
        <v>2020</v>
      </c>
      <c r="K1381" s="120">
        <v>100</v>
      </c>
    </row>
    <row r="1382" spans="1:11" x14ac:dyDescent="0.25">
      <c r="A1382" s="119" t="s">
        <v>1296</v>
      </c>
      <c r="B1382" s="119" t="s">
        <v>1297</v>
      </c>
      <c r="C1382" s="119" t="s">
        <v>195</v>
      </c>
      <c r="D1382" s="119" t="s">
        <v>1265</v>
      </c>
      <c r="E1382" s="119" t="s">
        <v>214</v>
      </c>
      <c r="F1382" s="119"/>
      <c r="G1382" s="119"/>
      <c r="H1382" s="119"/>
      <c r="I1382" s="119" t="s">
        <v>194</v>
      </c>
      <c r="J1382" s="119">
        <v>2030</v>
      </c>
      <c r="K1382" s="120">
        <v>100</v>
      </c>
    </row>
    <row r="1383" spans="1:11" x14ac:dyDescent="0.25">
      <c r="A1383" s="119" t="s">
        <v>1296</v>
      </c>
      <c r="B1383" s="119" t="s">
        <v>1297</v>
      </c>
      <c r="C1383" s="119" t="s">
        <v>195</v>
      </c>
      <c r="D1383" s="119" t="s">
        <v>1265</v>
      </c>
      <c r="E1383" s="119" t="s">
        <v>214</v>
      </c>
      <c r="F1383" s="119"/>
      <c r="G1383" s="119"/>
      <c r="H1383" s="119"/>
      <c r="I1383" s="119" t="s">
        <v>194</v>
      </c>
      <c r="J1383" s="119">
        <v>2040</v>
      </c>
      <c r="K1383" s="120">
        <v>100</v>
      </c>
    </row>
    <row r="1384" spans="1:11" x14ac:dyDescent="0.25">
      <c r="A1384" s="119" t="s">
        <v>1296</v>
      </c>
      <c r="B1384" s="119" t="s">
        <v>1297</v>
      </c>
      <c r="C1384" s="119" t="s">
        <v>195</v>
      </c>
      <c r="D1384" s="119" t="s">
        <v>1265</v>
      </c>
      <c r="E1384" s="119" t="s">
        <v>214</v>
      </c>
      <c r="F1384" s="119"/>
      <c r="G1384" s="119"/>
      <c r="H1384" s="119"/>
      <c r="I1384" s="119" t="s">
        <v>194</v>
      </c>
      <c r="J1384" s="119">
        <v>2050</v>
      </c>
      <c r="K1384" s="120">
        <v>100</v>
      </c>
    </row>
    <row r="1385" spans="1:11" x14ac:dyDescent="0.25">
      <c r="A1385" s="119" t="s">
        <v>1296</v>
      </c>
      <c r="B1385" s="119" t="s">
        <v>1297</v>
      </c>
      <c r="C1385" s="119" t="s">
        <v>195</v>
      </c>
      <c r="D1385" s="119" t="s">
        <v>1266</v>
      </c>
      <c r="E1385" s="119" t="s">
        <v>1267</v>
      </c>
      <c r="F1385" s="119"/>
      <c r="G1385" s="119" t="s">
        <v>1268</v>
      </c>
      <c r="H1385" s="119"/>
      <c r="I1385" s="119" t="s">
        <v>987</v>
      </c>
      <c r="J1385" s="119">
        <v>2020</v>
      </c>
      <c r="K1385" s="120">
        <v>43200</v>
      </c>
    </row>
    <row r="1386" spans="1:11" x14ac:dyDescent="0.25">
      <c r="A1386" s="119" t="s">
        <v>1296</v>
      </c>
      <c r="B1386" s="119" t="s">
        <v>1297</v>
      </c>
      <c r="C1386" s="119" t="s">
        <v>195</v>
      </c>
      <c r="D1386" s="119" t="s">
        <v>1266</v>
      </c>
      <c r="E1386" s="119" t="s">
        <v>1267</v>
      </c>
      <c r="F1386" s="119"/>
      <c r="G1386" s="119" t="s">
        <v>1268</v>
      </c>
      <c r="H1386" s="119"/>
      <c r="I1386" s="119" t="s">
        <v>987</v>
      </c>
      <c r="J1386" s="119">
        <v>2050</v>
      </c>
      <c r="K1386" s="120">
        <v>48960.000000000007</v>
      </c>
    </row>
    <row r="1387" spans="1:11" x14ac:dyDescent="0.25">
      <c r="A1387" s="119" t="s">
        <v>1296</v>
      </c>
      <c r="B1387" s="119" t="s">
        <v>1297</v>
      </c>
      <c r="C1387" s="119" t="s">
        <v>195</v>
      </c>
      <c r="D1387" s="119" t="s">
        <v>1266</v>
      </c>
      <c r="E1387" s="119" t="s">
        <v>1267</v>
      </c>
      <c r="F1387" s="119"/>
      <c r="G1387" s="119" t="s">
        <v>1268</v>
      </c>
      <c r="H1387" s="119"/>
      <c r="I1387" s="119" t="s">
        <v>988</v>
      </c>
      <c r="J1387" s="119">
        <v>2020</v>
      </c>
      <c r="K1387" s="120">
        <v>46080</v>
      </c>
    </row>
    <row r="1388" spans="1:11" x14ac:dyDescent="0.25">
      <c r="A1388" s="119" t="s">
        <v>1296</v>
      </c>
      <c r="B1388" s="119" t="s">
        <v>1297</v>
      </c>
      <c r="C1388" s="119" t="s">
        <v>195</v>
      </c>
      <c r="D1388" s="119" t="s">
        <v>1266</v>
      </c>
      <c r="E1388" s="119" t="s">
        <v>1267</v>
      </c>
      <c r="F1388" s="119"/>
      <c r="G1388" s="119" t="s">
        <v>1268</v>
      </c>
      <c r="H1388" s="119"/>
      <c r="I1388" s="119" t="s">
        <v>988</v>
      </c>
      <c r="J1388" s="119">
        <v>2050</v>
      </c>
      <c r="K1388" s="120">
        <v>50399.999999999993</v>
      </c>
    </row>
    <row r="1389" spans="1:11" x14ac:dyDescent="0.25">
      <c r="A1389" s="119" t="s">
        <v>1296</v>
      </c>
      <c r="B1389" s="119" t="s">
        <v>1297</v>
      </c>
      <c r="C1389" s="119" t="s">
        <v>195</v>
      </c>
      <c r="D1389" s="119" t="s">
        <v>1266</v>
      </c>
      <c r="E1389" s="119" t="s">
        <v>1267</v>
      </c>
      <c r="F1389" s="119"/>
      <c r="G1389" s="119" t="s">
        <v>1268</v>
      </c>
      <c r="H1389" s="119"/>
      <c r="I1389" s="119" t="s">
        <v>194</v>
      </c>
      <c r="J1389" s="119">
        <v>2020</v>
      </c>
      <c r="K1389" s="120">
        <v>41760</v>
      </c>
    </row>
    <row r="1390" spans="1:11" x14ac:dyDescent="0.25">
      <c r="A1390" s="119" t="s">
        <v>1296</v>
      </c>
      <c r="B1390" s="119" t="s">
        <v>1297</v>
      </c>
      <c r="C1390" s="119" t="s">
        <v>195</v>
      </c>
      <c r="D1390" s="119" t="s">
        <v>1266</v>
      </c>
      <c r="E1390" s="119" t="s">
        <v>1267</v>
      </c>
      <c r="F1390" s="119"/>
      <c r="G1390" s="119" t="s">
        <v>1268</v>
      </c>
      <c r="H1390" s="119"/>
      <c r="I1390" s="119" t="s">
        <v>194</v>
      </c>
      <c r="J1390" s="119">
        <v>2030</v>
      </c>
      <c r="K1390" s="120">
        <v>47160</v>
      </c>
    </row>
    <row r="1391" spans="1:11" x14ac:dyDescent="0.25">
      <c r="A1391" s="119" t="s">
        <v>1296</v>
      </c>
      <c r="B1391" s="119" t="s">
        <v>1297</v>
      </c>
      <c r="C1391" s="119" t="s">
        <v>195</v>
      </c>
      <c r="D1391" s="119" t="s">
        <v>1266</v>
      </c>
      <c r="E1391" s="119" t="s">
        <v>1267</v>
      </c>
      <c r="F1391" s="119"/>
      <c r="G1391" s="119" t="s">
        <v>1268</v>
      </c>
      <c r="H1391" s="119"/>
      <c r="I1391" s="119" t="s">
        <v>194</v>
      </c>
      <c r="J1391" s="119">
        <v>2040</v>
      </c>
      <c r="K1391" s="120">
        <v>48960.000000000007</v>
      </c>
    </row>
    <row r="1392" spans="1:11" x14ac:dyDescent="0.25">
      <c r="A1392" s="119" t="s">
        <v>1296</v>
      </c>
      <c r="B1392" s="119" t="s">
        <v>1297</v>
      </c>
      <c r="C1392" s="119" t="s">
        <v>195</v>
      </c>
      <c r="D1392" s="119" t="s">
        <v>1266</v>
      </c>
      <c r="E1392" s="119" t="s">
        <v>1267</v>
      </c>
      <c r="F1392" s="119"/>
      <c r="G1392" s="119" t="s">
        <v>1268</v>
      </c>
      <c r="H1392" s="119"/>
      <c r="I1392" s="119" t="s">
        <v>194</v>
      </c>
      <c r="J1392" s="119">
        <v>2050</v>
      </c>
      <c r="K1392" s="120">
        <v>50760</v>
      </c>
    </row>
    <row r="1393" spans="1:11" x14ac:dyDescent="0.25">
      <c r="A1393" s="119" t="s">
        <v>1296</v>
      </c>
      <c r="B1393" s="119" t="s">
        <v>1297</v>
      </c>
      <c r="C1393" s="119" t="s">
        <v>195</v>
      </c>
      <c r="D1393" s="119" t="s">
        <v>1269</v>
      </c>
      <c r="E1393" s="119" t="s">
        <v>1263</v>
      </c>
      <c r="F1393" s="119"/>
      <c r="G1393" s="119"/>
      <c r="H1393" s="119"/>
      <c r="I1393" s="119" t="s">
        <v>987</v>
      </c>
      <c r="J1393" s="119">
        <v>2020</v>
      </c>
      <c r="K1393" s="120">
        <v>162.01620162016201</v>
      </c>
    </row>
    <row r="1394" spans="1:11" x14ac:dyDescent="0.25">
      <c r="A1394" s="119" t="s">
        <v>1296</v>
      </c>
      <c r="B1394" s="119" t="s">
        <v>1297</v>
      </c>
      <c r="C1394" s="119" t="s">
        <v>195</v>
      </c>
      <c r="D1394" s="119" t="s">
        <v>1269</v>
      </c>
      <c r="E1394" s="119" t="s">
        <v>1263</v>
      </c>
      <c r="F1394" s="119"/>
      <c r="G1394" s="119"/>
      <c r="H1394" s="119"/>
      <c r="I1394" s="119" t="s">
        <v>987</v>
      </c>
      <c r="J1394" s="119">
        <v>2050</v>
      </c>
      <c r="K1394" s="120">
        <v>183.6183618361836</v>
      </c>
    </row>
    <row r="1395" spans="1:11" x14ac:dyDescent="0.25">
      <c r="A1395" s="119" t="s">
        <v>1296</v>
      </c>
      <c r="B1395" s="119" t="s">
        <v>1297</v>
      </c>
      <c r="C1395" s="119" t="s">
        <v>195</v>
      </c>
      <c r="D1395" s="119" t="s">
        <v>1269</v>
      </c>
      <c r="E1395" s="119" t="s">
        <v>1263</v>
      </c>
      <c r="F1395" s="119"/>
      <c r="G1395" s="119"/>
      <c r="H1395" s="119"/>
      <c r="I1395" s="119" t="s">
        <v>988</v>
      </c>
      <c r="J1395" s="119">
        <v>2020</v>
      </c>
      <c r="K1395" s="120">
        <v>172.81728172817279</v>
      </c>
    </row>
    <row r="1396" spans="1:11" x14ac:dyDescent="0.25">
      <c r="A1396" s="119" t="s">
        <v>1296</v>
      </c>
      <c r="B1396" s="119" t="s">
        <v>1297</v>
      </c>
      <c r="C1396" s="119" t="s">
        <v>195</v>
      </c>
      <c r="D1396" s="119" t="s">
        <v>1269</v>
      </c>
      <c r="E1396" s="119" t="s">
        <v>1263</v>
      </c>
      <c r="F1396" s="119"/>
      <c r="G1396" s="119"/>
      <c r="H1396" s="119"/>
      <c r="I1396" s="119" t="s">
        <v>988</v>
      </c>
      <c r="J1396" s="119">
        <v>2050</v>
      </c>
      <c r="K1396" s="120">
        <v>189.018901890189</v>
      </c>
    </row>
    <row r="1397" spans="1:11" x14ac:dyDescent="0.25">
      <c r="A1397" s="119" t="s">
        <v>1296</v>
      </c>
      <c r="B1397" s="119" t="s">
        <v>1297</v>
      </c>
      <c r="C1397" s="119" t="s">
        <v>195</v>
      </c>
      <c r="D1397" s="119" t="s">
        <v>1269</v>
      </c>
      <c r="E1397" s="119" t="s">
        <v>1263</v>
      </c>
      <c r="F1397" s="119"/>
      <c r="G1397" s="119"/>
      <c r="H1397" s="119"/>
      <c r="I1397" s="119" t="s">
        <v>194</v>
      </c>
      <c r="J1397" s="119">
        <v>2020</v>
      </c>
      <c r="K1397" s="120">
        <v>156.6156615661566</v>
      </c>
    </row>
    <row r="1398" spans="1:11" x14ac:dyDescent="0.25">
      <c r="A1398" s="119" t="s">
        <v>1296</v>
      </c>
      <c r="B1398" s="119" t="s">
        <v>1297</v>
      </c>
      <c r="C1398" s="119" t="s">
        <v>195</v>
      </c>
      <c r="D1398" s="119" t="s">
        <v>1269</v>
      </c>
      <c r="E1398" s="119" t="s">
        <v>1263</v>
      </c>
      <c r="F1398" s="119"/>
      <c r="G1398" s="119"/>
      <c r="H1398" s="119"/>
      <c r="I1398" s="119" t="s">
        <v>194</v>
      </c>
      <c r="J1398" s="119">
        <v>2030</v>
      </c>
      <c r="K1398" s="120">
        <v>176.86768676867689</v>
      </c>
    </row>
    <row r="1399" spans="1:11" x14ac:dyDescent="0.25">
      <c r="A1399" s="119" t="s">
        <v>1296</v>
      </c>
      <c r="B1399" s="119" t="s">
        <v>1297</v>
      </c>
      <c r="C1399" s="119" t="s">
        <v>195</v>
      </c>
      <c r="D1399" s="119" t="s">
        <v>1269</v>
      </c>
      <c r="E1399" s="119" t="s">
        <v>1263</v>
      </c>
      <c r="F1399" s="119"/>
      <c r="G1399" s="119"/>
      <c r="H1399" s="119"/>
      <c r="I1399" s="119" t="s">
        <v>194</v>
      </c>
      <c r="J1399" s="119">
        <v>2040</v>
      </c>
      <c r="K1399" s="120">
        <v>183.6183618361836</v>
      </c>
    </row>
    <row r="1400" spans="1:11" x14ac:dyDescent="0.25">
      <c r="A1400" s="119" t="s">
        <v>1296</v>
      </c>
      <c r="B1400" s="119" t="s">
        <v>1297</v>
      </c>
      <c r="C1400" s="119" t="s">
        <v>195</v>
      </c>
      <c r="D1400" s="119" t="s">
        <v>1269</v>
      </c>
      <c r="E1400" s="119" t="s">
        <v>1263</v>
      </c>
      <c r="F1400" s="119"/>
      <c r="G1400" s="119"/>
      <c r="H1400" s="119"/>
      <c r="I1400" s="119" t="s">
        <v>194</v>
      </c>
      <c r="J1400" s="119">
        <v>2050</v>
      </c>
      <c r="K1400" s="120">
        <v>190.36903690369039</v>
      </c>
    </row>
    <row r="1401" spans="1:11" x14ac:dyDescent="0.25">
      <c r="A1401" s="119" t="s">
        <v>1296</v>
      </c>
      <c r="B1401" s="119" t="s">
        <v>1297</v>
      </c>
      <c r="C1401" s="119" t="s">
        <v>195</v>
      </c>
      <c r="D1401" s="119" t="s">
        <v>1270</v>
      </c>
      <c r="E1401" s="119" t="s">
        <v>1259</v>
      </c>
      <c r="F1401" s="119"/>
      <c r="G1401" s="119" t="s">
        <v>427</v>
      </c>
      <c r="H1401" s="119"/>
      <c r="I1401" s="119" t="s">
        <v>987</v>
      </c>
      <c r="J1401" s="119">
        <v>2020</v>
      </c>
      <c r="K1401" s="120">
        <v>10.927092709270919</v>
      </c>
    </row>
    <row r="1402" spans="1:11" x14ac:dyDescent="0.25">
      <c r="A1402" s="119" t="s">
        <v>1296</v>
      </c>
      <c r="B1402" s="119" t="s">
        <v>1297</v>
      </c>
      <c r="C1402" s="119" t="s">
        <v>195</v>
      </c>
      <c r="D1402" s="119" t="s">
        <v>1270</v>
      </c>
      <c r="E1402" s="119" t="s">
        <v>1259</v>
      </c>
      <c r="F1402" s="119"/>
      <c r="G1402" s="119" t="s">
        <v>427</v>
      </c>
      <c r="H1402" s="119"/>
      <c r="I1402" s="119" t="s">
        <v>987</v>
      </c>
      <c r="J1402" s="119">
        <v>2050</v>
      </c>
      <c r="K1402" s="120">
        <v>12.38403840384038</v>
      </c>
    </row>
    <row r="1403" spans="1:11" x14ac:dyDescent="0.25">
      <c r="A1403" s="119" t="s">
        <v>1296</v>
      </c>
      <c r="B1403" s="119" t="s">
        <v>1297</v>
      </c>
      <c r="C1403" s="119" t="s">
        <v>195</v>
      </c>
      <c r="D1403" s="119" t="s">
        <v>1270</v>
      </c>
      <c r="E1403" s="119" t="s">
        <v>1259</v>
      </c>
      <c r="F1403" s="119"/>
      <c r="G1403" s="119" t="s">
        <v>427</v>
      </c>
      <c r="H1403" s="119"/>
      <c r="I1403" s="119" t="s">
        <v>988</v>
      </c>
      <c r="J1403" s="119">
        <v>2020</v>
      </c>
      <c r="K1403" s="120">
        <v>11.65556555655567</v>
      </c>
    </row>
    <row r="1404" spans="1:11" x14ac:dyDescent="0.25">
      <c r="A1404" s="119" t="s">
        <v>1296</v>
      </c>
      <c r="B1404" s="119" t="s">
        <v>1297</v>
      </c>
      <c r="C1404" s="119" t="s">
        <v>195</v>
      </c>
      <c r="D1404" s="119" t="s">
        <v>1270</v>
      </c>
      <c r="E1404" s="119" t="s">
        <v>1259</v>
      </c>
      <c r="F1404" s="119"/>
      <c r="G1404" s="119" t="s">
        <v>427</v>
      </c>
      <c r="H1404" s="119"/>
      <c r="I1404" s="119" t="s">
        <v>988</v>
      </c>
      <c r="J1404" s="119">
        <v>2050</v>
      </c>
      <c r="K1404" s="120">
        <v>12.748274827482749</v>
      </c>
    </row>
    <row r="1405" spans="1:11" x14ac:dyDescent="0.25">
      <c r="A1405" s="119" t="s">
        <v>1296</v>
      </c>
      <c r="B1405" s="119" t="s">
        <v>1297</v>
      </c>
      <c r="C1405" s="119" t="s">
        <v>195</v>
      </c>
      <c r="D1405" s="119" t="s">
        <v>1270</v>
      </c>
      <c r="E1405" s="119" t="s">
        <v>1259</v>
      </c>
      <c r="F1405" s="119"/>
      <c r="G1405" s="119" t="s">
        <v>427</v>
      </c>
      <c r="H1405" s="119"/>
      <c r="I1405" s="119" t="s">
        <v>194</v>
      </c>
      <c r="J1405" s="119">
        <v>2020</v>
      </c>
      <c r="K1405" s="120">
        <v>10.562856285628561</v>
      </c>
    </row>
    <row r="1406" spans="1:11" x14ac:dyDescent="0.25">
      <c r="A1406" s="119" t="s">
        <v>1296</v>
      </c>
      <c r="B1406" s="119" t="s">
        <v>1297</v>
      </c>
      <c r="C1406" s="119" t="s">
        <v>195</v>
      </c>
      <c r="D1406" s="119" t="s">
        <v>1270</v>
      </c>
      <c r="E1406" s="119" t="s">
        <v>1259</v>
      </c>
      <c r="F1406" s="119"/>
      <c r="G1406" s="119" t="s">
        <v>427</v>
      </c>
      <c r="H1406" s="119"/>
      <c r="I1406" s="119" t="s">
        <v>194</v>
      </c>
      <c r="J1406" s="119">
        <v>2030</v>
      </c>
      <c r="K1406" s="120">
        <v>11.92874287428744</v>
      </c>
    </row>
    <row r="1407" spans="1:11" x14ac:dyDescent="0.25">
      <c r="A1407" s="119" t="s">
        <v>1296</v>
      </c>
      <c r="B1407" s="119" t="s">
        <v>1297</v>
      </c>
      <c r="C1407" s="119" t="s">
        <v>195</v>
      </c>
      <c r="D1407" s="119" t="s">
        <v>1270</v>
      </c>
      <c r="E1407" s="119" t="s">
        <v>1259</v>
      </c>
      <c r="F1407" s="119"/>
      <c r="G1407" s="119" t="s">
        <v>427</v>
      </c>
      <c r="H1407" s="119"/>
      <c r="I1407" s="119" t="s">
        <v>194</v>
      </c>
      <c r="J1407" s="119">
        <v>2040</v>
      </c>
      <c r="K1407" s="120">
        <v>12.38403840384038</v>
      </c>
    </row>
    <row r="1408" spans="1:11" x14ac:dyDescent="0.25">
      <c r="A1408" s="119" t="s">
        <v>1296</v>
      </c>
      <c r="B1408" s="119" t="s">
        <v>1297</v>
      </c>
      <c r="C1408" s="119" t="s">
        <v>195</v>
      </c>
      <c r="D1408" s="119" t="s">
        <v>1270</v>
      </c>
      <c r="E1408" s="119" t="s">
        <v>1259</v>
      </c>
      <c r="F1408" s="119"/>
      <c r="G1408" s="119" t="s">
        <v>427</v>
      </c>
      <c r="H1408" s="119"/>
      <c r="I1408" s="119" t="s">
        <v>194</v>
      </c>
      <c r="J1408" s="119">
        <v>2050</v>
      </c>
      <c r="K1408" s="120">
        <v>12.83933393339332</v>
      </c>
    </row>
    <row r="1409" spans="1:11" x14ac:dyDescent="0.25">
      <c r="A1409" s="119" t="s">
        <v>1296</v>
      </c>
      <c r="B1409" s="119" t="s">
        <v>1297</v>
      </c>
      <c r="C1409" s="119" t="s">
        <v>1271</v>
      </c>
      <c r="D1409" s="119" t="s">
        <v>1272</v>
      </c>
      <c r="E1409" s="119" t="s">
        <v>1074</v>
      </c>
      <c r="F1409" s="119"/>
      <c r="G1409" s="119" t="s">
        <v>344</v>
      </c>
      <c r="H1409" s="119"/>
      <c r="I1409" s="119" t="s">
        <v>987</v>
      </c>
      <c r="J1409" s="119">
        <v>2020</v>
      </c>
      <c r="K1409" s="120">
        <v>90</v>
      </c>
    </row>
    <row r="1410" spans="1:11" x14ac:dyDescent="0.25">
      <c r="A1410" s="119" t="s">
        <v>1296</v>
      </c>
      <c r="B1410" s="119" t="s">
        <v>1297</v>
      </c>
      <c r="C1410" s="119" t="s">
        <v>1271</v>
      </c>
      <c r="D1410" s="119" t="s">
        <v>1272</v>
      </c>
      <c r="E1410" s="119" t="s">
        <v>1074</v>
      </c>
      <c r="F1410" s="119"/>
      <c r="G1410" s="119" t="s">
        <v>344</v>
      </c>
      <c r="H1410" s="119"/>
      <c r="I1410" s="119" t="s">
        <v>987</v>
      </c>
      <c r="J1410" s="119">
        <v>2050</v>
      </c>
      <c r="K1410" s="120">
        <v>90</v>
      </c>
    </row>
    <row r="1411" spans="1:11" x14ac:dyDescent="0.25">
      <c r="A1411" s="119" t="s">
        <v>1296</v>
      </c>
      <c r="B1411" s="119" t="s">
        <v>1297</v>
      </c>
      <c r="C1411" s="119" t="s">
        <v>1271</v>
      </c>
      <c r="D1411" s="119" t="s">
        <v>1272</v>
      </c>
      <c r="E1411" s="119" t="s">
        <v>1074</v>
      </c>
      <c r="F1411" s="119"/>
      <c r="G1411" s="119" t="s">
        <v>344</v>
      </c>
      <c r="H1411" s="119"/>
      <c r="I1411" s="119" t="s">
        <v>988</v>
      </c>
      <c r="J1411" s="119">
        <v>2020</v>
      </c>
      <c r="K1411" s="120">
        <v>90</v>
      </c>
    </row>
    <row r="1412" spans="1:11" x14ac:dyDescent="0.25">
      <c r="A1412" s="119" t="s">
        <v>1296</v>
      </c>
      <c r="B1412" s="119" t="s">
        <v>1297</v>
      </c>
      <c r="C1412" s="119" t="s">
        <v>1271</v>
      </c>
      <c r="D1412" s="119" t="s">
        <v>1272</v>
      </c>
      <c r="E1412" s="119" t="s">
        <v>1074</v>
      </c>
      <c r="F1412" s="119"/>
      <c r="G1412" s="119" t="s">
        <v>344</v>
      </c>
      <c r="H1412" s="119"/>
      <c r="I1412" s="119" t="s">
        <v>988</v>
      </c>
      <c r="J1412" s="119">
        <v>2050</v>
      </c>
      <c r="K1412" s="120">
        <v>90</v>
      </c>
    </row>
    <row r="1413" spans="1:11" x14ac:dyDescent="0.25">
      <c r="A1413" s="119" t="s">
        <v>1296</v>
      </c>
      <c r="B1413" s="119" t="s">
        <v>1297</v>
      </c>
      <c r="C1413" s="119" t="s">
        <v>1271</v>
      </c>
      <c r="D1413" s="119" t="s">
        <v>1272</v>
      </c>
      <c r="E1413" s="119" t="s">
        <v>1074</v>
      </c>
      <c r="F1413" s="119"/>
      <c r="G1413" s="119" t="s">
        <v>344</v>
      </c>
      <c r="H1413" s="119"/>
      <c r="I1413" s="119" t="s">
        <v>194</v>
      </c>
      <c r="J1413" s="119">
        <v>2020</v>
      </c>
      <c r="K1413" s="120">
        <v>90</v>
      </c>
    </row>
    <row r="1414" spans="1:11" x14ac:dyDescent="0.25">
      <c r="A1414" s="119" t="s">
        <v>1296</v>
      </c>
      <c r="B1414" s="119" t="s">
        <v>1297</v>
      </c>
      <c r="C1414" s="119" t="s">
        <v>1271</v>
      </c>
      <c r="D1414" s="119" t="s">
        <v>1272</v>
      </c>
      <c r="E1414" s="119" t="s">
        <v>1074</v>
      </c>
      <c r="F1414" s="119"/>
      <c r="G1414" s="119" t="s">
        <v>344</v>
      </c>
      <c r="H1414" s="119"/>
      <c r="I1414" s="119" t="s">
        <v>194</v>
      </c>
      <c r="J1414" s="119">
        <v>2030</v>
      </c>
      <c r="K1414" s="120">
        <v>90</v>
      </c>
    </row>
    <row r="1415" spans="1:11" x14ac:dyDescent="0.25">
      <c r="A1415" s="119" t="s">
        <v>1296</v>
      </c>
      <c r="B1415" s="119" t="s">
        <v>1297</v>
      </c>
      <c r="C1415" s="119" t="s">
        <v>1271</v>
      </c>
      <c r="D1415" s="119" t="s">
        <v>1272</v>
      </c>
      <c r="E1415" s="119" t="s">
        <v>1074</v>
      </c>
      <c r="F1415" s="119"/>
      <c r="G1415" s="119" t="s">
        <v>344</v>
      </c>
      <c r="H1415" s="119"/>
      <c r="I1415" s="119" t="s">
        <v>194</v>
      </c>
      <c r="J1415" s="119">
        <v>2040</v>
      </c>
      <c r="K1415" s="120">
        <v>90</v>
      </c>
    </row>
    <row r="1416" spans="1:11" x14ac:dyDescent="0.25">
      <c r="A1416" s="119" t="s">
        <v>1296</v>
      </c>
      <c r="B1416" s="119" t="s">
        <v>1297</v>
      </c>
      <c r="C1416" s="119" t="s">
        <v>1271</v>
      </c>
      <c r="D1416" s="119" t="s">
        <v>1272</v>
      </c>
      <c r="E1416" s="119" t="s">
        <v>1074</v>
      </c>
      <c r="F1416" s="119"/>
      <c r="G1416" s="119" t="s">
        <v>344</v>
      </c>
      <c r="H1416" s="119"/>
      <c r="I1416" s="119" t="s">
        <v>194</v>
      </c>
      <c r="J1416" s="119">
        <v>2050</v>
      </c>
      <c r="K1416" s="120">
        <v>90</v>
      </c>
    </row>
    <row r="1417" spans="1:11" x14ac:dyDescent="0.25">
      <c r="A1417" s="119" t="s">
        <v>1296</v>
      </c>
      <c r="B1417" s="119" t="s">
        <v>1297</v>
      </c>
      <c r="C1417" s="119" t="s">
        <v>1271</v>
      </c>
      <c r="D1417" s="119" t="s">
        <v>1273</v>
      </c>
      <c r="E1417" s="119" t="s">
        <v>1074</v>
      </c>
      <c r="F1417" s="119"/>
      <c r="G1417" s="119" t="s">
        <v>344</v>
      </c>
      <c r="H1417" s="119"/>
      <c r="I1417" s="119" t="s">
        <v>987</v>
      </c>
      <c r="J1417" s="119">
        <v>2020</v>
      </c>
      <c r="K1417" s="120">
        <v>10</v>
      </c>
    </row>
    <row r="1418" spans="1:11" x14ac:dyDescent="0.25">
      <c r="A1418" s="119" t="s">
        <v>1296</v>
      </c>
      <c r="B1418" s="119" t="s">
        <v>1297</v>
      </c>
      <c r="C1418" s="119" t="s">
        <v>1271</v>
      </c>
      <c r="D1418" s="119" t="s">
        <v>1273</v>
      </c>
      <c r="E1418" s="119" t="s">
        <v>1074</v>
      </c>
      <c r="F1418" s="119"/>
      <c r="G1418" s="119" t="s">
        <v>344</v>
      </c>
      <c r="H1418" s="119"/>
      <c r="I1418" s="119" t="s">
        <v>987</v>
      </c>
      <c r="J1418" s="119">
        <v>2050</v>
      </c>
      <c r="K1418" s="120">
        <v>10</v>
      </c>
    </row>
    <row r="1419" spans="1:11" x14ac:dyDescent="0.25">
      <c r="A1419" s="119" t="s">
        <v>1296</v>
      </c>
      <c r="B1419" s="119" t="s">
        <v>1297</v>
      </c>
      <c r="C1419" s="119" t="s">
        <v>1271</v>
      </c>
      <c r="D1419" s="119" t="s">
        <v>1273</v>
      </c>
      <c r="E1419" s="119" t="s">
        <v>1074</v>
      </c>
      <c r="F1419" s="119"/>
      <c r="G1419" s="119" t="s">
        <v>344</v>
      </c>
      <c r="H1419" s="119"/>
      <c r="I1419" s="119" t="s">
        <v>988</v>
      </c>
      <c r="J1419" s="119">
        <v>2020</v>
      </c>
      <c r="K1419" s="120">
        <v>10</v>
      </c>
    </row>
    <row r="1420" spans="1:11" x14ac:dyDescent="0.25">
      <c r="A1420" s="119" t="s">
        <v>1296</v>
      </c>
      <c r="B1420" s="119" t="s">
        <v>1297</v>
      </c>
      <c r="C1420" s="119" t="s">
        <v>1271</v>
      </c>
      <c r="D1420" s="119" t="s">
        <v>1273</v>
      </c>
      <c r="E1420" s="119" t="s">
        <v>1074</v>
      </c>
      <c r="F1420" s="119"/>
      <c r="G1420" s="119" t="s">
        <v>344</v>
      </c>
      <c r="H1420" s="119"/>
      <c r="I1420" s="119" t="s">
        <v>988</v>
      </c>
      <c r="J1420" s="119">
        <v>2050</v>
      </c>
      <c r="K1420" s="120">
        <v>10</v>
      </c>
    </row>
    <row r="1421" spans="1:11" x14ac:dyDescent="0.25">
      <c r="A1421" s="119" t="s">
        <v>1296</v>
      </c>
      <c r="B1421" s="119" t="s">
        <v>1297</v>
      </c>
      <c r="C1421" s="119" t="s">
        <v>1271</v>
      </c>
      <c r="D1421" s="119" t="s">
        <v>1273</v>
      </c>
      <c r="E1421" s="119" t="s">
        <v>1074</v>
      </c>
      <c r="F1421" s="119"/>
      <c r="G1421" s="119" t="s">
        <v>344</v>
      </c>
      <c r="H1421" s="119"/>
      <c r="I1421" s="119" t="s">
        <v>194</v>
      </c>
      <c r="J1421" s="119">
        <v>2020</v>
      </c>
      <c r="K1421" s="120">
        <v>10</v>
      </c>
    </row>
    <row r="1422" spans="1:11" x14ac:dyDescent="0.25">
      <c r="A1422" s="119" t="s">
        <v>1296</v>
      </c>
      <c r="B1422" s="119" t="s">
        <v>1297</v>
      </c>
      <c r="C1422" s="119" t="s">
        <v>1271</v>
      </c>
      <c r="D1422" s="119" t="s">
        <v>1273</v>
      </c>
      <c r="E1422" s="119" t="s">
        <v>1074</v>
      </c>
      <c r="F1422" s="119"/>
      <c r="G1422" s="119" t="s">
        <v>344</v>
      </c>
      <c r="H1422" s="119"/>
      <c r="I1422" s="119" t="s">
        <v>194</v>
      </c>
      <c r="J1422" s="119">
        <v>2030</v>
      </c>
      <c r="K1422" s="120">
        <v>10</v>
      </c>
    </row>
    <row r="1423" spans="1:11" x14ac:dyDescent="0.25">
      <c r="A1423" s="119" t="s">
        <v>1296</v>
      </c>
      <c r="B1423" s="119" t="s">
        <v>1297</v>
      </c>
      <c r="C1423" s="119" t="s">
        <v>1271</v>
      </c>
      <c r="D1423" s="119" t="s">
        <v>1273</v>
      </c>
      <c r="E1423" s="119" t="s">
        <v>1074</v>
      </c>
      <c r="F1423" s="119"/>
      <c r="G1423" s="119" t="s">
        <v>344</v>
      </c>
      <c r="H1423" s="119"/>
      <c r="I1423" s="119" t="s">
        <v>194</v>
      </c>
      <c r="J1423" s="119">
        <v>2040</v>
      </c>
      <c r="K1423" s="120">
        <v>10</v>
      </c>
    </row>
    <row r="1424" spans="1:11" x14ac:dyDescent="0.25">
      <c r="A1424" s="119" t="s">
        <v>1296</v>
      </c>
      <c r="B1424" s="119" t="s">
        <v>1297</v>
      </c>
      <c r="C1424" s="119" t="s">
        <v>1271</v>
      </c>
      <c r="D1424" s="119" t="s">
        <v>1273</v>
      </c>
      <c r="E1424" s="119" t="s">
        <v>1074</v>
      </c>
      <c r="F1424" s="119"/>
      <c r="G1424" s="119" t="s">
        <v>344</v>
      </c>
      <c r="H1424" s="119"/>
      <c r="I1424" s="119" t="s">
        <v>194</v>
      </c>
      <c r="J1424" s="119">
        <v>2050</v>
      </c>
      <c r="K1424" s="120">
        <v>10</v>
      </c>
    </row>
    <row r="1425" spans="1:11" x14ac:dyDescent="0.25">
      <c r="A1425" s="119" t="s">
        <v>1296</v>
      </c>
      <c r="B1425" s="119" t="s">
        <v>1297</v>
      </c>
      <c r="C1425" s="119" t="s">
        <v>1271</v>
      </c>
      <c r="D1425" s="119" t="s">
        <v>1274</v>
      </c>
      <c r="E1425" s="119" t="s">
        <v>1275</v>
      </c>
      <c r="F1425" s="119"/>
      <c r="G1425" s="119" t="s">
        <v>1276</v>
      </c>
      <c r="H1425" s="119"/>
      <c r="I1425" s="119" t="s">
        <v>987</v>
      </c>
      <c r="J1425" s="119">
        <v>2020</v>
      </c>
      <c r="K1425" s="120">
        <v>4</v>
      </c>
    </row>
    <row r="1426" spans="1:11" x14ac:dyDescent="0.25">
      <c r="A1426" s="119" t="s">
        <v>1296</v>
      </c>
      <c r="B1426" s="119" t="s">
        <v>1297</v>
      </c>
      <c r="C1426" s="119" t="s">
        <v>1271</v>
      </c>
      <c r="D1426" s="119" t="s">
        <v>1274</v>
      </c>
      <c r="E1426" s="119" t="s">
        <v>1275</v>
      </c>
      <c r="F1426" s="119"/>
      <c r="G1426" s="119" t="s">
        <v>1276</v>
      </c>
      <c r="H1426" s="119"/>
      <c r="I1426" s="119" t="s">
        <v>987</v>
      </c>
      <c r="J1426" s="119">
        <v>2050</v>
      </c>
      <c r="K1426" s="120">
        <v>4</v>
      </c>
    </row>
    <row r="1427" spans="1:11" x14ac:dyDescent="0.25">
      <c r="A1427" s="119" t="s">
        <v>1296</v>
      </c>
      <c r="B1427" s="119" t="s">
        <v>1297</v>
      </c>
      <c r="C1427" s="119" t="s">
        <v>1271</v>
      </c>
      <c r="D1427" s="119" t="s">
        <v>1274</v>
      </c>
      <c r="E1427" s="119" t="s">
        <v>1275</v>
      </c>
      <c r="F1427" s="119"/>
      <c r="G1427" s="119" t="s">
        <v>1276</v>
      </c>
      <c r="H1427" s="119"/>
      <c r="I1427" s="119" t="s">
        <v>988</v>
      </c>
      <c r="J1427" s="119">
        <v>2020</v>
      </c>
      <c r="K1427" s="120">
        <v>4</v>
      </c>
    </row>
    <row r="1428" spans="1:11" x14ac:dyDescent="0.25">
      <c r="A1428" s="119" t="s">
        <v>1296</v>
      </c>
      <c r="B1428" s="119" t="s">
        <v>1297</v>
      </c>
      <c r="C1428" s="119" t="s">
        <v>1271</v>
      </c>
      <c r="D1428" s="119" t="s">
        <v>1274</v>
      </c>
      <c r="E1428" s="119" t="s">
        <v>1275</v>
      </c>
      <c r="F1428" s="119"/>
      <c r="G1428" s="119" t="s">
        <v>1276</v>
      </c>
      <c r="H1428" s="119"/>
      <c r="I1428" s="119" t="s">
        <v>988</v>
      </c>
      <c r="J1428" s="119">
        <v>2050</v>
      </c>
      <c r="K1428" s="120">
        <v>4</v>
      </c>
    </row>
    <row r="1429" spans="1:11" x14ac:dyDescent="0.25">
      <c r="A1429" s="119" t="s">
        <v>1296</v>
      </c>
      <c r="B1429" s="119" t="s">
        <v>1297</v>
      </c>
      <c r="C1429" s="119" t="s">
        <v>1271</v>
      </c>
      <c r="D1429" s="119" t="s">
        <v>1274</v>
      </c>
      <c r="E1429" s="119" t="s">
        <v>1275</v>
      </c>
      <c r="F1429" s="119"/>
      <c r="G1429" s="119" t="s">
        <v>1276</v>
      </c>
      <c r="H1429" s="119"/>
      <c r="I1429" s="119" t="s">
        <v>194</v>
      </c>
      <c r="J1429" s="119">
        <v>2020</v>
      </c>
      <c r="K1429" s="120">
        <v>4</v>
      </c>
    </row>
    <row r="1430" spans="1:11" x14ac:dyDescent="0.25">
      <c r="A1430" s="119" t="s">
        <v>1296</v>
      </c>
      <c r="B1430" s="119" t="s">
        <v>1297</v>
      </c>
      <c r="C1430" s="119" t="s">
        <v>1271</v>
      </c>
      <c r="D1430" s="119" t="s">
        <v>1274</v>
      </c>
      <c r="E1430" s="119" t="s">
        <v>1275</v>
      </c>
      <c r="F1430" s="119"/>
      <c r="G1430" s="119" t="s">
        <v>1276</v>
      </c>
      <c r="H1430" s="119"/>
      <c r="I1430" s="119" t="s">
        <v>194</v>
      </c>
      <c r="J1430" s="119">
        <v>2030</v>
      </c>
      <c r="K1430" s="120">
        <v>4</v>
      </c>
    </row>
    <row r="1431" spans="1:11" x14ac:dyDescent="0.25">
      <c r="A1431" s="119" t="s">
        <v>1296</v>
      </c>
      <c r="B1431" s="119" t="s">
        <v>1297</v>
      </c>
      <c r="C1431" s="119" t="s">
        <v>1271</v>
      </c>
      <c r="D1431" s="119" t="s">
        <v>1274</v>
      </c>
      <c r="E1431" s="119" t="s">
        <v>1275</v>
      </c>
      <c r="F1431" s="119"/>
      <c r="G1431" s="119" t="s">
        <v>1276</v>
      </c>
      <c r="H1431" s="119"/>
      <c r="I1431" s="119" t="s">
        <v>194</v>
      </c>
      <c r="J1431" s="119">
        <v>2040</v>
      </c>
      <c r="K1431" s="120">
        <v>4</v>
      </c>
    </row>
    <row r="1432" spans="1:11" x14ac:dyDescent="0.25">
      <c r="A1432" s="119" t="s">
        <v>1296</v>
      </c>
      <c r="B1432" s="119" t="s">
        <v>1297</v>
      </c>
      <c r="C1432" s="119" t="s">
        <v>1271</v>
      </c>
      <c r="D1432" s="119" t="s">
        <v>1274</v>
      </c>
      <c r="E1432" s="119" t="s">
        <v>1275</v>
      </c>
      <c r="F1432" s="119"/>
      <c r="G1432" s="119" t="s">
        <v>1276</v>
      </c>
      <c r="H1432" s="119"/>
      <c r="I1432" s="119" t="s">
        <v>194</v>
      </c>
      <c r="J1432" s="119">
        <v>2050</v>
      </c>
      <c r="K1432" s="120">
        <v>4</v>
      </c>
    </row>
    <row r="1433" spans="1:11" x14ac:dyDescent="0.25">
      <c r="A1433" s="119" t="s">
        <v>1296</v>
      </c>
      <c r="B1433" s="119" t="s">
        <v>1297</v>
      </c>
      <c r="C1433" s="119" t="s">
        <v>1271</v>
      </c>
      <c r="D1433" s="119" t="s">
        <v>1277</v>
      </c>
      <c r="E1433" s="119" t="s">
        <v>1278</v>
      </c>
      <c r="F1433" s="119"/>
      <c r="G1433" s="119" t="s">
        <v>1279</v>
      </c>
      <c r="H1433" s="119"/>
      <c r="I1433" s="119" t="s">
        <v>987</v>
      </c>
      <c r="J1433" s="119">
        <v>2020</v>
      </c>
      <c r="K1433" s="120">
        <v>700</v>
      </c>
    </row>
    <row r="1434" spans="1:11" x14ac:dyDescent="0.25">
      <c r="A1434" s="119" t="s">
        <v>1296</v>
      </c>
      <c r="B1434" s="119" t="s">
        <v>1297</v>
      </c>
      <c r="C1434" s="119" t="s">
        <v>1271</v>
      </c>
      <c r="D1434" s="119" t="s">
        <v>1277</v>
      </c>
      <c r="E1434" s="119" t="s">
        <v>1278</v>
      </c>
      <c r="F1434" s="119"/>
      <c r="G1434" s="119" t="s">
        <v>1279</v>
      </c>
      <c r="H1434" s="119"/>
      <c r="I1434" s="119" t="s">
        <v>987</v>
      </c>
      <c r="J1434" s="119">
        <v>2050</v>
      </c>
      <c r="K1434" s="120">
        <v>300</v>
      </c>
    </row>
    <row r="1435" spans="1:11" x14ac:dyDescent="0.25">
      <c r="A1435" s="119" t="s">
        <v>1296</v>
      </c>
      <c r="B1435" s="119" t="s">
        <v>1297</v>
      </c>
      <c r="C1435" s="119" t="s">
        <v>1271</v>
      </c>
      <c r="D1435" s="119" t="s">
        <v>1277</v>
      </c>
      <c r="E1435" s="119" t="s">
        <v>1278</v>
      </c>
      <c r="F1435" s="119"/>
      <c r="G1435" s="119" t="s">
        <v>1279</v>
      </c>
      <c r="H1435" s="119"/>
      <c r="I1435" s="119" t="s">
        <v>988</v>
      </c>
      <c r="J1435" s="119">
        <v>2020</v>
      </c>
      <c r="K1435" s="120">
        <v>1250</v>
      </c>
    </row>
    <row r="1436" spans="1:11" x14ac:dyDescent="0.25">
      <c r="A1436" s="119" t="s">
        <v>1296</v>
      </c>
      <c r="B1436" s="119" t="s">
        <v>1297</v>
      </c>
      <c r="C1436" s="119" t="s">
        <v>1271</v>
      </c>
      <c r="D1436" s="119" t="s">
        <v>1277</v>
      </c>
      <c r="E1436" s="119" t="s">
        <v>1278</v>
      </c>
      <c r="F1436" s="119"/>
      <c r="G1436" s="119" t="s">
        <v>1279</v>
      </c>
      <c r="H1436" s="119"/>
      <c r="I1436" s="119" t="s">
        <v>988</v>
      </c>
      <c r="J1436" s="119">
        <v>2050</v>
      </c>
      <c r="K1436" s="120">
        <v>500</v>
      </c>
    </row>
    <row r="1437" spans="1:11" x14ac:dyDescent="0.25">
      <c r="A1437" s="119" t="s">
        <v>1296</v>
      </c>
      <c r="B1437" s="119" t="s">
        <v>1297</v>
      </c>
      <c r="C1437" s="119" t="s">
        <v>1271</v>
      </c>
      <c r="D1437" s="119" t="s">
        <v>1277</v>
      </c>
      <c r="E1437" s="119" t="s">
        <v>1278</v>
      </c>
      <c r="F1437" s="119"/>
      <c r="G1437" s="119" t="s">
        <v>1279</v>
      </c>
      <c r="H1437" s="119"/>
      <c r="I1437" s="119" t="s">
        <v>194</v>
      </c>
      <c r="J1437" s="119">
        <v>2020</v>
      </c>
      <c r="K1437" s="120">
        <v>925</v>
      </c>
    </row>
    <row r="1438" spans="1:11" x14ac:dyDescent="0.25">
      <c r="A1438" s="119" t="s">
        <v>1296</v>
      </c>
      <c r="B1438" s="119" t="s">
        <v>1297</v>
      </c>
      <c r="C1438" s="119" t="s">
        <v>1271</v>
      </c>
      <c r="D1438" s="119" t="s">
        <v>1277</v>
      </c>
      <c r="E1438" s="119" t="s">
        <v>1278</v>
      </c>
      <c r="F1438" s="119"/>
      <c r="G1438" s="119" t="s">
        <v>1279</v>
      </c>
      <c r="H1438" s="119"/>
      <c r="I1438" s="119" t="s">
        <v>194</v>
      </c>
      <c r="J1438" s="119">
        <v>2030</v>
      </c>
      <c r="K1438" s="120">
        <v>650</v>
      </c>
    </row>
    <row r="1439" spans="1:11" x14ac:dyDescent="0.25">
      <c r="A1439" s="119" t="s">
        <v>1296</v>
      </c>
      <c r="B1439" s="119" t="s">
        <v>1297</v>
      </c>
      <c r="C1439" s="119" t="s">
        <v>1271</v>
      </c>
      <c r="D1439" s="119" t="s">
        <v>1277</v>
      </c>
      <c r="E1439" s="119" t="s">
        <v>1278</v>
      </c>
      <c r="F1439" s="119"/>
      <c r="G1439" s="119" t="s">
        <v>1279</v>
      </c>
      <c r="H1439" s="119"/>
      <c r="I1439" s="119" t="s">
        <v>194</v>
      </c>
      <c r="J1439" s="119">
        <v>2040</v>
      </c>
      <c r="K1439" s="120">
        <v>450</v>
      </c>
    </row>
    <row r="1440" spans="1:11" x14ac:dyDescent="0.25">
      <c r="A1440" s="119" t="s">
        <v>1296</v>
      </c>
      <c r="B1440" s="119" t="s">
        <v>1297</v>
      </c>
      <c r="C1440" s="119" t="s">
        <v>1271</v>
      </c>
      <c r="D1440" s="119" t="s">
        <v>1277</v>
      </c>
      <c r="E1440" s="119" t="s">
        <v>1278</v>
      </c>
      <c r="F1440" s="119"/>
      <c r="G1440" s="119" t="s">
        <v>1279</v>
      </c>
      <c r="H1440" s="119"/>
      <c r="I1440" s="119" t="s">
        <v>194</v>
      </c>
      <c r="J1440" s="119">
        <v>2050</v>
      </c>
      <c r="K1440" s="120">
        <v>400</v>
      </c>
    </row>
    <row r="1441" spans="1:11" x14ac:dyDescent="0.25">
      <c r="A1441" s="119" t="s">
        <v>1296</v>
      </c>
      <c r="B1441" s="119" t="s">
        <v>1297</v>
      </c>
      <c r="C1441" s="119" t="s">
        <v>1271</v>
      </c>
      <c r="D1441" s="119" t="s">
        <v>1280</v>
      </c>
      <c r="E1441" s="119" t="s">
        <v>1281</v>
      </c>
      <c r="F1441" s="119"/>
      <c r="G1441" s="119" t="s">
        <v>1282</v>
      </c>
      <c r="H1441" s="119"/>
      <c r="I1441" s="119" t="s">
        <v>987</v>
      </c>
      <c r="J1441" s="119">
        <v>2020</v>
      </c>
      <c r="K1441" s="120">
        <v>1620.208333333333</v>
      </c>
    </row>
    <row r="1442" spans="1:11" x14ac:dyDescent="0.25">
      <c r="A1442" s="119" t="s">
        <v>1296</v>
      </c>
      <c r="B1442" s="119" t="s">
        <v>1297</v>
      </c>
      <c r="C1442" s="119" t="s">
        <v>1271</v>
      </c>
      <c r="D1442" s="119" t="s">
        <v>1280</v>
      </c>
      <c r="E1442" s="119" t="s">
        <v>1281</v>
      </c>
      <c r="F1442" s="119"/>
      <c r="G1442" s="119" t="s">
        <v>1282</v>
      </c>
      <c r="H1442" s="119"/>
      <c r="I1442" s="119" t="s">
        <v>987</v>
      </c>
      <c r="J1442" s="119">
        <v>2050</v>
      </c>
      <c r="K1442" s="120">
        <v>612.68382352941182</v>
      </c>
    </row>
    <row r="1443" spans="1:11" x14ac:dyDescent="0.25">
      <c r="A1443" s="119" t="s">
        <v>1296</v>
      </c>
      <c r="B1443" s="119" t="s">
        <v>1297</v>
      </c>
      <c r="C1443" s="119" t="s">
        <v>1271</v>
      </c>
      <c r="D1443" s="119" t="s">
        <v>1280</v>
      </c>
      <c r="E1443" s="119" t="s">
        <v>1281</v>
      </c>
      <c r="F1443" s="119"/>
      <c r="G1443" s="119" t="s">
        <v>1282</v>
      </c>
      <c r="H1443" s="119"/>
      <c r="I1443" s="119" t="s">
        <v>988</v>
      </c>
      <c r="J1443" s="119">
        <v>2020</v>
      </c>
      <c r="K1443" s="120">
        <v>2712.40234375</v>
      </c>
    </row>
    <row r="1444" spans="1:11" x14ac:dyDescent="0.25">
      <c r="A1444" s="119" t="s">
        <v>1296</v>
      </c>
      <c r="B1444" s="119" t="s">
        <v>1297</v>
      </c>
      <c r="C1444" s="119" t="s">
        <v>1271</v>
      </c>
      <c r="D1444" s="119" t="s">
        <v>1280</v>
      </c>
      <c r="E1444" s="119" t="s">
        <v>1281</v>
      </c>
      <c r="F1444" s="119"/>
      <c r="G1444" s="119" t="s">
        <v>1282</v>
      </c>
      <c r="H1444" s="119"/>
      <c r="I1444" s="119" t="s">
        <v>988</v>
      </c>
      <c r="J1444" s="119">
        <v>2050</v>
      </c>
      <c r="K1444" s="120">
        <v>991.96428571428578</v>
      </c>
    </row>
    <row r="1445" spans="1:11" x14ac:dyDescent="0.25">
      <c r="A1445" s="119" t="s">
        <v>1296</v>
      </c>
      <c r="B1445" s="119" t="s">
        <v>1297</v>
      </c>
      <c r="C1445" s="119" t="s">
        <v>1271</v>
      </c>
      <c r="D1445" s="119" t="s">
        <v>1280</v>
      </c>
      <c r="E1445" s="119" t="s">
        <v>1281</v>
      </c>
      <c r="F1445" s="119"/>
      <c r="G1445" s="119" t="s">
        <v>1282</v>
      </c>
      <c r="H1445" s="119"/>
      <c r="I1445" s="119" t="s">
        <v>194</v>
      </c>
      <c r="J1445" s="119">
        <v>2020</v>
      </c>
      <c r="K1445" s="120">
        <v>2214.8168103448279</v>
      </c>
    </row>
    <row r="1446" spans="1:11" x14ac:dyDescent="0.25">
      <c r="A1446" s="119" t="s">
        <v>1296</v>
      </c>
      <c r="B1446" s="119" t="s">
        <v>1297</v>
      </c>
      <c r="C1446" s="119" t="s">
        <v>1271</v>
      </c>
      <c r="D1446" s="119" t="s">
        <v>1280</v>
      </c>
      <c r="E1446" s="119" t="s">
        <v>1281</v>
      </c>
      <c r="F1446" s="119"/>
      <c r="G1446" s="119" t="s">
        <v>1282</v>
      </c>
      <c r="H1446" s="119"/>
      <c r="I1446" s="119" t="s">
        <v>194</v>
      </c>
      <c r="J1446" s="119">
        <v>2030</v>
      </c>
      <c r="K1446" s="120">
        <v>1378.1488549618321</v>
      </c>
    </row>
    <row r="1447" spans="1:11" x14ac:dyDescent="0.25">
      <c r="A1447" s="119" t="s">
        <v>1296</v>
      </c>
      <c r="B1447" s="119" t="s">
        <v>1297</v>
      </c>
      <c r="C1447" s="119" t="s">
        <v>1271</v>
      </c>
      <c r="D1447" s="119" t="s">
        <v>1280</v>
      </c>
      <c r="E1447" s="119" t="s">
        <v>1281</v>
      </c>
      <c r="F1447" s="119"/>
      <c r="G1447" s="119" t="s">
        <v>1282</v>
      </c>
      <c r="H1447" s="119"/>
      <c r="I1447" s="119" t="s">
        <v>194</v>
      </c>
      <c r="J1447" s="119">
        <v>2040</v>
      </c>
      <c r="K1447" s="120">
        <v>919.02573529411768</v>
      </c>
    </row>
    <row r="1448" spans="1:11" x14ac:dyDescent="0.25">
      <c r="A1448" s="119" t="s">
        <v>1296</v>
      </c>
      <c r="B1448" s="119" t="s">
        <v>1297</v>
      </c>
      <c r="C1448" s="119" t="s">
        <v>1271</v>
      </c>
      <c r="D1448" s="119" t="s">
        <v>1280</v>
      </c>
      <c r="E1448" s="119" t="s">
        <v>1281</v>
      </c>
      <c r="F1448" s="119"/>
      <c r="G1448" s="119" t="s">
        <v>1282</v>
      </c>
      <c r="H1448" s="119"/>
      <c r="I1448" s="119" t="s">
        <v>194</v>
      </c>
      <c r="J1448" s="119">
        <v>2050</v>
      </c>
      <c r="K1448" s="120">
        <v>787.94326241134763</v>
      </c>
    </row>
    <row r="1449" spans="1:11" x14ac:dyDescent="0.25">
      <c r="A1449" s="119" t="s">
        <v>1296</v>
      </c>
      <c r="B1449" s="119" t="s">
        <v>1297</v>
      </c>
      <c r="C1449" s="119" t="s">
        <v>1271</v>
      </c>
      <c r="D1449" s="119" t="s">
        <v>1283</v>
      </c>
      <c r="E1449" s="119" t="s">
        <v>1284</v>
      </c>
      <c r="F1449" s="119"/>
      <c r="G1449" s="119"/>
      <c r="H1449" s="119"/>
      <c r="I1449" s="119" t="s">
        <v>194</v>
      </c>
      <c r="J1449" s="119">
        <v>2020</v>
      </c>
      <c r="K1449" s="120" t="s">
        <v>31</v>
      </c>
    </row>
    <row r="1450" spans="1:11" x14ac:dyDescent="0.25">
      <c r="A1450" s="119" t="s">
        <v>1296</v>
      </c>
      <c r="B1450" s="119" t="s">
        <v>1297</v>
      </c>
      <c r="C1450" s="119" t="s">
        <v>1271</v>
      </c>
      <c r="D1450" s="119" t="s">
        <v>1283</v>
      </c>
      <c r="E1450" s="119" t="s">
        <v>1284</v>
      </c>
      <c r="F1450" s="119"/>
      <c r="G1450" s="119"/>
      <c r="H1450" s="119"/>
      <c r="I1450" s="119" t="s">
        <v>194</v>
      </c>
      <c r="J1450" s="119">
        <v>2030</v>
      </c>
      <c r="K1450" s="120" t="s">
        <v>31</v>
      </c>
    </row>
    <row r="1451" spans="1:11" x14ac:dyDescent="0.25">
      <c r="A1451" s="119" t="s">
        <v>1296</v>
      </c>
      <c r="B1451" s="119" t="s">
        <v>1297</v>
      </c>
      <c r="C1451" s="119" t="s">
        <v>1271</v>
      </c>
      <c r="D1451" s="119" t="s">
        <v>1283</v>
      </c>
      <c r="E1451" s="119" t="s">
        <v>1284</v>
      </c>
      <c r="F1451" s="119"/>
      <c r="G1451" s="119"/>
      <c r="H1451" s="119"/>
      <c r="I1451" s="119" t="s">
        <v>194</v>
      </c>
      <c r="J1451" s="119">
        <v>2040</v>
      </c>
      <c r="K1451" s="120" t="s">
        <v>31</v>
      </c>
    </row>
    <row r="1452" spans="1:11" x14ac:dyDescent="0.25">
      <c r="A1452" s="119" t="s">
        <v>1296</v>
      </c>
      <c r="B1452" s="119" t="s">
        <v>1297</v>
      </c>
      <c r="C1452" s="119" t="s">
        <v>1271</v>
      </c>
      <c r="D1452" s="119" t="s">
        <v>1283</v>
      </c>
      <c r="E1452" s="119" t="s">
        <v>1284</v>
      </c>
      <c r="F1452" s="119"/>
      <c r="G1452" s="119"/>
      <c r="H1452" s="119"/>
      <c r="I1452" s="119" t="s">
        <v>194</v>
      </c>
      <c r="J1452" s="119">
        <v>2050</v>
      </c>
      <c r="K1452" s="120" t="s">
        <v>31</v>
      </c>
    </row>
    <row r="1453" spans="1:11" x14ac:dyDescent="0.25">
      <c r="A1453" s="119" t="s">
        <v>1296</v>
      </c>
      <c r="B1453" s="119" t="s">
        <v>1297</v>
      </c>
      <c r="C1453" s="119" t="s">
        <v>1271</v>
      </c>
      <c r="D1453" s="119" t="s">
        <v>1285</v>
      </c>
      <c r="E1453" s="119" t="s">
        <v>1286</v>
      </c>
      <c r="F1453" s="119"/>
      <c r="G1453" s="119" t="s">
        <v>380</v>
      </c>
      <c r="H1453" s="119"/>
      <c r="I1453" s="119" t="s">
        <v>194</v>
      </c>
      <c r="J1453" s="119">
        <v>2020</v>
      </c>
      <c r="K1453" s="120" t="s">
        <v>31</v>
      </c>
    </row>
    <row r="1454" spans="1:11" x14ac:dyDescent="0.25">
      <c r="A1454" s="119" t="s">
        <v>1296</v>
      </c>
      <c r="B1454" s="119" t="s">
        <v>1297</v>
      </c>
      <c r="C1454" s="119" t="s">
        <v>1271</v>
      </c>
      <c r="D1454" s="119" t="s">
        <v>1285</v>
      </c>
      <c r="E1454" s="119" t="s">
        <v>1286</v>
      </c>
      <c r="F1454" s="119"/>
      <c r="G1454" s="119" t="s">
        <v>380</v>
      </c>
      <c r="H1454" s="119"/>
      <c r="I1454" s="119" t="s">
        <v>194</v>
      </c>
      <c r="J1454" s="119">
        <v>2030</v>
      </c>
      <c r="K1454" s="120" t="s">
        <v>31</v>
      </c>
    </row>
    <row r="1455" spans="1:11" x14ac:dyDescent="0.25">
      <c r="A1455" s="119" t="s">
        <v>1296</v>
      </c>
      <c r="B1455" s="119" t="s">
        <v>1297</v>
      </c>
      <c r="C1455" s="119" t="s">
        <v>1271</v>
      </c>
      <c r="D1455" s="119" t="s">
        <v>1285</v>
      </c>
      <c r="E1455" s="119" t="s">
        <v>1286</v>
      </c>
      <c r="F1455" s="119"/>
      <c r="G1455" s="119" t="s">
        <v>380</v>
      </c>
      <c r="H1455" s="119"/>
      <c r="I1455" s="119" t="s">
        <v>194</v>
      </c>
      <c r="J1455" s="119">
        <v>2040</v>
      </c>
      <c r="K1455" s="120" t="s">
        <v>31</v>
      </c>
    </row>
    <row r="1456" spans="1:11" x14ac:dyDescent="0.25">
      <c r="A1456" s="119" t="s">
        <v>1296</v>
      </c>
      <c r="B1456" s="119" t="s">
        <v>1297</v>
      </c>
      <c r="C1456" s="119" t="s">
        <v>1271</v>
      </c>
      <c r="D1456" s="119" t="s">
        <v>1285</v>
      </c>
      <c r="E1456" s="119" t="s">
        <v>1286</v>
      </c>
      <c r="F1456" s="119"/>
      <c r="G1456" s="119" t="s">
        <v>380</v>
      </c>
      <c r="H1456" s="119"/>
      <c r="I1456" s="119" t="s">
        <v>194</v>
      </c>
      <c r="J1456" s="119">
        <v>2050</v>
      </c>
      <c r="K1456" s="120" t="s">
        <v>31</v>
      </c>
    </row>
    <row r="1457" spans="1:11" x14ac:dyDescent="0.25">
      <c r="A1457" s="119" t="s">
        <v>1296</v>
      </c>
      <c r="B1457" s="119" t="s">
        <v>1297</v>
      </c>
      <c r="C1457" s="119" t="s">
        <v>188</v>
      </c>
      <c r="D1457" s="119" t="s">
        <v>1287</v>
      </c>
      <c r="E1457" s="119" t="s">
        <v>1288</v>
      </c>
      <c r="F1457" s="119"/>
      <c r="G1457" s="119"/>
      <c r="H1457" s="119" t="s">
        <v>1033</v>
      </c>
      <c r="I1457" s="119" t="s">
        <v>987</v>
      </c>
      <c r="J1457" s="119">
        <v>2020</v>
      </c>
      <c r="K1457" s="120">
        <v>2.2000000000000002</v>
      </c>
    </row>
    <row r="1458" spans="1:11" x14ac:dyDescent="0.25">
      <c r="A1458" s="119" t="s">
        <v>1296</v>
      </c>
      <c r="B1458" s="119" t="s">
        <v>1297</v>
      </c>
      <c r="C1458" s="119" t="s">
        <v>188</v>
      </c>
      <c r="D1458" s="119" t="s">
        <v>1287</v>
      </c>
      <c r="E1458" s="119" t="s">
        <v>1288</v>
      </c>
      <c r="F1458" s="119"/>
      <c r="G1458" s="119"/>
      <c r="H1458" s="119" t="s">
        <v>1033</v>
      </c>
      <c r="I1458" s="119" t="s">
        <v>987</v>
      </c>
      <c r="J1458" s="119">
        <v>2050</v>
      </c>
      <c r="K1458" s="120">
        <v>3.2</v>
      </c>
    </row>
    <row r="1459" spans="1:11" x14ac:dyDescent="0.25">
      <c r="A1459" s="119" t="s">
        <v>1296</v>
      </c>
      <c r="B1459" s="119" t="s">
        <v>1297</v>
      </c>
      <c r="C1459" s="119" t="s">
        <v>188</v>
      </c>
      <c r="D1459" s="119" t="s">
        <v>1287</v>
      </c>
      <c r="E1459" s="119" t="s">
        <v>1288</v>
      </c>
      <c r="F1459" s="119"/>
      <c r="G1459" s="119"/>
      <c r="H1459" s="119" t="s">
        <v>1033</v>
      </c>
      <c r="I1459" s="119" t="s">
        <v>988</v>
      </c>
      <c r="J1459" s="119">
        <v>2020</v>
      </c>
      <c r="K1459" s="120">
        <v>2.2000000000000002</v>
      </c>
    </row>
    <row r="1460" spans="1:11" x14ac:dyDescent="0.25">
      <c r="A1460" s="119" t="s">
        <v>1296</v>
      </c>
      <c r="B1460" s="119" t="s">
        <v>1297</v>
      </c>
      <c r="C1460" s="119" t="s">
        <v>188</v>
      </c>
      <c r="D1460" s="119" t="s">
        <v>1287</v>
      </c>
      <c r="E1460" s="119" t="s">
        <v>1288</v>
      </c>
      <c r="F1460" s="119"/>
      <c r="G1460" s="119"/>
      <c r="H1460" s="119" t="s">
        <v>1033</v>
      </c>
      <c r="I1460" s="119" t="s">
        <v>988</v>
      </c>
      <c r="J1460" s="119">
        <v>2050</v>
      </c>
      <c r="K1460" s="120">
        <v>4</v>
      </c>
    </row>
    <row r="1461" spans="1:11" x14ac:dyDescent="0.25">
      <c r="A1461" s="119" t="s">
        <v>1296</v>
      </c>
      <c r="B1461" s="119" t="s">
        <v>1297</v>
      </c>
      <c r="C1461" s="119" t="s">
        <v>188</v>
      </c>
      <c r="D1461" s="119" t="s">
        <v>1287</v>
      </c>
      <c r="E1461" s="119" t="s">
        <v>1288</v>
      </c>
      <c r="F1461" s="119"/>
      <c r="G1461" s="119"/>
      <c r="H1461" s="119" t="s">
        <v>1033</v>
      </c>
      <c r="I1461" s="119" t="s">
        <v>194</v>
      </c>
      <c r="J1461" s="119">
        <v>2020</v>
      </c>
      <c r="K1461" s="120">
        <v>2.2000000000000002</v>
      </c>
    </row>
    <row r="1462" spans="1:11" x14ac:dyDescent="0.25">
      <c r="A1462" s="119" t="s">
        <v>1296</v>
      </c>
      <c r="B1462" s="119" t="s">
        <v>1297</v>
      </c>
      <c r="C1462" s="119" t="s">
        <v>188</v>
      </c>
      <c r="D1462" s="119" t="s">
        <v>1287</v>
      </c>
      <c r="E1462" s="119" t="s">
        <v>1288</v>
      </c>
      <c r="F1462" s="119"/>
      <c r="G1462" s="119"/>
      <c r="H1462" s="119" t="s">
        <v>1033</v>
      </c>
      <c r="I1462" s="119" t="s">
        <v>194</v>
      </c>
      <c r="J1462" s="119">
        <v>2030</v>
      </c>
      <c r="K1462" s="120">
        <v>3.5</v>
      </c>
    </row>
    <row r="1463" spans="1:11" x14ac:dyDescent="0.25">
      <c r="A1463" s="119" t="s">
        <v>1296</v>
      </c>
      <c r="B1463" s="119" t="s">
        <v>1297</v>
      </c>
      <c r="C1463" s="119" t="s">
        <v>188</v>
      </c>
      <c r="D1463" s="119" t="s">
        <v>1287</v>
      </c>
      <c r="E1463" s="119" t="s">
        <v>1288</v>
      </c>
      <c r="F1463" s="119"/>
      <c r="G1463" s="119"/>
      <c r="H1463" s="119" t="s">
        <v>1033</v>
      </c>
      <c r="I1463" s="119" t="s">
        <v>194</v>
      </c>
      <c r="J1463" s="119">
        <v>2040</v>
      </c>
      <c r="K1463" s="120">
        <v>3.8</v>
      </c>
    </row>
    <row r="1464" spans="1:11" x14ac:dyDescent="0.25">
      <c r="A1464" s="119" t="s">
        <v>1296</v>
      </c>
      <c r="B1464" s="119" t="s">
        <v>1297</v>
      </c>
      <c r="C1464" s="119" t="s">
        <v>188</v>
      </c>
      <c r="D1464" s="119" t="s">
        <v>1287</v>
      </c>
      <c r="E1464" s="119" t="s">
        <v>1288</v>
      </c>
      <c r="F1464" s="119"/>
      <c r="G1464" s="119"/>
      <c r="H1464" s="119" t="s">
        <v>1033</v>
      </c>
      <c r="I1464" s="119" t="s">
        <v>194</v>
      </c>
      <c r="J1464" s="119">
        <v>2050</v>
      </c>
      <c r="K1464" s="120">
        <v>4</v>
      </c>
    </row>
    <row r="1465" spans="1:11" x14ac:dyDescent="0.25">
      <c r="A1465" s="119" t="s">
        <v>1296</v>
      </c>
      <c r="B1465" s="119" t="s">
        <v>1297</v>
      </c>
      <c r="C1465" s="119" t="s">
        <v>188</v>
      </c>
      <c r="D1465" s="119" t="s">
        <v>1289</v>
      </c>
      <c r="E1465" s="119" t="s">
        <v>1290</v>
      </c>
      <c r="F1465" s="119"/>
      <c r="G1465" s="119" t="s">
        <v>392</v>
      </c>
      <c r="H1465" s="119"/>
      <c r="I1465" s="119" t="s">
        <v>987</v>
      </c>
      <c r="J1465" s="119">
        <v>2020</v>
      </c>
      <c r="K1465" s="120">
        <v>20</v>
      </c>
    </row>
    <row r="1466" spans="1:11" x14ac:dyDescent="0.25">
      <c r="A1466" s="119" t="s">
        <v>1296</v>
      </c>
      <c r="B1466" s="119" t="s">
        <v>1297</v>
      </c>
      <c r="C1466" s="119" t="s">
        <v>188</v>
      </c>
      <c r="D1466" s="119" t="s">
        <v>1289</v>
      </c>
      <c r="E1466" s="119" t="s">
        <v>1290</v>
      </c>
      <c r="F1466" s="119"/>
      <c r="G1466" s="119" t="s">
        <v>392</v>
      </c>
      <c r="H1466" s="119"/>
      <c r="I1466" s="119" t="s">
        <v>987</v>
      </c>
      <c r="J1466" s="119">
        <v>2050</v>
      </c>
      <c r="K1466" s="120">
        <v>20</v>
      </c>
    </row>
    <row r="1467" spans="1:11" x14ac:dyDescent="0.25">
      <c r="A1467" s="119" t="s">
        <v>1296</v>
      </c>
      <c r="B1467" s="119" t="s">
        <v>1297</v>
      </c>
      <c r="C1467" s="119" t="s">
        <v>188</v>
      </c>
      <c r="D1467" s="119" t="s">
        <v>1289</v>
      </c>
      <c r="E1467" s="119" t="s">
        <v>1290</v>
      </c>
      <c r="F1467" s="119"/>
      <c r="G1467" s="119" t="s">
        <v>392</v>
      </c>
      <c r="H1467" s="119"/>
      <c r="I1467" s="119" t="s">
        <v>988</v>
      </c>
      <c r="J1467" s="119">
        <v>2020</v>
      </c>
      <c r="K1467" s="120">
        <v>20</v>
      </c>
    </row>
    <row r="1468" spans="1:11" x14ac:dyDescent="0.25">
      <c r="A1468" s="119" t="s">
        <v>1296</v>
      </c>
      <c r="B1468" s="119" t="s">
        <v>1297</v>
      </c>
      <c r="C1468" s="119" t="s">
        <v>188</v>
      </c>
      <c r="D1468" s="119" t="s">
        <v>1289</v>
      </c>
      <c r="E1468" s="119" t="s">
        <v>1290</v>
      </c>
      <c r="F1468" s="119"/>
      <c r="G1468" s="119" t="s">
        <v>392</v>
      </c>
      <c r="H1468" s="119"/>
      <c r="I1468" s="119" t="s">
        <v>988</v>
      </c>
      <c r="J1468" s="119">
        <v>2050</v>
      </c>
      <c r="K1468" s="120">
        <v>20</v>
      </c>
    </row>
    <row r="1469" spans="1:11" x14ac:dyDescent="0.25">
      <c r="A1469" s="119" t="s">
        <v>1296</v>
      </c>
      <c r="B1469" s="119" t="s">
        <v>1297</v>
      </c>
      <c r="C1469" s="119" t="s">
        <v>188</v>
      </c>
      <c r="D1469" s="119" t="s">
        <v>1289</v>
      </c>
      <c r="E1469" s="119" t="s">
        <v>1290</v>
      </c>
      <c r="F1469" s="119"/>
      <c r="G1469" s="119" t="s">
        <v>392</v>
      </c>
      <c r="H1469" s="119"/>
      <c r="I1469" s="119" t="s">
        <v>194</v>
      </c>
      <c r="J1469" s="119">
        <v>2020</v>
      </c>
      <c r="K1469" s="120">
        <v>20</v>
      </c>
    </row>
    <row r="1470" spans="1:11" x14ac:dyDescent="0.25">
      <c r="A1470" s="119" t="s">
        <v>1296</v>
      </c>
      <c r="B1470" s="119" t="s">
        <v>1297</v>
      </c>
      <c r="C1470" s="119" t="s">
        <v>188</v>
      </c>
      <c r="D1470" s="119" t="s">
        <v>1289</v>
      </c>
      <c r="E1470" s="119" t="s">
        <v>1290</v>
      </c>
      <c r="F1470" s="119"/>
      <c r="G1470" s="119" t="s">
        <v>392</v>
      </c>
      <c r="H1470" s="119"/>
      <c r="I1470" s="119" t="s">
        <v>194</v>
      </c>
      <c r="J1470" s="119">
        <v>2030</v>
      </c>
      <c r="K1470" s="120">
        <v>20</v>
      </c>
    </row>
    <row r="1471" spans="1:11" x14ac:dyDescent="0.25">
      <c r="A1471" s="119" t="s">
        <v>1296</v>
      </c>
      <c r="B1471" s="119" t="s">
        <v>1297</v>
      </c>
      <c r="C1471" s="119" t="s">
        <v>188</v>
      </c>
      <c r="D1471" s="119" t="s">
        <v>1289</v>
      </c>
      <c r="E1471" s="119" t="s">
        <v>1290</v>
      </c>
      <c r="F1471" s="119"/>
      <c r="G1471" s="119" t="s">
        <v>392</v>
      </c>
      <c r="H1471" s="119"/>
      <c r="I1471" s="119" t="s">
        <v>194</v>
      </c>
      <c r="J1471" s="119">
        <v>2040</v>
      </c>
      <c r="K1471" s="120">
        <v>20</v>
      </c>
    </row>
    <row r="1472" spans="1:11" x14ac:dyDescent="0.25">
      <c r="A1472" s="119" t="s">
        <v>1296</v>
      </c>
      <c r="B1472" s="119" t="s">
        <v>1297</v>
      </c>
      <c r="C1472" s="119" t="s">
        <v>188</v>
      </c>
      <c r="D1472" s="119" t="s">
        <v>1289</v>
      </c>
      <c r="E1472" s="119" t="s">
        <v>1290</v>
      </c>
      <c r="F1472" s="119"/>
      <c r="G1472" s="119" t="s">
        <v>392</v>
      </c>
      <c r="H1472" s="119"/>
      <c r="I1472" s="119" t="s">
        <v>194</v>
      </c>
      <c r="J1472" s="119">
        <v>2050</v>
      </c>
      <c r="K1472" s="120">
        <v>20</v>
      </c>
    </row>
    <row r="1473" spans="1:11" x14ac:dyDescent="0.25">
      <c r="A1473" s="119" t="s">
        <v>1298</v>
      </c>
      <c r="B1473" s="119" t="s">
        <v>1299</v>
      </c>
      <c r="C1473" s="119" t="s">
        <v>195</v>
      </c>
      <c r="D1473" s="119" t="s">
        <v>1300</v>
      </c>
      <c r="E1473" s="119" t="s">
        <v>1301</v>
      </c>
      <c r="F1473" s="119"/>
      <c r="G1473" s="119" t="s">
        <v>199</v>
      </c>
      <c r="H1473" s="119"/>
      <c r="I1473" s="119" t="s">
        <v>987</v>
      </c>
      <c r="J1473" s="119">
        <v>2020</v>
      </c>
      <c r="K1473" s="120">
        <v>4</v>
      </c>
    </row>
    <row r="1474" spans="1:11" x14ac:dyDescent="0.25">
      <c r="A1474" s="119" t="s">
        <v>1298</v>
      </c>
      <c r="B1474" s="119" t="s">
        <v>1299</v>
      </c>
      <c r="C1474" s="119" t="s">
        <v>195</v>
      </c>
      <c r="D1474" s="119" t="s">
        <v>1300</v>
      </c>
      <c r="E1474" s="119" t="s">
        <v>1301</v>
      </c>
      <c r="F1474" s="119"/>
      <c r="G1474" s="119" t="s">
        <v>199</v>
      </c>
      <c r="H1474" s="119"/>
      <c r="I1474" s="119" t="s">
        <v>987</v>
      </c>
      <c r="J1474" s="119">
        <v>2050</v>
      </c>
      <c r="K1474" s="120">
        <v>0.5</v>
      </c>
    </row>
    <row r="1475" spans="1:11" x14ac:dyDescent="0.25">
      <c r="A1475" s="119" t="s">
        <v>1298</v>
      </c>
      <c r="B1475" s="119" t="s">
        <v>1299</v>
      </c>
      <c r="C1475" s="119" t="s">
        <v>195</v>
      </c>
      <c r="D1475" s="119" t="s">
        <v>1300</v>
      </c>
      <c r="E1475" s="119" t="s">
        <v>1301</v>
      </c>
      <c r="F1475" s="119"/>
      <c r="G1475" s="119" t="s">
        <v>199</v>
      </c>
      <c r="H1475" s="119"/>
      <c r="I1475" s="119" t="s">
        <v>988</v>
      </c>
      <c r="J1475" s="119">
        <v>2020</v>
      </c>
      <c r="K1475" s="120">
        <v>4</v>
      </c>
    </row>
    <row r="1476" spans="1:11" x14ac:dyDescent="0.25">
      <c r="A1476" s="119" t="s">
        <v>1298</v>
      </c>
      <c r="B1476" s="119" t="s">
        <v>1299</v>
      </c>
      <c r="C1476" s="119" t="s">
        <v>195</v>
      </c>
      <c r="D1476" s="119" t="s">
        <v>1300</v>
      </c>
      <c r="E1476" s="119" t="s">
        <v>1301</v>
      </c>
      <c r="F1476" s="119"/>
      <c r="G1476" s="119" t="s">
        <v>199</v>
      </c>
      <c r="H1476" s="119"/>
      <c r="I1476" s="119" t="s">
        <v>988</v>
      </c>
      <c r="J1476" s="119">
        <v>2050</v>
      </c>
      <c r="K1476" s="120">
        <v>1</v>
      </c>
    </row>
    <row r="1477" spans="1:11" x14ac:dyDescent="0.25">
      <c r="A1477" s="119" t="s">
        <v>1298</v>
      </c>
      <c r="B1477" s="119" t="s">
        <v>1299</v>
      </c>
      <c r="C1477" s="119" t="s">
        <v>195</v>
      </c>
      <c r="D1477" s="119" t="s">
        <v>1300</v>
      </c>
      <c r="E1477" s="119" t="s">
        <v>1301</v>
      </c>
      <c r="F1477" s="119"/>
      <c r="G1477" s="119" t="s">
        <v>199</v>
      </c>
      <c r="H1477" s="119"/>
      <c r="I1477" s="119" t="s">
        <v>194</v>
      </c>
      <c r="J1477" s="119">
        <v>2020</v>
      </c>
      <c r="K1477" s="120">
        <v>4</v>
      </c>
    </row>
    <row r="1478" spans="1:11" x14ac:dyDescent="0.25">
      <c r="A1478" s="119" t="s">
        <v>1298</v>
      </c>
      <c r="B1478" s="119" t="s">
        <v>1299</v>
      </c>
      <c r="C1478" s="119" t="s">
        <v>195</v>
      </c>
      <c r="D1478" s="119" t="s">
        <v>1300</v>
      </c>
      <c r="E1478" s="119" t="s">
        <v>1301</v>
      </c>
      <c r="F1478" s="119"/>
      <c r="G1478" s="119" t="s">
        <v>199</v>
      </c>
      <c r="H1478" s="119"/>
      <c r="I1478" s="119" t="s">
        <v>194</v>
      </c>
      <c r="J1478" s="119">
        <v>2030</v>
      </c>
      <c r="K1478" s="120">
        <v>0.5</v>
      </c>
    </row>
    <row r="1479" spans="1:11" x14ac:dyDescent="0.25">
      <c r="A1479" s="119" t="s">
        <v>1298</v>
      </c>
      <c r="B1479" s="119" t="s">
        <v>1299</v>
      </c>
      <c r="C1479" s="119" t="s">
        <v>195</v>
      </c>
      <c r="D1479" s="119" t="s">
        <v>1300</v>
      </c>
      <c r="E1479" s="119" t="s">
        <v>1301</v>
      </c>
      <c r="F1479" s="119"/>
      <c r="G1479" s="119" t="s">
        <v>199</v>
      </c>
      <c r="H1479" s="119"/>
      <c r="I1479" s="119" t="s">
        <v>194</v>
      </c>
      <c r="J1479" s="119">
        <v>2040</v>
      </c>
      <c r="K1479" s="120">
        <v>0.5</v>
      </c>
    </row>
    <row r="1480" spans="1:11" x14ac:dyDescent="0.25">
      <c r="A1480" s="119" t="s">
        <v>1298</v>
      </c>
      <c r="B1480" s="119" t="s">
        <v>1299</v>
      </c>
      <c r="C1480" s="119" t="s">
        <v>195</v>
      </c>
      <c r="D1480" s="119" t="s">
        <v>1300</v>
      </c>
      <c r="E1480" s="119" t="s">
        <v>1301</v>
      </c>
      <c r="F1480" s="119"/>
      <c r="G1480" s="119" t="s">
        <v>199</v>
      </c>
      <c r="H1480" s="119"/>
      <c r="I1480" s="119" t="s">
        <v>194</v>
      </c>
      <c r="J1480" s="119">
        <v>2050</v>
      </c>
      <c r="K1480" s="120">
        <v>0.5</v>
      </c>
    </row>
    <row r="1481" spans="1:11" x14ac:dyDescent="0.25">
      <c r="A1481" s="119" t="s">
        <v>1298</v>
      </c>
      <c r="B1481" s="119" t="s">
        <v>1299</v>
      </c>
      <c r="C1481" s="119" t="s">
        <v>195</v>
      </c>
      <c r="D1481" s="119" t="s">
        <v>1258</v>
      </c>
      <c r="E1481" s="119" t="s">
        <v>1259</v>
      </c>
      <c r="F1481" s="119"/>
      <c r="G1481" s="119" t="s">
        <v>199</v>
      </c>
      <c r="H1481" s="119"/>
      <c r="I1481" s="119" t="s">
        <v>987</v>
      </c>
      <c r="J1481" s="119">
        <v>2020</v>
      </c>
      <c r="K1481" s="120">
        <v>79</v>
      </c>
    </row>
    <row r="1482" spans="1:11" x14ac:dyDescent="0.25">
      <c r="A1482" s="119" t="s">
        <v>1298</v>
      </c>
      <c r="B1482" s="119" t="s">
        <v>1299</v>
      </c>
      <c r="C1482" s="119" t="s">
        <v>195</v>
      </c>
      <c r="D1482" s="119" t="s">
        <v>1258</v>
      </c>
      <c r="E1482" s="119" t="s">
        <v>1259</v>
      </c>
      <c r="F1482" s="119"/>
      <c r="G1482" s="119" t="s">
        <v>199</v>
      </c>
      <c r="H1482" s="119"/>
      <c r="I1482" s="119" t="s">
        <v>987</v>
      </c>
      <c r="J1482" s="119">
        <v>2050</v>
      </c>
      <c r="K1482" s="120">
        <v>81</v>
      </c>
    </row>
    <row r="1483" spans="1:11" x14ac:dyDescent="0.25">
      <c r="A1483" s="119" t="s">
        <v>1298</v>
      </c>
      <c r="B1483" s="119" t="s">
        <v>1299</v>
      </c>
      <c r="C1483" s="119" t="s">
        <v>195</v>
      </c>
      <c r="D1483" s="119" t="s">
        <v>1258</v>
      </c>
      <c r="E1483" s="119" t="s">
        <v>1259</v>
      </c>
      <c r="F1483" s="119"/>
      <c r="G1483" s="119" t="s">
        <v>199</v>
      </c>
      <c r="H1483" s="119"/>
      <c r="I1483" s="119" t="s">
        <v>988</v>
      </c>
      <c r="J1483" s="119">
        <v>2020</v>
      </c>
      <c r="K1483" s="120">
        <v>82</v>
      </c>
    </row>
    <row r="1484" spans="1:11" x14ac:dyDescent="0.25">
      <c r="A1484" s="119" t="s">
        <v>1298</v>
      </c>
      <c r="B1484" s="119" t="s">
        <v>1299</v>
      </c>
      <c r="C1484" s="119" t="s">
        <v>195</v>
      </c>
      <c r="D1484" s="119" t="s">
        <v>1258</v>
      </c>
      <c r="E1484" s="119" t="s">
        <v>1259</v>
      </c>
      <c r="F1484" s="119"/>
      <c r="G1484" s="119" t="s">
        <v>199</v>
      </c>
      <c r="H1484" s="119"/>
      <c r="I1484" s="119" t="s">
        <v>988</v>
      </c>
      <c r="J1484" s="119">
        <v>2050</v>
      </c>
      <c r="K1484" s="120">
        <v>83</v>
      </c>
    </row>
    <row r="1485" spans="1:11" x14ac:dyDescent="0.25">
      <c r="A1485" s="119" t="s">
        <v>1298</v>
      </c>
      <c r="B1485" s="119" t="s">
        <v>1299</v>
      </c>
      <c r="C1485" s="119" t="s">
        <v>195</v>
      </c>
      <c r="D1485" s="119" t="s">
        <v>1258</v>
      </c>
      <c r="E1485" s="119" t="s">
        <v>1259</v>
      </c>
      <c r="F1485" s="119"/>
      <c r="G1485" s="119" t="s">
        <v>199</v>
      </c>
      <c r="H1485" s="119"/>
      <c r="I1485" s="119" t="s">
        <v>194</v>
      </c>
      <c r="J1485" s="119">
        <v>2020</v>
      </c>
      <c r="K1485" s="120">
        <v>79.5</v>
      </c>
    </row>
    <row r="1486" spans="1:11" x14ac:dyDescent="0.25">
      <c r="A1486" s="119" t="s">
        <v>1298</v>
      </c>
      <c r="B1486" s="119" t="s">
        <v>1299</v>
      </c>
      <c r="C1486" s="119" t="s">
        <v>195</v>
      </c>
      <c r="D1486" s="119" t="s">
        <v>1258</v>
      </c>
      <c r="E1486" s="119" t="s">
        <v>1259</v>
      </c>
      <c r="F1486" s="119"/>
      <c r="G1486" s="119" t="s">
        <v>199</v>
      </c>
      <c r="H1486" s="119"/>
      <c r="I1486" s="119" t="s">
        <v>194</v>
      </c>
      <c r="J1486" s="119">
        <v>2030</v>
      </c>
      <c r="K1486" s="120">
        <v>80.5</v>
      </c>
    </row>
    <row r="1487" spans="1:11" x14ac:dyDescent="0.25">
      <c r="A1487" s="119" t="s">
        <v>1298</v>
      </c>
      <c r="B1487" s="119" t="s">
        <v>1299</v>
      </c>
      <c r="C1487" s="119" t="s">
        <v>195</v>
      </c>
      <c r="D1487" s="119" t="s">
        <v>1258</v>
      </c>
      <c r="E1487" s="119" t="s">
        <v>1259</v>
      </c>
      <c r="F1487" s="119"/>
      <c r="G1487" s="119" t="s">
        <v>199</v>
      </c>
      <c r="H1487" s="119"/>
      <c r="I1487" s="119" t="s">
        <v>194</v>
      </c>
      <c r="J1487" s="119">
        <v>2040</v>
      </c>
      <c r="K1487" s="120">
        <v>81.400000000000006</v>
      </c>
    </row>
    <row r="1488" spans="1:11" x14ac:dyDescent="0.25">
      <c r="A1488" s="119" t="s">
        <v>1298</v>
      </c>
      <c r="B1488" s="119" t="s">
        <v>1299</v>
      </c>
      <c r="C1488" s="119" t="s">
        <v>195</v>
      </c>
      <c r="D1488" s="119" t="s">
        <v>1258</v>
      </c>
      <c r="E1488" s="119" t="s">
        <v>1259</v>
      </c>
      <c r="F1488" s="119"/>
      <c r="G1488" s="119" t="s">
        <v>199</v>
      </c>
      <c r="H1488" s="119"/>
      <c r="I1488" s="119" t="s">
        <v>194</v>
      </c>
      <c r="J1488" s="119">
        <v>2050</v>
      </c>
      <c r="K1488" s="120">
        <v>81.400000000000006</v>
      </c>
    </row>
    <row r="1489" spans="1:11" x14ac:dyDescent="0.25">
      <c r="A1489" s="119" t="s">
        <v>1298</v>
      </c>
      <c r="B1489" s="119" t="s">
        <v>1299</v>
      </c>
      <c r="C1489" s="119" t="s">
        <v>195</v>
      </c>
      <c r="D1489" s="119" t="s">
        <v>1086</v>
      </c>
      <c r="E1489" s="119" t="s">
        <v>1074</v>
      </c>
      <c r="F1489" s="119"/>
      <c r="G1489" s="119" t="s">
        <v>199</v>
      </c>
      <c r="H1489" s="119"/>
      <c r="I1489" s="119" t="s">
        <v>987</v>
      </c>
      <c r="J1489" s="119">
        <v>2020</v>
      </c>
      <c r="K1489" s="120">
        <v>1.4</v>
      </c>
    </row>
    <row r="1490" spans="1:11" x14ac:dyDescent="0.25">
      <c r="A1490" s="119" t="s">
        <v>1298</v>
      </c>
      <c r="B1490" s="119" t="s">
        <v>1299</v>
      </c>
      <c r="C1490" s="119" t="s">
        <v>195</v>
      </c>
      <c r="D1490" s="119" t="s">
        <v>1086</v>
      </c>
      <c r="E1490" s="119" t="s">
        <v>1074</v>
      </c>
      <c r="F1490" s="119"/>
      <c r="G1490" s="119" t="s">
        <v>199</v>
      </c>
      <c r="H1490" s="119"/>
      <c r="I1490" s="119" t="s">
        <v>987</v>
      </c>
      <c r="J1490" s="119">
        <v>2050</v>
      </c>
      <c r="K1490" s="120">
        <v>1.4</v>
      </c>
    </row>
    <row r="1491" spans="1:11" x14ac:dyDescent="0.25">
      <c r="A1491" s="119" t="s">
        <v>1298</v>
      </c>
      <c r="B1491" s="119" t="s">
        <v>1299</v>
      </c>
      <c r="C1491" s="119" t="s">
        <v>195</v>
      </c>
      <c r="D1491" s="119" t="s">
        <v>1086</v>
      </c>
      <c r="E1491" s="119" t="s">
        <v>1074</v>
      </c>
      <c r="F1491" s="119"/>
      <c r="G1491" s="119" t="s">
        <v>199</v>
      </c>
      <c r="H1491" s="119"/>
      <c r="I1491" s="119" t="s">
        <v>988</v>
      </c>
      <c r="J1491" s="119">
        <v>2020</v>
      </c>
      <c r="K1491" s="120">
        <v>1.4</v>
      </c>
    </row>
    <row r="1492" spans="1:11" x14ac:dyDescent="0.25">
      <c r="A1492" s="119" t="s">
        <v>1298</v>
      </c>
      <c r="B1492" s="119" t="s">
        <v>1299</v>
      </c>
      <c r="C1492" s="119" t="s">
        <v>195</v>
      </c>
      <c r="D1492" s="119" t="s">
        <v>1086</v>
      </c>
      <c r="E1492" s="119" t="s">
        <v>1074</v>
      </c>
      <c r="F1492" s="119"/>
      <c r="G1492" s="119" t="s">
        <v>199</v>
      </c>
      <c r="H1492" s="119"/>
      <c r="I1492" s="119" t="s">
        <v>988</v>
      </c>
      <c r="J1492" s="119">
        <v>2050</v>
      </c>
      <c r="K1492" s="120">
        <v>1.4</v>
      </c>
    </row>
    <row r="1493" spans="1:11" x14ac:dyDescent="0.25">
      <c r="A1493" s="119" t="s">
        <v>1298</v>
      </c>
      <c r="B1493" s="119" t="s">
        <v>1299</v>
      </c>
      <c r="C1493" s="119" t="s">
        <v>195</v>
      </c>
      <c r="D1493" s="119" t="s">
        <v>1086</v>
      </c>
      <c r="E1493" s="119" t="s">
        <v>1074</v>
      </c>
      <c r="F1493" s="119"/>
      <c r="G1493" s="119" t="s">
        <v>199</v>
      </c>
      <c r="H1493" s="119"/>
      <c r="I1493" s="119" t="s">
        <v>194</v>
      </c>
      <c r="J1493" s="119">
        <v>2020</v>
      </c>
      <c r="K1493" s="120">
        <v>1.4</v>
      </c>
    </row>
    <row r="1494" spans="1:11" x14ac:dyDescent="0.25">
      <c r="A1494" s="119" t="s">
        <v>1298</v>
      </c>
      <c r="B1494" s="119" t="s">
        <v>1299</v>
      </c>
      <c r="C1494" s="119" t="s">
        <v>195</v>
      </c>
      <c r="D1494" s="119" t="s">
        <v>1086</v>
      </c>
      <c r="E1494" s="119" t="s">
        <v>1074</v>
      </c>
      <c r="F1494" s="119"/>
      <c r="G1494" s="119" t="s">
        <v>199</v>
      </c>
      <c r="H1494" s="119"/>
      <c r="I1494" s="119" t="s">
        <v>194</v>
      </c>
      <c r="J1494" s="119">
        <v>2030</v>
      </c>
      <c r="K1494" s="120">
        <v>1.4</v>
      </c>
    </row>
    <row r="1495" spans="1:11" x14ac:dyDescent="0.25">
      <c r="A1495" s="119" t="s">
        <v>1298</v>
      </c>
      <c r="B1495" s="119" t="s">
        <v>1299</v>
      </c>
      <c r="C1495" s="119" t="s">
        <v>195</v>
      </c>
      <c r="D1495" s="119" t="s">
        <v>1086</v>
      </c>
      <c r="E1495" s="119" t="s">
        <v>1074</v>
      </c>
      <c r="F1495" s="119"/>
      <c r="G1495" s="119" t="s">
        <v>199</v>
      </c>
      <c r="H1495" s="119"/>
      <c r="I1495" s="119" t="s">
        <v>194</v>
      </c>
      <c r="J1495" s="119">
        <v>2040</v>
      </c>
      <c r="K1495" s="120">
        <v>1.4</v>
      </c>
    </row>
    <row r="1496" spans="1:11" x14ac:dyDescent="0.25">
      <c r="A1496" s="119" t="s">
        <v>1298</v>
      </c>
      <c r="B1496" s="119" t="s">
        <v>1299</v>
      </c>
      <c r="C1496" s="119" t="s">
        <v>195</v>
      </c>
      <c r="D1496" s="119" t="s">
        <v>1086</v>
      </c>
      <c r="E1496" s="119" t="s">
        <v>1074</v>
      </c>
      <c r="F1496" s="119"/>
      <c r="G1496" s="119" t="s">
        <v>199</v>
      </c>
      <c r="H1496" s="119"/>
      <c r="I1496" s="119" t="s">
        <v>194</v>
      </c>
      <c r="J1496" s="119">
        <v>2050</v>
      </c>
      <c r="K1496" s="120">
        <v>1.4</v>
      </c>
    </row>
    <row r="1497" spans="1:11" x14ac:dyDescent="0.25">
      <c r="A1497" s="119" t="s">
        <v>1298</v>
      </c>
      <c r="B1497" s="119" t="s">
        <v>1299</v>
      </c>
      <c r="C1497" s="119" t="s">
        <v>195</v>
      </c>
      <c r="D1497" s="119" t="s">
        <v>1302</v>
      </c>
      <c r="E1497" s="119" t="s">
        <v>1259</v>
      </c>
      <c r="F1497" s="119"/>
      <c r="G1497" s="119"/>
      <c r="H1497" s="119"/>
      <c r="I1497" s="119" t="s">
        <v>987</v>
      </c>
      <c r="J1497" s="119">
        <v>2020</v>
      </c>
      <c r="K1497" s="120">
        <v>21</v>
      </c>
    </row>
    <row r="1498" spans="1:11" x14ac:dyDescent="0.25">
      <c r="A1498" s="119" t="s">
        <v>1298</v>
      </c>
      <c r="B1498" s="119" t="s">
        <v>1299</v>
      </c>
      <c r="C1498" s="119" t="s">
        <v>195</v>
      </c>
      <c r="D1498" s="119" t="s">
        <v>1302</v>
      </c>
      <c r="E1498" s="119" t="s">
        <v>1259</v>
      </c>
      <c r="F1498" s="119"/>
      <c r="G1498" s="119"/>
      <c r="H1498" s="119"/>
      <c r="I1498" s="119" t="s">
        <v>987</v>
      </c>
      <c r="J1498" s="119">
        <v>2050</v>
      </c>
      <c r="K1498" s="120">
        <v>19</v>
      </c>
    </row>
    <row r="1499" spans="1:11" x14ac:dyDescent="0.25">
      <c r="A1499" s="119" t="s">
        <v>1298</v>
      </c>
      <c r="B1499" s="119" t="s">
        <v>1299</v>
      </c>
      <c r="C1499" s="119" t="s">
        <v>195</v>
      </c>
      <c r="D1499" s="119" t="s">
        <v>1302</v>
      </c>
      <c r="E1499" s="119" t="s">
        <v>1259</v>
      </c>
      <c r="F1499" s="119"/>
      <c r="G1499" s="119"/>
      <c r="H1499" s="119"/>
      <c r="I1499" s="119" t="s">
        <v>988</v>
      </c>
      <c r="J1499" s="119">
        <v>2020</v>
      </c>
      <c r="K1499" s="120">
        <v>18</v>
      </c>
    </row>
    <row r="1500" spans="1:11" x14ac:dyDescent="0.25">
      <c r="A1500" s="119" t="s">
        <v>1298</v>
      </c>
      <c r="B1500" s="119" t="s">
        <v>1299</v>
      </c>
      <c r="C1500" s="119" t="s">
        <v>195</v>
      </c>
      <c r="D1500" s="119" t="s">
        <v>1302</v>
      </c>
      <c r="E1500" s="119" t="s">
        <v>1259</v>
      </c>
      <c r="F1500" s="119"/>
      <c r="G1500" s="119"/>
      <c r="H1500" s="119"/>
      <c r="I1500" s="119" t="s">
        <v>988</v>
      </c>
      <c r="J1500" s="119">
        <v>2050</v>
      </c>
      <c r="K1500" s="120">
        <v>17</v>
      </c>
    </row>
    <row r="1501" spans="1:11" x14ac:dyDescent="0.25">
      <c r="A1501" s="119" t="s">
        <v>1298</v>
      </c>
      <c r="B1501" s="119" t="s">
        <v>1299</v>
      </c>
      <c r="C1501" s="119" t="s">
        <v>195</v>
      </c>
      <c r="D1501" s="119" t="s">
        <v>1302</v>
      </c>
      <c r="E1501" s="119" t="s">
        <v>1259</v>
      </c>
      <c r="F1501" s="119"/>
      <c r="G1501" s="119"/>
      <c r="H1501" s="119"/>
      <c r="I1501" s="119" t="s">
        <v>194</v>
      </c>
      <c r="J1501" s="119">
        <v>2020</v>
      </c>
      <c r="K1501" s="120">
        <v>20.5</v>
      </c>
    </row>
    <row r="1502" spans="1:11" x14ac:dyDescent="0.25">
      <c r="A1502" s="119" t="s">
        <v>1298</v>
      </c>
      <c r="B1502" s="119" t="s">
        <v>1299</v>
      </c>
      <c r="C1502" s="119" t="s">
        <v>195</v>
      </c>
      <c r="D1502" s="119" t="s">
        <v>1302</v>
      </c>
      <c r="E1502" s="119" t="s">
        <v>1259</v>
      </c>
      <c r="F1502" s="119"/>
      <c r="G1502" s="119"/>
      <c r="H1502" s="119"/>
      <c r="I1502" s="119" t="s">
        <v>194</v>
      </c>
      <c r="J1502" s="119">
        <v>2030</v>
      </c>
      <c r="K1502" s="120">
        <v>19.5</v>
      </c>
    </row>
    <row r="1503" spans="1:11" x14ac:dyDescent="0.25">
      <c r="A1503" s="119" t="s">
        <v>1298</v>
      </c>
      <c r="B1503" s="119" t="s">
        <v>1299</v>
      </c>
      <c r="C1503" s="119" t="s">
        <v>195</v>
      </c>
      <c r="D1503" s="119" t="s">
        <v>1302</v>
      </c>
      <c r="E1503" s="119" t="s">
        <v>1259</v>
      </c>
      <c r="F1503" s="119"/>
      <c r="G1503" s="119"/>
      <c r="H1503" s="119"/>
      <c r="I1503" s="119" t="s">
        <v>194</v>
      </c>
      <c r="J1503" s="119">
        <v>2040</v>
      </c>
      <c r="K1503" s="120">
        <v>18.599999999999991</v>
      </c>
    </row>
    <row r="1504" spans="1:11" x14ac:dyDescent="0.25">
      <c r="A1504" s="119" t="s">
        <v>1298</v>
      </c>
      <c r="B1504" s="119" t="s">
        <v>1299</v>
      </c>
      <c r="C1504" s="119" t="s">
        <v>195</v>
      </c>
      <c r="D1504" s="119" t="s">
        <v>1302</v>
      </c>
      <c r="E1504" s="119" t="s">
        <v>1259</v>
      </c>
      <c r="F1504" s="119"/>
      <c r="G1504" s="119"/>
      <c r="H1504" s="119"/>
      <c r="I1504" s="119" t="s">
        <v>194</v>
      </c>
      <c r="J1504" s="119">
        <v>2050</v>
      </c>
      <c r="K1504" s="120">
        <v>18.599999999999991</v>
      </c>
    </row>
    <row r="1505" spans="1:11" x14ac:dyDescent="0.25">
      <c r="A1505" s="119" t="s">
        <v>1298</v>
      </c>
      <c r="B1505" s="119" t="s">
        <v>1299</v>
      </c>
      <c r="C1505" s="119" t="s">
        <v>195</v>
      </c>
      <c r="D1505" s="119" t="s">
        <v>1303</v>
      </c>
      <c r="E1505" s="119" t="s">
        <v>1259</v>
      </c>
      <c r="F1505" s="119"/>
      <c r="G1505" s="119"/>
      <c r="H1505" s="119"/>
      <c r="I1505" s="119" t="s">
        <v>987</v>
      </c>
      <c r="J1505" s="119">
        <v>2020</v>
      </c>
      <c r="K1505" s="120">
        <v>12.52325232523253</v>
      </c>
    </row>
    <row r="1506" spans="1:11" x14ac:dyDescent="0.25">
      <c r="A1506" s="119" t="s">
        <v>1298</v>
      </c>
      <c r="B1506" s="119" t="s">
        <v>1299</v>
      </c>
      <c r="C1506" s="119" t="s">
        <v>195</v>
      </c>
      <c r="D1506" s="119" t="s">
        <v>1303</v>
      </c>
      <c r="E1506" s="119" t="s">
        <v>1259</v>
      </c>
      <c r="F1506" s="119"/>
      <c r="G1506" s="119"/>
      <c r="H1506" s="119"/>
      <c r="I1506" s="119" t="s">
        <v>987</v>
      </c>
      <c r="J1506" s="119">
        <v>2050</v>
      </c>
      <c r="K1506" s="120">
        <v>8.9768976897689754</v>
      </c>
    </row>
    <row r="1507" spans="1:11" x14ac:dyDescent="0.25">
      <c r="A1507" s="119" t="s">
        <v>1298</v>
      </c>
      <c r="B1507" s="119" t="s">
        <v>1299</v>
      </c>
      <c r="C1507" s="119" t="s">
        <v>195</v>
      </c>
      <c r="D1507" s="119" t="s">
        <v>1303</v>
      </c>
      <c r="E1507" s="119" t="s">
        <v>1259</v>
      </c>
      <c r="F1507" s="119"/>
      <c r="G1507" s="119"/>
      <c r="H1507" s="119"/>
      <c r="I1507" s="119" t="s">
        <v>988</v>
      </c>
      <c r="J1507" s="119">
        <v>2020</v>
      </c>
      <c r="K1507" s="120">
        <v>4.2484248424842548</v>
      </c>
    </row>
    <row r="1508" spans="1:11" x14ac:dyDescent="0.25">
      <c r="A1508" s="119" t="s">
        <v>1298</v>
      </c>
      <c r="B1508" s="119" t="s">
        <v>1299</v>
      </c>
      <c r="C1508" s="119" t="s">
        <v>195</v>
      </c>
      <c r="D1508" s="119" t="s">
        <v>1303</v>
      </c>
      <c r="E1508" s="119" t="s">
        <v>1259</v>
      </c>
      <c r="F1508" s="119"/>
      <c r="G1508" s="119"/>
      <c r="H1508" s="119"/>
      <c r="I1508" s="119" t="s">
        <v>988</v>
      </c>
      <c r="J1508" s="119">
        <v>2050</v>
      </c>
      <c r="K1508" s="120">
        <v>-7.2007200720065612E-3</v>
      </c>
    </row>
    <row r="1509" spans="1:11" x14ac:dyDescent="0.25">
      <c r="A1509" s="119" t="s">
        <v>1298</v>
      </c>
      <c r="B1509" s="119" t="s">
        <v>1299</v>
      </c>
      <c r="C1509" s="119" t="s">
        <v>195</v>
      </c>
      <c r="D1509" s="119" t="s">
        <v>1303</v>
      </c>
      <c r="E1509" s="119" t="s">
        <v>1259</v>
      </c>
      <c r="F1509" s="119"/>
      <c r="G1509" s="119"/>
      <c r="H1509" s="119"/>
      <c r="I1509" s="119" t="s">
        <v>194</v>
      </c>
      <c r="J1509" s="119">
        <v>2020</v>
      </c>
      <c r="K1509" s="120">
        <v>8.3858385838583871</v>
      </c>
    </row>
    <row r="1510" spans="1:11" x14ac:dyDescent="0.25">
      <c r="A1510" s="119" t="s">
        <v>1298</v>
      </c>
      <c r="B1510" s="119" t="s">
        <v>1299</v>
      </c>
      <c r="C1510" s="119" t="s">
        <v>195</v>
      </c>
      <c r="D1510" s="119" t="s">
        <v>1303</v>
      </c>
      <c r="E1510" s="119" t="s">
        <v>1259</v>
      </c>
      <c r="F1510" s="119"/>
      <c r="G1510" s="119"/>
      <c r="H1510" s="119"/>
      <c r="I1510" s="119" t="s">
        <v>194</v>
      </c>
      <c r="J1510" s="119">
        <v>2030</v>
      </c>
      <c r="K1510" s="120">
        <v>4.8394839483948431</v>
      </c>
    </row>
    <row r="1511" spans="1:11" x14ac:dyDescent="0.25">
      <c r="A1511" s="119" t="s">
        <v>1298</v>
      </c>
      <c r="B1511" s="119" t="s">
        <v>1299</v>
      </c>
      <c r="C1511" s="119" t="s">
        <v>195</v>
      </c>
      <c r="D1511" s="119" t="s">
        <v>1303</v>
      </c>
      <c r="E1511" s="119" t="s">
        <v>1259</v>
      </c>
      <c r="F1511" s="119"/>
      <c r="G1511" s="119"/>
      <c r="H1511" s="119"/>
      <c r="I1511" s="119" t="s">
        <v>194</v>
      </c>
      <c r="J1511" s="119">
        <v>2040</v>
      </c>
      <c r="K1511" s="120">
        <v>3.066306630663064</v>
      </c>
    </row>
    <row r="1512" spans="1:11" x14ac:dyDescent="0.25">
      <c r="A1512" s="119" t="s">
        <v>1298</v>
      </c>
      <c r="B1512" s="119" t="s">
        <v>1299</v>
      </c>
      <c r="C1512" s="119" t="s">
        <v>195</v>
      </c>
      <c r="D1512" s="119" t="s">
        <v>1303</v>
      </c>
      <c r="E1512" s="119" t="s">
        <v>1259</v>
      </c>
      <c r="F1512" s="119"/>
      <c r="G1512" s="119"/>
      <c r="H1512" s="119"/>
      <c r="I1512" s="119" t="s">
        <v>194</v>
      </c>
      <c r="J1512" s="119">
        <v>2050</v>
      </c>
      <c r="K1512" s="120">
        <v>1.2931293129312991</v>
      </c>
    </row>
    <row r="1513" spans="1:11" x14ac:dyDescent="0.25">
      <c r="A1513" s="119" t="s">
        <v>1298</v>
      </c>
      <c r="B1513" s="119" t="s">
        <v>1299</v>
      </c>
      <c r="C1513" s="119" t="s">
        <v>195</v>
      </c>
      <c r="D1513" s="119" t="s">
        <v>1304</v>
      </c>
      <c r="E1513" s="119" t="s">
        <v>1259</v>
      </c>
      <c r="F1513" s="119"/>
      <c r="G1513" s="119" t="s">
        <v>1305</v>
      </c>
      <c r="H1513" s="119" t="s">
        <v>1036</v>
      </c>
      <c r="I1513" s="119" t="s">
        <v>987</v>
      </c>
      <c r="J1513" s="119">
        <v>2020</v>
      </c>
      <c r="K1513" s="120">
        <v>74</v>
      </c>
    </row>
    <row r="1514" spans="1:11" x14ac:dyDescent="0.25">
      <c r="A1514" s="119" t="s">
        <v>1298</v>
      </c>
      <c r="B1514" s="119" t="s">
        <v>1299</v>
      </c>
      <c r="C1514" s="119" t="s">
        <v>195</v>
      </c>
      <c r="D1514" s="119" t="s">
        <v>1304</v>
      </c>
      <c r="E1514" s="119" t="s">
        <v>1259</v>
      </c>
      <c r="F1514" s="119"/>
      <c r="G1514" s="119" t="s">
        <v>1305</v>
      </c>
      <c r="H1514" s="119" t="s">
        <v>1036</v>
      </c>
      <c r="I1514" s="119" t="s">
        <v>987</v>
      </c>
      <c r="J1514" s="119">
        <v>2050</v>
      </c>
      <c r="K1514" s="120">
        <v>77</v>
      </c>
    </row>
    <row r="1515" spans="1:11" x14ac:dyDescent="0.25">
      <c r="A1515" s="119" t="s">
        <v>1298</v>
      </c>
      <c r="B1515" s="119" t="s">
        <v>1299</v>
      </c>
      <c r="C1515" s="119" t="s">
        <v>195</v>
      </c>
      <c r="D1515" s="119" t="s">
        <v>1304</v>
      </c>
      <c r="E1515" s="119" t="s">
        <v>1259</v>
      </c>
      <c r="F1515" s="119"/>
      <c r="G1515" s="119" t="s">
        <v>1305</v>
      </c>
      <c r="H1515" s="119" t="s">
        <v>1036</v>
      </c>
      <c r="I1515" s="119" t="s">
        <v>988</v>
      </c>
      <c r="J1515" s="119">
        <v>2020</v>
      </c>
      <c r="K1515" s="120">
        <v>81</v>
      </c>
    </row>
    <row r="1516" spans="1:11" x14ac:dyDescent="0.25">
      <c r="A1516" s="119" t="s">
        <v>1298</v>
      </c>
      <c r="B1516" s="119" t="s">
        <v>1299</v>
      </c>
      <c r="C1516" s="119" t="s">
        <v>195</v>
      </c>
      <c r="D1516" s="119" t="s">
        <v>1304</v>
      </c>
      <c r="E1516" s="119" t="s">
        <v>1259</v>
      </c>
      <c r="F1516" s="119"/>
      <c r="G1516" s="119" t="s">
        <v>1305</v>
      </c>
      <c r="H1516" s="119" t="s">
        <v>1036</v>
      </c>
      <c r="I1516" s="119" t="s">
        <v>988</v>
      </c>
      <c r="J1516" s="119">
        <v>2050</v>
      </c>
      <c r="K1516" s="120">
        <v>84.6</v>
      </c>
    </row>
    <row r="1517" spans="1:11" x14ac:dyDescent="0.25">
      <c r="A1517" s="119" t="s">
        <v>1298</v>
      </c>
      <c r="B1517" s="119" t="s">
        <v>1299</v>
      </c>
      <c r="C1517" s="119" t="s">
        <v>195</v>
      </c>
      <c r="D1517" s="119" t="s">
        <v>1304</v>
      </c>
      <c r="E1517" s="119" t="s">
        <v>1259</v>
      </c>
      <c r="F1517" s="119"/>
      <c r="G1517" s="119" t="s">
        <v>1305</v>
      </c>
      <c r="H1517" s="119" t="s">
        <v>1036</v>
      </c>
      <c r="I1517" s="119" t="s">
        <v>194</v>
      </c>
      <c r="J1517" s="119">
        <v>2020</v>
      </c>
      <c r="K1517" s="120">
        <v>77.5</v>
      </c>
    </row>
    <row r="1518" spans="1:11" x14ac:dyDescent="0.25">
      <c r="A1518" s="119" t="s">
        <v>1298</v>
      </c>
      <c r="B1518" s="119" t="s">
        <v>1299</v>
      </c>
      <c r="C1518" s="119" t="s">
        <v>195</v>
      </c>
      <c r="D1518" s="119" t="s">
        <v>1304</v>
      </c>
      <c r="E1518" s="119" t="s">
        <v>1259</v>
      </c>
      <c r="F1518" s="119"/>
      <c r="G1518" s="119" t="s">
        <v>1305</v>
      </c>
      <c r="H1518" s="119" t="s">
        <v>1036</v>
      </c>
      <c r="I1518" s="119" t="s">
        <v>194</v>
      </c>
      <c r="J1518" s="119">
        <v>2030</v>
      </c>
      <c r="K1518" s="120">
        <v>80.5</v>
      </c>
    </row>
    <row r="1519" spans="1:11" x14ac:dyDescent="0.25">
      <c r="A1519" s="119" t="s">
        <v>1298</v>
      </c>
      <c r="B1519" s="119" t="s">
        <v>1299</v>
      </c>
      <c r="C1519" s="119" t="s">
        <v>195</v>
      </c>
      <c r="D1519" s="119" t="s">
        <v>1304</v>
      </c>
      <c r="E1519" s="119" t="s">
        <v>1259</v>
      </c>
      <c r="F1519" s="119"/>
      <c r="G1519" s="119" t="s">
        <v>1305</v>
      </c>
      <c r="H1519" s="119" t="s">
        <v>1036</v>
      </c>
      <c r="I1519" s="119" t="s">
        <v>194</v>
      </c>
      <c r="J1519" s="119">
        <v>2040</v>
      </c>
      <c r="K1519" s="120">
        <v>82</v>
      </c>
    </row>
    <row r="1520" spans="1:11" x14ac:dyDescent="0.25">
      <c r="A1520" s="119" t="s">
        <v>1298</v>
      </c>
      <c r="B1520" s="119" t="s">
        <v>1299</v>
      </c>
      <c r="C1520" s="119" t="s">
        <v>195</v>
      </c>
      <c r="D1520" s="119" t="s">
        <v>1304</v>
      </c>
      <c r="E1520" s="119" t="s">
        <v>1259</v>
      </c>
      <c r="F1520" s="119"/>
      <c r="G1520" s="119" t="s">
        <v>1305</v>
      </c>
      <c r="H1520" s="119" t="s">
        <v>1036</v>
      </c>
      <c r="I1520" s="119" t="s">
        <v>194</v>
      </c>
      <c r="J1520" s="119">
        <v>2050</v>
      </c>
      <c r="K1520" s="120">
        <v>83.5</v>
      </c>
    </row>
    <row r="1521" spans="1:11" x14ac:dyDescent="0.25">
      <c r="A1521" s="119" t="s">
        <v>1298</v>
      </c>
      <c r="B1521" s="119" t="s">
        <v>1299</v>
      </c>
      <c r="C1521" s="119" t="s">
        <v>195</v>
      </c>
      <c r="D1521" s="119" t="s">
        <v>1306</v>
      </c>
      <c r="E1521" s="119" t="s">
        <v>1307</v>
      </c>
      <c r="F1521" s="119"/>
      <c r="G1521" s="119"/>
      <c r="H1521" s="119"/>
      <c r="I1521" s="119" t="s">
        <v>987</v>
      </c>
      <c r="J1521" s="119">
        <v>2020</v>
      </c>
      <c r="K1521" s="120">
        <v>22.202220222022198</v>
      </c>
    </row>
    <row r="1522" spans="1:11" x14ac:dyDescent="0.25">
      <c r="A1522" s="119" t="s">
        <v>1298</v>
      </c>
      <c r="B1522" s="119" t="s">
        <v>1299</v>
      </c>
      <c r="C1522" s="119" t="s">
        <v>195</v>
      </c>
      <c r="D1522" s="119" t="s">
        <v>1306</v>
      </c>
      <c r="E1522" s="119" t="s">
        <v>1307</v>
      </c>
      <c r="F1522" s="119"/>
      <c r="G1522" s="119"/>
      <c r="H1522" s="119"/>
      <c r="I1522" s="119" t="s">
        <v>987</v>
      </c>
      <c r="J1522" s="119">
        <v>2050</v>
      </c>
      <c r="K1522" s="120">
        <v>23.1023102310231</v>
      </c>
    </row>
    <row r="1523" spans="1:11" x14ac:dyDescent="0.25">
      <c r="A1523" s="119" t="s">
        <v>1298</v>
      </c>
      <c r="B1523" s="119" t="s">
        <v>1299</v>
      </c>
      <c r="C1523" s="119" t="s">
        <v>195</v>
      </c>
      <c r="D1523" s="119" t="s">
        <v>1306</v>
      </c>
      <c r="E1523" s="119" t="s">
        <v>1307</v>
      </c>
      <c r="F1523" s="119"/>
      <c r="G1523" s="119"/>
      <c r="H1523" s="119"/>
      <c r="I1523" s="119" t="s">
        <v>988</v>
      </c>
      <c r="J1523" s="119">
        <v>2020</v>
      </c>
      <c r="K1523" s="120">
        <v>24.3024302430243</v>
      </c>
    </row>
    <row r="1524" spans="1:11" x14ac:dyDescent="0.25">
      <c r="A1524" s="119" t="s">
        <v>1298</v>
      </c>
      <c r="B1524" s="119" t="s">
        <v>1299</v>
      </c>
      <c r="C1524" s="119" t="s">
        <v>195</v>
      </c>
      <c r="D1524" s="119" t="s">
        <v>1306</v>
      </c>
      <c r="E1524" s="119" t="s">
        <v>1307</v>
      </c>
      <c r="F1524" s="119"/>
      <c r="G1524" s="119"/>
      <c r="H1524" s="119"/>
      <c r="I1524" s="119" t="s">
        <v>988</v>
      </c>
      <c r="J1524" s="119">
        <v>2050</v>
      </c>
      <c r="K1524" s="120">
        <v>25.382538253825381</v>
      </c>
    </row>
    <row r="1525" spans="1:11" x14ac:dyDescent="0.25">
      <c r="A1525" s="119" t="s">
        <v>1298</v>
      </c>
      <c r="B1525" s="119" t="s">
        <v>1299</v>
      </c>
      <c r="C1525" s="119" t="s">
        <v>195</v>
      </c>
      <c r="D1525" s="119" t="s">
        <v>1306</v>
      </c>
      <c r="E1525" s="119" t="s">
        <v>1307</v>
      </c>
      <c r="F1525" s="119"/>
      <c r="G1525" s="119"/>
      <c r="H1525" s="119"/>
      <c r="I1525" s="119" t="s">
        <v>194</v>
      </c>
      <c r="J1525" s="119">
        <v>2020</v>
      </c>
      <c r="K1525" s="120">
        <v>23.252325232523251</v>
      </c>
    </row>
    <row r="1526" spans="1:11" x14ac:dyDescent="0.25">
      <c r="A1526" s="119" t="s">
        <v>1298</v>
      </c>
      <c r="B1526" s="119" t="s">
        <v>1299</v>
      </c>
      <c r="C1526" s="119" t="s">
        <v>195</v>
      </c>
      <c r="D1526" s="119" t="s">
        <v>1306</v>
      </c>
      <c r="E1526" s="119" t="s">
        <v>1307</v>
      </c>
      <c r="F1526" s="119"/>
      <c r="G1526" s="119"/>
      <c r="H1526" s="119"/>
      <c r="I1526" s="119" t="s">
        <v>194</v>
      </c>
      <c r="J1526" s="119">
        <v>2030</v>
      </c>
      <c r="K1526" s="120">
        <v>24.15241524152415</v>
      </c>
    </row>
    <row r="1527" spans="1:11" x14ac:dyDescent="0.25">
      <c r="A1527" s="119" t="s">
        <v>1298</v>
      </c>
      <c r="B1527" s="119" t="s">
        <v>1299</v>
      </c>
      <c r="C1527" s="119" t="s">
        <v>195</v>
      </c>
      <c r="D1527" s="119" t="s">
        <v>1306</v>
      </c>
      <c r="E1527" s="119" t="s">
        <v>1307</v>
      </c>
      <c r="F1527" s="119"/>
      <c r="G1527" s="119"/>
      <c r="H1527" s="119"/>
      <c r="I1527" s="119" t="s">
        <v>194</v>
      </c>
      <c r="J1527" s="119">
        <v>2040</v>
      </c>
      <c r="K1527" s="120">
        <v>24.602460246024599</v>
      </c>
    </row>
    <row r="1528" spans="1:11" x14ac:dyDescent="0.25">
      <c r="A1528" s="119" t="s">
        <v>1298</v>
      </c>
      <c r="B1528" s="119" t="s">
        <v>1299</v>
      </c>
      <c r="C1528" s="119" t="s">
        <v>195</v>
      </c>
      <c r="D1528" s="119" t="s">
        <v>1306</v>
      </c>
      <c r="E1528" s="119" t="s">
        <v>1307</v>
      </c>
      <c r="F1528" s="119"/>
      <c r="G1528" s="119"/>
      <c r="H1528" s="119"/>
      <c r="I1528" s="119" t="s">
        <v>194</v>
      </c>
      <c r="J1528" s="119">
        <v>2050</v>
      </c>
      <c r="K1528" s="120">
        <v>25.052505250525051</v>
      </c>
    </row>
    <row r="1529" spans="1:11" x14ac:dyDescent="0.25">
      <c r="A1529" s="119" t="s">
        <v>1298</v>
      </c>
      <c r="B1529" s="119" t="s">
        <v>1299</v>
      </c>
      <c r="C1529" s="119" t="s">
        <v>195</v>
      </c>
      <c r="D1529" s="119" t="s">
        <v>1087</v>
      </c>
      <c r="E1529" s="119" t="s">
        <v>1088</v>
      </c>
      <c r="F1529" s="119"/>
      <c r="G1529" s="119" t="s">
        <v>199</v>
      </c>
      <c r="H1529" s="119"/>
      <c r="I1529" s="119" t="s">
        <v>987</v>
      </c>
      <c r="J1529" s="119">
        <v>2020</v>
      </c>
      <c r="K1529" s="120">
        <v>5</v>
      </c>
    </row>
    <row r="1530" spans="1:11" x14ac:dyDescent="0.25">
      <c r="A1530" s="119" t="s">
        <v>1298</v>
      </c>
      <c r="B1530" s="119" t="s">
        <v>1299</v>
      </c>
      <c r="C1530" s="119" t="s">
        <v>195</v>
      </c>
      <c r="D1530" s="119" t="s">
        <v>1087</v>
      </c>
      <c r="E1530" s="119" t="s">
        <v>1088</v>
      </c>
      <c r="F1530" s="119"/>
      <c r="G1530" s="119" t="s">
        <v>199</v>
      </c>
      <c r="H1530" s="119"/>
      <c r="I1530" s="119" t="s">
        <v>987</v>
      </c>
      <c r="J1530" s="119">
        <v>2050</v>
      </c>
      <c r="K1530" s="120">
        <v>5</v>
      </c>
    </row>
    <row r="1531" spans="1:11" x14ac:dyDescent="0.25">
      <c r="A1531" s="119" t="s">
        <v>1298</v>
      </c>
      <c r="B1531" s="119" t="s">
        <v>1299</v>
      </c>
      <c r="C1531" s="119" t="s">
        <v>195</v>
      </c>
      <c r="D1531" s="119" t="s">
        <v>1087</v>
      </c>
      <c r="E1531" s="119" t="s">
        <v>1088</v>
      </c>
      <c r="F1531" s="119"/>
      <c r="G1531" s="119" t="s">
        <v>199</v>
      </c>
      <c r="H1531" s="119"/>
      <c r="I1531" s="119" t="s">
        <v>988</v>
      </c>
      <c r="J1531" s="119">
        <v>2020</v>
      </c>
      <c r="K1531" s="120">
        <v>5</v>
      </c>
    </row>
    <row r="1532" spans="1:11" x14ac:dyDescent="0.25">
      <c r="A1532" s="119" t="s">
        <v>1298</v>
      </c>
      <c r="B1532" s="119" t="s">
        <v>1299</v>
      </c>
      <c r="C1532" s="119" t="s">
        <v>195</v>
      </c>
      <c r="D1532" s="119" t="s">
        <v>1087</v>
      </c>
      <c r="E1532" s="119" t="s">
        <v>1088</v>
      </c>
      <c r="F1532" s="119"/>
      <c r="G1532" s="119" t="s">
        <v>199</v>
      </c>
      <c r="H1532" s="119"/>
      <c r="I1532" s="119" t="s">
        <v>988</v>
      </c>
      <c r="J1532" s="119">
        <v>2050</v>
      </c>
      <c r="K1532" s="120">
        <v>5</v>
      </c>
    </row>
    <row r="1533" spans="1:11" x14ac:dyDescent="0.25">
      <c r="A1533" s="119" t="s">
        <v>1298</v>
      </c>
      <c r="B1533" s="119" t="s">
        <v>1299</v>
      </c>
      <c r="C1533" s="119" t="s">
        <v>195</v>
      </c>
      <c r="D1533" s="119" t="s">
        <v>1087</v>
      </c>
      <c r="E1533" s="119" t="s">
        <v>1088</v>
      </c>
      <c r="F1533" s="119"/>
      <c r="G1533" s="119" t="s">
        <v>199</v>
      </c>
      <c r="H1533" s="119"/>
      <c r="I1533" s="119" t="s">
        <v>194</v>
      </c>
      <c r="J1533" s="119">
        <v>2020</v>
      </c>
      <c r="K1533" s="120">
        <v>5</v>
      </c>
    </row>
    <row r="1534" spans="1:11" x14ac:dyDescent="0.25">
      <c r="A1534" s="119" t="s">
        <v>1298</v>
      </c>
      <c r="B1534" s="119" t="s">
        <v>1299</v>
      </c>
      <c r="C1534" s="119" t="s">
        <v>195</v>
      </c>
      <c r="D1534" s="119" t="s">
        <v>1087</v>
      </c>
      <c r="E1534" s="119" t="s">
        <v>1088</v>
      </c>
      <c r="F1534" s="119"/>
      <c r="G1534" s="119" t="s">
        <v>199</v>
      </c>
      <c r="H1534" s="119"/>
      <c r="I1534" s="119" t="s">
        <v>194</v>
      </c>
      <c r="J1534" s="119">
        <v>2030</v>
      </c>
      <c r="K1534" s="120">
        <v>5</v>
      </c>
    </row>
    <row r="1535" spans="1:11" x14ac:dyDescent="0.25">
      <c r="A1535" s="119" t="s">
        <v>1298</v>
      </c>
      <c r="B1535" s="119" t="s">
        <v>1299</v>
      </c>
      <c r="C1535" s="119" t="s">
        <v>195</v>
      </c>
      <c r="D1535" s="119" t="s">
        <v>1087</v>
      </c>
      <c r="E1535" s="119" t="s">
        <v>1088</v>
      </c>
      <c r="F1535" s="119"/>
      <c r="G1535" s="119" t="s">
        <v>199</v>
      </c>
      <c r="H1535" s="119"/>
      <c r="I1535" s="119" t="s">
        <v>194</v>
      </c>
      <c r="J1535" s="119">
        <v>2040</v>
      </c>
      <c r="K1535" s="120">
        <v>5</v>
      </c>
    </row>
    <row r="1536" spans="1:11" x14ac:dyDescent="0.25">
      <c r="A1536" s="119" t="s">
        <v>1298</v>
      </c>
      <c r="B1536" s="119" t="s">
        <v>1299</v>
      </c>
      <c r="C1536" s="119" t="s">
        <v>195</v>
      </c>
      <c r="D1536" s="119" t="s">
        <v>1087</v>
      </c>
      <c r="E1536" s="119" t="s">
        <v>1088</v>
      </c>
      <c r="F1536" s="119"/>
      <c r="G1536" s="119" t="s">
        <v>199</v>
      </c>
      <c r="H1536" s="119"/>
      <c r="I1536" s="119" t="s">
        <v>194</v>
      </c>
      <c r="J1536" s="119">
        <v>2050</v>
      </c>
      <c r="K1536" s="120">
        <v>5</v>
      </c>
    </row>
    <row r="1537" spans="1:11" x14ac:dyDescent="0.25">
      <c r="A1537" s="119" t="s">
        <v>1298</v>
      </c>
      <c r="B1537" s="119" t="s">
        <v>1299</v>
      </c>
      <c r="C1537" s="119" t="s">
        <v>195</v>
      </c>
      <c r="D1537" s="119" t="s">
        <v>215</v>
      </c>
      <c r="E1537" s="119" t="s">
        <v>202</v>
      </c>
      <c r="F1537" s="119"/>
      <c r="G1537" s="119" t="s">
        <v>199</v>
      </c>
      <c r="H1537" s="119"/>
      <c r="I1537" s="119" t="s">
        <v>987</v>
      </c>
      <c r="J1537" s="119">
        <v>2020</v>
      </c>
      <c r="K1537" s="120">
        <v>10</v>
      </c>
    </row>
    <row r="1538" spans="1:11" x14ac:dyDescent="0.25">
      <c r="A1538" s="119" t="s">
        <v>1298</v>
      </c>
      <c r="B1538" s="119" t="s">
        <v>1299</v>
      </c>
      <c r="C1538" s="119" t="s">
        <v>195</v>
      </c>
      <c r="D1538" s="119" t="s">
        <v>215</v>
      </c>
      <c r="E1538" s="119" t="s">
        <v>202</v>
      </c>
      <c r="F1538" s="119"/>
      <c r="G1538" s="119" t="s">
        <v>199</v>
      </c>
      <c r="H1538" s="119"/>
      <c r="I1538" s="119" t="s">
        <v>987</v>
      </c>
      <c r="J1538" s="119">
        <v>2050</v>
      </c>
      <c r="K1538" s="120">
        <v>15</v>
      </c>
    </row>
    <row r="1539" spans="1:11" x14ac:dyDescent="0.25">
      <c r="A1539" s="119" t="s">
        <v>1298</v>
      </c>
      <c r="B1539" s="119" t="s">
        <v>1299</v>
      </c>
      <c r="C1539" s="119" t="s">
        <v>195</v>
      </c>
      <c r="D1539" s="119" t="s">
        <v>215</v>
      </c>
      <c r="E1539" s="119" t="s">
        <v>202</v>
      </c>
      <c r="F1539" s="119"/>
      <c r="G1539" s="119" t="s">
        <v>199</v>
      </c>
      <c r="H1539" s="119"/>
      <c r="I1539" s="119" t="s">
        <v>988</v>
      </c>
      <c r="J1539" s="119">
        <v>2020</v>
      </c>
      <c r="K1539" s="120">
        <v>10</v>
      </c>
    </row>
    <row r="1540" spans="1:11" x14ac:dyDescent="0.25">
      <c r="A1540" s="119" t="s">
        <v>1298</v>
      </c>
      <c r="B1540" s="119" t="s">
        <v>1299</v>
      </c>
      <c r="C1540" s="119" t="s">
        <v>195</v>
      </c>
      <c r="D1540" s="119" t="s">
        <v>215</v>
      </c>
      <c r="E1540" s="119" t="s">
        <v>202</v>
      </c>
      <c r="F1540" s="119"/>
      <c r="G1540" s="119" t="s">
        <v>199</v>
      </c>
      <c r="H1540" s="119"/>
      <c r="I1540" s="119" t="s">
        <v>988</v>
      </c>
      <c r="J1540" s="119">
        <v>2050</v>
      </c>
      <c r="K1540" s="120">
        <v>20</v>
      </c>
    </row>
    <row r="1541" spans="1:11" x14ac:dyDescent="0.25">
      <c r="A1541" s="119" t="s">
        <v>1298</v>
      </c>
      <c r="B1541" s="119" t="s">
        <v>1299</v>
      </c>
      <c r="C1541" s="119" t="s">
        <v>195</v>
      </c>
      <c r="D1541" s="119" t="s">
        <v>215</v>
      </c>
      <c r="E1541" s="119" t="s">
        <v>202</v>
      </c>
      <c r="F1541" s="119"/>
      <c r="G1541" s="119" t="s">
        <v>199</v>
      </c>
      <c r="H1541" s="119"/>
      <c r="I1541" s="119" t="s">
        <v>194</v>
      </c>
      <c r="J1541" s="119">
        <v>2020</v>
      </c>
      <c r="K1541" s="120">
        <v>10</v>
      </c>
    </row>
    <row r="1542" spans="1:11" x14ac:dyDescent="0.25">
      <c r="A1542" s="119" t="s">
        <v>1298</v>
      </c>
      <c r="B1542" s="119" t="s">
        <v>1299</v>
      </c>
      <c r="C1542" s="119" t="s">
        <v>195</v>
      </c>
      <c r="D1542" s="119" t="s">
        <v>215</v>
      </c>
      <c r="E1542" s="119" t="s">
        <v>202</v>
      </c>
      <c r="F1542" s="119"/>
      <c r="G1542" s="119" t="s">
        <v>199</v>
      </c>
      <c r="H1542" s="119"/>
      <c r="I1542" s="119" t="s">
        <v>194</v>
      </c>
      <c r="J1542" s="119">
        <v>2030</v>
      </c>
      <c r="K1542" s="120">
        <v>20</v>
      </c>
    </row>
    <row r="1543" spans="1:11" x14ac:dyDescent="0.25">
      <c r="A1543" s="119" t="s">
        <v>1298</v>
      </c>
      <c r="B1543" s="119" t="s">
        <v>1299</v>
      </c>
      <c r="C1543" s="119" t="s">
        <v>195</v>
      </c>
      <c r="D1543" s="119" t="s">
        <v>215</v>
      </c>
      <c r="E1543" s="119" t="s">
        <v>202</v>
      </c>
      <c r="F1543" s="119"/>
      <c r="G1543" s="119" t="s">
        <v>199</v>
      </c>
      <c r="H1543" s="119"/>
      <c r="I1543" s="119" t="s">
        <v>194</v>
      </c>
      <c r="J1543" s="119">
        <v>2040</v>
      </c>
      <c r="K1543" s="120">
        <v>20</v>
      </c>
    </row>
    <row r="1544" spans="1:11" x14ac:dyDescent="0.25">
      <c r="A1544" s="119" t="s">
        <v>1298</v>
      </c>
      <c r="B1544" s="119" t="s">
        <v>1299</v>
      </c>
      <c r="C1544" s="119" t="s">
        <v>195</v>
      </c>
      <c r="D1544" s="119" t="s">
        <v>215</v>
      </c>
      <c r="E1544" s="119" t="s">
        <v>202</v>
      </c>
      <c r="F1544" s="119"/>
      <c r="G1544" s="119" t="s">
        <v>199</v>
      </c>
      <c r="H1544" s="119"/>
      <c r="I1544" s="119" t="s">
        <v>194</v>
      </c>
      <c r="J1544" s="119">
        <v>2050</v>
      </c>
      <c r="K1544" s="120">
        <v>20</v>
      </c>
    </row>
    <row r="1545" spans="1:11" x14ac:dyDescent="0.25">
      <c r="A1545" s="119" t="s">
        <v>1298</v>
      </c>
      <c r="B1545" s="119" t="s">
        <v>1299</v>
      </c>
      <c r="C1545" s="119" t="s">
        <v>195</v>
      </c>
      <c r="D1545" s="119" t="s">
        <v>1308</v>
      </c>
      <c r="E1545" s="119" t="s">
        <v>1090</v>
      </c>
      <c r="F1545" s="119"/>
      <c r="G1545" s="119" t="s">
        <v>199</v>
      </c>
      <c r="H1545" s="119"/>
      <c r="I1545" s="119" t="s">
        <v>987</v>
      </c>
      <c r="J1545" s="119">
        <v>2020</v>
      </c>
      <c r="K1545" s="120">
        <v>1</v>
      </c>
    </row>
    <row r="1546" spans="1:11" x14ac:dyDescent="0.25">
      <c r="A1546" s="119" t="s">
        <v>1298</v>
      </c>
      <c r="B1546" s="119" t="s">
        <v>1299</v>
      </c>
      <c r="C1546" s="119" t="s">
        <v>195</v>
      </c>
      <c r="D1546" s="119" t="s">
        <v>1308</v>
      </c>
      <c r="E1546" s="119" t="s">
        <v>1090</v>
      </c>
      <c r="F1546" s="119"/>
      <c r="G1546" s="119" t="s">
        <v>199</v>
      </c>
      <c r="H1546" s="119"/>
      <c r="I1546" s="119" t="s">
        <v>987</v>
      </c>
      <c r="J1546" s="119">
        <v>2050</v>
      </c>
      <c r="K1546" s="120">
        <v>1</v>
      </c>
    </row>
    <row r="1547" spans="1:11" x14ac:dyDescent="0.25">
      <c r="A1547" s="119" t="s">
        <v>1298</v>
      </c>
      <c r="B1547" s="119" t="s">
        <v>1299</v>
      </c>
      <c r="C1547" s="119" t="s">
        <v>195</v>
      </c>
      <c r="D1547" s="119" t="s">
        <v>1308</v>
      </c>
      <c r="E1547" s="119" t="s">
        <v>1090</v>
      </c>
      <c r="F1547" s="119"/>
      <c r="G1547" s="119" t="s">
        <v>199</v>
      </c>
      <c r="H1547" s="119"/>
      <c r="I1547" s="119" t="s">
        <v>988</v>
      </c>
      <c r="J1547" s="119">
        <v>2020</v>
      </c>
      <c r="K1547" s="120">
        <v>1</v>
      </c>
    </row>
    <row r="1548" spans="1:11" x14ac:dyDescent="0.25">
      <c r="A1548" s="119" t="s">
        <v>1298</v>
      </c>
      <c r="B1548" s="119" t="s">
        <v>1299</v>
      </c>
      <c r="C1548" s="119" t="s">
        <v>195</v>
      </c>
      <c r="D1548" s="119" t="s">
        <v>1308</v>
      </c>
      <c r="E1548" s="119" t="s">
        <v>1090</v>
      </c>
      <c r="F1548" s="119"/>
      <c r="G1548" s="119" t="s">
        <v>199</v>
      </c>
      <c r="H1548" s="119"/>
      <c r="I1548" s="119" t="s">
        <v>988</v>
      </c>
      <c r="J1548" s="119">
        <v>2050</v>
      </c>
      <c r="K1548" s="120">
        <v>1</v>
      </c>
    </row>
    <row r="1549" spans="1:11" x14ac:dyDescent="0.25">
      <c r="A1549" s="119" t="s">
        <v>1298</v>
      </c>
      <c r="B1549" s="119" t="s">
        <v>1299</v>
      </c>
      <c r="C1549" s="119" t="s">
        <v>195</v>
      </c>
      <c r="D1549" s="119" t="s">
        <v>1308</v>
      </c>
      <c r="E1549" s="119" t="s">
        <v>1090</v>
      </c>
      <c r="F1549" s="119"/>
      <c r="G1549" s="119" t="s">
        <v>199</v>
      </c>
      <c r="H1549" s="119"/>
      <c r="I1549" s="119" t="s">
        <v>194</v>
      </c>
      <c r="J1549" s="119">
        <v>2020</v>
      </c>
      <c r="K1549" s="120">
        <v>1</v>
      </c>
    </row>
    <row r="1550" spans="1:11" x14ac:dyDescent="0.25">
      <c r="A1550" s="119" t="s">
        <v>1298</v>
      </c>
      <c r="B1550" s="119" t="s">
        <v>1299</v>
      </c>
      <c r="C1550" s="119" t="s">
        <v>195</v>
      </c>
      <c r="D1550" s="119" t="s">
        <v>1308</v>
      </c>
      <c r="E1550" s="119" t="s">
        <v>1090</v>
      </c>
      <c r="F1550" s="119"/>
      <c r="G1550" s="119" t="s">
        <v>199</v>
      </c>
      <c r="H1550" s="119"/>
      <c r="I1550" s="119" t="s">
        <v>194</v>
      </c>
      <c r="J1550" s="119">
        <v>2030</v>
      </c>
      <c r="K1550" s="120">
        <v>1</v>
      </c>
    </row>
    <row r="1551" spans="1:11" x14ac:dyDescent="0.25">
      <c r="A1551" s="119" t="s">
        <v>1298</v>
      </c>
      <c r="B1551" s="119" t="s">
        <v>1299</v>
      </c>
      <c r="C1551" s="119" t="s">
        <v>195</v>
      </c>
      <c r="D1551" s="119" t="s">
        <v>1308</v>
      </c>
      <c r="E1551" s="119" t="s">
        <v>1090</v>
      </c>
      <c r="F1551" s="119"/>
      <c r="G1551" s="119" t="s">
        <v>199</v>
      </c>
      <c r="H1551" s="119"/>
      <c r="I1551" s="119" t="s">
        <v>194</v>
      </c>
      <c r="J1551" s="119">
        <v>2040</v>
      </c>
      <c r="K1551" s="120">
        <v>1</v>
      </c>
    </row>
    <row r="1552" spans="1:11" x14ac:dyDescent="0.25">
      <c r="A1552" s="119" t="s">
        <v>1298</v>
      </c>
      <c r="B1552" s="119" t="s">
        <v>1299</v>
      </c>
      <c r="C1552" s="119" t="s">
        <v>195</v>
      </c>
      <c r="D1552" s="119" t="s">
        <v>1308</v>
      </c>
      <c r="E1552" s="119" t="s">
        <v>1090</v>
      </c>
      <c r="F1552" s="119"/>
      <c r="G1552" s="119" t="s">
        <v>199</v>
      </c>
      <c r="H1552" s="119"/>
      <c r="I1552" s="119" t="s">
        <v>194</v>
      </c>
      <c r="J1552" s="119">
        <v>2050</v>
      </c>
      <c r="K1552" s="120">
        <v>1</v>
      </c>
    </row>
    <row r="1553" spans="1:11" x14ac:dyDescent="0.25">
      <c r="A1553" s="119" t="s">
        <v>1298</v>
      </c>
      <c r="B1553" s="119" t="s">
        <v>1299</v>
      </c>
      <c r="C1553" s="119" t="s">
        <v>195</v>
      </c>
      <c r="D1553" s="119" t="s">
        <v>1266</v>
      </c>
      <c r="E1553" s="119" t="s">
        <v>1267</v>
      </c>
      <c r="F1553" s="119"/>
      <c r="G1553" s="119" t="s">
        <v>192</v>
      </c>
      <c r="H1553" s="119"/>
      <c r="I1553" s="119" t="s">
        <v>987</v>
      </c>
      <c r="J1553" s="119">
        <v>2020</v>
      </c>
      <c r="K1553" s="120">
        <v>532.79999999999995</v>
      </c>
    </row>
    <row r="1554" spans="1:11" x14ac:dyDescent="0.25">
      <c r="A1554" s="119" t="s">
        <v>1298</v>
      </c>
      <c r="B1554" s="119" t="s">
        <v>1299</v>
      </c>
      <c r="C1554" s="119" t="s">
        <v>195</v>
      </c>
      <c r="D1554" s="119" t="s">
        <v>1266</v>
      </c>
      <c r="E1554" s="119" t="s">
        <v>1267</v>
      </c>
      <c r="F1554" s="119"/>
      <c r="G1554" s="119" t="s">
        <v>192</v>
      </c>
      <c r="H1554" s="119"/>
      <c r="I1554" s="119" t="s">
        <v>987</v>
      </c>
      <c r="J1554" s="119">
        <v>2050</v>
      </c>
      <c r="K1554" s="120">
        <v>554.4</v>
      </c>
    </row>
    <row r="1555" spans="1:11" x14ac:dyDescent="0.25">
      <c r="A1555" s="119" t="s">
        <v>1298</v>
      </c>
      <c r="B1555" s="119" t="s">
        <v>1299</v>
      </c>
      <c r="C1555" s="119" t="s">
        <v>195</v>
      </c>
      <c r="D1555" s="119" t="s">
        <v>1266</v>
      </c>
      <c r="E1555" s="119" t="s">
        <v>1267</v>
      </c>
      <c r="F1555" s="119"/>
      <c r="G1555" s="119" t="s">
        <v>192</v>
      </c>
      <c r="H1555" s="119"/>
      <c r="I1555" s="119" t="s">
        <v>988</v>
      </c>
      <c r="J1555" s="119">
        <v>2020</v>
      </c>
      <c r="K1555" s="120">
        <v>583.20000000000005</v>
      </c>
    </row>
    <row r="1556" spans="1:11" x14ac:dyDescent="0.25">
      <c r="A1556" s="119" t="s">
        <v>1298</v>
      </c>
      <c r="B1556" s="119" t="s">
        <v>1299</v>
      </c>
      <c r="C1556" s="119" t="s">
        <v>195</v>
      </c>
      <c r="D1556" s="119" t="s">
        <v>1266</v>
      </c>
      <c r="E1556" s="119" t="s">
        <v>1267</v>
      </c>
      <c r="F1556" s="119"/>
      <c r="G1556" s="119" t="s">
        <v>192</v>
      </c>
      <c r="H1556" s="119"/>
      <c r="I1556" s="119" t="s">
        <v>988</v>
      </c>
      <c r="J1556" s="119">
        <v>2050</v>
      </c>
      <c r="K1556" s="120">
        <v>609.12</v>
      </c>
    </row>
    <row r="1557" spans="1:11" x14ac:dyDescent="0.25">
      <c r="A1557" s="119" t="s">
        <v>1298</v>
      </c>
      <c r="B1557" s="119" t="s">
        <v>1299</v>
      </c>
      <c r="C1557" s="119" t="s">
        <v>195</v>
      </c>
      <c r="D1557" s="119" t="s">
        <v>1266</v>
      </c>
      <c r="E1557" s="119" t="s">
        <v>1267</v>
      </c>
      <c r="F1557" s="119"/>
      <c r="G1557" s="119" t="s">
        <v>192</v>
      </c>
      <c r="H1557" s="119"/>
      <c r="I1557" s="119" t="s">
        <v>194</v>
      </c>
      <c r="J1557" s="119">
        <v>2020</v>
      </c>
      <c r="K1557" s="120">
        <v>558</v>
      </c>
    </row>
    <row r="1558" spans="1:11" x14ac:dyDescent="0.25">
      <c r="A1558" s="119" t="s">
        <v>1298</v>
      </c>
      <c r="B1558" s="119" t="s">
        <v>1299</v>
      </c>
      <c r="C1558" s="119" t="s">
        <v>195</v>
      </c>
      <c r="D1558" s="119" t="s">
        <v>1266</v>
      </c>
      <c r="E1558" s="119" t="s">
        <v>1267</v>
      </c>
      <c r="F1558" s="119"/>
      <c r="G1558" s="119" t="s">
        <v>192</v>
      </c>
      <c r="H1558" s="119"/>
      <c r="I1558" s="119" t="s">
        <v>194</v>
      </c>
      <c r="J1558" s="119">
        <v>2030</v>
      </c>
      <c r="K1558" s="120">
        <v>579.6</v>
      </c>
    </row>
    <row r="1559" spans="1:11" x14ac:dyDescent="0.25">
      <c r="A1559" s="119" t="s">
        <v>1298</v>
      </c>
      <c r="B1559" s="119" t="s">
        <v>1299</v>
      </c>
      <c r="C1559" s="119" t="s">
        <v>195</v>
      </c>
      <c r="D1559" s="119" t="s">
        <v>1266</v>
      </c>
      <c r="E1559" s="119" t="s">
        <v>1267</v>
      </c>
      <c r="F1559" s="119"/>
      <c r="G1559" s="119" t="s">
        <v>192</v>
      </c>
      <c r="H1559" s="119"/>
      <c r="I1559" s="119" t="s">
        <v>194</v>
      </c>
      <c r="J1559" s="119">
        <v>2040</v>
      </c>
      <c r="K1559" s="120">
        <v>590.4</v>
      </c>
    </row>
    <row r="1560" spans="1:11" x14ac:dyDescent="0.25">
      <c r="A1560" s="119" t="s">
        <v>1298</v>
      </c>
      <c r="B1560" s="119" t="s">
        <v>1299</v>
      </c>
      <c r="C1560" s="119" t="s">
        <v>195</v>
      </c>
      <c r="D1560" s="119" t="s">
        <v>1266</v>
      </c>
      <c r="E1560" s="119" t="s">
        <v>1267</v>
      </c>
      <c r="F1560" s="119"/>
      <c r="G1560" s="119" t="s">
        <v>192</v>
      </c>
      <c r="H1560" s="119"/>
      <c r="I1560" s="119" t="s">
        <v>194</v>
      </c>
      <c r="J1560" s="119">
        <v>2050</v>
      </c>
      <c r="K1560" s="120">
        <v>601.20000000000005</v>
      </c>
    </row>
    <row r="1561" spans="1:11" x14ac:dyDescent="0.25">
      <c r="A1561" s="119" t="s">
        <v>1298</v>
      </c>
      <c r="B1561" s="119" t="s">
        <v>1299</v>
      </c>
      <c r="C1561" s="119" t="s">
        <v>195</v>
      </c>
      <c r="D1561" s="119" t="s">
        <v>1309</v>
      </c>
      <c r="E1561" s="119" t="s">
        <v>1307</v>
      </c>
      <c r="F1561" s="119"/>
      <c r="G1561" s="119"/>
      <c r="H1561" s="119"/>
      <c r="I1561" s="119" t="s">
        <v>987</v>
      </c>
      <c r="J1561" s="119">
        <v>2020</v>
      </c>
      <c r="K1561" s="120">
        <v>199.81998199819981</v>
      </c>
    </row>
    <row r="1562" spans="1:11" x14ac:dyDescent="0.25">
      <c r="A1562" s="119" t="s">
        <v>1298</v>
      </c>
      <c r="B1562" s="119" t="s">
        <v>1299</v>
      </c>
      <c r="C1562" s="119" t="s">
        <v>195</v>
      </c>
      <c r="D1562" s="119" t="s">
        <v>1309</v>
      </c>
      <c r="E1562" s="119" t="s">
        <v>1307</v>
      </c>
      <c r="F1562" s="119"/>
      <c r="G1562" s="119"/>
      <c r="H1562" s="119"/>
      <c r="I1562" s="119" t="s">
        <v>987</v>
      </c>
      <c r="J1562" s="119">
        <v>2050</v>
      </c>
      <c r="K1562" s="120">
        <v>207.9207920792079</v>
      </c>
    </row>
    <row r="1563" spans="1:11" x14ac:dyDescent="0.25">
      <c r="A1563" s="119" t="s">
        <v>1298</v>
      </c>
      <c r="B1563" s="119" t="s">
        <v>1299</v>
      </c>
      <c r="C1563" s="119" t="s">
        <v>195</v>
      </c>
      <c r="D1563" s="119" t="s">
        <v>1309</v>
      </c>
      <c r="E1563" s="119" t="s">
        <v>1307</v>
      </c>
      <c r="F1563" s="119"/>
      <c r="G1563" s="119"/>
      <c r="H1563" s="119"/>
      <c r="I1563" s="119" t="s">
        <v>988</v>
      </c>
      <c r="J1563" s="119">
        <v>2020</v>
      </c>
      <c r="K1563" s="120">
        <v>218.72187218721871</v>
      </c>
    </row>
    <row r="1564" spans="1:11" x14ac:dyDescent="0.25">
      <c r="A1564" s="119" t="s">
        <v>1298</v>
      </c>
      <c r="B1564" s="119" t="s">
        <v>1299</v>
      </c>
      <c r="C1564" s="119" t="s">
        <v>195</v>
      </c>
      <c r="D1564" s="119" t="s">
        <v>1309</v>
      </c>
      <c r="E1564" s="119" t="s">
        <v>1307</v>
      </c>
      <c r="F1564" s="119"/>
      <c r="G1564" s="119"/>
      <c r="H1564" s="119"/>
      <c r="I1564" s="119" t="s">
        <v>988</v>
      </c>
      <c r="J1564" s="119">
        <v>2050</v>
      </c>
      <c r="K1564" s="120">
        <v>228.44284428442839</v>
      </c>
    </row>
    <row r="1565" spans="1:11" x14ac:dyDescent="0.25">
      <c r="A1565" s="119" t="s">
        <v>1298</v>
      </c>
      <c r="B1565" s="119" t="s">
        <v>1299</v>
      </c>
      <c r="C1565" s="119" t="s">
        <v>195</v>
      </c>
      <c r="D1565" s="119" t="s">
        <v>1309</v>
      </c>
      <c r="E1565" s="119" t="s">
        <v>1307</v>
      </c>
      <c r="F1565" s="119"/>
      <c r="G1565" s="119"/>
      <c r="H1565" s="119"/>
      <c r="I1565" s="119" t="s">
        <v>194</v>
      </c>
      <c r="J1565" s="119">
        <v>2020</v>
      </c>
      <c r="K1565" s="120">
        <v>209.27092709270929</v>
      </c>
    </row>
    <row r="1566" spans="1:11" x14ac:dyDescent="0.25">
      <c r="A1566" s="119" t="s">
        <v>1298</v>
      </c>
      <c r="B1566" s="119" t="s">
        <v>1299</v>
      </c>
      <c r="C1566" s="119" t="s">
        <v>195</v>
      </c>
      <c r="D1566" s="119" t="s">
        <v>1309</v>
      </c>
      <c r="E1566" s="119" t="s">
        <v>1307</v>
      </c>
      <c r="F1566" s="119"/>
      <c r="G1566" s="119"/>
      <c r="H1566" s="119"/>
      <c r="I1566" s="119" t="s">
        <v>194</v>
      </c>
      <c r="J1566" s="119">
        <v>2030</v>
      </c>
      <c r="K1566" s="120">
        <v>217.37173717371741</v>
      </c>
    </row>
    <row r="1567" spans="1:11" x14ac:dyDescent="0.25">
      <c r="A1567" s="119" t="s">
        <v>1298</v>
      </c>
      <c r="B1567" s="119" t="s">
        <v>1299</v>
      </c>
      <c r="C1567" s="119" t="s">
        <v>195</v>
      </c>
      <c r="D1567" s="119" t="s">
        <v>1309</v>
      </c>
      <c r="E1567" s="119" t="s">
        <v>1307</v>
      </c>
      <c r="F1567" s="119"/>
      <c r="G1567" s="119"/>
      <c r="H1567" s="119"/>
      <c r="I1567" s="119" t="s">
        <v>194</v>
      </c>
      <c r="J1567" s="119">
        <v>2040</v>
      </c>
      <c r="K1567" s="120">
        <v>221.4221422142214</v>
      </c>
    </row>
    <row r="1568" spans="1:11" x14ac:dyDescent="0.25">
      <c r="A1568" s="119" t="s">
        <v>1298</v>
      </c>
      <c r="B1568" s="119" t="s">
        <v>1299</v>
      </c>
      <c r="C1568" s="119" t="s">
        <v>195</v>
      </c>
      <c r="D1568" s="119" t="s">
        <v>1309</v>
      </c>
      <c r="E1568" s="119" t="s">
        <v>1307</v>
      </c>
      <c r="F1568" s="119"/>
      <c r="G1568" s="119"/>
      <c r="H1568" s="119"/>
      <c r="I1568" s="119" t="s">
        <v>194</v>
      </c>
      <c r="J1568" s="119">
        <v>2050</v>
      </c>
      <c r="K1568" s="120">
        <v>225.4725472547255</v>
      </c>
    </row>
    <row r="1569" spans="1:11" x14ac:dyDescent="0.25">
      <c r="A1569" s="119" t="s">
        <v>1298</v>
      </c>
      <c r="B1569" s="119" t="s">
        <v>1299</v>
      </c>
      <c r="C1569" s="119" t="s">
        <v>195</v>
      </c>
      <c r="D1569" s="119" t="s">
        <v>1310</v>
      </c>
      <c r="E1569" s="119" t="s">
        <v>1259</v>
      </c>
      <c r="F1569" s="119"/>
      <c r="G1569" s="119" t="s">
        <v>392</v>
      </c>
      <c r="H1569" s="119"/>
      <c r="I1569" s="119" t="s">
        <v>987</v>
      </c>
      <c r="J1569" s="119">
        <v>2020</v>
      </c>
      <c r="K1569" s="120">
        <v>13.47674767476747</v>
      </c>
    </row>
    <row r="1570" spans="1:11" x14ac:dyDescent="0.25">
      <c r="A1570" s="119" t="s">
        <v>1298</v>
      </c>
      <c r="B1570" s="119" t="s">
        <v>1299</v>
      </c>
      <c r="C1570" s="119" t="s">
        <v>195</v>
      </c>
      <c r="D1570" s="119" t="s">
        <v>1310</v>
      </c>
      <c r="E1570" s="119" t="s">
        <v>1259</v>
      </c>
      <c r="F1570" s="119"/>
      <c r="G1570" s="119" t="s">
        <v>392</v>
      </c>
      <c r="H1570" s="119"/>
      <c r="I1570" s="119" t="s">
        <v>987</v>
      </c>
      <c r="J1570" s="119">
        <v>2050</v>
      </c>
      <c r="K1570" s="120">
        <v>14.023102310231019</v>
      </c>
    </row>
    <row r="1571" spans="1:11" x14ac:dyDescent="0.25">
      <c r="A1571" s="119" t="s">
        <v>1298</v>
      </c>
      <c r="B1571" s="119" t="s">
        <v>1299</v>
      </c>
      <c r="C1571" s="119" t="s">
        <v>195</v>
      </c>
      <c r="D1571" s="119" t="s">
        <v>1310</v>
      </c>
      <c r="E1571" s="119" t="s">
        <v>1259</v>
      </c>
      <c r="F1571" s="119"/>
      <c r="G1571" s="119" t="s">
        <v>392</v>
      </c>
      <c r="H1571" s="119"/>
      <c r="I1571" s="119" t="s">
        <v>988</v>
      </c>
      <c r="J1571" s="119">
        <v>2020</v>
      </c>
      <c r="K1571" s="120">
        <v>14.751575157515751</v>
      </c>
    </row>
    <row r="1572" spans="1:11" x14ac:dyDescent="0.25">
      <c r="A1572" s="119" t="s">
        <v>1298</v>
      </c>
      <c r="B1572" s="119" t="s">
        <v>1299</v>
      </c>
      <c r="C1572" s="119" t="s">
        <v>195</v>
      </c>
      <c r="D1572" s="119" t="s">
        <v>1310</v>
      </c>
      <c r="E1572" s="119" t="s">
        <v>1259</v>
      </c>
      <c r="F1572" s="119"/>
      <c r="G1572" s="119" t="s">
        <v>392</v>
      </c>
      <c r="H1572" s="119"/>
      <c r="I1572" s="119" t="s">
        <v>988</v>
      </c>
      <c r="J1572" s="119">
        <v>2050</v>
      </c>
      <c r="K1572" s="120">
        <v>15.40720072007201</v>
      </c>
    </row>
    <row r="1573" spans="1:11" x14ac:dyDescent="0.25">
      <c r="A1573" s="119" t="s">
        <v>1298</v>
      </c>
      <c r="B1573" s="119" t="s">
        <v>1299</v>
      </c>
      <c r="C1573" s="119" t="s">
        <v>195</v>
      </c>
      <c r="D1573" s="119" t="s">
        <v>1310</v>
      </c>
      <c r="E1573" s="119" t="s">
        <v>1259</v>
      </c>
      <c r="F1573" s="119"/>
      <c r="G1573" s="119" t="s">
        <v>392</v>
      </c>
      <c r="H1573" s="119"/>
      <c r="I1573" s="119" t="s">
        <v>194</v>
      </c>
      <c r="J1573" s="119">
        <v>2020</v>
      </c>
      <c r="K1573" s="120">
        <v>14.114161416141609</v>
      </c>
    </row>
    <row r="1574" spans="1:11" x14ac:dyDescent="0.25">
      <c r="A1574" s="119" t="s">
        <v>1298</v>
      </c>
      <c r="B1574" s="119" t="s">
        <v>1299</v>
      </c>
      <c r="C1574" s="119" t="s">
        <v>195</v>
      </c>
      <c r="D1574" s="119" t="s">
        <v>1310</v>
      </c>
      <c r="E1574" s="119" t="s">
        <v>1259</v>
      </c>
      <c r="F1574" s="119"/>
      <c r="G1574" s="119" t="s">
        <v>392</v>
      </c>
      <c r="H1574" s="119"/>
      <c r="I1574" s="119" t="s">
        <v>194</v>
      </c>
      <c r="J1574" s="119">
        <v>2030</v>
      </c>
      <c r="K1574" s="120">
        <v>14.66051605160516</v>
      </c>
    </row>
    <row r="1575" spans="1:11" x14ac:dyDescent="0.25">
      <c r="A1575" s="119" t="s">
        <v>1298</v>
      </c>
      <c r="B1575" s="119" t="s">
        <v>1299</v>
      </c>
      <c r="C1575" s="119" t="s">
        <v>195</v>
      </c>
      <c r="D1575" s="119" t="s">
        <v>1310</v>
      </c>
      <c r="E1575" s="119" t="s">
        <v>1259</v>
      </c>
      <c r="F1575" s="119"/>
      <c r="G1575" s="119" t="s">
        <v>392</v>
      </c>
      <c r="H1575" s="119"/>
      <c r="I1575" s="119" t="s">
        <v>194</v>
      </c>
      <c r="J1575" s="119">
        <v>2040</v>
      </c>
      <c r="K1575" s="120">
        <v>14.93369336933694</v>
      </c>
    </row>
    <row r="1576" spans="1:11" x14ac:dyDescent="0.25">
      <c r="A1576" s="119" t="s">
        <v>1298</v>
      </c>
      <c r="B1576" s="119" t="s">
        <v>1299</v>
      </c>
      <c r="C1576" s="119" t="s">
        <v>195</v>
      </c>
      <c r="D1576" s="119" t="s">
        <v>1310</v>
      </c>
      <c r="E1576" s="119" t="s">
        <v>1259</v>
      </c>
      <c r="F1576" s="119"/>
      <c r="G1576" s="119" t="s">
        <v>392</v>
      </c>
      <c r="H1576" s="119"/>
      <c r="I1576" s="119" t="s">
        <v>194</v>
      </c>
      <c r="J1576" s="119">
        <v>2050</v>
      </c>
      <c r="K1576" s="120">
        <v>15.206870687068699</v>
      </c>
    </row>
    <row r="1577" spans="1:11" x14ac:dyDescent="0.25">
      <c r="A1577" s="119" t="s">
        <v>1298</v>
      </c>
      <c r="B1577" s="119" t="s">
        <v>1299</v>
      </c>
      <c r="C1577" s="119" t="s">
        <v>1271</v>
      </c>
      <c r="D1577" s="119" t="s">
        <v>1272</v>
      </c>
      <c r="E1577" s="119" t="s">
        <v>1074</v>
      </c>
      <c r="F1577" s="119"/>
      <c r="G1577" s="119" t="s">
        <v>199</v>
      </c>
      <c r="H1577" s="119"/>
      <c r="I1577" s="119" t="s">
        <v>987</v>
      </c>
      <c r="J1577" s="119">
        <v>2020</v>
      </c>
      <c r="K1577" s="120">
        <v>80</v>
      </c>
    </row>
    <row r="1578" spans="1:11" x14ac:dyDescent="0.25">
      <c r="A1578" s="119" t="s">
        <v>1298</v>
      </c>
      <c r="B1578" s="119" t="s">
        <v>1299</v>
      </c>
      <c r="C1578" s="119" t="s">
        <v>1271</v>
      </c>
      <c r="D1578" s="119" t="s">
        <v>1272</v>
      </c>
      <c r="E1578" s="119" t="s">
        <v>1074</v>
      </c>
      <c r="F1578" s="119"/>
      <c r="G1578" s="119" t="s">
        <v>199</v>
      </c>
      <c r="H1578" s="119"/>
      <c r="I1578" s="119" t="s">
        <v>987</v>
      </c>
      <c r="J1578" s="119">
        <v>2050</v>
      </c>
      <c r="K1578" s="120">
        <v>80</v>
      </c>
    </row>
    <row r="1579" spans="1:11" x14ac:dyDescent="0.25">
      <c r="A1579" s="119" t="s">
        <v>1298</v>
      </c>
      <c r="B1579" s="119" t="s">
        <v>1299</v>
      </c>
      <c r="C1579" s="119" t="s">
        <v>1271</v>
      </c>
      <c r="D1579" s="119" t="s">
        <v>1272</v>
      </c>
      <c r="E1579" s="119" t="s">
        <v>1074</v>
      </c>
      <c r="F1579" s="119"/>
      <c r="G1579" s="119" t="s">
        <v>199</v>
      </c>
      <c r="H1579" s="119"/>
      <c r="I1579" s="119" t="s">
        <v>988</v>
      </c>
      <c r="J1579" s="119">
        <v>2020</v>
      </c>
      <c r="K1579" s="120">
        <v>80</v>
      </c>
    </row>
    <row r="1580" spans="1:11" x14ac:dyDescent="0.25">
      <c r="A1580" s="119" t="s">
        <v>1298</v>
      </c>
      <c r="B1580" s="119" t="s">
        <v>1299</v>
      </c>
      <c r="C1580" s="119" t="s">
        <v>1271</v>
      </c>
      <c r="D1580" s="119" t="s">
        <v>1272</v>
      </c>
      <c r="E1580" s="119" t="s">
        <v>1074</v>
      </c>
      <c r="F1580" s="119"/>
      <c r="G1580" s="119" t="s">
        <v>199</v>
      </c>
      <c r="H1580" s="119"/>
      <c r="I1580" s="119" t="s">
        <v>988</v>
      </c>
      <c r="J1580" s="119">
        <v>2050</v>
      </c>
      <c r="K1580" s="120">
        <v>80</v>
      </c>
    </row>
    <row r="1581" spans="1:11" x14ac:dyDescent="0.25">
      <c r="A1581" s="119" t="s">
        <v>1298</v>
      </c>
      <c r="B1581" s="119" t="s">
        <v>1299</v>
      </c>
      <c r="C1581" s="119" t="s">
        <v>1271</v>
      </c>
      <c r="D1581" s="119" t="s">
        <v>1272</v>
      </c>
      <c r="E1581" s="119" t="s">
        <v>1074</v>
      </c>
      <c r="F1581" s="119"/>
      <c r="G1581" s="119" t="s">
        <v>199</v>
      </c>
      <c r="H1581" s="119"/>
      <c r="I1581" s="119" t="s">
        <v>194</v>
      </c>
      <c r="J1581" s="119">
        <v>2020</v>
      </c>
      <c r="K1581" s="120">
        <v>80</v>
      </c>
    </row>
    <row r="1582" spans="1:11" x14ac:dyDescent="0.25">
      <c r="A1582" s="119" t="s">
        <v>1298</v>
      </c>
      <c r="B1582" s="119" t="s">
        <v>1299</v>
      </c>
      <c r="C1582" s="119" t="s">
        <v>1271</v>
      </c>
      <c r="D1582" s="119" t="s">
        <v>1272</v>
      </c>
      <c r="E1582" s="119" t="s">
        <v>1074</v>
      </c>
      <c r="F1582" s="119"/>
      <c r="G1582" s="119" t="s">
        <v>199</v>
      </c>
      <c r="H1582" s="119"/>
      <c r="I1582" s="119" t="s">
        <v>194</v>
      </c>
      <c r="J1582" s="119">
        <v>2030</v>
      </c>
      <c r="K1582" s="120">
        <v>80</v>
      </c>
    </row>
    <row r="1583" spans="1:11" x14ac:dyDescent="0.25">
      <c r="A1583" s="119" t="s">
        <v>1298</v>
      </c>
      <c r="B1583" s="119" t="s">
        <v>1299</v>
      </c>
      <c r="C1583" s="119" t="s">
        <v>1271</v>
      </c>
      <c r="D1583" s="119" t="s">
        <v>1272</v>
      </c>
      <c r="E1583" s="119" t="s">
        <v>1074</v>
      </c>
      <c r="F1583" s="119"/>
      <c r="G1583" s="119" t="s">
        <v>199</v>
      </c>
      <c r="H1583" s="119"/>
      <c r="I1583" s="119" t="s">
        <v>194</v>
      </c>
      <c r="J1583" s="119">
        <v>2040</v>
      </c>
      <c r="K1583" s="120">
        <v>80</v>
      </c>
    </row>
    <row r="1584" spans="1:11" x14ac:dyDescent="0.25">
      <c r="A1584" s="119" t="s">
        <v>1298</v>
      </c>
      <c r="B1584" s="119" t="s">
        <v>1299</v>
      </c>
      <c r="C1584" s="119" t="s">
        <v>1271</v>
      </c>
      <c r="D1584" s="119" t="s">
        <v>1272</v>
      </c>
      <c r="E1584" s="119" t="s">
        <v>1074</v>
      </c>
      <c r="F1584" s="119"/>
      <c r="G1584" s="119" t="s">
        <v>199</v>
      </c>
      <c r="H1584" s="119"/>
      <c r="I1584" s="119" t="s">
        <v>194</v>
      </c>
      <c r="J1584" s="119">
        <v>2050</v>
      </c>
      <c r="K1584" s="120">
        <v>80</v>
      </c>
    </row>
    <row r="1585" spans="1:11" x14ac:dyDescent="0.25">
      <c r="A1585" s="119" t="s">
        <v>1298</v>
      </c>
      <c r="B1585" s="119" t="s">
        <v>1299</v>
      </c>
      <c r="C1585" s="119" t="s">
        <v>1271</v>
      </c>
      <c r="D1585" s="119" t="s">
        <v>1273</v>
      </c>
      <c r="E1585" s="119" t="s">
        <v>1074</v>
      </c>
      <c r="F1585" s="119"/>
      <c r="G1585" s="119" t="s">
        <v>199</v>
      </c>
      <c r="H1585" s="119"/>
      <c r="I1585" s="119" t="s">
        <v>987</v>
      </c>
      <c r="J1585" s="119">
        <v>2020</v>
      </c>
      <c r="K1585" s="120">
        <v>20</v>
      </c>
    </row>
    <row r="1586" spans="1:11" x14ac:dyDescent="0.25">
      <c r="A1586" s="119" t="s">
        <v>1298</v>
      </c>
      <c r="B1586" s="119" t="s">
        <v>1299</v>
      </c>
      <c r="C1586" s="119" t="s">
        <v>1271</v>
      </c>
      <c r="D1586" s="119" t="s">
        <v>1273</v>
      </c>
      <c r="E1586" s="119" t="s">
        <v>1074</v>
      </c>
      <c r="F1586" s="119"/>
      <c r="G1586" s="119" t="s">
        <v>199</v>
      </c>
      <c r="H1586" s="119"/>
      <c r="I1586" s="119" t="s">
        <v>987</v>
      </c>
      <c r="J1586" s="119">
        <v>2050</v>
      </c>
      <c r="K1586" s="120">
        <v>20</v>
      </c>
    </row>
    <row r="1587" spans="1:11" x14ac:dyDescent="0.25">
      <c r="A1587" s="119" t="s">
        <v>1298</v>
      </c>
      <c r="B1587" s="119" t="s">
        <v>1299</v>
      </c>
      <c r="C1587" s="119" t="s">
        <v>1271</v>
      </c>
      <c r="D1587" s="119" t="s">
        <v>1273</v>
      </c>
      <c r="E1587" s="119" t="s">
        <v>1074</v>
      </c>
      <c r="F1587" s="119"/>
      <c r="G1587" s="119" t="s">
        <v>199</v>
      </c>
      <c r="H1587" s="119"/>
      <c r="I1587" s="119" t="s">
        <v>988</v>
      </c>
      <c r="J1587" s="119">
        <v>2020</v>
      </c>
      <c r="K1587" s="120">
        <v>20</v>
      </c>
    </row>
    <row r="1588" spans="1:11" x14ac:dyDescent="0.25">
      <c r="A1588" s="119" t="s">
        <v>1298</v>
      </c>
      <c r="B1588" s="119" t="s">
        <v>1299</v>
      </c>
      <c r="C1588" s="119" t="s">
        <v>1271</v>
      </c>
      <c r="D1588" s="119" t="s">
        <v>1273</v>
      </c>
      <c r="E1588" s="119" t="s">
        <v>1074</v>
      </c>
      <c r="F1588" s="119"/>
      <c r="G1588" s="119" t="s">
        <v>199</v>
      </c>
      <c r="H1588" s="119"/>
      <c r="I1588" s="119" t="s">
        <v>988</v>
      </c>
      <c r="J1588" s="119">
        <v>2050</v>
      </c>
      <c r="K1588" s="120">
        <v>20</v>
      </c>
    </row>
    <row r="1589" spans="1:11" x14ac:dyDescent="0.25">
      <c r="A1589" s="119" t="s">
        <v>1298</v>
      </c>
      <c r="B1589" s="119" t="s">
        <v>1299</v>
      </c>
      <c r="C1589" s="119" t="s">
        <v>1271</v>
      </c>
      <c r="D1589" s="119" t="s">
        <v>1273</v>
      </c>
      <c r="E1589" s="119" t="s">
        <v>1074</v>
      </c>
      <c r="F1589" s="119"/>
      <c r="G1589" s="119" t="s">
        <v>199</v>
      </c>
      <c r="H1589" s="119"/>
      <c r="I1589" s="119" t="s">
        <v>194</v>
      </c>
      <c r="J1589" s="119">
        <v>2020</v>
      </c>
      <c r="K1589" s="120">
        <v>20</v>
      </c>
    </row>
    <row r="1590" spans="1:11" x14ac:dyDescent="0.25">
      <c r="A1590" s="119" t="s">
        <v>1298</v>
      </c>
      <c r="B1590" s="119" t="s">
        <v>1299</v>
      </c>
      <c r="C1590" s="119" t="s">
        <v>1271</v>
      </c>
      <c r="D1590" s="119" t="s">
        <v>1273</v>
      </c>
      <c r="E1590" s="119" t="s">
        <v>1074</v>
      </c>
      <c r="F1590" s="119"/>
      <c r="G1590" s="119" t="s">
        <v>199</v>
      </c>
      <c r="H1590" s="119"/>
      <c r="I1590" s="119" t="s">
        <v>194</v>
      </c>
      <c r="J1590" s="119">
        <v>2030</v>
      </c>
      <c r="K1590" s="120">
        <v>20</v>
      </c>
    </row>
    <row r="1591" spans="1:11" x14ac:dyDescent="0.25">
      <c r="A1591" s="119" t="s">
        <v>1298</v>
      </c>
      <c r="B1591" s="119" t="s">
        <v>1299</v>
      </c>
      <c r="C1591" s="119" t="s">
        <v>1271</v>
      </c>
      <c r="D1591" s="119" t="s">
        <v>1273</v>
      </c>
      <c r="E1591" s="119" t="s">
        <v>1074</v>
      </c>
      <c r="F1591" s="119"/>
      <c r="G1591" s="119" t="s">
        <v>199</v>
      </c>
      <c r="H1591" s="119"/>
      <c r="I1591" s="119" t="s">
        <v>194</v>
      </c>
      <c r="J1591" s="119">
        <v>2040</v>
      </c>
      <c r="K1591" s="120">
        <v>20</v>
      </c>
    </row>
    <row r="1592" spans="1:11" x14ac:dyDescent="0.25">
      <c r="A1592" s="119" t="s">
        <v>1298</v>
      </c>
      <c r="B1592" s="119" t="s">
        <v>1299</v>
      </c>
      <c r="C1592" s="119" t="s">
        <v>1271</v>
      </c>
      <c r="D1592" s="119" t="s">
        <v>1273</v>
      </c>
      <c r="E1592" s="119" t="s">
        <v>1074</v>
      </c>
      <c r="F1592" s="119"/>
      <c r="G1592" s="119" t="s">
        <v>199</v>
      </c>
      <c r="H1592" s="119"/>
      <c r="I1592" s="119" t="s">
        <v>194</v>
      </c>
      <c r="J1592" s="119">
        <v>2050</v>
      </c>
      <c r="K1592" s="120">
        <v>20</v>
      </c>
    </row>
    <row r="1593" spans="1:11" x14ac:dyDescent="0.25">
      <c r="A1593" s="119" t="s">
        <v>1298</v>
      </c>
      <c r="B1593" s="119" t="s">
        <v>1299</v>
      </c>
      <c r="C1593" s="119" t="s">
        <v>1271</v>
      </c>
      <c r="D1593" s="119" t="s">
        <v>1274</v>
      </c>
      <c r="E1593" s="119" t="s">
        <v>1275</v>
      </c>
      <c r="F1593" s="119"/>
      <c r="G1593" s="119" t="s">
        <v>1311</v>
      </c>
      <c r="H1593" s="119" t="s">
        <v>1033</v>
      </c>
      <c r="I1593" s="119" t="s">
        <v>987</v>
      </c>
      <c r="J1593" s="119">
        <v>2020</v>
      </c>
      <c r="K1593" s="120">
        <v>12</v>
      </c>
    </row>
    <row r="1594" spans="1:11" x14ac:dyDescent="0.25">
      <c r="A1594" s="119" t="s">
        <v>1298</v>
      </c>
      <c r="B1594" s="119" t="s">
        <v>1299</v>
      </c>
      <c r="C1594" s="119" t="s">
        <v>1271</v>
      </c>
      <c r="D1594" s="119" t="s">
        <v>1274</v>
      </c>
      <c r="E1594" s="119" t="s">
        <v>1275</v>
      </c>
      <c r="F1594" s="119"/>
      <c r="G1594" s="119" t="s">
        <v>1311</v>
      </c>
      <c r="H1594" s="119" t="s">
        <v>1033</v>
      </c>
      <c r="I1594" s="119" t="s">
        <v>987</v>
      </c>
      <c r="J1594" s="119">
        <v>2050</v>
      </c>
      <c r="K1594" s="120">
        <v>12</v>
      </c>
    </row>
    <row r="1595" spans="1:11" x14ac:dyDescent="0.25">
      <c r="A1595" s="119" t="s">
        <v>1298</v>
      </c>
      <c r="B1595" s="119" t="s">
        <v>1299</v>
      </c>
      <c r="C1595" s="119" t="s">
        <v>1271</v>
      </c>
      <c r="D1595" s="119" t="s">
        <v>1274</v>
      </c>
      <c r="E1595" s="119" t="s">
        <v>1275</v>
      </c>
      <c r="F1595" s="119"/>
      <c r="G1595" s="119" t="s">
        <v>1311</v>
      </c>
      <c r="H1595" s="119" t="s">
        <v>1033</v>
      </c>
      <c r="I1595" s="119" t="s">
        <v>988</v>
      </c>
      <c r="J1595" s="119">
        <v>2020</v>
      </c>
      <c r="K1595" s="120">
        <v>12</v>
      </c>
    </row>
    <row r="1596" spans="1:11" x14ac:dyDescent="0.25">
      <c r="A1596" s="119" t="s">
        <v>1298</v>
      </c>
      <c r="B1596" s="119" t="s">
        <v>1299</v>
      </c>
      <c r="C1596" s="119" t="s">
        <v>1271</v>
      </c>
      <c r="D1596" s="119" t="s">
        <v>1274</v>
      </c>
      <c r="E1596" s="119" t="s">
        <v>1275</v>
      </c>
      <c r="F1596" s="119"/>
      <c r="G1596" s="119" t="s">
        <v>1311</v>
      </c>
      <c r="H1596" s="119" t="s">
        <v>1033</v>
      </c>
      <c r="I1596" s="119" t="s">
        <v>988</v>
      </c>
      <c r="J1596" s="119">
        <v>2050</v>
      </c>
      <c r="K1596" s="120">
        <v>12</v>
      </c>
    </row>
    <row r="1597" spans="1:11" x14ac:dyDescent="0.25">
      <c r="A1597" s="119" t="s">
        <v>1298</v>
      </c>
      <c r="B1597" s="119" t="s">
        <v>1299</v>
      </c>
      <c r="C1597" s="119" t="s">
        <v>1271</v>
      </c>
      <c r="D1597" s="119" t="s">
        <v>1274</v>
      </c>
      <c r="E1597" s="119" t="s">
        <v>1275</v>
      </c>
      <c r="F1597" s="119"/>
      <c r="G1597" s="119" t="s">
        <v>1311</v>
      </c>
      <c r="H1597" s="119" t="s">
        <v>1033</v>
      </c>
      <c r="I1597" s="119" t="s">
        <v>194</v>
      </c>
      <c r="J1597" s="119">
        <v>2020</v>
      </c>
      <c r="K1597" s="120">
        <v>12</v>
      </c>
    </row>
    <row r="1598" spans="1:11" x14ac:dyDescent="0.25">
      <c r="A1598" s="119" t="s">
        <v>1298</v>
      </c>
      <c r="B1598" s="119" t="s">
        <v>1299</v>
      </c>
      <c r="C1598" s="119" t="s">
        <v>1271</v>
      </c>
      <c r="D1598" s="119" t="s">
        <v>1274</v>
      </c>
      <c r="E1598" s="119" t="s">
        <v>1275</v>
      </c>
      <c r="F1598" s="119"/>
      <c r="G1598" s="119" t="s">
        <v>1311</v>
      </c>
      <c r="H1598" s="119" t="s">
        <v>1033</v>
      </c>
      <c r="I1598" s="119" t="s">
        <v>194</v>
      </c>
      <c r="J1598" s="119">
        <v>2030</v>
      </c>
      <c r="K1598" s="120">
        <v>12</v>
      </c>
    </row>
    <row r="1599" spans="1:11" x14ac:dyDescent="0.25">
      <c r="A1599" s="119" t="s">
        <v>1298</v>
      </c>
      <c r="B1599" s="119" t="s">
        <v>1299</v>
      </c>
      <c r="C1599" s="119" t="s">
        <v>1271</v>
      </c>
      <c r="D1599" s="119" t="s">
        <v>1274</v>
      </c>
      <c r="E1599" s="119" t="s">
        <v>1275</v>
      </c>
      <c r="F1599" s="119"/>
      <c r="G1599" s="119" t="s">
        <v>1311</v>
      </c>
      <c r="H1599" s="119" t="s">
        <v>1033</v>
      </c>
      <c r="I1599" s="119" t="s">
        <v>194</v>
      </c>
      <c r="J1599" s="119">
        <v>2040</v>
      </c>
      <c r="K1599" s="120">
        <v>12</v>
      </c>
    </row>
    <row r="1600" spans="1:11" x14ac:dyDescent="0.25">
      <c r="A1600" s="119" t="s">
        <v>1298</v>
      </c>
      <c r="B1600" s="119" t="s">
        <v>1299</v>
      </c>
      <c r="C1600" s="119" t="s">
        <v>1271</v>
      </c>
      <c r="D1600" s="119" t="s">
        <v>1274</v>
      </c>
      <c r="E1600" s="119" t="s">
        <v>1275</v>
      </c>
      <c r="F1600" s="119"/>
      <c r="G1600" s="119" t="s">
        <v>1311</v>
      </c>
      <c r="H1600" s="119" t="s">
        <v>1033</v>
      </c>
      <c r="I1600" s="119" t="s">
        <v>194</v>
      </c>
      <c r="J1600" s="119">
        <v>2050</v>
      </c>
      <c r="K1600" s="120">
        <v>12</v>
      </c>
    </row>
    <row r="1601" spans="1:11" x14ac:dyDescent="0.25">
      <c r="A1601" s="119" t="s">
        <v>1298</v>
      </c>
      <c r="B1601" s="119" t="s">
        <v>1299</v>
      </c>
      <c r="C1601" s="119" t="s">
        <v>1271</v>
      </c>
      <c r="D1601" s="119" t="s">
        <v>1312</v>
      </c>
      <c r="E1601" s="119" t="s">
        <v>1313</v>
      </c>
      <c r="F1601" s="119"/>
      <c r="G1601" s="119" t="s">
        <v>1314</v>
      </c>
      <c r="H1601" s="119" t="s">
        <v>1036</v>
      </c>
      <c r="I1601" s="119" t="s">
        <v>987</v>
      </c>
      <c r="J1601" s="119">
        <v>2020</v>
      </c>
      <c r="K1601" s="120">
        <v>3012.658227848101</v>
      </c>
    </row>
    <row r="1602" spans="1:11" x14ac:dyDescent="0.25">
      <c r="A1602" s="119" t="s">
        <v>1298</v>
      </c>
      <c r="B1602" s="119" t="s">
        <v>1299</v>
      </c>
      <c r="C1602" s="119" t="s">
        <v>1271</v>
      </c>
      <c r="D1602" s="119" t="s">
        <v>1312</v>
      </c>
      <c r="E1602" s="119" t="s">
        <v>1313</v>
      </c>
      <c r="F1602" s="119"/>
      <c r="G1602" s="119" t="s">
        <v>1314</v>
      </c>
      <c r="H1602" s="119" t="s">
        <v>1036</v>
      </c>
      <c r="I1602" s="119" t="s">
        <v>987</v>
      </c>
      <c r="J1602" s="119">
        <v>2050</v>
      </c>
      <c r="K1602" s="120">
        <v>524.69135802469134</v>
      </c>
    </row>
    <row r="1603" spans="1:11" x14ac:dyDescent="0.25">
      <c r="A1603" s="119" t="s">
        <v>1298</v>
      </c>
      <c r="B1603" s="119" t="s">
        <v>1299</v>
      </c>
      <c r="C1603" s="119" t="s">
        <v>1271</v>
      </c>
      <c r="D1603" s="119" t="s">
        <v>1312</v>
      </c>
      <c r="E1603" s="119" t="s">
        <v>1313</v>
      </c>
      <c r="F1603" s="119"/>
      <c r="G1603" s="119" t="s">
        <v>1314</v>
      </c>
      <c r="H1603" s="119" t="s">
        <v>1036</v>
      </c>
      <c r="I1603" s="119" t="s">
        <v>988</v>
      </c>
      <c r="J1603" s="119">
        <v>2020</v>
      </c>
      <c r="K1603" s="120">
        <v>5804.8780487804879</v>
      </c>
    </row>
    <row r="1604" spans="1:11" x14ac:dyDescent="0.25">
      <c r="A1604" s="119" t="s">
        <v>1298</v>
      </c>
      <c r="B1604" s="119" t="s">
        <v>1299</v>
      </c>
      <c r="C1604" s="119" t="s">
        <v>1271</v>
      </c>
      <c r="D1604" s="119" t="s">
        <v>1312</v>
      </c>
      <c r="E1604" s="119" t="s">
        <v>1313</v>
      </c>
      <c r="F1604" s="119"/>
      <c r="G1604" s="119" t="s">
        <v>1314</v>
      </c>
      <c r="H1604" s="119" t="s">
        <v>1036</v>
      </c>
      <c r="I1604" s="119" t="s">
        <v>988</v>
      </c>
      <c r="J1604" s="119">
        <v>2050</v>
      </c>
      <c r="K1604" s="120">
        <v>1024.0963855421689</v>
      </c>
    </row>
    <row r="1605" spans="1:11" x14ac:dyDescent="0.25">
      <c r="A1605" s="119" t="s">
        <v>1298</v>
      </c>
      <c r="B1605" s="119" t="s">
        <v>1299</v>
      </c>
      <c r="C1605" s="119" t="s">
        <v>1271</v>
      </c>
      <c r="D1605" s="119" t="s">
        <v>1312</v>
      </c>
      <c r="E1605" s="119" t="s">
        <v>1313</v>
      </c>
      <c r="F1605" s="119"/>
      <c r="G1605" s="119" t="s">
        <v>1314</v>
      </c>
      <c r="H1605" s="119" t="s">
        <v>1036</v>
      </c>
      <c r="I1605" s="119" t="s">
        <v>194</v>
      </c>
      <c r="J1605" s="119">
        <v>2020</v>
      </c>
      <c r="K1605" s="120">
        <v>4490.566037735849</v>
      </c>
    </row>
    <row r="1606" spans="1:11" x14ac:dyDescent="0.25">
      <c r="A1606" s="119" t="s">
        <v>1298</v>
      </c>
      <c r="B1606" s="119" t="s">
        <v>1299</v>
      </c>
      <c r="C1606" s="119" t="s">
        <v>1271</v>
      </c>
      <c r="D1606" s="119" t="s">
        <v>1312</v>
      </c>
      <c r="E1606" s="119" t="s">
        <v>1313</v>
      </c>
      <c r="F1606" s="119"/>
      <c r="G1606" s="119" t="s">
        <v>1314</v>
      </c>
      <c r="H1606" s="119" t="s">
        <v>1036</v>
      </c>
      <c r="I1606" s="119" t="s">
        <v>194</v>
      </c>
      <c r="J1606" s="119">
        <v>2030</v>
      </c>
      <c r="K1606" s="120">
        <v>1900.6211180124219</v>
      </c>
    </row>
    <row r="1607" spans="1:11" x14ac:dyDescent="0.25">
      <c r="A1607" s="119" t="s">
        <v>1298</v>
      </c>
      <c r="B1607" s="119" t="s">
        <v>1299</v>
      </c>
      <c r="C1607" s="119" t="s">
        <v>1271</v>
      </c>
      <c r="D1607" s="119" t="s">
        <v>1312</v>
      </c>
      <c r="E1607" s="119" t="s">
        <v>1313</v>
      </c>
      <c r="F1607" s="119"/>
      <c r="G1607" s="119" t="s">
        <v>1314</v>
      </c>
      <c r="H1607" s="119" t="s">
        <v>1036</v>
      </c>
      <c r="I1607" s="119" t="s">
        <v>194</v>
      </c>
      <c r="J1607" s="119">
        <v>2040</v>
      </c>
      <c r="K1607" s="120">
        <v>1341.895325590978</v>
      </c>
    </row>
    <row r="1608" spans="1:11" x14ac:dyDescent="0.25">
      <c r="A1608" s="119" t="s">
        <v>1298</v>
      </c>
      <c r="B1608" s="119" t="s">
        <v>1299</v>
      </c>
      <c r="C1608" s="119" t="s">
        <v>1271</v>
      </c>
      <c r="D1608" s="119" t="s">
        <v>1312</v>
      </c>
      <c r="E1608" s="119" t="s">
        <v>1313</v>
      </c>
      <c r="F1608" s="119"/>
      <c r="G1608" s="119" t="s">
        <v>1314</v>
      </c>
      <c r="H1608" s="119" t="s">
        <v>1036</v>
      </c>
      <c r="I1608" s="119" t="s">
        <v>194</v>
      </c>
      <c r="J1608" s="119">
        <v>2050</v>
      </c>
      <c r="K1608" s="120">
        <v>783.16953316953311</v>
      </c>
    </row>
    <row r="1609" spans="1:11" x14ac:dyDescent="0.25">
      <c r="A1609" s="119" t="s">
        <v>1298</v>
      </c>
      <c r="B1609" s="119" t="s">
        <v>1299</v>
      </c>
      <c r="C1609" s="119" t="s">
        <v>1271</v>
      </c>
      <c r="D1609" s="119" t="s">
        <v>1280</v>
      </c>
      <c r="E1609" s="119" t="s">
        <v>1281</v>
      </c>
      <c r="F1609" s="119"/>
      <c r="G1609" s="119" t="s">
        <v>1315</v>
      </c>
      <c r="H1609" s="119" t="s">
        <v>1036</v>
      </c>
      <c r="I1609" s="119" t="s">
        <v>987</v>
      </c>
      <c r="J1609" s="119">
        <v>2020</v>
      </c>
      <c r="K1609" s="120">
        <v>5653.8231269243925</v>
      </c>
    </row>
    <row r="1610" spans="1:11" x14ac:dyDescent="0.25">
      <c r="A1610" s="119" t="s">
        <v>1298</v>
      </c>
      <c r="B1610" s="119" t="s">
        <v>1299</v>
      </c>
      <c r="C1610" s="119" t="s">
        <v>1271</v>
      </c>
      <c r="D1610" s="119" t="s">
        <v>1280</v>
      </c>
      <c r="E1610" s="119" t="s">
        <v>1281</v>
      </c>
      <c r="F1610" s="119"/>
      <c r="G1610" s="119" t="s">
        <v>1315</v>
      </c>
      <c r="H1610" s="119" t="s">
        <v>1036</v>
      </c>
      <c r="I1610" s="119" t="s">
        <v>987</v>
      </c>
      <c r="J1610" s="119">
        <v>2050</v>
      </c>
      <c r="K1610" s="120">
        <v>946.31834215167544</v>
      </c>
    </row>
    <row r="1611" spans="1:11" x14ac:dyDescent="0.25">
      <c r="A1611" s="119" t="s">
        <v>1298</v>
      </c>
      <c r="B1611" s="119" t="s">
        <v>1299</v>
      </c>
      <c r="C1611" s="119" t="s">
        <v>1271</v>
      </c>
      <c r="D1611" s="119" t="s">
        <v>1280</v>
      </c>
      <c r="E1611" s="119" t="s">
        <v>1281</v>
      </c>
      <c r="F1611" s="119"/>
      <c r="G1611" s="119" t="s">
        <v>1315</v>
      </c>
      <c r="H1611" s="119" t="s">
        <v>1036</v>
      </c>
      <c r="I1611" s="119" t="s">
        <v>988</v>
      </c>
      <c r="J1611" s="119">
        <v>2020</v>
      </c>
      <c r="K1611" s="120">
        <v>9952.4992472146951</v>
      </c>
    </row>
    <row r="1612" spans="1:11" x14ac:dyDescent="0.25">
      <c r="A1612" s="119" t="s">
        <v>1298</v>
      </c>
      <c r="B1612" s="119" t="s">
        <v>1299</v>
      </c>
      <c r="C1612" s="119" t="s">
        <v>1271</v>
      </c>
      <c r="D1612" s="119" t="s">
        <v>1280</v>
      </c>
      <c r="E1612" s="119" t="s">
        <v>1281</v>
      </c>
      <c r="F1612" s="119"/>
      <c r="G1612" s="119" t="s">
        <v>1315</v>
      </c>
      <c r="H1612" s="119" t="s">
        <v>1036</v>
      </c>
      <c r="I1612" s="119" t="s">
        <v>988</v>
      </c>
      <c r="J1612" s="119">
        <v>2050</v>
      </c>
      <c r="K1612" s="120">
        <v>1681.1038480161781</v>
      </c>
    </row>
    <row r="1613" spans="1:11" x14ac:dyDescent="0.25">
      <c r="A1613" s="119" t="s">
        <v>1298</v>
      </c>
      <c r="B1613" s="119" t="s">
        <v>1299</v>
      </c>
      <c r="C1613" s="119" t="s">
        <v>1271</v>
      </c>
      <c r="D1613" s="119" t="s">
        <v>1280</v>
      </c>
      <c r="E1613" s="119" t="s">
        <v>1281</v>
      </c>
      <c r="F1613" s="119"/>
      <c r="G1613" s="119" t="s">
        <v>1315</v>
      </c>
      <c r="H1613" s="119" t="s">
        <v>1036</v>
      </c>
      <c r="I1613" s="119" t="s">
        <v>194</v>
      </c>
      <c r="J1613" s="119">
        <v>2020</v>
      </c>
      <c r="K1613" s="120">
        <v>8046.8046256847219</v>
      </c>
    </row>
    <row r="1614" spans="1:11" x14ac:dyDescent="0.25">
      <c r="A1614" s="119" t="s">
        <v>1298</v>
      </c>
      <c r="B1614" s="119" t="s">
        <v>1299</v>
      </c>
      <c r="C1614" s="119" t="s">
        <v>1271</v>
      </c>
      <c r="D1614" s="119" t="s">
        <v>1280</v>
      </c>
      <c r="E1614" s="119" t="s">
        <v>1281</v>
      </c>
      <c r="F1614" s="119"/>
      <c r="G1614" s="119" t="s">
        <v>1315</v>
      </c>
      <c r="H1614" s="119" t="s">
        <v>1036</v>
      </c>
      <c r="I1614" s="119" t="s">
        <v>194</v>
      </c>
      <c r="J1614" s="119">
        <v>2030</v>
      </c>
      <c r="K1614" s="120">
        <v>3278.8665560742261</v>
      </c>
    </row>
    <row r="1615" spans="1:11" x14ac:dyDescent="0.25">
      <c r="A1615" s="119" t="s">
        <v>1298</v>
      </c>
      <c r="B1615" s="119" t="s">
        <v>1299</v>
      </c>
      <c r="C1615" s="119" t="s">
        <v>1271</v>
      </c>
      <c r="D1615" s="119" t="s">
        <v>1280</v>
      </c>
      <c r="E1615" s="119" t="s">
        <v>1281</v>
      </c>
      <c r="F1615" s="119"/>
      <c r="G1615" s="119" t="s">
        <v>1315</v>
      </c>
      <c r="H1615" s="119" t="s">
        <v>1036</v>
      </c>
      <c r="I1615" s="119" t="s">
        <v>194</v>
      </c>
      <c r="J1615" s="119">
        <v>2040</v>
      </c>
      <c r="K1615" s="120">
        <v>2272.6306505054522</v>
      </c>
    </row>
    <row r="1616" spans="1:11" x14ac:dyDescent="0.25">
      <c r="A1616" s="119" t="s">
        <v>1298</v>
      </c>
      <c r="B1616" s="119" t="s">
        <v>1299</v>
      </c>
      <c r="C1616" s="119" t="s">
        <v>1271</v>
      </c>
      <c r="D1616" s="119" t="s">
        <v>1280</v>
      </c>
      <c r="E1616" s="119" t="s">
        <v>1281</v>
      </c>
      <c r="F1616" s="119"/>
      <c r="G1616" s="119" t="s">
        <v>1315</v>
      </c>
      <c r="H1616" s="119" t="s">
        <v>1036</v>
      </c>
      <c r="I1616" s="119" t="s">
        <v>194</v>
      </c>
      <c r="J1616" s="119">
        <v>2050</v>
      </c>
      <c r="K1616" s="120">
        <v>1302.546933160706</v>
      </c>
    </row>
    <row r="1617" spans="1:11" x14ac:dyDescent="0.25">
      <c r="A1617" s="119" t="s">
        <v>1298</v>
      </c>
      <c r="B1617" s="119" t="s">
        <v>1299</v>
      </c>
      <c r="C1617" s="119" t="s">
        <v>1271</v>
      </c>
      <c r="D1617" s="119" t="s">
        <v>1283</v>
      </c>
      <c r="E1617" s="119" t="s">
        <v>1284</v>
      </c>
      <c r="F1617" s="119"/>
      <c r="G1617" s="119"/>
      <c r="H1617" s="119"/>
      <c r="I1617" s="119" t="s">
        <v>194</v>
      </c>
      <c r="J1617" s="119">
        <v>2020</v>
      </c>
      <c r="K1617" s="120" t="s">
        <v>31</v>
      </c>
    </row>
    <row r="1618" spans="1:11" x14ac:dyDescent="0.25">
      <c r="A1618" s="119" t="s">
        <v>1298</v>
      </c>
      <c r="B1618" s="119" t="s">
        <v>1299</v>
      </c>
      <c r="C1618" s="119" t="s">
        <v>1271</v>
      </c>
      <c r="D1618" s="119" t="s">
        <v>1283</v>
      </c>
      <c r="E1618" s="119" t="s">
        <v>1284</v>
      </c>
      <c r="F1618" s="119"/>
      <c r="G1618" s="119"/>
      <c r="H1618" s="119"/>
      <c r="I1618" s="119" t="s">
        <v>194</v>
      </c>
      <c r="J1618" s="119">
        <v>2030</v>
      </c>
      <c r="K1618" s="120" t="s">
        <v>31</v>
      </c>
    </row>
    <row r="1619" spans="1:11" x14ac:dyDescent="0.25">
      <c r="A1619" s="119" t="s">
        <v>1298</v>
      </c>
      <c r="B1619" s="119" t="s">
        <v>1299</v>
      </c>
      <c r="C1619" s="119" t="s">
        <v>1271</v>
      </c>
      <c r="D1619" s="119" t="s">
        <v>1283</v>
      </c>
      <c r="E1619" s="119" t="s">
        <v>1284</v>
      </c>
      <c r="F1619" s="119"/>
      <c r="G1619" s="119"/>
      <c r="H1619" s="119"/>
      <c r="I1619" s="119" t="s">
        <v>194</v>
      </c>
      <c r="J1619" s="119">
        <v>2040</v>
      </c>
      <c r="K1619" s="120" t="s">
        <v>31</v>
      </c>
    </row>
    <row r="1620" spans="1:11" x14ac:dyDescent="0.25">
      <c r="A1620" s="119" t="s">
        <v>1298</v>
      </c>
      <c r="B1620" s="119" t="s">
        <v>1299</v>
      </c>
      <c r="C1620" s="119" t="s">
        <v>1271</v>
      </c>
      <c r="D1620" s="119" t="s">
        <v>1283</v>
      </c>
      <c r="E1620" s="119" t="s">
        <v>1284</v>
      </c>
      <c r="F1620" s="119"/>
      <c r="G1620" s="119"/>
      <c r="H1620" s="119"/>
      <c r="I1620" s="119" t="s">
        <v>194</v>
      </c>
      <c r="J1620" s="119">
        <v>2050</v>
      </c>
      <c r="K1620" s="120" t="s">
        <v>31</v>
      </c>
    </row>
    <row r="1621" spans="1:11" x14ac:dyDescent="0.25">
      <c r="A1621" s="119" t="s">
        <v>1298</v>
      </c>
      <c r="B1621" s="119" t="s">
        <v>1299</v>
      </c>
      <c r="C1621" s="119" t="s">
        <v>1271</v>
      </c>
      <c r="D1621" s="119" t="s">
        <v>1285</v>
      </c>
      <c r="E1621" s="119" t="s">
        <v>1286</v>
      </c>
      <c r="F1621" s="119"/>
      <c r="G1621" s="119" t="s">
        <v>344</v>
      </c>
      <c r="H1621" s="119"/>
      <c r="I1621" s="119" t="s">
        <v>194</v>
      </c>
      <c r="J1621" s="119">
        <v>2020</v>
      </c>
      <c r="K1621" s="120" t="s">
        <v>31</v>
      </c>
    </row>
    <row r="1622" spans="1:11" x14ac:dyDescent="0.25">
      <c r="A1622" s="119" t="s">
        <v>1298</v>
      </c>
      <c r="B1622" s="119" t="s">
        <v>1299</v>
      </c>
      <c r="C1622" s="119" t="s">
        <v>1271</v>
      </c>
      <c r="D1622" s="119" t="s">
        <v>1285</v>
      </c>
      <c r="E1622" s="119" t="s">
        <v>1286</v>
      </c>
      <c r="F1622" s="119"/>
      <c r="G1622" s="119" t="s">
        <v>344</v>
      </c>
      <c r="H1622" s="119"/>
      <c r="I1622" s="119" t="s">
        <v>194</v>
      </c>
      <c r="J1622" s="119">
        <v>2030</v>
      </c>
      <c r="K1622" s="120" t="s">
        <v>31</v>
      </c>
    </row>
    <row r="1623" spans="1:11" x14ac:dyDescent="0.25">
      <c r="A1623" s="119" t="s">
        <v>1298</v>
      </c>
      <c r="B1623" s="119" t="s">
        <v>1299</v>
      </c>
      <c r="C1623" s="119" t="s">
        <v>1271</v>
      </c>
      <c r="D1623" s="119" t="s">
        <v>1285</v>
      </c>
      <c r="E1623" s="119" t="s">
        <v>1286</v>
      </c>
      <c r="F1623" s="119"/>
      <c r="G1623" s="119" t="s">
        <v>344</v>
      </c>
      <c r="H1623" s="119"/>
      <c r="I1623" s="119" t="s">
        <v>194</v>
      </c>
      <c r="J1623" s="119">
        <v>2040</v>
      </c>
      <c r="K1623" s="120" t="s">
        <v>31</v>
      </c>
    </row>
    <row r="1624" spans="1:11" x14ac:dyDescent="0.25">
      <c r="A1624" s="119" t="s">
        <v>1298</v>
      </c>
      <c r="B1624" s="119" t="s">
        <v>1299</v>
      </c>
      <c r="C1624" s="119" t="s">
        <v>1271</v>
      </c>
      <c r="D1624" s="119" t="s">
        <v>1285</v>
      </c>
      <c r="E1624" s="119" t="s">
        <v>1286</v>
      </c>
      <c r="F1624" s="119"/>
      <c r="G1624" s="119" t="s">
        <v>344</v>
      </c>
      <c r="H1624" s="119"/>
      <c r="I1624" s="119" t="s">
        <v>194</v>
      </c>
      <c r="J1624" s="119">
        <v>2050</v>
      </c>
      <c r="K1624" s="120" t="s">
        <v>31</v>
      </c>
    </row>
    <row r="1625" spans="1:11" x14ac:dyDescent="0.25">
      <c r="A1625" s="119" t="s">
        <v>1298</v>
      </c>
      <c r="B1625" s="119" t="s">
        <v>1299</v>
      </c>
      <c r="C1625" s="119" t="s">
        <v>188</v>
      </c>
      <c r="D1625" s="119" t="s">
        <v>1287</v>
      </c>
      <c r="E1625" s="119" t="s">
        <v>1288</v>
      </c>
      <c r="F1625" s="119"/>
      <c r="G1625" s="119"/>
      <c r="H1625" s="119" t="s">
        <v>1033</v>
      </c>
      <c r="I1625" s="119" t="s">
        <v>987</v>
      </c>
      <c r="J1625" s="119">
        <v>2020</v>
      </c>
      <c r="K1625" s="120">
        <v>0.5</v>
      </c>
    </row>
    <row r="1626" spans="1:11" x14ac:dyDescent="0.25">
      <c r="A1626" s="119" t="s">
        <v>1298</v>
      </c>
      <c r="B1626" s="119" t="s">
        <v>1299</v>
      </c>
      <c r="C1626" s="119" t="s">
        <v>188</v>
      </c>
      <c r="D1626" s="119" t="s">
        <v>1287</v>
      </c>
      <c r="E1626" s="119" t="s">
        <v>1288</v>
      </c>
      <c r="F1626" s="119"/>
      <c r="G1626" s="119"/>
      <c r="H1626" s="119" t="s">
        <v>1033</v>
      </c>
      <c r="I1626" s="119" t="s">
        <v>987</v>
      </c>
      <c r="J1626" s="119">
        <v>2050</v>
      </c>
      <c r="K1626" s="120">
        <v>1.5</v>
      </c>
    </row>
    <row r="1627" spans="1:11" x14ac:dyDescent="0.25">
      <c r="A1627" s="119" t="s">
        <v>1298</v>
      </c>
      <c r="B1627" s="119" t="s">
        <v>1299</v>
      </c>
      <c r="C1627" s="119" t="s">
        <v>188</v>
      </c>
      <c r="D1627" s="119" t="s">
        <v>1287</v>
      </c>
      <c r="E1627" s="119" t="s">
        <v>1288</v>
      </c>
      <c r="F1627" s="119"/>
      <c r="G1627" s="119"/>
      <c r="H1627" s="119" t="s">
        <v>1033</v>
      </c>
      <c r="I1627" s="119" t="s">
        <v>988</v>
      </c>
      <c r="J1627" s="119">
        <v>2020</v>
      </c>
      <c r="K1627" s="120">
        <v>0.65</v>
      </c>
    </row>
    <row r="1628" spans="1:11" x14ac:dyDescent="0.25">
      <c r="A1628" s="119" t="s">
        <v>1298</v>
      </c>
      <c r="B1628" s="119" t="s">
        <v>1299</v>
      </c>
      <c r="C1628" s="119" t="s">
        <v>188</v>
      </c>
      <c r="D1628" s="119" t="s">
        <v>1287</v>
      </c>
      <c r="E1628" s="119" t="s">
        <v>1288</v>
      </c>
      <c r="F1628" s="119"/>
      <c r="G1628" s="119"/>
      <c r="H1628" s="119" t="s">
        <v>1033</v>
      </c>
      <c r="I1628" s="119" t="s">
        <v>988</v>
      </c>
      <c r="J1628" s="119">
        <v>2050</v>
      </c>
      <c r="K1628" s="120">
        <v>1.8</v>
      </c>
    </row>
    <row r="1629" spans="1:11" x14ac:dyDescent="0.25">
      <c r="A1629" s="119" t="s">
        <v>1298</v>
      </c>
      <c r="B1629" s="119" t="s">
        <v>1299</v>
      </c>
      <c r="C1629" s="119" t="s">
        <v>188</v>
      </c>
      <c r="D1629" s="119" t="s">
        <v>1287</v>
      </c>
      <c r="E1629" s="119" t="s">
        <v>1288</v>
      </c>
      <c r="F1629" s="119"/>
      <c r="G1629" s="119"/>
      <c r="H1629" s="119" t="s">
        <v>1033</v>
      </c>
      <c r="I1629" s="119" t="s">
        <v>194</v>
      </c>
      <c r="J1629" s="119">
        <v>2020</v>
      </c>
      <c r="K1629" s="120">
        <v>0.65</v>
      </c>
    </row>
    <row r="1630" spans="1:11" x14ac:dyDescent="0.25">
      <c r="A1630" s="119" t="s">
        <v>1298</v>
      </c>
      <c r="B1630" s="119" t="s">
        <v>1299</v>
      </c>
      <c r="C1630" s="119" t="s">
        <v>188</v>
      </c>
      <c r="D1630" s="119" t="s">
        <v>1287</v>
      </c>
      <c r="E1630" s="119" t="s">
        <v>1288</v>
      </c>
      <c r="F1630" s="119"/>
      <c r="G1630" s="119"/>
      <c r="H1630" s="119" t="s">
        <v>1033</v>
      </c>
      <c r="I1630" s="119" t="s">
        <v>194</v>
      </c>
      <c r="J1630" s="119">
        <v>2030</v>
      </c>
      <c r="K1630" s="120">
        <v>1</v>
      </c>
    </row>
    <row r="1631" spans="1:11" x14ac:dyDescent="0.25">
      <c r="A1631" s="119" t="s">
        <v>1298</v>
      </c>
      <c r="B1631" s="119" t="s">
        <v>1299</v>
      </c>
      <c r="C1631" s="119" t="s">
        <v>188</v>
      </c>
      <c r="D1631" s="119" t="s">
        <v>1287</v>
      </c>
      <c r="E1631" s="119" t="s">
        <v>1288</v>
      </c>
      <c r="F1631" s="119"/>
      <c r="G1631" s="119"/>
      <c r="H1631" s="119" t="s">
        <v>1033</v>
      </c>
      <c r="I1631" s="119" t="s">
        <v>194</v>
      </c>
      <c r="J1631" s="119">
        <v>2040</v>
      </c>
      <c r="K1631" s="120">
        <v>1.5</v>
      </c>
    </row>
    <row r="1632" spans="1:11" x14ac:dyDescent="0.25">
      <c r="A1632" s="119" t="s">
        <v>1298</v>
      </c>
      <c r="B1632" s="119" t="s">
        <v>1299</v>
      </c>
      <c r="C1632" s="119" t="s">
        <v>188</v>
      </c>
      <c r="D1632" s="119" t="s">
        <v>1287</v>
      </c>
      <c r="E1632" s="119" t="s">
        <v>1288</v>
      </c>
      <c r="F1632" s="119"/>
      <c r="G1632" s="119"/>
      <c r="H1632" s="119" t="s">
        <v>1033</v>
      </c>
      <c r="I1632" s="119" t="s">
        <v>194</v>
      </c>
      <c r="J1632" s="119">
        <v>2050</v>
      </c>
      <c r="K1632" s="120">
        <v>1.5</v>
      </c>
    </row>
    <row r="1633" spans="1:11" x14ac:dyDescent="0.25">
      <c r="A1633" s="119" t="s">
        <v>1298</v>
      </c>
      <c r="B1633" s="119" t="s">
        <v>1299</v>
      </c>
      <c r="C1633" s="119" t="s">
        <v>188</v>
      </c>
      <c r="D1633" s="119" t="s">
        <v>1289</v>
      </c>
      <c r="E1633" s="119" t="s">
        <v>1290</v>
      </c>
      <c r="F1633" s="119"/>
      <c r="G1633" s="119"/>
      <c r="H1633" s="119" t="s">
        <v>1033</v>
      </c>
      <c r="I1633" s="119" t="s">
        <v>987</v>
      </c>
      <c r="J1633" s="119">
        <v>2020</v>
      </c>
      <c r="K1633" s="120">
        <v>35</v>
      </c>
    </row>
    <row r="1634" spans="1:11" x14ac:dyDescent="0.25">
      <c r="A1634" s="119" t="s">
        <v>1298</v>
      </c>
      <c r="B1634" s="119" t="s">
        <v>1299</v>
      </c>
      <c r="C1634" s="119" t="s">
        <v>188</v>
      </c>
      <c r="D1634" s="119" t="s">
        <v>1289</v>
      </c>
      <c r="E1634" s="119" t="s">
        <v>1290</v>
      </c>
      <c r="F1634" s="119"/>
      <c r="G1634" s="119"/>
      <c r="H1634" s="119" t="s">
        <v>1033</v>
      </c>
      <c r="I1634" s="119" t="s">
        <v>987</v>
      </c>
      <c r="J1634" s="119">
        <v>2050</v>
      </c>
      <c r="K1634" s="120">
        <v>10</v>
      </c>
    </row>
    <row r="1635" spans="1:11" x14ac:dyDescent="0.25">
      <c r="A1635" s="119" t="s">
        <v>1298</v>
      </c>
      <c r="B1635" s="119" t="s">
        <v>1299</v>
      </c>
      <c r="C1635" s="119" t="s">
        <v>188</v>
      </c>
      <c r="D1635" s="119" t="s">
        <v>1289</v>
      </c>
      <c r="E1635" s="119" t="s">
        <v>1290</v>
      </c>
      <c r="F1635" s="119"/>
      <c r="G1635" s="119"/>
      <c r="H1635" s="119" t="s">
        <v>1033</v>
      </c>
      <c r="I1635" s="119" t="s">
        <v>988</v>
      </c>
      <c r="J1635" s="119">
        <v>2020</v>
      </c>
      <c r="K1635" s="120">
        <v>35</v>
      </c>
    </row>
    <row r="1636" spans="1:11" x14ac:dyDescent="0.25">
      <c r="A1636" s="119" t="s">
        <v>1298</v>
      </c>
      <c r="B1636" s="119" t="s">
        <v>1299</v>
      </c>
      <c r="C1636" s="119" t="s">
        <v>188</v>
      </c>
      <c r="D1636" s="119" t="s">
        <v>1289</v>
      </c>
      <c r="E1636" s="119" t="s">
        <v>1290</v>
      </c>
      <c r="F1636" s="119"/>
      <c r="G1636" s="119"/>
      <c r="H1636" s="119" t="s">
        <v>1033</v>
      </c>
      <c r="I1636" s="119" t="s">
        <v>988</v>
      </c>
      <c r="J1636" s="119">
        <v>2050</v>
      </c>
      <c r="K1636" s="120">
        <v>20</v>
      </c>
    </row>
    <row r="1637" spans="1:11" x14ac:dyDescent="0.25">
      <c r="A1637" s="119" t="s">
        <v>1298</v>
      </c>
      <c r="B1637" s="119" t="s">
        <v>1299</v>
      </c>
      <c r="C1637" s="119" t="s">
        <v>188</v>
      </c>
      <c r="D1637" s="119" t="s">
        <v>1289</v>
      </c>
      <c r="E1637" s="119" t="s">
        <v>1290</v>
      </c>
      <c r="F1637" s="119"/>
      <c r="G1637" s="119"/>
      <c r="H1637" s="119" t="s">
        <v>1033</v>
      </c>
      <c r="I1637" s="119" t="s">
        <v>194</v>
      </c>
      <c r="J1637" s="119">
        <v>2020</v>
      </c>
      <c r="K1637" s="120">
        <v>35</v>
      </c>
    </row>
    <row r="1638" spans="1:11" x14ac:dyDescent="0.25">
      <c r="A1638" s="119" t="s">
        <v>1298</v>
      </c>
      <c r="B1638" s="119" t="s">
        <v>1299</v>
      </c>
      <c r="C1638" s="119" t="s">
        <v>188</v>
      </c>
      <c r="D1638" s="119" t="s">
        <v>1289</v>
      </c>
      <c r="E1638" s="119" t="s">
        <v>1290</v>
      </c>
      <c r="F1638" s="119"/>
      <c r="G1638" s="119"/>
      <c r="H1638" s="119" t="s">
        <v>1033</v>
      </c>
      <c r="I1638" s="119" t="s">
        <v>194</v>
      </c>
      <c r="J1638" s="119">
        <v>2030</v>
      </c>
      <c r="K1638" s="120">
        <v>20</v>
      </c>
    </row>
    <row r="1639" spans="1:11" x14ac:dyDescent="0.25">
      <c r="A1639" s="119" t="s">
        <v>1298</v>
      </c>
      <c r="B1639" s="119" t="s">
        <v>1299</v>
      </c>
      <c r="C1639" s="119" t="s">
        <v>188</v>
      </c>
      <c r="D1639" s="119" t="s">
        <v>1289</v>
      </c>
      <c r="E1639" s="119" t="s">
        <v>1290</v>
      </c>
      <c r="F1639" s="119"/>
      <c r="G1639" s="119"/>
      <c r="H1639" s="119" t="s">
        <v>1033</v>
      </c>
      <c r="I1639" s="119" t="s">
        <v>194</v>
      </c>
      <c r="J1639" s="119">
        <v>2040</v>
      </c>
      <c r="K1639" s="120">
        <v>15</v>
      </c>
    </row>
    <row r="1640" spans="1:11" x14ac:dyDescent="0.25">
      <c r="A1640" s="119" t="s">
        <v>1298</v>
      </c>
      <c r="B1640" s="119" t="s">
        <v>1299</v>
      </c>
      <c r="C1640" s="119" t="s">
        <v>188</v>
      </c>
      <c r="D1640" s="119" t="s">
        <v>1289</v>
      </c>
      <c r="E1640" s="119" t="s">
        <v>1290</v>
      </c>
      <c r="F1640" s="119"/>
      <c r="G1640" s="119"/>
      <c r="H1640" s="119" t="s">
        <v>1033</v>
      </c>
      <c r="I1640" s="119" t="s">
        <v>194</v>
      </c>
      <c r="J1640" s="119">
        <v>2050</v>
      </c>
      <c r="K1640" s="120">
        <v>10</v>
      </c>
    </row>
    <row r="1641" spans="1:11" x14ac:dyDescent="0.25">
      <c r="A1641" s="119" t="s">
        <v>1316</v>
      </c>
      <c r="B1641" s="119" t="s">
        <v>1317</v>
      </c>
      <c r="C1641" s="119" t="s">
        <v>195</v>
      </c>
      <c r="D1641" s="119" t="s">
        <v>1318</v>
      </c>
      <c r="E1641" s="119" t="s">
        <v>1222</v>
      </c>
      <c r="F1641" s="119"/>
      <c r="G1641" s="119" t="s">
        <v>344</v>
      </c>
      <c r="H1641" s="119">
        <v>4</v>
      </c>
      <c r="I1641" s="119" t="s">
        <v>987</v>
      </c>
      <c r="J1641" s="119">
        <v>2020</v>
      </c>
      <c r="K1641" s="120">
        <v>0.99</v>
      </c>
    </row>
    <row r="1642" spans="1:11" x14ac:dyDescent="0.25">
      <c r="A1642" s="119" t="s">
        <v>1316</v>
      </c>
      <c r="B1642" s="119" t="s">
        <v>1317</v>
      </c>
      <c r="C1642" s="119" t="s">
        <v>195</v>
      </c>
      <c r="D1642" s="119" t="s">
        <v>1318</v>
      </c>
      <c r="E1642" s="119" t="s">
        <v>1222</v>
      </c>
      <c r="F1642" s="119"/>
      <c r="G1642" s="119" t="s">
        <v>344</v>
      </c>
      <c r="H1642" s="119">
        <v>4</v>
      </c>
      <c r="I1642" s="119" t="s">
        <v>987</v>
      </c>
      <c r="J1642" s="119">
        <v>2050</v>
      </c>
      <c r="K1642" s="120">
        <v>0.99</v>
      </c>
    </row>
    <row r="1643" spans="1:11" x14ac:dyDescent="0.25">
      <c r="A1643" s="119" t="s">
        <v>1316</v>
      </c>
      <c r="B1643" s="119" t="s">
        <v>1317</v>
      </c>
      <c r="C1643" s="119" t="s">
        <v>195</v>
      </c>
      <c r="D1643" s="119" t="s">
        <v>1318</v>
      </c>
      <c r="E1643" s="119" t="s">
        <v>1222</v>
      </c>
      <c r="F1643" s="119"/>
      <c r="G1643" s="119" t="s">
        <v>344</v>
      </c>
      <c r="H1643" s="119">
        <v>4</v>
      </c>
      <c r="I1643" s="119" t="s">
        <v>988</v>
      </c>
      <c r="J1643" s="119">
        <v>2020</v>
      </c>
      <c r="K1643" s="120">
        <v>1.01</v>
      </c>
    </row>
    <row r="1644" spans="1:11" x14ac:dyDescent="0.25">
      <c r="A1644" s="119" t="s">
        <v>1316</v>
      </c>
      <c r="B1644" s="119" t="s">
        <v>1317</v>
      </c>
      <c r="C1644" s="119" t="s">
        <v>195</v>
      </c>
      <c r="D1644" s="119" t="s">
        <v>1318</v>
      </c>
      <c r="E1644" s="119" t="s">
        <v>1222</v>
      </c>
      <c r="F1644" s="119"/>
      <c r="G1644" s="119" t="s">
        <v>344</v>
      </c>
      <c r="H1644" s="119">
        <v>4</v>
      </c>
      <c r="I1644" s="119" t="s">
        <v>988</v>
      </c>
      <c r="J1644" s="119">
        <v>2050</v>
      </c>
      <c r="K1644" s="120">
        <v>1.01</v>
      </c>
    </row>
    <row r="1645" spans="1:11" x14ac:dyDescent="0.25">
      <c r="A1645" s="119" t="s">
        <v>1316</v>
      </c>
      <c r="B1645" s="119" t="s">
        <v>1317</v>
      </c>
      <c r="C1645" s="119" t="s">
        <v>195</v>
      </c>
      <c r="D1645" s="119" t="s">
        <v>1318</v>
      </c>
      <c r="E1645" s="119" t="s">
        <v>1222</v>
      </c>
      <c r="F1645" s="119"/>
      <c r="G1645" s="119" t="s">
        <v>344</v>
      </c>
      <c r="H1645" s="119">
        <v>4</v>
      </c>
      <c r="I1645" s="119" t="s">
        <v>194</v>
      </c>
      <c r="J1645" s="119">
        <v>2015</v>
      </c>
      <c r="K1645" s="120">
        <v>0.90300000000000002</v>
      </c>
    </row>
    <row r="1646" spans="1:11" x14ac:dyDescent="0.25">
      <c r="A1646" s="119" t="s">
        <v>1316</v>
      </c>
      <c r="B1646" s="119" t="s">
        <v>1317</v>
      </c>
      <c r="C1646" s="119" t="s">
        <v>195</v>
      </c>
      <c r="D1646" s="119" t="s">
        <v>1318</v>
      </c>
      <c r="E1646" s="119" t="s">
        <v>1222</v>
      </c>
      <c r="F1646" s="119"/>
      <c r="G1646" s="119" t="s">
        <v>344</v>
      </c>
      <c r="H1646" s="119">
        <v>4</v>
      </c>
      <c r="I1646" s="119" t="s">
        <v>194</v>
      </c>
      <c r="J1646" s="119">
        <v>2020</v>
      </c>
      <c r="K1646" s="120">
        <v>0.90300000000000002</v>
      </c>
    </row>
    <row r="1647" spans="1:11" x14ac:dyDescent="0.25">
      <c r="A1647" s="119" t="s">
        <v>1316</v>
      </c>
      <c r="B1647" s="119" t="s">
        <v>1317</v>
      </c>
      <c r="C1647" s="119" t="s">
        <v>195</v>
      </c>
      <c r="D1647" s="119" t="s">
        <v>1318</v>
      </c>
      <c r="E1647" s="119" t="s">
        <v>1222</v>
      </c>
      <c r="F1647" s="119"/>
      <c r="G1647" s="119" t="s">
        <v>344</v>
      </c>
      <c r="H1647" s="119">
        <v>4</v>
      </c>
      <c r="I1647" s="119" t="s">
        <v>194</v>
      </c>
      <c r="J1647" s="119">
        <v>2030</v>
      </c>
      <c r="K1647" s="120">
        <v>0.90300000000000002</v>
      </c>
    </row>
    <row r="1648" spans="1:11" x14ac:dyDescent="0.25">
      <c r="A1648" s="119" t="s">
        <v>1316</v>
      </c>
      <c r="B1648" s="119" t="s">
        <v>1317</v>
      </c>
      <c r="C1648" s="119" t="s">
        <v>195</v>
      </c>
      <c r="D1648" s="119" t="s">
        <v>1318</v>
      </c>
      <c r="E1648" s="119" t="s">
        <v>1222</v>
      </c>
      <c r="F1648" s="119"/>
      <c r="G1648" s="119" t="s">
        <v>344</v>
      </c>
      <c r="H1648" s="119">
        <v>4</v>
      </c>
      <c r="I1648" s="119" t="s">
        <v>194</v>
      </c>
      <c r="J1648" s="119">
        <v>2040</v>
      </c>
      <c r="K1648" s="120">
        <v>0.90300000000000002</v>
      </c>
    </row>
    <row r="1649" spans="1:11" x14ac:dyDescent="0.25">
      <c r="A1649" s="119" t="s">
        <v>1316</v>
      </c>
      <c r="B1649" s="119" t="s">
        <v>1317</v>
      </c>
      <c r="C1649" s="119" t="s">
        <v>195</v>
      </c>
      <c r="D1649" s="119" t="s">
        <v>1318</v>
      </c>
      <c r="E1649" s="119" t="s">
        <v>1222</v>
      </c>
      <c r="F1649" s="119"/>
      <c r="G1649" s="119" t="s">
        <v>344</v>
      </c>
      <c r="H1649" s="119">
        <v>4</v>
      </c>
      <c r="I1649" s="119" t="s">
        <v>194</v>
      </c>
      <c r="J1649" s="119">
        <v>2050</v>
      </c>
      <c r="K1649" s="120">
        <v>0.90300000000000002</v>
      </c>
    </row>
    <row r="1650" spans="1:11" x14ac:dyDescent="0.25">
      <c r="A1650" s="119" t="s">
        <v>1316</v>
      </c>
      <c r="B1650" s="119" t="s">
        <v>1317</v>
      </c>
      <c r="C1650" s="119" t="s">
        <v>195</v>
      </c>
      <c r="D1650" s="119" t="s">
        <v>200</v>
      </c>
      <c r="E1650" s="119" t="s">
        <v>202</v>
      </c>
      <c r="F1650" s="119"/>
      <c r="G1650" s="119"/>
      <c r="H1650" s="119"/>
      <c r="I1650" s="119" t="s">
        <v>194</v>
      </c>
      <c r="J1650" s="119">
        <v>2015</v>
      </c>
      <c r="K1650" s="120">
        <v>1.5</v>
      </c>
    </row>
    <row r="1651" spans="1:11" x14ac:dyDescent="0.25">
      <c r="A1651" s="119" t="s">
        <v>1316</v>
      </c>
      <c r="B1651" s="119" t="s">
        <v>1317</v>
      </c>
      <c r="C1651" s="119" t="s">
        <v>195</v>
      </c>
      <c r="D1651" s="119" t="s">
        <v>200</v>
      </c>
      <c r="E1651" s="119" t="s">
        <v>202</v>
      </c>
      <c r="F1651" s="119"/>
      <c r="G1651" s="119"/>
      <c r="H1651" s="119"/>
      <c r="I1651" s="119" t="s">
        <v>194</v>
      </c>
      <c r="J1651" s="119">
        <v>2020</v>
      </c>
      <c r="K1651" s="120">
        <v>1.5</v>
      </c>
    </row>
    <row r="1652" spans="1:11" x14ac:dyDescent="0.25">
      <c r="A1652" s="119" t="s">
        <v>1316</v>
      </c>
      <c r="B1652" s="119" t="s">
        <v>1317</v>
      </c>
      <c r="C1652" s="119" t="s">
        <v>195</v>
      </c>
      <c r="D1652" s="119" t="s">
        <v>200</v>
      </c>
      <c r="E1652" s="119" t="s">
        <v>202</v>
      </c>
      <c r="F1652" s="119"/>
      <c r="G1652" s="119"/>
      <c r="H1652" s="119"/>
      <c r="I1652" s="119" t="s">
        <v>194</v>
      </c>
      <c r="J1652" s="119">
        <v>2030</v>
      </c>
      <c r="K1652" s="120">
        <v>1.5</v>
      </c>
    </row>
    <row r="1653" spans="1:11" x14ac:dyDescent="0.25">
      <c r="A1653" s="119" t="s">
        <v>1316</v>
      </c>
      <c r="B1653" s="119" t="s">
        <v>1317</v>
      </c>
      <c r="C1653" s="119" t="s">
        <v>195</v>
      </c>
      <c r="D1653" s="119" t="s">
        <v>200</v>
      </c>
      <c r="E1653" s="119" t="s">
        <v>202</v>
      </c>
      <c r="F1653" s="119"/>
      <c r="G1653" s="119"/>
      <c r="H1653" s="119"/>
      <c r="I1653" s="119" t="s">
        <v>194</v>
      </c>
      <c r="J1653" s="119">
        <v>2040</v>
      </c>
      <c r="K1653" s="120">
        <v>1.5</v>
      </c>
    </row>
    <row r="1654" spans="1:11" x14ac:dyDescent="0.25">
      <c r="A1654" s="119" t="s">
        <v>1316</v>
      </c>
      <c r="B1654" s="119" t="s">
        <v>1317</v>
      </c>
      <c r="C1654" s="119" t="s">
        <v>195</v>
      </c>
      <c r="D1654" s="119" t="s">
        <v>200</v>
      </c>
      <c r="E1654" s="119" t="s">
        <v>202</v>
      </c>
      <c r="F1654" s="119"/>
      <c r="G1654" s="119"/>
      <c r="H1654" s="119"/>
      <c r="I1654" s="119" t="s">
        <v>194</v>
      </c>
      <c r="J1654" s="119">
        <v>2050</v>
      </c>
      <c r="K1654" s="120">
        <v>1.5</v>
      </c>
    </row>
    <row r="1655" spans="1:11" x14ac:dyDescent="0.25">
      <c r="A1655" s="119" t="s">
        <v>1316</v>
      </c>
      <c r="B1655" s="119" t="s">
        <v>1317</v>
      </c>
      <c r="C1655" s="119" t="s">
        <v>195</v>
      </c>
      <c r="D1655" s="119" t="s">
        <v>1319</v>
      </c>
      <c r="E1655" s="119" t="s">
        <v>1222</v>
      </c>
      <c r="F1655" s="119"/>
      <c r="G1655" s="119" t="s">
        <v>1320</v>
      </c>
      <c r="H1655" s="119">
        <v>4</v>
      </c>
      <c r="I1655" s="119" t="s">
        <v>987</v>
      </c>
      <c r="J1655" s="119">
        <v>2020</v>
      </c>
      <c r="K1655" s="120">
        <v>0.5</v>
      </c>
    </row>
    <row r="1656" spans="1:11" x14ac:dyDescent="0.25">
      <c r="A1656" s="119" t="s">
        <v>1316</v>
      </c>
      <c r="B1656" s="119" t="s">
        <v>1317</v>
      </c>
      <c r="C1656" s="119" t="s">
        <v>195</v>
      </c>
      <c r="D1656" s="119" t="s">
        <v>1319</v>
      </c>
      <c r="E1656" s="119" t="s">
        <v>1222</v>
      </c>
      <c r="F1656" s="119"/>
      <c r="G1656" s="119" t="s">
        <v>1320</v>
      </c>
      <c r="H1656" s="119">
        <v>4</v>
      </c>
      <c r="I1656" s="119" t="s">
        <v>987</v>
      </c>
      <c r="J1656" s="119">
        <v>2050</v>
      </c>
      <c r="K1656" s="120">
        <v>0.75</v>
      </c>
    </row>
    <row r="1657" spans="1:11" x14ac:dyDescent="0.25">
      <c r="A1657" s="119" t="s">
        <v>1316</v>
      </c>
      <c r="B1657" s="119" t="s">
        <v>1317</v>
      </c>
      <c r="C1657" s="119" t="s">
        <v>195</v>
      </c>
      <c r="D1657" s="119" t="s">
        <v>1319</v>
      </c>
      <c r="E1657" s="119" t="s">
        <v>1222</v>
      </c>
      <c r="F1657" s="119"/>
      <c r="G1657" s="119" t="s">
        <v>1320</v>
      </c>
      <c r="H1657" s="119">
        <v>4</v>
      </c>
      <c r="I1657" s="119" t="s">
        <v>988</v>
      </c>
      <c r="J1657" s="119">
        <v>2020</v>
      </c>
      <c r="K1657" s="120">
        <v>1.5</v>
      </c>
    </row>
    <row r="1658" spans="1:11" x14ac:dyDescent="0.25">
      <c r="A1658" s="119" t="s">
        <v>1316</v>
      </c>
      <c r="B1658" s="119" t="s">
        <v>1317</v>
      </c>
      <c r="C1658" s="119" t="s">
        <v>195</v>
      </c>
      <c r="D1658" s="119" t="s">
        <v>1319</v>
      </c>
      <c r="E1658" s="119" t="s">
        <v>1222</v>
      </c>
      <c r="F1658" s="119"/>
      <c r="G1658" s="119" t="s">
        <v>1320</v>
      </c>
      <c r="H1658" s="119">
        <v>4</v>
      </c>
      <c r="I1658" s="119" t="s">
        <v>988</v>
      </c>
      <c r="J1658" s="119">
        <v>2050</v>
      </c>
      <c r="K1658" s="120">
        <v>1.25</v>
      </c>
    </row>
    <row r="1659" spans="1:11" x14ac:dyDescent="0.25">
      <c r="A1659" s="119" t="s">
        <v>1316</v>
      </c>
      <c r="B1659" s="119" t="s">
        <v>1317</v>
      </c>
      <c r="C1659" s="119" t="s">
        <v>195</v>
      </c>
      <c r="D1659" s="119" t="s">
        <v>1319</v>
      </c>
      <c r="E1659" s="119" t="s">
        <v>1222</v>
      </c>
      <c r="F1659" s="119"/>
      <c r="G1659" s="119" t="s">
        <v>1320</v>
      </c>
      <c r="H1659" s="119">
        <v>4</v>
      </c>
      <c r="I1659" s="119" t="s">
        <v>194</v>
      </c>
      <c r="J1659" s="119">
        <v>2015</v>
      </c>
      <c r="K1659" s="120">
        <v>4.0000000000000001E-3</v>
      </c>
    </row>
    <row r="1660" spans="1:11" x14ac:dyDescent="0.25">
      <c r="A1660" s="119" t="s">
        <v>1316</v>
      </c>
      <c r="B1660" s="119" t="s">
        <v>1317</v>
      </c>
      <c r="C1660" s="119" t="s">
        <v>195</v>
      </c>
      <c r="D1660" s="119" t="s">
        <v>1319</v>
      </c>
      <c r="E1660" s="119" t="s">
        <v>1222</v>
      </c>
      <c r="F1660" s="119"/>
      <c r="G1660" s="119" t="s">
        <v>1320</v>
      </c>
      <c r="H1660" s="119">
        <v>4</v>
      </c>
      <c r="I1660" s="119" t="s">
        <v>194</v>
      </c>
      <c r="J1660" s="119">
        <v>2020</v>
      </c>
      <c r="K1660" s="120">
        <v>4.0000000000000001E-3</v>
      </c>
    </row>
    <row r="1661" spans="1:11" x14ac:dyDescent="0.25">
      <c r="A1661" s="119" t="s">
        <v>1316</v>
      </c>
      <c r="B1661" s="119" t="s">
        <v>1317</v>
      </c>
      <c r="C1661" s="119" t="s">
        <v>195</v>
      </c>
      <c r="D1661" s="119" t="s">
        <v>1319</v>
      </c>
      <c r="E1661" s="119" t="s">
        <v>1222</v>
      </c>
      <c r="F1661" s="119"/>
      <c r="G1661" s="119" t="s">
        <v>1320</v>
      </c>
      <c r="H1661" s="119">
        <v>4</v>
      </c>
      <c r="I1661" s="119" t="s">
        <v>194</v>
      </c>
      <c r="J1661" s="119">
        <v>2030</v>
      </c>
      <c r="K1661" s="120">
        <v>3.0000000000000001E-3</v>
      </c>
    </row>
    <row r="1662" spans="1:11" x14ac:dyDescent="0.25">
      <c r="A1662" s="119" t="s">
        <v>1316</v>
      </c>
      <c r="B1662" s="119" t="s">
        <v>1317</v>
      </c>
      <c r="C1662" s="119" t="s">
        <v>195</v>
      </c>
      <c r="D1662" s="119" t="s">
        <v>1319</v>
      </c>
      <c r="E1662" s="119" t="s">
        <v>1222</v>
      </c>
      <c r="F1662" s="119"/>
      <c r="G1662" s="119" t="s">
        <v>1320</v>
      </c>
      <c r="H1662" s="119">
        <v>4</v>
      </c>
      <c r="I1662" s="119" t="s">
        <v>194</v>
      </c>
      <c r="J1662" s="119">
        <v>2040</v>
      </c>
      <c r="K1662" s="120">
        <v>2.5000000000000001E-3</v>
      </c>
    </row>
    <row r="1663" spans="1:11" x14ac:dyDescent="0.25">
      <c r="A1663" s="119" t="s">
        <v>1316</v>
      </c>
      <c r="B1663" s="119" t="s">
        <v>1317</v>
      </c>
      <c r="C1663" s="119" t="s">
        <v>195</v>
      </c>
      <c r="D1663" s="119" t="s">
        <v>1319</v>
      </c>
      <c r="E1663" s="119" t="s">
        <v>1222</v>
      </c>
      <c r="F1663" s="119"/>
      <c r="G1663" s="119" t="s">
        <v>1320</v>
      </c>
      <c r="H1663" s="119">
        <v>4</v>
      </c>
      <c r="I1663" s="119" t="s">
        <v>194</v>
      </c>
      <c r="J1663" s="119">
        <v>2050</v>
      </c>
      <c r="K1663" s="120">
        <v>2E-3</v>
      </c>
    </row>
    <row r="1664" spans="1:11" x14ac:dyDescent="0.25">
      <c r="A1664" s="119" t="s">
        <v>1316</v>
      </c>
      <c r="B1664" s="119" t="s">
        <v>1317</v>
      </c>
      <c r="C1664" s="119" t="s">
        <v>195</v>
      </c>
      <c r="D1664" s="119" t="s">
        <v>1086</v>
      </c>
      <c r="E1664" s="119" t="s">
        <v>1074</v>
      </c>
      <c r="F1664" s="119"/>
      <c r="G1664" s="119" t="s">
        <v>392</v>
      </c>
      <c r="H1664" s="119"/>
      <c r="I1664" s="119" t="s">
        <v>194</v>
      </c>
      <c r="J1664" s="119">
        <v>2015</v>
      </c>
      <c r="K1664" s="120">
        <v>0</v>
      </c>
    </row>
    <row r="1665" spans="1:11" x14ac:dyDescent="0.25">
      <c r="A1665" s="119" t="s">
        <v>1316</v>
      </c>
      <c r="B1665" s="119" t="s">
        <v>1317</v>
      </c>
      <c r="C1665" s="119" t="s">
        <v>195</v>
      </c>
      <c r="D1665" s="119" t="s">
        <v>1086</v>
      </c>
      <c r="E1665" s="119" t="s">
        <v>1074</v>
      </c>
      <c r="F1665" s="119"/>
      <c r="G1665" s="119" t="s">
        <v>392</v>
      </c>
      <c r="H1665" s="119"/>
      <c r="I1665" s="119" t="s">
        <v>194</v>
      </c>
      <c r="J1665" s="119">
        <v>2020</v>
      </c>
      <c r="K1665" s="120">
        <v>0</v>
      </c>
    </row>
    <row r="1666" spans="1:11" x14ac:dyDescent="0.25">
      <c r="A1666" s="119" t="s">
        <v>1316</v>
      </c>
      <c r="B1666" s="119" t="s">
        <v>1317</v>
      </c>
      <c r="C1666" s="119" t="s">
        <v>195</v>
      </c>
      <c r="D1666" s="119" t="s">
        <v>1086</v>
      </c>
      <c r="E1666" s="119" t="s">
        <v>1074</v>
      </c>
      <c r="F1666" s="119"/>
      <c r="G1666" s="119" t="s">
        <v>392</v>
      </c>
      <c r="H1666" s="119"/>
      <c r="I1666" s="119" t="s">
        <v>194</v>
      </c>
      <c r="J1666" s="119">
        <v>2030</v>
      </c>
      <c r="K1666" s="120">
        <v>0</v>
      </c>
    </row>
    <row r="1667" spans="1:11" x14ac:dyDescent="0.25">
      <c r="A1667" s="119" t="s">
        <v>1316</v>
      </c>
      <c r="B1667" s="119" t="s">
        <v>1317</v>
      </c>
      <c r="C1667" s="119" t="s">
        <v>195</v>
      </c>
      <c r="D1667" s="119" t="s">
        <v>1086</v>
      </c>
      <c r="E1667" s="119" t="s">
        <v>1074</v>
      </c>
      <c r="F1667" s="119"/>
      <c r="G1667" s="119" t="s">
        <v>392</v>
      </c>
      <c r="H1667" s="119"/>
      <c r="I1667" s="119" t="s">
        <v>194</v>
      </c>
      <c r="J1667" s="119">
        <v>2040</v>
      </c>
      <c r="K1667" s="120">
        <v>0</v>
      </c>
    </row>
    <row r="1668" spans="1:11" x14ac:dyDescent="0.25">
      <c r="A1668" s="119" t="s">
        <v>1316</v>
      </c>
      <c r="B1668" s="119" t="s">
        <v>1317</v>
      </c>
      <c r="C1668" s="119" t="s">
        <v>195</v>
      </c>
      <c r="D1668" s="119" t="s">
        <v>1086</v>
      </c>
      <c r="E1668" s="119" t="s">
        <v>1074</v>
      </c>
      <c r="F1668" s="119"/>
      <c r="G1668" s="119" t="s">
        <v>392</v>
      </c>
      <c r="H1668" s="119"/>
      <c r="I1668" s="119" t="s">
        <v>194</v>
      </c>
      <c r="J1668" s="119">
        <v>2050</v>
      </c>
      <c r="K1668" s="120">
        <v>0</v>
      </c>
    </row>
    <row r="1669" spans="1:11" x14ac:dyDescent="0.25">
      <c r="A1669" s="119" t="s">
        <v>1316</v>
      </c>
      <c r="B1669" s="119" t="s">
        <v>1317</v>
      </c>
      <c r="C1669" s="119" t="s">
        <v>195</v>
      </c>
      <c r="D1669" s="119" t="s">
        <v>1321</v>
      </c>
      <c r="E1669" s="119" t="s">
        <v>1222</v>
      </c>
      <c r="F1669" s="119"/>
      <c r="G1669" s="119" t="s">
        <v>344</v>
      </c>
      <c r="H1669" s="119">
        <v>4</v>
      </c>
      <c r="I1669" s="119" t="s">
        <v>987</v>
      </c>
      <c r="J1669" s="119">
        <v>2020</v>
      </c>
      <c r="K1669" s="120">
        <v>0.99</v>
      </c>
    </row>
    <row r="1670" spans="1:11" x14ac:dyDescent="0.25">
      <c r="A1670" s="119" t="s">
        <v>1316</v>
      </c>
      <c r="B1670" s="119" t="s">
        <v>1317</v>
      </c>
      <c r="C1670" s="119" t="s">
        <v>195</v>
      </c>
      <c r="D1670" s="119" t="s">
        <v>1321</v>
      </c>
      <c r="E1670" s="119" t="s">
        <v>1222</v>
      </c>
      <c r="F1670" s="119"/>
      <c r="G1670" s="119" t="s">
        <v>344</v>
      </c>
      <c r="H1670" s="119">
        <v>4</v>
      </c>
      <c r="I1670" s="119" t="s">
        <v>987</v>
      </c>
      <c r="J1670" s="119">
        <v>2050</v>
      </c>
      <c r="K1670" s="120">
        <v>0.99</v>
      </c>
    </row>
    <row r="1671" spans="1:11" x14ac:dyDescent="0.25">
      <c r="A1671" s="119" t="s">
        <v>1316</v>
      </c>
      <c r="B1671" s="119" t="s">
        <v>1317</v>
      </c>
      <c r="C1671" s="119" t="s">
        <v>195</v>
      </c>
      <c r="D1671" s="119" t="s">
        <v>1321</v>
      </c>
      <c r="E1671" s="119" t="s">
        <v>1222</v>
      </c>
      <c r="F1671" s="119"/>
      <c r="G1671" s="119" t="s">
        <v>344</v>
      </c>
      <c r="H1671" s="119">
        <v>4</v>
      </c>
      <c r="I1671" s="119" t="s">
        <v>988</v>
      </c>
      <c r="J1671" s="119">
        <v>2020</v>
      </c>
      <c r="K1671" s="120">
        <v>1.01</v>
      </c>
    </row>
    <row r="1672" spans="1:11" x14ac:dyDescent="0.25">
      <c r="A1672" s="119" t="s">
        <v>1316</v>
      </c>
      <c r="B1672" s="119" t="s">
        <v>1317</v>
      </c>
      <c r="C1672" s="119" t="s">
        <v>195</v>
      </c>
      <c r="D1672" s="119" t="s">
        <v>1321</v>
      </c>
      <c r="E1672" s="119" t="s">
        <v>1222</v>
      </c>
      <c r="F1672" s="119"/>
      <c r="G1672" s="119" t="s">
        <v>344</v>
      </c>
      <c r="H1672" s="119">
        <v>4</v>
      </c>
      <c r="I1672" s="119" t="s">
        <v>988</v>
      </c>
      <c r="J1672" s="119">
        <v>2050</v>
      </c>
      <c r="K1672" s="120">
        <v>1.01</v>
      </c>
    </row>
    <row r="1673" spans="1:11" x14ac:dyDescent="0.25">
      <c r="A1673" s="119" t="s">
        <v>1316</v>
      </c>
      <c r="B1673" s="119" t="s">
        <v>1317</v>
      </c>
      <c r="C1673" s="119" t="s">
        <v>195</v>
      </c>
      <c r="D1673" s="119" t="s">
        <v>1321</v>
      </c>
      <c r="E1673" s="119" t="s">
        <v>1222</v>
      </c>
      <c r="F1673" s="119"/>
      <c r="G1673" s="119" t="s">
        <v>344</v>
      </c>
      <c r="H1673" s="119">
        <v>4</v>
      </c>
      <c r="I1673" s="119" t="s">
        <v>194</v>
      </c>
      <c r="J1673" s="119">
        <v>2015</v>
      </c>
      <c r="K1673" s="120">
        <v>3.9E-2</v>
      </c>
    </row>
    <row r="1674" spans="1:11" x14ac:dyDescent="0.25">
      <c r="A1674" s="119" t="s">
        <v>1316</v>
      </c>
      <c r="B1674" s="119" t="s">
        <v>1317</v>
      </c>
      <c r="C1674" s="119" t="s">
        <v>195</v>
      </c>
      <c r="D1674" s="119" t="s">
        <v>1321</v>
      </c>
      <c r="E1674" s="119" t="s">
        <v>1222</v>
      </c>
      <c r="F1674" s="119"/>
      <c r="G1674" s="119" t="s">
        <v>344</v>
      </c>
      <c r="H1674" s="119">
        <v>4</v>
      </c>
      <c r="I1674" s="119" t="s">
        <v>194</v>
      </c>
      <c r="J1674" s="119">
        <v>2020</v>
      </c>
      <c r="K1674" s="120">
        <v>3.9E-2</v>
      </c>
    </row>
    <row r="1675" spans="1:11" x14ac:dyDescent="0.25">
      <c r="A1675" s="119" t="s">
        <v>1316</v>
      </c>
      <c r="B1675" s="119" t="s">
        <v>1317</v>
      </c>
      <c r="C1675" s="119" t="s">
        <v>195</v>
      </c>
      <c r="D1675" s="119" t="s">
        <v>1321</v>
      </c>
      <c r="E1675" s="119" t="s">
        <v>1222</v>
      </c>
      <c r="F1675" s="119"/>
      <c r="G1675" s="119" t="s">
        <v>344</v>
      </c>
      <c r="H1675" s="119">
        <v>4</v>
      </c>
      <c r="I1675" s="119" t="s">
        <v>194</v>
      </c>
      <c r="J1675" s="119">
        <v>2030</v>
      </c>
      <c r="K1675" s="120">
        <v>3.9E-2</v>
      </c>
    </row>
    <row r="1676" spans="1:11" x14ac:dyDescent="0.25">
      <c r="A1676" s="119" t="s">
        <v>1316</v>
      </c>
      <c r="B1676" s="119" t="s">
        <v>1317</v>
      </c>
      <c r="C1676" s="119" t="s">
        <v>195</v>
      </c>
      <c r="D1676" s="119" t="s">
        <v>1321</v>
      </c>
      <c r="E1676" s="119" t="s">
        <v>1222</v>
      </c>
      <c r="F1676" s="119"/>
      <c r="G1676" s="119" t="s">
        <v>344</v>
      </c>
      <c r="H1676" s="119">
        <v>4</v>
      </c>
      <c r="I1676" s="119" t="s">
        <v>194</v>
      </c>
      <c r="J1676" s="119">
        <v>2040</v>
      </c>
      <c r="K1676" s="120">
        <v>3.9E-2</v>
      </c>
    </row>
    <row r="1677" spans="1:11" x14ac:dyDescent="0.25">
      <c r="A1677" s="119" t="s">
        <v>1316</v>
      </c>
      <c r="B1677" s="119" t="s">
        <v>1317</v>
      </c>
      <c r="C1677" s="119" t="s">
        <v>195</v>
      </c>
      <c r="D1677" s="119" t="s">
        <v>1321</v>
      </c>
      <c r="E1677" s="119" t="s">
        <v>1222</v>
      </c>
      <c r="F1677" s="119"/>
      <c r="G1677" s="119" t="s">
        <v>344</v>
      </c>
      <c r="H1677" s="119">
        <v>4</v>
      </c>
      <c r="I1677" s="119" t="s">
        <v>194</v>
      </c>
      <c r="J1677" s="119">
        <v>2050</v>
      </c>
      <c r="K1677" s="120">
        <v>3.9E-2</v>
      </c>
    </row>
    <row r="1678" spans="1:11" x14ac:dyDescent="0.25">
      <c r="A1678" s="119" t="s">
        <v>1316</v>
      </c>
      <c r="B1678" s="119" t="s">
        <v>1317</v>
      </c>
      <c r="C1678" s="119" t="s">
        <v>195</v>
      </c>
      <c r="D1678" s="119" t="s">
        <v>1322</v>
      </c>
      <c r="E1678" s="119" t="s">
        <v>1222</v>
      </c>
      <c r="F1678" s="119"/>
      <c r="G1678" s="119" t="s">
        <v>1323</v>
      </c>
      <c r="H1678" s="119">
        <v>4</v>
      </c>
      <c r="I1678" s="119" t="s">
        <v>987</v>
      </c>
      <c r="J1678" s="119">
        <v>2020</v>
      </c>
      <c r="K1678" s="120">
        <v>0.93</v>
      </c>
    </row>
    <row r="1679" spans="1:11" x14ac:dyDescent="0.25">
      <c r="A1679" s="119" t="s">
        <v>1316</v>
      </c>
      <c r="B1679" s="119" t="s">
        <v>1317</v>
      </c>
      <c r="C1679" s="119" t="s">
        <v>195</v>
      </c>
      <c r="D1679" s="119" t="s">
        <v>1322</v>
      </c>
      <c r="E1679" s="119" t="s">
        <v>1222</v>
      </c>
      <c r="F1679" s="119"/>
      <c r="G1679" s="119" t="s">
        <v>1323</v>
      </c>
      <c r="H1679" s="119">
        <v>4</v>
      </c>
      <c r="I1679" s="119" t="s">
        <v>987</v>
      </c>
      <c r="J1679" s="119">
        <v>2050</v>
      </c>
      <c r="K1679" s="120">
        <v>0.93</v>
      </c>
    </row>
    <row r="1680" spans="1:11" x14ac:dyDescent="0.25">
      <c r="A1680" s="119" t="s">
        <v>1316</v>
      </c>
      <c r="B1680" s="119" t="s">
        <v>1317</v>
      </c>
      <c r="C1680" s="119" t="s">
        <v>195</v>
      </c>
      <c r="D1680" s="119" t="s">
        <v>1322</v>
      </c>
      <c r="E1680" s="119" t="s">
        <v>1222</v>
      </c>
      <c r="F1680" s="119"/>
      <c r="G1680" s="119" t="s">
        <v>1323</v>
      </c>
      <c r="H1680" s="119">
        <v>4</v>
      </c>
      <c r="I1680" s="119" t="s">
        <v>988</v>
      </c>
      <c r="J1680" s="119">
        <v>2020</v>
      </c>
      <c r="K1680" s="120">
        <v>1.07</v>
      </c>
    </row>
    <row r="1681" spans="1:11" x14ac:dyDescent="0.25">
      <c r="A1681" s="119" t="s">
        <v>1316</v>
      </c>
      <c r="B1681" s="119" t="s">
        <v>1317</v>
      </c>
      <c r="C1681" s="119" t="s">
        <v>195</v>
      </c>
      <c r="D1681" s="119" t="s">
        <v>1322</v>
      </c>
      <c r="E1681" s="119" t="s">
        <v>1222</v>
      </c>
      <c r="F1681" s="119"/>
      <c r="G1681" s="119" t="s">
        <v>1323</v>
      </c>
      <c r="H1681" s="119">
        <v>4</v>
      </c>
      <c r="I1681" s="119" t="s">
        <v>988</v>
      </c>
      <c r="J1681" s="119">
        <v>2050</v>
      </c>
      <c r="K1681" s="120">
        <v>1.07</v>
      </c>
    </row>
    <row r="1682" spans="1:11" x14ac:dyDescent="0.25">
      <c r="A1682" s="119" t="s">
        <v>1316</v>
      </c>
      <c r="B1682" s="119" t="s">
        <v>1317</v>
      </c>
      <c r="C1682" s="119" t="s">
        <v>195</v>
      </c>
      <c r="D1682" s="119" t="s">
        <v>1322</v>
      </c>
      <c r="E1682" s="119" t="s">
        <v>1222</v>
      </c>
      <c r="F1682" s="119"/>
      <c r="G1682" s="119" t="s">
        <v>1323</v>
      </c>
      <c r="H1682" s="119">
        <v>4</v>
      </c>
      <c r="I1682" s="119" t="s">
        <v>194</v>
      </c>
      <c r="J1682" s="119">
        <v>2015</v>
      </c>
      <c r="K1682" s="120">
        <v>4.5999999999999999E-2</v>
      </c>
    </row>
    <row r="1683" spans="1:11" x14ac:dyDescent="0.25">
      <c r="A1683" s="119" t="s">
        <v>1316</v>
      </c>
      <c r="B1683" s="119" t="s">
        <v>1317</v>
      </c>
      <c r="C1683" s="119" t="s">
        <v>195</v>
      </c>
      <c r="D1683" s="119" t="s">
        <v>1322</v>
      </c>
      <c r="E1683" s="119" t="s">
        <v>1222</v>
      </c>
      <c r="F1683" s="119"/>
      <c r="G1683" s="119" t="s">
        <v>1323</v>
      </c>
      <c r="H1683" s="119">
        <v>4</v>
      </c>
      <c r="I1683" s="119" t="s">
        <v>194</v>
      </c>
      <c r="J1683" s="119">
        <v>2020</v>
      </c>
      <c r="K1683" s="120">
        <v>4.5999999999999999E-2</v>
      </c>
    </row>
    <row r="1684" spans="1:11" x14ac:dyDescent="0.25">
      <c r="A1684" s="119" t="s">
        <v>1316</v>
      </c>
      <c r="B1684" s="119" t="s">
        <v>1317</v>
      </c>
      <c r="C1684" s="119" t="s">
        <v>195</v>
      </c>
      <c r="D1684" s="119" t="s">
        <v>1322</v>
      </c>
      <c r="E1684" s="119" t="s">
        <v>1222</v>
      </c>
      <c r="F1684" s="119"/>
      <c r="G1684" s="119" t="s">
        <v>1323</v>
      </c>
      <c r="H1684" s="119">
        <v>4</v>
      </c>
      <c r="I1684" s="119" t="s">
        <v>194</v>
      </c>
      <c r="J1684" s="119">
        <v>2030</v>
      </c>
      <c r="K1684" s="120">
        <v>4.5999999999999999E-2</v>
      </c>
    </row>
    <row r="1685" spans="1:11" x14ac:dyDescent="0.25">
      <c r="A1685" s="119" t="s">
        <v>1316</v>
      </c>
      <c r="B1685" s="119" t="s">
        <v>1317</v>
      </c>
      <c r="C1685" s="119" t="s">
        <v>195</v>
      </c>
      <c r="D1685" s="119" t="s">
        <v>1322</v>
      </c>
      <c r="E1685" s="119" t="s">
        <v>1222</v>
      </c>
      <c r="F1685" s="119"/>
      <c r="G1685" s="119" t="s">
        <v>1323</v>
      </c>
      <c r="H1685" s="119">
        <v>4</v>
      </c>
      <c r="I1685" s="119" t="s">
        <v>194</v>
      </c>
      <c r="J1685" s="119">
        <v>2040</v>
      </c>
      <c r="K1685" s="120">
        <v>4.5999999999999999E-2</v>
      </c>
    </row>
    <row r="1686" spans="1:11" x14ac:dyDescent="0.25">
      <c r="A1686" s="119" t="s">
        <v>1316</v>
      </c>
      <c r="B1686" s="119" t="s">
        <v>1317</v>
      </c>
      <c r="C1686" s="119" t="s">
        <v>195</v>
      </c>
      <c r="D1686" s="119" t="s">
        <v>1322</v>
      </c>
      <c r="E1686" s="119" t="s">
        <v>1222</v>
      </c>
      <c r="F1686" s="119"/>
      <c r="G1686" s="119" t="s">
        <v>1323</v>
      </c>
      <c r="H1686" s="119">
        <v>4</v>
      </c>
      <c r="I1686" s="119" t="s">
        <v>194</v>
      </c>
      <c r="J1686" s="119">
        <v>2050</v>
      </c>
      <c r="K1686" s="120">
        <v>4.5999999999999999E-2</v>
      </c>
    </row>
    <row r="1687" spans="1:11" x14ac:dyDescent="0.25">
      <c r="A1687" s="119" t="s">
        <v>1316</v>
      </c>
      <c r="B1687" s="119" t="s">
        <v>1317</v>
      </c>
      <c r="C1687" s="119" t="s">
        <v>195</v>
      </c>
      <c r="D1687" s="119" t="s">
        <v>1324</v>
      </c>
      <c r="E1687" s="119" t="s">
        <v>1222</v>
      </c>
      <c r="F1687" s="119"/>
      <c r="G1687" s="119" t="s">
        <v>1320</v>
      </c>
      <c r="H1687" s="119">
        <v>4</v>
      </c>
      <c r="I1687" s="119" t="s">
        <v>987</v>
      </c>
      <c r="J1687" s="119">
        <v>2020</v>
      </c>
      <c r="K1687" s="120">
        <v>0.5</v>
      </c>
    </row>
    <row r="1688" spans="1:11" x14ac:dyDescent="0.25">
      <c r="A1688" s="119" t="s">
        <v>1316</v>
      </c>
      <c r="B1688" s="119" t="s">
        <v>1317</v>
      </c>
      <c r="C1688" s="119" t="s">
        <v>195</v>
      </c>
      <c r="D1688" s="119" t="s">
        <v>1324</v>
      </c>
      <c r="E1688" s="119" t="s">
        <v>1222</v>
      </c>
      <c r="F1688" s="119"/>
      <c r="G1688" s="119" t="s">
        <v>1320</v>
      </c>
      <c r="H1688" s="119">
        <v>4</v>
      </c>
      <c r="I1688" s="119" t="s">
        <v>987</v>
      </c>
      <c r="J1688" s="119">
        <v>2050</v>
      </c>
      <c r="K1688" s="120">
        <v>0.75</v>
      </c>
    </row>
    <row r="1689" spans="1:11" x14ac:dyDescent="0.25">
      <c r="A1689" s="119" t="s">
        <v>1316</v>
      </c>
      <c r="B1689" s="119" t="s">
        <v>1317</v>
      </c>
      <c r="C1689" s="119" t="s">
        <v>195</v>
      </c>
      <c r="D1689" s="119" t="s">
        <v>1324</v>
      </c>
      <c r="E1689" s="119" t="s">
        <v>1222</v>
      </c>
      <c r="F1689" s="119"/>
      <c r="G1689" s="119" t="s">
        <v>1320</v>
      </c>
      <c r="H1689" s="119">
        <v>4</v>
      </c>
      <c r="I1689" s="119" t="s">
        <v>988</v>
      </c>
      <c r="J1689" s="119">
        <v>2020</v>
      </c>
      <c r="K1689" s="120">
        <v>1.5</v>
      </c>
    </row>
    <row r="1690" spans="1:11" x14ac:dyDescent="0.25">
      <c r="A1690" s="119" t="s">
        <v>1316</v>
      </c>
      <c r="B1690" s="119" t="s">
        <v>1317</v>
      </c>
      <c r="C1690" s="119" t="s">
        <v>195</v>
      </c>
      <c r="D1690" s="119" t="s">
        <v>1324</v>
      </c>
      <c r="E1690" s="119" t="s">
        <v>1222</v>
      </c>
      <c r="F1690" s="119"/>
      <c r="G1690" s="119" t="s">
        <v>1320</v>
      </c>
      <c r="H1690" s="119">
        <v>4</v>
      </c>
      <c r="I1690" s="119" t="s">
        <v>988</v>
      </c>
      <c r="J1690" s="119">
        <v>2050</v>
      </c>
      <c r="K1690" s="120">
        <v>1.25</v>
      </c>
    </row>
    <row r="1691" spans="1:11" x14ac:dyDescent="0.25">
      <c r="A1691" s="119" t="s">
        <v>1316</v>
      </c>
      <c r="B1691" s="119" t="s">
        <v>1317</v>
      </c>
      <c r="C1691" s="119" t="s">
        <v>195</v>
      </c>
      <c r="D1691" s="119" t="s">
        <v>1324</v>
      </c>
      <c r="E1691" s="119" t="s">
        <v>1222</v>
      </c>
      <c r="F1691" s="119"/>
      <c r="G1691" s="119" t="s">
        <v>1320</v>
      </c>
      <c r="H1691" s="119">
        <v>4</v>
      </c>
      <c r="I1691" s="119" t="s">
        <v>194</v>
      </c>
      <c r="J1691" s="119">
        <v>2015</v>
      </c>
      <c r="K1691" s="120">
        <v>2.5000000000000001E-2</v>
      </c>
    </row>
    <row r="1692" spans="1:11" x14ac:dyDescent="0.25">
      <c r="A1692" s="119" t="s">
        <v>1316</v>
      </c>
      <c r="B1692" s="119" t="s">
        <v>1317</v>
      </c>
      <c r="C1692" s="119" t="s">
        <v>195</v>
      </c>
      <c r="D1692" s="119" t="s">
        <v>1324</v>
      </c>
      <c r="E1692" s="119" t="s">
        <v>1222</v>
      </c>
      <c r="F1692" s="119"/>
      <c r="G1692" s="119" t="s">
        <v>1320</v>
      </c>
      <c r="H1692" s="119">
        <v>4</v>
      </c>
      <c r="I1692" s="119" t="s">
        <v>194</v>
      </c>
      <c r="J1692" s="119">
        <v>2020</v>
      </c>
      <c r="K1692" s="120">
        <v>2.4E-2</v>
      </c>
    </row>
    <row r="1693" spans="1:11" x14ac:dyDescent="0.25">
      <c r="A1693" s="119" t="s">
        <v>1316</v>
      </c>
      <c r="B1693" s="119" t="s">
        <v>1317</v>
      </c>
      <c r="C1693" s="119" t="s">
        <v>195</v>
      </c>
      <c r="D1693" s="119" t="s">
        <v>1324</v>
      </c>
      <c r="E1693" s="119" t="s">
        <v>1222</v>
      </c>
      <c r="F1693" s="119"/>
      <c r="G1693" s="119" t="s">
        <v>1320</v>
      </c>
      <c r="H1693" s="119">
        <v>4</v>
      </c>
      <c r="I1693" s="119" t="s">
        <v>194</v>
      </c>
      <c r="J1693" s="119">
        <v>2030</v>
      </c>
      <c r="K1693" s="120">
        <v>2.1999999999999999E-2</v>
      </c>
    </row>
    <row r="1694" spans="1:11" x14ac:dyDescent="0.25">
      <c r="A1694" s="119" t="s">
        <v>1316</v>
      </c>
      <c r="B1694" s="119" t="s">
        <v>1317</v>
      </c>
      <c r="C1694" s="119" t="s">
        <v>195</v>
      </c>
      <c r="D1694" s="119" t="s">
        <v>1324</v>
      </c>
      <c r="E1694" s="119" t="s">
        <v>1222</v>
      </c>
      <c r="F1694" s="119"/>
      <c r="G1694" s="119" t="s">
        <v>1320</v>
      </c>
      <c r="H1694" s="119">
        <v>4</v>
      </c>
      <c r="I1694" s="119" t="s">
        <v>194</v>
      </c>
      <c r="J1694" s="119">
        <v>2040</v>
      </c>
      <c r="K1694" s="120">
        <v>0.02</v>
      </c>
    </row>
    <row r="1695" spans="1:11" x14ac:dyDescent="0.25">
      <c r="A1695" s="119" t="s">
        <v>1316</v>
      </c>
      <c r="B1695" s="119" t="s">
        <v>1317</v>
      </c>
      <c r="C1695" s="119" t="s">
        <v>195</v>
      </c>
      <c r="D1695" s="119" t="s">
        <v>1324</v>
      </c>
      <c r="E1695" s="119" t="s">
        <v>1222</v>
      </c>
      <c r="F1695" s="119"/>
      <c r="G1695" s="119" t="s">
        <v>1320</v>
      </c>
      <c r="H1695" s="119">
        <v>4</v>
      </c>
      <c r="I1695" s="119" t="s">
        <v>194</v>
      </c>
      <c r="J1695" s="119">
        <v>2050</v>
      </c>
      <c r="K1695" s="120">
        <v>1.7999999999999999E-2</v>
      </c>
    </row>
    <row r="1696" spans="1:11" x14ac:dyDescent="0.25">
      <c r="A1696" s="119" t="s">
        <v>1316</v>
      </c>
      <c r="B1696" s="119" t="s">
        <v>1317</v>
      </c>
      <c r="C1696" s="119" t="s">
        <v>195</v>
      </c>
      <c r="D1696" s="119" t="s">
        <v>354</v>
      </c>
      <c r="E1696" s="119" t="s">
        <v>1163</v>
      </c>
      <c r="F1696" s="119"/>
      <c r="G1696" s="119"/>
      <c r="H1696" s="119"/>
      <c r="I1696" s="119" t="s">
        <v>194</v>
      </c>
      <c r="J1696" s="119">
        <v>2015</v>
      </c>
      <c r="K1696" s="120">
        <v>2</v>
      </c>
    </row>
    <row r="1697" spans="1:11" x14ac:dyDescent="0.25">
      <c r="A1697" s="119" t="s">
        <v>1316</v>
      </c>
      <c r="B1697" s="119" t="s">
        <v>1317</v>
      </c>
      <c r="C1697" s="119" t="s">
        <v>195</v>
      </c>
      <c r="D1697" s="119" t="s">
        <v>354</v>
      </c>
      <c r="E1697" s="119" t="s">
        <v>1163</v>
      </c>
      <c r="F1697" s="119"/>
      <c r="G1697" s="119"/>
      <c r="H1697" s="119"/>
      <c r="I1697" s="119" t="s">
        <v>194</v>
      </c>
      <c r="J1697" s="119">
        <v>2020</v>
      </c>
      <c r="K1697" s="120">
        <v>2</v>
      </c>
    </row>
    <row r="1698" spans="1:11" x14ac:dyDescent="0.25">
      <c r="A1698" s="119" t="s">
        <v>1316</v>
      </c>
      <c r="B1698" s="119" t="s">
        <v>1317</v>
      </c>
      <c r="C1698" s="119" t="s">
        <v>195</v>
      </c>
      <c r="D1698" s="119" t="s">
        <v>354</v>
      </c>
      <c r="E1698" s="119" t="s">
        <v>1163</v>
      </c>
      <c r="F1698" s="119"/>
      <c r="G1698" s="119"/>
      <c r="H1698" s="119"/>
      <c r="I1698" s="119" t="s">
        <v>194</v>
      </c>
      <c r="J1698" s="119">
        <v>2030</v>
      </c>
      <c r="K1698" s="120">
        <v>2</v>
      </c>
    </row>
    <row r="1699" spans="1:11" x14ac:dyDescent="0.25">
      <c r="A1699" s="119" t="s">
        <v>1316</v>
      </c>
      <c r="B1699" s="119" t="s">
        <v>1317</v>
      </c>
      <c r="C1699" s="119" t="s">
        <v>195</v>
      </c>
      <c r="D1699" s="119" t="s">
        <v>354</v>
      </c>
      <c r="E1699" s="119" t="s">
        <v>1163</v>
      </c>
      <c r="F1699" s="119"/>
      <c r="G1699" s="119"/>
      <c r="H1699" s="119"/>
      <c r="I1699" s="119" t="s">
        <v>194</v>
      </c>
      <c r="J1699" s="119">
        <v>2040</v>
      </c>
      <c r="K1699" s="120">
        <v>2</v>
      </c>
    </row>
    <row r="1700" spans="1:11" x14ac:dyDescent="0.25">
      <c r="A1700" s="119" t="s">
        <v>1316</v>
      </c>
      <c r="B1700" s="119" t="s">
        <v>1317</v>
      </c>
      <c r="C1700" s="119" t="s">
        <v>195</v>
      </c>
      <c r="D1700" s="119" t="s">
        <v>354</v>
      </c>
      <c r="E1700" s="119" t="s">
        <v>1163</v>
      </c>
      <c r="F1700" s="119"/>
      <c r="G1700" s="119"/>
      <c r="H1700" s="119"/>
      <c r="I1700" s="119" t="s">
        <v>194</v>
      </c>
      <c r="J1700" s="119">
        <v>2050</v>
      </c>
      <c r="K1700" s="120">
        <v>2</v>
      </c>
    </row>
    <row r="1701" spans="1:11" x14ac:dyDescent="0.25">
      <c r="A1701" s="119" t="s">
        <v>1316</v>
      </c>
      <c r="B1701" s="119" t="s">
        <v>1317</v>
      </c>
      <c r="C1701" s="119" t="s">
        <v>195</v>
      </c>
      <c r="D1701" s="119" t="s">
        <v>215</v>
      </c>
      <c r="E1701" s="119" t="s">
        <v>202</v>
      </c>
      <c r="F1701" s="119"/>
      <c r="G1701" s="119"/>
      <c r="H1701" s="119"/>
      <c r="I1701" s="119" t="s">
        <v>194</v>
      </c>
      <c r="J1701" s="119">
        <v>2015</v>
      </c>
      <c r="K1701" s="120">
        <v>25</v>
      </c>
    </row>
    <row r="1702" spans="1:11" x14ac:dyDescent="0.25">
      <c r="A1702" s="119" t="s">
        <v>1316</v>
      </c>
      <c r="B1702" s="119" t="s">
        <v>1317</v>
      </c>
      <c r="C1702" s="119" t="s">
        <v>195</v>
      </c>
      <c r="D1702" s="119" t="s">
        <v>215</v>
      </c>
      <c r="E1702" s="119" t="s">
        <v>202</v>
      </c>
      <c r="F1702" s="119"/>
      <c r="G1702" s="119"/>
      <c r="H1702" s="119"/>
      <c r="I1702" s="119" t="s">
        <v>194</v>
      </c>
      <c r="J1702" s="119">
        <v>2020</v>
      </c>
      <c r="K1702" s="120">
        <v>25</v>
      </c>
    </row>
    <row r="1703" spans="1:11" x14ac:dyDescent="0.25">
      <c r="A1703" s="119" t="s">
        <v>1316</v>
      </c>
      <c r="B1703" s="119" t="s">
        <v>1317</v>
      </c>
      <c r="C1703" s="119" t="s">
        <v>195</v>
      </c>
      <c r="D1703" s="119" t="s">
        <v>215</v>
      </c>
      <c r="E1703" s="119" t="s">
        <v>202</v>
      </c>
      <c r="F1703" s="119"/>
      <c r="G1703" s="119"/>
      <c r="H1703" s="119"/>
      <c r="I1703" s="119" t="s">
        <v>194</v>
      </c>
      <c r="J1703" s="119">
        <v>2030</v>
      </c>
      <c r="K1703" s="120">
        <v>25</v>
      </c>
    </row>
    <row r="1704" spans="1:11" x14ac:dyDescent="0.25">
      <c r="A1704" s="119" t="s">
        <v>1316</v>
      </c>
      <c r="B1704" s="119" t="s">
        <v>1317</v>
      </c>
      <c r="C1704" s="119" t="s">
        <v>195</v>
      </c>
      <c r="D1704" s="119" t="s">
        <v>215</v>
      </c>
      <c r="E1704" s="119" t="s">
        <v>202</v>
      </c>
      <c r="F1704" s="119"/>
      <c r="G1704" s="119"/>
      <c r="H1704" s="119"/>
      <c r="I1704" s="119" t="s">
        <v>194</v>
      </c>
      <c r="J1704" s="119">
        <v>2040</v>
      </c>
      <c r="K1704" s="120">
        <v>25</v>
      </c>
    </row>
    <row r="1705" spans="1:11" x14ac:dyDescent="0.25">
      <c r="A1705" s="119" t="s">
        <v>1316</v>
      </c>
      <c r="B1705" s="119" t="s">
        <v>1317</v>
      </c>
      <c r="C1705" s="119" t="s">
        <v>195</v>
      </c>
      <c r="D1705" s="119" t="s">
        <v>215</v>
      </c>
      <c r="E1705" s="119" t="s">
        <v>202</v>
      </c>
      <c r="F1705" s="119"/>
      <c r="G1705" s="119"/>
      <c r="H1705" s="119"/>
      <c r="I1705" s="119" t="s">
        <v>194</v>
      </c>
      <c r="J1705" s="119">
        <v>2050</v>
      </c>
      <c r="K1705" s="120">
        <v>25</v>
      </c>
    </row>
    <row r="1706" spans="1:11" x14ac:dyDescent="0.25">
      <c r="A1706" s="119" t="s">
        <v>1316</v>
      </c>
      <c r="B1706" s="119" t="s">
        <v>1317</v>
      </c>
      <c r="C1706" s="119" t="s">
        <v>195</v>
      </c>
      <c r="D1706" s="119" t="s">
        <v>1325</v>
      </c>
      <c r="E1706" s="119" t="s">
        <v>1228</v>
      </c>
      <c r="F1706" s="119"/>
      <c r="G1706" s="119" t="s">
        <v>199</v>
      </c>
      <c r="H1706" s="119">
        <v>1</v>
      </c>
      <c r="I1706" s="119" t="s">
        <v>987</v>
      </c>
      <c r="J1706" s="119">
        <v>2020</v>
      </c>
      <c r="K1706" s="120">
        <v>0.5</v>
      </c>
    </row>
    <row r="1707" spans="1:11" x14ac:dyDescent="0.25">
      <c r="A1707" s="119" t="s">
        <v>1316</v>
      </c>
      <c r="B1707" s="119" t="s">
        <v>1317</v>
      </c>
      <c r="C1707" s="119" t="s">
        <v>195</v>
      </c>
      <c r="D1707" s="119" t="s">
        <v>1325</v>
      </c>
      <c r="E1707" s="119" t="s">
        <v>1228</v>
      </c>
      <c r="F1707" s="119"/>
      <c r="G1707" s="119" t="s">
        <v>199</v>
      </c>
      <c r="H1707" s="119">
        <v>1</v>
      </c>
      <c r="I1707" s="119" t="s">
        <v>987</v>
      </c>
      <c r="J1707" s="119">
        <v>2050</v>
      </c>
      <c r="K1707" s="120">
        <v>0.5</v>
      </c>
    </row>
    <row r="1708" spans="1:11" x14ac:dyDescent="0.25">
      <c r="A1708" s="119" t="s">
        <v>1316</v>
      </c>
      <c r="B1708" s="119" t="s">
        <v>1317</v>
      </c>
      <c r="C1708" s="119" t="s">
        <v>195</v>
      </c>
      <c r="D1708" s="119" t="s">
        <v>1325</v>
      </c>
      <c r="E1708" s="119" t="s">
        <v>1228</v>
      </c>
      <c r="F1708" s="119"/>
      <c r="G1708" s="119" t="s">
        <v>199</v>
      </c>
      <c r="H1708" s="119">
        <v>1</v>
      </c>
      <c r="I1708" s="119" t="s">
        <v>988</v>
      </c>
      <c r="J1708" s="119">
        <v>2020</v>
      </c>
      <c r="K1708" s="120">
        <v>2</v>
      </c>
    </row>
    <row r="1709" spans="1:11" x14ac:dyDescent="0.25">
      <c r="A1709" s="119" t="s">
        <v>1316</v>
      </c>
      <c r="B1709" s="119" t="s">
        <v>1317</v>
      </c>
      <c r="C1709" s="119" t="s">
        <v>195</v>
      </c>
      <c r="D1709" s="119" t="s">
        <v>1325</v>
      </c>
      <c r="E1709" s="119" t="s">
        <v>1228</v>
      </c>
      <c r="F1709" s="119"/>
      <c r="G1709" s="119" t="s">
        <v>199</v>
      </c>
      <c r="H1709" s="119">
        <v>1</v>
      </c>
      <c r="I1709" s="119" t="s">
        <v>988</v>
      </c>
      <c r="J1709" s="119">
        <v>2050</v>
      </c>
      <c r="K1709" s="120">
        <v>2</v>
      </c>
    </row>
    <row r="1710" spans="1:11" x14ac:dyDescent="0.25">
      <c r="A1710" s="119" t="s">
        <v>1316</v>
      </c>
      <c r="B1710" s="119" t="s">
        <v>1317</v>
      </c>
      <c r="C1710" s="119" t="s">
        <v>195</v>
      </c>
      <c r="D1710" s="119" t="s">
        <v>1325</v>
      </c>
      <c r="E1710" s="119" t="s">
        <v>1228</v>
      </c>
      <c r="F1710" s="119"/>
      <c r="G1710" s="119" t="s">
        <v>199</v>
      </c>
      <c r="H1710" s="119">
        <v>1</v>
      </c>
      <c r="I1710" s="119" t="s">
        <v>194</v>
      </c>
      <c r="J1710" s="119">
        <v>2015</v>
      </c>
      <c r="K1710" s="120">
        <v>100</v>
      </c>
    </row>
    <row r="1711" spans="1:11" x14ac:dyDescent="0.25">
      <c r="A1711" s="119" t="s">
        <v>1316</v>
      </c>
      <c r="B1711" s="119" t="s">
        <v>1317</v>
      </c>
      <c r="C1711" s="119" t="s">
        <v>195</v>
      </c>
      <c r="D1711" s="119" t="s">
        <v>1325</v>
      </c>
      <c r="E1711" s="119" t="s">
        <v>1228</v>
      </c>
      <c r="F1711" s="119"/>
      <c r="G1711" s="119" t="s">
        <v>199</v>
      </c>
      <c r="H1711" s="119">
        <v>1</v>
      </c>
      <c r="I1711" s="119" t="s">
        <v>194</v>
      </c>
      <c r="J1711" s="119">
        <v>2020</v>
      </c>
      <c r="K1711" s="120">
        <v>100</v>
      </c>
    </row>
    <row r="1712" spans="1:11" x14ac:dyDescent="0.25">
      <c r="A1712" s="119" t="s">
        <v>1316</v>
      </c>
      <c r="B1712" s="119" t="s">
        <v>1317</v>
      </c>
      <c r="C1712" s="119" t="s">
        <v>195</v>
      </c>
      <c r="D1712" s="119" t="s">
        <v>1325</v>
      </c>
      <c r="E1712" s="119" t="s">
        <v>1228</v>
      </c>
      <c r="F1712" s="119"/>
      <c r="G1712" s="119" t="s">
        <v>199</v>
      </c>
      <c r="H1712" s="119">
        <v>1</v>
      </c>
      <c r="I1712" s="119" t="s">
        <v>194</v>
      </c>
      <c r="J1712" s="119">
        <v>2030</v>
      </c>
      <c r="K1712" s="120">
        <v>100</v>
      </c>
    </row>
    <row r="1713" spans="1:11" x14ac:dyDescent="0.25">
      <c r="A1713" s="119" t="s">
        <v>1316</v>
      </c>
      <c r="B1713" s="119" t="s">
        <v>1317</v>
      </c>
      <c r="C1713" s="119" t="s">
        <v>195</v>
      </c>
      <c r="D1713" s="119" t="s">
        <v>1325</v>
      </c>
      <c r="E1713" s="119" t="s">
        <v>1228</v>
      </c>
      <c r="F1713" s="119"/>
      <c r="G1713" s="119" t="s">
        <v>199</v>
      </c>
      <c r="H1713" s="119">
        <v>1</v>
      </c>
      <c r="I1713" s="119" t="s">
        <v>194</v>
      </c>
      <c r="J1713" s="119">
        <v>2040</v>
      </c>
      <c r="K1713" s="120">
        <v>100</v>
      </c>
    </row>
    <row r="1714" spans="1:11" x14ac:dyDescent="0.25">
      <c r="A1714" s="119" t="s">
        <v>1316</v>
      </c>
      <c r="B1714" s="119" t="s">
        <v>1317</v>
      </c>
      <c r="C1714" s="119" t="s">
        <v>195</v>
      </c>
      <c r="D1714" s="119" t="s">
        <v>1325</v>
      </c>
      <c r="E1714" s="119" t="s">
        <v>1228</v>
      </c>
      <c r="F1714" s="119"/>
      <c r="G1714" s="119" t="s">
        <v>199</v>
      </c>
      <c r="H1714" s="119">
        <v>1</v>
      </c>
      <c r="I1714" s="119" t="s">
        <v>194</v>
      </c>
      <c r="J1714" s="119">
        <v>2050</v>
      </c>
      <c r="K1714" s="120">
        <v>100</v>
      </c>
    </row>
    <row r="1715" spans="1:11" x14ac:dyDescent="0.25">
      <c r="A1715" s="119" t="s">
        <v>1316</v>
      </c>
      <c r="B1715" s="119" t="s">
        <v>1317</v>
      </c>
      <c r="C1715" s="119" t="s">
        <v>195</v>
      </c>
      <c r="D1715" s="119" t="s">
        <v>1326</v>
      </c>
      <c r="E1715" s="119" t="s">
        <v>1090</v>
      </c>
      <c r="F1715" s="119"/>
      <c r="G1715" s="119" t="s">
        <v>595</v>
      </c>
      <c r="H1715" s="119"/>
      <c r="I1715" s="119" t="s">
        <v>987</v>
      </c>
      <c r="J1715" s="119">
        <v>2020</v>
      </c>
      <c r="K1715" s="120">
        <v>0.5</v>
      </c>
    </row>
    <row r="1716" spans="1:11" x14ac:dyDescent="0.25">
      <c r="A1716" s="119" t="s">
        <v>1316</v>
      </c>
      <c r="B1716" s="119" t="s">
        <v>1317</v>
      </c>
      <c r="C1716" s="119" t="s">
        <v>195</v>
      </c>
      <c r="D1716" s="119" t="s">
        <v>1326</v>
      </c>
      <c r="E1716" s="119" t="s">
        <v>1090</v>
      </c>
      <c r="F1716" s="119"/>
      <c r="G1716" s="119" t="s">
        <v>595</v>
      </c>
      <c r="H1716" s="119"/>
      <c r="I1716" s="119" t="s">
        <v>987</v>
      </c>
      <c r="J1716" s="119">
        <v>2050</v>
      </c>
      <c r="K1716" s="120">
        <v>0.5</v>
      </c>
    </row>
    <row r="1717" spans="1:11" x14ac:dyDescent="0.25">
      <c r="A1717" s="119" t="s">
        <v>1316</v>
      </c>
      <c r="B1717" s="119" t="s">
        <v>1317</v>
      </c>
      <c r="C1717" s="119" t="s">
        <v>195</v>
      </c>
      <c r="D1717" s="119" t="s">
        <v>1326</v>
      </c>
      <c r="E1717" s="119" t="s">
        <v>1090</v>
      </c>
      <c r="F1717" s="119"/>
      <c r="G1717" s="119" t="s">
        <v>595</v>
      </c>
      <c r="H1717" s="119"/>
      <c r="I1717" s="119" t="s">
        <v>988</v>
      </c>
      <c r="J1717" s="119">
        <v>2020</v>
      </c>
      <c r="K1717" s="120">
        <v>2</v>
      </c>
    </row>
    <row r="1718" spans="1:11" x14ac:dyDescent="0.25">
      <c r="A1718" s="119" t="s">
        <v>1316</v>
      </c>
      <c r="B1718" s="119" t="s">
        <v>1317</v>
      </c>
      <c r="C1718" s="119" t="s">
        <v>195</v>
      </c>
      <c r="D1718" s="119" t="s">
        <v>1326</v>
      </c>
      <c r="E1718" s="119" t="s">
        <v>1090</v>
      </c>
      <c r="F1718" s="119"/>
      <c r="G1718" s="119" t="s">
        <v>595</v>
      </c>
      <c r="H1718" s="119"/>
      <c r="I1718" s="119" t="s">
        <v>988</v>
      </c>
      <c r="J1718" s="119">
        <v>2050</v>
      </c>
      <c r="K1718" s="120">
        <v>2</v>
      </c>
    </row>
    <row r="1719" spans="1:11" x14ac:dyDescent="0.25">
      <c r="A1719" s="119" t="s">
        <v>1316</v>
      </c>
      <c r="B1719" s="119" t="s">
        <v>1317</v>
      </c>
      <c r="C1719" s="119" t="s">
        <v>195</v>
      </c>
      <c r="D1719" s="119" t="s">
        <v>1326</v>
      </c>
      <c r="E1719" s="119" t="s">
        <v>1090</v>
      </c>
      <c r="F1719" s="119"/>
      <c r="G1719" s="119" t="s">
        <v>595</v>
      </c>
      <c r="H1719" s="119"/>
      <c r="I1719" s="119" t="s">
        <v>194</v>
      </c>
      <c r="J1719" s="119">
        <v>2015</v>
      </c>
      <c r="K1719" s="120">
        <v>125</v>
      </c>
    </row>
    <row r="1720" spans="1:11" x14ac:dyDescent="0.25">
      <c r="A1720" s="119" t="s">
        <v>1316</v>
      </c>
      <c r="B1720" s="119" t="s">
        <v>1317</v>
      </c>
      <c r="C1720" s="119" t="s">
        <v>195</v>
      </c>
      <c r="D1720" s="119" t="s">
        <v>1326</v>
      </c>
      <c r="E1720" s="119" t="s">
        <v>1090</v>
      </c>
      <c r="F1720" s="119"/>
      <c r="G1720" s="119" t="s">
        <v>595</v>
      </c>
      <c r="H1720" s="119"/>
      <c r="I1720" s="119" t="s">
        <v>194</v>
      </c>
      <c r="J1720" s="119">
        <v>2020</v>
      </c>
      <c r="K1720" s="120">
        <v>125</v>
      </c>
    </row>
    <row r="1721" spans="1:11" x14ac:dyDescent="0.25">
      <c r="A1721" s="119" t="s">
        <v>1316</v>
      </c>
      <c r="B1721" s="119" t="s">
        <v>1317</v>
      </c>
      <c r="C1721" s="119" t="s">
        <v>195</v>
      </c>
      <c r="D1721" s="119" t="s">
        <v>1326</v>
      </c>
      <c r="E1721" s="119" t="s">
        <v>1090</v>
      </c>
      <c r="F1721" s="119"/>
      <c r="G1721" s="119" t="s">
        <v>595</v>
      </c>
      <c r="H1721" s="119"/>
      <c r="I1721" s="119" t="s">
        <v>194</v>
      </c>
      <c r="J1721" s="119">
        <v>2030</v>
      </c>
      <c r="K1721" s="120">
        <v>125</v>
      </c>
    </row>
    <row r="1722" spans="1:11" x14ac:dyDescent="0.25">
      <c r="A1722" s="119" t="s">
        <v>1316</v>
      </c>
      <c r="B1722" s="119" t="s">
        <v>1317</v>
      </c>
      <c r="C1722" s="119" t="s">
        <v>195</v>
      </c>
      <c r="D1722" s="119" t="s">
        <v>1326</v>
      </c>
      <c r="E1722" s="119" t="s">
        <v>1090</v>
      </c>
      <c r="F1722" s="119"/>
      <c r="G1722" s="119" t="s">
        <v>595</v>
      </c>
      <c r="H1722" s="119"/>
      <c r="I1722" s="119" t="s">
        <v>194</v>
      </c>
      <c r="J1722" s="119">
        <v>2040</v>
      </c>
      <c r="K1722" s="120">
        <v>125</v>
      </c>
    </row>
    <row r="1723" spans="1:11" x14ac:dyDescent="0.25">
      <c r="A1723" s="119" t="s">
        <v>1316</v>
      </c>
      <c r="B1723" s="119" t="s">
        <v>1317</v>
      </c>
      <c r="C1723" s="119" t="s">
        <v>195</v>
      </c>
      <c r="D1723" s="119" t="s">
        <v>1326</v>
      </c>
      <c r="E1723" s="119" t="s">
        <v>1090</v>
      </c>
      <c r="F1723" s="119"/>
      <c r="G1723" s="119" t="s">
        <v>595</v>
      </c>
      <c r="H1723" s="119"/>
      <c r="I1723" s="119" t="s">
        <v>194</v>
      </c>
      <c r="J1723" s="119">
        <v>2050</v>
      </c>
      <c r="K1723" s="120">
        <v>125</v>
      </c>
    </row>
    <row r="1724" spans="1:11" x14ac:dyDescent="0.25">
      <c r="A1724" s="119" t="s">
        <v>1316</v>
      </c>
      <c r="B1724" s="119" t="s">
        <v>1317</v>
      </c>
      <c r="C1724" s="119" t="s">
        <v>195</v>
      </c>
      <c r="D1724" s="119" t="s">
        <v>1327</v>
      </c>
      <c r="E1724" s="119" t="s">
        <v>1222</v>
      </c>
      <c r="F1724" s="119"/>
      <c r="G1724" s="119" t="s">
        <v>1320</v>
      </c>
      <c r="H1724" s="119">
        <v>4</v>
      </c>
      <c r="I1724" s="119" t="s">
        <v>987</v>
      </c>
      <c r="J1724" s="119">
        <v>2020</v>
      </c>
      <c r="K1724" s="120">
        <v>0.99</v>
      </c>
    </row>
    <row r="1725" spans="1:11" x14ac:dyDescent="0.25">
      <c r="A1725" s="119" t="s">
        <v>1316</v>
      </c>
      <c r="B1725" s="119" t="s">
        <v>1317</v>
      </c>
      <c r="C1725" s="119" t="s">
        <v>195</v>
      </c>
      <c r="D1725" s="119" t="s">
        <v>1327</v>
      </c>
      <c r="E1725" s="119" t="s">
        <v>1222</v>
      </c>
      <c r="F1725" s="119"/>
      <c r="G1725" s="119" t="s">
        <v>1320</v>
      </c>
      <c r="H1725" s="119">
        <v>4</v>
      </c>
      <c r="I1725" s="119" t="s">
        <v>987</v>
      </c>
      <c r="J1725" s="119">
        <v>2050</v>
      </c>
      <c r="K1725" s="120">
        <v>0.99</v>
      </c>
    </row>
    <row r="1726" spans="1:11" x14ac:dyDescent="0.25">
      <c r="A1726" s="119" t="s">
        <v>1316</v>
      </c>
      <c r="B1726" s="119" t="s">
        <v>1317</v>
      </c>
      <c r="C1726" s="119" t="s">
        <v>195</v>
      </c>
      <c r="D1726" s="119" t="s">
        <v>1327</v>
      </c>
      <c r="E1726" s="119" t="s">
        <v>1222</v>
      </c>
      <c r="F1726" s="119"/>
      <c r="G1726" s="119" t="s">
        <v>1320</v>
      </c>
      <c r="H1726" s="119">
        <v>4</v>
      </c>
      <c r="I1726" s="119" t="s">
        <v>988</v>
      </c>
      <c r="J1726" s="119">
        <v>2020</v>
      </c>
      <c r="K1726" s="120">
        <v>1.01</v>
      </c>
    </row>
    <row r="1727" spans="1:11" x14ac:dyDescent="0.25">
      <c r="A1727" s="119" t="s">
        <v>1316</v>
      </c>
      <c r="B1727" s="119" t="s">
        <v>1317</v>
      </c>
      <c r="C1727" s="119" t="s">
        <v>195</v>
      </c>
      <c r="D1727" s="119" t="s">
        <v>1327</v>
      </c>
      <c r="E1727" s="119" t="s">
        <v>1222</v>
      </c>
      <c r="F1727" s="119"/>
      <c r="G1727" s="119" t="s">
        <v>1320</v>
      </c>
      <c r="H1727" s="119">
        <v>4</v>
      </c>
      <c r="I1727" s="119" t="s">
        <v>988</v>
      </c>
      <c r="J1727" s="119">
        <v>2050</v>
      </c>
      <c r="K1727" s="120">
        <v>1.01</v>
      </c>
    </row>
    <row r="1728" spans="1:11" x14ac:dyDescent="0.25">
      <c r="A1728" s="119" t="s">
        <v>1316</v>
      </c>
      <c r="B1728" s="119" t="s">
        <v>1317</v>
      </c>
      <c r="C1728" s="119" t="s">
        <v>195</v>
      </c>
      <c r="D1728" s="119" t="s">
        <v>1327</v>
      </c>
      <c r="E1728" s="119" t="s">
        <v>1222</v>
      </c>
      <c r="F1728" s="119"/>
      <c r="G1728" s="119" t="s">
        <v>1320</v>
      </c>
      <c r="H1728" s="119">
        <v>4</v>
      </c>
      <c r="I1728" s="119" t="s">
        <v>194</v>
      </c>
      <c r="J1728" s="119">
        <v>2015</v>
      </c>
      <c r="K1728" s="120">
        <v>0.92500000000000004</v>
      </c>
    </row>
    <row r="1729" spans="1:11" x14ac:dyDescent="0.25">
      <c r="A1729" s="119" t="s">
        <v>1316</v>
      </c>
      <c r="B1729" s="119" t="s">
        <v>1317</v>
      </c>
      <c r="C1729" s="119" t="s">
        <v>195</v>
      </c>
      <c r="D1729" s="119" t="s">
        <v>1327</v>
      </c>
      <c r="E1729" s="119" t="s">
        <v>1222</v>
      </c>
      <c r="F1729" s="119"/>
      <c r="G1729" s="119" t="s">
        <v>1320</v>
      </c>
      <c r="H1729" s="119">
        <v>4</v>
      </c>
      <c r="I1729" s="119" t="s">
        <v>194</v>
      </c>
      <c r="J1729" s="119">
        <v>2020</v>
      </c>
      <c r="K1729" s="120">
        <v>0.92600000000000005</v>
      </c>
    </row>
    <row r="1730" spans="1:11" x14ac:dyDescent="0.25">
      <c r="A1730" s="119" t="s">
        <v>1316</v>
      </c>
      <c r="B1730" s="119" t="s">
        <v>1317</v>
      </c>
      <c r="C1730" s="119" t="s">
        <v>195</v>
      </c>
      <c r="D1730" s="119" t="s">
        <v>1327</v>
      </c>
      <c r="E1730" s="119" t="s">
        <v>1222</v>
      </c>
      <c r="F1730" s="119"/>
      <c r="G1730" s="119" t="s">
        <v>1320</v>
      </c>
      <c r="H1730" s="119">
        <v>4</v>
      </c>
      <c r="I1730" s="119" t="s">
        <v>194</v>
      </c>
      <c r="J1730" s="119">
        <v>2030</v>
      </c>
      <c r="K1730" s="120">
        <v>0.92900000000000005</v>
      </c>
    </row>
    <row r="1731" spans="1:11" x14ac:dyDescent="0.25">
      <c r="A1731" s="119" t="s">
        <v>1316</v>
      </c>
      <c r="B1731" s="119" t="s">
        <v>1317</v>
      </c>
      <c r="C1731" s="119" t="s">
        <v>195</v>
      </c>
      <c r="D1731" s="119" t="s">
        <v>1327</v>
      </c>
      <c r="E1731" s="119" t="s">
        <v>1222</v>
      </c>
      <c r="F1731" s="119"/>
      <c r="G1731" s="119" t="s">
        <v>1320</v>
      </c>
      <c r="H1731" s="119">
        <v>4</v>
      </c>
      <c r="I1731" s="119" t="s">
        <v>194</v>
      </c>
      <c r="J1731" s="119">
        <v>2040</v>
      </c>
      <c r="K1731" s="120">
        <v>0.93100000000000005</v>
      </c>
    </row>
    <row r="1732" spans="1:11" x14ac:dyDescent="0.25">
      <c r="A1732" s="119" t="s">
        <v>1316</v>
      </c>
      <c r="B1732" s="119" t="s">
        <v>1317</v>
      </c>
      <c r="C1732" s="119" t="s">
        <v>195</v>
      </c>
      <c r="D1732" s="119" t="s">
        <v>1327</v>
      </c>
      <c r="E1732" s="119" t="s">
        <v>1222</v>
      </c>
      <c r="F1732" s="119"/>
      <c r="G1732" s="119" t="s">
        <v>1320</v>
      </c>
      <c r="H1732" s="119">
        <v>4</v>
      </c>
      <c r="I1732" s="119" t="s">
        <v>194</v>
      </c>
      <c r="J1732" s="119">
        <v>2050</v>
      </c>
      <c r="K1732" s="120">
        <v>0.93300000000000005</v>
      </c>
    </row>
    <row r="1733" spans="1:11" x14ac:dyDescent="0.25">
      <c r="A1733" s="119" t="s">
        <v>1316</v>
      </c>
      <c r="B1733" s="119" t="s">
        <v>1317</v>
      </c>
      <c r="C1733" s="119" t="s">
        <v>233</v>
      </c>
      <c r="D1733" s="119" t="s">
        <v>1328</v>
      </c>
      <c r="E1733" s="119" t="s">
        <v>1074</v>
      </c>
      <c r="F1733" s="119"/>
      <c r="G1733" s="119" t="s">
        <v>316</v>
      </c>
      <c r="H1733" s="119"/>
      <c r="I1733" s="119" t="s">
        <v>194</v>
      </c>
      <c r="J1733" s="119">
        <v>2015</v>
      </c>
      <c r="K1733" s="120">
        <v>75</v>
      </c>
    </row>
    <row r="1734" spans="1:11" x14ac:dyDescent="0.25">
      <c r="A1734" s="119" t="s">
        <v>1316</v>
      </c>
      <c r="B1734" s="119" t="s">
        <v>1317</v>
      </c>
      <c r="C1734" s="119" t="s">
        <v>233</v>
      </c>
      <c r="D1734" s="119" t="s">
        <v>1328</v>
      </c>
      <c r="E1734" s="119" t="s">
        <v>1074</v>
      </c>
      <c r="F1734" s="119"/>
      <c r="G1734" s="119" t="s">
        <v>316</v>
      </c>
      <c r="H1734" s="119"/>
      <c r="I1734" s="119" t="s">
        <v>194</v>
      </c>
      <c r="J1734" s="119">
        <v>2020</v>
      </c>
      <c r="K1734" s="120">
        <v>75</v>
      </c>
    </row>
    <row r="1735" spans="1:11" x14ac:dyDescent="0.25">
      <c r="A1735" s="119" t="s">
        <v>1316</v>
      </c>
      <c r="B1735" s="119" t="s">
        <v>1317</v>
      </c>
      <c r="C1735" s="119" t="s">
        <v>233</v>
      </c>
      <c r="D1735" s="119" t="s">
        <v>1328</v>
      </c>
      <c r="E1735" s="119" t="s">
        <v>1074</v>
      </c>
      <c r="F1735" s="119"/>
      <c r="G1735" s="119" t="s">
        <v>316</v>
      </c>
      <c r="H1735" s="119"/>
      <c r="I1735" s="119" t="s">
        <v>194</v>
      </c>
      <c r="J1735" s="119">
        <v>2030</v>
      </c>
      <c r="K1735" s="120">
        <v>75</v>
      </c>
    </row>
    <row r="1736" spans="1:11" x14ac:dyDescent="0.25">
      <c r="A1736" s="119" t="s">
        <v>1316</v>
      </c>
      <c r="B1736" s="119" t="s">
        <v>1317</v>
      </c>
      <c r="C1736" s="119" t="s">
        <v>233</v>
      </c>
      <c r="D1736" s="119" t="s">
        <v>1328</v>
      </c>
      <c r="E1736" s="119" t="s">
        <v>1074</v>
      </c>
      <c r="F1736" s="119"/>
      <c r="G1736" s="119" t="s">
        <v>316</v>
      </c>
      <c r="H1736" s="119"/>
      <c r="I1736" s="119" t="s">
        <v>194</v>
      </c>
      <c r="J1736" s="119">
        <v>2040</v>
      </c>
      <c r="K1736" s="120">
        <v>75</v>
      </c>
    </row>
    <row r="1737" spans="1:11" x14ac:dyDescent="0.25">
      <c r="A1737" s="119" t="s">
        <v>1316</v>
      </c>
      <c r="B1737" s="119" t="s">
        <v>1317</v>
      </c>
      <c r="C1737" s="119" t="s">
        <v>233</v>
      </c>
      <c r="D1737" s="119" t="s">
        <v>1328</v>
      </c>
      <c r="E1737" s="119" t="s">
        <v>1074</v>
      </c>
      <c r="F1737" s="119"/>
      <c r="G1737" s="119" t="s">
        <v>316</v>
      </c>
      <c r="H1737" s="119"/>
      <c r="I1737" s="119" t="s">
        <v>194</v>
      </c>
      <c r="J1737" s="119">
        <v>2050</v>
      </c>
      <c r="K1737" s="120">
        <v>75</v>
      </c>
    </row>
    <row r="1738" spans="1:11" x14ac:dyDescent="0.25">
      <c r="A1738" s="119" t="s">
        <v>1316</v>
      </c>
      <c r="B1738" s="119" t="s">
        <v>1317</v>
      </c>
      <c r="C1738" s="119" t="s">
        <v>233</v>
      </c>
      <c r="D1738" s="119" t="s">
        <v>1329</v>
      </c>
      <c r="E1738" s="119" t="s">
        <v>1074</v>
      </c>
      <c r="F1738" s="119"/>
      <c r="G1738" s="119" t="s">
        <v>316</v>
      </c>
      <c r="H1738" s="119"/>
      <c r="I1738" s="119" t="s">
        <v>194</v>
      </c>
      <c r="J1738" s="119">
        <v>2015</v>
      </c>
      <c r="K1738" s="120">
        <v>25</v>
      </c>
    </row>
    <row r="1739" spans="1:11" x14ac:dyDescent="0.25">
      <c r="A1739" s="119" t="s">
        <v>1316</v>
      </c>
      <c r="B1739" s="119" t="s">
        <v>1317</v>
      </c>
      <c r="C1739" s="119" t="s">
        <v>233</v>
      </c>
      <c r="D1739" s="119" t="s">
        <v>1329</v>
      </c>
      <c r="E1739" s="119" t="s">
        <v>1074</v>
      </c>
      <c r="F1739" s="119"/>
      <c r="G1739" s="119" t="s">
        <v>316</v>
      </c>
      <c r="H1739" s="119"/>
      <c r="I1739" s="119" t="s">
        <v>194</v>
      </c>
      <c r="J1739" s="119">
        <v>2020</v>
      </c>
      <c r="K1739" s="120">
        <v>25</v>
      </c>
    </row>
    <row r="1740" spans="1:11" x14ac:dyDescent="0.25">
      <c r="A1740" s="119" t="s">
        <v>1316</v>
      </c>
      <c r="B1740" s="119" t="s">
        <v>1317</v>
      </c>
      <c r="C1740" s="119" t="s">
        <v>233</v>
      </c>
      <c r="D1740" s="119" t="s">
        <v>1329</v>
      </c>
      <c r="E1740" s="119" t="s">
        <v>1074</v>
      </c>
      <c r="F1740" s="119"/>
      <c r="G1740" s="119" t="s">
        <v>316</v>
      </c>
      <c r="H1740" s="119"/>
      <c r="I1740" s="119" t="s">
        <v>194</v>
      </c>
      <c r="J1740" s="119">
        <v>2030</v>
      </c>
      <c r="K1740" s="120">
        <v>25</v>
      </c>
    </row>
    <row r="1741" spans="1:11" x14ac:dyDescent="0.25">
      <c r="A1741" s="119" t="s">
        <v>1316</v>
      </c>
      <c r="B1741" s="119" t="s">
        <v>1317</v>
      </c>
      <c r="C1741" s="119" t="s">
        <v>233</v>
      </c>
      <c r="D1741" s="119" t="s">
        <v>1329</v>
      </c>
      <c r="E1741" s="119" t="s">
        <v>1074</v>
      </c>
      <c r="F1741" s="119"/>
      <c r="G1741" s="119" t="s">
        <v>316</v>
      </c>
      <c r="H1741" s="119"/>
      <c r="I1741" s="119" t="s">
        <v>194</v>
      </c>
      <c r="J1741" s="119">
        <v>2040</v>
      </c>
      <c r="K1741" s="120">
        <v>25</v>
      </c>
    </row>
    <row r="1742" spans="1:11" x14ac:dyDescent="0.25">
      <c r="A1742" s="119" t="s">
        <v>1316</v>
      </c>
      <c r="B1742" s="119" t="s">
        <v>1317</v>
      </c>
      <c r="C1742" s="119" t="s">
        <v>233</v>
      </c>
      <c r="D1742" s="119" t="s">
        <v>1329</v>
      </c>
      <c r="E1742" s="119" t="s">
        <v>1074</v>
      </c>
      <c r="F1742" s="119"/>
      <c r="G1742" s="119" t="s">
        <v>316</v>
      </c>
      <c r="H1742" s="119"/>
      <c r="I1742" s="119" t="s">
        <v>194</v>
      </c>
      <c r="J1742" s="119">
        <v>2050</v>
      </c>
      <c r="K1742" s="120">
        <v>25</v>
      </c>
    </row>
    <row r="1743" spans="1:11" x14ac:dyDescent="0.25">
      <c r="A1743" s="119" t="s">
        <v>1316</v>
      </c>
      <c r="B1743" s="119" t="s">
        <v>1317</v>
      </c>
      <c r="C1743" s="119" t="s">
        <v>233</v>
      </c>
      <c r="D1743" s="119" t="s">
        <v>1330</v>
      </c>
      <c r="E1743" s="119" t="s">
        <v>1331</v>
      </c>
      <c r="F1743" s="119"/>
      <c r="G1743" s="119" t="s">
        <v>1332</v>
      </c>
      <c r="H1743" s="119"/>
      <c r="I1743" s="119" t="s">
        <v>987</v>
      </c>
      <c r="J1743" s="119">
        <v>2020</v>
      </c>
      <c r="K1743" s="120">
        <v>0.9</v>
      </c>
    </row>
    <row r="1744" spans="1:11" x14ac:dyDescent="0.25">
      <c r="A1744" s="119" t="s">
        <v>1316</v>
      </c>
      <c r="B1744" s="119" t="s">
        <v>1317</v>
      </c>
      <c r="C1744" s="119" t="s">
        <v>233</v>
      </c>
      <c r="D1744" s="119" t="s">
        <v>1330</v>
      </c>
      <c r="E1744" s="119" t="s">
        <v>1331</v>
      </c>
      <c r="F1744" s="119"/>
      <c r="G1744" s="119" t="s">
        <v>1332</v>
      </c>
      <c r="H1744" s="119"/>
      <c r="I1744" s="119" t="s">
        <v>987</v>
      </c>
      <c r="J1744" s="119">
        <v>2050</v>
      </c>
      <c r="K1744" s="120">
        <v>0.9</v>
      </c>
    </row>
    <row r="1745" spans="1:11" x14ac:dyDescent="0.25">
      <c r="A1745" s="119" t="s">
        <v>1316</v>
      </c>
      <c r="B1745" s="119" t="s">
        <v>1317</v>
      </c>
      <c r="C1745" s="119" t="s">
        <v>233</v>
      </c>
      <c r="D1745" s="119" t="s">
        <v>1330</v>
      </c>
      <c r="E1745" s="119" t="s">
        <v>1331</v>
      </c>
      <c r="F1745" s="119"/>
      <c r="G1745" s="119" t="s">
        <v>1332</v>
      </c>
      <c r="H1745" s="119"/>
      <c r="I1745" s="119" t="s">
        <v>988</v>
      </c>
      <c r="J1745" s="119">
        <v>2020</v>
      </c>
      <c r="K1745" s="120">
        <v>1.1000000000000001</v>
      </c>
    </row>
    <row r="1746" spans="1:11" x14ac:dyDescent="0.25">
      <c r="A1746" s="119" t="s">
        <v>1316</v>
      </c>
      <c r="B1746" s="119" t="s">
        <v>1317</v>
      </c>
      <c r="C1746" s="119" t="s">
        <v>233</v>
      </c>
      <c r="D1746" s="119" t="s">
        <v>1330</v>
      </c>
      <c r="E1746" s="119" t="s">
        <v>1331</v>
      </c>
      <c r="F1746" s="119"/>
      <c r="G1746" s="119" t="s">
        <v>1332</v>
      </c>
      <c r="H1746" s="119"/>
      <c r="I1746" s="119" t="s">
        <v>988</v>
      </c>
      <c r="J1746" s="119">
        <v>2050</v>
      </c>
      <c r="K1746" s="120">
        <v>1.1000000000000001</v>
      </c>
    </row>
    <row r="1747" spans="1:11" x14ac:dyDescent="0.25">
      <c r="A1747" s="119" t="s">
        <v>1316</v>
      </c>
      <c r="B1747" s="119" t="s">
        <v>1317</v>
      </c>
      <c r="C1747" s="119" t="s">
        <v>233</v>
      </c>
      <c r="D1747" s="119" t="s">
        <v>1330</v>
      </c>
      <c r="E1747" s="119" t="s">
        <v>1331</v>
      </c>
      <c r="F1747" s="119"/>
      <c r="G1747" s="119" t="s">
        <v>1332</v>
      </c>
      <c r="H1747" s="119"/>
      <c r="I1747" s="119" t="s">
        <v>194</v>
      </c>
      <c r="J1747" s="119">
        <v>2015</v>
      </c>
      <c r="K1747" s="120">
        <v>1.7600000000000001E-2</v>
      </c>
    </row>
    <row r="1748" spans="1:11" x14ac:dyDescent="0.25">
      <c r="A1748" s="119" t="s">
        <v>1316</v>
      </c>
      <c r="B1748" s="119" t="s">
        <v>1317</v>
      </c>
      <c r="C1748" s="119" t="s">
        <v>233</v>
      </c>
      <c r="D1748" s="119" t="s">
        <v>1330</v>
      </c>
      <c r="E1748" s="119" t="s">
        <v>1331</v>
      </c>
      <c r="F1748" s="119"/>
      <c r="G1748" s="119" t="s">
        <v>1332</v>
      </c>
      <c r="H1748" s="119"/>
      <c r="I1748" s="119" t="s">
        <v>194</v>
      </c>
      <c r="J1748" s="119">
        <v>2020</v>
      </c>
      <c r="K1748" s="120">
        <v>1.7600000000000001E-2</v>
      </c>
    </row>
    <row r="1749" spans="1:11" x14ac:dyDescent="0.25">
      <c r="A1749" s="119" t="s">
        <v>1316</v>
      </c>
      <c r="B1749" s="119" t="s">
        <v>1317</v>
      </c>
      <c r="C1749" s="119" t="s">
        <v>233</v>
      </c>
      <c r="D1749" s="119" t="s">
        <v>1330</v>
      </c>
      <c r="E1749" s="119" t="s">
        <v>1331</v>
      </c>
      <c r="F1749" s="119"/>
      <c r="G1749" s="119" t="s">
        <v>1332</v>
      </c>
      <c r="H1749" s="119"/>
      <c r="I1749" s="119" t="s">
        <v>194</v>
      </c>
      <c r="J1749" s="119">
        <v>2030</v>
      </c>
      <c r="K1749" s="120">
        <v>1.7600000000000001E-2</v>
      </c>
    </row>
    <row r="1750" spans="1:11" x14ac:dyDescent="0.25">
      <c r="A1750" s="119" t="s">
        <v>1316</v>
      </c>
      <c r="B1750" s="119" t="s">
        <v>1317</v>
      </c>
      <c r="C1750" s="119" t="s">
        <v>233</v>
      </c>
      <c r="D1750" s="119" t="s">
        <v>1330</v>
      </c>
      <c r="E1750" s="119" t="s">
        <v>1331</v>
      </c>
      <c r="F1750" s="119"/>
      <c r="G1750" s="119" t="s">
        <v>1332</v>
      </c>
      <c r="H1750" s="119"/>
      <c r="I1750" s="119" t="s">
        <v>194</v>
      </c>
      <c r="J1750" s="119">
        <v>2040</v>
      </c>
      <c r="K1750" s="120">
        <v>1.7600000000000001E-2</v>
      </c>
    </row>
    <row r="1751" spans="1:11" x14ac:dyDescent="0.25">
      <c r="A1751" s="119" t="s">
        <v>1316</v>
      </c>
      <c r="B1751" s="119" t="s">
        <v>1317</v>
      </c>
      <c r="C1751" s="119" t="s">
        <v>233</v>
      </c>
      <c r="D1751" s="119" t="s">
        <v>1330</v>
      </c>
      <c r="E1751" s="119" t="s">
        <v>1331</v>
      </c>
      <c r="F1751" s="119"/>
      <c r="G1751" s="119" t="s">
        <v>1332</v>
      </c>
      <c r="H1751" s="119"/>
      <c r="I1751" s="119" t="s">
        <v>194</v>
      </c>
      <c r="J1751" s="119">
        <v>2050</v>
      </c>
      <c r="K1751" s="120">
        <v>1.7600000000000001E-2</v>
      </c>
    </row>
    <row r="1752" spans="1:11" x14ac:dyDescent="0.25">
      <c r="A1752" s="119" t="s">
        <v>1316</v>
      </c>
      <c r="B1752" s="119" t="s">
        <v>1317</v>
      </c>
      <c r="C1752" s="119" t="s">
        <v>233</v>
      </c>
      <c r="D1752" s="119" t="s">
        <v>1333</v>
      </c>
      <c r="E1752" s="119" t="s">
        <v>1334</v>
      </c>
      <c r="F1752" s="119"/>
      <c r="G1752" s="119" t="s">
        <v>1335</v>
      </c>
      <c r="H1752" s="119"/>
      <c r="I1752" s="119" t="s">
        <v>987</v>
      </c>
      <c r="J1752" s="119">
        <v>2020</v>
      </c>
      <c r="K1752" s="120">
        <v>0.9</v>
      </c>
    </row>
    <row r="1753" spans="1:11" x14ac:dyDescent="0.25">
      <c r="A1753" s="119" t="s">
        <v>1316</v>
      </c>
      <c r="B1753" s="119" t="s">
        <v>1317</v>
      </c>
      <c r="C1753" s="119" t="s">
        <v>233</v>
      </c>
      <c r="D1753" s="119" t="s">
        <v>1333</v>
      </c>
      <c r="E1753" s="119" t="s">
        <v>1334</v>
      </c>
      <c r="F1753" s="119"/>
      <c r="G1753" s="119" t="s">
        <v>1335</v>
      </c>
      <c r="H1753" s="119"/>
      <c r="I1753" s="119" t="s">
        <v>987</v>
      </c>
      <c r="J1753" s="119">
        <v>2050</v>
      </c>
      <c r="K1753" s="120">
        <v>0.9</v>
      </c>
    </row>
    <row r="1754" spans="1:11" x14ac:dyDescent="0.25">
      <c r="A1754" s="119" t="s">
        <v>1316</v>
      </c>
      <c r="B1754" s="119" t="s">
        <v>1317</v>
      </c>
      <c r="C1754" s="119" t="s">
        <v>233</v>
      </c>
      <c r="D1754" s="119" t="s">
        <v>1333</v>
      </c>
      <c r="E1754" s="119" t="s">
        <v>1334</v>
      </c>
      <c r="F1754" s="119"/>
      <c r="G1754" s="119" t="s">
        <v>1335</v>
      </c>
      <c r="H1754" s="119"/>
      <c r="I1754" s="119" t="s">
        <v>988</v>
      </c>
      <c r="J1754" s="119">
        <v>2020</v>
      </c>
      <c r="K1754" s="120">
        <v>1.1000000000000001</v>
      </c>
    </row>
    <row r="1755" spans="1:11" x14ac:dyDescent="0.25">
      <c r="A1755" s="119" t="s">
        <v>1316</v>
      </c>
      <c r="B1755" s="119" t="s">
        <v>1317</v>
      </c>
      <c r="C1755" s="119" t="s">
        <v>233</v>
      </c>
      <c r="D1755" s="119" t="s">
        <v>1333</v>
      </c>
      <c r="E1755" s="119" t="s">
        <v>1334</v>
      </c>
      <c r="F1755" s="119"/>
      <c r="G1755" s="119" t="s">
        <v>1335</v>
      </c>
      <c r="H1755" s="119"/>
      <c r="I1755" s="119" t="s">
        <v>988</v>
      </c>
      <c r="J1755" s="119">
        <v>2050</v>
      </c>
      <c r="K1755" s="120">
        <v>1.1000000000000001</v>
      </c>
    </row>
    <row r="1756" spans="1:11" x14ac:dyDescent="0.25">
      <c r="A1756" s="119" t="s">
        <v>1316</v>
      </c>
      <c r="B1756" s="119" t="s">
        <v>1317</v>
      </c>
      <c r="C1756" s="119" t="s">
        <v>233</v>
      </c>
      <c r="D1756" s="119" t="s">
        <v>1333</v>
      </c>
      <c r="E1756" s="119" t="s">
        <v>1334</v>
      </c>
      <c r="F1756" s="119"/>
      <c r="G1756" s="119" t="s">
        <v>1335</v>
      </c>
      <c r="H1756" s="119"/>
      <c r="I1756" s="119" t="s">
        <v>194</v>
      </c>
      <c r="J1756" s="119">
        <v>2015</v>
      </c>
      <c r="K1756" s="120">
        <v>0.51200000000000001</v>
      </c>
    </row>
    <row r="1757" spans="1:11" x14ac:dyDescent="0.25">
      <c r="A1757" s="119" t="s">
        <v>1316</v>
      </c>
      <c r="B1757" s="119" t="s">
        <v>1317</v>
      </c>
      <c r="C1757" s="119" t="s">
        <v>233</v>
      </c>
      <c r="D1757" s="119" t="s">
        <v>1333</v>
      </c>
      <c r="E1757" s="119" t="s">
        <v>1334</v>
      </c>
      <c r="F1757" s="119"/>
      <c r="G1757" s="119" t="s">
        <v>1335</v>
      </c>
      <c r="H1757" s="119"/>
      <c r="I1757" s="119" t="s">
        <v>194</v>
      </c>
      <c r="J1757" s="119">
        <v>2020</v>
      </c>
      <c r="K1757" s="120">
        <v>0.504</v>
      </c>
    </row>
    <row r="1758" spans="1:11" x14ac:dyDescent="0.25">
      <c r="A1758" s="119" t="s">
        <v>1316</v>
      </c>
      <c r="B1758" s="119" t="s">
        <v>1317</v>
      </c>
      <c r="C1758" s="119" t="s">
        <v>233</v>
      </c>
      <c r="D1758" s="119" t="s">
        <v>1333</v>
      </c>
      <c r="E1758" s="119" t="s">
        <v>1334</v>
      </c>
      <c r="F1758" s="119"/>
      <c r="G1758" s="119" t="s">
        <v>1335</v>
      </c>
      <c r="H1758" s="119"/>
      <c r="I1758" s="119" t="s">
        <v>194</v>
      </c>
      <c r="J1758" s="119">
        <v>2030</v>
      </c>
      <c r="K1758" s="120">
        <v>0.496</v>
      </c>
    </row>
    <row r="1759" spans="1:11" x14ac:dyDescent="0.25">
      <c r="A1759" s="119" t="s">
        <v>1316</v>
      </c>
      <c r="B1759" s="119" t="s">
        <v>1317</v>
      </c>
      <c r="C1759" s="119" t="s">
        <v>233</v>
      </c>
      <c r="D1759" s="119" t="s">
        <v>1333</v>
      </c>
      <c r="E1759" s="119" t="s">
        <v>1334</v>
      </c>
      <c r="F1759" s="119"/>
      <c r="G1759" s="119" t="s">
        <v>1335</v>
      </c>
      <c r="H1759" s="119"/>
      <c r="I1759" s="119" t="s">
        <v>194</v>
      </c>
      <c r="J1759" s="119">
        <v>2040</v>
      </c>
      <c r="K1759" s="120">
        <v>0.49</v>
      </c>
    </row>
    <row r="1760" spans="1:11" x14ac:dyDescent="0.25">
      <c r="A1760" s="119" t="s">
        <v>1316</v>
      </c>
      <c r="B1760" s="119" t="s">
        <v>1317</v>
      </c>
      <c r="C1760" s="119" t="s">
        <v>233</v>
      </c>
      <c r="D1760" s="119" t="s">
        <v>1333</v>
      </c>
      <c r="E1760" s="119" t="s">
        <v>1334</v>
      </c>
      <c r="F1760" s="119"/>
      <c r="G1760" s="119" t="s">
        <v>1335</v>
      </c>
      <c r="H1760" s="119"/>
      <c r="I1760" s="119" t="s">
        <v>194</v>
      </c>
      <c r="J1760" s="119">
        <v>2050</v>
      </c>
      <c r="K1760" s="120">
        <v>0.48</v>
      </c>
    </row>
    <row r="1761" spans="1:11" x14ac:dyDescent="0.25">
      <c r="A1761" s="119" t="s">
        <v>1316</v>
      </c>
      <c r="B1761" s="119" t="s">
        <v>1317</v>
      </c>
      <c r="C1761" s="119" t="s">
        <v>233</v>
      </c>
      <c r="D1761" s="119" t="s">
        <v>1336</v>
      </c>
      <c r="E1761" s="119" t="s">
        <v>1334</v>
      </c>
      <c r="F1761" s="119"/>
      <c r="G1761" s="119"/>
      <c r="H1761" s="119"/>
      <c r="I1761" s="119" t="s">
        <v>194</v>
      </c>
      <c r="J1761" s="119">
        <v>2015</v>
      </c>
      <c r="K1761" s="120">
        <v>0</v>
      </c>
    </row>
    <row r="1762" spans="1:11" x14ac:dyDescent="0.25">
      <c r="A1762" s="119" t="s">
        <v>1316</v>
      </c>
      <c r="B1762" s="119" t="s">
        <v>1317</v>
      </c>
      <c r="C1762" s="119" t="s">
        <v>233</v>
      </c>
      <c r="D1762" s="119" t="s">
        <v>1336</v>
      </c>
      <c r="E1762" s="119" t="s">
        <v>1334</v>
      </c>
      <c r="F1762" s="119"/>
      <c r="G1762" s="119"/>
      <c r="H1762" s="119"/>
      <c r="I1762" s="119" t="s">
        <v>194</v>
      </c>
      <c r="J1762" s="119">
        <v>2020</v>
      </c>
      <c r="K1762" s="120">
        <v>0</v>
      </c>
    </row>
    <row r="1763" spans="1:11" x14ac:dyDescent="0.25">
      <c r="A1763" s="119" t="s">
        <v>1316</v>
      </c>
      <c r="B1763" s="119" t="s">
        <v>1317</v>
      </c>
      <c r="C1763" s="119" t="s">
        <v>233</v>
      </c>
      <c r="D1763" s="119" t="s">
        <v>1336</v>
      </c>
      <c r="E1763" s="119" t="s">
        <v>1334</v>
      </c>
      <c r="F1763" s="119"/>
      <c r="G1763" s="119"/>
      <c r="H1763" s="119"/>
      <c r="I1763" s="119" t="s">
        <v>194</v>
      </c>
      <c r="J1763" s="119">
        <v>2030</v>
      </c>
      <c r="K1763" s="120">
        <v>0</v>
      </c>
    </row>
    <row r="1764" spans="1:11" x14ac:dyDescent="0.25">
      <c r="A1764" s="119" t="s">
        <v>1316</v>
      </c>
      <c r="B1764" s="119" t="s">
        <v>1317</v>
      </c>
      <c r="C1764" s="119" t="s">
        <v>233</v>
      </c>
      <c r="D1764" s="119" t="s">
        <v>1336</v>
      </c>
      <c r="E1764" s="119" t="s">
        <v>1334</v>
      </c>
      <c r="F1764" s="119"/>
      <c r="G1764" s="119"/>
      <c r="H1764" s="119"/>
      <c r="I1764" s="119" t="s">
        <v>194</v>
      </c>
      <c r="J1764" s="119">
        <v>2040</v>
      </c>
      <c r="K1764" s="120">
        <v>0</v>
      </c>
    </row>
    <row r="1765" spans="1:11" x14ac:dyDescent="0.25">
      <c r="A1765" s="119" t="s">
        <v>1316</v>
      </c>
      <c r="B1765" s="119" t="s">
        <v>1317</v>
      </c>
      <c r="C1765" s="119" t="s">
        <v>233</v>
      </c>
      <c r="D1765" s="119" t="s">
        <v>1336</v>
      </c>
      <c r="E1765" s="119" t="s">
        <v>1334</v>
      </c>
      <c r="F1765" s="119"/>
      <c r="G1765" s="119"/>
      <c r="H1765" s="119"/>
      <c r="I1765" s="119" t="s">
        <v>194</v>
      </c>
      <c r="J1765" s="119">
        <v>2050</v>
      </c>
      <c r="K1765" s="120">
        <v>0</v>
      </c>
    </row>
    <row r="1766" spans="1:11" x14ac:dyDescent="0.25">
      <c r="A1766" s="119" t="s">
        <v>1316</v>
      </c>
      <c r="B1766" s="119" t="s">
        <v>1317</v>
      </c>
      <c r="C1766" s="119" t="s">
        <v>233</v>
      </c>
      <c r="D1766" s="119" t="s">
        <v>1337</v>
      </c>
      <c r="E1766" s="119" t="s">
        <v>1338</v>
      </c>
      <c r="F1766" s="119"/>
      <c r="G1766" s="119" t="s">
        <v>1332</v>
      </c>
      <c r="H1766" s="119"/>
      <c r="I1766" s="119" t="s">
        <v>987</v>
      </c>
      <c r="J1766" s="119">
        <v>2020</v>
      </c>
      <c r="K1766" s="120">
        <v>0.9</v>
      </c>
    </row>
    <row r="1767" spans="1:11" x14ac:dyDescent="0.25">
      <c r="A1767" s="119" t="s">
        <v>1316</v>
      </c>
      <c r="B1767" s="119" t="s">
        <v>1317</v>
      </c>
      <c r="C1767" s="119" t="s">
        <v>233</v>
      </c>
      <c r="D1767" s="119" t="s">
        <v>1337</v>
      </c>
      <c r="E1767" s="119" t="s">
        <v>1338</v>
      </c>
      <c r="F1767" s="119"/>
      <c r="G1767" s="119" t="s">
        <v>1332</v>
      </c>
      <c r="H1767" s="119"/>
      <c r="I1767" s="119" t="s">
        <v>987</v>
      </c>
      <c r="J1767" s="119">
        <v>2050</v>
      </c>
      <c r="K1767" s="120">
        <v>0.9</v>
      </c>
    </row>
    <row r="1768" spans="1:11" x14ac:dyDescent="0.25">
      <c r="A1768" s="119" t="s">
        <v>1316</v>
      </c>
      <c r="B1768" s="119" t="s">
        <v>1317</v>
      </c>
      <c r="C1768" s="119" t="s">
        <v>233</v>
      </c>
      <c r="D1768" s="119" t="s">
        <v>1337</v>
      </c>
      <c r="E1768" s="119" t="s">
        <v>1338</v>
      </c>
      <c r="F1768" s="119"/>
      <c r="G1768" s="119" t="s">
        <v>1332</v>
      </c>
      <c r="H1768" s="119"/>
      <c r="I1768" s="119" t="s">
        <v>988</v>
      </c>
      <c r="J1768" s="119">
        <v>2020</v>
      </c>
      <c r="K1768" s="120">
        <v>1.1000000000000001</v>
      </c>
    </row>
    <row r="1769" spans="1:11" x14ac:dyDescent="0.25">
      <c r="A1769" s="119" t="s">
        <v>1316</v>
      </c>
      <c r="B1769" s="119" t="s">
        <v>1317</v>
      </c>
      <c r="C1769" s="119" t="s">
        <v>233</v>
      </c>
      <c r="D1769" s="119" t="s">
        <v>1337</v>
      </c>
      <c r="E1769" s="119" t="s">
        <v>1338</v>
      </c>
      <c r="F1769" s="119"/>
      <c r="G1769" s="119" t="s">
        <v>1332</v>
      </c>
      <c r="H1769" s="119"/>
      <c r="I1769" s="119" t="s">
        <v>988</v>
      </c>
      <c r="J1769" s="119">
        <v>2050</v>
      </c>
      <c r="K1769" s="120">
        <v>1.1000000000000001</v>
      </c>
    </row>
    <row r="1770" spans="1:11" x14ac:dyDescent="0.25">
      <c r="A1770" s="119" t="s">
        <v>1316</v>
      </c>
      <c r="B1770" s="119" t="s">
        <v>1317</v>
      </c>
      <c r="C1770" s="119" t="s">
        <v>233</v>
      </c>
      <c r="D1770" s="119" t="s">
        <v>1337</v>
      </c>
      <c r="E1770" s="119" t="s">
        <v>1338</v>
      </c>
      <c r="F1770" s="119"/>
      <c r="G1770" s="119" t="s">
        <v>1332</v>
      </c>
      <c r="H1770" s="119"/>
      <c r="I1770" s="119" t="s">
        <v>194</v>
      </c>
      <c r="J1770" s="119">
        <v>2015</v>
      </c>
      <c r="K1770" s="120">
        <v>6.77</v>
      </c>
    </row>
    <row r="1771" spans="1:11" x14ac:dyDescent="0.25">
      <c r="A1771" s="119" t="s">
        <v>1316</v>
      </c>
      <c r="B1771" s="119" t="s">
        <v>1317</v>
      </c>
      <c r="C1771" s="119" t="s">
        <v>233</v>
      </c>
      <c r="D1771" s="119" t="s">
        <v>1337</v>
      </c>
      <c r="E1771" s="119" t="s">
        <v>1338</v>
      </c>
      <c r="F1771" s="119"/>
      <c r="G1771" s="119" t="s">
        <v>1332</v>
      </c>
      <c r="H1771" s="119"/>
      <c r="I1771" s="119" t="s">
        <v>194</v>
      </c>
      <c r="J1771" s="119">
        <v>2020</v>
      </c>
      <c r="K1771" s="120">
        <v>6.77</v>
      </c>
    </row>
    <row r="1772" spans="1:11" x14ac:dyDescent="0.25">
      <c r="A1772" s="119" t="s">
        <v>1316</v>
      </c>
      <c r="B1772" s="119" t="s">
        <v>1317</v>
      </c>
      <c r="C1772" s="119" t="s">
        <v>233</v>
      </c>
      <c r="D1772" s="119" t="s">
        <v>1337</v>
      </c>
      <c r="E1772" s="119" t="s">
        <v>1338</v>
      </c>
      <c r="F1772" s="119"/>
      <c r="G1772" s="119" t="s">
        <v>1332</v>
      </c>
      <c r="H1772" s="119"/>
      <c r="I1772" s="119" t="s">
        <v>194</v>
      </c>
      <c r="J1772" s="119">
        <v>2030</v>
      </c>
      <c r="K1772" s="120">
        <v>6.77</v>
      </c>
    </row>
    <row r="1773" spans="1:11" x14ac:dyDescent="0.25">
      <c r="A1773" s="119" t="s">
        <v>1316</v>
      </c>
      <c r="B1773" s="119" t="s">
        <v>1317</v>
      </c>
      <c r="C1773" s="119" t="s">
        <v>233</v>
      </c>
      <c r="D1773" s="119" t="s">
        <v>1337</v>
      </c>
      <c r="E1773" s="119" t="s">
        <v>1338</v>
      </c>
      <c r="F1773" s="119"/>
      <c r="G1773" s="119" t="s">
        <v>1332</v>
      </c>
      <c r="H1773" s="119"/>
      <c r="I1773" s="119" t="s">
        <v>194</v>
      </c>
      <c r="J1773" s="119">
        <v>2040</v>
      </c>
      <c r="K1773" s="120">
        <v>6.77</v>
      </c>
    </row>
    <row r="1774" spans="1:11" x14ac:dyDescent="0.25">
      <c r="A1774" s="119" t="s">
        <v>1316</v>
      </c>
      <c r="B1774" s="119" t="s">
        <v>1317</v>
      </c>
      <c r="C1774" s="119" t="s">
        <v>233</v>
      </c>
      <c r="D1774" s="119" t="s">
        <v>1337</v>
      </c>
      <c r="E1774" s="119" t="s">
        <v>1338</v>
      </c>
      <c r="F1774" s="119"/>
      <c r="G1774" s="119" t="s">
        <v>1332</v>
      </c>
      <c r="H1774" s="119"/>
      <c r="I1774" s="119" t="s">
        <v>194</v>
      </c>
      <c r="J1774" s="119">
        <v>2050</v>
      </c>
      <c r="K1774" s="120">
        <v>6.77</v>
      </c>
    </row>
    <row r="1775" spans="1:11" x14ac:dyDescent="0.25">
      <c r="A1775" s="119" t="s">
        <v>1316</v>
      </c>
      <c r="B1775" s="119" t="s">
        <v>1317</v>
      </c>
      <c r="C1775" s="119" t="s">
        <v>1245</v>
      </c>
      <c r="D1775" s="119" t="s">
        <v>1328</v>
      </c>
      <c r="E1775" s="119" t="s">
        <v>1074</v>
      </c>
      <c r="F1775" s="119"/>
      <c r="G1775" s="119" t="s">
        <v>316</v>
      </c>
      <c r="H1775" s="119"/>
      <c r="I1775" s="119" t="s">
        <v>194</v>
      </c>
      <c r="J1775" s="119">
        <v>2015</v>
      </c>
      <c r="K1775" s="120">
        <v>75</v>
      </c>
    </row>
    <row r="1776" spans="1:11" x14ac:dyDescent="0.25">
      <c r="A1776" s="119" t="s">
        <v>1316</v>
      </c>
      <c r="B1776" s="119" t="s">
        <v>1317</v>
      </c>
      <c r="C1776" s="119" t="s">
        <v>1245</v>
      </c>
      <c r="D1776" s="119" t="s">
        <v>1328</v>
      </c>
      <c r="E1776" s="119" t="s">
        <v>1074</v>
      </c>
      <c r="F1776" s="119"/>
      <c r="G1776" s="119" t="s">
        <v>316</v>
      </c>
      <c r="H1776" s="119"/>
      <c r="I1776" s="119" t="s">
        <v>194</v>
      </c>
      <c r="J1776" s="119">
        <v>2020</v>
      </c>
      <c r="K1776" s="120">
        <v>75</v>
      </c>
    </row>
    <row r="1777" spans="1:11" x14ac:dyDescent="0.25">
      <c r="A1777" s="119" t="s">
        <v>1316</v>
      </c>
      <c r="B1777" s="119" t="s">
        <v>1317</v>
      </c>
      <c r="C1777" s="119" t="s">
        <v>1245</v>
      </c>
      <c r="D1777" s="119" t="s">
        <v>1328</v>
      </c>
      <c r="E1777" s="119" t="s">
        <v>1074</v>
      </c>
      <c r="F1777" s="119"/>
      <c r="G1777" s="119" t="s">
        <v>316</v>
      </c>
      <c r="H1777" s="119"/>
      <c r="I1777" s="119" t="s">
        <v>194</v>
      </c>
      <c r="J1777" s="119">
        <v>2030</v>
      </c>
      <c r="K1777" s="120">
        <v>75</v>
      </c>
    </row>
    <row r="1778" spans="1:11" x14ac:dyDescent="0.25">
      <c r="A1778" s="119" t="s">
        <v>1316</v>
      </c>
      <c r="B1778" s="119" t="s">
        <v>1317</v>
      </c>
      <c r="C1778" s="119" t="s">
        <v>1245</v>
      </c>
      <c r="D1778" s="119" t="s">
        <v>1328</v>
      </c>
      <c r="E1778" s="119" t="s">
        <v>1074</v>
      </c>
      <c r="F1778" s="119"/>
      <c r="G1778" s="119" t="s">
        <v>316</v>
      </c>
      <c r="H1778" s="119"/>
      <c r="I1778" s="119" t="s">
        <v>194</v>
      </c>
      <c r="J1778" s="119">
        <v>2040</v>
      </c>
      <c r="K1778" s="120">
        <v>75</v>
      </c>
    </row>
    <row r="1779" spans="1:11" x14ac:dyDescent="0.25">
      <c r="A1779" s="119" t="s">
        <v>1316</v>
      </c>
      <c r="B1779" s="119" t="s">
        <v>1317</v>
      </c>
      <c r="C1779" s="119" t="s">
        <v>1245</v>
      </c>
      <c r="D1779" s="119" t="s">
        <v>1328</v>
      </c>
      <c r="E1779" s="119" t="s">
        <v>1074</v>
      </c>
      <c r="F1779" s="119"/>
      <c r="G1779" s="119" t="s">
        <v>316</v>
      </c>
      <c r="H1779" s="119"/>
      <c r="I1779" s="119" t="s">
        <v>194</v>
      </c>
      <c r="J1779" s="119">
        <v>2050</v>
      </c>
      <c r="K1779" s="120">
        <v>75</v>
      </c>
    </row>
    <row r="1780" spans="1:11" x14ac:dyDescent="0.25">
      <c r="A1780" s="119" t="s">
        <v>1316</v>
      </c>
      <c r="B1780" s="119" t="s">
        <v>1317</v>
      </c>
      <c r="C1780" s="119" t="s">
        <v>1245</v>
      </c>
      <c r="D1780" s="119" t="s">
        <v>1329</v>
      </c>
      <c r="E1780" s="119" t="s">
        <v>1074</v>
      </c>
      <c r="F1780" s="119"/>
      <c r="G1780" s="119" t="s">
        <v>316</v>
      </c>
      <c r="H1780" s="119"/>
      <c r="I1780" s="119" t="s">
        <v>194</v>
      </c>
      <c r="J1780" s="119">
        <v>2015</v>
      </c>
      <c r="K1780" s="120">
        <v>25</v>
      </c>
    </row>
    <row r="1781" spans="1:11" x14ac:dyDescent="0.25">
      <c r="A1781" s="119" t="s">
        <v>1316</v>
      </c>
      <c r="B1781" s="119" t="s">
        <v>1317</v>
      </c>
      <c r="C1781" s="119" t="s">
        <v>1245</v>
      </c>
      <c r="D1781" s="119" t="s">
        <v>1329</v>
      </c>
      <c r="E1781" s="119" t="s">
        <v>1074</v>
      </c>
      <c r="F1781" s="119"/>
      <c r="G1781" s="119" t="s">
        <v>316</v>
      </c>
      <c r="H1781" s="119"/>
      <c r="I1781" s="119" t="s">
        <v>194</v>
      </c>
      <c r="J1781" s="119">
        <v>2020</v>
      </c>
      <c r="K1781" s="120">
        <v>25</v>
      </c>
    </row>
    <row r="1782" spans="1:11" x14ac:dyDescent="0.25">
      <c r="A1782" s="119" t="s">
        <v>1316</v>
      </c>
      <c r="B1782" s="119" t="s">
        <v>1317</v>
      </c>
      <c r="C1782" s="119" t="s">
        <v>1245</v>
      </c>
      <c r="D1782" s="119" t="s">
        <v>1329</v>
      </c>
      <c r="E1782" s="119" t="s">
        <v>1074</v>
      </c>
      <c r="F1782" s="119"/>
      <c r="G1782" s="119" t="s">
        <v>316</v>
      </c>
      <c r="H1782" s="119"/>
      <c r="I1782" s="119" t="s">
        <v>194</v>
      </c>
      <c r="J1782" s="119">
        <v>2030</v>
      </c>
      <c r="K1782" s="120">
        <v>25</v>
      </c>
    </row>
    <row r="1783" spans="1:11" x14ac:dyDescent="0.25">
      <c r="A1783" s="119" t="s">
        <v>1316</v>
      </c>
      <c r="B1783" s="119" t="s">
        <v>1317</v>
      </c>
      <c r="C1783" s="119" t="s">
        <v>1245</v>
      </c>
      <c r="D1783" s="119" t="s">
        <v>1329</v>
      </c>
      <c r="E1783" s="119" t="s">
        <v>1074</v>
      </c>
      <c r="F1783" s="119"/>
      <c r="G1783" s="119" t="s">
        <v>316</v>
      </c>
      <c r="H1783" s="119"/>
      <c r="I1783" s="119" t="s">
        <v>194</v>
      </c>
      <c r="J1783" s="119">
        <v>2040</v>
      </c>
      <c r="K1783" s="120">
        <v>25</v>
      </c>
    </row>
    <row r="1784" spans="1:11" x14ac:dyDescent="0.25">
      <c r="A1784" s="119" t="s">
        <v>1316</v>
      </c>
      <c r="B1784" s="119" t="s">
        <v>1317</v>
      </c>
      <c r="C1784" s="119" t="s">
        <v>1245</v>
      </c>
      <c r="D1784" s="119" t="s">
        <v>1329</v>
      </c>
      <c r="E1784" s="119" t="s">
        <v>1074</v>
      </c>
      <c r="F1784" s="119"/>
      <c r="G1784" s="119" t="s">
        <v>316</v>
      </c>
      <c r="H1784" s="119"/>
      <c r="I1784" s="119" t="s">
        <v>194</v>
      </c>
      <c r="J1784" s="119">
        <v>2050</v>
      </c>
      <c r="K1784" s="120">
        <v>25</v>
      </c>
    </row>
    <row r="1785" spans="1:11" x14ac:dyDescent="0.25">
      <c r="A1785" s="119" t="s">
        <v>1316</v>
      </c>
      <c r="B1785" s="119" t="s">
        <v>1317</v>
      </c>
      <c r="C1785" s="119" t="s">
        <v>1245</v>
      </c>
      <c r="D1785" s="119" t="s">
        <v>1339</v>
      </c>
      <c r="E1785" s="119" t="s">
        <v>1340</v>
      </c>
      <c r="F1785" s="119"/>
      <c r="G1785" s="119" t="s">
        <v>1332</v>
      </c>
      <c r="H1785" s="119"/>
      <c r="I1785" s="119" t="s">
        <v>987</v>
      </c>
      <c r="J1785" s="119">
        <v>2020</v>
      </c>
      <c r="K1785" s="120">
        <v>0.9</v>
      </c>
    </row>
    <row r="1786" spans="1:11" x14ac:dyDescent="0.25">
      <c r="A1786" s="119" t="s">
        <v>1316</v>
      </c>
      <c r="B1786" s="119" t="s">
        <v>1317</v>
      </c>
      <c r="C1786" s="119" t="s">
        <v>1245</v>
      </c>
      <c r="D1786" s="119" t="s">
        <v>1339</v>
      </c>
      <c r="E1786" s="119" t="s">
        <v>1340</v>
      </c>
      <c r="F1786" s="119"/>
      <c r="G1786" s="119" t="s">
        <v>1332</v>
      </c>
      <c r="H1786" s="119"/>
      <c r="I1786" s="119" t="s">
        <v>987</v>
      </c>
      <c r="J1786" s="119">
        <v>2050</v>
      </c>
      <c r="K1786" s="120">
        <v>0.9</v>
      </c>
    </row>
    <row r="1787" spans="1:11" x14ac:dyDescent="0.25">
      <c r="A1787" s="119" t="s">
        <v>1316</v>
      </c>
      <c r="B1787" s="119" t="s">
        <v>1317</v>
      </c>
      <c r="C1787" s="119" t="s">
        <v>1245</v>
      </c>
      <c r="D1787" s="119" t="s">
        <v>1339</v>
      </c>
      <c r="E1787" s="119" t="s">
        <v>1340</v>
      </c>
      <c r="F1787" s="119"/>
      <c r="G1787" s="119" t="s">
        <v>1332</v>
      </c>
      <c r="H1787" s="119"/>
      <c r="I1787" s="119" t="s">
        <v>988</v>
      </c>
      <c r="J1787" s="119">
        <v>2020</v>
      </c>
      <c r="K1787" s="120">
        <v>1.1000000000000001</v>
      </c>
    </row>
    <row r="1788" spans="1:11" x14ac:dyDescent="0.25">
      <c r="A1788" s="119" t="s">
        <v>1316</v>
      </c>
      <c r="B1788" s="119" t="s">
        <v>1317</v>
      </c>
      <c r="C1788" s="119" t="s">
        <v>1245</v>
      </c>
      <c r="D1788" s="119" t="s">
        <v>1339</v>
      </c>
      <c r="E1788" s="119" t="s">
        <v>1340</v>
      </c>
      <c r="F1788" s="119"/>
      <c r="G1788" s="119" t="s">
        <v>1332</v>
      </c>
      <c r="H1788" s="119"/>
      <c r="I1788" s="119" t="s">
        <v>988</v>
      </c>
      <c r="J1788" s="119">
        <v>2050</v>
      </c>
      <c r="K1788" s="120">
        <v>1.1000000000000001</v>
      </c>
    </row>
    <row r="1789" spans="1:11" x14ac:dyDescent="0.25">
      <c r="A1789" s="119" t="s">
        <v>1316</v>
      </c>
      <c r="B1789" s="119" t="s">
        <v>1317</v>
      </c>
      <c r="C1789" s="119" t="s">
        <v>1245</v>
      </c>
      <c r="D1789" s="119" t="s">
        <v>1339</v>
      </c>
      <c r="E1789" s="119" t="s">
        <v>1340</v>
      </c>
      <c r="F1789" s="119"/>
      <c r="G1789" s="119" t="s">
        <v>1332</v>
      </c>
      <c r="H1789" s="119"/>
      <c r="I1789" s="119" t="s">
        <v>194</v>
      </c>
      <c r="J1789" s="119">
        <v>2015</v>
      </c>
      <c r="K1789" s="120">
        <v>2.1999999999999999E-2</v>
      </c>
    </row>
    <row r="1790" spans="1:11" x14ac:dyDescent="0.25">
      <c r="A1790" s="119" t="s">
        <v>1316</v>
      </c>
      <c r="B1790" s="119" t="s">
        <v>1317</v>
      </c>
      <c r="C1790" s="119" t="s">
        <v>1245</v>
      </c>
      <c r="D1790" s="119" t="s">
        <v>1339</v>
      </c>
      <c r="E1790" s="119" t="s">
        <v>1340</v>
      </c>
      <c r="F1790" s="119"/>
      <c r="G1790" s="119" t="s">
        <v>1332</v>
      </c>
      <c r="H1790" s="119"/>
      <c r="I1790" s="119" t="s">
        <v>194</v>
      </c>
      <c r="J1790" s="119">
        <v>2020</v>
      </c>
      <c r="K1790" s="120">
        <v>2.1999999999999999E-2</v>
      </c>
    </row>
    <row r="1791" spans="1:11" x14ac:dyDescent="0.25">
      <c r="A1791" s="119" t="s">
        <v>1316</v>
      </c>
      <c r="B1791" s="119" t="s">
        <v>1317</v>
      </c>
      <c r="C1791" s="119" t="s">
        <v>1245</v>
      </c>
      <c r="D1791" s="119" t="s">
        <v>1339</v>
      </c>
      <c r="E1791" s="119" t="s">
        <v>1340</v>
      </c>
      <c r="F1791" s="119"/>
      <c r="G1791" s="119" t="s">
        <v>1332</v>
      </c>
      <c r="H1791" s="119"/>
      <c r="I1791" s="119" t="s">
        <v>194</v>
      </c>
      <c r="J1791" s="119">
        <v>2030</v>
      </c>
      <c r="K1791" s="120">
        <v>2.1999999999999999E-2</v>
      </c>
    </row>
    <row r="1792" spans="1:11" x14ac:dyDescent="0.25">
      <c r="A1792" s="119" t="s">
        <v>1316</v>
      </c>
      <c r="B1792" s="119" t="s">
        <v>1317</v>
      </c>
      <c r="C1792" s="119" t="s">
        <v>1245</v>
      </c>
      <c r="D1792" s="119" t="s">
        <v>1339</v>
      </c>
      <c r="E1792" s="119" t="s">
        <v>1340</v>
      </c>
      <c r="F1792" s="119"/>
      <c r="G1792" s="119" t="s">
        <v>1332</v>
      </c>
      <c r="H1792" s="119"/>
      <c r="I1792" s="119" t="s">
        <v>194</v>
      </c>
      <c r="J1792" s="119">
        <v>2040</v>
      </c>
      <c r="K1792" s="120">
        <v>2.1999999999999999E-2</v>
      </c>
    </row>
    <row r="1793" spans="1:11" x14ac:dyDescent="0.25">
      <c r="A1793" s="119" t="s">
        <v>1316</v>
      </c>
      <c r="B1793" s="119" t="s">
        <v>1317</v>
      </c>
      <c r="C1793" s="119" t="s">
        <v>1245</v>
      </c>
      <c r="D1793" s="119" t="s">
        <v>1339</v>
      </c>
      <c r="E1793" s="119" t="s">
        <v>1340</v>
      </c>
      <c r="F1793" s="119"/>
      <c r="G1793" s="119" t="s">
        <v>1332</v>
      </c>
      <c r="H1793" s="119"/>
      <c r="I1793" s="119" t="s">
        <v>194</v>
      </c>
      <c r="J1793" s="119">
        <v>2050</v>
      </c>
      <c r="K1793" s="120">
        <v>2.1999999999999999E-2</v>
      </c>
    </row>
    <row r="1794" spans="1:11" x14ac:dyDescent="0.25">
      <c r="A1794" s="119" t="s">
        <v>1316</v>
      </c>
      <c r="B1794" s="119" t="s">
        <v>1317</v>
      </c>
      <c r="C1794" s="119" t="s">
        <v>1245</v>
      </c>
      <c r="D1794" s="119" t="s">
        <v>1247</v>
      </c>
      <c r="E1794" s="119" t="s">
        <v>1248</v>
      </c>
      <c r="F1794" s="119"/>
      <c r="G1794" s="119"/>
      <c r="H1794" s="119"/>
      <c r="I1794" s="119" t="s">
        <v>194</v>
      </c>
      <c r="J1794" s="119">
        <v>2015</v>
      </c>
      <c r="K1794" s="120">
        <v>0.88500000000000001</v>
      </c>
    </row>
    <row r="1795" spans="1:11" x14ac:dyDescent="0.25">
      <c r="A1795" s="119" t="s">
        <v>1316</v>
      </c>
      <c r="B1795" s="119" t="s">
        <v>1317</v>
      </c>
      <c r="C1795" s="119" t="s">
        <v>1245</v>
      </c>
      <c r="D1795" s="119" t="s">
        <v>1247</v>
      </c>
      <c r="E1795" s="119" t="s">
        <v>1248</v>
      </c>
      <c r="F1795" s="119"/>
      <c r="G1795" s="119"/>
      <c r="H1795" s="119"/>
      <c r="I1795" s="119" t="s">
        <v>194</v>
      </c>
      <c r="J1795" s="119">
        <v>2020</v>
      </c>
      <c r="K1795" s="120">
        <v>0.88500000000000001</v>
      </c>
    </row>
    <row r="1796" spans="1:11" x14ac:dyDescent="0.25">
      <c r="A1796" s="119" t="s">
        <v>1316</v>
      </c>
      <c r="B1796" s="119" t="s">
        <v>1317</v>
      </c>
      <c r="C1796" s="119" t="s">
        <v>1245</v>
      </c>
      <c r="D1796" s="119" t="s">
        <v>1247</v>
      </c>
      <c r="E1796" s="119" t="s">
        <v>1248</v>
      </c>
      <c r="F1796" s="119"/>
      <c r="G1796" s="119"/>
      <c r="H1796" s="119"/>
      <c r="I1796" s="119" t="s">
        <v>194</v>
      </c>
      <c r="J1796" s="119">
        <v>2030</v>
      </c>
      <c r="K1796" s="120">
        <v>0.88500000000000001</v>
      </c>
    </row>
    <row r="1797" spans="1:11" x14ac:dyDescent="0.25">
      <c r="A1797" s="119" t="s">
        <v>1316</v>
      </c>
      <c r="B1797" s="119" t="s">
        <v>1317</v>
      </c>
      <c r="C1797" s="119" t="s">
        <v>1245</v>
      </c>
      <c r="D1797" s="119" t="s">
        <v>1247</v>
      </c>
      <c r="E1797" s="119" t="s">
        <v>1248</v>
      </c>
      <c r="F1797" s="119"/>
      <c r="G1797" s="119"/>
      <c r="H1797" s="119"/>
      <c r="I1797" s="119" t="s">
        <v>194</v>
      </c>
      <c r="J1797" s="119">
        <v>2040</v>
      </c>
      <c r="K1797" s="120">
        <v>0.88500000000000001</v>
      </c>
    </row>
    <row r="1798" spans="1:11" x14ac:dyDescent="0.25">
      <c r="A1798" s="119" t="s">
        <v>1316</v>
      </c>
      <c r="B1798" s="119" t="s">
        <v>1317</v>
      </c>
      <c r="C1798" s="119" t="s">
        <v>1245</v>
      </c>
      <c r="D1798" s="119" t="s">
        <v>1247</v>
      </c>
      <c r="E1798" s="119" t="s">
        <v>1248</v>
      </c>
      <c r="F1798" s="119"/>
      <c r="G1798" s="119"/>
      <c r="H1798" s="119"/>
      <c r="I1798" s="119" t="s">
        <v>194</v>
      </c>
      <c r="J1798" s="119">
        <v>2050</v>
      </c>
      <c r="K1798" s="120">
        <v>0.88500000000000001</v>
      </c>
    </row>
    <row r="1799" spans="1:11" x14ac:dyDescent="0.25">
      <c r="A1799" s="119" t="s">
        <v>1316</v>
      </c>
      <c r="B1799" s="119" t="s">
        <v>1317</v>
      </c>
      <c r="C1799" s="119" t="s">
        <v>1245</v>
      </c>
      <c r="D1799" s="119" t="s">
        <v>1341</v>
      </c>
      <c r="E1799" s="119" t="s">
        <v>1082</v>
      </c>
      <c r="F1799" s="119"/>
      <c r="G1799" s="119"/>
      <c r="H1799" s="119"/>
      <c r="I1799" s="119" t="s">
        <v>194</v>
      </c>
      <c r="J1799" s="119">
        <v>2015</v>
      </c>
      <c r="K1799" s="120">
        <v>37.200000000000003</v>
      </c>
    </row>
    <row r="1800" spans="1:11" x14ac:dyDescent="0.25">
      <c r="A1800" s="119" t="s">
        <v>1316</v>
      </c>
      <c r="B1800" s="119" t="s">
        <v>1317</v>
      </c>
      <c r="C1800" s="119" t="s">
        <v>1245</v>
      </c>
      <c r="D1800" s="119" t="s">
        <v>1341</v>
      </c>
      <c r="E1800" s="119" t="s">
        <v>1082</v>
      </c>
      <c r="F1800" s="119"/>
      <c r="G1800" s="119"/>
      <c r="H1800" s="119"/>
      <c r="I1800" s="119" t="s">
        <v>194</v>
      </c>
      <c r="J1800" s="119">
        <v>2020</v>
      </c>
      <c r="K1800" s="120">
        <v>37.200000000000003</v>
      </c>
    </row>
    <row r="1801" spans="1:11" x14ac:dyDescent="0.25">
      <c r="A1801" s="119" t="s">
        <v>1316</v>
      </c>
      <c r="B1801" s="119" t="s">
        <v>1317</v>
      </c>
      <c r="C1801" s="119" t="s">
        <v>1245</v>
      </c>
      <c r="D1801" s="119" t="s">
        <v>1341</v>
      </c>
      <c r="E1801" s="119" t="s">
        <v>1082</v>
      </c>
      <c r="F1801" s="119"/>
      <c r="G1801" s="119"/>
      <c r="H1801" s="119"/>
      <c r="I1801" s="119" t="s">
        <v>194</v>
      </c>
      <c r="J1801" s="119">
        <v>2030</v>
      </c>
      <c r="K1801" s="120">
        <v>37.200000000000003</v>
      </c>
    </row>
    <row r="1802" spans="1:11" x14ac:dyDescent="0.25">
      <c r="A1802" s="119" t="s">
        <v>1316</v>
      </c>
      <c r="B1802" s="119" t="s">
        <v>1317</v>
      </c>
      <c r="C1802" s="119" t="s">
        <v>1245</v>
      </c>
      <c r="D1802" s="119" t="s">
        <v>1341</v>
      </c>
      <c r="E1802" s="119" t="s">
        <v>1082</v>
      </c>
      <c r="F1802" s="119"/>
      <c r="G1802" s="119"/>
      <c r="H1802" s="119"/>
      <c r="I1802" s="119" t="s">
        <v>194</v>
      </c>
      <c r="J1802" s="119">
        <v>2040</v>
      </c>
      <c r="K1802" s="120">
        <v>37.200000000000003</v>
      </c>
    </row>
    <row r="1803" spans="1:11" x14ac:dyDescent="0.25">
      <c r="A1803" s="119" t="s">
        <v>1316</v>
      </c>
      <c r="B1803" s="119" t="s">
        <v>1317</v>
      </c>
      <c r="C1803" s="119" t="s">
        <v>1245</v>
      </c>
      <c r="D1803" s="119" t="s">
        <v>1341</v>
      </c>
      <c r="E1803" s="119" t="s">
        <v>1082</v>
      </c>
      <c r="F1803" s="119"/>
      <c r="G1803" s="119"/>
      <c r="H1803" s="119"/>
      <c r="I1803" s="119" t="s">
        <v>194</v>
      </c>
      <c r="J1803" s="119">
        <v>2050</v>
      </c>
      <c r="K1803" s="120">
        <v>37.200000000000003</v>
      </c>
    </row>
    <row r="1804" spans="1:11" x14ac:dyDescent="0.25">
      <c r="A1804" s="119" t="s">
        <v>1316</v>
      </c>
      <c r="B1804" s="119" t="s">
        <v>1317</v>
      </c>
      <c r="C1804" s="119" t="s">
        <v>1245</v>
      </c>
      <c r="D1804" s="119" t="s">
        <v>1342</v>
      </c>
      <c r="E1804" s="119" t="s">
        <v>1343</v>
      </c>
      <c r="F1804" s="119"/>
      <c r="G1804" s="119" t="s">
        <v>1264</v>
      </c>
      <c r="H1804" s="119"/>
      <c r="I1804" s="119" t="s">
        <v>987</v>
      </c>
      <c r="J1804" s="119">
        <v>2020</v>
      </c>
      <c r="K1804" s="120">
        <v>0.9</v>
      </c>
    </row>
    <row r="1805" spans="1:11" x14ac:dyDescent="0.25">
      <c r="A1805" s="119" t="s">
        <v>1316</v>
      </c>
      <c r="B1805" s="119" t="s">
        <v>1317</v>
      </c>
      <c r="C1805" s="119" t="s">
        <v>1245</v>
      </c>
      <c r="D1805" s="119" t="s">
        <v>1342</v>
      </c>
      <c r="E1805" s="119" t="s">
        <v>1343</v>
      </c>
      <c r="F1805" s="119"/>
      <c r="G1805" s="119" t="s">
        <v>1264</v>
      </c>
      <c r="H1805" s="119"/>
      <c r="I1805" s="119" t="s">
        <v>987</v>
      </c>
      <c r="J1805" s="119">
        <v>2050</v>
      </c>
      <c r="K1805" s="120">
        <v>0.9</v>
      </c>
    </row>
    <row r="1806" spans="1:11" x14ac:dyDescent="0.25">
      <c r="A1806" s="119" t="s">
        <v>1316</v>
      </c>
      <c r="B1806" s="119" t="s">
        <v>1317</v>
      </c>
      <c r="C1806" s="119" t="s">
        <v>1245</v>
      </c>
      <c r="D1806" s="119" t="s">
        <v>1342</v>
      </c>
      <c r="E1806" s="119" t="s">
        <v>1343</v>
      </c>
      <c r="F1806" s="119"/>
      <c r="G1806" s="119" t="s">
        <v>1264</v>
      </c>
      <c r="H1806" s="119"/>
      <c r="I1806" s="119" t="s">
        <v>988</v>
      </c>
      <c r="J1806" s="119">
        <v>2020</v>
      </c>
      <c r="K1806" s="120">
        <v>1.1000000000000001</v>
      </c>
    </row>
    <row r="1807" spans="1:11" x14ac:dyDescent="0.25">
      <c r="A1807" s="119" t="s">
        <v>1316</v>
      </c>
      <c r="B1807" s="119" t="s">
        <v>1317</v>
      </c>
      <c r="C1807" s="119" t="s">
        <v>1245</v>
      </c>
      <c r="D1807" s="119" t="s">
        <v>1342</v>
      </c>
      <c r="E1807" s="119" t="s">
        <v>1343</v>
      </c>
      <c r="F1807" s="119"/>
      <c r="G1807" s="119" t="s">
        <v>1264</v>
      </c>
      <c r="H1807" s="119"/>
      <c r="I1807" s="119" t="s">
        <v>988</v>
      </c>
      <c r="J1807" s="119">
        <v>2050</v>
      </c>
      <c r="K1807" s="120">
        <v>1.1000000000000001</v>
      </c>
    </row>
    <row r="1808" spans="1:11" x14ac:dyDescent="0.25">
      <c r="A1808" s="119" t="s">
        <v>1316</v>
      </c>
      <c r="B1808" s="119" t="s">
        <v>1317</v>
      </c>
      <c r="C1808" s="119" t="s">
        <v>1245</v>
      </c>
      <c r="D1808" s="119" t="s">
        <v>1342</v>
      </c>
      <c r="E1808" s="119" t="s">
        <v>1343</v>
      </c>
      <c r="F1808" s="119"/>
      <c r="G1808" s="119" t="s">
        <v>1264</v>
      </c>
      <c r="H1808" s="119"/>
      <c r="I1808" s="119" t="s">
        <v>194</v>
      </c>
      <c r="J1808" s="119">
        <v>2015</v>
      </c>
      <c r="K1808" s="120">
        <v>0.64</v>
      </c>
    </row>
    <row r="1809" spans="1:11" x14ac:dyDescent="0.25">
      <c r="A1809" s="119" t="s">
        <v>1316</v>
      </c>
      <c r="B1809" s="119" t="s">
        <v>1317</v>
      </c>
      <c r="C1809" s="119" t="s">
        <v>1245</v>
      </c>
      <c r="D1809" s="119" t="s">
        <v>1342</v>
      </c>
      <c r="E1809" s="119" t="s">
        <v>1343</v>
      </c>
      <c r="F1809" s="119"/>
      <c r="G1809" s="119" t="s">
        <v>1264</v>
      </c>
      <c r="H1809" s="119"/>
      <c r="I1809" s="119" t="s">
        <v>194</v>
      </c>
      <c r="J1809" s="119">
        <v>2020</v>
      </c>
      <c r="K1809" s="120">
        <v>0.63</v>
      </c>
    </row>
    <row r="1810" spans="1:11" x14ac:dyDescent="0.25">
      <c r="A1810" s="119" t="s">
        <v>1316</v>
      </c>
      <c r="B1810" s="119" t="s">
        <v>1317</v>
      </c>
      <c r="C1810" s="119" t="s">
        <v>1245</v>
      </c>
      <c r="D1810" s="119" t="s">
        <v>1342</v>
      </c>
      <c r="E1810" s="119" t="s">
        <v>1343</v>
      </c>
      <c r="F1810" s="119"/>
      <c r="G1810" s="119" t="s">
        <v>1264</v>
      </c>
      <c r="H1810" s="119"/>
      <c r="I1810" s="119" t="s">
        <v>194</v>
      </c>
      <c r="J1810" s="119">
        <v>2030</v>
      </c>
      <c r="K1810" s="120">
        <v>0.62</v>
      </c>
    </row>
    <row r="1811" spans="1:11" x14ac:dyDescent="0.25">
      <c r="A1811" s="119" t="s">
        <v>1316</v>
      </c>
      <c r="B1811" s="119" t="s">
        <v>1317</v>
      </c>
      <c r="C1811" s="119" t="s">
        <v>1245</v>
      </c>
      <c r="D1811" s="119" t="s">
        <v>1342</v>
      </c>
      <c r="E1811" s="119" t="s">
        <v>1343</v>
      </c>
      <c r="F1811" s="119"/>
      <c r="G1811" s="119" t="s">
        <v>1264</v>
      </c>
      <c r="H1811" s="119"/>
      <c r="I1811" s="119" t="s">
        <v>194</v>
      </c>
      <c r="J1811" s="119">
        <v>2040</v>
      </c>
      <c r="K1811" s="120">
        <v>0.61</v>
      </c>
    </row>
    <row r="1812" spans="1:11" x14ac:dyDescent="0.25">
      <c r="A1812" s="119" t="s">
        <v>1316</v>
      </c>
      <c r="B1812" s="119" t="s">
        <v>1317</v>
      </c>
      <c r="C1812" s="119" t="s">
        <v>1245</v>
      </c>
      <c r="D1812" s="119" t="s">
        <v>1342</v>
      </c>
      <c r="E1812" s="119" t="s">
        <v>1343</v>
      </c>
      <c r="F1812" s="119"/>
      <c r="G1812" s="119" t="s">
        <v>1264</v>
      </c>
      <c r="H1812" s="119"/>
      <c r="I1812" s="119" t="s">
        <v>194</v>
      </c>
      <c r="J1812" s="119">
        <v>2050</v>
      </c>
      <c r="K1812" s="120">
        <v>0.6</v>
      </c>
    </row>
    <row r="1813" spans="1:11" x14ac:dyDescent="0.25">
      <c r="A1813" s="119" t="s">
        <v>1316</v>
      </c>
      <c r="B1813" s="119" t="s">
        <v>1317</v>
      </c>
      <c r="C1813" s="119" t="s">
        <v>1245</v>
      </c>
      <c r="D1813" s="119" t="s">
        <v>1344</v>
      </c>
      <c r="E1813" s="119" t="s">
        <v>1340</v>
      </c>
      <c r="F1813" s="119"/>
      <c r="G1813" s="119" t="s">
        <v>1332</v>
      </c>
      <c r="H1813" s="119"/>
      <c r="I1813" s="119" t="s">
        <v>987</v>
      </c>
      <c r="J1813" s="119">
        <v>2020</v>
      </c>
      <c r="K1813" s="120">
        <v>0.9</v>
      </c>
    </row>
    <row r="1814" spans="1:11" x14ac:dyDescent="0.25">
      <c r="A1814" s="119" t="s">
        <v>1316</v>
      </c>
      <c r="B1814" s="119" t="s">
        <v>1317</v>
      </c>
      <c r="C1814" s="119" t="s">
        <v>1245</v>
      </c>
      <c r="D1814" s="119" t="s">
        <v>1344</v>
      </c>
      <c r="E1814" s="119" t="s">
        <v>1340</v>
      </c>
      <c r="F1814" s="119"/>
      <c r="G1814" s="119" t="s">
        <v>1332</v>
      </c>
      <c r="H1814" s="119"/>
      <c r="I1814" s="119" t="s">
        <v>987</v>
      </c>
      <c r="J1814" s="119">
        <v>2050</v>
      </c>
      <c r="K1814" s="120">
        <v>0.9</v>
      </c>
    </row>
    <row r="1815" spans="1:11" x14ac:dyDescent="0.25">
      <c r="A1815" s="119" t="s">
        <v>1316</v>
      </c>
      <c r="B1815" s="119" t="s">
        <v>1317</v>
      </c>
      <c r="C1815" s="119" t="s">
        <v>1245</v>
      </c>
      <c r="D1815" s="119" t="s">
        <v>1344</v>
      </c>
      <c r="E1815" s="119" t="s">
        <v>1340</v>
      </c>
      <c r="F1815" s="119"/>
      <c r="G1815" s="119" t="s">
        <v>1332</v>
      </c>
      <c r="H1815" s="119"/>
      <c r="I1815" s="119" t="s">
        <v>988</v>
      </c>
      <c r="J1815" s="119">
        <v>2020</v>
      </c>
      <c r="K1815" s="120">
        <v>1.1000000000000001</v>
      </c>
    </row>
    <row r="1816" spans="1:11" x14ac:dyDescent="0.25">
      <c r="A1816" s="119" t="s">
        <v>1316</v>
      </c>
      <c r="B1816" s="119" t="s">
        <v>1317</v>
      </c>
      <c r="C1816" s="119" t="s">
        <v>1245</v>
      </c>
      <c r="D1816" s="119" t="s">
        <v>1344</v>
      </c>
      <c r="E1816" s="119" t="s">
        <v>1340</v>
      </c>
      <c r="F1816" s="119"/>
      <c r="G1816" s="119" t="s">
        <v>1332</v>
      </c>
      <c r="H1816" s="119"/>
      <c r="I1816" s="119" t="s">
        <v>988</v>
      </c>
      <c r="J1816" s="119">
        <v>2050</v>
      </c>
      <c r="K1816" s="120">
        <v>1.1000000000000001</v>
      </c>
    </row>
    <row r="1817" spans="1:11" x14ac:dyDescent="0.25">
      <c r="A1817" s="119" t="s">
        <v>1316</v>
      </c>
      <c r="B1817" s="119" t="s">
        <v>1317</v>
      </c>
      <c r="C1817" s="119" t="s">
        <v>1245</v>
      </c>
      <c r="D1817" s="119" t="s">
        <v>1344</v>
      </c>
      <c r="E1817" s="119" t="s">
        <v>1340</v>
      </c>
      <c r="F1817" s="119"/>
      <c r="G1817" s="119" t="s">
        <v>1332</v>
      </c>
      <c r="H1817" s="119"/>
      <c r="I1817" s="119" t="s">
        <v>194</v>
      </c>
      <c r="J1817" s="119">
        <v>2015</v>
      </c>
      <c r="K1817" s="120">
        <v>7.0000000000000007E-2</v>
      </c>
    </row>
    <row r="1818" spans="1:11" x14ac:dyDescent="0.25">
      <c r="A1818" s="119" t="s">
        <v>1316</v>
      </c>
      <c r="B1818" s="119" t="s">
        <v>1317</v>
      </c>
      <c r="C1818" s="119" t="s">
        <v>1245</v>
      </c>
      <c r="D1818" s="119" t="s">
        <v>1344</v>
      </c>
      <c r="E1818" s="119" t="s">
        <v>1340</v>
      </c>
      <c r="F1818" s="119"/>
      <c r="G1818" s="119" t="s">
        <v>1332</v>
      </c>
      <c r="H1818" s="119"/>
      <c r="I1818" s="119" t="s">
        <v>194</v>
      </c>
      <c r="J1818" s="119">
        <v>2020</v>
      </c>
      <c r="K1818" s="120">
        <v>7.0000000000000007E-2</v>
      </c>
    </row>
    <row r="1819" spans="1:11" x14ac:dyDescent="0.25">
      <c r="A1819" s="119" t="s">
        <v>1316</v>
      </c>
      <c r="B1819" s="119" t="s">
        <v>1317</v>
      </c>
      <c r="C1819" s="119" t="s">
        <v>1245</v>
      </c>
      <c r="D1819" s="119" t="s">
        <v>1344</v>
      </c>
      <c r="E1819" s="119" t="s">
        <v>1340</v>
      </c>
      <c r="F1819" s="119"/>
      <c r="G1819" s="119" t="s">
        <v>1332</v>
      </c>
      <c r="H1819" s="119"/>
      <c r="I1819" s="119" t="s">
        <v>194</v>
      </c>
      <c r="J1819" s="119">
        <v>2030</v>
      </c>
      <c r="K1819" s="120">
        <v>7.0000000000000007E-2</v>
      </c>
    </row>
    <row r="1820" spans="1:11" x14ac:dyDescent="0.25">
      <c r="A1820" s="119" t="s">
        <v>1316</v>
      </c>
      <c r="B1820" s="119" t="s">
        <v>1317</v>
      </c>
      <c r="C1820" s="119" t="s">
        <v>1245</v>
      </c>
      <c r="D1820" s="119" t="s">
        <v>1344</v>
      </c>
      <c r="E1820" s="119" t="s">
        <v>1340</v>
      </c>
      <c r="F1820" s="119"/>
      <c r="G1820" s="119" t="s">
        <v>1332</v>
      </c>
      <c r="H1820" s="119"/>
      <c r="I1820" s="119" t="s">
        <v>194</v>
      </c>
      <c r="J1820" s="119">
        <v>2040</v>
      </c>
      <c r="K1820" s="120">
        <v>7.0000000000000007E-2</v>
      </c>
    </row>
    <row r="1821" spans="1:11" x14ac:dyDescent="0.25">
      <c r="A1821" s="119" t="s">
        <v>1316</v>
      </c>
      <c r="B1821" s="119" t="s">
        <v>1317</v>
      </c>
      <c r="C1821" s="119" t="s">
        <v>1245</v>
      </c>
      <c r="D1821" s="119" t="s">
        <v>1344</v>
      </c>
      <c r="E1821" s="119" t="s">
        <v>1340</v>
      </c>
      <c r="F1821" s="119"/>
      <c r="G1821" s="119" t="s">
        <v>1332</v>
      </c>
      <c r="H1821" s="119"/>
      <c r="I1821" s="119" t="s">
        <v>194</v>
      </c>
      <c r="J1821" s="119">
        <v>2050</v>
      </c>
      <c r="K1821" s="120">
        <v>7.0000000000000007E-2</v>
      </c>
    </row>
    <row r="1822" spans="1:11" x14ac:dyDescent="0.25">
      <c r="A1822" s="119" t="s">
        <v>1345</v>
      </c>
      <c r="B1822" s="119" t="s">
        <v>1346</v>
      </c>
      <c r="C1822" s="119" t="s">
        <v>195</v>
      </c>
      <c r="D1822" s="119" t="s">
        <v>1347</v>
      </c>
      <c r="E1822" s="119" t="s">
        <v>1348</v>
      </c>
      <c r="F1822" s="119"/>
      <c r="G1822" s="119" t="s">
        <v>344</v>
      </c>
      <c r="H1822" s="119">
        <v>1</v>
      </c>
      <c r="I1822" s="119" t="s">
        <v>987</v>
      </c>
      <c r="J1822" s="119">
        <v>2020</v>
      </c>
      <c r="K1822" s="120">
        <v>0.99</v>
      </c>
    </row>
    <row r="1823" spans="1:11" x14ac:dyDescent="0.25">
      <c r="A1823" s="119" t="s">
        <v>1345</v>
      </c>
      <c r="B1823" s="119" t="s">
        <v>1346</v>
      </c>
      <c r="C1823" s="119" t="s">
        <v>195</v>
      </c>
      <c r="D1823" s="119" t="s">
        <v>1347</v>
      </c>
      <c r="E1823" s="119" t="s">
        <v>1348</v>
      </c>
      <c r="F1823" s="119"/>
      <c r="G1823" s="119" t="s">
        <v>344</v>
      </c>
      <c r="H1823" s="119">
        <v>1</v>
      </c>
      <c r="I1823" s="119" t="s">
        <v>987</v>
      </c>
      <c r="J1823" s="119">
        <v>2050</v>
      </c>
      <c r="K1823" s="120">
        <v>0.99</v>
      </c>
    </row>
    <row r="1824" spans="1:11" x14ac:dyDescent="0.25">
      <c r="A1824" s="119" t="s">
        <v>1345</v>
      </c>
      <c r="B1824" s="119" t="s">
        <v>1346</v>
      </c>
      <c r="C1824" s="119" t="s">
        <v>195</v>
      </c>
      <c r="D1824" s="119" t="s">
        <v>1347</v>
      </c>
      <c r="E1824" s="119" t="s">
        <v>1348</v>
      </c>
      <c r="F1824" s="119"/>
      <c r="G1824" s="119" t="s">
        <v>344</v>
      </c>
      <c r="H1824" s="119">
        <v>1</v>
      </c>
      <c r="I1824" s="119" t="s">
        <v>988</v>
      </c>
      <c r="J1824" s="119">
        <v>2020</v>
      </c>
      <c r="K1824" s="120">
        <v>1.01</v>
      </c>
    </row>
    <row r="1825" spans="1:11" x14ac:dyDescent="0.25">
      <c r="A1825" s="119" t="s">
        <v>1345</v>
      </c>
      <c r="B1825" s="119" t="s">
        <v>1346</v>
      </c>
      <c r="C1825" s="119" t="s">
        <v>195</v>
      </c>
      <c r="D1825" s="119" t="s">
        <v>1347</v>
      </c>
      <c r="E1825" s="119" t="s">
        <v>1348</v>
      </c>
      <c r="F1825" s="119"/>
      <c r="G1825" s="119" t="s">
        <v>344</v>
      </c>
      <c r="H1825" s="119">
        <v>1</v>
      </c>
      <c r="I1825" s="119" t="s">
        <v>988</v>
      </c>
      <c r="J1825" s="119">
        <v>2050</v>
      </c>
      <c r="K1825" s="120">
        <v>1.01</v>
      </c>
    </row>
    <row r="1826" spans="1:11" x14ac:dyDescent="0.25">
      <c r="A1826" s="119" t="s">
        <v>1345</v>
      </c>
      <c r="B1826" s="119" t="s">
        <v>1346</v>
      </c>
      <c r="C1826" s="119" t="s">
        <v>195</v>
      </c>
      <c r="D1826" s="119" t="s">
        <v>1347</v>
      </c>
      <c r="E1826" s="119" t="s">
        <v>1348</v>
      </c>
      <c r="F1826" s="119"/>
      <c r="G1826" s="119" t="s">
        <v>344</v>
      </c>
      <c r="H1826" s="119">
        <v>1</v>
      </c>
      <c r="I1826" s="119" t="s">
        <v>194</v>
      </c>
      <c r="J1826" s="119">
        <v>2015</v>
      </c>
      <c r="K1826" s="120">
        <v>0.84</v>
      </c>
    </row>
    <row r="1827" spans="1:11" x14ac:dyDescent="0.25">
      <c r="A1827" s="119" t="s">
        <v>1345</v>
      </c>
      <c r="B1827" s="119" t="s">
        <v>1346</v>
      </c>
      <c r="C1827" s="119" t="s">
        <v>195</v>
      </c>
      <c r="D1827" s="119" t="s">
        <v>1347</v>
      </c>
      <c r="E1827" s="119" t="s">
        <v>1348</v>
      </c>
      <c r="F1827" s="119"/>
      <c r="G1827" s="119" t="s">
        <v>344</v>
      </c>
      <c r="H1827" s="119">
        <v>1</v>
      </c>
      <c r="I1827" s="119" t="s">
        <v>194</v>
      </c>
      <c r="J1827" s="119">
        <v>2020</v>
      </c>
      <c r="K1827" s="120">
        <v>0.85</v>
      </c>
    </row>
    <row r="1828" spans="1:11" x14ac:dyDescent="0.25">
      <c r="A1828" s="119" t="s">
        <v>1345</v>
      </c>
      <c r="B1828" s="119" t="s">
        <v>1346</v>
      </c>
      <c r="C1828" s="119" t="s">
        <v>195</v>
      </c>
      <c r="D1828" s="119" t="s">
        <v>1347</v>
      </c>
      <c r="E1828" s="119" t="s">
        <v>1348</v>
      </c>
      <c r="F1828" s="119"/>
      <c r="G1828" s="119" t="s">
        <v>344</v>
      </c>
      <c r="H1828" s="119">
        <v>1</v>
      </c>
      <c r="I1828" s="119" t="s">
        <v>194</v>
      </c>
      <c r="J1828" s="119">
        <v>2030</v>
      </c>
      <c r="K1828" s="120">
        <v>0.86</v>
      </c>
    </row>
    <row r="1829" spans="1:11" x14ac:dyDescent="0.25">
      <c r="A1829" s="119" t="s">
        <v>1345</v>
      </c>
      <c r="B1829" s="119" t="s">
        <v>1346</v>
      </c>
      <c r="C1829" s="119" t="s">
        <v>195</v>
      </c>
      <c r="D1829" s="119" t="s">
        <v>1347</v>
      </c>
      <c r="E1829" s="119" t="s">
        <v>1348</v>
      </c>
      <c r="F1829" s="119"/>
      <c r="G1829" s="119" t="s">
        <v>344</v>
      </c>
      <c r="H1829" s="119">
        <v>1</v>
      </c>
      <c r="I1829" s="119" t="s">
        <v>194</v>
      </c>
      <c r="J1829" s="119">
        <v>2040</v>
      </c>
      <c r="K1829" s="120">
        <v>0.86</v>
      </c>
    </row>
    <row r="1830" spans="1:11" x14ac:dyDescent="0.25">
      <c r="A1830" s="119" t="s">
        <v>1345</v>
      </c>
      <c r="B1830" s="119" t="s">
        <v>1346</v>
      </c>
      <c r="C1830" s="119" t="s">
        <v>195</v>
      </c>
      <c r="D1830" s="119" t="s">
        <v>1347</v>
      </c>
      <c r="E1830" s="119" t="s">
        <v>1348</v>
      </c>
      <c r="F1830" s="119"/>
      <c r="G1830" s="119" t="s">
        <v>344</v>
      </c>
      <c r="H1830" s="119">
        <v>1</v>
      </c>
      <c r="I1830" s="119" t="s">
        <v>194</v>
      </c>
      <c r="J1830" s="119">
        <v>2050</v>
      </c>
      <c r="K1830" s="120">
        <v>0.87</v>
      </c>
    </row>
    <row r="1831" spans="1:11" x14ac:dyDescent="0.25">
      <c r="A1831" s="119" t="s">
        <v>1345</v>
      </c>
      <c r="B1831" s="119" t="s">
        <v>1346</v>
      </c>
      <c r="C1831" s="119" t="s">
        <v>195</v>
      </c>
      <c r="D1831" s="119" t="s">
        <v>200</v>
      </c>
      <c r="E1831" s="119" t="s">
        <v>202</v>
      </c>
      <c r="F1831" s="119"/>
      <c r="G1831" s="119"/>
      <c r="H1831" s="119"/>
      <c r="I1831" s="119" t="s">
        <v>194</v>
      </c>
      <c r="J1831" s="119">
        <v>2015</v>
      </c>
      <c r="K1831" s="120">
        <v>1.5</v>
      </c>
    </row>
    <row r="1832" spans="1:11" x14ac:dyDescent="0.25">
      <c r="A1832" s="119" t="s">
        <v>1345</v>
      </c>
      <c r="B1832" s="119" t="s">
        <v>1346</v>
      </c>
      <c r="C1832" s="119" t="s">
        <v>195</v>
      </c>
      <c r="D1832" s="119" t="s">
        <v>200</v>
      </c>
      <c r="E1832" s="119" t="s">
        <v>202</v>
      </c>
      <c r="F1832" s="119"/>
      <c r="G1832" s="119"/>
      <c r="H1832" s="119"/>
      <c r="I1832" s="119" t="s">
        <v>194</v>
      </c>
      <c r="J1832" s="119">
        <v>2020</v>
      </c>
      <c r="K1832" s="120">
        <v>1.5</v>
      </c>
    </row>
    <row r="1833" spans="1:11" x14ac:dyDescent="0.25">
      <c r="A1833" s="119" t="s">
        <v>1345</v>
      </c>
      <c r="B1833" s="119" t="s">
        <v>1346</v>
      </c>
      <c r="C1833" s="119" t="s">
        <v>195</v>
      </c>
      <c r="D1833" s="119" t="s">
        <v>200</v>
      </c>
      <c r="E1833" s="119" t="s">
        <v>202</v>
      </c>
      <c r="F1833" s="119"/>
      <c r="G1833" s="119"/>
      <c r="H1833" s="119"/>
      <c r="I1833" s="119" t="s">
        <v>194</v>
      </c>
      <c r="J1833" s="119">
        <v>2030</v>
      </c>
      <c r="K1833" s="120">
        <v>1.5</v>
      </c>
    </row>
    <row r="1834" spans="1:11" x14ac:dyDescent="0.25">
      <c r="A1834" s="119" t="s">
        <v>1345</v>
      </c>
      <c r="B1834" s="119" t="s">
        <v>1346</v>
      </c>
      <c r="C1834" s="119" t="s">
        <v>195</v>
      </c>
      <c r="D1834" s="119" t="s">
        <v>200</v>
      </c>
      <c r="E1834" s="119" t="s">
        <v>202</v>
      </c>
      <c r="F1834" s="119"/>
      <c r="G1834" s="119"/>
      <c r="H1834" s="119"/>
      <c r="I1834" s="119" t="s">
        <v>194</v>
      </c>
      <c r="J1834" s="119">
        <v>2040</v>
      </c>
      <c r="K1834" s="120">
        <v>1.5</v>
      </c>
    </row>
    <row r="1835" spans="1:11" x14ac:dyDescent="0.25">
      <c r="A1835" s="119" t="s">
        <v>1345</v>
      </c>
      <c r="B1835" s="119" t="s">
        <v>1346</v>
      </c>
      <c r="C1835" s="119" t="s">
        <v>195</v>
      </c>
      <c r="D1835" s="119" t="s">
        <v>200</v>
      </c>
      <c r="E1835" s="119" t="s">
        <v>202</v>
      </c>
      <c r="F1835" s="119"/>
      <c r="G1835" s="119"/>
      <c r="H1835" s="119"/>
      <c r="I1835" s="119" t="s">
        <v>194</v>
      </c>
      <c r="J1835" s="119">
        <v>2050</v>
      </c>
      <c r="K1835" s="120">
        <v>1.5</v>
      </c>
    </row>
    <row r="1836" spans="1:11" x14ac:dyDescent="0.25">
      <c r="A1836" s="119" t="s">
        <v>1345</v>
      </c>
      <c r="B1836" s="119" t="s">
        <v>1346</v>
      </c>
      <c r="C1836" s="119" t="s">
        <v>195</v>
      </c>
      <c r="D1836" s="119" t="s">
        <v>1319</v>
      </c>
      <c r="E1836" s="119" t="s">
        <v>1222</v>
      </c>
      <c r="F1836" s="119"/>
      <c r="G1836" s="119" t="s">
        <v>1320</v>
      </c>
      <c r="H1836" s="119">
        <v>1</v>
      </c>
      <c r="I1836" s="119" t="s">
        <v>987</v>
      </c>
      <c r="J1836" s="119">
        <v>2020</v>
      </c>
      <c r="K1836" s="120">
        <v>0.5</v>
      </c>
    </row>
    <row r="1837" spans="1:11" x14ac:dyDescent="0.25">
      <c r="A1837" s="119" t="s">
        <v>1345</v>
      </c>
      <c r="B1837" s="119" t="s">
        <v>1346</v>
      </c>
      <c r="C1837" s="119" t="s">
        <v>195</v>
      </c>
      <c r="D1837" s="119" t="s">
        <v>1319</v>
      </c>
      <c r="E1837" s="119" t="s">
        <v>1222</v>
      </c>
      <c r="F1837" s="119"/>
      <c r="G1837" s="119" t="s">
        <v>1320</v>
      </c>
      <c r="H1837" s="119">
        <v>1</v>
      </c>
      <c r="I1837" s="119" t="s">
        <v>987</v>
      </c>
      <c r="J1837" s="119">
        <v>2050</v>
      </c>
      <c r="K1837" s="120">
        <v>0.5</v>
      </c>
    </row>
    <row r="1838" spans="1:11" x14ac:dyDescent="0.25">
      <c r="A1838" s="119" t="s">
        <v>1345</v>
      </c>
      <c r="B1838" s="119" t="s">
        <v>1346</v>
      </c>
      <c r="C1838" s="119" t="s">
        <v>195</v>
      </c>
      <c r="D1838" s="119" t="s">
        <v>1319</v>
      </c>
      <c r="E1838" s="119" t="s">
        <v>1222</v>
      </c>
      <c r="F1838" s="119"/>
      <c r="G1838" s="119" t="s">
        <v>1320</v>
      </c>
      <c r="H1838" s="119">
        <v>1</v>
      </c>
      <c r="I1838" s="119" t="s">
        <v>988</v>
      </c>
      <c r="J1838" s="119">
        <v>2020</v>
      </c>
      <c r="K1838" s="120">
        <v>1.5</v>
      </c>
    </row>
    <row r="1839" spans="1:11" x14ac:dyDescent="0.25">
      <c r="A1839" s="119" t="s">
        <v>1345</v>
      </c>
      <c r="B1839" s="119" t="s">
        <v>1346</v>
      </c>
      <c r="C1839" s="119" t="s">
        <v>195</v>
      </c>
      <c r="D1839" s="119" t="s">
        <v>1319</v>
      </c>
      <c r="E1839" s="119" t="s">
        <v>1222</v>
      </c>
      <c r="F1839" s="119"/>
      <c r="G1839" s="119" t="s">
        <v>1320</v>
      </c>
      <c r="H1839" s="119">
        <v>1</v>
      </c>
      <c r="I1839" s="119" t="s">
        <v>988</v>
      </c>
      <c r="J1839" s="119">
        <v>2050</v>
      </c>
      <c r="K1839" s="120">
        <v>1.5</v>
      </c>
    </row>
    <row r="1840" spans="1:11" x14ac:dyDescent="0.25">
      <c r="A1840" s="119" t="s">
        <v>1345</v>
      </c>
      <c r="B1840" s="119" t="s">
        <v>1346</v>
      </c>
      <c r="C1840" s="119" t="s">
        <v>195</v>
      </c>
      <c r="D1840" s="119" t="s">
        <v>1319</v>
      </c>
      <c r="E1840" s="119" t="s">
        <v>1222</v>
      </c>
      <c r="F1840" s="119"/>
      <c r="G1840" s="119" t="s">
        <v>1320</v>
      </c>
      <c r="H1840" s="119">
        <v>1</v>
      </c>
      <c r="I1840" s="119" t="s">
        <v>194</v>
      </c>
      <c r="J1840" s="119">
        <v>2015</v>
      </c>
      <c r="K1840" s="120">
        <v>7.0000000000000001E-3</v>
      </c>
    </row>
    <row r="1841" spans="1:11" x14ac:dyDescent="0.25">
      <c r="A1841" s="119" t="s">
        <v>1345</v>
      </c>
      <c r="B1841" s="119" t="s">
        <v>1346</v>
      </c>
      <c r="C1841" s="119" t="s">
        <v>195</v>
      </c>
      <c r="D1841" s="119" t="s">
        <v>1319</v>
      </c>
      <c r="E1841" s="119" t="s">
        <v>1222</v>
      </c>
      <c r="F1841" s="119"/>
      <c r="G1841" s="119" t="s">
        <v>1320</v>
      </c>
      <c r="H1841" s="119">
        <v>1</v>
      </c>
      <c r="I1841" s="119" t="s">
        <v>194</v>
      </c>
      <c r="J1841" s="119">
        <v>2020</v>
      </c>
      <c r="K1841" s="120">
        <v>6.0000000000000001E-3</v>
      </c>
    </row>
    <row r="1842" spans="1:11" x14ac:dyDescent="0.25">
      <c r="A1842" s="119" t="s">
        <v>1345</v>
      </c>
      <c r="B1842" s="119" t="s">
        <v>1346</v>
      </c>
      <c r="C1842" s="119" t="s">
        <v>195</v>
      </c>
      <c r="D1842" s="119" t="s">
        <v>1319</v>
      </c>
      <c r="E1842" s="119" t="s">
        <v>1222</v>
      </c>
      <c r="F1842" s="119"/>
      <c r="G1842" s="119" t="s">
        <v>1320</v>
      </c>
      <c r="H1842" s="119">
        <v>1</v>
      </c>
      <c r="I1842" s="119" t="s">
        <v>194</v>
      </c>
      <c r="J1842" s="119">
        <v>2030</v>
      </c>
      <c r="K1842" s="120">
        <v>5.0000000000000001E-3</v>
      </c>
    </row>
    <row r="1843" spans="1:11" x14ac:dyDescent="0.25">
      <c r="A1843" s="119" t="s">
        <v>1345</v>
      </c>
      <c r="B1843" s="119" t="s">
        <v>1346</v>
      </c>
      <c r="C1843" s="119" t="s">
        <v>195</v>
      </c>
      <c r="D1843" s="119" t="s">
        <v>1319</v>
      </c>
      <c r="E1843" s="119" t="s">
        <v>1222</v>
      </c>
      <c r="F1843" s="119"/>
      <c r="G1843" s="119" t="s">
        <v>1320</v>
      </c>
      <c r="H1843" s="119">
        <v>1</v>
      </c>
      <c r="I1843" s="119" t="s">
        <v>194</v>
      </c>
      <c r="J1843" s="119">
        <v>2040</v>
      </c>
      <c r="K1843" s="120">
        <v>5.0000000000000001E-3</v>
      </c>
    </row>
    <row r="1844" spans="1:11" x14ac:dyDescent="0.25">
      <c r="A1844" s="119" t="s">
        <v>1345</v>
      </c>
      <c r="B1844" s="119" t="s">
        <v>1346</v>
      </c>
      <c r="C1844" s="119" t="s">
        <v>195</v>
      </c>
      <c r="D1844" s="119" t="s">
        <v>1319</v>
      </c>
      <c r="E1844" s="119" t="s">
        <v>1222</v>
      </c>
      <c r="F1844" s="119"/>
      <c r="G1844" s="119" t="s">
        <v>1320</v>
      </c>
      <c r="H1844" s="119">
        <v>1</v>
      </c>
      <c r="I1844" s="119" t="s">
        <v>194</v>
      </c>
      <c r="J1844" s="119">
        <v>2050</v>
      </c>
      <c r="K1844" s="120">
        <v>4.0000000000000001E-3</v>
      </c>
    </row>
    <row r="1845" spans="1:11" x14ac:dyDescent="0.25">
      <c r="A1845" s="119" t="s">
        <v>1345</v>
      </c>
      <c r="B1845" s="119" t="s">
        <v>1346</v>
      </c>
      <c r="C1845" s="119" t="s">
        <v>195</v>
      </c>
      <c r="D1845" s="119" t="s">
        <v>1086</v>
      </c>
      <c r="E1845" s="119" t="s">
        <v>1074</v>
      </c>
      <c r="F1845" s="119"/>
      <c r="G1845" s="119" t="s">
        <v>392</v>
      </c>
      <c r="H1845" s="119"/>
      <c r="I1845" s="119" t="s">
        <v>194</v>
      </c>
      <c r="J1845" s="119">
        <v>2015</v>
      </c>
      <c r="K1845" s="120">
        <v>0</v>
      </c>
    </row>
    <row r="1846" spans="1:11" x14ac:dyDescent="0.25">
      <c r="A1846" s="119" t="s">
        <v>1345</v>
      </c>
      <c r="B1846" s="119" t="s">
        <v>1346</v>
      </c>
      <c r="C1846" s="119" t="s">
        <v>195</v>
      </c>
      <c r="D1846" s="119" t="s">
        <v>1086</v>
      </c>
      <c r="E1846" s="119" t="s">
        <v>1074</v>
      </c>
      <c r="F1846" s="119"/>
      <c r="G1846" s="119" t="s">
        <v>392</v>
      </c>
      <c r="H1846" s="119"/>
      <c r="I1846" s="119" t="s">
        <v>194</v>
      </c>
      <c r="J1846" s="119">
        <v>2020</v>
      </c>
      <c r="K1846" s="120">
        <v>0</v>
      </c>
    </row>
    <row r="1847" spans="1:11" x14ac:dyDescent="0.25">
      <c r="A1847" s="119" t="s">
        <v>1345</v>
      </c>
      <c r="B1847" s="119" t="s">
        <v>1346</v>
      </c>
      <c r="C1847" s="119" t="s">
        <v>195</v>
      </c>
      <c r="D1847" s="119" t="s">
        <v>1086</v>
      </c>
      <c r="E1847" s="119" t="s">
        <v>1074</v>
      </c>
      <c r="F1847" s="119"/>
      <c r="G1847" s="119" t="s">
        <v>392</v>
      </c>
      <c r="H1847" s="119"/>
      <c r="I1847" s="119" t="s">
        <v>194</v>
      </c>
      <c r="J1847" s="119">
        <v>2030</v>
      </c>
      <c r="K1847" s="120">
        <v>0</v>
      </c>
    </row>
    <row r="1848" spans="1:11" x14ac:dyDescent="0.25">
      <c r="A1848" s="119" t="s">
        <v>1345</v>
      </c>
      <c r="B1848" s="119" t="s">
        <v>1346</v>
      </c>
      <c r="C1848" s="119" t="s">
        <v>195</v>
      </c>
      <c r="D1848" s="119" t="s">
        <v>1086</v>
      </c>
      <c r="E1848" s="119" t="s">
        <v>1074</v>
      </c>
      <c r="F1848" s="119"/>
      <c r="G1848" s="119" t="s">
        <v>392</v>
      </c>
      <c r="H1848" s="119"/>
      <c r="I1848" s="119" t="s">
        <v>194</v>
      </c>
      <c r="J1848" s="119">
        <v>2040</v>
      </c>
      <c r="K1848" s="120">
        <v>0</v>
      </c>
    </row>
    <row r="1849" spans="1:11" x14ac:dyDescent="0.25">
      <c r="A1849" s="119" t="s">
        <v>1345</v>
      </c>
      <c r="B1849" s="119" t="s">
        <v>1346</v>
      </c>
      <c r="C1849" s="119" t="s">
        <v>195</v>
      </c>
      <c r="D1849" s="119" t="s">
        <v>1086</v>
      </c>
      <c r="E1849" s="119" t="s">
        <v>1074</v>
      </c>
      <c r="F1849" s="119"/>
      <c r="G1849" s="119" t="s">
        <v>392</v>
      </c>
      <c r="H1849" s="119"/>
      <c r="I1849" s="119" t="s">
        <v>194</v>
      </c>
      <c r="J1849" s="119">
        <v>2050</v>
      </c>
      <c r="K1849" s="120">
        <v>0</v>
      </c>
    </row>
    <row r="1850" spans="1:11" x14ac:dyDescent="0.25">
      <c r="A1850" s="119" t="s">
        <v>1345</v>
      </c>
      <c r="B1850" s="119" t="s">
        <v>1346</v>
      </c>
      <c r="C1850" s="119" t="s">
        <v>195</v>
      </c>
      <c r="D1850" s="119" t="s">
        <v>1349</v>
      </c>
      <c r="E1850" s="119" t="s">
        <v>1348</v>
      </c>
      <c r="F1850" s="119"/>
      <c r="G1850" s="119" t="s">
        <v>344</v>
      </c>
      <c r="H1850" s="119">
        <v>1</v>
      </c>
      <c r="I1850" s="119" t="s">
        <v>987</v>
      </c>
      <c r="J1850" s="119">
        <v>2020</v>
      </c>
      <c r="K1850" s="120">
        <v>0.99</v>
      </c>
    </row>
    <row r="1851" spans="1:11" x14ac:dyDescent="0.25">
      <c r="A1851" s="119" t="s">
        <v>1345</v>
      </c>
      <c r="B1851" s="119" t="s">
        <v>1346</v>
      </c>
      <c r="C1851" s="119" t="s">
        <v>195</v>
      </c>
      <c r="D1851" s="119" t="s">
        <v>1349</v>
      </c>
      <c r="E1851" s="119" t="s">
        <v>1348</v>
      </c>
      <c r="F1851" s="119"/>
      <c r="G1851" s="119" t="s">
        <v>344</v>
      </c>
      <c r="H1851" s="119">
        <v>1</v>
      </c>
      <c r="I1851" s="119" t="s">
        <v>987</v>
      </c>
      <c r="J1851" s="119">
        <v>2050</v>
      </c>
      <c r="K1851" s="120">
        <v>0.99</v>
      </c>
    </row>
    <row r="1852" spans="1:11" x14ac:dyDescent="0.25">
      <c r="A1852" s="119" t="s">
        <v>1345</v>
      </c>
      <c r="B1852" s="119" t="s">
        <v>1346</v>
      </c>
      <c r="C1852" s="119" t="s">
        <v>195</v>
      </c>
      <c r="D1852" s="119" t="s">
        <v>1349</v>
      </c>
      <c r="E1852" s="119" t="s">
        <v>1348</v>
      </c>
      <c r="F1852" s="119"/>
      <c r="G1852" s="119" t="s">
        <v>344</v>
      </c>
      <c r="H1852" s="119">
        <v>1</v>
      </c>
      <c r="I1852" s="119" t="s">
        <v>988</v>
      </c>
      <c r="J1852" s="119">
        <v>2020</v>
      </c>
      <c r="K1852" s="120">
        <v>1.01</v>
      </c>
    </row>
    <row r="1853" spans="1:11" x14ac:dyDescent="0.25">
      <c r="A1853" s="119" t="s">
        <v>1345</v>
      </c>
      <c r="B1853" s="119" t="s">
        <v>1346</v>
      </c>
      <c r="C1853" s="119" t="s">
        <v>195</v>
      </c>
      <c r="D1853" s="119" t="s">
        <v>1349</v>
      </c>
      <c r="E1853" s="119" t="s">
        <v>1348</v>
      </c>
      <c r="F1853" s="119"/>
      <c r="G1853" s="119" t="s">
        <v>344</v>
      </c>
      <c r="H1853" s="119">
        <v>1</v>
      </c>
      <c r="I1853" s="119" t="s">
        <v>988</v>
      </c>
      <c r="J1853" s="119">
        <v>2050</v>
      </c>
      <c r="K1853" s="120">
        <v>1.01</v>
      </c>
    </row>
    <row r="1854" spans="1:11" x14ac:dyDescent="0.25">
      <c r="A1854" s="119" t="s">
        <v>1345</v>
      </c>
      <c r="B1854" s="119" t="s">
        <v>1346</v>
      </c>
      <c r="C1854" s="119" t="s">
        <v>195</v>
      </c>
      <c r="D1854" s="119" t="s">
        <v>1349</v>
      </c>
      <c r="E1854" s="119" t="s">
        <v>1348</v>
      </c>
      <c r="F1854" s="119"/>
      <c r="G1854" s="119" t="s">
        <v>344</v>
      </c>
      <c r="H1854" s="119">
        <v>1</v>
      </c>
      <c r="I1854" s="119" t="s">
        <v>194</v>
      </c>
      <c r="J1854" s="119">
        <v>2015</v>
      </c>
      <c r="K1854" s="120">
        <v>0.04</v>
      </c>
    </row>
    <row r="1855" spans="1:11" x14ac:dyDescent="0.25">
      <c r="A1855" s="119" t="s">
        <v>1345</v>
      </c>
      <c r="B1855" s="119" t="s">
        <v>1346</v>
      </c>
      <c r="C1855" s="119" t="s">
        <v>195</v>
      </c>
      <c r="D1855" s="119" t="s">
        <v>1349</v>
      </c>
      <c r="E1855" s="119" t="s">
        <v>1348</v>
      </c>
      <c r="F1855" s="119"/>
      <c r="G1855" s="119" t="s">
        <v>344</v>
      </c>
      <c r="H1855" s="119">
        <v>1</v>
      </c>
      <c r="I1855" s="119" t="s">
        <v>194</v>
      </c>
      <c r="J1855" s="119">
        <v>2020</v>
      </c>
      <c r="K1855" s="120">
        <v>0.04</v>
      </c>
    </row>
    <row r="1856" spans="1:11" x14ac:dyDescent="0.25">
      <c r="A1856" s="119" t="s">
        <v>1345</v>
      </c>
      <c r="B1856" s="119" t="s">
        <v>1346</v>
      </c>
      <c r="C1856" s="119" t="s">
        <v>195</v>
      </c>
      <c r="D1856" s="119" t="s">
        <v>1349</v>
      </c>
      <c r="E1856" s="119" t="s">
        <v>1348</v>
      </c>
      <c r="F1856" s="119"/>
      <c r="G1856" s="119" t="s">
        <v>344</v>
      </c>
      <c r="H1856" s="119">
        <v>1</v>
      </c>
      <c r="I1856" s="119" t="s">
        <v>194</v>
      </c>
      <c r="J1856" s="119">
        <v>2030</v>
      </c>
      <c r="K1856" s="120">
        <v>0.04</v>
      </c>
    </row>
    <row r="1857" spans="1:11" x14ac:dyDescent="0.25">
      <c r="A1857" s="119" t="s">
        <v>1345</v>
      </c>
      <c r="B1857" s="119" t="s">
        <v>1346</v>
      </c>
      <c r="C1857" s="119" t="s">
        <v>195</v>
      </c>
      <c r="D1857" s="119" t="s">
        <v>1349</v>
      </c>
      <c r="E1857" s="119" t="s">
        <v>1348</v>
      </c>
      <c r="F1857" s="119"/>
      <c r="G1857" s="119" t="s">
        <v>344</v>
      </c>
      <c r="H1857" s="119">
        <v>1</v>
      </c>
      <c r="I1857" s="119" t="s">
        <v>194</v>
      </c>
      <c r="J1857" s="119">
        <v>2040</v>
      </c>
      <c r="K1857" s="120">
        <v>0.04</v>
      </c>
    </row>
    <row r="1858" spans="1:11" x14ac:dyDescent="0.25">
      <c r="A1858" s="119" t="s">
        <v>1345</v>
      </c>
      <c r="B1858" s="119" t="s">
        <v>1346</v>
      </c>
      <c r="C1858" s="119" t="s">
        <v>195</v>
      </c>
      <c r="D1858" s="119" t="s">
        <v>1349</v>
      </c>
      <c r="E1858" s="119" t="s">
        <v>1348</v>
      </c>
      <c r="F1858" s="119"/>
      <c r="G1858" s="119" t="s">
        <v>344</v>
      </c>
      <c r="H1858" s="119">
        <v>1</v>
      </c>
      <c r="I1858" s="119" t="s">
        <v>194</v>
      </c>
      <c r="J1858" s="119">
        <v>2050</v>
      </c>
      <c r="K1858" s="120">
        <v>0.04</v>
      </c>
    </row>
    <row r="1859" spans="1:11" x14ac:dyDescent="0.25">
      <c r="A1859" s="119" t="s">
        <v>1345</v>
      </c>
      <c r="B1859" s="119" t="s">
        <v>1346</v>
      </c>
      <c r="C1859" s="119" t="s">
        <v>195</v>
      </c>
      <c r="D1859" s="119" t="s">
        <v>1322</v>
      </c>
      <c r="E1859" s="119" t="s">
        <v>1222</v>
      </c>
      <c r="F1859" s="119"/>
      <c r="G1859" s="119" t="s">
        <v>1323</v>
      </c>
      <c r="H1859" s="119">
        <v>1</v>
      </c>
      <c r="I1859" s="119" t="s">
        <v>987</v>
      </c>
      <c r="J1859" s="119">
        <v>2020</v>
      </c>
      <c r="K1859" s="120">
        <v>0.93</v>
      </c>
    </row>
    <row r="1860" spans="1:11" x14ac:dyDescent="0.25">
      <c r="A1860" s="119" t="s">
        <v>1345</v>
      </c>
      <c r="B1860" s="119" t="s">
        <v>1346</v>
      </c>
      <c r="C1860" s="119" t="s">
        <v>195</v>
      </c>
      <c r="D1860" s="119" t="s">
        <v>1322</v>
      </c>
      <c r="E1860" s="119" t="s">
        <v>1222</v>
      </c>
      <c r="F1860" s="119"/>
      <c r="G1860" s="119" t="s">
        <v>1323</v>
      </c>
      <c r="H1860" s="119">
        <v>1</v>
      </c>
      <c r="I1860" s="119" t="s">
        <v>987</v>
      </c>
      <c r="J1860" s="119">
        <v>2050</v>
      </c>
      <c r="K1860" s="120">
        <v>0.93</v>
      </c>
    </row>
    <row r="1861" spans="1:11" x14ac:dyDescent="0.25">
      <c r="A1861" s="119" t="s">
        <v>1345</v>
      </c>
      <c r="B1861" s="119" t="s">
        <v>1346</v>
      </c>
      <c r="C1861" s="119" t="s">
        <v>195</v>
      </c>
      <c r="D1861" s="119" t="s">
        <v>1322</v>
      </c>
      <c r="E1861" s="119" t="s">
        <v>1222</v>
      </c>
      <c r="F1861" s="119"/>
      <c r="G1861" s="119" t="s">
        <v>1323</v>
      </c>
      <c r="H1861" s="119">
        <v>1</v>
      </c>
      <c r="I1861" s="119" t="s">
        <v>988</v>
      </c>
      <c r="J1861" s="119">
        <v>2020</v>
      </c>
      <c r="K1861" s="120">
        <v>1.07</v>
      </c>
    </row>
    <row r="1862" spans="1:11" x14ac:dyDescent="0.25">
      <c r="A1862" s="119" t="s">
        <v>1345</v>
      </c>
      <c r="B1862" s="119" t="s">
        <v>1346</v>
      </c>
      <c r="C1862" s="119" t="s">
        <v>195</v>
      </c>
      <c r="D1862" s="119" t="s">
        <v>1322</v>
      </c>
      <c r="E1862" s="119" t="s">
        <v>1222</v>
      </c>
      <c r="F1862" s="119"/>
      <c r="G1862" s="119" t="s">
        <v>1323</v>
      </c>
      <c r="H1862" s="119">
        <v>1</v>
      </c>
      <c r="I1862" s="119" t="s">
        <v>988</v>
      </c>
      <c r="J1862" s="119">
        <v>2050</v>
      </c>
      <c r="K1862" s="120">
        <v>1.07</v>
      </c>
    </row>
    <row r="1863" spans="1:11" x14ac:dyDescent="0.25">
      <c r="A1863" s="119" t="s">
        <v>1345</v>
      </c>
      <c r="B1863" s="119" t="s">
        <v>1346</v>
      </c>
      <c r="C1863" s="119" t="s">
        <v>195</v>
      </c>
      <c r="D1863" s="119" t="s">
        <v>1322</v>
      </c>
      <c r="E1863" s="119" t="s">
        <v>1222</v>
      </c>
      <c r="F1863" s="119"/>
      <c r="G1863" s="119" t="s">
        <v>1323</v>
      </c>
      <c r="H1863" s="119">
        <v>1</v>
      </c>
      <c r="I1863" s="119" t="s">
        <v>194</v>
      </c>
      <c r="J1863" s="119">
        <v>2015</v>
      </c>
      <c r="K1863" s="120">
        <v>4.3999999999999997E-2</v>
      </c>
    </row>
    <row r="1864" spans="1:11" x14ac:dyDescent="0.25">
      <c r="A1864" s="119" t="s">
        <v>1345</v>
      </c>
      <c r="B1864" s="119" t="s">
        <v>1346</v>
      </c>
      <c r="C1864" s="119" t="s">
        <v>195</v>
      </c>
      <c r="D1864" s="119" t="s">
        <v>1322</v>
      </c>
      <c r="E1864" s="119" t="s">
        <v>1222</v>
      </c>
      <c r="F1864" s="119"/>
      <c r="G1864" s="119" t="s">
        <v>1323</v>
      </c>
      <c r="H1864" s="119">
        <v>1</v>
      </c>
      <c r="I1864" s="119" t="s">
        <v>194</v>
      </c>
      <c r="J1864" s="119">
        <v>2020</v>
      </c>
      <c r="K1864" s="120">
        <v>4.3999999999999997E-2</v>
      </c>
    </row>
    <row r="1865" spans="1:11" x14ac:dyDescent="0.25">
      <c r="A1865" s="119" t="s">
        <v>1345</v>
      </c>
      <c r="B1865" s="119" t="s">
        <v>1346</v>
      </c>
      <c r="C1865" s="119" t="s">
        <v>195</v>
      </c>
      <c r="D1865" s="119" t="s">
        <v>1322</v>
      </c>
      <c r="E1865" s="119" t="s">
        <v>1222</v>
      </c>
      <c r="F1865" s="119"/>
      <c r="G1865" s="119" t="s">
        <v>1323</v>
      </c>
      <c r="H1865" s="119">
        <v>1</v>
      </c>
      <c r="I1865" s="119" t="s">
        <v>194</v>
      </c>
      <c r="J1865" s="119">
        <v>2030</v>
      </c>
      <c r="K1865" s="120">
        <v>4.3999999999999997E-2</v>
      </c>
    </row>
    <row r="1866" spans="1:11" x14ac:dyDescent="0.25">
      <c r="A1866" s="119" t="s">
        <v>1345</v>
      </c>
      <c r="B1866" s="119" t="s">
        <v>1346</v>
      </c>
      <c r="C1866" s="119" t="s">
        <v>195</v>
      </c>
      <c r="D1866" s="119" t="s">
        <v>1322</v>
      </c>
      <c r="E1866" s="119" t="s">
        <v>1222</v>
      </c>
      <c r="F1866" s="119"/>
      <c r="G1866" s="119" t="s">
        <v>1323</v>
      </c>
      <c r="H1866" s="119">
        <v>1</v>
      </c>
      <c r="I1866" s="119" t="s">
        <v>194</v>
      </c>
      <c r="J1866" s="119">
        <v>2040</v>
      </c>
      <c r="K1866" s="120">
        <v>4.3999999999999997E-2</v>
      </c>
    </row>
    <row r="1867" spans="1:11" x14ac:dyDescent="0.25">
      <c r="A1867" s="119" t="s">
        <v>1345</v>
      </c>
      <c r="B1867" s="119" t="s">
        <v>1346</v>
      </c>
      <c r="C1867" s="119" t="s">
        <v>195</v>
      </c>
      <c r="D1867" s="119" t="s">
        <v>1322</v>
      </c>
      <c r="E1867" s="119" t="s">
        <v>1222</v>
      </c>
      <c r="F1867" s="119"/>
      <c r="G1867" s="119" t="s">
        <v>1323</v>
      </c>
      <c r="H1867" s="119">
        <v>1</v>
      </c>
      <c r="I1867" s="119" t="s">
        <v>194</v>
      </c>
      <c r="J1867" s="119">
        <v>2050</v>
      </c>
      <c r="K1867" s="120">
        <v>4.3999999999999997E-2</v>
      </c>
    </row>
    <row r="1868" spans="1:11" x14ac:dyDescent="0.25">
      <c r="A1868" s="119" t="s">
        <v>1345</v>
      </c>
      <c r="B1868" s="119" t="s">
        <v>1346</v>
      </c>
      <c r="C1868" s="119" t="s">
        <v>195</v>
      </c>
      <c r="D1868" s="119" t="s">
        <v>1324</v>
      </c>
      <c r="E1868" s="119" t="s">
        <v>1222</v>
      </c>
      <c r="F1868" s="119"/>
      <c r="G1868" s="119" t="s">
        <v>1320</v>
      </c>
      <c r="H1868" s="119">
        <v>1</v>
      </c>
      <c r="I1868" s="119" t="s">
        <v>987</v>
      </c>
      <c r="J1868" s="119">
        <v>2020</v>
      </c>
      <c r="K1868" s="120">
        <v>0.5</v>
      </c>
    </row>
    <row r="1869" spans="1:11" x14ac:dyDescent="0.25">
      <c r="A1869" s="119" t="s">
        <v>1345</v>
      </c>
      <c r="B1869" s="119" t="s">
        <v>1346</v>
      </c>
      <c r="C1869" s="119" t="s">
        <v>195</v>
      </c>
      <c r="D1869" s="119" t="s">
        <v>1324</v>
      </c>
      <c r="E1869" s="119" t="s">
        <v>1222</v>
      </c>
      <c r="F1869" s="119"/>
      <c r="G1869" s="119" t="s">
        <v>1320</v>
      </c>
      <c r="H1869" s="119">
        <v>1</v>
      </c>
      <c r="I1869" s="119" t="s">
        <v>987</v>
      </c>
      <c r="J1869" s="119">
        <v>2050</v>
      </c>
      <c r="K1869" s="120">
        <v>0.5</v>
      </c>
    </row>
    <row r="1870" spans="1:11" x14ac:dyDescent="0.25">
      <c r="A1870" s="119" t="s">
        <v>1345</v>
      </c>
      <c r="B1870" s="119" t="s">
        <v>1346</v>
      </c>
      <c r="C1870" s="119" t="s">
        <v>195</v>
      </c>
      <c r="D1870" s="119" t="s">
        <v>1324</v>
      </c>
      <c r="E1870" s="119" t="s">
        <v>1222</v>
      </c>
      <c r="F1870" s="119"/>
      <c r="G1870" s="119" t="s">
        <v>1320</v>
      </c>
      <c r="H1870" s="119">
        <v>1</v>
      </c>
      <c r="I1870" s="119" t="s">
        <v>988</v>
      </c>
      <c r="J1870" s="119">
        <v>2020</v>
      </c>
      <c r="K1870" s="120">
        <v>0.5</v>
      </c>
    </row>
    <row r="1871" spans="1:11" x14ac:dyDescent="0.25">
      <c r="A1871" s="119" t="s">
        <v>1345</v>
      </c>
      <c r="B1871" s="119" t="s">
        <v>1346</v>
      </c>
      <c r="C1871" s="119" t="s">
        <v>195</v>
      </c>
      <c r="D1871" s="119" t="s">
        <v>1324</v>
      </c>
      <c r="E1871" s="119" t="s">
        <v>1222</v>
      </c>
      <c r="F1871" s="119"/>
      <c r="G1871" s="119" t="s">
        <v>1320</v>
      </c>
      <c r="H1871" s="119">
        <v>1</v>
      </c>
      <c r="I1871" s="119" t="s">
        <v>988</v>
      </c>
      <c r="J1871" s="119">
        <v>2050</v>
      </c>
      <c r="K1871" s="120">
        <v>0.5</v>
      </c>
    </row>
    <row r="1872" spans="1:11" x14ac:dyDescent="0.25">
      <c r="A1872" s="119" t="s">
        <v>1345</v>
      </c>
      <c r="B1872" s="119" t="s">
        <v>1346</v>
      </c>
      <c r="C1872" s="119" t="s">
        <v>195</v>
      </c>
      <c r="D1872" s="119" t="s">
        <v>1324</v>
      </c>
      <c r="E1872" s="119" t="s">
        <v>1222</v>
      </c>
      <c r="F1872" s="119"/>
      <c r="G1872" s="119" t="s">
        <v>1320</v>
      </c>
      <c r="H1872" s="119">
        <v>1</v>
      </c>
      <c r="I1872" s="119" t="s">
        <v>194</v>
      </c>
      <c r="J1872" s="119">
        <v>2015</v>
      </c>
      <c r="K1872" s="120">
        <v>4.3999999999999997E-2</v>
      </c>
    </row>
    <row r="1873" spans="1:11" x14ac:dyDescent="0.25">
      <c r="A1873" s="119" t="s">
        <v>1345</v>
      </c>
      <c r="B1873" s="119" t="s">
        <v>1346</v>
      </c>
      <c r="C1873" s="119" t="s">
        <v>195</v>
      </c>
      <c r="D1873" s="119" t="s">
        <v>1324</v>
      </c>
      <c r="E1873" s="119" t="s">
        <v>1222</v>
      </c>
      <c r="F1873" s="119"/>
      <c r="G1873" s="119" t="s">
        <v>1320</v>
      </c>
      <c r="H1873" s="119">
        <v>1</v>
      </c>
      <c r="I1873" s="119" t="s">
        <v>194</v>
      </c>
      <c r="J1873" s="119">
        <v>2020</v>
      </c>
      <c r="K1873" s="120">
        <v>0.04</v>
      </c>
    </row>
    <row r="1874" spans="1:11" x14ac:dyDescent="0.25">
      <c r="A1874" s="119" t="s">
        <v>1345</v>
      </c>
      <c r="B1874" s="119" t="s">
        <v>1346</v>
      </c>
      <c r="C1874" s="119" t="s">
        <v>195</v>
      </c>
      <c r="D1874" s="119" t="s">
        <v>1324</v>
      </c>
      <c r="E1874" s="119" t="s">
        <v>1222</v>
      </c>
      <c r="F1874" s="119"/>
      <c r="G1874" s="119" t="s">
        <v>1320</v>
      </c>
      <c r="H1874" s="119">
        <v>1</v>
      </c>
      <c r="I1874" s="119" t="s">
        <v>194</v>
      </c>
      <c r="J1874" s="119">
        <v>2030</v>
      </c>
      <c r="K1874" s="120">
        <v>3.5999999999999997E-2</v>
      </c>
    </row>
    <row r="1875" spans="1:11" x14ac:dyDescent="0.25">
      <c r="A1875" s="119" t="s">
        <v>1345</v>
      </c>
      <c r="B1875" s="119" t="s">
        <v>1346</v>
      </c>
      <c r="C1875" s="119" t="s">
        <v>195</v>
      </c>
      <c r="D1875" s="119" t="s">
        <v>1324</v>
      </c>
      <c r="E1875" s="119" t="s">
        <v>1222</v>
      </c>
      <c r="F1875" s="119"/>
      <c r="G1875" s="119" t="s">
        <v>1320</v>
      </c>
      <c r="H1875" s="119">
        <v>1</v>
      </c>
      <c r="I1875" s="119" t="s">
        <v>194</v>
      </c>
      <c r="J1875" s="119">
        <v>2040</v>
      </c>
      <c r="K1875" s="120">
        <v>3.4000000000000002E-2</v>
      </c>
    </row>
    <row r="1876" spans="1:11" x14ac:dyDescent="0.25">
      <c r="A1876" s="119" t="s">
        <v>1345</v>
      </c>
      <c r="B1876" s="119" t="s">
        <v>1346</v>
      </c>
      <c r="C1876" s="119" t="s">
        <v>195</v>
      </c>
      <c r="D1876" s="119" t="s">
        <v>1324</v>
      </c>
      <c r="E1876" s="119" t="s">
        <v>1222</v>
      </c>
      <c r="F1876" s="119"/>
      <c r="G1876" s="119" t="s">
        <v>1320</v>
      </c>
      <c r="H1876" s="119">
        <v>1</v>
      </c>
      <c r="I1876" s="119" t="s">
        <v>194</v>
      </c>
      <c r="J1876" s="119">
        <v>2050</v>
      </c>
      <c r="K1876" s="120">
        <v>3.2000000000000001E-2</v>
      </c>
    </row>
    <row r="1877" spans="1:11" x14ac:dyDescent="0.25">
      <c r="A1877" s="119" t="s">
        <v>1345</v>
      </c>
      <c r="B1877" s="119" t="s">
        <v>1346</v>
      </c>
      <c r="C1877" s="119" t="s">
        <v>195</v>
      </c>
      <c r="D1877" s="119" t="s">
        <v>354</v>
      </c>
      <c r="E1877" s="119" t="s">
        <v>1163</v>
      </c>
      <c r="F1877" s="119"/>
      <c r="G1877" s="119"/>
      <c r="H1877" s="119"/>
      <c r="I1877" s="119" t="s">
        <v>194</v>
      </c>
      <c r="J1877" s="119">
        <v>2015</v>
      </c>
      <c r="K1877" s="120">
        <v>2</v>
      </c>
    </row>
    <row r="1878" spans="1:11" x14ac:dyDescent="0.25">
      <c r="A1878" s="119" t="s">
        <v>1345</v>
      </c>
      <c r="B1878" s="119" t="s">
        <v>1346</v>
      </c>
      <c r="C1878" s="119" t="s">
        <v>195</v>
      </c>
      <c r="D1878" s="119" t="s">
        <v>354</v>
      </c>
      <c r="E1878" s="119" t="s">
        <v>1163</v>
      </c>
      <c r="F1878" s="119"/>
      <c r="G1878" s="119"/>
      <c r="H1878" s="119"/>
      <c r="I1878" s="119" t="s">
        <v>194</v>
      </c>
      <c r="J1878" s="119">
        <v>2020</v>
      </c>
      <c r="K1878" s="120">
        <v>2</v>
      </c>
    </row>
    <row r="1879" spans="1:11" x14ac:dyDescent="0.25">
      <c r="A1879" s="119" t="s">
        <v>1345</v>
      </c>
      <c r="B1879" s="119" t="s">
        <v>1346</v>
      </c>
      <c r="C1879" s="119" t="s">
        <v>195</v>
      </c>
      <c r="D1879" s="119" t="s">
        <v>354</v>
      </c>
      <c r="E1879" s="119" t="s">
        <v>1163</v>
      </c>
      <c r="F1879" s="119"/>
      <c r="G1879" s="119"/>
      <c r="H1879" s="119"/>
      <c r="I1879" s="119" t="s">
        <v>194</v>
      </c>
      <c r="J1879" s="119">
        <v>2030</v>
      </c>
      <c r="K1879" s="120">
        <v>2</v>
      </c>
    </row>
    <row r="1880" spans="1:11" x14ac:dyDescent="0.25">
      <c r="A1880" s="119" t="s">
        <v>1345</v>
      </c>
      <c r="B1880" s="119" t="s">
        <v>1346</v>
      </c>
      <c r="C1880" s="119" t="s">
        <v>195</v>
      </c>
      <c r="D1880" s="119" t="s">
        <v>354</v>
      </c>
      <c r="E1880" s="119" t="s">
        <v>1163</v>
      </c>
      <c r="F1880" s="119"/>
      <c r="G1880" s="119"/>
      <c r="H1880" s="119"/>
      <c r="I1880" s="119" t="s">
        <v>194</v>
      </c>
      <c r="J1880" s="119">
        <v>2040</v>
      </c>
      <c r="K1880" s="120">
        <v>2</v>
      </c>
    </row>
    <row r="1881" spans="1:11" x14ac:dyDescent="0.25">
      <c r="A1881" s="119" t="s">
        <v>1345</v>
      </c>
      <c r="B1881" s="119" t="s">
        <v>1346</v>
      </c>
      <c r="C1881" s="119" t="s">
        <v>195</v>
      </c>
      <c r="D1881" s="119" t="s">
        <v>354</v>
      </c>
      <c r="E1881" s="119" t="s">
        <v>1163</v>
      </c>
      <c r="F1881" s="119"/>
      <c r="G1881" s="119"/>
      <c r="H1881" s="119"/>
      <c r="I1881" s="119" t="s">
        <v>194</v>
      </c>
      <c r="J1881" s="119">
        <v>2050</v>
      </c>
      <c r="K1881" s="120">
        <v>2</v>
      </c>
    </row>
    <row r="1882" spans="1:11" x14ac:dyDescent="0.25">
      <c r="A1882" s="119" t="s">
        <v>1345</v>
      </c>
      <c r="B1882" s="119" t="s">
        <v>1346</v>
      </c>
      <c r="C1882" s="119" t="s">
        <v>195</v>
      </c>
      <c r="D1882" s="119" t="s">
        <v>215</v>
      </c>
      <c r="E1882" s="119" t="s">
        <v>202</v>
      </c>
      <c r="F1882" s="119"/>
      <c r="G1882" s="119"/>
      <c r="H1882" s="119"/>
      <c r="I1882" s="119" t="s">
        <v>194</v>
      </c>
      <c r="J1882" s="119">
        <v>2015</v>
      </c>
      <c r="K1882" s="120">
        <v>25</v>
      </c>
    </row>
    <row r="1883" spans="1:11" x14ac:dyDescent="0.25">
      <c r="A1883" s="119" t="s">
        <v>1345</v>
      </c>
      <c r="B1883" s="119" t="s">
        <v>1346</v>
      </c>
      <c r="C1883" s="119" t="s">
        <v>195</v>
      </c>
      <c r="D1883" s="119" t="s">
        <v>215</v>
      </c>
      <c r="E1883" s="119" t="s">
        <v>202</v>
      </c>
      <c r="F1883" s="119"/>
      <c r="G1883" s="119"/>
      <c r="H1883" s="119"/>
      <c r="I1883" s="119" t="s">
        <v>194</v>
      </c>
      <c r="J1883" s="119">
        <v>2020</v>
      </c>
      <c r="K1883" s="120">
        <v>25</v>
      </c>
    </row>
    <row r="1884" spans="1:11" x14ac:dyDescent="0.25">
      <c r="A1884" s="119" t="s">
        <v>1345</v>
      </c>
      <c r="B1884" s="119" t="s">
        <v>1346</v>
      </c>
      <c r="C1884" s="119" t="s">
        <v>195</v>
      </c>
      <c r="D1884" s="119" t="s">
        <v>215</v>
      </c>
      <c r="E1884" s="119" t="s">
        <v>202</v>
      </c>
      <c r="F1884" s="119"/>
      <c r="G1884" s="119"/>
      <c r="H1884" s="119"/>
      <c r="I1884" s="119" t="s">
        <v>194</v>
      </c>
      <c r="J1884" s="119">
        <v>2030</v>
      </c>
      <c r="K1884" s="120">
        <v>25</v>
      </c>
    </row>
    <row r="1885" spans="1:11" x14ac:dyDescent="0.25">
      <c r="A1885" s="119" t="s">
        <v>1345</v>
      </c>
      <c r="B1885" s="119" t="s">
        <v>1346</v>
      </c>
      <c r="C1885" s="119" t="s">
        <v>195</v>
      </c>
      <c r="D1885" s="119" t="s">
        <v>215</v>
      </c>
      <c r="E1885" s="119" t="s">
        <v>202</v>
      </c>
      <c r="F1885" s="119"/>
      <c r="G1885" s="119"/>
      <c r="H1885" s="119"/>
      <c r="I1885" s="119" t="s">
        <v>194</v>
      </c>
      <c r="J1885" s="119">
        <v>2040</v>
      </c>
      <c r="K1885" s="120">
        <v>25</v>
      </c>
    </row>
    <row r="1886" spans="1:11" x14ac:dyDescent="0.25">
      <c r="A1886" s="119" t="s">
        <v>1345</v>
      </c>
      <c r="B1886" s="119" t="s">
        <v>1346</v>
      </c>
      <c r="C1886" s="119" t="s">
        <v>195</v>
      </c>
      <c r="D1886" s="119" t="s">
        <v>215</v>
      </c>
      <c r="E1886" s="119" t="s">
        <v>202</v>
      </c>
      <c r="F1886" s="119"/>
      <c r="G1886" s="119"/>
      <c r="H1886" s="119"/>
      <c r="I1886" s="119" t="s">
        <v>194</v>
      </c>
      <c r="J1886" s="119">
        <v>2050</v>
      </c>
      <c r="K1886" s="120">
        <v>25</v>
      </c>
    </row>
    <row r="1887" spans="1:11" x14ac:dyDescent="0.25">
      <c r="A1887" s="119" t="s">
        <v>1345</v>
      </c>
      <c r="B1887" s="119" t="s">
        <v>1346</v>
      </c>
      <c r="C1887" s="119" t="s">
        <v>195</v>
      </c>
      <c r="D1887" s="119" t="s">
        <v>1325</v>
      </c>
      <c r="E1887" s="119" t="s">
        <v>1228</v>
      </c>
      <c r="F1887" s="119"/>
      <c r="G1887" s="119" t="s">
        <v>199</v>
      </c>
      <c r="H1887" s="119">
        <v>1</v>
      </c>
      <c r="I1887" s="119" t="s">
        <v>987</v>
      </c>
      <c r="J1887" s="119">
        <v>2020</v>
      </c>
      <c r="K1887" s="120">
        <v>0.5</v>
      </c>
    </row>
    <row r="1888" spans="1:11" x14ac:dyDescent="0.25">
      <c r="A1888" s="119" t="s">
        <v>1345</v>
      </c>
      <c r="B1888" s="119" t="s">
        <v>1346</v>
      </c>
      <c r="C1888" s="119" t="s">
        <v>195</v>
      </c>
      <c r="D1888" s="119" t="s">
        <v>1325</v>
      </c>
      <c r="E1888" s="119" t="s">
        <v>1228</v>
      </c>
      <c r="F1888" s="119"/>
      <c r="G1888" s="119" t="s">
        <v>199</v>
      </c>
      <c r="H1888" s="119">
        <v>1</v>
      </c>
      <c r="I1888" s="119" t="s">
        <v>987</v>
      </c>
      <c r="J1888" s="119">
        <v>2050</v>
      </c>
      <c r="K1888" s="120">
        <v>0.5</v>
      </c>
    </row>
    <row r="1889" spans="1:11" x14ac:dyDescent="0.25">
      <c r="A1889" s="119" t="s">
        <v>1345</v>
      </c>
      <c r="B1889" s="119" t="s">
        <v>1346</v>
      </c>
      <c r="C1889" s="119" t="s">
        <v>195</v>
      </c>
      <c r="D1889" s="119" t="s">
        <v>1325</v>
      </c>
      <c r="E1889" s="119" t="s">
        <v>1228</v>
      </c>
      <c r="F1889" s="119"/>
      <c r="G1889" s="119" t="s">
        <v>199</v>
      </c>
      <c r="H1889" s="119">
        <v>1</v>
      </c>
      <c r="I1889" s="119" t="s">
        <v>988</v>
      </c>
      <c r="J1889" s="119">
        <v>2020</v>
      </c>
      <c r="K1889" s="120">
        <v>2</v>
      </c>
    </row>
    <row r="1890" spans="1:11" x14ac:dyDescent="0.25">
      <c r="A1890" s="119" t="s">
        <v>1345</v>
      </c>
      <c r="B1890" s="119" t="s">
        <v>1346</v>
      </c>
      <c r="C1890" s="119" t="s">
        <v>195</v>
      </c>
      <c r="D1890" s="119" t="s">
        <v>1325</v>
      </c>
      <c r="E1890" s="119" t="s">
        <v>1228</v>
      </c>
      <c r="F1890" s="119"/>
      <c r="G1890" s="119" t="s">
        <v>199</v>
      </c>
      <c r="H1890" s="119">
        <v>1</v>
      </c>
      <c r="I1890" s="119" t="s">
        <v>988</v>
      </c>
      <c r="J1890" s="119">
        <v>2050</v>
      </c>
      <c r="K1890" s="120">
        <v>2</v>
      </c>
    </row>
    <row r="1891" spans="1:11" x14ac:dyDescent="0.25">
      <c r="A1891" s="119" t="s">
        <v>1345</v>
      </c>
      <c r="B1891" s="119" t="s">
        <v>1346</v>
      </c>
      <c r="C1891" s="119" t="s">
        <v>195</v>
      </c>
      <c r="D1891" s="119" t="s">
        <v>1325</v>
      </c>
      <c r="E1891" s="119" t="s">
        <v>1228</v>
      </c>
      <c r="F1891" s="119"/>
      <c r="G1891" s="119" t="s">
        <v>199</v>
      </c>
      <c r="H1891" s="119">
        <v>1</v>
      </c>
      <c r="I1891" s="119" t="s">
        <v>194</v>
      </c>
      <c r="J1891" s="119">
        <v>2015</v>
      </c>
      <c r="K1891" s="120">
        <v>50</v>
      </c>
    </row>
    <row r="1892" spans="1:11" x14ac:dyDescent="0.25">
      <c r="A1892" s="119" t="s">
        <v>1345</v>
      </c>
      <c r="B1892" s="119" t="s">
        <v>1346</v>
      </c>
      <c r="C1892" s="119" t="s">
        <v>195</v>
      </c>
      <c r="D1892" s="119" t="s">
        <v>1325</v>
      </c>
      <c r="E1892" s="119" t="s">
        <v>1228</v>
      </c>
      <c r="F1892" s="119"/>
      <c r="G1892" s="119" t="s">
        <v>199</v>
      </c>
      <c r="H1892" s="119">
        <v>1</v>
      </c>
      <c r="I1892" s="119" t="s">
        <v>194</v>
      </c>
      <c r="J1892" s="119">
        <v>2020</v>
      </c>
      <c r="K1892" s="120">
        <v>50</v>
      </c>
    </row>
    <row r="1893" spans="1:11" x14ac:dyDescent="0.25">
      <c r="A1893" s="119" t="s">
        <v>1345</v>
      </c>
      <c r="B1893" s="119" t="s">
        <v>1346</v>
      </c>
      <c r="C1893" s="119" t="s">
        <v>195</v>
      </c>
      <c r="D1893" s="119" t="s">
        <v>1325</v>
      </c>
      <c r="E1893" s="119" t="s">
        <v>1228</v>
      </c>
      <c r="F1893" s="119"/>
      <c r="G1893" s="119" t="s">
        <v>199</v>
      </c>
      <c r="H1893" s="119">
        <v>1</v>
      </c>
      <c r="I1893" s="119" t="s">
        <v>194</v>
      </c>
      <c r="J1893" s="119">
        <v>2030</v>
      </c>
      <c r="K1893" s="120">
        <v>50</v>
      </c>
    </row>
    <row r="1894" spans="1:11" x14ac:dyDescent="0.25">
      <c r="A1894" s="119" t="s">
        <v>1345</v>
      </c>
      <c r="B1894" s="119" t="s">
        <v>1346</v>
      </c>
      <c r="C1894" s="119" t="s">
        <v>195</v>
      </c>
      <c r="D1894" s="119" t="s">
        <v>1325</v>
      </c>
      <c r="E1894" s="119" t="s">
        <v>1228</v>
      </c>
      <c r="F1894" s="119"/>
      <c r="G1894" s="119" t="s">
        <v>199</v>
      </c>
      <c r="H1894" s="119">
        <v>1</v>
      </c>
      <c r="I1894" s="119" t="s">
        <v>194</v>
      </c>
      <c r="J1894" s="119">
        <v>2040</v>
      </c>
      <c r="K1894" s="120">
        <v>50</v>
      </c>
    </row>
    <row r="1895" spans="1:11" x14ac:dyDescent="0.25">
      <c r="A1895" s="119" t="s">
        <v>1345</v>
      </c>
      <c r="B1895" s="119" t="s">
        <v>1346</v>
      </c>
      <c r="C1895" s="119" t="s">
        <v>195</v>
      </c>
      <c r="D1895" s="119" t="s">
        <v>1325</v>
      </c>
      <c r="E1895" s="119" t="s">
        <v>1228</v>
      </c>
      <c r="F1895" s="119"/>
      <c r="G1895" s="119" t="s">
        <v>199</v>
      </c>
      <c r="H1895" s="119">
        <v>1</v>
      </c>
      <c r="I1895" s="119" t="s">
        <v>194</v>
      </c>
      <c r="J1895" s="119">
        <v>2050</v>
      </c>
      <c r="K1895" s="120">
        <v>50</v>
      </c>
    </row>
    <row r="1896" spans="1:11" x14ac:dyDescent="0.25">
      <c r="A1896" s="119" t="s">
        <v>1345</v>
      </c>
      <c r="B1896" s="119" t="s">
        <v>1346</v>
      </c>
      <c r="C1896" s="119" t="s">
        <v>195</v>
      </c>
      <c r="D1896" s="119" t="s">
        <v>1350</v>
      </c>
      <c r="E1896" s="119" t="s">
        <v>1351</v>
      </c>
      <c r="F1896" s="119"/>
      <c r="G1896" s="119" t="s">
        <v>595</v>
      </c>
      <c r="H1896" s="119"/>
      <c r="I1896" s="119" t="s">
        <v>987</v>
      </c>
      <c r="J1896" s="119">
        <v>2020</v>
      </c>
      <c r="K1896" s="120">
        <v>0.5</v>
      </c>
    </row>
    <row r="1897" spans="1:11" x14ac:dyDescent="0.25">
      <c r="A1897" s="119" t="s">
        <v>1345</v>
      </c>
      <c r="B1897" s="119" t="s">
        <v>1346</v>
      </c>
      <c r="C1897" s="119" t="s">
        <v>195</v>
      </c>
      <c r="D1897" s="119" t="s">
        <v>1350</v>
      </c>
      <c r="E1897" s="119" t="s">
        <v>1351</v>
      </c>
      <c r="F1897" s="119"/>
      <c r="G1897" s="119" t="s">
        <v>595</v>
      </c>
      <c r="H1897" s="119"/>
      <c r="I1897" s="119" t="s">
        <v>987</v>
      </c>
      <c r="J1897" s="119">
        <v>2050</v>
      </c>
      <c r="K1897" s="120">
        <v>0.5</v>
      </c>
    </row>
    <row r="1898" spans="1:11" x14ac:dyDescent="0.25">
      <c r="A1898" s="119" t="s">
        <v>1345</v>
      </c>
      <c r="B1898" s="119" t="s">
        <v>1346</v>
      </c>
      <c r="C1898" s="119" t="s">
        <v>195</v>
      </c>
      <c r="D1898" s="119" t="s">
        <v>1350</v>
      </c>
      <c r="E1898" s="119" t="s">
        <v>1351</v>
      </c>
      <c r="F1898" s="119"/>
      <c r="G1898" s="119" t="s">
        <v>595</v>
      </c>
      <c r="H1898" s="119"/>
      <c r="I1898" s="119" t="s">
        <v>988</v>
      </c>
      <c r="J1898" s="119">
        <v>2020</v>
      </c>
      <c r="K1898" s="120">
        <v>2</v>
      </c>
    </row>
    <row r="1899" spans="1:11" x14ac:dyDescent="0.25">
      <c r="A1899" s="119" t="s">
        <v>1345</v>
      </c>
      <c r="B1899" s="119" t="s">
        <v>1346</v>
      </c>
      <c r="C1899" s="119" t="s">
        <v>195</v>
      </c>
      <c r="D1899" s="119" t="s">
        <v>1350</v>
      </c>
      <c r="E1899" s="119" t="s">
        <v>1351</v>
      </c>
      <c r="F1899" s="119"/>
      <c r="G1899" s="119" t="s">
        <v>595</v>
      </c>
      <c r="H1899" s="119"/>
      <c r="I1899" s="119" t="s">
        <v>988</v>
      </c>
      <c r="J1899" s="119">
        <v>2050</v>
      </c>
      <c r="K1899" s="120">
        <v>2</v>
      </c>
    </row>
    <row r="1900" spans="1:11" x14ac:dyDescent="0.25">
      <c r="A1900" s="119" t="s">
        <v>1345</v>
      </c>
      <c r="B1900" s="119" t="s">
        <v>1346</v>
      </c>
      <c r="C1900" s="119" t="s">
        <v>195</v>
      </c>
      <c r="D1900" s="119" t="s">
        <v>1350</v>
      </c>
      <c r="E1900" s="119" t="s">
        <v>1351</v>
      </c>
      <c r="F1900" s="119"/>
      <c r="G1900" s="119" t="s">
        <v>595</v>
      </c>
      <c r="H1900" s="119"/>
      <c r="I1900" s="119" t="s">
        <v>194</v>
      </c>
      <c r="J1900" s="119">
        <v>2015</v>
      </c>
      <c r="K1900" s="120">
        <v>60</v>
      </c>
    </row>
    <row r="1901" spans="1:11" x14ac:dyDescent="0.25">
      <c r="A1901" s="119" t="s">
        <v>1345</v>
      </c>
      <c r="B1901" s="119" t="s">
        <v>1346</v>
      </c>
      <c r="C1901" s="119" t="s">
        <v>195</v>
      </c>
      <c r="D1901" s="119" t="s">
        <v>1350</v>
      </c>
      <c r="E1901" s="119" t="s">
        <v>1351</v>
      </c>
      <c r="F1901" s="119"/>
      <c r="G1901" s="119" t="s">
        <v>595</v>
      </c>
      <c r="H1901" s="119"/>
      <c r="I1901" s="119" t="s">
        <v>194</v>
      </c>
      <c r="J1901" s="119">
        <v>2020</v>
      </c>
      <c r="K1901" s="120">
        <v>60</v>
      </c>
    </row>
    <row r="1902" spans="1:11" x14ac:dyDescent="0.25">
      <c r="A1902" s="119" t="s">
        <v>1345</v>
      </c>
      <c r="B1902" s="119" t="s">
        <v>1346</v>
      </c>
      <c r="C1902" s="119" t="s">
        <v>195</v>
      </c>
      <c r="D1902" s="119" t="s">
        <v>1350</v>
      </c>
      <c r="E1902" s="119" t="s">
        <v>1351</v>
      </c>
      <c r="F1902" s="119"/>
      <c r="G1902" s="119" t="s">
        <v>595</v>
      </c>
      <c r="H1902" s="119"/>
      <c r="I1902" s="119" t="s">
        <v>194</v>
      </c>
      <c r="J1902" s="119">
        <v>2030</v>
      </c>
      <c r="K1902" s="120">
        <v>60</v>
      </c>
    </row>
    <row r="1903" spans="1:11" x14ac:dyDescent="0.25">
      <c r="A1903" s="119" t="s">
        <v>1345</v>
      </c>
      <c r="B1903" s="119" t="s">
        <v>1346</v>
      </c>
      <c r="C1903" s="119" t="s">
        <v>195</v>
      </c>
      <c r="D1903" s="119" t="s">
        <v>1350</v>
      </c>
      <c r="E1903" s="119" t="s">
        <v>1351</v>
      </c>
      <c r="F1903" s="119"/>
      <c r="G1903" s="119" t="s">
        <v>595</v>
      </c>
      <c r="H1903" s="119"/>
      <c r="I1903" s="119" t="s">
        <v>194</v>
      </c>
      <c r="J1903" s="119">
        <v>2040</v>
      </c>
      <c r="K1903" s="120">
        <v>60</v>
      </c>
    </row>
    <row r="1904" spans="1:11" x14ac:dyDescent="0.25">
      <c r="A1904" s="119" t="s">
        <v>1345</v>
      </c>
      <c r="B1904" s="119" t="s">
        <v>1346</v>
      </c>
      <c r="C1904" s="119" t="s">
        <v>195</v>
      </c>
      <c r="D1904" s="119" t="s">
        <v>1350</v>
      </c>
      <c r="E1904" s="119" t="s">
        <v>1351</v>
      </c>
      <c r="F1904" s="119"/>
      <c r="G1904" s="119" t="s">
        <v>595</v>
      </c>
      <c r="H1904" s="119"/>
      <c r="I1904" s="119" t="s">
        <v>194</v>
      </c>
      <c r="J1904" s="119">
        <v>2050</v>
      </c>
      <c r="K1904" s="120">
        <v>60</v>
      </c>
    </row>
    <row r="1905" spans="1:11" x14ac:dyDescent="0.25">
      <c r="A1905" s="119" t="s">
        <v>1345</v>
      </c>
      <c r="B1905" s="119" t="s">
        <v>1346</v>
      </c>
      <c r="C1905" s="119" t="s">
        <v>195</v>
      </c>
      <c r="D1905" s="119" t="s">
        <v>1327</v>
      </c>
      <c r="E1905" s="119" t="s">
        <v>1222</v>
      </c>
      <c r="F1905" s="119"/>
      <c r="G1905" s="119" t="s">
        <v>1320</v>
      </c>
      <c r="H1905" s="119">
        <v>1</v>
      </c>
      <c r="I1905" s="119" t="s">
        <v>987</v>
      </c>
      <c r="J1905" s="119">
        <v>2020</v>
      </c>
      <c r="K1905" s="120">
        <v>0.99</v>
      </c>
    </row>
    <row r="1906" spans="1:11" x14ac:dyDescent="0.25">
      <c r="A1906" s="119" t="s">
        <v>1345</v>
      </c>
      <c r="B1906" s="119" t="s">
        <v>1346</v>
      </c>
      <c r="C1906" s="119" t="s">
        <v>195</v>
      </c>
      <c r="D1906" s="119" t="s">
        <v>1327</v>
      </c>
      <c r="E1906" s="119" t="s">
        <v>1222</v>
      </c>
      <c r="F1906" s="119"/>
      <c r="G1906" s="119" t="s">
        <v>1320</v>
      </c>
      <c r="H1906" s="119">
        <v>1</v>
      </c>
      <c r="I1906" s="119" t="s">
        <v>987</v>
      </c>
      <c r="J1906" s="119">
        <v>2050</v>
      </c>
      <c r="K1906" s="120">
        <v>0.99</v>
      </c>
    </row>
    <row r="1907" spans="1:11" x14ac:dyDescent="0.25">
      <c r="A1907" s="119" t="s">
        <v>1345</v>
      </c>
      <c r="B1907" s="119" t="s">
        <v>1346</v>
      </c>
      <c r="C1907" s="119" t="s">
        <v>195</v>
      </c>
      <c r="D1907" s="119" t="s">
        <v>1327</v>
      </c>
      <c r="E1907" s="119" t="s">
        <v>1222</v>
      </c>
      <c r="F1907" s="119"/>
      <c r="G1907" s="119" t="s">
        <v>1320</v>
      </c>
      <c r="H1907" s="119">
        <v>1</v>
      </c>
      <c r="I1907" s="119" t="s">
        <v>988</v>
      </c>
      <c r="J1907" s="119">
        <v>2020</v>
      </c>
      <c r="K1907" s="120">
        <v>1.01</v>
      </c>
    </row>
    <row r="1908" spans="1:11" x14ac:dyDescent="0.25">
      <c r="A1908" s="119" t="s">
        <v>1345</v>
      </c>
      <c r="B1908" s="119" t="s">
        <v>1346</v>
      </c>
      <c r="C1908" s="119" t="s">
        <v>195</v>
      </c>
      <c r="D1908" s="119" t="s">
        <v>1327</v>
      </c>
      <c r="E1908" s="119" t="s">
        <v>1222</v>
      </c>
      <c r="F1908" s="119"/>
      <c r="G1908" s="119" t="s">
        <v>1320</v>
      </c>
      <c r="H1908" s="119">
        <v>1</v>
      </c>
      <c r="I1908" s="119" t="s">
        <v>988</v>
      </c>
      <c r="J1908" s="119">
        <v>2050</v>
      </c>
      <c r="K1908" s="120">
        <v>1.01</v>
      </c>
    </row>
    <row r="1909" spans="1:11" x14ac:dyDescent="0.25">
      <c r="A1909" s="119" t="s">
        <v>1345</v>
      </c>
      <c r="B1909" s="119" t="s">
        <v>1346</v>
      </c>
      <c r="C1909" s="119" t="s">
        <v>195</v>
      </c>
      <c r="D1909" s="119" t="s">
        <v>1327</v>
      </c>
      <c r="E1909" s="119" t="s">
        <v>1222</v>
      </c>
      <c r="F1909" s="119"/>
      <c r="G1909" s="119" t="s">
        <v>1320</v>
      </c>
      <c r="H1909" s="119">
        <v>1</v>
      </c>
      <c r="I1909" s="119" t="s">
        <v>194</v>
      </c>
      <c r="J1909" s="119">
        <v>2015</v>
      </c>
      <c r="K1909" s="120">
        <v>0.90600000000000003</v>
      </c>
    </row>
    <row r="1910" spans="1:11" x14ac:dyDescent="0.25">
      <c r="A1910" s="119" t="s">
        <v>1345</v>
      </c>
      <c r="B1910" s="119" t="s">
        <v>1346</v>
      </c>
      <c r="C1910" s="119" t="s">
        <v>195</v>
      </c>
      <c r="D1910" s="119" t="s">
        <v>1327</v>
      </c>
      <c r="E1910" s="119" t="s">
        <v>1222</v>
      </c>
      <c r="F1910" s="119"/>
      <c r="G1910" s="119" t="s">
        <v>1320</v>
      </c>
      <c r="H1910" s="119">
        <v>1</v>
      </c>
      <c r="I1910" s="119" t="s">
        <v>194</v>
      </c>
      <c r="J1910" s="119">
        <v>2020</v>
      </c>
      <c r="K1910" s="120">
        <v>0.90900000000000003</v>
      </c>
    </row>
    <row r="1911" spans="1:11" x14ac:dyDescent="0.25">
      <c r="A1911" s="119" t="s">
        <v>1345</v>
      </c>
      <c r="B1911" s="119" t="s">
        <v>1346</v>
      </c>
      <c r="C1911" s="119" t="s">
        <v>195</v>
      </c>
      <c r="D1911" s="119" t="s">
        <v>1327</v>
      </c>
      <c r="E1911" s="119" t="s">
        <v>1222</v>
      </c>
      <c r="F1911" s="119"/>
      <c r="G1911" s="119" t="s">
        <v>1320</v>
      </c>
      <c r="H1911" s="119">
        <v>1</v>
      </c>
      <c r="I1911" s="119" t="s">
        <v>194</v>
      </c>
      <c r="J1911" s="119">
        <v>2030</v>
      </c>
      <c r="K1911" s="120">
        <v>0.91200000000000003</v>
      </c>
    </row>
    <row r="1912" spans="1:11" x14ac:dyDescent="0.25">
      <c r="A1912" s="119" t="s">
        <v>1345</v>
      </c>
      <c r="B1912" s="119" t="s">
        <v>1346</v>
      </c>
      <c r="C1912" s="119" t="s">
        <v>195</v>
      </c>
      <c r="D1912" s="119" t="s">
        <v>1327</v>
      </c>
      <c r="E1912" s="119" t="s">
        <v>1222</v>
      </c>
      <c r="F1912" s="119"/>
      <c r="G1912" s="119" t="s">
        <v>1320</v>
      </c>
      <c r="H1912" s="119">
        <v>1</v>
      </c>
      <c r="I1912" s="119" t="s">
        <v>194</v>
      </c>
      <c r="J1912" s="119">
        <v>2040</v>
      </c>
      <c r="K1912" s="120">
        <v>0.91200000000000003</v>
      </c>
    </row>
    <row r="1913" spans="1:11" x14ac:dyDescent="0.25">
      <c r="A1913" s="119" t="s">
        <v>1345</v>
      </c>
      <c r="B1913" s="119" t="s">
        <v>1346</v>
      </c>
      <c r="C1913" s="119" t="s">
        <v>195</v>
      </c>
      <c r="D1913" s="119" t="s">
        <v>1327</v>
      </c>
      <c r="E1913" s="119" t="s">
        <v>1222</v>
      </c>
      <c r="F1913" s="119"/>
      <c r="G1913" s="119" t="s">
        <v>1320</v>
      </c>
      <c r="H1913" s="119">
        <v>1</v>
      </c>
      <c r="I1913" s="119" t="s">
        <v>194</v>
      </c>
      <c r="J1913" s="119">
        <v>2050</v>
      </c>
      <c r="K1913" s="120">
        <v>0.91200000000000003</v>
      </c>
    </row>
    <row r="1914" spans="1:11" x14ac:dyDescent="0.25">
      <c r="A1914" s="119" t="s">
        <v>1345</v>
      </c>
      <c r="B1914" s="119" t="s">
        <v>1346</v>
      </c>
      <c r="C1914" s="119" t="s">
        <v>233</v>
      </c>
      <c r="D1914" s="119" t="s">
        <v>1328</v>
      </c>
      <c r="E1914" s="119" t="s">
        <v>1074</v>
      </c>
      <c r="F1914" s="119"/>
      <c r="G1914" s="119" t="s">
        <v>316</v>
      </c>
      <c r="H1914" s="119"/>
      <c r="I1914" s="119" t="s">
        <v>194</v>
      </c>
      <c r="J1914" s="119">
        <v>2015</v>
      </c>
      <c r="K1914" s="120">
        <v>75</v>
      </c>
    </row>
    <row r="1915" spans="1:11" x14ac:dyDescent="0.25">
      <c r="A1915" s="119" t="s">
        <v>1345</v>
      </c>
      <c r="B1915" s="119" t="s">
        <v>1346</v>
      </c>
      <c r="C1915" s="119" t="s">
        <v>233</v>
      </c>
      <c r="D1915" s="119" t="s">
        <v>1328</v>
      </c>
      <c r="E1915" s="119" t="s">
        <v>1074</v>
      </c>
      <c r="F1915" s="119"/>
      <c r="G1915" s="119" t="s">
        <v>316</v>
      </c>
      <c r="H1915" s="119"/>
      <c r="I1915" s="119" t="s">
        <v>194</v>
      </c>
      <c r="J1915" s="119">
        <v>2020</v>
      </c>
      <c r="K1915" s="120">
        <v>75</v>
      </c>
    </row>
    <row r="1916" spans="1:11" x14ac:dyDescent="0.25">
      <c r="A1916" s="119" t="s">
        <v>1345</v>
      </c>
      <c r="B1916" s="119" t="s">
        <v>1346</v>
      </c>
      <c r="C1916" s="119" t="s">
        <v>233</v>
      </c>
      <c r="D1916" s="119" t="s">
        <v>1328</v>
      </c>
      <c r="E1916" s="119" t="s">
        <v>1074</v>
      </c>
      <c r="F1916" s="119"/>
      <c r="G1916" s="119" t="s">
        <v>316</v>
      </c>
      <c r="H1916" s="119"/>
      <c r="I1916" s="119" t="s">
        <v>194</v>
      </c>
      <c r="J1916" s="119">
        <v>2030</v>
      </c>
      <c r="K1916" s="120">
        <v>75</v>
      </c>
    </row>
    <row r="1917" spans="1:11" x14ac:dyDescent="0.25">
      <c r="A1917" s="119" t="s">
        <v>1345</v>
      </c>
      <c r="B1917" s="119" t="s">
        <v>1346</v>
      </c>
      <c r="C1917" s="119" t="s">
        <v>233</v>
      </c>
      <c r="D1917" s="119" t="s">
        <v>1328</v>
      </c>
      <c r="E1917" s="119" t="s">
        <v>1074</v>
      </c>
      <c r="F1917" s="119"/>
      <c r="G1917" s="119" t="s">
        <v>316</v>
      </c>
      <c r="H1917" s="119"/>
      <c r="I1917" s="119" t="s">
        <v>194</v>
      </c>
      <c r="J1917" s="119">
        <v>2040</v>
      </c>
      <c r="K1917" s="120">
        <v>75</v>
      </c>
    </row>
    <row r="1918" spans="1:11" x14ac:dyDescent="0.25">
      <c r="A1918" s="119" t="s">
        <v>1345</v>
      </c>
      <c r="B1918" s="119" t="s">
        <v>1346</v>
      </c>
      <c r="C1918" s="119" t="s">
        <v>233</v>
      </c>
      <c r="D1918" s="119" t="s">
        <v>1328</v>
      </c>
      <c r="E1918" s="119" t="s">
        <v>1074</v>
      </c>
      <c r="F1918" s="119"/>
      <c r="G1918" s="119" t="s">
        <v>316</v>
      </c>
      <c r="H1918" s="119"/>
      <c r="I1918" s="119" t="s">
        <v>194</v>
      </c>
      <c r="J1918" s="119">
        <v>2050</v>
      </c>
      <c r="K1918" s="120">
        <v>75</v>
      </c>
    </row>
    <row r="1919" spans="1:11" x14ac:dyDescent="0.25">
      <c r="A1919" s="119" t="s">
        <v>1345</v>
      </c>
      <c r="B1919" s="119" t="s">
        <v>1346</v>
      </c>
      <c r="C1919" s="119" t="s">
        <v>233</v>
      </c>
      <c r="D1919" s="119" t="s">
        <v>1329</v>
      </c>
      <c r="E1919" s="119" t="s">
        <v>1074</v>
      </c>
      <c r="F1919" s="119"/>
      <c r="G1919" s="119" t="s">
        <v>316</v>
      </c>
      <c r="H1919" s="119"/>
      <c r="I1919" s="119" t="s">
        <v>194</v>
      </c>
      <c r="J1919" s="119">
        <v>2015</v>
      </c>
      <c r="K1919" s="120">
        <v>25</v>
      </c>
    </row>
    <row r="1920" spans="1:11" x14ac:dyDescent="0.25">
      <c r="A1920" s="119" t="s">
        <v>1345</v>
      </c>
      <c r="B1920" s="119" t="s">
        <v>1346</v>
      </c>
      <c r="C1920" s="119" t="s">
        <v>233</v>
      </c>
      <c r="D1920" s="119" t="s">
        <v>1329</v>
      </c>
      <c r="E1920" s="119" t="s">
        <v>1074</v>
      </c>
      <c r="F1920" s="119"/>
      <c r="G1920" s="119" t="s">
        <v>316</v>
      </c>
      <c r="H1920" s="119"/>
      <c r="I1920" s="119" t="s">
        <v>194</v>
      </c>
      <c r="J1920" s="119">
        <v>2020</v>
      </c>
      <c r="K1920" s="120">
        <v>25</v>
      </c>
    </row>
    <row r="1921" spans="1:11" x14ac:dyDescent="0.25">
      <c r="A1921" s="119" t="s">
        <v>1345</v>
      </c>
      <c r="B1921" s="119" t="s">
        <v>1346</v>
      </c>
      <c r="C1921" s="119" t="s">
        <v>233</v>
      </c>
      <c r="D1921" s="119" t="s">
        <v>1329</v>
      </c>
      <c r="E1921" s="119" t="s">
        <v>1074</v>
      </c>
      <c r="F1921" s="119"/>
      <c r="G1921" s="119" t="s">
        <v>316</v>
      </c>
      <c r="H1921" s="119"/>
      <c r="I1921" s="119" t="s">
        <v>194</v>
      </c>
      <c r="J1921" s="119">
        <v>2030</v>
      </c>
      <c r="K1921" s="120">
        <v>25</v>
      </c>
    </row>
    <row r="1922" spans="1:11" x14ac:dyDescent="0.25">
      <c r="A1922" s="119" t="s">
        <v>1345</v>
      </c>
      <c r="B1922" s="119" t="s">
        <v>1346</v>
      </c>
      <c r="C1922" s="119" t="s">
        <v>233</v>
      </c>
      <c r="D1922" s="119" t="s">
        <v>1329</v>
      </c>
      <c r="E1922" s="119" t="s">
        <v>1074</v>
      </c>
      <c r="F1922" s="119"/>
      <c r="G1922" s="119" t="s">
        <v>316</v>
      </c>
      <c r="H1922" s="119"/>
      <c r="I1922" s="119" t="s">
        <v>194</v>
      </c>
      <c r="J1922" s="119">
        <v>2040</v>
      </c>
      <c r="K1922" s="120">
        <v>25</v>
      </c>
    </row>
    <row r="1923" spans="1:11" x14ac:dyDescent="0.25">
      <c r="A1923" s="119" t="s">
        <v>1345</v>
      </c>
      <c r="B1923" s="119" t="s">
        <v>1346</v>
      </c>
      <c r="C1923" s="119" t="s">
        <v>233</v>
      </c>
      <c r="D1923" s="119" t="s">
        <v>1329</v>
      </c>
      <c r="E1923" s="119" t="s">
        <v>1074</v>
      </c>
      <c r="F1923" s="119"/>
      <c r="G1923" s="119" t="s">
        <v>316</v>
      </c>
      <c r="H1923" s="119"/>
      <c r="I1923" s="119" t="s">
        <v>194</v>
      </c>
      <c r="J1923" s="119">
        <v>2050</v>
      </c>
      <c r="K1923" s="120">
        <v>25</v>
      </c>
    </row>
    <row r="1924" spans="1:11" x14ac:dyDescent="0.25">
      <c r="A1924" s="119" t="s">
        <v>1345</v>
      </c>
      <c r="B1924" s="119" t="s">
        <v>1346</v>
      </c>
      <c r="C1924" s="119" t="s">
        <v>233</v>
      </c>
      <c r="D1924" s="119" t="s">
        <v>1330</v>
      </c>
      <c r="E1924" s="119" t="s">
        <v>1331</v>
      </c>
      <c r="F1924" s="119"/>
      <c r="G1924" s="119" t="s">
        <v>1332</v>
      </c>
      <c r="H1924" s="119">
        <v>4</v>
      </c>
      <c r="I1924" s="119" t="s">
        <v>987</v>
      </c>
      <c r="J1924" s="119">
        <v>2020</v>
      </c>
      <c r="K1924" s="120">
        <v>0.9</v>
      </c>
    </row>
    <row r="1925" spans="1:11" x14ac:dyDescent="0.25">
      <c r="A1925" s="119" t="s">
        <v>1345</v>
      </c>
      <c r="B1925" s="119" t="s">
        <v>1346</v>
      </c>
      <c r="C1925" s="119" t="s">
        <v>233</v>
      </c>
      <c r="D1925" s="119" t="s">
        <v>1330</v>
      </c>
      <c r="E1925" s="119" t="s">
        <v>1331</v>
      </c>
      <c r="F1925" s="119"/>
      <c r="G1925" s="119" t="s">
        <v>1332</v>
      </c>
      <c r="H1925" s="119">
        <v>4</v>
      </c>
      <c r="I1925" s="119" t="s">
        <v>987</v>
      </c>
      <c r="J1925" s="119">
        <v>2050</v>
      </c>
      <c r="K1925" s="120">
        <v>0.9</v>
      </c>
    </row>
    <row r="1926" spans="1:11" x14ac:dyDescent="0.25">
      <c r="A1926" s="119" t="s">
        <v>1345</v>
      </c>
      <c r="B1926" s="119" t="s">
        <v>1346</v>
      </c>
      <c r="C1926" s="119" t="s">
        <v>233</v>
      </c>
      <c r="D1926" s="119" t="s">
        <v>1330</v>
      </c>
      <c r="E1926" s="119" t="s">
        <v>1331</v>
      </c>
      <c r="F1926" s="119"/>
      <c r="G1926" s="119" t="s">
        <v>1332</v>
      </c>
      <c r="H1926" s="119">
        <v>4</v>
      </c>
      <c r="I1926" s="119" t="s">
        <v>988</v>
      </c>
      <c r="J1926" s="119">
        <v>2020</v>
      </c>
      <c r="K1926" s="120">
        <v>1.1000000000000001</v>
      </c>
    </row>
    <row r="1927" spans="1:11" x14ac:dyDescent="0.25">
      <c r="A1927" s="119" t="s">
        <v>1345</v>
      </c>
      <c r="B1927" s="119" t="s">
        <v>1346</v>
      </c>
      <c r="C1927" s="119" t="s">
        <v>233</v>
      </c>
      <c r="D1927" s="119" t="s">
        <v>1330</v>
      </c>
      <c r="E1927" s="119" t="s">
        <v>1331</v>
      </c>
      <c r="F1927" s="119"/>
      <c r="G1927" s="119" t="s">
        <v>1332</v>
      </c>
      <c r="H1927" s="119">
        <v>4</v>
      </c>
      <c r="I1927" s="119" t="s">
        <v>988</v>
      </c>
      <c r="J1927" s="119">
        <v>2050</v>
      </c>
      <c r="K1927" s="120">
        <v>1.1000000000000001</v>
      </c>
    </row>
    <row r="1928" spans="1:11" x14ac:dyDescent="0.25">
      <c r="A1928" s="119" t="s">
        <v>1345</v>
      </c>
      <c r="B1928" s="119" t="s">
        <v>1346</v>
      </c>
      <c r="C1928" s="119" t="s">
        <v>233</v>
      </c>
      <c r="D1928" s="119" t="s">
        <v>1330</v>
      </c>
      <c r="E1928" s="119" t="s">
        <v>1331</v>
      </c>
      <c r="F1928" s="119"/>
      <c r="G1928" s="119" t="s">
        <v>1332</v>
      </c>
      <c r="H1928" s="119">
        <v>4</v>
      </c>
      <c r="I1928" s="119" t="s">
        <v>194</v>
      </c>
      <c r="J1928" s="119">
        <v>2015</v>
      </c>
      <c r="K1928" s="120">
        <v>0.1224105461393597</v>
      </c>
    </row>
    <row r="1929" spans="1:11" x14ac:dyDescent="0.25">
      <c r="A1929" s="119" t="s">
        <v>1345</v>
      </c>
      <c r="B1929" s="119" t="s">
        <v>1346</v>
      </c>
      <c r="C1929" s="119" t="s">
        <v>233</v>
      </c>
      <c r="D1929" s="119" t="s">
        <v>1330</v>
      </c>
      <c r="E1929" s="119" t="s">
        <v>1331</v>
      </c>
      <c r="F1929" s="119"/>
      <c r="G1929" s="119" t="s">
        <v>1332</v>
      </c>
      <c r="H1929" s="119">
        <v>4</v>
      </c>
      <c r="I1929" s="119" t="s">
        <v>194</v>
      </c>
      <c r="J1929" s="119">
        <v>2020</v>
      </c>
      <c r="K1929" s="120">
        <v>0.1224105461393597</v>
      </c>
    </row>
    <row r="1930" spans="1:11" x14ac:dyDescent="0.25">
      <c r="A1930" s="119" t="s">
        <v>1345</v>
      </c>
      <c r="B1930" s="119" t="s">
        <v>1346</v>
      </c>
      <c r="C1930" s="119" t="s">
        <v>233</v>
      </c>
      <c r="D1930" s="119" t="s">
        <v>1330</v>
      </c>
      <c r="E1930" s="119" t="s">
        <v>1331</v>
      </c>
      <c r="F1930" s="119"/>
      <c r="G1930" s="119" t="s">
        <v>1332</v>
      </c>
      <c r="H1930" s="119">
        <v>4</v>
      </c>
      <c r="I1930" s="119" t="s">
        <v>194</v>
      </c>
      <c r="J1930" s="119">
        <v>2030</v>
      </c>
      <c r="K1930" s="120">
        <v>0.1224105461393597</v>
      </c>
    </row>
    <row r="1931" spans="1:11" x14ac:dyDescent="0.25">
      <c r="A1931" s="119" t="s">
        <v>1345</v>
      </c>
      <c r="B1931" s="119" t="s">
        <v>1346</v>
      </c>
      <c r="C1931" s="119" t="s">
        <v>233</v>
      </c>
      <c r="D1931" s="119" t="s">
        <v>1330</v>
      </c>
      <c r="E1931" s="119" t="s">
        <v>1331</v>
      </c>
      <c r="F1931" s="119"/>
      <c r="G1931" s="119" t="s">
        <v>1332</v>
      </c>
      <c r="H1931" s="119">
        <v>4</v>
      </c>
      <c r="I1931" s="119" t="s">
        <v>194</v>
      </c>
      <c r="J1931" s="119">
        <v>2040</v>
      </c>
      <c r="K1931" s="120">
        <v>0.1224105461393597</v>
      </c>
    </row>
    <row r="1932" spans="1:11" x14ac:dyDescent="0.25">
      <c r="A1932" s="119" t="s">
        <v>1345</v>
      </c>
      <c r="B1932" s="119" t="s">
        <v>1346</v>
      </c>
      <c r="C1932" s="119" t="s">
        <v>233</v>
      </c>
      <c r="D1932" s="119" t="s">
        <v>1330</v>
      </c>
      <c r="E1932" s="119" t="s">
        <v>1331</v>
      </c>
      <c r="F1932" s="119"/>
      <c r="G1932" s="119" t="s">
        <v>1332</v>
      </c>
      <c r="H1932" s="119">
        <v>4</v>
      </c>
      <c r="I1932" s="119" t="s">
        <v>194</v>
      </c>
      <c r="J1932" s="119">
        <v>2050</v>
      </c>
      <c r="K1932" s="120">
        <v>0.1224105461393597</v>
      </c>
    </row>
    <row r="1933" spans="1:11" x14ac:dyDescent="0.25">
      <c r="A1933" s="119" t="s">
        <v>1345</v>
      </c>
      <c r="B1933" s="119" t="s">
        <v>1346</v>
      </c>
      <c r="C1933" s="119" t="s">
        <v>233</v>
      </c>
      <c r="D1933" s="119" t="s">
        <v>1333</v>
      </c>
      <c r="E1933" s="119" t="s">
        <v>1334</v>
      </c>
      <c r="F1933" s="119"/>
      <c r="G1933" s="119" t="s">
        <v>1335</v>
      </c>
      <c r="H1933" s="119">
        <v>3</v>
      </c>
      <c r="I1933" s="119" t="s">
        <v>987</v>
      </c>
      <c r="J1933" s="119">
        <v>2020</v>
      </c>
      <c r="K1933" s="120">
        <v>0.8</v>
      </c>
    </row>
    <row r="1934" spans="1:11" x14ac:dyDescent="0.25">
      <c r="A1934" s="119" t="s">
        <v>1345</v>
      </c>
      <c r="B1934" s="119" t="s">
        <v>1346</v>
      </c>
      <c r="C1934" s="119" t="s">
        <v>233</v>
      </c>
      <c r="D1934" s="119" t="s">
        <v>1333</v>
      </c>
      <c r="E1934" s="119" t="s">
        <v>1334</v>
      </c>
      <c r="F1934" s="119"/>
      <c r="G1934" s="119" t="s">
        <v>1335</v>
      </c>
      <c r="H1934" s="119">
        <v>3</v>
      </c>
      <c r="I1934" s="119" t="s">
        <v>987</v>
      </c>
      <c r="J1934" s="119">
        <v>2050</v>
      </c>
      <c r="K1934" s="120">
        <v>0.9</v>
      </c>
    </row>
    <row r="1935" spans="1:11" x14ac:dyDescent="0.25">
      <c r="A1935" s="119" t="s">
        <v>1345</v>
      </c>
      <c r="B1935" s="119" t="s">
        <v>1346</v>
      </c>
      <c r="C1935" s="119" t="s">
        <v>233</v>
      </c>
      <c r="D1935" s="119" t="s">
        <v>1333</v>
      </c>
      <c r="E1935" s="119" t="s">
        <v>1334</v>
      </c>
      <c r="F1935" s="119"/>
      <c r="G1935" s="119" t="s">
        <v>1335</v>
      </c>
      <c r="H1935" s="119">
        <v>3</v>
      </c>
      <c r="I1935" s="119" t="s">
        <v>988</v>
      </c>
      <c r="J1935" s="119">
        <v>2020</v>
      </c>
      <c r="K1935" s="120">
        <v>1.2</v>
      </c>
    </row>
    <row r="1936" spans="1:11" x14ac:dyDescent="0.25">
      <c r="A1936" s="119" t="s">
        <v>1345</v>
      </c>
      <c r="B1936" s="119" t="s">
        <v>1346</v>
      </c>
      <c r="C1936" s="119" t="s">
        <v>233</v>
      </c>
      <c r="D1936" s="119" t="s">
        <v>1333</v>
      </c>
      <c r="E1936" s="119" t="s">
        <v>1334</v>
      </c>
      <c r="F1936" s="119"/>
      <c r="G1936" s="119" t="s">
        <v>1335</v>
      </c>
      <c r="H1936" s="119">
        <v>3</v>
      </c>
      <c r="I1936" s="119" t="s">
        <v>988</v>
      </c>
      <c r="J1936" s="119">
        <v>2050</v>
      </c>
      <c r="K1936" s="120">
        <v>1.1000000000000001</v>
      </c>
    </row>
    <row r="1937" spans="1:11" x14ac:dyDescent="0.25">
      <c r="A1937" s="119" t="s">
        <v>1345</v>
      </c>
      <c r="B1937" s="119" t="s">
        <v>1346</v>
      </c>
      <c r="C1937" s="119" t="s">
        <v>233</v>
      </c>
      <c r="D1937" s="119" t="s">
        <v>1333</v>
      </c>
      <c r="E1937" s="119" t="s">
        <v>1334</v>
      </c>
      <c r="F1937" s="119"/>
      <c r="G1937" s="119" t="s">
        <v>1335</v>
      </c>
      <c r="H1937" s="119">
        <v>3</v>
      </c>
      <c r="I1937" s="119" t="s">
        <v>194</v>
      </c>
      <c r="J1937" s="119">
        <v>2015</v>
      </c>
      <c r="K1937" s="120">
        <v>1.081152641101452</v>
      </c>
    </row>
    <row r="1938" spans="1:11" x14ac:dyDescent="0.25">
      <c r="A1938" s="119" t="s">
        <v>1345</v>
      </c>
      <c r="B1938" s="119" t="s">
        <v>1346</v>
      </c>
      <c r="C1938" s="119" t="s">
        <v>233</v>
      </c>
      <c r="D1938" s="119" t="s">
        <v>1333</v>
      </c>
      <c r="E1938" s="119" t="s">
        <v>1334</v>
      </c>
      <c r="F1938" s="119"/>
      <c r="G1938" s="119" t="s">
        <v>1335</v>
      </c>
      <c r="H1938" s="119">
        <v>3</v>
      </c>
      <c r="I1938" s="119" t="s">
        <v>194</v>
      </c>
      <c r="J1938" s="119">
        <v>2020</v>
      </c>
      <c r="K1938" s="120">
        <v>1.016120903290838</v>
      </c>
    </row>
    <row r="1939" spans="1:11" x14ac:dyDescent="0.25">
      <c r="A1939" s="119" t="s">
        <v>1345</v>
      </c>
      <c r="B1939" s="119" t="s">
        <v>1346</v>
      </c>
      <c r="C1939" s="119" t="s">
        <v>233</v>
      </c>
      <c r="D1939" s="119" t="s">
        <v>1333</v>
      </c>
      <c r="E1939" s="119" t="s">
        <v>1334</v>
      </c>
      <c r="F1939" s="119"/>
      <c r="G1939" s="119" t="s">
        <v>1335</v>
      </c>
      <c r="H1939" s="119">
        <v>3</v>
      </c>
      <c r="I1939" s="119" t="s">
        <v>194</v>
      </c>
      <c r="J1939" s="119">
        <v>2030</v>
      </c>
      <c r="K1939" s="120">
        <v>0.93483123102757082</v>
      </c>
    </row>
    <row r="1940" spans="1:11" x14ac:dyDescent="0.25">
      <c r="A1940" s="119" t="s">
        <v>1345</v>
      </c>
      <c r="B1940" s="119" t="s">
        <v>1346</v>
      </c>
      <c r="C1940" s="119" t="s">
        <v>233</v>
      </c>
      <c r="D1940" s="119" t="s">
        <v>1333</v>
      </c>
      <c r="E1940" s="119" t="s">
        <v>1334</v>
      </c>
      <c r="F1940" s="119"/>
      <c r="G1940" s="119" t="s">
        <v>1335</v>
      </c>
      <c r="H1940" s="119">
        <v>3</v>
      </c>
      <c r="I1940" s="119" t="s">
        <v>194</v>
      </c>
      <c r="J1940" s="119">
        <v>2040</v>
      </c>
      <c r="K1940" s="120">
        <v>0.89418639489593754</v>
      </c>
    </row>
    <row r="1941" spans="1:11" x14ac:dyDescent="0.25">
      <c r="A1941" s="119" t="s">
        <v>1345</v>
      </c>
      <c r="B1941" s="119" t="s">
        <v>1346</v>
      </c>
      <c r="C1941" s="119" t="s">
        <v>233</v>
      </c>
      <c r="D1941" s="119" t="s">
        <v>1333</v>
      </c>
      <c r="E1941" s="119" t="s">
        <v>1334</v>
      </c>
      <c r="F1941" s="119"/>
      <c r="G1941" s="119" t="s">
        <v>1335</v>
      </c>
      <c r="H1941" s="119">
        <v>3</v>
      </c>
      <c r="I1941" s="119" t="s">
        <v>194</v>
      </c>
      <c r="J1941" s="119">
        <v>2050</v>
      </c>
      <c r="K1941" s="120">
        <v>0.84</v>
      </c>
    </row>
    <row r="1942" spans="1:11" x14ac:dyDescent="0.25">
      <c r="A1942" s="119" t="s">
        <v>1345</v>
      </c>
      <c r="B1942" s="119" t="s">
        <v>1346</v>
      </c>
      <c r="C1942" s="119" t="s">
        <v>233</v>
      </c>
      <c r="D1942" s="119" t="s">
        <v>1336</v>
      </c>
      <c r="E1942" s="119" t="s">
        <v>1334</v>
      </c>
      <c r="F1942" s="119"/>
      <c r="G1942" s="119"/>
      <c r="H1942" s="119"/>
      <c r="I1942" s="119" t="s">
        <v>194</v>
      </c>
      <c r="J1942" s="119">
        <v>2015</v>
      </c>
      <c r="K1942" s="120">
        <v>0</v>
      </c>
    </row>
    <row r="1943" spans="1:11" x14ac:dyDescent="0.25">
      <c r="A1943" s="119" t="s">
        <v>1345</v>
      </c>
      <c r="B1943" s="119" t="s">
        <v>1346</v>
      </c>
      <c r="C1943" s="119" t="s">
        <v>233</v>
      </c>
      <c r="D1943" s="119" t="s">
        <v>1336</v>
      </c>
      <c r="E1943" s="119" t="s">
        <v>1334</v>
      </c>
      <c r="F1943" s="119"/>
      <c r="G1943" s="119"/>
      <c r="H1943" s="119"/>
      <c r="I1943" s="119" t="s">
        <v>194</v>
      </c>
      <c r="J1943" s="119">
        <v>2020</v>
      </c>
      <c r="K1943" s="120">
        <v>0</v>
      </c>
    </row>
    <row r="1944" spans="1:11" x14ac:dyDescent="0.25">
      <c r="A1944" s="119" t="s">
        <v>1345</v>
      </c>
      <c r="B1944" s="119" t="s">
        <v>1346</v>
      </c>
      <c r="C1944" s="119" t="s">
        <v>233</v>
      </c>
      <c r="D1944" s="119" t="s">
        <v>1336</v>
      </c>
      <c r="E1944" s="119" t="s">
        <v>1334</v>
      </c>
      <c r="F1944" s="119"/>
      <c r="G1944" s="119"/>
      <c r="H1944" s="119"/>
      <c r="I1944" s="119" t="s">
        <v>194</v>
      </c>
      <c r="J1944" s="119">
        <v>2030</v>
      </c>
      <c r="K1944" s="120">
        <v>0</v>
      </c>
    </row>
    <row r="1945" spans="1:11" x14ac:dyDescent="0.25">
      <c r="A1945" s="119" t="s">
        <v>1345</v>
      </c>
      <c r="B1945" s="119" t="s">
        <v>1346</v>
      </c>
      <c r="C1945" s="119" t="s">
        <v>233</v>
      </c>
      <c r="D1945" s="119" t="s">
        <v>1336</v>
      </c>
      <c r="E1945" s="119" t="s">
        <v>1334</v>
      </c>
      <c r="F1945" s="119"/>
      <c r="G1945" s="119"/>
      <c r="H1945" s="119"/>
      <c r="I1945" s="119" t="s">
        <v>194</v>
      </c>
      <c r="J1945" s="119">
        <v>2040</v>
      </c>
      <c r="K1945" s="120">
        <v>0</v>
      </c>
    </row>
    <row r="1946" spans="1:11" x14ac:dyDescent="0.25">
      <c r="A1946" s="119" t="s">
        <v>1345</v>
      </c>
      <c r="B1946" s="119" t="s">
        <v>1346</v>
      </c>
      <c r="C1946" s="119" t="s">
        <v>233</v>
      </c>
      <c r="D1946" s="119" t="s">
        <v>1336</v>
      </c>
      <c r="E1946" s="119" t="s">
        <v>1334</v>
      </c>
      <c r="F1946" s="119"/>
      <c r="G1946" s="119"/>
      <c r="H1946" s="119"/>
      <c r="I1946" s="119" t="s">
        <v>194</v>
      </c>
      <c r="J1946" s="119">
        <v>2050</v>
      </c>
      <c r="K1946" s="120">
        <v>0</v>
      </c>
    </row>
    <row r="1947" spans="1:11" x14ac:dyDescent="0.25">
      <c r="A1947" s="119" t="s">
        <v>1345</v>
      </c>
      <c r="B1947" s="119" t="s">
        <v>1346</v>
      </c>
      <c r="C1947" s="119" t="s">
        <v>233</v>
      </c>
      <c r="D1947" s="119" t="s">
        <v>1337</v>
      </c>
      <c r="E1947" s="119" t="s">
        <v>1338</v>
      </c>
      <c r="F1947" s="119"/>
      <c r="G1947" s="119" t="s">
        <v>1332</v>
      </c>
      <c r="H1947" s="119">
        <v>4</v>
      </c>
      <c r="I1947" s="119" t="s">
        <v>987</v>
      </c>
      <c r="J1947" s="119">
        <v>2020</v>
      </c>
      <c r="K1947" s="120">
        <v>0.9</v>
      </c>
    </row>
    <row r="1948" spans="1:11" x14ac:dyDescent="0.25">
      <c r="A1948" s="119" t="s">
        <v>1345</v>
      </c>
      <c r="B1948" s="119" t="s">
        <v>1346</v>
      </c>
      <c r="C1948" s="119" t="s">
        <v>233</v>
      </c>
      <c r="D1948" s="119" t="s">
        <v>1337</v>
      </c>
      <c r="E1948" s="119" t="s">
        <v>1338</v>
      </c>
      <c r="F1948" s="119"/>
      <c r="G1948" s="119" t="s">
        <v>1332</v>
      </c>
      <c r="H1948" s="119">
        <v>4</v>
      </c>
      <c r="I1948" s="119" t="s">
        <v>987</v>
      </c>
      <c r="J1948" s="119">
        <v>2050</v>
      </c>
      <c r="K1948" s="120">
        <v>0.9</v>
      </c>
    </row>
    <row r="1949" spans="1:11" x14ac:dyDescent="0.25">
      <c r="A1949" s="119" t="s">
        <v>1345</v>
      </c>
      <c r="B1949" s="119" t="s">
        <v>1346</v>
      </c>
      <c r="C1949" s="119" t="s">
        <v>233</v>
      </c>
      <c r="D1949" s="119" t="s">
        <v>1337</v>
      </c>
      <c r="E1949" s="119" t="s">
        <v>1338</v>
      </c>
      <c r="F1949" s="119"/>
      <c r="G1949" s="119" t="s">
        <v>1332</v>
      </c>
      <c r="H1949" s="119">
        <v>4</v>
      </c>
      <c r="I1949" s="119" t="s">
        <v>988</v>
      </c>
      <c r="J1949" s="119">
        <v>2020</v>
      </c>
      <c r="K1949" s="120">
        <v>1.1000000000000001</v>
      </c>
    </row>
    <row r="1950" spans="1:11" x14ac:dyDescent="0.25">
      <c r="A1950" s="119" t="s">
        <v>1345</v>
      </c>
      <c r="B1950" s="119" t="s">
        <v>1346</v>
      </c>
      <c r="C1950" s="119" t="s">
        <v>233</v>
      </c>
      <c r="D1950" s="119" t="s">
        <v>1337</v>
      </c>
      <c r="E1950" s="119" t="s">
        <v>1338</v>
      </c>
      <c r="F1950" s="119"/>
      <c r="G1950" s="119" t="s">
        <v>1332</v>
      </c>
      <c r="H1950" s="119">
        <v>4</v>
      </c>
      <c r="I1950" s="119" t="s">
        <v>988</v>
      </c>
      <c r="J1950" s="119">
        <v>2050</v>
      </c>
      <c r="K1950" s="120">
        <v>1.1000000000000001</v>
      </c>
    </row>
    <row r="1951" spans="1:11" x14ac:dyDescent="0.25">
      <c r="A1951" s="119" t="s">
        <v>1345</v>
      </c>
      <c r="B1951" s="119" t="s">
        <v>1346</v>
      </c>
      <c r="C1951" s="119" t="s">
        <v>233</v>
      </c>
      <c r="D1951" s="119" t="s">
        <v>1337</v>
      </c>
      <c r="E1951" s="119" t="s">
        <v>1338</v>
      </c>
      <c r="F1951" s="119"/>
      <c r="G1951" s="119" t="s">
        <v>1332</v>
      </c>
      <c r="H1951" s="119">
        <v>4</v>
      </c>
      <c r="I1951" s="119" t="s">
        <v>194</v>
      </c>
      <c r="J1951" s="119">
        <v>2015</v>
      </c>
      <c r="K1951" s="120">
        <v>7.6543947517200612</v>
      </c>
    </row>
    <row r="1952" spans="1:11" x14ac:dyDescent="0.25">
      <c r="A1952" s="119" t="s">
        <v>1345</v>
      </c>
      <c r="B1952" s="119" t="s">
        <v>1346</v>
      </c>
      <c r="C1952" s="119" t="s">
        <v>233</v>
      </c>
      <c r="D1952" s="119" t="s">
        <v>1337</v>
      </c>
      <c r="E1952" s="119" t="s">
        <v>1338</v>
      </c>
      <c r="F1952" s="119"/>
      <c r="G1952" s="119" t="s">
        <v>1332</v>
      </c>
      <c r="H1952" s="119">
        <v>4</v>
      </c>
      <c r="I1952" s="119" t="s">
        <v>194</v>
      </c>
      <c r="J1952" s="119">
        <v>2020</v>
      </c>
      <c r="K1952" s="120">
        <v>7.6543947517200612</v>
      </c>
    </row>
    <row r="1953" spans="1:11" x14ac:dyDescent="0.25">
      <c r="A1953" s="119" t="s">
        <v>1345</v>
      </c>
      <c r="B1953" s="119" t="s">
        <v>1346</v>
      </c>
      <c r="C1953" s="119" t="s">
        <v>233</v>
      </c>
      <c r="D1953" s="119" t="s">
        <v>1337</v>
      </c>
      <c r="E1953" s="119" t="s">
        <v>1338</v>
      </c>
      <c r="F1953" s="119"/>
      <c r="G1953" s="119" t="s">
        <v>1332</v>
      </c>
      <c r="H1953" s="119">
        <v>4</v>
      </c>
      <c r="I1953" s="119" t="s">
        <v>194</v>
      </c>
      <c r="J1953" s="119">
        <v>2030</v>
      </c>
      <c r="K1953" s="120">
        <v>7.6543947517200612</v>
      </c>
    </row>
    <row r="1954" spans="1:11" x14ac:dyDescent="0.25">
      <c r="A1954" s="119" t="s">
        <v>1345</v>
      </c>
      <c r="B1954" s="119" t="s">
        <v>1346</v>
      </c>
      <c r="C1954" s="119" t="s">
        <v>233</v>
      </c>
      <c r="D1954" s="119" t="s">
        <v>1337</v>
      </c>
      <c r="E1954" s="119" t="s">
        <v>1338</v>
      </c>
      <c r="F1954" s="119"/>
      <c r="G1954" s="119" t="s">
        <v>1332</v>
      </c>
      <c r="H1954" s="119">
        <v>4</v>
      </c>
      <c r="I1954" s="119" t="s">
        <v>194</v>
      </c>
      <c r="J1954" s="119">
        <v>2040</v>
      </c>
      <c r="K1954" s="120">
        <v>7.6543947517200612</v>
      </c>
    </row>
    <row r="1955" spans="1:11" x14ac:dyDescent="0.25">
      <c r="A1955" s="119" t="s">
        <v>1345</v>
      </c>
      <c r="B1955" s="119" t="s">
        <v>1346</v>
      </c>
      <c r="C1955" s="119" t="s">
        <v>233</v>
      </c>
      <c r="D1955" s="119" t="s">
        <v>1337</v>
      </c>
      <c r="E1955" s="119" t="s">
        <v>1338</v>
      </c>
      <c r="F1955" s="119"/>
      <c r="G1955" s="119" t="s">
        <v>1332</v>
      </c>
      <c r="H1955" s="119">
        <v>4</v>
      </c>
      <c r="I1955" s="119" t="s">
        <v>194</v>
      </c>
      <c r="J1955" s="119">
        <v>2050</v>
      </c>
      <c r="K1955" s="120">
        <v>7.6543947517200612</v>
      </c>
    </row>
    <row r="1956" spans="1:11" x14ac:dyDescent="0.25">
      <c r="A1956" s="119" t="s">
        <v>1345</v>
      </c>
      <c r="B1956" s="119" t="s">
        <v>1346</v>
      </c>
      <c r="C1956" s="119" t="s">
        <v>1245</v>
      </c>
      <c r="D1956" s="119" t="s">
        <v>1328</v>
      </c>
      <c r="E1956" s="119" t="s">
        <v>1074</v>
      </c>
      <c r="F1956" s="119"/>
      <c r="G1956" s="119" t="s">
        <v>316</v>
      </c>
      <c r="H1956" s="119"/>
      <c r="I1956" s="119" t="s">
        <v>194</v>
      </c>
      <c r="J1956" s="119">
        <v>2015</v>
      </c>
      <c r="K1956" s="120">
        <v>75</v>
      </c>
    </row>
    <row r="1957" spans="1:11" x14ac:dyDescent="0.25">
      <c r="A1957" s="119" t="s">
        <v>1345</v>
      </c>
      <c r="B1957" s="119" t="s">
        <v>1346</v>
      </c>
      <c r="C1957" s="119" t="s">
        <v>1245</v>
      </c>
      <c r="D1957" s="119" t="s">
        <v>1328</v>
      </c>
      <c r="E1957" s="119" t="s">
        <v>1074</v>
      </c>
      <c r="F1957" s="119"/>
      <c r="G1957" s="119" t="s">
        <v>316</v>
      </c>
      <c r="H1957" s="119"/>
      <c r="I1957" s="119" t="s">
        <v>194</v>
      </c>
      <c r="J1957" s="119">
        <v>2020</v>
      </c>
      <c r="K1957" s="120">
        <v>75</v>
      </c>
    </row>
    <row r="1958" spans="1:11" x14ac:dyDescent="0.25">
      <c r="A1958" s="119" t="s">
        <v>1345</v>
      </c>
      <c r="B1958" s="119" t="s">
        <v>1346</v>
      </c>
      <c r="C1958" s="119" t="s">
        <v>1245</v>
      </c>
      <c r="D1958" s="119" t="s">
        <v>1328</v>
      </c>
      <c r="E1958" s="119" t="s">
        <v>1074</v>
      </c>
      <c r="F1958" s="119"/>
      <c r="G1958" s="119" t="s">
        <v>316</v>
      </c>
      <c r="H1958" s="119"/>
      <c r="I1958" s="119" t="s">
        <v>194</v>
      </c>
      <c r="J1958" s="119">
        <v>2030</v>
      </c>
      <c r="K1958" s="120">
        <v>75</v>
      </c>
    </row>
    <row r="1959" spans="1:11" x14ac:dyDescent="0.25">
      <c r="A1959" s="119" t="s">
        <v>1345</v>
      </c>
      <c r="B1959" s="119" t="s">
        <v>1346</v>
      </c>
      <c r="C1959" s="119" t="s">
        <v>1245</v>
      </c>
      <c r="D1959" s="119" t="s">
        <v>1328</v>
      </c>
      <c r="E1959" s="119" t="s">
        <v>1074</v>
      </c>
      <c r="F1959" s="119"/>
      <c r="G1959" s="119" t="s">
        <v>316</v>
      </c>
      <c r="H1959" s="119"/>
      <c r="I1959" s="119" t="s">
        <v>194</v>
      </c>
      <c r="J1959" s="119">
        <v>2040</v>
      </c>
      <c r="K1959" s="120">
        <v>75</v>
      </c>
    </row>
    <row r="1960" spans="1:11" x14ac:dyDescent="0.25">
      <c r="A1960" s="119" t="s">
        <v>1345</v>
      </c>
      <c r="B1960" s="119" t="s">
        <v>1346</v>
      </c>
      <c r="C1960" s="119" t="s">
        <v>1245</v>
      </c>
      <c r="D1960" s="119" t="s">
        <v>1328</v>
      </c>
      <c r="E1960" s="119" t="s">
        <v>1074</v>
      </c>
      <c r="F1960" s="119"/>
      <c r="G1960" s="119" t="s">
        <v>316</v>
      </c>
      <c r="H1960" s="119"/>
      <c r="I1960" s="119" t="s">
        <v>194</v>
      </c>
      <c r="J1960" s="119">
        <v>2050</v>
      </c>
      <c r="K1960" s="120">
        <v>75</v>
      </c>
    </row>
    <row r="1961" spans="1:11" x14ac:dyDescent="0.25">
      <c r="A1961" s="119" t="s">
        <v>1345</v>
      </c>
      <c r="B1961" s="119" t="s">
        <v>1346</v>
      </c>
      <c r="C1961" s="119" t="s">
        <v>1245</v>
      </c>
      <c r="D1961" s="119" t="s">
        <v>1329</v>
      </c>
      <c r="E1961" s="119" t="s">
        <v>1074</v>
      </c>
      <c r="F1961" s="119"/>
      <c r="G1961" s="119" t="s">
        <v>316</v>
      </c>
      <c r="H1961" s="119"/>
      <c r="I1961" s="119" t="s">
        <v>194</v>
      </c>
      <c r="J1961" s="119">
        <v>2015</v>
      </c>
      <c r="K1961" s="120">
        <v>25</v>
      </c>
    </row>
    <row r="1962" spans="1:11" x14ac:dyDescent="0.25">
      <c r="A1962" s="119" t="s">
        <v>1345</v>
      </c>
      <c r="B1962" s="119" t="s">
        <v>1346</v>
      </c>
      <c r="C1962" s="119" t="s">
        <v>1245</v>
      </c>
      <c r="D1962" s="119" t="s">
        <v>1329</v>
      </c>
      <c r="E1962" s="119" t="s">
        <v>1074</v>
      </c>
      <c r="F1962" s="119"/>
      <c r="G1962" s="119" t="s">
        <v>316</v>
      </c>
      <c r="H1962" s="119"/>
      <c r="I1962" s="119" t="s">
        <v>194</v>
      </c>
      <c r="J1962" s="119">
        <v>2020</v>
      </c>
      <c r="K1962" s="120">
        <v>25</v>
      </c>
    </row>
    <row r="1963" spans="1:11" x14ac:dyDescent="0.25">
      <c r="A1963" s="119" t="s">
        <v>1345</v>
      </c>
      <c r="B1963" s="119" t="s">
        <v>1346</v>
      </c>
      <c r="C1963" s="119" t="s">
        <v>1245</v>
      </c>
      <c r="D1963" s="119" t="s">
        <v>1329</v>
      </c>
      <c r="E1963" s="119" t="s">
        <v>1074</v>
      </c>
      <c r="F1963" s="119"/>
      <c r="G1963" s="119" t="s">
        <v>316</v>
      </c>
      <c r="H1963" s="119"/>
      <c r="I1963" s="119" t="s">
        <v>194</v>
      </c>
      <c r="J1963" s="119">
        <v>2030</v>
      </c>
      <c r="K1963" s="120">
        <v>25</v>
      </c>
    </row>
    <row r="1964" spans="1:11" x14ac:dyDescent="0.25">
      <c r="A1964" s="119" t="s">
        <v>1345</v>
      </c>
      <c r="B1964" s="119" t="s">
        <v>1346</v>
      </c>
      <c r="C1964" s="119" t="s">
        <v>1245</v>
      </c>
      <c r="D1964" s="119" t="s">
        <v>1329</v>
      </c>
      <c r="E1964" s="119" t="s">
        <v>1074</v>
      </c>
      <c r="F1964" s="119"/>
      <c r="G1964" s="119" t="s">
        <v>316</v>
      </c>
      <c r="H1964" s="119"/>
      <c r="I1964" s="119" t="s">
        <v>194</v>
      </c>
      <c r="J1964" s="119">
        <v>2040</v>
      </c>
      <c r="K1964" s="120">
        <v>25</v>
      </c>
    </row>
    <row r="1965" spans="1:11" x14ac:dyDescent="0.25">
      <c r="A1965" s="119" t="s">
        <v>1345</v>
      </c>
      <c r="B1965" s="119" t="s">
        <v>1346</v>
      </c>
      <c r="C1965" s="119" t="s">
        <v>1245</v>
      </c>
      <c r="D1965" s="119" t="s">
        <v>1329</v>
      </c>
      <c r="E1965" s="119" t="s">
        <v>1074</v>
      </c>
      <c r="F1965" s="119"/>
      <c r="G1965" s="119" t="s">
        <v>316</v>
      </c>
      <c r="H1965" s="119"/>
      <c r="I1965" s="119" t="s">
        <v>194</v>
      </c>
      <c r="J1965" s="119">
        <v>2050</v>
      </c>
      <c r="K1965" s="120">
        <v>25</v>
      </c>
    </row>
    <row r="1966" spans="1:11" x14ac:dyDescent="0.25">
      <c r="A1966" s="119" t="s">
        <v>1345</v>
      </c>
      <c r="B1966" s="119" t="s">
        <v>1346</v>
      </c>
      <c r="C1966" s="119" t="s">
        <v>1245</v>
      </c>
      <c r="D1966" s="119" t="s">
        <v>1339</v>
      </c>
      <c r="E1966" s="119" t="s">
        <v>1340</v>
      </c>
      <c r="F1966" s="119"/>
      <c r="G1966" s="119" t="s">
        <v>1332</v>
      </c>
      <c r="H1966" s="119"/>
      <c r="I1966" s="119" t="s">
        <v>987</v>
      </c>
      <c r="J1966" s="119">
        <v>2020</v>
      </c>
      <c r="K1966" s="120">
        <v>0.9</v>
      </c>
    </row>
    <row r="1967" spans="1:11" x14ac:dyDescent="0.25">
      <c r="A1967" s="119" t="s">
        <v>1345</v>
      </c>
      <c r="B1967" s="119" t="s">
        <v>1346</v>
      </c>
      <c r="C1967" s="119" t="s">
        <v>1245</v>
      </c>
      <c r="D1967" s="119" t="s">
        <v>1339</v>
      </c>
      <c r="E1967" s="119" t="s">
        <v>1340</v>
      </c>
      <c r="F1967" s="119"/>
      <c r="G1967" s="119" t="s">
        <v>1332</v>
      </c>
      <c r="H1967" s="119"/>
      <c r="I1967" s="119" t="s">
        <v>987</v>
      </c>
      <c r="J1967" s="119">
        <v>2050</v>
      </c>
      <c r="K1967" s="120">
        <v>0.9</v>
      </c>
    </row>
    <row r="1968" spans="1:11" x14ac:dyDescent="0.25">
      <c r="A1968" s="119" t="s">
        <v>1345</v>
      </c>
      <c r="B1968" s="119" t="s">
        <v>1346</v>
      </c>
      <c r="C1968" s="119" t="s">
        <v>1245</v>
      </c>
      <c r="D1968" s="119" t="s">
        <v>1339</v>
      </c>
      <c r="E1968" s="119" t="s">
        <v>1340</v>
      </c>
      <c r="F1968" s="119"/>
      <c r="G1968" s="119" t="s">
        <v>1332</v>
      </c>
      <c r="H1968" s="119"/>
      <c r="I1968" s="119" t="s">
        <v>988</v>
      </c>
      <c r="J1968" s="119">
        <v>2020</v>
      </c>
      <c r="K1968" s="120">
        <v>1.1000000000000001</v>
      </c>
    </row>
    <row r="1969" spans="1:11" x14ac:dyDescent="0.25">
      <c r="A1969" s="119" t="s">
        <v>1345</v>
      </c>
      <c r="B1969" s="119" t="s">
        <v>1346</v>
      </c>
      <c r="C1969" s="119" t="s">
        <v>1245</v>
      </c>
      <c r="D1969" s="119" t="s">
        <v>1339</v>
      </c>
      <c r="E1969" s="119" t="s">
        <v>1340</v>
      </c>
      <c r="F1969" s="119"/>
      <c r="G1969" s="119" t="s">
        <v>1332</v>
      </c>
      <c r="H1969" s="119"/>
      <c r="I1969" s="119" t="s">
        <v>988</v>
      </c>
      <c r="J1969" s="119">
        <v>2050</v>
      </c>
      <c r="K1969" s="120">
        <v>1.1000000000000001</v>
      </c>
    </row>
    <row r="1970" spans="1:11" x14ac:dyDescent="0.25">
      <c r="A1970" s="119" t="s">
        <v>1345</v>
      </c>
      <c r="B1970" s="119" t="s">
        <v>1346</v>
      </c>
      <c r="C1970" s="119" t="s">
        <v>1245</v>
      </c>
      <c r="D1970" s="119" t="s">
        <v>1339</v>
      </c>
      <c r="E1970" s="119" t="s">
        <v>1340</v>
      </c>
      <c r="F1970" s="119"/>
      <c r="G1970" s="119" t="s">
        <v>1332</v>
      </c>
      <c r="H1970" s="119"/>
      <c r="I1970" s="119" t="s">
        <v>194</v>
      </c>
      <c r="J1970" s="119">
        <v>2015</v>
      </c>
      <c r="K1970" s="120">
        <v>0.14689265536723159</v>
      </c>
    </row>
    <row r="1971" spans="1:11" x14ac:dyDescent="0.25">
      <c r="A1971" s="119" t="s">
        <v>1345</v>
      </c>
      <c r="B1971" s="119" t="s">
        <v>1346</v>
      </c>
      <c r="C1971" s="119" t="s">
        <v>1245</v>
      </c>
      <c r="D1971" s="119" t="s">
        <v>1339</v>
      </c>
      <c r="E1971" s="119" t="s">
        <v>1340</v>
      </c>
      <c r="F1971" s="119"/>
      <c r="G1971" s="119" t="s">
        <v>1332</v>
      </c>
      <c r="H1971" s="119"/>
      <c r="I1971" s="119" t="s">
        <v>194</v>
      </c>
      <c r="J1971" s="119">
        <v>2020</v>
      </c>
      <c r="K1971" s="120">
        <v>0.14689265536723159</v>
      </c>
    </row>
    <row r="1972" spans="1:11" x14ac:dyDescent="0.25">
      <c r="A1972" s="119" t="s">
        <v>1345</v>
      </c>
      <c r="B1972" s="119" t="s">
        <v>1346</v>
      </c>
      <c r="C1972" s="119" t="s">
        <v>1245</v>
      </c>
      <c r="D1972" s="119" t="s">
        <v>1339</v>
      </c>
      <c r="E1972" s="119" t="s">
        <v>1340</v>
      </c>
      <c r="F1972" s="119"/>
      <c r="G1972" s="119" t="s">
        <v>1332</v>
      </c>
      <c r="H1972" s="119"/>
      <c r="I1972" s="119" t="s">
        <v>194</v>
      </c>
      <c r="J1972" s="119">
        <v>2030</v>
      </c>
      <c r="K1972" s="120">
        <v>0.14689265536723159</v>
      </c>
    </row>
    <row r="1973" spans="1:11" x14ac:dyDescent="0.25">
      <c r="A1973" s="119" t="s">
        <v>1345</v>
      </c>
      <c r="B1973" s="119" t="s">
        <v>1346</v>
      </c>
      <c r="C1973" s="119" t="s">
        <v>1245</v>
      </c>
      <c r="D1973" s="119" t="s">
        <v>1339</v>
      </c>
      <c r="E1973" s="119" t="s">
        <v>1340</v>
      </c>
      <c r="F1973" s="119"/>
      <c r="G1973" s="119" t="s">
        <v>1332</v>
      </c>
      <c r="H1973" s="119"/>
      <c r="I1973" s="119" t="s">
        <v>194</v>
      </c>
      <c r="J1973" s="119">
        <v>2040</v>
      </c>
      <c r="K1973" s="120">
        <v>0.14689265536723159</v>
      </c>
    </row>
    <row r="1974" spans="1:11" x14ac:dyDescent="0.25">
      <c r="A1974" s="119" t="s">
        <v>1345</v>
      </c>
      <c r="B1974" s="119" t="s">
        <v>1346</v>
      </c>
      <c r="C1974" s="119" t="s">
        <v>1245</v>
      </c>
      <c r="D1974" s="119" t="s">
        <v>1339</v>
      </c>
      <c r="E1974" s="119" t="s">
        <v>1340</v>
      </c>
      <c r="F1974" s="119"/>
      <c r="G1974" s="119" t="s">
        <v>1332</v>
      </c>
      <c r="H1974" s="119"/>
      <c r="I1974" s="119" t="s">
        <v>194</v>
      </c>
      <c r="J1974" s="119">
        <v>2050</v>
      </c>
      <c r="K1974" s="120">
        <v>0.14689265536723159</v>
      </c>
    </row>
    <row r="1975" spans="1:11" x14ac:dyDescent="0.25">
      <c r="A1975" s="119" t="s">
        <v>1345</v>
      </c>
      <c r="B1975" s="119" t="s">
        <v>1346</v>
      </c>
      <c r="C1975" s="119" t="s">
        <v>1245</v>
      </c>
      <c r="D1975" s="119" t="s">
        <v>1247</v>
      </c>
      <c r="E1975" s="119" t="s">
        <v>1248</v>
      </c>
      <c r="F1975" s="119"/>
      <c r="G1975" s="119"/>
      <c r="H1975" s="119"/>
      <c r="I1975" s="119" t="s">
        <v>194</v>
      </c>
      <c r="J1975" s="119">
        <v>2015</v>
      </c>
      <c r="K1975" s="120">
        <v>0.88500000000000001</v>
      </c>
    </row>
    <row r="1976" spans="1:11" x14ac:dyDescent="0.25">
      <c r="A1976" s="119" t="s">
        <v>1345</v>
      </c>
      <c r="B1976" s="119" t="s">
        <v>1346</v>
      </c>
      <c r="C1976" s="119" t="s">
        <v>1245</v>
      </c>
      <c r="D1976" s="119" t="s">
        <v>1247</v>
      </c>
      <c r="E1976" s="119" t="s">
        <v>1248</v>
      </c>
      <c r="F1976" s="119"/>
      <c r="G1976" s="119"/>
      <c r="H1976" s="119"/>
      <c r="I1976" s="119" t="s">
        <v>194</v>
      </c>
      <c r="J1976" s="119">
        <v>2020</v>
      </c>
      <c r="K1976" s="120">
        <v>0.88500000000000001</v>
      </c>
    </row>
    <row r="1977" spans="1:11" x14ac:dyDescent="0.25">
      <c r="A1977" s="119" t="s">
        <v>1345</v>
      </c>
      <c r="B1977" s="119" t="s">
        <v>1346</v>
      </c>
      <c r="C1977" s="119" t="s">
        <v>1245</v>
      </c>
      <c r="D1977" s="119" t="s">
        <v>1247</v>
      </c>
      <c r="E1977" s="119" t="s">
        <v>1248</v>
      </c>
      <c r="F1977" s="119"/>
      <c r="G1977" s="119"/>
      <c r="H1977" s="119"/>
      <c r="I1977" s="119" t="s">
        <v>194</v>
      </c>
      <c r="J1977" s="119">
        <v>2030</v>
      </c>
      <c r="K1977" s="120">
        <v>0.88500000000000001</v>
      </c>
    </row>
    <row r="1978" spans="1:11" x14ac:dyDescent="0.25">
      <c r="A1978" s="119" t="s">
        <v>1345</v>
      </c>
      <c r="B1978" s="119" t="s">
        <v>1346</v>
      </c>
      <c r="C1978" s="119" t="s">
        <v>1245</v>
      </c>
      <c r="D1978" s="119" t="s">
        <v>1247</v>
      </c>
      <c r="E1978" s="119" t="s">
        <v>1248</v>
      </c>
      <c r="F1978" s="119"/>
      <c r="G1978" s="119"/>
      <c r="H1978" s="119"/>
      <c r="I1978" s="119" t="s">
        <v>194</v>
      </c>
      <c r="J1978" s="119">
        <v>2040</v>
      </c>
      <c r="K1978" s="120">
        <v>0.88500000000000001</v>
      </c>
    </row>
    <row r="1979" spans="1:11" x14ac:dyDescent="0.25">
      <c r="A1979" s="119" t="s">
        <v>1345</v>
      </c>
      <c r="B1979" s="119" t="s">
        <v>1346</v>
      </c>
      <c r="C1979" s="119" t="s">
        <v>1245</v>
      </c>
      <c r="D1979" s="119" t="s">
        <v>1247</v>
      </c>
      <c r="E1979" s="119" t="s">
        <v>1248</v>
      </c>
      <c r="F1979" s="119"/>
      <c r="G1979" s="119"/>
      <c r="H1979" s="119"/>
      <c r="I1979" s="119" t="s">
        <v>194</v>
      </c>
      <c r="J1979" s="119">
        <v>2050</v>
      </c>
      <c r="K1979" s="120">
        <v>0.88500000000000001</v>
      </c>
    </row>
    <row r="1980" spans="1:11" x14ac:dyDescent="0.25">
      <c r="A1980" s="119" t="s">
        <v>1345</v>
      </c>
      <c r="B1980" s="119" t="s">
        <v>1346</v>
      </c>
      <c r="C1980" s="119" t="s">
        <v>1245</v>
      </c>
      <c r="D1980" s="119" t="s">
        <v>1341</v>
      </c>
      <c r="E1980" s="119" t="s">
        <v>1082</v>
      </c>
      <c r="F1980" s="119"/>
      <c r="G1980" s="119"/>
      <c r="H1980" s="119"/>
      <c r="I1980" s="119" t="s">
        <v>194</v>
      </c>
      <c r="J1980" s="119">
        <v>2015</v>
      </c>
      <c r="K1980" s="120">
        <v>37.200000000000003</v>
      </c>
    </row>
    <row r="1981" spans="1:11" x14ac:dyDescent="0.25">
      <c r="A1981" s="119" t="s">
        <v>1345</v>
      </c>
      <c r="B1981" s="119" t="s">
        <v>1346</v>
      </c>
      <c r="C1981" s="119" t="s">
        <v>1245</v>
      </c>
      <c r="D1981" s="119" t="s">
        <v>1341</v>
      </c>
      <c r="E1981" s="119" t="s">
        <v>1082</v>
      </c>
      <c r="F1981" s="119"/>
      <c r="G1981" s="119"/>
      <c r="H1981" s="119"/>
      <c r="I1981" s="119" t="s">
        <v>194</v>
      </c>
      <c r="J1981" s="119">
        <v>2020</v>
      </c>
      <c r="K1981" s="120">
        <v>37.200000000000003</v>
      </c>
    </row>
    <row r="1982" spans="1:11" x14ac:dyDescent="0.25">
      <c r="A1982" s="119" t="s">
        <v>1345</v>
      </c>
      <c r="B1982" s="119" t="s">
        <v>1346</v>
      </c>
      <c r="C1982" s="119" t="s">
        <v>1245</v>
      </c>
      <c r="D1982" s="119" t="s">
        <v>1341</v>
      </c>
      <c r="E1982" s="119" t="s">
        <v>1082</v>
      </c>
      <c r="F1982" s="119"/>
      <c r="G1982" s="119"/>
      <c r="H1982" s="119"/>
      <c r="I1982" s="119" t="s">
        <v>194</v>
      </c>
      <c r="J1982" s="119">
        <v>2030</v>
      </c>
      <c r="K1982" s="120">
        <v>37.200000000000003</v>
      </c>
    </row>
    <row r="1983" spans="1:11" x14ac:dyDescent="0.25">
      <c r="A1983" s="119" t="s">
        <v>1345</v>
      </c>
      <c r="B1983" s="119" t="s">
        <v>1346</v>
      </c>
      <c r="C1983" s="119" t="s">
        <v>1245</v>
      </c>
      <c r="D1983" s="119" t="s">
        <v>1341</v>
      </c>
      <c r="E1983" s="119" t="s">
        <v>1082</v>
      </c>
      <c r="F1983" s="119"/>
      <c r="G1983" s="119"/>
      <c r="H1983" s="119"/>
      <c r="I1983" s="119" t="s">
        <v>194</v>
      </c>
      <c r="J1983" s="119">
        <v>2040</v>
      </c>
      <c r="K1983" s="120">
        <v>37.200000000000003</v>
      </c>
    </row>
    <row r="1984" spans="1:11" x14ac:dyDescent="0.25">
      <c r="A1984" s="119" t="s">
        <v>1345</v>
      </c>
      <c r="B1984" s="119" t="s">
        <v>1346</v>
      </c>
      <c r="C1984" s="119" t="s">
        <v>1245</v>
      </c>
      <c r="D1984" s="119" t="s">
        <v>1341</v>
      </c>
      <c r="E1984" s="119" t="s">
        <v>1082</v>
      </c>
      <c r="F1984" s="119"/>
      <c r="G1984" s="119"/>
      <c r="H1984" s="119"/>
      <c r="I1984" s="119" t="s">
        <v>194</v>
      </c>
      <c r="J1984" s="119">
        <v>2050</v>
      </c>
      <c r="K1984" s="120">
        <v>37.200000000000003</v>
      </c>
    </row>
    <row r="1985" spans="1:11" x14ac:dyDescent="0.25">
      <c r="A1985" s="119" t="s">
        <v>1345</v>
      </c>
      <c r="B1985" s="119" t="s">
        <v>1346</v>
      </c>
      <c r="C1985" s="119" t="s">
        <v>1245</v>
      </c>
      <c r="D1985" s="119" t="s">
        <v>1342</v>
      </c>
      <c r="E1985" s="119" t="s">
        <v>1343</v>
      </c>
      <c r="F1985" s="119"/>
      <c r="G1985" s="119"/>
      <c r="H1985" s="119"/>
      <c r="I1985" s="119" t="s">
        <v>987</v>
      </c>
      <c r="J1985" s="119">
        <v>2020</v>
      </c>
      <c r="K1985" s="120">
        <v>0.8</v>
      </c>
    </row>
    <row r="1986" spans="1:11" x14ac:dyDescent="0.25">
      <c r="A1986" s="119" t="s">
        <v>1345</v>
      </c>
      <c r="B1986" s="119" t="s">
        <v>1346</v>
      </c>
      <c r="C1986" s="119" t="s">
        <v>1245</v>
      </c>
      <c r="D1986" s="119" t="s">
        <v>1342</v>
      </c>
      <c r="E1986" s="119" t="s">
        <v>1343</v>
      </c>
      <c r="F1986" s="119"/>
      <c r="G1986" s="119"/>
      <c r="H1986" s="119"/>
      <c r="I1986" s="119" t="s">
        <v>987</v>
      </c>
      <c r="J1986" s="119">
        <v>2050</v>
      </c>
      <c r="K1986" s="120">
        <v>0.9</v>
      </c>
    </row>
    <row r="1987" spans="1:11" x14ac:dyDescent="0.25">
      <c r="A1987" s="119" t="s">
        <v>1345</v>
      </c>
      <c r="B1987" s="119" t="s">
        <v>1346</v>
      </c>
      <c r="C1987" s="119" t="s">
        <v>1245</v>
      </c>
      <c r="D1987" s="119" t="s">
        <v>1342</v>
      </c>
      <c r="E1987" s="119" t="s">
        <v>1343</v>
      </c>
      <c r="F1987" s="119"/>
      <c r="G1987" s="119"/>
      <c r="H1987" s="119"/>
      <c r="I1987" s="119" t="s">
        <v>988</v>
      </c>
      <c r="J1987" s="119">
        <v>2020</v>
      </c>
      <c r="K1987" s="120">
        <v>1.2</v>
      </c>
    </row>
    <row r="1988" spans="1:11" x14ac:dyDescent="0.25">
      <c r="A1988" s="119" t="s">
        <v>1345</v>
      </c>
      <c r="B1988" s="119" t="s">
        <v>1346</v>
      </c>
      <c r="C1988" s="119" t="s">
        <v>1245</v>
      </c>
      <c r="D1988" s="119" t="s">
        <v>1342</v>
      </c>
      <c r="E1988" s="119" t="s">
        <v>1343</v>
      </c>
      <c r="F1988" s="119"/>
      <c r="G1988" s="119"/>
      <c r="H1988" s="119"/>
      <c r="I1988" s="119" t="s">
        <v>988</v>
      </c>
      <c r="J1988" s="119">
        <v>2050</v>
      </c>
      <c r="K1988" s="120">
        <v>1.1000000000000001</v>
      </c>
    </row>
    <row r="1989" spans="1:11" x14ac:dyDescent="0.25">
      <c r="A1989" s="119" t="s">
        <v>1345</v>
      </c>
      <c r="B1989" s="119" t="s">
        <v>1346</v>
      </c>
      <c r="C1989" s="119" t="s">
        <v>1245</v>
      </c>
      <c r="D1989" s="119" t="s">
        <v>1342</v>
      </c>
      <c r="E1989" s="119" t="s">
        <v>1343</v>
      </c>
      <c r="F1989" s="119"/>
      <c r="G1989" s="119"/>
      <c r="H1989" s="119"/>
      <c r="I1989" s="119" t="s">
        <v>194</v>
      </c>
      <c r="J1989" s="119">
        <v>2015</v>
      </c>
      <c r="K1989" s="120">
        <v>1.33</v>
      </c>
    </row>
    <row r="1990" spans="1:11" x14ac:dyDescent="0.25">
      <c r="A1990" s="119" t="s">
        <v>1345</v>
      </c>
      <c r="B1990" s="119" t="s">
        <v>1346</v>
      </c>
      <c r="C1990" s="119" t="s">
        <v>1245</v>
      </c>
      <c r="D1990" s="119" t="s">
        <v>1342</v>
      </c>
      <c r="E1990" s="119" t="s">
        <v>1343</v>
      </c>
      <c r="F1990" s="119"/>
      <c r="G1990" s="119"/>
      <c r="H1990" s="119"/>
      <c r="I1990" s="119" t="s">
        <v>194</v>
      </c>
      <c r="J1990" s="119">
        <v>2020</v>
      </c>
      <c r="K1990" s="120">
        <v>1.25</v>
      </c>
    </row>
    <row r="1991" spans="1:11" x14ac:dyDescent="0.25">
      <c r="A1991" s="119" t="s">
        <v>1345</v>
      </c>
      <c r="B1991" s="119" t="s">
        <v>1346</v>
      </c>
      <c r="C1991" s="119" t="s">
        <v>1245</v>
      </c>
      <c r="D1991" s="119" t="s">
        <v>1342</v>
      </c>
      <c r="E1991" s="119" t="s">
        <v>1343</v>
      </c>
      <c r="F1991" s="119"/>
      <c r="G1991" s="119"/>
      <c r="H1991" s="119"/>
      <c r="I1991" s="119" t="s">
        <v>194</v>
      </c>
      <c r="J1991" s="119">
        <v>2030</v>
      </c>
      <c r="K1991" s="120">
        <v>1.1499999999999999</v>
      </c>
    </row>
    <row r="1992" spans="1:11" x14ac:dyDescent="0.25">
      <c r="A1992" s="119" t="s">
        <v>1345</v>
      </c>
      <c r="B1992" s="119" t="s">
        <v>1346</v>
      </c>
      <c r="C1992" s="119" t="s">
        <v>1245</v>
      </c>
      <c r="D1992" s="119" t="s">
        <v>1342</v>
      </c>
      <c r="E1992" s="119" t="s">
        <v>1343</v>
      </c>
      <c r="F1992" s="119"/>
      <c r="G1992" s="119"/>
      <c r="H1992" s="119"/>
      <c r="I1992" s="119" t="s">
        <v>194</v>
      </c>
      <c r="J1992" s="119">
        <v>2040</v>
      </c>
      <c r="K1992" s="120">
        <v>1.1000000000000001</v>
      </c>
    </row>
    <row r="1993" spans="1:11" x14ac:dyDescent="0.25">
      <c r="A1993" s="119" t="s">
        <v>1345</v>
      </c>
      <c r="B1993" s="119" t="s">
        <v>1346</v>
      </c>
      <c r="C1993" s="119" t="s">
        <v>1245</v>
      </c>
      <c r="D1993" s="119" t="s">
        <v>1342</v>
      </c>
      <c r="E1993" s="119" t="s">
        <v>1343</v>
      </c>
      <c r="F1993" s="119"/>
      <c r="G1993" s="119"/>
      <c r="H1993" s="119"/>
      <c r="I1993" s="119" t="s">
        <v>194</v>
      </c>
      <c r="J1993" s="119">
        <v>2050</v>
      </c>
      <c r="K1993" s="120">
        <v>1</v>
      </c>
    </row>
    <row r="1994" spans="1:11" x14ac:dyDescent="0.25">
      <c r="A1994" s="119" t="s">
        <v>1345</v>
      </c>
      <c r="B1994" s="119" t="s">
        <v>1346</v>
      </c>
      <c r="C1994" s="119" t="s">
        <v>1245</v>
      </c>
      <c r="D1994" s="119" t="s">
        <v>1344</v>
      </c>
      <c r="E1994" s="119" t="s">
        <v>1340</v>
      </c>
      <c r="F1994" s="119"/>
      <c r="G1994" s="119" t="s">
        <v>1332</v>
      </c>
      <c r="H1994" s="119"/>
      <c r="I1994" s="119" t="s">
        <v>987</v>
      </c>
      <c r="J1994" s="119">
        <v>2020</v>
      </c>
      <c r="K1994" s="120">
        <v>0.9</v>
      </c>
    </row>
    <row r="1995" spans="1:11" x14ac:dyDescent="0.25">
      <c r="A1995" s="119" t="s">
        <v>1345</v>
      </c>
      <c r="B1995" s="119" t="s">
        <v>1346</v>
      </c>
      <c r="C1995" s="119" t="s">
        <v>1245</v>
      </c>
      <c r="D1995" s="119" t="s">
        <v>1344</v>
      </c>
      <c r="E1995" s="119" t="s">
        <v>1340</v>
      </c>
      <c r="F1995" s="119"/>
      <c r="G1995" s="119" t="s">
        <v>1332</v>
      </c>
      <c r="H1995" s="119"/>
      <c r="I1995" s="119" t="s">
        <v>987</v>
      </c>
      <c r="J1995" s="119">
        <v>2050</v>
      </c>
      <c r="K1995" s="120">
        <v>0.9</v>
      </c>
    </row>
    <row r="1996" spans="1:11" x14ac:dyDescent="0.25">
      <c r="A1996" s="119" t="s">
        <v>1345</v>
      </c>
      <c r="B1996" s="119" t="s">
        <v>1346</v>
      </c>
      <c r="C1996" s="119" t="s">
        <v>1245</v>
      </c>
      <c r="D1996" s="119" t="s">
        <v>1344</v>
      </c>
      <c r="E1996" s="119" t="s">
        <v>1340</v>
      </c>
      <c r="F1996" s="119"/>
      <c r="G1996" s="119" t="s">
        <v>1332</v>
      </c>
      <c r="H1996" s="119"/>
      <c r="I1996" s="119" t="s">
        <v>988</v>
      </c>
      <c r="J1996" s="119">
        <v>2020</v>
      </c>
      <c r="K1996" s="120">
        <v>1.1000000000000001</v>
      </c>
    </row>
    <row r="1997" spans="1:11" x14ac:dyDescent="0.25">
      <c r="A1997" s="119" t="s">
        <v>1345</v>
      </c>
      <c r="B1997" s="119" t="s">
        <v>1346</v>
      </c>
      <c r="C1997" s="119" t="s">
        <v>1245</v>
      </c>
      <c r="D1997" s="119" t="s">
        <v>1344</v>
      </c>
      <c r="E1997" s="119" t="s">
        <v>1340</v>
      </c>
      <c r="F1997" s="119"/>
      <c r="G1997" s="119" t="s">
        <v>1332</v>
      </c>
      <c r="H1997" s="119"/>
      <c r="I1997" s="119" t="s">
        <v>988</v>
      </c>
      <c r="J1997" s="119">
        <v>2050</v>
      </c>
      <c r="K1997" s="120">
        <v>1.1000000000000001</v>
      </c>
    </row>
    <row r="1998" spans="1:11" x14ac:dyDescent="0.25">
      <c r="A1998" s="119" t="s">
        <v>1345</v>
      </c>
      <c r="B1998" s="119" t="s">
        <v>1346</v>
      </c>
      <c r="C1998" s="119" t="s">
        <v>1245</v>
      </c>
      <c r="D1998" s="119" t="s">
        <v>1344</v>
      </c>
      <c r="E1998" s="119" t="s">
        <v>1340</v>
      </c>
      <c r="F1998" s="119"/>
      <c r="G1998" s="119" t="s">
        <v>1332</v>
      </c>
      <c r="H1998" s="119"/>
      <c r="I1998" s="119" t="s">
        <v>194</v>
      </c>
      <c r="J1998" s="119">
        <v>2015</v>
      </c>
      <c r="K1998" s="120">
        <v>7.909604519774012E-2</v>
      </c>
    </row>
    <row r="1999" spans="1:11" x14ac:dyDescent="0.25">
      <c r="A1999" s="119" t="s">
        <v>1345</v>
      </c>
      <c r="B1999" s="119" t="s">
        <v>1346</v>
      </c>
      <c r="C1999" s="119" t="s">
        <v>1245</v>
      </c>
      <c r="D1999" s="119" t="s">
        <v>1344</v>
      </c>
      <c r="E1999" s="119" t="s">
        <v>1340</v>
      </c>
      <c r="F1999" s="119"/>
      <c r="G1999" s="119" t="s">
        <v>1332</v>
      </c>
      <c r="H1999" s="119"/>
      <c r="I1999" s="119" t="s">
        <v>194</v>
      </c>
      <c r="J1999" s="119">
        <v>2020</v>
      </c>
      <c r="K1999" s="120">
        <v>7.909604519774012E-2</v>
      </c>
    </row>
    <row r="2000" spans="1:11" x14ac:dyDescent="0.25">
      <c r="A2000" s="119" t="s">
        <v>1345</v>
      </c>
      <c r="B2000" s="119" t="s">
        <v>1346</v>
      </c>
      <c r="C2000" s="119" t="s">
        <v>1245</v>
      </c>
      <c r="D2000" s="119" t="s">
        <v>1344</v>
      </c>
      <c r="E2000" s="119" t="s">
        <v>1340</v>
      </c>
      <c r="F2000" s="119"/>
      <c r="G2000" s="119" t="s">
        <v>1332</v>
      </c>
      <c r="H2000" s="119"/>
      <c r="I2000" s="119" t="s">
        <v>194</v>
      </c>
      <c r="J2000" s="119">
        <v>2030</v>
      </c>
      <c r="K2000" s="120">
        <v>7.909604519774012E-2</v>
      </c>
    </row>
    <row r="2001" spans="1:11" x14ac:dyDescent="0.25">
      <c r="A2001" s="119" t="s">
        <v>1345</v>
      </c>
      <c r="B2001" s="119" t="s">
        <v>1346</v>
      </c>
      <c r="C2001" s="119" t="s">
        <v>1245</v>
      </c>
      <c r="D2001" s="119" t="s">
        <v>1344</v>
      </c>
      <c r="E2001" s="119" t="s">
        <v>1340</v>
      </c>
      <c r="F2001" s="119"/>
      <c r="G2001" s="119" t="s">
        <v>1332</v>
      </c>
      <c r="H2001" s="119"/>
      <c r="I2001" s="119" t="s">
        <v>194</v>
      </c>
      <c r="J2001" s="119">
        <v>2040</v>
      </c>
      <c r="K2001" s="120">
        <v>7.909604519774012E-2</v>
      </c>
    </row>
    <row r="2002" spans="1:11" x14ac:dyDescent="0.25">
      <c r="A2002" s="119" t="s">
        <v>1345</v>
      </c>
      <c r="B2002" s="119" t="s">
        <v>1346</v>
      </c>
      <c r="C2002" s="119" t="s">
        <v>1245</v>
      </c>
      <c r="D2002" s="119" t="s">
        <v>1344</v>
      </c>
      <c r="E2002" s="119" t="s">
        <v>1340</v>
      </c>
      <c r="F2002" s="119"/>
      <c r="G2002" s="119" t="s">
        <v>1332</v>
      </c>
      <c r="H2002" s="119"/>
      <c r="I2002" s="119" t="s">
        <v>194</v>
      </c>
      <c r="J2002" s="119">
        <v>2050</v>
      </c>
      <c r="K2002" s="120">
        <v>7.909604519774012E-2</v>
      </c>
    </row>
    <row r="2003" spans="1:11" x14ac:dyDescent="0.25">
      <c r="A2003" s="119" t="s">
        <v>1352</v>
      </c>
      <c r="B2003" s="119" t="s">
        <v>1353</v>
      </c>
      <c r="C2003" s="119" t="s">
        <v>195</v>
      </c>
      <c r="D2003" s="119" t="s">
        <v>200</v>
      </c>
      <c r="E2003" s="119" t="s">
        <v>202</v>
      </c>
      <c r="F2003" s="119"/>
      <c r="G2003" s="119"/>
      <c r="H2003" s="119"/>
      <c r="I2003" s="119" t="s">
        <v>194</v>
      </c>
      <c r="J2003" s="119">
        <v>2015</v>
      </c>
      <c r="K2003" s="120">
        <v>2</v>
      </c>
    </row>
    <row r="2004" spans="1:11" x14ac:dyDescent="0.25">
      <c r="A2004" s="119" t="s">
        <v>1352</v>
      </c>
      <c r="B2004" s="119" t="s">
        <v>1353</v>
      </c>
      <c r="C2004" s="119" t="s">
        <v>195</v>
      </c>
      <c r="D2004" s="119" t="s">
        <v>200</v>
      </c>
      <c r="E2004" s="119" t="s">
        <v>202</v>
      </c>
      <c r="F2004" s="119"/>
      <c r="G2004" s="119"/>
      <c r="H2004" s="119"/>
      <c r="I2004" s="119" t="s">
        <v>194</v>
      </c>
      <c r="J2004" s="119">
        <v>2020</v>
      </c>
      <c r="K2004" s="120">
        <v>2</v>
      </c>
    </row>
    <row r="2005" spans="1:11" x14ac:dyDescent="0.25">
      <c r="A2005" s="119" t="s">
        <v>1352</v>
      </c>
      <c r="B2005" s="119" t="s">
        <v>1353</v>
      </c>
      <c r="C2005" s="119" t="s">
        <v>195</v>
      </c>
      <c r="D2005" s="119" t="s">
        <v>200</v>
      </c>
      <c r="E2005" s="119" t="s">
        <v>202</v>
      </c>
      <c r="F2005" s="119"/>
      <c r="G2005" s="119"/>
      <c r="H2005" s="119"/>
      <c r="I2005" s="119" t="s">
        <v>194</v>
      </c>
      <c r="J2005" s="119">
        <v>2030</v>
      </c>
      <c r="K2005" s="120">
        <v>2</v>
      </c>
    </row>
    <row r="2006" spans="1:11" x14ac:dyDescent="0.25">
      <c r="A2006" s="119" t="s">
        <v>1352</v>
      </c>
      <c r="B2006" s="119" t="s">
        <v>1353</v>
      </c>
      <c r="C2006" s="119" t="s">
        <v>195</v>
      </c>
      <c r="D2006" s="119" t="s">
        <v>200</v>
      </c>
      <c r="E2006" s="119" t="s">
        <v>202</v>
      </c>
      <c r="F2006" s="119"/>
      <c r="G2006" s="119"/>
      <c r="H2006" s="119"/>
      <c r="I2006" s="119" t="s">
        <v>194</v>
      </c>
      <c r="J2006" s="119">
        <v>2040</v>
      </c>
      <c r="K2006" s="120">
        <v>2</v>
      </c>
    </row>
    <row r="2007" spans="1:11" x14ac:dyDescent="0.25">
      <c r="A2007" s="119" t="s">
        <v>1352</v>
      </c>
      <c r="B2007" s="119" t="s">
        <v>1353</v>
      </c>
      <c r="C2007" s="119" t="s">
        <v>195</v>
      </c>
      <c r="D2007" s="119" t="s">
        <v>200</v>
      </c>
      <c r="E2007" s="119" t="s">
        <v>202</v>
      </c>
      <c r="F2007" s="119"/>
      <c r="G2007" s="119"/>
      <c r="H2007" s="119"/>
      <c r="I2007" s="119" t="s">
        <v>194</v>
      </c>
      <c r="J2007" s="119">
        <v>2050</v>
      </c>
      <c r="K2007" s="120">
        <v>2</v>
      </c>
    </row>
    <row r="2008" spans="1:11" x14ac:dyDescent="0.25">
      <c r="A2008" s="119" t="s">
        <v>1352</v>
      </c>
      <c r="B2008" s="119" t="s">
        <v>1353</v>
      </c>
      <c r="C2008" s="119" t="s">
        <v>195</v>
      </c>
      <c r="D2008" s="119" t="s">
        <v>1354</v>
      </c>
      <c r="E2008" s="119" t="s">
        <v>1222</v>
      </c>
      <c r="F2008" s="119"/>
      <c r="G2008" s="119" t="s">
        <v>1355</v>
      </c>
      <c r="H2008" s="119"/>
      <c r="I2008" s="119" t="s">
        <v>987</v>
      </c>
      <c r="J2008" s="119">
        <v>2020</v>
      </c>
      <c r="K2008" s="120">
        <v>0.99</v>
      </c>
    </row>
    <row r="2009" spans="1:11" x14ac:dyDescent="0.25">
      <c r="A2009" s="119" t="s">
        <v>1352</v>
      </c>
      <c r="B2009" s="119" t="s">
        <v>1353</v>
      </c>
      <c r="C2009" s="119" t="s">
        <v>195</v>
      </c>
      <c r="D2009" s="119" t="s">
        <v>1354</v>
      </c>
      <c r="E2009" s="119" t="s">
        <v>1222</v>
      </c>
      <c r="F2009" s="119"/>
      <c r="G2009" s="119" t="s">
        <v>1355</v>
      </c>
      <c r="H2009" s="119"/>
      <c r="I2009" s="119" t="s">
        <v>987</v>
      </c>
      <c r="J2009" s="119">
        <v>2050</v>
      </c>
      <c r="K2009" s="120">
        <v>0.99</v>
      </c>
    </row>
    <row r="2010" spans="1:11" x14ac:dyDescent="0.25">
      <c r="A2010" s="119" t="s">
        <v>1352</v>
      </c>
      <c r="B2010" s="119" t="s">
        <v>1353</v>
      </c>
      <c r="C2010" s="119" t="s">
        <v>195</v>
      </c>
      <c r="D2010" s="119" t="s">
        <v>1354</v>
      </c>
      <c r="E2010" s="119" t="s">
        <v>1222</v>
      </c>
      <c r="F2010" s="119"/>
      <c r="G2010" s="119" t="s">
        <v>1355</v>
      </c>
      <c r="H2010" s="119"/>
      <c r="I2010" s="119" t="s">
        <v>988</v>
      </c>
      <c r="J2010" s="119">
        <v>2020</v>
      </c>
      <c r="K2010" s="120">
        <v>1.01</v>
      </c>
    </row>
    <row r="2011" spans="1:11" x14ac:dyDescent="0.25">
      <c r="A2011" s="119" t="s">
        <v>1352</v>
      </c>
      <c r="B2011" s="119" t="s">
        <v>1353</v>
      </c>
      <c r="C2011" s="119" t="s">
        <v>195</v>
      </c>
      <c r="D2011" s="119" t="s">
        <v>1354</v>
      </c>
      <c r="E2011" s="119" t="s">
        <v>1222</v>
      </c>
      <c r="F2011" s="119"/>
      <c r="G2011" s="119" t="s">
        <v>1355</v>
      </c>
      <c r="H2011" s="119"/>
      <c r="I2011" s="119" t="s">
        <v>988</v>
      </c>
      <c r="J2011" s="119">
        <v>2050</v>
      </c>
      <c r="K2011" s="120">
        <v>1.01</v>
      </c>
    </row>
    <row r="2012" spans="1:11" x14ac:dyDescent="0.25">
      <c r="A2012" s="119" t="s">
        <v>1352</v>
      </c>
      <c r="B2012" s="119" t="s">
        <v>1353</v>
      </c>
      <c r="C2012" s="119" t="s">
        <v>195</v>
      </c>
      <c r="D2012" s="119" t="s">
        <v>1354</v>
      </c>
      <c r="E2012" s="119" t="s">
        <v>1222</v>
      </c>
      <c r="F2012" s="119"/>
      <c r="G2012" s="119" t="s">
        <v>1355</v>
      </c>
      <c r="H2012" s="119"/>
      <c r="I2012" s="119" t="s">
        <v>194</v>
      </c>
      <c r="J2012" s="119">
        <v>2015</v>
      </c>
      <c r="K2012" s="120">
        <v>3.555E-3</v>
      </c>
    </row>
    <row r="2013" spans="1:11" x14ac:dyDescent="0.25">
      <c r="A2013" s="119" t="s">
        <v>1352</v>
      </c>
      <c r="B2013" s="119" t="s">
        <v>1353</v>
      </c>
      <c r="C2013" s="119" t="s">
        <v>195</v>
      </c>
      <c r="D2013" s="119" t="s">
        <v>1354</v>
      </c>
      <c r="E2013" s="119" t="s">
        <v>1222</v>
      </c>
      <c r="F2013" s="119"/>
      <c r="G2013" s="119" t="s">
        <v>1355</v>
      </c>
      <c r="H2013" s="119"/>
      <c r="I2013" s="119" t="s">
        <v>194</v>
      </c>
      <c r="J2013" s="119">
        <v>2020</v>
      </c>
      <c r="K2013" s="120">
        <v>3.555E-3</v>
      </c>
    </row>
    <row r="2014" spans="1:11" x14ac:dyDescent="0.25">
      <c r="A2014" s="119" t="s">
        <v>1352</v>
      </c>
      <c r="B2014" s="119" t="s">
        <v>1353</v>
      </c>
      <c r="C2014" s="119" t="s">
        <v>195</v>
      </c>
      <c r="D2014" s="119" t="s">
        <v>1354</v>
      </c>
      <c r="E2014" s="119" t="s">
        <v>1222</v>
      </c>
      <c r="F2014" s="119"/>
      <c r="G2014" s="119" t="s">
        <v>1355</v>
      </c>
      <c r="H2014" s="119"/>
      <c r="I2014" s="119" t="s">
        <v>194</v>
      </c>
      <c r="J2014" s="119">
        <v>2030</v>
      </c>
      <c r="K2014" s="120">
        <v>3.555E-3</v>
      </c>
    </row>
    <row r="2015" spans="1:11" x14ac:dyDescent="0.25">
      <c r="A2015" s="119" t="s">
        <v>1352</v>
      </c>
      <c r="B2015" s="119" t="s">
        <v>1353</v>
      </c>
      <c r="C2015" s="119" t="s">
        <v>195</v>
      </c>
      <c r="D2015" s="119" t="s">
        <v>1354</v>
      </c>
      <c r="E2015" s="119" t="s">
        <v>1222</v>
      </c>
      <c r="F2015" s="119"/>
      <c r="G2015" s="119" t="s">
        <v>1355</v>
      </c>
      <c r="H2015" s="119"/>
      <c r="I2015" s="119" t="s">
        <v>194</v>
      </c>
      <c r="J2015" s="119">
        <v>2040</v>
      </c>
      <c r="K2015" s="120">
        <v>3.555E-3</v>
      </c>
    </row>
    <row r="2016" spans="1:11" x14ac:dyDescent="0.25">
      <c r="A2016" s="119" t="s">
        <v>1352</v>
      </c>
      <c r="B2016" s="119" t="s">
        <v>1353</v>
      </c>
      <c r="C2016" s="119" t="s">
        <v>195</v>
      </c>
      <c r="D2016" s="119" t="s">
        <v>1354</v>
      </c>
      <c r="E2016" s="119" t="s">
        <v>1222</v>
      </c>
      <c r="F2016" s="119"/>
      <c r="G2016" s="119" t="s">
        <v>1355</v>
      </c>
      <c r="H2016" s="119"/>
      <c r="I2016" s="119" t="s">
        <v>194</v>
      </c>
      <c r="J2016" s="119">
        <v>2050</v>
      </c>
      <c r="K2016" s="120">
        <v>3.555E-3</v>
      </c>
    </row>
    <row r="2017" spans="1:11" x14ac:dyDescent="0.25">
      <c r="A2017" s="119" t="s">
        <v>1352</v>
      </c>
      <c r="B2017" s="119" t="s">
        <v>1353</v>
      </c>
      <c r="C2017" s="119" t="s">
        <v>195</v>
      </c>
      <c r="D2017" s="119" t="s">
        <v>1356</v>
      </c>
      <c r="E2017" s="119" t="s">
        <v>1357</v>
      </c>
      <c r="F2017" s="119"/>
      <c r="G2017" s="119" t="s">
        <v>210</v>
      </c>
      <c r="H2017" s="119" t="s">
        <v>1358</v>
      </c>
      <c r="I2017" s="119" t="s">
        <v>987</v>
      </c>
      <c r="J2017" s="119">
        <v>2020</v>
      </c>
      <c r="K2017" s="120">
        <v>0.5</v>
      </c>
    </row>
    <row r="2018" spans="1:11" x14ac:dyDescent="0.25">
      <c r="A2018" s="119" t="s">
        <v>1352</v>
      </c>
      <c r="B2018" s="119" t="s">
        <v>1353</v>
      </c>
      <c r="C2018" s="119" t="s">
        <v>195</v>
      </c>
      <c r="D2018" s="119" t="s">
        <v>1356</v>
      </c>
      <c r="E2018" s="119" t="s">
        <v>1357</v>
      </c>
      <c r="F2018" s="119"/>
      <c r="G2018" s="119" t="s">
        <v>210</v>
      </c>
      <c r="H2018" s="119" t="s">
        <v>1358</v>
      </c>
      <c r="I2018" s="119" t="s">
        <v>987</v>
      </c>
      <c r="J2018" s="119">
        <v>2050</v>
      </c>
      <c r="K2018" s="120">
        <v>0.5</v>
      </c>
    </row>
    <row r="2019" spans="1:11" x14ac:dyDescent="0.25">
      <c r="A2019" s="119" t="s">
        <v>1352</v>
      </c>
      <c r="B2019" s="119" t="s">
        <v>1353</v>
      </c>
      <c r="C2019" s="119" t="s">
        <v>195</v>
      </c>
      <c r="D2019" s="119" t="s">
        <v>1356</v>
      </c>
      <c r="E2019" s="119" t="s">
        <v>1357</v>
      </c>
      <c r="F2019" s="119"/>
      <c r="G2019" s="119" t="s">
        <v>210</v>
      </c>
      <c r="H2019" s="119" t="s">
        <v>1358</v>
      </c>
      <c r="I2019" s="119" t="s">
        <v>988</v>
      </c>
      <c r="J2019" s="119">
        <v>2020</v>
      </c>
      <c r="K2019" s="120">
        <v>1.5</v>
      </c>
    </row>
    <row r="2020" spans="1:11" x14ac:dyDescent="0.25">
      <c r="A2020" s="119" t="s">
        <v>1352</v>
      </c>
      <c r="B2020" s="119" t="s">
        <v>1353</v>
      </c>
      <c r="C2020" s="119" t="s">
        <v>195</v>
      </c>
      <c r="D2020" s="119" t="s">
        <v>1356</v>
      </c>
      <c r="E2020" s="119" t="s">
        <v>1357</v>
      </c>
      <c r="F2020" s="119"/>
      <c r="G2020" s="119" t="s">
        <v>210</v>
      </c>
      <c r="H2020" s="119" t="s">
        <v>1358</v>
      </c>
      <c r="I2020" s="119" t="s">
        <v>988</v>
      </c>
      <c r="J2020" s="119">
        <v>2050</v>
      </c>
      <c r="K2020" s="120">
        <v>1.5</v>
      </c>
    </row>
    <row r="2021" spans="1:11" x14ac:dyDescent="0.25">
      <c r="A2021" s="119" t="s">
        <v>1352</v>
      </c>
      <c r="B2021" s="119" t="s">
        <v>1353</v>
      </c>
      <c r="C2021" s="119" t="s">
        <v>195</v>
      </c>
      <c r="D2021" s="119" t="s">
        <v>1356</v>
      </c>
      <c r="E2021" s="119" t="s">
        <v>1357</v>
      </c>
      <c r="F2021" s="119"/>
      <c r="G2021" s="119" t="s">
        <v>210</v>
      </c>
      <c r="H2021" s="119" t="s">
        <v>1358</v>
      </c>
      <c r="I2021" s="119" t="s">
        <v>194</v>
      </c>
      <c r="J2021" s="119">
        <v>2015</v>
      </c>
      <c r="K2021" s="120">
        <v>8.0000000000000002E-3</v>
      </c>
    </row>
    <row r="2022" spans="1:11" x14ac:dyDescent="0.25">
      <c r="A2022" s="119" t="s">
        <v>1352</v>
      </c>
      <c r="B2022" s="119" t="s">
        <v>1353</v>
      </c>
      <c r="C2022" s="119" t="s">
        <v>195</v>
      </c>
      <c r="D2022" s="119" t="s">
        <v>1356</v>
      </c>
      <c r="E2022" s="119" t="s">
        <v>1357</v>
      </c>
      <c r="F2022" s="119"/>
      <c r="G2022" s="119" t="s">
        <v>210</v>
      </c>
      <c r="H2022" s="119" t="s">
        <v>1358</v>
      </c>
      <c r="I2022" s="119" t="s">
        <v>194</v>
      </c>
      <c r="J2022" s="119">
        <v>2020</v>
      </c>
      <c r="K2022" s="120">
        <v>8.0000000000000002E-3</v>
      </c>
    </row>
    <row r="2023" spans="1:11" x14ac:dyDescent="0.25">
      <c r="A2023" s="119" t="s">
        <v>1352</v>
      </c>
      <c r="B2023" s="119" t="s">
        <v>1353</v>
      </c>
      <c r="C2023" s="119" t="s">
        <v>195</v>
      </c>
      <c r="D2023" s="119" t="s">
        <v>1356</v>
      </c>
      <c r="E2023" s="119" t="s">
        <v>1357</v>
      </c>
      <c r="F2023" s="119"/>
      <c r="G2023" s="119" t="s">
        <v>210</v>
      </c>
      <c r="H2023" s="119" t="s">
        <v>1358</v>
      </c>
      <c r="I2023" s="119" t="s">
        <v>194</v>
      </c>
      <c r="J2023" s="119">
        <v>2030</v>
      </c>
      <c r="K2023" s="120">
        <v>8.0000000000000002E-3</v>
      </c>
    </row>
    <row r="2024" spans="1:11" x14ac:dyDescent="0.25">
      <c r="A2024" s="119" t="s">
        <v>1352</v>
      </c>
      <c r="B2024" s="119" t="s">
        <v>1353</v>
      </c>
      <c r="C2024" s="119" t="s">
        <v>195</v>
      </c>
      <c r="D2024" s="119" t="s">
        <v>1356</v>
      </c>
      <c r="E2024" s="119" t="s">
        <v>1357</v>
      </c>
      <c r="F2024" s="119"/>
      <c r="G2024" s="119" t="s">
        <v>210</v>
      </c>
      <c r="H2024" s="119" t="s">
        <v>1358</v>
      </c>
      <c r="I2024" s="119" t="s">
        <v>194</v>
      </c>
      <c r="J2024" s="119">
        <v>2040</v>
      </c>
      <c r="K2024" s="120">
        <v>8.0000000000000002E-3</v>
      </c>
    </row>
    <row r="2025" spans="1:11" x14ac:dyDescent="0.25">
      <c r="A2025" s="119" t="s">
        <v>1352</v>
      </c>
      <c r="B2025" s="119" t="s">
        <v>1353</v>
      </c>
      <c r="C2025" s="119" t="s">
        <v>195</v>
      </c>
      <c r="D2025" s="119" t="s">
        <v>1356</v>
      </c>
      <c r="E2025" s="119" t="s">
        <v>1357</v>
      </c>
      <c r="F2025" s="119"/>
      <c r="G2025" s="119" t="s">
        <v>210</v>
      </c>
      <c r="H2025" s="119" t="s">
        <v>1358</v>
      </c>
      <c r="I2025" s="119" t="s">
        <v>194</v>
      </c>
      <c r="J2025" s="119">
        <v>2050</v>
      </c>
      <c r="K2025" s="120">
        <v>8.0000000000000002E-3</v>
      </c>
    </row>
    <row r="2026" spans="1:11" x14ac:dyDescent="0.25">
      <c r="A2026" s="119" t="s">
        <v>1352</v>
      </c>
      <c r="B2026" s="119" t="s">
        <v>1353</v>
      </c>
      <c r="C2026" s="119" t="s">
        <v>195</v>
      </c>
      <c r="D2026" s="119" t="s">
        <v>1359</v>
      </c>
      <c r="E2026" s="119" t="s">
        <v>1357</v>
      </c>
      <c r="F2026" s="119"/>
      <c r="G2026" s="119" t="s">
        <v>210</v>
      </c>
      <c r="H2026" s="119" t="s">
        <v>1358</v>
      </c>
      <c r="I2026" s="119" t="s">
        <v>987</v>
      </c>
      <c r="J2026" s="119">
        <v>2020</v>
      </c>
      <c r="K2026" s="120">
        <v>0.99</v>
      </c>
    </row>
    <row r="2027" spans="1:11" x14ac:dyDescent="0.25">
      <c r="A2027" s="119" t="s">
        <v>1352</v>
      </c>
      <c r="B2027" s="119" t="s">
        <v>1353</v>
      </c>
      <c r="C2027" s="119" t="s">
        <v>195</v>
      </c>
      <c r="D2027" s="119" t="s">
        <v>1359</v>
      </c>
      <c r="E2027" s="119" t="s">
        <v>1357</v>
      </c>
      <c r="F2027" s="119"/>
      <c r="G2027" s="119" t="s">
        <v>210</v>
      </c>
      <c r="H2027" s="119" t="s">
        <v>1358</v>
      </c>
      <c r="I2027" s="119" t="s">
        <v>987</v>
      </c>
      <c r="J2027" s="119">
        <v>2050</v>
      </c>
      <c r="K2027" s="120">
        <v>0.99</v>
      </c>
    </row>
    <row r="2028" spans="1:11" x14ac:dyDescent="0.25">
      <c r="A2028" s="119" t="s">
        <v>1352</v>
      </c>
      <c r="B2028" s="119" t="s">
        <v>1353</v>
      </c>
      <c r="C2028" s="119" t="s">
        <v>195</v>
      </c>
      <c r="D2028" s="119" t="s">
        <v>1359</v>
      </c>
      <c r="E2028" s="119" t="s">
        <v>1357</v>
      </c>
      <c r="F2028" s="119"/>
      <c r="G2028" s="119" t="s">
        <v>210</v>
      </c>
      <c r="H2028" s="119" t="s">
        <v>1358</v>
      </c>
      <c r="I2028" s="119" t="s">
        <v>988</v>
      </c>
      <c r="J2028" s="119">
        <v>2020</v>
      </c>
      <c r="K2028" s="120">
        <v>1.01</v>
      </c>
    </row>
    <row r="2029" spans="1:11" x14ac:dyDescent="0.25">
      <c r="A2029" s="119" t="s">
        <v>1352</v>
      </c>
      <c r="B2029" s="119" t="s">
        <v>1353</v>
      </c>
      <c r="C2029" s="119" t="s">
        <v>195</v>
      </c>
      <c r="D2029" s="119" t="s">
        <v>1359</v>
      </c>
      <c r="E2029" s="119" t="s">
        <v>1357</v>
      </c>
      <c r="F2029" s="119"/>
      <c r="G2029" s="119" t="s">
        <v>210</v>
      </c>
      <c r="H2029" s="119" t="s">
        <v>1358</v>
      </c>
      <c r="I2029" s="119" t="s">
        <v>988</v>
      </c>
      <c r="J2029" s="119">
        <v>2050</v>
      </c>
      <c r="K2029" s="120">
        <v>1.01</v>
      </c>
    </row>
    <row r="2030" spans="1:11" x14ac:dyDescent="0.25">
      <c r="A2030" s="119" t="s">
        <v>1352</v>
      </c>
      <c r="B2030" s="119" t="s">
        <v>1353</v>
      </c>
      <c r="C2030" s="119" t="s">
        <v>195</v>
      </c>
      <c r="D2030" s="119" t="s">
        <v>1359</v>
      </c>
      <c r="E2030" s="119" t="s">
        <v>1357</v>
      </c>
      <c r="F2030" s="119"/>
      <c r="G2030" s="119" t="s">
        <v>210</v>
      </c>
      <c r="H2030" s="119" t="s">
        <v>1358</v>
      </c>
      <c r="I2030" s="119" t="s">
        <v>194</v>
      </c>
      <c r="J2030" s="119">
        <v>2015</v>
      </c>
      <c r="K2030" s="120">
        <v>0.88100000000000001</v>
      </c>
    </row>
    <row r="2031" spans="1:11" x14ac:dyDescent="0.25">
      <c r="A2031" s="119" t="s">
        <v>1352</v>
      </c>
      <c r="B2031" s="119" t="s">
        <v>1353</v>
      </c>
      <c r="C2031" s="119" t="s">
        <v>195</v>
      </c>
      <c r="D2031" s="119" t="s">
        <v>1359</v>
      </c>
      <c r="E2031" s="119" t="s">
        <v>1357</v>
      </c>
      <c r="F2031" s="119"/>
      <c r="G2031" s="119" t="s">
        <v>210</v>
      </c>
      <c r="H2031" s="119" t="s">
        <v>1358</v>
      </c>
      <c r="I2031" s="119" t="s">
        <v>194</v>
      </c>
      <c r="J2031" s="119">
        <v>2020</v>
      </c>
      <c r="K2031" s="120">
        <v>0.88100000000000001</v>
      </c>
    </row>
    <row r="2032" spans="1:11" x14ac:dyDescent="0.25">
      <c r="A2032" s="119" t="s">
        <v>1352</v>
      </c>
      <c r="B2032" s="119" t="s">
        <v>1353</v>
      </c>
      <c r="C2032" s="119" t="s">
        <v>195</v>
      </c>
      <c r="D2032" s="119" t="s">
        <v>1359</v>
      </c>
      <c r="E2032" s="119" t="s">
        <v>1357</v>
      </c>
      <c r="F2032" s="119"/>
      <c r="G2032" s="119" t="s">
        <v>210</v>
      </c>
      <c r="H2032" s="119" t="s">
        <v>1358</v>
      </c>
      <c r="I2032" s="119" t="s">
        <v>194</v>
      </c>
      <c r="J2032" s="119">
        <v>2030</v>
      </c>
      <c r="K2032" s="120">
        <v>0.88100000000000001</v>
      </c>
    </row>
    <row r="2033" spans="1:11" x14ac:dyDescent="0.25">
      <c r="A2033" s="119" t="s">
        <v>1352</v>
      </c>
      <c r="B2033" s="119" t="s">
        <v>1353</v>
      </c>
      <c r="C2033" s="119" t="s">
        <v>195</v>
      </c>
      <c r="D2033" s="119" t="s">
        <v>1359</v>
      </c>
      <c r="E2033" s="119" t="s">
        <v>1357</v>
      </c>
      <c r="F2033" s="119"/>
      <c r="G2033" s="119" t="s">
        <v>210</v>
      </c>
      <c r="H2033" s="119" t="s">
        <v>1358</v>
      </c>
      <c r="I2033" s="119" t="s">
        <v>194</v>
      </c>
      <c r="J2033" s="119">
        <v>2040</v>
      </c>
      <c r="K2033" s="120">
        <v>0.88100000000000001</v>
      </c>
    </row>
    <row r="2034" spans="1:11" x14ac:dyDescent="0.25">
      <c r="A2034" s="119" t="s">
        <v>1352</v>
      </c>
      <c r="B2034" s="119" t="s">
        <v>1353</v>
      </c>
      <c r="C2034" s="119" t="s">
        <v>195</v>
      </c>
      <c r="D2034" s="119" t="s">
        <v>1359</v>
      </c>
      <c r="E2034" s="119" t="s">
        <v>1357</v>
      </c>
      <c r="F2034" s="119"/>
      <c r="G2034" s="119" t="s">
        <v>210</v>
      </c>
      <c r="H2034" s="119" t="s">
        <v>1358</v>
      </c>
      <c r="I2034" s="119" t="s">
        <v>194</v>
      </c>
      <c r="J2034" s="119">
        <v>2050</v>
      </c>
      <c r="K2034" s="120">
        <v>0.88100000000000001</v>
      </c>
    </row>
    <row r="2035" spans="1:11" x14ac:dyDescent="0.25">
      <c r="A2035" s="119" t="s">
        <v>1352</v>
      </c>
      <c r="B2035" s="119" t="s">
        <v>1353</v>
      </c>
      <c r="C2035" s="119" t="s">
        <v>195</v>
      </c>
      <c r="D2035" s="119" t="s">
        <v>1086</v>
      </c>
      <c r="E2035" s="119" t="s">
        <v>1074</v>
      </c>
      <c r="F2035" s="119"/>
      <c r="G2035" s="119" t="s">
        <v>371</v>
      </c>
      <c r="H2035" s="119"/>
      <c r="I2035" s="119" t="s">
        <v>194</v>
      </c>
      <c r="J2035" s="119">
        <v>2015</v>
      </c>
      <c r="K2035" s="120">
        <v>0</v>
      </c>
    </row>
    <row r="2036" spans="1:11" x14ac:dyDescent="0.25">
      <c r="A2036" s="119" t="s">
        <v>1352</v>
      </c>
      <c r="B2036" s="119" t="s">
        <v>1353</v>
      </c>
      <c r="C2036" s="119" t="s">
        <v>195</v>
      </c>
      <c r="D2036" s="119" t="s">
        <v>1086</v>
      </c>
      <c r="E2036" s="119" t="s">
        <v>1074</v>
      </c>
      <c r="F2036" s="119"/>
      <c r="G2036" s="119" t="s">
        <v>371</v>
      </c>
      <c r="H2036" s="119"/>
      <c r="I2036" s="119" t="s">
        <v>194</v>
      </c>
      <c r="J2036" s="119">
        <v>2020</v>
      </c>
      <c r="K2036" s="120">
        <v>0</v>
      </c>
    </row>
    <row r="2037" spans="1:11" x14ac:dyDescent="0.25">
      <c r="A2037" s="119" t="s">
        <v>1352</v>
      </c>
      <c r="B2037" s="119" t="s">
        <v>1353</v>
      </c>
      <c r="C2037" s="119" t="s">
        <v>195</v>
      </c>
      <c r="D2037" s="119" t="s">
        <v>1086</v>
      </c>
      <c r="E2037" s="119" t="s">
        <v>1074</v>
      </c>
      <c r="F2037" s="119"/>
      <c r="G2037" s="119" t="s">
        <v>371</v>
      </c>
      <c r="H2037" s="119"/>
      <c r="I2037" s="119" t="s">
        <v>194</v>
      </c>
      <c r="J2037" s="119">
        <v>2030</v>
      </c>
      <c r="K2037" s="120">
        <v>0</v>
      </c>
    </row>
    <row r="2038" spans="1:11" x14ac:dyDescent="0.25">
      <c r="A2038" s="119" t="s">
        <v>1352</v>
      </c>
      <c r="B2038" s="119" t="s">
        <v>1353</v>
      </c>
      <c r="C2038" s="119" t="s">
        <v>195</v>
      </c>
      <c r="D2038" s="119" t="s">
        <v>1086</v>
      </c>
      <c r="E2038" s="119" t="s">
        <v>1074</v>
      </c>
      <c r="F2038" s="119"/>
      <c r="G2038" s="119" t="s">
        <v>371</v>
      </c>
      <c r="H2038" s="119"/>
      <c r="I2038" s="119" t="s">
        <v>194</v>
      </c>
      <c r="J2038" s="119">
        <v>2040</v>
      </c>
      <c r="K2038" s="120">
        <v>0</v>
      </c>
    </row>
    <row r="2039" spans="1:11" x14ac:dyDescent="0.25">
      <c r="A2039" s="119" t="s">
        <v>1352</v>
      </c>
      <c r="B2039" s="119" t="s">
        <v>1353</v>
      </c>
      <c r="C2039" s="119" t="s">
        <v>195</v>
      </c>
      <c r="D2039" s="119" t="s">
        <v>1086</v>
      </c>
      <c r="E2039" s="119" t="s">
        <v>1074</v>
      </c>
      <c r="F2039" s="119"/>
      <c r="G2039" s="119" t="s">
        <v>371</v>
      </c>
      <c r="H2039" s="119"/>
      <c r="I2039" s="119" t="s">
        <v>194</v>
      </c>
      <c r="J2039" s="119">
        <v>2050</v>
      </c>
      <c r="K2039" s="120">
        <v>0</v>
      </c>
    </row>
    <row r="2040" spans="1:11" x14ac:dyDescent="0.25">
      <c r="A2040" s="119" t="s">
        <v>1352</v>
      </c>
      <c r="B2040" s="119" t="s">
        <v>1353</v>
      </c>
      <c r="C2040" s="119" t="s">
        <v>195</v>
      </c>
      <c r="D2040" s="119" t="s">
        <v>1360</v>
      </c>
      <c r="E2040" s="119" t="s">
        <v>1222</v>
      </c>
      <c r="F2040" s="119"/>
      <c r="G2040" s="119" t="s">
        <v>1355</v>
      </c>
      <c r="H2040" s="119"/>
      <c r="I2040" s="119" t="s">
        <v>987</v>
      </c>
      <c r="J2040" s="119">
        <v>2020</v>
      </c>
      <c r="K2040" s="120">
        <v>0.99</v>
      </c>
    </row>
    <row r="2041" spans="1:11" x14ac:dyDescent="0.25">
      <c r="A2041" s="119" t="s">
        <v>1352</v>
      </c>
      <c r="B2041" s="119" t="s">
        <v>1353</v>
      </c>
      <c r="C2041" s="119" t="s">
        <v>195</v>
      </c>
      <c r="D2041" s="119" t="s">
        <v>1360</v>
      </c>
      <c r="E2041" s="119" t="s">
        <v>1222</v>
      </c>
      <c r="F2041" s="119"/>
      <c r="G2041" s="119" t="s">
        <v>1355</v>
      </c>
      <c r="H2041" s="119"/>
      <c r="I2041" s="119" t="s">
        <v>987</v>
      </c>
      <c r="J2041" s="119">
        <v>2050</v>
      </c>
      <c r="K2041" s="120">
        <v>0.99</v>
      </c>
    </row>
    <row r="2042" spans="1:11" x14ac:dyDescent="0.25">
      <c r="A2042" s="119" t="s">
        <v>1352</v>
      </c>
      <c r="B2042" s="119" t="s">
        <v>1353</v>
      </c>
      <c r="C2042" s="119" t="s">
        <v>195</v>
      </c>
      <c r="D2042" s="119" t="s">
        <v>1360</v>
      </c>
      <c r="E2042" s="119" t="s">
        <v>1222</v>
      </c>
      <c r="F2042" s="119"/>
      <c r="G2042" s="119" t="s">
        <v>1355</v>
      </c>
      <c r="H2042" s="119"/>
      <c r="I2042" s="119" t="s">
        <v>988</v>
      </c>
      <c r="J2042" s="119">
        <v>2020</v>
      </c>
      <c r="K2042" s="120">
        <v>1.01</v>
      </c>
    </row>
    <row r="2043" spans="1:11" x14ac:dyDescent="0.25">
      <c r="A2043" s="119" t="s">
        <v>1352</v>
      </c>
      <c r="B2043" s="119" t="s">
        <v>1353</v>
      </c>
      <c r="C2043" s="119" t="s">
        <v>195</v>
      </c>
      <c r="D2043" s="119" t="s">
        <v>1360</v>
      </c>
      <c r="E2043" s="119" t="s">
        <v>1222</v>
      </c>
      <c r="F2043" s="119"/>
      <c r="G2043" s="119" t="s">
        <v>1355</v>
      </c>
      <c r="H2043" s="119"/>
      <c r="I2043" s="119" t="s">
        <v>988</v>
      </c>
      <c r="J2043" s="119">
        <v>2050</v>
      </c>
      <c r="K2043" s="120">
        <v>1.01</v>
      </c>
    </row>
    <row r="2044" spans="1:11" x14ac:dyDescent="0.25">
      <c r="A2044" s="119" t="s">
        <v>1352</v>
      </c>
      <c r="B2044" s="119" t="s">
        <v>1353</v>
      </c>
      <c r="C2044" s="119" t="s">
        <v>195</v>
      </c>
      <c r="D2044" s="119" t="s">
        <v>1360</v>
      </c>
      <c r="E2044" s="119" t="s">
        <v>1222</v>
      </c>
      <c r="F2044" s="119"/>
      <c r="G2044" s="119" t="s">
        <v>1355</v>
      </c>
      <c r="H2044" s="119"/>
      <c r="I2044" s="119" t="s">
        <v>194</v>
      </c>
      <c r="J2044" s="119">
        <v>2015</v>
      </c>
      <c r="K2044" s="120">
        <v>3.3000000000000002E-2</v>
      </c>
    </row>
    <row r="2045" spans="1:11" x14ac:dyDescent="0.25">
      <c r="A2045" s="119" t="s">
        <v>1352</v>
      </c>
      <c r="B2045" s="119" t="s">
        <v>1353</v>
      </c>
      <c r="C2045" s="119" t="s">
        <v>195</v>
      </c>
      <c r="D2045" s="119" t="s">
        <v>1360</v>
      </c>
      <c r="E2045" s="119" t="s">
        <v>1222</v>
      </c>
      <c r="F2045" s="119"/>
      <c r="G2045" s="119" t="s">
        <v>1355</v>
      </c>
      <c r="H2045" s="119"/>
      <c r="I2045" s="119" t="s">
        <v>194</v>
      </c>
      <c r="J2045" s="119">
        <v>2020</v>
      </c>
      <c r="K2045" s="120">
        <v>3.3000000000000002E-2</v>
      </c>
    </row>
    <row r="2046" spans="1:11" x14ac:dyDescent="0.25">
      <c r="A2046" s="119" t="s">
        <v>1352</v>
      </c>
      <c r="B2046" s="119" t="s">
        <v>1353</v>
      </c>
      <c r="C2046" s="119" t="s">
        <v>195</v>
      </c>
      <c r="D2046" s="119" t="s">
        <v>1360</v>
      </c>
      <c r="E2046" s="119" t="s">
        <v>1222</v>
      </c>
      <c r="F2046" s="119"/>
      <c r="G2046" s="119" t="s">
        <v>1355</v>
      </c>
      <c r="H2046" s="119"/>
      <c r="I2046" s="119" t="s">
        <v>194</v>
      </c>
      <c r="J2046" s="119">
        <v>2030</v>
      </c>
      <c r="K2046" s="120">
        <v>3.3000000000000002E-2</v>
      </c>
    </row>
    <row r="2047" spans="1:11" x14ac:dyDescent="0.25">
      <c r="A2047" s="119" t="s">
        <v>1352</v>
      </c>
      <c r="B2047" s="119" t="s">
        <v>1353</v>
      </c>
      <c r="C2047" s="119" t="s">
        <v>195</v>
      </c>
      <c r="D2047" s="119" t="s">
        <v>1360</v>
      </c>
      <c r="E2047" s="119" t="s">
        <v>1222</v>
      </c>
      <c r="F2047" s="119"/>
      <c r="G2047" s="119" t="s">
        <v>1355</v>
      </c>
      <c r="H2047" s="119"/>
      <c r="I2047" s="119" t="s">
        <v>194</v>
      </c>
      <c r="J2047" s="119">
        <v>2040</v>
      </c>
      <c r="K2047" s="120">
        <v>3.3000000000000002E-2</v>
      </c>
    </row>
    <row r="2048" spans="1:11" x14ac:dyDescent="0.25">
      <c r="A2048" s="119" t="s">
        <v>1352</v>
      </c>
      <c r="B2048" s="119" t="s">
        <v>1353</v>
      </c>
      <c r="C2048" s="119" t="s">
        <v>195</v>
      </c>
      <c r="D2048" s="119" t="s">
        <v>1360</v>
      </c>
      <c r="E2048" s="119" t="s">
        <v>1222</v>
      </c>
      <c r="F2048" s="119"/>
      <c r="G2048" s="119" t="s">
        <v>1355</v>
      </c>
      <c r="H2048" s="119"/>
      <c r="I2048" s="119" t="s">
        <v>194</v>
      </c>
      <c r="J2048" s="119">
        <v>2050</v>
      </c>
      <c r="K2048" s="120">
        <v>3.3000000000000002E-2</v>
      </c>
    </row>
    <row r="2049" spans="1:11" x14ac:dyDescent="0.25">
      <c r="A2049" s="119" t="s">
        <v>1352</v>
      </c>
      <c r="B2049" s="119" t="s">
        <v>1353</v>
      </c>
      <c r="C2049" s="119" t="s">
        <v>195</v>
      </c>
      <c r="D2049" s="119" t="s">
        <v>1361</v>
      </c>
      <c r="E2049" s="119" t="s">
        <v>1222</v>
      </c>
      <c r="F2049" s="119"/>
      <c r="G2049" s="119" t="s">
        <v>1355</v>
      </c>
      <c r="H2049" s="119"/>
      <c r="I2049" s="119" t="s">
        <v>987</v>
      </c>
      <c r="J2049" s="119">
        <v>2020</v>
      </c>
      <c r="K2049" s="120">
        <v>0.99</v>
      </c>
    </row>
    <row r="2050" spans="1:11" x14ac:dyDescent="0.25">
      <c r="A2050" s="119" t="s">
        <v>1352</v>
      </c>
      <c r="B2050" s="119" t="s">
        <v>1353</v>
      </c>
      <c r="C2050" s="119" t="s">
        <v>195</v>
      </c>
      <c r="D2050" s="119" t="s">
        <v>1361</v>
      </c>
      <c r="E2050" s="119" t="s">
        <v>1222</v>
      </c>
      <c r="F2050" s="119"/>
      <c r="G2050" s="119" t="s">
        <v>1355</v>
      </c>
      <c r="H2050" s="119"/>
      <c r="I2050" s="119" t="s">
        <v>987</v>
      </c>
      <c r="J2050" s="119">
        <v>2050</v>
      </c>
      <c r="K2050" s="120">
        <v>0.99</v>
      </c>
    </row>
    <row r="2051" spans="1:11" x14ac:dyDescent="0.25">
      <c r="A2051" s="119" t="s">
        <v>1352</v>
      </c>
      <c r="B2051" s="119" t="s">
        <v>1353</v>
      </c>
      <c r="C2051" s="119" t="s">
        <v>195</v>
      </c>
      <c r="D2051" s="119" t="s">
        <v>1361</v>
      </c>
      <c r="E2051" s="119" t="s">
        <v>1222</v>
      </c>
      <c r="F2051" s="119"/>
      <c r="G2051" s="119" t="s">
        <v>1355</v>
      </c>
      <c r="H2051" s="119"/>
      <c r="I2051" s="119" t="s">
        <v>988</v>
      </c>
      <c r="J2051" s="119">
        <v>2020</v>
      </c>
      <c r="K2051" s="120">
        <v>1.01</v>
      </c>
    </row>
    <row r="2052" spans="1:11" x14ac:dyDescent="0.25">
      <c r="A2052" s="119" t="s">
        <v>1352</v>
      </c>
      <c r="B2052" s="119" t="s">
        <v>1353</v>
      </c>
      <c r="C2052" s="119" t="s">
        <v>195</v>
      </c>
      <c r="D2052" s="119" t="s">
        <v>1361</v>
      </c>
      <c r="E2052" s="119" t="s">
        <v>1222</v>
      </c>
      <c r="F2052" s="119"/>
      <c r="G2052" s="119" t="s">
        <v>1355</v>
      </c>
      <c r="H2052" s="119"/>
      <c r="I2052" s="119" t="s">
        <v>988</v>
      </c>
      <c r="J2052" s="119">
        <v>2050</v>
      </c>
      <c r="K2052" s="120">
        <v>1.01</v>
      </c>
    </row>
    <row r="2053" spans="1:11" x14ac:dyDescent="0.25">
      <c r="A2053" s="119" t="s">
        <v>1352</v>
      </c>
      <c r="B2053" s="119" t="s">
        <v>1353</v>
      </c>
      <c r="C2053" s="119" t="s">
        <v>195</v>
      </c>
      <c r="D2053" s="119" t="s">
        <v>1361</v>
      </c>
      <c r="E2053" s="119" t="s">
        <v>1222</v>
      </c>
      <c r="F2053" s="119"/>
      <c r="G2053" s="119" t="s">
        <v>1355</v>
      </c>
      <c r="H2053" s="119"/>
      <c r="I2053" s="119" t="s">
        <v>194</v>
      </c>
      <c r="J2053" s="119">
        <v>2015</v>
      </c>
      <c r="K2053" s="120">
        <v>0.85</v>
      </c>
    </row>
    <row r="2054" spans="1:11" x14ac:dyDescent="0.25">
      <c r="A2054" s="119" t="s">
        <v>1352</v>
      </c>
      <c r="B2054" s="119" t="s">
        <v>1353</v>
      </c>
      <c r="C2054" s="119" t="s">
        <v>195</v>
      </c>
      <c r="D2054" s="119" t="s">
        <v>1361</v>
      </c>
      <c r="E2054" s="119" t="s">
        <v>1222</v>
      </c>
      <c r="F2054" s="119"/>
      <c r="G2054" s="119" t="s">
        <v>1355</v>
      </c>
      <c r="H2054" s="119"/>
      <c r="I2054" s="119" t="s">
        <v>194</v>
      </c>
      <c r="J2054" s="119">
        <v>2020</v>
      </c>
      <c r="K2054" s="120">
        <v>0.85</v>
      </c>
    </row>
    <row r="2055" spans="1:11" x14ac:dyDescent="0.25">
      <c r="A2055" s="119" t="s">
        <v>1352</v>
      </c>
      <c r="B2055" s="119" t="s">
        <v>1353</v>
      </c>
      <c r="C2055" s="119" t="s">
        <v>195</v>
      </c>
      <c r="D2055" s="119" t="s">
        <v>1361</v>
      </c>
      <c r="E2055" s="119" t="s">
        <v>1222</v>
      </c>
      <c r="F2055" s="119"/>
      <c r="G2055" s="119" t="s">
        <v>1355</v>
      </c>
      <c r="H2055" s="119"/>
      <c r="I2055" s="119" t="s">
        <v>194</v>
      </c>
      <c r="J2055" s="119">
        <v>2030</v>
      </c>
      <c r="K2055" s="120">
        <v>0.85</v>
      </c>
    </row>
    <row r="2056" spans="1:11" x14ac:dyDescent="0.25">
      <c r="A2056" s="119" t="s">
        <v>1352</v>
      </c>
      <c r="B2056" s="119" t="s">
        <v>1353</v>
      </c>
      <c r="C2056" s="119" t="s">
        <v>195</v>
      </c>
      <c r="D2056" s="119" t="s">
        <v>1361</v>
      </c>
      <c r="E2056" s="119" t="s">
        <v>1222</v>
      </c>
      <c r="F2056" s="119"/>
      <c r="G2056" s="119" t="s">
        <v>1355</v>
      </c>
      <c r="H2056" s="119"/>
      <c r="I2056" s="119" t="s">
        <v>194</v>
      </c>
      <c r="J2056" s="119">
        <v>2040</v>
      </c>
      <c r="K2056" s="120">
        <v>0.85</v>
      </c>
    </row>
    <row r="2057" spans="1:11" x14ac:dyDescent="0.25">
      <c r="A2057" s="119" t="s">
        <v>1352</v>
      </c>
      <c r="B2057" s="119" t="s">
        <v>1353</v>
      </c>
      <c r="C2057" s="119" t="s">
        <v>195</v>
      </c>
      <c r="D2057" s="119" t="s">
        <v>1361</v>
      </c>
      <c r="E2057" s="119" t="s">
        <v>1222</v>
      </c>
      <c r="F2057" s="119"/>
      <c r="G2057" s="119" t="s">
        <v>1355</v>
      </c>
      <c r="H2057" s="119"/>
      <c r="I2057" s="119" t="s">
        <v>194</v>
      </c>
      <c r="J2057" s="119">
        <v>2050</v>
      </c>
      <c r="K2057" s="120">
        <v>0.85</v>
      </c>
    </row>
    <row r="2058" spans="1:11" x14ac:dyDescent="0.25">
      <c r="A2058" s="119" t="s">
        <v>1352</v>
      </c>
      <c r="B2058" s="119" t="s">
        <v>1353</v>
      </c>
      <c r="C2058" s="119" t="s">
        <v>195</v>
      </c>
      <c r="D2058" s="119" t="s">
        <v>1362</v>
      </c>
      <c r="E2058" s="119" t="s">
        <v>1357</v>
      </c>
      <c r="F2058" s="119"/>
      <c r="G2058" s="119" t="s">
        <v>1363</v>
      </c>
      <c r="H2058" s="119" t="s">
        <v>1358</v>
      </c>
      <c r="I2058" s="119" t="s">
        <v>987</v>
      </c>
      <c r="J2058" s="119">
        <v>2020</v>
      </c>
      <c r="K2058" s="120">
        <v>0.93</v>
      </c>
    </row>
    <row r="2059" spans="1:11" x14ac:dyDescent="0.25">
      <c r="A2059" s="119" t="s">
        <v>1352</v>
      </c>
      <c r="B2059" s="119" t="s">
        <v>1353</v>
      </c>
      <c r="C2059" s="119" t="s">
        <v>195</v>
      </c>
      <c r="D2059" s="119" t="s">
        <v>1362</v>
      </c>
      <c r="E2059" s="119" t="s">
        <v>1357</v>
      </c>
      <c r="F2059" s="119"/>
      <c r="G2059" s="119" t="s">
        <v>1363</v>
      </c>
      <c r="H2059" s="119" t="s">
        <v>1358</v>
      </c>
      <c r="I2059" s="119" t="s">
        <v>987</v>
      </c>
      <c r="J2059" s="119">
        <v>2050</v>
      </c>
      <c r="K2059" s="120">
        <v>0.93</v>
      </c>
    </row>
    <row r="2060" spans="1:11" x14ac:dyDescent="0.25">
      <c r="A2060" s="119" t="s">
        <v>1352</v>
      </c>
      <c r="B2060" s="119" t="s">
        <v>1353</v>
      </c>
      <c r="C2060" s="119" t="s">
        <v>195</v>
      </c>
      <c r="D2060" s="119" t="s">
        <v>1362</v>
      </c>
      <c r="E2060" s="119" t="s">
        <v>1357</v>
      </c>
      <c r="F2060" s="119"/>
      <c r="G2060" s="119" t="s">
        <v>1363</v>
      </c>
      <c r="H2060" s="119" t="s">
        <v>1358</v>
      </c>
      <c r="I2060" s="119" t="s">
        <v>988</v>
      </c>
      <c r="J2060" s="119">
        <v>2020</v>
      </c>
      <c r="K2060" s="120">
        <v>1.07</v>
      </c>
    </row>
    <row r="2061" spans="1:11" x14ac:dyDescent="0.25">
      <c r="A2061" s="119" t="s">
        <v>1352</v>
      </c>
      <c r="B2061" s="119" t="s">
        <v>1353</v>
      </c>
      <c r="C2061" s="119" t="s">
        <v>195</v>
      </c>
      <c r="D2061" s="119" t="s">
        <v>1362</v>
      </c>
      <c r="E2061" s="119" t="s">
        <v>1357</v>
      </c>
      <c r="F2061" s="119"/>
      <c r="G2061" s="119" t="s">
        <v>1363</v>
      </c>
      <c r="H2061" s="119" t="s">
        <v>1358</v>
      </c>
      <c r="I2061" s="119" t="s">
        <v>988</v>
      </c>
      <c r="J2061" s="119">
        <v>2050</v>
      </c>
      <c r="K2061" s="120">
        <v>1.07</v>
      </c>
    </row>
    <row r="2062" spans="1:11" x14ac:dyDescent="0.25">
      <c r="A2062" s="119" t="s">
        <v>1352</v>
      </c>
      <c r="B2062" s="119" t="s">
        <v>1353</v>
      </c>
      <c r="C2062" s="119" t="s">
        <v>195</v>
      </c>
      <c r="D2062" s="119" t="s">
        <v>1362</v>
      </c>
      <c r="E2062" s="119" t="s">
        <v>1357</v>
      </c>
      <c r="F2062" s="119"/>
      <c r="G2062" s="119" t="s">
        <v>1363</v>
      </c>
      <c r="H2062" s="119" t="s">
        <v>1358</v>
      </c>
      <c r="I2062" s="119" t="s">
        <v>194</v>
      </c>
      <c r="J2062" s="119">
        <v>2015</v>
      </c>
      <c r="K2062" s="120">
        <v>0.105</v>
      </c>
    </row>
    <row r="2063" spans="1:11" x14ac:dyDescent="0.25">
      <c r="A2063" s="119" t="s">
        <v>1352</v>
      </c>
      <c r="B2063" s="119" t="s">
        <v>1353</v>
      </c>
      <c r="C2063" s="119" t="s">
        <v>195</v>
      </c>
      <c r="D2063" s="119" t="s">
        <v>1362</v>
      </c>
      <c r="E2063" s="119" t="s">
        <v>1357</v>
      </c>
      <c r="F2063" s="119"/>
      <c r="G2063" s="119" t="s">
        <v>1363</v>
      </c>
      <c r="H2063" s="119" t="s">
        <v>1358</v>
      </c>
      <c r="I2063" s="119" t="s">
        <v>194</v>
      </c>
      <c r="J2063" s="119">
        <v>2020</v>
      </c>
      <c r="K2063" s="120">
        <v>0.105</v>
      </c>
    </row>
    <row r="2064" spans="1:11" x14ac:dyDescent="0.25">
      <c r="A2064" s="119" t="s">
        <v>1352</v>
      </c>
      <c r="B2064" s="119" t="s">
        <v>1353</v>
      </c>
      <c r="C2064" s="119" t="s">
        <v>195</v>
      </c>
      <c r="D2064" s="119" t="s">
        <v>1362</v>
      </c>
      <c r="E2064" s="119" t="s">
        <v>1357</v>
      </c>
      <c r="F2064" s="119"/>
      <c r="G2064" s="119" t="s">
        <v>1363</v>
      </c>
      <c r="H2064" s="119" t="s">
        <v>1358</v>
      </c>
      <c r="I2064" s="119" t="s">
        <v>194</v>
      </c>
      <c r="J2064" s="119">
        <v>2030</v>
      </c>
      <c r="K2064" s="120">
        <v>0.105</v>
      </c>
    </row>
    <row r="2065" spans="1:11" x14ac:dyDescent="0.25">
      <c r="A2065" s="119" t="s">
        <v>1352</v>
      </c>
      <c r="B2065" s="119" t="s">
        <v>1353</v>
      </c>
      <c r="C2065" s="119" t="s">
        <v>195</v>
      </c>
      <c r="D2065" s="119" t="s">
        <v>1362</v>
      </c>
      <c r="E2065" s="119" t="s">
        <v>1357</v>
      </c>
      <c r="F2065" s="119"/>
      <c r="G2065" s="119" t="s">
        <v>1363</v>
      </c>
      <c r="H2065" s="119" t="s">
        <v>1358</v>
      </c>
      <c r="I2065" s="119" t="s">
        <v>194</v>
      </c>
      <c r="J2065" s="119">
        <v>2040</v>
      </c>
      <c r="K2065" s="120">
        <v>0.105</v>
      </c>
    </row>
    <row r="2066" spans="1:11" x14ac:dyDescent="0.25">
      <c r="A2066" s="119" t="s">
        <v>1352</v>
      </c>
      <c r="B2066" s="119" t="s">
        <v>1353</v>
      </c>
      <c r="C2066" s="119" t="s">
        <v>195</v>
      </c>
      <c r="D2066" s="119" t="s">
        <v>1362</v>
      </c>
      <c r="E2066" s="119" t="s">
        <v>1357</v>
      </c>
      <c r="F2066" s="119"/>
      <c r="G2066" s="119" t="s">
        <v>1363</v>
      </c>
      <c r="H2066" s="119" t="s">
        <v>1358</v>
      </c>
      <c r="I2066" s="119" t="s">
        <v>194</v>
      </c>
      <c r="J2066" s="119">
        <v>2050</v>
      </c>
      <c r="K2066" s="120">
        <v>0.105</v>
      </c>
    </row>
    <row r="2067" spans="1:11" x14ac:dyDescent="0.25">
      <c r="A2067" s="119" t="s">
        <v>1352</v>
      </c>
      <c r="B2067" s="119" t="s">
        <v>1353</v>
      </c>
      <c r="C2067" s="119" t="s">
        <v>195</v>
      </c>
      <c r="D2067" s="119" t="s">
        <v>1364</v>
      </c>
      <c r="E2067" s="119" t="s">
        <v>1222</v>
      </c>
      <c r="F2067" s="119"/>
      <c r="G2067" s="119" t="s">
        <v>1355</v>
      </c>
      <c r="H2067" s="119"/>
      <c r="I2067" s="119" t="s">
        <v>987</v>
      </c>
      <c r="J2067" s="119">
        <v>2020</v>
      </c>
      <c r="K2067" s="120">
        <v>0.99</v>
      </c>
    </row>
    <row r="2068" spans="1:11" x14ac:dyDescent="0.25">
      <c r="A2068" s="119" t="s">
        <v>1352</v>
      </c>
      <c r="B2068" s="119" t="s">
        <v>1353</v>
      </c>
      <c r="C2068" s="119" t="s">
        <v>195</v>
      </c>
      <c r="D2068" s="119" t="s">
        <v>1364</v>
      </c>
      <c r="E2068" s="119" t="s">
        <v>1222</v>
      </c>
      <c r="F2068" s="119"/>
      <c r="G2068" s="119" t="s">
        <v>1355</v>
      </c>
      <c r="H2068" s="119"/>
      <c r="I2068" s="119" t="s">
        <v>987</v>
      </c>
      <c r="J2068" s="119">
        <v>2050</v>
      </c>
      <c r="K2068" s="120">
        <v>0.99</v>
      </c>
    </row>
    <row r="2069" spans="1:11" x14ac:dyDescent="0.25">
      <c r="A2069" s="119" t="s">
        <v>1352</v>
      </c>
      <c r="B2069" s="119" t="s">
        <v>1353</v>
      </c>
      <c r="C2069" s="119" t="s">
        <v>195</v>
      </c>
      <c r="D2069" s="119" t="s">
        <v>1364</v>
      </c>
      <c r="E2069" s="119" t="s">
        <v>1222</v>
      </c>
      <c r="F2069" s="119"/>
      <c r="G2069" s="119" t="s">
        <v>1355</v>
      </c>
      <c r="H2069" s="119"/>
      <c r="I2069" s="119" t="s">
        <v>988</v>
      </c>
      <c r="J2069" s="119">
        <v>2020</v>
      </c>
      <c r="K2069" s="120">
        <v>1.01</v>
      </c>
    </row>
    <row r="2070" spans="1:11" x14ac:dyDescent="0.25">
      <c r="A2070" s="119" t="s">
        <v>1352</v>
      </c>
      <c r="B2070" s="119" t="s">
        <v>1353</v>
      </c>
      <c r="C2070" s="119" t="s">
        <v>195</v>
      </c>
      <c r="D2070" s="119" t="s">
        <v>1364</v>
      </c>
      <c r="E2070" s="119" t="s">
        <v>1222</v>
      </c>
      <c r="F2070" s="119"/>
      <c r="G2070" s="119" t="s">
        <v>1355</v>
      </c>
      <c r="H2070" s="119"/>
      <c r="I2070" s="119" t="s">
        <v>988</v>
      </c>
      <c r="J2070" s="119">
        <v>2050</v>
      </c>
      <c r="K2070" s="120">
        <v>1.01</v>
      </c>
    </row>
    <row r="2071" spans="1:11" x14ac:dyDescent="0.25">
      <c r="A2071" s="119" t="s">
        <v>1352</v>
      </c>
      <c r="B2071" s="119" t="s">
        <v>1353</v>
      </c>
      <c r="C2071" s="119" t="s">
        <v>195</v>
      </c>
      <c r="D2071" s="119" t="s">
        <v>1364</v>
      </c>
      <c r="E2071" s="119" t="s">
        <v>1222</v>
      </c>
      <c r="F2071" s="119"/>
      <c r="G2071" s="119" t="s">
        <v>1355</v>
      </c>
      <c r="H2071" s="119"/>
      <c r="I2071" s="119" t="s">
        <v>194</v>
      </c>
      <c r="J2071" s="119">
        <v>2015</v>
      </c>
      <c r="K2071" s="120">
        <v>2.75E-2</v>
      </c>
    </row>
    <row r="2072" spans="1:11" x14ac:dyDescent="0.25">
      <c r="A2072" s="119" t="s">
        <v>1352</v>
      </c>
      <c r="B2072" s="119" t="s">
        <v>1353</v>
      </c>
      <c r="C2072" s="119" t="s">
        <v>195</v>
      </c>
      <c r="D2072" s="119" t="s">
        <v>1364</v>
      </c>
      <c r="E2072" s="119" t="s">
        <v>1222</v>
      </c>
      <c r="F2072" s="119"/>
      <c r="G2072" s="119" t="s">
        <v>1355</v>
      </c>
      <c r="H2072" s="119"/>
      <c r="I2072" s="119" t="s">
        <v>194</v>
      </c>
      <c r="J2072" s="119">
        <v>2020</v>
      </c>
      <c r="K2072" s="120">
        <v>2.75E-2</v>
      </c>
    </row>
    <row r="2073" spans="1:11" x14ac:dyDescent="0.25">
      <c r="A2073" s="119" t="s">
        <v>1352</v>
      </c>
      <c r="B2073" s="119" t="s">
        <v>1353</v>
      </c>
      <c r="C2073" s="119" t="s">
        <v>195</v>
      </c>
      <c r="D2073" s="119" t="s">
        <v>1364</v>
      </c>
      <c r="E2073" s="119" t="s">
        <v>1222</v>
      </c>
      <c r="F2073" s="119"/>
      <c r="G2073" s="119" t="s">
        <v>1355</v>
      </c>
      <c r="H2073" s="119"/>
      <c r="I2073" s="119" t="s">
        <v>194</v>
      </c>
      <c r="J2073" s="119">
        <v>2030</v>
      </c>
      <c r="K2073" s="120">
        <v>2.75E-2</v>
      </c>
    </row>
    <row r="2074" spans="1:11" x14ac:dyDescent="0.25">
      <c r="A2074" s="119" t="s">
        <v>1352</v>
      </c>
      <c r="B2074" s="119" t="s">
        <v>1353</v>
      </c>
      <c r="C2074" s="119" t="s">
        <v>195</v>
      </c>
      <c r="D2074" s="119" t="s">
        <v>1364</v>
      </c>
      <c r="E2074" s="119" t="s">
        <v>1222</v>
      </c>
      <c r="F2074" s="119"/>
      <c r="G2074" s="119" t="s">
        <v>1355</v>
      </c>
      <c r="H2074" s="119"/>
      <c r="I2074" s="119" t="s">
        <v>194</v>
      </c>
      <c r="J2074" s="119">
        <v>2040</v>
      </c>
      <c r="K2074" s="120">
        <v>2.75E-2</v>
      </c>
    </row>
    <row r="2075" spans="1:11" x14ac:dyDescent="0.25">
      <c r="A2075" s="119" t="s">
        <v>1352</v>
      </c>
      <c r="B2075" s="119" t="s">
        <v>1353</v>
      </c>
      <c r="C2075" s="119" t="s">
        <v>195</v>
      </c>
      <c r="D2075" s="119" t="s">
        <v>1364</v>
      </c>
      <c r="E2075" s="119" t="s">
        <v>1222</v>
      </c>
      <c r="F2075" s="119"/>
      <c r="G2075" s="119" t="s">
        <v>1355</v>
      </c>
      <c r="H2075" s="119"/>
      <c r="I2075" s="119" t="s">
        <v>194</v>
      </c>
      <c r="J2075" s="119">
        <v>2050</v>
      </c>
      <c r="K2075" s="120">
        <v>2.75E-2</v>
      </c>
    </row>
    <row r="2076" spans="1:11" x14ac:dyDescent="0.25">
      <c r="A2076" s="119" t="s">
        <v>1352</v>
      </c>
      <c r="B2076" s="119" t="s">
        <v>1353</v>
      </c>
      <c r="C2076" s="119" t="s">
        <v>195</v>
      </c>
      <c r="D2076" s="119" t="s">
        <v>1365</v>
      </c>
      <c r="E2076" s="119" t="s">
        <v>1222</v>
      </c>
      <c r="F2076" s="119"/>
      <c r="G2076" s="119" t="s">
        <v>1355</v>
      </c>
      <c r="H2076" s="119"/>
      <c r="I2076" s="119" t="s">
        <v>987</v>
      </c>
      <c r="J2076" s="119">
        <v>2020</v>
      </c>
      <c r="K2076" s="120">
        <v>0.99</v>
      </c>
    </row>
    <row r="2077" spans="1:11" x14ac:dyDescent="0.25">
      <c r="A2077" s="119" t="s">
        <v>1352</v>
      </c>
      <c r="B2077" s="119" t="s">
        <v>1353</v>
      </c>
      <c r="C2077" s="119" t="s">
        <v>195</v>
      </c>
      <c r="D2077" s="119" t="s">
        <v>1365</v>
      </c>
      <c r="E2077" s="119" t="s">
        <v>1222</v>
      </c>
      <c r="F2077" s="119"/>
      <c r="G2077" s="119" t="s">
        <v>1355</v>
      </c>
      <c r="H2077" s="119"/>
      <c r="I2077" s="119" t="s">
        <v>987</v>
      </c>
      <c r="J2077" s="119">
        <v>2050</v>
      </c>
      <c r="K2077" s="120">
        <v>0.99</v>
      </c>
    </row>
    <row r="2078" spans="1:11" x14ac:dyDescent="0.25">
      <c r="A2078" s="119" t="s">
        <v>1352</v>
      </c>
      <c r="B2078" s="119" t="s">
        <v>1353</v>
      </c>
      <c r="C2078" s="119" t="s">
        <v>195</v>
      </c>
      <c r="D2078" s="119" t="s">
        <v>1365</v>
      </c>
      <c r="E2078" s="119" t="s">
        <v>1222</v>
      </c>
      <c r="F2078" s="119"/>
      <c r="G2078" s="119" t="s">
        <v>1355</v>
      </c>
      <c r="H2078" s="119"/>
      <c r="I2078" s="119" t="s">
        <v>988</v>
      </c>
      <c r="J2078" s="119">
        <v>2020</v>
      </c>
      <c r="K2078" s="120">
        <v>1.01</v>
      </c>
    </row>
    <row r="2079" spans="1:11" x14ac:dyDescent="0.25">
      <c r="A2079" s="119" t="s">
        <v>1352</v>
      </c>
      <c r="B2079" s="119" t="s">
        <v>1353</v>
      </c>
      <c r="C2079" s="119" t="s">
        <v>195</v>
      </c>
      <c r="D2079" s="119" t="s">
        <v>1365</v>
      </c>
      <c r="E2079" s="119" t="s">
        <v>1222</v>
      </c>
      <c r="F2079" s="119"/>
      <c r="G2079" s="119" t="s">
        <v>1355</v>
      </c>
      <c r="H2079" s="119"/>
      <c r="I2079" s="119" t="s">
        <v>988</v>
      </c>
      <c r="J2079" s="119">
        <v>2050</v>
      </c>
      <c r="K2079" s="120">
        <v>1.01</v>
      </c>
    </row>
    <row r="2080" spans="1:11" x14ac:dyDescent="0.25">
      <c r="A2080" s="119" t="s">
        <v>1352</v>
      </c>
      <c r="B2080" s="119" t="s">
        <v>1353</v>
      </c>
      <c r="C2080" s="119" t="s">
        <v>195</v>
      </c>
      <c r="D2080" s="119" t="s">
        <v>1365</v>
      </c>
      <c r="E2080" s="119" t="s">
        <v>1222</v>
      </c>
      <c r="F2080" s="119"/>
      <c r="G2080" s="119" t="s">
        <v>1355</v>
      </c>
      <c r="H2080" s="119"/>
      <c r="I2080" s="119" t="s">
        <v>194</v>
      </c>
      <c r="J2080" s="119">
        <v>2015</v>
      </c>
      <c r="K2080" s="120">
        <v>6.6000000000000003E-2</v>
      </c>
    </row>
    <row r="2081" spans="1:11" x14ac:dyDescent="0.25">
      <c r="A2081" s="119" t="s">
        <v>1352</v>
      </c>
      <c r="B2081" s="119" t="s">
        <v>1353</v>
      </c>
      <c r="C2081" s="119" t="s">
        <v>195</v>
      </c>
      <c r="D2081" s="119" t="s">
        <v>1365</v>
      </c>
      <c r="E2081" s="119" t="s">
        <v>1222</v>
      </c>
      <c r="F2081" s="119"/>
      <c r="G2081" s="119" t="s">
        <v>1355</v>
      </c>
      <c r="H2081" s="119"/>
      <c r="I2081" s="119" t="s">
        <v>194</v>
      </c>
      <c r="J2081" s="119">
        <v>2020</v>
      </c>
      <c r="K2081" s="120">
        <v>6.6000000000000003E-2</v>
      </c>
    </row>
    <row r="2082" spans="1:11" x14ac:dyDescent="0.25">
      <c r="A2082" s="119" t="s">
        <v>1352</v>
      </c>
      <c r="B2082" s="119" t="s">
        <v>1353</v>
      </c>
      <c r="C2082" s="119" t="s">
        <v>195</v>
      </c>
      <c r="D2082" s="119" t="s">
        <v>1365</v>
      </c>
      <c r="E2082" s="119" t="s">
        <v>1222</v>
      </c>
      <c r="F2082" s="119"/>
      <c r="G2082" s="119" t="s">
        <v>1355</v>
      </c>
      <c r="H2082" s="119"/>
      <c r="I2082" s="119" t="s">
        <v>194</v>
      </c>
      <c r="J2082" s="119">
        <v>2030</v>
      </c>
      <c r="K2082" s="120">
        <v>6.6000000000000003E-2</v>
      </c>
    </row>
    <row r="2083" spans="1:11" x14ac:dyDescent="0.25">
      <c r="A2083" s="119" t="s">
        <v>1352</v>
      </c>
      <c r="B2083" s="119" t="s">
        <v>1353</v>
      </c>
      <c r="C2083" s="119" t="s">
        <v>195</v>
      </c>
      <c r="D2083" s="119" t="s">
        <v>1365</v>
      </c>
      <c r="E2083" s="119" t="s">
        <v>1222</v>
      </c>
      <c r="F2083" s="119"/>
      <c r="G2083" s="119" t="s">
        <v>1355</v>
      </c>
      <c r="H2083" s="119"/>
      <c r="I2083" s="119" t="s">
        <v>194</v>
      </c>
      <c r="J2083" s="119">
        <v>2040</v>
      </c>
      <c r="K2083" s="120">
        <v>6.6000000000000003E-2</v>
      </c>
    </row>
    <row r="2084" spans="1:11" x14ac:dyDescent="0.25">
      <c r="A2084" s="119" t="s">
        <v>1352</v>
      </c>
      <c r="B2084" s="119" t="s">
        <v>1353</v>
      </c>
      <c r="C2084" s="119" t="s">
        <v>195</v>
      </c>
      <c r="D2084" s="119" t="s">
        <v>1365</v>
      </c>
      <c r="E2084" s="119" t="s">
        <v>1222</v>
      </c>
      <c r="F2084" s="119"/>
      <c r="G2084" s="119" t="s">
        <v>1355</v>
      </c>
      <c r="H2084" s="119"/>
      <c r="I2084" s="119" t="s">
        <v>194</v>
      </c>
      <c r="J2084" s="119">
        <v>2050</v>
      </c>
      <c r="K2084" s="120">
        <v>6.6000000000000003E-2</v>
      </c>
    </row>
    <row r="2085" spans="1:11" x14ac:dyDescent="0.25">
      <c r="A2085" s="119" t="s">
        <v>1352</v>
      </c>
      <c r="B2085" s="119" t="s">
        <v>1353</v>
      </c>
      <c r="C2085" s="119" t="s">
        <v>195</v>
      </c>
      <c r="D2085" s="119" t="s">
        <v>1366</v>
      </c>
      <c r="E2085" s="119" t="s">
        <v>1357</v>
      </c>
      <c r="F2085" s="119"/>
      <c r="G2085" s="119" t="s">
        <v>210</v>
      </c>
      <c r="H2085" s="119" t="s">
        <v>1358</v>
      </c>
      <c r="I2085" s="119" t="s">
        <v>987</v>
      </c>
      <c r="J2085" s="119">
        <v>2020</v>
      </c>
      <c r="K2085" s="120">
        <v>0.5</v>
      </c>
    </row>
    <row r="2086" spans="1:11" x14ac:dyDescent="0.25">
      <c r="A2086" s="119" t="s">
        <v>1352</v>
      </c>
      <c r="B2086" s="119" t="s">
        <v>1353</v>
      </c>
      <c r="C2086" s="119" t="s">
        <v>195</v>
      </c>
      <c r="D2086" s="119" t="s">
        <v>1366</v>
      </c>
      <c r="E2086" s="119" t="s">
        <v>1357</v>
      </c>
      <c r="F2086" s="119"/>
      <c r="G2086" s="119" t="s">
        <v>210</v>
      </c>
      <c r="H2086" s="119" t="s">
        <v>1358</v>
      </c>
      <c r="I2086" s="119" t="s">
        <v>987</v>
      </c>
      <c r="J2086" s="119">
        <v>2050</v>
      </c>
      <c r="K2086" s="120">
        <v>0.5</v>
      </c>
    </row>
    <row r="2087" spans="1:11" x14ac:dyDescent="0.25">
      <c r="A2087" s="119" t="s">
        <v>1352</v>
      </c>
      <c r="B2087" s="119" t="s">
        <v>1353</v>
      </c>
      <c r="C2087" s="119" t="s">
        <v>195</v>
      </c>
      <c r="D2087" s="119" t="s">
        <v>1366</v>
      </c>
      <c r="E2087" s="119" t="s">
        <v>1357</v>
      </c>
      <c r="F2087" s="119"/>
      <c r="G2087" s="119" t="s">
        <v>210</v>
      </c>
      <c r="H2087" s="119" t="s">
        <v>1358</v>
      </c>
      <c r="I2087" s="119" t="s">
        <v>988</v>
      </c>
      <c r="J2087" s="119">
        <v>2020</v>
      </c>
      <c r="K2087" s="120">
        <v>0.5</v>
      </c>
    </row>
    <row r="2088" spans="1:11" x14ac:dyDescent="0.25">
      <c r="A2088" s="119" t="s">
        <v>1352</v>
      </c>
      <c r="B2088" s="119" t="s">
        <v>1353</v>
      </c>
      <c r="C2088" s="119" t="s">
        <v>195</v>
      </c>
      <c r="D2088" s="119" t="s">
        <v>1366</v>
      </c>
      <c r="E2088" s="119" t="s">
        <v>1357</v>
      </c>
      <c r="F2088" s="119"/>
      <c r="G2088" s="119" t="s">
        <v>210</v>
      </c>
      <c r="H2088" s="119" t="s">
        <v>1358</v>
      </c>
      <c r="I2088" s="119" t="s">
        <v>988</v>
      </c>
      <c r="J2088" s="119">
        <v>2050</v>
      </c>
      <c r="K2088" s="120">
        <v>0.5</v>
      </c>
    </row>
    <row r="2089" spans="1:11" x14ac:dyDescent="0.25">
      <c r="A2089" s="119" t="s">
        <v>1352</v>
      </c>
      <c r="B2089" s="119" t="s">
        <v>1353</v>
      </c>
      <c r="C2089" s="119" t="s">
        <v>195</v>
      </c>
      <c r="D2089" s="119" t="s">
        <v>1366</v>
      </c>
      <c r="E2089" s="119" t="s">
        <v>1357</v>
      </c>
      <c r="F2089" s="119"/>
      <c r="G2089" s="119" t="s">
        <v>210</v>
      </c>
      <c r="H2089" s="119" t="s">
        <v>1358</v>
      </c>
      <c r="I2089" s="119" t="s">
        <v>194</v>
      </c>
      <c r="J2089" s="119">
        <v>2015</v>
      </c>
      <c r="K2089" s="120">
        <v>7.0000000000000001E-3</v>
      </c>
    </row>
    <row r="2090" spans="1:11" x14ac:dyDescent="0.25">
      <c r="A2090" s="119" t="s">
        <v>1352</v>
      </c>
      <c r="B2090" s="119" t="s">
        <v>1353</v>
      </c>
      <c r="C2090" s="119" t="s">
        <v>195</v>
      </c>
      <c r="D2090" s="119" t="s">
        <v>1366</v>
      </c>
      <c r="E2090" s="119" t="s">
        <v>1357</v>
      </c>
      <c r="F2090" s="119"/>
      <c r="G2090" s="119" t="s">
        <v>210</v>
      </c>
      <c r="H2090" s="119" t="s">
        <v>1358</v>
      </c>
      <c r="I2090" s="119" t="s">
        <v>194</v>
      </c>
      <c r="J2090" s="119">
        <v>2020</v>
      </c>
      <c r="K2090" s="120">
        <v>7.0000000000000001E-3</v>
      </c>
    </row>
    <row r="2091" spans="1:11" x14ac:dyDescent="0.25">
      <c r="A2091" s="119" t="s">
        <v>1352</v>
      </c>
      <c r="B2091" s="119" t="s">
        <v>1353</v>
      </c>
      <c r="C2091" s="119" t="s">
        <v>195</v>
      </c>
      <c r="D2091" s="119" t="s">
        <v>1366</v>
      </c>
      <c r="E2091" s="119" t="s">
        <v>1357</v>
      </c>
      <c r="F2091" s="119"/>
      <c r="G2091" s="119" t="s">
        <v>210</v>
      </c>
      <c r="H2091" s="119" t="s">
        <v>1358</v>
      </c>
      <c r="I2091" s="119" t="s">
        <v>194</v>
      </c>
      <c r="J2091" s="119">
        <v>2030</v>
      </c>
      <c r="K2091" s="120">
        <v>7.0000000000000001E-3</v>
      </c>
    </row>
    <row r="2092" spans="1:11" x14ac:dyDescent="0.25">
      <c r="A2092" s="119" t="s">
        <v>1352</v>
      </c>
      <c r="B2092" s="119" t="s">
        <v>1353</v>
      </c>
      <c r="C2092" s="119" t="s">
        <v>195</v>
      </c>
      <c r="D2092" s="119" t="s">
        <v>1366</v>
      </c>
      <c r="E2092" s="119" t="s">
        <v>1357</v>
      </c>
      <c r="F2092" s="119"/>
      <c r="G2092" s="119" t="s">
        <v>210</v>
      </c>
      <c r="H2092" s="119" t="s">
        <v>1358</v>
      </c>
      <c r="I2092" s="119" t="s">
        <v>194</v>
      </c>
      <c r="J2092" s="119">
        <v>2040</v>
      </c>
      <c r="K2092" s="120">
        <v>7.0000000000000001E-3</v>
      </c>
    </row>
    <row r="2093" spans="1:11" x14ac:dyDescent="0.25">
      <c r="A2093" s="119" t="s">
        <v>1352</v>
      </c>
      <c r="B2093" s="119" t="s">
        <v>1353</v>
      </c>
      <c r="C2093" s="119" t="s">
        <v>195</v>
      </c>
      <c r="D2093" s="119" t="s">
        <v>1366</v>
      </c>
      <c r="E2093" s="119" t="s">
        <v>1357</v>
      </c>
      <c r="F2093" s="119"/>
      <c r="G2093" s="119" t="s">
        <v>210</v>
      </c>
      <c r="H2093" s="119" t="s">
        <v>1358</v>
      </c>
      <c r="I2093" s="119" t="s">
        <v>194</v>
      </c>
      <c r="J2093" s="119">
        <v>2050</v>
      </c>
      <c r="K2093" s="120">
        <v>7.0000000000000001E-3</v>
      </c>
    </row>
    <row r="2094" spans="1:11" x14ac:dyDescent="0.25">
      <c r="A2094" s="119" t="s">
        <v>1352</v>
      </c>
      <c r="B2094" s="119" t="s">
        <v>1353</v>
      </c>
      <c r="C2094" s="119" t="s">
        <v>195</v>
      </c>
      <c r="D2094" s="119" t="s">
        <v>354</v>
      </c>
      <c r="E2094" s="119" t="s">
        <v>1163</v>
      </c>
      <c r="F2094" s="119"/>
      <c r="G2094" s="119"/>
      <c r="H2094" s="119">
        <v>7</v>
      </c>
      <c r="I2094" s="119" t="s">
        <v>194</v>
      </c>
      <c r="J2094" s="119">
        <v>2015</v>
      </c>
      <c r="K2094" s="120">
        <v>2</v>
      </c>
    </row>
    <row r="2095" spans="1:11" x14ac:dyDescent="0.25">
      <c r="A2095" s="119" t="s">
        <v>1352</v>
      </c>
      <c r="B2095" s="119" t="s">
        <v>1353</v>
      </c>
      <c r="C2095" s="119" t="s">
        <v>195</v>
      </c>
      <c r="D2095" s="119" t="s">
        <v>354</v>
      </c>
      <c r="E2095" s="119" t="s">
        <v>1163</v>
      </c>
      <c r="F2095" s="119"/>
      <c r="G2095" s="119"/>
      <c r="H2095" s="119">
        <v>7</v>
      </c>
      <c r="I2095" s="119" t="s">
        <v>194</v>
      </c>
      <c r="J2095" s="119">
        <v>2020</v>
      </c>
      <c r="K2095" s="120">
        <v>2</v>
      </c>
    </row>
    <row r="2096" spans="1:11" x14ac:dyDescent="0.25">
      <c r="A2096" s="119" t="s">
        <v>1352</v>
      </c>
      <c r="B2096" s="119" t="s">
        <v>1353</v>
      </c>
      <c r="C2096" s="119" t="s">
        <v>195</v>
      </c>
      <c r="D2096" s="119" t="s">
        <v>354</v>
      </c>
      <c r="E2096" s="119" t="s">
        <v>1163</v>
      </c>
      <c r="F2096" s="119"/>
      <c r="G2096" s="119"/>
      <c r="H2096" s="119">
        <v>7</v>
      </c>
      <c r="I2096" s="119" t="s">
        <v>194</v>
      </c>
      <c r="J2096" s="119">
        <v>2030</v>
      </c>
      <c r="K2096" s="120">
        <v>2</v>
      </c>
    </row>
    <row r="2097" spans="1:11" x14ac:dyDescent="0.25">
      <c r="A2097" s="119" t="s">
        <v>1352</v>
      </c>
      <c r="B2097" s="119" t="s">
        <v>1353</v>
      </c>
      <c r="C2097" s="119" t="s">
        <v>195</v>
      </c>
      <c r="D2097" s="119" t="s">
        <v>354</v>
      </c>
      <c r="E2097" s="119" t="s">
        <v>1163</v>
      </c>
      <c r="F2097" s="119"/>
      <c r="G2097" s="119"/>
      <c r="H2097" s="119">
        <v>7</v>
      </c>
      <c r="I2097" s="119" t="s">
        <v>194</v>
      </c>
      <c r="J2097" s="119">
        <v>2040</v>
      </c>
      <c r="K2097" s="120">
        <v>2</v>
      </c>
    </row>
    <row r="2098" spans="1:11" x14ac:dyDescent="0.25">
      <c r="A2098" s="119" t="s">
        <v>1352</v>
      </c>
      <c r="B2098" s="119" t="s">
        <v>1353</v>
      </c>
      <c r="C2098" s="119" t="s">
        <v>195</v>
      </c>
      <c r="D2098" s="119" t="s">
        <v>354</v>
      </c>
      <c r="E2098" s="119" t="s">
        <v>1163</v>
      </c>
      <c r="F2098" s="119"/>
      <c r="G2098" s="119"/>
      <c r="H2098" s="119">
        <v>7</v>
      </c>
      <c r="I2098" s="119" t="s">
        <v>194</v>
      </c>
      <c r="J2098" s="119">
        <v>2050</v>
      </c>
      <c r="K2098" s="120">
        <v>2</v>
      </c>
    </row>
    <row r="2099" spans="1:11" x14ac:dyDescent="0.25">
      <c r="A2099" s="119" t="s">
        <v>1352</v>
      </c>
      <c r="B2099" s="119" t="s">
        <v>1353</v>
      </c>
      <c r="C2099" s="119" t="s">
        <v>195</v>
      </c>
      <c r="D2099" s="119" t="s">
        <v>215</v>
      </c>
      <c r="E2099" s="119" t="s">
        <v>202</v>
      </c>
      <c r="F2099" s="119"/>
      <c r="G2099" s="119"/>
      <c r="H2099" s="119"/>
      <c r="I2099" s="119" t="s">
        <v>194</v>
      </c>
      <c r="J2099" s="119">
        <v>2015</v>
      </c>
      <c r="K2099" s="120">
        <v>25</v>
      </c>
    </row>
    <row r="2100" spans="1:11" x14ac:dyDescent="0.25">
      <c r="A2100" s="119" t="s">
        <v>1352</v>
      </c>
      <c r="B2100" s="119" t="s">
        <v>1353</v>
      </c>
      <c r="C2100" s="119" t="s">
        <v>195</v>
      </c>
      <c r="D2100" s="119" t="s">
        <v>215</v>
      </c>
      <c r="E2100" s="119" t="s">
        <v>202</v>
      </c>
      <c r="F2100" s="119"/>
      <c r="G2100" s="119"/>
      <c r="H2100" s="119"/>
      <c r="I2100" s="119" t="s">
        <v>194</v>
      </c>
      <c r="J2100" s="119">
        <v>2020</v>
      </c>
      <c r="K2100" s="120">
        <v>25</v>
      </c>
    </row>
    <row r="2101" spans="1:11" x14ac:dyDescent="0.25">
      <c r="A2101" s="119" t="s">
        <v>1352</v>
      </c>
      <c r="B2101" s="119" t="s">
        <v>1353</v>
      </c>
      <c r="C2101" s="119" t="s">
        <v>195</v>
      </c>
      <c r="D2101" s="119" t="s">
        <v>215</v>
      </c>
      <c r="E2101" s="119" t="s">
        <v>202</v>
      </c>
      <c r="F2101" s="119"/>
      <c r="G2101" s="119"/>
      <c r="H2101" s="119"/>
      <c r="I2101" s="119" t="s">
        <v>194</v>
      </c>
      <c r="J2101" s="119">
        <v>2030</v>
      </c>
      <c r="K2101" s="120">
        <v>25</v>
      </c>
    </row>
    <row r="2102" spans="1:11" x14ac:dyDescent="0.25">
      <c r="A2102" s="119" t="s">
        <v>1352</v>
      </c>
      <c r="B2102" s="119" t="s">
        <v>1353</v>
      </c>
      <c r="C2102" s="119" t="s">
        <v>195</v>
      </c>
      <c r="D2102" s="119" t="s">
        <v>215</v>
      </c>
      <c r="E2102" s="119" t="s">
        <v>202</v>
      </c>
      <c r="F2102" s="119"/>
      <c r="G2102" s="119"/>
      <c r="H2102" s="119"/>
      <c r="I2102" s="119" t="s">
        <v>194</v>
      </c>
      <c r="J2102" s="119">
        <v>2040</v>
      </c>
      <c r="K2102" s="120">
        <v>25</v>
      </c>
    </row>
    <row r="2103" spans="1:11" x14ac:dyDescent="0.25">
      <c r="A2103" s="119" t="s">
        <v>1352</v>
      </c>
      <c r="B2103" s="119" t="s">
        <v>1353</v>
      </c>
      <c r="C2103" s="119" t="s">
        <v>195</v>
      </c>
      <c r="D2103" s="119" t="s">
        <v>215</v>
      </c>
      <c r="E2103" s="119" t="s">
        <v>202</v>
      </c>
      <c r="F2103" s="119"/>
      <c r="G2103" s="119"/>
      <c r="H2103" s="119"/>
      <c r="I2103" s="119" t="s">
        <v>194</v>
      </c>
      <c r="J2103" s="119">
        <v>2050</v>
      </c>
      <c r="K2103" s="120">
        <v>25</v>
      </c>
    </row>
    <row r="2104" spans="1:11" x14ac:dyDescent="0.25">
      <c r="A2104" s="119" t="s">
        <v>1352</v>
      </c>
      <c r="B2104" s="119" t="s">
        <v>1353</v>
      </c>
      <c r="C2104" s="119" t="s">
        <v>195</v>
      </c>
      <c r="D2104" s="119" t="s">
        <v>1367</v>
      </c>
      <c r="E2104" s="119" t="s">
        <v>1228</v>
      </c>
      <c r="F2104" s="119"/>
      <c r="G2104" s="119" t="s">
        <v>1229</v>
      </c>
      <c r="H2104" s="119"/>
      <c r="I2104" s="119" t="s">
        <v>987</v>
      </c>
      <c r="J2104" s="119">
        <v>2020</v>
      </c>
      <c r="K2104" s="120">
        <v>0.5</v>
      </c>
    </row>
    <row r="2105" spans="1:11" x14ac:dyDescent="0.25">
      <c r="A2105" s="119" t="s">
        <v>1352</v>
      </c>
      <c r="B2105" s="119" t="s">
        <v>1353</v>
      </c>
      <c r="C2105" s="119" t="s">
        <v>195</v>
      </c>
      <c r="D2105" s="119" t="s">
        <v>1367</v>
      </c>
      <c r="E2105" s="119" t="s">
        <v>1228</v>
      </c>
      <c r="F2105" s="119"/>
      <c r="G2105" s="119" t="s">
        <v>1229</v>
      </c>
      <c r="H2105" s="119"/>
      <c r="I2105" s="119" t="s">
        <v>987</v>
      </c>
      <c r="J2105" s="119">
        <v>2050</v>
      </c>
      <c r="K2105" s="120">
        <v>0.5</v>
      </c>
    </row>
    <row r="2106" spans="1:11" x14ac:dyDescent="0.25">
      <c r="A2106" s="119" t="s">
        <v>1352</v>
      </c>
      <c r="B2106" s="119" t="s">
        <v>1353</v>
      </c>
      <c r="C2106" s="119" t="s">
        <v>195</v>
      </c>
      <c r="D2106" s="119" t="s">
        <v>1367</v>
      </c>
      <c r="E2106" s="119" t="s">
        <v>1228</v>
      </c>
      <c r="F2106" s="119"/>
      <c r="G2106" s="119" t="s">
        <v>1229</v>
      </c>
      <c r="H2106" s="119"/>
      <c r="I2106" s="119" t="s">
        <v>988</v>
      </c>
      <c r="J2106" s="119">
        <v>2020</v>
      </c>
      <c r="K2106" s="120">
        <v>2</v>
      </c>
    </row>
    <row r="2107" spans="1:11" x14ac:dyDescent="0.25">
      <c r="A2107" s="119" t="s">
        <v>1352</v>
      </c>
      <c r="B2107" s="119" t="s">
        <v>1353</v>
      </c>
      <c r="C2107" s="119" t="s">
        <v>195</v>
      </c>
      <c r="D2107" s="119" t="s">
        <v>1367</v>
      </c>
      <c r="E2107" s="119" t="s">
        <v>1228</v>
      </c>
      <c r="F2107" s="119"/>
      <c r="G2107" s="119" t="s">
        <v>1229</v>
      </c>
      <c r="H2107" s="119"/>
      <c r="I2107" s="119" t="s">
        <v>988</v>
      </c>
      <c r="J2107" s="119">
        <v>2050</v>
      </c>
      <c r="K2107" s="120">
        <v>1</v>
      </c>
    </row>
    <row r="2108" spans="1:11" x14ac:dyDescent="0.25">
      <c r="A2108" s="119" t="s">
        <v>1352</v>
      </c>
      <c r="B2108" s="119" t="s">
        <v>1353</v>
      </c>
      <c r="C2108" s="119" t="s">
        <v>195</v>
      </c>
      <c r="D2108" s="119" t="s">
        <v>1367</v>
      </c>
      <c r="E2108" s="119" t="s">
        <v>1228</v>
      </c>
      <c r="F2108" s="119"/>
      <c r="G2108" s="119" t="s">
        <v>1229</v>
      </c>
      <c r="H2108" s="119"/>
      <c r="I2108" s="119" t="s">
        <v>194</v>
      </c>
      <c r="J2108" s="119">
        <v>2015</v>
      </c>
      <c r="K2108" s="120">
        <v>500</v>
      </c>
    </row>
    <row r="2109" spans="1:11" x14ac:dyDescent="0.25">
      <c r="A2109" s="119" t="s">
        <v>1352</v>
      </c>
      <c r="B2109" s="119" t="s">
        <v>1353</v>
      </c>
      <c r="C2109" s="119" t="s">
        <v>195</v>
      </c>
      <c r="D2109" s="119" t="s">
        <v>1367</v>
      </c>
      <c r="E2109" s="119" t="s">
        <v>1228</v>
      </c>
      <c r="F2109" s="119"/>
      <c r="G2109" s="119" t="s">
        <v>1229</v>
      </c>
      <c r="H2109" s="119"/>
      <c r="I2109" s="119" t="s">
        <v>194</v>
      </c>
      <c r="J2109" s="119">
        <v>2020</v>
      </c>
      <c r="K2109" s="120">
        <v>500</v>
      </c>
    </row>
    <row r="2110" spans="1:11" x14ac:dyDescent="0.25">
      <c r="A2110" s="119" t="s">
        <v>1352</v>
      </c>
      <c r="B2110" s="119" t="s">
        <v>1353</v>
      </c>
      <c r="C2110" s="119" t="s">
        <v>195</v>
      </c>
      <c r="D2110" s="119" t="s">
        <v>1367</v>
      </c>
      <c r="E2110" s="119" t="s">
        <v>1228</v>
      </c>
      <c r="F2110" s="119"/>
      <c r="G2110" s="119" t="s">
        <v>1229</v>
      </c>
      <c r="H2110" s="119"/>
      <c r="I2110" s="119" t="s">
        <v>194</v>
      </c>
      <c r="J2110" s="119">
        <v>2030</v>
      </c>
      <c r="K2110" s="120">
        <v>750</v>
      </c>
    </row>
    <row r="2111" spans="1:11" x14ac:dyDescent="0.25">
      <c r="A2111" s="119" t="s">
        <v>1352</v>
      </c>
      <c r="B2111" s="119" t="s">
        <v>1353</v>
      </c>
      <c r="C2111" s="119" t="s">
        <v>195</v>
      </c>
      <c r="D2111" s="119" t="s">
        <v>1367</v>
      </c>
      <c r="E2111" s="119" t="s">
        <v>1228</v>
      </c>
      <c r="F2111" s="119"/>
      <c r="G2111" s="119" t="s">
        <v>1229</v>
      </c>
      <c r="H2111" s="119"/>
      <c r="I2111" s="119" t="s">
        <v>194</v>
      </c>
      <c r="J2111" s="119">
        <v>2040</v>
      </c>
      <c r="K2111" s="120">
        <v>850</v>
      </c>
    </row>
    <row r="2112" spans="1:11" x14ac:dyDescent="0.25">
      <c r="A2112" s="119" t="s">
        <v>1352</v>
      </c>
      <c r="B2112" s="119" t="s">
        <v>1353</v>
      </c>
      <c r="C2112" s="119" t="s">
        <v>195</v>
      </c>
      <c r="D2112" s="119" t="s">
        <v>1367</v>
      </c>
      <c r="E2112" s="119" t="s">
        <v>1228</v>
      </c>
      <c r="F2112" s="119"/>
      <c r="G2112" s="119" t="s">
        <v>1229</v>
      </c>
      <c r="H2112" s="119"/>
      <c r="I2112" s="119" t="s">
        <v>194</v>
      </c>
      <c r="J2112" s="119">
        <v>2050</v>
      </c>
      <c r="K2112" s="120">
        <v>1000</v>
      </c>
    </row>
    <row r="2113" spans="1:11" x14ac:dyDescent="0.25">
      <c r="A2113" s="119" t="s">
        <v>1352</v>
      </c>
      <c r="B2113" s="119" t="s">
        <v>1353</v>
      </c>
      <c r="C2113" s="119" t="s">
        <v>195</v>
      </c>
      <c r="D2113" s="119" t="s">
        <v>1368</v>
      </c>
      <c r="E2113" s="119" t="s">
        <v>1090</v>
      </c>
      <c r="F2113" s="119"/>
      <c r="G2113" s="119" t="s">
        <v>1232</v>
      </c>
      <c r="H2113" s="119"/>
      <c r="I2113" s="119" t="s">
        <v>987</v>
      </c>
      <c r="J2113" s="119">
        <v>2020</v>
      </c>
      <c r="K2113" s="120">
        <v>0.5</v>
      </c>
    </row>
    <row r="2114" spans="1:11" x14ac:dyDescent="0.25">
      <c r="A2114" s="119" t="s">
        <v>1352</v>
      </c>
      <c r="B2114" s="119" t="s">
        <v>1353</v>
      </c>
      <c r="C2114" s="119" t="s">
        <v>195</v>
      </c>
      <c r="D2114" s="119" t="s">
        <v>1368</v>
      </c>
      <c r="E2114" s="119" t="s">
        <v>1090</v>
      </c>
      <c r="F2114" s="119"/>
      <c r="G2114" s="119" t="s">
        <v>1232</v>
      </c>
      <c r="H2114" s="119"/>
      <c r="I2114" s="119" t="s">
        <v>987</v>
      </c>
      <c r="J2114" s="119">
        <v>2050</v>
      </c>
      <c r="K2114" s="120">
        <v>0.5</v>
      </c>
    </row>
    <row r="2115" spans="1:11" x14ac:dyDescent="0.25">
      <c r="A2115" s="119" t="s">
        <v>1352</v>
      </c>
      <c r="B2115" s="119" t="s">
        <v>1353</v>
      </c>
      <c r="C2115" s="119" t="s">
        <v>195</v>
      </c>
      <c r="D2115" s="119" t="s">
        <v>1368</v>
      </c>
      <c r="E2115" s="119" t="s">
        <v>1090</v>
      </c>
      <c r="F2115" s="119"/>
      <c r="G2115" s="119" t="s">
        <v>1232</v>
      </c>
      <c r="H2115" s="119"/>
      <c r="I2115" s="119" t="s">
        <v>988</v>
      </c>
      <c r="J2115" s="119">
        <v>2020</v>
      </c>
      <c r="K2115" s="120">
        <v>2</v>
      </c>
    </row>
    <row r="2116" spans="1:11" x14ac:dyDescent="0.25">
      <c r="A2116" s="119" t="s">
        <v>1352</v>
      </c>
      <c r="B2116" s="119" t="s">
        <v>1353</v>
      </c>
      <c r="C2116" s="119" t="s">
        <v>195</v>
      </c>
      <c r="D2116" s="119" t="s">
        <v>1368</v>
      </c>
      <c r="E2116" s="119" t="s">
        <v>1090</v>
      </c>
      <c r="F2116" s="119"/>
      <c r="G2116" s="119" t="s">
        <v>1232</v>
      </c>
      <c r="H2116" s="119"/>
      <c r="I2116" s="119" t="s">
        <v>988</v>
      </c>
      <c r="J2116" s="119">
        <v>2050</v>
      </c>
      <c r="K2116" s="120">
        <v>1</v>
      </c>
    </row>
    <row r="2117" spans="1:11" x14ac:dyDescent="0.25">
      <c r="A2117" s="119" t="s">
        <v>1352</v>
      </c>
      <c r="B2117" s="119" t="s">
        <v>1353</v>
      </c>
      <c r="C2117" s="119" t="s">
        <v>195</v>
      </c>
      <c r="D2117" s="119" t="s">
        <v>1368</v>
      </c>
      <c r="E2117" s="119" t="s">
        <v>1090</v>
      </c>
      <c r="F2117" s="119"/>
      <c r="G2117" s="119" t="s">
        <v>1232</v>
      </c>
      <c r="H2117" s="119"/>
      <c r="I2117" s="119" t="s">
        <v>194</v>
      </c>
      <c r="J2117" s="119">
        <v>2015</v>
      </c>
      <c r="K2117" s="120">
        <v>730</v>
      </c>
    </row>
    <row r="2118" spans="1:11" x14ac:dyDescent="0.25">
      <c r="A2118" s="119" t="s">
        <v>1352</v>
      </c>
      <c r="B2118" s="119" t="s">
        <v>1353</v>
      </c>
      <c r="C2118" s="119" t="s">
        <v>195</v>
      </c>
      <c r="D2118" s="119" t="s">
        <v>1368</v>
      </c>
      <c r="E2118" s="119" t="s">
        <v>1090</v>
      </c>
      <c r="F2118" s="119"/>
      <c r="G2118" s="119" t="s">
        <v>1232</v>
      </c>
      <c r="H2118" s="119"/>
      <c r="I2118" s="119" t="s">
        <v>194</v>
      </c>
      <c r="J2118" s="119">
        <v>2020</v>
      </c>
      <c r="K2118" s="120">
        <v>730</v>
      </c>
    </row>
    <row r="2119" spans="1:11" x14ac:dyDescent="0.25">
      <c r="A2119" s="119" t="s">
        <v>1352</v>
      </c>
      <c r="B2119" s="119" t="s">
        <v>1353</v>
      </c>
      <c r="C2119" s="119" t="s">
        <v>195</v>
      </c>
      <c r="D2119" s="119" t="s">
        <v>1368</v>
      </c>
      <c r="E2119" s="119" t="s">
        <v>1090</v>
      </c>
      <c r="F2119" s="119"/>
      <c r="G2119" s="119" t="s">
        <v>1232</v>
      </c>
      <c r="H2119" s="119"/>
      <c r="I2119" s="119" t="s">
        <v>194</v>
      </c>
      <c r="J2119" s="119">
        <v>2030</v>
      </c>
      <c r="K2119" s="120">
        <v>1100</v>
      </c>
    </row>
    <row r="2120" spans="1:11" x14ac:dyDescent="0.25">
      <c r="A2120" s="119" t="s">
        <v>1352</v>
      </c>
      <c r="B2120" s="119" t="s">
        <v>1353</v>
      </c>
      <c r="C2120" s="119" t="s">
        <v>195</v>
      </c>
      <c r="D2120" s="119" t="s">
        <v>1368</v>
      </c>
      <c r="E2120" s="119" t="s">
        <v>1090</v>
      </c>
      <c r="F2120" s="119"/>
      <c r="G2120" s="119" t="s">
        <v>1232</v>
      </c>
      <c r="H2120" s="119"/>
      <c r="I2120" s="119" t="s">
        <v>194</v>
      </c>
      <c r="J2120" s="119">
        <v>2040</v>
      </c>
      <c r="K2120" s="120">
        <v>1250</v>
      </c>
    </row>
    <row r="2121" spans="1:11" x14ac:dyDescent="0.25">
      <c r="A2121" s="119" t="s">
        <v>1352</v>
      </c>
      <c r="B2121" s="119" t="s">
        <v>1353</v>
      </c>
      <c r="C2121" s="119" t="s">
        <v>195</v>
      </c>
      <c r="D2121" s="119" t="s">
        <v>1368</v>
      </c>
      <c r="E2121" s="119" t="s">
        <v>1090</v>
      </c>
      <c r="F2121" s="119"/>
      <c r="G2121" s="119" t="s">
        <v>1232</v>
      </c>
      <c r="H2121" s="119"/>
      <c r="I2121" s="119" t="s">
        <v>194</v>
      </c>
      <c r="J2121" s="119">
        <v>2050</v>
      </c>
      <c r="K2121" s="120">
        <v>1460</v>
      </c>
    </row>
    <row r="2122" spans="1:11" x14ac:dyDescent="0.25">
      <c r="A2122" s="119" t="s">
        <v>1352</v>
      </c>
      <c r="B2122" s="119" t="s">
        <v>1353</v>
      </c>
      <c r="C2122" s="119" t="s">
        <v>233</v>
      </c>
      <c r="D2122" s="119" t="s">
        <v>1233</v>
      </c>
      <c r="E2122" s="119" t="s">
        <v>1074</v>
      </c>
      <c r="F2122" s="119"/>
      <c r="G2122" s="119"/>
      <c r="H2122" s="119"/>
      <c r="I2122" s="119" t="s">
        <v>194</v>
      </c>
      <c r="J2122" s="119">
        <v>2015</v>
      </c>
      <c r="K2122" s="120">
        <v>75</v>
      </c>
    </row>
    <row r="2123" spans="1:11" x14ac:dyDescent="0.25">
      <c r="A2123" s="119" t="s">
        <v>1352</v>
      </c>
      <c r="B2123" s="119" t="s">
        <v>1353</v>
      </c>
      <c r="C2123" s="119" t="s">
        <v>233</v>
      </c>
      <c r="D2123" s="119" t="s">
        <v>1233</v>
      </c>
      <c r="E2123" s="119" t="s">
        <v>1074</v>
      </c>
      <c r="F2123" s="119"/>
      <c r="G2123" s="119"/>
      <c r="H2123" s="119"/>
      <c r="I2123" s="119" t="s">
        <v>194</v>
      </c>
      <c r="J2123" s="119">
        <v>2020</v>
      </c>
      <c r="K2123" s="120">
        <v>75</v>
      </c>
    </row>
    <row r="2124" spans="1:11" x14ac:dyDescent="0.25">
      <c r="A2124" s="119" t="s">
        <v>1352</v>
      </c>
      <c r="B2124" s="119" t="s">
        <v>1353</v>
      </c>
      <c r="C2124" s="119" t="s">
        <v>233</v>
      </c>
      <c r="D2124" s="119" t="s">
        <v>1233</v>
      </c>
      <c r="E2124" s="119" t="s">
        <v>1074</v>
      </c>
      <c r="F2124" s="119"/>
      <c r="G2124" s="119"/>
      <c r="H2124" s="119"/>
      <c r="I2124" s="119" t="s">
        <v>194</v>
      </c>
      <c r="J2124" s="119">
        <v>2030</v>
      </c>
      <c r="K2124" s="120">
        <v>75</v>
      </c>
    </row>
    <row r="2125" spans="1:11" x14ac:dyDescent="0.25">
      <c r="A2125" s="119" t="s">
        <v>1352</v>
      </c>
      <c r="B2125" s="119" t="s">
        <v>1353</v>
      </c>
      <c r="C2125" s="119" t="s">
        <v>233</v>
      </c>
      <c r="D2125" s="119" t="s">
        <v>1233</v>
      </c>
      <c r="E2125" s="119" t="s">
        <v>1074</v>
      </c>
      <c r="F2125" s="119"/>
      <c r="G2125" s="119"/>
      <c r="H2125" s="119"/>
      <c r="I2125" s="119" t="s">
        <v>194</v>
      </c>
      <c r="J2125" s="119">
        <v>2040</v>
      </c>
      <c r="K2125" s="120">
        <v>75</v>
      </c>
    </row>
    <row r="2126" spans="1:11" x14ac:dyDescent="0.25">
      <c r="A2126" s="119" t="s">
        <v>1352</v>
      </c>
      <c r="B2126" s="119" t="s">
        <v>1353</v>
      </c>
      <c r="C2126" s="119" t="s">
        <v>233</v>
      </c>
      <c r="D2126" s="119" t="s">
        <v>1233</v>
      </c>
      <c r="E2126" s="119" t="s">
        <v>1074</v>
      </c>
      <c r="F2126" s="119"/>
      <c r="G2126" s="119"/>
      <c r="H2126" s="119"/>
      <c r="I2126" s="119" t="s">
        <v>194</v>
      </c>
      <c r="J2126" s="119">
        <v>2050</v>
      </c>
      <c r="K2126" s="120">
        <v>75</v>
      </c>
    </row>
    <row r="2127" spans="1:11" x14ac:dyDescent="0.25">
      <c r="A2127" s="119" t="s">
        <v>1352</v>
      </c>
      <c r="B2127" s="119" t="s">
        <v>1353</v>
      </c>
      <c r="C2127" s="119" t="s">
        <v>233</v>
      </c>
      <c r="D2127" s="119" t="s">
        <v>1234</v>
      </c>
      <c r="E2127" s="119" t="s">
        <v>1074</v>
      </c>
      <c r="F2127" s="119"/>
      <c r="G2127" s="119"/>
      <c r="H2127" s="119"/>
      <c r="I2127" s="119" t="s">
        <v>194</v>
      </c>
      <c r="J2127" s="119">
        <v>2015</v>
      </c>
      <c r="K2127" s="120">
        <v>25</v>
      </c>
    </row>
    <row r="2128" spans="1:11" x14ac:dyDescent="0.25">
      <c r="A2128" s="119" t="s">
        <v>1352</v>
      </c>
      <c r="B2128" s="119" t="s">
        <v>1353</v>
      </c>
      <c r="C2128" s="119" t="s">
        <v>233</v>
      </c>
      <c r="D2128" s="119" t="s">
        <v>1234</v>
      </c>
      <c r="E2128" s="119" t="s">
        <v>1074</v>
      </c>
      <c r="F2128" s="119"/>
      <c r="G2128" s="119"/>
      <c r="H2128" s="119"/>
      <c r="I2128" s="119" t="s">
        <v>194</v>
      </c>
      <c r="J2128" s="119">
        <v>2020</v>
      </c>
      <c r="K2128" s="120">
        <v>25</v>
      </c>
    </row>
    <row r="2129" spans="1:11" x14ac:dyDescent="0.25">
      <c r="A2129" s="119" t="s">
        <v>1352</v>
      </c>
      <c r="B2129" s="119" t="s">
        <v>1353</v>
      </c>
      <c r="C2129" s="119" t="s">
        <v>233</v>
      </c>
      <c r="D2129" s="119" t="s">
        <v>1234</v>
      </c>
      <c r="E2129" s="119" t="s">
        <v>1074</v>
      </c>
      <c r="F2129" s="119"/>
      <c r="G2129" s="119"/>
      <c r="H2129" s="119"/>
      <c r="I2129" s="119" t="s">
        <v>194</v>
      </c>
      <c r="J2129" s="119">
        <v>2030</v>
      </c>
      <c r="K2129" s="120">
        <v>25</v>
      </c>
    </row>
    <row r="2130" spans="1:11" x14ac:dyDescent="0.25">
      <c r="A2130" s="119" t="s">
        <v>1352</v>
      </c>
      <c r="B2130" s="119" t="s">
        <v>1353</v>
      </c>
      <c r="C2130" s="119" t="s">
        <v>233</v>
      </c>
      <c r="D2130" s="119" t="s">
        <v>1234</v>
      </c>
      <c r="E2130" s="119" t="s">
        <v>1074</v>
      </c>
      <c r="F2130" s="119"/>
      <c r="G2130" s="119"/>
      <c r="H2130" s="119"/>
      <c r="I2130" s="119" t="s">
        <v>194</v>
      </c>
      <c r="J2130" s="119">
        <v>2040</v>
      </c>
      <c r="K2130" s="120">
        <v>25</v>
      </c>
    </row>
    <row r="2131" spans="1:11" x14ac:dyDescent="0.25">
      <c r="A2131" s="119" t="s">
        <v>1352</v>
      </c>
      <c r="B2131" s="119" t="s">
        <v>1353</v>
      </c>
      <c r="C2131" s="119" t="s">
        <v>233</v>
      </c>
      <c r="D2131" s="119" t="s">
        <v>1234</v>
      </c>
      <c r="E2131" s="119" t="s">
        <v>1074</v>
      </c>
      <c r="F2131" s="119"/>
      <c r="G2131" s="119"/>
      <c r="H2131" s="119"/>
      <c r="I2131" s="119" t="s">
        <v>194</v>
      </c>
      <c r="J2131" s="119">
        <v>2050</v>
      </c>
      <c r="K2131" s="120">
        <v>25</v>
      </c>
    </row>
    <row r="2132" spans="1:11" x14ac:dyDescent="0.25">
      <c r="A2132" s="119" t="s">
        <v>1352</v>
      </c>
      <c r="B2132" s="119" t="s">
        <v>1353</v>
      </c>
      <c r="C2132" s="119" t="s">
        <v>233</v>
      </c>
      <c r="D2132" s="119" t="s">
        <v>1330</v>
      </c>
      <c r="E2132" s="119" t="s">
        <v>1331</v>
      </c>
      <c r="F2132" s="119"/>
      <c r="G2132" s="119" t="s">
        <v>1369</v>
      </c>
      <c r="H2132" s="119">
        <v>7</v>
      </c>
      <c r="I2132" s="119" t="s">
        <v>987</v>
      </c>
      <c r="J2132" s="119">
        <v>2020</v>
      </c>
      <c r="K2132" s="120">
        <v>0.9</v>
      </c>
    </row>
    <row r="2133" spans="1:11" x14ac:dyDescent="0.25">
      <c r="A2133" s="119" t="s">
        <v>1352</v>
      </c>
      <c r="B2133" s="119" t="s">
        <v>1353</v>
      </c>
      <c r="C2133" s="119" t="s">
        <v>233</v>
      </c>
      <c r="D2133" s="119" t="s">
        <v>1330</v>
      </c>
      <c r="E2133" s="119" t="s">
        <v>1331</v>
      </c>
      <c r="F2133" s="119"/>
      <c r="G2133" s="119" t="s">
        <v>1369</v>
      </c>
      <c r="H2133" s="119">
        <v>7</v>
      </c>
      <c r="I2133" s="119" t="s">
        <v>987</v>
      </c>
      <c r="J2133" s="119">
        <v>2050</v>
      </c>
      <c r="K2133" s="120">
        <v>0.9</v>
      </c>
    </row>
    <row r="2134" spans="1:11" x14ac:dyDescent="0.25">
      <c r="A2134" s="119" t="s">
        <v>1352</v>
      </c>
      <c r="B2134" s="119" t="s">
        <v>1353</v>
      </c>
      <c r="C2134" s="119" t="s">
        <v>233</v>
      </c>
      <c r="D2134" s="119" t="s">
        <v>1330</v>
      </c>
      <c r="E2134" s="119" t="s">
        <v>1331</v>
      </c>
      <c r="F2134" s="119"/>
      <c r="G2134" s="119" t="s">
        <v>1369</v>
      </c>
      <c r="H2134" s="119">
        <v>7</v>
      </c>
      <c r="I2134" s="119" t="s">
        <v>988</v>
      </c>
      <c r="J2134" s="119">
        <v>2020</v>
      </c>
      <c r="K2134" s="120">
        <v>1.1000000000000001</v>
      </c>
    </row>
    <row r="2135" spans="1:11" x14ac:dyDescent="0.25">
      <c r="A2135" s="119" t="s">
        <v>1352</v>
      </c>
      <c r="B2135" s="119" t="s">
        <v>1353</v>
      </c>
      <c r="C2135" s="119" t="s">
        <v>233</v>
      </c>
      <c r="D2135" s="119" t="s">
        <v>1330</v>
      </c>
      <c r="E2135" s="119" t="s">
        <v>1331</v>
      </c>
      <c r="F2135" s="119"/>
      <c r="G2135" s="119" t="s">
        <v>1369</v>
      </c>
      <c r="H2135" s="119">
        <v>7</v>
      </c>
      <c r="I2135" s="119" t="s">
        <v>988</v>
      </c>
      <c r="J2135" s="119">
        <v>2050</v>
      </c>
      <c r="K2135" s="120">
        <v>1.1000000000000001</v>
      </c>
    </row>
    <row r="2136" spans="1:11" x14ac:dyDescent="0.25">
      <c r="A2136" s="119" t="s">
        <v>1352</v>
      </c>
      <c r="B2136" s="119" t="s">
        <v>1353</v>
      </c>
      <c r="C2136" s="119" t="s">
        <v>233</v>
      </c>
      <c r="D2136" s="119" t="s">
        <v>1330</v>
      </c>
      <c r="E2136" s="119" t="s">
        <v>1331</v>
      </c>
      <c r="F2136" s="119"/>
      <c r="G2136" s="119" t="s">
        <v>1369</v>
      </c>
      <c r="H2136" s="119">
        <v>7</v>
      </c>
      <c r="I2136" s="119" t="s">
        <v>194</v>
      </c>
      <c r="J2136" s="119">
        <v>2015</v>
      </c>
      <c r="K2136" s="120">
        <v>3.558085749866572E-2</v>
      </c>
    </row>
    <row r="2137" spans="1:11" x14ac:dyDescent="0.25">
      <c r="A2137" s="119" t="s">
        <v>1352</v>
      </c>
      <c r="B2137" s="119" t="s">
        <v>1353</v>
      </c>
      <c r="C2137" s="119" t="s">
        <v>233</v>
      </c>
      <c r="D2137" s="119" t="s">
        <v>1330</v>
      </c>
      <c r="E2137" s="119" t="s">
        <v>1331</v>
      </c>
      <c r="F2137" s="119"/>
      <c r="G2137" s="119" t="s">
        <v>1369</v>
      </c>
      <c r="H2137" s="119">
        <v>7</v>
      </c>
      <c r="I2137" s="119" t="s">
        <v>194</v>
      </c>
      <c r="J2137" s="119">
        <v>2020</v>
      </c>
      <c r="K2137" s="120">
        <v>3.558085749866572E-2</v>
      </c>
    </row>
    <row r="2138" spans="1:11" x14ac:dyDescent="0.25">
      <c r="A2138" s="119" t="s">
        <v>1352</v>
      </c>
      <c r="B2138" s="119" t="s">
        <v>1353</v>
      </c>
      <c r="C2138" s="119" t="s">
        <v>233</v>
      </c>
      <c r="D2138" s="119" t="s">
        <v>1330</v>
      </c>
      <c r="E2138" s="119" t="s">
        <v>1331</v>
      </c>
      <c r="F2138" s="119"/>
      <c r="G2138" s="119" t="s">
        <v>1369</v>
      </c>
      <c r="H2138" s="119">
        <v>7</v>
      </c>
      <c r="I2138" s="119" t="s">
        <v>194</v>
      </c>
      <c r="J2138" s="119">
        <v>2030</v>
      </c>
      <c r="K2138" s="120">
        <v>3.5419126328217233E-2</v>
      </c>
    </row>
    <row r="2139" spans="1:11" x14ac:dyDescent="0.25">
      <c r="A2139" s="119" t="s">
        <v>1352</v>
      </c>
      <c r="B2139" s="119" t="s">
        <v>1353</v>
      </c>
      <c r="C2139" s="119" t="s">
        <v>233</v>
      </c>
      <c r="D2139" s="119" t="s">
        <v>1330</v>
      </c>
      <c r="E2139" s="119" t="s">
        <v>1331</v>
      </c>
      <c r="F2139" s="119"/>
      <c r="G2139" s="119" t="s">
        <v>1369</v>
      </c>
      <c r="H2139" s="119">
        <v>7</v>
      </c>
      <c r="I2139" s="119" t="s">
        <v>194</v>
      </c>
      <c r="J2139" s="119">
        <v>2040</v>
      </c>
      <c r="K2139" s="120">
        <v>3.5324675324675321E-2</v>
      </c>
    </row>
    <row r="2140" spans="1:11" x14ac:dyDescent="0.25">
      <c r="A2140" s="119" t="s">
        <v>1352</v>
      </c>
      <c r="B2140" s="119" t="s">
        <v>1353</v>
      </c>
      <c r="C2140" s="119" t="s">
        <v>233</v>
      </c>
      <c r="D2140" s="119" t="s">
        <v>1330</v>
      </c>
      <c r="E2140" s="119" t="s">
        <v>1331</v>
      </c>
      <c r="F2140" s="119"/>
      <c r="G2140" s="119" t="s">
        <v>1369</v>
      </c>
      <c r="H2140" s="119">
        <v>7</v>
      </c>
      <c r="I2140" s="119" t="s">
        <v>194</v>
      </c>
      <c r="J2140" s="119">
        <v>2050</v>
      </c>
      <c r="K2140" s="120">
        <v>3.558085749866572E-2</v>
      </c>
    </row>
    <row r="2141" spans="1:11" x14ac:dyDescent="0.25">
      <c r="A2141" s="119" t="s">
        <v>1352</v>
      </c>
      <c r="B2141" s="119" t="s">
        <v>1353</v>
      </c>
      <c r="C2141" s="119" t="s">
        <v>233</v>
      </c>
      <c r="D2141" s="119" t="s">
        <v>1333</v>
      </c>
      <c r="E2141" s="119" t="s">
        <v>1334</v>
      </c>
      <c r="F2141" s="119"/>
      <c r="G2141" s="119" t="s">
        <v>1370</v>
      </c>
      <c r="H2141" s="119" t="s">
        <v>1371</v>
      </c>
      <c r="I2141" s="119" t="s">
        <v>987</v>
      </c>
      <c r="J2141" s="119">
        <v>2020</v>
      </c>
      <c r="K2141" s="120">
        <v>0.9</v>
      </c>
    </row>
    <row r="2142" spans="1:11" x14ac:dyDescent="0.25">
      <c r="A2142" s="119" t="s">
        <v>1352</v>
      </c>
      <c r="B2142" s="119" t="s">
        <v>1353</v>
      </c>
      <c r="C2142" s="119" t="s">
        <v>233</v>
      </c>
      <c r="D2142" s="119" t="s">
        <v>1333</v>
      </c>
      <c r="E2142" s="119" t="s">
        <v>1334</v>
      </c>
      <c r="F2142" s="119"/>
      <c r="G2142" s="119" t="s">
        <v>1370</v>
      </c>
      <c r="H2142" s="119" t="s">
        <v>1371</v>
      </c>
      <c r="I2142" s="119" t="s">
        <v>987</v>
      </c>
      <c r="J2142" s="119">
        <v>2050</v>
      </c>
      <c r="K2142" s="120">
        <v>0.9</v>
      </c>
    </row>
    <row r="2143" spans="1:11" x14ac:dyDescent="0.25">
      <c r="A2143" s="119" t="s">
        <v>1352</v>
      </c>
      <c r="B2143" s="119" t="s">
        <v>1353</v>
      </c>
      <c r="C2143" s="119" t="s">
        <v>233</v>
      </c>
      <c r="D2143" s="119" t="s">
        <v>1333</v>
      </c>
      <c r="E2143" s="119" t="s">
        <v>1334</v>
      </c>
      <c r="F2143" s="119"/>
      <c r="G2143" s="119" t="s">
        <v>1370</v>
      </c>
      <c r="H2143" s="119" t="s">
        <v>1371</v>
      </c>
      <c r="I2143" s="119" t="s">
        <v>988</v>
      </c>
      <c r="J2143" s="119">
        <v>2020</v>
      </c>
      <c r="K2143" s="120">
        <v>1.1000000000000001</v>
      </c>
    </row>
    <row r="2144" spans="1:11" x14ac:dyDescent="0.25">
      <c r="A2144" s="119" t="s">
        <v>1352</v>
      </c>
      <c r="B2144" s="119" t="s">
        <v>1353</v>
      </c>
      <c r="C2144" s="119" t="s">
        <v>233</v>
      </c>
      <c r="D2144" s="119" t="s">
        <v>1333</v>
      </c>
      <c r="E2144" s="119" t="s">
        <v>1334</v>
      </c>
      <c r="F2144" s="119"/>
      <c r="G2144" s="119" t="s">
        <v>1370</v>
      </c>
      <c r="H2144" s="119" t="s">
        <v>1371</v>
      </c>
      <c r="I2144" s="119" t="s">
        <v>988</v>
      </c>
      <c r="J2144" s="119">
        <v>2050</v>
      </c>
      <c r="K2144" s="120">
        <v>1.1000000000000001</v>
      </c>
    </row>
    <row r="2145" spans="1:11" x14ac:dyDescent="0.25">
      <c r="A2145" s="119" t="s">
        <v>1352</v>
      </c>
      <c r="B2145" s="119" t="s">
        <v>1353</v>
      </c>
      <c r="C2145" s="119" t="s">
        <v>233</v>
      </c>
      <c r="D2145" s="119" t="s">
        <v>1333</v>
      </c>
      <c r="E2145" s="119" t="s">
        <v>1334</v>
      </c>
      <c r="F2145" s="119"/>
      <c r="G2145" s="119" t="s">
        <v>1370</v>
      </c>
      <c r="H2145" s="119" t="s">
        <v>1371</v>
      </c>
      <c r="I2145" s="119" t="s">
        <v>194</v>
      </c>
      <c r="J2145" s="119">
        <v>2015</v>
      </c>
      <c r="K2145" s="120">
        <v>0.76498843622131285</v>
      </c>
    </row>
    <row r="2146" spans="1:11" x14ac:dyDescent="0.25">
      <c r="A2146" s="119" t="s">
        <v>1352</v>
      </c>
      <c r="B2146" s="119" t="s">
        <v>1353</v>
      </c>
      <c r="C2146" s="119" t="s">
        <v>233</v>
      </c>
      <c r="D2146" s="119" t="s">
        <v>1333</v>
      </c>
      <c r="E2146" s="119" t="s">
        <v>1334</v>
      </c>
      <c r="F2146" s="119"/>
      <c r="G2146" s="119" t="s">
        <v>1370</v>
      </c>
      <c r="H2146" s="119" t="s">
        <v>1371</v>
      </c>
      <c r="I2146" s="119" t="s">
        <v>194</v>
      </c>
      <c r="J2146" s="119">
        <v>2020</v>
      </c>
      <c r="K2146" s="120">
        <v>0.75609322184664662</v>
      </c>
    </row>
    <row r="2147" spans="1:11" x14ac:dyDescent="0.25">
      <c r="A2147" s="119" t="s">
        <v>1352</v>
      </c>
      <c r="B2147" s="119" t="s">
        <v>1353</v>
      </c>
      <c r="C2147" s="119" t="s">
        <v>233</v>
      </c>
      <c r="D2147" s="119" t="s">
        <v>1333</v>
      </c>
      <c r="E2147" s="119" t="s">
        <v>1334</v>
      </c>
      <c r="F2147" s="119"/>
      <c r="G2147" s="119" t="s">
        <v>1370</v>
      </c>
      <c r="H2147" s="119" t="s">
        <v>1371</v>
      </c>
      <c r="I2147" s="119" t="s">
        <v>194</v>
      </c>
      <c r="J2147" s="119">
        <v>2030</v>
      </c>
      <c r="K2147" s="120">
        <v>0.63754427390791024</v>
      </c>
    </row>
    <row r="2148" spans="1:11" x14ac:dyDescent="0.25">
      <c r="A2148" s="119" t="s">
        <v>1352</v>
      </c>
      <c r="B2148" s="119" t="s">
        <v>1353</v>
      </c>
      <c r="C2148" s="119" t="s">
        <v>233</v>
      </c>
      <c r="D2148" s="119" t="s">
        <v>1333</v>
      </c>
      <c r="E2148" s="119" t="s">
        <v>1334</v>
      </c>
      <c r="F2148" s="119"/>
      <c r="G2148" s="119" t="s">
        <v>1370</v>
      </c>
      <c r="H2148" s="119" t="s">
        <v>1371</v>
      </c>
      <c r="I2148" s="119" t="s">
        <v>194</v>
      </c>
      <c r="J2148" s="119">
        <v>2040</v>
      </c>
      <c r="K2148" s="120">
        <v>0.59840000000000004</v>
      </c>
    </row>
    <row r="2149" spans="1:11" x14ac:dyDescent="0.25">
      <c r="A2149" s="119" t="s">
        <v>1352</v>
      </c>
      <c r="B2149" s="119" t="s">
        <v>1353</v>
      </c>
      <c r="C2149" s="119" t="s">
        <v>233</v>
      </c>
      <c r="D2149" s="119" t="s">
        <v>1333</v>
      </c>
      <c r="E2149" s="119" t="s">
        <v>1334</v>
      </c>
      <c r="F2149" s="119"/>
      <c r="G2149" s="119" t="s">
        <v>1370</v>
      </c>
      <c r="H2149" s="119" t="s">
        <v>1371</v>
      </c>
      <c r="I2149" s="119" t="s">
        <v>194</v>
      </c>
      <c r="J2149" s="119">
        <v>2050</v>
      </c>
      <c r="K2149" s="120">
        <v>0.57818893435331797</v>
      </c>
    </row>
    <row r="2150" spans="1:11" x14ac:dyDescent="0.25">
      <c r="A2150" s="119" t="s">
        <v>1352</v>
      </c>
      <c r="B2150" s="119" t="s">
        <v>1353</v>
      </c>
      <c r="C2150" s="119" t="s">
        <v>233</v>
      </c>
      <c r="D2150" s="119" t="s">
        <v>1372</v>
      </c>
      <c r="E2150" s="119" t="s">
        <v>1334</v>
      </c>
      <c r="F2150" s="119"/>
      <c r="G2150" s="119"/>
      <c r="H2150" s="119"/>
      <c r="I2150" s="119" t="s">
        <v>194</v>
      </c>
      <c r="J2150" s="119">
        <v>2015</v>
      </c>
      <c r="K2150" s="120">
        <v>0</v>
      </c>
    </row>
    <row r="2151" spans="1:11" x14ac:dyDescent="0.25">
      <c r="A2151" s="119" t="s">
        <v>1352</v>
      </c>
      <c r="B2151" s="119" t="s">
        <v>1353</v>
      </c>
      <c r="C2151" s="119" t="s">
        <v>233</v>
      </c>
      <c r="D2151" s="119" t="s">
        <v>1372</v>
      </c>
      <c r="E2151" s="119" t="s">
        <v>1334</v>
      </c>
      <c r="F2151" s="119"/>
      <c r="G2151" s="119"/>
      <c r="H2151" s="119"/>
      <c r="I2151" s="119" t="s">
        <v>194</v>
      </c>
      <c r="J2151" s="119">
        <v>2020</v>
      </c>
      <c r="K2151" s="120">
        <v>0</v>
      </c>
    </row>
    <row r="2152" spans="1:11" x14ac:dyDescent="0.25">
      <c r="A2152" s="119" t="s">
        <v>1352</v>
      </c>
      <c r="B2152" s="119" t="s">
        <v>1353</v>
      </c>
      <c r="C2152" s="119" t="s">
        <v>233</v>
      </c>
      <c r="D2152" s="119" t="s">
        <v>1372</v>
      </c>
      <c r="E2152" s="119" t="s">
        <v>1334</v>
      </c>
      <c r="F2152" s="119"/>
      <c r="G2152" s="119"/>
      <c r="H2152" s="119"/>
      <c r="I2152" s="119" t="s">
        <v>194</v>
      </c>
      <c r="J2152" s="119">
        <v>2030</v>
      </c>
      <c r="K2152" s="120">
        <v>0</v>
      </c>
    </row>
    <row r="2153" spans="1:11" x14ac:dyDescent="0.25">
      <c r="A2153" s="119" t="s">
        <v>1352</v>
      </c>
      <c r="B2153" s="119" t="s">
        <v>1353</v>
      </c>
      <c r="C2153" s="119" t="s">
        <v>233</v>
      </c>
      <c r="D2153" s="119" t="s">
        <v>1372</v>
      </c>
      <c r="E2153" s="119" t="s">
        <v>1334</v>
      </c>
      <c r="F2153" s="119"/>
      <c r="G2153" s="119"/>
      <c r="H2153" s="119"/>
      <c r="I2153" s="119" t="s">
        <v>194</v>
      </c>
      <c r="J2153" s="119">
        <v>2040</v>
      </c>
      <c r="K2153" s="120">
        <v>0</v>
      </c>
    </row>
    <row r="2154" spans="1:11" x14ac:dyDescent="0.25">
      <c r="A2154" s="119" t="s">
        <v>1352</v>
      </c>
      <c r="B2154" s="119" t="s">
        <v>1353</v>
      </c>
      <c r="C2154" s="119" t="s">
        <v>233</v>
      </c>
      <c r="D2154" s="119" t="s">
        <v>1372</v>
      </c>
      <c r="E2154" s="119" t="s">
        <v>1334</v>
      </c>
      <c r="F2154" s="119"/>
      <c r="G2154" s="119"/>
      <c r="H2154" s="119"/>
      <c r="I2154" s="119" t="s">
        <v>194</v>
      </c>
      <c r="J2154" s="119">
        <v>2050</v>
      </c>
      <c r="K2154" s="120">
        <v>0</v>
      </c>
    </row>
    <row r="2155" spans="1:11" x14ac:dyDescent="0.25">
      <c r="A2155" s="119" t="s">
        <v>1352</v>
      </c>
      <c r="B2155" s="119" t="s">
        <v>1353</v>
      </c>
      <c r="C2155" s="119" t="s">
        <v>233</v>
      </c>
      <c r="D2155" s="119" t="s">
        <v>1337</v>
      </c>
      <c r="E2155" s="119" t="s">
        <v>1338</v>
      </c>
      <c r="F2155" s="119"/>
      <c r="G2155" s="119" t="s">
        <v>1369</v>
      </c>
      <c r="H2155" s="119">
        <v>7</v>
      </c>
      <c r="I2155" s="119" t="s">
        <v>987</v>
      </c>
      <c r="J2155" s="119">
        <v>2020</v>
      </c>
      <c r="K2155" s="120">
        <v>0.9</v>
      </c>
    </row>
    <row r="2156" spans="1:11" x14ac:dyDescent="0.25">
      <c r="A2156" s="119" t="s">
        <v>1352</v>
      </c>
      <c r="B2156" s="119" t="s">
        <v>1353</v>
      </c>
      <c r="C2156" s="119" t="s">
        <v>233</v>
      </c>
      <c r="D2156" s="119" t="s">
        <v>1337</v>
      </c>
      <c r="E2156" s="119" t="s">
        <v>1338</v>
      </c>
      <c r="F2156" s="119"/>
      <c r="G2156" s="119" t="s">
        <v>1369</v>
      </c>
      <c r="H2156" s="119">
        <v>7</v>
      </c>
      <c r="I2156" s="119" t="s">
        <v>987</v>
      </c>
      <c r="J2156" s="119">
        <v>2050</v>
      </c>
      <c r="K2156" s="120">
        <v>0.9</v>
      </c>
    </row>
    <row r="2157" spans="1:11" x14ac:dyDescent="0.25">
      <c r="A2157" s="119" t="s">
        <v>1352</v>
      </c>
      <c r="B2157" s="119" t="s">
        <v>1353</v>
      </c>
      <c r="C2157" s="119" t="s">
        <v>233</v>
      </c>
      <c r="D2157" s="119" t="s">
        <v>1337</v>
      </c>
      <c r="E2157" s="119" t="s">
        <v>1338</v>
      </c>
      <c r="F2157" s="119"/>
      <c r="G2157" s="119" t="s">
        <v>1369</v>
      </c>
      <c r="H2157" s="119">
        <v>7</v>
      </c>
      <c r="I2157" s="119" t="s">
        <v>988</v>
      </c>
      <c r="J2157" s="119">
        <v>2020</v>
      </c>
      <c r="K2157" s="120">
        <v>1.1000000000000001</v>
      </c>
    </row>
    <row r="2158" spans="1:11" x14ac:dyDescent="0.25">
      <c r="A2158" s="119" t="s">
        <v>1352</v>
      </c>
      <c r="B2158" s="119" t="s">
        <v>1353</v>
      </c>
      <c r="C2158" s="119" t="s">
        <v>233</v>
      </c>
      <c r="D2158" s="119" t="s">
        <v>1337</v>
      </c>
      <c r="E2158" s="119" t="s">
        <v>1338</v>
      </c>
      <c r="F2158" s="119"/>
      <c r="G2158" s="119" t="s">
        <v>1369</v>
      </c>
      <c r="H2158" s="119">
        <v>7</v>
      </c>
      <c r="I2158" s="119" t="s">
        <v>988</v>
      </c>
      <c r="J2158" s="119">
        <v>2050</v>
      </c>
      <c r="K2158" s="120">
        <v>1.1000000000000001</v>
      </c>
    </row>
    <row r="2159" spans="1:11" x14ac:dyDescent="0.25">
      <c r="A2159" s="119" t="s">
        <v>1352</v>
      </c>
      <c r="B2159" s="119" t="s">
        <v>1353</v>
      </c>
      <c r="C2159" s="119" t="s">
        <v>233</v>
      </c>
      <c r="D2159" s="119" t="s">
        <v>1337</v>
      </c>
      <c r="E2159" s="119" t="s">
        <v>1338</v>
      </c>
      <c r="F2159" s="119"/>
      <c r="G2159" s="119" t="s">
        <v>1369</v>
      </c>
      <c r="H2159" s="119">
        <v>7</v>
      </c>
      <c r="I2159" s="119" t="s">
        <v>194</v>
      </c>
      <c r="J2159" s="119">
        <v>2015</v>
      </c>
      <c r="K2159" s="120">
        <v>8.4812467537895504</v>
      </c>
    </row>
    <row r="2160" spans="1:11" x14ac:dyDescent="0.25">
      <c r="A2160" s="119" t="s">
        <v>1352</v>
      </c>
      <c r="B2160" s="119" t="s">
        <v>1353</v>
      </c>
      <c r="C2160" s="119" t="s">
        <v>233</v>
      </c>
      <c r="D2160" s="119" t="s">
        <v>1337</v>
      </c>
      <c r="E2160" s="119" t="s">
        <v>1338</v>
      </c>
      <c r="F2160" s="119"/>
      <c r="G2160" s="119" t="s">
        <v>1369</v>
      </c>
      <c r="H2160" s="119">
        <v>7</v>
      </c>
      <c r="I2160" s="119" t="s">
        <v>194</v>
      </c>
      <c r="J2160" s="119">
        <v>2020</v>
      </c>
      <c r="K2160" s="120">
        <v>8.4812467537895504</v>
      </c>
    </row>
    <row r="2161" spans="1:11" x14ac:dyDescent="0.25">
      <c r="A2161" s="119" t="s">
        <v>1352</v>
      </c>
      <c r="B2161" s="119" t="s">
        <v>1353</v>
      </c>
      <c r="C2161" s="119" t="s">
        <v>233</v>
      </c>
      <c r="D2161" s="119" t="s">
        <v>1337</v>
      </c>
      <c r="E2161" s="119" t="s">
        <v>1338</v>
      </c>
      <c r="F2161" s="119"/>
      <c r="G2161" s="119" t="s">
        <v>1369</v>
      </c>
      <c r="H2161" s="119">
        <v>7</v>
      </c>
      <c r="I2161" s="119" t="s">
        <v>194</v>
      </c>
      <c r="J2161" s="119">
        <v>2030</v>
      </c>
      <c r="K2161" s="120">
        <v>8.4812467537895539</v>
      </c>
    </row>
    <row r="2162" spans="1:11" x14ac:dyDescent="0.25">
      <c r="A2162" s="119" t="s">
        <v>1352</v>
      </c>
      <c r="B2162" s="119" t="s">
        <v>1353</v>
      </c>
      <c r="C2162" s="119" t="s">
        <v>233</v>
      </c>
      <c r="D2162" s="119" t="s">
        <v>1337</v>
      </c>
      <c r="E2162" s="119" t="s">
        <v>1338</v>
      </c>
      <c r="F2162" s="119"/>
      <c r="G2162" s="119" t="s">
        <v>1369</v>
      </c>
      <c r="H2162" s="119">
        <v>7</v>
      </c>
      <c r="I2162" s="119" t="s">
        <v>194</v>
      </c>
      <c r="J2162" s="119">
        <v>2040</v>
      </c>
      <c r="K2162" s="120">
        <v>8.4812467537895522</v>
      </c>
    </row>
    <row r="2163" spans="1:11" x14ac:dyDescent="0.25">
      <c r="A2163" s="119" t="s">
        <v>1352</v>
      </c>
      <c r="B2163" s="119" t="s">
        <v>1353</v>
      </c>
      <c r="C2163" s="119" t="s">
        <v>233</v>
      </c>
      <c r="D2163" s="119" t="s">
        <v>1337</v>
      </c>
      <c r="E2163" s="119" t="s">
        <v>1338</v>
      </c>
      <c r="F2163" s="119"/>
      <c r="G2163" s="119" t="s">
        <v>1369</v>
      </c>
      <c r="H2163" s="119">
        <v>7</v>
      </c>
      <c r="I2163" s="119" t="s">
        <v>194</v>
      </c>
      <c r="J2163" s="119">
        <v>2050</v>
      </c>
      <c r="K2163" s="120">
        <v>8.4812467537895504</v>
      </c>
    </row>
    <row r="2164" spans="1:11" x14ac:dyDescent="0.25">
      <c r="A2164" s="119" t="s">
        <v>1352</v>
      </c>
      <c r="B2164" s="119" t="s">
        <v>1353</v>
      </c>
      <c r="C2164" s="119" t="s">
        <v>1245</v>
      </c>
      <c r="D2164" s="119" t="s">
        <v>1233</v>
      </c>
      <c r="E2164" s="119" t="s">
        <v>1074</v>
      </c>
      <c r="F2164" s="119"/>
      <c r="G2164" s="119"/>
      <c r="H2164" s="119"/>
      <c r="I2164" s="119" t="s">
        <v>194</v>
      </c>
      <c r="J2164" s="119">
        <v>2015</v>
      </c>
      <c r="K2164" s="120">
        <v>75</v>
      </c>
    </row>
    <row r="2165" spans="1:11" x14ac:dyDescent="0.25">
      <c r="A2165" s="119" t="s">
        <v>1352</v>
      </c>
      <c r="B2165" s="119" t="s">
        <v>1353</v>
      </c>
      <c r="C2165" s="119" t="s">
        <v>1245</v>
      </c>
      <c r="D2165" s="119" t="s">
        <v>1233</v>
      </c>
      <c r="E2165" s="119" t="s">
        <v>1074</v>
      </c>
      <c r="F2165" s="119"/>
      <c r="G2165" s="119"/>
      <c r="H2165" s="119"/>
      <c r="I2165" s="119" t="s">
        <v>194</v>
      </c>
      <c r="J2165" s="119">
        <v>2020</v>
      </c>
      <c r="K2165" s="120">
        <v>75</v>
      </c>
    </row>
    <row r="2166" spans="1:11" x14ac:dyDescent="0.25">
      <c r="A2166" s="119" t="s">
        <v>1352</v>
      </c>
      <c r="B2166" s="119" t="s">
        <v>1353</v>
      </c>
      <c r="C2166" s="119" t="s">
        <v>1245</v>
      </c>
      <c r="D2166" s="119" t="s">
        <v>1233</v>
      </c>
      <c r="E2166" s="119" t="s">
        <v>1074</v>
      </c>
      <c r="F2166" s="119"/>
      <c r="G2166" s="119"/>
      <c r="H2166" s="119"/>
      <c r="I2166" s="119" t="s">
        <v>194</v>
      </c>
      <c r="J2166" s="119">
        <v>2030</v>
      </c>
      <c r="K2166" s="120">
        <v>75</v>
      </c>
    </row>
    <row r="2167" spans="1:11" x14ac:dyDescent="0.25">
      <c r="A2167" s="119" t="s">
        <v>1352</v>
      </c>
      <c r="B2167" s="119" t="s">
        <v>1353</v>
      </c>
      <c r="C2167" s="119" t="s">
        <v>1245</v>
      </c>
      <c r="D2167" s="119" t="s">
        <v>1233</v>
      </c>
      <c r="E2167" s="119" t="s">
        <v>1074</v>
      </c>
      <c r="F2167" s="119"/>
      <c r="G2167" s="119"/>
      <c r="H2167" s="119"/>
      <c r="I2167" s="119" t="s">
        <v>194</v>
      </c>
      <c r="J2167" s="119">
        <v>2040</v>
      </c>
      <c r="K2167" s="120">
        <v>75</v>
      </c>
    </row>
    <row r="2168" spans="1:11" x14ac:dyDescent="0.25">
      <c r="A2168" s="119" t="s">
        <v>1352</v>
      </c>
      <c r="B2168" s="119" t="s">
        <v>1353</v>
      </c>
      <c r="C2168" s="119" t="s">
        <v>1245</v>
      </c>
      <c r="D2168" s="119" t="s">
        <v>1233</v>
      </c>
      <c r="E2168" s="119" t="s">
        <v>1074</v>
      </c>
      <c r="F2168" s="119"/>
      <c r="G2168" s="119"/>
      <c r="H2168" s="119"/>
      <c r="I2168" s="119" t="s">
        <v>194</v>
      </c>
      <c r="J2168" s="119">
        <v>2050</v>
      </c>
      <c r="K2168" s="120">
        <v>75</v>
      </c>
    </row>
    <row r="2169" spans="1:11" x14ac:dyDescent="0.25">
      <c r="A2169" s="119" t="s">
        <v>1352</v>
      </c>
      <c r="B2169" s="119" t="s">
        <v>1353</v>
      </c>
      <c r="C2169" s="119" t="s">
        <v>1245</v>
      </c>
      <c r="D2169" s="119" t="s">
        <v>1234</v>
      </c>
      <c r="E2169" s="119" t="s">
        <v>1074</v>
      </c>
      <c r="F2169" s="119"/>
      <c r="G2169" s="119"/>
      <c r="H2169" s="119"/>
      <c r="I2169" s="119" t="s">
        <v>194</v>
      </c>
      <c r="J2169" s="119">
        <v>2015</v>
      </c>
      <c r="K2169" s="120">
        <v>25</v>
      </c>
    </row>
    <row r="2170" spans="1:11" x14ac:dyDescent="0.25">
      <c r="A2170" s="119" t="s">
        <v>1352</v>
      </c>
      <c r="B2170" s="119" t="s">
        <v>1353</v>
      </c>
      <c r="C2170" s="119" t="s">
        <v>1245</v>
      </c>
      <c r="D2170" s="119" t="s">
        <v>1234</v>
      </c>
      <c r="E2170" s="119" t="s">
        <v>1074</v>
      </c>
      <c r="F2170" s="119"/>
      <c r="G2170" s="119"/>
      <c r="H2170" s="119"/>
      <c r="I2170" s="119" t="s">
        <v>194</v>
      </c>
      <c r="J2170" s="119">
        <v>2020</v>
      </c>
      <c r="K2170" s="120">
        <v>25</v>
      </c>
    </row>
    <row r="2171" spans="1:11" x14ac:dyDescent="0.25">
      <c r="A2171" s="119" t="s">
        <v>1352</v>
      </c>
      <c r="B2171" s="119" t="s">
        <v>1353</v>
      </c>
      <c r="C2171" s="119" t="s">
        <v>1245</v>
      </c>
      <c r="D2171" s="119" t="s">
        <v>1234</v>
      </c>
      <c r="E2171" s="119" t="s">
        <v>1074</v>
      </c>
      <c r="F2171" s="119"/>
      <c r="G2171" s="119"/>
      <c r="H2171" s="119"/>
      <c r="I2171" s="119" t="s">
        <v>194</v>
      </c>
      <c r="J2171" s="119">
        <v>2030</v>
      </c>
      <c r="K2171" s="120">
        <v>25</v>
      </c>
    </row>
    <row r="2172" spans="1:11" x14ac:dyDescent="0.25">
      <c r="A2172" s="119" t="s">
        <v>1352</v>
      </c>
      <c r="B2172" s="119" t="s">
        <v>1353</v>
      </c>
      <c r="C2172" s="119" t="s">
        <v>1245</v>
      </c>
      <c r="D2172" s="119" t="s">
        <v>1234</v>
      </c>
      <c r="E2172" s="119" t="s">
        <v>1074</v>
      </c>
      <c r="F2172" s="119"/>
      <c r="G2172" s="119"/>
      <c r="H2172" s="119"/>
      <c r="I2172" s="119" t="s">
        <v>194</v>
      </c>
      <c r="J2172" s="119">
        <v>2040</v>
      </c>
      <c r="K2172" s="120">
        <v>25</v>
      </c>
    </row>
    <row r="2173" spans="1:11" x14ac:dyDescent="0.25">
      <c r="A2173" s="119" t="s">
        <v>1352</v>
      </c>
      <c r="B2173" s="119" t="s">
        <v>1353</v>
      </c>
      <c r="C2173" s="119" t="s">
        <v>1245</v>
      </c>
      <c r="D2173" s="119" t="s">
        <v>1234</v>
      </c>
      <c r="E2173" s="119" t="s">
        <v>1074</v>
      </c>
      <c r="F2173" s="119"/>
      <c r="G2173" s="119"/>
      <c r="H2173" s="119"/>
      <c r="I2173" s="119" t="s">
        <v>194</v>
      </c>
      <c r="J2173" s="119">
        <v>2050</v>
      </c>
      <c r="K2173" s="120">
        <v>25</v>
      </c>
    </row>
    <row r="2174" spans="1:11" x14ac:dyDescent="0.25">
      <c r="A2174" s="119" t="s">
        <v>1352</v>
      </c>
      <c r="B2174" s="119" t="s">
        <v>1353</v>
      </c>
      <c r="C2174" s="119" t="s">
        <v>1245</v>
      </c>
      <c r="D2174" s="119" t="s">
        <v>1373</v>
      </c>
      <c r="E2174" s="119" t="s">
        <v>1340</v>
      </c>
      <c r="F2174" s="119"/>
      <c r="G2174" s="119" t="s">
        <v>1369</v>
      </c>
      <c r="H2174" s="119">
        <v>7</v>
      </c>
      <c r="I2174" s="119" t="s">
        <v>987</v>
      </c>
      <c r="J2174" s="119">
        <v>2020</v>
      </c>
      <c r="K2174" s="120">
        <v>0.9</v>
      </c>
    </row>
    <row r="2175" spans="1:11" x14ac:dyDescent="0.25">
      <c r="A2175" s="119" t="s">
        <v>1352</v>
      </c>
      <c r="B2175" s="119" t="s">
        <v>1353</v>
      </c>
      <c r="C2175" s="119" t="s">
        <v>1245</v>
      </c>
      <c r="D2175" s="119" t="s">
        <v>1373</v>
      </c>
      <c r="E2175" s="119" t="s">
        <v>1340</v>
      </c>
      <c r="F2175" s="119"/>
      <c r="G2175" s="119" t="s">
        <v>1369</v>
      </c>
      <c r="H2175" s="119">
        <v>7</v>
      </c>
      <c r="I2175" s="119" t="s">
        <v>987</v>
      </c>
      <c r="J2175" s="119">
        <v>2050</v>
      </c>
      <c r="K2175" s="120">
        <v>0.9</v>
      </c>
    </row>
    <row r="2176" spans="1:11" x14ac:dyDescent="0.25">
      <c r="A2176" s="119" t="s">
        <v>1352</v>
      </c>
      <c r="B2176" s="119" t="s">
        <v>1353</v>
      </c>
      <c r="C2176" s="119" t="s">
        <v>1245</v>
      </c>
      <c r="D2176" s="119" t="s">
        <v>1373</v>
      </c>
      <c r="E2176" s="119" t="s">
        <v>1340</v>
      </c>
      <c r="F2176" s="119"/>
      <c r="G2176" s="119" t="s">
        <v>1369</v>
      </c>
      <c r="H2176" s="119">
        <v>7</v>
      </c>
      <c r="I2176" s="119" t="s">
        <v>988</v>
      </c>
      <c r="J2176" s="119">
        <v>2020</v>
      </c>
      <c r="K2176" s="120">
        <v>1.1000000000000001</v>
      </c>
    </row>
    <row r="2177" spans="1:11" x14ac:dyDescent="0.25">
      <c r="A2177" s="119" t="s">
        <v>1352</v>
      </c>
      <c r="B2177" s="119" t="s">
        <v>1353</v>
      </c>
      <c r="C2177" s="119" t="s">
        <v>1245</v>
      </c>
      <c r="D2177" s="119" t="s">
        <v>1373</v>
      </c>
      <c r="E2177" s="119" t="s">
        <v>1340</v>
      </c>
      <c r="F2177" s="119"/>
      <c r="G2177" s="119" t="s">
        <v>1369</v>
      </c>
      <c r="H2177" s="119">
        <v>7</v>
      </c>
      <c r="I2177" s="119" t="s">
        <v>988</v>
      </c>
      <c r="J2177" s="119">
        <v>2050</v>
      </c>
      <c r="K2177" s="120">
        <v>1.1000000000000001</v>
      </c>
    </row>
    <row r="2178" spans="1:11" x14ac:dyDescent="0.25">
      <c r="A2178" s="119" t="s">
        <v>1352</v>
      </c>
      <c r="B2178" s="119" t="s">
        <v>1353</v>
      </c>
      <c r="C2178" s="119" t="s">
        <v>1245</v>
      </c>
      <c r="D2178" s="119" t="s">
        <v>1373</v>
      </c>
      <c r="E2178" s="119" t="s">
        <v>1340</v>
      </c>
      <c r="F2178" s="119"/>
      <c r="G2178" s="119" t="s">
        <v>1369</v>
      </c>
      <c r="H2178" s="119">
        <v>7</v>
      </c>
      <c r="I2178" s="119" t="s">
        <v>194</v>
      </c>
      <c r="J2178" s="119">
        <v>2015</v>
      </c>
      <c r="K2178" s="120">
        <v>5.1948051948051938E-2</v>
      </c>
    </row>
    <row r="2179" spans="1:11" x14ac:dyDescent="0.25">
      <c r="A2179" s="119" t="s">
        <v>1352</v>
      </c>
      <c r="B2179" s="119" t="s">
        <v>1353</v>
      </c>
      <c r="C2179" s="119" t="s">
        <v>1245</v>
      </c>
      <c r="D2179" s="119" t="s">
        <v>1373</v>
      </c>
      <c r="E2179" s="119" t="s">
        <v>1340</v>
      </c>
      <c r="F2179" s="119"/>
      <c r="G2179" s="119" t="s">
        <v>1369</v>
      </c>
      <c r="H2179" s="119">
        <v>7</v>
      </c>
      <c r="I2179" s="119" t="s">
        <v>194</v>
      </c>
      <c r="J2179" s="119">
        <v>2020</v>
      </c>
      <c r="K2179" s="120">
        <v>5.1948051948051938E-2</v>
      </c>
    </row>
    <row r="2180" spans="1:11" x14ac:dyDescent="0.25">
      <c r="A2180" s="119" t="s">
        <v>1352</v>
      </c>
      <c r="B2180" s="119" t="s">
        <v>1353</v>
      </c>
      <c r="C2180" s="119" t="s">
        <v>1245</v>
      </c>
      <c r="D2180" s="119" t="s">
        <v>1373</v>
      </c>
      <c r="E2180" s="119" t="s">
        <v>1340</v>
      </c>
      <c r="F2180" s="119"/>
      <c r="G2180" s="119" t="s">
        <v>1369</v>
      </c>
      <c r="H2180" s="119">
        <v>7</v>
      </c>
      <c r="I2180" s="119" t="s">
        <v>194</v>
      </c>
      <c r="J2180" s="119">
        <v>2030</v>
      </c>
      <c r="K2180" s="120">
        <v>5.1948051948051938E-2</v>
      </c>
    </row>
    <row r="2181" spans="1:11" x14ac:dyDescent="0.25">
      <c r="A2181" s="119" t="s">
        <v>1352</v>
      </c>
      <c r="B2181" s="119" t="s">
        <v>1353</v>
      </c>
      <c r="C2181" s="119" t="s">
        <v>1245</v>
      </c>
      <c r="D2181" s="119" t="s">
        <v>1373</v>
      </c>
      <c r="E2181" s="119" t="s">
        <v>1340</v>
      </c>
      <c r="F2181" s="119"/>
      <c r="G2181" s="119" t="s">
        <v>1369</v>
      </c>
      <c r="H2181" s="119">
        <v>7</v>
      </c>
      <c r="I2181" s="119" t="s">
        <v>194</v>
      </c>
      <c r="J2181" s="119">
        <v>2040</v>
      </c>
      <c r="K2181" s="120">
        <v>5.1948051948051938E-2</v>
      </c>
    </row>
    <row r="2182" spans="1:11" x14ac:dyDescent="0.25">
      <c r="A2182" s="119" t="s">
        <v>1352</v>
      </c>
      <c r="B2182" s="119" t="s">
        <v>1353</v>
      </c>
      <c r="C2182" s="119" t="s">
        <v>1245</v>
      </c>
      <c r="D2182" s="119" t="s">
        <v>1373</v>
      </c>
      <c r="E2182" s="119" t="s">
        <v>1340</v>
      </c>
      <c r="F2182" s="119"/>
      <c r="G2182" s="119" t="s">
        <v>1369</v>
      </c>
      <c r="H2182" s="119">
        <v>7</v>
      </c>
      <c r="I2182" s="119" t="s">
        <v>194</v>
      </c>
      <c r="J2182" s="119">
        <v>2050</v>
      </c>
      <c r="K2182" s="120">
        <v>5.1948051948051938E-2</v>
      </c>
    </row>
    <row r="2183" spans="1:11" x14ac:dyDescent="0.25">
      <c r="A2183" s="119" t="s">
        <v>1352</v>
      </c>
      <c r="B2183" s="119" t="s">
        <v>1353</v>
      </c>
      <c r="C2183" s="119" t="s">
        <v>1245</v>
      </c>
      <c r="D2183" s="119" t="s">
        <v>1247</v>
      </c>
      <c r="E2183" s="119" t="s">
        <v>1248</v>
      </c>
      <c r="F2183" s="119"/>
      <c r="G2183" s="119"/>
      <c r="H2183" s="119"/>
      <c r="I2183" s="119" t="s">
        <v>194</v>
      </c>
      <c r="J2183" s="119">
        <v>2015</v>
      </c>
      <c r="K2183" s="120">
        <v>0.77</v>
      </c>
    </row>
    <row r="2184" spans="1:11" x14ac:dyDescent="0.25">
      <c r="A2184" s="119" t="s">
        <v>1352</v>
      </c>
      <c r="B2184" s="119" t="s">
        <v>1353</v>
      </c>
      <c r="C2184" s="119" t="s">
        <v>1245</v>
      </c>
      <c r="D2184" s="119" t="s">
        <v>1247</v>
      </c>
      <c r="E2184" s="119" t="s">
        <v>1248</v>
      </c>
      <c r="F2184" s="119"/>
      <c r="G2184" s="119"/>
      <c r="H2184" s="119"/>
      <c r="I2184" s="119" t="s">
        <v>194</v>
      </c>
      <c r="J2184" s="119">
        <v>2020</v>
      </c>
      <c r="K2184" s="120">
        <v>0.77</v>
      </c>
    </row>
    <row r="2185" spans="1:11" x14ac:dyDescent="0.25">
      <c r="A2185" s="119" t="s">
        <v>1352</v>
      </c>
      <c r="B2185" s="119" t="s">
        <v>1353</v>
      </c>
      <c r="C2185" s="119" t="s">
        <v>1245</v>
      </c>
      <c r="D2185" s="119" t="s">
        <v>1247</v>
      </c>
      <c r="E2185" s="119" t="s">
        <v>1248</v>
      </c>
      <c r="F2185" s="119"/>
      <c r="G2185" s="119"/>
      <c r="H2185" s="119"/>
      <c r="I2185" s="119" t="s">
        <v>194</v>
      </c>
      <c r="J2185" s="119">
        <v>2030</v>
      </c>
      <c r="K2185" s="120">
        <v>0.77</v>
      </c>
    </row>
    <row r="2186" spans="1:11" x14ac:dyDescent="0.25">
      <c r="A2186" s="119" t="s">
        <v>1352</v>
      </c>
      <c r="B2186" s="119" t="s">
        <v>1353</v>
      </c>
      <c r="C2186" s="119" t="s">
        <v>1245</v>
      </c>
      <c r="D2186" s="119" t="s">
        <v>1247</v>
      </c>
      <c r="E2186" s="119" t="s">
        <v>1248</v>
      </c>
      <c r="F2186" s="119"/>
      <c r="G2186" s="119"/>
      <c r="H2186" s="119"/>
      <c r="I2186" s="119" t="s">
        <v>194</v>
      </c>
      <c r="J2186" s="119">
        <v>2040</v>
      </c>
      <c r="K2186" s="120">
        <v>0.77</v>
      </c>
    </row>
    <row r="2187" spans="1:11" x14ac:dyDescent="0.25">
      <c r="A2187" s="119" t="s">
        <v>1352</v>
      </c>
      <c r="B2187" s="119" t="s">
        <v>1353</v>
      </c>
      <c r="C2187" s="119" t="s">
        <v>1245</v>
      </c>
      <c r="D2187" s="119" t="s">
        <v>1247</v>
      </c>
      <c r="E2187" s="119" t="s">
        <v>1248</v>
      </c>
      <c r="F2187" s="119"/>
      <c r="G2187" s="119"/>
      <c r="H2187" s="119"/>
      <c r="I2187" s="119" t="s">
        <v>194</v>
      </c>
      <c r="J2187" s="119">
        <v>2050</v>
      </c>
      <c r="K2187" s="120">
        <v>0.77</v>
      </c>
    </row>
    <row r="2188" spans="1:11" x14ac:dyDescent="0.25">
      <c r="A2188" s="119" t="s">
        <v>1352</v>
      </c>
      <c r="B2188" s="119" t="s">
        <v>1353</v>
      </c>
      <c r="C2188" s="119" t="s">
        <v>1245</v>
      </c>
      <c r="D2188" s="119" t="s">
        <v>1374</v>
      </c>
      <c r="E2188" s="119" t="s">
        <v>1082</v>
      </c>
      <c r="F2188" s="119"/>
      <c r="G2188" s="119"/>
      <c r="H2188" s="119"/>
      <c r="I2188" s="119" t="s">
        <v>194</v>
      </c>
      <c r="J2188" s="119">
        <v>2015</v>
      </c>
      <c r="K2188" s="120">
        <v>44.1</v>
      </c>
    </row>
    <row r="2189" spans="1:11" x14ac:dyDescent="0.25">
      <c r="A2189" s="119" t="s">
        <v>1352</v>
      </c>
      <c r="B2189" s="119" t="s">
        <v>1353</v>
      </c>
      <c r="C2189" s="119" t="s">
        <v>1245</v>
      </c>
      <c r="D2189" s="119" t="s">
        <v>1374</v>
      </c>
      <c r="E2189" s="119" t="s">
        <v>1082</v>
      </c>
      <c r="F2189" s="119"/>
      <c r="G2189" s="119"/>
      <c r="H2189" s="119"/>
      <c r="I2189" s="119" t="s">
        <v>194</v>
      </c>
      <c r="J2189" s="119">
        <v>2020</v>
      </c>
      <c r="K2189" s="120">
        <v>44.1</v>
      </c>
    </row>
    <row r="2190" spans="1:11" x14ac:dyDescent="0.25">
      <c r="A2190" s="119" t="s">
        <v>1352</v>
      </c>
      <c r="B2190" s="119" t="s">
        <v>1353</v>
      </c>
      <c r="C2190" s="119" t="s">
        <v>1245</v>
      </c>
      <c r="D2190" s="119" t="s">
        <v>1374</v>
      </c>
      <c r="E2190" s="119" t="s">
        <v>1082</v>
      </c>
      <c r="F2190" s="119"/>
      <c r="G2190" s="119"/>
      <c r="H2190" s="119"/>
      <c r="I2190" s="119" t="s">
        <v>194</v>
      </c>
      <c r="J2190" s="119">
        <v>2030</v>
      </c>
      <c r="K2190" s="120">
        <v>44.1</v>
      </c>
    </row>
    <row r="2191" spans="1:11" x14ac:dyDescent="0.25">
      <c r="A2191" s="119" t="s">
        <v>1352</v>
      </c>
      <c r="B2191" s="119" t="s">
        <v>1353</v>
      </c>
      <c r="C2191" s="119" t="s">
        <v>1245</v>
      </c>
      <c r="D2191" s="119" t="s">
        <v>1374</v>
      </c>
      <c r="E2191" s="119" t="s">
        <v>1082</v>
      </c>
      <c r="F2191" s="119"/>
      <c r="G2191" s="119"/>
      <c r="H2191" s="119"/>
      <c r="I2191" s="119" t="s">
        <v>194</v>
      </c>
      <c r="J2191" s="119">
        <v>2040</v>
      </c>
      <c r="K2191" s="120">
        <v>44.1</v>
      </c>
    </row>
    <row r="2192" spans="1:11" x14ac:dyDescent="0.25">
      <c r="A2192" s="119" t="s">
        <v>1352</v>
      </c>
      <c r="B2192" s="119" t="s">
        <v>1353</v>
      </c>
      <c r="C2192" s="119" t="s">
        <v>1245</v>
      </c>
      <c r="D2192" s="119" t="s">
        <v>1374</v>
      </c>
      <c r="E2192" s="119" t="s">
        <v>1082</v>
      </c>
      <c r="F2192" s="119"/>
      <c r="G2192" s="119"/>
      <c r="H2192" s="119"/>
      <c r="I2192" s="119" t="s">
        <v>194</v>
      </c>
      <c r="J2192" s="119">
        <v>2050</v>
      </c>
      <c r="K2192" s="120">
        <v>44.1</v>
      </c>
    </row>
    <row r="2193" spans="1:11" x14ac:dyDescent="0.25">
      <c r="A2193" s="119" t="s">
        <v>1352</v>
      </c>
      <c r="B2193" s="119" t="s">
        <v>1353</v>
      </c>
      <c r="C2193" s="119" t="s">
        <v>1245</v>
      </c>
      <c r="D2193" s="119" t="s">
        <v>1375</v>
      </c>
      <c r="E2193" s="119" t="s">
        <v>1340</v>
      </c>
      <c r="F2193" s="119"/>
      <c r="G2193" s="119" t="s">
        <v>1370</v>
      </c>
      <c r="H2193" s="119" t="s">
        <v>1371</v>
      </c>
      <c r="I2193" s="119" t="s">
        <v>987</v>
      </c>
      <c r="J2193" s="119">
        <v>2020</v>
      </c>
      <c r="K2193" s="120">
        <v>0.9</v>
      </c>
    </row>
    <row r="2194" spans="1:11" x14ac:dyDescent="0.25">
      <c r="A2194" s="119" t="s">
        <v>1352</v>
      </c>
      <c r="B2194" s="119" t="s">
        <v>1353</v>
      </c>
      <c r="C2194" s="119" t="s">
        <v>1245</v>
      </c>
      <c r="D2194" s="119" t="s">
        <v>1375</v>
      </c>
      <c r="E2194" s="119" t="s">
        <v>1340</v>
      </c>
      <c r="F2194" s="119"/>
      <c r="G2194" s="119" t="s">
        <v>1370</v>
      </c>
      <c r="H2194" s="119" t="s">
        <v>1371</v>
      </c>
      <c r="I2194" s="119" t="s">
        <v>987</v>
      </c>
      <c r="J2194" s="119">
        <v>2050</v>
      </c>
      <c r="K2194" s="120">
        <v>0.9</v>
      </c>
    </row>
    <row r="2195" spans="1:11" x14ac:dyDescent="0.25">
      <c r="A2195" s="119" t="s">
        <v>1352</v>
      </c>
      <c r="B2195" s="119" t="s">
        <v>1353</v>
      </c>
      <c r="C2195" s="119" t="s">
        <v>1245</v>
      </c>
      <c r="D2195" s="119" t="s">
        <v>1375</v>
      </c>
      <c r="E2195" s="119" t="s">
        <v>1340</v>
      </c>
      <c r="F2195" s="119"/>
      <c r="G2195" s="119" t="s">
        <v>1370</v>
      </c>
      <c r="H2195" s="119" t="s">
        <v>1371</v>
      </c>
      <c r="I2195" s="119" t="s">
        <v>988</v>
      </c>
      <c r="J2195" s="119">
        <v>2020</v>
      </c>
      <c r="K2195" s="120">
        <v>1.1000000000000001</v>
      </c>
    </row>
    <row r="2196" spans="1:11" x14ac:dyDescent="0.25">
      <c r="A2196" s="119" t="s">
        <v>1352</v>
      </c>
      <c r="B2196" s="119" t="s">
        <v>1353</v>
      </c>
      <c r="C2196" s="119" t="s">
        <v>1245</v>
      </c>
      <c r="D2196" s="119" t="s">
        <v>1375</v>
      </c>
      <c r="E2196" s="119" t="s">
        <v>1340</v>
      </c>
      <c r="F2196" s="119"/>
      <c r="G2196" s="119" t="s">
        <v>1370</v>
      </c>
      <c r="H2196" s="119" t="s">
        <v>1371</v>
      </c>
      <c r="I2196" s="119" t="s">
        <v>988</v>
      </c>
      <c r="J2196" s="119">
        <v>2050</v>
      </c>
      <c r="K2196" s="120">
        <v>1.1000000000000001</v>
      </c>
    </row>
    <row r="2197" spans="1:11" x14ac:dyDescent="0.25">
      <c r="A2197" s="119" t="s">
        <v>1352</v>
      </c>
      <c r="B2197" s="119" t="s">
        <v>1353</v>
      </c>
      <c r="C2197" s="119" t="s">
        <v>1245</v>
      </c>
      <c r="D2197" s="119" t="s">
        <v>1375</v>
      </c>
      <c r="E2197" s="119" t="s">
        <v>1340</v>
      </c>
      <c r="F2197" s="119"/>
      <c r="G2197" s="119" t="s">
        <v>1370</v>
      </c>
      <c r="H2197" s="119" t="s">
        <v>1371</v>
      </c>
      <c r="I2197" s="119" t="s">
        <v>194</v>
      </c>
      <c r="J2197" s="119">
        <v>2015</v>
      </c>
      <c r="K2197" s="120">
        <v>1.116883116883117</v>
      </c>
    </row>
    <row r="2198" spans="1:11" x14ac:dyDescent="0.25">
      <c r="A2198" s="119" t="s">
        <v>1352</v>
      </c>
      <c r="B2198" s="119" t="s">
        <v>1353</v>
      </c>
      <c r="C2198" s="119" t="s">
        <v>1245</v>
      </c>
      <c r="D2198" s="119" t="s">
        <v>1375</v>
      </c>
      <c r="E2198" s="119" t="s">
        <v>1340</v>
      </c>
      <c r="F2198" s="119"/>
      <c r="G2198" s="119" t="s">
        <v>1370</v>
      </c>
      <c r="H2198" s="119" t="s">
        <v>1371</v>
      </c>
      <c r="I2198" s="119" t="s">
        <v>194</v>
      </c>
      <c r="J2198" s="119">
        <v>2020</v>
      </c>
      <c r="K2198" s="120">
        <v>1.1038961038961039</v>
      </c>
    </row>
    <row r="2199" spans="1:11" x14ac:dyDescent="0.25">
      <c r="A2199" s="119" t="s">
        <v>1352</v>
      </c>
      <c r="B2199" s="119" t="s">
        <v>1353</v>
      </c>
      <c r="C2199" s="119" t="s">
        <v>1245</v>
      </c>
      <c r="D2199" s="119" t="s">
        <v>1375</v>
      </c>
      <c r="E2199" s="119" t="s">
        <v>1340</v>
      </c>
      <c r="F2199" s="119"/>
      <c r="G2199" s="119" t="s">
        <v>1370</v>
      </c>
      <c r="H2199" s="119" t="s">
        <v>1371</v>
      </c>
      <c r="I2199" s="119" t="s">
        <v>194</v>
      </c>
      <c r="J2199" s="119">
        <v>2030</v>
      </c>
      <c r="K2199" s="120">
        <v>0.93506493506493504</v>
      </c>
    </row>
    <row r="2200" spans="1:11" x14ac:dyDescent="0.25">
      <c r="A2200" s="119" t="s">
        <v>1352</v>
      </c>
      <c r="B2200" s="119" t="s">
        <v>1353</v>
      </c>
      <c r="C2200" s="119" t="s">
        <v>1245</v>
      </c>
      <c r="D2200" s="119" t="s">
        <v>1375</v>
      </c>
      <c r="E2200" s="119" t="s">
        <v>1340</v>
      </c>
      <c r="F2200" s="119"/>
      <c r="G2200" s="119" t="s">
        <v>1370</v>
      </c>
      <c r="H2200" s="119" t="s">
        <v>1371</v>
      </c>
      <c r="I2200" s="119" t="s">
        <v>194</v>
      </c>
      <c r="J2200" s="119">
        <v>2040</v>
      </c>
      <c r="K2200" s="120">
        <v>0.88</v>
      </c>
    </row>
    <row r="2201" spans="1:11" x14ac:dyDescent="0.25">
      <c r="A2201" s="119" t="s">
        <v>1352</v>
      </c>
      <c r="B2201" s="119" t="s">
        <v>1353</v>
      </c>
      <c r="C2201" s="119" t="s">
        <v>1245</v>
      </c>
      <c r="D2201" s="119" t="s">
        <v>1375</v>
      </c>
      <c r="E2201" s="119" t="s">
        <v>1340</v>
      </c>
      <c r="F2201" s="119"/>
      <c r="G2201" s="119" t="s">
        <v>1370</v>
      </c>
      <c r="H2201" s="119" t="s">
        <v>1371</v>
      </c>
      <c r="I2201" s="119" t="s">
        <v>194</v>
      </c>
      <c r="J2201" s="119">
        <v>2050</v>
      </c>
      <c r="K2201" s="120">
        <v>0.84415584415584421</v>
      </c>
    </row>
    <row r="2202" spans="1:11" x14ac:dyDescent="0.25">
      <c r="A2202" s="119" t="s">
        <v>1352</v>
      </c>
      <c r="B2202" s="119" t="s">
        <v>1353</v>
      </c>
      <c r="C2202" s="119" t="s">
        <v>1245</v>
      </c>
      <c r="D2202" s="119" t="s">
        <v>1376</v>
      </c>
      <c r="E2202" s="119" t="s">
        <v>1340</v>
      </c>
      <c r="F2202" s="119"/>
      <c r="G2202" s="119"/>
      <c r="H2202" s="119"/>
      <c r="I2202" s="119" t="s">
        <v>194</v>
      </c>
      <c r="J2202" s="119">
        <v>2015</v>
      </c>
      <c r="K2202" s="120">
        <v>0</v>
      </c>
    </row>
    <row r="2203" spans="1:11" x14ac:dyDescent="0.25">
      <c r="A2203" s="119" t="s">
        <v>1352</v>
      </c>
      <c r="B2203" s="119" t="s">
        <v>1353</v>
      </c>
      <c r="C2203" s="119" t="s">
        <v>1245</v>
      </c>
      <c r="D2203" s="119" t="s">
        <v>1376</v>
      </c>
      <c r="E2203" s="119" t="s">
        <v>1340</v>
      </c>
      <c r="F2203" s="119"/>
      <c r="G2203" s="119"/>
      <c r="H2203" s="119"/>
      <c r="I2203" s="119" t="s">
        <v>194</v>
      </c>
      <c r="J2203" s="119">
        <v>2020</v>
      </c>
      <c r="K2203" s="120">
        <v>0</v>
      </c>
    </row>
    <row r="2204" spans="1:11" x14ac:dyDescent="0.25">
      <c r="A2204" s="119" t="s">
        <v>1352</v>
      </c>
      <c r="B2204" s="119" t="s">
        <v>1353</v>
      </c>
      <c r="C2204" s="119" t="s">
        <v>1245</v>
      </c>
      <c r="D2204" s="119" t="s">
        <v>1376</v>
      </c>
      <c r="E2204" s="119" t="s">
        <v>1340</v>
      </c>
      <c r="F2204" s="119"/>
      <c r="G2204" s="119"/>
      <c r="H2204" s="119"/>
      <c r="I2204" s="119" t="s">
        <v>194</v>
      </c>
      <c r="J2204" s="119">
        <v>2030</v>
      </c>
      <c r="K2204" s="120">
        <v>0</v>
      </c>
    </row>
    <row r="2205" spans="1:11" x14ac:dyDescent="0.25">
      <c r="A2205" s="119" t="s">
        <v>1352</v>
      </c>
      <c r="B2205" s="119" t="s">
        <v>1353</v>
      </c>
      <c r="C2205" s="119" t="s">
        <v>1245</v>
      </c>
      <c r="D2205" s="119" t="s">
        <v>1376</v>
      </c>
      <c r="E2205" s="119" t="s">
        <v>1340</v>
      </c>
      <c r="F2205" s="119"/>
      <c r="G2205" s="119"/>
      <c r="H2205" s="119"/>
      <c r="I2205" s="119" t="s">
        <v>194</v>
      </c>
      <c r="J2205" s="119">
        <v>2040</v>
      </c>
      <c r="K2205" s="120">
        <v>0</v>
      </c>
    </row>
    <row r="2206" spans="1:11" x14ac:dyDescent="0.25">
      <c r="A2206" s="119" t="s">
        <v>1352</v>
      </c>
      <c r="B2206" s="119" t="s">
        <v>1353</v>
      </c>
      <c r="C2206" s="119" t="s">
        <v>1245</v>
      </c>
      <c r="D2206" s="119" t="s">
        <v>1376</v>
      </c>
      <c r="E2206" s="119" t="s">
        <v>1340</v>
      </c>
      <c r="F2206" s="119"/>
      <c r="G2206" s="119"/>
      <c r="H2206" s="119"/>
      <c r="I2206" s="119" t="s">
        <v>194</v>
      </c>
      <c r="J2206" s="119">
        <v>2050</v>
      </c>
      <c r="K2206" s="120">
        <v>0</v>
      </c>
    </row>
    <row r="2207" spans="1:11" x14ac:dyDescent="0.25">
      <c r="A2207" s="119" t="s">
        <v>1352</v>
      </c>
      <c r="B2207" s="119" t="s">
        <v>1353</v>
      </c>
      <c r="C2207" s="119" t="s">
        <v>1245</v>
      </c>
      <c r="D2207" s="119" t="s">
        <v>1377</v>
      </c>
      <c r="E2207" s="119" t="s">
        <v>1340</v>
      </c>
      <c r="F2207" s="119"/>
      <c r="G2207" s="119" t="s">
        <v>1369</v>
      </c>
      <c r="H2207" s="119">
        <v>7</v>
      </c>
      <c r="I2207" s="119" t="s">
        <v>987</v>
      </c>
      <c r="J2207" s="119">
        <v>2020</v>
      </c>
      <c r="K2207" s="120">
        <v>0.9</v>
      </c>
    </row>
    <row r="2208" spans="1:11" x14ac:dyDescent="0.25">
      <c r="A2208" s="119" t="s">
        <v>1352</v>
      </c>
      <c r="B2208" s="119" t="s">
        <v>1353</v>
      </c>
      <c r="C2208" s="119" t="s">
        <v>1245</v>
      </c>
      <c r="D2208" s="119" t="s">
        <v>1377</v>
      </c>
      <c r="E2208" s="119" t="s">
        <v>1340</v>
      </c>
      <c r="F2208" s="119"/>
      <c r="G2208" s="119" t="s">
        <v>1369</v>
      </c>
      <c r="H2208" s="119">
        <v>7</v>
      </c>
      <c r="I2208" s="119" t="s">
        <v>987</v>
      </c>
      <c r="J2208" s="119">
        <v>2050</v>
      </c>
      <c r="K2208" s="120">
        <v>0.9</v>
      </c>
    </row>
    <row r="2209" spans="1:11" x14ac:dyDescent="0.25">
      <c r="A2209" s="119" t="s">
        <v>1352</v>
      </c>
      <c r="B2209" s="119" t="s">
        <v>1353</v>
      </c>
      <c r="C2209" s="119" t="s">
        <v>1245</v>
      </c>
      <c r="D2209" s="119" t="s">
        <v>1377</v>
      </c>
      <c r="E2209" s="119" t="s">
        <v>1340</v>
      </c>
      <c r="F2209" s="119"/>
      <c r="G2209" s="119" t="s">
        <v>1369</v>
      </c>
      <c r="H2209" s="119">
        <v>7</v>
      </c>
      <c r="I2209" s="119" t="s">
        <v>988</v>
      </c>
      <c r="J2209" s="119">
        <v>2020</v>
      </c>
      <c r="K2209" s="120">
        <v>1.1000000000000001</v>
      </c>
    </row>
    <row r="2210" spans="1:11" x14ac:dyDescent="0.25">
      <c r="A2210" s="119" t="s">
        <v>1352</v>
      </c>
      <c r="B2210" s="119" t="s">
        <v>1353</v>
      </c>
      <c r="C2210" s="119" t="s">
        <v>1245</v>
      </c>
      <c r="D2210" s="119" t="s">
        <v>1377</v>
      </c>
      <c r="E2210" s="119" t="s">
        <v>1340</v>
      </c>
      <c r="F2210" s="119"/>
      <c r="G2210" s="119" t="s">
        <v>1369</v>
      </c>
      <c r="H2210" s="119">
        <v>7</v>
      </c>
      <c r="I2210" s="119" t="s">
        <v>988</v>
      </c>
      <c r="J2210" s="119">
        <v>2050</v>
      </c>
      <c r="K2210" s="120">
        <v>1.1000000000000001</v>
      </c>
    </row>
    <row r="2211" spans="1:11" x14ac:dyDescent="0.25">
      <c r="A2211" s="119" t="s">
        <v>1352</v>
      </c>
      <c r="B2211" s="119" t="s">
        <v>1353</v>
      </c>
      <c r="C2211" s="119" t="s">
        <v>1245</v>
      </c>
      <c r="D2211" s="119" t="s">
        <v>1377</v>
      </c>
      <c r="E2211" s="119" t="s">
        <v>1340</v>
      </c>
      <c r="F2211" s="119"/>
      <c r="G2211" s="119" t="s">
        <v>1369</v>
      </c>
      <c r="H2211" s="119">
        <v>7</v>
      </c>
      <c r="I2211" s="119" t="s">
        <v>194</v>
      </c>
      <c r="J2211" s="119">
        <v>2015</v>
      </c>
      <c r="K2211" s="120">
        <v>0.1038961038961039</v>
      </c>
    </row>
    <row r="2212" spans="1:11" x14ac:dyDescent="0.25">
      <c r="A2212" s="119" t="s">
        <v>1352</v>
      </c>
      <c r="B2212" s="119" t="s">
        <v>1353</v>
      </c>
      <c r="C2212" s="119" t="s">
        <v>1245</v>
      </c>
      <c r="D2212" s="119" t="s">
        <v>1377</v>
      </c>
      <c r="E2212" s="119" t="s">
        <v>1340</v>
      </c>
      <c r="F2212" s="119"/>
      <c r="G2212" s="119" t="s">
        <v>1369</v>
      </c>
      <c r="H2212" s="119">
        <v>7</v>
      </c>
      <c r="I2212" s="119" t="s">
        <v>194</v>
      </c>
      <c r="J2212" s="119">
        <v>2020</v>
      </c>
      <c r="K2212" s="120">
        <v>0.1038961038961039</v>
      </c>
    </row>
    <row r="2213" spans="1:11" x14ac:dyDescent="0.25">
      <c r="A2213" s="119" t="s">
        <v>1352</v>
      </c>
      <c r="B2213" s="119" t="s">
        <v>1353</v>
      </c>
      <c r="C2213" s="119" t="s">
        <v>1245</v>
      </c>
      <c r="D2213" s="119" t="s">
        <v>1377</v>
      </c>
      <c r="E2213" s="119" t="s">
        <v>1340</v>
      </c>
      <c r="F2213" s="119"/>
      <c r="G2213" s="119" t="s">
        <v>1369</v>
      </c>
      <c r="H2213" s="119">
        <v>7</v>
      </c>
      <c r="I2213" s="119" t="s">
        <v>194</v>
      </c>
      <c r="J2213" s="119">
        <v>2030</v>
      </c>
      <c r="K2213" s="120">
        <v>0.1038961038961039</v>
      </c>
    </row>
    <row r="2214" spans="1:11" x14ac:dyDescent="0.25">
      <c r="A2214" s="119" t="s">
        <v>1352</v>
      </c>
      <c r="B2214" s="119" t="s">
        <v>1353</v>
      </c>
      <c r="C2214" s="119" t="s">
        <v>1245</v>
      </c>
      <c r="D2214" s="119" t="s">
        <v>1377</v>
      </c>
      <c r="E2214" s="119" t="s">
        <v>1340</v>
      </c>
      <c r="F2214" s="119"/>
      <c r="G2214" s="119" t="s">
        <v>1369</v>
      </c>
      <c r="H2214" s="119">
        <v>7</v>
      </c>
      <c r="I2214" s="119" t="s">
        <v>194</v>
      </c>
      <c r="J2214" s="119">
        <v>2040</v>
      </c>
      <c r="K2214" s="120">
        <v>0.1038961038961039</v>
      </c>
    </row>
    <row r="2215" spans="1:11" x14ac:dyDescent="0.25">
      <c r="A2215" s="119" t="s">
        <v>1352</v>
      </c>
      <c r="B2215" s="119" t="s">
        <v>1353</v>
      </c>
      <c r="C2215" s="119" t="s">
        <v>1245</v>
      </c>
      <c r="D2215" s="119" t="s">
        <v>1377</v>
      </c>
      <c r="E2215" s="119" t="s">
        <v>1340</v>
      </c>
      <c r="F2215" s="119"/>
      <c r="G2215" s="119" t="s">
        <v>1369</v>
      </c>
      <c r="H2215" s="119">
        <v>7</v>
      </c>
      <c r="I2215" s="119" t="s">
        <v>194</v>
      </c>
      <c r="J2215" s="119">
        <v>2050</v>
      </c>
      <c r="K2215" s="120">
        <v>0.1038961038961039</v>
      </c>
    </row>
    <row r="2216" spans="1:11" x14ac:dyDescent="0.25">
      <c r="A2216" s="119" t="s">
        <v>1378</v>
      </c>
      <c r="B2216" s="119" t="s">
        <v>1379</v>
      </c>
      <c r="C2216" s="119" t="s">
        <v>195</v>
      </c>
      <c r="D2216" s="119" t="s">
        <v>200</v>
      </c>
      <c r="E2216" s="119" t="s">
        <v>202</v>
      </c>
      <c r="F2216" s="119"/>
      <c r="G2216" s="119"/>
      <c r="H2216" s="119"/>
      <c r="I2216" s="119" t="s">
        <v>194</v>
      </c>
      <c r="J2216" s="119">
        <v>2015</v>
      </c>
      <c r="K2216" s="120">
        <v>2</v>
      </c>
    </row>
    <row r="2217" spans="1:11" x14ac:dyDescent="0.25">
      <c r="A2217" s="119" t="s">
        <v>1378</v>
      </c>
      <c r="B2217" s="119" t="s">
        <v>1379</v>
      </c>
      <c r="C2217" s="119" t="s">
        <v>195</v>
      </c>
      <c r="D2217" s="119" t="s">
        <v>200</v>
      </c>
      <c r="E2217" s="119" t="s">
        <v>202</v>
      </c>
      <c r="F2217" s="119"/>
      <c r="G2217" s="119"/>
      <c r="H2217" s="119"/>
      <c r="I2217" s="119" t="s">
        <v>194</v>
      </c>
      <c r="J2217" s="119">
        <v>2020</v>
      </c>
      <c r="K2217" s="120">
        <v>2</v>
      </c>
    </row>
    <row r="2218" spans="1:11" x14ac:dyDescent="0.25">
      <c r="A2218" s="119" t="s">
        <v>1378</v>
      </c>
      <c r="B2218" s="119" t="s">
        <v>1379</v>
      </c>
      <c r="C2218" s="119" t="s">
        <v>195</v>
      </c>
      <c r="D2218" s="119" t="s">
        <v>200</v>
      </c>
      <c r="E2218" s="119" t="s">
        <v>202</v>
      </c>
      <c r="F2218" s="119"/>
      <c r="G2218" s="119"/>
      <c r="H2218" s="119"/>
      <c r="I2218" s="119" t="s">
        <v>194</v>
      </c>
      <c r="J2218" s="119">
        <v>2030</v>
      </c>
      <c r="K2218" s="120">
        <v>2</v>
      </c>
    </row>
    <row r="2219" spans="1:11" x14ac:dyDescent="0.25">
      <c r="A2219" s="119" t="s">
        <v>1378</v>
      </c>
      <c r="B2219" s="119" t="s">
        <v>1379</v>
      </c>
      <c r="C2219" s="119" t="s">
        <v>195</v>
      </c>
      <c r="D2219" s="119" t="s">
        <v>200</v>
      </c>
      <c r="E2219" s="119" t="s">
        <v>202</v>
      </c>
      <c r="F2219" s="119"/>
      <c r="G2219" s="119"/>
      <c r="H2219" s="119"/>
      <c r="I2219" s="119" t="s">
        <v>194</v>
      </c>
      <c r="J2219" s="119">
        <v>2040</v>
      </c>
      <c r="K2219" s="120">
        <v>2</v>
      </c>
    </row>
    <row r="2220" spans="1:11" x14ac:dyDescent="0.25">
      <c r="A2220" s="119" t="s">
        <v>1378</v>
      </c>
      <c r="B2220" s="119" t="s">
        <v>1379</v>
      </c>
      <c r="C2220" s="119" t="s">
        <v>195</v>
      </c>
      <c r="D2220" s="119" t="s">
        <v>200</v>
      </c>
      <c r="E2220" s="119" t="s">
        <v>202</v>
      </c>
      <c r="F2220" s="119"/>
      <c r="G2220" s="119"/>
      <c r="H2220" s="119"/>
      <c r="I2220" s="119" t="s">
        <v>194</v>
      </c>
      <c r="J2220" s="119">
        <v>2050</v>
      </c>
      <c r="K2220" s="120">
        <v>2</v>
      </c>
    </row>
    <row r="2221" spans="1:11" x14ac:dyDescent="0.25">
      <c r="A2221" s="119" t="s">
        <v>1378</v>
      </c>
      <c r="B2221" s="119" t="s">
        <v>1379</v>
      </c>
      <c r="C2221" s="119" t="s">
        <v>195</v>
      </c>
      <c r="D2221" s="119" t="s">
        <v>1354</v>
      </c>
      <c r="E2221" s="119" t="s">
        <v>1222</v>
      </c>
      <c r="F2221" s="119"/>
      <c r="G2221" s="119" t="s">
        <v>1355</v>
      </c>
      <c r="H2221" s="119"/>
      <c r="I2221" s="119" t="s">
        <v>987</v>
      </c>
      <c r="J2221" s="119">
        <v>2020</v>
      </c>
      <c r="K2221" s="120">
        <v>0.9</v>
      </c>
    </row>
    <row r="2222" spans="1:11" x14ac:dyDescent="0.25">
      <c r="A2222" s="119" t="s">
        <v>1378</v>
      </c>
      <c r="B2222" s="119" t="s">
        <v>1379</v>
      </c>
      <c r="C2222" s="119" t="s">
        <v>195</v>
      </c>
      <c r="D2222" s="119" t="s">
        <v>1354</v>
      </c>
      <c r="E2222" s="119" t="s">
        <v>1222</v>
      </c>
      <c r="F2222" s="119"/>
      <c r="G2222" s="119" t="s">
        <v>1355</v>
      </c>
      <c r="H2222" s="119"/>
      <c r="I2222" s="119" t="s">
        <v>987</v>
      </c>
      <c r="J2222" s="119">
        <v>2050</v>
      </c>
      <c r="K2222" s="120">
        <v>0.9</v>
      </c>
    </row>
    <row r="2223" spans="1:11" x14ac:dyDescent="0.25">
      <c r="A2223" s="119" t="s">
        <v>1378</v>
      </c>
      <c r="B2223" s="119" t="s">
        <v>1379</v>
      </c>
      <c r="C2223" s="119" t="s">
        <v>195</v>
      </c>
      <c r="D2223" s="119" t="s">
        <v>1354</v>
      </c>
      <c r="E2223" s="119" t="s">
        <v>1222</v>
      </c>
      <c r="F2223" s="119"/>
      <c r="G2223" s="119" t="s">
        <v>1355</v>
      </c>
      <c r="H2223" s="119"/>
      <c r="I2223" s="119" t="s">
        <v>988</v>
      </c>
      <c r="J2223" s="119">
        <v>2020</v>
      </c>
      <c r="K2223" s="120">
        <v>1.1000000000000001</v>
      </c>
    </row>
    <row r="2224" spans="1:11" x14ac:dyDescent="0.25">
      <c r="A2224" s="119" t="s">
        <v>1378</v>
      </c>
      <c r="B2224" s="119" t="s">
        <v>1379</v>
      </c>
      <c r="C2224" s="119" t="s">
        <v>195</v>
      </c>
      <c r="D2224" s="119" t="s">
        <v>1354</v>
      </c>
      <c r="E2224" s="119" t="s">
        <v>1222</v>
      </c>
      <c r="F2224" s="119"/>
      <c r="G2224" s="119" t="s">
        <v>1355</v>
      </c>
      <c r="H2224" s="119"/>
      <c r="I2224" s="119" t="s">
        <v>988</v>
      </c>
      <c r="J2224" s="119">
        <v>2050</v>
      </c>
      <c r="K2224" s="120">
        <v>1.1000000000000001</v>
      </c>
    </row>
    <row r="2225" spans="1:11" x14ac:dyDescent="0.25">
      <c r="A2225" s="119" t="s">
        <v>1378</v>
      </c>
      <c r="B2225" s="119" t="s">
        <v>1379</v>
      </c>
      <c r="C2225" s="119" t="s">
        <v>195</v>
      </c>
      <c r="D2225" s="119" t="s">
        <v>1354</v>
      </c>
      <c r="E2225" s="119" t="s">
        <v>1222</v>
      </c>
      <c r="F2225" s="119"/>
      <c r="G2225" s="119" t="s">
        <v>1355</v>
      </c>
      <c r="H2225" s="119"/>
      <c r="I2225" s="119" t="s">
        <v>194</v>
      </c>
      <c r="J2225" s="119">
        <v>2015</v>
      </c>
      <c r="K2225" s="120">
        <v>2.6550000000000001E-2</v>
      </c>
    </row>
    <row r="2226" spans="1:11" x14ac:dyDescent="0.25">
      <c r="A2226" s="119" t="s">
        <v>1378</v>
      </c>
      <c r="B2226" s="119" t="s">
        <v>1379</v>
      </c>
      <c r="C2226" s="119" t="s">
        <v>195</v>
      </c>
      <c r="D2226" s="119" t="s">
        <v>1354</v>
      </c>
      <c r="E2226" s="119" t="s">
        <v>1222</v>
      </c>
      <c r="F2226" s="119"/>
      <c r="G2226" s="119" t="s">
        <v>1355</v>
      </c>
      <c r="H2226" s="119"/>
      <c r="I2226" s="119" t="s">
        <v>194</v>
      </c>
      <c r="J2226" s="119">
        <v>2020</v>
      </c>
      <c r="K2226" s="120">
        <v>2.6550000000000001E-2</v>
      </c>
    </row>
    <row r="2227" spans="1:11" x14ac:dyDescent="0.25">
      <c r="A2227" s="119" t="s">
        <v>1378</v>
      </c>
      <c r="B2227" s="119" t="s">
        <v>1379</v>
      </c>
      <c r="C2227" s="119" t="s">
        <v>195</v>
      </c>
      <c r="D2227" s="119" t="s">
        <v>1354</v>
      </c>
      <c r="E2227" s="119" t="s">
        <v>1222</v>
      </c>
      <c r="F2227" s="119"/>
      <c r="G2227" s="119" t="s">
        <v>1355</v>
      </c>
      <c r="H2227" s="119"/>
      <c r="I2227" s="119" t="s">
        <v>194</v>
      </c>
      <c r="J2227" s="119">
        <v>2030</v>
      </c>
      <c r="K2227" s="120">
        <v>2.6550000000000001E-2</v>
      </c>
    </row>
    <row r="2228" spans="1:11" x14ac:dyDescent="0.25">
      <c r="A2228" s="119" t="s">
        <v>1378</v>
      </c>
      <c r="B2228" s="119" t="s">
        <v>1379</v>
      </c>
      <c r="C2228" s="119" t="s">
        <v>195</v>
      </c>
      <c r="D2228" s="119" t="s">
        <v>1354</v>
      </c>
      <c r="E2228" s="119" t="s">
        <v>1222</v>
      </c>
      <c r="F2228" s="119"/>
      <c r="G2228" s="119" t="s">
        <v>1355</v>
      </c>
      <c r="H2228" s="119"/>
      <c r="I2228" s="119" t="s">
        <v>194</v>
      </c>
      <c r="J2228" s="119">
        <v>2040</v>
      </c>
      <c r="K2228" s="120">
        <v>2.6550000000000001E-2</v>
      </c>
    </row>
    <row r="2229" spans="1:11" x14ac:dyDescent="0.25">
      <c r="A2229" s="119" t="s">
        <v>1378</v>
      </c>
      <c r="B2229" s="119" t="s">
        <v>1379</v>
      </c>
      <c r="C2229" s="119" t="s">
        <v>195</v>
      </c>
      <c r="D2229" s="119" t="s">
        <v>1354</v>
      </c>
      <c r="E2229" s="119" t="s">
        <v>1222</v>
      </c>
      <c r="F2229" s="119"/>
      <c r="G2229" s="119" t="s">
        <v>1355</v>
      </c>
      <c r="H2229" s="119"/>
      <c r="I2229" s="119" t="s">
        <v>194</v>
      </c>
      <c r="J2229" s="119">
        <v>2050</v>
      </c>
      <c r="K2229" s="120">
        <v>2.6550000000000001E-2</v>
      </c>
    </row>
    <row r="2230" spans="1:11" x14ac:dyDescent="0.25">
      <c r="A2230" s="119" t="s">
        <v>1378</v>
      </c>
      <c r="B2230" s="119" t="s">
        <v>1379</v>
      </c>
      <c r="C2230" s="119" t="s">
        <v>195</v>
      </c>
      <c r="D2230" s="119" t="s">
        <v>1356</v>
      </c>
      <c r="E2230" s="119" t="s">
        <v>1357</v>
      </c>
      <c r="F2230" s="119"/>
      <c r="G2230" s="119" t="s">
        <v>1380</v>
      </c>
      <c r="H2230" s="119" t="s">
        <v>1381</v>
      </c>
      <c r="I2230" s="119" t="s">
        <v>987</v>
      </c>
      <c r="J2230" s="119">
        <v>2020</v>
      </c>
      <c r="K2230" s="120">
        <v>0.9</v>
      </c>
    </row>
    <row r="2231" spans="1:11" x14ac:dyDescent="0.25">
      <c r="A2231" s="119" t="s">
        <v>1378</v>
      </c>
      <c r="B2231" s="119" t="s">
        <v>1379</v>
      </c>
      <c r="C2231" s="119" t="s">
        <v>195</v>
      </c>
      <c r="D2231" s="119" t="s">
        <v>1356</v>
      </c>
      <c r="E2231" s="119" t="s">
        <v>1357</v>
      </c>
      <c r="F2231" s="119"/>
      <c r="G2231" s="119" t="s">
        <v>1380</v>
      </c>
      <c r="H2231" s="119" t="s">
        <v>1381</v>
      </c>
      <c r="I2231" s="119" t="s">
        <v>987</v>
      </c>
      <c r="J2231" s="119">
        <v>2050</v>
      </c>
      <c r="K2231" s="120">
        <v>0.9</v>
      </c>
    </row>
    <row r="2232" spans="1:11" x14ac:dyDescent="0.25">
      <c r="A2232" s="119" t="s">
        <v>1378</v>
      </c>
      <c r="B2232" s="119" t="s">
        <v>1379</v>
      </c>
      <c r="C2232" s="119" t="s">
        <v>195</v>
      </c>
      <c r="D2232" s="119" t="s">
        <v>1356</v>
      </c>
      <c r="E2232" s="119" t="s">
        <v>1357</v>
      </c>
      <c r="F2232" s="119"/>
      <c r="G2232" s="119" t="s">
        <v>1380</v>
      </c>
      <c r="H2232" s="119" t="s">
        <v>1381</v>
      </c>
      <c r="I2232" s="119" t="s">
        <v>988</v>
      </c>
      <c r="J2232" s="119">
        <v>2020</v>
      </c>
      <c r="K2232" s="120">
        <v>1.1000000000000001</v>
      </c>
    </row>
    <row r="2233" spans="1:11" x14ac:dyDescent="0.25">
      <c r="A2233" s="119" t="s">
        <v>1378</v>
      </c>
      <c r="B2233" s="119" t="s">
        <v>1379</v>
      </c>
      <c r="C2233" s="119" t="s">
        <v>195</v>
      </c>
      <c r="D2233" s="119" t="s">
        <v>1356</v>
      </c>
      <c r="E2233" s="119" t="s">
        <v>1357</v>
      </c>
      <c r="F2233" s="119"/>
      <c r="G2233" s="119" t="s">
        <v>1380</v>
      </c>
      <c r="H2233" s="119" t="s">
        <v>1381</v>
      </c>
      <c r="I2233" s="119" t="s">
        <v>988</v>
      </c>
      <c r="J2233" s="119">
        <v>2050</v>
      </c>
      <c r="K2233" s="120">
        <v>1.1000000000000001</v>
      </c>
    </row>
    <row r="2234" spans="1:11" x14ac:dyDescent="0.25">
      <c r="A2234" s="119" t="s">
        <v>1378</v>
      </c>
      <c r="B2234" s="119" t="s">
        <v>1379</v>
      </c>
      <c r="C2234" s="119" t="s">
        <v>195</v>
      </c>
      <c r="D2234" s="119" t="s">
        <v>1356</v>
      </c>
      <c r="E2234" s="119" t="s">
        <v>1357</v>
      </c>
      <c r="F2234" s="119"/>
      <c r="G2234" s="119" t="s">
        <v>1380</v>
      </c>
      <c r="H2234" s="119" t="s">
        <v>1381</v>
      </c>
      <c r="I2234" s="119" t="s">
        <v>194</v>
      </c>
      <c r="J2234" s="119">
        <v>2015</v>
      </c>
      <c r="K2234" s="120">
        <v>3.0000000000000001E-3</v>
      </c>
    </row>
    <row r="2235" spans="1:11" x14ac:dyDescent="0.25">
      <c r="A2235" s="119" t="s">
        <v>1378</v>
      </c>
      <c r="B2235" s="119" t="s">
        <v>1379</v>
      </c>
      <c r="C2235" s="119" t="s">
        <v>195</v>
      </c>
      <c r="D2235" s="119" t="s">
        <v>1356</v>
      </c>
      <c r="E2235" s="119" t="s">
        <v>1357</v>
      </c>
      <c r="F2235" s="119"/>
      <c r="G2235" s="119" t="s">
        <v>1380</v>
      </c>
      <c r="H2235" s="119" t="s">
        <v>1381</v>
      </c>
      <c r="I2235" s="119" t="s">
        <v>194</v>
      </c>
      <c r="J2235" s="119">
        <v>2020</v>
      </c>
      <c r="K2235" s="120">
        <v>3.0000000000000001E-3</v>
      </c>
    </row>
    <row r="2236" spans="1:11" x14ac:dyDescent="0.25">
      <c r="A2236" s="119" t="s">
        <v>1378</v>
      </c>
      <c r="B2236" s="119" t="s">
        <v>1379</v>
      </c>
      <c r="C2236" s="119" t="s">
        <v>195</v>
      </c>
      <c r="D2236" s="119" t="s">
        <v>1356</v>
      </c>
      <c r="E2236" s="119" t="s">
        <v>1357</v>
      </c>
      <c r="F2236" s="119"/>
      <c r="G2236" s="119" t="s">
        <v>1380</v>
      </c>
      <c r="H2236" s="119" t="s">
        <v>1381</v>
      </c>
      <c r="I2236" s="119" t="s">
        <v>194</v>
      </c>
      <c r="J2236" s="119">
        <v>2030</v>
      </c>
      <c r="K2236" s="120">
        <v>3.0000000000000001E-3</v>
      </c>
    </row>
    <row r="2237" spans="1:11" x14ac:dyDescent="0.25">
      <c r="A2237" s="119" t="s">
        <v>1378</v>
      </c>
      <c r="B2237" s="119" t="s">
        <v>1379</v>
      </c>
      <c r="C2237" s="119" t="s">
        <v>195</v>
      </c>
      <c r="D2237" s="119" t="s">
        <v>1356</v>
      </c>
      <c r="E2237" s="119" t="s">
        <v>1357</v>
      </c>
      <c r="F2237" s="119"/>
      <c r="G2237" s="119" t="s">
        <v>1380</v>
      </c>
      <c r="H2237" s="119" t="s">
        <v>1381</v>
      </c>
      <c r="I2237" s="119" t="s">
        <v>194</v>
      </c>
      <c r="J2237" s="119">
        <v>2040</v>
      </c>
      <c r="K2237" s="120">
        <v>3.0000000000000001E-3</v>
      </c>
    </row>
    <row r="2238" spans="1:11" x14ac:dyDescent="0.25">
      <c r="A2238" s="119" t="s">
        <v>1378</v>
      </c>
      <c r="B2238" s="119" t="s">
        <v>1379</v>
      </c>
      <c r="C2238" s="119" t="s">
        <v>195</v>
      </c>
      <c r="D2238" s="119" t="s">
        <v>1356</v>
      </c>
      <c r="E2238" s="119" t="s">
        <v>1357</v>
      </c>
      <c r="F2238" s="119"/>
      <c r="G2238" s="119" t="s">
        <v>1380</v>
      </c>
      <c r="H2238" s="119" t="s">
        <v>1381</v>
      </c>
      <c r="I2238" s="119" t="s">
        <v>194</v>
      </c>
      <c r="J2238" s="119">
        <v>2050</v>
      </c>
      <c r="K2238" s="120">
        <v>3.0000000000000001E-3</v>
      </c>
    </row>
    <row r="2239" spans="1:11" x14ac:dyDescent="0.25">
      <c r="A2239" s="119" t="s">
        <v>1378</v>
      </c>
      <c r="B2239" s="119" t="s">
        <v>1379</v>
      </c>
      <c r="C2239" s="119" t="s">
        <v>195</v>
      </c>
      <c r="D2239" s="119" t="s">
        <v>1359</v>
      </c>
      <c r="E2239" s="119" t="s">
        <v>1357</v>
      </c>
      <c r="F2239" s="119"/>
      <c r="G2239" s="119" t="s">
        <v>1380</v>
      </c>
      <c r="H2239" s="119" t="s">
        <v>1381</v>
      </c>
      <c r="I2239" s="119" t="s">
        <v>987</v>
      </c>
      <c r="J2239" s="119">
        <v>2020</v>
      </c>
      <c r="K2239" s="120">
        <v>0.9</v>
      </c>
    </row>
    <row r="2240" spans="1:11" x14ac:dyDescent="0.25">
      <c r="A2240" s="119" t="s">
        <v>1378</v>
      </c>
      <c r="B2240" s="119" t="s">
        <v>1379</v>
      </c>
      <c r="C2240" s="119" t="s">
        <v>195</v>
      </c>
      <c r="D2240" s="119" t="s">
        <v>1359</v>
      </c>
      <c r="E2240" s="119" t="s">
        <v>1357</v>
      </c>
      <c r="F2240" s="119"/>
      <c r="G2240" s="119" t="s">
        <v>1380</v>
      </c>
      <c r="H2240" s="119" t="s">
        <v>1381</v>
      </c>
      <c r="I2240" s="119" t="s">
        <v>987</v>
      </c>
      <c r="J2240" s="119">
        <v>2050</v>
      </c>
      <c r="K2240" s="120">
        <v>0.9</v>
      </c>
    </row>
    <row r="2241" spans="1:11" x14ac:dyDescent="0.25">
      <c r="A2241" s="119" t="s">
        <v>1378</v>
      </c>
      <c r="B2241" s="119" t="s">
        <v>1379</v>
      </c>
      <c r="C2241" s="119" t="s">
        <v>195</v>
      </c>
      <c r="D2241" s="119" t="s">
        <v>1359</v>
      </c>
      <c r="E2241" s="119" t="s">
        <v>1357</v>
      </c>
      <c r="F2241" s="119"/>
      <c r="G2241" s="119" t="s">
        <v>1380</v>
      </c>
      <c r="H2241" s="119" t="s">
        <v>1381</v>
      </c>
      <c r="I2241" s="119" t="s">
        <v>988</v>
      </c>
      <c r="J2241" s="119">
        <v>2020</v>
      </c>
      <c r="K2241" s="120">
        <v>1.1000000000000001</v>
      </c>
    </row>
    <row r="2242" spans="1:11" x14ac:dyDescent="0.25">
      <c r="A2242" s="119" t="s">
        <v>1378</v>
      </c>
      <c r="B2242" s="119" t="s">
        <v>1379</v>
      </c>
      <c r="C2242" s="119" t="s">
        <v>195</v>
      </c>
      <c r="D2242" s="119" t="s">
        <v>1359</v>
      </c>
      <c r="E2242" s="119" t="s">
        <v>1357</v>
      </c>
      <c r="F2242" s="119"/>
      <c r="G2242" s="119" t="s">
        <v>1380</v>
      </c>
      <c r="H2242" s="119" t="s">
        <v>1381</v>
      </c>
      <c r="I2242" s="119" t="s">
        <v>988</v>
      </c>
      <c r="J2242" s="119">
        <v>2050</v>
      </c>
      <c r="K2242" s="120">
        <v>1.1000000000000001</v>
      </c>
    </row>
    <row r="2243" spans="1:11" x14ac:dyDescent="0.25">
      <c r="A2243" s="119" t="s">
        <v>1378</v>
      </c>
      <c r="B2243" s="119" t="s">
        <v>1379</v>
      </c>
      <c r="C2243" s="119" t="s">
        <v>195</v>
      </c>
      <c r="D2243" s="119" t="s">
        <v>1359</v>
      </c>
      <c r="E2243" s="119" t="s">
        <v>1357</v>
      </c>
      <c r="F2243" s="119"/>
      <c r="G2243" s="119" t="s">
        <v>1380</v>
      </c>
      <c r="H2243" s="119" t="s">
        <v>1381</v>
      </c>
      <c r="I2243" s="119" t="s">
        <v>194</v>
      </c>
      <c r="J2243" s="119">
        <v>2015</v>
      </c>
      <c r="K2243" s="120">
        <v>0.77900000000000003</v>
      </c>
    </row>
    <row r="2244" spans="1:11" x14ac:dyDescent="0.25">
      <c r="A2244" s="119" t="s">
        <v>1378</v>
      </c>
      <c r="B2244" s="119" t="s">
        <v>1379</v>
      </c>
      <c r="C2244" s="119" t="s">
        <v>195</v>
      </c>
      <c r="D2244" s="119" t="s">
        <v>1359</v>
      </c>
      <c r="E2244" s="119" t="s">
        <v>1357</v>
      </c>
      <c r="F2244" s="119"/>
      <c r="G2244" s="119" t="s">
        <v>1380</v>
      </c>
      <c r="H2244" s="119" t="s">
        <v>1381</v>
      </c>
      <c r="I2244" s="119" t="s">
        <v>194</v>
      </c>
      <c r="J2244" s="119">
        <v>2020</v>
      </c>
      <c r="K2244" s="120">
        <v>0.77900000000000003</v>
      </c>
    </row>
    <row r="2245" spans="1:11" x14ac:dyDescent="0.25">
      <c r="A2245" s="119" t="s">
        <v>1378</v>
      </c>
      <c r="B2245" s="119" t="s">
        <v>1379</v>
      </c>
      <c r="C2245" s="119" t="s">
        <v>195</v>
      </c>
      <c r="D2245" s="119" t="s">
        <v>1359</v>
      </c>
      <c r="E2245" s="119" t="s">
        <v>1357</v>
      </c>
      <c r="F2245" s="119"/>
      <c r="G2245" s="119" t="s">
        <v>1380</v>
      </c>
      <c r="H2245" s="119" t="s">
        <v>1381</v>
      </c>
      <c r="I2245" s="119" t="s">
        <v>194</v>
      </c>
      <c r="J2245" s="119">
        <v>2030</v>
      </c>
      <c r="K2245" s="120">
        <v>0.77900000000000003</v>
      </c>
    </row>
    <row r="2246" spans="1:11" x14ac:dyDescent="0.25">
      <c r="A2246" s="119" t="s">
        <v>1378</v>
      </c>
      <c r="B2246" s="119" t="s">
        <v>1379</v>
      </c>
      <c r="C2246" s="119" t="s">
        <v>195</v>
      </c>
      <c r="D2246" s="119" t="s">
        <v>1359</v>
      </c>
      <c r="E2246" s="119" t="s">
        <v>1357</v>
      </c>
      <c r="F2246" s="119"/>
      <c r="G2246" s="119" t="s">
        <v>1380</v>
      </c>
      <c r="H2246" s="119" t="s">
        <v>1381</v>
      </c>
      <c r="I2246" s="119" t="s">
        <v>194</v>
      </c>
      <c r="J2246" s="119">
        <v>2040</v>
      </c>
      <c r="K2246" s="120">
        <v>0.77900000000000003</v>
      </c>
    </row>
    <row r="2247" spans="1:11" x14ac:dyDescent="0.25">
      <c r="A2247" s="119" t="s">
        <v>1378</v>
      </c>
      <c r="B2247" s="119" t="s">
        <v>1379</v>
      </c>
      <c r="C2247" s="119" t="s">
        <v>195</v>
      </c>
      <c r="D2247" s="119" t="s">
        <v>1359</v>
      </c>
      <c r="E2247" s="119" t="s">
        <v>1357</v>
      </c>
      <c r="F2247" s="119"/>
      <c r="G2247" s="119" t="s">
        <v>1380</v>
      </c>
      <c r="H2247" s="119" t="s">
        <v>1381</v>
      </c>
      <c r="I2247" s="119" t="s">
        <v>194</v>
      </c>
      <c r="J2247" s="119">
        <v>2050</v>
      </c>
      <c r="K2247" s="120">
        <v>0.77900000000000003</v>
      </c>
    </row>
    <row r="2248" spans="1:11" x14ac:dyDescent="0.25">
      <c r="A2248" s="119" t="s">
        <v>1378</v>
      </c>
      <c r="B2248" s="119" t="s">
        <v>1379</v>
      </c>
      <c r="C2248" s="119" t="s">
        <v>195</v>
      </c>
      <c r="D2248" s="119" t="s">
        <v>1086</v>
      </c>
      <c r="E2248" s="119" t="s">
        <v>1074</v>
      </c>
      <c r="F2248" s="119"/>
      <c r="G2248" s="119" t="s">
        <v>371</v>
      </c>
      <c r="H2248" s="119"/>
      <c r="I2248" s="119" t="s">
        <v>194</v>
      </c>
      <c r="J2248" s="119">
        <v>2015</v>
      </c>
      <c r="K2248" s="120">
        <v>0</v>
      </c>
    </row>
    <row r="2249" spans="1:11" x14ac:dyDescent="0.25">
      <c r="A2249" s="119" t="s">
        <v>1378</v>
      </c>
      <c r="B2249" s="119" t="s">
        <v>1379</v>
      </c>
      <c r="C2249" s="119" t="s">
        <v>195</v>
      </c>
      <c r="D2249" s="119" t="s">
        <v>1086</v>
      </c>
      <c r="E2249" s="119" t="s">
        <v>1074</v>
      </c>
      <c r="F2249" s="119"/>
      <c r="G2249" s="119" t="s">
        <v>371</v>
      </c>
      <c r="H2249" s="119"/>
      <c r="I2249" s="119" t="s">
        <v>194</v>
      </c>
      <c r="J2249" s="119">
        <v>2020</v>
      </c>
      <c r="K2249" s="120">
        <v>0</v>
      </c>
    </row>
    <row r="2250" spans="1:11" x14ac:dyDescent="0.25">
      <c r="A2250" s="119" t="s">
        <v>1378</v>
      </c>
      <c r="B2250" s="119" t="s">
        <v>1379</v>
      </c>
      <c r="C2250" s="119" t="s">
        <v>195</v>
      </c>
      <c r="D2250" s="119" t="s">
        <v>1086</v>
      </c>
      <c r="E2250" s="119" t="s">
        <v>1074</v>
      </c>
      <c r="F2250" s="119"/>
      <c r="G2250" s="119" t="s">
        <v>371</v>
      </c>
      <c r="H2250" s="119"/>
      <c r="I2250" s="119" t="s">
        <v>194</v>
      </c>
      <c r="J2250" s="119">
        <v>2030</v>
      </c>
      <c r="K2250" s="120">
        <v>0</v>
      </c>
    </row>
    <row r="2251" spans="1:11" x14ac:dyDescent="0.25">
      <c r="A2251" s="119" t="s">
        <v>1378</v>
      </c>
      <c r="B2251" s="119" t="s">
        <v>1379</v>
      </c>
      <c r="C2251" s="119" t="s">
        <v>195</v>
      </c>
      <c r="D2251" s="119" t="s">
        <v>1086</v>
      </c>
      <c r="E2251" s="119" t="s">
        <v>1074</v>
      </c>
      <c r="F2251" s="119"/>
      <c r="G2251" s="119" t="s">
        <v>371</v>
      </c>
      <c r="H2251" s="119"/>
      <c r="I2251" s="119" t="s">
        <v>194</v>
      </c>
      <c r="J2251" s="119">
        <v>2040</v>
      </c>
      <c r="K2251" s="120">
        <v>0</v>
      </c>
    </row>
    <row r="2252" spans="1:11" x14ac:dyDescent="0.25">
      <c r="A2252" s="119" t="s">
        <v>1378</v>
      </c>
      <c r="B2252" s="119" t="s">
        <v>1379</v>
      </c>
      <c r="C2252" s="119" t="s">
        <v>195</v>
      </c>
      <c r="D2252" s="119" t="s">
        <v>1086</v>
      </c>
      <c r="E2252" s="119" t="s">
        <v>1074</v>
      </c>
      <c r="F2252" s="119"/>
      <c r="G2252" s="119" t="s">
        <v>371</v>
      </c>
      <c r="H2252" s="119"/>
      <c r="I2252" s="119" t="s">
        <v>194</v>
      </c>
      <c r="J2252" s="119">
        <v>2050</v>
      </c>
      <c r="K2252" s="120">
        <v>0</v>
      </c>
    </row>
    <row r="2253" spans="1:11" x14ac:dyDescent="0.25">
      <c r="A2253" s="119" t="s">
        <v>1378</v>
      </c>
      <c r="B2253" s="119" t="s">
        <v>1379</v>
      </c>
      <c r="C2253" s="119" t="s">
        <v>195</v>
      </c>
      <c r="D2253" s="119" t="s">
        <v>1382</v>
      </c>
      <c r="E2253" s="119" t="s">
        <v>1222</v>
      </c>
      <c r="F2253" s="119"/>
      <c r="G2253" s="119" t="s">
        <v>1355</v>
      </c>
      <c r="H2253" s="119"/>
      <c r="I2253" s="119" t="s">
        <v>987</v>
      </c>
      <c r="J2253" s="119">
        <v>2020</v>
      </c>
      <c r="K2253" s="120">
        <v>0.9</v>
      </c>
    </row>
    <row r="2254" spans="1:11" x14ac:dyDescent="0.25">
      <c r="A2254" s="119" t="s">
        <v>1378</v>
      </c>
      <c r="B2254" s="119" t="s">
        <v>1379</v>
      </c>
      <c r="C2254" s="119" t="s">
        <v>195</v>
      </c>
      <c r="D2254" s="119" t="s">
        <v>1382</v>
      </c>
      <c r="E2254" s="119" t="s">
        <v>1222</v>
      </c>
      <c r="F2254" s="119"/>
      <c r="G2254" s="119" t="s">
        <v>1355</v>
      </c>
      <c r="H2254" s="119"/>
      <c r="I2254" s="119" t="s">
        <v>987</v>
      </c>
      <c r="J2254" s="119">
        <v>2050</v>
      </c>
      <c r="K2254" s="120">
        <v>0.9</v>
      </c>
    </row>
    <row r="2255" spans="1:11" x14ac:dyDescent="0.25">
      <c r="A2255" s="119" t="s">
        <v>1378</v>
      </c>
      <c r="B2255" s="119" t="s">
        <v>1379</v>
      </c>
      <c r="C2255" s="119" t="s">
        <v>195</v>
      </c>
      <c r="D2255" s="119" t="s">
        <v>1382</v>
      </c>
      <c r="E2255" s="119" t="s">
        <v>1222</v>
      </c>
      <c r="F2255" s="119"/>
      <c r="G2255" s="119" t="s">
        <v>1355</v>
      </c>
      <c r="H2255" s="119"/>
      <c r="I2255" s="119" t="s">
        <v>988</v>
      </c>
      <c r="J2255" s="119">
        <v>2020</v>
      </c>
      <c r="K2255" s="120">
        <v>1.1000000000000001</v>
      </c>
    </row>
    <row r="2256" spans="1:11" x14ac:dyDescent="0.25">
      <c r="A2256" s="119" t="s">
        <v>1378</v>
      </c>
      <c r="B2256" s="119" t="s">
        <v>1379</v>
      </c>
      <c r="C2256" s="119" t="s">
        <v>195</v>
      </c>
      <c r="D2256" s="119" t="s">
        <v>1382</v>
      </c>
      <c r="E2256" s="119" t="s">
        <v>1222</v>
      </c>
      <c r="F2256" s="119"/>
      <c r="G2256" s="119" t="s">
        <v>1355</v>
      </c>
      <c r="H2256" s="119"/>
      <c r="I2256" s="119" t="s">
        <v>988</v>
      </c>
      <c r="J2256" s="119">
        <v>2050</v>
      </c>
      <c r="K2256" s="120">
        <v>1.1000000000000001</v>
      </c>
    </row>
    <row r="2257" spans="1:11" x14ac:dyDescent="0.25">
      <c r="A2257" s="119" t="s">
        <v>1378</v>
      </c>
      <c r="B2257" s="119" t="s">
        <v>1379</v>
      </c>
      <c r="C2257" s="119" t="s">
        <v>195</v>
      </c>
      <c r="D2257" s="119" t="s">
        <v>1382</v>
      </c>
      <c r="E2257" s="119" t="s">
        <v>1222</v>
      </c>
      <c r="F2257" s="119"/>
      <c r="G2257" s="119" t="s">
        <v>1355</v>
      </c>
      <c r="H2257" s="119"/>
      <c r="I2257" s="119" t="s">
        <v>194</v>
      </c>
      <c r="J2257" s="119">
        <v>2015</v>
      </c>
      <c r="K2257" s="120">
        <v>0.1</v>
      </c>
    </row>
    <row r="2258" spans="1:11" x14ac:dyDescent="0.25">
      <c r="A2258" s="119" t="s">
        <v>1378</v>
      </c>
      <c r="B2258" s="119" t="s">
        <v>1379</v>
      </c>
      <c r="C2258" s="119" t="s">
        <v>195</v>
      </c>
      <c r="D2258" s="119" t="s">
        <v>1382</v>
      </c>
      <c r="E2258" s="119" t="s">
        <v>1222</v>
      </c>
      <c r="F2258" s="119"/>
      <c r="G2258" s="119" t="s">
        <v>1355</v>
      </c>
      <c r="H2258" s="119"/>
      <c r="I2258" s="119" t="s">
        <v>194</v>
      </c>
      <c r="J2258" s="119">
        <v>2020</v>
      </c>
      <c r="K2258" s="120">
        <v>0.1</v>
      </c>
    </row>
    <row r="2259" spans="1:11" x14ac:dyDescent="0.25">
      <c r="A2259" s="119" t="s">
        <v>1378</v>
      </c>
      <c r="B2259" s="119" t="s">
        <v>1379</v>
      </c>
      <c r="C2259" s="119" t="s">
        <v>195</v>
      </c>
      <c r="D2259" s="119" t="s">
        <v>1382</v>
      </c>
      <c r="E2259" s="119" t="s">
        <v>1222</v>
      </c>
      <c r="F2259" s="119"/>
      <c r="G2259" s="119" t="s">
        <v>1355</v>
      </c>
      <c r="H2259" s="119"/>
      <c r="I2259" s="119" t="s">
        <v>194</v>
      </c>
      <c r="J2259" s="119">
        <v>2030</v>
      </c>
      <c r="K2259" s="120">
        <v>0.1</v>
      </c>
    </row>
    <row r="2260" spans="1:11" x14ac:dyDescent="0.25">
      <c r="A2260" s="119" t="s">
        <v>1378</v>
      </c>
      <c r="B2260" s="119" t="s">
        <v>1379</v>
      </c>
      <c r="C2260" s="119" t="s">
        <v>195</v>
      </c>
      <c r="D2260" s="119" t="s">
        <v>1382</v>
      </c>
      <c r="E2260" s="119" t="s">
        <v>1222</v>
      </c>
      <c r="F2260" s="119"/>
      <c r="G2260" s="119" t="s">
        <v>1355</v>
      </c>
      <c r="H2260" s="119"/>
      <c r="I2260" s="119" t="s">
        <v>194</v>
      </c>
      <c r="J2260" s="119">
        <v>2040</v>
      </c>
      <c r="K2260" s="120">
        <v>0.1</v>
      </c>
    </row>
    <row r="2261" spans="1:11" x14ac:dyDescent="0.25">
      <c r="A2261" s="119" t="s">
        <v>1378</v>
      </c>
      <c r="B2261" s="119" t="s">
        <v>1379</v>
      </c>
      <c r="C2261" s="119" t="s">
        <v>195</v>
      </c>
      <c r="D2261" s="119" t="s">
        <v>1382</v>
      </c>
      <c r="E2261" s="119" t="s">
        <v>1222</v>
      </c>
      <c r="F2261" s="119"/>
      <c r="G2261" s="119" t="s">
        <v>1355</v>
      </c>
      <c r="H2261" s="119"/>
      <c r="I2261" s="119" t="s">
        <v>194</v>
      </c>
      <c r="J2261" s="119">
        <v>2050</v>
      </c>
      <c r="K2261" s="120">
        <v>0.1</v>
      </c>
    </row>
    <row r="2262" spans="1:11" x14ac:dyDescent="0.25">
      <c r="A2262" s="119" t="s">
        <v>1378</v>
      </c>
      <c r="B2262" s="119" t="s">
        <v>1379</v>
      </c>
      <c r="C2262" s="119" t="s">
        <v>195</v>
      </c>
      <c r="D2262" s="119" t="s">
        <v>1383</v>
      </c>
      <c r="E2262" s="119" t="s">
        <v>1384</v>
      </c>
      <c r="F2262" s="119"/>
      <c r="G2262" s="119" t="s">
        <v>1355</v>
      </c>
      <c r="H2262" s="119"/>
      <c r="I2262" s="119" t="s">
        <v>987</v>
      </c>
      <c r="J2262" s="119">
        <v>2020</v>
      </c>
      <c r="K2262" s="120">
        <v>0.9</v>
      </c>
    </row>
    <row r="2263" spans="1:11" x14ac:dyDescent="0.25">
      <c r="A2263" s="119" t="s">
        <v>1378</v>
      </c>
      <c r="B2263" s="119" t="s">
        <v>1379</v>
      </c>
      <c r="C2263" s="119" t="s">
        <v>195</v>
      </c>
      <c r="D2263" s="119" t="s">
        <v>1383</v>
      </c>
      <c r="E2263" s="119" t="s">
        <v>1384</v>
      </c>
      <c r="F2263" s="119"/>
      <c r="G2263" s="119" t="s">
        <v>1355</v>
      </c>
      <c r="H2263" s="119"/>
      <c r="I2263" s="119" t="s">
        <v>987</v>
      </c>
      <c r="J2263" s="119">
        <v>2050</v>
      </c>
      <c r="K2263" s="120">
        <v>0.9</v>
      </c>
    </row>
    <row r="2264" spans="1:11" x14ac:dyDescent="0.25">
      <c r="A2264" s="119" t="s">
        <v>1378</v>
      </c>
      <c r="B2264" s="119" t="s">
        <v>1379</v>
      </c>
      <c r="C2264" s="119" t="s">
        <v>195</v>
      </c>
      <c r="D2264" s="119" t="s">
        <v>1383</v>
      </c>
      <c r="E2264" s="119" t="s">
        <v>1384</v>
      </c>
      <c r="F2264" s="119"/>
      <c r="G2264" s="119" t="s">
        <v>1355</v>
      </c>
      <c r="H2264" s="119"/>
      <c r="I2264" s="119" t="s">
        <v>988</v>
      </c>
      <c r="J2264" s="119">
        <v>2020</v>
      </c>
      <c r="K2264" s="120">
        <v>1.1000000000000001</v>
      </c>
    </row>
    <row r="2265" spans="1:11" x14ac:dyDescent="0.25">
      <c r="A2265" s="119" t="s">
        <v>1378</v>
      </c>
      <c r="B2265" s="119" t="s">
        <v>1379</v>
      </c>
      <c r="C2265" s="119" t="s">
        <v>195</v>
      </c>
      <c r="D2265" s="119" t="s">
        <v>1383</v>
      </c>
      <c r="E2265" s="119" t="s">
        <v>1384</v>
      </c>
      <c r="F2265" s="119"/>
      <c r="G2265" s="119" t="s">
        <v>1355</v>
      </c>
      <c r="H2265" s="119"/>
      <c r="I2265" s="119" t="s">
        <v>988</v>
      </c>
      <c r="J2265" s="119">
        <v>2050</v>
      </c>
      <c r="K2265" s="120">
        <v>1.1000000000000001</v>
      </c>
    </row>
    <row r="2266" spans="1:11" x14ac:dyDescent="0.25">
      <c r="A2266" s="119" t="s">
        <v>1378</v>
      </c>
      <c r="B2266" s="119" t="s">
        <v>1379</v>
      </c>
      <c r="C2266" s="119" t="s">
        <v>195</v>
      </c>
      <c r="D2266" s="119" t="s">
        <v>1383</v>
      </c>
      <c r="E2266" s="119" t="s">
        <v>1384</v>
      </c>
      <c r="F2266" s="119"/>
      <c r="G2266" s="119" t="s">
        <v>1355</v>
      </c>
      <c r="H2266" s="119"/>
      <c r="I2266" s="119" t="s">
        <v>194</v>
      </c>
      <c r="J2266" s="119">
        <v>2015</v>
      </c>
      <c r="K2266" s="120">
        <v>0.66</v>
      </c>
    </row>
    <row r="2267" spans="1:11" x14ac:dyDescent="0.25">
      <c r="A2267" s="119" t="s">
        <v>1378</v>
      </c>
      <c r="B2267" s="119" t="s">
        <v>1379</v>
      </c>
      <c r="C2267" s="119" t="s">
        <v>195</v>
      </c>
      <c r="D2267" s="119" t="s">
        <v>1383</v>
      </c>
      <c r="E2267" s="119" t="s">
        <v>1384</v>
      </c>
      <c r="F2267" s="119"/>
      <c r="G2267" s="119" t="s">
        <v>1355</v>
      </c>
      <c r="H2267" s="119"/>
      <c r="I2267" s="119" t="s">
        <v>194</v>
      </c>
      <c r="J2267" s="119">
        <v>2020</v>
      </c>
      <c r="K2267" s="120">
        <v>0.66</v>
      </c>
    </row>
    <row r="2268" spans="1:11" x14ac:dyDescent="0.25">
      <c r="A2268" s="119" t="s">
        <v>1378</v>
      </c>
      <c r="B2268" s="119" t="s">
        <v>1379</v>
      </c>
      <c r="C2268" s="119" t="s">
        <v>195</v>
      </c>
      <c r="D2268" s="119" t="s">
        <v>1383</v>
      </c>
      <c r="E2268" s="119" t="s">
        <v>1384</v>
      </c>
      <c r="F2268" s="119"/>
      <c r="G2268" s="119" t="s">
        <v>1355</v>
      </c>
      <c r="H2268" s="119"/>
      <c r="I2268" s="119" t="s">
        <v>194</v>
      </c>
      <c r="J2268" s="119">
        <v>2030</v>
      </c>
      <c r="K2268" s="120">
        <v>0.66</v>
      </c>
    </row>
    <row r="2269" spans="1:11" x14ac:dyDescent="0.25">
      <c r="A2269" s="119" t="s">
        <v>1378</v>
      </c>
      <c r="B2269" s="119" t="s">
        <v>1379</v>
      </c>
      <c r="C2269" s="119" t="s">
        <v>195</v>
      </c>
      <c r="D2269" s="119" t="s">
        <v>1383</v>
      </c>
      <c r="E2269" s="119" t="s">
        <v>1384</v>
      </c>
      <c r="F2269" s="119"/>
      <c r="G2269" s="119" t="s">
        <v>1355</v>
      </c>
      <c r="H2269" s="119"/>
      <c r="I2269" s="119" t="s">
        <v>194</v>
      </c>
      <c r="J2269" s="119">
        <v>2040</v>
      </c>
      <c r="K2269" s="120">
        <v>0.66</v>
      </c>
    </row>
    <row r="2270" spans="1:11" x14ac:dyDescent="0.25">
      <c r="A2270" s="119" t="s">
        <v>1378</v>
      </c>
      <c r="B2270" s="119" t="s">
        <v>1379</v>
      </c>
      <c r="C2270" s="119" t="s">
        <v>195</v>
      </c>
      <c r="D2270" s="119" t="s">
        <v>1383</v>
      </c>
      <c r="E2270" s="119" t="s">
        <v>1384</v>
      </c>
      <c r="F2270" s="119"/>
      <c r="G2270" s="119" t="s">
        <v>1355</v>
      </c>
      <c r="H2270" s="119"/>
      <c r="I2270" s="119" t="s">
        <v>194</v>
      </c>
      <c r="J2270" s="119">
        <v>2050</v>
      </c>
      <c r="K2270" s="120">
        <v>0.66</v>
      </c>
    </row>
    <row r="2271" spans="1:11" x14ac:dyDescent="0.25">
      <c r="A2271" s="119" t="s">
        <v>1378</v>
      </c>
      <c r="B2271" s="119" t="s">
        <v>1379</v>
      </c>
      <c r="C2271" s="119" t="s">
        <v>195</v>
      </c>
      <c r="D2271" s="119" t="s">
        <v>1362</v>
      </c>
      <c r="E2271" s="119" t="s">
        <v>1357</v>
      </c>
      <c r="F2271" s="119"/>
      <c r="G2271" s="119" t="s">
        <v>1385</v>
      </c>
      <c r="H2271" s="119" t="s">
        <v>1381</v>
      </c>
      <c r="I2271" s="119" t="s">
        <v>987</v>
      </c>
      <c r="J2271" s="119">
        <v>2020</v>
      </c>
      <c r="K2271" s="120">
        <v>0.9</v>
      </c>
    </row>
    <row r="2272" spans="1:11" x14ac:dyDescent="0.25">
      <c r="A2272" s="119" t="s">
        <v>1378</v>
      </c>
      <c r="B2272" s="119" t="s">
        <v>1379</v>
      </c>
      <c r="C2272" s="119" t="s">
        <v>195</v>
      </c>
      <c r="D2272" s="119" t="s">
        <v>1362</v>
      </c>
      <c r="E2272" s="119" t="s">
        <v>1357</v>
      </c>
      <c r="F2272" s="119"/>
      <c r="G2272" s="119" t="s">
        <v>1385</v>
      </c>
      <c r="H2272" s="119" t="s">
        <v>1381</v>
      </c>
      <c r="I2272" s="119" t="s">
        <v>987</v>
      </c>
      <c r="J2272" s="119">
        <v>2050</v>
      </c>
      <c r="K2272" s="120">
        <v>0.9</v>
      </c>
    </row>
    <row r="2273" spans="1:11" x14ac:dyDescent="0.25">
      <c r="A2273" s="119" t="s">
        <v>1378</v>
      </c>
      <c r="B2273" s="119" t="s">
        <v>1379</v>
      </c>
      <c r="C2273" s="119" t="s">
        <v>195</v>
      </c>
      <c r="D2273" s="119" t="s">
        <v>1362</v>
      </c>
      <c r="E2273" s="119" t="s">
        <v>1357</v>
      </c>
      <c r="F2273" s="119"/>
      <c r="G2273" s="119" t="s">
        <v>1385</v>
      </c>
      <c r="H2273" s="119" t="s">
        <v>1381</v>
      </c>
      <c r="I2273" s="119" t="s">
        <v>988</v>
      </c>
      <c r="J2273" s="119">
        <v>2020</v>
      </c>
      <c r="K2273" s="120">
        <v>1.1000000000000001</v>
      </c>
    </row>
    <row r="2274" spans="1:11" x14ac:dyDescent="0.25">
      <c r="A2274" s="119" t="s">
        <v>1378</v>
      </c>
      <c r="B2274" s="119" t="s">
        <v>1379</v>
      </c>
      <c r="C2274" s="119" t="s">
        <v>195</v>
      </c>
      <c r="D2274" s="119" t="s">
        <v>1362</v>
      </c>
      <c r="E2274" s="119" t="s">
        <v>1357</v>
      </c>
      <c r="F2274" s="119"/>
      <c r="G2274" s="119" t="s">
        <v>1385</v>
      </c>
      <c r="H2274" s="119" t="s">
        <v>1381</v>
      </c>
      <c r="I2274" s="119" t="s">
        <v>988</v>
      </c>
      <c r="J2274" s="119">
        <v>2050</v>
      </c>
      <c r="K2274" s="120">
        <v>1.1000000000000001</v>
      </c>
    </row>
    <row r="2275" spans="1:11" x14ac:dyDescent="0.25">
      <c r="A2275" s="119" t="s">
        <v>1378</v>
      </c>
      <c r="B2275" s="119" t="s">
        <v>1379</v>
      </c>
      <c r="C2275" s="119" t="s">
        <v>195</v>
      </c>
      <c r="D2275" s="119" t="s">
        <v>1362</v>
      </c>
      <c r="E2275" s="119" t="s">
        <v>1357</v>
      </c>
      <c r="F2275" s="119"/>
      <c r="G2275" s="119" t="s">
        <v>1385</v>
      </c>
      <c r="H2275" s="119" t="s">
        <v>1381</v>
      </c>
      <c r="I2275" s="119" t="s">
        <v>194</v>
      </c>
      <c r="J2275" s="119">
        <v>2015</v>
      </c>
      <c r="K2275" s="120">
        <v>9.9000000000000005E-2</v>
      </c>
    </row>
    <row r="2276" spans="1:11" x14ac:dyDescent="0.25">
      <c r="A2276" s="119" t="s">
        <v>1378</v>
      </c>
      <c r="B2276" s="119" t="s">
        <v>1379</v>
      </c>
      <c r="C2276" s="119" t="s">
        <v>195</v>
      </c>
      <c r="D2276" s="119" t="s">
        <v>1362</v>
      </c>
      <c r="E2276" s="119" t="s">
        <v>1357</v>
      </c>
      <c r="F2276" s="119"/>
      <c r="G2276" s="119" t="s">
        <v>1385</v>
      </c>
      <c r="H2276" s="119" t="s">
        <v>1381</v>
      </c>
      <c r="I2276" s="119" t="s">
        <v>194</v>
      </c>
      <c r="J2276" s="119">
        <v>2020</v>
      </c>
      <c r="K2276" s="120">
        <v>9.9000000000000005E-2</v>
      </c>
    </row>
    <row r="2277" spans="1:11" x14ac:dyDescent="0.25">
      <c r="A2277" s="119" t="s">
        <v>1378</v>
      </c>
      <c r="B2277" s="119" t="s">
        <v>1379</v>
      </c>
      <c r="C2277" s="119" t="s">
        <v>195</v>
      </c>
      <c r="D2277" s="119" t="s">
        <v>1362</v>
      </c>
      <c r="E2277" s="119" t="s">
        <v>1357</v>
      </c>
      <c r="F2277" s="119"/>
      <c r="G2277" s="119" t="s">
        <v>1385</v>
      </c>
      <c r="H2277" s="119" t="s">
        <v>1381</v>
      </c>
      <c r="I2277" s="119" t="s">
        <v>194</v>
      </c>
      <c r="J2277" s="119">
        <v>2030</v>
      </c>
      <c r="K2277" s="120">
        <v>9.9000000000000005E-2</v>
      </c>
    </row>
    <row r="2278" spans="1:11" x14ac:dyDescent="0.25">
      <c r="A2278" s="119" t="s">
        <v>1378</v>
      </c>
      <c r="B2278" s="119" t="s">
        <v>1379</v>
      </c>
      <c r="C2278" s="119" t="s">
        <v>195</v>
      </c>
      <c r="D2278" s="119" t="s">
        <v>1362</v>
      </c>
      <c r="E2278" s="119" t="s">
        <v>1357</v>
      </c>
      <c r="F2278" s="119"/>
      <c r="G2278" s="119" t="s">
        <v>1385</v>
      </c>
      <c r="H2278" s="119" t="s">
        <v>1381</v>
      </c>
      <c r="I2278" s="119" t="s">
        <v>194</v>
      </c>
      <c r="J2278" s="119">
        <v>2040</v>
      </c>
      <c r="K2278" s="120">
        <v>9.9000000000000005E-2</v>
      </c>
    </row>
    <row r="2279" spans="1:11" x14ac:dyDescent="0.25">
      <c r="A2279" s="119" t="s">
        <v>1378</v>
      </c>
      <c r="B2279" s="119" t="s">
        <v>1379</v>
      </c>
      <c r="C2279" s="119" t="s">
        <v>195</v>
      </c>
      <c r="D2279" s="119" t="s">
        <v>1362</v>
      </c>
      <c r="E2279" s="119" t="s">
        <v>1357</v>
      </c>
      <c r="F2279" s="119"/>
      <c r="G2279" s="119" t="s">
        <v>1385</v>
      </c>
      <c r="H2279" s="119" t="s">
        <v>1381</v>
      </c>
      <c r="I2279" s="119" t="s">
        <v>194</v>
      </c>
      <c r="J2279" s="119">
        <v>2050</v>
      </c>
      <c r="K2279" s="120">
        <v>9.9000000000000005E-2</v>
      </c>
    </row>
    <row r="2280" spans="1:11" x14ac:dyDescent="0.25">
      <c r="A2280" s="119" t="s">
        <v>1378</v>
      </c>
      <c r="B2280" s="119" t="s">
        <v>1379</v>
      </c>
      <c r="C2280" s="119" t="s">
        <v>195</v>
      </c>
      <c r="D2280" s="119" t="s">
        <v>1364</v>
      </c>
      <c r="E2280" s="119" t="s">
        <v>1222</v>
      </c>
      <c r="F2280" s="119"/>
      <c r="G2280" s="119" t="s">
        <v>1355</v>
      </c>
      <c r="H2280" s="119"/>
      <c r="I2280" s="119" t="s">
        <v>987</v>
      </c>
      <c r="J2280" s="119">
        <v>2020</v>
      </c>
      <c r="K2280" s="120">
        <v>0.9</v>
      </c>
    </row>
    <row r="2281" spans="1:11" x14ac:dyDescent="0.25">
      <c r="A2281" s="119" t="s">
        <v>1378</v>
      </c>
      <c r="B2281" s="119" t="s">
        <v>1379</v>
      </c>
      <c r="C2281" s="119" t="s">
        <v>195</v>
      </c>
      <c r="D2281" s="119" t="s">
        <v>1364</v>
      </c>
      <c r="E2281" s="119" t="s">
        <v>1222</v>
      </c>
      <c r="F2281" s="119"/>
      <c r="G2281" s="119" t="s">
        <v>1355</v>
      </c>
      <c r="H2281" s="119"/>
      <c r="I2281" s="119" t="s">
        <v>987</v>
      </c>
      <c r="J2281" s="119">
        <v>2050</v>
      </c>
      <c r="K2281" s="120">
        <v>0.9</v>
      </c>
    </row>
    <row r="2282" spans="1:11" x14ac:dyDescent="0.25">
      <c r="A2282" s="119" t="s">
        <v>1378</v>
      </c>
      <c r="B2282" s="119" t="s">
        <v>1379</v>
      </c>
      <c r="C2282" s="119" t="s">
        <v>195</v>
      </c>
      <c r="D2282" s="119" t="s">
        <v>1364</v>
      </c>
      <c r="E2282" s="119" t="s">
        <v>1222</v>
      </c>
      <c r="F2282" s="119"/>
      <c r="G2282" s="119" t="s">
        <v>1355</v>
      </c>
      <c r="H2282" s="119"/>
      <c r="I2282" s="119" t="s">
        <v>988</v>
      </c>
      <c r="J2282" s="119">
        <v>2020</v>
      </c>
      <c r="K2282" s="120">
        <v>1.1000000000000001</v>
      </c>
    </row>
    <row r="2283" spans="1:11" x14ac:dyDescent="0.25">
      <c r="A2283" s="119" t="s">
        <v>1378</v>
      </c>
      <c r="B2283" s="119" t="s">
        <v>1379</v>
      </c>
      <c r="C2283" s="119" t="s">
        <v>195</v>
      </c>
      <c r="D2283" s="119" t="s">
        <v>1364</v>
      </c>
      <c r="E2283" s="119" t="s">
        <v>1222</v>
      </c>
      <c r="F2283" s="119"/>
      <c r="G2283" s="119" t="s">
        <v>1355</v>
      </c>
      <c r="H2283" s="119"/>
      <c r="I2283" s="119" t="s">
        <v>988</v>
      </c>
      <c r="J2283" s="119">
        <v>2050</v>
      </c>
      <c r="K2283" s="120">
        <v>1.1000000000000001</v>
      </c>
    </row>
    <row r="2284" spans="1:11" x14ac:dyDescent="0.25">
      <c r="A2284" s="119" t="s">
        <v>1378</v>
      </c>
      <c r="B2284" s="119" t="s">
        <v>1379</v>
      </c>
      <c r="C2284" s="119" t="s">
        <v>195</v>
      </c>
      <c r="D2284" s="119" t="s">
        <v>1364</v>
      </c>
      <c r="E2284" s="119" t="s">
        <v>1222</v>
      </c>
      <c r="F2284" s="119"/>
      <c r="G2284" s="119" t="s">
        <v>1355</v>
      </c>
      <c r="H2284" s="119"/>
      <c r="I2284" s="119" t="s">
        <v>194</v>
      </c>
      <c r="J2284" s="119">
        <v>2015</v>
      </c>
      <c r="K2284" s="120">
        <v>9.2399999999999996E-2</v>
      </c>
    </row>
    <row r="2285" spans="1:11" x14ac:dyDescent="0.25">
      <c r="A2285" s="119" t="s">
        <v>1378</v>
      </c>
      <c r="B2285" s="119" t="s">
        <v>1379</v>
      </c>
      <c r="C2285" s="119" t="s">
        <v>195</v>
      </c>
      <c r="D2285" s="119" t="s">
        <v>1364</v>
      </c>
      <c r="E2285" s="119" t="s">
        <v>1222</v>
      </c>
      <c r="F2285" s="119"/>
      <c r="G2285" s="119" t="s">
        <v>1355</v>
      </c>
      <c r="H2285" s="119"/>
      <c r="I2285" s="119" t="s">
        <v>194</v>
      </c>
      <c r="J2285" s="119">
        <v>2020</v>
      </c>
      <c r="K2285" s="120">
        <v>9.2399999999999996E-2</v>
      </c>
    </row>
    <row r="2286" spans="1:11" x14ac:dyDescent="0.25">
      <c r="A2286" s="119" t="s">
        <v>1378</v>
      </c>
      <c r="B2286" s="119" t="s">
        <v>1379</v>
      </c>
      <c r="C2286" s="119" t="s">
        <v>195</v>
      </c>
      <c r="D2286" s="119" t="s">
        <v>1364</v>
      </c>
      <c r="E2286" s="119" t="s">
        <v>1222</v>
      </c>
      <c r="F2286" s="119"/>
      <c r="G2286" s="119" t="s">
        <v>1355</v>
      </c>
      <c r="H2286" s="119"/>
      <c r="I2286" s="119" t="s">
        <v>194</v>
      </c>
      <c r="J2286" s="119">
        <v>2030</v>
      </c>
      <c r="K2286" s="120">
        <v>9.2399999999999996E-2</v>
      </c>
    </row>
    <row r="2287" spans="1:11" x14ac:dyDescent="0.25">
      <c r="A2287" s="119" t="s">
        <v>1378</v>
      </c>
      <c r="B2287" s="119" t="s">
        <v>1379</v>
      </c>
      <c r="C2287" s="119" t="s">
        <v>195</v>
      </c>
      <c r="D2287" s="119" t="s">
        <v>1364</v>
      </c>
      <c r="E2287" s="119" t="s">
        <v>1222</v>
      </c>
      <c r="F2287" s="119"/>
      <c r="G2287" s="119" t="s">
        <v>1355</v>
      </c>
      <c r="H2287" s="119"/>
      <c r="I2287" s="119" t="s">
        <v>194</v>
      </c>
      <c r="J2287" s="119">
        <v>2040</v>
      </c>
      <c r="K2287" s="120">
        <v>9.2399999999999996E-2</v>
      </c>
    </row>
    <row r="2288" spans="1:11" x14ac:dyDescent="0.25">
      <c r="A2288" s="119" t="s">
        <v>1378</v>
      </c>
      <c r="B2288" s="119" t="s">
        <v>1379</v>
      </c>
      <c r="C2288" s="119" t="s">
        <v>195</v>
      </c>
      <c r="D2288" s="119" t="s">
        <v>1364</v>
      </c>
      <c r="E2288" s="119" t="s">
        <v>1222</v>
      </c>
      <c r="F2288" s="119"/>
      <c r="G2288" s="119" t="s">
        <v>1355</v>
      </c>
      <c r="H2288" s="119"/>
      <c r="I2288" s="119" t="s">
        <v>194</v>
      </c>
      <c r="J2288" s="119">
        <v>2050</v>
      </c>
      <c r="K2288" s="120">
        <v>9.2399999999999996E-2</v>
      </c>
    </row>
    <row r="2289" spans="1:11" x14ac:dyDescent="0.25">
      <c r="A2289" s="119" t="s">
        <v>1378</v>
      </c>
      <c r="B2289" s="119" t="s">
        <v>1379</v>
      </c>
      <c r="C2289" s="119" t="s">
        <v>195</v>
      </c>
      <c r="D2289" s="119" t="s">
        <v>1365</v>
      </c>
      <c r="E2289" s="119" t="s">
        <v>1222</v>
      </c>
      <c r="F2289" s="119"/>
      <c r="G2289" s="119" t="s">
        <v>1355</v>
      </c>
      <c r="H2289" s="119"/>
      <c r="I2289" s="119" t="s">
        <v>987</v>
      </c>
      <c r="J2289" s="119">
        <v>2020</v>
      </c>
      <c r="K2289" s="120">
        <v>0.9</v>
      </c>
    </row>
    <row r="2290" spans="1:11" x14ac:dyDescent="0.25">
      <c r="A2290" s="119" t="s">
        <v>1378</v>
      </c>
      <c r="B2290" s="119" t="s">
        <v>1379</v>
      </c>
      <c r="C2290" s="119" t="s">
        <v>195</v>
      </c>
      <c r="D2290" s="119" t="s">
        <v>1365</v>
      </c>
      <c r="E2290" s="119" t="s">
        <v>1222</v>
      </c>
      <c r="F2290" s="119"/>
      <c r="G2290" s="119" t="s">
        <v>1355</v>
      </c>
      <c r="H2290" s="119"/>
      <c r="I2290" s="119" t="s">
        <v>987</v>
      </c>
      <c r="J2290" s="119">
        <v>2050</v>
      </c>
      <c r="K2290" s="120">
        <v>0.9</v>
      </c>
    </row>
    <row r="2291" spans="1:11" x14ac:dyDescent="0.25">
      <c r="A2291" s="119" t="s">
        <v>1378</v>
      </c>
      <c r="B2291" s="119" t="s">
        <v>1379</v>
      </c>
      <c r="C2291" s="119" t="s">
        <v>195</v>
      </c>
      <c r="D2291" s="119" t="s">
        <v>1365</v>
      </c>
      <c r="E2291" s="119" t="s">
        <v>1222</v>
      </c>
      <c r="F2291" s="119"/>
      <c r="G2291" s="119" t="s">
        <v>1355</v>
      </c>
      <c r="H2291" s="119"/>
      <c r="I2291" s="119" t="s">
        <v>988</v>
      </c>
      <c r="J2291" s="119">
        <v>2020</v>
      </c>
      <c r="K2291" s="120">
        <v>1.1000000000000001</v>
      </c>
    </row>
    <row r="2292" spans="1:11" x14ac:dyDescent="0.25">
      <c r="A2292" s="119" t="s">
        <v>1378</v>
      </c>
      <c r="B2292" s="119" t="s">
        <v>1379</v>
      </c>
      <c r="C2292" s="119" t="s">
        <v>195</v>
      </c>
      <c r="D2292" s="119" t="s">
        <v>1365</v>
      </c>
      <c r="E2292" s="119" t="s">
        <v>1222</v>
      </c>
      <c r="F2292" s="119"/>
      <c r="G2292" s="119" t="s">
        <v>1355</v>
      </c>
      <c r="H2292" s="119"/>
      <c r="I2292" s="119" t="s">
        <v>988</v>
      </c>
      <c r="J2292" s="119">
        <v>2050</v>
      </c>
      <c r="K2292" s="120">
        <v>1.1000000000000001</v>
      </c>
    </row>
    <row r="2293" spans="1:11" x14ac:dyDescent="0.25">
      <c r="A2293" s="119" t="s">
        <v>1378</v>
      </c>
      <c r="B2293" s="119" t="s">
        <v>1379</v>
      </c>
      <c r="C2293" s="119" t="s">
        <v>195</v>
      </c>
      <c r="D2293" s="119" t="s">
        <v>1365</v>
      </c>
      <c r="E2293" s="119" t="s">
        <v>1222</v>
      </c>
      <c r="F2293" s="119"/>
      <c r="G2293" s="119" t="s">
        <v>1355</v>
      </c>
      <c r="H2293" s="119"/>
      <c r="I2293" s="119" t="s">
        <v>194</v>
      </c>
      <c r="J2293" s="119">
        <v>2015</v>
      </c>
      <c r="K2293" s="120">
        <v>6.5100000000000005E-2</v>
      </c>
    </row>
    <row r="2294" spans="1:11" x14ac:dyDescent="0.25">
      <c r="A2294" s="119" t="s">
        <v>1378</v>
      </c>
      <c r="B2294" s="119" t="s">
        <v>1379</v>
      </c>
      <c r="C2294" s="119" t="s">
        <v>195</v>
      </c>
      <c r="D2294" s="119" t="s">
        <v>1365</v>
      </c>
      <c r="E2294" s="119" t="s">
        <v>1222</v>
      </c>
      <c r="F2294" s="119"/>
      <c r="G2294" s="119" t="s">
        <v>1355</v>
      </c>
      <c r="H2294" s="119"/>
      <c r="I2294" s="119" t="s">
        <v>194</v>
      </c>
      <c r="J2294" s="119">
        <v>2020</v>
      </c>
      <c r="K2294" s="120">
        <v>6.5100000000000005E-2</v>
      </c>
    </row>
    <row r="2295" spans="1:11" x14ac:dyDescent="0.25">
      <c r="A2295" s="119" t="s">
        <v>1378</v>
      </c>
      <c r="B2295" s="119" t="s">
        <v>1379</v>
      </c>
      <c r="C2295" s="119" t="s">
        <v>195</v>
      </c>
      <c r="D2295" s="119" t="s">
        <v>1365</v>
      </c>
      <c r="E2295" s="119" t="s">
        <v>1222</v>
      </c>
      <c r="F2295" s="119"/>
      <c r="G2295" s="119" t="s">
        <v>1355</v>
      </c>
      <c r="H2295" s="119"/>
      <c r="I2295" s="119" t="s">
        <v>194</v>
      </c>
      <c r="J2295" s="119">
        <v>2030</v>
      </c>
      <c r="K2295" s="120">
        <v>6.5100000000000005E-2</v>
      </c>
    </row>
    <row r="2296" spans="1:11" x14ac:dyDescent="0.25">
      <c r="A2296" s="119" t="s">
        <v>1378</v>
      </c>
      <c r="B2296" s="119" t="s">
        <v>1379</v>
      </c>
      <c r="C2296" s="119" t="s">
        <v>195</v>
      </c>
      <c r="D2296" s="119" t="s">
        <v>1365</v>
      </c>
      <c r="E2296" s="119" t="s">
        <v>1222</v>
      </c>
      <c r="F2296" s="119"/>
      <c r="G2296" s="119" t="s">
        <v>1355</v>
      </c>
      <c r="H2296" s="119"/>
      <c r="I2296" s="119" t="s">
        <v>194</v>
      </c>
      <c r="J2296" s="119">
        <v>2040</v>
      </c>
      <c r="K2296" s="120">
        <v>6.5100000000000005E-2</v>
      </c>
    </row>
    <row r="2297" spans="1:11" x14ac:dyDescent="0.25">
      <c r="A2297" s="119" t="s">
        <v>1378</v>
      </c>
      <c r="B2297" s="119" t="s">
        <v>1379</v>
      </c>
      <c r="C2297" s="119" t="s">
        <v>195</v>
      </c>
      <c r="D2297" s="119" t="s">
        <v>1365</v>
      </c>
      <c r="E2297" s="119" t="s">
        <v>1222</v>
      </c>
      <c r="F2297" s="119"/>
      <c r="G2297" s="119" t="s">
        <v>1355</v>
      </c>
      <c r="H2297" s="119"/>
      <c r="I2297" s="119" t="s">
        <v>194</v>
      </c>
      <c r="J2297" s="119">
        <v>2050</v>
      </c>
      <c r="K2297" s="120">
        <v>6.5100000000000005E-2</v>
      </c>
    </row>
    <row r="2298" spans="1:11" x14ac:dyDescent="0.25">
      <c r="A2298" s="119" t="s">
        <v>1378</v>
      </c>
      <c r="B2298" s="119" t="s">
        <v>1379</v>
      </c>
      <c r="C2298" s="119" t="s">
        <v>195</v>
      </c>
      <c r="D2298" s="119" t="s">
        <v>1366</v>
      </c>
      <c r="E2298" s="119" t="s">
        <v>1357</v>
      </c>
      <c r="F2298" s="119"/>
      <c r="G2298" s="119" t="s">
        <v>1380</v>
      </c>
      <c r="H2298" s="119" t="s">
        <v>1381</v>
      </c>
      <c r="I2298" s="119" t="s">
        <v>987</v>
      </c>
      <c r="J2298" s="119">
        <v>2020</v>
      </c>
      <c r="K2298" s="120">
        <v>0.9</v>
      </c>
    </row>
    <row r="2299" spans="1:11" x14ac:dyDescent="0.25">
      <c r="A2299" s="119" t="s">
        <v>1378</v>
      </c>
      <c r="B2299" s="119" t="s">
        <v>1379</v>
      </c>
      <c r="C2299" s="119" t="s">
        <v>195</v>
      </c>
      <c r="D2299" s="119" t="s">
        <v>1366</v>
      </c>
      <c r="E2299" s="119" t="s">
        <v>1357</v>
      </c>
      <c r="F2299" s="119"/>
      <c r="G2299" s="119" t="s">
        <v>1380</v>
      </c>
      <c r="H2299" s="119" t="s">
        <v>1381</v>
      </c>
      <c r="I2299" s="119" t="s">
        <v>987</v>
      </c>
      <c r="J2299" s="119">
        <v>2050</v>
      </c>
      <c r="K2299" s="120">
        <v>0.9</v>
      </c>
    </row>
    <row r="2300" spans="1:11" x14ac:dyDescent="0.25">
      <c r="A2300" s="119" t="s">
        <v>1378</v>
      </c>
      <c r="B2300" s="119" t="s">
        <v>1379</v>
      </c>
      <c r="C2300" s="119" t="s">
        <v>195</v>
      </c>
      <c r="D2300" s="119" t="s">
        <v>1366</v>
      </c>
      <c r="E2300" s="119" t="s">
        <v>1357</v>
      </c>
      <c r="F2300" s="119"/>
      <c r="G2300" s="119" t="s">
        <v>1380</v>
      </c>
      <c r="H2300" s="119" t="s">
        <v>1381</v>
      </c>
      <c r="I2300" s="119" t="s">
        <v>988</v>
      </c>
      <c r="J2300" s="119">
        <v>2020</v>
      </c>
      <c r="K2300" s="120">
        <v>1.1000000000000001</v>
      </c>
    </row>
    <row r="2301" spans="1:11" x14ac:dyDescent="0.25">
      <c r="A2301" s="119" t="s">
        <v>1378</v>
      </c>
      <c r="B2301" s="119" t="s">
        <v>1379</v>
      </c>
      <c r="C2301" s="119" t="s">
        <v>195</v>
      </c>
      <c r="D2301" s="119" t="s">
        <v>1366</v>
      </c>
      <c r="E2301" s="119" t="s">
        <v>1357</v>
      </c>
      <c r="F2301" s="119"/>
      <c r="G2301" s="119" t="s">
        <v>1380</v>
      </c>
      <c r="H2301" s="119" t="s">
        <v>1381</v>
      </c>
      <c r="I2301" s="119" t="s">
        <v>988</v>
      </c>
      <c r="J2301" s="119">
        <v>2050</v>
      </c>
      <c r="K2301" s="120">
        <v>1.1000000000000001</v>
      </c>
    </row>
    <row r="2302" spans="1:11" x14ac:dyDescent="0.25">
      <c r="A2302" s="119" t="s">
        <v>1378</v>
      </c>
      <c r="B2302" s="119" t="s">
        <v>1379</v>
      </c>
      <c r="C2302" s="119" t="s">
        <v>195</v>
      </c>
      <c r="D2302" s="119" t="s">
        <v>1366</v>
      </c>
      <c r="E2302" s="119" t="s">
        <v>1357</v>
      </c>
      <c r="F2302" s="119"/>
      <c r="G2302" s="119" t="s">
        <v>1380</v>
      </c>
      <c r="H2302" s="119" t="s">
        <v>1381</v>
      </c>
      <c r="I2302" s="119" t="s">
        <v>194</v>
      </c>
      <c r="J2302" s="119">
        <v>2015</v>
      </c>
      <c r="K2302" s="120">
        <v>0.11899999999999999</v>
      </c>
    </row>
    <row r="2303" spans="1:11" x14ac:dyDescent="0.25">
      <c r="A2303" s="119" t="s">
        <v>1378</v>
      </c>
      <c r="B2303" s="119" t="s">
        <v>1379</v>
      </c>
      <c r="C2303" s="119" t="s">
        <v>195</v>
      </c>
      <c r="D2303" s="119" t="s">
        <v>1366</v>
      </c>
      <c r="E2303" s="119" t="s">
        <v>1357</v>
      </c>
      <c r="F2303" s="119"/>
      <c r="G2303" s="119" t="s">
        <v>1380</v>
      </c>
      <c r="H2303" s="119" t="s">
        <v>1381</v>
      </c>
      <c r="I2303" s="119" t="s">
        <v>194</v>
      </c>
      <c r="J2303" s="119">
        <v>2020</v>
      </c>
      <c r="K2303" s="120">
        <v>0.11899999999999999</v>
      </c>
    </row>
    <row r="2304" spans="1:11" x14ac:dyDescent="0.25">
      <c r="A2304" s="119" t="s">
        <v>1378</v>
      </c>
      <c r="B2304" s="119" t="s">
        <v>1379</v>
      </c>
      <c r="C2304" s="119" t="s">
        <v>195</v>
      </c>
      <c r="D2304" s="119" t="s">
        <v>1366</v>
      </c>
      <c r="E2304" s="119" t="s">
        <v>1357</v>
      </c>
      <c r="F2304" s="119"/>
      <c r="G2304" s="119" t="s">
        <v>1380</v>
      </c>
      <c r="H2304" s="119" t="s">
        <v>1381</v>
      </c>
      <c r="I2304" s="119" t="s">
        <v>194</v>
      </c>
      <c r="J2304" s="119">
        <v>2030</v>
      </c>
      <c r="K2304" s="120">
        <v>0.11899999999999999</v>
      </c>
    </row>
    <row r="2305" spans="1:11" x14ac:dyDescent="0.25">
      <c r="A2305" s="119" t="s">
        <v>1378</v>
      </c>
      <c r="B2305" s="119" t="s">
        <v>1379</v>
      </c>
      <c r="C2305" s="119" t="s">
        <v>195</v>
      </c>
      <c r="D2305" s="119" t="s">
        <v>1366</v>
      </c>
      <c r="E2305" s="119" t="s">
        <v>1357</v>
      </c>
      <c r="F2305" s="119"/>
      <c r="G2305" s="119" t="s">
        <v>1380</v>
      </c>
      <c r="H2305" s="119" t="s">
        <v>1381</v>
      </c>
      <c r="I2305" s="119" t="s">
        <v>194</v>
      </c>
      <c r="J2305" s="119">
        <v>2040</v>
      </c>
      <c r="K2305" s="120">
        <v>0.11899999999999999</v>
      </c>
    </row>
    <row r="2306" spans="1:11" x14ac:dyDescent="0.25">
      <c r="A2306" s="119" t="s">
        <v>1378</v>
      </c>
      <c r="B2306" s="119" t="s">
        <v>1379</v>
      </c>
      <c r="C2306" s="119" t="s">
        <v>195</v>
      </c>
      <c r="D2306" s="119" t="s">
        <v>1366</v>
      </c>
      <c r="E2306" s="119" t="s">
        <v>1357</v>
      </c>
      <c r="F2306" s="119"/>
      <c r="G2306" s="119" t="s">
        <v>1380</v>
      </c>
      <c r="H2306" s="119" t="s">
        <v>1381</v>
      </c>
      <c r="I2306" s="119" t="s">
        <v>194</v>
      </c>
      <c r="J2306" s="119">
        <v>2050</v>
      </c>
      <c r="K2306" s="120">
        <v>0.11899999999999999</v>
      </c>
    </row>
    <row r="2307" spans="1:11" x14ac:dyDescent="0.25">
      <c r="A2307" s="119" t="s">
        <v>1378</v>
      </c>
      <c r="B2307" s="119" t="s">
        <v>1379</v>
      </c>
      <c r="C2307" s="119" t="s">
        <v>195</v>
      </c>
      <c r="D2307" s="119" t="s">
        <v>354</v>
      </c>
      <c r="E2307" s="119" t="s">
        <v>1163</v>
      </c>
      <c r="F2307" s="119"/>
      <c r="G2307" s="119"/>
      <c r="H2307" s="119"/>
      <c r="I2307" s="119" t="s">
        <v>194</v>
      </c>
      <c r="J2307" s="119">
        <v>2015</v>
      </c>
      <c r="K2307" s="120">
        <v>2</v>
      </c>
    </row>
    <row r="2308" spans="1:11" x14ac:dyDescent="0.25">
      <c r="A2308" s="119" t="s">
        <v>1378</v>
      </c>
      <c r="B2308" s="119" t="s">
        <v>1379</v>
      </c>
      <c r="C2308" s="119" t="s">
        <v>195</v>
      </c>
      <c r="D2308" s="119" t="s">
        <v>354</v>
      </c>
      <c r="E2308" s="119" t="s">
        <v>1163</v>
      </c>
      <c r="F2308" s="119"/>
      <c r="G2308" s="119"/>
      <c r="H2308" s="119"/>
      <c r="I2308" s="119" t="s">
        <v>194</v>
      </c>
      <c r="J2308" s="119">
        <v>2020</v>
      </c>
      <c r="K2308" s="120">
        <v>2</v>
      </c>
    </row>
    <row r="2309" spans="1:11" x14ac:dyDescent="0.25">
      <c r="A2309" s="119" t="s">
        <v>1378</v>
      </c>
      <c r="B2309" s="119" t="s">
        <v>1379</v>
      </c>
      <c r="C2309" s="119" t="s">
        <v>195</v>
      </c>
      <c r="D2309" s="119" t="s">
        <v>354</v>
      </c>
      <c r="E2309" s="119" t="s">
        <v>1163</v>
      </c>
      <c r="F2309" s="119"/>
      <c r="G2309" s="119"/>
      <c r="H2309" s="119"/>
      <c r="I2309" s="119" t="s">
        <v>194</v>
      </c>
      <c r="J2309" s="119">
        <v>2030</v>
      </c>
      <c r="K2309" s="120">
        <v>2</v>
      </c>
    </row>
    <row r="2310" spans="1:11" x14ac:dyDescent="0.25">
      <c r="A2310" s="119" t="s">
        <v>1378</v>
      </c>
      <c r="B2310" s="119" t="s">
        <v>1379</v>
      </c>
      <c r="C2310" s="119" t="s">
        <v>195</v>
      </c>
      <c r="D2310" s="119" t="s">
        <v>354</v>
      </c>
      <c r="E2310" s="119" t="s">
        <v>1163</v>
      </c>
      <c r="F2310" s="119"/>
      <c r="G2310" s="119"/>
      <c r="H2310" s="119"/>
      <c r="I2310" s="119" t="s">
        <v>194</v>
      </c>
      <c r="J2310" s="119">
        <v>2040</v>
      </c>
      <c r="K2310" s="120">
        <v>2</v>
      </c>
    </row>
    <row r="2311" spans="1:11" x14ac:dyDescent="0.25">
      <c r="A2311" s="119" t="s">
        <v>1378</v>
      </c>
      <c r="B2311" s="119" t="s">
        <v>1379</v>
      </c>
      <c r="C2311" s="119" t="s">
        <v>195</v>
      </c>
      <c r="D2311" s="119" t="s">
        <v>354</v>
      </c>
      <c r="E2311" s="119" t="s">
        <v>1163</v>
      </c>
      <c r="F2311" s="119"/>
      <c r="G2311" s="119"/>
      <c r="H2311" s="119"/>
      <c r="I2311" s="119" t="s">
        <v>194</v>
      </c>
      <c r="J2311" s="119">
        <v>2050</v>
      </c>
      <c r="K2311" s="120">
        <v>2</v>
      </c>
    </row>
    <row r="2312" spans="1:11" x14ac:dyDescent="0.25">
      <c r="A2312" s="119" t="s">
        <v>1378</v>
      </c>
      <c r="B2312" s="119" t="s">
        <v>1379</v>
      </c>
      <c r="C2312" s="119" t="s">
        <v>195</v>
      </c>
      <c r="D2312" s="119" t="s">
        <v>215</v>
      </c>
      <c r="E2312" s="119" t="s">
        <v>202</v>
      </c>
      <c r="F2312" s="119"/>
      <c r="G2312" s="119"/>
      <c r="H2312" s="119"/>
      <c r="I2312" s="119" t="s">
        <v>194</v>
      </c>
      <c r="J2312" s="119">
        <v>2015</v>
      </c>
      <c r="K2312" s="120">
        <v>25</v>
      </c>
    </row>
    <row r="2313" spans="1:11" x14ac:dyDescent="0.25">
      <c r="A2313" s="119" t="s">
        <v>1378</v>
      </c>
      <c r="B2313" s="119" t="s">
        <v>1379</v>
      </c>
      <c r="C2313" s="119" t="s">
        <v>195</v>
      </c>
      <c r="D2313" s="119" t="s">
        <v>215</v>
      </c>
      <c r="E2313" s="119" t="s">
        <v>202</v>
      </c>
      <c r="F2313" s="119"/>
      <c r="G2313" s="119"/>
      <c r="H2313" s="119"/>
      <c r="I2313" s="119" t="s">
        <v>194</v>
      </c>
      <c r="J2313" s="119">
        <v>2020</v>
      </c>
      <c r="K2313" s="120">
        <v>25</v>
      </c>
    </row>
    <row r="2314" spans="1:11" x14ac:dyDescent="0.25">
      <c r="A2314" s="119" t="s">
        <v>1378</v>
      </c>
      <c r="B2314" s="119" t="s">
        <v>1379</v>
      </c>
      <c r="C2314" s="119" t="s">
        <v>195</v>
      </c>
      <c r="D2314" s="119" t="s">
        <v>215</v>
      </c>
      <c r="E2314" s="119" t="s">
        <v>202</v>
      </c>
      <c r="F2314" s="119"/>
      <c r="G2314" s="119"/>
      <c r="H2314" s="119"/>
      <c r="I2314" s="119" t="s">
        <v>194</v>
      </c>
      <c r="J2314" s="119">
        <v>2030</v>
      </c>
      <c r="K2314" s="120">
        <v>25</v>
      </c>
    </row>
    <row r="2315" spans="1:11" x14ac:dyDescent="0.25">
      <c r="A2315" s="119" t="s">
        <v>1378</v>
      </c>
      <c r="B2315" s="119" t="s">
        <v>1379</v>
      </c>
      <c r="C2315" s="119" t="s">
        <v>195</v>
      </c>
      <c r="D2315" s="119" t="s">
        <v>215</v>
      </c>
      <c r="E2315" s="119" t="s">
        <v>202</v>
      </c>
      <c r="F2315" s="119"/>
      <c r="G2315" s="119"/>
      <c r="H2315" s="119"/>
      <c r="I2315" s="119" t="s">
        <v>194</v>
      </c>
      <c r="J2315" s="119">
        <v>2040</v>
      </c>
      <c r="K2315" s="120">
        <v>25</v>
      </c>
    </row>
    <row r="2316" spans="1:11" x14ac:dyDescent="0.25">
      <c r="A2316" s="119" t="s">
        <v>1378</v>
      </c>
      <c r="B2316" s="119" t="s">
        <v>1379</v>
      </c>
      <c r="C2316" s="119" t="s">
        <v>195</v>
      </c>
      <c r="D2316" s="119" t="s">
        <v>215</v>
      </c>
      <c r="E2316" s="119" t="s">
        <v>202</v>
      </c>
      <c r="F2316" s="119"/>
      <c r="G2316" s="119"/>
      <c r="H2316" s="119"/>
      <c r="I2316" s="119" t="s">
        <v>194</v>
      </c>
      <c r="J2316" s="119">
        <v>2050</v>
      </c>
      <c r="K2316" s="120">
        <v>25</v>
      </c>
    </row>
    <row r="2317" spans="1:11" x14ac:dyDescent="0.25">
      <c r="A2317" s="119" t="s">
        <v>1378</v>
      </c>
      <c r="B2317" s="119" t="s">
        <v>1379</v>
      </c>
      <c r="C2317" s="119" t="s">
        <v>195</v>
      </c>
      <c r="D2317" s="119" t="s">
        <v>1386</v>
      </c>
      <c r="E2317" s="119" t="s">
        <v>1090</v>
      </c>
      <c r="F2317" s="119"/>
      <c r="G2317" s="119" t="s">
        <v>1232</v>
      </c>
      <c r="H2317" s="119"/>
      <c r="I2317" s="119" t="s">
        <v>987</v>
      </c>
      <c r="J2317" s="119">
        <v>2020</v>
      </c>
      <c r="K2317" s="120">
        <v>0.5</v>
      </c>
    </row>
    <row r="2318" spans="1:11" x14ac:dyDescent="0.25">
      <c r="A2318" s="119" t="s">
        <v>1378</v>
      </c>
      <c r="B2318" s="119" t="s">
        <v>1379</v>
      </c>
      <c r="C2318" s="119" t="s">
        <v>195</v>
      </c>
      <c r="D2318" s="119" t="s">
        <v>1386</v>
      </c>
      <c r="E2318" s="119" t="s">
        <v>1090</v>
      </c>
      <c r="F2318" s="119"/>
      <c r="G2318" s="119" t="s">
        <v>1232</v>
      </c>
      <c r="H2318" s="119"/>
      <c r="I2318" s="119" t="s">
        <v>987</v>
      </c>
      <c r="J2318" s="119">
        <v>2050</v>
      </c>
      <c r="K2318" s="120">
        <v>0.5</v>
      </c>
    </row>
    <row r="2319" spans="1:11" x14ac:dyDescent="0.25">
      <c r="A2319" s="119" t="s">
        <v>1378</v>
      </c>
      <c r="B2319" s="119" t="s">
        <v>1379</v>
      </c>
      <c r="C2319" s="119" t="s">
        <v>195</v>
      </c>
      <c r="D2319" s="119" t="s">
        <v>1386</v>
      </c>
      <c r="E2319" s="119" t="s">
        <v>1090</v>
      </c>
      <c r="F2319" s="119"/>
      <c r="G2319" s="119" t="s">
        <v>1232</v>
      </c>
      <c r="H2319" s="119"/>
      <c r="I2319" s="119" t="s">
        <v>988</v>
      </c>
      <c r="J2319" s="119">
        <v>2020</v>
      </c>
      <c r="K2319" s="120">
        <v>2</v>
      </c>
    </row>
    <row r="2320" spans="1:11" x14ac:dyDescent="0.25">
      <c r="A2320" s="119" t="s">
        <v>1378</v>
      </c>
      <c r="B2320" s="119" t="s">
        <v>1379</v>
      </c>
      <c r="C2320" s="119" t="s">
        <v>195</v>
      </c>
      <c r="D2320" s="119" t="s">
        <v>1386</v>
      </c>
      <c r="E2320" s="119" t="s">
        <v>1090</v>
      </c>
      <c r="F2320" s="119"/>
      <c r="G2320" s="119" t="s">
        <v>1232</v>
      </c>
      <c r="H2320" s="119"/>
      <c r="I2320" s="119" t="s">
        <v>988</v>
      </c>
      <c r="J2320" s="119">
        <v>2050</v>
      </c>
      <c r="K2320" s="120">
        <v>1</v>
      </c>
    </row>
    <row r="2321" spans="1:11" x14ac:dyDescent="0.25">
      <c r="A2321" s="119" t="s">
        <v>1378</v>
      </c>
      <c r="B2321" s="119" t="s">
        <v>1379</v>
      </c>
      <c r="C2321" s="119" t="s">
        <v>195</v>
      </c>
      <c r="D2321" s="119" t="s">
        <v>1386</v>
      </c>
      <c r="E2321" s="119" t="s">
        <v>1090</v>
      </c>
      <c r="F2321" s="119"/>
      <c r="G2321" s="119" t="s">
        <v>1232</v>
      </c>
      <c r="H2321" s="119"/>
      <c r="I2321" s="119" t="s">
        <v>194</v>
      </c>
      <c r="J2321" s="119">
        <v>2015</v>
      </c>
      <c r="K2321" s="120">
        <v>580</v>
      </c>
    </row>
    <row r="2322" spans="1:11" x14ac:dyDescent="0.25">
      <c r="A2322" s="119" t="s">
        <v>1378</v>
      </c>
      <c r="B2322" s="119" t="s">
        <v>1379</v>
      </c>
      <c r="C2322" s="119" t="s">
        <v>195</v>
      </c>
      <c r="D2322" s="119" t="s">
        <v>1386</v>
      </c>
      <c r="E2322" s="119" t="s">
        <v>1090</v>
      </c>
      <c r="F2322" s="119"/>
      <c r="G2322" s="119" t="s">
        <v>1232</v>
      </c>
      <c r="H2322" s="119"/>
      <c r="I2322" s="119" t="s">
        <v>194</v>
      </c>
      <c r="J2322" s="119">
        <v>2020</v>
      </c>
      <c r="K2322" s="120">
        <v>580</v>
      </c>
    </row>
    <row r="2323" spans="1:11" x14ac:dyDescent="0.25">
      <c r="A2323" s="119" t="s">
        <v>1378</v>
      </c>
      <c r="B2323" s="119" t="s">
        <v>1379</v>
      </c>
      <c r="C2323" s="119" t="s">
        <v>195</v>
      </c>
      <c r="D2323" s="119" t="s">
        <v>1386</v>
      </c>
      <c r="E2323" s="119" t="s">
        <v>1090</v>
      </c>
      <c r="F2323" s="119"/>
      <c r="G2323" s="119" t="s">
        <v>1232</v>
      </c>
      <c r="H2323" s="119"/>
      <c r="I2323" s="119" t="s">
        <v>194</v>
      </c>
      <c r="J2323" s="119">
        <v>2030</v>
      </c>
      <c r="K2323" s="120">
        <v>875</v>
      </c>
    </row>
    <row r="2324" spans="1:11" x14ac:dyDescent="0.25">
      <c r="A2324" s="119" t="s">
        <v>1378</v>
      </c>
      <c r="B2324" s="119" t="s">
        <v>1379</v>
      </c>
      <c r="C2324" s="119" t="s">
        <v>195</v>
      </c>
      <c r="D2324" s="119" t="s">
        <v>1386</v>
      </c>
      <c r="E2324" s="119" t="s">
        <v>1090</v>
      </c>
      <c r="F2324" s="119"/>
      <c r="G2324" s="119" t="s">
        <v>1232</v>
      </c>
      <c r="H2324" s="119"/>
      <c r="I2324" s="119" t="s">
        <v>194</v>
      </c>
      <c r="J2324" s="119">
        <v>2040</v>
      </c>
      <c r="K2324" s="120">
        <v>1020</v>
      </c>
    </row>
    <row r="2325" spans="1:11" x14ac:dyDescent="0.25">
      <c r="A2325" s="119" t="s">
        <v>1378</v>
      </c>
      <c r="B2325" s="119" t="s">
        <v>1379</v>
      </c>
      <c r="C2325" s="119" t="s">
        <v>195</v>
      </c>
      <c r="D2325" s="119" t="s">
        <v>1386</v>
      </c>
      <c r="E2325" s="119" t="s">
        <v>1090</v>
      </c>
      <c r="F2325" s="119"/>
      <c r="G2325" s="119" t="s">
        <v>1232</v>
      </c>
      <c r="H2325" s="119"/>
      <c r="I2325" s="119" t="s">
        <v>194</v>
      </c>
      <c r="J2325" s="119">
        <v>2050</v>
      </c>
      <c r="K2325" s="120">
        <v>1165</v>
      </c>
    </row>
    <row r="2326" spans="1:11" x14ac:dyDescent="0.25">
      <c r="A2326" s="119" t="s">
        <v>1378</v>
      </c>
      <c r="B2326" s="119" t="s">
        <v>1379</v>
      </c>
      <c r="C2326" s="119" t="s">
        <v>195</v>
      </c>
      <c r="D2326" s="119" t="s">
        <v>1367</v>
      </c>
      <c r="E2326" s="119" t="s">
        <v>1228</v>
      </c>
      <c r="F2326" s="119"/>
      <c r="G2326" s="119" t="s">
        <v>1229</v>
      </c>
      <c r="H2326" s="119"/>
      <c r="I2326" s="119" t="s">
        <v>987</v>
      </c>
      <c r="J2326" s="119">
        <v>2020</v>
      </c>
      <c r="K2326" s="120">
        <v>0.5</v>
      </c>
    </row>
    <row r="2327" spans="1:11" x14ac:dyDescent="0.25">
      <c r="A2327" s="119" t="s">
        <v>1378</v>
      </c>
      <c r="B2327" s="119" t="s">
        <v>1379</v>
      </c>
      <c r="C2327" s="119" t="s">
        <v>195</v>
      </c>
      <c r="D2327" s="119" t="s">
        <v>1367</v>
      </c>
      <c r="E2327" s="119" t="s">
        <v>1228</v>
      </c>
      <c r="F2327" s="119"/>
      <c r="G2327" s="119" t="s">
        <v>1229</v>
      </c>
      <c r="H2327" s="119"/>
      <c r="I2327" s="119" t="s">
        <v>987</v>
      </c>
      <c r="J2327" s="119">
        <v>2050</v>
      </c>
      <c r="K2327" s="120">
        <v>0.5</v>
      </c>
    </row>
    <row r="2328" spans="1:11" x14ac:dyDescent="0.25">
      <c r="A2328" s="119" t="s">
        <v>1378</v>
      </c>
      <c r="B2328" s="119" t="s">
        <v>1379</v>
      </c>
      <c r="C2328" s="119" t="s">
        <v>195</v>
      </c>
      <c r="D2328" s="119" t="s">
        <v>1367</v>
      </c>
      <c r="E2328" s="119" t="s">
        <v>1228</v>
      </c>
      <c r="F2328" s="119"/>
      <c r="G2328" s="119" t="s">
        <v>1229</v>
      </c>
      <c r="H2328" s="119"/>
      <c r="I2328" s="119" t="s">
        <v>988</v>
      </c>
      <c r="J2328" s="119">
        <v>2020</v>
      </c>
      <c r="K2328" s="120">
        <v>2</v>
      </c>
    </row>
    <row r="2329" spans="1:11" x14ac:dyDescent="0.25">
      <c r="A2329" s="119" t="s">
        <v>1378</v>
      </c>
      <c r="B2329" s="119" t="s">
        <v>1379</v>
      </c>
      <c r="C2329" s="119" t="s">
        <v>195</v>
      </c>
      <c r="D2329" s="119" t="s">
        <v>1367</v>
      </c>
      <c r="E2329" s="119" t="s">
        <v>1228</v>
      </c>
      <c r="F2329" s="119"/>
      <c r="G2329" s="119" t="s">
        <v>1229</v>
      </c>
      <c r="H2329" s="119"/>
      <c r="I2329" s="119" t="s">
        <v>988</v>
      </c>
      <c r="J2329" s="119">
        <v>2050</v>
      </c>
      <c r="K2329" s="120">
        <v>1</v>
      </c>
    </row>
    <row r="2330" spans="1:11" x14ac:dyDescent="0.25">
      <c r="A2330" s="119" t="s">
        <v>1378</v>
      </c>
      <c r="B2330" s="119" t="s">
        <v>1379</v>
      </c>
      <c r="C2330" s="119" t="s">
        <v>195</v>
      </c>
      <c r="D2330" s="119" t="s">
        <v>1367</v>
      </c>
      <c r="E2330" s="119" t="s">
        <v>1228</v>
      </c>
      <c r="F2330" s="119"/>
      <c r="G2330" s="119" t="s">
        <v>1229</v>
      </c>
      <c r="H2330" s="119"/>
      <c r="I2330" s="119" t="s">
        <v>194</v>
      </c>
      <c r="J2330" s="119">
        <v>2015</v>
      </c>
      <c r="K2330" s="120">
        <v>400</v>
      </c>
    </row>
    <row r="2331" spans="1:11" x14ac:dyDescent="0.25">
      <c r="A2331" s="119" t="s">
        <v>1378</v>
      </c>
      <c r="B2331" s="119" t="s">
        <v>1379</v>
      </c>
      <c r="C2331" s="119" t="s">
        <v>195</v>
      </c>
      <c r="D2331" s="119" t="s">
        <v>1367</v>
      </c>
      <c r="E2331" s="119" t="s">
        <v>1228</v>
      </c>
      <c r="F2331" s="119"/>
      <c r="G2331" s="119" t="s">
        <v>1229</v>
      </c>
      <c r="H2331" s="119"/>
      <c r="I2331" s="119" t="s">
        <v>194</v>
      </c>
      <c r="J2331" s="119">
        <v>2020</v>
      </c>
      <c r="K2331" s="120">
        <v>400</v>
      </c>
    </row>
    <row r="2332" spans="1:11" x14ac:dyDescent="0.25">
      <c r="A2332" s="119" t="s">
        <v>1378</v>
      </c>
      <c r="B2332" s="119" t="s">
        <v>1379</v>
      </c>
      <c r="C2332" s="119" t="s">
        <v>195</v>
      </c>
      <c r="D2332" s="119" t="s">
        <v>1367</v>
      </c>
      <c r="E2332" s="119" t="s">
        <v>1228</v>
      </c>
      <c r="F2332" s="119"/>
      <c r="G2332" s="119" t="s">
        <v>1229</v>
      </c>
      <c r="H2332" s="119"/>
      <c r="I2332" s="119" t="s">
        <v>194</v>
      </c>
      <c r="J2332" s="119">
        <v>2030</v>
      </c>
      <c r="K2332" s="120">
        <v>600</v>
      </c>
    </row>
    <row r="2333" spans="1:11" x14ac:dyDescent="0.25">
      <c r="A2333" s="119" t="s">
        <v>1378</v>
      </c>
      <c r="B2333" s="119" t="s">
        <v>1379</v>
      </c>
      <c r="C2333" s="119" t="s">
        <v>195</v>
      </c>
      <c r="D2333" s="119" t="s">
        <v>1367</v>
      </c>
      <c r="E2333" s="119" t="s">
        <v>1228</v>
      </c>
      <c r="F2333" s="119"/>
      <c r="G2333" s="119" t="s">
        <v>1229</v>
      </c>
      <c r="H2333" s="119"/>
      <c r="I2333" s="119" t="s">
        <v>194</v>
      </c>
      <c r="J2333" s="119">
        <v>2040</v>
      </c>
      <c r="K2333" s="120">
        <v>700</v>
      </c>
    </row>
    <row r="2334" spans="1:11" x14ac:dyDescent="0.25">
      <c r="A2334" s="119" t="s">
        <v>1378</v>
      </c>
      <c r="B2334" s="119" t="s">
        <v>1379</v>
      </c>
      <c r="C2334" s="119" t="s">
        <v>195</v>
      </c>
      <c r="D2334" s="119" t="s">
        <v>1367</v>
      </c>
      <c r="E2334" s="119" t="s">
        <v>1228</v>
      </c>
      <c r="F2334" s="119"/>
      <c r="G2334" s="119" t="s">
        <v>1229</v>
      </c>
      <c r="H2334" s="119"/>
      <c r="I2334" s="119" t="s">
        <v>194</v>
      </c>
      <c r="J2334" s="119">
        <v>2050</v>
      </c>
      <c r="K2334" s="120">
        <v>800</v>
      </c>
    </row>
    <row r="2335" spans="1:11" x14ac:dyDescent="0.25">
      <c r="A2335" s="119" t="s">
        <v>1378</v>
      </c>
      <c r="B2335" s="119" t="s">
        <v>1379</v>
      </c>
      <c r="C2335" s="119" t="s">
        <v>233</v>
      </c>
      <c r="D2335" s="119" t="s">
        <v>1233</v>
      </c>
      <c r="E2335" s="119" t="s">
        <v>1074</v>
      </c>
      <c r="F2335" s="119"/>
      <c r="G2335" s="119"/>
      <c r="H2335" s="119"/>
      <c r="I2335" s="119" t="s">
        <v>194</v>
      </c>
      <c r="J2335" s="119">
        <v>2015</v>
      </c>
      <c r="K2335" s="120">
        <v>75</v>
      </c>
    </row>
    <row r="2336" spans="1:11" x14ac:dyDescent="0.25">
      <c r="A2336" s="119" t="s">
        <v>1378</v>
      </c>
      <c r="B2336" s="119" t="s">
        <v>1379</v>
      </c>
      <c r="C2336" s="119" t="s">
        <v>233</v>
      </c>
      <c r="D2336" s="119" t="s">
        <v>1233</v>
      </c>
      <c r="E2336" s="119" t="s">
        <v>1074</v>
      </c>
      <c r="F2336" s="119"/>
      <c r="G2336" s="119"/>
      <c r="H2336" s="119"/>
      <c r="I2336" s="119" t="s">
        <v>194</v>
      </c>
      <c r="J2336" s="119">
        <v>2020</v>
      </c>
      <c r="K2336" s="120">
        <v>75</v>
      </c>
    </row>
    <row r="2337" spans="1:11" x14ac:dyDescent="0.25">
      <c r="A2337" s="119" t="s">
        <v>1378</v>
      </c>
      <c r="B2337" s="119" t="s">
        <v>1379</v>
      </c>
      <c r="C2337" s="119" t="s">
        <v>233</v>
      </c>
      <c r="D2337" s="119" t="s">
        <v>1233</v>
      </c>
      <c r="E2337" s="119" t="s">
        <v>1074</v>
      </c>
      <c r="F2337" s="119"/>
      <c r="G2337" s="119"/>
      <c r="H2337" s="119"/>
      <c r="I2337" s="119" t="s">
        <v>194</v>
      </c>
      <c r="J2337" s="119">
        <v>2030</v>
      </c>
      <c r="K2337" s="120">
        <v>75</v>
      </c>
    </row>
    <row r="2338" spans="1:11" x14ac:dyDescent="0.25">
      <c r="A2338" s="119" t="s">
        <v>1378</v>
      </c>
      <c r="B2338" s="119" t="s">
        <v>1379</v>
      </c>
      <c r="C2338" s="119" t="s">
        <v>233</v>
      </c>
      <c r="D2338" s="119" t="s">
        <v>1233</v>
      </c>
      <c r="E2338" s="119" t="s">
        <v>1074</v>
      </c>
      <c r="F2338" s="119"/>
      <c r="G2338" s="119"/>
      <c r="H2338" s="119"/>
      <c r="I2338" s="119" t="s">
        <v>194</v>
      </c>
      <c r="J2338" s="119">
        <v>2040</v>
      </c>
      <c r="K2338" s="120">
        <v>75</v>
      </c>
    </row>
    <row r="2339" spans="1:11" x14ac:dyDescent="0.25">
      <c r="A2339" s="119" t="s">
        <v>1378</v>
      </c>
      <c r="B2339" s="119" t="s">
        <v>1379</v>
      </c>
      <c r="C2339" s="119" t="s">
        <v>233</v>
      </c>
      <c r="D2339" s="119" t="s">
        <v>1233</v>
      </c>
      <c r="E2339" s="119" t="s">
        <v>1074</v>
      </c>
      <c r="F2339" s="119"/>
      <c r="G2339" s="119"/>
      <c r="H2339" s="119"/>
      <c r="I2339" s="119" t="s">
        <v>194</v>
      </c>
      <c r="J2339" s="119">
        <v>2050</v>
      </c>
      <c r="K2339" s="120">
        <v>75</v>
      </c>
    </row>
    <row r="2340" spans="1:11" x14ac:dyDescent="0.25">
      <c r="A2340" s="119" t="s">
        <v>1378</v>
      </c>
      <c r="B2340" s="119" t="s">
        <v>1379</v>
      </c>
      <c r="C2340" s="119" t="s">
        <v>233</v>
      </c>
      <c r="D2340" s="119" t="s">
        <v>1234</v>
      </c>
      <c r="E2340" s="119" t="s">
        <v>1074</v>
      </c>
      <c r="F2340" s="119"/>
      <c r="G2340" s="119"/>
      <c r="H2340" s="119"/>
      <c r="I2340" s="119" t="s">
        <v>194</v>
      </c>
      <c r="J2340" s="119">
        <v>2015</v>
      </c>
      <c r="K2340" s="120">
        <v>25</v>
      </c>
    </row>
    <row r="2341" spans="1:11" x14ac:dyDescent="0.25">
      <c r="A2341" s="119" t="s">
        <v>1378</v>
      </c>
      <c r="B2341" s="119" t="s">
        <v>1379</v>
      </c>
      <c r="C2341" s="119" t="s">
        <v>233</v>
      </c>
      <c r="D2341" s="119" t="s">
        <v>1234</v>
      </c>
      <c r="E2341" s="119" t="s">
        <v>1074</v>
      </c>
      <c r="F2341" s="119"/>
      <c r="G2341" s="119"/>
      <c r="H2341" s="119"/>
      <c r="I2341" s="119" t="s">
        <v>194</v>
      </c>
      <c r="J2341" s="119">
        <v>2020</v>
      </c>
      <c r="K2341" s="120">
        <v>25</v>
      </c>
    </row>
    <row r="2342" spans="1:11" x14ac:dyDescent="0.25">
      <c r="A2342" s="119" t="s">
        <v>1378</v>
      </c>
      <c r="B2342" s="119" t="s">
        <v>1379</v>
      </c>
      <c r="C2342" s="119" t="s">
        <v>233</v>
      </c>
      <c r="D2342" s="119" t="s">
        <v>1234</v>
      </c>
      <c r="E2342" s="119" t="s">
        <v>1074</v>
      </c>
      <c r="F2342" s="119"/>
      <c r="G2342" s="119"/>
      <c r="H2342" s="119"/>
      <c r="I2342" s="119" t="s">
        <v>194</v>
      </c>
      <c r="J2342" s="119">
        <v>2030</v>
      </c>
      <c r="K2342" s="120">
        <v>25</v>
      </c>
    </row>
    <row r="2343" spans="1:11" x14ac:dyDescent="0.25">
      <c r="A2343" s="119" t="s">
        <v>1378</v>
      </c>
      <c r="B2343" s="119" t="s">
        <v>1379</v>
      </c>
      <c r="C2343" s="119" t="s">
        <v>233</v>
      </c>
      <c r="D2343" s="119" t="s">
        <v>1234</v>
      </c>
      <c r="E2343" s="119" t="s">
        <v>1074</v>
      </c>
      <c r="F2343" s="119"/>
      <c r="G2343" s="119"/>
      <c r="H2343" s="119"/>
      <c r="I2343" s="119" t="s">
        <v>194</v>
      </c>
      <c r="J2343" s="119">
        <v>2040</v>
      </c>
      <c r="K2343" s="120">
        <v>25</v>
      </c>
    </row>
    <row r="2344" spans="1:11" x14ac:dyDescent="0.25">
      <c r="A2344" s="119" t="s">
        <v>1378</v>
      </c>
      <c r="B2344" s="119" t="s">
        <v>1379</v>
      </c>
      <c r="C2344" s="119" t="s">
        <v>233</v>
      </c>
      <c r="D2344" s="119" t="s">
        <v>1234</v>
      </c>
      <c r="E2344" s="119" t="s">
        <v>1074</v>
      </c>
      <c r="F2344" s="119"/>
      <c r="G2344" s="119"/>
      <c r="H2344" s="119"/>
      <c r="I2344" s="119" t="s">
        <v>194</v>
      </c>
      <c r="J2344" s="119">
        <v>2050</v>
      </c>
      <c r="K2344" s="120">
        <v>25</v>
      </c>
    </row>
    <row r="2345" spans="1:11" x14ac:dyDescent="0.25">
      <c r="A2345" s="119" t="s">
        <v>1378</v>
      </c>
      <c r="B2345" s="119" t="s">
        <v>1379</v>
      </c>
      <c r="C2345" s="119" t="s">
        <v>233</v>
      </c>
      <c r="D2345" s="119" t="s">
        <v>1330</v>
      </c>
      <c r="E2345" s="119" t="s">
        <v>1331</v>
      </c>
      <c r="F2345" s="119"/>
      <c r="G2345" s="119" t="s">
        <v>1369</v>
      </c>
      <c r="H2345" s="119"/>
      <c r="I2345" s="119" t="s">
        <v>987</v>
      </c>
      <c r="J2345" s="119">
        <v>2020</v>
      </c>
      <c r="K2345" s="120">
        <v>0.9</v>
      </c>
    </row>
    <row r="2346" spans="1:11" x14ac:dyDescent="0.25">
      <c r="A2346" s="119" t="s">
        <v>1378</v>
      </c>
      <c r="B2346" s="119" t="s">
        <v>1379</v>
      </c>
      <c r="C2346" s="119" t="s">
        <v>233</v>
      </c>
      <c r="D2346" s="119" t="s">
        <v>1330</v>
      </c>
      <c r="E2346" s="119" t="s">
        <v>1331</v>
      </c>
      <c r="F2346" s="119"/>
      <c r="G2346" s="119" t="s">
        <v>1369</v>
      </c>
      <c r="H2346" s="119"/>
      <c r="I2346" s="119" t="s">
        <v>987</v>
      </c>
      <c r="J2346" s="119">
        <v>2050</v>
      </c>
      <c r="K2346" s="120">
        <v>0.9</v>
      </c>
    </row>
    <row r="2347" spans="1:11" x14ac:dyDescent="0.25">
      <c r="A2347" s="119" t="s">
        <v>1378</v>
      </c>
      <c r="B2347" s="119" t="s">
        <v>1379</v>
      </c>
      <c r="C2347" s="119" t="s">
        <v>233</v>
      </c>
      <c r="D2347" s="119" t="s">
        <v>1330</v>
      </c>
      <c r="E2347" s="119" t="s">
        <v>1331</v>
      </c>
      <c r="F2347" s="119"/>
      <c r="G2347" s="119" t="s">
        <v>1369</v>
      </c>
      <c r="H2347" s="119"/>
      <c r="I2347" s="119" t="s">
        <v>988</v>
      </c>
      <c r="J2347" s="119">
        <v>2020</v>
      </c>
      <c r="K2347" s="120">
        <v>1.1000000000000001</v>
      </c>
    </row>
    <row r="2348" spans="1:11" x14ac:dyDescent="0.25">
      <c r="A2348" s="119" t="s">
        <v>1378</v>
      </c>
      <c r="B2348" s="119" t="s">
        <v>1379</v>
      </c>
      <c r="C2348" s="119" t="s">
        <v>233</v>
      </c>
      <c r="D2348" s="119" t="s">
        <v>1330</v>
      </c>
      <c r="E2348" s="119" t="s">
        <v>1331</v>
      </c>
      <c r="F2348" s="119"/>
      <c r="G2348" s="119" t="s">
        <v>1369</v>
      </c>
      <c r="H2348" s="119"/>
      <c r="I2348" s="119" t="s">
        <v>988</v>
      </c>
      <c r="J2348" s="119">
        <v>2050</v>
      </c>
      <c r="K2348" s="120">
        <v>1.1000000000000001</v>
      </c>
    </row>
    <row r="2349" spans="1:11" x14ac:dyDescent="0.25">
      <c r="A2349" s="119" t="s">
        <v>1378</v>
      </c>
      <c r="B2349" s="119" t="s">
        <v>1379</v>
      </c>
      <c r="C2349" s="119" t="s">
        <v>233</v>
      </c>
      <c r="D2349" s="119" t="s">
        <v>1330</v>
      </c>
      <c r="E2349" s="119" t="s">
        <v>1331</v>
      </c>
      <c r="F2349" s="119"/>
      <c r="G2349" s="119" t="s">
        <v>1369</v>
      </c>
      <c r="H2349" s="119"/>
      <c r="I2349" s="119" t="s">
        <v>194</v>
      </c>
      <c r="J2349" s="119">
        <v>2015</v>
      </c>
      <c r="K2349" s="120">
        <v>3.5826242722794437E-2</v>
      </c>
    </row>
    <row r="2350" spans="1:11" x14ac:dyDescent="0.25">
      <c r="A2350" s="119" t="s">
        <v>1378</v>
      </c>
      <c r="B2350" s="119" t="s">
        <v>1379</v>
      </c>
      <c r="C2350" s="119" t="s">
        <v>233</v>
      </c>
      <c r="D2350" s="119" t="s">
        <v>1330</v>
      </c>
      <c r="E2350" s="119" t="s">
        <v>1331</v>
      </c>
      <c r="F2350" s="119"/>
      <c r="G2350" s="119" t="s">
        <v>1369</v>
      </c>
      <c r="H2350" s="119"/>
      <c r="I2350" s="119" t="s">
        <v>194</v>
      </c>
      <c r="J2350" s="119">
        <v>2020</v>
      </c>
      <c r="K2350" s="120">
        <v>3.5826242722794437E-2</v>
      </c>
    </row>
    <row r="2351" spans="1:11" x14ac:dyDescent="0.25">
      <c r="A2351" s="119" t="s">
        <v>1378</v>
      </c>
      <c r="B2351" s="119" t="s">
        <v>1379</v>
      </c>
      <c r="C2351" s="119" t="s">
        <v>233</v>
      </c>
      <c r="D2351" s="119" t="s">
        <v>1330</v>
      </c>
      <c r="E2351" s="119" t="s">
        <v>1331</v>
      </c>
      <c r="F2351" s="119"/>
      <c r="G2351" s="119" t="s">
        <v>1369</v>
      </c>
      <c r="H2351" s="119"/>
      <c r="I2351" s="119" t="s">
        <v>194</v>
      </c>
      <c r="J2351" s="119">
        <v>2030</v>
      </c>
      <c r="K2351" s="120">
        <v>3.5621521335807052E-2</v>
      </c>
    </row>
    <row r="2352" spans="1:11" x14ac:dyDescent="0.25">
      <c r="A2352" s="119" t="s">
        <v>1378</v>
      </c>
      <c r="B2352" s="119" t="s">
        <v>1379</v>
      </c>
      <c r="C2352" s="119" t="s">
        <v>233</v>
      </c>
      <c r="D2352" s="119" t="s">
        <v>1330</v>
      </c>
      <c r="E2352" s="119" t="s">
        <v>1331</v>
      </c>
      <c r="F2352" s="119"/>
      <c r="G2352" s="119" t="s">
        <v>1369</v>
      </c>
      <c r="H2352" s="119"/>
      <c r="I2352" s="119" t="s">
        <v>194</v>
      </c>
      <c r="J2352" s="119">
        <v>2040</v>
      </c>
      <c r="K2352" s="120">
        <v>3.5650623885917998E-2</v>
      </c>
    </row>
    <row r="2353" spans="1:11" x14ac:dyDescent="0.25">
      <c r="A2353" s="119" t="s">
        <v>1378</v>
      </c>
      <c r="B2353" s="119" t="s">
        <v>1379</v>
      </c>
      <c r="C2353" s="119" t="s">
        <v>233</v>
      </c>
      <c r="D2353" s="119" t="s">
        <v>1330</v>
      </c>
      <c r="E2353" s="119" t="s">
        <v>1331</v>
      </c>
      <c r="F2353" s="119"/>
      <c r="G2353" s="119" t="s">
        <v>1369</v>
      </c>
      <c r="H2353" s="119"/>
      <c r="I2353" s="119" t="s">
        <v>194</v>
      </c>
      <c r="J2353" s="119">
        <v>2050</v>
      </c>
      <c r="K2353" s="120">
        <v>3.5672482024413352E-2</v>
      </c>
    </row>
    <row r="2354" spans="1:11" x14ac:dyDescent="0.25">
      <c r="A2354" s="119" t="s">
        <v>1378</v>
      </c>
      <c r="B2354" s="119" t="s">
        <v>1379</v>
      </c>
      <c r="C2354" s="119" t="s">
        <v>233</v>
      </c>
      <c r="D2354" s="119" t="s">
        <v>1387</v>
      </c>
      <c r="E2354" s="119" t="s">
        <v>1334</v>
      </c>
      <c r="F2354" s="119"/>
      <c r="G2354" s="119" t="s">
        <v>1388</v>
      </c>
      <c r="H2354" s="119"/>
      <c r="I2354" s="119" t="s">
        <v>987</v>
      </c>
      <c r="J2354" s="119">
        <v>2020</v>
      </c>
      <c r="K2354" s="120">
        <v>0.5</v>
      </c>
    </row>
    <row r="2355" spans="1:11" x14ac:dyDescent="0.25">
      <c r="A2355" s="119" t="s">
        <v>1378</v>
      </c>
      <c r="B2355" s="119" t="s">
        <v>1379</v>
      </c>
      <c r="C2355" s="119" t="s">
        <v>233</v>
      </c>
      <c r="D2355" s="119" t="s">
        <v>1387</v>
      </c>
      <c r="E2355" s="119" t="s">
        <v>1334</v>
      </c>
      <c r="F2355" s="119"/>
      <c r="G2355" s="119" t="s">
        <v>1388</v>
      </c>
      <c r="H2355" s="119"/>
      <c r="I2355" s="119" t="s">
        <v>987</v>
      </c>
      <c r="J2355" s="119">
        <v>2050</v>
      </c>
      <c r="K2355" s="120">
        <v>0.5</v>
      </c>
    </row>
    <row r="2356" spans="1:11" x14ac:dyDescent="0.25">
      <c r="A2356" s="119" t="s">
        <v>1378</v>
      </c>
      <c r="B2356" s="119" t="s">
        <v>1379</v>
      </c>
      <c r="C2356" s="119" t="s">
        <v>233</v>
      </c>
      <c r="D2356" s="119" t="s">
        <v>1387</v>
      </c>
      <c r="E2356" s="119" t="s">
        <v>1334</v>
      </c>
      <c r="F2356" s="119"/>
      <c r="G2356" s="119" t="s">
        <v>1388</v>
      </c>
      <c r="H2356" s="119"/>
      <c r="I2356" s="119" t="s">
        <v>988</v>
      </c>
      <c r="J2356" s="119">
        <v>2020</v>
      </c>
      <c r="K2356" s="120">
        <v>1.5</v>
      </c>
    </row>
    <row r="2357" spans="1:11" x14ac:dyDescent="0.25">
      <c r="A2357" s="119" t="s">
        <v>1378</v>
      </c>
      <c r="B2357" s="119" t="s">
        <v>1379</v>
      </c>
      <c r="C2357" s="119" t="s">
        <v>233</v>
      </c>
      <c r="D2357" s="119" t="s">
        <v>1387</v>
      </c>
      <c r="E2357" s="119" t="s">
        <v>1334</v>
      </c>
      <c r="F2357" s="119"/>
      <c r="G2357" s="119" t="s">
        <v>1388</v>
      </c>
      <c r="H2357" s="119"/>
      <c r="I2357" s="119" t="s">
        <v>988</v>
      </c>
      <c r="J2357" s="119">
        <v>2050</v>
      </c>
      <c r="K2357" s="120">
        <v>1.5</v>
      </c>
    </row>
    <row r="2358" spans="1:11" x14ac:dyDescent="0.25">
      <c r="A2358" s="119" t="s">
        <v>1378</v>
      </c>
      <c r="B2358" s="119" t="s">
        <v>1379</v>
      </c>
      <c r="C2358" s="119" t="s">
        <v>233</v>
      </c>
      <c r="D2358" s="119" t="s">
        <v>1387</v>
      </c>
      <c r="E2358" s="119" t="s">
        <v>1334</v>
      </c>
      <c r="F2358" s="119"/>
      <c r="G2358" s="119" t="s">
        <v>1388</v>
      </c>
      <c r="H2358" s="119"/>
      <c r="I2358" s="119" t="s">
        <v>194</v>
      </c>
      <c r="J2358" s="119">
        <v>2015</v>
      </c>
      <c r="K2358" s="120">
        <v>0.95835199283475159</v>
      </c>
    </row>
    <row r="2359" spans="1:11" x14ac:dyDescent="0.25">
      <c r="A2359" s="119" t="s">
        <v>1378</v>
      </c>
      <c r="B2359" s="119" t="s">
        <v>1379</v>
      </c>
      <c r="C2359" s="119" t="s">
        <v>233</v>
      </c>
      <c r="D2359" s="119" t="s">
        <v>1387</v>
      </c>
      <c r="E2359" s="119" t="s">
        <v>1334</v>
      </c>
      <c r="F2359" s="119"/>
      <c r="G2359" s="119" t="s">
        <v>1388</v>
      </c>
      <c r="H2359" s="119"/>
      <c r="I2359" s="119" t="s">
        <v>194</v>
      </c>
      <c r="J2359" s="119">
        <v>2020</v>
      </c>
      <c r="K2359" s="120">
        <v>0.95835199283475159</v>
      </c>
    </row>
    <row r="2360" spans="1:11" x14ac:dyDescent="0.25">
      <c r="A2360" s="119" t="s">
        <v>1378</v>
      </c>
      <c r="B2360" s="119" t="s">
        <v>1379</v>
      </c>
      <c r="C2360" s="119" t="s">
        <v>233</v>
      </c>
      <c r="D2360" s="119" t="s">
        <v>1387</v>
      </c>
      <c r="E2360" s="119" t="s">
        <v>1334</v>
      </c>
      <c r="F2360" s="119"/>
      <c r="G2360" s="119" t="s">
        <v>1388</v>
      </c>
      <c r="H2360" s="119"/>
      <c r="I2360" s="119" t="s">
        <v>194</v>
      </c>
      <c r="J2360" s="119">
        <v>2030</v>
      </c>
      <c r="K2360" s="120">
        <v>0.81038961038961044</v>
      </c>
    </row>
    <row r="2361" spans="1:11" x14ac:dyDescent="0.25">
      <c r="A2361" s="119" t="s">
        <v>1378</v>
      </c>
      <c r="B2361" s="119" t="s">
        <v>1379</v>
      </c>
      <c r="C2361" s="119" t="s">
        <v>233</v>
      </c>
      <c r="D2361" s="119" t="s">
        <v>1387</v>
      </c>
      <c r="E2361" s="119" t="s">
        <v>1334</v>
      </c>
      <c r="F2361" s="119"/>
      <c r="G2361" s="119" t="s">
        <v>1388</v>
      </c>
      <c r="H2361" s="119"/>
      <c r="I2361" s="119" t="s">
        <v>194</v>
      </c>
      <c r="J2361" s="119">
        <v>2040</v>
      </c>
      <c r="K2361" s="120">
        <v>0.75490196078431382</v>
      </c>
    </row>
    <row r="2362" spans="1:11" x14ac:dyDescent="0.25">
      <c r="A2362" s="119" t="s">
        <v>1378</v>
      </c>
      <c r="B2362" s="119" t="s">
        <v>1379</v>
      </c>
      <c r="C2362" s="119" t="s">
        <v>233</v>
      </c>
      <c r="D2362" s="119" t="s">
        <v>1387</v>
      </c>
      <c r="E2362" s="119" t="s">
        <v>1334</v>
      </c>
      <c r="F2362" s="119"/>
      <c r="G2362" s="119" t="s">
        <v>1388</v>
      </c>
      <c r="H2362" s="119"/>
      <c r="I2362" s="119" t="s">
        <v>194</v>
      </c>
      <c r="J2362" s="119">
        <v>2050</v>
      </c>
      <c r="K2362" s="120">
        <v>0.7134496404882672</v>
      </c>
    </row>
    <row r="2363" spans="1:11" x14ac:dyDescent="0.25">
      <c r="A2363" s="119" t="s">
        <v>1378</v>
      </c>
      <c r="B2363" s="119" t="s">
        <v>1379</v>
      </c>
      <c r="C2363" s="119" t="s">
        <v>233</v>
      </c>
      <c r="D2363" s="119" t="s">
        <v>1389</v>
      </c>
      <c r="E2363" s="119" t="s">
        <v>1340</v>
      </c>
      <c r="F2363" s="119"/>
      <c r="G2363" s="119"/>
      <c r="H2363" s="119"/>
      <c r="I2363" s="119" t="s">
        <v>194</v>
      </c>
      <c r="J2363" s="119">
        <v>2015</v>
      </c>
      <c r="K2363" s="120">
        <v>0</v>
      </c>
    </row>
    <row r="2364" spans="1:11" x14ac:dyDescent="0.25">
      <c r="A2364" s="119" t="s">
        <v>1378</v>
      </c>
      <c r="B2364" s="119" t="s">
        <v>1379</v>
      </c>
      <c r="C2364" s="119" t="s">
        <v>233</v>
      </c>
      <c r="D2364" s="119" t="s">
        <v>1389</v>
      </c>
      <c r="E2364" s="119" t="s">
        <v>1340</v>
      </c>
      <c r="F2364" s="119"/>
      <c r="G2364" s="119"/>
      <c r="H2364" s="119"/>
      <c r="I2364" s="119" t="s">
        <v>194</v>
      </c>
      <c r="J2364" s="119">
        <v>2020</v>
      </c>
      <c r="K2364" s="120">
        <v>0</v>
      </c>
    </row>
    <row r="2365" spans="1:11" x14ac:dyDescent="0.25">
      <c r="A2365" s="119" t="s">
        <v>1378</v>
      </c>
      <c r="B2365" s="119" t="s">
        <v>1379</v>
      </c>
      <c r="C2365" s="119" t="s">
        <v>233</v>
      </c>
      <c r="D2365" s="119" t="s">
        <v>1389</v>
      </c>
      <c r="E2365" s="119" t="s">
        <v>1340</v>
      </c>
      <c r="F2365" s="119"/>
      <c r="G2365" s="119"/>
      <c r="H2365" s="119"/>
      <c r="I2365" s="119" t="s">
        <v>194</v>
      </c>
      <c r="J2365" s="119">
        <v>2030</v>
      </c>
      <c r="K2365" s="120">
        <v>0</v>
      </c>
    </row>
    <row r="2366" spans="1:11" x14ac:dyDescent="0.25">
      <c r="A2366" s="119" t="s">
        <v>1378</v>
      </c>
      <c r="B2366" s="119" t="s">
        <v>1379</v>
      </c>
      <c r="C2366" s="119" t="s">
        <v>233</v>
      </c>
      <c r="D2366" s="119" t="s">
        <v>1389</v>
      </c>
      <c r="E2366" s="119" t="s">
        <v>1340</v>
      </c>
      <c r="F2366" s="119"/>
      <c r="G2366" s="119"/>
      <c r="H2366" s="119"/>
      <c r="I2366" s="119" t="s">
        <v>194</v>
      </c>
      <c r="J2366" s="119">
        <v>2050</v>
      </c>
      <c r="K2366" s="120">
        <v>0</v>
      </c>
    </row>
    <row r="2367" spans="1:11" x14ac:dyDescent="0.25">
      <c r="A2367" s="119" t="s">
        <v>1378</v>
      </c>
      <c r="B2367" s="119" t="s">
        <v>1379</v>
      </c>
      <c r="C2367" s="119" t="s">
        <v>233</v>
      </c>
      <c r="D2367" s="119" t="s">
        <v>1337</v>
      </c>
      <c r="E2367" s="119" t="s">
        <v>1338</v>
      </c>
      <c r="F2367" s="119"/>
      <c r="G2367" s="119" t="s">
        <v>1369</v>
      </c>
      <c r="H2367" s="119"/>
      <c r="I2367" s="119" t="s">
        <v>987</v>
      </c>
      <c r="J2367" s="119">
        <v>2020</v>
      </c>
      <c r="K2367" s="120">
        <v>0.9</v>
      </c>
    </row>
    <row r="2368" spans="1:11" x14ac:dyDescent="0.25">
      <c r="A2368" s="119" t="s">
        <v>1378</v>
      </c>
      <c r="B2368" s="119" t="s">
        <v>1379</v>
      </c>
      <c r="C2368" s="119" t="s">
        <v>233</v>
      </c>
      <c r="D2368" s="119" t="s">
        <v>1337</v>
      </c>
      <c r="E2368" s="119" t="s">
        <v>1338</v>
      </c>
      <c r="F2368" s="119"/>
      <c r="G2368" s="119" t="s">
        <v>1369</v>
      </c>
      <c r="H2368" s="119"/>
      <c r="I2368" s="119" t="s">
        <v>987</v>
      </c>
      <c r="J2368" s="119">
        <v>2050</v>
      </c>
      <c r="K2368" s="120">
        <v>0.9</v>
      </c>
    </row>
    <row r="2369" spans="1:11" x14ac:dyDescent="0.25">
      <c r="A2369" s="119" t="s">
        <v>1378</v>
      </c>
      <c r="B2369" s="119" t="s">
        <v>1379</v>
      </c>
      <c r="C2369" s="119" t="s">
        <v>233</v>
      </c>
      <c r="D2369" s="119" t="s">
        <v>1337</v>
      </c>
      <c r="E2369" s="119" t="s">
        <v>1338</v>
      </c>
      <c r="F2369" s="119"/>
      <c r="G2369" s="119" t="s">
        <v>1369</v>
      </c>
      <c r="H2369" s="119"/>
      <c r="I2369" s="119" t="s">
        <v>988</v>
      </c>
      <c r="J2369" s="119">
        <v>2020</v>
      </c>
      <c r="K2369" s="120">
        <v>1.1000000000000001</v>
      </c>
    </row>
    <row r="2370" spans="1:11" x14ac:dyDescent="0.25">
      <c r="A2370" s="119" t="s">
        <v>1378</v>
      </c>
      <c r="B2370" s="119" t="s">
        <v>1379</v>
      </c>
      <c r="C2370" s="119" t="s">
        <v>233</v>
      </c>
      <c r="D2370" s="119" t="s">
        <v>1337</v>
      </c>
      <c r="E2370" s="119" t="s">
        <v>1338</v>
      </c>
      <c r="F2370" s="119"/>
      <c r="G2370" s="119" t="s">
        <v>1369</v>
      </c>
      <c r="H2370" s="119"/>
      <c r="I2370" s="119" t="s">
        <v>988</v>
      </c>
      <c r="J2370" s="119">
        <v>2050</v>
      </c>
      <c r="K2370" s="120">
        <v>1.1000000000000001</v>
      </c>
    </row>
    <row r="2371" spans="1:11" x14ac:dyDescent="0.25">
      <c r="A2371" s="119" t="s">
        <v>1378</v>
      </c>
      <c r="B2371" s="119" t="s">
        <v>1379</v>
      </c>
      <c r="C2371" s="119" t="s">
        <v>233</v>
      </c>
      <c r="D2371" s="119" t="s">
        <v>1337</v>
      </c>
      <c r="E2371" s="119" t="s">
        <v>1338</v>
      </c>
      <c r="F2371" s="119"/>
      <c r="G2371" s="119" t="s">
        <v>1369</v>
      </c>
      <c r="H2371" s="119"/>
      <c r="I2371" s="119" t="s">
        <v>194</v>
      </c>
      <c r="J2371" s="119">
        <v>2015</v>
      </c>
      <c r="K2371" s="120">
        <v>8.5005223145936188</v>
      </c>
    </row>
    <row r="2372" spans="1:11" x14ac:dyDescent="0.25">
      <c r="A2372" s="119" t="s">
        <v>1378</v>
      </c>
      <c r="B2372" s="119" t="s">
        <v>1379</v>
      </c>
      <c r="C2372" s="119" t="s">
        <v>233</v>
      </c>
      <c r="D2372" s="119" t="s">
        <v>1337</v>
      </c>
      <c r="E2372" s="119" t="s">
        <v>1338</v>
      </c>
      <c r="F2372" s="119"/>
      <c r="G2372" s="119" t="s">
        <v>1369</v>
      </c>
      <c r="H2372" s="119"/>
      <c r="I2372" s="119" t="s">
        <v>194</v>
      </c>
      <c r="J2372" s="119">
        <v>2020</v>
      </c>
      <c r="K2372" s="120">
        <v>8.5005223145936188</v>
      </c>
    </row>
    <row r="2373" spans="1:11" x14ac:dyDescent="0.25">
      <c r="A2373" s="119" t="s">
        <v>1378</v>
      </c>
      <c r="B2373" s="119" t="s">
        <v>1379</v>
      </c>
      <c r="C2373" s="119" t="s">
        <v>233</v>
      </c>
      <c r="D2373" s="119" t="s">
        <v>1337</v>
      </c>
      <c r="E2373" s="119" t="s">
        <v>1338</v>
      </c>
      <c r="F2373" s="119"/>
      <c r="G2373" s="119" t="s">
        <v>1369</v>
      </c>
      <c r="H2373" s="119"/>
      <c r="I2373" s="119" t="s">
        <v>194</v>
      </c>
      <c r="J2373" s="119">
        <v>2030</v>
      </c>
      <c r="K2373" s="120">
        <v>8.5005223145936188</v>
      </c>
    </row>
    <row r="2374" spans="1:11" x14ac:dyDescent="0.25">
      <c r="A2374" s="119" t="s">
        <v>1378</v>
      </c>
      <c r="B2374" s="119" t="s">
        <v>1379</v>
      </c>
      <c r="C2374" s="119" t="s">
        <v>233</v>
      </c>
      <c r="D2374" s="119" t="s">
        <v>1337</v>
      </c>
      <c r="E2374" s="119" t="s">
        <v>1338</v>
      </c>
      <c r="F2374" s="119"/>
      <c r="G2374" s="119" t="s">
        <v>1369</v>
      </c>
      <c r="H2374" s="119"/>
      <c r="I2374" s="119" t="s">
        <v>194</v>
      </c>
      <c r="J2374" s="119">
        <v>2040</v>
      </c>
      <c r="K2374" s="120">
        <v>8.5005223145936188</v>
      </c>
    </row>
    <row r="2375" spans="1:11" x14ac:dyDescent="0.25">
      <c r="A2375" s="119" t="s">
        <v>1378</v>
      </c>
      <c r="B2375" s="119" t="s">
        <v>1379</v>
      </c>
      <c r="C2375" s="119" t="s">
        <v>233</v>
      </c>
      <c r="D2375" s="119" t="s">
        <v>1337</v>
      </c>
      <c r="E2375" s="119" t="s">
        <v>1338</v>
      </c>
      <c r="F2375" s="119"/>
      <c r="G2375" s="119" t="s">
        <v>1369</v>
      </c>
      <c r="H2375" s="119"/>
      <c r="I2375" s="119" t="s">
        <v>194</v>
      </c>
      <c r="J2375" s="119">
        <v>2050</v>
      </c>
      <c r="K2375" s="120">
        <v>8.5005223145936188</v>
      </c>
    </row>
    <row r="2376" spans="1:11" x14ac:dyDescent="0.25">
      <c r="A2376" s="119" t="s">
        <v>1378</v>
      </c>
      <c r="B2376" s="119" t="s">
        <v>1379</v>
      </c>
      <c r="C2376" s="119" t="s">
        <v>1245</v>
      </c>
      <c r="D2376" s="119" t="s">
        <v>1390</v>
      </c>
      <c r="E2376" s="119" t="s">
        <v>1074</v>
      </c>
      <c r="F2376" s="119"/>
      <c r="G2376" s="119"/>
      <c r="H2376" s="119"/>
      <c r="I2376" s="119" t="s">
        <v>194</v>
      </c>
      <c r="J2376" s="119">
        <v>2015</v>
      </c>
      <c r="K2376" s="120">
        <v>75</v>
      </c>
    </row>
    <row r="2377" spans="1:11" x14ac:dyDescent="0.25">
      <c r="A2377" s="119" t="s">
        <v>1378</v>
      </c>
      <c r="B2377" s="119" t="s">
        <v>1379</v>
      </c>
      <c r="C2377" s="119" t="s">
        <v>1245</v>
      </c>
      <c r="D2377" s="119" t="s">
        <v>1390</v>
      </c>
      <c r="E2377" s="119" t="s">
        <v>1074</v>
      </c>
      <c r="F2377" s="119"/>
      <c r="G2377" s="119"/>
      <c r="H2377" s="119"/>
      <c r="I2377" s="119" t="s">
        <v>194</v>
      </c>
      <c r="J2377" s="119">
        <v>2020</v>
      </c>
      <c r="K2377" s="120">
        <v>75</v>
      </c>
    </row>
    <row r="2378" spans="1:11" x14ac:dyDescent="0.25">
      <c r="A2378" s="119" t="s">
        <v>1378</v>
      </c>
      <c r="B2378" s="119" t="s">
        <v>1379</v>
      </c>
      <c r="C2378" s="119" t="s">
        <v>1245</v>
      </c>
      <c r="D2378" s="119" t="s">
        <v>1390</v>
      </c>
      <c r="E2378" s="119" t="s">
        <v>1074</v>
      </c>
      <c r="F2378" s="119"/>
      <c r="G2378" s="119"/>
      <c r="H2378" s="119"/>
      <c r="I2378" s="119" t="s">
        <v>194</v>
      </c>
      <c r="J2378" s="119">
        <v>2030</v>
      </c>
      <c r="K2378" s="120">
        <v>75</v>
      </c>
    </row>
    <row r="2379" spans="1:11" x14ac:dyDescent="0.25">
      <c r="A2379" s="119" t="s">
        <v>1378</v>
      </c>
      <c r="B2379" s="119" t="s">
        <v>1379</v>
      </c>
      <c r="C2379" s="119" t="s">
        <v>1245</v>
      </c>
      <c r="D2379" s="119" t="s">
        <v>1390</v>
      </c>
      <c r="E2379" s="119" t="s">
        <v>1074</v>
      </c>
      <c r="F2379" s="119"/>
      <c r="G2379" s="119"/>
      <c r="H2379" s="119"/>
      <c r="I2379" s="119" t="s">
        <v>194</v>
      </c>
      <c r="J2379" s="119">
        <v>2040</v>
      </c>
      <c r="K2379" s="120">
        <v>75</v>
      </c>
    </row>
    <row r="2380" spans="1:11" x14ac:dyDescent="0.25">
      <c r="A2380" s="119" t="s">
        <v>1378</v>
      </c>
      <c r="B2380" s="119" t="s">
        <v>1379</v>
      </c>
      <c r="C2380" s="119" t="s">
        <v>1245</v>
      </c>
      <c r="D2380" s="119" t="s">
        <v>1390</v>
      </c>
      <c r="E2380" s="119" t="s">
        <v>1074</v>
      </c>
      <c r="F2380" s="119"/>
      <c r="G2380" s="119"/>
      <c r="H2380" s="119"/>
      <c r="I2380" s="119" t="s">
        <v>194</v>
      </c>
      <c r="J2380" s="119">
        <v>2050</v>
      </c>
      <c r="K2380" s="120">
        <v>75</v>
      </c>
    </row>
    <row r="2381" spans="1:11" x14ac:dyDescent="0.25">
      <c r="A2381" s="119" t="s">
        <v>1378</v>
      </c>
      <c r="B2381" s="119" t="s">
        <v>1379</v>
      </c>
      <c r="C2381" s="119" t="s">
        <v>1245</v>
      </c>
      <c r="D2381" s="119" t="s">
        <v>1234</v>
      </c>
      <c r="E2381" s="119" t="s">
        <v>1074</v>
      </c>
      <c r="F2381" s="119"/>
      <c r="G2381" s="119"/>
      <c r="H2381" s="119"/>
      <c r="I2381" s="119" t="s">
        <v>194</v>
      </c>
      <c r="J2381" s="119">
        <v>2015</v>
      </c>
      <c r="K2381" s="120">
        <v>25</v>
      </c>
    </row>
    <row r="2382" spans="1:11" x14ac:dyDescent="0.25">
      <c r="A2382" s="119" t="s">
        <v>1378</v>
      </c>
      <c r="B2382" s="119" t="s">
        <v>1379</v>
      </c>
      <c r="C2382" s="119" t="s">
        <v>1245</v>
      </c>
      <c r="D2382" s="119" t="s">
        <v>1234</v>
      </c>
      <c r="E2382" s="119" t="s">
        <v>1074</v>
      </c>
      <c r="F2382" s="119"/>
      <c r="G2382" s="119"/>
      <c r="H2382" s="119"/>
      <c r="I2382" s="119" t="s">
        <v>194</v>
      </c>
      <c r="J2382" s="119">
        <v>2020</v>
      </c>
      <c r="K2382" s="120">
        <v>25</v>
      </c>
    </row>
    <row r="2383" spans="1:11" x14ac:dyDescent="0.25">
      <c r="A2383" s="119" t="s">
        <v>1378</v>
      </c>
      <c r="B2383" s="119" t="s">
        <v>1379</v>
      </c>
      <c r="C2383" s="119" t="s">
        <v>1245</v>
      </c>
      <c r="D2383" s="119" t="s">
        <v>1234</v>
      </c>
      <c r="E2383" s="119" t="s">
        <v>1074</v>
      </c>
      <c r="F2383" s="119"/>
      <c r="G2383" s="119"/>
      <c r="H2383" s="119"/>
      <c r="I2383" s="119" t="s">
        <v>194</v>
      </c>
      <c r="J2383" s="119">
        <v>2030</v>
      </c>
      <c r="K2383" s="120">
        <v>25</v>
      </c>
    </row>
    <row r="2384" spans="1:11" x14ac:dyDescent="0.25">
      <c r="A2384" s="119" t="s">
        <v>1378</v>
      </c>
      <c r="B2384" s="119" t="s">
        <v>1379</v>
      </c>
      <c r="C2384" s="119" t="s">
        <v>1245</v>
      </c>
      <c r="D2384" s="119" t="s">
        <v>1234</v>
      </c>
      <c r="E2384" s="119" t="s">
        <v>1074</v>
      </c>
      <c r="F2384" s="119"/>
      <c r="G2384" s="119"/>
      <c r="H2384" s="119"/>
      <c r="I2384" s="119" t="s">
        <v>194</v>
      </c>
      <c r="J2384" s="119">
        <v>2040</v>
      </c>
      <c r="K2384" s="120">
        <v>25</v>
      </c>
    </row>
    <row r="2385" spans="1:11" x14ac:dyDescent="0.25">
      <c r="A2385" s="119" t="s">
        <v>1378</v>
      </c>
      <c r="B2385" s="119" t="s">
        <v>1379</v>
      </c>
      <c r="C2385" s="119" t="s">
        <v>1245</v>
      </c>
      <c r="D2385" s="119" t="s">
        <v>1234</v>
      </c>
      <c r="E2385" s="119" t="s">
        <v>1074</v>
      </c>
      <c r="F2385" s="119"/>
      <c r="G2385" s="119"/>
      <c r="H2385" s="119"/>
      <c r="I2385" s="119" t="s">
        <v>194</v>
      </c>
      <c r="J2385" s="119">
        <v>2050</v>
      </c>
      <c r="K2385" s="120">
        <v>25</v>
      </c>
    </row>
    <row r="2386" spans="1:11" x14ac:dyDescent="0.25">
      <c r="A2386" s="119" t="s">
        <v>1378</v>
      </c>
      <c r="B2386" s="119" t="s">
        <v>1379</v>
      </c>
      <c r="C2386" s="119" t="s">
        <v>1245</v>
      </c>
      <c r="D2386" s="119" t="s">
        <v>1373</v>
      </c>
      <c r="E2386" s="119" t="s">
        <v>1340</v>
      </c>
      <c r="F2386" s="119"/>
      <c r="G2386" s="119" t="s">
        <v>1369</v>
      </c>
      <c r="H2386" s="119"/>
      <c r="I2386" s="119" t="s">
        <v>987</v>
      </c>
      <c r="J2386" s="119">
        <v>2020</v>
      </c>
      <c r="K2386" s="120">
        <v>0.9</v>
      </c>
    </row>
    <row r="2387" spans="1:11" x14ac:dyDescent="0.25">
      <c r="A2387" s="119" t="s">
        <v>1378</v>
      </c>
      <c r="B2387" s="119" t="s">
        <v>1379</v>
      </c>
      <c r="C2387" s="119" t="s">
        <v>1245</v>
      </c>
      <c r="D2387" s="119" t="s">
        <v>1373</v>
      </c>
      <c r="E2387" s="119" t="s">
        <v>1340</v>
      </c>
      <c r="F2387" s="119"/>
      <c r="G2387" s="119" t="s">
        <v>1369</v>
      </c>
      <c r="H2387" s="119"/>
      <c r="I2387" s="119" t="s">
        <v>987</v>
      </c>
      <c r="J2387" s="119">
        <v>2050</v>
      </c>
      <c r="K2387" s="120">
        <v>0.9</v>
      </c>
    </row>
    <row r="2388" spans="1:11" x14ac:dyDescent="0.25">
      <c r="A2388" s="119" t="s">
        <v>1378</v>
      </c>
      <c r="B2388" s="119" t="s">
        <v>1379</v>
      </c>
      <c r="C2388" s="119" t="s">
        <v>1245</v>
      </c>
      <c r="D2388" s="119" t="s">
        <v>1373</v>
      </c>
      <c r="E2388" s="119" t="s">
        <v>1340</v>
      </c>
      <c r="F2388" s="119"/>
      <c r="G2388" s="119" t="s">
        <v>1369</v>
      </c>
      <c r="H2388" s="119"/>
      <c r="I2388" s="119" t="s">
        <v>988</v>
      </c>
      <c r="J2388" s="119">
        <v>2020</v>
      </c>
      <c r="K2388" s="120">
        <v>1.1000000000000001</v>
      </c>
    </row>
    <row r="2389" spans="1:11" x14ac:dyDescent="0.25">
      <c r="A2389" s="119" t="s">
        <v>1378</v>
      </c>
      <c r="B2389" s="119" t="s">
        <v>1379</v>
      </c>
      <c r="C2389" s="119" t="s">
        <v>1245</v>
      </c>
      <c r="D2389" s="119" t="s">
        <v>1373</v>
      </c>
      <c r="E2389" s="119" t="s">
        <v>1340</v>
      </c>
      <c r="F2389" s="119"/>
      <c r="G2389" s="119" t="s">
        <v>1369</v>
      </c>
      <c r="H2389" s="119"/>
      <c r="I2389" s="119" t="s">
        <v>988</v>
      </c>
      <c r="J2389" s="119">
        <v>2050</v>
      </c>
      <c r="K2389" s="120">
        <v>1.1000000000000001</v>
      </c>
    </row>
    <row r="2390" spans="1:11" x14ac:dyDescent="0.25">
      <c r="A2390" s="119" t="s">
        <v>1378</v>
      </c>
      <c r="B2390" s="119" t="s">
        <v>1379</v>
      </c>
      <c r="C2390" s="119" t="s">
        <v>1245</v>
      </c>
      <c r="D2390" s="119" t="s">
        <v>1373</v>
      </c>
      <c r="E2390" s="119" t="s">
        <v>1340</v>
      </c>
      <c r="F2390" s="119"/>
      <c r="G2390" s="119" t="s">
        <v>1369</v>
      </c>
      <c r="H2390" s="119"/>
      <c r="I2390" s="119" t="s">
        <v>194</v>
      </c>
      <c r="J2390" s="119">
        <v>2015</v>
      </c>
      <c r="K2390" s="120">
        <v>5.1948051948051938E-2</v>
      </c>
    </row>
    <row r="2391" spans="1:11" x14ac:dyDescent="0.25">
      <c r="A2391" s="119" t="s">
        <v>1378</v>
      </c>
      <c r="B2391" s="119" t="s">
        <v>1379</v>
      </c>
      <c r="C2391" s="119" t="s">
        <v>1245</v>
      </c>
      <c r="D2391" s="119" t="s">
        <v>1373</v>
      </c>
      <c r="E2391" s="119" t="s">
        <v>1340</v>
      </c>
      <c r="F2391" s="119"/>
      <c r="G2391" s="119" t="s">
        <v>1369</v>
      </c>
      <c r="H2391" s="119"/>
      <c r="I2391" s="119" t="s">
        <v>194</v>
      </c>
      <c r="J2391" s="119">
        <v>2020</v>
      </c>
      <c r="K2391" s="120">
        <v>5.1948051948051938E-2</v>
      </c>
    </row>
    <row r="2392" spans="1:11" x14ac:dyDescent="0.25">
      <c r="A2392" s="119" t="s">
        <v>1378</v>
      </c>
      <c r="B2392" s="119" t="s">
        <v>1379</v>
      </c>
      <c r="C2392" s="119" t="s">
        <v>1245</v>
      </c>
      <c r="D2392" s="119" t="s">
        <v>1373</v>
      </c>
      <c r="E2392" s="119" t="s">
        <v>1340</v>
      </c>
      <c r="F2392" s="119"/>
      <c r="G2392" s="119" t="s">
        <v>1369</v>
      </c>
      <c r="H2392" s="119"/>
      <c r="I2392" s="119" t="s">
        <v>194</v>
      </c>
      <c r="J2392" s="119">
        <v>2030</v>
      </c>
      <c r="K2392" s="120">
        <v>5.1948051948051938E-2</v>
      </c>
    </row>
    <row r="2393" spans="1:11" x14ac:dyDescent="0.25">
      <c r="A2393" s="119" t="s">
        <v>1378</v>
      </c>
      <c r="B2393" s="119" t="s">
        <v>1379</v>
      </c>
      <c r="C2393" s="119" t="s">
        <v>1245</v>
      </c>
      <c r="D2393" s="119" t="s">
        <v>1373</v>
      </c>
      <c r="E2393" s="119" t="s">
        <v>1340</v>
      </c>
      <c r="F2393" s="119"/>
      <c r="G2393" s="119" t="s">
        <v>1369</v>
      </c>
      <c r="H2393" s="119"/>
      <c r="I2393" s="119" t="s">
        <v>194</v>
      </c>
      <c r="J2393" s="119">
        <v>2040</v>
      </c>
      <c r="K2393" s="120">
        <v>5.1948051948051938E-2</v>
      </c>
    </row>
    <row r="2394" spans="1:11" x14ac:dyDescent="0.25">
      <c r="A2394" s="119" t="s">
        <v>1378</v>
      </c>
      <c r="B2394" s="119" t="s">
        <v>1379</v>
      </c>
      <c r="C2394" s="119" t="s">
        <v>1245</v>
      </c>
      <c r="D2394" s="119" t="s">
        <v>1373</v>
      </c>
      <c r="E2394" s="119" t="s">
        <v>1340</v>
      </c>
      <c r="F2394" s="119"/>
      <c r="G2394" s="119" t="s">
        <v>1369</v>
      </c>
      <c r="H2394" s="119"/>
      <c r="I2394" s="119" t="s">
        <v>194</v>
      </c>
      <c r="J2394" s="119">
        <v>2050</v>
      </c>
      <c r="K2394" s="120">
        <v>5.1948051948051938E-2</v>
      </c>
    </row>
    <row r="2395" spans="1:11" x14ac:dyDescent="0.25">
      <c r="A2395" s="119" t="s">
        <v>1378</v>
      </c>
      <c r="B2395" s="119" t="s">
        <v>1379</v>
      </c>
      <c r="C2395" s="119" t="s">
        <v>1245</v>
      </c>
      <c r="D2395" s="119" t="s">
        <v>1247</v>
      </c>
      <c r="E2395" s="119" t="s">
        <v>1248</v>
      </c>
      <c r="F2395" s="119"/>
      <c r="G2395" s="119"/>
      <c r="H2395" s="119"/>
      <c r="I2395" s="119" t="s">
        <v>194</v>
      </c>
      <c r="J2395" s="119">
        <v>2015</v>
      </c>
      <c r="K2395" s="120">
        <v>0.77</v>
      </c>
    </row>
    <row r="2396" spans="1:11" x14ac:dyDescent="0.25">
      <c r="A2396" s="119" t="s">
        <v>1378</v>
      </c>
      <c r="B2396" s="119" t="s">
        <v>1379</v>
      </c>
      <c r="C2396" s="119" t="s">
        <v>1245</v>
      </c>
      <c r="D2396" s="119" t="s">
        <v>1247</v>
      </c>
      <c r="E2396" s="119" t="s">
        <v>1248</v>
      </c>
      <c r="F2396" s="119"/>
      <c r="G2396" s="119"/>
      <c r="H2396" s="119"/>
      <c r="I2396" s="119" t="s">
        <v>194</v>
      </c>
      <c r="J2396" s="119">
        <v>2020</v>
      </c>
      <c r="K2396" s="120">
        <v>0.77</v>
      </c>
    </row>
    <row r="2397" spans="1:11" x14ac:dyDescent="0.25">
      <c r="A2397" s="119" t="s">
        <v>1378</v>
      </c>
      <c r="B2397" s="119" t="s">
        <v>1379</v>
      </c>
      <c r="C2397" s="119" t="s">
        <v>1245</v>
      </c>
      <c r="D2397" s="119" t="s">
        <v>1247</v>
      </c>
      <c r="E2397" s="119" t="s">
        <v>1248</v>
      </c>
      <c r="F2397" s="119"/>
      <c r="G2397" s="119"/>
      <c r="H2397" s="119"/>
      <c r="I2397" s="119" t="s">
        <v>194</v>
      </c>
      <c r="J2397" s="119">
        <v>2030</v>
      </c>
      <c r="K2397" s="120">
        <v>0.77</v>
      </c>
    </row>
    <row r="2398" spans="1:11" x14ac:dyDescent="0.25">
      <c r="A2398" s="119" t="s">
        <v>1378</v>
      </c>
      <c r="B2398" s="119" t="s">
        <v>1379</v>
      </c>
      <c r="C2398" s="119" t="s">
        <v>1245</v>
      </c>
      <c r="D2398" s="119" t="s">
        <v>1247</v>
      </c>
      <c r="E2398" s="119" t="s">
        <v>1248</v>
      </c>
      <c r="F2398" s="119"/>
      <c r="G2398" s="119"/>
      <c r="H2398" s="119"/>
      <c r="I2398" s="119" t="s">
        <v>194</v>
      </c>
      <c r="J2398" s="119">
        <v>2040</v>
      </c>
      <c r="K2398" s="120">
        <v>0.77</v>
      </c>
    </row>
    <row r="2399" spans="1:11" x14ac:dyDescent="0.25">
      <c r="A2399" s="119" t="s">
        <v>1378</v>
      </c>
      <c r="B2399" s="119" t="s">
        <v>1379</v>
      </c>
      <c r="C2399" s="119" t="s">
        <v>1245</v>
      </c>
      <c r="D2399" s="119" t="s">
        <v>1247</v>
      </c>
      <c r="E2399" s="119" t="s">
        <v>1248</v>
      </c>
      <c r="F2399" s="119"/>
      <c r="G2399" s="119"/>
      <c r="H2399" s="119"/>
      <c r="I2399" s="119" t="s">
        <v>194</v>
      </c>
      <c r="J2399" s="119">
        <v>2050</v>
      </c>
      <c r="K2399" s="120">
        <v>0.77</v>
      </c>
    </row>
    <row r="2400" spans="1:11" x14ac:dyDescent="0.25">
      <c r="A2400" s="119" t="s">
        <v>1378</v>
      </c>
      <c r="B2400" s="119" t="s">
        <v>1379</v>
      </c>
      <c r="C2400" s="119" t="s">
        <v>1245</v>
      </c>
      <c r="D2400" s="119" t="s">
        <v>1374</v>
      </c>
      <c r="E2400" s="119" t="s">
        <v>1082</v>
      </c>
      <c r="F2400" s="119"/>
      <c r="G2400" s="119"/>
      <c r="H2400" s="119"/>
      <c r="I2400" s="119" t="s">
        <v>194</v>
      </c>
      <c r="J2400" s="119">
        <v>2015</v>
      </c>
      <c r="K2400" s="120">
        <v>44</v>
      </c>
    </row>
    <row r="2401" spans="1:11" x14ac:dyDescent="0.25">
      <c r="A2401" s="119" t="s">
        <v>1378</v>
      </c>
      <c r="B2401" s="119" t="s">
        <v>1379</v>
      </c>
      <c r="C2401" s="119" t="s">
        <v>1245</v>
      </c>
      <c r="D2401" s="119" t="s">
        <v>1374</v>
      </c>
      <c r="E2401" s="119" t="s">
        <v>1082</v>
      </c>
      <c r="F2401" s="119"/>
      <c r="G2401" s="119"/>
      <c r="H2401" s="119"/>
      <c r="I2401" s="119" t="s">
        <v>194</v>
      </c>
      <c r="J2401" s="119">
        <v>2020</v>
      </c>
      <c r="K2401" s="120">
        <v>44</v>
      </c>
    </row>
    <row r="2402" spans="1:11" x14ac:dyDescent="0.25">
      <c r="A2402" s="119" t="s">
        <v>1378</v>
      </c>
      <c r="B2402" s="119" t="s">
        <v>1379</v>
      </c>
      <c r="C2402" s="119" t="s">
        <v>1245</v>
      </c>
      <c r="D2402" s="119" t="s">
        <v>1374</v>
      </c>
      <c r="E2402" s="119" t="s">
        <v>1082</v>
      </c>
      <c r="F2402" s="119"/>
      <c r="G2402" s="119"/>
      <c r="H2402" s="119"/>
      <c r="I2402" s="119" t="s">
        <v>194</v>
      </c>
      <c r="J2402" s="119">
        <v>2030</v>
      </c>
      <c r="K2402" s="120">
        <v>44</v>
      </c>
    </row>
    <row r="2403" spans="1:11" x14ac:dyDescent="0.25">
      <c r="A2403" s="119" t="s">
        <v>1378</v>
      </c>
      <c r="B2403" s="119" t="s">
        <v>1379</v>
      </c>
      <c r="C2403" s="119" t="s">
        <v>1245</v>
      </c>
      <c r="D2403" s="119" t="s">
        <v>1374</v>
      </c>
      <c r="E2403" s="119" t="s">
        <v>1082</v>
      </c>
      <c r="F2403" s="119"/>
      <c r="G2403" s="119"/>
      <c r="H2403" s="119"/>
      <c r="I2403" s="119" t="s">
        <v>194</v>
      </c>
      <c r="J2403" s="119">
        <v>2040</v>
      </c>
      <c r="K2403" s="120">
        <v>44</v>
      </c>
    </row>
    <row r="2404" spans="1:11" x14ac:dyDescent="0.25">
      <c r="A2404" s="119" t="s">
        <v>1378</v>
      </c>
      <c r="B2404" s="119" t="s">
        <v>1379</v>
      </c>
      <c r="C2404" s="119" t="s">
        <v>1245</v>
      </c>
      <c r="D2404" s="119" t="s">
        <v>1374</v>
      </c>
      <c r="E2404" s="119" t="s">
        <v>1082</v>
      </c>
      <c r="F2404" s="119"/>
      <c r="G2404" s="119"/>
      <c r="H2404" s="119"/>
      <c r="I2404" s="119" t="s">
        <v>194</v>
      </c>
      <c r="J2404" s="119">
        <v>2050</v>
      </c>
      <c r="K2404" s="120">
        <v>44</v>
      </c>
    </row>
    <row r="2405" spans="1:11" x14ac:dyDescent="0.25">
      <c r="A2405" s="119" t="s">
        <v>1378</v>
      </c>
      <c r="B2405" s="119" t="s">
        <v>1379</v>
      </c>
      <c r="C2405" s="119" t="s">
        <v>1245</v>
      </c>
      <c r="D2405" s="119" t="s">
        <v>1391</v>
      </c>
      <c r="E2405" s="119" t="s">
        <v>1392</v>
      </c>
      <c r="F2405" s="119"/>
      <c r="G2405" s="119" t="s">
        <v>1388</v>
      </c>
      <c r="H2405" s="119"/>
      <c r="I2405" s="119" t="s">
        <v>987</v>
      </c>
      <c r="J2405" s="119">
        <v>2020</v>
      </c>
      <c r="K2405" s="120">
        <v>0.5</v>
      </c>
    </row>
    <row r="2406" spans="1:11" x14ac:dyDescent="0.25">
      <c r="A2406" s="119" t="s">
        <v>1378</v>
      </c>
      <c r="B2406" s="119" t="s">
        <v>1379</v>
      </c>
      <c r="C2406" s="119" t="s">
        <v>1245</v>
      </c>
      <c r="D2406" s="119" t="s">
        <v>1391</v>
      </c>
      <c r="E2406" s="119" t="s">
        <v>1392</v>
      </c>
      <c r="F2406" s="119"/>
      <c r="G2406" s="119" t="s">
        <v>1388</v>
      </c>
      <c r="H2406" s="119"/>
      <c r="I2406" s="119" t="s">
        <v>987</v>
      </c>
      <c r="J2406" s="119">
        <v>2050</v>
      </c>
      <c r="K2406" s="120">
        <v>0.5</v>
      </c>
    </row>
    <row r="2407" spans="1:11" x14ac:dyDescent="0.25">
      <c r="A2407" s="119" t="s">
        <v>1378</v>
      </c>
      <c r="B2407" s="119" t="s">
        <v>1379</v>
      </c>
      <c r="C2407" s="119" t="s">
        <v>1245</v>
      </c>
      <c r="D2407" s="119" t="s">
        <v>1391</v>
      </c>
      <c r="E2407" s="119" t="s">
        <v>1392</v>
      </c>
      <c r="F2407" s="119"/>
      <c r="G2407" s="119" t="s">
        <v>1388</v>
      </c>
      <c r="H2407" s="119"/>
      <c r="I2407" s="119" t="s">
        <v>988</v>
      </c>
      <c r="J2407" s="119">
        <v>2020</v>
      </c>
      <c r="K2407" s="120">
        <v>1.5</v>
      </c>
    </row>
    <row r="2408" spans="1:11" x14ac:dyDescent="0.25">
      <c r="A2408" s="119" t="s">
        <v>1378</v>
      </c>
      <c r="B2408" s="119" t="s">
        <v>1379</v>
      </c>
      <c r="C2408" s="119" t="s">
        <v>1245</v>
      </c>
      <c r="D2408" s="119" t="s">
        <v>1391</v>
      </c>
      <c r="E2408" s="119" t="s">
        <v>1392</v>
      </c>
      <c r="F2408" s="119"/>
      <c r="G2408" s="119" t="s">
        <v>1388</v>
      </c>
      <c r="H2408" s="119"/>
      <c r="I2408" s="119" t="s">
        <v>988</v>
      </c>
      <c r="J2408" s="119">
        <v>2050</v>
      </c>
      <c r="K2408" s="120">
        <v>1.5</v>
      </c>
    </row>
    <row r="2409" spans="1:11" x14ac:dyDescent="0.25">
      <c r="A2409" s="119" t="s">
        <v>1378</v>
      </c>
      <c r="B2409" s="119" t="s">
        <v>1379</v>
      </c>
      <c r="C2409" s="119" t="s">
        <v>1245</v>
      </c>
      <c r="D2409" s="119" t="s">
        <v>1391</v>
      </c>
      <c r="E2409" s="119" t="s">
        <v>1392</v>
      </c>
      <c r="F2409" s="119"/>
      <c r="G2409" s="119" t="s">
        <v>1388</v>
      </c>
      <c r="H2409" s="119"/>
      <c r="I2409" s="119" t="s">
        <v>194</v>
      </c>
      <c r="J2409" s="119">
        <v>2015</v>
      </c>
      <c r="K2409" s="120">
        <v>1.38961038961039</v>
      </c>
    </row>
    <row r="2410" spans="1:11" x14ac:dyDescent="0.25">
      <c r="A2410" s="119" t="s">
        <v>1378</v>
      </c>
      <c r="B2410" s="119" t="s">
        <v>1379</v>
      </c>
      <c r="C2410" s="119" t="s">
        <v>1245</v>
      </c>
      <c r="D2410" s="119" t="s">
        <v>1391</v>
      </c>
      <c r="E2410" s="119" t="s">
        <v>1392</v>
      </c>
      <c r="F2410" s="119"/>
      <c r="G2410" s="119" t="s">
        <v>1388</v>
      </c>
      <c r="H2410" s="119"/>
      <c r="I2410" s="119" t="s">
        <v>194</v>
      </c>
      <c r="J2410" s="119">
        <v>2020</v>
      </c>
      <c r="K2410" s="120">
        <v>1.38961038961039</v>
      </c>
    </row>
    <row r="2411" spans="1:11" x14ac:dyDescent="0.25">
      <c r="A2411" s="119" t="s">
        <v>1378</v>
      </c>
      <c r="B2411" s="119" t="s">
        <v>1379</v>
      </c>
      <c r="C2411" s="119" t="s">
        <v>1245</v>
      </c>
      <c r="D2411" s="119" t="s">
        <v>1391</v>
      </c>
      <c r="E2411" s="119" t="s">
        <v>1392</v>
      </c>
      <c r="F2411" s="119"/>
      <c r="G2411" s="119" t="s">
        <v>1388</v>
      </c>
      <c r="H2411" s="119"/>
      <c r="I2411" s="119" t="s">
        <v>194</v>
      </c>
      <c r="J2411" s="119">
        <v>2030</v>
      </c>
      <c r="K2411" s="120">
        <v>1.1818181818181821</v>
      </c>
    </row>
    <row r="2412" spans="1:11" x14ac:dyDescent="0.25">
      <c r="A2412" s="119" t="s">
        <v>1378</v>
      </c>
      <c r="B2412" s="119" t="s">
        <v>1379</v>
      </c>
      <c r="C2412" s="119" t="s">
        <v>1245</v>
      </c>
      <c r="D2412" s="119" t="s">
        <v>1391</v>
      </c>
      <c r="E2412" s="119" t="s">
        <v>1392</v>
      </c>
      <c r="F2412" s="119"/>
      <c r="G2412" s="119" t="s">
        <v>1388</v>
      </c>
      <c r="H2412" s="119"/>
      <c r="I2412" s="119" t="s">
        <v>194</v>
      </c>
      <c r="J2412" s="119">
        <v>2040</v>
      </c>
      <c r="K2412" s="120">
        <v>1.1000000000000001</v>
      </c>
    </row>
    <row r="2413" spans="1:11" x14ac:dyDescent="0.25">
      <c r="A2413" s="119" t="s">
        <v>1378</v>
      </c>
      <c r="B2413" s="119" t="s">
        <v>1379</v>
      </c>
      <c r="C2413" s="119" t="s">
        <v>1245</v>
      </c>
      <c r="D2413" s="119" t="s">
        <v>1391</v>
      </c>
      <c r="E2413" s="119" t="s">
        <v>1392</v>
      </c>
      <c r="F2413" s="119"/>
      <c r="G2413" s="119" t="s">
        <v>1388</v>
      </c>
      <c r="H2413" s="119"/>
      <c r="I2413" s="119" t="s">
        <v>194</v>
      </c>
      <c r="J2413" s="119">
        <v>2050</v>
      </c>
      <c r="K2413" s="120">
        <v>1.0389610389610391</v>
      </c>
    </row>
    <row r="2414" spans="1:11" x14ac:dyDescent="0.25">
      <c r="A2414" s="119" t="s">
        <v>1378</v>
      </c>
      <c r="B2414" s="119" t="s">
        <v>1379</v>
      </c>
      <c r="C2414" s="119" t="s">
        <v>1245</v>
      </c>
      <c r="D2414" s="119" t="s">
        <v>1376</v>
      </c>
      <c r="E2414" s="119" t="s">
        <v>1340</v>
      </c>
      <c r="F2414" s="119"/>
      <c r="G2414" s="119"/>
      <c r="H2414" s="119"/>
      <c r="I2414" s="119" t="s">
        <v>194</v>
      </c>
      <c r="J2414" s="119">
        <v>2015</v>
      </c>
      <c r="K2414" s="120">
        <v>0</v>
      </c>
    </row>
    <row r="2415" spans="1:11" x14ac:dyDescent="0.25">
      <c r="A2415" s="119" t="s">
        <v>1378</v>
      </c>
      <c r="B2415" s="119" t="s">
        <v>1379</v>
      </c>
      <c r="C2415" s="119" t="s">
        <v>1245</v>
      </c>
      <c r="D2415" s="119" t="s">
        <v>1376</v>
      </c>
      <c r="E2415" s="119" t="s">
        <v>1340</v>
      </c>
      <c r="F2415" s="119"/>
      <c r="G2415" s="119"/>
      <c r="H2415" s="119"/>
      <c r="I2415" s="119" t="s">
        <v>194</v>
      </c>
      <c r="J2415" s="119">
        <v>2020</v>
      </c>
      <c r="K2415" s="120">
        <v>0</v>
      </c>
    </row>
    <row r="2416" spans="1:11" x14ac:dyDescent="0.25">
      <c r="A2416" s="119" t="s">
        <v>1378</v>
      </c>
      <c r="B2416" s="119" t="s">
        <v>1379</v>
      </c>
      <c r="C2416" s="119" t="s">
        <v>1245</v>
      </c>
      <c r="D2416" s="119" t="s">
        <v>1376</v>
      </c>
      <c r="E2416" s="119" t="s">
        <v>1340</v>
      </c>
      <c r="F2416" s="119"/>
      <c r="G2416" s="119"/>
      <c r="H2416" s="119"/>
      <c r="I2416" s="119" t="s">
        <v>194</v>
      </c>
      <c r="J2416" s="119">
        <v>2030</v>
      </c>
      <c r="K2416" s="120">
        <v>0</v>
      </c>
    </row>
    <row r="2417" spans="1:11" x14ac:dyDescent="0.25">
      <c r="A2417" s="119" t="s">
        <v>1378</v>
      </c>
      <c r="B2417" s="119" t="s">
        <v>1379</v>
      </c>
      <c r="C2417" s="119" t="s">
        <v>1245</v>
      </c>
      <c r="D2417" s="119" t="s">
        <v>1376</v>
      </c>
      <c r="E2417" s="119" t="s">
        <v>1340</v>
      </c>
      <c r="F2417" s="119"/>
      <c r="G2417" s="119"/>
      <c r="H2417" s="119"/>
      <c r="I2417" s="119" t="s">
        <v>194</v>
      </c>
      <c r="J2417" s="119">
        <v>2040</v>
      </c>
      <c r="K2417" s="120">
        <v>0</v>
      </c>
    </row>
    <row r="2418" spans="1:11" x14ac:dyDescent="0.25">
      <c r="A2418" s="119" t="s">
        <v>1378</v>
      </c>
      <c r="B2418" s="119" t="s">
        <v>1379</v>
      </c>
      <c r="C2418" s="119" t="s">
        <v>1245</v>
      </c>
      <c r="D2418" s="119" t="s">
        <v>1376</v>
      </c>
      <c r="E2418" s="119" t="s">
        <v>1340</v>
      </c>
      <c r="F2418" s="119"/>
      <c r="G2418" s="119"/>
      <c r="H2418" s="119"/>
      <c r="I2418" s="119" t="s">
        <v>194</v>
      </c>
      <c r="J2418" s="119">
        <v>2050</v>
      </c>
      <c r="K2418" s="120">
        <v>0</v>
      </c>
    </row>
    <row r="2419" spans="1:11" x14ac:dyDescent="0.25">
      <c r="A2419" s="119" t="s">
        <v>1378</v>
      </c>
      <c r="B2419" s="119" t="s">
        <v>1379</v>
      </c>
      <c r="C2419" s="119" t="s">
        <v>1245</v>
      </c>
      <c r="D2419" s="119" t="s">
        <v>1377</v>
      </c>
      <c r="E2419" s="119" t="s">
        <v>1340</v>
      </c>
      <c r="F2419" s="119"/>
      <c r="G2419" s="119" t="s">
        <v>1369</v>
      </c>
      <c r="H2419" s="119"/>
      <c r="I2419" s="119" t="s">
        <v>987</v>
      </c>
      <c r="J2419" s="119">
        <v>2020</v>
      </c>
      <c r="K2419" s="120">
        <v>0.9</v>
      </c>
    </row>
    <row r="2420" spans="1:11" x14ac:dyDescent="0.25">
      <c r="A2420" s="119" t="s">
        <v>1378</v>
      </c>
      <c r="B2420" s="119" t="s">
        <v>1379</v>
      </c>
      <c r="C2420" s="119" t="s">
        <v>1245</v>
      </c>
      <c r="D2420" s="119" t="s">
        <v>1377</v>
      </c>
      <c r="E2420" s="119" t="s">
        <v>1340</v>
      </c>
      <c r="F2420" s="119"/>
      <c r="G2420" s="119" t="s">
        <v>1369</v>
      </c>
      <c r="H2420" s="119"/>
      <c r="I2420" s="119" t="s">
        <v>987</v>
      </c>
      <c r="J2420" s="119">
        <v>2050</v>
      </c>
      <c r="K2420" s="120">
        <v>0.9</v>
      </c>
    </row>
    <row r="2421" spans="1:11" x14ac:dyDescent="0.25">
      <c r="A2421" s="119" t="s">
        <v>1378</v>
      </c>
      <c r="B2421" s="119" t="s">
        <v>1379</v>
      </c>
      <c r="C2421" s="119" t="s">
        <v>1245</v>
      </c>
      <c r="D2421" s="119" t="s">
        <v>1377</v>
      </c>
      <c r="E2421" s="119" t="s">
        <v>1340</v>
      </c>
      <c r="F2421" s="119"/>
      <c r="G2421" s="119" t="s">
        <v>1369</v>
      </c>
      <c r="H2421" s="119"/>
      <c r="I2421" s="119" t="s">
        <v>988</v>
      </c>
      <c r="J2421" s="119">
        <v>2020</v>
      </c>
      <c r="K2421" s="120">
        <v>1.1000000000000001</v>
      </c>
    </row>
    <row r="2422" spans="1:11" x14ac:dyDescent="0.25">
      <c r="A2422" s="119" t="s">
        <v>1378</v>
      </c>
      <c r="B2422" s="119" t="s">
        <v>1379</v>
      </c>
      <c r="C2422" s="119" t="s">
        <v>1245</v>
      </c>
      <c r="D2422" s="119" t="s">
        <v>1377</v>
      </c>
      <c r="E2422" s="119" t="s">
        <v>1340</v>
      </c>
      <c r="F2422" s="119"/>
      <c r="G2422" s="119" t="s">
        <v>1369</v>
      </c>
      <c r="H2422" s="119"/>
      <c r="I2422" s="119" t="s">
        <v>988</v>
      </c>
      <c r="J2422" s="119">
        <v>2050</v>
      </c>
      <c r="K2422" s="120">
        <v>1.1000000000000001</v>
      </c>
    </row>
    <row r="2423" spans="1:11" x14ac:dyDescent="0.25">
      <c r="A2423" s="119" t="s">
        <v>1378</v>
      </c>
      <c r="B2423" s="119" t="s">
        <v>1379</v>
      </c>
      <c r="C2423" s="119" t="s">
        <v>1245</v>
      </c>
      <c r="D2423" s="119" t="s">
        <v>1377</v>
      </c>
      <c r="E2423" s="119" t="s">
        <v>1340</v>
      </c>
      <c r="F2423" s="119"/>
      <c r="G2423" s="119" t="s">
        <v>1369</v>
      </c>
      <c r="H2423" s="119"/>
      <c r="I2423" s="119" t="s">
        <v>194</v>
      </c>
      <c r="J2423" s="119">
        <v>2015</v>
      </c>
      <c r="K2423" s="120">
        <v>0.1038961038961039</v>
      </c>
    </row>
    <row r="2424" spans="1:11" x14ac:dyDescent="0.25">
      <c r="A2424" s="119" t="s">
        <v>1378</v>
      </c>
      <c r="B2424" s="119" t="s">
        <v>1379</v>
      </c>
      <c r="C2424" s="119" t="s">
        <v>1245</v>
      </c>
      <c r="D2424" s="119" t="s">
        <v>1377</v>
      </c>
      <c r="E2424" s="119" t="s">
        <v>1340</v>
      </c>
      <c r="F2424" s="119"/>
      <c r="G2424" s="119" t="s">
        <v>1369</v>
      </c>
      <c r="H2424" s="119"/>
      <c r="I2424" s="119" t="s">
        <v>194</v>
      </c>
      <c r="J2424" s="119">
        <v>2020</v>
      </c>
      <c r="K2424" s="120">
        <v>0.1038961038961039</v>
      </c>
    </row>
    <row r="2425" spans="1:11" x14ac:dyDescent="0.25">
      <c r="A2425" s="119" t="s">
        <v>1378</v>
      </c>
      <c r="B2425" s="119" t="s">
        <v>1379</v>
      </c>
      <c r="C2425" s="119" t="s">
        <v>1245</v>
      </c>
      <c r="D2425" s="119" t="s">
        <v>1377</v>
      </c>
      <c r="E2425" s="119" t="s">
        <v>1340</v>
      </c>
      <c r="F2425" s="119"/>
      <c r="G2425" s="119" t="s">
        <v>1369</v>
      </c>
      <c r="H2425" s="119"/>
      <c r="I2425" s="119" t="s">
        <v>194</v>
      </c>
      <c r="J2425" s="119">
        <v>2030</v>
      </c>
      <c r="K2425" s="120">
        <v>0.1038961038961039</v>
      </c>
    </row>
    <row r="2426" spans="1:11" x14ac:dyDescent="0.25">
      <c r="A2426" s="119" t="s">
        <v>1378</v>
      </c>
      <c r="B2426" s="119" t="s">
        <v>1379</v>
      </c>
      <c r="C2426" s="119" t="s">
        <v>1245</v>
      </c>
      <c r="D2426" s="119" t="s">
        <v>1377</v>
      </c>
      <c r="E2426" s="119" t="s">
        <v>1340</v>
      </c>
      <c r="F2426" s="119"/>
      <c r="G2426" s="119" t="s">
        <v>1369</v>
      </c>
      <c r="H2426" s="119"/>
      <c r="I2426" s="119" t="s">
        <v>194</v>
      </c>
      <c r="J2426" s="119">
        <v>2040</v>
      </c>
      <c r="K2426" s="120">
        <v>0.1038961038961039</v>
      </c>
    </row>
    <row r="2427" spans="1:11" x14ac:dyDescent="0.25">
      <c r="A2427" s="119" t="s">
        <v>1378</v>
      </c>
      <c r="B2427" s="119" t="s">
        <v>1379</v>
      </c>
      <c r="C2427" s="119" t="s">
        <v>1245</v>
      </c>
      <c r="D2427" s="119" t="s">
        <v>1377</v>
      </c>
      <c r="E2427" s="119" t="s">
        <v>1340</v>
      </c>
      <c r="F2427" s="119"/>
      <c r="G2427" s="119" t="s">
        <v>1369</v>
      </c>
      <c r="H2427" s="119"/>
      <c r="I2427" s="119" t="s">
        <v>194</v>
      </c>
      <c r="J2427" s="119">
        <v>2050</v>
      </c>
      <c r="K2427" s="120">
        <v>0.1038961038961039</v>
      </c>
    </row>
    <row r="2428" spans="1:11" x14ac:dyDescent="0.25">
      <c r="A2428" s="119" t="s">
        <v>1393</v>
      </c>
      <c r="B2428" s="119" t="s">
        <v>1394</v>
      </c>
      <c r="C2428" s="119" t="s">
        <v>195</v>
      </c>
      <c r="D2428" s="119" t="s">
        <v>200</v>
      </c>
      <c r="E2428" s="119" t="s">
        <v>202</v>
      </c>
      <c r="F2428" s="119"/>
      <c r="G2428" s="119"/>
      <c r="H2428" s="119"/>
      <c r="I2428" s="119" t="s">
        <v>194</v>
      </c>
      <c r="J2428" s="119">
        <v>2015</v>
      </c>
      <c r="K2428" s="120">
        <v>2</v>
      </c>
    </row>
    <row r="2429" spans="1:11" x14ac:dyDescent="0.25">
      <c r="A2429" s="119" t="s">
        <v>1393</v>
      </c>
      <c r="B2429" s="119" t="s">
        <v>1394</v>
      </c>
      <c r="C2429" s="119" t="s">
        <v>195</v>
      </c>
      <c r="D2429" s="119" t="s">
        <v>200</v>
      </c>
      <c r="E2429" s="119" t="s">
        <v>202</v>
      </c>
      <c r="F2429" s="119"/>
      <c r="G2429" s="119"/>
      <c r="H2429" s="119"/>
      <c r="I2429" s="119" t="s">
        <v>194</v>
      </c>
      <c r="J2429" s="119">
        <v>2020</v>
      </c>
      <c r="K2429" s="120">
        <v>2</v>
      </c>
    </row>
    <row r="2430" spans="1:11" x14ac:dyDescent="0.25">
      <c r="A2430" s="119" t="s">
        <v>1393</v>
      </c>
      <c r="B2430" s="119" t="s">
        <v>1394</v>
      </c>
      <c r="C2430" s="119" t="s">
        <v>195</v>
      </c>
      <c r="D2430" s="119" t="s">
        <v>200</v>
      </c>
      <c r="E2430" s="119" t="s">
        <v>202</v>
      </c>
      <c r="F2430" s="119"/>
      <c r="G2430" s="119"/>
      <c r="H2430" s="119"/>
      <c r="I2430" s="119" t="s">
        <v>194</v>
      </c>
      <c r="J2430" s="119">
        <v>2030</v>
      </c>
      <c r="K2430" s="120">
        <v>2</v>
      </c>
    </row>
    <row r="2431" spans="1:11" x14ac:dyDescent="0.25">
      <c r="A2431" s="119" t="s">
        <v>1393</v>
      </c>
      <c r="B2431" s="119" t="s">
        <v>1394</v>
      </c>
      <c r="C2431" s="119" t="s">
        <v>195</v>
      </c>
      <c r="D2431" s="119" t="s">
        <v>200</v>
      </c>
      <c r="E2431" s="119" t="s">
        <v>202</v>
      </c>
      <c r="F2431" s="119"/>
      <c r="G2431" s="119"/>
      <c r="H2431" s="119"/>
      <c r="I2431" s="119" t="s">
        <v>194</v>
      </c>
      <c r="J2431" s="119">
        <v>2040</v>
      </c>
      <c r="K2431" s="120">
        <v>2</v>
      </c>
    </row>
    <row r="2432" spans="1:11" x14ac:dyDescent="0.25">
      <c r="A2432" s="119" t="s">
        <v>1393</v>
      </c>
      <c r="B2432" s="119" t="s">
        <v>1394</v>
      </c>
      <c r="C2432" s="119" t="s">
        <v>195</v>
      </c>
      <c r="D2432" s="119" t="s">
        <v>200</v>
      </c>
      <c r="E2432" s="119" t="s">
        <v>202</v>
      </c>
      <c r="F2432" s="119"/>
      <c r="G2432" s="119"/>
      <c r="H2432" s="119"/>
      <c r="I2432" s="119" t="s">
        <v>194</v>
      </c>
      <c r="J2432" s="119">
        <v>2050</v>
      </c>
      <c r="K2432" s="120">
        <v>2</v>
      </c>
    </row>
    <row r="2433" spans="1:11" x14ac:dyDescent="0.25">
      <c r="A2433" s="119" t="s">
        <v>1393</v>
      </c>
      <c r="B2433" s="119" t="s">
        <v>1394</v>
      </c>
      <c r="C2433" s="119" t="s">
        <v>195</v>
      </c>
      <c r="D2433" s="119" t="s">
        <v>1395</v>
      </c>
      <c r="E2433" s="119" t="s">
        <v>1222</v>
      </c>
      <c r="F2433" s="119"/>
      <c r="G2433" s="119" t="s">
        <v>1396</v>
      </c>
      <c r="H2433" s="119"/>
      <c r="I2433" s="119" t="s">
        <v>987</v>
      </c>
      <c r="J2433" s="119">
        <v>2020</v>
      </c>
      <c r="K2433" s="120">
        <v>0.98</v>
      </c>
    </row>
    <row r="2434" spans="1:11" x14ac:dyDescent="0.25">
      <c r="A2434" s="119" t="s">
        <v>1393</v>
      </c>
      <c r="B2434" s="119" t="s">
        <v>1394</v>
      </c>
      <c r="C2434" s="119" t="s">
        <v>195</v>
      </c>
      <c r="D2434" s="119" t="s">
        <v>1395</v>
      </c>
      <c r="E2434" s="119" t="s">
        <v>1222</v>
      </c>
      <c r="F2434" s="119"/>
      <c r="G2434" s="119" t="s">
        <v>1396</v>
      </c>
      <c r="H2434" s="119"/>
      <c r="I2434" s="119" t="s">
        <v>987</v>
      </c>
      <c r="J2434" s="119">
        <v>2050</v>
      </c>
      <c r="K2434" s="120">
        <v>0.98</v>
      </c>
    </row>
    <row r="2435" spans="1:11" x14ac:dyDescent="0.25">
      <c r="A2435" s="119" t="s">
        <v>1393</v>
      </c>
      <c r="B2435" s="119" t="s">
        <v>1394</v>
      </c>
      <c r="C2435" s="119" t="s">
        <v>195</v>
      </c>
      <c r="D2435" s="119" t="s">
        <v>1395</v>
      </c>
      <c r="E2435" s="119" t="s">
        <v>1222</v>
      </c>
      <c r="F2435" s="119"/>
      <c r="G2435" s="119" t="s">
        <v>1396</v>
      </c>
      <c r="H2435" s="119"/>
      <c r="I2435" s="119" t="s">
        <v>988</v>
      </c>
      <c r="J2435" s="119">
        <v>2020</v>
      </c>
      <c r="K2435" s="120">
        <v>1.05</v>
      </c>
    </row>
    <row r="2436" spans="1:11" x14ac:dyDescent="0.25">
      <c r="A2436" s="119" t="s">
        <v>1393</v>
      </c>
      <c r="B2436" s="119" t="s">
        <v>1394</v>
      </c>
      <c r="C2436" s="119" t="s">
        <v>195</v>
      </c>
      <c r="D2436" s="119" t="s">
        <v>1395</v>
      </c>
      <c r="E2436" s="119" t="s">
        <v>1222</v>
      </c>
      <c r="F2436" s="119"/>
      <c r="G2436" s="119" t="s">
        <v>1396</v>
      </c>
      <c r="H2436" s="119"/>
      <c r="I2436" s="119" t="s">
        <v>988</v>
      </c>
      <c r="J2436" s="119">
        <v>2050</v>
      </c>
      <c r="K2436" s="120">
        <v>1.02</v>
      </c>
    </row>
    <row r="2437" spans="1:11" x14ac:dyDescent="0.25">
      <c r="A2437" s="119" t="s">
        <v>1393</v>
      </c>
      <c r="B2437" s="119" t="s">
        <v>1394</v>
      </c>
      <c r="C2437" s="119" t="s">
        <v>195</v>
      </c>
      <c r="D2437" s="119" t="s">
        <v>1395</v>
      </c>
      <c r="E2437" s="119" t="s">
        <v>1222</v>
      </c>
      <c r="F2437" s="119"/>
      <c r="G2437" s="119" t="s">
        <v>1396</v>
      </c>
      <c r="H2437" s="119"/>
      <c r="I2437" s="119" t="s">
        <v>194</v>
      </c>
      <c r="J2437" s="119">
        <v>2015</v>
      </c>
      <c r="K2437" s="120">
        <v>0.28999999999999998</v>
      </c>
    </row>
    <row r="2438" spans="1:11" x14ac:dyDescent="0.25">
      <c r="A2438" s="119" t="s">
        <v>1393</v>
      </c>
      <c r="B2438" s="119" t="s">
        <v>1394</v>
      </c>
      <c r="C2438" s="119" t="s">
        <v>195</v>
      </c>
      <c r="D2438" s="119" t="s">
        <v>1395</v>
      </c>
      <c r="E2438" s="119" t="s">
        <v>1222</v>
      </c>
      <c r="F2438" s="119"/>
      <c r="G2438" s="119" t="s">
        <v>1396</v>
      </c>
      <c r="H2438" s="119"/>
      <c r="I2438" s="119" t="s">
        <v>194</v>
      </c>
      <c r="J2438" s="119">
        <v>2020</v>
      </c>
      <c r="K2438" s="120">
        <v>0.27</v>
      </c>
    </row>
    <row r="2439" spans="1:11" x14ac:dyDescent="0.25">
      <c r="A2439" s="119" t="s">
        <v>1393</v>
      </c>
      <c r="B2439" s="119" t="s">
        <v>1394</v>
      </c>
      <c r="C2439" s="119" t="s">
        <v>195</v>
      </c>
      <c r="D2439" s="119" t="s">
        <v>1395</v>
      </c>
      <c r="E2439" s="119" t="s">
        <v>1222</v>
      </c>
      <c r="F2439" s="119"/>
      <c r="G2439" s="119" t="s">
        <v>1396</v>
      </c>
      <c r="H2439" s="119"/>
      <c r="I2439" s="119" t="s">
        <v>194</v>
      </c>
      <c r="J2439" s="119">
        <v>2030</v>
      </c>
      <c r="K2439" s="120">
        <v>0.28000000000000003</v>
      </c>
    </row>
    <row r="2440" spans="1:11" x14ac:dyDescent="0.25">
      <c r="A2440" s="119" t="s">
        <v>1393</v>
      </c>
      <c r="B2440" s="119" t="s">
        <v>1394</v>
      </c>
      <c r="C2440" s="119" t="s">
        <v>195</v>
      </c>
      <c r="D2440" s="119" t="s">
        <v>1395</v>
      </c>
      <c r="E2440" s="119" t="s">
        <v>1222</v>
      </c>
      <c r="F2440" s="119"/>
      <c r="G2440" s="119" t="s">
        <v>1396</v>
      </c>
      <c r="H2440" s="119"/>
      <c r="I2440" s="119" t="s">
        <v>194</v>
      </c>
      <c r="J2440" s="119">
        <v>2040</v>
      </c>
      <c r="K2440" s="120">
        <v>0.25</v>
      </c>
    </row>
    <row r="2441" spans="1:11" x14ac:dyDescent="0.25">
      <c r="A2441" s="119" t="s">
        <v>1393</v>
      </c>
      <c r="B2441" s="119" t="s">
        <v>1394</v>
      </c>
      <c r="C2441" s="119" t="s">
        <v>195</v>
      </c>
      <c r="D2441" s="119" t="s">
        <v>1395</v>
      </c>
      <c r="E2441" s="119" t="s">
        <v>1222</v>
      </c>
      <c r="F2441" s="119"/>
      <c r="G2441" s="119" t="s">
        <v>1396</v>
      </c>
      <c r="H2441" s="119"/>
      <c r="I2441" s="119" t="s">
        <v>194</v>
      </c>
      <c r="J2441" s="119">
        <v>2050</v>
      </c>
      <c r="K2441" s="120">
        <v>0.25</v>
      </c>
    </row>
    <row r="2442" spans="1:11" x14ac:dyDescent="0.25">
      <c r="A2442" s="119" t="s">
        <v>1393</v>
      </c>
      <c r="B2442" s="119" t="s">
        <v>1394</v>
      </c>
      <c r="C2442" s="119" t="s">
        <v>195</v>
      </c>
      <c r="D2442" s="119" t="s">
        <v>1397</v>
      </c>
      <c r="E2442" s="119" t="s">
        <v>1222</v>
      </c>
      <c r="F2442" s="119"/>
      <c r="G2442" s="119" t="s">
        <v>251</v>
      </c>
      <c r="H2442" s="119"/>
      <c r="I2442" s="119" t="s">
        <v>987</v>
      </c>
      <c r="J2442" s="119">
        <v>2020</v>
      </c>
      <c r="K2442" s="120">
        <v>0.75</v>
      </c>
    </row>
    <row r="2443" spans="1:11" x14ac:dyDescent="0.25">
      <c r="A2443" s="119" t="s">
        <v>1393</v>
      </c>
      <c r="B2443" s="119" t="s">
        <v>1394</v>
      </c>
      <c r="C2443" s="119" t="s">
        <v>195</v>
      </c>
      <c r="D2443" s="119" t="s">
        <v>1397</v>
      </c>
      <c r="E2443" s="119" t="s">
        <v>1222</v>
      </c>
      <c r="F2443" s="119"/>
      <c r="G2443" s="119" t="s">
        <v>251</v>
      </c>
      <c r="H2443" s="119"/>
      <c r="I2443" s="119" t="s">
        <v>987</v>
      </c>
      <c r="J2443" s="119">
        <v>2050</v>
      </c>
      <c r="K2443" s="120">
        <v>0.75</v>
      </c>
    </row>
    <row r="2444" spans="1:11" x14ac:dyDescent="0.25">
      <c r="A2444" s="119" t="s">
        <v>1393</v>
      </c>
      <c r="B2444" s="119" t="s">
        <v>1394</v>
      </c>
      <c r="C2444" s="119" t="s">
        <v>195</v>
      </c>
      <c r="D2444" s="119" t="s">
        <v>1397</v>
      </c>
      <c r="E2444" s="119" t="s">
        <v>1222</v>
      </c>
      <c r="F2444" s="119"/>
      <c r="G2444" s="119" t="s">
        <v>251</v>
      </c>
      <c r="H2444" s="119"/>
      <c r="I2444" s="119" t="s">
        <v>988</v>
      </c>
      <c r="J2444" s="119">
        <v>2020</v>
      </c>
      <c r="K2444" s="120">
        <v>1.25</v>
      </c>
    </row>
    <row r="2445" spans="1:11" x14ac:dyDescent="0.25">
      <c r="A2445" s="119" t="s">
        <v>1393</v>
      </c>
      <c r="B2445" s="119" t="s">
        <v>1394</v>
      </c>
      <c r="C2445" s="119" t="s">
        <v>195</v>
      </c>
      <c r="D2445" s="119" t="s">
        <v>1397</v>
      </c>
      <c r="E2445" s="119" t="s">
        <v>1222</v>
      </c>
      <c r="F2445" s="119"/>
      <c r="G2445" s="119" t="s">
        <v>251</v>
      </c>
      <c r="H2445" s="119"/>
      <c r="I2445" s="119" t="s">
        <v>988</v>
      </c>
      <c r="J2445" s="119">
        <v>2050</v>
      </c>
      <c r="K2445" s="120">
        <v>1.25</v>
      </c>
    </row>
    <row r="2446" spans="1:11" x14ac:dyDescent="0.25">
      <c r="A2446" s="119" t="s">
        <v>1393</v>
      </c>
      <c r="B2446" s="119" t="s">
        <v>1394</v>
      </c>
      <c r="C2446" s="119" t="s">
        <v>195</v>
      </c>
      <c r="D2446" s="119" t="s">
        <v>1397</v>
      </c>
      <c r="E2446" s="119" t="s">
        <v>1222</v>
      </c>
      <c r="F2446" s="119"/>
      <c r="G2446" s="119" t="s">
        <v>251</v>
      </c>
      <c r="H2446" s="119"/>
      <c r="I2446" s="119" t="s">
        <v>194</v>
      </c>
      <c r="J2446" s="119">
        <v>2015</v>
      </c>
      <c r="K2446" s="120">
        <v>0.02</v>
      </c>
    </row>
    <row r="2447" spans="1:11" x14ac:dyDescent="0.25">
      <c r="A2447" s="119" t="s">
        <v>1393</v>
      </c>
      <c r="B2447" s="119" t="s">
        <v>1394</v>
      </c>
      <c r="C2447" s="119" t="s">
        <v>195</v>
      </c>
      <c r="D2447" s="119" t="s">
        <v>1397</v>
      </c>
      <c r="E2447" s="119" t="s">
        <v>1222</v>
      </c>
      <c r="F2447" s="119"/>
      <c r="G2447" s="119" t="s">
        <v>251</v>
      </c>
      <c r="H2447" s="119"/>
      <c r="I2447" s="119" t="s">
        <v>194</v>
      </c>
      <c r="J2447" s="119">
        <v>2020</v>
      </c>
      <c r="K2447" s="120">
        <v>0.02</v>
      </c>
    </row>
    <row r="2448" spans="1:11" x14ac:dyDescent="0.25">
      <c r="A2448" s="119" t="s">
        <v>1393</v>
      </c>
      <c r="B2448" s="119" t="s">
        <v>1394</v>
      </c>
      <c r="C2448" s="119" t="s">
        <v>195</v>
      </c>
      <c r="D2448" s="119" t="s">
        <v>1397</v>
      </c>
      <c r="E2448" s="119" t="s">
        <v>1222</v>
      </c>
      <c r="F2448" s="119"/>
      <c r="G2448" s="119" t="s">
        <v>251</v>
      </c>
      <c r="H2448" s="119"/>
      <c r="I2448" s="119" t="s">
        <v>194</v>
      </c>
      <c r="J2448" s="119">
        <v>2030</v>
      </c>
      <c r="K2448" s="120">
        <v>0.02</v>
      </c>
    </row>
    <row r="2449" spans="1:11" x14ac:dyDescent="0.25">
      <c r="A2449" s="119" t="s">
        <v>1393</v>
      </c>
      <c r="B2449" s="119" t="s">
        <v>1394</v>
      </c>
      <c r="C2449" s="119" t="s">
        <v>195</v>
      </c>
      <c r="D2449" s="119" t="s">
        <v>1397</v>
      </c>
      <c r="E2449" s="119" t="s">
        <v>1222</v>
      </c>
      <c r="F2449" s="119"/>
      <c r="G2449" s="119" t="s">
        <v>251</v>
      </c>
      <c r="H2449" s="119"/>
      <c r="I2449" s="119" t="s">
        <v>194</v>
      </c>
      <c r="J2449" s="119">
        <v>2040</v>
      </c>
      <c r="K2449" s="120">
        <v>0.02</v>
      </c>
    </row>
    <row r="2450" spans="1:11" x14ac:dyDescent="0.25">
      <c r="A2450" s="119" t="s">
        <v>1393</v>
      </c>
      <c r="B2450" s="119" t="s">
        <v>1394</v>
      </c>
      <c r="C2450" s="119" t="s">
        <v>195</v>
      </c>
      <c r="D2450" s="119" t="s">
        <v>1397</v>
      </c>
      <c r="E2450" s="119" t="s">
        <v>1222</v>
      </c>
      <c r="F2450" s="119"/>
      <c r="G2450" s="119" t="s">
        <v>251</v>
      </c>
      <c r="H2450" s="119"/>
      <c r="I2450" s="119" t="s">
        <v>194</v>
      </c>
      <c r="J2450" s="119">
        <v>2050</v>
      </c>
      <c r="K2450" s="120">
        <v>0.02</v>
      </c>
    </row>
    <row r="2451" spans="1:11" x14ac:dyDescent="0.25">
      <c r="A2451" s="119" t="s">
        <v>1393</v>
      </c>
      <c r="B2451" s="119" t="s">
        <v>1394</v>
      </c>
      <c r="C2451" s="119" t="s">
        <v>195</v>
      </c>
      <c r="D2451" s="119" t="s">
        <v>1398</v>
      </c>
      <c r="E2451" s="119" t="s">
        <v>1222</v>
      </c>
      <c r="F2451" s="119"/>
      <c r="G2451" s="119" t="s">
        <v>1396</v>
      </c>
      <c r="H2451" s="119"/>
      <c r="I2451" s="119" t="s">
        <v>987</v>
      </c>
      <c r="J2451" s="119">
        <v>2020</v>
      </c>
      <c r="K2451" s="120">
        <v>0.95</v>
      </c>
    </row>
    <row r="2452" spans="1:11" x14ac:dyDescent="0.25">
      <c r="A2452" s="119" t="s">
        <v>1393</v>
      </c>
      <c r="B2452" s="119" t="s">
        <v>1394</v>
      </c>
      <c r="C2452" s="119" t="s">
        <v>195</v>
      </c>
      <c r="D2452" s="119" t="s">
        <v>1398</v>
      </c>
      <c r="E2452" s="119" t="s">
        <v>1222</v>
      </c>
      <c r="F2452" s="119"/>
      <c r="G2452" s="119" t="s">
        <v>1396</v>
      </c>
      <c r="H2452" s="119"/>
      <c r="I2452" s="119" t="s">
        <v>987</v>
      </c>
      <c r="J2452" s="119">
        <v>2050</v>
      </c>
      <c r="K2452" s="120">
        <v>0.95</v>
      </c>
    </row>
    <row r="2453" spans="1:11" x14ac:dyDescent="0.25">
      <c r="A2453" s="119" t="s">
        <v>1393</v>
      </c>
      <c r="B2453" s="119" t="s">
        <v>1394</v>
      </c>
      <c r="C2453" s="119" t="s">
        <v>195</v>
      </c>
      <c r="D2453" s="119" t="s">
        <v>1398</v>
      </c>
      <c r="E2453" s="119" t="s">
        <v>1222</v>
      </c>
      <c r="F2453" s="119"/>
      <c r="G2453" s="119" t="s">
        <v>1396</v>
      </c>
      <c r="H2453" s="119"/>
      <c r="I2453" s="119" t="s">
        <v>988</v>
      </c>
      <c r="J2453" s="119">
        <v>2020</v>
      </c>
      <c r="K2453" s="120">
        <v>1.02</v>
      </c>
    </row>
    <row r="2454" spans="1:11" x14ac:dyDescent="0.25">
      <c r="A2454" s="119" t="s">
        <v>1393</v>
      </c>
      <c r="B2454" s="119" t="s">
        <v>1394</v>
      </c>
      <c r="C2454" s="119" t="s">
        <v>195</v>
      </c>
      <c r="D2454" s="119" t="s">
        <v>1398</v>
      </c>
      <c r="E2454" s="119" t="s">
        <v>1222</v>
      </c>
      <c r="F2454" s="119"/>
      <c r="G2454" s="119" t="s">
        <v>1396</v>
      </c>
      <c r="H2454" s="119"/>
      <c r="I2454" s="119" t="s">
        <v>988</v>
      </c>
      <c r="J2454" s="119">
        <v>2050</v>
      </c>
      <c r="K2454" s="120">
        <v>1.02</v>
      </c>
    </row>
    <row r="2455" spans="1:11" x14ac:dyDescent="0.25">
      <c r="A2455" s="119" t="s">
        <v>1393</v>
      </c>
      <c r="B2455" s="119" t="s">
        <v>1394</v>
      </c>
      <c r="C2455" s="119" t="s">
        <v>195</v>
      </c>
      <c r="D2455" s="119" t="s">
        <v>1398</v>
      </c>
      <c r="E2455" s="119" t="s">
        <v>1222</v>
      </c>
      <c r="F2455" s="119"/>
      <c r="G2455" s="119" t="s">
        <v>1396</v>
      </c>
      <c r="H2455" s="119"/>
      <c r="I2455" s="119" t="s">
        <v>194</v>
      </c>
      <c r="J2455" s="119">
        <v>2015</v>
      </c>
      <c r="K2455" s="120">
        <v>0.46</v>
      </c>
    </row>
    <row r="2456" spans="1:11" x14ac:dyDescent="0.25">
      <c r="A2456" s="119" t="s">
        <v>1393</v>
      </c>
      <c r="B2456" s="119" t="s">
        <v>1394</v>
      </c>
      <c r="C2456" s="119" t="s">
        <v>195</v>
      </c>
      <c r="D2456" s="119" t="s">
        <v>1398</v>
      </c>
      <c r="E2456" s="119" t="s">
        <v>1222</v>
      </c>
      <c r="F2456" s="119"/>
      <c r="G2456" s="119" t="s">
        <v>1396</v>
      </c>
      <c r="H2456" s="119"/>
      <c r="I2456" s="119" t="s">
        <v>194</v>
      </c>
      <c r="J2456" s="119">
        <v>2020</v>
      </c>
      <c r="K2456" s="120">
        <v>46</v>
      </c>
    </row>
    <row r="2457" spans="1:11" x14ac:dyDescent="0.25">
      <c r="A2457" s="119" t="s">
        <v>1393</v>
      </c>
      <c r="B2457" s="119" t="s">
        <v>1394</v>
      </c>
      <c r="C2457" s="119" t="s">
        <v>195</v>
      </c>
      <c r="D2457" s="119" t="s">
        <v>1398</v>
      </c>
      <c r="E2457" s="119" t="s">
        <v>1222</v>
      </c>
      <c r="F2457" s="119"/>
      <c r="G2457" s="119" t="s">
        <v>1396</v>
      </c>
      <c r="H2457" s="119"/>
      <c r="I2457" s="119" t="s">
        <v>194</v>
      </c>
      <c r="J2457" s="119">
        <v>2030</v>
      </c>
      <c r="K2457" s="120">
        <v>0.47</v>
      </c>
    </row>
    <row r="2458" spans="1:11" x14ac:dyDescent="0.25">
      <c r="A2458" s="119" t="s">
        <v>1393</v>
      </c>
      <c r="B2458" s="119" t="s">
        <v>1394</v>
      </c>
      <c r="C2458" s="119" t="s">
        <v>195</v>
      </c>
      <c r="D2458" s="119" t="s">
        <v>1398</v>
      </c>
      <c r="E2458" s="119" t="s">
        <v>1222</v>
      </c>
      <c r="F2458" s="119"/>
      <c r="G2458" s="119" t="s">
        <v>1396</v>
      </c>
      <c r="H2458" s="119"/>
      <c r="I2458" s="119" t="s">
        <v>194</v>
      </c>
      <c r="J2458" s="119">
        <v>2040</v>
      </c>
      <c r="K2458" s="120">
        <v>0.47</v>
      </c>
    </row>
    <row r="2459" spans="1:11" x14ac:dyDescent="0.25">
      <c r="A2459" s="119" t="s">
        <v>1393</v>
      </c>
      <c r="B2459" s="119" t="s">
        <v>1394</v>
      </c>
      <c r="C2459" s="119" t="s">
        <v>195</v>
      </c>
      <c r="D2459" s="119" t="s">
        <v>1398</v>
      </c>
      <c r="E2459" s="119" t="s">
        <v>1222</v>
      </c>
      <c r="F2459" s="119"/>
      <c r="G2459" s="119" t="s">
        <v>1396</v>
      </c>
      <c r="H2459" s="119"/>
      <c r="I2459" s="119" t="s">
        <v>194</v>
      </c>
      <c r="J2459" s="119">
        <v>2050</v>
      </c>
      <c r="K2459" s="120">
        <v>0.47</v>
      </c>
    </row>
    <row r="2460" spans="1:11" x14ac:dyDescent="0.25">
      <c r="A2460" s="119" t="s">
        <v>1393</v>
      </c>
      <c r="B2460" s="119" t="s">
        <v>1394</v>
      </c>
      <c r="C2460" s="119" t="s">
        <v>195</v>
      </c>
      <c r="D2460" s="119" t="s">
        <v>1399</v>
      </c>
      <c r="E2460" s="119" t="s">
        <v>1400</v>
      </c>
      <c r="F2460" s="119"/>
      <c r="G2460" s="119" t="s">
        <v>1229</v>
      </c>
      <c r="H2460" s="119">
        <v>11</v>
      </c>
      <c r="I2460" s="119" t="s">
        <v>987</v>
      </c>
      <c r="J2460" s="119">
        <v>2020</v>
      </c>
      <c r="K2460" s="120">
        <v>0.5</v>
      </c>
    </row>
    <row r="2461" spans="1:11" x14ac:dyDescent="0.25">
      <c r="A2461" s="119" t="s">
        <v>1393</v>
      </c>
      <c r="B2461" s="119" t="s">
        <v>1394</v>
      </c>
      <c r="C2461" s="119" t="s">
        <v>195</v>
      </c>
      <c r="D2461" s="119" t="s">
        <v>1399</v>
      </c>
      <c r="E2461" s="119" t="s">
        <v>1400</v>
      </c>
      <c r="F2461" s="119"/>
      <c r="G2461" s="119" t="s">
        <v>1229</v>
      </c>
      <c r="H2461" s="119">
        <v>11</v>
      </c>
      <c r="I2461" s="119" t="s">
        <v>987</v>
      </c>
      <c r="J2461" s="119">
        <v>2050</v>
      </c>
      <c r="K2461" s="120">
        <v>0.6</v>
      </c>
    </row>
    <row r="2462" spans="1:11" x14ac:dyDescent="0.25">
      <c r="A2462" s="119" t="s">
        <v>1393</v>
      </c>
      <c r="B2462" s="119" t="s">
        <v>1394</v>
      </c>
      <c r="C2462" s="119" t="s">
        <v>195</v>
      </c>
      <c r="D2462" s="119" t="s">
        <v>1399</v>
      </c>
      <c r="E2462" s="119" t="s">
        <v>1400</v>
      </c>
      <c r="F2462" s="119"/>
      <c r="G2462" s="119" t="s">
        <v>1229</v>
      </c>
      <c r="H2462" s="119">
        <v>11</v>
      </c>
      <c r="I2462" s="119" t="s">
        <v>988</v>
      </c>
      <c r="J2462" s="119">
        <v>2020</v>
      </c>
      <c r="K2462" s="120">
        <v>1.2</v>
      </c>
    </row>
    <row r="2463" spans="1:11" x14ac:dyDescent="0.25">
      <c r="A2463" s="119" t="s">
        <v>1393</v>
      </c>
      <c r="B2463" s="119" t="s">
        <v>1394</v>
      </c>
      <c r="C2463" s="119" t="s">
        <v>195</v>
      </c>
      <c r="D2463" s="119" t="s">
        <v>1399</v>
      </c>
      <c r="E2463" s="119" t="s">
        <v>1400</v>
      </c>
      <c r="F2463" s="119"/>
      <c r="G2463" s="119" t="s">
        <v>1229</v>
      </c>
      <c r="H2463" s="119">
        <v>11</v>
      </c>
      <c r="I2463" s="119" t="s">
        <v>988</v>
      </c>
      <c r="J2463" s="119">
        <v>2050</v>
      </c>
      <c r="K2463" s="120">
        <v>1</v>
      </c>
    </row>
    <row r="2464" spans="1:11" x14ac:dyDescent="0.25">
      <c r="A2464" s="119" t="s">
        <v>1393</v>
      </c>
      <c r="B2464" s="119" t="s">
        <v>1394</v>
      </c>
      <c r="C2464" s="119" t="s">
        <v>195</v>
      </c>
      <c r="D2464" s="119" t="s">
        <v>1399</v>
      </c>
      <c r="E2464" s="119" t="s">
        <v>1400</v>
      </c>
      <c r="F2464" s="119"/>
      <c r="G2464" s="119" t="s">
        <v>1229</v>
      </c>
      <c r="H2464" s="119">
        <v>11</v>
      </c>
      <c r="I2464" s="119" t="s">
        <v>194</v>
      </c>
      <c r="J2464" s="119">
        <v>2015</v>
      </c>
      <c r="K2464" s="120">
        <v>320</v>
      </c>
    </row>
    <row r="2465" spans="1:11" x14ac:dyDescent="0.25">
      <c r="A2465" s="119" t="s">
        <v>1393</v>
      </c>
      <c r="B2465" s="119" t="s">
        <v>1394</v>
      </c>
      <c r="C2465" s="119" t="s">
        <v>195</v>
      </c>
      <c r="D2465" s="119" t="s">
        <v>1399</v>
      </c>
      <c r="E2465" s="119" t="s">
        <v>1400</v>
      </c>
      <c r="F2465" s="119"/>
      <c r="G2465" s="119" t="s">
        <v>1229</v>
      </c>
      <c r="H2465" s="119">
        <v>11</v>
      </c>
      <c r="I2465" s="119" t="s">
        <v>194</v>
      </c>
      <c r="J2465" s="119">
        <v>2020</v>
      </c>
      <c r="K2465" s="120">
        <v>320</v>
      </c>
    </row>
    <row r="2466" spans="1:11" x14ac:dyDescent="0.25">
      <c r="A2466" s="119" t="s">
        <v>1393</v>
      </c>
      <c r="B2466" s="119" t="s">
        <v>1394</v>
      </c>
      <c r="C2466" s="119" t="s">
        <v>195</v>
      </c>
      <c r="D2466" s="119" t="s">
        <v>1399</v>
      </c>
      <c r="E2466" s="119" t="s">
        <v>1400</v>
      </c>
      <c r="F2466" s="119"/>
      <c r="G2466" s="119" t="s">
        <v>1229</v>
      </c>
      <c r="H2466" s="119">
        <v>11</v>
      </c>
      <c r="I2466" s="119" t="s">
        <v>194</v>
      </c>
      <c r="J2466" s="119">
        <v>2030</v>
      </c>
      <c r="K2466" s="120">
        <v>400</v>
      </c>
    </row>
    <row r="2467" spans="1:11" x14ac:dyDescent="0.25">
      <c r="A2467" s="119" t="s">
        <v>1393</v>
      </c>
      <c r="B2467" s="119" t="s">
        <v>1394</v>
      </c>
      <c r="C2467" s="119" t="s">
        <v>195</v>
      </c>
      <c r="D2467" s="119" t="s">
        <v>1399</v>
      </c>
      <c r="E2467" s="119" t="s">
        <v>1400</v>
      </c>
      <c r="F2467" s="119"/>
      <c r="G2467" s="119" t="s">
        <v>1229</v>
      </c>
      <c r="H2467" s="119">
        <v>11</v>
      </c>
      <c r="I2467" s="119" t="s">
        <v>194</v>
      </c>
      <c r="J2467" s="119">
        <v>2040</v>
      </c>
      <c r="K2467" s="120">
        <v>450</v>
      </c>
    </row>
    <row r="2468" spans="1:11" x14ac:dyDescent="0.25">
      <c r="A2468" s="119" t="s">
        <v>1393</v>
      </c>
      <c r="B2468" s="119" t="s">
        <v>1394</v>
      </c>
      <c r="C2468" s="119" t="s">
        <v>195</v>
      </c>
      <c r="D2468" s="119" t="s">
        <v>1399</v>
      </c>
      <c r="E2468" s="119" t="s">
        <v>1400</v>
      </c>
      <c r="F2468" s="119"/>
      <c r="G2468" s="119" t="s">
        <v>1229</v>
      </c>
      <c r="H2468" s="119">
        <v>11</v>
      </c>
      <c r="I2468" s="119" t="s">
        <v>194</v>
      </c>
      <c r="J2468" s="119">
        <v>2050</v>
      </c>
      <c r="K2468" s="120">
        <v>500</v>
      </c>
    </row>
    <row r="2469" spans="1:11" x14ac:dyDescent="0.25">
      <c r="A2469" s="119" t="s">
        <v>1393</v>
      </c>
      <c r="B2469" s="119" t="s">
        <v>1394</v>
      </c>
      <c r="C2469" s="119" t="s">
        <v>195</v>
      </c>
      <c r="D2469" s="119" t="s">
        <v>1401</v>
      </c>
      <c r="E2469" s="119" t="s">
        <v>1090</v>
      </c>
      <c r="F2469" s="119"/>
      <c r="G2469" s="119" t="s">
        <v>1229</v>
      </c>
      <c r="H2469" s="119"/>
      <c r="I2469" s="119" t="s">
        <v>987</v>
      </c>
      <c r="J2469" s="119">
        <v>2020</v>
      </c>
      <c r="K2469" s="120">
        <v>0.5</v>
      </c>
    </row>
    <row r="2470" spans="1:11" x14ac:dyDescent="0.25">
      <c r="A2470" s="119" t="s">
        <v>1393</v>
      </c>
      <c r="B2470" s="119" t="s">
        <v>1394</v>
      </c>
      <c r="C2470" s="119" t="s">
        <v>195</v>
      </c>
      <c r="D2470" s="119" t="s">
        <v>1401</v>
      </c>
      <c r="E2470" s="119" t="s">
        <v>1090</v>
      </c>
      <c r="F2470" s="119"/>
      <c r="G2470" s="119" t="s">
        <v>1229</v>
      </c>
      <c r="H2470" s="119"/>
      <c r="I2470" s="119" t="s">
        <v>987</v>
      </c>
      <c r="J2470" s="119">
        <v>2050</v>
      </c>
      <c r="K2470" s="120">
        <v>0.6</v>
      </c>
    </row>
    <row r="2471" spans="1:11" x14ac:dyDescent="0.25">
      <c r="A2471" s="119" t="s">
        <v>1393</v>
      </c>
      <c r="B2471" s="119" t="s">
        <v>1394</v>
      </c>
      <c r="C2471" s="119" t="s">
        <v>195</v>
      </c>
      <c r="D2471" s="119" t="s">
        <v>1401</v>
      </c>
      <c r="E2471" s="119" t="s">
        <v>1090</v>
      </c>
      <c r="F2471" s="119"/>
      <c r="G2471" s="119" t="s">
        <v>1229</v>
      </c>
      <c r="H2471" s="119"/>
      <c r="I2471" s="119" t="s">
        <v>988</v>
      </c>
      <c r="J2471" s="119">
        <v>2020</v>
      </c>
      <c r="K2471" s="120">
        <v>1.2</v>
      </c>
    </row>
    <row r="2472" spans="1:11" x14ac:dyDescent="0.25">
      <c r="A2472" s="119" t="s">
        <v>1393</v>
      </c>
      <c r="B2472" s="119" t="s">
        <v>1394</v>
      </c>
      <c r="C2472" s="119" t="s">
        <v>195</v>
      </c>
      <c r="D2472" s="119" t="s">
        <v>1401</v>
      </c>
      <c r="E2472" s="119" t="s">
        <v>1090</v>
      </c>
      <c r="F2472" s="119"/>
      <c r="G2472" s="119" t="s">
        <v>1229</v>
      </c>
      <c r="H2472" s="119"/>
      <c r="I2472" s="119" t="s">
        <v>988</v>
      </c>
      <c r="J2472" s="119">
        <v>2050</v>
      </c>
      <c r="K2472" s="120">
        <v>1</v>
      </c>
    </row>
    <row r="2473" spans="1:11" x14ac:dyDescent="0.25">
      <c r="A2473" s="119" t="s">
        <v>1393</v>
      </c>
      <c r="B2473" s="119" t="s">
        <v>1394</v>
      </c>
      <c r="C2473" s="119" t="s">
        <v>195</v>
      </c>
      <c r="D2473" s="119" t="s">
        <v>1401</v>
      </c>
      <c r="E2473" s="119" t="s">
        <v>1090</v>
      </c>
      <c r="F2473" s="119"/>
      <c r="G2473" s="119" t="s">
        <v>1229</v>
      </c>
      <c r="H2473" s="119"/>
      <c r="I2473" s="119" t="s">
        <v>194</v>
      </c>
      <c r="J2473" s="119">
        <v>2015</v>
      </c>
      <c r="K2473" s="120">
        <v>280</v>
      </c>
    </row>
    <row r="2474" spans="1:11" x14ac:dyDescent="0.25">
      <c r="A2474" s="119" t="s">
        <v>1393</v>
      </c>
      <c r="B2474" s="119" t="s">
        <v>1394</v>
      </c>
      <c r="C2474" s="119" t="s">
        <v>195</v>
      </c>
      <c r="D2474" s="119" t="s">
        <v>1401</v>
      </c>
      <c r="E2474" s="119" t="s">
        <v>1090</v>
      </c>
      <c r="F2474" s="119"/>
      <c r="G2474" s="119" t="s">
        <v>1229</v>
      </c>
      <c r="H2474" s="119"/>
      <c r="I2474" s="119" t="s">
        <v>194</v>
      </c>
      <c r="J2474" s="119">
        <v>2020</v>
      </c>
      <c r="K2474" s="120">
        <v>280</v>
      </c>
    </row>
    <row r="2475" spans="1:11" x14ac:dyDescent="0.25">
      <c r="A2475" s="119" t="s">
        <v>1393</v>
      </c>
      <c r="B2475" s="119" t="s">
        <v>1394</v>
      </c>
      <c r="C2475" s="119" t="s">
        <v>195</v>
      </c>
      <c r="D2475" s="119" t="s">
        <v>1401</v>
      </c>
      <c r="E2475" s="119" t="s">
        <v>1090</v>
      </c>
      <c r="F2475" s="119"/>
      <c r="G2475" s="119" t="s">
        <v>1229</v>
      </c>
      <c r="H2475" s="119"/>
      <c r="I2475" s="119" t="s">
        <v>194</v>
      </c>
      <c r="J2475" s="119">
        <v>2030</v>
      </c>
      <c r="K2475" s="120">
        <v>350</v>
      </c>
    </row>
    <row r="2476" spans="1:11" x14ac:dyDescent="0.25">
      <c r="A2476" s="119" t="s">
        <v>1393</v>
      </c>
      <c r="B2476" s="119" t="s">
        <v>1394</v>
      </c>
      <c r="C2476" s="119" t="s">
        <v>195</v>
      </c>
      <c r="D2476" s="119" t="s">
        <v>1401</v>
      </c>
      <c r="E2476" s="119" t="s">
        <v>1090</v>
      </c>
      <c r="F2476" s="119"/>
      <c r="G2476" s="119" t="s">
        <v>1229</v>
      </c>
      <c r="H2476" s="119"/>
      <c r="I2476" s="119" t="s">
        <v>194</v>
      </c>
      <c r="J2476" s="119">
        <v>2040</v>
      </c>
      <c r="K2476" s="120">
        <v>400</v>
      </c>
    </row>
    <row r="2477" spans="1:11" x14ac:dyDescent="0.25">
      <c r="A2477" s="119" t="s">
        <v>1393</v>
      </c>
      <c r="B2477" s="119" t="s">
        <v>1394</v>
      </c>
      <c r="C2477" s="119" t="s">
        <v>195</v>
      </c>
      <c r="D2477" s="119" t="s">
        <v>1401</v>
      </c>
      <c r="E2477" s="119" t="s">
        <v>1090</v>
      </c>
      <c r="F2477" s="119"/>
      <c r="G2477" s="119" t="s">
        <v>1229</v>
      </c>
      <c r="H2477" s="119"/>
      <c r="I2477" s="119" t="s">
        <v>194</v>
      </c>
      <c r="J2477" s="119">
        <v>2050</v>
      </c>
      <c r="K2477" s="120">
        <v>440</v>
      </c>
    </row>
    <row r="2478" spans="1:11" x14ac:dyDescent="0.25">
      <c r="A2478" s="119" t="s">
        <v>1393</v>
      </c>
      <c r="B2478" s="119" t="s">
        <v>1394</v>
      </c>
      <c r="C2478" s="119" t="s">
        <v>195</v>
      </c>
      <c r="D2478" s="119" t="s">
        <v>1402</v>
      </c>
      <c r="E2478" s="119" t="s">
        <v>1222</v>
      </c>
      <c r="F2478" s="119"/>
      <c r="G2478" s="119" t="s">
        <v>210</v>
      </c>
      <c r="H2478" s="119"/>
      <c r="I2478" s="119" t="s">
        <v>987</v>
      </c>
      <c r="J2478" s="119">
        <v>2020</v>
      </c>
      <c r="K2478" s="120">
        <v>0.98</v>
      </c>
    </row>
    <row r="2479" spans="1:11" x14ac:dyDescent="0.25">
      <c r="A2479" s="119" t="s">
        <v>1393</v>
      </c>
      <c r="B2479" s="119" t="s">
        <v>1394</v>
      </c>
      <c r="C2479" s="119" t="s">
        <v>195</v>
      </c>
      <c r="D2479" s="119" t="s">
        <v>1402</v>
      </c>
      <c r="E2479" s="119" t="s">
        <v>1222</v>
      </c>
      <c r="F2479" s="119"/>
      <c r="G2479" s="119" t="s">
        <v>210</v>
      </c>
      <c r="H2479" s="119"/>
      <c r="I2479" s="119" t="s">
        <v>987</v>
      </c>
      <c r="J2479" s="119">
        <v>2050</v>
      </c>
      <c r="K2479" s="120">
        <v>0.98</v>
      </c>
    </row>
    <row r="2480" spans="1:11" x14ac:dyDescent="0.25">
      <c r="A2480" s="119" t="s">
        <v>1393</v>
      </c>
      <c r="B2480" s="119" t="s">
        <v>1394</v>
      </c>
      <c r="C2480" s="119" t="s">
        <v>195</v>
      </c>
      <c r="D2480" s="119" t="s">
        <v>1402</v>
      </c>
      <c r="E2480" s="119" t="s">
        <v>1222</v>
      </c>
      <c r="F2480" s="119"/>
      <c r="G2480" s="119" t="s">
        <v>210</v>
      </c>
      <c r="H2480" s="119"/>
      <c r="I2480" s="119" t="s">
        <v>988</v>
      </c>
      <c r="J2480" s="119">
        <v>2020</v>
      </c>
      <c r="K2480" s="120">
        <v>1.05</v>
      </c>
    </row>
    <row r="2481" spans="1:11" x14ac:dyDescent="0.25">
      <c r="A2481" s="119" t="s">
        <v>1393</v>
      </c>
      <c r="B2481" s="119" t="s">
        <v>1394</v>
      </c>
      <c r="C2481" s="119" t="s">
        <v>195</v>
      </c>
      <c r="D2481" s="119" t="s">
        <v>1402</v>
      </c>
      <c r="E2481" s="119" t="s">
        <v>1222</v>
      </c>
      <c r="F2481" s="119"/>
      <c r="G2481" s="119" t="s">
        <v>210</v>
      </c>
      <c r="H2481" s="119"/>
      <c r="I2481" s="119" t="s">
        <v>988</v>
      </c>
      <c r="J2481" s="119">
        <v>2050</v>
      </c>
      <c r="K2481" s="120">
        <v>1.02</v>
      </c>
    </row>
    <row r="2482" spans="1:11" x14ac:dyDescent="0.25">
      <c r="A2482" s="119" t="s">
        <v>1393</v>
      </c>
      <c r="B2482" s="119" t="s">
        <v>1394</v>
      </c>
      <c r="C2482" s="119" t="s">
        <v>195</v>
      </c>
      <c r="D2482" s="119" t="s">
        <v>1402</v>
      </c>
      <c r="E2482" s="119" t="s">
        <v>1222</v>
      </c>
      <c r="F2482" s="119"/>
      <c r="G2482" s="119" t="s">
        <v>210</v>
      </c>
      <c r="H2482" s="119"/>
      <c r="I2482" s="119" t="s">
        <v>194</v>
      </c>
      <c r="J2482" s="119">
        <v>2015</v>
      </c>
      <c r="K2482" s="120">
        <v>0.83</v>
      </c>
    </row>
    <row r="2483" spans="1:11" x14ac:dyDescent="0.25">
      <c r="A2483" s="119" t="s">
        <v>1393</v>
      </c>
      <c r="B2483" s="119" t="s">
        <v>1394</v>
      </c>
      <c r="C2483" s="119" t="s">
        <v>195</v>
      </c>
      <c r="D2483" s="119" t="s">
        <v>1402</v>
      </c>
      <c r="E2483" s="119" t="s">
        <v>1222</v>
      </c>
      <c r="F2483" s="119"/>
      <c r="G2483" s="119" t="s">
        <v>210</v>
      </c>
      <c r="H2483" s="119"/>
      <c r="I2483" s="119" t="s">
        <v>194</v>
      </c>
      <c r="J2483" s="119">
        <v>2020</v>
      </c>
      <c r="K2483" s="120">
        <v>0.83</v>
      </c>
    </row>
    <row r="2484" spans="1:11" x14ac:dyDescent="0.25">
      <c r="A2484" s="119" t="s">
        <v>1393</v>
      </c>
      <c r="B2484" s="119" t="s">
        <v>1394</v>
      </c>
      <c r="C2484" s="119" t="s">
        <v>195</v>
      </c>
      <c r="D2484" s="119" t="s">
        <v>1402</v>
      </c>
      <c r="E2484" s="119" t="s">
        <v>1222</v>
      </c>
      <c r="F2484" s="119"/>
      <c r="G2484" s="119" t="s">
        <v>210</v>
      </c>
      <c r="H2484" s="119"/>
      <c r="I2484" s="119" t="s">
        <v>194</v>
      </c>
      <c r="J2484" s="119">
        <v>2030</v>
      </c>
      <c r="K2484" s="120">
        <v>0.84</v>
      </c>
    </row>
    <row r="2485" spans="1:11" x14ac:dyDescent="0.25">
      <c r="A2485" s="119" t="s">
        <v>1393</v>
      </c>
      <c r="B2485" s="119" t="s">
        <v>1394</v>
      </c>
      <c r="C2485" s="119" t="s">
        <v>195</v>
      </c>
      <c r="D2485" s="119" t="s">
        <v>1402</v>
      </c>
      <c r="E2485" s="119" t="s">
        <v>1222</v>
      </c>
      <c r="F2485" s="119"/>
      <c r="G2485" s="119" t="s">
        <v>210</v>
      </c>
      <c r="H2485" s="119"/>
      <c r="I2485" s="119" t="s">
        <v>194</v>
      </c>
      <c r="J2485" s="119">
        <v>2040</v>
      </c>
      <c r="K2485" s="120">
        <v>0.85</v>
      </c>
    </row>
    <row r="2486" spans="1:11" x14ac:dyDescent="0.25">
      <c r="A2486" s="119" t="s">
        <v>1393</v>
      </c>
      <c r="B2486" s="119" t="s">
        <v>1394</v>
      </c>
      <c r="C2486" s="119" t="s">
        <v>195</v>
      </c>
      <c r="D2486" s="119" t="s">
        <v>1402</v>
      </c>
      <c r="E2486" s="119" t="s">
        <v>1222</v>
      </c>
      <c r="F2486" s="119"/>
      <c r="G2486" s="119" t="s">
        <v>210</v>
      </c>
      <c r="H2486" s="119"/>
      <c r="I2486" s="119" t="s">
        <v>194</v>
      </c>
      <c r="J2486" s="119">
        <v>2050</v>
      </c>
      <c r="K2486" s="120">
        <v>0.85</v>
      </c>
    </row>
    <row r="2487" spans="1:11" x14ac:dyDescent="0.25">
      <c r="A2487" s="119" t="s">
        <v>1393</v>
      </c>
      <c r="B2487" s="119" t="s">
        <v>1394</v>
      </c>
      <c r="C2487" s="119" t="s">
        <v>195</v>
      </c>
      <c r="D2487" s="119" t="s">
        <v>1086</v>
      </c>
      <c r="E2487" s="119" t="s">
        <v>1074</v>
      </c>
      <c r="F2487" s="119"/>
      <c r="G2487" s="119"/>
      <c r="H2487" s="119"/>
      <c r="I2487" s="119" t="s">
        <v>194</v>
      </c>
      <c r="J2487" s="119">
        <v>2015</v>
      </c>
      <c r="K2487" s="120">
        <v>0</v>
      </c>
    </row>
    <row r="2488" spans="1:11" x14ac:dyDescent="0.25">
      <c r="A2488" s="119" t="s">
        <v>1393</v>
      </c>
      <c r="B2488" s="119" t="s">
        <v>1394</v>
      </c>
      <c r="C2488" s="119" t="s">
        <v>195</v>
      </c>
      <c r="D2488" s="119" t="s">
        <v>1086</v>
      </c>
      <c r="E2488" s="119" t="s">
        <v>1074</v>
      </c>
      <c r="F2488" s="119"/>
      <c r="G2488" s="119"/>
      <c r="H2488" s="119"/>
      <c r="I2488" s="119" t="s">
        <v>194</v>
      </c>
      <c r="J2488" s="119">
        <v>2020</v>
      </c>
      <c r="K2488" s="120">
        <v>0</v>
      </c>
    </row>
    <row r="2489" spans="1:11" x14ac:dyDescent="0.25">
      <c r="A2489" s="119" t="s">
        <v>1393</v>
      </c>
      <c r="B2489" s="119" t="s">
        <v>1394</v>
      </c>
      <c r="C2489" s="119" t="s">
        <v>195</v>
      </c>
      <c r="D2489" s="119" t="s">
        <v>1086</v>
      </c>
      <c r="E2489" s="119" t="s">
        <v>1074</v>
      </c>
      <c r="F2489" s="119"/>
      <c r="G2489" s="119"/>
      <c r="H2489" s="119"/>
      <c r="I2489" s="119" t="s">
        <v>194</v>
      </c>
      <c r="J2489" s="119">
        <v>2030</v>
      </c>
      <c r="K2489" s="120">
        <v>0</v>
      </c>
    </row>
    <row r="2490" spans="1:11" x14ac:dyDescent="0.25">
      <c r="A2490" s="119" t="s">
        <v>1393</v>
      </c>
      <c r="B2490" s="119" t="s">
        <v>1394</v>
      </c>
      <c r="C2490" s="119" t="s">
        <v>195</v>
      </c>
      <c r="D2490" s="119" t="s">
        <v>1086</v>
      </c>
      <c r="E2490" s="119" t="s">
        <v>1074</v>
      </c>
      <c r="F2490" s="119"/>
      <c r="G2490" s="119"/>
      <c r="H2490" s="119"/>
      <c r="I2490" s="119" t="s">
        <v>194</v>
      </c>
      <c r="J2490" s="119">
        <v>2040</v>
      </c>
      <c r="K2490" s="120">
        <v>0</v>
      </c>
    </row>
    <row r="2491" spans="1:11" x14ac:dyDescent="0.25">
      <c r="A2491" s="119" t="s">
        <v>1393</v>
      </c>
      <c r="B2491" s="119" t="s">
        <v>1394</v>
      </c>
      <c r="C2491" s="119" t="s">
        <v>195</v>
      </c>
      <c r="D2491" s="119" t="s">
        <v>1086</v>
      </c>
      <c r="E2491" s="119" t="s">
        <v>1074</v>
      </c>
      <c r="F2491" s="119"/>
      <c r="G2491" s="119"/>
      <c r="H2491" s="119"/>
      <c r="I2491" s="119" t="s">
        <v>194</v>
      </c>
      <c r="J2491" s="119">
        <v>2050</v>
      </c>
      <c r="K2491" s="120">
        <v>0</v>
      </c>
    </row>
    <row r="2492" spans="1:11" x14ac:dyDescent="0.25">
      <c r="A2492" s="119" t="s">
        <v>1393</v>
      </c>
      <c r="B2492" s="119" t="s">
        <v>1394</v>
      </c>
      <c r="C2492" s="119" t="s">
        <v>195</v>
      </c>
      <c r="D2492" s="119" t="s">
        <v>1403</v>
      </c>
      <c r="E2492" s="119" t="s">
        <v>1222</v>
      </c>
      <c r="F2492" s="119"/>
      <c r="G2492" s="119" t="s">
        <v>251</v>
      </c>
      <c r="H2492" s="119"/>
      <c r="I2492" s="119" t="s">
        <v>987</v>
      </c>
      <c r="J2492" s="119">
        <v>2020</v>
      </c>
      <c r="K2492" s="120">
        <v>0.75</v>
      </c>
    </row>
    <row r="2493" spans="1:11" x14ac:dyDescent="0.25">
      <c r="A2493" s="119" t="s">
        <v>1393</v>
      </c>
      <c r="B2493" s="119" t="s">
        <v>1394</v>
      </c>
      <c r="C2493" s="119" t="s">
        <v>195</v>
      </c>
      <c r="D2493" s="119" t="s">
        <v>1403</v>
      </c>
      <c r="E2493" s="119" t="s">
        <v>1222</v>
      </c>
      <c r="F2493" s="119"/>
      <c r="G2493" s="119" t="s">
        <v>251</v>
      </c>
      <c r="H2493" s="119"/>
      <c r="I2493" s="119" t="s">
        <v>987</v>
      </c>
      <c r="J2493" s="119">
        <v>2050</v>
      </c>
      <c r="K2493" s="120">
        <v>0.75</v>
      </c>
    </row>
    <row r="2494" spans="1:11" x14ac:dyDescent="0.25">
      <c r="A2494" s="119" t="s">
        <v>1393</v>
      </c>
      <c r="B2494" s="119" t="s">
        <v>1394</v>
      </c>
      <c r="C2494" s="119" t="s">
        <v>195</v>
      </c>
      <c r="D2494" s="119" t="s">
        <v>1403</v>
      </c>
      <c r="E2494" s="119" t="s">
        <v>1222</v>
      </c>
      <c r="F2494" s="119"/>
      <c r="G2494" s="119" t="s">
        <v>251</v>
      </c>
      <c r="H2494" s="119"/>
      <c r="I2494" s="119" t="s">
        <v>988</v>
      </c>
      <c r="J2494" s="119">
        <v>2020</v>
      </c>
      <c r="K2494" s="120">
        <v>1.25</v>
      </c>
    </row>
    <row r="2495" spans="1:11" x14ac:dyDescent="0.25">
      <c r="A2495" s="119" t="s">
        <v>1393</v>
      </c>
      <c r="B2495" s="119" t="s">
        <v>1394</v>
      </c>
      <c r="C2495" s="119" t="s">
        <v>195</v>
      </c>
      <c r="D2495" s="119" t="s">
        <v>1403</v>
      </c>
      <c r="E2495" s="119" t="s">
        <v>1222</v>
      </c>
      <c r="F2495" s="119"/>
      <c r="G2495" s="119" t="s">
        <v>251</v>
      </c>
      <c r="H2495" s="119"/>
      <c r="I2495" s="119" t="s">
        <v>988</v>
      </c>
      <c r="J2495" s="119">
        <v>2050</v>
      </c>
      <c r="K2495" s="120">
        <v>1.25</v>
      </c>
    </row>
    <row r="2496" spans="1:11" x14ac:dyDescent="0.25">
      <c r="A2496" s="119" t="s">
        <v>1393</v>
      </c>
      <c r="B2496" s="119" t="s">
        <v>1394</v>
      </c>
      <c r="C2496" s="119" t="s">
        <v>195</v>
      </c>
      <c r="D2496" s="119" t="s">
        <v>1403</v>
      </c>
      <c r="E2496" s="119" t="s">
        <v>1222</v>
      </c>
      <c r="F2496" s="119"/>
      <c r="G2496" s="119" t="s">
        <v>251</v>
      </c>
      <c r="H2496" s="119"/>
      <c r="I2496" s="119" t="s">
        <v>194</v>
      </c>
      <c r="J2496" s="119">
        <v>2015</v>
      </c>
      <c r="K2496" s="120">
        <v>0.15</v>
      </c>
    </row>
    <row r="2497" spans="1:11" x14ac:dyDescent="0.25">
      <c r="A2497" s="119" t="s">
        <v>1393</v>
      </c>
      <c r="B2497" s="119" t="s">
        <v>1394</v>
      </c>
      <c r="C2497" s="119" t="s">
        <v>195</v>
      </c>
      <c r="D2497" s="119" t="s">
        <v>1403</v>
      </c>
      <c r="E2497" s="119" t="s">
        <v>1222</v>
      </c>
      <c r="F2497" s="119"/>
      <c r="G2497" s="119" t="s">
        <v>251</v>
      </c>
      <c r="H2497" s="119"/>
      <c r="I2497" s="119" t="s">
        <v>194</v>
      </c>
      <c r="J2497" s="119">
        <v>2020</v>
      </c>
      <c r="K2497" s="120">
        <v>0.15</v>
      </c>
    </row>
    <row r="2498" spans="1:11" x14ac:dyDescent="0.25">
      <c r="A2498" s="119" t="s">
        <v>1393</v>
      </c>
      <c r="B2498" s="119" t="s">
        <v>1394</v>
      </c>
      <c r="C2498" s="119" t="s">
        <v>195</v>
      </c>
      <c r="D2498" s="119" t="s">
        <v>1403</v>
      </c>
      <c r="E2498" s="119" t="s">
        <v>1222</v>
      </c>
      <c r="F2498" s="119"/>
      <c r="G2498" s="119" t="s">
        <v>251</v>
      </c>
      <c r="H2498" s="119"/>
      <c r="I2498" s="119" t="s">
        <v>194</v>
      </c>
      <c r="J2498" s="119">
        <v>2030</v>
      </c>
      <c r="K2498" s="120">
        <v>0.14000000000000001</v>
      </c>
    </row>
    <row r="2499" spans="1:11" x14ac:dyDescent="0.25">
      <c r="A2499" s="119" t="s">
        <v>1393</v>
      </c>
      <c r="B2499" s="119" t="s">
        <v>1394</v>
      </c>
      <c r="C2499" s="119" t="s">
        <v>195</v>
      </c>
      <c r="D2499" s="119" t="s">
        <v>1403</v>
      </c>
      <c r="E2499" s="119" t="s">
        <v>1222</v>
      </c>
      <c r="F2499" s="119"/>
      <c r="G2499" s="119" t="s">
        <v>251</v>
      </c>
      <c r="H2499" s="119"/>
      <c r="I2499" s="119" t="s">
        <v>194</v>
      </c>
      <c r="J2499" s="119">
        <v>2040</v>
      </c>
      <c r="K2499" s="120">
        <v>0.13</v>
      </c>
    </row>
    <row r="2500" spans="1:11" x14ac:dyDescent="0.25">
      <c r="A2500" s="119" t="s">
        <v>1393</v>
      </c>
      <c r="B2500" s="119" t="s">
        <v>1394</v>
      </c>
      <c r="C2500" s="119" t="s">
        <v>195</v>
      </c>
      <c r="D2500" s="119" t="s">
        <v>1403</v>
      </c>
      <c r="E2500" s="119" t="s">
        <v>1222</v>
      </c>
      <c r="F2500" s="119"/>
      <c r="G2500" s="119" t="s">
        <v>251</v>
      </c>
      <c r="H2500" s="119"/>
      <c r="I2500" s="119" t="s">
        <v>194</v>
      </c>
      <c r="J2500" s="119">
        <v>2050</v>
      </c>
      <c r="K2500" s="120">
        <v>0.13</v>
      </c>
    </row>
    <row r="2501" spans="1:11" x14ac:dyDescent="0.25">
      <c r="A2501" s="119" t="s">
        <v>1393</v>
      </c>
      <c r="B2501" s="119" t="s">
        <v>1394</v>
      </c>
      <c r="C2501" s="119" t="s">
        <v>195</v>
      </c>
      <c r="D2501" s="119" t="s">
        <v>354</v>
      </c>
      <c r="E2501" s="119" t="s">
        <v>1163</v>
      </c>
      <c r="F2501" s="119"/>
      <c r="G2501" s="119"/>
      <c r="H2501" s="119"/>
      <c r="I2501" s="119" t="s">
        <v>194</v>
      </c>
      <c r="J2501" s="119">
        <v>2015</v>
      </c>
      <c r="K2501" s="120">
        <v>2</v>
      </c>
    </row>
    <row r="2502" spans="1:11" x14ac:dyDescent="0.25">
      <c r="A2502" s="119" t="s">
        <v>1393</v>
      </c>
      <c r="B2502" s="119" t="s">
        <v>1394</v>
      </c>
      <c r="C2502" s="119" t="s">
        <v>195</v>
      </c>
      <c r="D2502" s="119" t="s">
        <v>354</v>
      </c>
      <c r="E2502" s="119" t="s">
        <v>1163</v>
      </c>
      <c r="F2502" s="119"/>
      <c r="G2502" s="119"/>
      <c r="H2502" s="119"/>
      <c r="I2502" s="119" t="s">
        <v>194</v>
      </c>
      <c r="J2502" s="119">
        <v>2020</v>
      </c>
      <c r="K2502" s="120">
        <v>2</v>
      </c>
    </row>
    <row r="2503" spans="1:11" x14ac:dyDescent="0.25">
      <c r="A2503" s="119" t="s">
        <v>1393</v>
      </c>
      <c r="B2503" s="119" t="s">
        <v>1394</v>
      </c>
      <c r="C2503" s="119" t="s">
        <v>195</v>
      </c>
      <c r="D2503" s="119" t="s">
        <v>354</v>
      </c>
      <c r="E2503" s="119" t="s">
        <v>1163</v>
      </c>
      <c r="F2503" s="119"/>
      <c r="G2503" s="119"/>
      <c r="H2503" s="119"/>
      <c r="I2503" s="119" t="s">
        <v>194</v>
      </c>
      <c r="J2503" s="119">
        <v>2030</v>
      </c>
      <c r="K2503" s="120">
        <v>2</v>
      </c>
    </row>
    <row r="2504" spans="1:11" x14ac:dyDescent="0.25">
      <c r="A2504" s="119" t="s">
        <v>1393</v>
      </c>
      <c r="B2504" s="119" t="s">
        <v>1394</v>
      </c>
      <c r="C2504" s="119" t="s">
        <v>195</v>
      </c>
      <c r="D2504" s="119" t="s">
        <v>354</v>
      </c>
      <c r="E2504" s="119" t="s">
        <v>1163</v>
      </c>
      <c r="F2504" s="119"/>
      <c r="G2504" s="119"/>
      <c r="H2504" s="119"/>
      <c r="I2504" s="119" t="s">
        <v>194</v>
      </c>
      <c r="J2504" s="119">
        <v>2040</v>
      </c>
      <c r="K2504" s="120">
        <v>2</v>
      </c>
    </row>
    <row r="2505" spans="1:11" x14ac:dyDescent="0.25">
      <c r="A2505" s="119" t="s">
        <v>1393</v>
      </c>
      <c r="B2505" s="119" t="s">
        <v>1394</v>
      </c>
      <c r="C2505" s="119" t="s">
        <v>195</v>
      </c>
      <c r="D2505" s="119" t="s">
        <v>354</v>
      </c>
      <c r="E2505" s="119" t="s">
        <v>1163</v>
      </c>
      <c r="F2505" s="119"/>
      <c r="G2505" s="119"/>
      <c r="H2505" s="119"/>
      <c r="I2505" s="119" t="s">
        <v>194</v>
      </c>
      <c r="J2505" s="119">
        <v>2050</v>
      </c>
      <c r="K2505" s="120">
        <v>2</v>
      </c>
    </row>
    <row r="2506" spans="1:11" x14ac:dyDescent="0.25">
      <c r="A2506" s="119" t="s">
        <v>1393</v>
      </c>
      <c r="B2506" s="119" t="s">
        <v>1394</v>
      </c>
      <c r="C2506" s="119" t="s">
        <v>195</v>
      </c>
      <c r="D2506" s="119" t="s">
        <v>215</v>
      </c>
      <c r="E2506" s="119" t="s">
        <v>202</v>
      </c>
      <c r="F2506" s="119"/>
      <c r="G2506" s="119"/>
      <c r="H2506" s="119"/>
      <c r="I2506" s="119" t="s">
        <v>194</v>
      </c>
      <c r="J2506" s="119">
        <v>2015</v>
      </c>
      <c r="K2506" s="120">
        <v>25</v>
      </c>
    </row>
    <row r="2507" spans="1:11" x14ac:dyDescent="0.25">
      <c r="A2507" s="119" t="s">
        <v>1393</v>
      </c>
      <c r="B2507" s="119" t="s">
        <v>1394</v>
      </c>
      <c r="C2507" s="119" t="s">
        <v>195</v>
      </c>
      <c r="D2507" s="119" t="s">
        <v>215</v>
      </c>
      <c r="E2507" s="119" t="s">
        <v>202</v>
      </c>
      <c r="F2507" s="119"/>
      <c r="G2507" s="119"/>
      <c r="H2507" s="119"/>
      <c r="I2507" s="119" t="s">
        <v>194</v>
      </c>
      <c r="J2507" s="119">
        <v>2020</v>
      </c>
      <c r="K2507" s="120">
        <v>25</v>
      </c>
    </row>
    <row r="2508" spans="1:11" x14ac:dyDescent="0.25">
      <c r="A2508" s="119" t="s">
        <v>1393</v>
      </c>
      <c r="B2508" s="119" t="s">
        <v>1394</v>
      </c>
      <c r="C2508" s="119" t="s">
        <v>195</v>
      </c>
      <c r="D2508" s="119" t="s">
        <v>215</v>
      </c>
      <c r="E2508" s="119" t="s">
        <v>202</v>
      </c>
      <c r="F2508" s="119"/>
      <c r="G2508" s="119"/>
      <c r="H2508" s="119"/>
      <c r="I2508" s="119" t="s">
        <v>194</v>
      </c>
      <c r="J2508" s="119">
        <v>2030</v>
      </c>
      <c r="K2508" s="120">
        <v>25</v>
      </c>
    </row>
    <row r="2509" spans="1:11" x14ac:dyDescent="0.25">
      <c r="A2509" s="119" t="s">
        <v>1393</v>
      </c>
      <c r="B2509" s="119" t="s">
        <v>1394</v>
      </c>
      <c r="C2509" s="119" t="s">
        <v>195</v>
      </c>
      <c r="D2509" s="119" t="s">
        <v>215</v>
      </c>
      <c r="E2509" s="119" t="s">
        <v>202</v>
      </c>
      <c r="F2509" s="119"/>
      <c r="G2509" s="119"/>
      <c r="H2509" s="119"/>
      <c r="I2509" s="119" t="s">
        <v>194</v>
      </c>
      <c r="J2509" s="119">
        <v>2040</v>
      </c>
      <c r="K2509" s="120">
        <v>25</v>
      </c>
    </row>
    <row r="2510" spans="1:11" x14ac:dyDescent="0.25">
      <c r="A2510" s="119" t="s">
        <v>1393</v>
      </c>
      <c r="B2510" s="119" t="s">
        <v>1394</v>
      </c>
      <c r="C2510" s="119" t="s">
        <v>195</v>
      </c>
      <c r="D2510" s="119" t="s">
        <v>215</v>
      </c>
      <c r="E2510" s="119" t="s">
        <v>202</v>
      </c>
      <c r="F2510" s="119"/>
      <c r="G2510" s="119"/>
      <c r="H2510" s="119"/>
      <c r="I2510" s="119" t="s">
        <v>194</v>
      </c>
      <c r="J2510" s="119">
        <v>2050</v>
      </c>
      <c r="K2510" s="120">
        <v>25</v>
      </c>
    </row>
    <row r="2511" spans="1:11" x14ac:dyDescent="0.25">
      <c r="A2511" s="119" t="s">
        <v>1393</v>
      </c>
      <c r="B2511" s="119" t="s">
        <v>1394</v>
      </c>
      <c r="C2511" s="119" t="s">
        <v>233</v>
      </c>
      <c r="D2511" s="119" t="s">
        <v>1233</v>
      </c>
      <c r="E2511" s="119" t="s">
        <v>1074</v>
      </c>
      <c r="F2511" s="119"/>
      <c r="G2511" s="119"/>
      <c r="H2511" s="119"/>
      <c r="I2511" s="119" t="s">
        <v>194</v>
      </c>
      <c r="J2511" s="119">
        <v>2015</v>
      </c>
      <c r="K2511" s="120">
        <v>75</v>
      </c>
    </row>
    <row r="2512" spans="1:11" x14ac:dyDescent="0.25">
      <c r="A2512" s="119" t="s">
        <v>1393</v>
      </c>
      <c r="B2512" s="119" t="s">
        <v>1394</v>
      </c>
      <c r="C2512" s="119" t="s">
        <v>233</v>
      </c>
      <c r="D2512" s="119" t="s">
        <v>1233</v>
      </c>
      <c r="E2512" s="119" t="s">
        <v>1074</v>
      </c>
      <c r="F2512" s="119"/>
      <c r="G2512" s="119"/>
      <c r="H2512" s="119"/>
      <c r="I2512" s="119" t="s">
        <v>194</v>
      </c>
      <c r="J2512" s="119">
        <v>2020</v>
      </c>
      <c r="K2512" s="120">
        <v>75</v>
      </c>
    </row>
    <row r="2513" spans="1:11" x14ac:dyDescent="0.25">
      <c r="A2513" s="119" t="s">
        <v>1393</v>
      </c>
      <c r="B2513" s="119" t="s">
        <v>1394</v>
      </c>
      <c r="C2513" s="119" t="s">
        <v>233</v>
      </c>
      <c r="D2513" s="119" t="s">
        <v>1233</v>
      </c>
      <c r="E2513" s="119" t="s">
        <v>1074</v>
      </c>
      <c r="F2513" s="119"/>
      <c r="G2513" s="119"/>
      <c r="H2513" s="119"/>
      <c r="I2513" s="119" t="s">
        <v>194</v>
      </c>
      <c r="J2513" s="119">
        <v>2030</v>
      </c>
      <c r="K2513" s="120">
        <v>75</v>
      </c>
    </row>
    <row r="2514" spans="1:11" x14ac:dyDescent="0.25">
      <c r="A2514" s="119" t="s">
        <v>1393</v>
      </c>
      <c r="B2514" s="119" t="s">
        <v>1394</v>
      </c>
      <c r="C2514" s="119" t="s">
        <v>233</v>
      </c>
      <c r="D2514" s="119" t="s">
        <v>1233</v>
      </c>
      <c r="E2514" s="119" t="s">
        <v>1074</v>
      </c>
      <c r="F2514" s="119"/>
      <c r="G2514" s="119"/>
      <c r="H2514" s="119"/>
      <c r="I2514" s="119" t="s">
        <v>194</v>
      </c>
      <c r="J2514" s="119">
        <v>2040</v>
      </c>
      <c r="K2514" s="120">
        <v>75</v>
      </c>
    </row>
    <row r="2515" spans="1:11" x14ac:dyDescent="0.25">
      <c r="A2515" s="119" t="s">
        <v>1393</v>
      </c>
      <c r="B2515" s="119" t="s">
        <v>1394</v>
      </c>
      <c r="C2515" s="119" t="s">
        <v>233</v>
      </c>
      <c r="D2515" s="119" t="s">
        <v>1233</v>
      </c>
      <c r="E2515" s="119" t="s">
        <v>1074</v>
      </c>
      <c r="F2515" s="119"/>
      <c r="G2515" s="119"/>
      <c r="H2515" s="119"/>
      <c r="I2515" s="119" t="s">
        <v>194</v>
      </c>
      <c r="J2515" s="119">
        <v>2050</v>
      </c>
      <c r="K2515" s="120">
        <v>75</v>
      </c>
    </row>
    <row r="2516" spans="1:11" x14ac:dyDescent="0.25">
      <c r="A2516" s="119" t="s">
        <v>1393</v>
      </c>
      <c r="B2516" s="119" t="s">
        <v>1394</v>
      </c>
      <c r="C2516" s="119" t="s">
        <v>233</v>
      </c>
      <c r="D2516" s="119" t="s">
        <v>1234</v>
      </c>
      <c r="E2516" s="119" t="s">
        <v>1074</v>
      </c>
      <c r="F2516" s="119"/>
      <c r="G2516" s="119"/>
      <c r="H2516" s="119"/>
      <c r="I2516" s="119" t="s">
        <v>194</v>
      </c>
      <c r="J2516" s="119">
        <v>2015</v>
      </c>
      <c r="K2516" s="120">
        <v>25</v>
      </c>
    </row>
    <row r="2517" spans="1:11" x14ac:dyDescent="0.25">
      <c r="A2517" s="119" t="s">
        <v>1393</v>
      </c>
      <c r="B2517" s="119" t="s">
        <v>1394</v>
      </c>
      <c r="C2517" s="119" t="s">
        <v>233</v>
      </c>
      <c r="D2517" s="119" t="s">
        <v>1234</v>
      </c>
      <c r="E2517" s="119" t="s">
        <v>1074</v>
      </c>
      <c r="F2517" s="119"/>
      <c r="G2517" s="119"/>
      <c r="H2517" s="119"/>
      <c r="I2517" s="119" t="s">
        <v>194</v>
      </c>
      <c r="J2517" s="119">
        <v>2020</v>
      </c>
      <c r="K2517" s="120">
        <v>25</v>
      </c>
    </row>
    <row r="2518" spans="1:11" x14ac:dyDescent="0.25">
      <c r="A2518" s="119" t="s">
        <v>1393</v>
      </c>
      <c r="B2518" s="119" t="s">
        <v>1394</v>
      </c>
      <c r="C2518" s="119" t="s">
        <v>233</v>
      </c>
      <c r="D2518" s="119" t="s">
        <v>1234</v>
      </c>
      <c r="E2518" s="119" t="s">
        <v>1074</v>
      </c>
      <c r="F2518" s="119"/>
      <c r="G2518" s="119"/>
      <c r="H2518" s="119"/>
      <c r="I2518" s="119" t="s">
        <v>194</v>
      </c>
      <c r="J2518" s="119">
        <v>2030</v>
      </c>
      <c r="K2518" s="120">
        <v>25</v>
      </c>
    </row>
    <row r="2519" spans="1:11" x14ac:dyDescent="0.25">
      <c r="A2519" s="119" t="s">
        <v>1393</v>
      </c>
      <c r="B2519" s="119" t="s">
        <v>1394</v>
      </c>
      <c r="C2519" s="119" t="s">
        <v>233</v>
      </c>
      <c r="D2519" s="119" t="s">
        <v>1234</v>
      </c>
      <c r="E2519" s="119" t="s">
        <v>1074</v>
      </c>
      <c r="F2519" s="119"/>
      <c r="G2519" s="119"/>
      <c r="H2519" s="119"/>
      <c r="I2519" s="119" t="s">
        <v>194</v>
      </c>
      <c r="J2519" s="119">
        <v>2040</v>
      </c>
      <c r="K2519" s="120">
        <v>25</v>
      </c>
    </row>
    <row r="2520" spans="1:11" x14ac:dyDescent="0.25">
      <c r="A2520" s="119" t="s">
        <v>1393</v>
      </c>
      <c r="B2520" s="119" t="s">
        <v>1394</v>
      </c>
      <c r="C2520" s="119" t="s">
        <v>233</v>
      </c>
      <c r="D2520" s="119" t="s">
        <v>1234</v>
      </c>
      <c r="E2520" s="119" t="s">
        <v>1074</v>
      </c>
      <c r="F2520" s="119"/>
      <c r="G2520" s="119"/>
      <c r="H2520" s="119"/>
      <c r="I2520" s="119" t="s">
        <v>194</v>
      </c>
      <c r="J2520" s="119">
        <v>2050</v>
      </c>
      <c r="K2520" s="120">
        <v>25</v>
      </c>
    </row>
    <row r="2521" spans="1:11" x14ac:dyDescent="0.25">
      <c r="A2521" s="119" t="s">
        <v>1393</v>
      </c>
      <c r="B2521" s="119" t="s">
        <v>1394</v>
      </c>
      <c r="C2521" s="119" t="s">
        <v>233</v>
      </c>
      <c r="D2521" s="119" t="s">
        <v>1404</v>
      </c>
      <c r="E2521" s="119" t="s">
        <v>1238</v>
      </c>
      <c r="F2521" s="119"/>
      <c r="G2521" s="119" t="s">
        <v>238</v>
      </c>
      <c r="H2521" s="119">
        <v>8</v>
      </c>
      <c r="I2521" s="119" t="s">
        <v>987</v>
      </c>
      <c r="J2521" s="119">
        <v>2020</v>
      </c>
      <c r="K2521" s="120">
        <v>0.95</v>
      </c>
    </row>
    <row r="2522" spans="1:11" x14ac:dyDescent="0.25">
      <c r="A2522" s="119" t="s">
        <v>1393</v>
      </c>
      <c r="B2522" s="119" t="s">
        <v>1394</v>
      </c>
      <c r="C2522" s="119" t="s">
        <v>233</v>
      </c>
      <c r="D2522" s="119" t="s">
        <v>1404</v>
      </c>
      <c r="E2522" s="119" t="s">
        <v>1238</v>
      </c>
      <c r="F2522" s="119"/>
      <c r="G2522" s="119" t="s">
        <v>238</v>
      </c>
      <c r="H2522" s="119">
        <v>8</v>
      </c>
      <c r="I2522" s="119" t="s">
        <v>987</v>
      </c>
      <c r="J2522" s="119">
        <v>2050</v>
      </c>
      <c r="K2522" s="120">
        <v>0.95</v>
      </c>
    </row>
    <row r="2523" spans="1:11" x14ac:dyDescent="0.25">
      <c r="A2523" s="119" t="s">
        <v>1393</v>
      </c>
      <c r="B2523" s="119" t="s">
        <v>1394</v>
      </c>
      <c r="C2523" s="119" t="s">
        <v>233</v>
      </c>
      <c r="D2523" s="119" t="s">
        <v>1404</v>
      </c>
      <c r="E2523" s="119" t="s">
        <v>1238</v>
      </c>
      <c r="F2523" s="119"/>
      <c r="G2523" s="119" t="s">
        <v>238</v>
      </c>
      <c r="H2523" s="119">
        <v>8</v>
      </c>
      <c r="I2523" s="119" t="s">
        <v>988</v>
      </c>
      <c r="J2523" s="119">
        <v>2020</v>
      </c>
      <c r="K2523" s="120">
        <v>1.25</v>
      </c>
    </row>
    <row r="2524" spans="1:11" x14ac:dyDescent="0.25">
      <c r="A2524" s="119" t="s">
        <v>1393</v>
      </c>
      <c r="B2524" s="119" t="s">
        <v>1394</v>
      </c>
      <c r="C2524" s="119" t="s">
        <v>233</v>
      </c>
      <c r="D2524" s="119" t="s">
        <v>1404</v>
      </c>
      <c r="E2524" s="119" t="s">
        <v>1238</v>
      </c>
      <c r="F2524" s="119"/>
      <c r="G2524" s="119" t="s">
        <v>238</v>
      </c>
      <c r="H2524" s="119">
        <v>8</v>
      </c>
      <c r="I2524" s="119" t="s">
        <v>988</v>
      </c>
      <c r="J2524" s="119">
        <v>2050</v>
      </c>
      <c r="K2524" s="120">
        <v>1.25</v>
      </c>
    </row>
    <row r="2525" spans="1:11" x14ac:dyDescent="0.25">
      <c r="A2525" s="119" t="s">
        <v>1393</v>
      </c>
      <c r="B2525" s="119" t="s">
        <v>1394</v>
      </c>
      <c r="C2525" s="119" t="s">
        <v>233</v>
      </c>
      <c r="D2525" s="119" t="s">
        <v>1404</v>
      </c>
      <c r="E2525" s="119" t="s">
        <v>1238</v>
      </c>
      <c r="F2525" s="119"/>
      <c r="G2525" s="119" t="s">
        <v>238</v>
      </c>
      <c r="H2525" s="119">
        <v>8</v>
      </c>
      <c r="I2525" s="119" t="s">
        <v>194</v>
      </c>
      <c r="J2525" s="119">
        <v>2015</v>
      </c>
      <c r="K2525" s="120">
        <v>6.0759493670886067E-2</v>
      </c>
    </row>
    <row r="2526" spans="1:11" x14ac:dyDescent="0.25">
      <c r="A2526" s="119" t="s">
        <v>1393</v>
      </c>
      <c r="B2526" s="119" t="s">
        <v>1394</v>
      </c>
      <c r="C2526" s="119" t="s">
        <v>233</v>
      </c>
      <c r="D2526" s="119" t="s">
        <v>1404</v>
      </c>
      <c r="E2526" s="119" t="s">
        <v>1238</v>
      </c>
      <c r="F2526" s="119"/>
      <c r="G2526" s="119" t="s">
        <v>238</v>
      </c>
      <c r="H2526" s="119">
        <v>8</v>
      </c>
      <c r="I2526" s="119" t="s">
        <v>194</v>
      </c>
      <c r="J2526" s="119">
        <v>2020</v>
      </c>
      <c r="K2526" s="120">
        <v>6.0759493670886067E-2</v>
      </c>
    </row>
    <row r="2527" spans="1:11" x14ac:dyDescent="0.25">
      <c r="A2527" s="119" t="s">
        <v>1393</v>
      </c>
      <c r="B2527" s="119" t="s">
        <v>1394</v>
      </c>
      <c r="C2527" s="119" t="s">
        <v>233</v>
      </c>
      <c r="D2527" s="119" t="s">
        <v>1404</v>
      </c>
      <c r="E2527" s="119" t="s">
        <v>1238</v>
      </c>
      <c r="F2527" s="119"/>
      <c r="G2527" s="119" t="s">
        <v>238</v>
      </c>
      <c r="H2527" s="119">
        <v>8</v>
      </c>
      <c r="I2527" s="119" t="s">
        <v>194</v>
      </c>
      <c r="J2527" s="119">
        <v>2030</v>
      </c>
      <c r="K2527" s="120">
        <v>6.0759493670886067E-2</v>
      </c>
    </row>
    <row r="2528" spans="1:11" x14ac:dyDescent="0.25">
      <c r="A2528" s="119" t="s">
        <v>1393</v>
      </c>
      <c r="B2528" s="119" t="s">
        <v>1394</v>
      </c>
      <c r="C2528" s="119" t="s">
        <v>233</v>
      </c>
      <c r="D2528" s="119" t="s">
        <v>1404</v>
      </c>
      <c r="E2528" s="119" t="s">
        <v>1238</v>
      </c>
      <c r="F2528" s="119"/>
      <c r="G2528" s="119" t="s">
        <v>238</v>
      </c>
      <c r="H2528" s="119">
        <v>8</v>
      </c>
      <c r="I2528" s="119" t="s">
        <v>194</v>
      </c>
      <c r="J2528" s="119">
        <v>2040</v>
      </c>
      <c r="K2528" s="120">
        <v>6.0759493670886067E-2</v>
      </c>
    </row>
    <row r="2529" spans="1:11" x14ac:dyDescent="0.25">
      <c r="A2529" s="119" t="s">
        <v>1393</v>
      </c>
      <c r="B2529" s="119" t="s">
        <v>1394</v>
      </c>
      <c r="C2529" s="119" t="s">
        <v>233</v>
      </c>
      <c r="D2529" s="119" t="s">
        <v>1404</v>
      </c>
      <c r="E2529" s="119" t="s">
        <v>1238</v>
      </c>
      <c r="F2529" s="119"/>
      <c r="G2529" s="119" t="s">
        <v>238</v>
      </c>
      <c r="H2529" s="119">
        <v>8</v>
      </c>
      <c r="I2529" s="119" t="s">
        <v>194</v>
      </c>
      <c r="J2529" s="119">
        <v>2050</v>
      </c>
      <c r="K2529" s="120">
        <v>6.0759493670886067E-2</v>
      </c>
    </row>
    <row r="2530" spans="1:11" x14ac:dyDescent="0.25">
      <c r="A2530" s="119" t="s">
        <v>1393</v>
      </c>
      <c r="B2530" s="119" t="s">
        <v>1394</v>
      </c>
      <c r="C2530" s="119" t="s">
        <v>233</v>
      </c>
      <c r="D2530" s="119" t="s">
        <v>1405</v>
      </c>
      <c r="E2530" s="119" t="s">
        <v>1406</v>
      </c>
      <c r="F2530" s="119"/>
      <c r="G2530" s="119" t="s">
        <v>1407</v>
      </c>
      <c r="H2530" s="119">
        <v>10</v>
      </c>
      <c r="I2530" s="119" t="s">
        <v>987</v>
      </c>
      <c r="J2530" s="119">
        <v>2020</v>
      </c>
      <c r="K2530" s="120">
        <v>0.95</v>
      </c>
    </row>
    <row r="2531" spans="1:11" x14ac:dyDescent="0.25">
      <c r="A2531" s="119" t="s">
        <v>1393</v>
      </c>
      <c r="B2531" s="119" t="s">
        <v>1394</v>
      </c>
      <c r="C2531" s="119" t="s">
        <v>233</v>
      </c>
      <c r="D2531" s="119" t="s">
        <v>1405</v>
      </c>
      <c r="E2531" s="119" t="s">
        <v>1406</v>
      </c>
      <c r="F2531" s="119"/>
      <c r="G2531" s="119" t="s">
        <v>1407</v>
      </c>
      <c r="H2531" s="119">
        <v>10</v>
      </c>
      <c r="I2531" s="119" t="s">
        <v>987</v>
      </c>
      <c r="J2531" s="119">
        <v>2050</v>
      </c>
      <c r="K2531" s="120">
        <v>0.95</v>
      </c>
    </row>
    <row r="2532" spans="1:11" x14ac:dyDescent="0.25">
      <c r="A2532" s="119" t="s">
        <v>1393</v>
      </c>
      <c r="B2532" s="119" t="s">
        <v>1394</v>
      </c>
      <c r="C2532" s="119" t="s">
        <v>233</v>
      </c>
      <c r="D2532" s="119" t="s">
        <v>1405</v>
      </c>
      <c r="E2532" s="119" t="s">
        <v>1406</v>
      </c>
      <c r="F2532" s="119"/>
      <c r="G2532" s="119" t="s">
        <v>1407</v>
      </c>
      <c r="H2532" s="119">
        <v>10</v>
      </c>
      <c r="I2532" s="119" t="s">
        <v>988</v>
      </c>
      <c r="J2532" s="119">
        <v>2020</v>
      </c>
      <c r="K2532" s="120">
        <v>1.25</v>
      </c>
    </row>
    <row r="2533" spans="1:11" x14ac:dyDescent="0.25">
      <c r="A2533" s="119" t="s">
        <v>1393</v>
      </c>
      <c r="B2533" s="119" t="s">
        <v>1394</v>
      </c>
      <c r="C2533" s="119" t="s">
        <v>233</v>
      </c>
      <c r="D2533" s="119" t="s">
        <v>1405</v>
      </c>
      <c r="E2533" s="119" t="s">
        <v>1406</v>
      </c>
      <c r="F2533" s="119"/>
      <c r="G2533" s="119" t="s">
        <v>1407</v>
      </c>
      <c r="H2533" s="119">
        <v>10</v>
      </c>
      <c r="I2533" s="119" t="s">
        <v>988</v>
      </c>
      <c r="J2533" s="119">
        <v>2050</v>
      </c>
      <c r="K2533" s="120">
        <v>1.25</v>
      </c>
    </row>
    <row r="2534" spans="1:11" x14ac:dyDescent="0.25">
      <c r="A2534" s="119" t="s">
        <v>1393</v>
      </c>
      <c r="B2534" s="119" t="s">
        <v>1394</v>
      </c>
      <c r="C2534" s="119" t="s">
        <v>233</v>
      </c>
      <c r="D2534" s="119" t="s">
        <v>1405</v>
      </c>
      <c r="E2534" s="119" t="s">
        <v>1406</v>
      </c>
      <c r="F2534" s="119"/>
      <c r="G2534" s="119" t="s">
        <v>1407</v>
      </c>
      <c r="H2534" s="119">
        <v>10</v>
      </c>
      <c r="I2534" s="119" t="s">
        <v>194</v>
      </c>
      <c r="J2534" s="119">
        <v>2015</v>
      </c>
      <c r="K2534" s="120">
        <v>0.73779385171790235</v>
      </c>
    </row>
    <row r="2535" spans="1:11" x14ac:dyDescent="0.25">
      <c r="A2535" s="119" t="s">
        <v>1393</v>
      </c>
      <c r="B2535" s="119" t="s">
        <v>1394</v>
      </c>
      <c r="C2535" s="119" t="s">
        <v>233</v>
      </c>
      <c r="D2535" s="119" t="s">
        <v>1405</v>
      </c>
      <c r="E2535" s="119" t="s">
        <v>1406</v>
      </c>
      <c r="F2535" s="119"/>
      <c r="G2535" s="119" t="s">
        <v>1407</v>
      </c>
      <c r="H2535" s="119">
        <v>10</v>
      </c>
      <c r="I2535" s="119" t="s">
        <v>194</v>
      </c>
      <c r="J2535" s="119">
        <v>2020</v>
      </c>
      <c r="K2535" s="120">
        <v>0.72332730560578651</v>
      </c>
    </row>
    <row r="2536" spans="1:11" x14ac:dyDescent="0.25">
      <c r="A2536" s="119" t="s">
        <v>1393</v>
      </c>
      <c r="B2536" s="119" t="s">
        <v>1394</v>
      </c>
      <c r="C2536" s="119" t="s">
        <v>233</v>
      </c>
      <c r="D2536" s="119" t="s">
        <v>1405</v>
      </c>
      <c r="E2536" s="119" t="s">
        <v>1406</v>
      </c>
      <c r="F2536" s="119"/>
      <c r="G2536" s="119" t="s">
        <v>1407</v>
      </c>
      <c r="H2536" s="119">
        <v>10</v>
      </c>
      <c r="I2536" s="119" t="s">
        <v>194</v>
      </c>
      <c r="J2536" s="119">
        <v>2030</v>
      </c>
      <c r="K2536" s="120">
        <v>0.69439421338155505</v>
      </c>
    </row>
    <row r="2537" spans="1:11" x14ac:dyDescent="0.25">
      <c r="A2537" s="119" t="s">
        <v>1393</v>
      </c>
      <c r="B2537" s="119" t="s">
        <v>1394</v>
      </c>
      <c r="C2537" s="119" t="s">
        <v>233</v>
      </c>
      <c r="D2537" s="119" t="s">
        <v>1405</v>
      </c>
      <c r="E2537" s="119" t="s">
        <v>1406</v>
      </c>
      <c r="F2537" s="119"/>
      <c r="G2537" s="119" t="s">
        <v>1407</v>
      </c>
      <c r="H2537" s="119">
        <v>10</v>
      </c>
      <c r="I2537" s="119" t="s">
        <v>194</v>
      </c>
      <c r="J2537" s="119">
        <v>2040</v>
      </c>
      <c r="K2537" s="120">
        <v>0.66374999999999995</v>
      </c>
    </row>
    <row r="2538" spans="1:11" x14ac:dyDescent="0.25">
      <c r="A2538" s="119" t="s">
        <v>1393</v>
      </c>
      <c r="B2538" s="119" t="s">
        <v>1394</v>
      </c>
      <c r="C2538" s="119" t="s">
        <v>233</v>
      </c>
      <c r="D2538" s="119" t="s">
        <v>1405</v>
      </c>
      <c r="E2538" s="119" t="s">
        <v>1406</v>
      </c>
      <c r="F2538" s="119"/>
      <c r="G2538" s="119" t="s">
        <v>1407</v>
      </c>
      <c r="H2538" s="119">
        <v>10</v>
      </c>
      <c r="I2538" s="119" t="s">
        <v>194</v>
      </c>
      <c r="J2538" s="119">
        <v>2050</v>
      </c>
      <c r="K2538" s="120">
        <v>0.6616800920598388</v>
      </c>
    </row>
    <row r="2539" spans="1:11" x14ac:dyDescent="0.25">
      <c r="A2539" s="119" t="s">
        <v>1393</v>
      </c>
      <c r="B2539" s="119" t="s">
        <v>1394</v>
      </c>
      <c r="C2539" s="119" t="s">
        <v>233</v>
      </c>
      <c r="D2539" s="119" t="s">
        <v>1408</v>
      </c>
      <c r="E2539" s="119" t="s">
        <v>1409</v>
      </c>
      <c r="F2539" s="119"/>
      <c r="G2539" s="119" t="s">
        <v>392</v>
      </c>
      <c r="H2539" s="119"/>
      <c r="I2539" s="119" t="s">
        <v>194</v>
      </c>
      <c r="J2539" s="119">
        <v>2015</v>
      </c>
      <c r="K2539" s="120">
        <v>0</v>
      </c>
    </row>
    <row r="2540" spans="1:11" x14ac:dyDescent="0.25">
      <c r="A2540" s="119" t="s">
        <v>1393</v>
      </c>
      <c r="B2540" s="119" t="s">
        <v>1394</v>
      </c>
      <c r="C2540" s="119" t="s">
        <v>233</v>
      </c>
      <c r="D2540" s="119" t="s">
        <v>1408</v>
      </c>
      <c r="E2540" s="119" t="s">
        <v>1409</v>
      </c>
      <c r="F2540" s="119"/>
      <c r="G2540" s="119" t="s">
        <v>392</v>
      </c>
      <c r="H2540" s="119"/>
      <c r="I2540" s="119" t="s">
        <v>194</v>
      </c>
      <c r="J2540" s="119">
        <v>2020</v>
      </c>
      <c r="K2540" s="120">
        <v>0</v>
      </c>
    </row>
    <row r="2541" spans="1:11" x14ac:dyDescent="0.25">
      <c r="A2541" s="119" t="s">
        <v>1393</v>
      </c>
      <c r="B2541" s="119" t="s">
        <v>1394</v>
      </c>
      <c r="C2541" s="119" t="s">
        <v>233</v>
      </c>
      <c r="D2541" s="119" t="s">
        <v>1408</v>
      </c>
      <c r="E2541" s="119" t="s">
        <v>1409</v>
      </c>
      <c r="F2541" s="119"/>
      <c r="G2541" s="119" t="s">
        <v>392</v>
      </c>
      <c r="H2541" s="119"/>
      <c r="I2541" s="119" t="s">
        <v>194</v>
      </c>
      <c r="J2541" s="119">
        <v>2030</v>
      </c>
      <c r="K2541" s="120">
        <v>0</v>
      </c>
    </row>
    <row r="2542" spans="1:11" x14ac:dyDescent="0.25">
      <c r="A2542" s="119" t="s">
        <v>1393</v>
      </c>
      <c r="B2542" s="119" t="s">
        <v>1394</v>
      </c>
      <c r="C2542" s="119" t="s">
        <v>233</v>
      </c>
      <c r="D2542" s="119" t="s">
        <v>1408</v>
      </c>
      <c r="E2542" s="119" t="s">
        <v>1409</v>
      </c>
      <c r="F2542" s="119"/>
      <c r="G2542" s="119" t="s">
        <v>392</v>
      </c>
      <c r="H2542" s="119"/>
      <c r="I2542" s="119" t="s">
        <v>194</v>
      </c>
      <c r="J2542" s="119">
        <v>2040</v>
      </c>
      <c r="K2542" s="120">
        <v>0</v>
      </c>
    </row>
    <row r="2543" spans="1:11" x14ac:dyDescent="0.25">
      <c r="A2543" s="119" t="s">
        <v>1393</v>
      </c>
      <c r="B2543" s="119" t="s">
        <v>1394</v>
      </c>
      <c r="C2543" s="119" t="s">
        <v>233</v>
      </c>
      <c r="D2543" s="119" t="s">
        <v>1408</v>
      </c>
      <c r="E2543" s="119" t="s">
        <v>1409</v>
      </c>
      <c r="F2543" s="119"/>
      <c r="G2543" s="119" t="s">
        <v>392</v>
      </c>
      <c r="H2543" s="119"/>
      <c r="I2543" s="119" t="s">
        <v>194</v>
      </c>
      <c r="J2543" s="119">
        <v>2050</v>
      </c>
      <c r="K2543" s="120">
        <v>0</v>
      </c>
    </row>
    <row r="2544" spans="1:11" x14ac:dyDescent="0.25">
      <c r="A2544" s="119" t="s">
        <v>1393</v>
      </c>
      <c r="B2544" s="119" t="s">
        <v>1394</v>
      </c>
      <c r="C2544" s="119" t="s">
        <v>233</v>
      </c>
      <c r="D2544" s="119" t="s">
        <v>1337</v>
      </c>
      <c r="E2544" s="119" t="s">
        <v>1338</v>
      </c>
      <c r="F2544" s="119"/>
      <c r="G2544" s="119" t="s">
        <v>1410</v>
      </c>
      <c r="H2544" s="119">
        <v>8</v>
      </c>
      <c r="I2544" s="119" t="s">
        <v>987</v>
      </c>
      <c r="J2544" s="119">
        <v>2020</v>
      </c>
      <c r="K2544" s="120">
        <v>0.9</v>
      </c>
    </row>
    <row r="2545" spans="1:11" x14ac:dyDescent="0.25">
      <c r="A2545" s="119" t="s">
        <v>1393</v>
      </c>
      <c r="B2545" s="119" t="s">
        <v>1394</v>
      </c>
      <c r="C2545" s="119" t="s">
        <v>233</v>
      </c>
      <c r="D2545" s="119" t="s">
        <v>1337</v>
      </c>
      <c r="E2545" s="119" t="s">
        <v>1338</v>
      </c>
      <c r="F2545" s="119"/>
      <c r="G2545" s="119" t="s">
        <v>1410</v>
      </c>
      <c r="H2545" s="119">
        <v>8</v>
      </c>
      <c r="I2545" s="119" t="s">
        <v>987</v>
      </c>
      <c r="J2545" s="119">
        <v>2050</v>
      </c>
      <c r="K2545" s="120">
        <v>0.9</v>
      </c>
    </row>
    <row r="2546" spans="1:11" x14ac:dyDescent="0.25">
      <c r="A2546" s="119" t="s">
        <v>1393</v>
      </c>
      <c r="B2546" s="119" t="s">
        <v>1394</v>
      </c>
      <c r="C2546" s="119" t="s">
        <v>233</v>
      </c>
      <c r="D2546" s="119" t="s">
        <v>1337</v>
      </c>
      <c r="E2546" s="119" t="s">
        <v>1338</v>
      </c>
      <c r="F2546" s="119"/>
      <c r="G2546" s="119" t="s">
        <v>1410</v>
      </c>
      <c r="H2546" s="119">
        <v>8</v>
      </c>
      <c r="I2546" s="119" t="s">
        <v>988</v>
      </c>
      <c r="J2546" s="119">
        <v>2020</v>
      </c>
      <c r="K2546" s="120">
        <v>1.1000000000000001</v>
      </c>
    </row>
    <row r="2547" spans="1:11" x14ac:dyDescent="0.25">
      <c r="A2547" s="119" t="s">
        <v>1393</v>
      </c>
      <c r="B2547" s="119" t="s">
        <v>1394</v>
      </c>
      <c r="C2547" s="119" t="s">
        <v>233</v>
      </c>
      <c r="D2547" s="119" t="s">
        <v>1337</v>
      </c>
      <c r="E2547" s="119" t="s">
        <v>1338</v>
      </c>
      <c r="F2547" s="119"/>
      <c r="G2547" s="119" t="s">
        <v>1410</v>
      </c>
      <c r="H2547" s="119">
        <v>8</v>
      </c>
      <c r="I2547" s="119" t="s">
        <v>988</v>
      </c>
      <c r="J2547" s="119">
        <v>2050</v>
      </c>
      <c r="K2547" s="120">
        <v>1.1000000000000001</v>
      </c>
    </row>
    <row r="2548" spans="1:11" x14ac:dyDescent="0.25">
      <c r="A2548" s="119" t="s">
        <v>1393</v>
      </c>
      <c r="B2548" s="119" t="s">
        <v>1394</v>
      </c>
      <c r="C2548" s="119" t="s">
        <v>233</v>
      </c>
      <c r="D2548" s="119" t="s">
        <v>1337</v>
      </c>
      <c r="E2548" s="119" t="s">
        <v>1338</v>
      </c>
      <c r="F2548" s="119"/>
      <c r="G2548" s="119" t="s">
        <v>1410</v>
      </c>
      <c r="H2548" s="119">
        <v>8</v>
      </c>
      <c r="I2548" s="119" t="s">
        <v>194</v>
      </c>
      <c r="J2548" s="119">
        <v>2015</v>
      </c>
      <c r="K2548" s="120">
        <v>8.3007194396164632</v>
      </c>
    </row>
    <row r="2549" spans="1:11" x14ac:dyDescent="0.25">
      <c r="A2549" s="119" t="s">
        <v>1393</v>
      </c>
      <c r="B2549" s="119" t="s">
        <v>1394</v>
      </c>
      <c r="C2549" s="119" t="s">
        <v>233</v>
      </c>
      <c r="D2549" s="119" t="s">
        <v>1337</v>
      </c>
      <c r="E2549" s="119" t="s">
        <v>1338</v>
      </c>
      <c r="F2549" s="119"/>
      <c r="G2549" s="119" t="s">
        <v>1410</v>
      </c>
      <c r="H2549" s="119">
        <v>8</v>
      </c>
      <c r="I2549" s="119" t="s">
        <v>194</v>
      </c>
      <c r="J2549" s="119">
        <v>2020</v>
      </c>
      <c r="K2549" s="120">
        <v>8.3007194396164632</v>
      </c>
    </row>
    <row r="2550" spans="1:11" x14ac:dyDescent="0.25">
      <c r="A2550" s="119" t="s">
        <v>1393</v>
      </c>
      <c r="B2550" s="119" t="s">
        <v>1394</v>
      </c>
      <c r="C2550" s="119" t="s">
        <v>233</v>
      </c>
      <c r="D2550" s="119" t="s">
        <v>1337</v>
      </c>
      <c r="E2550" s="119" t="s">
        <v>1338</v>
      </c>
      <c r="F2550" s="119"/>
      <c r="G2550" s="119" t="s">
        <v>1410</v>
      </c>
      <c r="H2550" s="119">
        <v>8</v>
      </c>
      <c r="I2550" s="119" t="s">
        <v>194</v>
      </c>
      <c r="J2550" s="119">
        <v>2030</v>
      </c>
      <c r="K2550" s="120">
        <v>8.3007194396164632</v>
      </c>
    </row>
    <row r="2551" spans="1:11" x14ac:dyDescent="0.25">
      <c r="A2551" s="119" t="s">
        <v>1393</v>
      </c>
      <c r="B2551" s="119" t="s">
        <v>1394</v>
      </c>
      <c r="C2551" s="119" t="s">
        <v>233</v>
      </c>
      <c r="D2551" s="119" t="s">
        <v>1337</v>
      </c>
      <c r="E2551" s="119" t="s">
        <v>1338</v>
      </c>
      <c r="F2551" s="119"/>
      <c r="G2551" s="119" t="s">
        <v>1410</v>
      </c>
      <c r="H2551" s="119">
        <v>8</v>
      </c>
      <c r="I2551" s="119" t="s">
        <v>194</v>
      </c>
      <c r="J2551" s="119">
        <v>2040</v>
      </c>
      <c r="K2551" s="120">
        <v>8.300719439616465</v>
      </c>
    </row>
    <row r="2552" spans="1:11" x14ac:dyDescent="0.25">
      <c r="A2552" s="119" t="s">
        <v>1393</v>
      </c>
      <c r="B2552" s="119" t="s">
        <v>1394</v>
      </c>
      <c r="C2552" s="119" t="s">
        <v>233</v>
      </c>
      <c r="D2552" s="119" t="s">
        <v>1337</v>
      </c>
      <c r="E2552" s="119" t="s">
        <v>1338</v>
      </c>
      <c r="F2552" s="119"/>
      <c r="G2552" s="119" t="s">
        <v>1410</v>
      </c>
      <c r="H2552" s="119">
        <v>8</v>
      </c>
      <c r="I2552" s="119" t="s">
        <v>194</v>
      </c>
      <c r="J2552" s="119">
        <v>2050</v>
      </c>
      <c r="K2552" s="120">
        <v>8.300719439616465</v>
      </c>
    </row>
    <row r="2553" spans="1:11" x14ac:dyDescent="0.25">
      <c r="A2553" s="119" t="s">
        <v>1393</v>
      </c>
      <c r="B2553" s="119" t="s">
        <v>1394</v>
      </c>
      <c r="C2553" s="119" t="s">
        <v>1245</v>
      </c>
      <c r="D2553" s="119" t="s">
        <v>1233</v>
      </c>
      <c r="E2553" s="119" t="s">
        <v>1074</v>
      </c>
      <c r="F2553" s="119"/>
      <c r="G2553" s="119"/>
      <c r="H2553" s="119"/>
      <c r="I2553" s="119" t="s">
        <v>194</v>
      </c>
      <c r="J2553" s="119">
        <v>2015</v>
      </c>
      <c r="K2553" s="120">
        <v>75</v>
      </c>
    </row>
    <row r="2554" spans="1:11" x14ac:dyDescent="0.25">
      <c r="A2554" s="119" t="s">
        <v>1393</v>
      </c>
      <c r="B2554" s="119" t="s">
        <v>1394</v>
      </c>
      <c r="C2554" s="119" t="s">
        <v>1245</v>
      </c>
      <c r="D2554" s="119" t="s">
        <v>1233</v>
      </c>
      <c r="E2554" s="119" t="s">
        <v>1074</v>
      </c>
      <c r="F2554" s="119"/>
      <c r="G2554" s="119"/>
      <c r="H2554" s="119"/>
      <c r="I2554" s="119" t="s">
        <v>194</v>
      </c>
      <c r="J2554" s="119">
        <v>2020</v>
      </c>
      <c r="K2554" s="120">
        <v>75</v>
      </c>
    </row>
    <row r="2555" spans="1:11" x14ac:dyDescent="0.25">
      <c r="A2555" s="119" t="s">
        <v>1393</v>
      </c>
      <c r="B2555" s="119" t="s">
        <v>1394</v>
      </c>
      <c r="C2555" s="119" t="s">
        <v>1245</v>
      </c>
      <c r="D2555" s="119" t="s">
        <v>1233</v>
      </c>
      <c r="E2555" s="119" t="s">
        <v>1074</v>
      </c>
      <c r="F2555" s="119"/>
      <c r="G2555" s="119"/>
      <c r="H2555" s="119"/>
      <c r="I2555" s="119" t="s">
        <v>194</v>
      </c>
      <c r="J2555" s="119">
        <v>2030</v>
      </c>
      <c r="K2555" s="120">
        <v>75</v>
      </c>
    </row>
    <row r="2556" spans="1:11" x14ac:dyDescent="0.25">
      <c r="A2556" s="119" t="s">
        <v>1393</v>
      </c>
      <c r="B2556" s="119" t="s">
        <v>1394</v>
      </c>
      <c r="C2556" s="119" t="s">
        <v>1245</v>
      </c>
      <c r="D2556" s="119" t="s">
        <v>1233</v>
      </c>
      <c r="E2556" s="119" t="s">
        <v>1074</v>
      </c>
      <c r="F2556" s="119"/>
      <c r="G2556" s="119"/>
      <c r="H2556" s="119"/>
      <c r="I2556" s="119" t="s">
        <v>194</v>
      </c>
      <c r="J2556" s="119">
        <v>2040</v>
      </c>
      <c r="K2556" s="120">
        <v>75</v>
      </c>
    </row>
    <row r="2557" spans="1:11" x14ac:dyDescent="0.25">
      <c r="A2557" s="119" t="s">
        <v>1393</v>
      </c>
      <c r="B2557" s="119" t="s">
        <v>1394</v>
      </c>
      <c r="C2557" s="119" t="s">
        <v>1245</v>
      </c>
      <c r="D2557" s="119" t="s">
        <v>1233</v>
      </c>
      <c r="E2557" s="119" t="s">
        <v>1074</v>
      </c>
      <c r="F2557" s="119"/>
      <c r="G2557" s="119"/>
      <c r="H2557" s="119"/>
      <c r="I2557" s="119" t="s">
        <v>194</v>
      </c>
      <c r="J2557" s="119">
        <v>2050</v>
      </c>
      <c r="K2557" s="120">
        <v>75</v>
      </c>
    </row>
    <row r="2558" spans="1:11" x14ac:dyDescent="0.25">
      <c r="A2558" s="119" t="s">
        <v>1393</v>
      </c>
      <c r="B2558" s="119" t="s">
        <v>1394</v>
      </c>
      <c r="C2558" s="119" t="s">
        <v>1245</v>
      </c>
      <c r="D2558" s="119" t="s">
        <v>1234</v>
      </c>
      <c r="E2558" s="119" t="s">
        <v>1074</v>
      </c>
      <c r="F2558" s="119"/>
      <c r="G2558" s="119"/>
      <c r="H2558" s="119"/>
      <c r="I2558" s="119" t="s">
        <v>194</v>
      </c>
      <c r="J2558" s="119">
        <v>2015</v>
      </c>
      <c r="K2558" s="120">
        <v>25</v>
      </c>
    </row>
    <row r="2559" spans="1:11" x14ac:dyDescent="0.25">
      <c r="A2559" s="119" t="s">
        <v>1393</v>
      </c>
      <c r="B2559" s="119" t="s">
        <v>1394</v>
      </c>
      <c r="C2559" s="119" t="s">
        <v>1245</v>
      </c>
      <c r="D2559" s="119" t="s">
        <v>1234</v>
      </c>
      <c r="E2559" s="119" t="s">
        <v>1074</v>
      </c>
      <c r="F2559" s="119"/>
      <c r="G2559" s="119"/>
      <c r="H2559" s="119"/>
      <c r="I2559" s="119" t="s">
        <v>194</v>
      </c>
      <c r="J2559" s="119">
        <v>2020</v>
      </c>
      <c r="K2559" s="120">
        <v>25</v>
      </c>
    </row>
    <row r="2560" spans="1:11" x14ac:dyDescent="0.25">
      <c r="A2560" s="119" t="s">
        <v>1393</v>
      </c>
      <c r="B2560" s="119" t="s">
        <v>1394</v>
      </c>
      <c r="C2560" s="119" t="s">
        <v>1245</v>
      </c>
      <c r="D2560" s="119" t="s">
        <v>1234</v>
      </c>
      <c r="E2560" s="119" t="s">
        <v>1074</v>
      </c>
      <c r="F2560" s="119"/>
      <c r="G2560" s="119"/>
      <c r="H2560" s="119"/>
      <c r="I2560" s="119" t="s">
        <v>194</v>
      </c>
      <c r="J2560" s="119">
        <v>2030</v>
      </c>
      <c r="K2560" s="120">
        <v>25</v>
      </c>
    </row>
    <row r="2561" spans="1:11" x14ac:dyDescent="0.25">
      <c r="A2561" s="119" t="s">
        <v>1393</v>
      </c>
      <c r="B2561" s="119" t="s">
        <v>1394</v>
      </c>
      <c r="C2561" s="119" t="s">
        <v>1245</v>
      </c>
      <c r="D2561" s="119" t="s">
        <v>1234</v>
      </c>
      <c r="E2561" s="119" t="s">
        <v>1074</v>
      </c>
      <c r="F2561" s="119"/>
      <c r="G2561" s="119"/>
      <c r="H2561" s="119"/>
      <c r="I2561" s="119" t="s">
        <v>194</v>
      </c>
      <c r="J2561" s="119">
        <v>2040</v>
      </c>
      <c r="K2561" s="120">
        <v>25</v>
      </c>
    </row>
    <row r="2562" spans="1:11" x14ac:dyDescent="0.25">
      <c r="A2562" s="119" t="s">
        <v>1393</v>
      </c>
      <c r="B2562" s="119" t="s">
        <v>1394</v>
      </c>
      <c r="C2562" s="119" t="s">
        <v>1245</v>
      </c>
      <c r="D2562" s="119" t="s">
        <v>1234</v>
      </c>
      <c r="E2562" s="119" t="s">
        <v>1074</v>
      </c>
      <c r="F2562" s="119"/>
      <c r="G2562" s="119"/>
      <c r="H2562" s="119"/>
      <c r="I2562" s="119" t="s">
        <v>194</v>
      </c>
      <c r="J2562" s="119">
        <v>2050</v>
      </c>
      <c r="K2562" s="120">
        <v>25</v>
      </c>
    </row>
    <row r="2563" spans="1:11" x14ac:dyDescent="0.25">
      <c r="A2563" s="119" t="s">
        <v>1393</v>
      </c>
      <c r="B2563" s="119" t="s">
        <v>1394</v>
      </c>
      <c r="C2563" s="119" t="s">
        <v>1245</v>
      </c>
      <c r="D2563" s="119" t="s">
        <v>1411</v>
      </c>
      <c r="E2563" s="119" t="s">
        <v>1409</v>
      </c>
      <c r="F2563" s="119"/>
      <c r="G2563" s="119" t="s">
        <v>238</v>
      </c>
      <c r="H2563" s="119">
        <v>8</v>
      </c>
      <c r="I2563" s="119" t="s">
        <v>987</v>
      </c>
      <c r="J2563" s="119">
        <v>2020</v>
      </c>
      <c r="K2563" s="120">
        <v>0.95</v>
      </c>
    </row>
    <row r="2564" spans="1:11" x14ac:dyDescent="0.25">
      <c r="A2564" s="119" t="s">
        <v>1393</v>
      </c>
      <c r="B2564" s="119" t="s">
        <v>1394</v>
      </c>
      <c r="C2564" s="119" t="s">
        <v>1245</v>
      </c>
      <c r="D2564" s="119" t="s">
        <v>1411</v>
      </c>
      <c r="E2564" s="119" t="s">
        <v>1409</v>
      </c>
      <c r="F2564" s="119"/>
      <c r="G2564" s="119" t="s">
        <v>238</v>
      </c>
      <c r="H2564" s="119">
        <v>8</v>
      </c>
      <c r="I2564" s="119" t="s">
        <v>987</v>
      </c>
      <c r="J2564" s="119">
        <v>2050</v>
      </c>
      <c r="K2564" s="120">
        <v>0.95</v>
      </c>
    </row>
    <row r="2565" spans="1:11" x14ac:dyDescent="0.25">
      <c r="A2565" s="119" t="s">
        <v>1393</v>
      </c>
      <c r="B2565" s="119" t="s">
        <v>1394</v>
      </c>
      <c r="C2565" s="119" t="s">
        <v>1245</v>
      </c>
      <c r="D2565" s="119" t="s">
        <v>1411</v>
      </c>
      <c r="E2565" s="119" t="s">
        <v>1409</v>
      </c>
      <c r="F2565" s="119"/>
      <c r="G2565" s="119" t="s">
        <v>238</v>
      </c>
      <c r="H2565" s="119">
        <v>8</v>
      </c>
      <c r="I2565" s="119" t="s">
        <v>988</v>
      </c>
      <c r="J2565" s="119">
        <v>2020</v>
      </c>
      <c r="K2565" s="120">
        <v>1.25</v>
      </c>
    </row>
    <row r="2566" spans="1:11" x14ac:dyDescent="0.25">
      <c r="A2566" s="119" t="s">
        <v>1393</v>
      </c>
      <c r="B2566" s="119" t="s">
        <v>1394</v>
      </c>
      <c r="C2566" s="119" t="s">
        <v>1245</v>
      </c>
      <c r="D2566" s="119" t="s">
        <v>1411</v>
      </c>
      <c r="E2566" s="119" t="s">
        <v>1409</v>
      </c>
      <c r="F2566" s="119"/>
      <c r="G2566" s="119" t="s">
        <v>238</v>
      </c>
      <c r="H2566" s="119">
        <v>8</v>
      </c>
      <c r="I2566" s="119" t="s">
        <v>988</v>
      </c>
      <c r="J2566" s="119">
        <v>2050</v>
      </c>
      <c r="K2566" s="120">
        <v>1.25</v>
      </c>
    </row>
    <row r="2567" spans="1:11" x14ac:dyDescent="0.25">
      <c r="A2567" s="119" t="s">
        <v>1393</v>
      </c>
      <c r="B2567" s="119" t="s">
        <v>1394</v>
      </c>
      <c r="C2567" s="119" t="s">
        <v>1245</v>
      </c>
      <c r="D2567" s="119" t="s">
        <v>1411</v>
      </c>
      <c r="E2567" s="119" t="s">
        <v>1409</v>
      </c>
      <c r="F2567" s="119"/>
      <c r="G2567" s="119" t="s">
        <v>238</v>
      </c>
      <c r="H2567" s="119">
        <v>8</v>
      </c>
      <c r="I2567" s="119" t="s">
        <v>194</v>
      </c>
      <c r="J2567" s="119">
        <v>2015</v>
      </c>
      <c r="K2567" s="120">
        <v>6.0759493670886067E-2</v>
      </c>
    </row>
    <row r="2568" spans="1:11" x14ac:dyDescent="0.25">
      <c r="A2568" s="119" t="s">
        <v>1393</v>
      </c>
      <c r="B2568" s="119" t="s">
        <v>1394</v>
      </c>
      <c r="C2568" s="119" t="s">
        <v>1245</v>
      </c>
      <c r="D2568" s="119" t="s">
        <v>1411</v>
      </c>
      <c r="E2568" s="119" t="s">
        <v>1409</v>
      </c>
      <c r="F2568" s="119"/>
      <c r="G2568" s="119" t="s">
        <v>238</v>
      </c>
      <c r="H2568" s="119">
        <v>8</v>
      </c>
      <c r="I2568" s="119" t="s">
        <v>194</v>
      </c>
      <c r="J2568" s="119">
        <v>2020</v>
      </c>
      <c r="K2568" s="120">
        <v>6.0759493670886067E-2</v>
      </c>
    </row>
    <row r="2569" spans="1:11" x14ac:dyDescent="0.25">
      <c r="A2569" s="119" t="s">
        <v>1393</v>
      </c>
      <c r="B2569" s="119" t="s">
        <v>1394</v>
      </c>
      <c r="C2569" s="119" t="s">
        <v>1245</v>
      </c>
      <c r="D2569" s="119" t="s">
        <v>1411</v>
      </c>
      <c r="E2569" s="119" t="s">
        <v>1409</v>
      </c>
      <c r="F2569" s="119"/>
      <c r="G2569" s="119" t="s">
        <v>238</v>
      </c>
      <c r="H2569" s="119">
        <v>8</v>
      </c>
      <c r="I2569" s="119" t="s">
        <v>194</v>
      </c>
      <c r="J2569" s="119">
        <v>2030</v>
      </c>
      <c r="K2569" s="120">
        <v>6.0759493670886067E-2</v>
      </c>
    </row>
    <row r="2570" spans="1:11" x14ac:dyDescent="0.25">
      <c r="A2570" s="119" t="s">
        <v>1393</v>
      </c>
      <c r="B2570" s="119" t="s">
        <v>1394</v>
      </c>
      <c r="C2570" s="119" t="s">
        <v>1245</v>
      </c>
      <c r="D2570" s="119" t="s">
        <v>1411</v>
      </c>
      <c r="E2570" s="119" t="s">
        <v>1409</v>
      </c>
      <c r="F2570" s="119"/>
      <c r="G2570" s="119" t="s">
        <v>238</v>
      </c>
      <c r="H2570" s="119">
        <v>8</v>
      </c>
      <c r="I2570" s="119" t="s">
        <v>194</v>
      </c>
      <c r="J2570" s="119">
        <v>2040</v>
      </c>
      <c r="K2570" s="120">
        <v>6.0759493670886067E-2</v>
      </c>
    </row>
    <row r="2571" spans="1:11" x14ac:dyDescent="0.25">
      <c r="A2571" s="119" t="s">
        <v>1393</v>
      </c>
      <c r="B2571" s="119" t="s">
        <v>1394</v>
      </c>
      <c r="C2571" s="119" t="s">
        <v>1245</v>
      </c>
      <c r="D2571" s="119" t="s">
        <v>1411</v>
      </c>
      <c r="E2571" s="119" t="s">
        <v>1409</v>
      </c>
      <c r="F2571" s="119"/>
      <c r="G2571" s="119" t="s">
        <v>238</v>
      </c>
      <c r="H2571" s="119">
        <v>8</v>
      </c>
      <c r="I2571" s="119" t="s">
        <v>194</v>
      </c>
      <c r="J2571" s="119">
        <v>2050</v>
      </c>
      <c r="K2571" s="120">
        <v>6.0759493670886067E-2</v>
      </c>
    </row>
    <row r="2572" spans="1:11" x14ac:dyDescent="0.25">
      <c r="A2572" s="119" t="s">
        <v>1393</v>
      </c>
      <c r="B2572" s="119" t="s">
        <v>1394</v>
      </c>
      <c r="C2572" s="119" t="s">
        <v>1245</v>
      </c>
      <c r="D2572" s="119" t="s">
        <v>1247</v>
      </c>
      <c r="E2572" s="119" t="s">
        <v>1248</v>
      </c>
      <c r="F2572" s="119"/>
      <c r="G2572" s="119"/>
      <c r="H2572" s="119"/>
      <c r="I2572" s="119" t="s">
        <v>194</v>
      </c>
      <c r="J2572" s="119">
        <v>2015</v>
      </c>
      <c r="K2572" s="120">
        <v>0.79</v>
      </c>
    </row>
    <row r="2573" spans="1:11" x14ac:dyDescent="0.25">
      <c r="A2573" s="119" t="s">
        <v>1393</v>
      </c>
      <c r="B2573" s="119" t="s">
        <v>1394</v>
      </c>
      <c r="C2573" s="119" t="s">
        <v>1245</v>
      </c>
      <c r="D2573" s="119" t="s">
        <v>1247</v>
      </c>
      <c r="E2573" s="119" t="s">
        <v>1248</v>
      </c>
      <c r="F2573" s="119"/>
      <c r="G2573" s="119"/>
      <c r="H2573" s="119"/>
      <c r="I2573" s="119" t="s">
        <v>194</v>
      </c>
      <c r="J2573" s="119">
        <v>2020</v>
      </c>
      <c r="K2573" s="120">
        <v>0.79</v>
      </c>
    </row>
    <row r="2574" spans="1:11" x14ac:dyDescent="0.25">
      <c r="A2574" s="119" t="s">
        <v>1393</v>
      </c>
      <c r="B2574" s="119" t="s">
        <v>1394</v>
      </c>
      <c r="C2574" s="119" t="s">
        <v>1245</v>
      </c>
      <c r="D2574" s="119" t="s">
        <v>1247</v>
      </c>
      <c r="E2574" s="119" t="s">
        <v>1248</v>
      </c>
      <c r="F2574" s="119"/>
      <c r="G2574" s="119"/>
      <c r="H2574" s="119"/>
      <c r="I2574" s="119" t="s">
        <v>194</v>
      </c>
      <c r="J2574" s="119">
        <v>2030</v>
      </c>
      <c r="K2574" s="120">
        <v>0.79</v>
      </c>
    </row>
    <row r="2575" spans="1:11" x14ac:dyDescent="0.25">
      <c r="A2575" s="119" t="s">
        <v>1393</v>
      </c>
      <c r="B2575" s="119" t="s">
        <v>1394</v>
      </c>
      <c r="C2575" s="119" t="s">
        <v>1245</v>
      </c>
      <c r="D2575" s="119" t="s">
        <v>1247</v>
      </c>
      <c r="E2575" s="119" t="s">
        <v>1248</v>
      </c>
      <c r="F2575" s="119"/>
      <c r="G2575" s="119"/>
      <c r="H2575" s="119"/>
      <c r="I2575" s="119" t="s">
        <v>194</v>
      </c>
      <c r="J2575" s="119">
        <v>2040</v>
      </c>
      <c r="K2575" s="120">
        <v>0.79</v>
      </c>
    </row>
    <row r="2576" spans="1:11" x14ac:dyDescent="0.25">
      <c r="A2576" s="119" t="s">
        <v>1393</v>
      </c>
      <c r="B2576" s="119" t="s">
        <v>1394</v>
      </c>
      <c r="C2576" s="119" t="s">
        <v>1245</v>
      </c>
      <c r="D2576" s="119" t="s">
        <v>1247</v>
      </c>
      <c r="E2576" s="119" t="s">
        <v>1248</v>
      </c>
      <c r="F2576" s="119"/>
      <c r="G2576" s="119"/>
      <c r="H2576" s="119"/>
      <c r="I2576" s="119" t="s">
        <v>194</v>
      </c>
      <c r="J2576" s="119">
        <v>2050</v>
      </c>
      <c r="K2576" s="120">
        <v>0.79</v>
      </c>
    </row>
    <row r="2577" spans="1:11" x14ac:dyDescent="0.25">
      <c r="A2577" s="119" t="s">
        <v>1393</v>
      </c>
      <c r="B2577" s="119" t="s">
        <v>1394</v>
      </c>
      <c r="C2577" s="119" t="s">
        <v>1245</v>
      </c>
      <c r="D2577" s="119" t="s">
        <v>1374</v>
      </c>
      <c r="E2577" s="119" t="s">
        <v>1082</v>
      </c>
      <c r="F2577" s="119"/>
      <c r="G2577" s="119"/>
      <c r="H2577" s="119"/>
      <c r="I2577" s="119" t="s">
        <v>194</v>
      </c>
      <c r="J2577" s="119">
        <v>2015</v>
      </c>
      <c r="K2577" s="120">
        <v>26.9</v>
      </c>
    </row>
    <row r="2578" spans="1:11" x14ac:dyDescent="0.25">
      <c r="A2578" s="119" t="s">
        <v>1393</v>
      </c>
      <c r="B2578" s="119" t="s">
        <v>1394</v>
      </c>
      <c r="C2578" s="119" t="s">
        <v>1245</v>
      </c>
      <c r="D2578" s="119" t="s">
        <v>1374</v>
      </c>
      <c r="E2578" s="119" t="s">
        <v>1082</v>
      </c>
      <c r="F2578" s="119"/>
      <c r="G2578" s="119"/>
      <c r="H2578" s="119"/>
      <c r="I2578" s="119" t="s">
        <v>194</v>
      </c>
      <c r="J2578" s="119">
        <v>2020</v>
      </c>
      <c r="K2578" s="120">
        <v>26.9</v>
      </c>
    </row>
    <row r="2579" spans="1:11" x14ac:dyDescent="0.25">
      <c r="A2579" s="119" t="s">
        <v>1393</v>
      </c>
      <c r="B2579" s="119" t="s">
        <v>1394</v>
      </c>
      <c r="C2579" s="119" t="s">
        <v>1245</v>
      </c>
      <c r="D2579" s="119" t="s">
        <v>1374</v>
      </c>
      <c r="E2579" s="119" t="s">
        <v>1082</v>
      </c>
      <c r="F2579" s="119"/>
      <c r="G2579" s="119"/>
      <c r="H2579" s="119"/>
      <c r="I2579" s="119" t="s">
        <v>194</v>
      </c>
      <c r="J2579" s="119">
        <v>2030</v>
      </c>
      <c r="K2579" s="120">
        <v>26.9</v>
      </c>
    </row>
    <row r="2580" spans="1:11" x14ac:dyDescent="0.25">
      <c r="A2580" s="119" t="s">
        <v>1393</v>
      </c>
      <c r="B2580" s="119" t="s">
        <v>1394</v>
      </c>
      <c r="C2580" s="119" t="s">
        <v>1245</v>
      </c>
      <c r="D2580" s="119" t="s">
        <v>1374</v>
      </c>
      <c r="E2580" s="119" t="s">
        <v>1082</v>
      </c>
      <c r="F2580" s="119"/>
      <c r="G2580" s="119"/>
      <c r="H2580" s="119"/>
      <c r="I2580" s="119" t="s">
        <v>194</v>
      </c>
      <c r="J2580" s="119">
        <v>2040</v>
      </c>
      <c r="K2580" s="120">
        <v>26.9</v>
      </c>
    </row>
    <row r="2581" spans="1:11" x14ac:dyDescent="0.25">
      <c r="A2581" s="119" t="s">
        <v>1393</v>
      </c>
      <c r="B2581" s="119" t="s">
        <v>1394</v>
      </c>
      <c r="C2581" s="119" t="s">
        <v>1245</v>
      </c>
      <c r="D2581" s="119" t="s">
        <v>1374</v>
      </c>
      <c r="E2581" s="119" t="s">
        <v>1082</v>
      </c>
      <c r="F2581" s="119"/>
      <c r="G2581" s="119"/>
      <c r="H2581" s="119"/>
      <c r="I2581" s="119" t="s">
        <v>194</v>
      </c>
      <c r="J2581" s="119">
        <v>2050</v>
      </c>
      <c r="K2581" s="120">
        <v>26.9</v>
      </c>
    </row>
    <row r="2582" spans="1:11" x14ac:dyDescent="0.25">
      <c r="A2582" s="119" t="s">
        <v>1393</v>
      </c>
      <c r="B2582" s="119" t="s">
        <v>1394</v>
      </c>
      <c r="C2582" s="119" t="s">
        <v>1245</v>
      </c>
      <c r="D2582" s="119" t="s">
        <v>1412</v>
      </c>
      <c r="E2582" s="119" t="s">
        <v>1409</v>
      </c>
      <c r="F2582" s="119"/>
      <c r="G2582" s="119" t="s">
        <v>1407</v>
      </c>
      <c r="H2582" s="119">
        <v>10</v>
      </c>
      <c r="I2582" s="119" t="s">
        <v>987</v>
      </c>
      <c r="J2582" s="119">
        <v>2020</v>
      </c>
      <c r="K2582" s="120">
        <v>0.95</v>
      </c>
    </row>
    <row r="2583" spans="1:11" x14ac:dyDescent="0.25">
      <c r="A2583" s="119" t="s">
        <v>1393</v>
      </c>
      <c r="B2583" s="119" t="s">
        <v>1394</v>
      </c>
      <c r="C2583" s="119" t="s">
        <v>1245</v>
      </c>
      <c r="D2583" s="119" t="s">
        <v>1412</v>
      </c>
      <c r="E2583" s="119" t="s">
        <v>1409</v>
      </c>
      <c r="F2583" s="119"/>
      <c r="G2583" s="119" t="s">
        <v>1407</v>
      </c>
      <c r="H2583" s="119">
        <v>10</v>
      </c>
      <c r="I2583" s="119" t="s">
        <v>987</v>
      </c>
      <c r="J2583" s="119">
        <v>2050</v>
      </c>
      <c r="K2583" s="120">
        <v>0.95</v>
      </c>
    </row>
    <row r="2584" spans="1:11" x14ac:dyDescent="0.25">
      <c r="A2584" s="119" t="s">
        <v>1393</v>
      </c>
      <c r="B2584" s="119" t="s">
        <v>1394</v>
      </c>
      <c r="C2584" s="119" t="s">
        <v>1245</v>
      </c>
      <c r="D2584" s="119" t="s">
        <v>1412</v>
      </c>
      <c r="E2584" s="119" t="s">
        <v>1409</v>
      </c>
      <c r="F2584" s="119"/>
      <c r="G2584" s="119" t="s">
        <v>1407</v>
      </c>
      <c r="H2584" s="119">
        <v>10</v>
      </c>
      <c r="I2584" s="119" t="s">
        <v>988</v>
      </c>
      <c r="J2584" s="119">
        <v>2020</v>
      </c>
      <c r="K2584" s="120">
        <v>1.25</v>
      </c>
    </row>
    <row r="2585" spans="1:11" x14ac:dyDescent="0.25">
      <c r="A2585" s="119" t="s">
        <v>1393</v>
      </c>
      <c r="B2585" s="119" t="s">
        <v>1394</v>
      </c>
      <c r="C2585" s="119" t="s">
        <v>1245</v>
      </c>
      <c r="D2585" s="119" t="s">
        <v>1412</v>
      </c>
      <c r="E2585" s="119" t="s">
        <v>1409</v>
      </c>
      <c r="F2585" s="119"/>
      <c r="G2585" s="119" t="s">
        <v>1407</v>
      </c>
      <c r="H2585" s="119">
        <v>10</v>
      </c>
      <c r="I2585" s="119" t="s">
        <v>988</v>
      </c>
      <c r="J2585" s="119">
        <v>2050</v>
      </c>
      <c r="K2585" s="120">
        <v>1.25</v>
      </c>
    </row>
    <row r="2586" spans="1:11" x14ac:dyDescent="0.25">
      <c r="A2586" s="119" t="s">
        <v>1393</v>
      </c>
      <c r="B2586" s="119" t="s">
        <v>1394</v>
      </c>
      <c r="C2586" s="119" t="s">
        <v>1245</v>
      </c>
      <c r="D2586" s="119" t="s">
        <v>1412</v>
      </c>
      <c r="E2586" s="119" t="s">
        <v>1409</v>
      </c>
      <c r="F2586" s="119"/>
      <c r="G2586" s="119" t="s">
        <v>1407</v>
      </c>
      <c r="H2586" s="119">
        <v>10</v>
      </c>
      <c r="I2586" s="119" t="s">
        <v>194</v>
      </c>
      <c r="J2586" s="119">
        <v>2015</v>
      </c>
      <c r="K2586" s="120">
        <v>0.64556962025316456</v>
      </c>
    </row>
    <row r="2587" spans="1:11" x14ac:dyDescent="0.25">
      <c r="A2587" s="119" t="s">
        <v>1393</v>
      </c>
      <c r="B2587" s="119" t="s">
        <v>1394</v>
      </c>
      <c r="C2587" s="119" t="s">
        <v>1245</v>
      </c>
      <c r="D2587" s="119" t="s">
        <v>1412</v>
      </c>
      <c r="E2587" s="119" t="s">
        <v>1409</v>
      </c>
      <c r="F2587" s="119"/>
      <c r="G2587" s="119" t="s">
        <v>1407</v>
      </c>
      <c r="H2587" s="119">
        <v>10</v>
      </c>
      <c r="I2587" s="119" t="s">
        <v>194</v>
      </c>
      <c r="J2587" s="119">
        <v>2020</v>
      </c>
      <c r="K2587" s="120">
        <v>0.63291139240506322</v>
      </c>
    </row>
    <row r="2588" spans="1:11" x14ac:dyDescent="0.25">
      <c r="A2588" s="119" t="s">
        <v>1393</v>
      </c>
      <c r="B2588" s="119" t="s">
        <v>1394</v>
      </c>
      <c r="C2588" s="119" t="s">
        <v>1245</v>
      </c>
      <c r="D2588" s="119" t="s">
        <v>1412</v>
      </c>
      <c r="E2588" s="119" t="s">
        <v>1409</v>
      </c>
      <c r="F2588" s="119"/>
      <c r="G2588" s="119" t="s">
        <v>1407</v>
      </c>
      <c r="H2588" s="119">
        <v>10</v>
      </c>
      <c r="I2588" s="119" t="s">
        <v>194</v>
      </c>
      <c r="J2588" s="119">
        <v>2030</v>
      </c>
      <c r="K2588" s="120">
        <v>0.60759493670886067</v>
      </c>
    </row>
    <row r="2589" spans="1:11" x14ac:dyDescent="0.25">
      <c r="A2589" s="119" t="s">
        <v>1393</v>
      </c>
      <c r="B2589" s="119" t="s">
        <v>1394</v>
      </c>
      <c r="C2589" s="119" t="s">
        <v>1245</v>
      </c>
      <c r="D2589" s="119" t="s">
        <v>1412</v>
      </c>
      <c r="E2589" s="119" t="s">
        <v>1409</v>
      </c>
      <c r="F2589" s="119"/>
      <c r="G2589" s="119" t="s">
        <v>1407</v>
      </c>
      <c r="H2589" s="119">
        <v>10</v>
      </c>
      <c r="I2589" s="119" t="s">
        <v>194</v>
      </c>
      <c r="J2589" s="119">
        <v>2040</v>
      </c>
      <c r="K2589" s="120">
        <v>0.59</v>
      </c>
    </row>
    <row r="2590" spans="1:11" x14ac:dyDescent="0.25">
      <c r="A2590" s="119" t="s">
        <v>1393</v>
      </c>
      <c r="B2590" s="119" t="s">
        <v>1394</v>
      </c>
      <c r="C2590" s="119" t="s">
        <v>1245</v>
      </c>
      <c r="D2590" s="119" t="s">
        <v>1412</v>
      </c>
      <c r="E2590" s="119" t="s">
        <v>1409</v>
      </c>
      <c r="F2590" s="119"/>
      <c r="G2590" s="119" t="s">
        <v>1407</v>
      </c>
      <c r="H2590" s="119">
        <v>10</v>
      </c>
      <c r="I2590" s="119" t="s">
        <v>194</v>
      </c>
      <c r="J2590" s="119">
        <v>2050</v>
      </c>
      <c r="K2590" s="120">
        <v>0.58227848101265822</v>
      </c>
    </row>
    <row r="2591" spans="1:11" x14ac:dyDescent="0.25">
      <c r="A2591" s="119" t="s">
        <v>1393</v>
      </c>
      <c r="B2591" s="119" t="s">
        <v>1394</v>
      </c>
      <c r="C2591" s="119" t="s">
        <v>1245</v>
      </c>
      <c r="D2591" s="119" t="s">
        <v>1408</v>
      </c>
      <c r="E2591" s="119" t="s">
        <v>1409</v>
      </c>
      <c r="F2591" s="119"/>
      <c r="G2591" s="119" t="s">
        <v>392</v>
      </c>
      <c r="H2591" s="119"/>
      <c r="I2591" s="119" t="s">
        <v>194</v>
      </c>
      <c r="J2591" s="119">
        <v>2015</v>
      </c>
      <c r="K2591" s="120">
        <v>0</v>
      </c>
    </row>
    <row r="2592" spans="1:11" x14ac:dyDescent="0.25">
      <c r="A2592" s="119" t="s">
        <v>1393</v>
      </c>
      <c r="B2592" s="119" t="s">
        <v>1394</v>
      </c>
      <c r="C2592" s="119" t="s">
        <v>1245</v>
      </c>
      <c r="D2592" s="119" t="s">
        <v>1408</v>
      </c>
      <c r="E2592" s="119" t="s">
        <v>1409</v>
      </c>
      <c r="F2592" s="119"/>
      <c r="G2592" s="119" t="s">
        <v>392</v>
      </c>
      <c r="H2592" s="119"/>
      <c r="I2592" s="119" t="s">
        <v>194</v>
      </c>
      <c r="J2592" s="119">
        <v>2020</v>
      </c>
      <c r="K2592" s="120">
        <v>0</v>
      </c>
    </row>
    <row r="2593" spans="1:11" x14ac:dyDescent="0.25">
      <c r="A2593" s="119" t="s">
        <v>1393</v>
      </c>
      <c r="B2593" s="119" t="s">
        <v>1394</v>
      </c>
      <c r="C2593" s="119" t="s">
        <v>1245</v>
      </c>
      <c r="D2593" s="119" t="s">
        <v>1408</v>
      </c>
      <c r="E2593" s="119" t="s">
        <v>1409</v>
      </c>
      <c r="F2593" s="119"/>
      <c r="G2593" s="119" t="s">
        <v>392</v>
      </c>
      <c r="H2593" s="119"/>
      <c r="I2593" s="119" t="s">
        <v>194</v>
      </c>
      <c r="J2593" s="119">
        <v>2030</v>
      </c>
      <c r="K2593" s="120">
        <v>0</v>
      </c>
    </row>
    <row r="2594" spans="1:11" x14ac:dyDescent="0.25">
      <c r="A2594" s="119" t="s">
        <v>1393</v>
      </c>
      <c r="B2594" s="119" t="s">
        <v>1394</v>
      </c>
      <c r="C2594" s="119" t="s">
        <v>1245</v>
      </c>
      <c r="D2594" s="119" t="s">
        <v>1408</v>
      </c>
      <c r="E2594" s="119" t="s">
        <v>1409</v>
      </c>
      <c r="F2594" s="119"/>
      <c r="G2594" s="119" t="s">
        <v>392</v>
      </c>
      <c r="H2594" s="119"/>
      <c r="I2594" s="119" t="s">
        <v>194</v>
      </c>
      <c r="J2594" s="119">
        <v>2040</v>
      </c>
      <c r="K2594" s="120">
        <v>0</v>
      </c>
    </row>
    <row r="2595" spans="1:11" x14ac:dyDescent="0.25">
      <c r="A2595" s="119" t="s">
        <v>1393</v>
      </c>
      <c r="B2595" s="119" t="s">
        <v>1394</v>
      </c>
      <c r="C2595" s="119" t="s">
        <v>1245</v>
      </c>
      <c r="D2595" s="119" t="s">
        <v>1408</v>
      </c>
      <c r="E2595" s="119" t="s">
        <v>1409</v>
      </c>
      <c r="F2595" s="119"/>
      <c r="G2595" s="119" t="s">
        <v>392</v>
      </c>
      <c r="H2595" s="119"/>
      <c r="I2595" s="119" t="s">
        <v>194</v>
      </c>
      <c r="J2595" s="119">
        <v>2050</v>
      </c>
      <c r="K2595" s="120">
        <v>0</v>
      </c>
    </row>
    <row r="2596" spans="1:11" x14ac:dyDescent="0.25">
      <c r="A2596" s="119" t="s">
        <v>1393</v>
      </c>
      <c r="B2596" s="119" t="s">
        <v>1394</v>
      </c>
      <c r="C2596" s="119" t="s">
        <v>1245</v>
      </c>
      <c r="D2596" s="119" t="s">
        <v>1413</v>
      </c>
      <c r="E2596" s="119" t="s">
        <v>1409</v>
      </c>
      <c r="F2596" s="119"/>
      <c r="G2596" s="119" t="s">
        <v>1410</v>
      </c>
      <c r="H2596" s="119">
        <v>8</v>
      </c>
      <c r="I2596" s="119" t="s">
        <v>987</v>
      </c>
      <c r="J2596" s="119">
        <v>2020</v>
      </c>
      <c r="K2596" s="120">
        <v>0.9</v>
      </c>
    </row>
    <row r="2597" spans="1:11" x14ac:dyDescent="0.25">
      <c r="A2597" s="119" t="s">
        <v>1393</v>
      </c>
      <c r="B2597" s="119" t="s">
        <v>1394</v>
      </c>
      <c r="C2597" s="119" t="s">
        <v>1245</v>
      </c>
      <c r="D2597" s="119" t="s">
        <v>1413</v>
      </c>
      <c r="E2597" s="119" t="s">
        <v>1409</v>
      </c>
      <c r="F2597" s="119"/>
      <c r="G2597" s="119" t="s">
        <v>1410</v>
      </c>
      <c r="H2597" s="119">
        <v>8</v>
      </c>
      <c r="I2597" s="119" t="s">
        <v>987</v>
      </c>
      <c r="J2597" s="119">
        <v>2050</v>
      </c>
      <c r="K2597" s="120">
        <v>0.9</v>
      </c>
    </row>
    <row r="2598" spans="1:11" x14ac:dyDescent="0.25">
      <c r="A2598" s="119" t="s">
        <v>1393</v>
      </c>
      <c r="B2598" s="119" t="s">
        <v>1394</v>
      </c>
      <c r="C2598" s="119" t="s">
        <v>1245</v>
      </c>
      <c r="D2598" s="119" t="s">
        <v>1413</v>
      </c>
      <c r="E2598" s="119" t="s">
        <v>1409</v>
      </c>
      <c r="F2598" s="119"/>
      <c r="G2598" s="119" t="s">
        <v>1410</v>
      </c>
      <c r="H2598" s="119">
        <v>8</v>
      </c>
      <c r="I2598" s="119" t="s">
        <v>988</v>
      </c>
      <c r="J2598" s="119">
        <v>2020</v>
      </c>
      <c r="K2598" s="120">
        <v>1.1000000000000001</v>
      </c>
    </row>
    <row r="2599" spans="1:11" x14ac:dyDescent="0.25">
      <c r="A2599" s="119" t="s">
        <v>1393</v>
      </c>
      <c r="B2599" s="119" t="s">
        <v>1394</v>
      </c>
      <c r="C2599" s="119" t="s">
        <v>1245</v>
      </c>
      <c r="D2599" s="119" t="s">
        <v>1413</v>
      </c>
      <c r="E2599" s="119" t="s">
        <v>1409</v>
      </c>
      <c r="F2599" s="119"/>
      <c r="G2599" s="119" t="s">
        <v>1410</v>
      </c>
      <c r="H2599" s="119">
        <v>8</v>
      </c>
      <c r="I2599" s="119" t="s">
        <v>988</v>
      </c>
      <c r="J2599" s="119">
        <v>2050</v>
      </c>
      <c r="K2599" s="120">
        <v>1.1000000000000001</v>
      </c>
    </row>
    <row r="2600" spans="1:11" x14ac:dyDescent="0.25">
      <c r="A2600" s="119" t="s">
        <v>1393</v>
      </c>
      <c r="B2600" s="119" t="s">
        <v>1394</v>
      </c>
      <c r="C2600" s="119" t="s">
        <v>1245</v>
      </c>
      <c r="D2600" s="119" t="s">
        <v>1413</v>
      </c>
      <c r="E2600" s="119" t="s">
        <v>1409</v>
      </c>
      <c r="F2600" s="119"/>
      <c r="G2600" s="119" t="s">
        <v>1410</v>
      </c>
      <c r="H2600" s="119">
        <v>8</v>
      </c>
      <c r="I2600" s="119" t="s">
        <v>194</v>
      </c>
      <c r="J2600" s="119">
        <v>2015</v>
      </c>
      <c r="K2600" s="120">
        <v>6.20253164556962E-2</v>
      </c>
    </row>
    <row r="2601" spans="1:11" x14ac:dyDescent="0.25">
      <c r="A2601" s="119" t="s">
        <v>1393</v>
      </c>
      <c r="B2601" s="119" t="s">
        <v>1394</v>
      </c>
      <c r="C2601" s="119" t="s">
        <v>1245</v>
      </c>
      <c r="D2601" s="119" t="s">
        <v>1413</v>
      </c>
      <c r="E2601" s="119" t="s">
        <v>1409</v>
      </c>
      <c r="F2601" s="119"/>
      <c r="G2601" s="119" t="s">
        <v>1410</v>
      </c>
      <c r="H2601" s="119">
        <v>8</v>
      </c>
      <c r="I2601" s="119" t="s">
        <v>194</v>
      </c>
      <c r="J2601" s="119">
        <v>2020</v>
      </c>
      <c r="K2601" s="120">
        <v>6.20253164556962E-2</v>
      </c>
    </row>
    <row r="2602" spans="1:11" x14ac:dyDescent="0.25">
      <c r="A2602" s="119" t="s">
        <v>1393</v>
      </c>
      <c r="B2602" s="119" t="s">
        <v>1394</v>
      </c>
      <c r="C2602" s="119" t="s">
        <v>1245</v>
      </c>
      <c r="D2602" s="119" t="s">
        <v>1413</v>
      </c>
      <c r="E2602" s="119" t="s">
        <v>1409</v>
      </c>
      <c r="F2602" s="119"/>
      <c r="G2602" s="119" t="s">
        <v>1410</v>
      </c>
      <c r="H2602" s="119">
        <v>8</v>
      </c>
      <c r="I2602" s="119" t="s">
        <v>194</v>
      </c>
      <c r="J2602" s="119">
        <v>2030</v>
      </c>
      <c r="K2602" s="120">
        <v>6.20253164556962E-2</v>
      </c>
    </row>
    <row r="2603" spans="1:11" x14ac:dyDescent="0.25">
      <c r="A2603" s="119" t="s">
        <v>1393</v>
      </c>
      <c r="B2603" s="119" t="s">
        <v>1394</v>
      </c>
      <c r="C2603" s="119" t="s">
        <v>1245</v>
      </c>
      <c r="D2603" s="119" t="s">
        <v>1413</v>
      </c>
      <c r="E2603" s="119" t="s">
        <v>1409</v>
      </c>
      <c r="F2603" s="119"/>
      <c r="G2603" s="119" t="s">
        <v>1410</v>
      </c>
      <c r="H2603" s="119">
        <v>8</v>
      </c>
      <c r="I2603" s="119" t="s">
        <v>194</v>
      </c>
      <c r="J2603" s="119">
        <v>2040</v>
      </c>
      <c r="K2603" s="120">
        <v>6.20253164556962E-2</v>
      </c>
    </row>
    <row r="2604" spans="1:11" x14ac:dyDescent="0.25">
      <c r="A2604" s="119" t="s">
        <v>1393</v>
      </c>
      <c r="B2604" s="119" t="s">
        <v>1394</v>
      </c>
      <c r="C2604" s="119" t="s">
        <v>1245</v>
      </c>
      <c r="D2604" s="119" t="s">
        <v>1413</v>
      </c>
      <c r="E2604" s="119" t="s">
        <v>1409</v>
      </c>
      <c r="F2604" s="119"/>
      <c r="G2604" s="119" t="s">
        <v>1410</v>
      </c>
      <c r="H2604" s="119">
        <v>8</v>
      </c>
      <c r="I2604" s="119" t="s">
        <v>194</v>
      </c>
      <c r="J2604" s="119">
        <v>2050</v>
      </c>
      <c r="K2604" s="120">
        <v>6.20253164556962E-2</v>
      </c>
    </row>
    <row r="2605" spans="1:11" x14ac:dyDescent="0.25">
      <c r="A2605" s="119" t="s">
        <v>1414</v>
      </c>
      <c r="B2605" s="119" t="s">
        <v>1415</v>
      </c>
      <c r="C2605" s="119" t="s">
        <v>195</v>
      </c>
      <c r="D2605" s="119" t="s">
        <v>1416</v>
      </c>
      <c r="E2605" s="119" t="s">
        <v>1222</v>
      </c>
      <c r="F2605" s="119"/>
      <c r="G2605" s="119" t="s">
        <v>192</v>
      </c>
      <c r="H2605" s="119">
        <v>4</v>
      </c>
      <c r="I2605" s="119" t="s">
        <v>987</v>
      </c>
      <c r="J2605" s="119">
        <v>2020</v>
      </c>
      <c r="K2605" s="120">
        <v>0.9</v>
      </c>
    </row>
    <row r="2606" spans="1:11" x14ac:dyDescent="0.25">
      <c r="A2606" s="119" t="s">
        <v>1414</v>
      </c>
      <c r="B2606" s="119" t="s">
        <v>1415</v>
      </c>
      <c r="C2606" s="119" t="s">
        <v>195</v>
      </c>
      <c r="D2606" s="119" t="s">
        <v>1416</v>
      </c>
      <c r="E2606" s="119" t="s">
        <v>1222</v>
      </c>
      <c r="F2606" s="119"/>
      <c r="G2606" s="119" t="s">
        <v>192</v>
      </c>
      <c r="H2606" s="119">
        <v>4</v>
      </c>
      <c r="I2606" s="119" t="s">
        <v>987</v>
      </c>
      <c r="J2606" s="119">
        <v>2050</v>
      </c>
      <c r="K2606" s="120">
        <v>0.9</v>
      </c>
    </row>
    <row r="2607" spans="1:11" x14ac:dyDescent="0.25">
      <c r="A2607" s="119" t="s">
        <v>1414</v>
      </c>
      <c r="B2607" s="119" t="s">
        <v>1415</v>
      </c>
      <c r="C2607" s="119" t="s">
        <v>195</v>
      </c>
      <c r="D2607" s="119" t="s">
        <v>1416</v>
      </c>
      <c r="E2607" s="119" t="s">
        <v>1222</v>
      </c>
      <c r="F2607" s="119"/>
      <c r="G2607" s="119" t="s">
        <v>192</v>
      </c>
      <c r="H2607" s="119">
        <v>4</v>
      </c>
      <c r="I2607" s="119" t="s">
        <v>988</v>
      </c>
      <c r="J2607" s="119">
        <v>2020</v>
      </c>
      <c r="K2607" s="120">
        <v>1.1000000000000001</v>
      </c>
    </row>
    <row r="2608" spans="1:11" x14ac:dyDescent="0.25">
      <c r="A2608" s="119" t="s">
        <v>1414</v>
      </c>
      <c r="B2608" s="119" t="s">
        <v>1415</v>
      </c>
      <c r="C2608" s="119" t="s">
        <v>195</v>
      </c>
      <c r="D2608" s="119" t="s">
        <v>1416</v>
      </c>
      <c r="E2608" s="119" t="s">
        <v>1222</v>
      </c>
      <c r="F2608" s="119"/>
      <c r="G2608" s="119" t="s">
        <v>192</v>
      </c>
      <c r="H2608" s="119">
        <v>4</v>
      </c>
      <c r="I2608" s="119" t="s">
        <v>988</v>
      </c>
      <c r="J2608" s="119">
        <v>2050</v>
      </c>
      <c r="K2608" s="120">
        <v>1.1000000000000001</v>
      </c>
    </row>
    <row r="2609" spans="1:11" x14ac:dyDescent="0.25">
      <c r="A2609" s="119" t="s">
        <v>1414</v>
      </c>
      <c r="B2609" s="119" t="s">
        <v>1415</v>
      </c>
      <c r="C2609" s="119" t="s">
        <v>195</v>
      </c>
      <c r="D2609" s="119" t="s">
        <v>1416</v>
      </c>
      <c r="E2609" s="119" t="s">
        <v>1222</v>
      </c>
      <c r="F2609" s="119"/>
      <c r="G2609" s="119" t="s">
        <v>192</v>
      </c>
      <c r="H2609" s="119">
        <v>4</v>
      </c>
      <c r="I2609" s="119" t="s">
        <v>194</v>
      </c>
      <c r="J2609" s="119">
        <v>2015</v>
      </c>
      <c r="K2609" s="120">
        <v>0.6</v>
      </c>
    </row>
    <row r="2610" spans="1:11" x14ac:dyDescent="0.25">
      <c r="A2610" s="119" t="s">
        <v>1414</v>
      </c>
      <c r="B2610" s="119" t="s">
        <v>1415</v>
      </c>
      <c r="C2610" s="119" t="s">
        <v>195</v>
      </c>
      <c r="D2610" s="119" t="s">
        <v>1416</v>
      </c>
      <c r="E2610" s="119" t="s">
        <v>1222</v>
      </c>
      <c r="F2610" s="119"/>
      <c r="G2610" s="119" t="s">
        <v>192</v>
      </c>
      <c r="H2610" s="119">
        <v>4</v>
      </c>
      <c r="I2610" s="119" t="s">
        <v>194</v>
      </c>
      <c r="J2610" s="119">
        <v>2020</v>
      </c>
      <c r="K2610" s="120">
        <v>0.6</v>
      </c>
    </row>
    <row r="2611" spans="1:11" x14ac:dyDescent="0.25">
      <c r="A2611" s="119" t="s">
        <v>1414</v>
      </c>
      <c r="B2611" s="119" t="s">
        <v>1415</v>
      </c>
      <c r="C2611" s="119" t="s">
        <v>195</v>
      </c>
      <c r="D2611" s="119" t="s">
        <v>1416</v>
      </c>
      <c r="E2611" s="119" t="s">
        <v>1222</v>
      </c>
      <c r="F2611" s="119"/>
      <c r="G2611" s="119" t="s">
        <v>192</v>
      </c>
      <c r="H2611" s="119">
        <v>4</v>
      </c>
      <c r="I2611" s="119" t="s">
        <v>194</v>
      </c>
      <c r="J2611" s="119">
        <v>2030</v>
      </c>
      <c r="K2611" s="120">
        <v>0.62</v>
      </c>
    </row>
    <row r="2612" spans="1:11" x14ac:dyDescent="0.25">
      <c r="A2612" s="119" t="s">
        <v>1414</v>
      </c>
      <c r="B2612" s="119" t="s">
        <v>1415</v>
      </c>
      <c r="C2612" s="119" t="s">
        <v>195</v>
      </c>
      <c r="D2612" s="119" t="s">
        <v>1416</v>
      </c>
      <c r="E2612" s="119" t="s">
        <v>1222</v>
      </c>
      <c r="F2612" s="119"/>
      <c r="G2612" s="119" t="s">
        <v>192</v>
      </c>
      <c r="H2612" s="119">
        <v>4</v>
      </c>
      <c r="I2612" s="119" t="s">
        <v>194</v>
      </c>
      <c r="J2612" s="119">
        <v>2040</v>
      </c>
      <c r="K2612" s="120">
        <v>0.64</v>
      </c>
    </row>
    <row r="2613" spans="1:11" x14ac:dyDescent="0.25">
      <c r="A2613" s="119" t="s">
        <v>1414</v>
      </c>
      <c r="B2613" s="119" t="s">
        <v>1415</v>
      </c>
      <c r="C2613" s="119" t="s">
        <v>195</v>
      </c>
      <c r="D2613" s="119" t="s">
        <v>1416</v>
      </c>
      <c r="E2613" s="119" t="s">
        <v>1222</v>
      </c>
      <c r="F2613" s="119"/>
      <c r="G2613" s="119" t="s">
        <v>192</v>
      </c>
      <c r="H2613" s="119">
        <v>4</v>
      </c>
      <c r="I2613" s="119" t="s">
        <v>194</v>
      </c>
      <c r="J2613" s="119">
        <v>2050</v>
      </c>
      <c r="K2613" s="120">
        <v>0.65</v>
      </c>
    </row>
    <row r="2614" spans="1:11" x14ac:dyDescent="0.25">
      <c r="A2614" s="119" t="s">
        <v>1414</v>
      </c>
      <c r="B2614" s="119" t="s">
        <v>1415</v>
      </c>
      <c r="C2614" s="119" t="s">
        <v>195</v>
      </c>
      <c r="D2614" s="119" t="s">
        <v>200</v>
      </c>
      <c r="E2614" s="119" t="s">
        <v>202</v>
      </c>
      <c r="F2614" s="119"/>
      <c r="G2614" s="119"/>
      <c r="H2614" s="119"/>
      <c r="I2614" s="119" t="s">
        <v>194</v>
      </c>
      <c r="J2614" s="119">
        <v>2015</v>
      </c>
      <c r="K2614" s="120">
        <v>2</v>
      </c>
    </row>
    <row r="2615" spans="1:11" x14ac:dyDescent="0.25">
      <c r="A2615" s="119" t="s">
        <v>1414</v>
      </c>
      <c r="B2615" s="119" t="s">
        <v>1415</v>
      </c>
      <c r="C2615" s="119" t="s">
        <v>195</v>
      </c>
      <c r="D2615" s="119" t="s">
        <v>200</v>
      </c>
      <c r="E2615" s="119" t="s">
        <v>202</v>
      </c>
      <c r="F2615" s="119"/>
      <c r="G2615" s="119"/>
      <c r="H2615" s="119"/>
      <c r="I2615" s="119" t="s">
        <v>194</v>
      </c>
      <c r="J2615" s="119">
        <v>2020</v>
      </c>
      <c r="K2615" s="120">
        <v>2</v>
      </c>
    </row>
    <row r="2616" spans="1:11" x14ac:dyDescent="0.25">
      <c r="A2616" s="119" t="s">
        <v>1414</v>
      </c>
      <c r="B2616" s="119" t="s">
        <v>1415</v>
      </c>
      <c r="C2616" s="119" t="s">
        <v>195</v>
      </c>
      <c r="D2616" s="119" t="s">
        <v>200</v>
      </c>
      <c r="E2616" s="119" t="s">
        <v>202</v>
      </c>
      <c r="F2616" s="119"/>
      <c r="G2616" s="119"/>
      <c r="H2616" s="119"/>
      <c r="I2616" s="119" t="s">
        <v>194</v>
      </c>
      <c r="J2616" s="119">
        <v>2030</v>
      </c>
      <c r="K2616" s="120">
        <v>2</v>
      </c>
    </row>
    <row r="2617" spans="1:11" x14ac:dyDescent="0.25">
      <c r="A2617" s="119" t="s">
        <v>1414</v>
      </c>
      <c r="B2617" s="119" t="s">
        <v>1415</v>
      </c>
      <c r="C2617" s="119" t="s">
        <v>195</v>
      </c>
      <c r="D2617" s="119" t="s">
        <v>200</v>
      </c>
      <c r="E2617" s="119" t="s">
        <v>202</v>
      </c>
      <c r="F2617" s="119"/>
      <c r="G2617" s="119"/>
      <c r="H2617" s="119"/>
      <c r="I2617" s="119" t="s">
        <v>194</v>
      </c>
      <c r="J2617" s="119">
        <v>2040</v>
      </c>
      <c r="K2617" s="120">
        <v>2</v>
      </c>
    </row>
    <row r="2618" spans="1:11" x14ac:dyDescent="0.25">
      <c r="A2618" s="119" t="s">
        <v>1414</v>
      </c>
      <c r="B2618" s="119" t="s">
        <v>1415</v>
      </c>
      <c r="C2618" s="119" t="s">
        <v>195</v>
      </c>
      <c r="D2618" s="119" t="s">
        <v>200</v>
      </c>
      <c r="E2618" s="119" t="s">
        <v>202</v>
      </c>
      <c r="F2618" s="119"/>
      <c r="G2618" s="119"/>
      <c r="H2618" s="119"/>
      <c r="I2618" s="119" t="s">
        <v>194</v>
      </c>
      <c r="J2618" s="119">
        <v>2050</v>
      </c>
      <c r="K2618" s="120">
        <v>2</v>
      </c>
    </row>
    <row r="2619" spans="1:11" x14ac:dyDescent="0.25">
      <c r="A2619" s="119" t="s">
        <v>1414</v>
      </c>
      <c r="B2619" s="119" t="s">
        <v>1415</v>
      </c>
      <c r="C2619" s="119" t="s">
        <v>195</v>
      </c>
      <c r="D2619" s="119" t="s">
        <v>1402</v>
      </c>
      <c r="E2619" s="119" t="s">
        <v>1222</v>
      </c>
      <c r="F2619" s="119"/>
      <c r="G2619" s="119" t="s">
        <v>192</v>
      </c>
      <c r="H2619" s="119">
        <v>4</v>
      </c>
      <c r="I2619" s="119" t="s">
        <v>987</v>
      </c>
      <c r="J2619" s="119">
        <v>2020</v>
      </c>
      <c r="K2619" s="120">
        <v>0.9</v>
      </c>
    </row>
    <row r="2620" spans="1:11" x14ac:dyDescent="0.25">
      <c r="A2620" s="119" t="s">
        <v>1414</v>
      </c>
      <c r="B2620" s="119" t="s">
        <v>1415</v>
      </c>
      <c r="C2620" s="119" t="s">
        <v>195</v>
      </c>
      <c r="D2620" s="119" t="s">
        <v>1402</v>
      </c>
      <c r="E2620" s="119" t="s">
        <v>1222</v>
      </c>
      <c r="F2620" s="119"/>
      <c r="G2620" s="119" t="s">
        <v>192</v>
      </c>
      <c r="H2620" s="119">
        <v>4</v>
      </c>
      <c r="I2620" s="119" t="s">
        <v>987</v>
      </c>
      <c r="J2620" s="119">
        <v>2050</v>
      </c>
      <c r="K2620" s="120">
        <v>0.9</v>
      </c>
    </row>
    <row r="2621" spans="1:11" x14ac:dyDescent="0.25">
      <c r="A2621" s="119" t="s">
        <v>1414</v>
      </c>
      <c r="B2621" s="119" t="s">
        <v>1415</v>
      </c>
      <c r="C2621" s="119" t="s">
        <v>195</v>
      </c>
      <c r="D2621" s="119" t="s">
        <v>1402</v>
      </c>
      <c r="E2621" s="119" t="s">
        <v>1222</v>
      </c>
      <c r="F2621" s="119"/>
      <c r="G2621" s="119" t="s">
        <v>192</v>
      </c>
      <c r="H2621" s="119">
        <v>4</v>
      </c>
      <c r="I2621" s="119" t="s">
        <v>988</v>
      </c>
      <c r="J2621" s="119">
        <v>2020</v>
      </c>
      <c r="K2621" s="120">
        <v>1.5</v>
      </c>
    </row>
    <row r="2622" spans="1:11" x14ac:dyDescent="0.25">
      <c r="A2622" s="119" t="s">
        <v>1414</v>
      </c>
      <c r="B2622" s="119" t="s">
        <v>1415</v>
      </c>
      <c r="C2622" s="119" t="s">
        <v>195</v>
      </c>
      <c r="D2622" s="119" t="s">
        <v>1402</v>
      </c>
      <c r="E2622" s="119" t="s">
        <v>1222</v>
      </c>
      <c r="F2622" s="119"/>
      <c r="G2622" s="119" t="s">
        <v>192</v>
      </c>
      <c r="H2622" s="119">
        <v>4</v>
      </c>
      <c r="I2622" s="119" t="s">
        <v>988</v>
      </c>
      <c r="J2622" s="119">
        <v>2050</v>
      </c>
      <c r="K2622" s="120">
        <v>1.25</v>
      </c>
    </row>
    <row r="2623" spans="1:11" x14ac:dyDescent="0.25">
      <c r="A2623" s="119" t="s">
        <v>1414</v>
      </c>
      <c r="B2623" s="119" t="s">
        <v>1415</v>
      </c>
      <c r="C2623" s="119" t="s">
        <v>195</v>
      </c>
      <c r="D2623" s="119" t="s">
        <v>1402</v>
      </c>
      <c r="E2623" s="119" t="s">
        <v>1222</v>
      </c>
      <c r="F2623" s="119"/>
      <c r="G2623" s="119" t="s">
        <v>192</v>
      </c>
      <c r="H2623" s="119">
        <v>4</v>
      </c>
      <c r="I2623" s="119" t="s">
        <v>194</v>
      </c>
      <c r="J2623" s="119">
        <v>2015</v>
      </c>
      <c r="K2623" s="120">
        <v>1</v>
      </c>
    </row>
    <row r="2624" spans="1:11" x14ac:dyDescent="0.25">
      <c r="A2624" s="119" t="s">
        <v>1414</v>
      </c>
      <c r="B2624" s="119" t="s">
        <v>1415</v>
      </c>
      <c r="C2624" s="119" t="s">
        <v>195</v>
      </c>
      <c r="D2624" s="119" t="s">
        <v>1402</v>
      </c>
      <c r="E2624" s="119" t="s">
        <v>1222</v>
      </c>
      <c r="F2624" s="119"/>
      <c r="G2624" s="119" t="s">
        <v>192</v>
      </c>
      <c r="H2624" s="119">
        <v>4</v>
      </c>
      <c r="I2624" s="119" t="s">
        <v>194</v>
      </c>
      <c r="J2624" s="119">
        <v>2020</v>
      </c>
      <c r="K2624" s="120">
        <v>1</v>
      </c>
    </row>
    <row r="2625" spans="1:11" x14ac:dyDescent="0.25">
      <c r="A2625" s="119" t="s">
        <v>1414</v>
      </c>
      <c r="B2625" s="119" t="s">
        <v>1415</v>
      </c>
      <c r="C2625" s="119" t="s">
        <v>195</v>
      </c>
      <c r="D2625" s="119" t="s">
        <v>1402</v>
      </c>
      <c r="E2625" s="119" t="s">
        <v>1222</v>
      </c>
      <c r="F2625" s="119"/>
      <c r="G2625" s="119" t="s">
        <v>192</v>
      </c>
      <c r="H2625" s="119">
        <v>4</v>
      </c>
      <c r="I2625" s="119" t="s">
        <v>194</v>
      </c>
      <c r="J2625" s="119">
        <v>2030</v>
      </c>
      <c r="K2625" s="120">
        <v>1</v>
      </c>
    </row>
    <row r="2626" spans="1:11" x14ac:dyDescent="0.25">
      <c r="A2626" s="119" t="s">
        <v>1414</v>
      </c>
      <c r="B2626" s="119" t="s">
        <v>1415</v>
      </c>
      <c r="C2626" s="119" t="s">
        <v>195</v>
      </c>
      <c r="D2626" s="119" t="s">
        <v>1402</v>
      </c>
      <c r="E2626" s="119" t="s">
        <v>1222</v>
      </c>
      <c r="F2626" s="119"/>
      <c r="G2626" s="119" t="s">
        <v>192</v>
      </c>
      <c r="H2626" s="119">
        <v>4</v>
      </c>
      <c r="I2626" s="119" t="s">
        <v>194</v>
      </c>
      <c r="J2626" s="119">
        <v>2040</v>
      </c>
      <c r="K2626" s="120">
        <v>1</v>
      </c>
    </row>
    <row r="2627" spans="1:11" x14ac:dyDescent="0.25">
      <c r="A2627" s="119" t="s">
        <v>1414</v>
      </c>
      <c r="B2627" s="119" t="s">
        <v>1415</v>
      </c>
      <c r="C2627" s="119" t="s">
        <v>195</v>
      </c>
      <c r="D2627" s="119" t="s">
        <v>1402</v>
      </c>
      <c r="E2627" s="119" t="s">
        <v>1222</v>
      </c>
      <c r="F2627" s="119"/>
      <c r="G2627" s="119" t="s">
        <v>192</v>
      </c>
      <c r="H2627" s="119">
        <v>4</v>
      </c>
      <c r="I2627" s="119" t="s">
        <v>194</v>
      </c>
      <c r="J2627" s="119">
        <v>2050</v>
      </c>
      <c r="K2627" s="120">
        <v>1</v>
      </c>
    </row>
    <row r="2628" spans="1:11" x14ac:dyDescent="0.25">
      <c r="A2628" s="119" t="s">
        <v>1414</v>
      </c>
      <c r="B2628" s="119" t="s">
        <v>1415</v>
      </c>
      <c r="C2628" s="119" t="s">
        <v>195</v>
      </c>
      <c r="D2628" s="119" t="s">
        <v>1086</v>
      </c>
      <c r="E2628" s="119" t="s">
        <v>1074</v>
      </c>
      <c r="F2628" s="119"/>
      <c r="G2628" s="119"/>
      <c r="H2628" s="119"/>
      <c r="I2628" s="119" t="s">
        <v>194</v>
      </c>
      <c r="J2628" s="119">
        <v>2015</v>
      </c>
      <c r="K2628" s="120" t="s">
        <v>1417</v>
      </c>
    </row>
    <row r="2629" spans="1:11" x14ac:dyDescent="0.25">
      <c r="A2629" s="119" t="s">
        <v>1414</v>
      </c>
      <c r="B2629" s="119" t="s">
        <v>1415</v>
      </c>
      <c r="C2629" s="119" t="s">
        <v>195</v>
      </c>
      <c r="D2629" s="119" t="s">
        <v>1086</v>
      </c>
      <c r="E2629" s="119" t="s">
        <v>1074</v>
      </c>
      <c r="F2629" s="119"/>
      <c r="G2629" s="119"/>
      <c r="H2629" s="119"/>
      <c r="I2629" s="119" t="s">
        <v>194</v>
      </c>
      <c r="J2629" s="119">
        <v>2020</v>
      </c>
      <c r="K2629" s="120">
        <v>4</v>
      </c>
    </row>
    <row r="2630" spans="1:11" x14ac:dyDescent="0.25">
      <c r="A2630" s="119" t="s">
        <v>1414</v>
      </c>
      <c r="B2630" s="119" t="s">
        <v>1415</v>
      </c>
      <c r="C2630" s="119" t="s">
        <v>195</v>
      </c>
      <c r="D2630" s="119" t="s">
        <v>1086</v>
      </c>
      <c r="E2630" s="119" t="s">
        <v>1074</v>
      </c>
      <c r="F2630" s="119"/>
      <c r="G2630" s="119"/>
      <c r="H2630" s="119"/>
      <c r="I2630" s="119" t="s">
        <v>194</v>
      </c>
      <c r="J2630" s="119">
        <v>2030</v>
      </c>
      <c r="K2630" s="120">
        <v>0</v>
      </c>
    </row>
    <row r="2631" spans="1:11" x14ac:dyDescent="0.25">
      <c r="A2631" s="119" t="s">
        <v>1414</v>
      </c>
      <c r="B2631" s="119" t="s">
        <v>1415</v>
      </c>
      <c r="C2631" s="119" t="s">
        <v>195</v>
      </c>
      <c r="D2631" s="119" t="s">
        <v>1086</v>
      </c>
      <c r="E2631" s="119" t="s">
        <v>1074</v>
      </c>
      <c r="F2631" s="119"/>
      <c r="G2631" s="119"/>
      <c r="H2631" s="119"/>
      <c r="I2631" s="119" t="s">
        <v>194</v>
      </c>
      <c r="J2631" s="119">
        <v>2040</v>
      </c>
      <c r="K2631" s="120">
        <v>0</v>
      </c>
    </row>
    <row r="2632" spans="1:11" x14ac:dyDescent="0.25">
      <c r="A2632" s="119" t="s">
        <v>1414</v>
      </c>
      <c r="B2632" s="119" t="s">
        <v>1415</v>
      </c>
      <c r="C2632" s="119" t="s">
        <v>195</v>
      </c>
      <c r="D2632" s="119" t="s">
        <v>1086</v>
      </c>
      <c r="E2632" s="119" t="s">
        <v>1074</v>
      </c>
      <c r="F2632" s="119"/>
      <c r="G2632" s="119"/>
      <c r="H2632" s="119"/>
      <c r="I2632" s="119" t="s">
        <v>194</v>
      </c>
      <c r="J2632" s="119">
        <v>2050</v>
      </c>
      <c r="K2632" s="120">
        <v>0</v>
      </c>
    </row>
    <row r="2633" spans="1:11" x14ac:dyDescent="0.25">
      <c r="A2633" s="119" t="s">
        <v>1414</v>
      </c>
      <c r="B2633" s="119" t="s">
        <v>1415</v>
      </c>
      <c r="C2633" s="119" t="s">
        <v>195</v>
      </c>
      <c r="D2633" s="119" t="s">
        <v>354</v>
      </c>
      <c r="E2633" s="119" t="s">
        <v>1163</v>
      </c>
      <c r="F2633" s="119"/>
      <c r="G2633" s="119" t="s">
        <v>210</v>
      </c>
      <c r="H2633" s="119">
        <v>8</v>
      </c>
      <c r="I2633" s="119" t="s">
        <v>194</v>
      </c>
      <c r="J2633" s="119">
        <v>2015</v>
      </c>
      <c r="K2633" s="120">
        <v>4</v>
      </c>
    </row>
    <row r="2634" spans="1:11" x14ac:dyDescent="0.25">
      <c r="A2634" s="119" t="s">
        <v>1414</v>
      </c>
      <c r="B2634" s="119" t="s">
        <v>1415</v>
      </c>
      <c r="C2634" s="119" t="s">
        <v>195</v>
      </c>
      <c r="D2634" s="119" t="s">
        <v>354</v>
      </c>
      <c r="E2634" s="119" t="s">
        <v>1163</v>
      </c>
      <c r="F2634" s="119"/>
      <c r="G2634" s="119" t="s">
        <v>210</v>
      </c>
      <c r="H2634" s="119">
        <v>8</v>
      </c>
      <c r="I2634" s="119" t="s">
        <v>194</v>
      </c>
      <c r="J2634" s="119">
        <v>2020</v>
      </c>
      <c r="K2634" s="120">
        <v>4</v>
      </c>
    </row>
    <row r="2635" spans="1:11" x14ac:dyDescent="0.25">
      <c r="A2635" s="119" t="s">
        <v>1414</v>
      </c>
      <c r="B2635" s="119" t="s">
        <v>1415</v>
      </c>
      <c r="C2635" s="119" t="s">
        <v>195</v>
      </c>
      <c r="D2635" s="119" t="s">
        <v>354</v>
      </c>
      <c r="E2635" s="119" t="s">
        <v>1163</v>
      </c>
      <c r="F2635" s="119"/>
      <c r="G2635" s="119" t="s">
        <v>210</v>
      </c>
      <c r="H2635" s="119">
        <v>8</v>
      </c>
      <c r="I2635" s="119" t="s">
        <v>194</v>
      </c>
      <c r="J2635" s="119">
        <v>2030</v>
      </c>
      <c r="K2635" s="120">
        <v>4</v>
      </c>
    </row>
    <row r="2636" spans="1:11" x14ac:dyDescent="0.25">
      <c r="A2636" s="119" t="s">
        <v>1414</v>
      </c>
      <c r="B2636" s="119" t="s">
        <v>1415</v>
      </c>
      <c r="C2636" s="119" t="s">
        <v>195</v>
      </c>
      <c r="D2636" s="119" t="s">
        <v>354</v>
      </c>
      <c r="E2636" s="119" t="s">
        <v>1163</v>
      </c>
      <c r="F2636" s="119"/>
      <c r="G2636" s="119" t="s">
        <v>210</v>
      </c>
      <c r="H2636" s="119">
        <v>8</v>
      </c>
      <c r="I2636" s="119" t="s">
        <v>194</v>
      </c>
      <c r="J2636" s="119">
        <v>2040</v>
      </c>
      <c r="K2636" s="120">
        <v>4</v>
      </c>
    </row>
    <row r="2637" spans="1:11" x14ac:dyDescent="0.25">
      <c r="A2637" s="119" t="s">
        <v>1414</v>
      </c>
      <c r="B2637" s="119" t="s">
        <v>1415</v>
      </c>
      <c r="C2637" s="119" t="s">
        <v>195</v>
      </c>
      <c r="D2637" s="119" t="s">
        <v>354</v>
      </c>
      <c r="E2637" s="119" t="s">
        <v>1163</v>
      </c>
      <c r="F2637" s="119"/>
      <c r="G2637" s="119" t="s">
        <v>210</v>
      </c>
      <c r="H2637" s="119">
        <v>8</v>
      </c>
      <c r="I2637" s="119" t="s">
        <v>194</v>
      </c>
      <c r="J2637" s="119">
        <v>2050</v>
      </c>
      <c r="K2637" s="120">
        <v>4</v>
      </c>
    </row>
    <row r="2638" spans="1:11" x14ac:dyDescent="0.25">
      <c r="A2638" s="119" t="s">
        <v>1414</v>
      </c>
      <c r="B2638" s="119" t="s">
        <v>1415</v>
      </c>
      <c r="C2638" s="119" t="s">
        <v>195</v>
      </c>
      <c r="D2638" s="119" t="s">
        <v>1418</v>
      </c>
      <c r="E2638" s="119" t="s">
        <v>1222</v>
      </c>
      <c r="F2638" s="119"/>
      <c r="G2638" s="119" t="s">
        <v>192</v>
      </c>
      <c r="H2638" s="119">
        <v>4</v>
      </c>
      <c r="I2638" s="119" t="s">
        <v>987</v>
      </c>
      <c r="J2638" s="119">
        <v>2020</v>
      </c>
      <c r="K2638" s="120">
        <v>0.9</v>
      </c>
    </row>
    <row r="2639" spans="1:11" x14ac:dyDescent="0.25">
      <c r="A2639" s="119" t="s">
        <v>1414</v>
      </c>
      <c r="B2639" s="119" t="s">
        <v>1415</v>
      </c>
      <c r="C2639" s="119" t="s">
        <v>195</v>
      </c>
      <c r="D2639" s="119" t="s">
        <v>1418</v>
      </c>
      <c r="E2639" s="119" t="s">
        <v>1222</v>
      </c>
      <c r="F2639" s="119"/>
      <c r="G2639" s="119" t="s">
        <v>192</v>
      </c>
      <c r="H2639" s="119">
        <v>4</v>
      </c>
      <c r="I2639" s="119" t="s">
        <v>987</v>
      </c>
      <c r="J2639" s="119">
        <v>2050</v>
      </c>
      <c r="K2639" s="120">
        <v>0.9</v>
      </c>
    </row>
    <row r="2640" spans="1:11" x14ac:dyDescent="0.25">
      <c r="A2640" s="119" t="s">
        <v>1414</v>
      </c>
      <c r="B2640" s="119" t="s">
        <v>1415</v>
      </c>
      <c r="C2640" s="119" t="s">
        <v>195</v>
      </c>
      <c r="D2640" s="119" t="s">
        <v>1418</v>
      </c>
      <c r="E2640" s="119" t="s">
        <v>1222</v>
      </c>
      <c r="F2640" s="119"/>
      <c r="G2640" s="119" t="s">
        <v>192</v>
      </c>
      <c r="H2640" s="119">
        <v>4</v>
      </c>
      <c r="I2640" s="119" t="s">
        <v>988</v>
      </c>
      <c r="J2640" s="119">
        <v>2020</v>
      </c>
      <c r="K2640" s="120">
        <v>1.1000000000000001</v>
      </c>
    </row>
    <row r="2641" spans="1:11" x14ac:dyDescent="0.25">
      <c r="A2641" s="119" t="s">
        <v>1414</v>
      </c>
      <c r="B2641" s="119" t="s">
        <v>1415</v>
      </c>
      <c r="C2641" s="119" t="s">
        <v>195</v>
      </c>
      <c r="D2641" s="119" t="s">
        <v>1418</v>
      </c>
      <c r="E2641" s="119" t="s">
        <v>1222</v>
      </c>
      <c r="F2641" s="119"/>
      <c r="G2641" s="119" t="s">
        <v>192</v>
      </c>
      <c r="H2641" s="119">
        <v>4</v>
      </c>
      <c r="I2641" s="119" t="s">
        <v>988</v>
      </c>
      <c r="J2641" s="119">
        <v>2050</v>
      </c>
      <c r="K2641" s="120">
        <v>1.1000000000000001</v>
      </c>
    </row>
    <row r="2642" spans="1:11" x14ac:dyDescent="0.25">
      <c r="A2642" s="119" t="s">
        <v>1414</v>
      </c>
      <c r="B2642" s="119" t="s">
        <v>1415</v>
      </c>
      <c r="C2642" s="119" t="s">
        <v>195</v>
      </c>
      <c r="D2642" s="119" t="s">
        <v>1418</v>
      </c>
      <c r="E2642" s="119" t="s">
        <v>1222</v>
      </c>
      <c r="F2642" s="119"/>
      <c r="G2642" s="119" t="s">
        <v>192</v>
      </c>
      <c r="H2642" s="119">
        <v>4</v>
      </c>
      <c r="I2642" s="119" t="s">
        <v>194</v>
      </c>
      <c r="J2642" s="119">
        <v>2015</v>
      </c>
      <c r="K2642" s="120">
        <v>1.6E-2</v>
      </c>
    </row>
    <row r="2643" spans="1:11" x14ac:dyDescent="0.25">
      <c r="A2643" s="119" t="s">
        <v>1414</v>
      </c>
      <c r="B2643" s="119" t="s">
        <v>1415</v>
      </c>
      <c r="C2643" s="119" t="s">
        <v>195</v>
      </c>
      <c r="D2643" s="119" t="s">
        <v>1418</v>
      </c>
      <c r="E2643" s="119" t="s">
        <v>1222</v>
      </c>
      <c r="F2643" s="119"/>
      <c r="G2643" s="119" t="s">
        <v>192</v>
      </c>
      <c r="H2643" s="119">
        <v>4</v>
      </c>
      <c r="I2643" s="119" t="s">
        <v>194</v>
      </c>
      <c r="J2643" s="119">
        <v>2020</v>
      </c>
      <c r="K2643" s="120">
        <v>1.6E-2</v>
      </c>
    </row>
    <row r="2644" spans="1:11" x14ac:dyDescent="0.25">
      <c r="A2644" s="119" t="s">
        <v>1414</v>
      </c>
      <c r="B2644" s="119" t="s">
        <v>1415</v>
      </c>
      <c r="C2644" s="119" t="s">
        <v>195</v>
      </c>
      <c r="D2644" s="119" t="s">
        <v>1418</v>
      </c>
      <c r="E2644" s="119" t="s">
        <v>1222</v>
      </c>
      <c r="F2644" s="119"/>
      <c r="G2644" s="119" t="s">
        <v>192</v>
      </c>
      <c r="H2644" s="119">
        <v>4</v>
      </c>
      <c r="I2644" s="119" t="s">
        <v>194</v>
      </c>
      <c r="J2644" s="119">
        <v>2030</v>
      </c>
      <c r="K2644" s="120">
        <v>1.6E-2</v>
      </c>
    </row>
    <row r="2645" spans="1:11" x14ac:dyDescent="0.25">
      <c r="A2645" s="119" t="s">
        <v>1414</v>
      </c>
      <c r="B2645" s="119" t="s">
        <v>1415</v>
      </c>
      <c r="C2645" s="119" t="s">
        <v>195</v>
      </c>
      <c r="D2645" s="119" t="s">
        <v>1418</v>
      </c>
      <c r="E2645" s="119" t="s">
        <v>1222</v>
      </c>
      <c r="F2645" s="119"/>
      <c r="G2645" s="119" t="s">
        <v>192</v>
      </c>
      <c r="H2645" s="119">
        <v>4</v>
      </c>
      <c r="I2645" s="119" t="s">
        <v>194</v>
      </c>
      <c r="J2645" s="119">
        <v>2040</v>
      </c>
      <c r="K2645" s="120">
        <v>1.6E-2</v>
      </c>
    </row>
    <row r="2646" spans="1:11" x14ac:dyDescent="0.25">
      <c r="A2646" s="119" t="s">
        <v>1414</v>
      </c>
      <c r="B2646" s="119" t="s">
        <v>1415</v>
      </c>
      <c r="C2646" s="119" t="s">
        <v>195</v>
      </c>
      <c r="D2646" s="119" t="s">
        <v>1418</v>
      </c>
      <c r="E2646" s="119" t="s">
        <v>1222</v>
      </c>
      <c r="F2646" s="119"/>
      <c r="G2646" s="119" t="s">
        <v>192</v>
      </c>
      <c r="H2646" s="119">
        <v>4</v>
      </c>
      <c r="I2646" s="119" t="s">
        <v>194</v>
      </c>
      <c r="J2646" s="119">
        <v>2050</v>
      </c>
      <c r="K2646" s="120">
        <v>1.6E-2</v>
      </c>
    </row>
    <row r="2647" spans="1:11" x14ac:dyDescent="0.25">
      <c r="A2647" s="119" t="s">
        <v>1414</v>
      </c>
      <c r="B2647" s="119" t="s">
        <v>1415</v>
      </c>
      <c r="C2647" s="119" t="s">
        <v>195</v>
      </c>
      <c r="D2647" s="119" t="s">
        <v>1419</v>
      </c>
      <c r="E2647" s="119" t="s">
        <v>1222</v>
      </c>
      <c r="F2647" s="119"/>
      <c r="G2647" s="119" t="s">
        <v>192</v>
      </c>
      <c r="H2647" s="119">
        <v>4</v>
      </c>
      <c r="I2647" s="119" t="s">
        <v>987</v>
      </c>
      <c r="J2647" s="119">
        <v>2020</v>
      </c>
      <c r="K2647" s="120">
        <v>0.9</v>
      </c>
    </row>
    <row r="2648" spans="1:11" x14ac:dyDescent="0.25">
      <c r="A2648" s="119" t="s">
        <v>1414</v>
      </c>
      <c r="B2648" s="119" t="s">
        <v>1415</v>
      </c>
      <c r="C2648" s="119" t="s">
        <v>195</v>
      </c>
      <c r="D2648" s="119" t="s">
        <v>1419</v>
      </c>
      <c r="E2648" s="119" t="s">
        <v>1222</v>
      </c>
      <c r="F2648" s="119"/>
      <c r="G2648" s="119" t="s">
        <v>192</v>
      </c>
      <c r="H2648" s="119">
        <v>4</v>
      </c>
      <c r="I2648" s="119" t="s">
        <v>987</v>
      </c>
      <c r="J2648" s="119">
        <v>2050</v>
      </c>
      <c r="K2648" s="120">
        <v>0.9</v>
      </c>
    </row>
    <row r="2649" spans="1:11" x14ac:dyDescent="0.25">
      <c r="A2649" s="119" t="s">
        <v>1414</v>
      </c>
      <c r="B2649" s="119" t="s">
        <v>1415</v>
      </c>
      <c r="C2649" s="119" t="s">
        <v>195</v>
      </c>
      <c r="D2649" s="119" t="s">
        <v>1419</v>
      </c>
      <c r="E2649" s="119" t="s">
        <v>1222</v>
      </c>
      <c r="F2649" s="119"/>
      <c r="G2649" s="119" t="s">
        <v>192</v>
      </c>
      <c r="H2649" s="119">
        <v>4</v>
      </c>
      <c r="I2649" s="119" t="s">
        <v>988</v>
      </c>
      <c r="J2649" s="119">
        <v>2020</v>
      </c>
      <c r="K2649" s="120">
        <v>1.1000000000000001</v>
      </c>
    </row>
    <row r="2650" spans="1:11" x14ac:dyDescent="0.25">
      <c r="A2650" s="119" t="s">
        <v>1414</v>
      </c>
      <c r="B2650" s="119" t="s">
        <v>1415</v>
      </c>
      <c r="C2650" s="119" t="s">
        <v>195</v>
      </c>
      <c r="D2650" s="119" t="s">
        <v>1419</v>
      </c>
      <c r="E2650" s="119" t="s">
        <v>1222</v>
      </c>
      <c r="F2650" s="119"/>
      <c r="G2650" s="119" t="s">
        <v>192</v>
      </c>
      <c r="H2650" s="119">
        <v>4</v>
      </c>
      <c r="I2650" s="119" t="s">
        <v>988</v>
      </c>
      <c r="J2650" s="119">
        <v>2050</v>
      </c>
      <c r="K2650" s="120">
        <v>1.1000000000000001</v>
      </c>
    </row>
    <row r="2651" spans="1:11" x14ac:dyDescent="0.25">
      <c r="A2651" s="119" t="s">
        <v>1414</v>
      </c>
      <c r="B2651" s="119" t="s">
        <v>1415</v>
      </c>
      <c r="C2651" s="119" t="s">
        <v>195</v>
      </c>
      <c r="D2651" s="119" t="s">
        <v>1419</v>
      </c>
      <c r="E2651" s="119" t="s">
        <v>1222</v>
      </c>
      <c r="F2651" s="119"/>
      <c r="G2651" s="119" t="s">
        <v>192</v>
      </c>
      <c r="H2651" s="119">
        <v>4</v>
      </c>
      <c r="I2651" s="119" t="s">
        <v>194</v>
      </c>
      <c r="J2651" s="119">
        <v>2015</v>
      </c>
      <c r="K2651" s="120">
        <v>0.23200000000000001</v>
      </c>
    </row>
    <row r="2652" spans="1:11" x14ac:dyDescent="0.25">
      <c r="A2652" s="119" t="s">
        <v>1414</v>
      </c>
      <c r="B2652" s="119" t="s">
        <v>1415</v>
      </c>
      <c r="C2652" s="119" t="s">
        <v>195</v>
      </c>
      <c r="D2652" s="119" t="s">
        <v>1419</v>
      </c>
      <c r="E2652" s="119" t="s">
        <v>1222</v>
      </c>
      <c r="F2652" s="119"/>
      <c r="G2652" s="119" t="s">
        <v>192</v>
      </c>
      <c r="H2652" s="119">
        <v>4</v>
      </c>
      <c r="I2652" s="119" t="s">
        <v>194</v>
      </c>
      <c r="J2652" s="119">
        <v>2020</v>
      </c>
      <c r="K2652" s="120">
        <v>0.23200000000000001</v>
      </c>
    </row>
    <row r="2653" spans="1:11" x14ac:dyDescent="0.25">
      <c r="A2653" s="119" t="s">
        <v>1414</v>
      </c>
      <c r="B2653" s="119" t="s">
        <v>1415</v>
      </c>
      <c r="C2653" s="119" t="s">
        <v>195</v>
      </c>
      <c r="D2653" s="119" t="s">
        <v>1419</v>
      </c>
      <c r="E2653" s="119" t="s">
        <v>1222</v>
      </c>
      <c r="F2653" s="119"/>
      <c r="G2653" s="119" t="s">
        <v>192</v>
      </c>
      <c r="H2653" s="119">
        <v>4</v>
      </c>
      <c r="I2653" s="119" t="s">
        <v>194</v>
      </c>
      <c r="J2653" s="119">
        <v>2030</v>
      </c>
      <c r="K2653" s="120">
        <v>0.23200000000000001</v>
      </c>
    </row>
    <row r="2654" spans="1:11" x14ac:dyDescent="0.25">
      <c r="A2654" s="119" t="s">
        <v>1414</v>
      </c>
      <c r="B2654" s="119" t="s">
        <v>1415</v>
      </c>
      <c r="C2654" s="119" t="s">
        <v>195</v>
      </c>
      <c r="D2654" s="119" t="s">
        <v>1419</v>
      </c>
      <c r="E2654" s="119" t="s">
        <v>1222</v>
      </c>
      <c r="F2654" s="119"/>
      <c r="G2654" s="119" t="s">
        <v>192</v>
      </c>
      <c r="H2654" s="119">
        <v>4</v>
      </c>
      <c r="I2654" s="119" t="s">
        <v>194</v>
      </c>
      <c r="J2654" s="119">
        <v>2040</v>
      </c>
      <c r="K2654" s="120">
        <v>0.23200000000000001</v>
      </c>
    </row>
    <row r="2655" spans="1:11" x14ac:dyDescent="0.25">
      <c r="A2655" s="119" t="s">
        <v>1414</v>
      </c>
      <c r="B2655" s="119" t="s">
        <v>1415</v>
      </c>
      <c r="C2655" s="119" t="s">
        <v>195</v>
      </c>
      <c r="D2655" s="119" t="s">
        <v>1419</v>
      </c>
      <c r="E2655" s="119" t="s">
        <v>1222</v>
      </c>
      <c r="F2655" s="119"/>
      <c r="G2655" s="119" t="s">
        <v>192</v>
      </c>
      <c r="H2655" s="119">
        <v>4</v>
      </c>
      <c r="I2655" s="119" t="s">
        <v>194</v>
      </c>
      <c r="J2655" s="119">
        <v>2050</v>
      </c>
      <c r="K2655" s="120">
        <v>0.23200000000000001</v>
      </c>
    </row>
    <row r="2656" spans="1:11" x14ac:dyDescent="0.25">
      <c r="A2656" s="119" t="s">
        <v>1414</v>
      </c>
      <c r="B2656" s="119" t="s">
        <v>1415</v>
      </c>
      <c r="C2656" s="119" t="s">
        <v>195</v>
      </c>
      <c r="D2656" s="119" t="s">
        <v>215</v>
      </c>
      <c r="E2656" s="119" t="s">
        <v>202</v>
      </c>
      <c r="F2656" s="119"/>
      <c r="G2656" s="119"/>
      <c r="H2656" s="119"/>
      <c r="I2656" s="119" t="s">
        <v>194</v>
      </c>
      <c r="J2656" s="119">
        <v>2015</v>
      </c>
      <c r="K2656" s="120">
        <v>25</v>
      </c>
    </row>
    <row r="2657" spans="1:11" x14ac:dyDescent="0.25">
      <c r="A2657" s="119" t="s">
        <v>1414</v>
      </c>
      <c r="B2657" s="119" t="s">
        <v>1415</v>
      </c>
      <c r="C2657" s="119" t="s">
        <v>195</v>
      </c>
      <c r="D2657" s="119" t="s">
        <v>215</v>
      </c>
      <c r="E2657" s="119" t="s">
        <v>202</v>
      </c>
      <c r="F2657" s="119"/>
      <c r="G2657" s="119"/>
      <c r="H2657" s="119"/>
      <c r="I2657" s="119" t="s">
        <v>194</v>
      </c>
      <c r="J2657" s="119">
        <v>2020</v>
      </c>
      <c r="K2657" s="120">
        <v>25</v>
      </c>
    </row>
    <row r="2658" spans="1:11" x14ac:dyDescent="0.25">
      <c r="A2658" s="119" t="s">
        <v>1414</v>
      </c>
      <c r="B2658" s="119" t="s">
        <v>1415</v>
      </c>
      <c r="C2658" s="119" t="s">
        <v>195</v>
      </c>
      <c r="D2658" s="119" t="s">
        <v>215</v>
      </c>
      <c r="E2658" s="119" t="s">
        <v>202</v>
      </c>
      <c r="F2658" s="119"/>
      <c r="G2658" s="119"/>
      <c r="H2658" s="119"/>
      <c r="I2658" s="119" t="s">
        <v>194</v>
      </c>
      <c r="J2658" s="119">
        <v>2030</v>
      </c>
      <c r="K2658" s="120">
        <v>25</v>
      </c>
    </row>
    <row r="2659" spans="1:11" x14ac:dyDescent="0.25">
      <c r="A2659" s="119" t="s">
        <v>1414</v>
      </c>
      <c r="B2659" s="119" t="s">
        <v>1415</v>
      </c>
      <c r="C2659" s="119" t="s">
        <v>195</v>
      </c>
      <c r="D2659" s="119" t="s">
        <v>215</v>
      </c>
      <c r="E2659" s="119" t="s">
        <v>202</v>
      </c>
      <c r="F2659" s="119"/>
      <c r="G2659" s="119"/>
      <c r="H2659" s="119"/>
      <c r="I2659" s="119" t="s">
        <v>194</v>
      </c>
      <c r="J2659" s="119">
        <v>2040</v>
      </c>
      <c r="K2659" s="120">
        <v>25</v>
      </c>
    </row>
    <row r="2660" spans="1:11" x14ac:dyDescent="0.25">
      <c r="A2660" s="119" t="s">
        <v>1414</v>
      </c>
      <c r="B2660" s="119" t="s">
        <v>1415</v>
      </c>
      <c r="C2660" s="119" t="s">
        <v>195</v>
      </c>
      <c r="D2660" s="119" t="s">
        <v>215</v>
      </c>
      <c r="E2660" s="119" t="s">
        <v>202</v>
      </c>
      <c r="F2660" s="119"/>
      <c r="G2660" s="119"/>
      <c r="H2660" s="119"/>
      <c r="I2660" s="119" t="s">
        <v>194</v>
      </c>
      <c r="J2660" s="119">
        <v>2050</v>
      </c>
      <c r="K2660" s="120">
        <v>25</v>
      </c>
    </row>
    <row r="2661" spans="1:11" x14ac:dyDescent="0.25">
      <c r="A2661" s="119" t="s">
        <v>1414</v>
      </c>
      <c r="B2661" s="119" t="s">
        <v>1415</v>
      </c>
      <c r="C2661" s="119" t="s">
        <v>195</v>
      </c>
      <c r="D2661" s="119" t="s">
        <v>1420</v>
      </c>
      <c r="E2661" s="119" t="s">
        <v>1228</v>
      </c>
      <c r="F2661" s="119"/>
      <c r="G2661" s="119" t="s">
        <v>1229</v>
      </c>
      <c r="H2661" s="119" t="s">
        <v>1230</v>
      </c>
      <c r="I2661" s="119" t="s">
        <v>987</v>
      </c>
      <c r="J2661" s="119">
        <v>2020</v>
      </c>
      <c r="K2661" s="120">
        <v>0.5</v>
      </c>
    </row>
    <row r="2662" spans="1:11" x14ac:dyDescent="0.25">
      <c r="A2662" s="119" t="s">
        <v>1414</v>
      </c>
      <c r="B2662" s="119" t="s">
        <v>1415</v>
      </c>
      <c r="C2662" s="119" t="s">
        <v>195</v>
      </c>
      <c r="D2662" s="119" t="s">
        <v>1420</v>
      </c>
      <c r="E2662" s="119" t="s">
        <v>1228</v>
      </c>
      <c r="F2662" s="119"/>
      <c r="G2662" s="119" t="s">
        <v>1229</v>
      </c>
      <c r="H2662" s="119" t="s">
        <v>1230</v>
      </c>
      <c r="I2662" s="119" t="s">
        <v>987</v>
      </c>
      <c r="J2662" s="119">
        <v>2050</v>
      </c>
      <c r="K2662" s="120">
        <v>0.75</v>
      </c>
    </row>
    <row r="2663" spans="1:11" x14ac:dyDescent="0.25">
      <c r="A2663" s="119" t="s">
        <v>1414</v>
      </c>
      <c r="B2663" s="119" t="s">
        <v>1415</v>
      </c>
      <c r="C2663" s="119" t="s">
        <v>195</v>
      </c>
      <c r="D2663" s="119" t="s">
        <v>1420</v>
      </c>
      <c r="E2663" s="119" t="s">
        <v>1228</v>
      </c>
      <c r="F2663" s="119"/>
      <c r="G2663" s="119" t="s">
        <v>1229</v>
      </c>
      <c r="H2663" s="119" t="s">
        <v>1230</v>
      </c>
      <c r="I2663" s="119" t="s">
        <v>988</v>
      </c>
      <c r="J2663" s="119">
        <v>2020</v>
      </c>
      <c r="K2663" s="120">
        <v>1.25</v>
      </c>
    </row>
    <row r="2664" spans="1:11" x14ac:dyDescent="0.25">
      <c r="A2664" s="119" t="s">
        <v>1414</v>
      </c>
      <c r="B2664" s="119" t="s">
        <v>1415</v>
      </c>
      <c r="C2664" s="119" t="s">
        <v>195</v>
      </c>
      <c r="D2664" s="119" t="s">
        <v>1420</v>
      </c>
      <c r="E2664" s="119" t="s">
        <v>1228</v>
      </c>
      <c r="F2664" s="119"/>
      <c r="G2664" s="119" t="s">
        <v>1229</v>
      </c>
      <c r="H2664" s="119" t="s">
        <v>1230</v>
      </c>
      <c r="I2664" s="119" t="s">
        <v>988</v>
      </c>
      <c r="J2664" s="119">
        <v>2050</v>
      </c>
      <c r="K2664" s="120">
        <v>1.25</v>
      </c>
    </row>
    <row r="2665" spans="1:11" x14ac:dyDescent="0.25">
      <c r="A2665" s="119" t="s">
        <v>1414</v>
      </c>
      <c r="B2665" s="119" t="s">
        <v>1415</v>
      </c>
      <c r="C2665" s="119" t="s">
        <v>195</v>
      </c>
      <c r="D2665" s="119" t="s">
        <v>1420</v>
      </c>
      <c r="E2665" s="119" t="s">
        <v>1228</v>
      </c>
      <c r="F2665" s="119"/>
      <c r="G2665" s="119" t="s">
        <v>1229</v>
      </c>
      <c r="H2665" s="119" t="s">
        <v>1230</v>
      </c>
      <c r="I2665" s="119" t="s">
        <v>194</v>
      </c>
      <c r="J2665" s="119">
        <v>2015</v>
      </c>
      <c r="K2665" s="120">
        <v>20</v>
      </c>
    </row>
    <row r="2666" spans="1:11" x14ac:dyDescent="0.25">
      <c r="A2666" s="119" t="s">
        <v>1414</v>
      </c>
      <c r="B2666" s="119" t="s">
        <v>1415</v>
      </c>
      <c r="C2666" s="119" t="s">
        <v>195</v>
      </c>
      <c r="D2666" s="119" t="s">
        <v>1420</v>
      </c>
      <c r="E2666" s="119" t="s">
        <v>1228</v>
      </c>
      <c r="F2666" s="119"/>
      <c r="G2666" s="119" t="s">
        <v>1229</v>
      </c>
      <c r="H2666" s="119" t="s">
        <v>1230</v>
      </c>
      <c r="I2666" s="119" t="s">
        <v>194</v>
      </c>
      <c r="J2666" s="119">
        <v>2020</v>
      </c>
      <c r="K2666" s="120">
        <v>80</v>
      </c>
    </row>
    <row r="2667" spans="1:11" x14ac:dyDescent="0.25">
      <c r="A2667" s="119" t="s">
        <v>1414</v>
      </c>
      <c r="B2667" s="119" t="s">
        <v>1415</v>
      </c>
      <c r="C2667" s="119" t="s">
        <v>195</v>
      </c>
      <c r="D2667" s="119" t="s">
        <v>1420</v>
      </c>
      <c r="E2667" s="119" t="s">
        <v>1228</v>
      </c>
      <c r="F2667" s="119"/>
      <c r="G2667" s="119" t="s">
        <v>1229</v>
      </c>
      <c r="H2667" s="119" t="s">
        <v>1230</v>
      </c>
      <c r="I2667" s="119" t="s">
        <v>194</v>
      </c>
      <c r="J2667" s="119">
        <v>2030</v>
      </c>
      <c r="K2667" s="120">
        <v>200</v>
      </c>
    </row>
    <row r="2668" spans="1:11" x14ac:dyDescent="0.25">
      <c r="A2668" s="119" t="s">
        <v>1414</v>
      </c>
      <c r="B2668" s="119" t="s">
        <v>1415</v>
      </c>
      <c r="C2668" s="119" t="s">
        <v>195</v>
      </c>
      <c r="D2668" s="119" t="s">
        <v>1420</v>
      </c>
      <c r="E2668" s="119" t="s">
        <v>1228</v>
      </c>
      <c r="F2668" s="119"/>
      <c r="G2668" s="119" t="s">
        <v>1229</v>
      </c>
      <c r="H2668" s="119" t="s">
        <v>1230</v>
      </c>
      <c r="I2668" s="119" t="s">
        <v>194</v>
      </c>
      <c r="J2668" s="119">
        <v>2040</v>
      </c>
      <c r="K2668" s="120">
        <v>500</v>
      </c>
    </row>
    <row r="2669" spans="1:11" x14ac:dyDescent="0.25">
      <c r="A2669" s="119" t="s">
        <v>1414</v>
      </c>
      <c r="B2669" s="119" t="s">
        <v>1415</v>
      </c>
      <c r="C2669" s="119" t="s">
        <v>195</v>
      </c>
      <c r="D2669" s="119" t="s">
        <v>1420</v>
      </c>
      <c r="E2669" s="119" t="s">
        <v>1228</v>
      </c>
      <c r="F2669" s="119"/>
      <c r="G2669" s="119" t="s">
        <v>1229</v>
      </c>
      <c r="H2669" s="119" t="s">
        <v>1230</v>
      </c>
      <c r="I2669" s="119" t="s">
        <v>194</v>
      </c>
      <c r="J2669" s="119">
        <v>2050</v>
      </c>
      <c r="K2669" s="120">
        <v>1000</v>
      </c>
    </row>
    <row r="2670" spans="1:11" x14ac:dyDescent="0.25">
      <c r="A2670" s="119" t="s">
        <v>1414</v>
      </c>
      <c r="B2670" s="119" t="s">
        <v>1415</v>
      </c>
      <c r="C2670" s="119" t="s">
        <v>195</v>
      </c>
      <c r="D2670" s="119" t="s">
        <v>1421</v>
      </c>
      <c r="E2670" s="119" t="s">
        <v>1090</v>
      </c>
      <c r="F2670" s="119"/>
      <c r="G2670" s="119" t="s">
        <v>1232</v>
      </c>
      <c r="H2670" s="119" t="s">
        <v>1230</v>
      </c>
      <c r="I2670" s="119" t="s">
        <v>987</v>
      </c>
      <c r="J2670" s="119">
        <v>2020</v>
      </c>
      <c r="K2670" s="120">
        <v>0.5</v>
      </c>
    </row>
    <row r="2671" spans="1:11" x14ac:dyDescent="0.25">
      <c r="A2671" s="119" t="s">
        <v>1414</v>
      </c>
      <c r="B2671" s="119" t="s">
        <v>1415</v>
      </c>
      <c r="C2671" s="119" t="s">
        <v>195</v>
      </c>
      <c r="D2671" s="119" t="s">
        <v>1421</v>
      </c>
      <c r="E2671" s="119" t="s">
        <v>1090</v>
      </c>
      <c r="F2671" s="119"/>
      <c r="G2671" s="119" t="s">
        <v>1232</v>
      </c>
      <c r="H2671" s="119" t="s">
        <v>1230</v>
      </c>
      <c r="I2671" s="119" t="s">
        <v>987</v>
      </c>
      <c r="J2671" s="119">
        <v>2050</v>
      </c>
      <c r="K2671" s="120">
        <v>0.75</v>
      </c>
    </row>
    <row r="2672" spans="1:11" x14ac:dyDescent="0.25">
      <c r="A2672" s="119" t="s">
        <v>1414</v>
      </c>
      <c r="B2672" s="119" t="s">
        <v>1415</v>
      </c>
      <c r="C2672" s="119" t="s">
        <v>195</v>
      </c>
      <c r="D2672" s="119" t="s">
        <v>1421</v>
      </c>
      <c r="E2672" s="119" t="s">
        <v>1090</v>
      </c>
      <c r="F2672" s="119"/>
      <c r="G2672" s="119" t="s">
        <v>1232</v>
      </c>
      <c r="H2672" s="119" t="s">
        <v>1230</v>
      </c>
      <c r="I2672" s="119" t="s">
        <v>988</v>
      </c>
      <c r="J2672" s="119">
        <v>2020</v>
      </c>
      <c r="K2672" s="120">
        <v>1.25</v>
      </c>
    </row>
    <row r="2673" spans="1:11" x14ac:dyDescent="0.25">
      <c r="A2673" s="119" t="s">
        <v>1414</v>
      </c>
      <c r="B2673" s="119" t="s">
        <v>1415</v>
      </c>
      <c r="C2673" s="119" t="s">
        <v>195</v>
      </c>
      <c r="D2673" s="119" t="s">
        <v>1421</v>
      </c>
      <c r="E2673" s="119" t="s">
        <v>1090</v>
      </c>
      <c r="F2673" s="119"/>
      <c r="G2673" s="119" t="s">
        <v>1232</v>
      </c>
      <c r="H2673" s="119" t="s">
        <v>1230</v>
      </c>
      <c r="I2673" s="119" t="s">
        <v>988</v>
      </c>
      <c r="J2673" s="119">
        <v>2050</v>
      </c>
      <c r="K2673" s="120">
        <v>1.25</v>
      </c>
    </row>
    <row r="2674" spans="1:11" x14ac:dyDescent="0.25">
      <c r="A2674" s="119" t="s">
        <v>1414</v>
      </c>
      <c r="B2674" s="119" t="s">
        <v>1415</v>
      </c>
      <c r="C2674" s="119" t="s">
        <v>195</v>
      </c>
      <c r="D2674" s="119" t="s">
        <v>1421</v>
      </c>
      <c r="E2674" s="119" t="s">
        <v>1090</v>
      </c>
      <c r="F2674" s="119"/>
      <c r="G2674" s="119" t="s">
        <v>1232</v>
      </c>
      <c r="H2674" s="119" t="s">
        <v>1230</v>
      </c>
      <c r="I2674" s="119" t="s">
        <v>194</v>
      </c>
      <c r="J2674" s="119">
        <v>2015</v>
      </c>
      <c r="K2674" s="120">
        <v>10</v>
      </c>
    </row>
    <row r="2675" spans="1:11" x14ac:dyDescent="0.25">
      <c r="A2675" s="119" t="s">
        <v>1414</v>
      </c>
      <c r="B2675" s="119" t="s">
        <v>1415</v>
      </c>
      <c r="C2675" s="119" t="s">
        <v>195</v>
      </c>
      <c r="D2675" s="119" t="s">
        <v>1421</v>
      </c>
      <c r="E2675" s="119" t="s">
        <v>1090</v>
      </c>
      <c r="F2675" s="119"/>
      <c r="G2675" s="119" t="s">
        <v>1232</v>
      </c>
      <c r="H2675" s="119" t="s">
        <v>1230</v>
      </c>
      <c r="I2675" s="119" t="s">
        <v>194</v>
      </c>
      <c r="J2675" s="119">
        <v>2020</v>
      </c>
      <c r="K2675" s="120">
        <v>40</v>
      </c>
    </row>
    <row r="2676" spans="1:11" x14ac:dyDescent="0.25">
      <c r="A2676" s="119" t="s">
        <v>1414</v>
      </c>
      <c r="B2676" s="119" t="s">
        <v>1415</v>
      </c>
      <c r="C2676" s="119" t="s">
        <v>195</v>
      </c>
      <c r="D2676" s="119" t="s">
        <v>1421</v>
      </c>
      <c r="E2676" s="119" t="s">
        <v>1090</v>
      </c>
      <c r="F2676" s="119"/>
      <c r="G2676" s="119" t="s">
        <v>1232</v>
      </c>
      <c r="H2676" s="119" t="s">
        <v>1230</v>
      </c>
      <c r="I2676" s="119" t="s">
        <v>194</v>
      </c>
      <c r="J2676" s="119">
        <v>2030</v>
      </c>
      <c r="K2676" s="120">
        <v>105</v>
      </c>
    </row>
    <row r="2677" spans="1:11" x14ac:dyDescent="0.25">
      <c r="A2677" s="119" t="s">
        <v>1414</v>
      </c>
      <c r="B2677" s="119" t="s">
        <v>1415</v>
      </c>
      <c r="C2677" s="119" t="s">
        <v>195</v>
      </c>
      <c r="D2677" s="119" t="s">
        <v>1421</v>
      </c>
      <c r="E2677" s="119" t="s">
        <v>1090</v>
      </c>
      <c r="F2677" s="119"/>
      <c r="G2677" s="119" t="s">
        <v>1232</v>
      </c>
      <c r="H2677" s="119" t="s">
        <v>1230</v>
      </c>
      <c r="I2677" s="119" t="s">
        <v>194</v>
      </c>
      <c r="J2677" s="119">
        <v>2040</v>
      </c>
      <c r="K2677" s="120">
        <v>265</v>
      </c>
    </row>
    <row r="2678" spans="1:11" x14ac:dyDescent="0.25">
      <c r="A2678" s="119" t="s">
        <v>1414</v>
      </c>
      <c r="B2678" s="119" t="s">
        <v>1415</v>
      </c>
      <c r="C2678" s="119" t="s">
        <v>195</v>
      </c>
      <c r="D2678" s="119" t="s">
        <v>1421</v>
      </c>
      <c r="E2678" s="119" t="s">
        <v>1090</v>
      </c>
      <c r="F2678" s="119"/>
      <c r="G2678" s="119" t="s">
        <v>1232</v>
      </c>
      <c r="H2678" s="119" t="s">
        <v>1230</v>
      </c>
      <c r="I2678" s="119" t="s">
        <v>194</v>
      </c>
      <c r="J2678" s="119">
        <v>2050</v>
      </c>
      <c r="K2678" s="120">
        <v>520</v>
      </c>
    </row>
    <row r="2679" spans="1:11" x14ac:dyDescent="0.25">
      <c r="A2679" s="119" t="s">
        <v>1414</v>
      </c>
      <c r="B2679" s="119" t="s">
        <v>1415</v>
      </c>
      <c r="C2679" s="119" t="s">
        <v>233</v>
      </c>
      <c r="D2679" s="119" t="s">
        <v>1233</v>
      </c>
      <c r="E2679" s="119" t="s">
        <v>1074</v>
      </c>
      <c r="F2679" s="119"/>
      <c r="G2679" s="119"/>
      <c r="H2679" s="119"/>
      <c r="I2679" s="119" t="s">
        <v>194</v>
      </c>
      <c r="J2679" s="119">
        <v>2015</v>
      </c>
      <c r="K2679" s="120">
        <v>75</v>
      </c>
    </row>
    <row r="2680" spans="1:11" x14ac:dyDescent="0.25">
      <c r="A2680" s="119" t="s">
        <v>1414</v>
      </c>
      <c r="B2680" s="119" t="s">
        <v>1415</v>
      </c>
      <c r="C2680" s="119" t="s">
        <v>233</v>
      </c>
      <c r="D2680" s="119" t="s">
        <v>1233</v>
      </c>
      <c r="E2680" s="119" t="s">
        <v>1074</v>
      </c>
      <c r="F2680" s="119"/>
      <c r="G2680" s="119"/>
      <c r="H2680" s="119"/>
      <c r="I2680" s="119" t="s">
        <v>194</v>
      </c>
      <c r="J2680" s="119">
        <v>2020</v>
      </c>
      <c r="K2680" s="120">
        <v>75</v>
      </c>
    </row>
    <row r="2681" spans="1:11" x14ac:dyDescent="0.25">
      <c r="A2681" s="119" t="s">
        <v>1414</v>
      </c>
      <c r="B2681" s="119" t="s">
        <v>1415</v>
      </c>
      <c r="C2681" s="119" t="s">
        <v>233</v>
      </c>
      <c r="D2681" s="119" t="s">
        <v>1233</v>
      </c>
      <c r="E2681" s="119" t="s">
        <v>1074</v>
      </c>
      <c r="F2681" s="119"/>
      <c r="G2681" s="119"/>
      <c r="H2681" s="119"/>
      <c r="I2681" s="119" t="s">
        <v>194</v>
      </c>
      <c r="J2681" s="119">
        <v>2030</v>
      </c>
      <c r="K2681" s="120">
        <v>75</v>
      </c>
    </row>
    <row r="2682" spans="1:11" x14ac:dyDescent="0.25">
      <c r="A2682" s="119" t="s">
        <v>1414</v>
      </c>
      <c r="B2682" s="119" t="s">
        <v>1415</v>
      </c>
      <c r="C2682" s="119" t="s">
        <v>233</v>
      </c>
      <c r="D2682" s="119" t="s">
        <v>1233</v>
      </c>
      <c r="E2682" s="119" t="s">
        <v>1074</v>
      </c>
      <c r="F2682" s="119"/>
      <c r="G2682" s="119"/>
      <c r="H2682" s="119"/>
      <c r="I2682" s="119" t="s">
        <v>194</v>
      </c>
      <c r="J2682" s="119">
        <v>2040</v>
      </c>
      <c r="K2682" s="120">
        <v>75</v>
      </c>
    </row>
    <row r="2683" spans="1:11" x14ac:dyDescent="0.25">
      <c r="A2683" s="119" t="s">
        <v>1414</v>
      </c>
      <c r="B2683" s="119" t="s">
        <v>1415</v>
      </c>
      <c r="C2683" s="119" t="s">
        <v>233</v>
      </c>
      <c r="D2683" s="119" t="s">
        <v>1233</v>
      </c>
      <c r="E2683" s="119" t="s">
        <v>1074</v>
      </c>
      <c r="F2683" s="119"/>
      <c r="G2683" s="119"/>
      <c r="H2683" s="119"/>
      <c r="I2683" s="119" t="s">
        <v>194</v>
      </c>
      <c r="J2683" s="119">
        <v>2050</v>
      </c>
      <c r="K2683" s="120">
        <v>75</v>
      </c>
    </row>
    <row r="2684" spans="1:11" x14ac:dyDescent="0.25">
      <c r="A2684" s="119" t="s">
        <v>1414</v>
      </c>
      <c r="B2684" s="119" t="s">
        <v>1415</v>
      </c>
      <c r="C2684" s="119" t="s">
        <v>233</v>
      </c>
      <c r="D2684" s="119" t="s">
        <v>1234</v>
      </c>
      <c r="E2684" s="119" t="s">
        <v>1074</v>
      </c>
      <c r="F2684" s="119"/>
      <c r="G2684" s="119"/>
      <c r="H2684" s="119"/>
      <c r="I2684" s="119" t="s">
        <v>194</v>
      </c>
      <c r="J2684" s="119">
        <v>2015</v>
      </c>
      <c r="K2684" s="120">
        <v>25</v>
      </c>
    </row>
    <row r="2685" spans="1:11" x14ac:dyDescent="0.25">
      <c r="A2685" s="119" t="s">
        <v>1414</v>
      </c>
      <c r="B2685" s="119" t="s">
        <v>1415</v>
      </c>
      <c r="C2685" s="119" t="s">
        <v>233</v>
      </c>
      <c r="D2685" s="119" t="s">
        <v>1234</v>
      </c>
      <c r="E2685" s="119" t="s">
        <v>1074</v>
      </c>
      <c r="F2685" s="119"/>
      <c r="G2685" s="119"/>
      <c r="H2685" s="119"/>
      <c r="I2685" s="119" t="s">
        <v>194</v>
      </c>
      <c r="J2685" s="119">
        <v>2020</v>
      </c>
      <c r="K2685" s="120">
        <v>25</v>
      </c>
    </row>
    <row r="2686" spans="1:11" x14ac:dyDescent="0.25">
      <c r="A2686" s="119" t="s">
        <v>1414</v>
      </c>
      <c r="B2686" s="119" t="s">
        <v>1415</v>
      </c>
      <c r="C2686" s="119" t="s">
        <v>233</v>
      </c>
      <c r="D2686" s="119" t="s">
        <v>1234</v>
      </c>
      <c r="E2686" s="119" t="s">
        <v>1074</v>
      </c>
      <c r="F2686" s="119"/>
      <c r="G2686" s="119"/>
      <c r="H2686" s="119"/>
      <c r="I2686" s="119" t="s">
        <v>194</v>
      </c>
      <c r="J2686" s="119">
        <v>2030</v>
      </c>
      <c r="K2686" s="120">
        <v>25</v>
      </c>
    </row>
    <row r="2687" spans="1:11" x14ac:dyDescent="0.25">
      <c r="A2687" s="119" t="s">
        <v>1414</v>
      </c>
      <c r="B2687" s="119" t="s">
        <v>1415</v>
      </c>
      <c r="C2687" s="119" t="s">
        <v>233</v>
      </c>
      <c r="D2687" s="119" t="s">
        <v>1234</v>
      </c>
      <c r="E2687" s="119" t="s">
        <v>1074</v>
      </c>
      <c r="F2687" s="119"/>
      <c r="G2687" s="119"/>
      <c r="H2687" s="119"/>
      <c r="I2687" s="119" t="s">
        <v>194</v>
      </c>
      <c r="J2687" s="119">
        <v>2040</v>
      </c>
      <c r="K2687" s="120">
        <v>25</v>
      </c>
    </row>
    <row r="2688" spans="1:11" x14ac:dyDescent="0.25">
      <c r="A2688" s="119" t="s">
        <v>1414</v>
      </c>
      <c r="B2688" s="119" t="s">
        <v>1415</v>
      </c>
      <c r="C2688" s="119" t="s">
        <v>233</v>
      </c>
      <c r="D2688" s="119" t="s">
        <v>1234</v>
      </c>
      <c r="E2688" s="119" t="s">
        <v>1074</v>
      </c>
      <c r="F2688" s="119"/>
      <c r="G2688" s="119"/>
      <c r="H2688" s="119"/>
      <c r="I2688" s="119" t="s">
        <v>194</v>
      </c>
      <c r="J2688" s="119">
        <v>2050</v>
      </c>
      <c r="K2688" s="120">
        <v>25</v>
      </c>
    </row>
    <row r="2689" spans="1:11" x14ac:dyDescent="0.25">
      <c r="A2689" s="119" t="s">
        <v>1414</v>
      </c>
      <c r="B2689" s="119" t="s">
        <v>1415</v>
      </c>
      <c r="C2689" s="119" t="s">
        <v>233</v>
      </c>
      <c r="D2689" s="119" t="s">
        <v>1422</v>
      </c>
      <c r="E2689" s="119" t="s">
        <v>1238</v>
      </c>
      <c r="F2689" s="119"/>
      <c r="G2689" s="119" t="s">
        <v>1423</v>
      </c>
      <c r="H2689" s="119">
        <v>6</v>
      </c>
      <c r="I2689" s="119" t="s">
        <v>987</v>
      </c>
      <c r="J2689" s="119">
        <v>2020</v>
      </c>
      <c r="K2689" s="120">
        <v>0.75</v>
      </c>
    </row>
    <row r="2690" spans="1:11" x14ac:dyDescent="0.25">
      <c r="A2690" s="119" t="s">
        <v>1414</v>
      </c>
      <c r="B2690" s="119" t="s">
        <v>1415</v>
      </c>
      <c r="C2690" s="119" t="s">
        <v>233</v>
      </c>
      <c r="D2690" s="119" t="s">
        <v>1422</v>
      </c>
      <c r="E2690" s="119" t="s">
        <v>1238</v>
      </c>
      <c r="F2690" s="119"/>
      <c r="G2690" s="119" t="s">
        <v>1423</v>
      </c>
      <c r="H2690" s="119">
        <v>6</v>
      </c>
      <c r="I2690" s="119" t="s">
        <v>987</v>
      </c>
      <c r="J2690" s="119">
        <v>2050</v>
      </c>
      <c r="K2690" s="120">
        <v>0.75</v>
      </c>
    </row>
    <row r="2691" spans="1:11" x14ac:dyDescent="0.25">
      <c r="A2691" s="119" t="s">
        <v>1414</v>
      </c>
      <c r="B2691" s="119" t="s">
        <v>1415</v>
      </c>
      <c r="C2691" s="119" t="s">
        <v>233</v>
      </c>
      <c r="D2691" s="119" t="s">
        <v>1422</v>
      </c>
      <c r="E2691" s="119" t="s">
        <v>1238</v>
      </c>
      <c r="F2691" s="119"/>
      <c r="G2691" s="119" t="s">
        <v>1423</v>
      </c>
      <c r="H2691" s="119">
        <v>6</v>
      </c>
      <c r="I2691" s="119" t="s">
        <v>988</v>
      </c>
      <c r="J2691" s="119">
        <v>2020</v>
      </c>
      <c r="K2691" s="120">
        <v>1.25</v>
      </c>
    </row>
    <row r="2692" spans="1:11" x14ac:dyDescent="0.25">
      <c r="A2692" s="119" t="s">
        <v>1414</v>
      </c>
      <c r="B2692" s="119" t="s">
        <v>1415</v>
      </c>
      <c r="C2692" s="119" t="s">
        <v>233</v>
      </c>
      <c r="D2692" s="119" t="s">
        <v>1422</v>
      </c>
      <c r="E2692" s="119" t="s">
        <v>1238</v>
      </c>
      <c r="F2692" s="119"/>
      <c r="G2692" s="119" t="s">
        <v>1423</v>
      </c>
      <c r="H2692" s="119">
        <v>6</v>
      </c>
      <c r="I2692" s="119" t="s">
        <v>988</v>
      </c>
      <c r="J2692" s="119">
        <v>2050</v>
      </c>
      <c r="K2692" s="120">
        <v>1.25</v>
      </c>
    </row>
    <row r="2693" spans="1:11" x14ac:dyDescent="0.25">
      <c r="A2693" s="119" t="s">
        <v>1414</v>
      </c>
      <c r="B2693" s="119" t="s">
        <v>1415</v>
      </c>
      <c r="C2693" s="119" t="s">
        <v>233</v>
      </c>
      <c r="D2693" s="119" t="s">
        <v>1422</v>
      </c>
      <c r="E2693" s="119" t="s">
        <v>1238</v>
      </c>
      <c r="F2693" s="119"/>
      <c r="G2693" s="119" t="s">
        <v>1423</v>
      </c>
      <c r="H2693" s="119">
        <v>6</v>
      </c>
      <c r="I2693" s="119" t="s">
        <v>194</v>
      </c>
      <c r="J2693" s="119">
        <v>2015</v>
      </c>
      <c r="K2693" s="120">
        <v>7.1999999999999995E-2</v>
      </c>
    </row>
    <row r="2694" spans="1:11" x14ac:dyDescent="0.25">
      <c r="A2694" s="119" t="s">
        <v>1414</v>
      </c>
      <c r="B2694" s="119" t="s">
        <v>1415</v>
      </c>
      <c r="C2694" s="119" t="s">
        <v>233</v>
      </c>
      <c r="D2694" s="119" t="s">
        <v>1422</v>
      </c>
      <c r="E2694" s="119" t="s">
        <v>1238</v>
      </c>
      <c r="F2694" s="119"/>
      <c r="G2694" s="119" t="s">
        <v>1423</v>
      </c>
      <c r="H2694" s="119">
        <v>6</v>
      </c>
      <c r="I2694" s="119" t="s">
        <v>194</v>
      </c>
      <c r="J2694" s="119">
        <v>2020</v>
      </c>
      <c r="K2694" s="120">
        <v>7.1999999999999995E-2</v>
      </c>
    </row>
    <row r="2695" spans="1:11" x14ac:dyDescent="0.25">
      <c r="A2695" s="119" t="s">
        <v>1414</v>
      </c>
      <c r="B2695" s="119" t="s">
        <v>1415</v>
      </c>
      <c r="C2695" s="119" t="s">
        <v>233</v>
      </c>
      <c r="D2695" s="119" t="s">
        <v>1422</v>
      </c>
      <c r="E2695" s="119" t="s">
        <v>1238</v>
      </c>
      <c r="F2695" s="119"/>
      <c r="G2695" s="119" t="s">
        <v>1423</v>
      </c>
      <c r="H2695" s="119">
        <v>6</v>
      </c>
      <c r="I2695" s="119" t="s">
        <v>194</v>
      </c>
      <c r="J2695" s="119">
        <v>2030</v>
      </c>
      <c r="K2695" s="120">
        <v>6.8571428571428561E-2</v>
      </c>
    </row>
    <row r="2696" spans="1:11" x14ac:dyDescent="0.25">
      <c r="A2696" s="119" t="s">
        <v>1414</v>
      </c>
      <c r="B2696" s="119" t="s">
        <v>1415</v>
      </c>
      <c r="C2696" s="119" t="s">
        <v>233</v>
      </c>
      <c r="D2696" s="119" t="s">
        <v>1422</v>
      </c>
      <c r="E2696" s="119" t="s">
        <v>1238</v>
      </c>
      <c r="F2696" s="119"/>
      <c r="G2696" s="119" t="s">
        <v>1423</v>
      </c>
      <c r="H2696" s="119">
        <v>6</v>
      </c>
      <c r="I2696" s="119" t="s">
        <v>194</v>
      </c>
      <c r="J2696" s="119">
        <v>2040</v>
      </c>
      <c r="K2696" s="120">
        <v>6.7924528301886791E-2</v>
      </c>
    </row>
    <row r="2697" spans="1:11" x14ac:dyDescent="0.25">
      <c r="A2697" s="119" t="s">
        <v>1414</v>
      </c>
      <c r="B2697" s="119" t="s">
        <v>1415</v>
      </c>
      <c r="C2697" s="119" t="s">
        <v>233</v>
      </c>
      <c r="D2697" s="119" t="s">
        <v>1422</v>
      </c>
      <c r="E2697" s="119" t="s">
        <v>1238</v>
      </c>
      <c r="F2697" s="119"/>
      <c r="G2697" s="119" t="s">
        <v>1423</v>
      </c>
      <c r="H2697" s="119">
        <v>6</v>
      </c>
      <c r="I2697" s="119" t="s">
        <v>194</v>
      </c>
      <c r="J2697" s="119">
        <v>2050</v>
      </c>
      <c r="K2697" s="120">
        <v>6.9230769230769235E-2</v>
      </c>
    </row>
    <row r="2698" spans="1:11" x14ac:dyDescent="0.25">
      <c r="A2698" s="119" t="s">
        <v>1414</v>
      </c>
      <c r="B2698" s="119" t="s">
        <v>1415</v>
      </c>
      <c r="C2698" s="119" t="s">
        <v>233</v>
      </c>
      <c r="D2698" s="119" t="s">
        <v>1424</v>
      </c>
      <c r="E2698" s="119" t="s">
        <v>1406</v>
      </c>
      <c r="F2698" s="119"/>
      <c r="G2698" s="119" t="s">
        <v>1314</v>
      </c>
      <c r="H2698" s="119" t="s">
        <v>1425</v>
      </c>
      <c r="I2698" s="119" t="s">
        <v>987</v>
      </c>
      <c r="J2698" s="119">
        <v>2020</v>
      </c>
      <c r="K2698" s="120">
        <v>0.75</v>
      </c>
    </row>
    <row r="2699" spans="1:11" x14ac:dyDescent="0.25">
      <c r="A2699" s="119" t="s">
        <v>1414</v>
      </c>
      <c r="B2699" s="119" t="s">
        <v>1415</v>
      </c>
      <c r="C2699" s="119" t="s">
        <v>233</v>
      </c>
      <c r="D2699" s="119" t="s">
        <v>1424</v>
      </c>
      <c r="E2699" s="119" t="s">
        <v>1406</v>
      </c>
      <c r="F2699" s="119"/>
      <c r="G2699" s="119" t="s">
        <v>1314</v>
      </c>
      <c r="H2699" s="119" t="s">
        <v>1425</v>
      </c>
      <c r="I2699" s="119" t="s">
        <v>987</v>
      </c>
      <c r="J2699" s="119">
        <v>2050</v>
      </c>
      <c r="K2699" s="120">
        <v>0.75</v>
      </c>
    </row>
    <row r="2700" spans="1:11" x14ac:dyDescent="0.25">
      <c r="A2700" s="119" t="s">
        <v>1414</v>
      </c>
      <c r="B2700" s="119" t="s">
        <v>1415</v>
      </c>
      <c r="C2700" s="119" t="s">
        <v>233</v>
      </c>
      <c r="D2700" s="119" t="s">
        <v>1424</v>
      </c>
      <c r="E2700" s="119" t="s">
        <v>1406</v>
      </c>
      <c r="F2700" s="119"/>
      <c r="G2700" s="119" t="s">
        <v>1314</v>
      </c>
      <c r="H2700" s="119" t="s">
        <v>1425</v>
      </c>
      <c r="I2700" s="119" t="s">
        <v>988</v>
      </c>
      <c r="J2700" s="119">
        <v>2020</v>
      </c>
      <c r="K2700" s="120">
        <v>1.25</v>
      </c>
    </row>
    <row r="2701" spans="1:11" x14ac:dyDescent="0.25">
      <c r="A2701" s="119" t="s">
        <v>1414</v>
      </c>
      <c r="B2701" s="119" t="s">
        <v>1415</v>
      </c>
      <c r="C2701" s="119" t="s">
        <v>233</v>
      </c>
      <c r="D2701" s="119" t="s">
        <v>1424</v>
      </c>
      <c r="E2701" s="119" t="s">
        <v>1406</v>
      </c>
      <c r="F2701" s="119"/>
      <c r="G2701" s="119" t="s">
        <v>1314</v>
      </c>
      <c r="H2701" s="119" t="s">
        <v>1425</v>
      </c>
      <c r="I2701" s="119" t="s">
        <v>988</v>
      </c>
      <c r="J2701" s="119">
        <v>2050</v>
      </c>
      <c r="K2701" s="120">
        <v>1.25</v>
      </c>
    </row>
    <row r="2702" spans="1:11" x14ac:dyDescent="0.25">
      <c r="A2702" s="119" t="s">
        <v>1414</v>
      </c>
      <c r="B2702" s="119" t="s">
        <v>1415</v>
      </c>
      <c r="C2702" s="119" t="s">
        <v>233</v>
      </c>
      <c r="D2702" s="119" t="s">
        <v>1424</v>
      </c>
      <c r="E2702" s="119" t="s">
        <v>1406</v>
      </c>
      <c r="F2702" s="119"/>
      <c r="G2702" s="119" t="s">
        <v>1314</v>
      </c>
      <c r="H2702" s="119" t="s">
        <v>1425</v>
      </c>
      <c r="I2702" s="119" t="s">
        <v>194</v>
      </c>
      <c r="J2702" s="119">
        <v>2015</v>
      </c>
      <c r="K2702" s="120">
        <v>2.4</v>
      </c>
    </row>
    <row r="2703" spans="1:11" x14ac:dyDescent="0.25">
      <c r="A2703" s="119" t="s">
        <v>1414</v>
      </c>
      <c r="B2703" s="119" t="s">
        <v>1415</v>
      </c>
      <c r="C2703" s="119" t="s">
        <v>233</v>
      </c>
      <c r="D2703" s="119" t="s">
        <v>1424</v>
      </c>
      <c r="E2703" s="119" t="s">
        <v>1406</v>
      </c>
      <c r="F2703" s="119"/>
      <c r="G2703" s="119" t="s">
        <v>1314</v>
      </c>
      <c r="H2703" s="119" t="s">
        <v>1425</v>
      </c>
      <c r="I2703" s="119" t="s">
        <v>194</v>
      </c>
      <c r="J2703" s="119">
        <v>2020</v>
      </c>
      <c r="K2703" s="120">
        <v>1.92</v>
      </c>
    </row>
    <row r="2704" spans="1:11" x14ac:dyDescent="0.25">
      <c r="A2704" s="119" t="s">
        <v>1414</v>
      </c>
      <c r="B2704" s="119" t="s">
        <v>1415</v>
      </c>
      <c r="C2704" s="119" t="s">
        <v>233</v>
      </c>
      <c r="D2704" s="119" t="s">
        <v>1424</v>
      </c>
      <c r="E2704" s="119" t="s">
        <v>1406</v>
      </c>
      <c r="F2704" s="119"/>
      <c r="G2704" s="119" t="s">
        <v>1314</v>
      </c>
      <c r="H2704" s="119" t="s">
        <v>1425</v>
      </c>
      <c r="I2704" s="119" t="s">
        <v>194</v>
      </c>
      <c r="J2704" s="119">
        <v>2030</v>
      </c>
      <c r="K2704" s="120">
        <v>1.142857142857143</v>
      </c>
    </row>
    <row r="2705" spans="1:11" x14ac:dyDescent="0.25">
      <c r="A2705" s="119" t="s">
        <v>1414</v>
      </c>
      <c r="B2705" s="119" t="s">
        <v>1415</v>
      </c>
      <c r="C2705" s="119" t="s">
        <v>233</v>
      </c>
      <c r="D2705" s="119" t="s">
        <v>1424</v>
      </c>
      <c r="E2705" s="119" t="s">
        <v>1406</v>
      </c>
      <c r="F2705" s="119"/>
      <c r="G2705" s="119" t="s">
        <v>1314</v>
      </c>
      <c r="H2705" s="119" t="s">
        <v>1425</v>
      </c>
      <c r="I2705" s="119" t="s">
        <v>194</v>
      </c>
      <c r="J2705" s="119">
        <v>2040</v>
      </c>
      <c r="K2705" s="120">
        <v>0.84905660377358494</v>
      </c>
    </row>
    <row r="2706" spans="1:11" x14ac:dyDescent="0.25">
      <c r="A2706" s="119" t="s">
        <v>1414</v>
      </c>
      <c r="B2706" s="119" t="s">
        <v>1415</v>
      </c>
      <c r="C2706" s="119" t="s">
        <v>233</v>
      </c>
      <c r="D2706" s="119" t="s">
        <v>1424</v>
      </c>
      <c r="E2706" s="119" t="s">
        <v>1406</v>
      </c>
      <c r="F2706" s="119"/>
      <c r="G2706" s="119" t="s">
        <v>1314</v>
      </c>
      <c r="H2706" s="119" t="s">
        <v>1425</v>
      </c>
      <c r="I2706" s="119" t="s">
        <v>194</v>
      </c>
      <c r="J2706" s="119">
        <v>2050</v>
      </c>
      <c r="K2706" s="120">
        <v>0.69230769230769229</v>
      </c>
    </row>
    <row r="2707" spans="1:11" x14ac:dyDescent="0.25">
      <c r="A2707" s="119" t="s">
        <v>1414</v>
      </c>
      <c r="B2707" s="119" t="s">
        <v>1415</v>
      </c>
      <c r="C2707" s="119" t="s">
        <v>233</v>
      </c>
      <c r="D2707" s="119" t="s">
        <v>1426</v>
      </c>
      <c r="E2707" s="119" t="s">
        <v>1409</v>
      </c>
      <c r="F2707" s="119"/>
      <c r="G2707" s="119"/>
      <c r="H2707" s="119"/>
      <c r="I2707" s="119" t="s">
        <v>194</v>
      </c>
      <c r="J2707" s="119">
        <v>2015</v>
      </c>
      <c r="K2707" s="120" t="s">
        <v>1417</v>
      </c>
    </row>
    <row r="2708" spans="1:11" x14ac:dyDescent="0.25">
      <c r="A2708" s="119" t="s">
        <v>1414</v>
      </c>
      <c r="B2708" s="119" t="s">
        <v>1415</v>
      </c>
      <c r="C2708" s="119" t="s">
        <v>233</v>
      </c>
      <c r="D2708" s="119" t="s">
        <v>1426</v>
      </c>
      <c r="E2708" s="119" t="s">
        <v>1409</v>
      </c>
      <c r="F2708" s="119"/>
      <c r="G2708" s="119"/>
      <c r="H2708" s="119"/>
      <c r="I2708" s="119" t="s">
        <v>194</v>
      </c>
      <c r="J2708" s="119">
        <v>2020</v>
      </c>
      <c r="K2708" s="120">
        <v>0</v>
      </c>
    </row>
    <row r="2709" spans="1:11" x14ac:dyDescent="0.25">
      <c r="A2709" s="119" t="s">
        <v>1414</v>
      </c>
      <c r="B2709" s="119" t="s">
        <v>1415</v>
      </c>
      <c r="C2709" s="119" t="s">
        <v>233</v>
      </c>
      <c r="D2709" s="119" t="s">
        <v>1426</v>
      </c>
      <c r="E2709" s="119" t="s">
        <v>1409</v>
      </c>
      <c r="F2709" s="119"/>
      <c r="G2709" s="119"/>
      <c r="H2709" s="119"/>
      <c r="I2709" s="119" t="s">
        <v>194</v>
      </c>
      <c r="J2709" s="119">
        <v>2030</v>
      </c>
      <c r="K2709" s="120">
        <v>0</v>
      </c>
    </row>
    <row r="2710" spans="1:11" x14ac:dyDescent="0.25">
      <c r="A2710" s="119" t="s">
        <v>1414</v>
      </c>
      <c r="B2710" s="119" t="s">
        <v>1415</v>
      </c>
      <c r="C2710" s="119" t="s">
        <v>233</v>
      </c>
      <c r="D2710" s="119" t="s">
        <v>1426</v>
      </c>
      <c r="E2710" s="119" t="s">
        <v>1409</v>
      </c>
      <c r="F2710" s="119"/>
      <c r="G2710" s="119"/>
      <c r="H2710" s="119"/>
      <c r="I2710" s="119" t="s">
        <v>194</v>
      </c>
      <c r="J2710" s="119">
        <v>2050</v>
      </c>
      <c r="K2710" s="120">
        <v>0</v>
      </c>
    </row>
    <row r="2711" spans="1:11" x14ac:dyDescent="0.25">
      <c r="A2711" s="119" t="s">
        <v>1414</v>
      </c>
      <c r="B2711" s="119" t="s">
        <v>1415</v>
      </c>
      <c r="C2711" s="119" t="s">
        <v>233</v>
      </c>
      <c r="D2711" s="119" t="s">
        <v>1427</v>
      </c>
      <c r="E2711" s="119" t="s">
        <v>1338</v>
      </c>
      <c r="F2711" s="119"/>
      <c r="G2711" s="119" t="s">
        <v>1423</v>
      </c>
      <c r="H2711" s="119">
        <v>6</v>
      </c>
      <c r="I2711" s="119" t="s">
        <v>987</v>
      </c>
      <c r="J2711" s="119">
        <v>2020</v>
      </c>
      <c r="K2711" s="120">
        <v>0.75</v>
      </c>
    </row>
    <row r="2712" spans="1:11" x14ac:dyDescent="0.25">
      <c r="A2712" s="119" t="s">
        <v>1414</v>
      </c>
      <c r="B2712" s="119" t="s">
        <v>1415</v>
      </c>
      <c r="C2712" s="119" t="s">
        <v>233</v>
      </c>
      <c r="D2712" s="119" t="s">
        <v>1427</v>
      </c>
      <c r="E2712" s="119" t="s">
        <v>1338</v>
      </c>
      <c r="F2712" s="119"/>
      <c r="G2712" s="119" t="s">
        <v>1423</v>
      </c>
      <c r="H2712" s="119">
        <v>6</v>
      </c>
      <c r="I2712" s="119" t="s">
        <v>987</v>
      </c>
      <c r="J2712" s="119">
        <v>2050</v>
      </c>
      <c r="K2712" s="120">
        <v>0.75</v>
      </c>
    </row>
    <row r="2713" spans="1:11" x14ac:dyDescent="0.25">
      <c r="A2713" s="119" t="s">
        <v>1414</v>
      </c>
      <c r="B2713" s="119" t="s">
        <v>1415</v>
      </c>
      <c r="C2713" s="119" t="s">
        <v>233</v>
      </c>
      <c r="D2713" s="119" t="s">
        <v>1427</v>
      </c>
      <c r="E2713" s="119" t="s">
        <v>1338</v>
      </c>
      <c r="F2713" s="119"/>
      <c r="G2713" s="119" t="s">
        <v>1423</v>
      </c>
      <c r="H2713" s="119">
        <v>6</v>
      </c>
      <c r="I2713" s="119" t="s">
        <v>988</v>
      </c>
      <c r="J2713" s="119">
        <v>2020</v>
      </c>
      <c r="K2713" s="120">
        <v>1.25</v>
      </c>
    </row>
    <row r="2714" spans="1:11" x14ac:dyDescent="0.25">
      <c r="A2714" s="119" t="s">
        <v>1414</v>
      </c>
      <c r="B2714" s="119" t="s">
        <v>1415</v>
      </c>
      <c r="C2714" s="119" t="s">
        <v>233</v>
      </c>
      <c r="D2714" s="119" t="s">
        <v>1427</v>
      </c>
      <c r="E2714" s="119" t="s">
        <v>1338</v>
      </c>
      <c r="F2714" s="119"/>
      <c r="G2714" s="119" t="s">
        <v>1423</v>
      </c>
      <c r="H2714" s="119">
        <v>6</v>
      </c>
      <c r="I2714" s="119" t="s">
        <v>988</v>
      </c>
      <c r="J2714" s="119">
        <v>2050</v>
      </c>
      <c r="K2714" s="120">
        <v>1.25</v>
      </c>
    </row>
    <row r="2715" spans="1:11" x14ac:dyDescent="0.25">
      <c r="A2715" s="119" t="s">
        <v>1414</v>
      </c>
      <c r="B2715" s="119" t="s">
        <v>1415</v>
      </c>
      <c r="C2715" s="119" t="s">
        <v>233</v>
      </c>
      <c r="D2715" s="119" t="s">
        <v>1427</v>
      </c>
      <c r="E2715" s="119" t="s">
        <v>1338</v>
      </c>
      <c r="F2715" s="119"/>
      <c r="G2715" s="119" t="s">
        <v>1423</v>
      </c>
      <c r="H2715" s="119">
        <v>6</v>
      </c>
      <c r="I2715" s="119" t="s">
        <v>194</v>
      </c>
      <c r="J2715" s="119">
        <v>2015</v>
      </c>
      <c r="K2715" s="120">
        <v>2.7</v>
      </c>
    </row>
    <row r="2716" spans="1:11" x14ac:dyDescent="0.25">
      <c r="A2716" s="119" t="s">
        <v>1414</v>
      </c>
      <c r="B2716" s="119" t="s">
        <v>1415</v>
      </c>
      <c r="C2716" s="119" t="s">
        <v>233</v>
      </c>
      <c r="D2716" s="119" t="s">
        <v>1427</v>
      </c>
      <c r="E2716" s="119" t="s">
        <v>1338</v>
      </c>
      <c r="F2716" s="119"/>
      <c r="G2716" s="119" t="s">
        <v>1423</v>
      </c>
      <c r="H2716" s="119">
        <v>6</v>
      </c>
      <c r="I2716" s="119" t="s">
        <v>194</v>
      </c>
      <c r="J2716" s="119">
        <v>2020</v>
      </c>
      <c r="K2716" s="120">
        <v>2.7</v>
      </c>
    </row>
    <row r="2717" spans="1:11" x14ac:dyDescent="0.25">
      <c r="A2717" s="119" t="s">
        <v>1414</v>
      </c>
      <c r="B2717" s="119" t="s">
        <v>1415</v>
      </c>
      <c r="C2717" s="119" t="s">
        <v>233</v>
      </c>
      <c r="D2717" s="119" t="s">
        <v>1427</v>
      </c>
      <c r="E2717" s="119" t="s">
        <v>1338</v>
      </c>
      <c r="F2717" s="119"/>
      <c r="G2717" s="119" t="s">
        <v>1423</v>
      </c>
      <c r="H2717" s="119">
        <v>6</v>
      </c>
      <c r="I2717" s="119" t="s">
        <v>194</v>
      </c>
      <c r="J2717" s="119">
        <v>2030</v>
      </c>
      <c r="K2717" s="120">
        <v>2.7</v>
      </c>
    </row>
    <row r="2718" spans="1:11" x14ac:dyDescent="0.25">
      <c r="A2718" s="119" t="s">
        <v>1414</v>
      </c>
      <c r="B2718" s="119" t="s">
        <v>1415</v>
      </c>
      <c r="C2718" s="119" t="s">
        <v>233</v>
      </c>
      <c r="D2718" s="119" t="s">
        <v>1427</v>
      </c>
      <c r="E2718" s="119" t="s">
        <v>1338</v>
      </c>
      <c r="F2718" s="119"/>
      <c r="G2718" s="119" t="s">
        <v>1423</v>
      </c>
      <c r="H2718" s="119">
        <v>6</v>
      </c>
      <c r="I2718" s="119" t="s">
        <v>194</v>
      </c>
      <c r="J2718" s="119">
        <v>2040</v>
      </c>
      <c r="K2718" s="120">
        <v>2.7</v>
      </c>
    </row>
    <row r="2719" spans="1:11" x14ac:dyDescent="0.25">
      <c r="A2719" s="119" t="s">
        <v>1414</v>
      </c>
      <c r="B2719" s="119" t="s">
        <v>1415</v>
      </c>
      <c r="C2719" s="119" t="s">
        <v>233</v>
      </c>
      <c r="D2719" s="119" t="s">
        <v>1427</v>
      </c>
      <c r="E2719" s="119" t="s">
        <v>1338</v>
      </c>
      <c r="F2719" s="119"/>
      <c r="G2719" s="119" t="s">
        <v>1423</v>
      </c>
      <c r="H2719" s="119">
        <v>6</v>
      </c>
      <c r="I2719" s="119" t="s">
        <v>194</v>
      </c>
      <c r="J2719" s="119">
        <v>2050</v>
      </c>
      <c r="K2719" s="120">
        <v>2.7</v>
      </c>
    </row>
    <row r="2720" spans="1:11" x14ac:dyDescent="0.25">
      <c r="A2720" s="119" t="s">
        <v>1414</v>
      </c>
      <c r="B2720" s="119" t="s">
        <v>1415</v>
      </c>
      <c r="C2720" s="119" t="s">
        <v>1245</v>
      </c>
      <c r="D2720" s="119" t="s">
        <v>1233</v>
      </c>
      <c r="E2720" s="119" t="s">
        <v>1074</v>
      </c>
      <c r="F2720" s="119"/>
      <c r="G2720" s="119"/>
      <c r="H2720" s="119"/>
      <c r="I2720" s="119" t="s">
        <v>194</v>
      </c>
      <c r="J2720" s="119">
        <v>2015</v>
      </c>
      <c r="K2720" s="120">
        <v>75</v>
      </c>
    </row>
    <row r="2721" spans="1:11" x14ac:dyDescent="0.25">
      <c r="A2721" s="119" t="s">
        <v>1414</v>
      </c>
      <c r="B2721" s="119" t="s">
        <v>1415</v>
      </c>
      <c r="C2721" s="119" t="s">
        <v>1245</v>
      </c>
      <c r="D2721" s="119" t="s">
        <v>1233</v>
      </c>
      <c r="E2721" s="119" t="s">
        <v>1074</v>
      </c>
      <c r="F2721" s="119"/>
      <c r="G2721" s="119"/>
      <c r="H2721" s="119"/>
      <c r="I2721" s="119" t="s">
        <v>194</v>
      </c>
      <c r="J2721" s="119">
        <v>2020</v>
      </c>
      <c r="K2721" s="120">
        <v>75</v>
      </c>
    </row>
    <row r="2722" spans="1:11" x14ac:dyDescent="0.25">
      <c r="A2722" s="119" t="s">
        <v>1414</v>
      </c>
      <c r="B2722" s="119" t="s">
        <v>1415</v>
      </c>
      <c r="C2722" s="119" t="s">
        <v>1245</v>
      </c>
      <c r="D2722" s="119" t="s">
        <v>1233</v>
      </c>
      <c r="E2722" s="119" t="s">
        <v>1074</v>
      </c>
      <c r="F2722" s="119"/>
      <c r="G2722" s="119"/>
      <c r="H2722" s="119"/>
      <c r="I2722" s="119" t="s">
        <v>194</v>
      </c>
      <c r="J2722" s="119">
        <v>2030</v>
      </c>
      <c r="K2722" s="120">
        <v>75</v>
      </c>
    </row>
    <row r="2723" spans="1:11" x14ac:dyDescent="0.25">
      <c r="A2723" s="119" t="s">
        <v>1414</v>
      </c>
      <c r="B2723" s="119" t="s">
        <v>1415</v>
      </c>
      <c r="C2723" s="119" t="s">
        <v>1245</v>
      </c>
      <c r="D2723" s="119" t="s">
        <v>1233</v>
      </c>
      <c r="E2723" s="119" t="s">
        <v>1074</v>
      </c>
      <c r="F2723" s="119"/>
      <c r="G2723" s="119"/>
      <c r="H2723" s="119"/>
      <c r="I2723" s="119" t="s">
        <v>194</v>
      </c>
      <c r="J2723" s="119">
        <v>2040</v>
      </c>
      <c r="K2723" s="120">
        <v>75</v>
      </c>
    </row>
    <row r="2724" spans="1:11" x14ac:dyDescent="0.25">
      <c r="A2724" s="119" t="s">
        <v>1414</v>
      </c>
      <c r="B2724" s="119" t="s">
        <v>1415</v>
      </c>
      <c r="C2724" s="119" t="s">
        <v>1245</v>
      </c>
      <c r="D2724" s="119" t="s">
        <v>1233</v>
      </c>
      <c r="E2724" s="119" t="s">
        <v>1074</v>
      </c>
      <c r="F2724" s="119"/>
      <c r="G2724" s="119"/>
      <c r="H2724" s="119"/>
      <c r="I2724" s="119" t="s">
        <v>194</v>
      </c>
      <c r="J2724" s="119">
        <v>2050</v>
      </c>
      <c r="K2724" s="120">
        <v>75</v>
      </c>
    </row>
    <row r="2725" spans="1:11" x14ac:dyDescent="0.25">
      <c r="A2725" s="119" t="s">
        <v>1414</v>
      </c>
      <c r="B2725" s="119" t="s">
        <v>1415</v>
      </c>
      <c r="C2725" s="119" t="s">
        <v>1245</v>
      </c>
      <c r="D2725" s="119" t="s">
        <v>1234</v>
      </c>
      <c r="E2725" s="119" t="s">
        <v>1074</v>
      </c>
      <c r="F2725" s="119"/>
      <c r="G2725" s="119"/>
      <c r="H2725" s="119"/>
      <c r="I2725" s="119" t="s">
        <v>194</v>
      </c>
      <c r="J2725" s="119">
        <v>2015</v>
      </c>
      <c r="K2725" s="120">
        <v>25</v>
      </c>
    </row>
    <row r="2726" spans="1:11" x14ac:dyDescent="0.25">
      <c r="A2726" s="119" t="s">
        <v>1414</v>
      </c>
      <c r="B2726" s="119" t="s">
        <v>1415</v>
      </c>
      <c r="C2726" s="119" t="s">
        <v>1245</v>
      </c>
      <c r="D2726" s="119" t="s">
        <v>1234</v>
      </c>
      <c r="E2726" s="119" t="s">
        <v>1074</v>
      </c>
      <c r="F2726" s="119"/>
      <c r="G2726" s="119"/>
      <c r="H2726" s="119"/>
      <c r="I2726" s="119" t="s">
        <v>194</v>
      </c>
      <c r="J2726" s="119">
        <v>2020</v>
      </c>
      <c r="K2726" s="120">
        <v>25</v>
      </c>
    </row>
    <row r="2727" spans="1:11" x14ac:dyDescent="0.25">
      <c r="A2727" s="119" t="s">
        <v>1414</v>
      </c>
      <c r="B2727" s="119" t="s">
        <v>1415</v>
      </c>
      <c r="C2727" s="119" t="s">
        <v>1245</v>
      </c>
      <c r="D2727" s="119" t="s">
        <v>1234</v>
      </c>
      <c r="E2727" s="119" t="s">
        <v>1074</v>
      </c>
      <c r="F2727" s="119"/>
      <c r="G2727" s="119"/>
      <c r="H2727" s="119"/>
      <c r="I2727" s="119" t="s">
        <v>194</v>
      </c>
      <c r="J2727" s="119">
        <v>2030</v>
      </c>
      <c r="K2727" s="120">
        <v>25</v>
      </c>
    </row>
    <row r="2728" spans="1:11" x14ac:dyDescent="0.25">
      <c r="A2728" s="119" t="s">
        <v>1414</v>
      </c>
      <c r="B2728" s="119" t="s">
        <v>1415</v>
      </c>
      <c r="C2728" s="119" t="s">
        <v>1245</v>
      </c>
      <c r="D2728" s="119" t="s">
        <v>1234</v>
      </c>
      <c r="E2728" s="119" t="s">
        <v>1074</v>
      </c>
      <c r="F2728" s="119"/>
      <c r="G2728" s="119"/>
      <c r="H2728" s="119"/>
      <c r="I2728" s="119" t="s">
        <v>194</v>
      </c>
      <c r="J2728" s="119">
        <v>2040</v>
      </c>
      <c r="K2728" s="120">
        <v>25</v>
      </c>
    </row>
    <row r="2729" spans="1:11" x14ac:dyDescent="0.25">
      <c r="A2729" s="119" t="s">
        <v>1414</v>
      </c>
      <c r="B2729" s="119" t="s">
        <v>1415</v>
      </c>
      <c r="C2729" s="119" t="s">
        <v>1245</v>
      </c>
      <c r="D2729" s="119" t="s">
        <v>1234</v>
      </c>
      <c r="E2729" s="119" t="s">
        <v>1074</v>
      </c>
      <c r="F2729" s="119"/>
      <c r="G2729" s="119"/>
      <c r="H2729" s="119"/>
      <c r="I2729" s="119" t="s">
        <v>194</v>
      </c>
      <c r="J2729" s="119">
        <v>2050</v>
      </c>
      <c r="K2729" s="120">
        <v>25</v>
      </c>
    </row>
    <row r="2730" spans="1:11" x14ac:dyDescent="0.25">
      <c r="A2730" s="119" t="s">
        <v>1414</v>
      </c>
      <c r="B2730" s="119" t="s">
        <v>1415</v>
      </c>
      <c r="C2730" s="119" t="s">
        <v>1245</v>
      </c>
      <c r="D2730" s="119" t="s">
        <v>1428</v>
      </c>
      <c r="E2730" s="119" t="s">
        <v>1409</v>
      </c>
      <c r="F2730" s="119"/>
      <c r="G2730" s="119" t="s">
        <v>1423</v>
      </c>
      <c r="H2730" s="119">
        <v>6</v>
      </c>
      <c r="I2730" s="119" t="s">
        <v>987</v>
      </c>
      <c r="J2730" s="119">
        <v>2020</v>
      </c>
      <c r="K2730" s="120">
        <v>0.75</v>
      </c>
    </row>
    <row r="2731" spans="1:11" x14ac:dyDescent="0.25">
      <c r="A2731" s="119" t="s">
        <v>1414</v>
      </c>
      <c r="B2731" s="119" t="s">
        <v>1415</v>
      </c>
      <c r="C2731" s="119" t="s">
        <v>1245</v>
      </c>
      <c r="D2731" s="119" t="s">
        <v>1428</v>
      </c>
      <c r="E2731" s="119" t="s">
        <v>1409</v>
      </c>
      <c r="F2731" s="119"/>
      <c r="G2731" s="119" t="s">
        <v>1423</v>
      </c>
      <c r="H2731" s="119">
        <v>6</v>
      </c>
      <c r="I2731" s="119" t="s">
        <v>987</v>
      </c>
      <c r="J2731" s="119">
        <v>2050</v>
      </c>
      <c r="K2731" s="120">
        <v>0.75</v>
      </c>
    </row>
    <row r="2732" spans="1:11" x14ac:dyDescent="0.25">
      <c r="A2732" s="119" t="s">
        <v>1414</v>
      </c>
      <c r="B2732" s="119" t="s">
        <v>1415</v>
      </c>
      <c r="C2732" s="119" t="s">
        <v>1245</v>
      </c>
      <c r="D2732" s="119" t="s">
        <v>1428</v>
      </c>
      <c r="E2732" s="119" t="s">
        <v>1409</v>
      </c>
      <c r="F2732" s="119"/>
      <c r="G2732" s="119" t="s">
        <v>1423</v>
      </c>
      <c r="H2732" s="119">
        <v>6</v>
      </c>
      <c r="I2732" s="119" t="s">
        <v>988</v>
      </c>
      <c r="J2732" s="119">
        <v>2020</v>
      </c>
      <c r="K2732" s="120">
        <v>1.25</v>
      </c>
    </row>
    <row r="2733" spans="1:11" x14ac:dyDescent="0.25">
      <c r="A2733" s="119" t="s">
        <v>1414</v>
      </c>
      <c r="B2733" s="119" t="s">
        <v>1415</v>
      </c>
      <c r="C2733" s="119" t="s">
        <v>1245</v>
      </c>
      <c r="D2733" s="119" t="s">
        <v>1428</v>
      </c>
      <c r="E2733" s="119" t="s">
        <v>1409</v>
      </c>
      <c r="F2733" s="119"/>
      <c r="G2733" s="119" t="s">
        <v>1423</v>
      </c>
      <c r="H2733" s="119">
        <v>6</v>
      </c>
      <c r="I2733" s="119" t="s">
        <v>988</v>
      </c>
      <c r="J2733" s="119">
        <v>2050</v>
      </c>
      <c r="K2733" s="120">
        <v>1.25</v>
      </c>
    </row>
    <row r="2734" spans="1:11" x14ac:dyDescent="0.25">
      <c r="A2734" s="119" t="s">
        <v>1414</v>
      </c>
      <c r="B2734" s="119" t="s">
        <v>1415</v>
      </c>
      <c r="C2734" s="119" t="s">
        <v>1245</v>
      </c>
      <c r="D2734" s="119" t="s">
        <v>1428</v>
      </c>
      <c r="E2734" s="119" t="s">
        <v>1409</v>
      </c>
      <c r="F2734" s="119"/>
      <c r="G2734" s="119" t="s">
        <v>1423</v>
      </c>
      <c r="H2734" s="119">
        <v>6</v>
      </c>
      <c r="I2734" s="119" t="s">
        <v>194</v>
      </c>
      <c r="J2734" s="119">
        <v>2015</v>
      </c>
      <c r="K2734" s="120">
        <v>3.5999999999999997E-2</v>
      </c>
    </row>
    <row r="2735" spans="1:11" x14ac:dyDescent="0.25">
      <c r="A2735" s="119" t="s">
        <v>1414</v>
      </c>
      <c r="B2735" s="119" t="s">
        <v>1415</v>
      </c>
      <c r="C2735" s="119" t="s">
        <v>1245</v>
      </c>
      <c r="D2735" s="119" t="s">
        <v>1428</v>
      </c>
      <c r="E2735" s="119" t="s">
        <v>1409</v>
      </c>
      <c r="F2735" s="119"/>
      <c r="G2735" s="119" t="s">
        <v>1423</v>
      </c>
      <c r="H2735" s="119">
        <v>6</v>
      </c>
      <c r="I2735" s="119" t="s">
        <v>194</v>
      </c>
      <c r="J2735" s="119">
        <v>2020</v>
      </c>
      <c r="K2735" s="120">
        <v>3.5999999999999997E-2</v>
      </c>
    </row>
    <row r="2736" spans="1:11" x14ac:dyDescent="0.25">
      <c r="A2736" s="119" t="s">
        <v>1414</v>
      </c>
      <c r="B2736" s="119" t="s">
        <v>1415</v>
      </c>
      <c r="C2736" s="119" t="s">
        <v>1245</v>
      </c>
      <c r="D2736" s="119" t="s">
        <v>1428</v>
      </c>
      <c r="E2736" s="119" t="s">
        <v>1409</v>
      </c>
      <c r="F2736" s="119"/>
      <c r="G2736" s="119" t="s">
        <v>1423</v>
      </c>
      <c r="H2736" s="119">
        <v>6</v>
      </c>
      <c r="I2736" s="119" t="s">
        <v>194</v>
      </c>
      <c r="J2736" s="119">
        <v>2030</v>
      </c>
      <c r="K2736" s="120">
        <v>3.5999999999999997E-2</v>
      </c>
    </row>
    <row r="2737" spans="1:11" x14ac:dyDescent="0.25">
      <c r="A2737" s="119" t="s">
        <v>1414</v>
      </c>
      <c r="B2737" s="119" t="s">
        <v>1415</v>
      </c>
      <c r="C2737" s="119" t="s">
        <v>1245</v>
      </c>
      <c r="D2737" s="119" t="s">
        <v>1428</v>
      </c>
      <c r="E2737" s="119" t="s">
        <v>1409</v>
      </c>
      <c r="F2737" s="119"/>
      <c r="G2737" s="119" t="s">
        <v>1423</v>
      </c>
      <c r="H2737" s="119">
        <v>6</v>
      </c>
      <c r="I2737" s="119" t="s">
        <v>194</v>
      </c>
      <c r="J2737" s="119">
        <v>2040</v>
      </c>
      <c r="K2737" s="120">
        <v>3.5999999999999997E-2</v>
      </c>
    </row>
    <row r="2738" spans="1:11" x14ac:dyDescent="0.25">
      <c r="A2738" s="119" t="s">
        <v>1414</v>
      </c>
      <c r="B2738" s="119" t="s">
        <v>1415</v>
      </c>
      <c r="C2738" s="119" t="s">
        <v>1245</v>
      </c>
      <c r="D2738" s="119" t="s">
        <v>1428</v>
      </c>
      <c r="E2738" s="119" t="s">
        <v>1409</v>
      </c>
      <c r="F2738" s="119"/>
      <c r="G2738" s="119" t="s">
        <v>1423</v>
      </c>
      <c r="H2738" s="119">
        <v>6</v>
      </c>
      <c r="I2738" s="119" t="s">
        <v>194</v>
      </c>
      <c r="J2738" s="119">
        <v>2050</v>
      </c>
      <c r="K2738" s="120">
        <v>3.5999999999999997E-2</v>
      </c>
    </row>
    <row r="2739" spans="1:11" x14ac:dyDescent="0.25">
      <c r="A2739" s="119" t="s">
        <v>1414</v>
      </c>
      <c r="B2739" s="119" t="s">
        <v>1415</v>
      </c>
      <c r="C2739" s="119" t="s">
        <v>1245</v>
      </c>
      <c r="D2739" s="119" t="s">
        <v>1247</v>
      </c>
      <c r="E2739" s="119" t="s">
        <v>1248</v>
      </c>
      <c r="F2739" s="119"/>
      <c r="G2739" s="119"/>
      <c r="H2739" s="119"/>
      <c r="I2739" s="119" t="s">
        <v>194</v>
      </c>
      <c r="J2739" s="119">
        <v>2015</v>
      </c>
      <c r="K2739" s="120">
        <v>1.2</v>
      </c>
    </row>
    <row r="2740" spans="1:11" x14ac:dyDescent="0.25">
      <c r="A2740" s="119" t="s">
        <v>1414</v>
      </c>
      <c r="B2740" s="119" t="s">
        <v>1415</v>
      </c>
      <c r="C2740" s="119" t="s">
        <v>1245</v>
      </c>
      <c r="D2740" s="119" t="s">
        <v>1247</v>
      </c>
      <c r="E2740" s="119" t="s">
        <v>1248</v>
      </c>
      <c r="F2740" s="119"/>
      <c r="G2740" s="119"/>
      <c r="H2740" s="119"/>
      <c r="I2740" s="119" t="s">
        <v>194</v>
      </c>
      <c r="J2740" s="119">
        <v>2020</v>
      </c>
      <c r="K2740" s="120">
        <v>1.2</v>
      </c>
    </row>
    <row r="2741" spans="1:11" x14ac:dyDescent="0.25">
      <c r="A2741" s="119" t="s">
        <v>1414</v>
      </c>
      <c r="B2741" s="119" t="s">
        <v>1415</v>
      </c>
      <c r="C2741" s="119" t="s">
        <v>1245</v>
      </c>
      <c r="D2741" s="119" t="s">
        <v>1247</v>
      </c>
      <c r="E2741" s="119" t="s">
        <v>1248</v>
      </c>
      <c r="F2741" s="119"/>
      <c r="G2741" s="119"/>
      <c r="H2741" s="119"/>
      <c r="I2741" s="119" t="s">
        <v>194</v>
      </c>
      <c r="J2741" s="119">
        <v>2030</v>
      </c>
      <c r="K2741" s="120">
        <v>1.2</v>
      </c>
    </row>
    <row r="2742" spans="1:11" x14ac:dyDescent="0.25">
      <c r="A2742" s="119" t="s">
        <v>1414</v>
      </c>
      <c r="B2742" s="119" t="s">
        <v>1415</v>
      </c>
      <c r="C2742" s="119" t="s">
        <v>1245</v>
      </c>
      <c r="D2742" s="119" t="s">
        <v>1247</v>
      </c>
      <c r="E2742" s="119" t="s">
        <v>1248</v>
      </c>
      <c r="F2742" s="119"/>
      <c r="G2742" s="119"/>
      <c r="H2742" s="119"/>
      <c r="I2742" s="119" t="s">
        <v>194</v>
      </c>
      <c r="J2742" s="119">
        <v>2040</v>
      </c>
      <c r="K2742" s="120">
        <v>1.2</v>
      </c>
    </row>
    <row r="2743" spans="1:11" x14ac:dyDescent="0.25">
      <c r="A2743" s="119" t="s">
        <v>1414</v>
      </c>
      <c r="B2743" s="119" t="s">
        <v>1415</v>
      </c>
      <c r="C2743" s="119" t="s">
        <v>1245</v>
      </c>
      <c r="D2743" s="119" t="s">
        <v>1247</v>
      </c>
      <c r="E2743" s="119" t="s">
        <v>1248</v>
      </c>
      <c r="F2743" s="119"/>
      <c r="G2743" s="119"/>
      <c r="H2743" s="119"/>
      <c r="I2743" s="119" t="s">
        <v>194</v>
      </c>
      <c r="J2743" s="119">
        <v>2050</v>
      </c>
      <c r="K2743" s="120">
        <v>1.2</v>
      </c>
    </row>
    <row r="2744" spans="1:11" x14ac:dyDescent="0.25">
      <c r="A2744" s="119" t="s">
        <v>1414</v>
      </c>
      <c r="B2744" s="119" t="s">
        <v>1415</v>
      </c>
      <c r="C2744" s="119" t="s">
        <v>1245</v>
      </c>
      <c r="D2744" s="119" t="s">
        <v>1429</v>
      </c>
      <c r="E2744" s="119" t="s">
        <v>1082</v>
      </c>
      <c r="F2744" s="119"/>
      <c r="G2744" s="119"/>
      <c r="H2744" s="119"/>
      <c r="I2744" s="119" t="s">
        <v>194</v>
      </c>
      <c r="J2744" s="119">
        <v>2015</v>
      </c>
      <c r="K2744" s="120">
        <v>16</v>
      </c>
    </row>
    <row r="2745" spans="1:11" x14ac:dyDescent="0.25">
      <c r="A2745" s="119" t="s">
        <v>1414</v>
      </c>
      <c r="B2745" s="119" t="s">
        <v>1415</v>
      </c>
      <c r="C2745" s="119" t="s">
        <v>1245</v>
      </c>
      <c r="D2745" s="119" t="s">
        <v>1429</v>
      </c>
      <c r="E2745" s="119" t="s">
        <v>1082</v>
      </c>
      <c r="F2745" s="119"/>
      <c r="G2745" s="119"/>
      <c r="H2745" s="119"/>
      <c r="I2745" s="119" t="s">
        <v>194</v>
      </c>
      <c r="J2745" s="119">
        <v>2020</v>
      </c>
      <c r="K2745" s="120">
        <v>16</v>
      </c>
    </row>
    <row r="2746" spans="1:11" x14ac:dyDescent="0.25">
      <c r="A2746" s="119" t="s">
        <v>1414</v>
      </c>
      <c r="B2746" s="119" t="s">
        <v>1415</v>
      </c>
      <c r="C2746" s="119" t="s">
        <v>1245</v>
      </c>
      <c r="D2746" s="119" t="s">
        <v>1429</v>
      </c>
      <c r="E2746" s="119" t="s">
        <v>1082</v>
      </c>
      <c r="F2746" s="119"/>
      <c r="G2746" s="119"/>
      <c r="H2746" s="119"/>
      <c r="I2746" s="119" t="s">
        <v>194</v>
      </c>
      <c r="J2746" s="119">
        <v>2030</v>
      </c>
      <c r="K2746" s="120">
        <v>16</v>
      </c>
    </row>
    <row r="2747" spans="1:11" x14ac:dyDescent="0.25">
      <c r="A2747" s="119" t="s">
        <v>1414</v>
      </c>
      <c r="B2747" s="119" t="s">
        <v>1415</v>
      </c>
      <c r="C2747" s="119" t="s">
        <v>1245</v>
      </c>
      <c r="D2747" s="119" t="s">
        <v>1429</v>
      </c>
      <c r="E2747" s="119" t="s">
        <v>1082</v>
      </c>
      <c r="F2747" s="119"/>
      <c r="G2747" s="119"/>
      <c r="H2747" s="119"/>
      <c r="I2747" s="119" t="s">
        <v>194</v>
      </c>
      <c r="J2747" s="119">
        <v>2040</v>
      </c>
      <c r="K2747" s="120">
        <v>16</v>
      </c>
    </row>
    <row r="2748" spans="1:11" x14ac:dyDescent="0.25">
      <c r="A2748" s="119" t="s">
        <v>1414</v>
      </c>
      <c r="B2748" s="119" t="s">
        <v>1415</v>
      </c>
      <c r="C2748" s="119" t="s">
        <v>1245</v>
      </c>
      <c r="D2748" s="119" t="s">
        <v>1429</v>
      </c>
      <c r="E2748" s="119" t="s">
        <v>1082</v>
      </c>
      <c r="F2748" s="119"/>
      <c r="G2748" s="119"/>
      <c r="H2748" s="119"/>
      <c r="I2748" s="119" t="s">
        <v>194</v>
      </c>
      <c r="J2748" s="119">
        <v>2050</v>
      </c>
      <c r="K2748" s="120">
        <v>16</v>
      </c>
    </row>
    <row r="2749" spans="1:11" x14ac:dyDescent="0.25">
      <c r="A2749" s="119" t="s">
        <v>1414</v>
      </c>
      <c r="B2749" s="119" t="s">
        <v>1415</v>
      </c>
      <c r="C2749" s="119" t="s">
        <v>1245</v>
      </c>
      <c r="D2749" s="119" t="s">
        <v>1430</v>
      </c>
      <c r="E2749" s="119" t="s">
        <v>1409</v>
      </c>
      <c r="F2749" s="119"/>
      <c r="G2749" s="119" t="s">
        <v>1314</v>
      </c>
      <c r="H2749" s="119" t="s">
        <v>1425</v>
      </c>
      <c r="I2749" s="119" t="s">
        <v>987</v>
      </c>
      <c r="J2749" s="119">
        <v>2020</v>
      </c>
      <c r="K2749" s="120">
        <v>0.75</v>
      </c>
    </row>
    <row r="2750" spans="1:11" x14ac:dyDescent="0.25">
      <c r="A2750" s="119" t="s">
        <v>1414</v>
      </c>
      <c r="B2750" s="119" t="s">
        <v>1415</v>
      </c>
      <c r="C2750" s="119" t="s">
        <v>1245</v>
      </c>
      <c r="D2750" s="119" t="s">
        <v>1430</v>
      </c>
      <c r="E2750" s="119" t="s">
        <v>1409</v>
      </c>
      <c r="F2750" s="119"/>
      <c r="G2750" s="119" t="s">
        <v>1314</v>
      </c>
      <c r="H2750" s="119" t="s">
        <v>1425</v>
      </c>
      <c r="I2750" s="119" t="s">
        <v>987</v>
      </c>
      <c r="J2750" s="119">
        <v>2050</v>
      </c>
      <c r="K2750" s="120">
        <v>0.75</v>
      </c>
    </row>
    <row r="2751" spans="1:11" x14ac:dyDescent="0.25">
      <c r="A2751" s="119" t="s">
        <v>1414</v>
      </c>
      <c r="B2751" s="119" t="s">
        <v>1415</v>
      </c>
      <c r="C2751" s="119" t="s">
        <v>1245</v>
      </c>
      <c r="D2751" s="119" t="s">
        <v>1430</v>
      </c>
      <c r="E2751" s="119" t="s">
        <v>1409</v>
      </c>
      <c r="F2751" s="119"/>
      <c r="G2751" s="119" t="s">
        <v>1314</v>
      </c>
      <c r="H2751" s="119" t="s">
        <v>1425</v>
      </c>
      <c r="I2751" s="119" t="s">
        <v>988</v>
      </c>
      <c r="J2751" s="119">
        <v>2020</v>
      </c>
      <c r="K2751" s="120">
        <v>1.25</v>
      </c>
    </row>
    <row r="2752" spans="1:11" x14ac:dyDescent="0.25">
      <c r="A2752" s="119" t="s">
        <v>1414</v>
      </c>
      <c r="B2752" s="119" t="s">
        <v>1415</v>
      </c>
      <c r="C2752" s="119" t="s">
        <v>1245</v>
      </c>
      <c r="D2752" s="119" t="s">
        <v>1430</v>
      </c>
      <c r="E2752" s="119" t="s">
        <v>1409</v>
      </c>
      <c r="F2752" s="119"/>
      <c r="G2752" s="119" t="s">
        <v>1314</v>
      </c>
      <c r="H2752" s="119" t="s">
        <v>1425</v>
      </c>
      <c r="I2752" s="119" t="s">
        <v>988</v>
      </c>
      <c r="J2752" s="119">
        <v>2050</v>
      </c>
      <c r="K2752" s="120">
        <v>1.25</v>
      </c>
    </row>
    <row r="2753" spans="1:11" x14ac:dyDescent="0.25">
      <c r="A2753" s="119" t="s">
        <v>1414</v>
      </c>
      <c r="B2753" s="119" t="s">
        <v>1415</v>
      </c>
      <c r="C2753" s="119" t="s">
        <v>1245</v>
      </c>
      <c r="D2753" s="119" t="s">
        <v>1430</v>
      </c>
      <c r="E2753" s="119" t="s">
        <v>1409</v>
      </c>
      <c r="F2753" s="119"/>
      <c r="G2753" s="119" t="s">
        <v>1314</v>
      </c>
      <c r="H2753" s="119" t="s">
        <v>1425</v>
      </c>
      <c r="I2753" s="119" t="s">
        <v>194</v>
      </c>
      <c r="J2753" s="119">
        <v>2015</v>
      </c>
      <c r="K2753" s="120">
        <v>1.2</v>
      </c>
    </row>
    <row r="2754" spans="1:11" x14ac:dyDescent="0.25">
      <c r="A2754" s="119" t="s">
        <v>1414</v>
      </c>
      <c r="B2754" s="119" t="s">
        <v>1415</v>
      </c>
      <c r="C2754" s="119" t="s">
        <v>1245</v>
      </c>
      <c r="D2754" s="119" t="s">
        <v>1430</v>
      </c>
      <c r="E2754" s="119" t="s">
        <v>1409</v>
      </c>
      <c r="F2754" s="119"/>
      <c r="G2754" s="119" t="s">
        <v>1314</v>
      </c>
      <c r="H2754" s="119" t="s">
        <v>1425</v>
      </c>
      <c r="I2754" s="119" t="s">
        <v>194</v>
      </c>
      <c r="J2754" s="119">
        <v>2020</v>
      </c>
      <c r="K2754" s="120">
        <v>0.96</v>
      </c>
    </row>
    <row r="2755" spans="1:11" x14ac:dyDescent="0.25">
      <c r="A2755" s="119" t="s">
        <v>1414</v>
      </c>
      <c r="B2755" s="119" t="s">
        <v>1415</v>
      </c>
      <c r="C2755" s="119" t="s">
        <v>1245</v>
      </c>
      <c r="D2755" s="119" t="s">
        <v>1430</v>
      </c>
      <c r="E2755" s="119" t="s">
        <v>1409</v>
      </c>
      <c r="F2755" s="119"/>
      <c r="G2755" s="119" t="s">
        <v>1314</v>
      </c>
      <c r="H2755" s="119" t="s">
        <v>1425</v>
      </c>
      <c r="I2755" s="119" t="s">
        <v>194</v>
      </c>
      <c r="J2755" s="119">
        <v>2030</v>
      </c>
      <c r="K2755" s="120">
        <v>0.6</v>
      </c>
    </row>
    <row r="2756" spans="1:11" x14ac:dyDescent="0.25">
      <c r="A2756" s="119" t="s">
        <v>1414</v>
      </c>
      <c r="B2756" s="119" t="s">
        <v>1415</v>
      </c>
      <c r="C2756" s="119" t="s">
        <v>1245</v>
      </c>
      <c r="D2756" s="119" t="s">
        <v>1430</v>
      </c>
      <c r="E2756" s="119" t="s">
        <v>1409</v>
      </c>
      <c r="F2756" s="119"/>
      <c r="G2756" s="119" t="s">
        <v>1314</v>
      </c>
      <c r="H2756" s="119" t="s">
        <v>1425</v>
      </c>
      <c r="I2756" s="119" t="s">
        <v>194</v>
      </c>
      <c r="J2756" s="119">
        <v>2040</v>
      </c>
      <c r="K2756" s="120">
        <v>0.45</v>
      </c>
    </row>
    <row r="2757" spans="1:11" x14ac:dyDescent="0.25">
      <c r="A2757" s="119" t="s">
        <v>1414</v>
      </c>
      <c r="B2757" s="119" t="s">
        <v>1415</v>
      </c>
      <c r="C2757" s="119" t="s">
        <v>1245</v>
      </c>
      <c r="D2757" s="119" t="s">
        <v>1430</v>
      </c>
      <c r="E2757" s="119" t="s">
        <v>1409</v>
      </c>
      <c r="F2757" s="119"/>
      <c r="G2757" s="119" t="s">
        <v>1314</v>
      </c>
      <c r="H2757" s="119" t="s">
        <v>1425</v>
      </c>
      <c r="I2757" s="119" t="s">
        <v>194</v>
      </c>
      <c r="J2757" s="119">
        <v>2050</v>
      </c>
      <c r="K2757" s="120">
        <v>0.36</v>
      </c>
    </row>
    <row r="2758" spans="1:11" x14ac:dyDescent="0.25">
      <c r="A2758" s="119" t="s">
        <v>1414</v>
      </c>
      <c r="B2758" s="119" t="s">
        <v>1415</v>
      </c>
      <c r="C2758" s="119" t="s">
        <v>1245</v>
      </c>
      <c r="D2758" s="119" t="s">
        <v>1426</v>
      </c>
      <c r="E2758" s="119" t="s">
        <v>1409</v>
      </c>
      <c r="F2758" s="119"/>
      <c r="G2758" s="119"/>
      <c r="H2758" s="119"/>
      <c r="I2758" s="119" t="s">
        <v>194</v>
      </c>
      <c r="J2758" s="119">
        <v>2015</v>
      </c>
      <c r="K2758" s="120" t="s">
        <v>1417</v>
      </c>
    </row>
    <row r="2759" spans="1:11" x14ac:dyDescent="0.25">
      <c r="A2759" s="119" t="s">
        <v>1414</v>
      </c>
      <c r="B2759" s="119" t="s">
        <v>1415</v>
      </c>
      <c r="C2759" s="119" t="s">
        <v>1245</v>
      </c>
      <c r="D2759" s="119" t="s">
        <v>1426</v>
      </c>
      <c r="E2759" s="119" t="s">
        <v>1409</v>
      </c>
      <c r="F2759" s="119"/>
      <c r="G2759" s="119"/>
      <c r="H2759" s="119"/>
      <c r="I2759" s="119" t="s">
        <v>194</v>
      </c>
      <c r="J2759" s="119">
        <v>2020</v>
      </c>
      <c r="K2759" s="120">
        <v>0</v>
      </c>
    </row>
    <row r="2760" spans="1:11" x14ac:dyDescent="0.25">
      <c r="A2760" s="119" t="s">
        <v>1414</v>
      </c>
      <c r="B2760" s="119" t="s">
        <v>1415</v>
      </c>
      <c r="C2760" s="119" t="s">
        <v>1245</v>
      </c>
      <c r="D2760" s="119" t="s">
        <v>1426</v>
      </c>
      <c r="E2760" s="119" t="s">
        <v>1409</v>
      </c>
      <c r="F2760" s="119"/>
      <c r="G2760" s="119"/>
      <c r="H2760" s="119"/>
      <c r="I2760" s="119" t="s">
        <v>194</v>
      </c>
      <c r="J2760" s="119">
        <v>2030</v>
      </c>
      <c r="K2760" s="120">
        <v>0</v>
      </c>
    </row>
    <row r="2761" spans="1:11" x14ac:dyDescent="0.25">
      <c r="A2761" s="119" t="s">
        <v>1414</v>
      </c>
      <c r="B2761" s="119" t="s">
        <v>1415</v>
      </c>
      <c r="C2761" s="119" t="s">
        <v>1245</v>
      </c>
      <c r="D2761" s="119" t="s">
        <v>1426</v>
      </c>
      <c r="E2761" s="119" t="s">
        <v>1409</v>
      </c>
      <c r="F2761" s="119"/>
      <c r="G2761" s="119"/>
      <c r="H2761" s="119"/>
      <c r="I2761" s="119" t="s">
        <v>194</v>
      </c>
      <c r="J2761" s="119">
        <v>2040</v>
      </c>
      <c r="K2761" s="120">
        <v>0</v>
      </c>
    </row>
    <row r="2762" spans="1:11" x14ac:dyDescent="0.25">
      <c r="A2762" s="119" t="s">
        <v>1414</v>
      </c>
      <c r="B2762" s="119" t="s">
        <v>1415</v>
      </c>
      <c r="C2762" s="119" t="s">
        <v>1245</v>
      </c>
      <c r="D2762" s="119" t="s">
        <v>1426</v>
      </c>
      <c r="E2762" s="119" t="s">
        <v>1409</v>
      </c>
      <c r="F2762" s="119"/>
      <c r="G2762" s="119"/>
      <c r="H2762" s="119"/>
      <c r="I2762" s="119" t="s">
        <v>194</v>
      </c>
      <c r="J2762" s="119">
        <v>2050</v>
      </c>
      <c r="K2762" s="120">
        <v>0</v>
      </c>
    </row>
    <row r="2763" spans="1:11" x14ac:dyDescent="0.25">
      <c r="A2763" s="119" t="s">
        <v>1414</v>
      </c>
      <c r="B2763" s="119" t="s">
        <v>1415</v>
      </c>
      <c r="C2763" s="119" t="s">
        <v>1245</v>
      </c>
      <c r="D2763" s="119" t="s">
        <v>1431</v>
      </c>
      <c r="E2763" s="119" t="s">
        <v>1409</v>
      </c>
      <c r="F2763" s="119"/>
      <c r="G2763" s="119" t="s">
        <v>1423</v>
      </c>
      <c r="H2763" s="119">
        <v>6</v>
      </c>
      <c r="I2763" s="119" t="s">
        <v>987</v>
      </c>
      <c r="J2763" s="119">
        <v>2020</v>
      </c>
      <c r="K2763" s="120">
        <v>0.75</v>
      </c>
    </row>
    <row r="2764" spans="1:11" x14ac:dyDescent="0.25">
      <c r="A2764" s="119" t="s">
        <v>1414</v>
      </c>
      <c r="B2764" s="119" t="s">
        <v>1415</v>
      </c>
      <c r="C2764" s="119" t="s">
        <v>1245</v>
      </c>
      <c r="D2764" s="119" t="s">
        <v>1431</v>
      </c>
      <c r="E2764" s="119" t="s">
        <v>1409</v>
      </c>
      <c r="F2764" s="119"/>
      <c r="G2764" s="119" t="s">
        <v>1423</v>
      </c>
      <c r="H2764" s="119">
        <v>6</v>
      </c>
      <c r="I2764" s="119" t="s">
        <v>987</v>
      </c>
      <c r="J2764" s="119">
        <v>2050</v>
      </c>
      <c r="K2764" s="120">
        <v>0.75</v>
      </c>
    </row>
    <row r="2765" spans="1:11" x14ac:dyDescent="0.25">
      <c r="A2765" s="119" t="s">
        <v>1414</v>
      </c>
      <c r="B2765" s="119" t="s">
        <v>1415</v>
      </c>
      <c r="C2765" s="119" t="s">
        <v>1245</v>
      </c>
      <c r="D2765" s="119" t="s">
        <v>1431</v>
      </c>
      <c r="E2765" s="119" t="s">
        <v>1409</v>
      </c>
      <c r="F2765" s="119"/>
      <c r="G2765" s="119" t="s">
        <v>1423</v>
      </c>
      <c r="H2765" s="119">
        <v>6</v>
      </c>
      <c r="I2765" s="119" t="s">
        <v>988</v>
      </c>
      <c r="J2765" s="119">
        <v>2020</v>
      </c>
      <c r="K2765" s="120">
        <v>1.25</v>
      </c>
    </row>
    <row r="2766" spans="1:11" x14ac:dyDescent="0.25">
      <c r="A2766" s="119" t="s">
        <v>1414</v>
      </c>
      <c r="B2766" s="119" t="s">
        <v>1415</v>
      </c>
      <c r="C2766" s="119" t="s">
        <v>1245</v>
      </c>
      <c r="D2766" s="119" t="s">
        <v>1431</v>
      </c>
      <c r="E2766" s="119" t="s">
        <v>1409</v>
      </c>
      <c r="F2766" s="119"/>
      <c r="G2766" s="119" t="s">
        <v>1423</v>
      </c>
      <c r="H2766" s="119">
        <v>6</v>
      </c>
      <c r="I2766" s="119" t="s">
        <v>988</v>
      </c>
      <c r="J2766" s="119">
        <v>2050</v>
      </c>
      <c r="K2766" s="120">
        <v>1.25</v>
      </c>
    </row>
    <row r="2767" spans="1:11" x14ac:dyDescent="0.25">
      <c r="A2767" s="119" t="s">
        <v>1414</v>
      </c>
      <c r="B2767" s="119" t="s">
        <v>1415</v>
      </c>
      <c r="C2767" s="119" t="s">
        <v>1245</v>
      </c>
      <c r="D2767" s="119" t="s">
        <v>1431</v>
      </c>
      <c r="E2767" s="119" t="s">
        <v>1409</v>
      </c>
      <c r="F2767" s="119"/>
      <c r="G2767" s="119" t="s">
        <v>1423</v>
      </c>
      <c r="H2767" s="119">
        <v>6</v>
      </c>
      <c r="I2767" s="119" t="s">
        <v>194</v>
      </c>
      <c r="J2767" s="119">
        <v>2015</v>
      </c>
      <c r="K2767" s="120">
        <v>1.2E-2</v>
      </c>
    </row>
    <row r="2768" spans="1:11" x14ac:dyDescent="0.25">
      <c r="A2768" s="119" t="s">
        <v>1414</v>
      </c>
      <c r="B2768" s="119" t="s">
        <v>1415</v>
      </c>
      <c r="C2768" s="119" t="s">
        <v>1245</v>
      </c>
      <c r="D2768" s="119" t="s">
        <v>1431</v>
      </c>
      <c r="E2768" s="119" t="s">
        <v>1409</v>
      </c>
      <c r="F2768" s="119"/>
      <c r="G2768" s="119" t="s">
        <v>1423</v>
      </c>
      <c r="H2768" s="119">
        <v>6</v>
      </c>
      <c r="I2768" s="119" t="s">
        <v>194</v>
      </c>
      <c r="J2768" s="119">
        <v>2020</v>
      </c>
      <c r="K2768" s="120">
        <v>1.2E-2</v>
      </c>
    </row>
    <row r="2769" spans="1:11" x14ac:dyDescent="0.25">
      <c r="A2769" s="119" t="s">
        <v>1414</v>
      </c>
      <c r="B2769" s="119" t="s">
        <v>1415</v>
      </c>
      <c r="C2769" s="119" t="s">
        <v>1245</v>
      </c>
      <c r="D2769" s="119" t="s">
        <v>1431</v>
      </c>
      <c r="E2769" s="119" t="s">
        <v>1409</v>
      </c>
      <c r="F2769" s="119"/>
      <c r="G2769" s="119" t="s">
        <v>1423</v>
      </c>
      <c r="H2769" s="119">
        <v>6</v>
      </c>
      <c r="I2769" s="119" t="s">
        <v>194</v>
      </c>
      <c r="J2769" s="119">
        <v>2030</v>
      </c>
      <c r="K2769" s="120">
        <v>1.2E-2</v>
      </c>
    </row>
    <row r="2770" spans="1:11" x14ac:dyDescent="0.25">
      <c r="A2770" s="119" t="s">
        <v>1414</v>
      </c>
      <c r="B2770" s="119" t="s">
        <v>1415</v>
      </c>
      <c r="C2770" s="119" t="s">
        <v>1245</v>
      </c>
      <c r="D2770" s="119" t="s">
        <v>1431</v>
      </c>
      <c r="E2770" s="119" t="s">
        <v>1409</v>
      </c>
      <c r="F2770" s="119"/>
      <c r="G2770" s="119" t="s">
        <v>1423</v>
      </c>
      <c r="H2770" s="119">
        <v>6</v>
      </c>
      <c r="I2770" s="119" t="s">
        <v>194</v>
      </c>
      <c r="J2770" s="119">
        <v>2040</v>
      </c>
      <c r="K2770" s="120">
        <v>1.2E-2</v>
      </c>
    </row>
    <row r="2771" spans="1:11" x14ac:dyDescent="0.25">
      <c r="A2771" s="119" t="s">
        <v>1414</v>
      </c>
      <c r="B2771" s="119" t="s">
        <v>1415</v>
      </c>
      <c r="C2771" s="119" t="s">
        <v>1245</v>
      </c>
      <c r="D2771" s="119" t="s">
        <v>1431</v>
      </c>
      <c r="E2771" s="119" t="s">
        <v>1409</v>
      </c>
      <c r="F2771" s="119"/>
      <c r="G2771" s="119" t="s">
        <v>1423</v>
      </c>
      <c r="H2771" s="119">
        <v>6</v>
      </c>
      <c r="I2771" s="119" t="s">
        <v>194</v>
      </c>
      <c r="J2771" s="119">
        <v>2050</v>
      </c>
      <c r="K2771" s="120">
        <v>1.2E-2</v>
      </c>
    </row>
    <row r="2772" spans="1:11" x14ac:dyDescent="0.25">
      <c r="A2772" s="119" t="s">
        <v>1432</v>
      </c>
      <c r="B2772" s="119" t="s">
        <v>1433</v>
      </c>
      <c r="C2772" s="119" t="s">
        <v>195</v>
      </c>
      <c r="D2772" s="119" t="s">
        <v>200</v>
      </c>
      <c r="E2772" s="119" t="s">
        <v>202</v>
      </c>
      <c r="F2772" s="119"/>
      <c r="G2772" s="119"/>
      <c r="H2772" s="119"/>
      <c r="I2772" s="119" t="s">
        <v>194</v>
      </c>
      <c r="J2772" s="119">
        <v>2015</v>
      </c>
      <c r="K2772" s="120">
        <v>2</v>
      </c>
    </row>
    <row r="2773" spans="1:11" x14ac:dyDescent="0.25">
      <c r="A2773" s="119" t="s">
        <v>1432</v>
      </c>
      <c r="B2773" s="119" t="s">
        <v>1433</v>
      </c>
      <c r="C2773" s="119" t="s">
        <v>195</v>
      </c>
      <c r="D2773" s="119" t="s">
        <v>200</v>
      </c>
      <c r="E2773" s="119" t="s">
        <v>202</v>
      </c>
      <c r="F2773" s="119"/>
      <c r="G2773" s="119"/>
      <c r="H2773" s="119"/>
      <c r="I2773" s="119" t="s">
        <v>194</v>
      </c>
      <c r="J2773" s="119">
        <v>2020</v>
      </c>
      <c r="K2773" s="120">
        <v>2</v>
      </c>
    </row>
    <row r="2774" spans="1:11" x14ac:dyDescent="0.25">
      <c r="A2774" s="119" t="s">
        <v>1432</v>
      </c>
      <c r="B2774" s="119" t="s">
        <v>1433</v>
      </c>
      <c r="C2774" s="119" t="s">
        <v>195</v>
      </c>
      <c r="D2774" s="119" t="s">
        <v>200</v>
      </c>
      <c r="E2774" s="119" t="s">
        <v>202</v>
      </c>
      <c r="F2774" s="119"/>
      <c r="G2774" s="119"/>
      <c r="H2774" s="119"/>
      <c r="I2774" s="119" t="s">
        <v>194</v>
      </c>
      <c r="J2774" s="119">
        <v>2030</v>
      </c>
      <c r="K2774" s="120">
        <v>2</v>
      </c>
    </row>
    <row r="2775" spans="1:11" x14ac:dyDescent="0.25">
      <c r="A2775" s="119" t="s">
        <v>1432</v>
      </c>
      <c r="B2775" s="119" t="s">
        <v>1433</v>
      </c>
      <c r="C2775" s="119" t="s">
        <v>195</v>
      </c>
      <c r="D2775" s="119" t="s">
        <v>200</v>
      </c>
      <c r="E2775" s="119" t="s">
        <v>202</v>
      </c>
      <c r="F2775" s="119"/>
      <c r="G2775" s="119"/>
      <c r="H2775" s="119"/>
      <c r="I2775" s="119" t="s">
        <v>194</v>
      </c>
      <c r="J2775" s="119">
        <v>2040</v>
      </c>
      <c r="K2775" s="120">
        <v>2</v>
      </c>
    </row>
    <row r="2776" spans="1:11" x14ac:dyDescent="0.25">
      <c r="A2776" s="119" t="s">
        <v>1432</v>
      </c>
      <c r="B2776" s="119" t="s">
        <v>1433</v>
      </c>
      <c r="C2776" s="119" t="s">
        <v>195</v>
      </c>
      <c r="D2776" s="119" t="s">
        <v>200</v>
      </c>
      <c r="E2776" s="119" t="s">
        <v>202</v>
      </c>
      <c r="F2776" s="119"/>
      <c r="G2776" s="119"/>
      <c r="H2776" s="119"/>
      <c r="I2776" s="119" t="s">
        <v>194</v>
      </c>
      <c r="J2776" s="119">
        <v>2050</v>
      </c>
      <c r="K2776" s="120">
        <v>2</v>
      </c>
    </row>
    <row r="2777" spans="1:11" x14ac:dyDescent="0.25">
      <c r="A2777" s="119" t="s">
        <v>1432</v>
      </c>
      <c r="B2777" s="119" t="s">
        <v>1433</v>
      </c>
      <c r="C2777" s="119" t="s">
        <v>195</v>
      </c>
      <c r="D2777" s="119" t="s">
        <v>1434</v>
      </c>
      <c r="E2777" s="119" t="s">
        <v>1222</v>
      </c>
      <c r="F2777" s="119"/>
      <c r="G2777" s="119" t="s">
        <v>210</v>
      </c>
      <c r="H2777" s="119">
        <v>1</v>
      </c>
      <c r="I2777" s="119" t="s">
        <v>987</v>
      </c>
      <c r="J2777" s="119">
        <v>2020</v>
      </c>
      <c r="K2777" s="120">
        <v>0.8</v>
      </c>
    </row>
    <row r="2778" spans="1:11" x14ac:dyDescent="0.25">
      <c r="A2778" s="119" t="s">
        <v>1432</v>
      </c>
      <c r="B2778" s="119" t="s">
        <v>1433</v>
      </c>
      <c r="C2778" s="119" t="s">
        <v>195</v>
      </c>
      <c r="D2778" s="119" t="s">
        <v>1434</v>
      </c>
      <c r="E2778" s="119" t="s">
        <v>1222</v>
      </c>
      <c r="F2778" s="119"/>
      <c r="G2778" s="119" t="s">
        <v>210</v>
      </c>
      <c r="H2778" s="119">
        <v>1</v>
      </c>
      <c r="I2778" s="119" t="s">
        <v>987</v>
      </c>
      <c r="J2778" s="119">
        <v>2050</v>
      </c>
      <c r="K2778" s="120">
        <v>0.8</v>
      </c>
    </row>
    <row r="2779" spans="1:11" x14ac:dyDescent="0.25">
      <c r="A2779" s="119" t="s">
        <v>1432</v>
      </c>
      <c r="B2779" s="119" t="s">
        <v>1433</v>
      </c>
      <c r="C2779" s="119" t="s">
        <v>195</v>
      </c>
      <c r="D2779" s="119" t="s">
        <v>1434</v>
      </c>
      <c r="E2779" s="119" t="s">
        <v>1222</v>
      </c>
      <c r="F2779" s="119"/>
      <c r="G2779" s="119" t="s">
        <v>210</v>
      </c>
      <c r="H2779" s="119">
        <v>1</v>
      </c>
      <c r="I2779" s="119" t="s">
        <v>988</v>
      </c>
      <c r="J2779" s="119">
        <v>2020</v>
      </c>
      <c r="K2779" s="120">
        <v>1.2</v>
      </c>
    </row>
    <row r="2780" spans="1:11" x14ac:dyDescent="0.25">
      <c r="A2780" s="119" t="s">
        <v>1432</v>
      </c>
      <c r="B2780" s="119" t="s">
        <v>1433</v>
      </c>
      <c r="C2780" s="119" t="s">
        <v>195</v>
      </c>
      <c r="D2780" s="119" t="s">
        <v>1434</v>
      </c>
      <c r="E2780" s="119" t="s">
        <v>1222</v>
      </c>
      <c r="F2780" s="119"/>
      <c r="G2780" s="119" t="s">
        <v>210</v>
      </c>
      <c r="H2780" s="119">
        <v>1</v>
      </c>
      <c r="I2780" s="119" t="s">
        <v>988</v>
      </c>
      <c r="J2780" s="119">
        <v>2050</v>
      </c>
      <c r="K2780" s="120">
        <v>1.2</v>
      </c>
    </row>
    <row r="2781" spans="1:11" x14ac:dyDescent="0.25">
      <c r="A2781" s="119" t="s">
        <v>1432</v>
      </c>
      <c r="B2781" s="119" t="s">
        <v>1433</v>
      </c>
      <c r="C2781" s="119" t="s">
        <v>195</v>
      </c>
      <c r="D2781" s="119" t="s">
        <v>1434</v>
      </c>
      <c r="E2781" s="119" t="s">
        <v>1222</v>
      </c>
      <c r="F2781" s="119"/>
      <c r="G2781" s="119" t="s">
        <v>210</v>
      </c>
      <c r="H2781" s="119">
        <v>1</v>
      </c>
      <c r="I2781" s="119" t="s">
        <v>194</v>
      </c>
      <c r="J2781" s="119">
        <v>2015</v>
      </c>
      <c r="K2781" s="120">
        <v>0.04</v>
      </c>
    </row>
    <row r="2782" spans="1:11" x14ac:dyDescent="0.25">
      <c r="A2782" s="119" t="s">
        <v>1432</v>
      </c>
      <c r="B2782" s="119" t="s">
        <v>1433</v>
      </c>
      <c r="C2782" s="119" t="s">
        <v>195</v>
      </c>
      <c r="D2782" s="119" t="s">
        <v>1434</v>
      </c>
      <c r="E2782" s="119" t="s">
        <v>1222</v>
      </c>
      <c r="F2782" s="119"/>
      <c r="G2782" s="119" t="s">
        <v>210</v>
      </c>
      <c r="H2782" s="119">
        <v>1</v>
      </c>
      <c r="I2782" s="119" t="s">
        <v>194</v>
      </c>
      <c r="J2782" s="119">
        <v>2020</v>
      </c>
      <c r="K2782" s="120">
        <v>0.04</v>
      </c>
    </row>
    <row r="2783" spans="1:11" x14ac:dyDescent="0.25">
      <c r="A2783" s="119" t="s">
        <v>1432</v>
      </c>
      <c r="B2783" s="119" t="s">
        <v>1433</v>
      </c>
      <c r="C2783" s="119" t="s">
        <v>195</v>
      </c>
      <c r="D2783" s="119" t="s">
        <v>1434</v>
      </c>
      <c r="E2783" s="119" t="s">
        <v>1222</v>
      </c>
      <c r="F2783" s="119"/>
      <c r="G2783" s="119" t="s">
        <v>210</v>
      </c>
      <c r="H2783" s="119">
        <v>1</v>
      </c>
      <c r="I2783" s="119" t="s">
        <v>194</v>
      </c>
      <c r="J2783" s="119">
        <v>2030</v>
      </c>
      <c r="K2783" s="120">
        <v>0.05</v>
      </c>
    </row>
    <row r="2784" spans="1:11" x14ac:dyDescent="0.25">
      <c r="A2784" s="119" t="s">
        <v>1432</v>
      </c>
      <c r="B2784" s="119" t="s">
        <v>1433</v>
      </c>
      <c r="C2784" s="119" t="s">
        <v>195</v>
      </c>
      <c r="D2784" s="119" t="s">
        <v>1434</v>
      </c>
      <c r="E2784" s="119" t="s">
        <v>1222</v>
      </c>
      <c r="F2784" s="119"/>
      <c r="G2784" s="119" t="s">
        <v>210</v>
      </c>
      <c r="H2784" s="119">
        <v>1</v>
      </c>
      <c r="I2784" s="119" t="s">
        <v>194</v>
      </c>
      <c r="J2784" s="119">
        <v>2040</v>
      </c>
      <c r="K2784" s="120">
        <v>0.05</v>
      </c>
    </row>
    <row r="2785" spans="1:11" x14ac:dyDescent="0.25">
      <c r="A2785" s="119" t="s">
        <v>1432</v>
      </c>
      <c r="B2785" s="119" t="s">
        <v>1433</v>
      </c>
      <c r="C2785" s="119" t="s">
        <v>195</v>
      </c>
      <c r="D2785" s="119" t="s">
        <v>1434</v>
      </c>
      <c r="E2785" s="119" t="s">
        <v>1222</v>
      </c>
      <c r="F2785" s="119"/>
      <c r="G2785" s="119" t="s">
        <v>210</v>
      </c>
      <c r="H2785" s="119">
        <v>1</v>
      </c>
      <c r="I2785" s="119" t="s">
        <v>194</v>
      </c>
      <c r="J2785" s="119">
        <v>2050</v>
      </c>
      <c r="K2785" s="120">
        <v>0.06</v>
      </c>
    </row>
    <row r="2786" spans="1:11" x14ac:dyDescent="0.25">
      <c r="A2786" s="119" t="s">
        <v>1432</v>
      </c>
      <c r="B2786" s="119" t="s">
        <v>1433</v>
      </c>
      <c r="C2786" s="119" t="s">
        <v>195</v>
      </c>
      <c r="D2786" s="119" t="s">
        <v>1435</v>
      </c>
      <c r="E2786" s="119" t="s">
        <v>1222</v>
      </c>
      <c r="F2786" s="119"/>
      <c r="G2786" s="119" t="s">
        <v>210</v>
      </c>
      <c r="H2786" s="119">
        <v>1</v>
      </c>
      <c r="I2786" s="119" t="s">
        <v>987</v>
      </c>
      <c r="J2786" s="119">
        <v>2020</v>
      </c>
      <c r="K2786" s="120">
        <v>0.8</v>
      </c>
    </row>
    <row r="2787" spans="1:11" x14ac:dyDescent="0.25">
      <c r="A2787" s="119" t="s">
        <v>1432</v>
      </c>
      <c r="B2787" s="119" t="s">
        <v>1433</v>
      </c>
      <c r="C2787" s="119" t="s">
        <v>195</v>
      </c>
      <c r="D2787" s="119" t="s">
        <v>1435</v>
      </c>
      <c r="E2787" s="119" t="s">
        <v>1222</v>
      </c>
      <c r="F2787" s="119"/>
      <c r="G2787" s="119" t="s">
        <v>210</v>
      </c>
      <c r="H2787" s="119">
        <v>1</v>
      </c>
      <c r="I2787" s="119" t="s">
        <v>987</v>
      </c>
      <c r="J2787" s="119">
        <v>2050</v>
      </c>
      <c r="K2787" s="120">
        <v>0.8</v>
      </c>
    </row>
    <row r="2788" spans="1:11" x14ac:dyDescent="0.25">
      <c r="A2788" s="119" t="s">
        <v>1432</v>
      </c>
      <c r="B2788" s="119" t="s">
        <v>1433</v>
      </c>
      <c r="C2788" s="119" t="s">
        <v>195</v>
      </c>
      <c r="D2788" s="119" t="s">
        <v>1435</v>
      </c>
      <c r="E2788" s="119" t="s">
        <v>1222</v>
      </c>
      <c r="F2788" s="119"/>
      <c r="G2788" s="119" t="s">
        <v>210</v>
      </c>
      <c r="H2788" s="119">
        <v>1</v>
      </c>
      <c r="I2788" s="119" t="s">
        <v>988</v>
      </c>
      <c r="J2788" s="119">
        <v>2020</v>
      </c>
      <c r="K2788" s="120">
        <v>1.2</v>
      </c>
    </row>
    <row r="2789" spans="1:11" x14ac:dyDescent="0.25">
      <c r="A2789" s="119" t="s">
        <v>1432</v>
      </c>
      <c r="B2789" s="119" t="s">
        <v>1433</v>
      </c>
      <c r="C2789" s="119" t="s">
        <v>195</v>
      </c>
      <c r="D2789" s="119" t="s">
        <v>1435</v>
      </c>
      <c r="E2789" s="119" t="s">
        <v>1222</v>
      </c>
      <c r="F2789" s="119"/>
      <c r="G2789" s="119" t="s">
        <v>210</v>
      </c>
      <c r="H2789" s="119">
        <v>1</v>
      </c>
      <c r="I2789" s="119" t="s">
        <v>988</v>
      </c>
      <c r="J2789" s="119">
        <v>2050</v>
      </c>
      <c r="K2789" s="120">
        <v>1.2</v>
      </c>
    </row>
    <row r="2790" spans="1:11" x14ac:dyDescent="0.25">
      <c r="A2790" s="119" t="s">
        <v>1432</v>
      </c>
      <c r="B2790" s="119" t="s">
        <v>1433</v>
      </c>
      <c r="C2790" s="119" t="s">
        <v>195</v>
      </c>
      <c r="D2790" s="119" t="s">
        <v>1435</v>
      </c>
      <c r="E2790" s="119" t="s">
        <v>1222</v>
      </c>
      <c r="F2790" s="119"/>
      <c r="G2790" s="119" t="s">
        <v>210</v>
      </c>
      <c r="H2790" s="119">
        <v>1</v>
      </c>
      <c r="I2790" s="119" t="s">
        <v>194</v>
      </c>
      <c r="J2790" s="119">
        <v>2015</v>
      </c>
      <c r="K2790" s="120">
        <v>0.28999999999999998</v>
      </c>
    </row>
    <row r="2791" spans="1:11" x14ac:dyDescent="0.25">
      <c r="A2791" s="119" t="s">
        <v>1432</v>
      </c>
      <c r="B2791" s="119" t="s">
        <v>1433</v>
      </c>
      <c r="C2791" s="119" t="s">
        <v>195</v>
      </c>
      <c r="D2791" s="119" t="s">
        <v>1435</v>
      </c>
      <c r="E2791" s="119" t="s">
        <v>1222</v>
      </c>
      <c r="F2791" s="119"/>
      <c r="G2791" s="119" t="s">
        <v>210</v>
      </c>
      <c r="H2791" s="119">
        <v>1</v>
      </c>
      <c r="I2791" s="119" t="s">
        <v>194</v>
      </c>
      <c r="J2791" s="119">
        <v>2020</v>
      </c>
      <c r="K2791" s="120">
        <v>0.28999999999999998</v>
      </c>
    </row>
    <row r="2792" spans="1:11" x14ac:dyDescent="0.25">
      <c r="A2792" s="119" t="s">
        <v>1432</v>
      </c>
      <c r="B2792" s="119" t="s">
        <v>1433</v>
      </c>
      <c r="C2792" s="119" t="s">
        <v>195</v>
      </c>
      <c r="D2792" s="119" t="s">
        <v>1435</v>
      </c>
      <c r="E2792" s="119" t="s">
        <v>1222</v>
      </c>
      <c r="F2792" s="119"/>
      <c r="G2792" s="119" t="s">
        <v>210</v>
      </c>
      <c r="H2792" s="119">
        <v>1</v>
      </c>
      <c r="I2792" s="119" t="s">
        <v>194</v>
      </c>
      <c r="J2792" s="119">
        <v>2030</v>
      </c>
      <c r="K2792" s="120">
        <v>0.37</v>
      </c>
    </row>
    <row r="2793" spans="1:11" x14ac:dyDescent="0.25">
      <c r="A2793" s="119" t="s">
        <v>1432</v>
      </c>
      <c r="B2793" s="119" t="s">
        <v>1433</v>
      </c>
      <c r="C2793" s="119" t="s">
        <v>195</v>
      </c>
      <c r="D2793" s="119" t="s">
        <v>1435</v>
      </c>
      <c r="E2793" s="119" t="s">
        <v>1222</v>
      </c>
      <c r="F2793" s="119"/>
      <c r="G2793" s="119" t="s">
        <v>210</v>
      </c>
      <c r="H2793" s="119">
        <v>1</v>
      </c>
      <c r="I2793" s="119" t="s">
        <v>194</v>
      </c>
      <c r="J2793" s="119">
        <v>2040</v>
      </c>
      <c r="K2793" s="120">
        <v>0.39</v>
      </c>
    </row>
    <row r="2794" spans="1:11" x14ac:dyDescent="0.25">
      <c r="A2794" s="119" t="s">
        <v>1432</v>
      </c>
      <c r="B2794" s="119" t="s">
        <v>1433</v>
      </c>
      <c r="C2794" s="119" t="s">
        <v>195</v>
      </c>
      <c r="D2794" s="119" t="s">
        <v>1435</v>
      </c>
      <c r="E2794" s="119" t="s">
        <v>1222</v>
      </c>
      <c r="F2794" s="119"/>
      <c r="G2794" s="119" t="s">
        <v>210</v>
      </c>
      <c r="H2794" s="119">
        <v>1</v>
      </c>
      <c r="I2794" s="119" t="s">
        <v>194</v>
      </c>
      <c r="J2794" s="119">
        <v>2050</v>
      </c>
      <c r="K2794" s="120">
        <v>0.4</v>
      </c>
    </row>
    <row r="2795" spans="1:11" x14ac:dyDescent="0.25">
      <c r="A2795" s="119" t="s">
        <v>1432</v>
      </c>
      <c r="B2795" s="119" t="s">
        <v>1433</v>
      </c>
      <c r="C2795" s="119" t="s">
        <v>195</v>
      </c>
      <c r="D2795" s="119" t="s">
        <v>1402</v>
      </c>
      <c r="E2795" s="119" t="s">
        <v>1222</v>
      </c>
      <c r="F2795" s="119"/>
      <c r="G2795" s="119" t="s">
        <v>210</v>
      </c>
      <c r="H2795" s="119">
        <v>1</v>
      </c>
      <c r="I2795" s="119" t="s">
        <v>987</v>
      </c>
      <c r="J2795" s="119">
        <v>2020</v>
      </c>
      <c r="K2795" s="120">
        <v>0.9</v>
      </c>
    </row>
    <row r="2796" spans="1:11" x14ac:dyDescent="0.25">
      <c r="A2796" s="119" t="s">
        <v>1432</v>
      </c>
      <c r="B2796" s="119" t="s">
        <v>1433</v>
      </c>
      <c r="C2796" s="119" t="s">
        <v>195</v>
      </c>
      <c r="D2796" s="119" t="s">
        <v>1402</v>
      </c>
      <c r="E2796" s="119" t="s">
        <v>1222</v>
      </c>
      <c r="F2796" s="119"/>
      <c r="G2796" s="119" t="s">
        <v>210</v>
      </c>
      <c r="H2796" s="119">
        <v>1</v>
      </c>
      <c r="I2796" s="119" t="s">
        <v>987</v>
      </c>
      <c r="J2796" s="119">
        <v>2050</v>
      </c>
      <c r="K2796" s="120">
        <v>0.9</v>
      </c>
    </row>
    <row r="2797" spans="1:11" x14ac:dyDescent="0.25">
      <c r="A2797" s="119" t="s">
        <v>1432</v>
      </c>
      <c r="B2797" s="119" t="s">
        <v>1433</v>
      </c>
      <c r="C2797" s="119" t="s">
        <v>195</v>
      </c>
      <c r="D2797" s="119" t="s">
        <v>1402</v>
      </c>
      <c r="E2797" s="119" t="s">
        <v>1222</v>
      </c>
      <c r="F2797" s="119"/>
      <c r="G2797" s="119" t="s">
        <v>210</v>
      </c>
      <c r="H2797" s="119">
        <v>1</v>
      </c>
      <c r="I2797" s="119" t="s">
        <v>988</v>
      </c>
      <c r="J2797" s="119">
        <v>2020</v>
      </c>
      <c r="K2797" s="120">
        <v>1.5</v>
      </c>
    </row>
    <row r="2798" spans="1:11" x14ac:dyDescent="0.25">
      <c r="A2798" s="119" t="s">
        <v>1432</v>
      </c>
      <c r="B2798" s="119" t="s">
        <v>1433</v>
      </c>
      <c r="C2798" s="119" t="s">
        <v>195</v>
      </c>
      <c r="D2798" s="119" t="s">
        <v>1402</v>
      </c>
      <c r="E2798" s="119" t="s">
        <v>1222</v>
      </c>
      <c r="F2798" s="119"/>
      <c r="G2798" s="119" t="s">
        <v>210</v>
      </c>
      <c r="H2798" s="119">
        <v>1</v>
      </c>
      <c r="I2798" s="119" t="s">
        <v>988</v>
      </c>
      <c r="J2798" s="119">
        <v>2050</v>
      </c>
      <c r="K2798" s="120">
        <v>1.5</v>
      </c>
    </row>
    <row r="2799" spans="1:11" x14ac:dyDescent="0.25">
      <c r="A2799" s="119" t="s">
        <v>1432</v>
      </c>
      <c r="B2799" s="119" t="s">
        <v>1433</v>
      </c>
      <c r="C2799" s="119" t="s">
        <v>195</v>
      </c>
      <c r="D2799" s="119" t="s">
        <v>1402</v>
      </c>
      <c r="E2799" s="119" t="s">
        <v>1222</v>
      </c>
      <c r="F2799" s="119"/>
      <c r="G2799" s="119" t="s">
        <v>210</v>
      </c>
      <c r="H2799" s="119">
        <v>1</v>
      </c>
      <c r="I2799" s="119" t="s">
        <v>194</v>
      </c>
      <c r="J2799" s="119">
        <v>2015</v>
      </c>
      <c r="K2799" s="120">
        <v>1</v>
      </c>
    </row>
    <row r="2800" spans="1:11" x14ac:dyDescent="0.25">
      <c r="A2800" s="119" t="s">
        <v>1432</v>
      </c>
      <c r="B2800" s="119" t="s">
        <v>1433</v>
      </c>
      <c r="C2800" s="119" t="s">
        <v>195</v>
      </c>
      <c r="D2800" s="119" t="s">
        <v>1402</v>
      </c>
      <c r="E2800" s="119" t="s">
        <v>1222</v>
      </c>
      <c r="F2800" s="119"/>
      <c r="G2800" s="119" t="s">
        <v>210</v>
      </c>
      <c r="H2800" s="119">
        <v>1</v>
      </c>
      <c r="I2800" s="119" t="s">
        <v>194</v>
      </c>
      <c r="J2800" s="119">
        <v>2020</v>
      </c>
      <c r="K2800" s="120">
        <v>1</v>
      </c>
    </row>
    <row r="2801" spans="1:11" x14ac:dyDescent="0.25">
      <c r="A2801" s="119" t="s">
        <v>1432</v>
      </c>
      <c r="B2801" s="119" t="s">
        <v>1433</v>
      </c>
      <c r="C2801" s="119" t="s">
        <v>195</v>
      </c>
      <c r="D2801" s="119" t="s">
        <v>1402</v>
      </c>
      <c r="E2801" s="119" t="s">
        <v>1222</v>
      </c>
      <c r="F2801" s="119"/>
      <c r="G2801" s="119" t="s">
        <v>210</v>
      </c>
      <c r="H2801" s="119">
        <v>1</v>
      </c>
      <c r="I2801" s="119" t="s">
        <v>194</v>
      </c>
      <c r="J2801" s="119">
        <v>2030</v>
      </c>
      <c r="K2801" s="120">
        <v>1</v>
      </c>
    </row>
    <row r="2802" spans="1:11" x14ac:dyDescent="0.25">
      <c r="A2802" s="119" t="s">
        <v>1432</v>
      </c>
      <c r="B2802" s="119" t="s">
        <v>1433</v>
      </c>
      <c r="C2802" s="119" t="s">
        <v>195</v>
      </c>
      <c r="D2802" s="119" t="s">
        <v>1402</v>
      </c>
      <c r="E2802" s="119" t="s">
        <v>1222</v>
      </c>
      <c r="F2802" s="119"/>
      <c r="G2802" s="119" t="s">
        <v>210</v>
      </c>
      <c r="H2802" s="119">
        <v>1</v>
      </c>
      <c r="I2802" s="119" t="s">
        <v>194</v>
      </c>
      <c r="J2802" s="119">
        <v>2040</v>
      </c>
      <c r="K2802" s="120">
        <v>1</v>
      </c>
    </row>
    <row r="2803" spans="1:11" x14ac:dyDescent="0.25">
      <c r="A2803" s="119" t="s">
        <v>1432</v>
      </c>
      <c r="B2803" s="119" t="s">
        <v>1433</v>
      </c>
      <c r="C2803" s="119" t="s">
        <v>195</v>
      </c>
      <c r="D2803" s="119" t="s">
        <v>1402</v>
      </c>
      <c r="E2803" s="119" t="s">
        <v>1222</v>
      </c>
      <c r="F2803" s="119"/>
      <c r="G2803" s="119" t="s">
        <v>210</v>
      </c>
      <c r="H2803" s="119">
        <v>1</v>
      </c>
      <c r="I2803" s="119" t="s">
        <v>194</v>
      </c>
      <c r="J2803" s="119">
        <v>2050</v>
      </c>
      <c r="K2803" s="120">
        <v>1</v>
      </c>
    </row>
    <row r="2804" spans="1:11" x14ac:dyDescent="0.25">
      <c r="A2804" s="119" t="s">
        <v>1432</v>
      </c>
      <c r="B2804" s="119" t="s">
        <v>1433</v>
      </c>
      <c r="C2804" s="119" t="s">
        <v>195</v>
      </c>
      <c r="D2804" s="119" t="s">
        <v>1086</v>
      </c>
      <c r="E2804" s="119" t="s">
        <v>1074</v>
      </c>
      <c r="F2804" s="119"/>
      <c r="G2804" s="119"/>
      <c r="H2804" s="119"/>
      <c r="I2804" s="119" t="s">
        <v>194</v>
      </c>
      <c r="J2804" s="119">
        <v>2015</v>
      </c>
      <c r="K2804" s="120">
        <v>4</v>
      </c>
    </row>
    <row r="2805" spans="1:11" x14ac:dyDescent="0.25">
      <c r="A2805" s="119" t="s">
        <v>1432</v>
      </c>
      <c r="B2805" s="119" t="s">
        <v>1433</v>
      </c>
      <c r="C2805" s="119" t="s">
        <v>195</v>
      </c>
      <c r="D2805" s="119" t="s">
        <v>1086</v>
      </c>
      <c r="E2805" s="119" t="s">
        <v>1074</v>
      </c>
      <c r="F2805" s="119"/>
      <c r="G2805" s="119"/>
      <c r="H2805" s="119"/>
      <c r="I2805" s="119" t="s">
        <v>194</v>
      </c>
      <c r="J2805" s="119">
        <v>2020</v>
      </c>
      <c r="K2805" s="120">
        <v>4</v>
      </c>
    </row>
    <row r="2806" spans="1:11" x14ac:dyDescent="0.25">
      <c r="A2806" s="119" t="s">
        <v>1432</v>
      </c>
      <c r="B2806" s="119" t="s">
        <v>1433</v>
      </c>
      <c r="C2806" s="119" t="s">
        <v>195</v>
      </c>
      <c r="D2806" s="119" t="s">
        <v>1086</v>
      </c>
      <c r="E2806" s="119" t="s">
        <v>1074</v>
      </c>
      <c r="F2806" s="119"/>
      <c r="G2806" s="119"/>
      <c r="H2806" s="119"/>
      <c r="I2806" s="119" t="s">
        <v>194</v>
      </c>
      <c r="J2806" s="119">
        <v>2030</v>
      </c>
      <c r="K2806" s="120">
        <v>2</v>
      </c>
    </row>
    <row r="2807" spans="1:11" x14ac:dyDescent="0.25">
      <c r="A2807" s="119" t="s">
        <v>1432</v>
      </c>
      <c r="B2807" s="119" t="s">
        <v>1433</v>
      </c>
      <c r="C2807" s="119" t="s">
        <v>195</v>
      </c>
      <c r="D2807" s="119" t="s">
        <v>1086</v>
      </c>
      <c r="E2807" s="119" t="s">
        <v>1074</v>
      </c>
      <c r="F2807" s="119"/>
      <c r="G2807" s="119"/>
      <c r="H2807" s="119"/>
      <c r="I2807" s="119" t="s">
        <v>194</v>
      </c>
      <c r="J2807" s="119">
        <v>2040</v>
      </c>
      <c r="K2807" s="120">
        <v>0</v>
      </c>
    </row>
    <row r="2808" spans="1:11" x14ac:dyDescent="0.25">
      <c r="A2808" s="119" t="s">
        <v>1432</v>
      </c>
      <c r="B2808" s="119" t="s">
        <v>1433</v>
      </c>
      <c r="C2808" s="119" t="s">
        <v>195</v>
      </c>
      <c r="D2808" s="119" t="s">
        <v>1086</v>
      </c>
      <c r="E2808" s="119" t="s">
        <v>1074</v>
      </c>
      <c r="F2808" s="119"/>
      <c r="G2808" s="119"/>
      <c r="H2808" s="119"/>
      <c r="I2808" s="119" t="s">
        <v>194</v>
      </c>
      <c r="J2808" s="119">
        <v>2050</v>
      </c>
      <c r="K2808" s="120">
        <v>0</v>
      </c>
    </row>
    <row r="2809" spans="1:11" x14ac:dyDescent="0.25">
      <c r="A2809" s="119" t="s">
        <v>1432</v>
      </c>
      <c r="B2809" s="119" t="s">
        <v>1433</v>
      </c>
      <c r="C2809" s="119" t="s">
        <v>195</v>
      </c>
      <c r="D2809" s="119" t="s">
        <v>354</v>
      </c>
      <c r="E2809" s="119" t="s">
        <v>1163</v>
      </c>
      <c r="F2809" s="119"/>
      <c r="G2809" s="119"/>
      <c r="H2809" s="119"/>
      <c r="I2809" s="119" t="s">
        <v>194</v>
      </c>
      <c r="J2809" s="119">
        <v>2015</v>
      </c>
      <c r="K2809" s="120">
        <v>2</v>
      </c>
    </row>
    <row r="2810" spans="1:11" x14ac:dyDescent="0.25">
      <c r="A2810" s="119" t="s">
        <v>1432</v>
      </c>
      <c r="B2810" s="119" t="s">
        <v>1433</v>
      </c>
      <c r="C2810" s="119" t="s">
        <v>195</v>
      </c>
      <c r="D2810" s="119" t="s">
        <v>354</v>
      </c>
      <c r="E2810" s="119" t="s">
        <v>1163</v>
      </c>
      <c r="F2810" s="119"/>
      <c r="G2810" s="119"/>
      <c r="H2810" s="119"/>
      <c r="I2810" s="119" t="s">
        <v>194</v>
      </c>
      <c r="J2810" s="119">
        <v>2020</v>
      </c>
      <c r="K2810" s="120">
        <v>2</v>
      </c>
    </row>
    <row r="2811" spans="1:11" x14ac:dyDescent="0.25">
      <c r="A2811" s="119" t="s">
        <v>1432</v>
      </c>
      <c r="B2811" s="119" t="s">
        <v>1433</v>
      </c>
      <c r="C2811" s="119" t="s">
        <v>195</v>
      </c>
      <c r="D2811" s="119" t="s">
        <v>354</v>
      </c>
      <c r="E2811" s="119" t="s">
        <v>1163</v>
      </c>
      <c r="F2811" s="119"/>
      <c r="G2811" s="119"/>
      <c r="H2811" s="119"/>
      <c r="I2811" s="119" t="s">
        <v>194</v>
      </c>
      <c r="J2811" s="119">
        <v>2030</v>
      </c>
      <c r="K2811" s="120">
        <v>2</v>
      </c>
    </row>
    <row r="2812" spans="1:11" x14ac:dyDescent="0.25">
      <c r="A2812" s="119" t="s">
        <v>1432</v>
      </c>
      <c r="B2812" s="119" t="s">
        <v>1433</v>
      </c>
      <c r="C2812" s="119" t="s">
        <v>195</v>
      </c>
      <c r="D2812" s="119" t="s">
        <v>354</v>
      </c>
      <c r="E2812" s="119" t="s">
        <v>1163</v>
      </c>
      <c r="F2812" s="119"/>
      <c r="G2812" s="119"/>
      <c r="H2812" s="119"/>
      <c r="I2812" s="119" t="s">
        <v>194</v>
      </c>
      <c r="J2812" s="119">
        <v>2040</v>
      </c>
      <c r="K2812" s="120">
        <v>2</v>
      </c>
    </row>
    <row r="2813" spans="1:11" x14ac:dyDescent="0.25">
      <c r="A2813" s="119" t="s">
        <v>1432</v>
      </c>
      <c r="B2813" s="119" t="s">
        <v>1433</v>
      </c>
      <c r="C2813" s="119" t="s">
        <v>195</v>
      </c>
      <c r="D2813" s="119" t="s">
        <v>354</v>
      </c>
      <c r="E2813" s="119" t="s">
        <v>1163</v>
      </c>
      <c r="F2813" s="119"/>
      <c r="G2813" s="119"/>
      <c r="H2813" s="119"/>
      <c r="I2813" s="119" t="s">
        <v>194</v>
      </c>
      <c r="J2813" s="119">
        <v>2050</v>
      </c>
      <c r="K2813" s="120">
        <v>2</v>
      </c>
    </row>
    <row r="2814" spans="1:11" x14ac:dyDescent="0.25">
      <c r="A2814" s="119" t="s">
        <v>1432</v>
      </c>
      <c r="B2814" s="119" t="s">
        <v>1433</v>
      </c>
      <c r="C2814" s="119" t="s">
        <v>195</v>
      </c>
      <c r="D2814" s="119" t="s">
        <v>215</v>
      </c>
      <c r="E2814" s="119" t="s">
        <v>202</v>
      </c>
      <c r="F2814" s="119"/>
      <c r="G2814" s="119"/>
      <c r="H2814" s="119"/>
      <c r="I2814" s="119" t="s">
        <v>194</v>
      </c>
      <c r="J2814" s="119">
        <v>2015</v>
      </c>
      <c r="K2814" s="120">
        <v>25</v>
      </c>
    </row>
    <row r="2815" spans="1:11" x14ac:dyDescent="0.25">
      <c r="A2815" s="119" t="s">
        <v>1432</v>
      </c>
      <c r="B2815" s="119" t="s">
        <v>1433</v>
      </c>
      <c r="C2815" s="119" t="s">
        <v>195</v>
      </c>
      <c r="D2815" s="119" t="s">
        <v>215</v>
      </c>
      <c r="E2815" s="119" t="s">
        <v>202</v>
      </c>
      <c r="F2815" s="119"/>
      <c r="G2815" s="119"/>
      <c r="H2815" s="119"/>
      <c r="I2815" s="119" t="s">
        <v>194</v>
      </c>
      <c r="J2815" s="119">
        <v>2020</v>
      </c>
      <c r="K2815" s="120">
        <v>25</v>
      </c>
    </row>
    <row r="2816" spans="1:11" x14ac:dyDescent="0.25">
      <c r="A2816" s="119" t="s">
        <v>1432</v>
      </c>
      <c r="B2816" s="119" t="s">
        <v>1433</v>
      </c>
      <c r="C2816" s="119" t="s">
        <v>195</v>
      </c>
      <c r="D2816" s="119" t="s">
        <v>215</v>
      </c>
      <c r="E2816" s="119" t="s">
        <v>202</v>
      </c>
      <c r="F2816" s="119"/>
      <c r="G2816" s="119"/>
      <c r="H2816" s="119"/>
      <c r="I2816" s="119" t="s">
        <v>194</v>
      </c>
      <c r="J2816" s="119">
        <v>2030</v>
      </c>
      <c r="K2816" s="120">
        <v>25</v>
      </c>
    </row>
    <row r="2817" spans="1:11" x14ac:dyDescent="0.25">
      <c r="A2817" s="119" t="s">
        <v>1432</v>
      </c>
      <c r="B2817" s="119" t="s">
        <v>1433</v>
      </c>
      <c r="C2817" s="119" t="s">
        <v>195</v>
      </c>
      <c r="D2817" s="119" t="s">
        <v>215</v>
      </c>
      <c r="E2817" s="119" t="s">
        <v>202</v>
      </c>
      <c r="F2817" s="119"/>
      <c r="G2817" s="119"/>
      <c r="H2817" s="119"/>
      <c r="I2817" s="119" t="s">
        <v>194</v>
      </c>
      <c r="J2817" s="119">
        <v>2040</v>
      </c>
      <c r="K2817" s="120">
        <v>25</v>
      </c>
    </row>
    <row r="2818" spans="1:11" x14ac:dyDescent="0.25">
      <c r="A2818" s="119" t="s">
        <v>1432</v>
      </c>
      <c r="B2818" s="119" t="s">
        <v>1433</v>
      </c>
      <c r="C2818" s="119" t="s">
        <v>195</v>
      </c>
      <c r="D2818" s="119" t="s">
        <v>215</v>
      </c>
      <c r="E2818" s="119" t="s">
        <v>202</v>
      </c>
      <c r="F2818" s="119"/>
      <c r="G2818" s="119"/>
      <c r="H2818" s="119"/>
      <c r="I2818" s="119" t="s">
        <v>194</v>
      </c>
      <c r="J2818" s="119">
        <v>2050</v>
      </c>
      <c r="K2818" s="120">
        <v>25</v>
      </c>
    </row>
    <row r="2819" spans="1:11" x14ac:dyDescent="0.25">
      <c r="A2819" s="119" t="s">
        <v>1432</v>
      </c>
      <c r="B2819" s="119" t="s">
        <v>1433</v>
      </c>
      <c r="C2819" s="119" t="s">
        <v>195</v>
      </c>
      <c r="D2819" s="119" t="s">
        <v>1436</v>
      </c>
      <c r="E2819" s="119" t="s">
        <v>1400</v>
      </c>
      <c r="F2819" s="119"/>
      <c r="G2819" s="119" t="s">
        <v>1229</v>
      </c>
      <c r="H2819" s="119">
        <v>9</v>
      </c>
      <c r="I2819" s="119" t="s">
        <v>987</v>
      </c>
      <c r="J2819" s="119">
        <v>2020</v>
      </c>
      <c r="K2819" s="120">
        <v>0.5</v>
      </c>
    </row>
    <row r="2820" spans="1:11" x14ac:dyDescent="0.25">
      <c r="A2820" s="119" t="s">
        <v>1432</v>
      </c>
      <c r="B2820" s="119" t="s">
        <v>1433</v>
      </c>
      <c r="C2820" s="119" t="s">
        <v>195</v>
      </c>
      <c r="D2820" s="119" t="s">
        <v>1436</v>
      </c>
      <c r="E2820" s="119" t="s">
        <v>1400</v>
      </c>
      <c r="F2820" s="119"/>
      <c r="G2820" s="119" t="s">
        <v>1229</v>
      </c>
      <c r="H2820" s="119">
        <v>9</v>
      </c>
      <c r="I2820" s="119" t="s">
        <v>987</v>
      </c>
      <c r="J2820" s="119">
        <v>2050</v>
      </c>
      <c r="K2820" s="120">
        <v>0.5</v>
      </c>
    </row>
    <row r="2821" spans="1:11" x14ac:dyDescent="0.25">
      <c r="A2821" s="119" t="s">
        <v>1432</v>
      </c>
      <c r="B2821" s="119" t="s">
        <v>1433</v>
      </c>
      <c r="C2821" s="119" t="s">
        <v>195</v>
      </c>
      <c r="D2821" s="119" t="s">
        <v>1436</v>
      </c>
      <c r="E2821" s="119" t="s">
        <v>1400</v>
      </c>
      <c r="F2821" s="119"/>
      <c r="G2821" s="119" t="s">
        <v>1229</v>
      </c>
      <c r="H2821" s="119">
        <v>9</v>
      </c>
      <c r="I2821" s="119" t="s">
        <v>988</v>
      </c>
      <c r="J2821" s="119">
        <v>2020</v>
      </c>
      <c r="K2821" s="120">
        <v>1.5</v>
      </c>
    </row>
    <row r="2822" spans="1:11" x14ac:dyDescent="0.25">
      <c r="A2822" s="119" t="s">
        <v>1432</v>
      </c>
      <c r="B2822" s="119" t="s">
        <v>1433</v>
      </c>
      <c r="C2822" s="119" t="s">
        <v>195</v>
      </c>
      <c r="D2822" s="119" t="s">
        <v>1436</v>
      </c>
      <c r="E2822" s="119" t="s">
        <v>1400</v>
      </c>
      <c r="F2822" s="119"/>
      <c r="G2822" s="119" t="s">
        <v>1229</v>
      </c>
      <c r="H2822" s="119">
        <v>9</v>
      </c>
      <c r="I2822" s="119" t="s">
        <v>988</v>
      </c>
      <c r="J2822" s="119">
        <v>2050</v>
      </c>
      <c r="K2822" s="120">
        <v>1.5</v>
      </c>
    </row>
    <row r="2823" spans="1:11" x14ac:dyDescent="0.25">
      <c r="A2823" s="119" t="s">
        <v>1432</v>
      </c>
      <c r="B2823" s="119" t="s">
        <v>1433</v>
      </c>
      <c r="C2823" s="119" t="s">
        <v>195</v>
      </c>
      <c r="D2823" s="119" t="s">
        <v>1436</v>
      </c>
      <c r="E2823" s="119" t="s">
        <v>1400</v>
      </c>
      <c r="F2823" s="119"/>
      <c r="G2823" s="119" t="s">
        <v>1229</v>
      </c>
      <c r="H2823" s="119">
        <v>9</v>
      </c>
      <c r="I2823" s="119" t="s">
        <v>194</v>
      </c>
      <c r="J2823" s="119">
        <v>2015</v>
      </c>
      <c r="K2823" s="120">
        <v>60</v>
      </c>
    </row>
    <row r="2824" spans="1:11" x14ac:dyDescent="0.25">
      <c r="A2824" s="119" t="s">
        <v>1432</v>
      </c>
      <c r="B2824" s="119" t="s">
        <v>1433</v>
      </c>
      <c r="C2824" s="119" t="s">
        <v>195</v>
      </c>
      <c r="D2824" s="119" t="s">
        <v>1436</v>
      </c>
      <c r="E2824" s="119" t="s">
        <v>1400</v>
      </c>
      <c r="F2824" s="119"/>
      <c r="G2824" s="119" t="s">
        <v>1229</v>
      </c>
      <c r="H2824" s="119">
        <v>9</v>
      </c>
      <c r="I2824" s="119" t="s">
        <v>194</v>
      </c>
      <c r="J2824" s="119">
        <v>2020</v>
      </c>
      <c r="K2824" s="120">
        <v>60</v>
      </c>
    </row>
    <row r="2825" spans="1:11" x14ac:dyDescent="0.25">
      <c r="A2825" s="119" t="s">
        <v>1432</v>
      </c>
      <c r="B2825" s="119" t="s">
        <v>1433</v>
      </c>
      <c r="C2825" s="119" t="s">
        <v>195</v>
      </c>
      <c r="D2825" s="119" t="s">
        <v>1436</v>
      </c>
      <c r="E2825" s="119" t="s">
        <v>1400</v>
      </c>
      <c r="F2825" s="119"/>
      <c r="G2825" s="119" t="s">
        <v>1229</v>
      </c>
      <c r="H2825" s="119">
        <v>9</v>
      </c>
      <c r="I2825" s="119" t="s">
        <v>194</v>
      </c>
      <c r="J2825" s="119">
        <v>2030</v>
      </c>
      <c r="K2825" s="120">
        <v>150</v>
      </c>
    </row>
    <row r="2826" spans="1:11" x14ac:dyDescent="0.25">
      <c r="A2826" s="119" t="s">
        <v>1432</v>
      </c>
      <c r="B2826" s="119" t="s">
        <v>1433</v>
      </c>
      <c r="C2826" s="119" t="s">
        <v>195</v>
      </c>
      <c r="D2826" s="119" t="s">
        <v>1436</v>
      </c>
      <c r="E2826" s="119" t="s">
        <v>1400</v>
      </c>
      <c r="F2826" s="119"/>
      <c r="G2826" s="119" t="s">
        <v>1229</v>
      </c>
      <c r="H2826" s="119">
        <v>9</v>
      </c>
      <c r="I2826" s="119" t="s">
        <v>194</v>
      </c>
      <c r="J2826" s="119">
        <v>2040</v>
      </c>
      <c r="K2826" s="120">
        <v>175</v>
      </c>
    </row>
    <row r="2827" spans="1:11" x14ac:dyDescent="0.25">
      <c r="A2827" s="119" t="s">
        <v>1432</v>
      </c>
      <c r="B2827" s="119" t="s">
        <v>1433</v>
      </c>
      <c r="C2827" s="119" t="s">
        <v>195</v>
      </c>
      <c r="D2827" s="119" t="s">
        <v>1436</v>
      </c>
      <c r="E2827" s="119" t="s">
        <v>1400</v>
      </c>
      <c r="F2827" s="119"/>
      <c r="G2827" s="119" t="s">
        <v>1229</v>
      </c>
      <c r="H2827" s="119">
        <v>9</v>
      </c>
      <c r="I2827" s="119" t="s">
        <v>194</v>
      </c>
      <c r="J2827" s="119">
        <v>2050</v>
      </c>
      <c r="K2827" s="120">
        <v>200</v>
      </c>
    </row>
    <row r="2828" spans="1:11" x14ac:dyDescent="0.25">
      <c r="A2828" s="119" t="s">
        <v>1432</v>
      </c>
      <c r="B2828" s="119" t="s">
        <v>1433</v>
      </c>
      <c r="C2828" s="119" t="s">
        <v>195</v>
      </c>
      <c r="D2828" s="119" t="s">
        <v>1437</v>
      </c>
      <c r="E2828" s="119" t="s">
        <v>1090</v>
      </c>
      <c r="F2828" s="119"/>
      <c r="G2828" s="119" t="s">
        <v>1232</v>
      </c>
      <c r="H2828" s="119">
        <v>9</v>
      </c>
      <c r="I2828" s="119" t="s">
        <v>987</v>
      </c>
      <c r="J2828" s="119">
        <v>2020</v>
      </c>
      <c r="K2828" s="120">
        <v>0.5</v>
      </c>
    </row>
    <row r="2829" spans="1:11" x14ac:dyDescent="0.25">
      <c r="A2829" s="119" t="s">
        <v>1432</v>
      </c>
      <c r="B2829" s="119" t="s">
        <v>1433</v>
      </c>
      <c r="C2829" s="119" t="s">
        <v>195</v>
      </c>
      <c r="D2829" s="119" t="s">
        <v>1437</v>
      </c>
      <c r="E2829" s="119" t="s">
        <v>1090</v>
      </c>
      <c r="F2829" s="119"/>
      <c r="G2829" s="119" t="s">
        <v>1232</v>
      </c>
      <c r="H2829" s="119">
        <v>9</v>
      </c>
      <c r="I2829" s="119" t="s">
        <v>987</v>
      </c>
      <c r="J2829" s="119">
        <v>2050</v>
      </c>
      <c r="K2829" s="120">
        <v>0.5</v>
      </c>
    </row>
    <row r="2830" spans="1:11" x14ac:dyDescent="0.25">
      <c r="A2830" s="119" t="s">
        <v>1432</v>
      </c>
      <c r="B2830" s="119" t="s">
        <v>1433</v>
      </c>
      <c r="C2830" s="119" t="s">
        <v>195</v>
      </c>
      <c r="D2830" s="119" t="s">
        <v>1437</v>
      </c>
      <c r="E2830" s="119" t="s">
        <v>1090</v>
      </c>
      <c r="F2830" s="119"/>
      <c r="G2830" s="119" t="s">
        <v>1232</v>
      </c>
      <c r="H2830" s="119">
        <v>9</v>
      </c>
      <c r="I2830" s="119" t="s">
        <v>988</v>
      </c>
      <c r="J2830" s="119">
        <v>2020</v>
      </c>
      <c r="K2830" s="120">
        <v>1.5</v>
      </c>
    </row>
    <row r="2831" spans="1:11" x14ac:dyDescent="0.25">
      <c r="A2831" s="119" t="s">
        <v>1432</v>
      </c>
      <c r="B2831" s="119" t="s">
        <v>1433</v>
      </c>
      <c r="C2831" s="119" t="s">
        <v>195</v>
      </c>
      <c r="D2831" s="119" t="s">
        <v>1437</v>
      </c>
      <c r="E2831" s="119" t="s">
        <v>1090</v>
      </c>
      <c r="F2831" s="119"/>
      <c r="G2831" s="119" t="s">
        <v>1232</v>
      </c>
      <c r="H2831" s="119">
        <v>9</v>
      </c>
      <c r="I2831" s="119" t="s">
        <v>988</v>
      </c>
      <c r="J2831" s="119">
        <v>2050</v>
      </c>
      <c r="K2831" s="120">
        <v>1.5</v>
      </c>
    </row>
    <row r="2832" spans="1:11" x14ac:dyDescent="0.25">
      <c r="A2832" s="119" t="s">
        <v>1432</v>
      </c>
      <c r="B2832" s="119" t="s">
        <v>1433</v>
      </c>
      <c r="C2832" s="119" t="s">
        <v>195</v>
      </c>
      <c r="D2832" s="119" t="s">
        <v>1437</v>
      </c>
      <c r="E2832" s="119" t="s">
        <v>1090</v>
      </c>
      <c r="F2832" s="119"/>
      <c r="G2832" s="119" t="s">
        <v>1232</v>
      </c>
      <c r="H2832" s="119">
        <v>9</v>
      </c>
      <c r="I2832" s="119" t="s">
        <v>194</v>
      </c>
      <c r="J2832" s="119">
        <v>2015</v>
      </c>
      <c r="K2832" s="120">
        <v>55</v>
      </c>
    </row>
    <row r="2833" spans="1:11" x14ac:dyDescent="0.25">
      <c r="A2833" s="119" t="s">
        <v>1432</v>
      </c>
      <c r="B2833" s="119" t="s">
        <v>1433</v>
      </c>
      <c r="C2833" s="119" t="s">
        <v>195</v>
      </c>
      <c r="D2833" s="119" t="s">
        <v>1437</v>
      </c>
      <c r="E2833" s="119" t="s">
        <v>1090</v>
      </c>
      <c r="F2833" s="119"/>
      <c r="G2833" s="119" t="s">
        <v>1232</v>
      </c>
      <c r="H2833" s="119">
        <v>9</v>
      </c>
      <c r="I2833" s="119" t="s">
        <v>194</v>
      </c>
      <c r="J2833" s="119">
        <v>2020</v>
      </c>
      <c r="K2833" s="120">
        <v>55</v>
      </c>
    </row>
    <row r="2834" spans="1:11" x14ac:dyDescent="0.25">
      <c r="A2834" s="119" t="s">
        <v>1432</v>
      </c>
      <c r="B2834" s="119" t="s">
        <v>1433</v>
      </c>
      <c r="C2834" s="119" t="s">
        <v>195</v>
      </c>
      <c r="D2834" s="119" t="s">
        <v>1437</v>
      </c>
      <c r="E2834" s="119" t="s">
        <v>1090</v>
      </c>
      <c r="F2834" s="119"/>
      <c r="G2834" s="119" t="s">
        <v>1232</v>
      </c>
      <c r="H2834" s="119">
        <v>9</v>
      </c>
      <c r="I2834" s="119" t="s">
        <v>194</v>
      </c>
      <c r="J2834" s="119">
        <v>2030</v>
      </c>
      <c r="K2834" s="120">
        <v>130</v>
      </c>
    </row>
    <row r="2835" spans="1:11" x14ac:dyDescent="0.25">
      <c r="A2835" s="119" t="s">
        <v>1432</v>
      </c>
      <c r="B2835" s="119" t="s">
        <v>1433</v>
      </c>
      <c r="C2835" s="119" t="s">
        <v>195</v>
      </c>
      <c r="D2835" s="119" t="s">
        <v>1437</v>
      </c>
      <c r="E2835" s="119" t="s">
        <v>1090</v>
      </c>
      <c r="F2835" s="119"/>
      <c r="G2835" s="119" t="s">
        <v>1232</v>
      </c>
      <c r="H2835" s="119">
        <v>9</v>
      </c>
      <c r="I2835" s="119" t="s">
        <v>194</v>
      </c>
      <c r="J2835" s="119">
        <v>2040</v>
      </c>
      <c r="K2835" s="120">
        <v>155</v>
      </c>
    </row>
    <row r="2836" spans="1:11" x14ac:dyDescent="0.25">
      <c r="A2836" s="119" t="s">
        <v>1432</v>
      </c>
      <c r="B2836" s="119" t="s">
        <v>1433</v>
      </c>
      <c r="C2836" s="119" t="s">
        <v>195</v>
      </c>
      <c r="D2836" s="119" t="s">
        <v>1437</v>
      </c>
      <c r="E2836" s="119" t="s">
        <v>1090</v>
      </c>
      <c r="F2836" s="119"/>
      <c r="G2836" s="119" t="s">
        <v>1232</v>
      </c>
      <c r="H2836" s="119">
        <v>9</v>
      </c>
      <c r="I2836" s="119" t="s">
        <v>194</v>
      </c>
      <c r="J2836" s="119">
        <v>2050</v>
      </c>
      <c r="K2836" s="120">
        <v>180</v>
      </c>
    </row>
    <row r="2837" spans="1:11" x14ac:dyDescent="0.25">
      <c r="A2837" s="119" t="s">
        <v>1432</v>
      </c>
      <c r="B2837" s="119" t="s">
        <v>1433</v>
      </c>
      <c r="C2837" s="119" t="s">
        <v>233</v>
      </c>
      <c r="D2837" s="119" t="s">
        <v>1233</v>
      </c>
      <c r="E2837" s="119" t="s">
        <v>1074</v>
      </c>
      <c r="F2837" s="119"/>
      <c r="G2837" s="119"/>
      <c r="H2837" s="119"/>
      <c r="I2837" s="119" t="s">
        <v>194</v>
      </c>
      <c r="J2837" s="119">
        <v>2015</v>
      </c>
      <c r="K2837" s="120">
        <v>75</v>
      </c>
    </row>
    <row r="2838" spans="1:11" x14ac:dyDescent="0.25">
      <c r="A2838" s="119" t="s">
        <v>1432</v>
      </c>
      <c r="B2838" s="119" t="s">
        <v>1433</v>
      </c>
      <c r="C2838" s="119" t="s">
        <v>233</v>
      </c>
      <c r="D2838" s="119" t="s">
        <v>1233</v>
      </c>
      <c r="E2838" s="119" t="s">
        <v>1074</v>
      </c>
      <c r="F2838" s="119"/>
      <c r="G2838" s="119"/>
      <c r="H2838" s="119"/>
      <c r="I2838" s="119" t="s">
        <v>194</v>
      </c>
      <c r="J2838" s="119">
        <v>2020</v>
      </c>
      <c r="K2838" s="120">
        <v>75</v>
      </c>
    </row>
    <row r="2839" spans="1:11" x14ac:dyDescent="0.25">
      <c r="A2839" s="119" t="s">
        <v>1432</v>
      </c>
      <c r="B2839" s="119" t="s">
        <v>1433</v>
      </c>
      <c r="C2839" s="119" t="s">
        <v>233</v>
      </c>
      <c r="D2839" s="119" t="s">
        <v>1233</v>
      </c>
      <c r="E2839" s="119" t="s">
        <v>1074</v>
      </c>
      <c r="F2839" s="119"/>
      <c r="G2839" s="119"/>
      <c r="H2839" s="119"/>
      <c r="I2839" s="119" t="s">
        <v>194</v>
      </c>
      <c r="J2839" s="119">
        <v>2030</v>
      </c>
      <c r="K2839" s="120">
        <v>75</v>
      </c>
    </row>
    <row r="2840" spans="1:11" x14ac:dyDescent="0.25">
      <c r="A2840" s="119" t="s">
        <v>1432</v>
      </c>
      <c r="B2840" s="119" t="s">
        <v>1433</v>
      </c>
      <c r="C2840" s="119" t="s">
        <v>233</v>
      </c>
      <c r="D2840" s="119" t="s">
        <v>1233</v>
      </c>
      <c r="E2840" s="119" t="s">
        <v>1074</v>
      </c>
      <c r="F2840" s="119"/>
      <c r="G2840" s="119"/>
      <c r="H2840" s="119"/>
      <c r="I2840" s="119" t="s">
        <v>194</v>
      </c>
      <c r="J2840" s="119">
        <v>2040</v>
      </c>
      <c r="K2840" s="120">
        <v>75</v>
      </c>
    </row>
    <row r="2841" spans="1:11" x14ac:dyDescent="0.25">
      <c r="A2841" s="119" t="s">
        <v>1432</v>
      </c>
      <c r="B2841" s="119" t="s">
        <v>1433</v>
      </c>
      <c r="C2841" s="119" t="s">
        <v>233</v>
      </c>
      <c r="D2841" s="119" t="s">
        <v>1233</v>
      </c>
      <c r="E2841" s="119" t="s">
        <v>1074</v>
      </c>
      <c r="F2841" s="119"/>
      <c r="G2841" s="119"/>
      <c r="H2841" s="119"/>
      <c r="I2841" s="119" t="s">
        <v>194</v>
      </c>
      <c r="J2841" s="119">
        <v>2050</v>
      </c>
      <c r="K2841" s="120">
        <v>75</v>
      </c>
    </row>
    <row r="2842" spans="1:11" x14ac:dyDescent="0.25">
      <c r="A2842" s="119" t="s">
        <v>1432</v>
      </c>
      <c r="B2842" s="119" t="s">
        <v>1433</v>
      </c>
      <c r="C2842" s="119" t="s">
        <v>233</v>
      </c>
      <c r="D2842" s="119" t="s">
        <v>1234</v>
      </c>
      <c r="E2842" s="119" t="s">
        <v>1074</v>
      </c>
      <c r="F2842" s="119"/>
      <c r="G2842" s="119"/>
      <c r="H2842" s="119"/>
      <c r="I2842" s="119" t="s">
        <v>194</v>
      </c>
      <c r="J2842" s="119">
        <v>2015</v>
      </c>
      <c r="K2842" s="120">
        <v>25</v>
      </c>
    </row>
    <row r="2843" spans="1:11" x14ac:dyDescent="0.25">
      <c r="A2843" s="119" t="s">
        <v>1432</v>
      </c>
      <c r="B2843" s="119" t="s">
        <v>1433</v>
      </c>
      <c r="C2843" s="119" t="s">
        <v>233</v>
      </c>
      <c r="D2843" s="119" t="s">
        <v>1234</v>
      </c>
      <c r="E2843" s="119" t="s">
        <v>1074</v>
      </c>
      <c r="F2843" s="119"/>
      <c r="G2843" s="119"/>
      <c r="H2843" s="119"/>
      <c r="I2843" s="119" t="s">
        <v>194</v>
      </c>
      <c r="J2843" s="119">
        <v>2020</v>
      </c>
      <c r="K2843" s="120">
        <v>25</v>
      </c>
    </row>
    <row r="2844" spans="1:11" x14ac:dyDescent="0.25">
      <c r="A2844" s="119" t="s">
        <v>1432</v>
      </c>
      <c r="B2844" s="119" t="s">
        <v>1433</v>
      </c>
      <c r="C2844" s="119" t="s">
        <v>233</v>
      </c>
      <c r="D2844" s="119" t="s">
        <v>1234</v>
      </c>
      <c r="E2844" s="119" t="s">
        <v>1074</v>
      </c>
      <c r="F2844" s="119"/>
      <c r="G2844" s="119"/>
      <c r="H2844" s="119"/>
      <c r="I2844" s="119" t="s">
        <v>194</v>
      </c>
      <c r="J2844" s="119">
        <v>2030</v>
      </c>
      <c r="K2844" s="120">
        <v>25</v>
      </c>
    </row>
    <row r="2845" spans="1:11" x14ac:dyDescent="0.25">
      <c r="A2845" s="119" t="s">
        <v>1432</v>
      </c>
      <c r="B2845" s="119" t="s">
        <v>1433</v>
      </c>
      <c r="C2845" s="119" t="s">
        <v>233</v>
      </c>
      <c r="D2845" s="119" t="s">
        <v>1234</v>
      </c>
      <c r="E2845" s="119" t="s">
        <v>1074</v>
      </c>
      <c r="F2845" s="119"/>
      <c r="G2845" s="119"/>
      <c r="H2845" s="119"/>
      <c r="I2845" s="119" t="s">
        <v>194</v>
      </c>
      <c r="J2845" s="119">
        <v>2040</v>
      </c>
      <c r="K2845" s="120">
        <v>25</v>
      </c>
    </row>
    <row r="2846" spans="1:11" x14ac:dyDescent="0.25">
      <c r="A2846" s="119" t="s">
        <v>1432</v>
      </c>
      <c r="B2846" s="119" t="s">
        <v>1433</v>
      </c>
      <c r="C2846" s="119" t="s">
        <v>233</v>
      </c>
      <c r="D2846" s="119" t="s">
        <v>1234</v>
      </c>
      <c r="E2846" s="119" t="s">
        <v>1074</v>
      </c>
      <c r="F2846" s="119"/>
      <c r="G2846" s="119"/>
      <c r="H2846" s="119"/>
      <c r="I2846" s="119" t="s">
        <v>194</v>
      </c>
      <c r="J2846" s="119">
        <v>2050</v>
      </c>
      <c r="K2846" s="120">
        <v>25</v>
      </c>
    </row>
    <row r="2847" spans="1:11" x14ac:dyDescent="0.25">
      <c r="A2847" s="119" t="s">
        <v>1432</v>
      </c>
      <c r="B2847" s="119" t="s">
        <v>1433</v>
      </c>
      <c r="C2847" s="119" t="s">
        <v>233</v>
      </c>
      <c r="D2847" s="119" t="s">
        <v>1438</v>
      </c>
      <c r="E2847" s="119" t="s">
        <v>1238</v>
      </c>
      <c r="F2847" s="119"/>
      <c r="G2847" s="119" t="s">
        <v>1423</v>
      </c>
      <c r="H2847" s="119">
        <v>1</v>
      </c>
      <c r="I2847" s="119" t="s">
        <v>987</v>
      </c>
      <c r="J2847" s="119">
        <v>2020</v>
      </c>
      <c r="K2847" s="120">
        <v>0.95</v>
      </c>
    </row>
    <row r="2848" spans="1:11" x14ac:dyDescent="0.25">
      <c r="A2848" s="119" t="s">
        <v>1432</v>
      </c>
      <c r="B2848" s="119" t="s">
        <v>1433</v>
      </c>
      <c r="C2848" s="119" t="s">
        <v>233</v>
      </c>
      <c r="D2848" s="119" t="s">
        <v>1438</v>
      </c>
      <c r="E2848" s="119" t="s">
        <v>1238</v>
      </c>
      <c r="F2848" s="119"/>
      <c r="G2848" s="119" t="s">
        <v>1423</v>
      </c>
      <c r="H2848" s="119">
        <v>1</v>
      </c>
      <c r="I2848" s="119" t="s">
        <v>987</v>
      </c>
      <c r="J2848" s="119">
        <v>2050</v>
      </c>
      <c r="K2848" s="120">
        <v>0.95</v>
      </c>
    </row>
    <row r="2849" spans="1:11" x14ac:dyDescent="0.25">
      <c r="A2849" s="119" t="s">
        <v>1432</v>
      </c>
      <c r="B2849" s="119" t="s">
        <v>1433</v>
      </c>
      <c r="C2849" s="119" t="s">
        <v>233</v>
      </c>
      <c r="D2849" s="119" t="s">
        <v>1438</v>
      </c>
      <c r="E2849" s="119" t="s">
        <v>1238</v>
      </c>
      <c r="F2849" s="119"/>
      <c r="G2849" s="119" t="s">
        <v>1423</v>
      </c>
      <c r="H2849" s="119">
        <v>1</v>
      </c>
      <c r="I2849" s="119" t="s">
        <v>988</v>
      </c>
      <c r="J2849" s="119">
        <v>2020</v>
      </c>
      <c r="K2849" s="120">
        <v>2</v>
      </c>
    </row>
    <row r="2850" spans="1:11" x14ac:dyDescent="0.25">
      <c r="A2850" s="119" t="s">
        <v>1432</v>
      </c>
      <c r="B2850" s="119" t="s">
        <v>1433</v>
      </c>
      <c r="C2850" s="119" t="s">
        <v>233</v>
      </c>
      <c r="D2850" s="119" t="s">
        <v>1438</v>
      </c>
      <c r="E2850" s="119" t="s">
        <v>1238</v>
      </c>
      <c r="F2850" s="119"/>
      <c r="G2850" s="119" t="s">
        <v>1423</v>
      </c>
      <c r="H2850" s="119">
        <v>1</v>
      </c>
      <c r="I2850" s="119" t="s">
        <v>988</v>
      </c>
      <c r="J2850" s="119">
        <v>2050</v>
      </c>
      <c r="K2850" s="120">
        <v>2</v>
      </c>
    </row>
    <row r="2851" spans="1:11" x14ac:dyDescent="0.25">
      <c r="A2851" s="119" t="s">
        <v>1432</v>
      </c>
      <c r="B2851" s="119" t="s">
        <v>1433</v>
      </c>
      <c r="C2851" s="119" t="s">
        <v>233</v>
      </c>
      <c r="D2851" s="119" t="s">
        <v>1438</v>
      </c>
      <c r="E2851" s="119" t="s">
        <v>1238</v>
      </c>
      <c r="F2851" s="119"/>
      <c r="G2851" s="119" t="s">
        <v>1423</v>
      </c>
      <c r="H2851" s="119">
        <v>1</v>
      </c>
      <c r="I2851" s="119" t="s">
        <v>194</v>
      </c>
      <c r="J2851" s="119">
        <v>2015</v>
      </c>
      <c r="K2851" s="120">
        <v>0.1138384380290258</v>
      </c>
    </row>
    <row r="2852" spans="1:11" x14ac:dyDescent="0.25">
      <c r="A2852" s="119" t="s">
        <v>1432</v>
      </c>
      <c r="B2852" s="119" t="s">
        <v>1433</v>
      </c>
      <c r="C2852" s="119" t="s">
        <v>233</v>
      </c>
      <c r="D2852" s="119" t="s">
        <v>1438</v>
      </c>
      <c r="E2852" s="119" t="s">
        <v>1238</v>
      </c>
      <c r="F2852" s="119"/>
      <c r="G2852" s="119" t="s">
        <v>1423</v>
      </c>
      <c r="H2852" s="119">
        <v>1</v>
      </c>
      <c r="I2852" s="119" t="s">
        <v>194</v>
      </c>
      <c r="J2852" s="119">
        <v>2020</v>
      </c>
      <c r="K2852" s="120">
        <v>0.1138384380290258</v>
      </c>
    </row>
    <row r="2853" spans="1:11" x14ac:dyDescent="0.25">
      <c r="A2853" s="119" t="s">
        <v>1432</v>
      </c>
      <c r="B2853" s="119" t="s">
        <v>1433</v>
      </c>
      <c r="C2853" s="119" t="s">
        <v>233</v>
      </c>
      <c r="D2853" s="119" t="s">
        <v>1438</v>
      </c>
      <c r="E2853" s="119" t="s">
        <v>1238</v>
      </c>
      <c r="F2853" s="119"/>
      <c r="G2853" s="119" t="s">
        <v>1423</v>
      </c>
      <c r="H2853" s="119">
        <v>1</v>
      </c>
      <c r="I2853" s="119" t="s">
        <v>194</v>
      </c>
      <c r="J2853" s="119">
        <v>2030</v>
      </c>
      <c r="K2853" s="120">
        <v>5.6919219014512898E-2</v>
      </c>
    </row>
    <row r="2854" spans="1:11" x14ac:dyDescent="0.25">
      <c r="A2854" s="119" t="s">
        <v>1432</v>
      </c>
      <c r="B2854" s="119" t="s">
        <v>1433</v>
      </c>
      <c r="C2854" s="119" t="s">
        <v>233</v>
      </c>
      <c r="D2854" s="119" t="s">
        <v>1438</v>
      </c>
      <c r="E2854" s="119" t="s">
        <v>1238</v>
      </c>
      <c r="F2854" s="119"/>
      <c r="G2854" s="119" t="s">
        <v>1423</v>
      </c>
      <c r="H2854" s="119">
        <v>1</v>
      </c>
      <c r="I2854" s="119" t="s">
        <v>194</v>
      </c>
      <c r="J2854" s="119">
        <v>2040</v>
      </c>
      <c r="K2854" s="120">
        <v>5.7331883352368107E-2</v>
      </c>
    </row>
    <row r="2855" spans="1:11" x14ac:dyDescent="0.25">
      <c r="A2855" s="119" t="s">
        <v>1432</v>
      </c>
      <c r="B2855" s="119" t="s">
        <v>1433</v>
      </c>
      <c r="C2855" s="119" t="s">
        <v>233</v>
      </c>
      <c r="D2855" s="119" t="s">
        <v>1438</v>
      </c>
      <c r="E2855" s="119" t="s">
        <v>1238</v>
      </c>
      <c r="F2855" s="119"/>
      <c r="G2855" s="119" t="s">
        <v>1423</v>
      </c>
      <c r="H2855" s="119">
        <v>1</v>
      </c>
      <c r="I2855" s="119" t="s">
        <v>194</v>
      </c>
      <c r="J2855" s="119">
        <v>2050</v>
      </c>
      <c r="K2855" s="120">
        <v>5.6919219014512898E-2</v>
      </c>
    </row>
    <row r="2856" spans="1:11" x14ac:dyDescent="0.25">
      <c r="A2856" s="119" t="s">
        <v>1432</v>
      </c>
      <c r="B2856" s="119" t="s">
        <v>1433</v>
      </c>
      <c r="C2856" s="119" t="s">
        <v>233</v>
      </c>
      <c r="D2856" s="119" t="s">
        <v>1405</v>
      </c>
      <c r="E2856" s="119" t="s">
        <v>1406</v>
      </c>
      <c r="F2856" s="119"/>
      <c r="G2856" s="119" t="s">
        <v>1314</v>
      </c>
      <c r="H2856" s="119" t="s">
        <v>1439</v>
      </c>
      <c r="I2856" s="119" t="s">
        <v>987</v>
      </c>
      <c r="J2856" s="119">
        <v>2020</v>
      </c>
      <c r="K2856" s="120">
        <v>0.75</v>
      </c>
    </row>
    <row r="2857" spans="1:11" x14ac:dyDescent="0.25">
      <c r="A2857" s="119" t="s">
        <v>1432</v>
      </c>
      <c r="B2857" s="119" t="s">
        <v>1433</v>
      </c>
      <c r="C2857" s="119" t="s">
        <v>233</v>
      </c>
      <c r="D2857" s="119" t="s">
        <v>1405</v>
      </c>
      <c r="E2857" s="119" t="s">
        <v>1406</v>
      </c>
      <c r="F2857" s="119"/>
      <c r="G2857" s="119" t="s">
        <v>1314</v>
      </c>
      <c r="H2857" s="119" t="s">
        <v>1439</v>
      </c>
      <c r="I2857" s="119" t="s">
        <v>987</v>
      </c>
      <c r="J2857" s="119">
        <v>2050</v>
      </c>
      <c r="K2857" s="120">
        <v>0.75</v>
      </c>
    </row>
    <row r="2858" spans="1:11" x14ac:dyDescent="0.25">
      <c r="A2858" s="119" t="s">
        <v>1432</v>
      </c>
      <c r="B2858" s="119" t="s">
        <v>1433</v>
      </c>
      <c r="C2858" s="119" t="s">
        <v>233</v>
      </c>
      <c r="D2858" s="119" t="s">
        <v>1405</v>
      </c>
      <c r="E2858" s="119" t="s">
        <v>1406</v>
      </c>
      <c r="F2858" s="119"/>
      <c r="G2858" s="119" t="s">
        <v>1314</v>
      </c>
      <c r="H2858" s="119" t="s">
        <v>1439</v>
      </c>
      <c r="I2858" s="119" t="s">
        <v>988</v>
      </c>
      <c r="J2858" s="119">
        <v>2020</v>
      </c>
      <c r="K2858" s="120">
        <v>1.5</v>
      </c>
    </row>
    <row r="2859" spans="1:11" x14ac:dyDescent="0.25">
      <c r="A2859" s="119" t="s">
        <v>1432</v>
      </c>
      <c r="B2859" s="119" t="s">
        <v>1433</v>
      </c>
      <c r="C2859" s="119" t="s">
        <v>233</v>
      </c>
      <c r="D2859" s="119" t="s">
        <v>1405</v>
      </c>
      <c r="E2859" s="119" t="s">
        <v>1406</v>
      </c>
      <c r="F2859" s="119"/>
      <c r="G2859" s="119" t="s">
        <v>1314</v>
      </c>
      <c r="H2859" s="119" t="s">
        <v>1439</v>
      </c>
      <c r="I2859" s="119" t="s">
        <v>988</v>
      </c>
      <c r="J2859" s="119">
        <v>2050</v>
      </c>
      <c r="K2859" s="120">
        <v>1.5</v>
      </c>
    </row>
    <row r="2860" spans="1:11" x14ac:dyDescent="0.25">
      <c r="A2860" s="119" t="s">
        <v>1432</v>
      </c>
      <c r="B2860" s="119" t="s">
        <v>1433</v>
      </c>
      <c r="C2860" s="119" t="s">
        <v>233</v>
      </c>
      <c r="D2860" s="119" t="s">
        <v>1405</v>
      </c>
      <c r="E2860" s="119" t="s">
        <v>1406</v>
      </c>
      <c r="F2860" s="119"/>
      <c r="G2860" s="119" t="s">
        <v>1314</v>
      </c>
      <c r="H2860" s="119" t="s">
        <v>1439</v>
      </c>
      <c r="I2860" s="119" t="s">
        <v>194</v>
      </c>
      <c r="J2860" s="119">
        <v>2015</v>
      </c>
      <c r="K2860" s="120">
        <v>5.6919219014512894</v>
      </c>
    </row>
    <row r="2861" spans="1:11" x14ac:dyDescent="0.25">
      <c r="A2861" s="119" t="s">
        <v>1432</v>
      </c>
      <c r="B2861" s="119" t="s">
        <v>1433</v>
      </c>
      <c r="C2861" s="119" t="s">
        <v>233</v>
      </c>
      <c r="D2861" s="119" t="s">
        <v>1405</v>
      </c>
      <c r="E2861" s="119" t="s">
        <v>1406</v>
      </c>
      <c r="F2861" s="119"/>
      <c r="G2861" s="119" t="s">
        <v>1314</v>
      </c>
      <c r="H2861" s="119" t="s">
        <v>1439</v>
      </c>
      <c r="I2861" s="119" t="s">
        <v>194</v>
      </c>
      <c r="J2861" s="119">
        <v>2020</v>
      </c>
      <c r="K2861" s="120">
        <v>5.6919219014512894</v>
      </c>
    </row>
    <row r="2862" spans="1:11" x14ac:dyDescent="0.25">
      <c r="A2862" s="119" t="s">
        <v>1432</v>
      </c>
      <c r="B2862" s="119" t="s">
        <v>1433</v>
      </c>
      <c r="C2862" s="119" t="s">
        <v>233</v>
      </c>
      <c r="D2862" s="119" t="s">
        <v>1405</v>
      </c>
      <c r="E2862" s="119" t="s">
        <v>1406</v>
      </c>
      <c r="F2862" s="119"/>
      <c r="G2862" s="119" t="s">
        <v>1314</v>
      </c>
      <c r="H2862" s="119" t="s">
        <v>1439</v>
      </c>
      <c r="I2862" s="119" t="s">
        <v>194</v>
      </c>
      <c r="J2862" s="119">
        <v>2030</v>
      </c>
      <c r="K2862" s="120">
        <v>2.561364855653081</v>
      </c>
    </row>
    <row r="2863" spans="1:11" x14ac:dyDescent="0.25">
      <c r="A2863" s="119" t="s">
        <v>1432</v>
      </c>
      <c r="B2863" s="119" t="s">
        <v>1433</v>
      </c>
      <c r="C2863" s="119" t="s">
        <v>233</v>
      </c>
      <c r="D2863" s="119" t="s">
        <v>1405</v>
      </c>
      <c r="E2863" s="119" t="s">
        <v>1406</v>
      </c>
      <c r="F2863" s="119"/>
      <c r="G2863" s="119" t="s">
        <v>1314</v>
      </c>
      <c r="H2863" s="119" t="s">
        <v>1439</v>
      </c>
      <c r="I2863" s="119" t="s">
        <v>194</v>
      </c>
      <c r="J2863" s="119">
        <v>2040</v>
      </c>
      <c r="K2863" s="120">
        <v>2.24830915107326</v>
      </c>
    </row>
    <row r="2864" spans="1:11" x14ac:dyDescent="0.25">
      <c r="A2864" s="119" t="s">
        <v>1432</v>
      </c>
      <c r="B2864" s="119" t="s">
        <v>1433</v>
      </c>
      <c r="C2864" s="119" t="s">
        <v>233</v>
      </c>
      <c r="D2864" s="119" t="s">
        <v>1405</v>
      </c>
      <c r="E2864" s="119" t="s">
        <v>1406</v>
      </c>
      <c r="F2864" s="119"/>
      <c r="G2864" s="119" t="s">
        <v>1314</v>
      </c>
      <c r="H2864" s="119" t="s">
        <v>1439</v>
      </c>
      <c r="I2864" s="119" t="s">
        <v>194</v>
      </c>
      <c r="J2864" s="119">
        <v>2050</v>
      </c>
      <c r="K2864" s="120">
        <v>2.1344707130442342</v>
      </c>
    </row>
    <row r="2865" spans="1:11" x14ac:dyDescent="0.25">
      <c r="A2865" s="119" t="s">
        <v>1432</v>
      </c>
      <c r="B2865" s="119" t="s">
        <v>1433</v>
      </c>
      <c r="C2865" s="119" t="s">
        <v>233</v>
      </c>
      <c r="D2865" s="119" t="s">
        <v>1408</v>
      </c>
      <c r="E2865" s="119" t="s">
        <v>1409</v>
      </c>
      <c r="F2865" s="119"/>
      <c r="G2865" s="119" t="s">
        <v>192</v>
      </c>
      <c r="H2865" s="119"/>
      <c r="I2865" s="119" t="s">
        <v>194</v>
      </c>
      <c r="J2865" s="119">
        <v>2015</v>
      </c>
      <c r="K2865" s="120">
        <v>0</v>
      </c>
    </row>
    <row r="2866" spans="1:11" x14ac:dyDescent="0.25">
      <c r="A2866" s="119" t="s">
        <v>1432</v>
      </c>
      <c r="B2866" s="119" t="s">
        <v>1433</v>
      </c>
      <c r="C2866" s="119" t="s">
        <v>233</v>
      </c>
      <c r="D2866" s="119" t="s">
        <v>1408</v>
      </c>
      <c r="E2866" s="119" t="s">
        <v>1409</v>
      </c>
      <c r="F2866" s="119"/>
      <c r="G2866" s="119" t="s">
        <v>192</v>
      </c>
      <c r="H2866" s="119"/>
      <c r="I2866" s="119" t="s">
        <v>194</v>
      </c>
      <c r="J2866" s="119">
        <v>2020</v>
      </c>
      <c r="K2866" s="120">
        <v>0</v>
      </c>
    </row>
    <row r="2867" spans="1:11" x14ac:dyDescent="0.25">
      <c r="A2867" s="119" t="s">
        <v>1432</v>
      </c>
      <c r="B2867" s="119" t="s">
        <v>1433</v>
      </c>
      <c r="C2867" s="119" t="s">
        <v>233</v>
      </c>
      <c r="D2867" s="119" t="s">
        <v>1408</v>
      </c>
      <c r="E2867" s="119" t="s">
        <v>1409</v>
      </c>
      <c r="F2867" s="119"/>
      <c r="G2867" s="119" t="s">
        <v>192</v>
      </c>
      <c r="H2867" s="119"/>
      <c r="I2867" s="119" t="s">
        <v>194</v>
      </c>
      <c r="J2867" s="119">
        <v>2030</v>
      </c>
      <c r="K2867" s="120">
        <v>0</v>
      </c>
    </row>
    <row r="2868" spans="1:11" x14ac:dyDescent="0.25">
      <c r="A2868" s="119" t="s">
        <v>1432</v>
      </c>
      <c r="B2868" s="119" t="s">
        <v>1433</v>
      </c>
      <c r="C2868" s="119" t="s">
        <v>233</v>
      </c>
      <c r="D2868" s="119" t="s">
        <v>1408</v>
      </c>
      <c r="E2868" s="119" t="s">
        <v>1409</v>
      </c>
      <c r="F2868" s="119"/>
      <c r="G2868" s="119" t="s">
        <v>192</v>
      </c>
      <c r="H2868" s="119"/>
      <c r="I2868" s="119" t="s">
        <v>194</v>
      </c>
      <c r="J2868" s="119">
        <v>2050</v>
      </c>
      <c r="K2868" s="120">
        <v>0</v>
      </c>
    </row>
    <row r="2869" spans="1:11" x14ac:dyDescent="0.25">
      <c r="A2869" s="119" t="s">
        <v>1432</v>
      </c>
      <c r="B2869" s="119" t="s">
        <v>1433</v>
      </c>
      <c r="C2869" s="119" t="s">
        <v>233</v>
      </c>
      <c r="D2869" s="119" t="s">
        <v>1440</v>
      </c>
      <c r="E2869" s="119" t="s">
        <v>1441</v>
      </c>
      <c r="F2869" s="119"/>
      <c r="G2869" s="119" t="s">
        <v>1423</v>
      </c>
      <c r="H2869" s="119">
        <v>1</v>
      </c>
      <c r="I2869" s="119" t="s">
        <v>987</v>
      </c>
      <c r="J2869" s="119">
        <v>2020</v>
      </c>
      <c r="K2869" s="120">
        <v>0.95</v>
      </c>
    </row>
    <row r="2870" spans="1:11" x14ac:dyDescent="0.25">
      <c r="A2870" s="119" t="s">
        <v>1432</v>
      </c>
      <c r="B2870" s="119" t="s">
        <v>1433</v>
      </c>
      <c r="C2870" s="119" t="s">
        <v>233</v>
      </c>
      <c r="D2870" s="119" t="s">
        <v>1440</v>
      </c>
      <c r="E2870" s="119" t="s">
        <v>1441</v>
      </c>
      <c r="F2870" s="119"/>
      <c r="G2870" s="119" t="s">
        <v>1423</v>
      </c>
      <c r="H2870" s="119">
        <v>1</v>
      </c>
      <c r="I2870" s="119" t="s">
        <v>987</v>
      </c>
      <c r="J2870" s="119">
        <v>2050</v>
      </c>
      <c r="K2870" s="120">
        <v>0.95</v>
      </c>
    </row>
    <row r="2871" spans="1:11" x14ac:dyDescent="0.25">
      <c r="A2871" s="119" t="s">
        <v>1432</v>
      </c>
      <c r="B2871" s="119" t="s">
        <v>1433</v>
      </c>
      <c r="C2871" s="119" t="s">
        <v>233</v>
      </c>
      <c r="D2871" s="119" t="s">
        <v>1440</v>
      </c>
      <c r="E2871" s="119" t="s">
        <v>1441</v>
      </c>
      <c r="F2871" s="119"/>
      <c r="G2871" s="119" t="s">
        <v>1423</v>
      </c>
      <c r="H2871" s="119">
        <v>1</v>
      </c>
      <c r="I2871" s="119" t="s">
        <v>988</v>
      </c>
      <c r="J2871" s="119">
        <v>2020</v>
      </c>
      <c r="K2871" s="120">
        <v>2</v>
      </c>
    </row>
    <row r="2872" spans="1:11" x14ac:dyDescent="0.25">
      <c r="A2872" s="119" t="s">
        <v>1432</v>
      </c>
      <c r="B2872" s="119" t="s">
        <v>1433</v>
      </c>
      <c r="C2872" s="119" t="s">
        <v>233</v>
      </c>
      <c r="D2872" s="119" t="s">
        <v>1440</v>
      </c>
      <c r="E2872" s="119" t="s">
        <v>1441</v>
      </c>
      <c r="F2872" s="119"/>
      <c r="G2872" s="119" t="s">
        <v>1423</v>
      </c>
      <c r="H2872" s="119">
        <v>1</v>
      </c>
      <c r="I2872" s="119" t="s">
        <v>988</v>
      </c>
      <c r="J2872" s="119">
        <v>2050</v>
      </c>
      <c r="K2872" s="120">
        <v>2</v>
      </c>
    </row>
    <row r="2873" spans="1:11" x14ac:dyDescent="0.25">
      <c r="A2873" s="119" t="s">
        <v>1432</v>
      </c>
      <c r="B2873" s="119" t="s">
        <v>1433</v>
      </c>
      <c r="C2873" s="119" t="s">
        <v>233</v>
      </c>
      <c r="D2873" s="119" t="s">
        <v>1440</v>
      </c>
      <c r="E2873" s="119" t="s">
        <v>1441</v>
      </c>
      <c r="F2873" s="119"/>
      <c r="G2873" s="119" t="s">
        <v>1423</v>
      </c>
      <c r="H2873" s="119">
        <v>1</v>
      </c>
      <c r="I2873" s="119" t="s">
        <v>194</v>
      </c>
      <c r="J2873" s="119">
        <v>2015</v>
      </c>
      <c r="K2873" s="120">
        <v>27.104390006910901</v>
      </c>
    </row>
    <row r="2874" spans="1:11" x14ac:dyDescent="0.25">
      <c r="A2874" s="119" t="s">
        <v>1432</v>
      </c>
      <c r="B2874" s="119" t="s">
        <v>1433</v>
      </c>
      <c r="C2874" s="119" t="s">
        <v>233</v>
      </c>
      <c r="D2874" s="119" t="s">
        <v>1440</v>
      </c>
      <c r="E2874" s="119" t="s">
        <v>1441</v>
      </c>
      <c r="F2874" s="119"/>
      <c r="G2874" s="119" t="s">
        <v>1423</v>
      </c>
      <c r="H2874" s="119">
        <v>1</v>
      </c>
      <c r="I2874" s="119" t="s">
        <v>194</v>
      </c>
      <c r="J2874" s="119">
        <v>2020</v>
      </c>
      <c r="K2874" s="120">
        <v>27.104390006910901</v>
      </c>
    </row>
    <row r="2875" spans="1:11" x14ac:dyDescent="0.25">
      <c r="A2875" s="119" t="s">
        <v>1432</v>
      </c>
      <c r="B2875" s="119" t="s">
        <v>1433</v>
      </c>
      <c r="C2875" s="119" t="s">
        <v>233</v>
      </c>
      <c r="D2875" s="119" t="s">
        <v>1440</v>
      </c>
      <c r="E2875" s="119" t="s">
        <v>1441</v>
      </c>
      <c r="F2875" s="119"/>
      <c r="G2875" s="119" t="s">
        <v>1423</v>
      </c>
      <c r="H2875" s="119">
        <v>1</v>
      </c>
      <c r="I2875" s="119" t="s">
        <v>194</v>
      </c>
      <c r="J2875" s="119">
        <v>2030</v>
      </c>
      <c r="K2875" s="120">
        <v>13.55219500345545</v>
      </c>
    </row>
    <row r="2876" spans="1:11" x14ac:dyDescent="0.25">
      <c r="A2876" s="119" t="s">
        <v>1432</v>
      </c>
      <c r="B2876" s="119" t="s">
        <v>1433</v>
      </c>
      <c r="C2876" s="119" t="s">
        <v>233</v>
      </c>
      <c r="D2876" s="119" t="s">
        <v>1440</v>
      </c>
      <c r="E2876" s="119" t="s">
        <v>1441</v>
      </c>
      <c r="F2876" s="119"/>
      <c r="G2876" s="119" t="s">
        <v>1423</v>
      </c>
      <c r="H2876" s="119">
        <v>1</v>
      </c>
      <c r="I2876" s="119" t="s">
        <v>194</v>
      </c>
      <c r="J2876" s="119">
        <v>2040</v>
      </c>
      <c r="K2876" s="120">
        <v>13.38279256591226</v>
      </c>
    </row>
    <row r="2877" spans="1:11" x14ac:dyDescent="0.25">
      <c r="A2877" s="119" t="s">
        <v>1432</v>
      </c>
      <c r="B2877" s="119" t="s">
        <v>1433</v>
      </c>
      <c r="C2877" s="119" t="s">
        <v>233</v>
      </c>
      <c r="D2877" s="119" t="s">
        <v>1440</v>
      </c>
      <c r="E2877" s="119" t="s">
        <v>1441</v>
      </c>
      <c r="F2877" s="119"/>
      <c r="G2877" s="119" t="s">
        <v>1423</v>
      </c>
      <c r="H2877" s="119">
        <v>1</v>
      </c>
      <c r="I2877" s="119" t="s">
        <v>194</v>
      </c>
      <c r="J2877" s="119">
        <v>2050</v>
      </c>
      <c r="K2877" s="120">
        <v>13.55219500345545</v>
      </c>
    </row>
    <row r="2878" spans="1:11" x14ac:dyDescent="0.25">
      <c r="A2878" s="119" t="s">
        <v>1432</v>
      </c>
      <c r="B2878" s="119" t="s">
        <v>1433</v>
      </c>
      <c r="C2878" s="119" t="s">
        <v>1245</v>
      </c>
      <c r="D2878" s="119" t="s">
        <v>1233</v>
      </c>
      <c r="E2878" s="119" t="s">
        <v>1074</v>
      </c>
      <c r="F2878" s="119"/>
      <c r="G2878" s="119"/>
      <c r="H2878" s="119"/>
      <c r="I2878" s="119" t="s">
        <v>194</v>
      </c>
      <c r="J2878" s="119">
        <v>2015</v>
      </c>
      <c r="K2878" s="120">
        <v>75</v>
      </c>
    </row>
    <row r="2879" spans="1:11" x14ac:dyDescent="0.25">
      <c r="A2879" s="119" t="s">
        <v>1432</v>
      </c>
      <c r="B2879" s="119" t="s">
        <v>1433</v>
      </c>
      <c r="C2879" s="119" t="s">
        <v>1245</v>
      </c>
      <c r="D2879" s="119" t="s">
        <v>1233</v>
      </c>
      <c r="E2879" s="119" t="s">
        <v>1074</v>
      </c>
      <c r="F2879" s="119"/>
      <c r="G2879" s="119"/>
      <c r="H2879" s="119"/>
      <c r="I2879" s="119" t="s">
        <v>194</v>
      </c>
      <c r="J2879" s="119">
        <v>2020</v>
      </c>
      <c r="K2879" s="120">
        <v>75</v>
      </c>
    </row>
    <row r="2880" spans="1:11" x14ac:dyDescent="0.25">
      <c r="A2880" s="119" t="s">
        <v>1432</v>
      </c>
      <c r="B2880" s="119" t="s">
        <v>1433</v>
      </c>
      <c r="C2880" s="119" t="s">
        <v>1245</v>
      </c>
      <c r="D2880" s="119" t="s">
        <v>1233</v>
      </c>
      <c r="E2880" s="119" t="s">
        <v>1074</v>
      </c>
      <c r="F2880" s="119"/>
      <c r="G2880" s="119"/>
      <c r="H2880" s="119"/>
      <c r="I2880" s="119" t="s">
        <v>194</v>
      </c>
      <c r="J2880" s="119">
        <v>2030</v>
      </c>
      <c r="K2880" s="120">
        <v>75</v>
      </c>
    </row>
    <row r="2881" spans="1:11" x14ac:dyDescent="0.25">
      <c r="A2881" s="119" t="s">
        <v>1432</v>
      </c>
      <c r="B2881" s="119" t="s">
        <v>1433</v>
      </c>
      <c r="C2881" s="119" t="s">
        <v>1245</v>
      </c>
      <c r="D2881" s="119" t="s">
        <v>1233</v>
      </c>
      <c r="E2881" s="119" t="s">
        <v>1074</v>
      </c>
      <c r="F2881" s="119"/>
      <c r="G2881" s="119"/>
      <c r="H2881" s="119"/>
      <c r="I2881" s="119" t="s">
        <v>194</v>
      </c>
      <c r="J2881" s="119">
        <v>2040</v>
      </c>
      <c r="K2881" s="120">
        <v>75</v>
      </c>
    </row>
    <row r="2882" spans="1:11" x14ac:dyDescent="0.25">
      <c r="A2882" s="119" t="s">
        <v>1432</v>
      </c>
      <c r="B2882" s="119" t="s">
        <v>1433</v>
      </c>
      <c r="C2882" s="119" t="s">
        <v>1245</v>
      </c>
      <c r="D2882" s="119" t="s">
        <v>1233</v>
      </c>
      <c r="E2882" s="119" t="s">
        <v>1074</v>
      </c>
      <c r="F2882" s="119"/>
      <c r="G2882" s="119"/>
      <c r="H2882" s="119"/>
      <c r="I2882" s="119" t="s">
        <v>194</v>
      </c>
      <c r="J2882" s="119">
        <v>2050</v>
      </c>
      <c r="K2882" s="120">
        <v>75</v>
      </c>
    </row>
    <row r="2883" spans="1:11" x14ac:dyDescent="0.25">
      <c r="A2883" s="119" t="s">
        <v>1432</v>
      </c>
      <c r="B2883" s="119" t="s">
        <v>1433</v>
      </c>
      <c r="C2883" s="119" t="s">
        <v>1245</v>
      </c>
      <c r="D2883" s="119" t="s">
        <v>1234</v>
      </c>
      <c r="E2883" s="119" t="s">
        <v>1074</v>
      </c>
      <c r="F2883" s="119"/>
      <c r="G2883" s="119"/>
      <c r="H2883" s="119"/>
      <c r="I2883" s="119" t="s">
        <v>194</v>
      </c>
      <c r="J2883" s="119">
        <v>2015</v>
      </c>
      <c r="K2883" s="120">
        <v>25</v>
      </c>
    </row>
    <row r="2884" spans="1:11" x14ac:dyDescent="0.25">
      <c r="A2884" s="119" t="s">
        <v>1432</v>
      </c>
      <c r="B2884" s="119" t="s">
        <v>1433</v>
      </c>
      <c r="C2884" s="119" t="s">
        <v>1245</v>
      </c>
      <c r="D2884" s="119" t="s">
        <v>1234</v>
      </c>
      <c r="E2884" s="119" t="s">
        <v>1074</v>
      </c>
      <c r="F2884" s="119"/>
      <c r="G2884" s="119"/>
      <c r="H2884" s="119"/>
      <c r="I2884" s="119" t="s">
        <v>194</v>
      </c>
      <c r="J2884" s="119">
        <v>2020</v>
      </c>
      <c r="K2884" s="120">
        <v>25</v>
      </c>
    </row>
    <row r="2885" spans="1:11" x14ac:dyDescent="0.25">
      <c r="A2885" s="119" t="s">
        <v>1432</v>
      </c>
      <c r="B2885" s="119" t="s">
        <v>1433</v>
      </c>
      <c r="C2885" s="119" t="s">
        <v>1245</v>
      </c>
      <c r="D2885" s="119" t="s">
        <v>1234</v>
      </c>
      <c r="E2885" s="119" t="s">
        <v>1074</v>
      </c>
      <c r="F2885" s="119"/>
      <c r="G2885" s="119"/>
      <c r="H2885" s="119"/>
      <c r="I2885" s="119" t="s">
        <v>194</v>
      </c>
      <c r="J2885" s="119">
        <v>2030</v>
      </c>
      <c r="K2885" s="120">
        <v>25</v>
      </c>
    </row>
    <row r="2886" spans="1:11" x14ac:dyDescent="0.25">
      <c r="A2886" s="119" t="s">
        <v>1432</v>
      </c>
      <c r="B2886" s="119" t="s">
        <v>1433</v>
      </c>
      <c r="C2886" s="119" t="s">
        <v>1245</v>
      </c>
      <c r="D2886" s="119" t="s">
        <v>1234</v>
      </c>
      <c r="E2886" s="119" t="s">
        <v>1074</v>
      </c>
      <c r="F2886" s="119"/>
      <c r="G2886" s="119"/>
      <c r="H2886" s="119"/>
      <c r="I2886" s="119" t="s">
        <v>194</v>
      </c>
      <c r="J2886" s="119">
        <v>2040</v>
      </c>
      <c r="K2886" s="120">
        <v>25</v>
      </c>
    </row>
    <row r="2887" spans="1:11" x14ac:dyDescent="0.25">
      <c r="A2887" s="119" t="s">
        <v>1432</v>
      </c>
      <c r="B2887" s="119" t="s">
        <v>1433</v>
      </c>
      <c r="C2887" s="119" t="s">
        <v>1245</v>
      </c>
      <c r="D2887" s="119" t="s">
        <v>1234</v>
      </c>
      <c r="E2887" s="119" t="s">
        <v>1074</v>
      </c>
      <c r="F2887" s="119"/>
      <c r="G2887" s="119"/>
      <c r="H2887" s="119"/>
      <c r="I2887" s="119" t="s">
        <v>194</v>
      </c>
      <c r="J2887" s="119">
        <v>2050</v>
      </c>
      <c r="K2887" s="120">
        <v>25</v>
      </c>
    </row>
    <row r="2888" spans="1:11" x14ac:dyDescent="0.25">
      <c r="A2888" s="119" t="s">
        <v>1432</v>
      </c>
      <c r="B2888" s="119" t="s">
        <v>1433</v>
      </c>
      <c r="C2888" s="119" t="s">
        <v>1245</v>
      </c>
      <c r="D2888" s="119" t="s">
        <v>1411</v>
      </c>
      <c r="E2888" s="119" t="s">
        <v>1409</v>
      </c>
      <c r="F2888" s="119"/>
      <c r="G2888" s="119" t="s">
        <v>1423</v>
      </c>
      <c r="H2888" s="119">
        <v>1</v>
      </c>
      <c r="I2888" s="119" t="s">
        <v>987</v>
      </c>
      <c r="J2888" s="119">
        <v>2020</v>
      </c>
      <c r="K2888" s="120">
        <v>0.95</v>
      </c>
    </row>
    <row r="2889" spans="1:11" x14ac:dyDescent="0.25">
      <c r="A2889" s="119" t="s">
        <v>1432</v>
      </c>
      <c r="B2889" s="119" t="s">
        <v>1433</v>
      </c>
      <c r="C2889" s="119" t="s">
        <v>1245</v>
      </c>
      <c r="D2889" s="119" t="s">
        <v>1411</v>
      </c>
      <c r="E2889" s="119" t="s">
        <v>1409</v>
      </c>
      <c r="F2889" s="119"/>
      <c r="G2889" s="119" t="s">
        <v>1423</v>
      </c>
      <c r="H2889" s="119">
        <v>1</v>
      </c>
      <c r="I2889" s="119" t="s">
        <v>987</v>
      </c>
      <c r="J2889" s="119">
        <v>2050</v>
      </c>
      <c r="K2889" s="120">
        <v>0.95</v>
      </c>
    </row>
    <row r="2890" spans="1:11" x14ac:dyDescent="0.25">
      <c r="A2890" s="119" t="s">
        <v>1432</v>
      </c>
      <c r="B2890" s="119" t="s">
        <v>1433</v>
      </c>
      <c r="C2890" s="119" t="s">
        <v>1245</v>
      </c>
      <c r="D2890" s="119" t="s">
        <v>1411</v>
      </c>
      <c r="E2890" s="119" t="s">
        <v>1409</v>
      </c>
      <c r="F2890" s="119"/>
      <c r="G2890" s="119" t="s">
        <v>1423</v>
      </c>
      <c r="H2890" s="119">
        <v>1</v>
      </c>
      <c r="I2890" s="119" t="s">
        <v>988</v>
      </c>
      <c r="J2890" s="119">
        <v>2020</v>
      </c>
      <c r="K2890" s="120">
        <v>2</v>
      </c>
    </row>
    <row r="2891" spans="1:11" x14ac:dyDescent="0.25">
      <c r="A2891" s="119" t="s">
        <v>1432</v>
      </c>
      <c r="B2891" s="119" t="s">
        <v>1433</v>
      </c>
      <c r="C2891" s="119" t="s">
        <v>1245</v>
      </c>
      <c r="D2891" s="119" t="s">
        <v>1411</v>
      </c>
      <c r="E2891" s="119" t="s">
        <v>1409</v>
      </c>
      <c r="F2891" s="119"/>
      <c r="G2891" s="119" t="s">
        <v>1423</v>
      </c>
      <c r="H2891" s="119">
        <v>1</v>
      </c>
      <c r="I2891" s="119" t="s">
        <v>988</v>
      </c>
      <c r="J2891" s="119">
        <v>2050</v>
      </c>
      <c r="K2891" s="120">
        <v>2</v>
      </c>
    </row>
    <row r="2892" spans="1:11" x14ac:dyDescent="0.25">
      <c r="A2892" s="119" t="s">
        <v>1432</v>
      </c>
      <c r="B2892" s="119" t="s">
        <v>1433</v>
      </c>
      <c r="C2892" s="119" t="s">
        <v>1245</v>
      </c>
      <c r="D2892" s="119" t="s">
        <v>1411</v>
      </c>
      <c r="E2892" s="119" t="s">
        <v>1409</v>
      </c>
      <c r="F2892" s="119"/>
      <c r="G2892" s="119" t="s">
        <v>1423</v>
      </c>
      <c r="H2892" s="119">
        <v>1</v>
      </c>
      <c r="I2892" s="119" t="s">
        <v>194</v>
      </c>
      <c r="J2892" s="119">
        <v>2015</v>
      </c>
      <c r="K2892" s="120">
        <v>0.1012658227848101</v>
      </c>
    </row>
    <row r="2893" spans="1:11" x14ac:dyDescent="0.25">
      <c r="A2893" s="119" t="s">
        <v>1432</v>
      </c>
      <c r="B2893" s="119" t="s">
        <v>1433</v>
      </c>
      <c r="C2893" s="119" t="s">
        <v>1245</v>
      </c>
      <c r="D2893" s="119" t="s">
        <v>1411</v>
      </c>
      <c r="E2893" s="119" t="s">
        <v>1409</v>
      </c>
      <c r="F2893" s="119"/>
      <c r="G2893" s="119" t="s">
        <v>1423</v>
      </c>
      <c r="H2893" s="119">
        <v>1</v>
      </c>
      <c r="I2893" s="119" t="s">
        <v>194</v>
      </c>
      <c r="J2893" s="119">
        <v>2020</v>
      </c>
      <c r="K2893" s="120">
        <v>0.1012658227848101</v>
      </c>
    </row>
    <row r="2894" spans="1:11" x14ac:dyDescent="0.25">
      <c r="A2894" s="119" t="s">
        <v>1432</v>
      </c>
      <c r="B2894" s="119" t="s">
        <v>1433</v>
      </c>
      <c r="C2894" s="119" t="s">
        <v>1245</v>
      </c>
      <c r="D2894" s="119" t="s">
        <v>1411</v>
      </c>
      <c r="E2894" s="119" t="s">
        <v>1409</v>
      </c>
      <c r="F2894" s="119"/>
      <c r="G2894" s="119" t="s">
        <v>1423</v>
      </c>
      <c r="H2894" s="119">
        <v>1</v>
      </c>
      <c r="I2894" s="119" t="s">
        <v>194</v>
      </c>
      <c r="J2894" s="119">
        <v>2030</v>
      </c>
      <c r="K2894" s="120">
        <v>5.0632911392405063E-2</v>
      </c>
    </row>
    <row r="2895" spans="1:11" x14ac:dyDescent="0.25">
      <c r="A2895" s="119" t="s">
        <v>1432</v>
      </c>
      <c r="B2895" s="119" t="s">
        <v>1433</v>
      </c>
      <c r="C2895" s="119" t="s">
        <v>1245</v>
      </c>
      <c r="D2895" s="119" t="s">
        <v>1411</v>
      </c>
      <c r="E2895" s="119" t="s">
        <v>1409</v>
      </c>
      <c r="F2895" s="119"/>
      <c r="G2895" s="119" t="s">
        <v>1423</v>
      </c>
      <c r="H2895" s="119">
        <v>1</v>
      </c>
      <c r="I2895" s="119" t="s">
        <v>194</v>
      </c>
      <c r="J2895" s="119">
        <v>2040</v>
      </c>
      <c r="K2895" s="120">
        <v>5.0999999999999997E-2</v>
      </c>
    </row>
    <row r="2896" spans="1:11" x14ac:dyDescent="0.25">
      <c r="A2896" s="119" t="s">
        <v>1432</v>
      </c>
      <c r="B2896" s="119" t="s">
        <v>1433</v>
      </c>
      <c r="C2896" s="119" t="s">
        <v>1245</v>
      </c>
      <c r="D2896" s="119" t="s">
        <v>1411</v>
      </c>
      <c r="E2896" s="119" t="s">
        <v>1409</v>
      </c>
      <c r="F2896" s="119"/>
      <c r="G2896" s="119" t="s">
        <v>1423</v>
      </c>
      <c r="H2896" s="119">
        <v>1</v>
      </c>
      <c r="I2896" s="119" t="s">
        <v>194</v>
      </c>
      <c r="J2896" s="119">
        <v>2050</v>
      </c>
      <c r="K2896" s="120">
        <v>5.0632911392405063E-2</v>
      </c>
    </row>
    <row r="2897" spans="1:11" x14ac:dyDescent="0.25">
      <c r="A2897" s="119" t="s">
        <v>1432</v>
      </c>
      <c r="B2897" s="119" t="s">
        <v>1433</v>
      </c>
      <c r="C2897" s="119" t="s">
        <v>1245</v>
      </c>
      <c r="D2897" s="119" t="s">
        <v>1247</v>
      </c>
      <c r="E2897" s="119" t="s">
        <v>1248</v>
      </c>
      <c r="F2897" s="119"/>
      <c r="G2897" s="119"/>
      <c r="H2897" s="119"/>
      <c r="I2897" s="119" t="s">
        <v>194</v>
      </c>
      <c r="J2897" s="119">
        <v>2015</v>
      </c>
      <c r="K2897" s="120">
        <v>0.79</v>
      </c>
    </row>
    <row r="2898" spans="1:11" x14ac:dyDescent="0.25">
      <c r="A2898" s="119" t="s">
        <v>1432</v>
      </c>
      <c r="B2898" s="119" t="s">
        <v>1433</v>
      </c>
      <c r="C2898" s="119" t="s">
        <v>1245</v>
      </c>
      <c r="D2898" s="119" t="s">
        <v>1247</v>
      </c>
      <c r="E2898" s="119" t="s">
        <v>1248</v>
      </c>
      <c r="F2898" s="119"/>
      <c r="G2898" s="119"/>
      <c r="H2898" s="119"/>
      <c r="I2898" s="119" t="s">
        <v>194</v>
      </c>
      <c r="J2898" s="119">
        <v>2020</v>
      </c>
      <c r="K2898" s="120">
        <v>0.79</v>
      </c>
    </row>
    <row r="2899" spans="1:11" x14ac:dyDescent="0.25">
      <c r="A2899" s="119" t="s">
        <v>1432</v>
      </c>
      <c r="B2899" s="119" t="s">
        <v>1433</v>
      </c>
      <c r="C2899" s="119" t="s">
        <v>1245</v>
      </c>
      <c r="D2899" s="119" t="s">
        <v>1247</v>
      </c>
      <c r="E2899" s="119" t="s">
        <v>1248</v>
      </c>
      <c r="F2899" s="119"/>
      <c r="G2899" s="119"/>
      <c r="H2899" s="119"/>
      <c r="I2899" s="119" t="s">
        <v>194</v>
      </c>
      <c r="J2899" s="119">
        <v>2030</v>
      </c>
      <c r="K2899" s="120">
        <v>0.79</v>
      </c>
    </row>
    <row r="2900" spans="1:11" x14ac:dyDescent="0.25">
      <c r="A2900" s="119" t="s">
        <v>1432</v>
      </c>
      <c r="B2900" s="119" t="s">
        <v>1433</v>
      </c>
      <c r="C2900" s="119" t="s">
        <v>1245</v>
      </c>
      <c r="D2900" s="119" t="s">
        <v>1247</v>
      </c>
      <c r="E2900" s="119" t="s">
        <v>1248</v>
      </c>
      <c r="F2900" s="119"/>
      <c r="G2900" s="119"/>
      <c r="H2900" s="119"/>
      <c r="I2900" s="119" t="s">
        <v>194</v>
      </c>
      <c r="J2900" s="119">
        <v>2040</v>
      </c>
      <c r="K2900" s="120">
        <v>0.79</v>
      </c>
    </row>
    <row r="2901" spans="1:11" x14ac:dyDescent="0.25">
      <c r="A2901" s="119" t="s">
        <v>1432</v>
      </c>
      <c r="B2901" s="119" t="s">
        <v>1433</v>
      </c>
      <c r="C2901" s="119" t="s">
        <v>1245</v>
      </c>
      <c r="D2901" s="119" t="s">
        <v>1247</v>
      </c>
      <c r="E2901" s="119" t="s">
        <v>1248</v>
      </c>
      <c r="F2901" s="119"/>
      <c r="G2901" s="119"/>
      <c r="H2901" s="119"/>
      <c r="I2901" s="119" t="s">
        <v>194</v>
      </c>
      <c r="J2901" s="119">
        <v>2050</v>
      </c>
      <c r="K2901" s="120">
        <v>0.79</v>
      </c>
    </row>
    <row r="2902" spans="1:11" x14ac:dyDescent="0.25">
      <c r="A2902" s="119" t="s">
        <v>1432</v>
      </c>
      <c r="B2902" s="119" t="s">
        <v>1433</v>
      </c>
      <c r="C2902" s="119" t="s">
        <v>1245</v>
      </c>
      <c r="D2902" s="119" t="s">
        <v>1374</v>
      </c>
      <c r="E2902" s="119" t="s">
        <v>1082</v>
      </c>
      <c r="F2902" s="119"/>
      <c r="G2902" s="119"/>
      <c r="H2902" s="119"/>
      <c r="I2902" s="119" t="s">
        <v>194</v>
      </c>
      <c r="J2902" s="119">
        <v>2015</v>
      </c>
      <c r="K2902" s="120">
        <v>26.9</v>
      </c>
    </row>
    <row r="2903" spans="1:11" x14ac:dyDescent="0.25">
      <c r="A2903" s="119" t="s">
        <v>1432</v>
      </c>
      <c r="B2903" s="119" t="s">
        <v>1433</v>
      </c>
      <c r="C2903" s="119" t="s">
        <v>1245</v>
      </c>
      <c r="D2903" s="119" t="s">
        <v>1374</v>
      </c>
      <c r="E2903" s="119" t="s">
        <v>1082</v>
      </c>
      <c r="F2903" s="119"/>
      <c r="G2903" s="119"/>
      <c r="H2903" s="119"/>
      <c r="I2903" s="119" t="s">
        <v>194</v>
      </c>
      <c r="J2903" s="119">
        <v>2020</v>
      </c>
      <c r="K2903" s="120">
        <v>26.9</v>
      </c>
    </row>
    <row r="2904" spans="1:11" x14ac:dyDescent="0.25">
      <c r="A2904" s="119" t="s">
        <v>1432</v>
      </c>
      <c r="B2904" s="119" t="s">
        <v>1433</v>
      </c>
      <c r="C2904" s="119" t="s">
        <v>1245</v>
      </c>
      <c r="D2904" s="119" t="s">
        <v>1374</v>
      </c>
      <c r="E2904" s="119" t="s">
        <v>1082</v>
      </c>
      <c r="F2904" s="119"/>
      <c r="G2904" s="119"/>
      <c r="H2904" s="119"/>
      <c r="I2904" s="119" t="s">
        <v>194</v>
      </c>
      <c r="J2904" s="119">
        <v>2030</v>
      </c>
      <c r="K2904" s="120">
        <v>26.9</v>
      </c>
    </row>
    <row r="2905" spans="1:11" x14ac:dyDescent="0.25">
      <c r="A2905" s="119" t="s">
        <v>1432</v>
      </c>
      <c r="B2905" s="119" t="s">
        <v>1433</v>
      </c>
      <c r="C2905" s="119" t="s">
        <v>1245</v>
      </c>
      <c r="D2905" s="119" t="s">
        <v>1374</v>
      </c>
      <c r="E2905" s="119" t="s">
        <v>1082</v>
      </c>
      <c r="F2905" s="119"/>
      <c r="G2905" s="119"/>
      <c r="H2905" s="119"/>
      <c r="I2905" s="119" t="s">
        <v>194</v>
      </c>
      <c r="J2905" s="119">
        <v>2040</v>
      </c>
      <c r="K2905" s="120">
        <v>26.9</v>
      </c>
    </row>
    <row r="2906" spans="1:11" x14ac:dyDescent="0.25">
      <c r="A2906" s="119" t="s">
        <v>1432</v>
      </c>
      <c r="B2906" s="119" t="s">
        <v>1433</v>
      </c>
      <c r="C2906" s="119" t="s">
        <v>1245</v>
      </c>
      <c r="D2906" s="119" t="s">
        <v>1374</v>
      </c>
      <c r="E2906" s="119" t="s">
        <v>1082</v>
      </c>
      <c r="F2906" s="119"/>
      <c r="G2906" s="119"/>
      <c r="H2906" s="119"/>
      <c r="I2906" s="119" t="s">
        <v>194</v>
      </c>
      <c r="J2906" s="119">
        <v>2050</v>
      </c>
      <c r="K2906" s="120">
        <v>26.9</v>
      </c>
    </row>
    <row r="2907" spans="1:11" x14ac:dyDescent="0.25">
      <c r="A2907" s="119" t="s">
        <v>1432</v>
      </c>
      <c r="B2907" s="119" t="s">
        <v>1433</v>
      </c>
      <c r="C2907" s="119" t="s">
        <v>1245</v>
      </c>
      <c r="D2907" s="119" t="s">
        <v>1412</v>
      </c>
      <c r="E2907" s="119" t="s">
        <v>1409</v>
      </c>
      <c r="F2907" s="119"/>
      <c r="G2907" s="119" t="s">
        <v>1314</v>
      </c>
      <c r="H2907" s="119" t="s">
        <v>1439</v>
      </c>
      <c r="I2907" s="119" t="s">
        <v>987</v>
      </c>
      <c r="J2907" s="119">
        <v>2020</v>
      </c>
      <c r="K2907" s="120">
        <v>0.75</v>
      </c>
    </row>
    <row r="2908" spans="1:11" x14ac:dyDescent="0.25">
      <c r="A2908" s="119" t="s">
        <v>1432</v>
      </c>
      <c r="B2908" s="119" t="s">
        <v>1433</v>
      </c>
      <c r="C2908" s="119" t="s">
        <v>1245</v>
      </c>
      <c r="D2908" s="119" t="s">
        <v>1412</v>
      </c>
      <c r="E2908" s="119" t="s">
        <v>1409</v>
      </c>
      <c r="F2908" s="119"/>
      <c r="G2908" s="119" t="s">
        <v>1314</v>
      </c>
      <c r="H2908" s="119" t="s">
        <v>1439</v>
      </c>
      <c r="I2908" s="119" t="s">
        <v>987</v>
      </c>
      <c r="J2908" s="119">
        <v>2050</v>
      </c>
      <c r="K2908" s="120">
        <v>0.75</v>
      </c>
    </row>
    <row r="2909" spans="1:11" x14ac:dyDescent="0.25">
      <c r="A2909" s="119" t="s">
        <v>1432</v>
      </c>
      <c r="B2909" s="119" t="s">
        <v>1433</v>
      </c>
      <c r="C2909" s="119" t="s">
        <v>1245</v>
      </c>
      <c r="D2909" s="119" t="s">
        <v>1412</v>
      </c>
      <c r="E2909" s="119" t="s">
        <v>1409</v>
      </c>
      <c r="F2909" s="119"/>
      <c r="G2909" s="119" t="s">
        <v>1314</v>
      </c>
      <c r="H2909" s="119" t="s">
        <v>1439</v>
      </c>
      <c r="I2909" s="119" t="s">
        <v>988</v>
      </c>
      <c r="J2909" s="119">
        <v>2020</v>
      </c>
      <c r="K2909" s="120">
        <v>1.5</v>
      </c>
    </row>
    <row r="2910" spans="1:11" x14ac:dyDescent="0.25">
      <c r="A2910" s="119" t="s">
        <v>1432</v>
      </c>
      <c r="B2910" s="119" t="s">
        <v>1433</v>
      </c>
      <c r="C2910" s="119" t="s">
        <v>1245</v>
      </c>
      <c r="D2910" s="119" t="s">
        <v>1412</v>
      </c>
      <c r="E2910" s="119" t="s">
        <v>1409</v>
      </c>
      <c r="F2910" s="119"/>
      <c r="G2910" s="119" t="s">
        <v>1314</v>
      </c>
      <c r="H2910" s="119" t="s">
        <v>1439</v>
      </c>
      <c r="I2910" s="119" t="s">
        <v>988</v>
      </c>
      <c r="J2910" s="119">
        <v>2050</v>
      </c>
      <c r="K2910" s="120">
        <v>1.5</v>
      </c>
    </row>
    <row r="2911" spans="1:11" x14ac:dyDescent="0.25">
      <c r="A2911" s="119" t="s">
        <v>1432</v>
      </c>
      <c r="B2911" s="119" t="s">
        <v>1433</v>
      </c>
      <c r="C2911" s="119" t="s">
        <v>1245</v>
      </c>
      <c r="D2911" s="119" t="s">
        <v>1412</v>
      </c>
      <c r="E2911" s="119" t="s">
        <v>1409</v>
      </c>
      <c r="F2911" s="119"/>
      <c r="G2911" s="119" t="s">
        <v>1314</v>
      </c>
      <c r="H2911" s="119" t="s">
        <v>1439</v>
      </c>
      <c r="I2911" s="119" t="s">
        <v>194</v>
      </c>
      <c r="J2911" s="119">
        <v>2015</v>
      </c>
      <c r="K2911" s="120">
        <v>5.0632911392405058</v>
      </c>
    </row>
    <row r="2912" spans="1:11" x14ac:dyDescent="0.25">
      <c r="A2912" s="119" t="s">
        <v>1432</v>
      </c>
      <c r="B2912" s="119" t="s">
        <v>1433</v>
      </c>
      <c r="C2912" s="119" t="s">
        <v>1245</v>
      </c>
      <c r="D2912" s="119" t="s">
        <v>1412</v>
      </c>
      <c r="E2912" s="119" t="s">
        <v>1409</v>
      </c>
      <c r="F2912" s="119"/>
      <c r="G2912" s="119" t="s">
        <v>1314</v>
      </c>
      <c r="H2912" s="119" t="s">
        <v>1439</v>
      </c>
      <c r="I2912" s="119" t="s">
        <v>194</v>
      </c>
      <c r="J2912" s="119">
        <v>2020</v>
      </c>
      <c r="K2912" s="120">
        <v>5.0632911392405058</v>
      </c>
    </row>
    <row r="2913" spans="1:11" x14ac:dyDescent="0.25">
      <c r="A2913" s="119" t="s">
        <v>1432</v>
      </c>
      <c r="B2913" s="119" t="s">
        <v>1433</v>
      </c>
      <c r="C2913" s="119" t="s">
        <v>1245</v>
      </c>
      <c r="D2913" s="119" t="s">
        <v>1412</v>
      </c>
      <c r="E2913" s="119" t="s">
        <v>1409</v>
      </c>
      <c r="F2913" s="119"/>
      <c r="G2913" s="119" t="s">
        <v>1314</v>
      </c>
      <c r="H2913" s="119" t="s">
        <v>1439</v>
      </c>
      <c r="I2913" s="119" t="s">
        <v>194</v>
      </c>
      <c r="J2913" s="119">
        <v>2030</v>
      </c>
      <c r="K2913" s="120">
        <v>2.278481012658228</v>
      </c>
    </row>
    <row r="2914" spans="1:11" x14ac:dyDescent="0.25">
      <c r="A2914" s="119" t="s">
        <v>1432</v>
      </c>
      <c r="B2914" s="119" t="s">
        <v>1433</v>
      </c>
      <c r="C2914" s="119" t="s">
        <v>1245</v>
      </c>
      <c r="D2914" s="119" t="s">
        <v>1412</v>
      </c>
      <c r="E2914" s="119" t="s">
        <v>1409</v>
      </c>
      <c r="F2914" s="119"/>
      <c r="G2914" s="119" t="s">
        <v>1314</v>
      </c>
      <c r="H2914" s="119" t="s">
        <v>1439</v>
      </c>
      <c r="I2914" s="119" t="s">
        <v>194</v>
      </c>
      <c r="J2914" s="119">
        <v>2040</v>
      </c>
      <c r="K2914" s="120">
        <v>2</v>
      </c>
    </row>
    <row r="2915" spans="1:11" x14ac:dyDescent="0.25">
      <c r="A2915" s="119" t="s">
        <v>1432</v>
      </c>
      <c r="B2915" s="119" t="s">
        <v>1433</v>
      </c>
      <c r="C2915" s="119" t="s">
        <v>1245</v>
      </c>
      <c r="D2915" s="119" t="s">
        <v>1412</v>
      </c>
      <c r="E2915" s="119" t="s">
        <v>1409</v>
      </c>
      <c r="F2915" s="119"/>
      <c r="G2915" s="119" t="s">
        <v>1314</v>
      </c>
      <c r="H2915" s="119" t="s">
        <v>1439</v>
      </c>
      <c r="I2915" s="119" t="s">
        <v>194</v>
      </c>
      <c r="J2915" s="119">
        <v>2050</v>
      </c>
      <c r="K2915" s="120">
        <v>1.89873417721519</v>
      </c>
    </row>
    <row r="2916" spans="1:11" x14ac:dyDescent="0.25">
      <c r="A2916" s="119" t="s">
        <v>1432</v>
      </c>
      <c r="B2916" s="119" t="s">
        <v>1433</v>
      </c>
      <c r="C2916" s="119" t="s">
        <v>1245</v>
      </c>
      <c r="D2916" s="119" t="s">
        <v>1408</v>
      </c>
      <c r="E2916" s="119" t="s">
        <v>1409</v>
      </c>
      <c r="F2916" s="119"/>
      <c r="G2916" s="119" t="s">
        <v>192</v>
      </c>
      <c r="H2916" s="119"/>
      <c r="I2916" s="119" t="s">
        <v>194</v>
      </c>
      <c r="J2916" s="119">
        <v>2015</v>
      </c>
      <c r="K2916" s="120">
        <v>0</v>
      </c>
    </row>
    <row r="2917" spans="1:11" x14ac:dyDescent="0.25">
      <c r="A2917" s="119" t="s">
        <v>1432</v>
      </c>
      <c r="B2917" s="119" t="s">
        <v>1433</v>
      </c>
      <c r="C2917" s="119" t="s">
        <v>1245</v>
      </c>
      <c r="D2917" s="119" t="s">
        <v>1408</v>
      </c>
      <c r="E2917" s="119" t="s">
        <v>1409</v>
      </c>
      <c r="F2917" s="119"/>
      <c r="G2917" s="119" t="s">
        <v>192</v>
      </c>
      <c r="H2917" s="119"/>
      <c r="I2917" s="119" t="s">
        <v>194</v>
      </c>
      <c r="J2917" s="119">
        <v>2020</v>
      </c>
      <c r="K2917" s="120">
        <v>0</v>
      </c>
    </row>
    <row r="2918" spans="1:11" x14ac:dyDescent="0.25">
      <c r="A2918" s="119" t="s">
        <v>1432</v>
      </c>
      <c r="B2918" s="119" t="s">
        <v>1433</v>
      </c>
      <c r="C2918" s="119" t="s">
        <v>1245</v>
      </c>
      <c r="D2918" s="119" t="s">
        <v>1408</v>
      </c>
      <c r="E2918" s="119" t="s">
        <v>1409</v>
      </c>
      <c r="F2918" s="119"/>
      <c r="G2918" s="119" t="s">
        <v>192</v>
      </c>
      <c r="H2918" s="119"/>
      <c r="I2918" s="119" t="s">
        <v>194</v>
      </c>
      <c r="J2918" s="119">
        <v>2030</v>
      </c>
      <c r="K2918" s="120">
        <v>0</v>
      </c>
    </row>
    <row r="2919" spans="1:11" x14ac:dyDescent="0.25">
      <c r="A2919" s="119" t="s">
        <v>1432</v>
      </c>
      <c r="B2919" s="119" t="s">
        <v>1433</v>
      </c>
      <c r="C2919" s="119" t="s">
        <v>1245</v>
      </c>
      <c r="D2919" s="119" t="s">
        <v>1408</v>
      </c>
      <c r="E2919" s="119" t="s">
        <v>1409</v>
      </c>
      <c r="F2919" s="119"/>
      <c r="G2919" s="119" t="s">
        <v>192</v>
      </c>
      <c r="H2919" s="119"/>
      <c r="I2919" s="119" t="s">
        <v>194</v>
      </c>
      <c r="J2919" s="119">
        <v>2040</v>
      </c>
      <c r="K2919" s="120">
        <v>0</v>
      </c>
    </row>
    <row r="2920" spans="1:11" x14ac:dyDescent="0.25">
      <c r="A2920" s="119" t="s">
        <v>1432</v>
      </c>
      <c r="B2920" s="119" t="s">
        <v>1433</v>
      </c>
      <c r="C2920" s="119" t="s">
        <v>1245</v>
      </c>
      <c r="D2920" s="119" t="s">
        <v>1408</v>
      </c>
      <c r="E2920" s="119" t="s">
        <v>1409</v>
      </c>
      <c r="F2920" s="119"/>
      <c r="G2920" s="119" t="s">
        <v>192</v>
      </c>
      <c r="H2920" s="119"/>
      <c r="I2920" s="119" t="s">
        <v>194</v>
      </c>
      <c r="J2920" s="119">
        <v>2050</v>
      </c>
      <c r="K2920" s="120">
        <v>0</v>
      </c>
    </row>
    <row r="2921" spans="1:11" x14ac:dyDescent="0.25">
      <c r="A2921" s="119" t="s">
        <v>1432</v>
      </c>
      <c r="B2921" s="119" t="s">
        <v>1433</v>
      </c>
      <c r="C2921" s="119" t="s">
        <v>1245</v>
      </c>
      <c r="D2921" s="119" t="s">
        <v>1413</v>
      </c>
      <c r="E2921" s="119" t="s">
        <v>1409</v>
      </c>
      <c r="F2921" s="119"/>
      <c r="G2921" s="119" t="s">
        <v>1423</v>
      </c>
      <c r="H2921" s="119">
        <v>1</v>
      </c>
      <c r="I2921" s="119" t="s">
        <v>987</v>
      </c>
      <c r="J2921" s="119">
        <v>2020</v>
      </c>
      <c r="K2921" s="120">
        <v>0.95</v>
      </c>
    </row>
    <row r="2922" spans="1:11" x14ac:dyDescent="0.25">
      <c r="A2922" s="119" t="s">
        <v>1432</v>
      </c>
      <c r="B2922" s="119" t="s">
        <v>1433</v>
      </c>
      <c r="C2922" s="119" t="s">
        <v>1245</v>
      </c>
      <c r="D2922" s="119" t="s">
        <v>1413</v>
      </c>
      <c r="E2922" s="119" t="s">
        <v>1409</v>
      </c>
      <c r="F2922" s="119"/>
      <c r="G2922" s="119" t="s">
        <v>1423</v>
      </c>
      <c r="H2922" s="119">
        <v>1</v>
      </c>
      <c r="I2922" s="119" t="s">
        <v>987</v>
      </c>
      <c r="J2922" s="119">
        <v>2050</v>
      </c>
      <c r="K2922" s="120">
        <v>0.95</v>
      </c>
    </row>
    <row r="2923" spans="1:11" x14ac:dyDescent="0.25">
      <c r="A2923" s="119" t="s">
        <v>1432</v>
      </c>
      <c r="B2923" s="119" t="s">
        <v>1433</v>
      </c>
      <c r="C2923" s="119" t="s">
        <v>1245</v>
      </c>
      <c r="D2923" s="119" t="s">
        <v>1413</v>
      </c>
      <c r="E2923" s="119" t="s">
        <v>1409</v>
      </c>
      <c r="F2923" s="119"/>
      <c r="G2923" s="119" t="s">
        <v>1423</v>
      </c>
      <c r="H2923" s="119">
        <v>1</v>
      </c>
      <c r="I2923" s="119" t="s">
        <v>988</v>
      </c>
      <c r="J2923" s="119">
        <v>2020</v>
      </c>
      <c r="K2923" s="120">
        <v>2</v>
      </c>
    </row>
    <row r="2924" spans="1:11" x14ac:dyDescent="0.25">
      <c r="A2924" s="119" t="s">
        <v>1432</v>
      </c>
      <c r="B2924" s="119" t="s">
        <v>1433</v>
      </c>
      <c r="C2924" s="119" t="s">
        <v>1245</v>
      </c>
      <c r="D2924" s="119" t="s">
        <v>1413</v>
      </c>
      <c r="E2924" s="119" t="s">
        <v>1409</v>
      </c>
      <c r="F2924" s="119"/>
      <c r="G2924" s="119" t="s">
        <v>1423</v>
      </c>
      <c r="H2924" s="119">
        <v>1</v>
      </c>
      <c r="I2924" s="119" t="s">
        <v>988</v>
      </c>
      <c r="J2924" s="119">
        <v>2050</v>
      </c>
      <c r="K2924" s="120">
        <v>2</v>
      </c>
    </row>
    <row r="2925" spans="1:11" x14ac:dyDescent="0.25">
      <c r="A2925" s="119" t="s">
        <v>1432</v>
      </c>
      <c r="B2925" s="119" t="s">
        <v>1433</v>
      </c>
      <c r="C2925" s="119" t="s">
        <v>1245</v>
      </c>
      <c r="D2925" s="119" t="s">
        <v>1413</v>
      </c>
      <c r="E2925" s="119" t="s">
        <v>1409</v>
      </c>
      <c r="F2925" s="119"/>
      <c r="G2925" s="119" t="s">
        <v>1423</v>
      </c>
      <c r="H2925" s="119">
        <v>1</v>
      </c>
      <c r="I2925" s="119" t="s">
        <v>194</v>
      </c>
      <c r="J2925" s="119">
        <v>2015</v>
      </c>
      <c r="K2925" s="120">
        <v>0.20253164556962031</v>
      </c>
    </row>
    <row r="2926" spans="1:11" x14ac:dyDescent="0.25">
      <c r="A2926" s="119" t="s">
        <v>1432</v>
      </c>
      <c r="B2926" s="119" t="s">
        <v>1433</v>
      </c>
      <c r="C2926" s="119" t="s">
        <v>1245</v>
      </c>
      <c r="D2926" s="119" t="s">
        <v>1413</v>
      </c>
      <c r="E2926" s="119" t="s">
        <v>1409</v>
      </c>
      <c r="F2926" s="119"/>
      <c r="G2926" s="119" t="s">
        <v>1423</v>
      </c>
      <c r="H2926" s="119">
        <v>1</v>
      </c>
      <c r="I2926" s="119" t="s">
        <v>194</v>
      </c>
      <c r="J2926" s="119">
        <v>2020</v>
      </c>
      <c r="K2926" s="120">
        <v>0.20253164556962031</v>
      </c>
    </row>
    <row r="2927" spans="1:11" x14ac:dyDescent="0.25">
      <c r="A2927" s="119" t="s">
        <v>1432</v>
      </c>
      <c r="B2927" s="119" t="s">
        <v>1433</v>
      </c>
      <c r="C2927" s="119" t="s">
        <v>1245</v>
      </c>
      <c r="D2927" s="119" t="s">
        <v>1413</v>
      </c>
      <c r="E2927" s="119" t="s">
        <v>1409</v>
      </c>
      <c r="F2927" s="119"/>
      <c r="G2927" s="119" t="s">
        <v>1423</v>
      </c>
      <c r="H2927" s="119">
        <v>1</v>
      </c>
      <c r="I2927" s="119" t="s">
        <v>194</v>
      </c>
      <c r="J2927" s="119">
        <v>2030</v>
      </c>
      <c r="K2927" s="120">
        <v>0.1012658227848101</v>
      </c>
    </row>
    <row r="2928" spans="1:11" x14ac:dyDescent="0.25">
      <c r="A2928" s="119" t="s">
        <v>1432</v>
      </c>
      <c r="B2928" s="119" t="s">
        <v>1433</v>
      </c>
      <c r="C2928" s="119" t="s">
        <v>1245</v>
      </c>
      <c r="D2928" s="119" t="s">
        <v>1413</v>
      </c>
      <c r="E2928" s="119" t="s">
        <v>1409</v>
      </c>
      <c r="F2928" s="119"/>
      <c r="G2928" s="119" t="s">
        <v>1423</v>
      </c>
      <c r="H2928" s="119">
        <v>1</v>
      </c>
      <c r="I2928" s="119" t="s">
        <v>194</v>
      </c>
      <c r="J2928" s="119">
        <v>2040</v>
      </c>
      <c r="K2928" s="120">
        <v>0.1</v>
      </c>
    </row>
    <row r="2929" spans="1:11" x14ac:dyDescent="0.25">
      <c r="A2929" s="119" t="s">
        <v>1432</v>
      </c>
      <c r="B2929" s="119" t="s">
        <v>1433</v>
      </c>
      <c r="C2929" s="119" t="s">
        <v>1245</v>
      </c>
      <c r="D2929" s="119" t="s">
        <v>1413</v>
      </c>
      <c r="E2929" s="119" t="s">
        <v>1409</v>
      </c>
      <c r="F2929" s="119"/>
      <c r="G2929" s="119" t="s">
        <v>1423</v>
      </c>
      <c r="H2929" s="119">
        <v>1</v>
      </c>
      <c r="I2929" s="119" t="s">
        <v>194</v>
      </c>
      <c r="J2929" s="119">
        <v>2050</v>
      </c>
      <c r="K2929" s="120">
        <v>0.1012658227848101</v>
      </c>
    </row>
    <row r="2930" spans="1:11" x14ac:dyDescent="0.25">
      <c r="A2930" s="119" t="s">
        <v>1442</v>
      </c>
      <c r="B2930" s="119" t="s">
        <v>1443</v>
      </c>
      <c r="C2930" s="119" t="s">
        <v>195</v>
      </c>
      <c r="D2930" s="119" t="s">
        <v>200</v>
      </c>
      <c r="E2930" s="119" t="s">
        <v>202</v>
      </c>
      <c r="F2930" s="119"/>
      <c r="G2930" s="119"/>
      <c r="H2930" s="119"/>
      <c r="I2930" s="119" t="s">
        <v>194</v>
      </c>
      <c r="J2930" s="119">
        <v>2015</v>
      </c>
      <c r="K2930" s="120">
        <v>2.5</v>
      </c>
    </row>
    <row r="2931" spans="1:11" x14ac:dyDescent="0.25">
      <c r="A2931" s="119" t="s">
        <v>1442</v>
      </c>
      <c r="B2931" s="119" t="s">
        <v>1443</v>
      </c>
      <c r="C2931" s="119" t="s">
        <v>195</v>
      </c>
      <c r="D2931" s="119" t="s">
        <v>200</v>
      </c>
      <c r="E2931" s="119" t="s">
        <v>202</v>
      </c>
      <c r="F2931" s="119"/>
      <c r="G2931" s="119"/>
      <c r="H2931" s="119"/>
      <c r="I2931" s="119" t="s">
        <v>194</v>
      </c>
      <c r="J2931" s="119">
        <v>2020</v>
      </c>
      <c r="K2931" s="120">
        <v>2.5</v>
      </c>
    </row>
    <row r="2932" spans="1:11" x14ac:dyDescent="0.25">
      <c r="A2932" s="119" t="s">
        <v>1442</v>
      </c>
      <c r="B2932" s="119" t="s">
        <v>1443</v>
      </c>
      <c r="C2932" s="119" t="s">
        <v>195</v>
      </c>
      <c r="D2932" s="119" t="s">
        <v>200</v>
      </c>
      <c r="E2932" s="119" t="s">
        <v>202</v>
      </c>
      <c r="F2932" s="119"/>
      <c r="G2932" s="119"/>
      <c r="H2932" s="119"/>
      <c r="I2932" s="119" t="s">
        <v>194</v>
      </c>
      <c r="J2932" s="119">
        <v>2030</v>
      </c>
      <c r="K2932" s="120">
        <v>2.5</v>
      </c>
    </row>
    <row r="2933" spans="1:11" x14ac:dyDescent="0.25">
      <c r="A2933" s="119" t="s">
        <v>1442</v>
      </c>
      <c r="B2933" s="119" t="s">
        <v>1443</v>
      </c>
      <c r="C2933" s="119" t="s">
        <v>195</v>
      </c>
      <c r="D2933" s="119" t="s">
        <v>200</v>
      </c>
      <c r="E2933" s="119" t="s">
        <v>202</v>
      </c>
      <c r="F2933" s="119"/>
      <c r="G2933" s="119"/>
      <c r="H2933" s="119"/>
      <c r="I2933" s="119" t="s">
        <v>194</v>
      </c>
      <c r="J2933" s="119">
        <v>2040</v>
      </c>
      <c r="K2933" s="120">
        <v>2.5</v>
      </c>
    </row>
    <row r="2934" spans="1:11" x14ac:dyDescent="0.25">
      <c r="A2934" s="119" t="s">
        <v>1442</v>
      </c>
      <c r="B2934" s="119" t="s">
        <v>1443</v>
      </c>
      <c r="C2934" s="119" t="s">
        <v>195</v>
      </c>
      <c r="D2934" s="119" t="s">
        <v>200</v>
      </c>
      <c r="E2934" s="119" t="s">
        <v>202</v>
      </c>
      <c r="F2934" s="119"/>
      <c r="G2934" s="119"/>
      <c r="H2934" s="119"/>
      <c r="I2934" s="119" t="s">
        <v>194</v>
      </c>
      <c r="J2934" s="119">
        <v>2050</v>
      </c>
      <c r="K2934" s="120">
        <v>2.5</v>
      </c>
    </row>
    <row r="2935" spans="1:11" x14ac:dyDescent="0.25">
      <c r="A2935" s="119" t="s">
        <v>1442</v>
      </c>
      <c r="B2935" s="119" t="s">
        <v>1443</v>
      </c>
      <c r="C2935" s="119" t="s">
        <v>195</v>
      </c>
      <c r="D2935" s="119" t="s">
        <v>1444</v>
      </c>
      <c r="E2935" s="119" t="s">
        <v>1222</v>
      </c>
      <c r="F2935" s="119"/>
      <c r="G2935" s="119" t="s">
        <v>251</v>
      </c>
      <c r="H2935" s="119">
        <v>1</v>
      </c>
      <c r="I2935" s="119" t="s">
        <v>987</v>
      </c>
      <c r="J2935" s="119">
        <v>2020</v>
      </c>
      <c r="K2935" s="120">
        <v>0.8</v>
      </c>
    </row>
    <row r="2936" spans="1:11" x14ac:dyDescent="0.25">
      <c r="A2936" s="119" t="s">
        <v>1442</v>
      </c>
      <c r="B2936" s="119" t="s">
        <v>1443</v>
      </c>
      <c r="C2936" s="119" t="s">
        <v>195</v>
      </c>
      <c r="D2936" s="119" t="s">
        <v>1444</v>
      </c>
      <c r="E2936" s="119" t="s">
        <v>1222</v>
      </c>
      <c r="F2936" s="119"/>
      <c r="G2936" s="119" t="s">
        <v>251</v>
      </c>
      <c r="H2936" s="119">
        <v>1</v>
      </c>
      <c r="I2936" s="119" t="s">
        <v>987</v>
      </c>
      <c r="J2936" s="119">
        <v>2050</v>
      </c>
      <c r="K2936" s="120">
        <v>0.8</v>
      </c>
    </row>
    <row r="2937" spans="1:11" x14ac:dyDescent="0.25">
      <c r="A2937" s="119" t="s">
        <v>1442</v>
      </c>
      <c r="B2937" s="119" t="s">
        <v>1443</v>
      </c>
      <c r="C2937" s="119" t="s">
        <v>195</v>
      </c>
      <c r="D2937" s="119" t="s">
        <v>1444</v>
      </c>
      <c r="E2937" s="119" t="s">
        <v>1222</v>
      </c>
      <c r="F2937" s="119"/>
      <c r="G2937" s="119" t="s">
        <v>251</v>
      </c>
      <c r="H2937" s="119">
        <v>1</v>
      </c>
      <c r="I2937" s="119" t="s">
        <v>988</v>
      </c>
      <c r="J2937" s="119">
        <v>2020</v>
      </c>
      <c r="K2937" s="120">
        <v>1.25</v>
      </c>
    </row>
    <row r="2938" spans="1:11" x14ac:dyDescent="0.25">
      <c r="A2938" s="119" t="s">
        <v>1442</v>
      </c>
      <c r="B2938" s="119" t="s">
        <v>1443</v>
      </c>
      <c r="C2938" s="119" t="s">
        <v>195</v>
      </c>
      <c r="D2938" s="119" t="s">
        <v>1444</v>
      </c>
      <c r="E2938" s="119" t="s">
        <v>1222</v>
      </c>
      <c r="F2938" s="119"/>
      <c r="G2938" s="119" t="s">
        <v>251</v>
      </c>
      <c r="H2938" s="119">
        <v>1</v>
      </c>
      <c r="I2938" s="119" t="s">
        <v>988</v>
      </c>
      <c r="J2938" s="119">
        <v>2050</v>
      </c>
      <c r="K2938" s="120">
        <v>1.25</v>
      </c>
    </row>
    <row r="2939" spans="1:11" x14ac:dyDescent="0.25">
      <c r="A2939" s="119" t="s">
        <v>1442</v>
      </c>
      <c r="B2939" s="119" t="s">
        <v>1443</v>
      </c>
      <c r="C2939" s="119" t="s">
        <v>195</v>
      </c>
      <c r="D2939" s="119" t="s">
        <v>1444</v>
      </c>
      <c r="E2939" s="119" t="s">
        <v>1222</v>
      </c>
      <c r="F2939" s="119"/>
      <c r="G2939" s="119" t="s">
        <v>251</v>
      </c>
      <c r="H2939" s="119">
        <v>1</v>
      </c>
      <c r="I2939" s="119" t="s">
        <v>194</v>
      </c>
      <c r="J2939" s="119">
        <v>2015</v>
      </c>
      <c r="K2939" s="120">
        <v>0.22</v>
      </c>
    </row>
    <row r="2940" spans="1:11" x14ac:dyDescent="0.25">
      <c r="A2940" s="119" t="s">
        <v>1442</v>
      </c>
      <c r="B2940" s="119" t="s">
        <v>1443</v>
      </c>
      <c r="C2940" s="119" t="s">
        <v>195</v>
      </c>
      <c r="D2940" s="119" t="s">
        <v>1444</v>
      </c>
      <c r="E2940" s="119" t="s">
        <v>1222</v>
      </c>
      <c r="F2940" s="119"/>
      <c r="G2940" s="119" t="s">
        <v>251</v>
      </c>
      <c r="H2940" s="119">
        <v>1</v>
      </c>
      <c r="I2940" s="119" t="s">
        <v>194</v>
      </c>
      <c r="J2940" s="119">
        <v>2020</v>
      </c>
      <c r="K2940" s="120">
        <v>0.22</v>
      </c>
    </row>
    <row r="2941" spans="1:11" x14ac:dyDescent="0.25">
      <c r="A2941" s="119" t="s">
        <v>1442</v>
      </c>
      <c r="B2941" s="119" t="s">
        <v>1443</v>
      </c>
      <c r="C2941" s="119" t="s">
        <v>195</v>
      </c>
      <c r="D2941" s="119" t="s">
        <v>1444</v>
      </c>
      <c r="E2941" s="119" t="s">
        <v>1222</v>
      </c>
      <c r="F2941" s="119"/>
      <c r="G2941" s="119" t="s">
        <v>251</v>
      </c>
      <c r="H2941" s="119">
        <v>1</v>
      </c>
      <c r="I2941" s="119" t="s">
        <v>194</v>
      </c>
      <c r="J2941" s="119">
        <v>2030</v>
      </c>
      <c r="K2941" s="120">
        <v>0.22</v>
      </c>
    </row>
    <row r="2942" spans="1:11" x14ac:dyDescent="0.25">
      <c r="A2942" s="119" t="s">
        <v>1442</v>
      </c>
      <c r="B2942" s="119" t="s">
        <v>1443</v>
      </c>
      <c r="C2942" s="119" t="s">
        <v>195</v>
      </c>
      <c r="D2942" s="119" t="s">
        <v>1444</v>
      </c>
      <c r="E2942" s="119" t="s">
        <v>1222</v>
      </c>
      <c r="F2942" s="119"/>
      <c r="G2942" s="119" t="s">
        <v>251</v>
      </c>
      <c r="H2942" s="119">
        <v>1</v>
      </c>
      <c r="I2942" s="119" t="s">
        <v>194</v>
      </c>
      <c r="J2942" s="119">
        <v>2040</v>
      </c>
      <c r="K2942" s="120">
        <v>0.22</v>
      </c>
    </row>
    <row r="2943" spans="1:11" x14ac:dyDescent="0.25">
      <c r="A2943" s="119" t="s">
        <v>1442</v>
      </c>
      <c r="B2943" s="119" t="s">
        <v>1443</v>
      </c>
      <c r="C2943" s="119" t="s">
        <v>195</v>
      </c>
      <c r="D2943" s="119" t="s">
        <v>1444</v>
      </c>
      <c r="E2943" s="119" t="s">
        <v>1222</v>
      </c>
      <c r="F2943" s="119"/>
      <c r="G2943" s="119" t="s">
        <v>251</v>
      </c>
      <c r="H2943" s="119">
        <v>1</v>
      </c>
      <c r="I2943" s="119" t="s">
        <v>194</v>
      </c>
      <c r="J2943" s="119">
        <v>2050</v>
      </c>
      <c r="K2943" s="120">
        <v>0.22</v>
      </c>
    </row>
    <row r="2944" spans="1:11" x14ac:dyDescent="0.25">
      <c r="A2944" s="119" t="s">
        <v>1442</v>
      </c>
      <c r="B2944" s="119" t="s">
        <v>1443</v>
      </c>
      <c r="C2944" s="119" t="s">
        <v>195</v>
      </c>
      <c r="D2944" s="119" t="s">
        <v>1445</v>
      </c>
      <c r="E2944" s="119" t="s">
        <v>1222</v>
      </c>
      <c r="F2944" s="119"/>
      <c r="G2944" s="119" t="s">
        <v>251</v>
      </c>
      <c r="H2944" s="119">
        <v>1</v>
      </c>
      <c r="I2944" s="119" t="s">
        <v>987</v>
      </c>
      <c r="J2944" s="119">
        <v>2020</v>
      </c>
      <c r="K2944" s="120">
        <v>0.8</v>
      </c>
    </row>
    <row r="2945" spans="1:11" x14ac:dyDescent="0.25">
      <c r="A2945" s="119" t="s">
        <v>1442</v>
      </c>
      <c r="B2945" s="119" t="s">
        <v>1443</v>
      </c>
      <c r="C2945" s="119" t="s">
        <v>195</v>
      </c>
      <c r="D2945" s="119" t="s">
        <v>1445</v>
      </c>
      <c r="E2945" s="119" t="s">
        <v>1222</v>
      </c>
      <c r="F2945" s="119"/>
      <c r="G2945" s="119" t="s">
        <v>251</v>
      </c>
      <c r="H2945" s="119">
        <v>1</v>
      </c>
      <c r="I2945" s="119" t="s">
        <v>987</v>
      </c>
      <c r="J2945" s="119">
        <v>2050</v>
      </c>
      <c r="K2945" s="120">
        <v>0.8</v>
      </c>
    </row>
    <row r="2946" spans="1:11" x14ac:dyDescent="0.25">
      <c r="A2946" s="119" t="s">
        <v>1442</v>
      </c>
      <c r="B2946" s="119" t="s">
        <v>1443</v>
      </c>
      <c r="C2946" s="119" t="s">
        <v>195</v>
      </c>
      <c r="D2946" s="119" t="s">
        <v>1445</v>
      </c>
      <c r="E2946" s="119" t="s">
        <v>1222</v>
      </c>
      <c r="F2946" s="119"/>
      <c r="G2946" s="119" t="s">
        <v>251</v>
      </c>
      <c r="H2946" s="119">
        <v>1</v>
      </c>
      <c r="I2946" s="119" t="s">
        <v>988</v>
      </c>
      <c r="J2946" s="119">
        <v>2020</v>
      </c>
      <c r="K2946" s="120">
        <v>1.25</v>
      </c>
    </row>
    <row r="2947" spans="1:11" x14ac:dyDescent="0.25">
      <c r="A2947" s="119" t="s">
        <v>1442</v>
      </c>
      <c r="B2947" s="119" t="s">
        <v>1443</v>
      </c>
      <c r="C2947" s="119" t="s">
        <v>195</v>
      </c>
      <c r="D2947" s="119" t="s">
        <v>1445</v>
      </c>
      <c r="E2947" s="119" t="s">
        <v>1222</v>
      </c>
      <c r="F2947" s="119"/>
      <c r="G2947" s="119" t="s">
        <v>251</v>
      </c>
      <c r="H2947" s="119">
        <v>1</v>
      </c>
      <c r="I2947" s="119" t="s">
        <v>988</v>
      </c>
      <c r="J2947" s="119">
        <v>2050</v>
      </c>
      <c r="K2947" s="120">
        <v>1.25</v>
      </c>
    </row>
    <row r="2948" spans="1:11" x14ac:dyDescent="0.25">
      <c r="A2948" s="119" t="s">
        <v>1442</v>
      </c>
      <c r="B2948" s="119" t="s">
        <v>1443</v>
      </c>
      <c r="C2948" s="119" t="s">
        <v>195</v>
      </c>
      <c r="D2948" s="119" t="s">
        <v>1445</v>
      </c>
      <c r="E2948" s="119" t="s">
        <v>1222</v>
      </c>
      <c r="F2948" s="119"/>
      <c r="G2948" s="119" t="s">
        <v>251</v>
      </c>
      <c r="H2948" s="119">
        <v>1</v>
      </c>
      <c r="I2948" s="119" t="s">
        <v>194</v>
      </c>
      <c r="J2948" s="119">
        <v>2015</v>
      </c>
      <c r="K2948" s="120">
        <v>0.02</v>
      </c>
    </row>
    <row r="2949" spans="1:11" x14ac:dyDescent="0.25">
      <c r="A2949" s="119" t="s">
        <v>1442</v>
      </c>
      <c r="B2949" s="119" t="s">
        <v>1443</v>
      </c>
      <c r="C2949" s="119" t="s">
        <v>195</v>
      </c>
      <c r="D2949" s="119" t="s">
        <v>1445</v>
      </c>
      <c r="E2949" s="119" t="s">
        <v>1222</v>
      </c>
      <c r="F2949" s="119"/>
      <c r="G2949" s="119" t="s">
        <v>251</v>
      </c>
      <c r="H2949" s="119">
        <v>1</v>
      </c>
      <c r="I2949" s="119" t="s">
        <v>194</v>
      </c>
      <c r="J2949" s="119">
        <v>2020</v>
      </c>
      <c r="K2949" s="120">
        <v>0.02</v>
      </c>
    </row>
    <row r="2950" spans="1:11" x14ac:dyDescent="0.25">
      <c r="A2950" s="119" t="s">
        <v>1442</v>
      </c>
      <c r="B2950" s="119" t="s">
        <v>1443</v>
      </c>
      <c r="C2950" s="119" t="s">
        <v>195</v>
      </c>
      <c r="D2950" s="119" t="s">
        <v>1445</v>
      </c>
      <c r="E2950" s="119" t="s">
        <v>1222</v>
      </c>
      <c r="F2950" s="119"/>
      <c r="G2950" s="119" t="s">
        <v>251</v>
      </c>
      <c r="H2950" s="119">
        <v>1</v>
      </c>
      <c r="I2950" s="119" t="s">
        <v>194</v>
      </c>
      <c r="J2950" s="119">
        <v>2030</v>
      </c>
      <c r="K2950" s="120">
        <v>0.02</v>
      </c>
    </row>
    <row r="2951" spans="1:11" x14ac:dyDescent="0.25">
      <c r="A2951" s="119" t="s">
        <v>1442</v>
      </c>
      <c r="B2951" s="119" t="s">
        <v>1443</v>
      </c>
      <c r="C2951" s="119" t="s">
        <v>195</v>
      </c>
      <c r="D2951" s="119" t="s">
        <v>1445</v>
      </c>
      <c r="E2951" s="119" t="s">
        <v>1222</v>
      </c>
      <c r="F2951" s="119"/>
      <c r="G2951" s="119" t="s">
        <v>251</v>
      </c>
      <c r="H2951" s="119">
        <v>1</v>
      </c>
      <c r="I2951" s="119" t="s">
        <v>194</v>
      </c>
      <c r="J2951" s="119">
        <v>2040</v>
      </c>
      <c r="K2951" s="120">
        <v>0.02</v>
      </c>
    </row>
    <row r="2952" spans="1:11" x14ac:dyDescent="0.25">
      <c r="A2952" s="119" t="s">
        <v>1442</v>
      </c>
      <c r="B2952" s="119" t="s">
        <v>1443</v>
      </c>
      <c r="C2952" s="119" t="s">
        <v>195</v>
      </c>
      <c r="D2952" s="119" t="s">
        <v>1445</v>
      </c>
      <c r="E2952" s="119" t="s">
        <v>1222</v>
      </c>
      <c r="F2952" s="119"/>
      <c r="G2952" s="119" t="s">
        <v>251</v>
      </c>
      <c r="H2952" s="119">
        <v>1</v>
      </c>
      <c r="I2952" s="119" t="s">
        <v>194</v>
      </c>
      <c r="J2952" s="119">
        <v>2050</v>
      </c>
      <c r="K2952" s="120">
        <v>0.02</v>
      </c>
    </row>
    <row r="2953" spans="1:11" x14ac:dyDescent="0.25">
      <c r="A2953" s="119" t="s">
        <v>1442</v>
      </c>
      <c r="B2953" s="119" t="s">
        <v>1443</v>
      </c>
      <c r="C2953" s="119" t="s">
        <v>195</v>
      </c>
      <c r="D2953" s="119" t="s">
        <v>1402</v>
      </c>
      <c r="E2953" s="119" t="s">
        <v>1222</v>
      </c>
      <c r="F2953" s="119"/>
      <c r="G2953" s="119"/>
      <c r="H2953" s="119">
        <v>1</v>
      </c>
      <c r="I2953" s="119" t="s">
        <v>987</v>
      </c>
      <c r="J2953" s="119">
        <v>2020</v>
      </c>
      <c r="K2953" s="120">
        <v>0.9</v>
      </c>
    </row>
    <row r="2954" spans="1:11" x14ac:dyDescent="0.25">
      <c r="A2954" s="119" t="s">
        <v>1442</v>
      </c>
      <c r="B2954" s="119" t="s">
        <v>1443</v>
      </c>
      <c r="C2954" s="119" t="s">
        <v>195</v>
      </c>
      <c r="D2954" s="119" t="s">
        <v>1402</v>
      </c>
      <c r="E2954" s="119" t="s">
        <v>1222</v>
      </c>
      <c r="F2954" s="119"/>
      <c r="G2954" s="119"/>
      <c r="H2954" s="119">
        <v>1</v>
      </c>
      <c r="I2954" s="119" t="s">
        <v>987</v>
      </c>
      <c r="J2954" s="119">
        <v>2050</v>
      </c>
      <c r="K2954" s="120">
        <v>0.9</v>
      </c>
    </row>
    <row r="2955" spans="1:11" x14ac:dyDescent="0.25">
      <c r="A2955" s="119" t="s">
        <v>1442</v>
      </c>
      <c r="B2955" s="119" t="s">
        <v>1443</v>
      </c>
      <c r="C2955" s="119" t="s">
        <v>195</v>
      </c>
      <c r="D2955" s="119" t="s">
        <v>1402</v>
      </c>
      <c r="E2955" s="119" t="s">
        <v>1222</v>
      </c>
      <c r="F2955" s="119"/>
      <c r="G2955" s="119"/>
      <c r="H2955" s="119">
        <v>1</v>
      </c>
      <c r="I2955" s="119" t="s">
        <v>988</v>
      </c>
      <c r="J2955" s="119">
        <v>2020</v>
      </c>
      <c r="K2955" s="120">
        <v>1.5</v>
      </c>
    </row>
    <row r="2956" spans="1:11" x14ac:dyDescent="0.25">
      <c r="A2956" s="119" t="s">
        <v>1442</v>
      </c>
      <c r="B2956" s="119" t="s">
        <v>1443</v>
      </c>
      <c r="C2956" s="119" t="s">
        <v>195</v>
      </c>
      <c r="D2956" s="119" t="s">
        <v>1402</v>
      </c>
      <c r="E2956" s="119" t="s">
        <v>1222</v>
      </c>
      <c r="F2956" s="119"/>
      <c r="G2956" s="119"/>
      <c r="H2956" s="119">
        <v>1</v>
      </c>
      <c r="I2956" s="119" t="s">
        <v>988</v>
      </c>
      <c r="J2956" s="119">
        <v>2050</v>
      </c>
      <c r="K2956" s="120">
        <v>1.2</v>
      </c>
    </row>
    <row r="2957" spans="1:11" x14ac:dyDescent="0.25">
      <c r="A2957" s="119" t="s">
        <v>1442</v>
      </c>
      <c r="B2957" s="119" t="s">
        <v>1443</v>
      </c>
      <c r="C2957" s="119" t="s">
        <v>195</v>
      </c>
      <c r="D2957" s="119" t="s">
        <v>1402</v>
      </c>
      <c r="E2957" s="119" t="s">
        <v>1222</v>
      </c>
      <c r="F2957" s="119"/>
      <c r="G2957" s="119"/>
      <c r="H2957" s="119">
        <v>1</v>
      </c>
      <c r="I2957" s="119" t="s">
        <v>194</v>
      </c>
      <c r="J2957" s="119">
        <v>2015</v>
      </c>
      <c r="K2957" s="120">
        <v>1</v>
      </c>
    </row>
    <row r="2958" spans="1:11" x14ac:dyDescent="0.25">
      <c r="A2958" s="119" t="s">
        <v>1442</v>
      </c>
      <c r="B2958" s="119" t="s">
        <v>1443</v>
      </c>
      <c r="C2958" s="119" t="s">
        <v>195</v>
      </c>
      <c r="D2958" s="119" t="s">
        <v>1402</v>
      </c>
      <c r="E2958" s="119" t="s">
        <v>1222</v>
      </c>
      <c r="F2958" s="119"/>
      <c r="G2958" s="119"/>
      <c r="H2958" s="119">
        <v>1</v>
      </c>
      <c r="I2958" s="119" t="s">
        <v>194</v>
      </c>
      <c r="J2958" s="119">
        <v>2020</v>
      </c>
      <c r="K2958" s="120">
        <v>1</v>
      </c>
    </row>
    <row r="2959" spans="1:11" x14ac:dyDescent="0.25">
      <c r="A2959" s="119" t="s">
        <v>1442</v>
      </c>
      <c r="B2959" s="119" t="s">
        <v>1443</v>
      </c>
      <c r="C2959" s="119" t="s">
        <v>195</v>
      </c>
      <c r="D2959" s="119" t="s">
        <v>1402</v>
      </c>
      <c r="E2959" s="119" t="s">
        <v>1222</v>
      </c>
      <c r="F2959" s="119"/>
      <c r="G2959" s="119"/>
      <c r="H2959" s="119">
        <v>1</v>
      </c>
      <c r="I2959" s="119" t="s">
        <v>194</v>
      </c>
      <c r="J2959" s="119">
        <v>2030</v>
      </c>
      <c r="K2959" s="120">
        <v>1</v>
      </c>
    </row>
    <row r="2960" spans="1:11" x14ac:dyDescent="0.25">
      <c r="A2960" s="119" t="s">
        <v>1442</v>
      </c>
      <c r="B2960" s="119" t="s">
        <v>1443</v>
      </c>
      <c r="C2960" s="119" t="s">
        <v>195</v>
      </c>
      <c r="D2960" s="119" t="s">
        <v>1402</v>
      </c>
      <c r="E2960" s="119" t="s">
        <v>1222</v>
      </c>
      <c r="F2960" s="119"/>
      <c r="G2960" s="119"/>
      <c r="H2960" s="119">
        <v>1</v>
      </c>
      <c r="I2960" s="119" t="s">
        <v>194</v>
      </c>
      <c r="J2960" s="119">
        <v>2040</v>
      </c>
      <c r="K2960" s="120">
        <v>1</v>
      </c>
    </row>
    <row r="2961" spans="1:11" x14ac:dyDescent="0.25">
      <c r="A2961" s="119" t="s">
        <v>1442</v>
      </c>
      <c r="B2961" s="119" t="s">
        <v>1443</v>
      </c>
      <c r="C2961" s="119" t="s">
        <v>195</v>
      </c>
      <c r="D2961" s="119" t="s">
        <v>1402</v>
      </c>
      <c r="E2961" s="119" t="s">
        <v>1222</v>
      </c>
      <c r="F2961" s="119"/>
      <c r="G2961" s="119"/>
      <c r="H2961" s="119">
        <v>1</v>
      </c>
      <c r="I2961" s="119" t="s">
        <v>194</v>
      </c>
      <c r="J2961" s="119">
        <v>2050</v>
      </c>
      <c r="K2961" s="120">
        <v>1</v>
      </c>
    </row>
    <row r="2962" spans="1:11" x14ac:dyDescent="0.25">
      <c r="A2962" s="119" t="s">
        <v>1442</v>
      </c>
      <c r="B2962" s="119" t="s">
        <v>1443</v>
      </c>
      <c r="C2962" s="119" t="s">
        <v>195</v>
      </c>
      <c r="D2962" s="119" t="s">
        <v>1086</v>
      </c>
      <c r="E2962" s="119" t="s">
        <v>1074</v>
      </c>
      <c r="F2962" s="119"/>
      <c r="G2962" s="119"/>
      <c r="H2962" s="119"/>
      <c r="I2962" s="119" t="s">
        <v>194</v>
      </c>
      <c r="J2962" s="119">
        <v>2015</v>
      </c>
      <c r="K2962" s="120">
        <v>4</v>
      </c>
    </row>
    <row r="2963" spans="1:11" x14ac:dyDescent="0.25">
      <c r="A2963" s="119" t="s">
        <v>1442</v>
      </c>
      <c r="B2963" s="119" t="s">
        <v>1443</v>
      </c>
      <c r="C2963" s="119" t="s">
        <v>195</v>
      </c>
      <c r="D2963" s="119" t="s">
        <v>1086</v>
      </c>
      <c r="E2963" s="119" t="s">
        <v>1074</v>
      </c>
      <c r="F2963" s="119"/>
      <c r="G2963" s="119"/>
      <c r="H2963" s="119"/>
      <c r="I2963" s="119" t="s">
        <v>194</v>
      </c>
      <c r="J2963" s="119">
        <v>2020</v>
      </c>
      <c r="K2963" s="120">
        <v>4</v>
      </c>
    </row>
    <row r="2964" spans="1:11" x14ac:dyDescent="0.25">
      <c r="A2964" s="119" t="s">
        <v>1442</v>
      </c>
      <c r="B2964" s="119" t="s">
        <v>1443</v>
      </c>
      <c r="C2964" s="119" t="s">
        <v>195</v>
      </c>
      <c r="D2964" s="119" t="s">
        <v>1086</v>
      </c>
      <c r="E2964" s="119" t="s">
        <v>1074</v>
      </c>
      <c r="F2964" s="119"/>
      <c r="G2964" s="119"/>
      <c r="H2964" s="119"/>
      <c r="I2964" s="119" t="s">
        <v>194</v>
      </c>
      <c r="J2964" s="119">
        <v>2030</v>
      </c>
      <c r="K2964" s="120">
        <v>0</v>
      </c>
    </row>
    <row r="2965" spans="1:11" x14ac:dyDescent="0.25">
      <c r="A2965" s="119" t="s">
        <v>1442</v>
      </c>
      <c r="B2965" s="119" t="s">
        <v>1443</v>
      </c>
      <c r="C2965" s="119" t="s">
        <v>195</v>
      </c>
      <c r="D2965" s="119" t="s">
        <v>1086</v>
      </c>
      <c r="E2965" s="119" t="s">
        <v>1074</v>
      </c>
      <c r="F2965" s="119"/>
      <c r="G2965" s="119"/>
      <c r="H2965" s="119"/>
      <c r="I2965" s="119" t="s">
        <v>194</v>
      </c>
      <c r="J2965" s="119">
        <v>2040</v>
      </c>
      <c r="K2965" s="120">
        <v>0</v>
      </c>
    </row>
    <row r="2966" spans="1:11" x14ac:dyDescent="0.25">
      <c r="A2966" s="119" t="s">
        <v>1442</v>
      </c>
      <c r="B2966" s="119" t="s">
        <v>1443</v>
      </c>
      <c r="C2966" s="119" t="s">
        <v>195</v>
      </c>
      <c r="D2966" s="119" t="s">
        <v>1086</v>
      </c>
      <c r="E2966" s="119" t="s">
        <v>1074</v>
      </c>
      <c r="F2966" s="119"/>
      <c r="G2966" s="119"/>
      <c r="H2966" s="119"/>
      <c r="I2966" s="119" t="s">
        <v>194</v>
      </c>
      <c r="J2966" s="119">
        <v>2050</v>
      </c>
      <c r="K2966" s="120">
        <v>0</v>
      </c>
    </row>
    <row r="2967" spans="1:11" x14ac:dyDescent="0.25">
      <c r="A2967" s="119" t="s">
        <v>1442</v>
      </c>
      <c r="B2967" s="119" t="s">
        <v>1443</v>
      </c>
      <c r="C2967" s="119" t="s">
        <v>195</v>
      </c>
      <c r="D2967" s="119" t="s">
        <v>1446</v>
      </c>
      <c r="E2967" s="119" t="s">
        <v>1222</v>
      </c>
      <c r="F2967" s="119"/>
      <c r="G2967" s="119" t="s">
        <v>251</v>
      </c>
      <c r="H2967" s="119">
        <v>1</v>
      </c>
      <c r="I2967" s="119" t="s">
        <v>987</v>
      </c>
      <c r="J2967" s="119">
        <v>2020</v>
      </c>
      <c r="K2967" s="120">
        <v>1</v>
      </c>
    </row>
    <row r="2968" spans="1:11" x14ac:dyDescent="0.25">
      <c r="A2968" s="119" t="s">
        <v>1442</v>
      </c>
      <c r="B2968" s="119" t="s">
        <v>1443</v>
      </c>
      <c r="C2968" s="119" t="s">
        <v>195</v>
      </c>
      <c r="D2968" s="119" t="s">
        <v>1446</v>
      </c>
      <c r="E2968" s="119" t="s">
        <v>1222</v>
      </c>
      <c r="F2968" s="119"/>
      <c r="G2968" s="119" t="s">
        <v>251</v>
      </c>
      <c r="H2968" s="119">
        <v>1</v>
      </c>
      <c r="I2968" s="119" t="s">
        <v>987</v>
      </c>
      <c r="J2968" s="119">
        <v>2050</v>
      </c>
      <c r="K2968" s="120">
        <v>1</v>
      </c>
    </row>
    <row r="2969" spans="1:11" x14ac:dyDescent="0.25">
      <c r="A2969" s="119" t="s">
        <v>1442</v>
      </c>
      <c r="B2969" s="119" t="s">
        <v>1443</v>
      </c>
      <c r="C2969" s="119" t="s">
        <v>195</v>
      </c>
      <c r="D2969" s="119" t="s">
        <v>1446</v>
      </c>
      <c r="E2969" s="119" t="s">
        <v>1222</v>
      </c>
      <c r="F2969" s="119"/>
      <c r="G2969" s="119" t="s">
        <v>251</v>
      </c>
      <c r="H2969" s="119">
        <v>1</v>
      </c>
      <c r="I2969" s="119" t="s">
        <v>988</v>
      </c>
      <c r="J2969" s="119">
        <v>2020</v>
      </c>
      <c r="K2969" s="120">
        <v>1.33</v>
      </c>
    </row>
    <row r="2970" spans="1:11" x14ac:dyDescent="0.25">
      <c r="A2970" s="119" t="s">
        <v>1442</v>
      </c>
      <c r="B2970" s="119" t="s">
        <v>1443</v>
      </c>
      <c r="C2970" s="119" t="s">
        <v>195</v>
      </c>
      <c r="D2970" s="119" t="s">
        <v>1446</v>
      </c>
      <c r="E2970" s="119" t="s">
        <v>1222</v>
      </c>
      <c r="F2970" s="119"/>
      <c r="G2970" s="119" t="s">
        <v>251</v>
      </c>
      <c r="H2970" s="119">
        <v>1</v>
      </c>
      <c r="I2970" s="119" t="s">
        <v>988</v>
      </c>
      <c r="J2970" s="119">
        <v>2050</v>
      </c>
      <c r="K2970" s="120">
        <v>1.33</v>
      </c>
    </row>
    <row r="2971" spans="1:11" x14ac:dyDescent="0.25">
      <c r="A2971" s="119" t="s">
        <v>1442</v>
      </c>
      <c r="B2971" s="119" t="s">
        <v>1443</v>
      </c>
      <c r="C2971" s="119" t="s">
        <v>195</v>
      </c>
      <c r="D2971" s="119" t="s">
        <v>1446</v>
      </c>
      <c r="E2971" s="119" t="s">
        <v>1222</v>
      </c>
      <c r="F2971" s="119"/>
      <c r="G2971" s="119" t="s">
        <v>251</v>
      </c>
      <c r="H2971" s="119">
        <v>1</v>
      </c>
      <c r="I2971" s="119" t="s">
        <v>194</v>
      </c>
      <c r="J2971" s="119">
        <v>2015</v>
      </c>
      <c r="K2971" s="120">
        <v>0.57999999999999996</v>
      </c>
    </row>
    <row r="2972" spans="1:11" x14ac:dyDescent="0.25">
      <c r="A2972" s="119" t="s">
        <v>1442</v>
      </c>
      <c r="B2972" s="119" t="s">
        <v>1443</v>
      </c>
      <c r="C2972" s="119" t="s">
        <v>195</v>
      </c>
      <c r="D2972" s="119" t="s">
        <v>1446</v>
      </c>
      <c r="E2972" s="119" t="s">
        <v>1222</v>
      </c>
      <c r="F2972" s="119"/>
      <c r="G2972" s="119" t="s">
        <v>251</v>
      </c>
      <c r="H2972" s="119">
        <v>1</v>
      </c>
      <c r="I2972" s="119" t="s">
        <v>194</v>
      </c>
      <c r="J2972" s="119">
        <v>2020</v>
      </c>
      <c r="K2972" s="120">
        <v>0.57999999999999996</v>
      </c>
    </row>
    <row r="2973" spans="1:11" x14ac:dyDescent="0.25">
      <c r="A2973" s="119" t="s">
        <v>1442</v>
      </c>
      <c r="B2973" s="119" t="s">
        <v>1443</v>
      </c>
      <c r="C2973" s="119" t="s">
        <v>195</v>
      </c>
      <c r="D2973" s="119" t="s">
        <v>1446</v>
      </c>
      <c r="E2973" s="119" t="s">
        <v>1222</v>
      </c>
      <c r="F2973" s="119"/>
      <c r="G2973" s="119" t="s">
        <v>251</v>
      </c>
      <c r="H2973" s="119">
        <v>1</v>
      </c>
      <c r="I2973" s="119" t="s">
        <v>194</v>
      </c>
      <c r="J2973" s="119">
        <v>2030</v>
      </c>
      <c r="K2973" s="120">
        <v>0.61</v>
      </c>
    </row>
    <row r="2974" spans="1:11" x14ac:dyDescent="0.25">
      <c r="A2974" s="119" t="s">
        <v>1442</v>
      </c>
      <c r="B2974" s="119" t="s">
        <v>1443</v>
      </c>
      <c r="C2974" s="119" t="s">
        <v>195</v>
      </c>
      <c r="D2974" s="119" t="s">
        <v>1446</v>
      </c>
      <c r="E2974" s="119" t="s">
        <v>1222</v>
      </c>
      <c r="F2974" s="119"/>
      <c r="G2974" s="119" t="s">
        <v>251</v>
      </c>
      <c r="H2974" s="119">
        <v>1</v>
      </c>
      <c r="I2974" s="119" t="s">
        <v>194</v>
      </c>
      <c r="J2974" s="119">
        <v>2040</v>
      </c>
      <c r="K2974" s="120">
        <v>0.63</v>
      </c>
    </row>
    <row r="2975" spans="1:11" x14ac:dyDescent="0.25">
      <c r="A2975" s="119" t="s">
        <v>1442</v>
      </c>
      <c r="B2975" s="119" t="s">
        <v>1443</v>
      </c>
      <c r="C2975" s="119" t="s">
        <v>195</v>
      </c>
      <c r="D2975" s="119" t="s">
        <v>1446</v>
      </c>
      <c r="E2975" s="119" t="s">
        <v>1222</v>
      </c>
      <c r="F2975" s="119"/>
      <c r="G2975" s="119" t="s">
        <v>251</v>
      </c>
      <c r="H2975" s="119">
        <v>1</v>
      </c>
      <c r="I2975" s="119" t="s">
        <v>194</v>
      </c>
      <c r="J2975" s="119">
        <v>2050</v>
      </c>
      <c r="K2975" s="120">
        <v>0.65</v>
      </c>
    </row>
    <row r="2976" spans="1:11" x14ac:dyDescent="0.25">
      <c r="A2976" s="119" t="s">
        <v>1442</v>
      </c>
      <c r="B2976" s="119" t="s">
        <v>1443</v>
      </c>
      <c r="C2976" s="119" t="s">
        <v>195</v>
      </c>
      <c r="D2976" s="119" t="s">
        <v>354</v>
      </c>
      <c r="E2976" s="119" t="s">
        <v>1163</v>
      </c>
      <c r="F2976" s="119"/>
      <c r="G2976" s="119"/>
      <c r="H2976" s="119"/>
      <c r="I2976" s="119" t="s">
        <v>194</v>
      </c>
      <c r="J2976" s="119">
        <v>2015</v>
      </c>
      <c r="K2976" s="120">
        <v>2</v>
      </c>
    </row>
    <row r="2977" spans="1:11" x14ac:dyDescent="0.25">
      <c r="A2977" s="119" t="s">
        <v>1442</v>
      </c>
      <c r="B2977" s="119" t="s">
        <v>1443</v>
      </c>
      <c r="C2977" s="119" t="s">
        <v>195</v>
      </c>
      <c r="D2977" s="119" t="s">
        <v>354</v>
      </c>
      <c r="E2977" s="119" t="s">
        <v>1163</v>
      </c>
      <c r="F2977" s="119"/>
      <c r="G2977" s="119"/>
      <c r="H2977" s="119"/>
      <c r="I2977" s="119" t="s">
        <v>194</v>
      </c>
      <c r="J2977" s="119">
        <v>2020</v>
      </c>
      <c r="K2977" s="120">
        <v>2</v>
      </c>
    </row>
    <row r="2978" spans="1:11" x14ac:dyDescent="0.25">
      <c r="A2978" s="119" t="s">
        <v>1442</v>
      </c>
      <c r="B2978" s="119" t="s">
        <v>1443</v>
      </c>
      <c r="C2978" s="119" t="s">
        <v>195</v>
      </c>
      <c r="D2978" s="119" t="s">
        <v>354</v>
      </c>
      <c r="E2978" s="119" t="s">
        <v>1163</v>
      </c>
      <c r="F2978" s="119"/>
      <c r="G2978" s="119"/>
      <c r="H2978" s="119"/>
      <c r="I2978" s="119" t="s">
        <v>194</v>
      </c>
      <c r="J2978" s="119">
        <v>2030</v>
      </c>
      <c r="K2978" s="120">
        <v>2</v>
      </c>
    </row>
    <row r="2979" spans="1:11" x14ac:dyDescent="0.25">
      <c r="A2979" s="119" t="s">
        <v>1442</v>
      </c>
      <c r="B2979" s="119" t="s">
        <v>1443</v>
      </c>
      <c r="C2979" s="119" t="s">
        <v>195</v>
      </c>
      <c r="D2979" s="119" t="s">
        <v>354</v>
      </c>
      <c r="E2979" s="119" t="s">
        <v>1163</v>
      </c>
      <c r="F2979" s="119"/>
      <c r="G2979" s="119"/>
      <c r="H2979" s="119"/>
      <c r="I2979" s="119" t="s">
        <v>194</v>
      </c>
      <c r="J2979" s="119">
        <v>2040</v>
      </c>
      <c r="K2979" s="120">
        <v>2</v>
      </c>
    </row>
    <row r="2980" spans="1:11" x14ac:dyDescent="0.25">
      <c r="A2980" s="119" t="s">
        <v>1442</v>
      </c>
      <c r="B2980" s="119" t="s">
        <v>1443</v>
      </c>
      <c r="C2980" s="119" t="s">
        <v>195</v>
      </c>
      <c r="D2980" s="119" t="s">
        <v>354</v>
      </c>
      <c r="E2980" s="119" t="s">
        <v>1163</v>
      </c>
      <c r="F2980" s="119"/>
      <c r="G2980" s="119"/>
      <c r="H2980" s="119"/>
      <c r="I2980" s="119" t="s">
        <v>194</v>
      </c>
      <c r="J2980" s="119">
        <v>2050</v>
      </c>
      <c r="K2980" s="120">
        <v>2</v>
      </c>
    </row>
    <row r="2981" spans="1:11" x14ac:dyDescent="0.25">
      <c r="A2981" s="119" t="s">
        <v>1442</v>
      </c>
      <c r="B2981" s="119" t="s">
        <v>1443</v>
      </c>
      <c r="C2981" s="119" t="s">
        <v>195</v>
      </c>
      <c r="D2981" s="119" t="s">
        <v>215</v>
      </c>
      <c r="E2981" s="119" t="s">
        <v>202</v>
      </c>
      <c r="F2981" s="119"/>
      <c r="G2981" s="119"/>
      <c r="H2981" s="119"/>
      <c r="I2981" s="119" t="s">
        <v>194</v>
      </c>
      <c r="J2981" s="119">
        <v>2015</v>
      </c>
      <c r="K2981" s="120">
        <v>25</v>
      </c>
    </row>
    <row r="2982" spans="1:11" x14ac:dyDescent="0.25">
      <c r="A2982" s="119" t="s">
        <v>1442</v>
      </c>
      <c r="B2982" s="119" t="s">
        <v>1443</v>
      </c>
      <c r="C2982" s="119" t="s">
        <v>195</v>
      </c>
      <c r="D2982" s="119" t="s">
        <v>215</v>
      </c>
      <c r="E2982" s="119" t="s">
        <v>202</v>
      </c>
      <c r="F2982" s="119"/>
      <c r="G2982" s="119"/>
      <c r="H2982" s="119"/>
      <c r="I2982" s="119" t="s">
        <v>194</v>
      </c>
      <c r="J2982" s="119">
        <v>2020</v>
      </c>
      <c r="K2982" s="120">
        <v>20</v>
      </c>
    </row>
    <row r="2983" spans="1:11" x14ac:dyDescent="0.25">
      <c r="A2983" s="119" t="s">
        <v>1442</v>
      </c>
      <c r="B2983" s="119" t="s">
        <v>1443</v>
      </c>
      <c r="C2983" s="119" t="s">
        <v>195</v>
      </c>
      <c r="D2983" s="119" t="s">
        <v>215</v>
      </c>
      <c r="E2983" s="119" t="s">
        <v>202</v>
      </c>
      <c r="F2983" s="119"/>
      <c r="G2983" s="119"/>
      <c r="H2983" s="119"/>
      <c r="I2983" s="119" t="s">
        <v>194</v>
      </c>
      <c r="J2983" s="119">
        <v>2030</v>
      </c>
      <c r="K2983" s="120">
        <v>20</v>
      </c>
    </row>
    <row r="2984" spans="1:11" x14ac:dyDescent="0.25">
      <c r="A2984" s="119" t="s">
        <v>1442</v>
      </c>
      <c r="B2984" s="119" t="s">
        <v>1443</v>
      </c>
      <c r="C2984" s="119" t="s">
        <v>195</v>
      </c>
      <c r="D2984" s="119" t="s">
        <v>215</v>
      </c>
      <c r="E2984" s="119" t="s">
        <v>202</v>
      </c>
      <c r="F2984" s="119"/>
      <c r="G2984" s="119"/>
      <c r="H2984" s="119"/>
      <c r="I2984" s="119" t="s">
        <v>194</v>
      </c>
      <c r="J2984" s="119">
        <v>2040</v>
      </c>
      <c r="K2984" s="120">
        <v>20</v>
      </c>
    </row>
    <row r="2985" spans="1:11" x14ac:dyDescent="0.25">
      <c r="A2985" s="119" t="s">
        <v>1442</v>
      </c>
      <c r="B2985" s="119" t="s">
        <v>1443</v>
      </c>
      <c r="C2985" s="119" t="s">
        <v>195</v>
      </c>
      <c r="D2985" s="119" t="s">
        <v>215</v>
      </c>
      <c r="E2985" s="119" t="s">
        <v>202</v>
      </c>
      <c r="F2985" s="119"/>
      <c r="G2985" s="119"/>
      <c r="H2985" s="119"/>
      <c r="I2985" s="119" t="s">
        <v>194</v>
      </c>
      <c r="J2985" s="119">
        <v>2050</v>
      </c>
      <c r="K2985" s="120">
        <v>20</v>
      </c>
    </row>
    <row r="2986" spans="1:11" x14ac:dyDescent="0.25">
      <c r="A2986" s="119" t="s">
        <v>1442</v>
      </c>
      <c r="B2986" s="119" t="s">
        <v>1443</v>
      </c>
      <c r="C2986" s="119" t="s">
        <v>195</v>
      </c>
      <c r="D2986" s="119" t="s">
        <v>1447</v>
      </c>
      <c r="E2986" s="119" t="s">
        <v>1228</v>
      </c>
      <c r="F2986" s="119"/>
      <c r="G2986" s="119" t="s">
        <v>1229</v>
      </c>
      <c r="H2986" s="119" t="s">
        <v>1448</v>
      </c>
      <c r="I2986" s="119" t="s">
        <v>987</v>
      </c>
      <c r="J2986" s="119">
        <v>2020</v>
      </c>
      <c r="K2986" s="120">
        <v>0.5</v>
      </c>
    </row>
    <row r="2987" spans="1:11" x14ac:dyDescent="0.25">
      <c r="A2987" s="119" t="s">
        <v>1442</v>
      </c>
      <c r="B2987" s="119" t="s">
        <v>1443</v>
      </c>
      <c r="C2987" s="119" t="s">
        <v>195</v>
      </c>
      <c r="D2987" s="119" t="s">
        <v>1447</v>
      </c>
      <c r="E2987" s="119" t="s">
        <v>1228</v>
      </c>
      <c r="F2987" s="119"/>
      <c r="G2987" s="119" t="s">
        <v>1229</v>
      </c>
      <c r="H2987" s="119" t="s">
        <v>1448</v>
      </c>
      <c r="I2987" s="119" t="s">
        <v>987</v>
      </c>
      <c r="J2987" s="119">
        <v>2050</v>
      </c>
      <c r="K2987" s="120">
        <v>0.5</v>
      </c>
    </row>
    <row r="2988" spans="1:11" x14ac:dyDescent="0.25">
      <c r="A2988" s="119" t="s">
        <v>1442</v>
      </c>
      <c r="B2988" s="119" t="s">
        <v>1443</v>
      </c>
      <c r="C2988" s="119" t="s">
        <v>195</v>
      </c>
      <c r="D2988" s="119" t="s">
        <v>1447</v>
      </c>
      <c r="E2988" s="119" t="s">
        <v>1228</v>
      </c>
      <c r="F2988" s="119"/>
      <c r="G2988" s="119" t="s">
        <v>1229</v>
      </c>
      <c r="H2988" s="119" t="s">
        <v>1448</v>
      </c>
      <c r="I2988" s="119" t="s">
        <v>988</v>
      </c>
      <c r="J2988" s="119">
        <v>2020</v>
      </c>
      <c r="K2988" s="120">
        <v>2</v>
      </c>
    </row>
    <row r="2989" spans="1:11" x14ac:dyDescent="0.25">
      <c r="A2989" s="119" t="s">
        <v>1442</v>
      </c>
      <c r="B2989" s="119" t="s">
        <v>1443</v>
      </c>
      <c r="C2989" s="119" t="s">
        <v>195</v>
      </c>
      <c r="D2989" s="119" t="s">
        <v>1447</v>
      </c>
      <c r="E2989" s="119" t="s">
        <v>1228</v>
      </c>
      <c r="F2989" s="119"/>
      <c r="G2989" s="119" t="s">
        <v>1229</v>
      </c>
      <c r="H2989" s="119" t="s">
        <v>1448</v>
      </c>
      <c r="I2989" s="119" t="s">
        <v>988</v>
      </c>
      <c r="J2989" s="119">
        <v>2050</v>
      </c>
      <c r="K2989" s="120">
        <v>1.25</v>
      </c>
    </row>
    <row r="2990" spans="1:11" x14ac:dyDescent="0.25">
      <c r="A2990" s="119" t="s">
        <v>1442</v>
      </c>
      <c r="B2990" s="119" t="s">
        <v>1443</v>
      </c>
      <c r="C2990" s="119" t="s">
        <v>195</v>
      </c>
      <c r="D2990" s="119" t="s">
        <v>1447</v>
      </c>
      <c r="E2990" s="119" t="s">
        <v>1228</v>
      </c>
      <c r="F2990" s="119"/>
      <c r="G2990" s="119" t="s">
        <v>1229</v>
      </c>
      <c r="H2990" s="119" t="s">
        <v>1448</v>
      </c>
      <c r="I2990" s="119" t="s">
        <v>194</v>
      </c>
      <c r="J2990" s="119">
        <v>2015</v>
      </c>
      <c r="K2990" s="120">
        <v>100</v>
      </c>
    </row>
    <row r="2991" spans="1:11" x14ac:dyDescent="0.25">
      <c r="A2991" s="119" t="s">
        <v>1442</v>
      </c>
      <c r="B2991" s="119" t="s">
        <v>1443</v>
      </c>
      <c r="C2991" s="119" t="s">
        <v>195</v>
      </c>
      <c r="D2991" s="119" t="s">
        <v>1447</v>
      </c>
      <c r="E2991" s="119" t="s">
        <v>1228</v>
      </c>
      <c r="F2991" s="119"/>
      <c r="G2991" s="119" t="s">
        <v>1229</v>
      </c>
      <c r="H2991" s="119" t="s">
        <v>1448</v>
      </c>
      <c r="I2991" s="119" t="s">
        <v>194</v>
      </c>
      <c r="J2991" s="119">
        <v>2020</v>
      </c>
      <c r="K2991" s="120">
        <v>100</v>
      </c>
    </row>
    <row r="2992" spans="1:11" x14ac:dyDescent="0.25">
      <c r="A2992" s="119" t="s">
        <v>1442</v>
      </c>
      <c r="B2992" s="119" t="s">
        <v>1443</v>
      </c>
      <c r="C2992" s="119" t="s">
        <v>195</v>
      </c>
      <c r="D2992" s="119" t="s">
        <v>1447</v>
      </c>
      <c r="E2992" s="119" t="s">
        <v>1228</v>
      </c>
      <c r="F2992" s="119"/>
      <c r="G2992" s="119" t="s">
        <v>1229</v>
      </c>
      <c r="H2992" s="119" t="s">
        <v>1448</v>
      </c>
      <c r="I2992" s="119" t="s">
        <v>194</v>
      </c>
      <c r="J2992" s="119">
        <v>2030</v>
      </c>
      <c r="K2992" s="120">
        <v>200</v>
      </c>
    </row>
    <row r="2993" spans="1:11" x14ac:dyDescent="0.25">
      <c r="A2993" s="119" t="s">
        <v>1442</v>
      </c>
      <c r="B2993" s="119" t="s">
        <v>1443</v>
      </c>
      <c r="C2993" s="119" t="s">
        <v>195</v>
      </c>
      <c r="D2993" s="119" t="s">
        <v>1447</v>
      </c>
      <c r="E2993" s="119" t="s">
        <v>1228</v>
      </c>
      <c r="F2993" s="119"/>
      <c r="G2993" s="119" t="s">
        <v>1229</v>
      </c>
      <c r="H2993" s="119" t="s">
        <v>1448</v>
      </c>
      <c r="I2993" s="119" t="s">
        <v>194</v>
      </c>
      <c r="J2993" s="119">
        <v>2040</v>
      </c>
      <c r="K2993" s="120">
        <v>250</v>
      </c>
    </row>
    <row r="2994" spans="1:11" x14ac:dyDescent="0.25">
      <c r="A2994" s="119" t="s">
        <v>1442</v>
      </c>
      <c r="B2994" s="119" t="s">
        <v>1443</v>
      </c>
      <c r="C2994" s="119" t="s">
        <v>195</v>
      </c>
      <c r="D2994" s="119" t="s">
        <v>1447</v>
      </c>
      <c r="E2994" s="119" t="s">
        <v>1228</v>
      </c>
      <c r="F2994" s="119"/>
      <c r="G2994" s="119" t="s">
        <v>1229</v>
      </c>
      <c r="H2994" s="119" t="s">
        <v>1448</v>
      </c>
      <c r="I2994" s="119" t="s">
        <v>194</v>
      </c>
      <c r="J2994" s="119">
        <v>2050</v>
      </c>
      <c r="K2994" s="120">
        <v>300</v>
      </c>
    </row>
    <row r="2995" spans="1:11" x14ac:dyDescent="0.25">
      <c r="A2995" s="119" t="s">
        <v>1442</v>
      </c>
      <c r="B2995" s="119" t="s">
        <v>1443</v>
      </c>
      <c r="C2995" s="119" t="s">
        <v>195</v>
      </c>
      <c r="D2995" s="119" t="s">
        <v>1437</v>
      </c>
      <c r="E2995" s="119" t="s">
        <v>1090</v>
      </c>
      <c r="F2995" s="119"/>
      <c r="G2995" s="119" t="s">
        <v>1232</v>
      </c>
      <c r="H2995" s="119" t="s">
        <v>1448</v>
      </c>
      <c r="I2995" s="119" t="s">
        <v>987</v>
      </c>
      <c r="J2995" s="119">
        <v>2020</v>
      </c>
      <c r="K2995" s="120">
        <v>0.5</v>
      </c>
    </row>
    <row r="2996" spans="1:11" x14ac:dyDescent="0.25">
      <c r="A2996" s="119" t="s">
        <v>1442</v>
      </c>
      <c r="B2996" s="119" t="s">
        <v>1443</v>
      </c>
      <c r="C2996" s="119" t="s">
        <v>195</v>
      </c>
      <c r="D2996" s="119" t="s">
        <v>1437</v>
      </c>
      <c r="E2996" s="119" t="s">
        <v>1090</v>
      </c>
      <c r="F2996" s="119"/>
      <c r="G2996" s="119" t="s">
        <v>1232</v>
      </c>
      <c r="H2996" s="119" t="s">
        <v>1448</v>
      </c>
      <c r="I2996" s="119" t="s">
        <v>987</v>
      </c>
      <c r="J2996" s="119">
        <v>2050</v>
      </c>
      <c r="K2996" s="120">
        <v>0.5</v>
      </c>
    </row>
    <row r="2997" spans="1:11" x14ac:dyDescent="0.25">
      <c r="A2997" s="119" t="s">
        <v>1442</v>
      </c>
      <c r="B2997" s="119" t="s">
        <v>1443</v>
      </c>
      <c r="C2997" s="119" t="s">
        <v>195</v>
      </c>
      <c r="D2997" s="119" t="s">
        <v>1437</v>
      </c>
      <c r="E2997" s="119" t="s">
        <v>1090</v>
      </c>
      <c r="F2997" s="119"/>
      <c r="G2997" s="119" t="s">
        <v>1232</v>
      </c>
      <c r="H2997" s="119" t="s">
        <v>1448</v>
      </c>
      <c r="I2997" s="119" t="s">
        <v>988</v>
      </c>
      <c r="J2997" s="119">
        <v>2020</v>
      </c>
      <c r="K2997" s="120">
        <v>2</v>
      </c>
    </row>
    <row r="2998" spans="1:11" x14ac:dyDescent="0.25">
      <c r="A2998" s="119" t="s">
        <v>1442</v>
      </c>
      <c r="B2998" s="119" t="s">
        <v>1443</v>
      </c>
      <c r="C2998" s="119" t="s">
        <v>195</v>
      </c>
      <c r="D2998" s="119" t="s">
        <v>1437</v>
      </c>
      <c r="E2998" s="119" t="s">
        <v>1090</v>
      </c>
      <c r="F2998" s="119"/>
      <c r="G2998" s="119" t="s">
        <v>1232</v>
      </c>
      <c r="H2998" s="119" t="s">
        <v>1448</v>
      </c>
      <c r="I2998" s="119" t="s">
        <v>988</v>
      </c>
      <c r="J2998" s="119">
        <v>2050</v>
      </c>
      <c r="K2998" s="120">
        <v>1.25</v>
      </c>
    </row>
    <row r="2999" spans="1:11" x14ac:dyDescent="0.25">
      <c r="A2999" s="119" t="s">
        <v>1442</v>
      </c>
      <c r="B2999" s="119" t="s">
        <v>1443</v>
      </c>
      <c r="C2999" s="119" t="s">
        <v>195</v>
      </c>
      <c r="D2999" s="119" t="s">
        <v>1437</v>
      </c>
      <c r="E2999" s="119" t="s">
        <v>1090</v>
      </c>
      <c r="F2999" s="119"/>
      <c r="G2999" s="119" t="s">
        <v>1232</v>
      </c>
      <c r="H2999" s="119" t="s">
        <v>1448</v>
      </c>
      <c r="I2999" s="119" t="s">
        <v>194</v>
      </c>
      <c r="J2999" s="119">
        <v>2015</v>
      </c>
      <c r="K2999" s="120">
        <v>65</v>
      </c>
    </row>
    <row r="3000" spans="1:11" x14ac:dyDescent="0.25">
      <c r="A3000" s="119" t="s">
        <v>1442</v>
      </c>
      <c r="B3000" s="119" t="s">
        <v>1443</v>
      </c>
      <c r="C3000" s="119" t="s">
        <v>195</v>
      </c>
      <c r="D3000" s="119" t="s">
        <v>1437</v>
      </c>
      <c r="E3000" s="119" t="s">
        <v>1090</v>
      </c>
      <c r="F3000" s="119"/>
      <c r="G3000" s="119" t="s">
        <v>1232</v>
      </c>
      <c r="H3000" s="119" t="s">
        <v>1448</v>
      </c>
      <c r="I3000" s="119" t="s">
        <v>194</v>
      </c>
      <c r="J3000" s="119">
        <v>2020</v>
      </c>
      <c r="K3000" s="120">
        <v>65</v>
      </c>
    </row>
    <row r="3001" spans="1:11" x14ac:dyDescent="0.25">
      <c r="A3001" s="119" t="s">
        <v>1442</v>
      </c>
      <c r="B3001" s="119" t="s">
        <v>1443</v>
      </c>
      <c r="C3001" s="119" t="s">
        <v>195</v>
      </c>
      <c r="D3001" s="119" t="s">
        <v>1437</v>
      </c>
      <c r="E3001" s="119" t="s">
        <v>1090</v>
      </c>
      <c r="F3001" s="119"/>
      <c r="G3001" s="119" t="s">
        <v>1232</v>
      </c>
      <c r="H3001" s="119" t="s">
        <v>1448</v>
      </c>
      <c r="I3001" s="119" t="s">
        <v>194</v>
      </c>
      <c r="J3001" s="119">
        <v>2030</v>
      </c>
      <c r="K3001" s="120">
        <v>130</v>
      </c>
    </row>
    <row r="3002" spans="1:11" x14ac:dyDescent="0.25">
      <c r="A3002" s="119" t="s">
        <v>1442</v>
      </c>
      <c r="B3002" s="119" t="s">
        <v>1443</v>
      </c>
      <c r="C3002" s="119" t="s">
        <v>195</v>
      </c>
      <c r="D3002" s="119" t="s">
        <v>1437</v>
      </c>
      <c r="E3002" s="119" t="s">
        <v>1090</v>
      </c>
      <c r="F3002" s="119"/>
      <c r="G3002" s="119" t="s">
        <v>1232</v>
      </c>
      <c r="H3002" s="119" t="s">
        <v>1448</v>
      </c>
      <c r="I3002" s="119" t="s">
        <v>194</v>
      </c>
      <c r="J3002" s="119">
        <v>2040</v>
      </c>
      <c r="K3002" s="120">
        <v>165</v>
      </c>
    </row>
    <row r="3003" spans="1:11" x14ac:dyDescent="0.25">
      <c r="A3003" s="119" t="s">
        <v>1442</v>
      </c>
      <c r="B3003" s="119" t="s">
        <v>1443</v>
      </c>
      <c r="C3003" s="119" t="s">
        <v>195</v>
      </c>
      <c r="D3003" s="119" t="s">
        <v>1437</v>
      </c>
      <c r="E3003" s="119" t="s">
        <v>1090</v>
      </c>
      <c r="F3003" s="119"/>
      <c r="G3003" s="119" t="s">
        <v>1232</v>
      </c>
      <c r="H3003" s="119" t="s">
        <v>1448</v>
      </c>
      <c r="I3003" s="119" t="s">
        <v>194</v>
      </c>
      <c r="J3003" s="119">
        <v>2050</v>
      </c>
      <c r="K3003" s="120">
        <v>195</v>
      </c>
    </row>
    <row r="3004" spans="1:11" x14ac:dyDescent="0.25">
      <c r="A3004" s="119" t="s">
        <v>1442</v>
      </c>
      <c r="B3004" s="119" t="s">
        <v>1443</v>
      </c>
      <c r="C3004" s="119" t="s">
        <v>233</v>
      </c>
      <c r="D3004" s="119" t="s">
        <v>1234</v>
      </c>
      <c r="E3004" s="119" t="s">
        <v>1074</v>
      </c>
      <c r="F3004" s="119"/>
      <c r="G3004" s="119"/>
      <c r="H3004" s="119"/>
      <c r="I3004" s="119" t="s">
        <v>194</v>
      </c>
      <c r="J3004" s="119">
        <v>2015</v>
      </c>
      <c r="K3004" s="120">
        <v>25</v>
      </c>
    </row>
    <row r="3005" spans="1:11" x14ac:dyDescent="0.25">
      <c r="A3005" s="119" t="s">
        <v>1442</v>
      </c>
      <c r="B3005" s="119" t="s">
        <v>1443</v>
      </c>
      <c r="C3005" s="119" t="s">
        <v>233</v>
      </c>
      <c r="D3005" s="119" t="s">
        <v>1234</v>
      </c>
      <c r="E3005" s="119" t="s">
        <v>1074</v>
      </c>
      <c r="F3005" s="119"/>
      <c r="G3005" s="119"/>
      <c r="H3005" s="119"/>
      <c r="I3005" s="119" t="s">
        <v>194</v>
      </c>
      <c r="J3005" s="119">
        <v>2020</v>
      </c>
      <c r="K3005" s="120">
        <v>25</v>
      </c>
    </row>
    <row r="3006" spans="1:11" x14ac:dyDescent="0.25">
      <c r="A3006" s="119" t="s">
        <v>1442</v>
      </c>
      <c r="B3006" s="119" t="s">
        <v>1443</v>
      </c>
      <c r="C3006" s="119" t="s">
        <v>233</v>
      </c>
      <c r="D3006" s="119" t="s">
        <v>1234</v>
      </c>
      <c r="E3006" s="119" t="s">
        <v>1074</v>
      </c>
      <c r="F3006" s="119"/>
      <c r="G3006" s="119"/>
      <c r="H3006" s="119"/>
      <c r="I3006" s="119" t="s">
        <v>194</v>
      </c>
      <c r="J3006" s="119">
        <v>2030</v>
      </c>
      <c r="K3006" s="120">
        <v>25</v>
      </c>
    </row>
    <row r="3007" spans="1:11" x14ac:dyDescent="0.25">
      <c r="A3007" s="119" t="s">
        <v>1442</v>
      </c>
      <c r="B3007" s="119" t="s">
        <v>1443</v>
      </c>
      <c r="C3007" s="119" t="s">
        <v>233</v>
      </c>
      <c r="D3007" s="119" t="s">
        <v>1234</v>
      </c>
      <c r="E3007" s="119" t="s">
        <v>1074</v>
      </c>
      <c r="F3007" s="119"/>
      <c r="G3007" s="119"/>
      <c r="H3007" s="119"/>
      <c r="I3007" s="119" t="s">
        <v>194</v>
      </c>
      <c r="J3007" s="119">
        <v>2040</v>
      </c>
      <c r="K3007" s="120">
        <v>25</v>
      </c>
    </row>
    <row r="3008" spans="1:11" x14ac:dyDescent="0.25">
      <c r="A3008" s="119" t="s">
        <v>1442</v>
      </c>
      <c r="B3008" s="119" t="s">
        <v>1443</v>
      </c>
      <c r="C3008" s="119" t="s">
        <v>233</v>
      </c>
      <c r="D3008" s="119" t="s">
        <v>1234</v>
      </c>
      <c r="E3008" s="119" t="s">
        <v>1074</v>
      </c>
      <c r="F3008" s="119"/>
      <c r="G3008" s="119"/>
      <c r="H3008" s="119"/>
      <c r="I3008" s="119" t="s">
        <v>194</v>
      </c>
      <c r="J3008" s="119">
        <v>2050</v>
      </c>
      <c r="K3008" s="120">
        <v>25</v>
      </c>
    </row>
    <row r="3009" spans="1:11" x14ac:dyDescent="0.25">
      <c r="A3009" s="119" t="s">
        <v>1442</v>
      </c>
      <c r="B3009" s="119" t="s">
        <v>1443</v>
      </c>
      <c r="C3009" s="119" t="s">
        <v>233</v>
      </c>
      <c r="D3009" s="119" t="s">
        <v>1328</v>
      </c>
      <c r="E3009" s="119" t="s">
        <v>1074</v>
      </c>
      <c r="F3009" s="119"/>
      <c r="G3009" s="119"/>
      <c r="H3009" s="119"/>
      <c r="I3009" s="119" t="s">
        <v>194</v>
      </c>
      <c r="J3009" s="119">
        <v>2015</v>
      </c>
      <c r="K3009" s="120">
        <v>75</v>
      </c>
    </row>
    <row r="3010" spans="1:11" x14ac:dyDescent="0.25">
      <c r="A3010" s="119" t="s">
        <v>1442</v>
      </c>
      <c r="B3010" s="119" t="s">
        <v>1443</v>
      </c>
      <c r="C3010" s="119" t="s">
        <v>233</v>
      </c>
      <c r="D3010" s="119" t="s">
        <v>1328</v>
      </c>
      <c r="E3010" s="119" t="s">
        <v>1074</v>
      </c>
      <c r="F3010" s="119"/>
      <c r="G3010" s="119"/>
      <c r="H3010" s="119"/>
      <c r="I3010" s="119" t="s">
        <v>194</v>
      </c>
      <c r="J3010" s="119">
        <v>2020</v>
      </c>
      <c r="K3010" s="120">
        <v>75</v>
      </c>
    </row>
    <row r="3011" spans="1:11" x14ac:dyDescent="0.25">
      <c r="A3011" s="119" t="s">
        <v>1442</v>
      </c>
      <c r="B3011" s="119" t="s">
        <v>1443</v>
      </c>
      <c r="C3011" s="119" t="s">
        <v>233</v>
      </c>
      <c r="D3011" s="119" t="s">
        <v>1328</v>
      </c>
      <c r="E3011" s="119" t="s">
        <v>1074</v>
      </c>
      <c r="F3011" s="119"/>
      <c r="G3011" s="119"/>
      <c r="H3011" s="119"/>
      <c r="I3011" s="119" t="s">
        <v>194</v>
      </c>
      <c r="J3011" s="119">
        <v>2030</v>
      </c>
      <c r="K3011" s="120">
        <v>75</v>
      </c>
    </row>
    <row r="3012" spans="1:11" x14ac:dyDescent="0.25">
      <c r="A3012" s="119" t="s">
        <v>1442</v>
      </c>
      <c r="B3012" s="119" t="s">
        <v>1443</v>
      </c>
      <c r="C3012" s="119" t="s">
        <v>233</v>
      </c>
      <c r="D3012" s="119" t="s">
        <v>1328</v>
      </c>
      <c r="E3012" s="119" t="s">
        <v>1074</v>
      </c>
      <c r="F3012" s="119"/>
      <c r="G3012" s="119"/>
      <c r="H3012" s="119"/>
      <c r="I3012" s="119" t="s">
        <v>194</v>
      </c>
      <c r="J3012" s="119">
        <v>2040</v>
      </c>
      <c r="K3012" s="120">
        <v>75</v>
      </c>
    </row>
    <row r="3013" spans="1:11" x14ac:dyDescent="0.25">
      <c r="A3013" s="119" t="s">
        <v>1442</v>
      </c>
      <c r="B3013" s="119" t="s">
        <v>1443</v>
      </c>
      <c r="C3013" s="119" t="s">
        <v>233</v>
      </c>
      <c r="D3013" s="119" t="s">
        <v>1328</v>
      </c>
      <c r="E3013" s="119" t="s">
        <v>1074</v>
      </c>
      <c r="F3013" s="119"/>
      <c r="G3013" s="119"/>
      <c r="H3013" s="119"/>
      <c r="I3013" s="119" t="s">
        <v>194</v>
      </c>
      <c r="J3013" s="119">
        <v>2050</v>
      </c>
      <c r="K3013" s="120">
        <v>75</v>
      </c>
    </row>
    <row r="3014" spans="1:11" x14ac:dyDescent="0.25">
      <c r="A3014" s="119" t="s">
        <v>1442</v>
      </c>
      <c r="B3014" s="119" t="s">
        <v>1443</v>
      </c>
      <c r="C3014" s="119" t="s">
        <v>233</v>
      </c>
      <c r="D3014" s="119" t="s">
        <v>1449</v>
      </c>
      <c r="E3014" s="119" t="s">
        <v>1238</v>
      </c>
      <c r="F3014" s="119"/>
      <c r="G3014" s="119" t="s">
        <v>1396</v>
      </c>
      <c r="H3014" s="119">
        <v>1</v>
      </c>
      <c r="I3014" s="119" t="s">
        <v>987</v>
      </c>
      <c r="J3014" s="119">
        <v>2020</v>
      </c>
      <c r="K3014" s="120">
        <v>0.9</v>
      </c>
    </row>
    <row r="3015" spans="1:11" x14ac:dyDescent="0.25">
      <c r="A3015" s="119" t="s">
        <v>1442</v>
      </c>
      <c r="B3015" s="119" t="s">
        <v>1443</v>
      </c>
      <c r="C3015" s="119" t="s">
        <v>233</v>
      </c>
      <c r="D3015" s="119" t="s">
        <v>1449</v>
      </c>
      <c r="E3015" s="119" t="s">
        <v>1238</v>
      </c>
      <c r="F3015" s="119"/>
      <c r="G3015" s="119" t="s">
        <v>1396</v>
      </c>
      <c r="H3015" s="119">
        <v>1</v>
      </c>
      <c r="I3015" s="119" t="s">
        <v>987</v>
      </c>
      <c r="J3015" s="119">
        <v>2050</v>
      </c>
      <c r="K3015" s="120">
        <v>0.9</v>
      </c>
    </row>
    <row r="3016" spans="1:11" x14ac:dyDescent="0.25">
      <c r="A3016" s="119" t="s">
        <v>1442</v>
      </c>
      <c r="B3016" s="119" t="s">
        <v>1443</v>
      </c>
      <c r="C3016" s="119" t="s">
        <v>233</v>
      </c>
      <c r="D3016" s="119" t="s">
        <v>1449</v>
      </c>
      <c r="E3016" s="119" t="s">
        <v>1238</v>
      </c>
      <c r="F3016" s="119"/>
      <c r="G3016" s="119" t="s">
        <v>1396</v>
      </c>
      <c r="H3016" s="119">
        <v>1</v>
      </c>
      <c r="I3016" s="119" t="s">
        <v>988</v>
      </c>
      <c r="J3016" s="119">
        <v>2020</v>
      </c>
      <c r="K3016" s="120">
        <v>1.1000000000000001</v>
      </c>
    </row>
    <row r="3017" spans="1:11" x14ac:dyDescent="0.25">
      <c r="A3017" s="119" t="s">
        <v>1442</v>
      </c>
      <c r="B3017" s="119" t="s">
        <v>1443</v>
      </c>
      <c r="C3017" s="119" t="s">
        <v>233</v>
      </c>
      <c r="D3017" s="119" t="s">
        <v>1449</v>
      </c>
      <c r="E3017" s="119" t="s">
        <v>1238</v>
      </c>
      <c r="F3017" s="119"/>
      <c r="G3017" s="119" t="s">
        <v>1396</v>
      </c>
      <c r="H3017" s="119">
        <v>1</v>
      </c>
      <c r="I3017" s="119" t="s">
        <v>988</v>
      </c>
      <c r="J3017" s="119">
        <v>2050</v>
      </c>
      <c r="K3017" s="120">
        <v>1.1000000000000001</v>
      </c>
    </row>
    <row r="3018" spans="1:11" x14ac:dyDescent="0.25">
      <c r="A3018" s="119" t="s">
        <v>1442</v>
      </c>
      <c r="B3018" s="119" t="s">
        <v>1443</v>
      </c>
      <c r="C3018" s="119" t="s">
        <v>233</v>
      </c>
      <c r="D3018" s="119" t="s">
        <v>1449</v>
      </c>
      <c r="E3018" s="119" t="s">
        <v>1238</v>
      </c>
      <c r="F3018" s="119"/>
      <c r="G3018" s="119" t="s">
        <v>1396</v>
      </c>
      <c r="H3018" s="119">
        <v>1</v>
      </c>
      <c r="I3018" s="119" t="s">
        <v>194</v>
      </c>
      <c r="J3018" s="119">
        <v>2015</v>
      </c>
      <c r="K3018" s="120">
        <v>5.8422590068159683E-2</v>
      </c>
    </row>
    <row r="3019" spans="1:11" x14ac:dyDescent="0.25">
      <c r="A3019" s="119" t="s">
        <v>1442</v>
      </c>
      <c r="B3019" s="119" t="s">
        <v>1443</v>
      </c>
      <c r="C3019" s="119" t="s">
        <v>233</v>
      </c>
      <c r="D3019" s="119" t="s">
        <v>1449</v>
      </c>
      <c r="E3019" s="119" t="s">
        <v>1238</v>
      </c>
      <c r="F3019" s="119"/>
      <c r="G3019" s="119" t="s">
        <v>1396</v>
      </c>
      <c r="H3019" s="119">
        <v>1</v>
      </c>
      <c r="I3019" s="119" t="s">
        <v>194</v>
      </c>
      <c r="J3019" s="119">
        <v>2020</v>
      </c>
      <c r="K3019" s="120">
        <v>5.8422590068159683E-2</v>
      </c>
    </row>
    <row r="3020" spans="1:11" x14ac:dyDescent="0.25">
      <c r="A3020" s="119" t="s">
        <v>1442</v>
      </c>
      <c r="B3020" s="119" t="s">
        <v>1443</v>
      </c>
      <c r="C3020" s="119" t="s">
        <v>233</v>
      </c>
      <c r="D3020" s="119" t="s">
        <v>1449</v>
      </c>
      <c r="E3020" s="119" t="s">
        <v>1238</v>
      </c>
      <c r="F3020" s="119"/>
      <c r="G3020" s="119" t="s">
        <v>1396</v>
      </c>
      <c r="H3020" s="119">
        <v>1</v>
      </c>
      <c r="I3020" s="119" t="s">
        <v>194</v>
      </c>
      <c r="J3020" s="119">
        <v>2030</v>
      </c>
      <c r="K3020" s="120">
        <v>3.8948393378773129E-2</v>
      </c>
    </row>
    <row r="3021" spans="1:11" x14ac:dyDescent="0.25">
      <c r="A3021" s="119" t="s">
        <v>1442</v>
      </c>
      <c r="B3021" s="119" t="s">
        <v>1443</v>
      </c>
      <c r="C3021" s="119" t="s">
        <v>233</v>
      </c>
      <c r="D3021" s="119" t="s">
        <v>1449</v>
      </c>
      <c r="E3021" s="119" t="s">
        <v>1238</v>
      </c>
      <c r="F3021" s="119"/>
      <c r="G3021" s="119" t="s">
        <v>1396</v>
      </c>
      <c r="H3021" s="119">
        <v>1</v>
      </c>
      <c r="I3021" s="119" t="s">
        <v>194</v>
      </c>
      <c r="J3021" s="119">
        <v>2040</v>
      </c>
      <c r="K3021" s="120">
        <v>3.8358266206367467E-2</v>
      </c>
    </row>
    <row r="3022" spans="1:11" x14ac:dyDescent="0.25">
      <c r="A3022" s="119" t="s">
        <v>1442</v>
      </c>
      <c r="B3022" s="119" t="s">
        <v>1443</v>
      </c>
      <c r="C3022" s="119" t="s">
        <v>233</v>
      </c>
      <c r="D3022" s="119" t="s">
        <v>1449</v>
      </c>
      <c r="E3022" s="119" t="s">
        <v>1238</v>
      </c>
      <c r="F3022" s="119"/>
      <c r="G3022" s="119" t="s">
        <v>1396</v>
      </c>
      <c r="H3022" s="119">
        <v>1</v>
      </c>
      <c r="I3022" s="119" t="s">
        <v>194</v>
      </c>
      <c r="J3022" s="119">
        <v>2050</v>
      </c>
      <c r="K3022" s="120">
        <v>3.8948393378773122E-2</v>
      </c>
    </row>
    <row r="3023" spans="1:11" x14ac:dyDescent="0.25">
      <c r="A3023" s="119" t="s">
        <v>1442</v>
      </c>
      <c r="B3023" s="119" t="s">
        <v>1443</v>
      </c>
      <c r="C3023" s="119" t="s">
        <v>233</v>
      </c>
      <c r="D3023" s="119" t="s">
        <v>1450</v>
      </c>
      <c r="E3023" s="119" t="s">
        <v>1406</v>
      </c>
      <c r="F3023" s="119"/>
      <c r="G3023" s="119" t="s">
        <v>344</v>
      </c>
      <c r="H3023" s="119" t="s">
        <v>1451</v>
      </c>
      <c r="I3023" s="119" t="s">
        <v>987</v>
      </c>
      <c r="J3023" s="119">
        <v>2020</v>
      </c>
      <c r="K3023" s="120">
        <v>0.5</v>
      </c>
    </row>
    <row r="3024" spans="1:11" x14ac:dyDescent="0.25">
      <c r="A3024" s="119" t="s">
        <v>1442</v>
      </c>
      <c r="B3024" s="119" t="s">
        <v>1443</v>
      </c>
      <c r="C3024" s="119" t="s">
        <v>233</v>
      </c>
      <c r="D3024" s="119" t="s">
        <v>1450</v>
      </c>
      <c r="E3024" s="119" t="s">
        <v>1406</v>
      </c>
      <c r="F3024" s="119"/>
      <c r="G3024" s="119" t="s">
        <v>344</v>
      </c>
      <c r="H3024" s="119" t="s">
        <v>1451</v>
      </c>
      <c r="I3024" s="119" t="s">
        <v>987</v>
      </c>
      <c r="J3024" s="119">
        <v>2050</v>
      </c>
      <c r="K3024" s="120">
        <v>0.8</v>
      </c>
    </row>
    <row r="3025" spans="1:11" x14ac:dyDescent="0.25">
      <c r="A3025" s="119" t="s">
        <v>1442</v>
      </c>
      <c r="B3025" s="119" t="s">
        <v>1443</v>
      </c>
      <c r="C3025" s="119" t="s">
        <v>233</v>
      </c>
      <c r="D3025" s="119" t="s">
        <v>1450</v>
      </c>
      <c r="E3025" s="119" t="s">
        <v>1406</v>
      </c>
      <c r="F3025" s="119"/>
      <c r="G3025" s="119" t="s">
        <v>344</v>
      </c>
      <c r="H3025" s="119" t="s">
        <v>1451</v>
      </c>
      <c r="I3025" s="119" t="s">
        <v>988</v>
      </c>
      <c r="J3025" s="119">
        <v>2020</v>
      </c>
      <c r="K3025" s="120">
        <v>1</v>
      </c>
    </row>
    <row r="3026" spans="1:11" x14ac:dyDescent="0.25">
      <c r="A3026" s="119" t="s">
        <v>1442</v>
      </c>
      <c r="B3026" s="119" t="s">
        <v>1443</v>
      </c>
      <c r="C3026" s="119" t="s">
        <v>233</v>
      </c>
      <c r="D3026" s="119" t="s">
        <v>1450</v>
      </c>
      <c r="E3026" s="119" t="s">
        <v>1406</v>
      </c>
      <c r="F3026" s="119"/>
      <c r="G3026" s="119" t="s">
        <v>344</v>
      </c>
      <c r="H3026" s="119" t="s">
        <v>1451</v>
      </c>
      <c r="I3026" s="119" t="s">
        <v>988</v>
      </c>
      <c r="J3026" s="119">
        <v>2050</v>
      </c>
      <c r="K3026" s="120">
        <v>1.2</v>
      </c>
    </row>
    <row r="3027" spans="1:11" x14ac:dyDescent="0.25">
      <c r="A3027" s="119" t="s">
        <v>1442</v>
      </c>
      <c r="B3027" s="119" t="s">
        <v>1443</v>
      </c>
      <c r="C3027" s="119" t="s">
        <v>233</v>
      </c>
      <c r="D3027" s="119" t="s">
        <v>1450</v>
      </c>
      <c r="E3027" s="119" t="s">
        <v>1406</v>
      </c>
      <c r="F3027" s="119"/>
      <c r="G3027" s="119" t="s">
        <v>344</v>
      </c>
      <c r="H3027" s="119" t="s">
        <v>1451</v>
      </c>
      <c r="I3027" s="119" t="s">
        <v>194</v>
      </c>
      <c r="J3027" s="119">
        <v>2015</v>
      </c>
      <c r="K3027" s="120">
        <v>5.2580331061343726</v>
      </c>
    </row>
    <row r="3028" spans="1:11" x14ac:dyDescent="0.25">
      <c r="A3028" s="119" t="s">
        <v>1442</v>
      </c>
      <c r="B3028" s="119" t="s">
        <v>1443</v>
      </c>
      <c r="C3028" s="119" t="s">
        <v>233</v>
      </c>
      <c r="D3028" s="119" t="s">
        <v>1450</v>
      </c>
      <c r="E3028" s="119" t="s">
        <v>1406</v>
      </c>
      <c r="F3028" s="119"/>
      <c r="G3028" s="119" t="s">
        <v>344</v>
      </c>
      <c r="H3028" s="119" t="s">
        <v>1451</v>
      </c>
      <c r="I3028" s="119" t="s">
        <v>194</v>
      </c>
      <c r="J3028" s="119">
        <v>2020</v>
      </c>
      <c r="K3028" s="120">
        <v>5.2580331061343726</v>
      </c>
    </row>
    <row r="3029" spans="1:11" x14ac:dyDescent="0.25">
      <c r="A3029" s="119" t="s">
        <v>1442</v>
      </c>
      <c r="B3029" s="119" t="s">
        <v>1443</v>
      </c>
      <c r="C3029" s="119" t="s">
        <v>233</v>
      </c>
      <c r="D3029" s="119" t="s">
        <v>1450</v>
      </c>
      <c r="E3029" s="119" t="s">
        <v>1406</v>
      </c>
      <c r="F3029" s="119"/>
      <c r="G3029" s="119" t="s">
        <v>344</v>
      </c>
      <c r="H3029" s="119" t="s">
        <v>1451</v>
      </c>
      <c r="I3029" s="119" t="s">
        <v>194</v>
      </c>
      <c r="J3029" s="119">
        <v>2030</v>
      </c>
      <c r="K3029" s="120">
        <v>2.9211295034079838</v>
      </c>
    </row>
    <row r="3030" spans="1:11" x14ac:dyDescent="0.25">
      <c r="A3030" s="119" t="s">
        <v>1442</v>
      </c>
      <c r="B3030" s="119" t="s">
        <v>1443</v>
      </c>
      <c r="C3030" s="119" t="s">
        <v>233</v>
      </c>
      <c r="D3030" s="119" t="s">
        <v>1450</v>
      </c>
      <c r="E3030" s="119" t="s">
        <v>1406</v>
      </c>
      <c r="F3030" s="119"/>
      <c r="G3030" s="119" t="s">
        <v>344</v>
      </c>
      <c r="H3030" s="119" t="s">
        <v>1451</v>
      </c>
      <c r="I3030" s="119" t="s">
        <v>194</v>
      </c>
      <c r="J3030" s="119">
        <v>2040</v>
      </c>
      <c r="K3030" s="120">
        <v>2.1212121212121211</v>
      </c>
    </row>
    <row r="3031" spans="1:11" x14ac:dyDescent="0.25">
      <c r="A3031" s="119" t="s">
        <v>1442</v>
      </c>
      <c r="B3031" s="119" t="s">
        <v>1443</v>
      </c>
      <c r="C3031" s="119" t="s">
        <v>233</v>
      </c>
      <c r="D3031" s="119" t="s">
        <v>1450</v>
      </c>
      <c r="E3031" s="119" t="s">
        <v>1406</v>
      </c>
      <c r="F3031" s="119"/>
      <c r="G3031" s="119" t="s">
        <v>344</v>
      </c>
      <c r="H3031" s="119" t="s">
        <v>1451</v>
      </c>
      <c r="I3031" s="119" t="s">
        <v>194</v>
      </c>
      <c r="J3031" s="119">
        <v>2050</v>
      </c>
      <c r="K3031" s="120">
        <v>1.4605647517039919</v>
      </c>
    </row>
    <row r="3032" spans="1:11" x14ac:dyDescent="0.25">
      <c r="A3032" s="119" t="s">
        <v>1442</v>
      </c>
      <c r="B3032" s="119" t="s">
        <v>1443</v>
      </c>
      <c r="C3032" s="119" t="s">
        <v>233</v>
      </c>
      <c r="D3032" s="119" t="s">
        <v>1452</v>
      </c>
      <c r="E3032" s="119" t="s">
        <v>1453</v>
      </c>
      <c r="F3032" s="119"/>
      <c r="G3032" s="119"/>
      <c r="H3032" s="119"/>
      <c r="I3032" s="119" t="s">
        <v>194</v>
      </c>
      <c r="J3032" s="119">
        <v>2015</v>
      </c>
      <c r="K3032" s="120">
        <v>0</v>
      </c>
    </row>
    <row r="3033" spans="1:11" x14ac:dyDescent="0.25">
      <c r="A3033" s="119" t="s">
        <v>1442</v>
      </c>
      <c r="B3033" s="119" t="s">
        <v>1443</v>
      </c>
      <c r="C3033" s="119" t="s">
        <v>233</v>
      </c>
      <c r="D3033" s="119" t="s">
        <v>1452</v>
      </c>
      <c r="E3033" s="119" t="s">
        <v>1453</v>
      </c>
      <c r="F3033" s="119"/>
      <c r="G3033" s="119"/>
      <c r="H3033" s="119"/>
      <c r="I3033" s="119" t="s">
        <v>194</v>
      </c>
      <c r="J3033" s="119">
        <v>2020</v>
      </c>
      <c r="K3033" s="120">
        <v>0</v>
      </c>
    </row>
    <row r="3034" spans="1:11" x14ac:dyDescent="0.25">
      <c r="A3034" s="119" t="s">
        <v>1442</v>
      </c>
      <c r="B3034" s="119" t="s">
        <v>1443</v>
      </c>
      <c r="C3034" s="119" t="s">
        <v>233</v>
      </c>
      <c r="D3034" s="119" t="s">
        <v>1452</v>
      </c>
      <c r="E3034" s="119" t="s">
        <v>1453</v>
      </c>
      <c r="F3034" s="119"/>
      <c r="G3034" s="119"/>
      <c r="H3034" s="119"/>
      <c r="I3034" s="119" t="s">
        <v>194</v>
      </c>
      <c r="J3034" s="119">
        <v>2030</v>
      </c>
      <c r="K3034" s="120">
        <v>0</v>
      </c>
    </row>
    <row r="3035" spans="1:11" x14ac:dyDescent="0.25">
      <c r="A3035" s="119" t="s">
        <v>1442</v>
      </c>
      <c r="B3035" s="119" t="s">
        <v>1443</v>
      </c>
      <c r="C3035" s="119" t="s">
        <v>233</v>
      </c>
      <c r="D3035" s="119" t="s">
        <v>1452</v>
      </c>
      <c r="E3035" s="119" t="s">
        <v>1453</v>
      </c>
      <c r="F3035" s="119"/>
      <c r="G3035" s="119"/>
      <c r="H3035" s="119"/>
      <c r="I3035" s="119" t="s">
        <v>194</v>
      </c>
      <c r="J3035" s="119">
        <v>2050</v>
      </c>
      <c r="K3035" s="120">
        <v>0</v>
      </c>
    </row>
    <row r="3036" spans="1:11" x14ac:dyDescent="0.25">
      <c r="A3036" s="119" t="s">
        <v>1442</v>
      </c>
      <c r="B3036" s="119" t="s">
        <v>1443</v>
      </c>
      <c r="C3036" s="119" t="s">
        <v>233</v>
      </c>
      <c r="D3036" s="119" t="s">
        <v>1454</v>
      </c>
      <c r="E3036" s="119" t="s">
        <v>1338</v>
      </c>
      <c r="F3036" s="119"/>
      <c r="G3036" s="119" t="s">
        <v>1455</v>
      </c>
      <c r="H3036" s="119">
        <v>1</v>
      </c>
      <c r="I3036" s="119" t="s">
        <v>987</v>
      </c>
      <c r="J3036" s="119">
        <v>2020</v>
      </c>
      <c r="K3036" s="120">
        <v>0.9</v>
      </c>
    </row>
    <row r="3037" spans="1:11" x14ac:dyDescent="0.25">
      <c r="A3037" s="119" t="s">
        <v>1442</v>
      </c>
      <c r="B3037" s="119" t="s">
        <v>1443</v>
      </c>
      <c r="C3037" s="119" t="s">
        <v>233</v>
      </c>
      <c r="D3037" s="119" t="s">
        <v>1454</v>
      </c>
      <c r="E3037" s="119" t="s">
        <v>1338</v>
      </c>
      <c r="F3037" s="119"/>
      <c r="G3037" s="119" t="s">
        <v>1455</v>
      </c>
      <c r="H3037" s="119">
        <v>1</v>
      </c>
      <c r="I3037" s="119" t="s">
        <v>987</v>
      </c>
      <c r="J3037" s="119">
        <v>2050</v>
      </c>
      <c r="K3037" s="120">
        <v>0.9</v>
      </c>
    </row>
    <row r="3038" spans="1:11" x14ac:dyDescent="0.25">
      <c r="A3038" s="119" t="s">
        <v>1442</v>
      </c>
      <c r="B3038" s="119" t="s">
        <v>1443</v>
      </c>
      <c r="C3038" s="119" t="s">
        <v>233</v>
      </c>
      <c r="D3038" s="119" t="s">
        <v>1454</v>
      </c>
      <c r="E3038" s="119" t="s">
        <v>1338</v>
      </c>
      <c r="F3038" s="119"/>
      <c r="G3038" s="119" t="s">
        <v>1455</v>
      </c>
      <c r="H3038" s="119">
        <v>1</v>
      </c>
      <c r="I3038" s="119" t="s">
        <v>988</v>
      </c>
      <c r="J3038" s="119">
        <v>2020</v>
      </c>
      <c r="K3038" s="120">
        <v>1.1000000000000001</v>
      </c>
    </row>
    <row r="3039" spans="1:11" x14ac:dyDescent="0.25">
      <c r="A3039" s="119" t="s">
        <v>1442</v>
      </c>
      <c r="B3039" s="119" t="s">
        <v>1443</v>
      </c>
      <c r="C3039" s="119" t="s">
        <v>233</v>
      </c>
      <c r="D3039" s="119" t="s">
        <v>1454</v>
      </c>
      <c r="E3039" s="119" t="s">
        <v>1338</v>
      </c>
      <c r="F3039" s="119"/>
      <c r="G3039" s="119" t="s">
        <v>1455</v>
      </c>
      <c r="H3039" s="119">
        <v>1</v>
      </c>
      <c r="I3039" s="119" t="s">
        <v>988</v>
      </c>
      <c r="J3039" s="119">
        <v>2050</v>
      </c>
      <c r="K3039" s="120">
        <v>1.1000000000000001</v>
      </c>
    </row>
    <row r="3040" spans="1:11" x14ac:dyDescent="0.25">
      <c r="A3040" s="119" t="s">
        <v>1442</v>
      </c>
      <c r="B3040" s="119" t="s">
        <v>1443</v>
      </c>
      <c r="C3040" s="119" t="s">
        <v>233</v>
      </c>
      <c r="D3040" s="119" t="s">
        <v>1454</v>
      </c>
      <c r="E3040" s="119" t="s">
        <v>1338</v>
      </c>
      <c r="F3040" s="119"/>
      <c r="G3040" s="119" t="s">
        <v>1455</v>
      </c>
      <c r="H3040" s="119">
        <v>1</v>
      </c>
      <c r="I3040" s="119" t="s">
        <v>194</v>
      </c>
      <c r="J3040" s="119">
        <v>2015</v>
      </c>
      <c r="K3040" s="120">
        <v>20.404307576043831</v>
      </c>
    </row>
    <row r="3041" spans="1:11" x14ac:dyDescent="0.25">
      <c r="A3041" s="119" t="s">
        <v>1442</v>
      </c>
      <c r="B3041" s="119" t="s">
        <v>1443</v>
      </c>
      <c r="C3041" s="119" t="s">
        <v>233</v>
      </c>
      <c r="D3041" s="119" t="s">
        <v>1454</v>
      </c>
      <c r="E3041" s="119" t="s">
        <v>1338</v>
      </c>
      <c r="F3041" s="119"/>
      <c r="G3041" s="119" t="s">
        <v>1455</v>
      </c>
      <c r="H3041" s="119">
        <v>1</v>
      </c>
      <c r="I3041" s="119" t="s">
        <v>194</v>
      </c>
      <c r="J3041" s="119">
        <v>2020</v>
      </c>
      <c r="K3041" s="120">
        <v>20.404307576043831</v>
      </c>
    </row>
    <row r="3042" spans="1:11" x14ac:dyDescent="0.25">
      <c r="A3042" s="119" t="s">
        <v>1442</v>
      </c>
      <c r="B3042" s="119" t="s">
        <v>1443</v>
      </c>
      <c r="C3042" s="119" t="s">
        <v>233</v>
      </c>
      <c r="D3042" s="119" t="s">
        <v>1454</v>
      </c>
      <c r="E3042" s="119" t="s">
        <v>1338</v>
      </c>
      <c r="F3042" s="119"/>
      <c r="G3042" s="119" t="s">
        <v>1455</v>
      </c>
      <c r="H3042" s="119">
        <v>1</v>
      </c>
      <c r="I3042" s="119" t="s">
        <v>194</v>
      </c>
      <c r="J3042" s="119">
        <v>2030</v>
      </c>
      <c r="K3042" s="120">
        <v>13.60287171736255</v>
      </c>
    </row>
    <row r="3043" spans="1:11" x14ac:dyDescent="0.25">
      <c r="A3043" s="119" t="s">
        <v>1442</v>
      </c>
      <c r="B3043" s="119" t="s">
        <v>1443</v>
      </c>
      <c r="C3043" s="119" t="s">
        <v>233</v>
      </c>
      <c r="D3043" s="119" t="s">
        <v>1454</v>
      </c>
      <c r="E3043" s="119" t="s">
        <v>1338</v>
      </c>
      <c r="F3043" s="119"/>
      <c r="G3043" s="119" t="s">
        <v>1455</v>
      </c>
      <c r="H3043" s="119">
        <v>1</v>
      </c>
      <c r="I3043" s="119" t="s">
        <v>194</v>
      </c>
      <c r="J3043" s="119">
        <v>2040</v>
      </c>
      <c r="K3043" s="120">
        <v>13.602871717362561</v>
      </c>
    </row>
    <row r="3044" spans="1:11" x14ac:dyDescent="0.25">
      <c r="A3044" s="119" t="s">
        <v>1442</v>
      </c>
      <c r="B3044" s="119" t="s">
        <v>1443</v>
      </c>
      <c r="C3044" s="119" t="s">
        <v>233</v>
      </c>
      <c r="D3044" s="119" t="s">
        <v>1454</v>
      </c>
      <c r="E3044" s="119" t="s">
        <v>1338</v>
      </c>
      <c r="F3044" s="119"/>
      <c r="G3044" s="119" t="s">
        <v>1455</v>
      </c>
      <c r="H3044" s="119">
        <v>1</v>
      </c>
      <c r="I3044" s="119" t="s">
        <v>194</v>
      </c>
      <c r="J3044" s="119">
        <v>2050</v>
      </c>
      <c r="K3044" s="120">
        <v>13.60287171736255</v>
      </c>
    </row>
    <row r="3045" spans="1:11" x14ac:dyDescent="0.25">
      <c r="A3045" s="119" t="s">
        <v>1442</v>
      </c>
      <c r="B3045" s="119" t="s">
        <v>1443</v>
      </c>
      <c r="C3045" s="119" t="s">
        <v>1245</v>
      </c>
      <c r="D3045" s="119" t="s">
        <v>1456</v>
      </c>
      <c r="E3045" s="119" t="s">
        <v>1409</v>
      </c>
      <c r="F3045" s="119"/>
      <c r="G3045" s="119" t="s">
        <v>1396</v>
      </c>
      <c r="H3045" s="119">
        <v>1</v>
      </c>
      <c r="I3045" s="119" t="s">
        <v>987</v>
      </c>
      <c r="J3045" s="119">
        <v>2020</v>
      </c>
      <c r="K3045" s="120">
        <v>0.9</v>
      </c>
    </row>
    <row r="3046" spans="1:11" x14ac:dyDescent="0.25">
      <c r="A3046" s="119" t="s">
        <v>1442</v>
      </c>
      <c r="B3046" s="119" t="s">
        <v>1443</v>
      </c>
      <c r="C3046" s="119" t="s">
        <v>1245</v>
      </c>
      <c r="D3046" s="119" t="s">
        <v>1456</v>
      </c>
      <c r="E3046" s="119" t="s">
        <v>1409</v>
      </c>
      <c r="F3046" s="119"/>
      <c r="G3046" s="119" t="s">
        <v>1396</v>
      </c>
      <c r="H3046" s="119">
        <v>1</v>
      </c>
      <c r="I3046" s="119" t="s">
        <v>987</v>
      </c>
      <c r="J3046" s="119">
        <v>2050</v>
      </c>
      <c r="K3046" s="120">
        <v>0.9</v>
      </c>
    </row>
    <row r="3047" spans="1:11" x14ac:dyDescent="0.25">
      <c r="A3047" s="119" t="s">
        <v>1442</v>
      </c>
      <c r="B3047" s="119" t="s">
        <v>1443</v>
      </c>
      <c r="C3047" s="119" t="s">
        <v>1245</v>
      </c>
      <c r="D3047" s="119" t="s">
        <v>1456</v>
      </c>
      <c r="E3047" s="119" t="s">
        <v>1409</v>
      </c>
      <c r="F3047" s="119"/>
      <c r="G3047" s="119" t="s">
        <v>1396</v>
      </c>
      <c r="H3047" s="119">
        <v>1</v>
      </c>
      <c r="I3047" s="119" t="s">
        <v>988</v>
      </c>
      <c r="J3047" s="119">
        <v>2020</v>
      </c>
      <c r="K3047" s="120">
        <v>1.1000000000000001</v>
      </c>
    </row>
    <row r="3048" spans="1:11" x14ac:dyDescent="0.25">
      <c r="A3048" s="119" t="s">
        <v>1442</v>
      </c>
      <c r="B3048" s="119" t="s">
        <v>1443</v>
      </c>
      <c r="C3048" s="119" t="s">
        <v>1245</v>
      </c>
      <c r="D3048" s="119" t="s">
        <v>1456</v>
      </c>
      <c r="E3048" s="119" t="s">
        <v>1409</v>
      </c>
      <c r="F3048" s="119"/>
      <c r="G3048" s="119" t="s">
        <v>1396</v>
      </c>
      <c r="H3048" s="119">
        <v>1</v>
      </c>
      <c r="I3048" s="119" t="s">
        <v>988</v>
      </c>
      <c r="J3048" s="119">
        <v>2050</v>
      </c>
      <c r="K3048" s="120">
        <v>1.1000000000000001</v>
      </c>
    </row>
    <row r="3049" spans="1:11" x14ac:dyDescent="0.25">
      <c r="A3049" s="119" t="s">
        <v>1442</v>
      </c>
      <c r="B3049" s="119" t="s">
        <v>1443</v>
      </c>
      <c r="C3049" s="119" t="s">
        <v>1245</v>
      </c>
      <c r="D3049" s="119" t="s">
        <v>1456</v>
      </c>
      <c r="E3049" s="119" t="s">
        <v>1409</v>
      </c>
      <c r="F3049" s="119"/>
      <c r="G3049" s="119" t="s">
        <v>1396</v>
      </c>
      <c r="H3049" s="119">
        <v>1</v>
      </c>
      <c r="I3049" s="119" t="s">
        <v>194</v>
      </c>
      <c r="J3049" s="119">
        <v>2015</v>
      </c>
      <c r="K3049" s="120">
        <v>3.7974683544303792E-2</v>
      </c>
    </row>
    <row r="3050" spans="1:11" x14ac:dyDescent="0.25">
      <c r="A3050" s="119" t="s">
        <v>1442</v>
      </c>
      <c r="B3050" s="119" t="s">
        <v>1443</v>
      </c>
      <c r="C3050" s="119" t="s">
        <v>1245</v>
      </c>
      <c r="D3050" s="119" t="s">
        <v>1456</v>
      </c>
      <c r="E3050" s="119" t="s">
        <v>1409</v>
      </c>
      <c r="F3050" s="119"/>
      <c r="G3050" s="119" t="s">
        <v>1396</v>
      </c>
      <c r="H3050" s="119">
        <v>1</v>
      </c>
      <c r="I3050" s="119" t="s">
        <v>194</v>
      </c>
      <c r="J3050" s="119">
        <v>2020</v>
      </c>
      <c r="K3050" s="120">
        <v>3.7974683544303792E-2</v>
      </c>
    </row>
    <row r="3051" spans="1:11" x14ac:dyDescent="0.25">
      <c r="A3051" s="119" t="s">
        <v>1442</v>
      </c>
      <c r="B3051" s="119" t="s">
        <v>1443</v>
      </c>
      <c r="C3051" s="119" t="s">
        <v>1245</v>
      </c>
      <c r="D3051" s="119" t="s">
        <v>1456</v>
      </c>
      <c r="E3051" s="119" t="s">
        <v>1409</v>
      </c>
      <c r="F3051" s="119"/>
      <c r="G3051" s="119" t="s">
        <v>1396</v>
      </c>
      <c r="H3051" s="119">
        <v>1</v>
      </c>
      <c r="I3051" s="119" t="s">
        <v>194</v>
      </c>
      <c r="J3051" s="119">
        <v>2030</v>
      </c>
      <c r="K3051" s="120">
        <v>2.5316455696202531E-2</v>
      </c>
    </row>
    <row r="3052" spans="1:11" x14ac:dyDescent="0.25">
      <c r="A3052" s="119" t="s">
        <v>1442</v>
      </c>
      <c r="B3052" s="119" t="s">
        <v>1443</v>
      </c>
      <c r="C3052" s="119" t="s">
        <v>1245</v>
      </c>
      <c r="D3052" s="119" t="s">
        <v>1456</v>
      </c>
      <c r="E3052" s="119" t="s">
        <v>1409</v>
      </c>
      <c r="F3052" s="119"/>
      <c r="G3052" s="119" t="s">
        <v>1396</v>
      </c>
      <c r="H3052" s="119">
        <v>1</v>
      </c>
      <c r="I3052" s="119" t="s">
        <v>194</v>
      </c>
      <c r="J3052" s="119">
        <v>2040</v>
      </c>
      <c r="K3052" s="120">
        <v>2.5316455696202531E-2</v>
      </c>
    </row>
    <row r="3053" spans="1:11" x14ac:dyDescent="0.25">
      <c r="A3053" s="119" t="s">
        <v>1442</v>
      </c>
      <c r="B3053" s="119" t="s">
        <v>1443</v>
      </c>
      <c r="C3053" s="119" t="s">
        <v>1245</v>
      </c>
      <c r="D3053" s="119" t="s">
        <v>1456</v>
      </c>
      <c r="E3053" s="119" t="s">
        <v>1409</v>
      </c>
      <c r="F3053" s="119"/>
      <c r="G3053" s="119" t="s">
        <v>1396</v>
      </c>
      <c r="H3053" s="119">
        <v>1</v>
      </c>
      <c r="I3053" s="119" t="s">
        <v>194</v>
      </c>
      <c r="J3053" s="119">
        <v>2050</v>
      </c>
      <c r="K3053" s="120">
        <v>2.5316455696202531E-2</v>
      </c>
    </row>
    <row r="3054" spans="1:11" x14ac:dyDescent="0.25">
      <c r="A3054" s="119" t="s">
        <v>1442</v>
      </c>
      <c r="B3054" s="119" t="s">
        <v>1443</v>
      </c>
      <c r="C3054" s="119" t="s">
        <v>1245</v>
      </c>
      <c r="D3054" s="119" t="s">
        <v>1247</v>
      </c>
      <c r="E3054" s="119" t="s">
        <v>1248</v>
      </c>
      <c r="F3054" s="119"/>
      <c r="G3054" s="119"/>
      <c r="H3054" s="119"/>
      <c r="I3054" s="119" t="s">
        <v>194</v>
      </c>
      <c r="J3054" s="119">
        <v>2015</v>
      </c>
      <c r="K3054" s="120">
        <v>0.79</v>
      </c>
    </row>
    <row r="3055" spans="1:11" x14ac:dyDescent="0.25">
      <c r="A3055" s="119" t="s">
        <v>1442</v>
      </c>
      <c r="B3055" s="119" t="s">
        <v>1443</v>
      </c>
      <c r="C3055" s="119" t="s">
        <v>1245</v>
      </c>
      <c r="D3055" s="119" t="s">
        <v>1247</v>
      </c>
      <c r="E3055" s="119" t="s">
        <v>1248</v>
      </c>
      <c r="F3055" s="119"/>
      <c r="G3055" s="119"/>
      <c r="H3055" s="119"/>
      <c r="I3055" s="119" t="s">
        <v>194</v>
      </c>
      <c r="J3055" s="119">
        <v>2020</v>
      </c>
      <c r="K3055" s="120">
        <v>0.79</v>
      </c>
    </row>
    <row r="3056" spans="1:11" x14ac:dyDescent="0.25">
      <c r="A3056" s="119" t="s">
        <v>1442</v>
      </c>
      <c r="B3056" s="119" t="s">
        <v>1443</v>
      </c>
      <c r="C3056" s="119" t="s">
        <v>1245</v>
      </c>
      <c r="D3056" s="119" t="s">
        <v>1247</v>
      </c>
      <c r="E3056" s="119" t="s">
        <v>1248</v>
      </c>
      <c r="F3056" s="119"/>
      <c r="G3056" s="119"/>
      <c r="H3056" s="119"/>
      <c r="I3056" s="119" t="s">
        <v>194</v>
      </c>
      <c r="J3056" s="119">
        <v>2030</v>
      </c>
      <c r="K3056" s="120">
        <v>0.79</v>
      </c>
    </row>
    <row r="3057" spans="1:11" x14ac:dyDescent="0.25">
      <c r="A3057" s="119" t="s">
        <v>1442</v>
      </c>
      <c r="B3057" s="119" t="s">
        <v>1443</v>
      </c>
      <c r="C3057" s="119" t="s">
        <v>1245</v>
      </c>
      <c r="D3057" s="119" t="s">
        <v>1247</v>
      </c>
      <c r="E3057" s="119" t="s">
        <v>1248</v>
      </c>
      <c r="F3057" s="119"/>
      <c r="G3057" s="119"/>
      <c r="H3057" s="119"/>
      <c r="I3057" s="119" t="s">
        <v>194</v>
      </c>
      <c r="J3057" s="119">
        <v>2040</v>
      </c>
      <c r="K3057" s="120">
        <v>0.79</v>
      </c>
    </row>
    <row r="3058" spans="1:11" x14ac:dyDescent="0.25">
      <c r="A3058" s="119" t="s">
        <v>1442</v>
      </c>
      <c r="B3058" s="119" t="s">
        <v>1443</v>
      </c>
      <c r="C3058" s="119" t="s">
        <v>1245</v>
      </c>
      <c r="D3058" s="119" t="s">
        <v>1247</v>
      </c>
      <c r="E3058" s="119" t="s">
        <v>1248</v>
      </c>
      <c r="F3058" s="119"/>
      <c r="G3058" s="119"/>
      <c r="H3058" s="119"/>
      <c r="I3058" s="119" t="s">
        <v>194</v>
      </c>
      <c r="J3058" s="119">
        <v>2050</v>
      </c>
      <c r="K3058" s="120">
        <v>0.79</v>
      </c>
    </row>
    <row r="3059" spans="1:11" x14ac:dyDescent="0.25">
      <c r="A3059" s="119" t="s">
        <v>1442</v>
      </c>
      <c r="B3059" s="119" t="s">
        <v>1443</v>
      </c>
      <c r="C3059" s="119" t="s">
        <v>1245</v>
      </c>
      <c r="D3059" s="119" t="s">
        <v>1457</v>
      </c>
      <c r="E3059" s="119" t="s">
        <v>1082</v>
      </c>
      <c r="F3059" s="119"/>
      <c r="G3059" s="119"/>
      <c r="H3059" s="119"/>
      <c r="I3059" s="119" t="s">
        <v>194</v>
      </c>
      <c r="J3059" s="119">
        <v>2015</v>
      </c>
      <c r="K3059" s="120">
        <v>20.100000000000001</v>
      </c>
    </row>
    <row r="3060" spans="1:11" x14ac:dyDescent="0.25">
      <c r="A3060" s="119" t="s">
        <v>1442</v>
      </c>
      <c r="B3060" s="119" t="s">
        <v>1443</v>
      </c>
      <c r="C3060" s="119" t="s">
        <v>1245</v>
      </c>
      <c r="D3060" s="119" t="s">
        <v>1457</v>
      </c>
      <c r="E3060" s="119" t="s">
        <v>1082</v>
      </c>
      <c r="F3060" s="119"/>
      <c r="G3060" s="119"/>
      <c r="H3060" s="119"/>
      <c r="I3060" s="119" t="s">
        <v>194</v>
      </c>
      <c r="J3060" s="119">
        <v>2020</v>
      </c>
      <c r="K3060" s="120">
        <v>20.100000000000001</v>
      </c>
    </row>
    <row r="3061" spans="1:11" x14ac:dyDescent="0.25">
      <c r="A3061" s="119" t="s">
        <v>1442</v>
      </c>
      <c r="B3061" s="119" t="s">
        <v>1443</v>
      </c>
      <c r="C3061" s="119" t="s">
        <v>1245</v>
      </c>
      <c r="D3061" s="119" t="s">
        <v>1457</v>
      </c>
      <c r="E3061" s="119" t="s">
        <v>1082</v>
      </c>
      <c r="F3061" s="119"/>
      <c r="G3061" s="119"/>
      <c r="H3061" s="119"/>
      <c r="I3061" s="119" t="s">
        <v>194</v>
      </c>
      <c r="J3061" s="119">
        <v>2030</v>
      </c>
      <c r="K3061" s="120">
        <v>20.100000000000001</v>
      </c>
    </row>
    <row r="3062" spans="1:11" x14ac:dyDescent="0.25">
      <c r="A3062" s="119" t="s">
        <v>1442</v>
      </c>
      <c r="B3062" s="119" t="s">
        <v>1443</v>
      </c>
      <c r="C3062" s="119" t="s">
        <v>1245</v>
      </c>
      <c r="D3062" s="119" t="s">
        <v>1457</v>
      </c>
      <c r="E3062" s="119" t="s">
        <v>1082</v>
      </c>
      <c r="F3062" s="119"/>
      <c r="G3062" s="119"/>
      <c r="H3062" s="119"/>
      <c r="I3062" s="119" t="s">
        <v>194</v>
      </c>
      <c r="J3062" s="119">
        <v>2040</v>
      </c>
      <c r="K3062" s="120">
        <v>20.100000000000001</v>
      </c>
    </row>
    <row r="3063" spans="1:11" x14ac:dyDescent="0.25">
      <c r="A3063" s="119" t="s">
        <v>1442</v>
      </c>
      <c r="B3063" s="119" t="s">
        <v>1443</v>
      </c>
      <c r="C3063" s="119" t="s">
        <v>1245</v>
      </c>
      <c r="D3063" s="119" t="s">
        <v>1457</v>
      </c>
      <c r="E3063" s="119" t="s">
        <v>1082</v>
      </c>
      <c r="F3063" s="119"/>
      <c r="G3063" s="119"/>
      <c r="H3063" s="119"/>
      <c r="I3063" s="119" t="s">
        <v>194</v>
      </c>
      <c r="J3063" s="119">
        <v>2050</v>
      </c>
      <c r="K3063" s="120">
        <v>20.100000000000001</v>
      </c>
    </row>
    <row r="3064" spans="1:11" x14ac:dyDescent="0.25">
      <c r="A3064" s="119" t="s">
        <v>1442</v>
      </c>
      <c r="B3064" s="119" t="s">
        <v>1443</v>
      </c>
      <c r="C3064" s="119" t="s">
        <v>1245</v>
      </c>
      <c r="D3064" s="119" t="s">
        <v>1458</v>
      </c>
      <c r="E3064" s="119" t="s">
        <v>1409</v>
      </c>
      <c r="F3064" s="119"/>
      <c r="G3064" s="119" t="s">
        <v>344</v>
      </c>
      <c r="H3064" s="119" t="s">
        <v>1451</v>
      </c>
      <c r="I3064" s="119" t="s">
        <v>987</v>
      </c>
      <c r="J3064" s="119">
        <v>2020</v>
      </c>
      <c r="K3064" s="120">
        <v>0.5</v>
      </c>
    </row>
    <row r="3065" spans="1:11" x14ac:dyDescent="0.25">
      <c r="A3065" s="119" t="s">
        <v>1442</v>
      </c>
      <c r="B3065" s="119" t="s">
        <v>1443</v>
      </c>
      <c r="C3065" s="119" t="s">
        <v>1245</v>
      </c>
      <c r="D3065" s="119" t="s">
        <v>1458</v>
      </c>
      <c r="E3065" s="119" t="s">
        <v>1409</v>
      </c>
      <c r="F3065" s="119"/>
      <c r="G3065" s="119" t="s">
        <v>344</v>
      </c>
      <c r="H3065" s="119" t="s">
        <v>1451</v>
      </c>
      <c r="I3065" s="119" t="s">
        <v>987</v>
      </c>
      <c r="J3065" s="119">
        <v>2050</v>
      </c>
      <c r="K3065" s="120">
        <v>0.8</v>
      </c>
    </row>
    <row r="3066" spans="1:11" x14ac:dyDescent="0.25">
      <c r="A3066" s="119" t="s">
        <v>1442</v>
      </c>
      <c r="B3066" s="119" t="s">
        <v>1443</v>
      </c>
      <c r="C3066" s="119" t="s">
        <v>1245</v>
      </c>
      <c r="D3066" s="119" t="s">
        <v>1458</v>
      </c>
      <c r="E3066" s="119" t="s">
        <v>1409</v>
      </c>
      <c r="F3066" s="119"/>
      <c r="G3066" s="119" t="s">
        <v>344</v>
      </c>
      <c r="H3066" s="119" t="s">
        <v>1451</v>
      </c>
      <c r="I3066" s="119" t="s">
        <v>988</v>
      </c>
      <c r="J3066" s="119">
        <v>2020</v>
      </c>
      <c r="K3066" s="120">
        <v>1</v>
      </c>
    </row>
    <row r="3067" spans="1:11" x14ac:dyDescent="0.25">
      <c r="A3067" s="119" t="s">
        <v>1442</v>
      </c>
      <c r="B3067" s="119" t="s">
        <v>1443</v>
      </c>
      <c r="C3067" s="119" t="s">
        <v>1245</v>
      </c>
      <c r="D3067" s="119" t="s">
        <v>1458</v>
      </c>
      <c r="E3067" s="119" t="s">
        <v>1409</v>
      </c>
      <c r="F3067" s="119"/>
      <c r="G3067" s="119" t="s">
        <v>344</v>
      </c>
      <c r="H3067" s="119" t="s">
        <v>1451</v>
      </c>
      <c r="I3067" s="119" t="s">
        <v>988</v>
      </c>
      <c r="J3067" s="119">
        <v>2050</v>
      </c>
      <c r="K3067" s="120">
        <v>1.2</v>
      </c>
    </row>
    <row r="3068" spans="1:11" x14ac:dyDescent="0.25">
      <c r="A3068" s="119" t="s">
        <v>1442</v>
      </c>
      <c r="B3068" s="119" t="s">
        <v>1443</v>
      </c>
      <c r="C3068" s="119" t="s">
        <v>1245</v>
      </c>
      <c r="D3068" s="119" t="s">
        <v>1458</v>
      </c>
      <c r="E3068" s="119" t="s">
        <v>1409</v>
      </c>
      <c r="F3068" s="119"/>
      <c r="G3068" s="119" t="s">
        <v>344</v>
      </c>
      <c r="H3068" s="119" t="s">
        <v>1451</v>
      </c>
      <c r="I3068" s="119" t="s">
        <v>194</v>
      </c>
      <c r="J3068" s="119">
        <v>2015</v>
      </c>
      <c r="K3068" s="120">
        <v>3.4177215189873422</v>
      </c>
    </row>
    <row r="3069" spans="1:11" x14ac:dyDescent="0.25">
      <c r="A3069" s="119" t="s">
        <v>1442</v>
      </c>
      <c r="B3069" s="119" t="s">
        <v>1443</v>
      </c>
      <c r="C3069" s="119" t="s">
        <v>1245</v>
      </c>
      <c r="D3069" s="119" t="s">
        <v>1458</v>
      </c>
      <c r="E3069" s="119" t="s">
        <v>1409</v>
      </c>
      <c r="F3069" s="119"/>
      <c r="G3069" s="119" t="s">
        <v>344</v>
      </c>
      <c r="H3069" s="119" t="s">
        <v>1451</v>
      </c>
      <c r="I3069" s="119" t="s">
        <v>194</v>
      </c>
      <c r="J3069" s="119">
        <v>2020</v>
      </c>
      <c r="K3069" s="120">
        <v>3.4177215189873422</v>
      </c>
    </row>
    <row r="3070" spans="1:11" x14ac:dyDescent="0.25">
      <c r="A3070" s="119" t="s">
        <v>1442</v>
      </c>
      <c r="B3070" s="119" t="s">
        <v>1443</v>
      </c>
      <c r="C3070" s="119" t="s">
        <v>1245</v>
      </c>
      <c r="D3070" s="119" t="s">
        <v>1458</v>
      </c>
      <c r="E3070" s="119" t="s">
        <v>1409</v>
      </c>
      <c r="F3070" s="119"/>
      <c r="G3070" s="119" t="s">
        <v>344</v>
      </c>
      <c r="H3070" s="119" t="s">
        <v>1451</v>
      </c>
      <c r="I3070" s="119" t="s">
        <v>194</v>
      </c>
      <c r="J3070" s="119">
        <v>2030</v>
      </c>
      <c r="K3070" s="120">
        <v>1.89873417721519</v>
      </c>
    </row>
    <row r="3071" spans="1:11" x14ac:dyDescent="0.25">
      <c r="A3071" s="119" t="s">
        <v>1442</v>
      </c>
      <c r="B3071" s="119" t="s">
        <v>1443</v>
      </c>
      <c r="C3071" s="119" t="s">
        <v>1245</v>
      </c>
      <c r="D3071" s="119" t="s">
        <v>1458</v>
      </c>
      <c r="E3071" s="119" t="s">
        <v>1409</v>
      </c>
      <c r="F3071" s="119"/>
      <c r="G3071" s="119" t="s">
        <v>344</v>
      </c>
      <c r="H3071" s="119" t="s">
        <v>1451</v>
      </c>
      <c r="I3071" s="119" t="s">
        <v>194</v>
      </c>
      <c r="J3071" s="119">
        <v>2040</v>
      </c>
      <c r="K3071" s="120">
        <v>1.4</v>
      </c>
    </row>
    <row r="3072" spans="1:11" x14ac:dyDescent="0.25">
      <c r="A3072" s="119" t="s">
        <v>1442</v>
      </c>
      <c r="B3072" s="119" t="s">
        <v>1443</v>
      </c>
      <c r="C3072" s="119" t="s">
        <v>1245</v>
      </c>
      <c r="D3072" s="119" t="s">
        <v>1458</v>
      </c>
      <c r="E3072" s="119" t="s">
        <v>1409</v>
      </c>
      <c r="F3072" s="119"/>
      <c r="G3072" s="119" t="s">
        <v>344</v>
      </c>
      <c r="H3072" s="119" t="s">
        <v>1451</v>
      </c>
      <c r="I3072" s="119" t="s">
        <v>194</v>
      </c>
      <c r="J3072" s="119">
        <v>2050</v>
      </c>
      <c r="K3072" s="120">
        <v>0.94936708860759489</v>
      </c>
    </row>
    <row r="3073" spans="1:11" x14ac:dyDescent="0.25">
      <c r="A3073" s="119" t="s">
        <v>1442</v>
      </c>
      <c r="B3073" s="119" t="s">
        <v>1443</v>
      </c>
      <c r="C3073" s="119" t="s">
        <v>1245</v>
      </c>
      <c r="D3073" s="119" t="s">
        <v>1452</v>
      </c>
      <c r="E3073" s="119" t="s">
        <v>1453</v>
      </c>
      <c r="F3073" s="119"/>
      <c r="G3073" s="119"/>
      <c r="H3073" s="119"/>
      <c r="I3073" s="119" t="s">
        <v>194</v>
      </c>
      <c r="J3073" s="119">
        <v>2015</v>
      </c>
      <c r="K3073" s="120">
        <v>0</v>
      </c>
    </row>
    <row r="3074" spans="1:11" x14ac:dyDescent="0.25">
      <c r="A3074" s="119" t="s">
        <v>1442</v>
      </c>
      <c r="B3074" s="119" t="s">
        <v>1443</v>
      </c>
      <c r="C3074" s="119" t="s">
        <v>1245</v>
      </c>
      <c r="D3074" s="119" t="s">
        <v>1452</v>
      </c>
      <c r="E3074" s="119" t="s">
        <v>1453</v>
      </c>
      <c r="F3074" s="119"/>
      <c r="G3074" s="119"/>
      <c r="H3074" s="119"/>
      <c r="I3074" s="119" t="s">
        <v>194</v>
      </c>
      <c r="J3074" s="119">
        <v>2020</v>
      </c>
      <c r="K3074" s="120">
        <v>0</v>
      </c>
    </row>
    <row r="3075" spans="1:11" x14ac:dyDescent="0.25">
      <c r="A3075" s="119" t="s">
        <v>1442</v>
      </c>
      <c r="B3075" s="119" t="s">
        <v>1443</v>
      </c>
      <c r="C3075" s="119" t="s">
        <v>1245</v>
      </c>
      <c r="D3075" s="119" t="s">
        <v>1452</v>
      </c>
      <c r="E3075" s="119" t="s">
        <v>1453</v>
      </c>
      <c r="F3075" s="119"/>
      <c r="G3075" s="119"/>
      <c r="H3075" s="119"/>
      <c r="I3075" s="119" t="s">
        <v>194</v>
      </c>
      <c r="J3075" s="119">
        <v>2030</v>
      </c>
      <c r="K3075" s="120">
        <v>0</v>
      </c>
    </row>
    <row r="3076" spans="1:11" x14ac:dyDescent="0.25">
      <c r="A3076" s="119" t="s">
        <v>1442</v>
      </c>
      <c r="B3076" s="119" t="s">
        <v>1443</v>
      </c>
      <c r="C3076" s="119" t="s">
        <v>1245</v>
      </c>
      <c r="D3076" s="119" t="s">
        <v>1452</v>
      </c>
      <c r="E3076" s="119" t="s">
        <v>1453</v>
      </c>
      <c r="F3076" s="119"/>
      <c r="G3076" s="119"/>
      <c r="H3076" s="119"/>
      <c r="I3076" s="119" t="s">
        <v>194</v>
      </c>
      <c r="J3076" s="119">
        <v>2040</v>
      </c>
      <c r="K3076" s="120">
        <v>0</v>
      </c>
    </row>
    <row r="3077" spans="1:11" x14ac:dyDescent="0.25">
      <c r="A3077" s="119" t="s">
        <v>1442</v>
      </c>
      <c r="B3077" s="119" t="s">
        <v>1443</v>
      </c>
      <c r="C3077" s="119" t="s">
        <v>1245</v>
      </c>
      <c r="D3077" s="119" t="s">
        <v>1452</v>
      </c>
      <c r="E3077" s="119" t="s">
        <v>1453</v>
      </c>
      <c r="F3077" s="119"/>
      <c r="G3077" s="119"/>
      <c r="H3077" s="119"/>
      <c r="I3077" s="119" t="s">
        <v>194</v>
      </c>
      <c r="J3077" s="119">
        <v>2050</v>
      </c>
      <c r="K3077" s="120">
        <v>0</v>
      </c>
    </row>
    <row r="3078" spans="1:11" x14ac:dyDescent="0.25">
      <c r="A3078" s="119" t="s">
        <v>1442</v>
      </c>
      <c r="B3078" s="119" t="s">
        <v>1443</v>
      </c>
      <c r="C3078" s="119" t="s">
        <v>1245</v>
      </c>
      <c r="D3078" s="119" t="s">
        <v>1459</v>
      </c>
      <c r="E3078" s="119" t="s">
        <v>1409</v>
      </c>
      <c r="F3078" s="119"/>
      <c r="G3078" s="119" t="s">
        <v>1455</v>
      </c>
      <c r="H3078" s="119">
        <v>1</v>
      </c>
      <c r="I3078" s="119" t="s">
        <v>987</v>
      </c>
      <c r="J3078" s="119">
        <v>2020</v>
      </c>
      <c r="K3078" s="120">
        <v>0.9</v>
      </c>
    </row>
    <row r="3079" spans="1:11" x14ac:dyDescent="0.25">
      <c r="A3079" s="119" t="s">
        <v>1442</v>
      </c>
      <c r="B3079" s="119" t="s">
        <v>1443</v>
      </c>
      <c r="C3079" s="119" t="s">
        <v>1245</v>
      </c>
      <c r="D3079" s="119" t="s">
        <v>1459</v>
      </c>
      <c r="E3079" s="119" t="s">
        <v>1409</v>
      </c>
      <c r="F3079" s="119"/>
      <c r="G3079" s="119" t="s">
        <v>1455</v>
      </c>
      <c r="H3079" s="119">
        <v>1</v>
      </c>
      <c r="I3079" s="119" t="s">
        <v>987</v>
      </c>
      <c r="J3079" s="119">
        <v>2050</v>
      </c>
      <c r="K3079" s="120">
        <v>0.9</v>
      </c>
    </row>
    <row r="3080" spans="1:11" x14ac:dyDescent="0.25">
      <c r="A3080" s="119" t="s">
        <v>1442</v>
      </c>
      <c r="B3080" s="119" t="s">
        <v>1443</v>
      </c>
      <c r="C3080" s="119" t="s">
        <v>1245</v>
      </c>
      <c r="D3080" s="119" t="s">
        <v>1459</v>
      </c>
      <c r="E3080" s="119" t="s">
        <v>1409</v>
      </c>
      <c r="F3080" s="119"/>
      <c r="G3080" s="119" t="s">
        <v>1455</v>
      </c>
      <c r="H3080" s="119">
        <v>1</v>
      </c>
      <c r="I3080" s="119" t="s">
        <v>988</v>
      </c>
      <c r="J3080" s="119">
        <v>2020</v>
      </c>
      <c r="K3080" s="120">
        <v>1.1000000000000001</v>
      </c>
    </row>
    <row r="3081" spans="1:11" x14ac:dyDescent="0.25">
      <c r="A3081" s="119" t="s">
        <v>1442</v>
      </c>
      <c r="B3081" s="119" t="s">
        <v>1443</v>
      </c>
      <c r="C3081" s="119" t="s">
        <v>1245</v>
      </c>
      <c r="D3081" s="119" t="s">
        <v>1459</v>
      </c>
      <c r="E3081" s="119" t="s">
        <v>1409</v>
      </c>
      <c r="F3081" s="119"/>
      <c r="G3081" s="119" t="s">
        <v>1455</v>
      </c>
      <c r="H3081" s="119">
        <v>1</v>
      </c>
      <c r="I3081" s="119" t="s">
        <v>988</v>
      </c>
      <c r="J3081" s="119">
        <v>2050</v>
      </c>
      <c r="K3081" s="120">
        <v>1.1000000000000001</v>
      </c>
    </row>
    <row r="3082" spans="1:11" x14ac:dyDescent="0.25">
      <c r="A3082" s="119" t="s">
        <v>1442</v>
      </c>
      <c r="B3082" s="119" t="s">
        <v>1443</v>
      </c>
      <c r="C3082" s="119" t="s">
        <v>1245</v>
      </c>
      <c r="D3082" s="119" t="s">
        <v>1459</v>
      </c>
      <c r="E3082" s="119" t="s">
        <v>1409</v>
      </c>
      <c r="F3082" s="119"/>
      <c r="G3082" s="119" t="s">
        <v>1455</v>
      </c>
      <c r="H3082" s="119">
        <v>1</v>
      </c>
      <c r="I3082" s="119" t="s">
        <v>194</v>
      </c>
      <c r="J3082" s="119">
        <v>2015</v>
      </c>
      <c r="K3082" s="120">
        <v>0.1139240506329114</v>
      </c>
    </row>
    <row r="3083" spans="1:11" x14ac:dyDescent="0.25">
      <c r="A3083" s="119" t="s">
        <v>1442</v>
      </c>
      <c r="B3083" s="119" t="s">
        <v>1443</v>
      </c>
      <c r="C3083" s="119" t="s">
        <v>1245</v>
      </c>
      <c r="D3083" s="119" t="s">
        <v>1459</v>
      </c>
      <c r="E3083" s="119" t="s">
        <v>1409</v>
      </c>
      <c r="F3083" s="119"/>
      <c r="G3083" s="119" t="s">
        <v>1455</v>
      </c>
      <c r="H3083" s="119">
        <v>1</v>
      </c>
      <c r="I3083" s="119" t="s">
        <v>194</v>
      </c>
      <c r="J3083" s="119">
        <v>2020</v>
      </c>
      <c r="K3083" s="120">
        <v>0.1139240506329114</v>
      </c>
    </row>
    <row r="3084" spans="1:11" x14ac:dyDescent="0.25">
      <c r="A3084" s="119" t="s">
        <v>1442</v>
      </c>
      <c r="B3084" s="119" t="s">
        <v>1443</v>
      </c>
      <c r="C3084" s="119" t="s">
        <v>1245</v>
      </c>
      <c r="D3084" s="119" t="s">
        <v>1459</v>
      </c>
      <c r="E3084" s="119" t="s">
        <v>1409</v>
      </c>
      <c r="F3084" s="119"/>
      <c r="G3084" s="119" t="s">
        <v>1455</v>
      </c>
      <c r="H3084" s="119">
        <v>1</v>
      </c>
      <c r="I3084" s="119" t="s">
        <v>194</v>
      </c>
      <c r="J3084" s="119">
        <v>2030</v>
      </c>
      <c r="K3084" s="120">
        <v>7.5949367088607583E-2</v>
      </c>
    </row>
    <row r="3085" spans="1:11" x14ac:dyDescent="0.25">
      <c r="A3085" s="119" t="s">
        <v>1442</v>
      </c>
      <c r="B3085" s="119" t="s">
        <v>1443</v>
      </c>
      <c r="C3085" s="119" t="s">
        <v>1245</v>
      </c>
      <c r="D3085" s="119" t="s">
        <v>1459</v>
      </c>
      <c r="E3085" s="119" t="s">
        <v>1409</v>
      </c>
      <c r="F3085" s="119"/>
      <c r="G3085" s="119" t="s">
        <v>1455</v>
      </c>
      <c r="H3085" s="119">
        <v>1</v>
      </c>
      <c r="I3085" s="119" t="s">
        <v>194</v>
      </c>
      <c r="J3085" s="119">
        <v>2040</v>
      </c>
      <c r="K3085" s="120">
        <v>7.5949367088607583E-2</v>
      </c>
    </row>
    <row r="3086" spans="1:11" x14ac:dyDescent="0.25">
      <c r="A3086" s="119" t="s">
        <v>1442</v>
      </c>
      <c r="B3086" s="119" t="s">
        <v>1443</v>
      </c>
      <c r="C3086" s="119" t="s">
        <v>1245</v>
      </c>
      <c r="D3086" s="119" t="s">
        <v>1459</v>
      </c>
      <c r="E3086" s="119" t="s">
        <v>1409</v>
      </c>
      <c r="F3086" s="119"/>
      <c r="G3086" s="119" t="s">
        <v>1455</v>
      </c>
      <c r="H3086" s="119">
        <v>1</v>
      </c>
      <c r="I3086" s="119" t="s">
        <v>194</v>
      </c>
      <c r="J3086" s="119">
        <v>2050</v>
      </c>
      <c r="K3086" s="120">
        <v>7.5949367088607583E-2</v>
      </c>
    </row>
    <row r="3087" spans="1:11" x14ac:dyDescent="0.25">
      <c r="A3087" s="119" t="s">
        <v>1460</v>
      </c>
      <c r="B3087" s="119" t="s">
        <v>1461</v>
      </c>
      <c r="C3087" s="119" t="s">
        <v>195</v>
      </c>
      <c r="D3087" s="119" t="s">
        <v>1462</v>
      </c>
      <c r="E3087" s="119" t="s">
        <v>1463</v>
      </c>
      <c r="F3087" s="119"/>
      <c r="G3087" s="119" t="s">
        <v>227</v>
      </c>
      <c r="H3087" s="119">
        <v>5</v>
      </c>
      <c r="I3087" s="119" t="s">
        <v>987</v>
      </c>
      <c r="J3087" s="119">
        <v>2020</v>
      </c>
      <c r="K3087" s="120">
        <v>1</v>
      </c>
    </row>
    <row r="3088" spans="1:11" x14ac:dyDescent="0.25">
      <c r="A3088" s="119" t="s">
        <v>1460</v>
      </c>
      <c r="B3088" s="119" t="s">
        <v>1461</v>
      </c>
      <c r="C3088" s="119" t="s">
        <v>195</v>
      </c>
      <c r="D3088" s="119" t="s">
        <v>1462</v>
      </c>
      <c r="E3088" s="119" t="s">
        <v>1463</v>
      </c>
      <c r="F3088" s="119"/>
      <c r="G3088" s="119" t="s">
        <v>227</v>
      </c>
      <c r="H3088" s="119">
        <v>5</v>
      </c>
      <c r="I3088" s="119" t="s">
        <v>987</v>
      </c>
      <c r="J3088" s="119">
        <v>2050</v>
      </c>
      <c r="K3088" s="120">
        <v>1</v>
      </c>
    </row>
    <row r="3089" spans="1:11" x14ac:dyDescent="0.25">
      <c r="A3089" s="119" t="s">
        <v>1460</v>
      </c>
      <c r="B3089" s="119" t="s">
        <v>1461</v>
      </c>
      <c r="C3089" s="119" t="s">
        <v>195</v>
      </c>
      <c r="D3089" s="119" t="s">
        <v>1462</v>
      </c>
      <c r="E3089" s="119" t="s">
        <v>1463</v>
      </c>
      <c r="F3089" s="119"/>
      <c r="G3089" s="119" t="s">
        <v>227</v>
      </c>
      <c r="H3089" s="119">
        <v>5</v>
      </c>
      <c r="I3089" s="119" t="s">
        <v>988</v>
      </c>
      <c r="J3089" s="119">
        <v>2020</v>
      </c>
      <c r="K3089" s="120">
        <v>1.1000000000000001</v>
      </c>
    </row>
    <row r="3090" spans="1:11" x14ac:dyDescent="0.25">
      <c r="A3090" s="119" t="s">
        <v>1460</v>
      </c>
      <c r="B3090" s="119" t="s">
        <v>1461</v>
      </c>
      <c r="C3090" s="119" t="s">
        <v>195</v>
      </c>
      <c r="D3090" s="119" t="s">
        <v>1462</v>
      </c>
      <c r="E3090" s="119" t="s">
        <v>1463</v>
      </c>
      <c r="F3090" s="119"/>
      <c r="G3090" s="119" t="s">
        <v>227</v>
      </c>
      <c r="H3090" s="119">
        <v>5</v>
      </c>
      <c r="I3090" s="119" t="s">
        <v>988</v>
      </c>
      <c r="J3090" s="119">
        <v>2050</v>
      </c>
      <c r="K3090" s="120">
        <v>1.1000000000000001</v>
      </c>
    </row>
    <row r="3091" spans="1:11" x14ac:dyDescent="0.25">
      <c r="A3091" s="119" t="s">
        <v>1460</v>
      </c>
      <c r="B3091" s="119" t="s">
        <v>1461</v>
      </c>
      <c r="C3091" s="119" t="s">
        <v>195</v>
      </c>
      <c r="D3091" s="119" t="s">
        <v>1462</v>
      </c>
      <c r="E3091" s="119" t="s">
        <v>1463</v>
      </c>
      <c r="F3091" s="119"/>
      <c r="G3091" s="119" t="s">
        <v>227</v>
      </c>
      <c r="H3091" s="119">
        <v>5</v>
      </c>
      <c r="I3091" s="119" t="s">
        <v>194</v>
      </c>
      <c r="J3091" s="119">
        <v>2020</v>
      </c>
      <c r="K3091" s="120">
        <v>1.4</v>
      </c>
    </row>
    <row r="3092" spans="1:11" x14ac:dyDescent="0.25">
      <c r="A3092" s="119" t="s">
        <v>1460</v>
      </c>
      <c r="B3092" s="119" t="s">
        <v>1461</v>
      </c>
      <c r="C3092" s="119" t="s">
        <v>195</v>
      </c>
      <c r="D3092" s="119" t="s">
        <v>1462</v>
      </c>
      <c r="E3092" s="119" t="s">
        <v>1463</v>
      </c>
      <c r="F3092" s="119"/>
      <c r="G3092" s="119" t="s">
        <v>227</v>
      </c>
      <c r="H3092" s="119">
        <v>5</v>
      </c>
      <c r="I3092" s="119" t="s">
        <v>194</v>
      </c>
      <c r="J3092" s="119">
        <v>2025</v>
      </c>
      <c r="K3092" s="120">
        <v>1.4</v>
      </c>
    </row>
    <row r="3093" spans="1:11" x14ac:dyDescent="0.25">
      <c r="A3093" s="119" t="s">
        <v>1460</v>
      </c>
      <c r="B3093" s="119" t="s">
        <v>1461</v>
      </c>
      <c r="C3093" s="119" t="s">
        <v>195</v>
      </c>
      <c r="D3093" s="119" t="s">
        <v>1462</v>
      </c>
      <c r="E3093" s="119" t="s">
        <v>1463</v>
      </c>
      <c r="F3093" s="119"/>
      <c r="G3093" s="119" t="s">
        <v>227</v>
      </c>
      <c r="H3093" s="119">
        <v>5</v>
      </c>
      <c r="I3093" s="119" t="s">
        <v>194</v>
      </c>
      <c r="J3093" s="119">
        <v>2030</v>
      </c>
      <c r="K3093" s="120">
        <v>1.4</v>
      </c>
    </row>
    <row r="3094" spans="1:11" x14ac:dyDescent="0.25">
      <c r="A3094" s="119" t="s">
        <v>1460</v>
      </c>
      <c r="B3094" s="119" t="s">
        <v>1461</v>
      </c>
      <c r="C3094" s="119" t="s">
        <v>195</v>
      </c>
      <c r="D3094" s="119" t="s">
        <v>1462</v>
      </c>
      <c r="E3094" s="119" t="s">
        <v>1463</v>
      </c>
      <c r="F3094" s="119"/>
      <c r="G3094" s="119" t="s">
        <v>227</v>
      </c>
      <c r="H3094" s="119">
        <v>5</v>
      </c>
      <c r="I3094" s="119" t="s">
        <v>194</v>
      </c>
      <c r="J3094" s="119">
        <v>2040</v>
      </c>
      <c r="K3094" s="120">
        <v>1.4</v>
      </c>
    </row>
    <row r="3095" spans="1:11" x14ac:dyDescent="0.25">
      <c r="A3095" s="119" t="s">
        <v>1460</v>
      </c>
      <c r="B3095" s="119" t="s">
        <v>1461</v>
      </c>
      <c r="C3095" s="119" t="s">
        <v>195</v>
      </c>
      <c r="D3095" s="119" t="s">
        <v>1462</v>
      </c>
      <c r="E3095" s="119" t="s">
        <v>1463</v>
      </c>
      <c r="F3095" s="119"/>
      <c r="G3095" s="119" t="s">
        <v>227</v>
      </c>
      <c r="H3095" s="119">
        <v>5</v>
      </c>
      <c r="I3095" s="119" t="s">
        <v>194</v>
      </c>
      <c r="J3095" s="119">
        <v>2050</v>
      </c>
      <c r="K3095" s="120">
        <v>1.4</v>
      </c>
    </row>
    <row r="3096" spans="1:11" x14ac:dyDescent="0.25">
      <c r="A3096" s="119" t="s">
        <v>1460</v>
      </c>
      <c r="B3096" s="119" t="s">
        <v>1461</v>
      </c>
      <c r="C3096" s="119" t="s">
        <v>195</v>
      </c>
      <c r="D3096" s="119" t="s">
        <v>200</v>
      </c>
      <c r="E3096" s="119" t="s">
        <v>202</v>
      </c>
      <c r="F3096" s="119"/>
      <c r="G3096" s="119"/>
      <c r="H3096" s="119"/>
      <c r="I3096" s="119" t="s">
        <v>194</v>
      </c>
      <c r="J3096" s="119">
        <v>2020</v>
      </c>
      <c r="K3096" s="120">
        <v>2</v>
      </c>
    </row>
    <row r="3097" spans="1:11" x14ac:dyDescent="0.25">
      <c r="A3097" s="119" t="s">
        <v>1460</v>
      </c>
      <c r="B3097" s="119" t="s">
        <v>1461</v>
      </c>
      <c r="C3097" s="119" t="s">
        <v>195</v>
      </c>
      <c r="D3097" s="119" t="s">
        <v>200</v>
      </c>
      <c r="E3097" s="119" t="s">
        <v>202</v>
      </c>
      <c r="F3097" s="119"/>
      <c r="G3097" s="119"/>
      <c r="H3097" s="119"/>
      <c r="I3097" s="119" t="s">
        <v>194</v>
      </c>
      <c r="J3097" s="119">
        <v>2025</v>
      </c>
      <c r="K3097" s="120">
        <v>2</v>
      </c>
    </row>
    <row r="3098" spans="1:11" x14ac:dyDescent="0.25">
      <c r="A3098" s="119" t="s">
        <v>1460</v>
      </c>
      <c r="B3098" s="119" t="s">
        <v>1461</v>
      </c>
      <c r="C3098" s="119" t="s">
        <v>195</v>
      </c>
      <c r="D3098" s="119" t="s">
        <v>200</v>
      </c>
      <c r="E3098" s="119" t="s">
        <v>202</v>
      </c>
      <c r="F3098" s="119"/>
      <c r="G3098" s="119"/>
      <c r="H3098" s="119"/>
      <c r="I3098" s="119" t="s">
        <v>194</v>
      </c>
      <c r="J3098" s="119">
        <v>2030</v>
      </c>
      <c r="K3098" s="120">
        <v>2</v>
      </c>
    </row>
    <row r="3099" spans="1:11" x14ac:dyDescent="0.25">
      <c r="A3099" s="119" t="s">
        <v>1460</v>
      </c>
      <c r="B3099" s="119" t="s">
        <v>1461</v>
      </c>
      <c r="C3099" s="119" t="s">
        <v>195</v>
      </c>
      <c r="D3099" s="119" t="s">
        <v>200</v>
      </c>
      <c r="E3099" s="119" t="s">
        <v>202</v>
      </c>
      <c r="F3099" s="119"/>
      <c r="G3099" s="119"/>
      <c r="H3099" s="119"/>
      <c r="I3099" s="119" t="s">
        <v>194</v>
      </c>
      <c r="J3099" s="119">
        <v>2040</v>
      </c>
      <c r="K3099" s="120">
        <v>2</v>
      </c>
    </row>
    <row r="3100" spans="1:11" x14ac:dyDescent="0.25">
      <c r="A3100" s="119" t="s">
        <v>1460</v>
      </c>
      <c r="B3100" s="119" t="s">
        <v>1461</v>
      </c>
      <c r="C3100" s="119" t="s">
        <v>195</v>
      </c>
      <c r="D3100" s="119" t="s">
        <v>200</v>
      </c>
      <c r="E3100" s="119" t="s">
        <v>202</v>
      </c>
      <c r="F3100" s="119"/>
      <c r="G3100" s="119"/>
      <c r="H3100" s="119"/>
      <c r="I3100" s="119" t="s">
        <v>194</v>
      </c>
      <c r="J3100" s="119">
        <v>2050</v>
      </c>
      <c r="K3100" s="120">
        <v>2</v>
      </c>
    </row>
    <row r="3101" spans="1:11" x14ac:dyDescent="0.25">
      <c r="A3101" s="119" t="s">
        <v>1460</v>
      </c>
      <c r="B3101" s="119" t="s">
        <v>1461</v>
      </c>
      <c r="C3101" s="119" t="s">
        <v>195</v>
      </c>
      <c r="D3101" s="119" t="s">
        <v>1464</v>
      </c>
      <c r="E3101" s="119" t="s">
        <v>1222</v>
      </c>
      <c r="F3101" s="119"/>
      <c r="G3101" s="119" t="s">
        <v>392</v>
      </c>
      <c r="H3101" s="119"/>
      <c r="I3101" s="119" t="s">
        <v>987</v>
      </c>
      <c r="J3101" s="119">
        <v>2020</v>
      </c>
      <c r="K3101" s="120">
        <v>0</v>
      </c>
    </row>
    <row r="3102" spans="1:11" x14ac:dyDescent="0.25">
      <c r="A3102" s="119" t="s">
        <v>1460</v>
      </c>
      <c r="B3102" s="119" t="s">
        <v>1461</v>
      </c>
      <c r="C3102" s="119" t="s">
        <v>195</v>
      </c>
      <c r="D3102" s="119" t="s">
        <v>1464</v>
      </c>
      <c r="E3102" s="119" t="s">
        <v>1222</v>
      </c>
      <c r="F3102" s="119"/>
      <c r="G3102" s="119" t="s">
        <v>392</v>
      </c>
      <c r="H3102" s="119"/>
      <c r="I3102" s="119" t="s">
        <v>987</v>
      </c>
      <c r="J3102" s="119">
        <v>2050</v>
      </c>
      <c r="K3102" s="120">
        <v>0</v>
      </c>
    </row>
    <row r="3103" spans="1:11" x14ac:dyDescent="0.25">
      <c r="A3103" s="119" t="s">
        <v>1460</v>
      </c>
      <c r="B3103" s="119" t="s">
        <v>1461</v>
      </c>
      <c r="C3103" s="119" t="s">
        <v>195</v>
      </c>
      <c r="D3103" s="119" t="s">
        <v>1464</v>
      </c>
      <c r="E3103" s="119" t="s">
        <v>1222</v>
      </c>
      <c r="F3103" s="119"/>
      <c r="G3103" s="119" t="s">
        <v>392</v>
      </c>
      <c r="H3103" s="119"/>
      <c r="I3103" s="119" t="s">
        <v>988</v>
      </c>
      <c r="J3103" s="119">
        <v>2020</v>
      </c>
      <c r="K3103" s="120">
        <v>1.1000000000000001</v>
      </c>
    </row>
    <row r="3104" spans="1:11" x14ac:dyDescent="0.25">
      <c r="A3104" s="119" t="s">
        <v>1460</v>
      </c>
      <c r="B3104" s="119" t="s">
        <v>1461</v>
      </c>
      <c r="C3104" s="119" t="s">
        <v>195</v>
      </c>
      <c r="D3104" s="119" t="s">
        <v>1464</v>
      </c>
      <c r="E3104" s="119" t="s">
        <v>1222</v>
      </c>
      <c r="F3104" s="119"/>
      <c r="G3104" s="119" t="s">
        <v>392</v>
      </c>
      <c r="H3104" s="119"/>
      <c r="I3104" s="119" t="s">
        <v>988</v>
      </c>
      <c r="J3104" s="119">
        <v>2050</v>
      </c>
      <c r="K3104" s="120">
        <v>1.1000000000000001</v>
      </c>
    </row>
    <row r="3105" spans="1:11" x14ac:dyDescent="0.25">
      <c r="A3105" s="119" t="s">
        <v>1460</v>
      </c>
      <c r="B3105" s="119" t="s">
        <v>1461</v>
      </c>
      <c r="C3105" s="119" t="s">
        <v>195</v>
      </c>
      <c r="D3105" s="119" t="s">
        <v>1464</v>
      </c>
      <c r="E3105" s="119" t="s">
        <v>1222</v>
      </c>
      <c r="F3105" s="119"/>
      <c r="G3105" s="119" t="s">
        <v>392</v>
      </c>
      <c r="H3105" s="119"/>
      <c r="I3105" s="119" t="s">
        <v>194</v>
      </c>
      <c r="J3105" s="119">
        <v>2020</v>
      </c>
      <c r="K3105" s="120">
        <v>0.2</v>
      </c>
    </row>
    <row r="3106" spans="1:11" x14ac:dyDescent="0.25">
      <c r="A3106" s="119" t="s">
        <v>1460</v>
      </c>
      <c r="B3106" s="119" t="s">
        <v>1461</v>
      </c>
      <c r="C3106" s="119" t="s">
        <v>195</v>
      </c>
      <c r="D3106" s="119" t="s">
        <v>1464</v>
      </c>
      <c r="E3106" s="119" t="s">
        <v>1222</v>
      </c>
      <c r="F3106" s="119"/>
      <c r="G3106" s="119" t="s">
        <v>392</v>
      </c>
      <c r="H3106" s="119"/>
      <c r="I3106" s="119" t="s">
        <v>194</v>
      </c>
      <c r="J3106" s="119">
        <v>2025</v>
      </c>
      <c r="K3106" s="120">
        <v>0.2</v>
      </c>
    </row>
    <row r="3107" spans="1:11" x14ac:dyDescent="0.25">
      <c r="A3107" s="119" t="s">
        <v>1460</v>
      </c>
      <c r="B3107" s="119" t="s">
        <v>1461</v>
      </c>
      <c r="C3107" s="119" t="s">
        <v>195</v>
      </c>
      <c r="D3107" s="119" t="s">
        <v>1464</v>
      </c>
      <c r="E3107" s="119" t="s">
        <v>1222</v>
      </c>
      <c r="F3107" s="119"/>
      <c r="G3107" s="119" t="s">
        <v>392</v>
      </c>
      <c r="H3107" s="119"/>
      <c r="I3107" s="119" t="s">
        <v>194</v>
      </c>
      <c r="J3107" s="119">
        <v>2030</v>
      </c>
      <c r="K3107" s="120">
        <v>0.2</v>
      </c>
    </row>
    <row r="3108" spans="1:11" x14ac:dyDescent="0.25">
      <c r="A3108" s="119" t="s">
        <v>1460</v>
      </c>
      <c r="B3108" s="119" t="s">
        <v>1461</v>
      </c>
      <c r="C3108" s="119" t="s">
        <v>195</v>
      </c>
      <c r="D3108" s="119" t="s">
        <v>1464</v>
      </c>
      <c r="E3108" s="119" t="s">
        <v>1222</v>
      </c>
      <c r="F3108" s="119"/>
      <c r="G3108" s="119" t="s">
        <v>392</v>
      </c>
      <c r="H3108" s="119"/>
      <c r="I3108" s="119" t="s">
        <v>194</v>
      </c>
      <c r="J3108" s="119">
        <v>2040</v>
      </c>
      <c r="K3108" s="120">
        <v>0.2</v>
      </c>
    </row>
    <row r="3109" spans="1:11" x14ac:dyDescent="0.25">
      <c r="A3109" s="119" t="s">
        <v>1460</v>
      </c>
      <c r="B3109" s="119" t="s">
        <v>1461</v>
      </c>
      <c r="C3109" s="119" t="s">
        <v>195</v>
      </c>
      <c r="D3109" s="119" t="s">
        <v>1464</v>
      </c>
      <c r="E3109" s="119" t="s">
        <v>1222</v>
      </c>
      <c r="F3109" s="119"/>
      <c r="G3109" s="119" t="s">
        <v>392</v>
      </c>
      <c r="H3109" s="119"/>
      <c r="I3109" s="119" t="s">
        <v>194</v>
      </c>
      <c r="J3109" s="119">
        <v>2050</v>
      </c>
      <c r="K3109" s="120">
        <v>0.2</v>
      </c>
    </row>
    <row r="3110" spans="1:11" x14ac:dyDescent="0.25">
      <c r="A3110" s="119" t="s">
        <v>1460</v>
      </c>
      <c r="B3110" s="119" t="s">
        <v>1461</v>
      </c>
      <c r="C3110" s="119" t="s">
        <v>195</v>
      </c>
      <c r="D3110" s="119" t="s">
        <v>1465</v>
      </c>
      <c r="E3110" s="119" t="s">
        <v>1466</v>
      </c>
      <c r="F3110" s="119"/>
      <c r="G3110" s="119" t="s">
        <v>192</v>
      </c>
      <c r="H3110" s="119">
        <v>5</v>
      </c>
      <c r="I3110" s="119" t="s">
        <v>987</v>
      </c>
      <c r="J3110" s="119">
        <v>2020</v>
      </c>
      <c r="K3110" s="120">
        <v>0.8</v>
      </c>
    </row>
    <row r="3111" spans="1:11" x14ac:dyDescent="0.25">
      <c r="A3111" s="119" t="s">
        <v>1460</v>
      </c>
      <c r="B3111" s="119" t="s">
        <v>1461</v>
      </c>
      <c r="C3111" s="119" t="s">
        <v>195</v>
      </c>
      <c r="D3111" s="119" t="s">
        <v>1465</v>
      </c>
      <c r="E3111" s="119" t="s">
        <v>1466</v>
      </c>
      <c r="F3111" s="119"/>
      <c r="G3111" s="119" t="s">
        <v>192</v>
      </c>
      <c r="H3111" s="119">
        <v>5</v>
      </c>
      <c r="I3111" s="119" t="s">
        <v>987</v>
      </c>
      <c r="J3111" s="119">
        <v>2050</v>
      </c>
      <c r="K3111" s="120">
        <v>0.8</v>
      </c>
    </row>
    <row r="3112" spans="1:11" x14ac:dyDescent="0.25">
      <c r="A3112" s="119" t="s">
        <v>1460</v>
      </c>
      <c r="B3112" s="119" t="s">
        <v>1461</v>
      </c>
      <c r="C3112" s="119" t="s">
        <v>195</v>
      </c>
      <c r="D3112" s="119" t="s">
        <v>1465</v>
      </c>
      <c r="E3112" s="119" t="s">
        <v>1466</v>
      </c>
      <c r="F3112" s="119"/>
      <c r="G3112" s="119" t="s">
        <v>192</v>
      </c>
      <c r="H3112" s="119">
        <v>5</v>
      </c>
      <c r="I3112" s="119" t="s">
        <v>988</v>
      </c>
      <c r="J3112" s="119">
        <v>2020</v>
      </c>
      <c r="K3112" s="120">
        <v>1.2</v>
      </c>
    </row>
    <row r="3113" spans="1:11" x14ac:dyDescent="0.25">
      <c r="A3113" s="119" t="s">
        <v>1460</v>
      </c>
      <c r="B3113" s="119" t="s">
        <v>1461</v>
      </c>
      <c r="C3113" s="119" t="s">
        <v>195</v>
      </c>
      <c r="D3113" s="119" t="s">
        <v>1465</v>
      </c>
      <c r="E3113" s="119" t="s">
        <v>1466</v>
      </c>
      <c r="F3113" s="119"/>
      <c r="G3113" s="119" t="s">
        <v>192</v>
      </c>
      <c r="H3113" s="119">
        <v>5</v>
      </c>
      <c r="I3113" s="119" t="s">
        <v>988</v>
      </c>
      <c r="J3113" s="119">
        <v>2050</v>
      </c>
      <c r="K3113" s="120">
        <v>1.2</v>
      </c>
    </row>
    <row r="3114" spans="1:11" x14ac:dyDescent="0.25">
      <c r="A3114" s="119" t="s">
        <v>1460</v>
      </c>
      <c r="B3114" s="119" t="s">
        <v>1461</v>
      </c>
      <c r="C3114" s="119" t="s">
        <v>195</v>
      </c>
      <c r="D3114" s="119" t="s">
        <v>1465</v>
      </c>
      <c r="E3114" s="119" t="s">
        <v>1466</v>
      </c>
      <c r="F3114" s="119"/>
      <c r="G3114" s="119" t="s">
        <v>192</v>
      </c>
      <c r="H3114" s="119">
        <v>5</v>
      </c>
      <c r="I3114" s="119" t="s">
        <v>194</v>
      </c>
      <c r="J3114" s="119">
        <v>2020</v>
      </c>
      <c r="K3114" s="120">
        <v>0.1</v>
      </c>
    </row>
    <row r="3115" spans="1:11" x14ac:dyDescent="0.25">
      <c r="A3115" s="119" t="s">
        <v>1460</v>
      </c>
      <c r="B3115" s="119" t="s">
        <v>1461</v>
      </c>
      <c r="C3115" s="119" t="s">
        <v>195</v>
      </c>
      <c r="D3115" s="119" t="s">
        <v>1465</v>
      </c>
      <c r="E3115" s="119" t="s">
        <v>1466</v>
      </c>
      <c r="F3115" s="119"/>
      <c r="G3115" s="119" t="s">
        <v>192</v>
      </c>
      <c r="H3115" s="119">
        <v>5</v>
      </c>
      <c r="I3115" s="119" t="s">
        <v>194</v>
      </c>
      <c r="J3115" s="119">
        <v>2025</v>
      </c>
      <c r="K3115" s="120">
        <v>0.1</v>
      </c>
    </row>
    <row r="3116" spans="1:11" x14ac:dyDescent="0.25">
      <c r="A3116" s="119" t="s">
        <v>1460</v>
      </c>
      <c r="B3116" s="119" t="s">
        <v>1461</v>
      </c>
      <c r="C3116" s="119" t="s">
        <v>195</v>
      </c>
      <c r="D3116" s="119" t="s">
        <v>1465</v>
      </c>
      <c r="E3116" s="119" t="s">
        <v>1466</v>
      </c>
      <c r="F3116" s="119"/>
      <c r="G3116" s="119" t="s">
        <v>192</v>
      </c>
      <c r="H3116" s="119">
        <v>5</v>
      </c>
      <c r="I3116" s="119" t="s">
        <v>194</v>
      </c>
      <c r="J3116" s="119">
        <v>2030</v>
      </c>
      <c r="K3116" s="120">
        <v>0.1</v>
      </c>
    </row>
    <row r="3117" spans="1:11" x14ac:dyDescent="0.25">
      <c r="A3117" s="119" t="s">
        <v>1460</v>
      </c>
      <c r="B3117" s="119" t="s">
        <v>1461</v>
      </c>
      <c r="C3117" s="119" t="s">
        <v>195</v>
      </c>
      <c r="D3117" s="119" t="s">
        <v>1465</v>
      </c>
      <c r="E3117" s="119" t="s">
        <v>1466</v>
      </c>
      <c r="F3117" s="119"/>
      <c r="G3117" s="119" t="s">
        <v>192</v>
      </c>
      <c r="H3117" s="119">
        <v>5</v>
      </c>
      <c r="I3117" s="119" t="s">
        <v>194</v>
      </c>
      <c r="J3117" s="119">
        <v>2040</v>
      </c>
      <c r="K3117" s="120">
        <v>0.1</v>
      </c>
    </row>
    <row r="3118" spans="1:11" x14ac:dyDescent="0.25">
      <c r="A3118" s="119" t="s">
        <v>1460</v>
      </c>
      <c r="B3118" s="119" t="s">
        <v>1461</v>
      </c>
      <c r="C3118" s="119" t="s">
        <v>195</v>
      </c>
      <c r="D3118" s="119" t="s">
        <v>1465</v>
      </c>
      <c r="E3118" s="119" t="s">
        <v>1466</v>
      </c>
      <c r="F3118" s="119"/>
      <c r="G3118" s="119" t="s">
        <v>192</v>
      </c>
      <c r="H3118" s="119">
        <v>5</v>
      </c>
      <c r="I3118" s="119" t="s">
        <v>194</v>
      </c>
      <c r="J3118" s="119">
        <v>2050</v>
      </c>
      <c r="K3118" s="120">
        <v>0.1</v>
      </c>
    </row>
    <row r="3119" spans="1:11" x14ac:dyDescent="0.25">
      <c r="A3119" s="119" t="s">
        <v>1460</v>
      </c>
      <c r="B3119" s="119" t="s">
        <v>1461</v>
      </c>
      <c r="C3119" s="119" t="s">
        <v>195</v>
      </c>
      <c r="D3119" s="119" t="s">
        <v>1086</v>
      </c>
      <c r="E3119" s="119" t="s">
        <v>1074</v>
      </c>
      <c r="F3119" s="119"/>
      <c r="G3119" s="119"/>
      <c r="H3119" s="119"/>
      <c r="I3119" s="119" t="s">
        <v>194</v>
      </c>
      <c r="J3119" s="119">
        <v>2020</v>
      </c>
      <c r="K3119" s="120">
        <v>5</v>
      </c>
    </row>
    <row r="3120" spans="1:11" x14ac:dyDescent="0.25">
      <c r="A3120" s="119" t="s">
        <v>1460</v>
      </c>
      <c r="B3120" s="119" t="s">
        <v>1461</v>
      </c>
      <c r="C3120" s="119" t="s">
        <v>195</v>
      </c>
      <c r="D3120" s="119" t="s">
        <v>1086</v>
      </c>
      <c r="E3120" s="119" t="s">
        <v>1074</v>
      </c>
      <c r="F3120" s="119"/>
      <c r="G3120" s="119"/>
      <c r="H3120" s="119"/>
      <c r="I3120" s="119" t="s">
        <v>194</v>
      </c>
      <c r="J3120" s="119">
        <v>2025</v>
      </c>
      <c r="K3120" s="120">
        <v>4</v>
      </c>
    </row>
    <row r="3121" spans="1:11" x14ac:dyDescent="0.25">
      <c r="A3121" s="119" t="s">
        <v>1460</v>
      </c>
      <c r="B3121" s="119" t="s">
        <v>1461</v>
      </c>
      <c r="C3121" s="119" t="s">
        <v>195</v>
      </c>
      <c r="D3121" s="119" t="s">
        <v>1086</v>
      </c>
      <c r="E3121" s="119" t="s">
        <v>1074</v>
      </c>
      <c r="F3121" s="119"/>
      <c r="G3121" s="119"/>
      <c r="H3121" s="119"/>
      <c r="I3121" s="119" t="s">
        <v>194</v>
      </c>
      <c r="J3121" s="119">
        <v>2030</v>
      </c>
      <c r="K3121" s="120">
        <v>3</v>
      </c>
    </row>
    <row r="3122" spans="1:11" x14ac:dyDescent="0.25">
      <c r="A3122" s="119" t="s">
        <v>1460</v>
      </c>
      <c r="B3122" s="119" t="s">
        <v>1461</v>
      </c>
      <c r="C3122" s="119" t="s">
        <v>195</v>
      </c>
      <c r="D3122" s="119" t="s">
        <v>1086</v>
      </c>
      <c r="E3122" s="119" t="s">
        <v>1074</v>
      </c>
      <c r="F3122" s="119"/>
      <c r="G3122" s="119"/>
      <c r="H3122" s="119"/>
      <c r="I3122" s="119" t="s">
        <v>194</v>
      </c>
      <c r="J3122" s="119">
        <v>2040</v>
      </c>
      <c r="K3122" s="120">
        <v>3</v>
      </c>
    </row>
    <row r="3123" spans="1:11" x14ac:dyDescent="0.25">
      <c r="A3123" s="119" t="s">
        <v>1460</v>
      </c>
      <c r="B3123" s="119" t="s">
        <v>1461</v>
      </c>
      <c r="C3123" s="119" t="s">
        <v>195</v>
      </c>
      <c r="D3123" s="119" t="s">
        <v>1086</v>
      </c>
      <c r="E3123" s="119" t="s">
        <v>1074</v>
      </c>
      <c r="F3123" s="119"/>
      <c r="G3123" s="119"/>
      <c r="H3123" s="119"/>
      <c r="I3123" s="119" t="s">
        <v>194</v>
      </c>
      <c r="J3123" s="119">
        <v>2050</v>
      </c>
      <c r="K3123" s="120">
        <v>2</v>
      </c>
    </row>
    <row r="3124" spans="1:11" x14ac:dyDescent="0.25">
      <c r="A3124" s="119" t="s">
        <v>1460</v>
      </c>
      <c r="B3124" s="119" t="s">
        <v>1461</v>
      </c>
      <c r="C3124" s="119" t="s">
        <v>195</v>
      </c>
      <c r="D3124" s="119" t="s">
        <v>1467</v>
      </c>
      <c r="E3124" s="119" t="s">
        <v>1222</v>
      </c>
      <c r="F3124" s="119"/>
      <c r="G3124" s="119" t="s">
        <v>371</v>
      </c>
      <c r="H3124" s="119"/>
      <c r="I3124" s="119" t="s">
        <v>987</v>
      </c>
      <c r="J3124" s="119">
        <v>2020</v>
      </c>
      <c r="K3124" s="120">
        <v>0.9</v>
      </c>
    </row>
    <row r="3125" spans="1:11" x14ac:dyDescent="0.25">
      <c r="A3125" s="119" t="s">
        <v>1460</v>
      </c>
      <c r="B3125" s="119" t="s">
        <v>1461</v>
      </c>
      <c r="C3125" s="119" t="s">
        <v>195</v>
      </c>
      <c r="D3125" s="119" t="s">
        <v>1467</v>
      </c>
      <c r="E3125" s="119" t="s">
        <v>1222</v>
      </c>
      <c r="F3125" s="119"/>
      <c r="G3125" s="119" t="s">
        <v>371</v>
      </c>
      <c r="H3125" s="119"/>
      <c r="I3125" s="119" t="s">
        <v>987</v>
      </c>
      <c r="J3125" s="119">
        <v>2050</v>
      </c>
      <c r="K3125" s="120">
        <v>0.9</v>
      </c>
    </row>
    <row r="3126" spans="1:11" x14ac:dyDescent="0.25">
      <c r="A3126" s="119" t="s">
        <v>1460</v>
      </c>
      <c r="B3126" s="119" t="s">
        <v>1461</v>
      </c>
      <c r="C3126" s="119" t="s">
        <v>195</v>
      </c>
      <c r="D3126" s="119" t="s">
        <v>1467</v>
      </c>
      <c r="E3126" s="119" t="s">
        <v>1222</v>
      </c>
      <c r="F3126" s="119"/>
      <c r="G3126" s="119" t="s">
        <v>371</v>
      </c>
      <c r="H3126" s="119"/>
      <c r="I3126" s="119" t="s">
        <v>988</v>
      </c>
      <c r="J3126" s="119">
        <v>2020</v>
      </c>
      <c r="K3126" s="120">
        <v>1.1000000000000001</v>
      </c>
    </row>
    <row r="3127" spans="1:11" x14ac:dyDescent="0.25">
      <c r="A3127" s="119" t="s">
        <v>1460</v>
      </c>
      <c r="B3127" s="119" t="s">
        <v>1461</v>
      </c>
      <c r="C3127" s="119" t="s">
        <v>195</v>
      </c>
      <c r="D3127" s="119" t="s">
        <v>1467</v>
      </c>
      <c r="E3127" s="119" t="s">
        <v>1222</v>
      </c>
      <c r="F3127" s="119"/>
      <c r="G3127" s="119" t="s">
        <v>371</v>
      </c>
      <c r="H3127" s="119"/>
      <c r="I3127" s="119" t="s">
        <v>988</v>
      </c>
      <c r="J3127" s="119">
        <v>2050</v>
      </c>
      <c r="K3127" s="120">
        <v>1.1000000000000001</v>
      </c>
    </row>
    <row r="3128" spans="1:11" x14ac:dyDescent="0.25">
      <c r="A3128" s="119" t="s">
        <v>1460</v>
      </c>
      <c r="B3128" s="119" t="s">
        <v>1461</v>
      </c>
      <c r="C3128" s="119" t="s">
        <v>195</v>
      </c>
      <c r="D3128" s="119" t="s">
        <v>1467</v>
      </c>
      <c r="E3128" s="119" t="s">
        <v>1222</v>
      </c>
      <c r="F3128" s="119"/>
      <c r="G3128" s="119" t="s">
        <v>371</v>
      </c>
      <c r="H3128" s="119"/>
      <c r="I3128" s="119" t="s">
        <v>194</v>
      </c>
      <c r="J3128" s="119">
        <v>2020</v>
      </c>
      <c r="K3128" s="120">
        <v>0.02</v>
      </c>
    </row>
    <row r="3129" spans="1:11" x14ac:dyDescent="0.25">
      <c r="A3129" s="119" t="s">
        <v>1460</v>
      </c>
      <c r="B3129" s="119" t="s">
        <v>1461</v>
      </c>
      <c r="C3129" s="119" t="s">
        <v>195</v>
      </c>
      <c r="D3129" s="119" t="s">
        <v>1467</v>
      </c>
      <c r="E3129" s="119" t="s">
        <v>1222</v>
      </c>
      <c r="F3129" s="119"/>
      <c r="G3129" s="119" t="s">
        <v>371</v>
      </c>
      <c r="H3129" s="119"/>
      <c r="I3129" s="119" t="s">
        <v>194</v>
      </c>
      <c r="J3129" s="119">
        <v>2025</v>
      </c>
      <c r="K3129" s="120">
        <v>0.02</v>
      </c>
    </row>
    <row r="3130" spans="1:11" x14ac:dyDescent="0.25">
      <c r="A3130" s="119" t="s">
        <v>1460</v>
      </c>
      <c r="B3130" s="119" t="s">
        <v>1461</v>
      </c>
      <c r="C3130" s="119" t="s">
        <v>195</v>
      </c>
      <c r="D3130" s="119" t="s">
        <v>1467</v>
      </c>
      <c r="E3130" s="119" t="s">
        <v>1222</v>
      </c>
      <c r="F3130" s="119"/>
      <c r="G3130" s="119" t="s">
        <v>371</v>
      </c>
      <c r="H3130" s="119"/>
      <c r="I3130" s="119" t="s">
        <v>194</v>
      </c>
      <c r="J3130" s="119">
        <v>2030</v>
      </c>
      <c r="K3130" s="120">
        <v>0.02</v>
      </c>
    </row>
    <row r="3131" spans="1:11" x14ac:dyDescent="0.25">
      <c r="A3131" s="119" t="s">
        <v>1460</v>
      </c>
      <c r="B3131" s="119" t="s">
        <v>1461</v>
      </c>
      <c r="C3131" s="119" t="s">
        <v>195</v>
      </c>
      <c r="D3131" s="119" t="s">
        <v>1467</v>
      </c>
      <c r="E3131" s="119" t="s">
        <v>1222</v>
      </c>
      <c r="F3131" s="119"/>
      <c r="G3131" s="119" t="s">
        <v>371</v>
      </c>
      <c r="H3131" s="119"/>
      <c r="I3131" s="119" t="s">
        <v>194</v>
      </c>
      <c r="J3131" s="119">
        <v>2040</v>
      </c>
      <c r="K3131" s="120">
        <v>0.02</v>
      </c>
    </row>
    <row r="3132" spans="1:11" x14ac:dyDescent="0.25">
      <c r="A3132" s="119" t="s">
        <v>1460</v>
      </c>
      <c r="B3132" s="119" t="s">
        <v>1461</v>
      </c>
      <c r="C3132" s="119" t="s">
        <v>195</v>
      </c>
      <c r="D3132" s="119" t="s">
        <v>1467</v>
      </c>
      <c r="E3132" s="119" t="s">
        <v>1222</v>
      </c>
      <c r="F3132" s="119"/>
      <c r="G3132" s="119" t="s">
        <v>371</v>
      </c>
      <c r="H3132" s="119"/>
      <c r="I3132" s="119" t="s">
        <v>194</v>
      </c>
      <c r="J3132" s="119">
        <v>2050</v>
      </c>
      <c r="K3132" s="120">
        <v>0.02</v>
      </c>
    </row>
    <row r="3133" spans="1:11" x14ac:dyDescent="0.25">
      <c r="A3133" s="119" t="s">
        <v>1460</v>
      </c>
      <c r="B3133" s="119" t="s">
        <v>1461</v>
      </c>
      <c r="C3133" s="119" t="s">
        <v>195</v>
      </c>
      <c r="D3133" s="119" t="s">
        <v>1468</v>
      </c>
      <c r="E3133" s="119" t="s">
        <v>1466</v>
      </c>
      <c r="F3133" s="119"/>
      <c r="G3133" s="119" t="s">
        <v>251</v>
      </c>
      <c r="H3133" s="119"/>
      <c r="I3133" s="119" t="s">
        <v>987</v>
      </c>
      <c r="J3133" s="119">
        <v>2020</v>
      </c>
      <c r="K3133" s="120">
        <v>1</v>
      </c>
    </row>
    <row r="3134" spans="1:11" x14ac:dyDescent="0.25">
      <c r="A3134" s="119" t="s">
        <v>1460</v>
      </c>
      <c r="B3134" s="119" t="s">
        <v>1461</v>
      </c>
      <c r="C3134" s="119" t="s">
        <v>195</v>
      </c>
      <c r="D3134" s="119" t="s">
        <v>1468</v>
      </c>
      <c r="E3134" s="119" t="s">
        <v>1466</v>
      </c>
      <c r="F3134" s="119"/>
      <c r="G3134" s="119" t="s">
        <v>251</v>
      </c>
      <c r="H3134" s="119"/>
      <c r="I3134" s="119" t="s">
        <v>987</v>
      </c>
      <c r="J3134" s="119">
        <v>2050</v>
      </c>
      <c r="K3134" s="120">
        <v>1</v>
      </c>
    </row>
    <row r="3135" spans="1:11" x14ac:dyDescent="0.25">
      <c r="A3135" s="119" t="s">
        <v>1460</v>
      </c>
      <c r="B3135" s="119" t="s">
        <v>1461</v>
      </c>
      <c r="C3135" s="119" t="s">
        <v>195</v>
      </c>
      <c r="D3135" s="119" t="s">
        <v>1468</v>
      </c>
      <c r="E3135" s="119" t="s">
        <v>1466</v>
      </c>
      <c r="F3135" s="119"/>
      <c r="G3135" s="119" t="s">
        <v>251</v>
      </c>
      <c r="H3135" s="119"/>
      <c r="I3135" s="119" t="s">
        <v>988</v>
      </c>
      <c r="J3135" s="119">
        <v>2020</v>
      </c>
      <c r="K3135" s="120">
        <v>1.1000000000000001</v>
      </c>
    </row>
    <row r="3136" spans="1:11" x14ac:dyDescent="0.25">
      <c r="A3136" s="119" t="s">
        <v>1460</v>
      </c>
      <c r="B3136" s="119" t="s">
        <v>1461</v>
      </c>
      <c r="C3136" s="119" t="s">
        <v>195</v>
      </c>
      <c r="D3136" s="119" t="s">
        <v>1468</v>
      </c>
      <c r="E3136" s="119" t="s">
        <v>1466</v>
      </c>
      <c r="F3136" s="119"/>
      <c r="G3136" s="119" t="s">
        <v>251</v>
      </c>
      <c r="H3136" s="119"/>
      <c r="I3136" s="119" t="s">
        <v>988</v>
      </c>
      <c r="J3136" s="119">
        <v>2050</v>
      </c>
      <c r="K3136" s="120">
        <v>1.1000000000000001</v>
      </c>
    </row>
    <row r="3137" spans="1:11" x14ac:dyDescent="0.25">
      <c r="A3137" s="119" t="s">
        <v>1460</v>
      </c>
      <c r="B3137" s="119" t="s">
        <v>1461</v>
      </c>
      <c r="C3137" s="119" t="s">
        <v>195</v>
      </c>
      <c r="D3137" s="119" t="s">
        <v>1468</v>
      </c>
      <c r="E3137" s="119" t="s">
        <v>1466</v>
      </c>
      <c r="F3137" s="119"/>
      <c r="G3137" s="119" t="s">
        <v>251</v>
      </c>
      <c r="H3137" s="119"/>
      <c r="I3137" s="119" t="s">
        <v>194</v>
      </c>
      <c r="J3137" s="119">
        <v>2020</v>
      </c>
      <c r="K3137" s="120">
        <v>6.4</v>
      </c>
    </row>
    <row r="3138" spans="1:11" x14ac:dyDescent="0.25">
      <c r="A3138" s="119" t="s">
        <v>1460</v>
      </c>
      <c r="B3138" s="119" t="s">
        <v>1461</v>
      </c>
      <c r="C3138" s="119" t="s">
        <v>195</v>
      </c>
      <c r="D3138" s="119" t="s">
        <v>1468</v>
      </c>
      <c r="E3138" s="119" t="s">
        <v>1466</v>
      </c>
      <c r="F3138" s="119"/>
      <c r="G3138" s="119" t="s">
        <v>251</v>
      </c>
      <c r="H3138" s="119"/>
      <c r="I3138" s="119" t="s">
        <v>194</v>
      </c>
      <c r="J3138" s="119">
        <v>2025</v>
      </c>
      <c r="K3138" s="120">
        <v>6.4</v>
      </c>
    </row>
    <row r="3139" spans="1:11" x14ac:dyDescent="0.25">
      <c r="A3139" s="119" t="s">
        <v>1460</v>
      </c>
      <c r="B3139" s="119" t="s">
        <v>1461</v>
      </c>
      <c r="C3139" s="119" t="s">
        <v>195</v>
      </c>
      <c r="D3139" s="119" t="s">
        <v>1468</v>
      </c>
      <c r="E3139" s="119" t="s">
        <v>1466</v>
      </c>
      <c r="F3139" s="119"/>
      <c r="G3139" s="119" t="s">
        <v>251</v>
      </c>
      <c r="H3139" s="119"/>
      <c r="I3139" s="119" t="s">
        <v>194</v>
      </c>
      <c r="J3139" s="119">
        <v>2030</v>
      </c>
      <c r="K3139" s="120">
        <v>6.4</v>
      </c>
    </row>
    <row r="3140" spans="1:11" x14ac:dyDescent="0.25">
      <c r="A3140" s="119" t="s">
        <v>1460</v>
      </c>
      <c r="B3140" s="119" t="s">
        <v>1461</v>
      </c>
      <c r="C3140" s="119" t="s">
        <v>195</v>
      </c>
      <c r="D3140" s="119" t="s">
        <v>1468</v>
      </c>
      <c r="E3140" s="119" t="s">
        <v>1466</v>
      </c>
      <c r="F3140" s="119"/>
      <c r="G3140" s="119" t="s">
        <v>251</v>
      </c>
      <c r="H3140" s="119"/>
      <c r="I3140" s="119" t="s">
        <v>194</v>
      </c>
      <c r="J3140" s="119">
        <v>2040</v>
      </c>
      <c r="K3140" s="120">
        <v>6.4</v>
      </c>
    </row>
    <row r="3141" spans="1:11" x14ac:dyDescent="0.25">
      <c r="A3141" s="119" t="s">
        <v>1460</v>
      </c>
      <c r="B3141" s="119" t="s">
        <v>1461</v>
      </c>
      <c r="C3141" s="119" t="s">
        <v>195</v>
      </c>
      <c r="D3141" s="119" t="s">
        <v>1468</v>
      </c>
      <c r="E3141" s="119" t="s">
        <v>1466</v>
      </c>
      <c r="F3141" s="119"/>
      <c r="G3141" s="119" t="s">
        <v>251</v>
      </c>
      <c r="H3141" s="119"/>
      <c r="I3141" s="119" t="s">
        <v>194</v>
      </c>
      <c r="J3141" s="119">
        <v>2050</v>
      </c>
      <c r="K3141" s="120">
        <v>6.4</v>
      </c>
    </row>
    <row r="3142" spans="1:11" x14ac:dyDescent="0.25">
      <c r="A3142" s="119" t="s">
        <v>1460</v>
      </c>
      <c r="B3142" s="119" t="s">
        <v>1461</v>
      </c>
      <c r="C3142" s="119" t="s">
        <v>195</v>
      </c>
      <c r="D3142" s="119" t="s">
        <v>1469</v>
      </c>
      <c r="E3142" s="119" t="s">
        <v>1463</v>
      </c>
      <c r="F3142" s="119"/>
      <c r="G3142" s="119" t="s">
        <v>210</v>
      </c>
      <c r="H3142" s="119">
        <v>5</v>
      </c>
      <c r="I3142" s="119" t="s">
        <v>987</v>
      </c>
      <c r="J3142" s="119">
        <v>2020</v>
      </c>
      <c r="K3142" s="120">
        <v>1</v>
      </c>
    </row>
    <row r="3143" spans="1:11" x14ac:dyDescent="0.25">
      <c r="A3143" s="119" t="s">
        <v>1460</v>
      </c>
      <c r="B3143" s="119" t="s">
        <v>1461</v>
      </c>
      <c r="C3143" s="119" t="s">
        <v>195</v>
      </c>
      <c r="D3143" s="119" t="s">
        <v>1469</v>
      </c>
      <c r="E3143" s="119" t="s">
        <v>1463</v>
      </c>
      <c r="F3143" s="119"/>
      <c r="G3143" s="119" t="s">
        <v>210</v>
      </c>
      <c r="H3143" s="119">
        <v>5</v>
      </c>
      <c r="I3143" s="119" t="s">
        <v>987</v>
      </c>
      <c r="J3143" s="119">
        <v>2050</v>
      </c>
      <c r="K3143" s="120">
        <v>1</v>
      </c>
    </row>
    <row r="3144" spans="1:11" x14ac:dyDescent="0.25">
      <c r="A3144" s="119" t="s">
        <v>1460</v>
      </c>
      <c r="B3144" s="119" t="s">
        <v>1461</v>
      </c>
      <c r="C3144" s="119" t="s">
        <v>195</v>
      </c>
      <c r="D3144" s="119" t="s">
        <v>1469</v>
      </c>
      <c r="E3144" s="119" t="s">
        <v>1463</v>
      </c>
      <c r="F3144" s="119"/>
      <c r="G3144" s="119" t="s">
        <v>210</v>
      </c>
      <c r="H3144" s="119">
        <v>5</v>
      </c>
      <c r="I3144" s="119" t="s">
        <v>988</v>
      </c>
      <c r="J3144" s="119">
        <v>2020</v>
      </c>
      <c r="K3144" s="120">
        <v>1.1000000000000001</v>
      </c>
    </row>
    <row r="3145" spans="1:11" x14ac:dyDescent="0.25">
      <c r="A3145" s="119" t="s">
        <v>1460</v>
      </c>
      <c r="B3145" s="119" t="s">
        <v>1461</v>
      </c>
      <c r="C3145" s="119" t="s">
        <v>195</v>
      </c>
      <c r="D3145" s="119" t="s">
        <v>1469</v>
      </c>
      <c r="E3145" s="119" t="s">
        <v>1463</v>
      </c>
      <c r="F3145" s="119"/>
      <c r="G3145" s="119" t="s">
        <v>210</v>
      </c>
      <c r="H3145" s="119">
        <v>5</v>
      </c>
      <c r="I3145" s="119" t="s">
        <v>988</v>
      </c>
      <c r="J3145" s="119">
        <v>2050</v>
      </c>
      <c r="K3145" s="120">
        <v>1.1000000000000001</v>
      </c>
    </row>
    <row r="3146" spans="1:11" x14ac:dyDescent="0.25">
      <c r="A3146" s="119" t="s">
        <v>1460</v>
      </c>
      <c r="B3146" s="119" t="s">
        <v>1461</v>
      </c>
      <c r="C3146" s="119" t="s">
        <v>195</v>
      </c>
      <c r="D3146" s="119" t="s">
        <v>1469</v>
      </c>
      <c r="E3146" s="119" t="s">
        <v>1463</v>
      </c>
      <c r="F3146" s="119"/>
      <c r="G3146" s="119" t="s">
        <v>210</v>
      </c>
      <c r="H3146" s="119">
        <v>5</v>
      </c>
      <c r="I3146" s="119" t="s">
        <v>194</v>
      </c>
      <c r="J3146" s="119">
        <v>2020</v>
      </c>
      <c r="K3146" s="120">
        <v>0.19</v>
      </c>
    </row>
    <row r="3147" spans="1:11" x14ac:dyDescent="0.25">
      <c r="A3147" s="119" t="s">
        <v>1460</v>
      </c>
      <c r="B3147" s="119" t="s">
        <v>1461</v>
      </c>
      <c r="C3147" s="119" t="s">
        <v>195</v>
      </c>
      <c r="D3147" s="119" t="s">
        <v>1469</v>
      </c>
      <c r="E3147" s="119" t="s">
        <v>1463</v>
      </c>
      <c r="F3147" s="119"/>
      <c r="G3147" s="119" t="s">
        <v>210</v>
      </c>
      <c r="H3147" s="119">
        <v>5</v>
      </c>
      <c r="I3147" s="119" t="s">
        <v>194</v>
      </c>
      <c r="J3147" s="119">
        <v>2025</v>
      </c>
      <c r="K3147" s="120">
        <v>0.19</v>
      </c>
    </row>
    <row r="3148" spans="1:11" x14ac:dyDescent="0.25">
      <c r="A3148" s="119" t="s">
        <v>1460</v>
      </c>
      <c r="B3148" s="119" t="s">
        <v>1461</v>
      </c>
      <c r="C3148" s="119" t="s">
        <v>195</v>
      </c>
      <c r="D3148" s="119" t="s">
        <v>1469</v>
      </c>
      <c r="E3148" s="119" t="s">
        <v>1463</v>
      </c>
      <c r="F3148" s="119"/>
      <c r="G3148" s="119" t="s">
        <v>210</v>
      </c>
      <c r="H3148" s="119">
        <v>5</v>
      </c>
      <c r="I3148" s="119" t="s">
        <v>194</v>
      </c>
      <c r="J3148" s="119">
        <v>2030</v>
      </c>
      <c r="K3148" s="120">
        <v>0.19</v>
      </c>
    </row>
    <row r="3149" spans="1:11" x14ac:dyDescent="0.25">
      <c r="A3149" s="119" t="s">
        <v>1460</v>
      </c>
      <c r="B3149" s="119" t="s">
        <v>1461</v>
      </c>
      <c r="C3149" s="119" t="s">
        <v>195</v>
      </c>
      <c r="D3149" s="119" t="s">
        <v>1469</v>
      </c>
      <c r="E3149" s="119" t="s">
        <v>1463</v>
      </c>
      <c r="F3149" s="119"/>
      <c r="G3149" s="119" t="s">
        <v>210</v>
      </c>
      <c r="H3149" s="119">
        <v>5</v>
      </c>
      <c r="I3149" s="119" t="s">
        <v>194</v>
      </c>
      <c r="J3149" s="119">
        <v>2040</v>
      </c>
      <c r="K3149" s="120">
        <v>0.19</v>
      </c>
    </row>
    <row r="3150" spans="1:11" x14ac:dyDescent="0.25">
      <c r="A3150" s="119" t="s">
        <v>1460</v>
      </c>
      <c r="B3150" s="119" t="s">
        <v>1461</v>
      </c>
      <c r="C3150" s="119" t="s">
        <v>195</v>
      </c>
      <c r="D3150" s="119" t="s">
        <v>1469</v>
      </c>
      <c r="E3150" s="119" t="s">
        <v>1463</v>
      </c>
      <c r="F3150" s="119"/>
      <c r="G3150" s="119" t="s">
        <v>210</v>
      </c>
      <c r="H3150" s="119">
        <v>5</v>
      </c>
      <c r="I3150" s="119" t="s">
        <v>194</v>
      </c>
      <c r="J3150" s="119">
        <v>2050</v>
      </c>
      <c r="K3150" s="120">
        <v>0.19</v>
      </c>
    </row>
    <row r="3151" spans="1:11" x14ac:dyDescent="0.25">
      <c r="A3151" s="119" t="s">
        <v>1460</v>
      </c>
      <c r="B3151" s="119" t="s">
        <v>1461</v>
      </c>
      <c r="C3151" s="119" t="s">
        <v>195</v>
      </c>
      <c r="D3151" s="119" t="s">
        <v>1470</v>
      </c>
      <c r="E3151" s="119" t="s">
        <v>1222</v>
      </c>
      <c r="F3151" s="119"/>
      <c r="G3151" s="119" t="s">
        <v>316</v>
      </c>
      <c r="H3151" s="119"/>
      <c r="I3151" s="119" t="s">
        <v>987</v>
      </c>
      <c r="J3151" s="119">
        <v>2020</v>
      </c>
      <c r="K3151" s="120">
        <v>1</v>
      </c>
    </row>
    <row r="3152" spans="1:11" x14ac:dyDescent="0.25">
      <c r="A3152" s="119" t="s">
        <v>1460</v>
      </c>
      <c r="B3152" s="119" t="s">
        <v>1461</v>
      </c>
      <c r="C3152" s="119" t="s">
        <v>195</v>
      </c>
      <c r="D3152" s="119" t="s">
        <v>1470</v>
      </c>
      <c r="E3152" s="119" t="s">
        <v>1222</v>
      </c>
      <c r="F3152" s="119"/>
      <c r="G3152" s="119" t="s">
        <v>316</v>
      </c>
      <c r="H3152" s="119"/>
      <c r="I3152" s="119" t="s">
        <v>987</v>
      </c>
      <c r="J3152" s="119">
        <v>2050</v>
      </c>
      <c r="K3152" s="120">
        <v>1</v>
      </c>
    </row>
    <row r="3153" spans="1:11" x14ac:dyDescent="0.25">
      <c r="A3153" s="119" t="s">
        <v>1460</v>
      </c>
      <c r="B3153" s="119" t="s">
        <v>1461</v>
      </c>
      <c r="C3153" s="119" t="s">
        <v>195</v>
      </c>
      <c r="D3153" s="119" t="s">
        <v>1470</v>
      </c>
      <c r="E3153" s="119" t="s">
        <v>1222</v>
      </c>
      <c r="F3153" s="119"/>
      <c r="G3153" s="119" t="s">
        <v>316</v>
      </c>
      <c r="H3153" s="119"/>
      <c r="I3153" s="119" t="s">
        <v>988</v>
      </c>
      <c r="J3153" s="119">
        <v>2020</v>
      </c>
      <c r="K3153" s="120">
        <v>1.1000000000000001</v>
      </c>
    </row>
    <row r="3154" spans="1:11" x14ac:dyDescent="0.25">
      <c r="A3154" s="119" t="s">
        <v>1460</v>
      </c>
      <c r="B3154" s="119" t="s">
        <v>1461</v>
      </c>
      <c r="C3154" s="119" t="s">
        <v>195</v>
      </c>
      <c r="D3154" s="119" t="s">
        <v>1470</v>
      </c>
      <c r="E3154" s="119" t="s">
        <v>1222</v>
      </c>
      <c r="F3154" s="119"/>
      <c r="G3154" s="119" t="s">
        <v>316</v>
      </c>
      <c r="H3154" s="119"/>
      <c r="I3154" s="119" t="s">
        <v>988</v>
      </c>
      <c r="J3154" s="119">
        <v>2050</v>
      </c>
      <c r="K3154" s="120">
        <v>1.1000000000000001</v>
      </c>
    </row>
    <row r="3155" spans="1:11" x14ac:dyDescent="0.25">
      <c r="A3155" s="119" t="s">
        <v>1460</v>
      </c>
      <c r="B3155" s="119" t="s">
        <v>1461</v>
      </c>
      <c r="C3155" s="119" t="s">
        <v>195</v>
      </c>
      <c r="D3155" s="119" t="s">
        <v>1470</v>
      </c>
      <c r="E3155" s="119" t="s">
        <v>1222</v>
      </c>
      <c r="F3155" s="119"/>
      <c r="G3155" s="119" t="s">
        <v>316</v>
      </c>
      <c r="H3155" s="119"/>
      <c r="I3155" s="119" t="s">
        <v>194</v>
      </c>
      <c r="J3155" s="119">
        <v>2020</v>
      </c>
      <c r="K3155" s="120">
        <v>0.78</v>
      </c>
    </row>
    <row r="3156" spans="1:11" x14ac:dyDescent="0.25">
      <c r="A3156" s="119" t="s">
        <v>1460</v>
      </c>
      <c r="B3156" s="119" t="s">
        <v>1461</v>
      </c>
      <c r="C3156" s="119" t="s">
        <v>195</v>
      </c>
      <c r="D3156" s="119" t="s">
        <v>1470</v>
      </c>
      <c r="E3156" s="119" t="s">
        <v>1222</v>
      </c>
      <c r="F3156" s="119"/>
      <c r="G3156" s="119" t="s">
        <v>316</v>
      </c>
      <c r="H3156" s="119"/>
      <c r="I3156" s="119" t="s">
        <v>194</v>
      </c>
      <c r="J3156" s="119">
        <v>2025</v>
      </c>
      <c r="K3156" s="120">
        <v>0.78</v>
      </c>
    </row>
    <row r="3157" spans="1:11" x14ac:dyDescent="0.25">
      <c r="A3157" s="119" t="s">
        <v>1460</v>
      </c>
      <c r="B3157" s="119" t="s">
        <v>1461</v>
      </c>
      <c r="C3157" s="119" t="s">
        <v>195</v>
      </c>
      <c r="D3157" s="119" t="s">
        <v>1470</v>
      </c>
      <c r="E3157" s="119" t="s">
        <v>1222</v>
      </c>
      <c r="F3157" s="119"/>
      <c r="G3157" s="119" t="s">
        <v>316</v>
      </c>
      <c r="H3157" s="119"/>
      <c r="I3157" s="119" t="s">
        <v>194</v>
      </c>
      <c r="J3157" s="119">
        <v>2030</v>
      </c>
      <c r="K3157" s="120">
        <v>0.78</v>
      </c>
    </row>
    <row r="3158" spans="1:11" x14ac:dyDescent="0.25">
      <c r="A3158" s="119" t="s">
        <v>1460</v>
      </c>
      <c r="B3158" s="119" t="s">
        <v>1461</v>
      </c>
      <c r="C3158" s="119" t="s">
        <v>195</v>
      </c>
      <c r="D3158" s="119" t="s">
        <v>1470</v>
      </c>
      <c r="E3158" s="119" t="s">
        <v>1222</v>
      </c>
      <c r="F3158" s="119"/>
      <c r="G3158" s="119" t="s">
        <v>316</v>
      </c>
      <c r="H3158" s="119"/>
      <c r="I3158" s="119" t="s">
        <v>194</v>
      </c>
      <c r="J3158" s="119">
        <v>2040</v>
      </c>
      <c r="K3158" s="120">
        <v>0.78</v>
      </c>
    </row>
    <row r="3159" spans="1:11" x14ac:dyDescent="0.25">
      <c r="A3159" s="119" t="s">
        <v>1460</v>
      </c>
      <c r="B3159" s="119" t="s">
        <v>1461</v>
      </c>
      <c r="C3159" s="119" t="s">
        <v>195</v>
      </c>
      <c r="D3159" s="119" t="s">
        <v>1470</v>
      </c>
      <c r="E3159" s="119" t="s">
        <v>1222</v>
      </c>
      <c r="F3159" s="119"/>
      <c r="G3159" s="119" t="s">
        <v>316</v>
      </c>
      <c r="H3159" s="119"/>
      <c r="I3159" s="119" t="s">
        <v>194</v>
      </c>
      <c r="J3159" s="119">
        <v>2050</v>
      </c>
      <c r="K3159" s="120">
        <v>0.78</v>
      </c>
    </row>
    <row r="3160" spans="1:11" x14ac:dyDescent="0.25">
      <c r="A3160" s="119" t="s">
        <v>1460</v>
      </c>
      <c r="B3160" s="119" t="s">
        <v>1461</v>
      </c>
      <c r="C3160" s="119" t="s">
        <v>195</v>
      </c>
      <c r="D3160" s="119" t="s">
        <v>1471</v>
      </c>
      <c r="E3160" s="119" t="s">
        <v>1466</v>
      </c>
      <c r="F3160" s="119"/>
      <c r="G3160" s="119" t="s">
        <v>192</v>
      </c>
      <c r="H3160" s="119">
        <v>5</v>
      </c>
      <c r="I3160" s="119" t="s">
        <v>987</v>
      </c>
      <c r="J3160" s="119">
        <v>2020</v>
      </c>
      <c r="K3160" s="120">
        <v>0.8</v>
      </c>
    </row>
    <row r="3161" spans="1:11" x14ac:dyDescent="0.25">
      <c r="A3161" s="119" t="s">
        <v>1460</v>
      </c>
      <c r="B3161" s="119" t="s">
        <v>1461</v>
      </c>
      <c r="C3161" s="119" t="s">
        <v>195</v>
      </c>
      <c r="D3161" s="119" t="s">
        <v>1471</v>
      </c>
      <c r="E3161" s="119" t="s">
        <v>1466</v>
      </c>
      <c r="F3161" s="119"/>
      <c r="G3161" s="119" t="s">
        <v>192</v>
      </c>
      <c r="H3161" s="119">
        <v>5</v>
      </c>
      <c r="I3161" s="119" t="s">
        <v>987</v>
      </c>
      <c r="J3161" s="119">
        <v>2050</v>
      </c>
      <c r="K3161" s="120">
        <v>0.8</v>
      </c>
    </row>
    <row r="3162" spans="1:11" x14ac:dyDescent="0.25">
      <c r="A3162" s="119" t="s">
        <v>1460</v>
      </c>
      <c r="B3162" s="119" t="s">
        <v>1461</v>
      </c>
      <c r="C3162" s="119" t="s">
        <v>195</v>
      </c>
      <c r="D3162" s="119" t="s">
        <v>1471</v>
      </c>
      <c r="E3162" s="119" t="s">
        <v>1466</v>
      </c>
      <c r="F3162" s="119"/>
      <c r="G3162" s="119" t="s">
        <v>192</v>
      </c>
      <c r="H3162" s="119">
        <v>5</v>
      </c>
      <c r="I3162" s="119" t="s">
        <v>988</v>
      </c>
      <c r="J3162" s="119">
        <v>2020</v>
      </c>
      <c r="K3162" s="120">
        <v>1.2</v>
      </c>
    </row>
    <row r="3163" spans="1:11" x14ac:dyDescent="0.25">
      <c r="A3163" s="119" t="s">
        <v>1460</v>
      </c>
      <c r="B3163" s="119" t="s">
        <v>1461</v>
      </c>
      <c r="C3163" s="119" t="s">
        <v>195</v>
      </c>
      <c r="D3163" s="119" t="s">
        <v>1471</v>
      </c>
      <c r="E3163" s="119" t="s">
        <v>1466</v>
      </c>
      <c r="F3163" s="119"/>
      <c r="G3163" s="119" t="s">
        <v>192</v>
      </c>
      <c r="H3163" s="119">
        <v>5</v>
      </c>
      <c r="I3163" s="119" t="s">
        <v>988</v>
      </c>
      <c r="J3163" s="119">
        <v>2050</v>
      </c>
      <c r="K3163" s="120">
        <v>1.2</v>
      </c>
    </row>
    <row r="3164" spans="1:11" x14ac:dyDescent="0.25">
      <c r="A3164" s="119" t="s">
        <v>1460</v>
      </c>
      <c r="B3164" s="119" t="s">
        <v>1461</v>
      </c>
      <c r="C3164" s="119" t="s">
        <v>195</v>
      </c>
      <c r="D3164" s="119" t="s">
        <v>1471</v>
      </c>
      <c r="E3164" s="119" t="s">
        <v>1466</v>
      </c>
      <c r="F3164" s="119"/>
      <c r="G3164" s="119" t="s">
        <v>192</v>
      </c>
      <c r="H3164" s="119">
        <v>5</v>
      </c>
      <c r="I3164" s="119" t="s">
        <v>194</v>
      </c>
      <c r="J3164" s="119">
        <v>2020</v>
      </c>
      <c r="K3164" s="120">
        <v>0.57999999999999996</v>
      </c>
    </row>
    <row r="3165" spans="1:11" x14ac:dyDescent="0.25">
      <c r="A3165" s="119" t="s">
        <v>1460</v>
      </c>
      <c r="B3165" s="119" t="s">
        <v>1461</v>
      </c>
      <c r="C3165" s="119" t="s">
        <v>195</v>
      </c>
      <c r="D3165" s="119" t="s">
        <v>1471</v>
      </c>
      <c r="E3165" s="119" t="s">
        <v>1466</v>
      </c>
      <c r="F3165" s="119"/>
      <c r="G3165" s="119" t="s">
        <v>192</v>
      </c>
      <c r="H3165" s="119">
        <v>5</v>
      </c>
      <c r="I3165" s="119" t="s">
        <v>194</v>
      </c>
      <c r="J3165" s="119">
        <v>2025</v>
      </c>
      <c r="K3165" s="120">
        <v>0.57999999999999996</v>
      </c>
    </row>
    <row r="3166" spans="1:11" x14ac:dyDescent="0.25">
      <c r="A3166" s="119" t="s">
        <v>1460</v>
      </c>
      <c r="B3166" s="119" t="s">
        <v>1461</v>
      </c>
      <c r="C3166" s="119" t="s">
        <v>195</v>
      </c>
      <c r="D3166" s="119" t="s">
        <v>1471</v>
      </c>
      <c r="E3166" s="119" t="s">
        <v>1466</v>
      </c>
      <c r="F3166" s="119"/>
      <c r="G3166" s="119" t="s">
        <v>192</v>
      </c>
      <c r="H3166" s="119">
        <v>5</v>
      </c>
      <c r="I3166" s="119" t="s">
        <v>194</v>
      </c>
      <c r="J3166" s="119">
        <v>2030</v>
      </c>
      <c r="K3166" s="120">
        <v>0.57999999999999996</v>
      </c>
    </row>
    <row r="3167" spans="1:11" x14ac:dyDescent="0.25">
      <c r="A3167" s="119" t="s">
        <v>1460</v>
      </c>
      <c r="B3167" s="119" t="s">
        <v>1461</v>
      </c>
      <c r="C3167" s="119" t="s">
        <v>195</v>
      </c>
      <c r="D3167" s="119" t="s">
        <v>1471</v>
      </c>
      <c r="E3167" s="119" t="s">
        <v>1466</v>
      </c>
      <c r="F3167" s="119"/>
      <c r="G3167" s="119" t="s">
        <v>192</v>
      </c>
      <c r="H3167" s="119">
        <v>5</v>
      </c>
      <c r="I3167" s="119" t="s">
        <v>194</v>
      </c>
      <c r="J3167" s="119">
        <v>2040</v>
      </c>
      <c r="K3167" s="120">
        <v>0.57999999999999996</v>
      </c>
    </row>
    <row r="3168" spans="1:11" x14ac:dyDescent="0.25">
      <c r="A3168" s="119" t="s">
        <v>1460</v>
      </c>
      <c r="B3168" s="119" t="s">
        <v>1461</v>
      </c>
      <c r="C3168" s="119" t="s">
        <v>195</v>
      </c>
      <c r="D3168" s="119" t="s">
        <v>1471</v>
      </c>
      <c r="E3168" s="119" t="s">
        <v>1466</v>
      </c>
      <c r="F3168" s="119"/>
      <c r="G3168" s="119" t="s">
        <v>192</v>
      </c>
      <c r="H3168" s="119">
        <v>5</v>
      </c>
      <c r="I3168" s="119" t="s">
        <v>194</v>
      </c>
      <c r="J3168" s="119">
        <v>2050</v>
      </c>
      <c r="K3168" s="120">
        <v>0.57999999999999996</v>
      </c>
    </row>
    <row r="3169" spans="1:11" x14ac:dyDescent="0.25">
      <c r="A3169" s="119" t="s">
        <v>1460</v>
      </c>
      <c r="B3169" s="119" t="s">
        <v>1461</v>
      </c>
      <c r="C3169" s="119" t="s">
        <v>195</v>
      </c>
      <c r="D3169" s="119" t="s">
        <v>354</v>
      </c>
      <c r="E3169" s="119" t="s">
        <v>1163</v>
      </c>
      <c r="F3169" s="119"/>
      <c r="G3169" s="119"/>
      <c r="H3169" s="119"/>
      <c r="I3169" s="119" t="s">
        <v>194</v>
      </c>
      <c r="J3169" s="119">
        <v>2020</v>
      </c>
      <c r="K3169" s="120">
        <v>3</v>
      </c>
    </row>
    <row r="3170" spans="1:11" x14ac:dyDescent="0.25">
      <c r="A3170" s="119" t="s">
        <v>1460</v>
      </c>
      <c r="B3170" s="119" t="s">
        <v>1461</v>
      </c>
      <c r="C3170" s="119" t="s">
        <v>195</v>
      </c>
      <c r="D3170" s="119" t="s">
        <v>354</v>
      </c>
      <c r="E3170" s="119" t="s">
        <v>1163</v>
      </c>
      <c r="F3170" s="119"/>
      <c r="G3170" s="119"/>
      <c r="H3170" s="119"/>
      <c r="I3170" s="119" t="s">
        <v>194</v>
      </c>
      <c r="J3170" s="119">
        <v>2025</v>
      </c>
      <c r="K3170" s="120">
        <v>3</v>
      </c>
    </row>
    <row r="3171" spans="1:11" x14ac:dyDescent="0.25">
      <c r="A3171" s="119" t="s">
        <v>1460</v>
      </c>
      <c r="B3171" s="119" t="s">
        <v>1461</v>
      </c>
      <c r="C3171" s="119" t="s">
        <v>195</v>
      </c>
      <c r="D3171" s="119" t="s">
        <v>354</v>
      </c>
      <c r="E3171" s="119" t="s">
        <v>1163</v>
      </c>
      <c r="F3171" s="119"/>
      <c r="G3171" s="119"/>
      <c r="H3171" s="119"/>
      <c r="I3171" s="119" t="s">
        <v>194</v>
      </c>
      <c r="J3171" s="119">
        <v>2030</v>
      </c>
      <c r="K3171" s="120">
        <v>3</v>
      </c>
    </row>
    <row r="3172" spans="1:11" x14ac:dyDescent="0.25">
      <c r="A3172" s="119" t="s">
        <v>1460</v>
      </c>
      <c r="B3172" s="119" t="s">
        <v>1461</v>
      </c>
      <c r="C3172" s="119" t="s">
        <v>195</v>
      </c>
      <c r="D3172" s="119" t="s">
        <v>354</v>
      </c>
      <c r="E3172" s="119" t="s">
        <v>1163</v>
      </c>
      <c r="F3172" s="119"/>
      <c r="G3172" s="119"/>
      <c r="H3172" s="119"/>
      <c r="I3172" s="119" t="s">
        <v>194</v>
      </c>
      <c r="J3172" s="119">
        <v>2040</v>
      </c>
      <c r="K3172" s="120">
        <v>3</v>
      </c>
    </row>
    <row r="3173" spans="1:11" x14ac:dyDescent="0.25">
      <c r="A3173" s="119" t="s">
        <v>1460</v>
      </c>
      <c r="B3173" s="119" t="s">
        <v>1461</v>
      </c>
      <c r="C3173" s="119" t="s">
        <v>195</v>
      </c>
      <c r="D3173" s="119" t="s">
        <v>354</v>
      </c>
      <c r="E3173" s="119" t="s">
        <v>1163</v>
      </c>
      <c r="F3173" s="119"/>
      <c r="G3173" s="119"/>
      <c r="H3173" s="119"/>
      <c r="I3173" s="119" t="s">
        <v>194</v>
      </c>
      <c r="J3173" s="119">
        <v>2050</v>
      </c>
      <c r="K3173" s="120">
        <v>3</v>
      </c>
    </row>
    <row r="3174" spans="1:11" x14ac:dyDescent="0.25">
      <c r="A3174" s="119" t="s">
        <v>1460</v>
      </c>
      <c r="B3174" s="119" t="s">
        <v>1461</v>
      </c>
      <c r="C3174" s="119" t="s">
        <v>195</v>
      </c>
      <c r="D3174" s="119" t="s">
        <v>215</v>
      </c>
      <c r="E3174" s="119" t="s">
        <v>202</v>
      </c>
      <c r="F3174" s="119"/>
      <c r="G3174" s="119"/>
      <c r="H3174" s="119"/>
      <c r="I3174" s="119" t="s">
        <v>194</v>
      </c>
      <c r="J3174" s="119">
        <v>2020</v>
      </c>
      <c r="K3174" s="120">
        <v>30</v>
      </c>
    </row>
    <row r="3175" spans="1:11" x14ac:dyDescent="0.25">
      <c r="A3175" s="119" t="s">
        <v>1460</v>
      </c>
      <c r="B3175" s="119" t="s">
        <v>1461</v>
      </c>
      <c r="C3175" s="119" t="s">
        <v>195</v>
      </c>
      <c r="D3175" s="119" t="s">
        <v>215</v>
      </c>
      <c r="E3175" s="119" t="s">
        <v>202</v>
      </c>
      <c r="F3175" s="119"/>
      <c r="G3175" s="119"/>
      <c r="H3175" s="119"/>
      <c r="I3175" s="119" t="s">
        <v>194</v>
      </c>
      <c r="J3175" s="119">
        <v>2025</v>
      </c>
      <c r="K3175" s="120">
        <v>30</v>
      </c>
    </row>
    <row r="3176" spans="1:11" x14ac:dyDescent="0.25">
      <c r="A3176" s="119" t="s">
        <v>1460</v>
      </c>
      <c r="B3176" s="119" t="s">
        <v>1461</v>
      </c>
      <c r="C3176" s="119" t="s">
        <v>195</v>
      </c>
      <c r="D3176" s="119" t="s">
        <v>215</v>
      </c>
      <c r="E3176" s="119" t="s">
        <v>202</v>
      </c>
      <c r="F3176" s="119"/>
      <c r="G3176" s="119"/>
      <c r="H3176" s="119"/>
      <c r="I3176" s="119" t="s">
        <v>194</v>
      </c>
      <c r="J3176" s="119">
        <v>2030</v>
      </c>
      <c r="K3176" s="120">
        <v>30</v>
      </c>
    </row>
    <row r="3177" spans="1:11" x14ac:dyDescent="0.25">
      <c r="A3177" s="119" t="s">
        <v>1460</v>
      </c>
      <c r="B3177" s="119" t="s">
        <v>1461</v>
      </c>
      <c r="C3177" s="119" t="s">
        <v>195</v>
      </c>
      <c r="D3177" s="119" t="s">
        <v>215</v>
      </c>
      <c r="E3177" s="119" t="s">
        <v>202</v>
      </c>
      <c r="F3177" s="119"/>
      <c r="G3177" s="119"/>
      <c r="H3177" s="119"/>
      <c r="I3177" s="119" t="s">
        <v>194</v>
      </c>
      <c r="J3177" s="119">
        <v>2040</v>
      </c>
      <c r="K3177" s="120">
        <v>30</v>
      </c>
    </row>
    <row r="3178" spans="1:11" x14ac:dyDescent="0.25">
      <c r="A3178" s="119" t="s">
        <v>1460</v>
      </c>
      <c r="B3178" s="119" t="s">
        <v>1461</v>
      </c>
      <c r="C3178" s="119" t="s">
        <v>195</v>
      </c>
      <c r="D3178" s="119" t="s">
        <v>215</v>
      </c>
      <c r="E3178" s="119" t="s">
        <v>202</v>
      </c>
      <c r="F3178" s="119"/>
      <c r="G3178" s="119"/>
      <c r="H3178" s="119"/>
      <c r="I3178" s="119" t="s">
        <v>194</v>
      </c>
      <c r="J3178" s="119">
        <v>2050</v>
      </c>
      <c r="K3178" s="120">
        <v>30</v>
      </c>
    </row>
    <row r="3179" spans="1:11" x14ac:dyDescent="0.25">
      <c r="A3179" s="119" t="s">
        <v>1460</v>
      </c>
      <c r="B3179" s="119" t="s">
        <v>1461</v>
      </c>
      <c r="C3179" s="119" t="s">
        <v>195</v>
      </c>
      <c r="D3179" s="119" t="s">
        <v>1447</v>
      </c>
      <c r="E3179" s="119" t="s">
        <v>1228</v>
      </c>
      <c r="F3179" s="119"/>
      <c r="G3179" s="119" t="s">
        <v>199</v>
      </c>
      <c r="H3179" s="119">
        <v>3</v>
      </c>
      <c r="I3179" s="119" t="s">
        <v>194</v>
      </c>
      <c r="J3179" s="119">
        <v>2020</v>
      </c>
      <c r="K3179" s="120">
        <v>300</v>
      </c>
    </row>
    <row r="3180" spans="1:11" x14ac:dyDescent="0.25">
      <c r="A3180" s="119" t="s">
        <v>1460</v>
      </c>
      <c r="B3180" s="119" t="s">
        <v>1461</v>
      </c>
      <c r="C3180" s="119" t="s">
        <v>195</v>
      </c>
      <c r="D3180" s="119" t="s">
        <v>1447</v>
      </c>
      <c r="E3180" s="119" t="s">
        <v>1228</v>
      </c>
      <c r="F3180" s="119"/>
      <c r="G3180" s="119" t="s">
        <v>199</v>
      </c>
      <c r="H3180" s="119">
        <v>3</v>
      </c>
      <c r="I3180" s="119" t="s">
        <v>194</v>
      </c>
      <c r="J3180" s="119">
        <v>2025</v>
      </c>
      <c r="K3180" s="120">
        <v>300</v>
      </c>
    </row>
    <row r="3181" spans="1:11" x14ac:dyDescent="0.25">
      <c r="A3181" s="119" t="s">
        <v>1460</v>
      </c>
      <c r="B3181" s="119" t="s">
        <v>1461</v>
      </c>
      <c r="C3181" s="119" t="s">
        <v>195</v>
      </c>
      <c r="D3181" s="119" t="s">
        <v>1447</v>
      </c>
      <c r="E3181" s="119" t="s">
        <v>1228</v>
      </c>
      <c r="F3181" s="119"/>
      <c r="G3181" s="119" t="s">
        <v>199</v>
      </c>
      <c r="H3181" s="119">
        <v>3</v>
      </c>
      <c r="I3181" s="119" t="s">
        <v>194</v>
      </c>
      <c r="J3181" s="119">
        <v>2030</v>
      </c>
      <c r="K3181" s="120">
        <v>600</v>
      </c>
    </row>
    <row r="3182" spans="1:11" x14ac:dyDescent="0.25">
      <c r="A3182" s="119" t="s">
        <v>1460</v>
      </c>
      <c r="B3182" s="119" t="s">
        <v>1461</v>
      </c>
      <c r="C3182" s="119" t="s">
        <v>195</v>
      </c>
      <c r="D3182" s="119" t="s">
        <v>1447</v>
      </c>
      <c r="E3182" s="119" t="s">
        <v>1228</v>
      </c>
      <c r="F3182" s="119"/>
      <c r="G3182" s="119" t="s">
        <v>199</v>
      </c>
      <c r="H3182" s="119">
        <v>3</v>
      </c>
      <c r="I3182" s="119" t="s">
        <v>194</v>
      </c>
      <c r="J3182" s="119">
        <v>2040</v>
      </c>
      <c r="K3182" s="120">
        <v>900</v>
      </c>
    </row>
    <row r="3183" spans="1:11" x14ac:dyDescent="0.25">
      <c r="A3183" s="119" t="s">
        <v>1460</v>
      </c>
      <c r="B3183" s="119" t="s">
        <v>1461</v>
      </c>
      <c r="C3183" s="119" t="s">
        <v>195</v>
      </c>
      <c r="D3183" s="119" t="s">
        <v>1447</v>
      </c>
      <c r="E3183" s="119" t="s">
        <v>1228</v>
      </c>
      <c r="F3183" s="119"/>
      <c r="G3183" s="119" t="s">
        <v>199</v>
      </c>
      <c r="H3183" s="119">
        <v>3</v>
      </c>
      <c r="I3183" s="119" t="s">
        <v>194</v>
      </c>
      <c r="J3183" s="119">
        <v>2050</v>
      </c>
      <c r="K3183" s="120">
        <v>1200</v>
      </c>
    </row>
    <row r="3184" spans="1:11" x14ac:dyDescent="0.25">
      <c r="A3184" s="119" t="s">
        <v>1460</v>
      </c>
      <c r="B3184" s="119" t="s">
        <v>1461</v>
      </c>
      <c r="C3184" s="119" t="s">
        <v>195</v>
      </c>
      <c r="D3184" s="119" t="s">
        <v>1437</v>
      </c>
      <c r="E3184" s="119" t="s">
        <v>1090</v>
      </c>
      <c r="F3184" s="119"/>
      <c r="G3184" s="119"/>
      <c r="H3184" s="119"/>
      <c r="I3184" s="119" t="s">
        <v>194</v>
      </c>
      <c r="J3184" s="119">
        <v>2020</v>
      </c>
      <c r="K3184" s="120">
        <v>69</v>
      </c>
    </row>
    <row r="3185" spans="1:11" x14ac:dyDescent="0.25">
      <c r="A3185" s="119" t="s">
        <v>1460</v>
      </c>
      <c r="B3185" s="119" t="s">
        <v>1461</v>
      </c>
      <c r="C3185" s="119" t="s">
        <v>195</v>
      </c>
      <c r="D3185" s="119" t="s">
        <v>1437</v>
      </c>
      <c r="E3185" s="119" t="s">
        <v>1090</v>
      </c>
      <c r="F3185" s="119"/>
      <c r="G3185" s="119"/>
      <c r="H3185" s="119"/>
      <c r="I3185" s="119" t="s">
        <v>194</v>
      </c>
      <c r="J3185" s="119">
        <v>2025</v>
      </c>
      <c r="K3185" s="120">
        <v>69</v>
      </c>
    </row>
    <row r="3186" spans="1:11" x14ac:dyDescent="0.25">
      <c r="A3186" s="119" t="s">
        <v>1460</v>
      </c>
      <c r="B3186" s="119" t="s">
        <v>1461</v>
      </c>
      <c r="C3186" s="119" t="s">
        <v>195</v>
      </c>
      <c r="D3186" s="119" t="s">
        <v>1437</v>
      </c>
      <c r="E3186" s="119" t="s">
        <v>1090</v>
      </c>
      <c r="F3186" s="119"/>
      <c r="G3186" s="119"/>
      <c r="H3186" s="119"/>
      <c r="I3186" s="119" t="s">
        <v>194</v>
      </c>
      <c r="J3186" s="119">
        <v>2030</v>
      </c>
      <c r="K3186" s="120">
        <v>138</v>
      </c>
    </row>
    <row r="3187" spans="1:11" x14ac:dyDescent="0.25">
      <c r="A3187" s="119" t="s">
        <v>1460</v>
      </c>
      <c r="B3187" s="119" t="s">
        <v>1461</v>
      </c>
      <c r="C3187" s="119" t="s">
        <v>195</v>
      </c>
      <c r="D3187" s="119" t="s">
        <v>1437</v>
      </c>
      <c r="E3187" s="119" t="s">
        <v>1090</v>
      </c>
      <c r="F3187" s="119"/>
      <c r="G3187" s="119"/>
      <c r="H3187" s="119"/>
      <c r="I3187" s="119" t="s">
        <v>194</v>
      </c>
      <c r="J3187" s="119">
        <v>2040</v>
      </c>
      <c r="K3187" s="120">
        <v>207</v>
      </c>
    </row>
    <row r="3188" spans="1:11" x14ac:dyDescent="0.25">
      <c r="A3188" s="119" t="s">
        <v>1460</v>
      </c>
      <c r="B3188" s="119" t="s">
        <v>1461</v>
      </c>
      <c r="C3188" s="119" t="s">
        <v>195</v>
      </c>
      <c r="D3188" s="119" t="s">
        <v>1437</v>
      </c>
      <c r="E3188" s="119" t="s">
        <v>1090</v>
      </c>
      <c r="F3188" s="119"/>
      <c r="G3188" s="119"/>
      <c r="H3188" s="119"/>
      <c r="I3188" s="119" t="s">
        <v>194</v>
      </c>
      <c r="J3188" s="119">
        <v>2050</v>
      </c>
      <c r="K3188" s="120">
        <v>276</v>
      </c>
    </row>
    <row r="3189" spans="1:11" x14ac:dyDescent="0.25">
      <c r="A3189" s="119" t="s">
        <v>1460</v>
      </c>
      <c r="B3189" s="119" t="s">
        <v>1461</v>
      </c>
      <c r="C3189" s="119" t="s">
        <v>195</v>
      </c>
      <c r="D3189" s="119" t="s">
        <v>1472</v>
      </c>
      <c r="E3189" s="119" t="s">
        <v>1463</v>
      </c>
      <c r="F3189" s="119"/>
      <c r="G3189" s="119" t="s">
        <v>238</v>
      </c>
      <c r="H3189" s="119"/>
      <c r="I3189" s="119" t="s">
        <v>987</v>
      </c>
      <c r="J3189" s="119">
        <v>2020</v>
      </c>
      <c r="K3189" s="120">
        <v>1</v>
      </c>
    </row>
    <row r="3190" spans="1:11" x14ac:dyDescent="0.25">
      <c r="A3190" s="119" t="s">
        <v>1460</v>
      </c>
      <c r="B3190" s="119" t="s">
        <v>1461</v>
      </c>
      <c r="C3190" s="119" t="s">
        <v>195</v>
      </c>
      <c r="D3190" s="119" t="s">
        <v>1472</v>
      </c>
      <c r="E3190" s="119" t="s">
        <v>1463</v>
      </c>
      <c r="F3190" s="119"/>
      <c r="G3190" s="119" t="s">
        <v>238</v>
      </c>
      <c r="H3190" s="119"/>
      <c r="I3190" s="119" t="s">
        <v>987</v>
      </c>
      <c r="J3190" s="119">
        <v>2050</v>
      </c>
      <c r="K3190" s="120">
        <v>1</v>
      </c>
    </row>
    <row r="3191" spans="1:11" x14ac:dyDescent="0.25">
      <c r="A3191" s="119" t="s">
        <v>1460</v>
      </c>
      <c r="B3191" s="119" t="s">
        <v>1461</v>
      </c>
      <c r="C3191" s="119" t="s">
        <v>195</v>
      </c>
      <c r="D3191" s="119" t="s">
        <v>1472</v>
      </c>
      <c r="E3191" s="119" t="s">
        <v>1463</v>
      </c>
      <c r="F3191" s="119"/>
      <c r="G3191" s="119" t="s">
        <v>238</v>
      </c>
      <c r="H3191" s="119"/>
      <c r="I3191" s="119" t="s">
        <v>988</v>
      </c>
      <c r="J3191" s="119">
        <v>2020</v>
      </c>
      <c r="K3191" s="120">
        <v>1.1000000000000001</v>
      </c>
    </row>
    <row r="3192" spans="1:11" x14ac:dyDescent="0.25">
      <c r="A3192" s="119" t="s">
        <v>1460</v>
      </c>
      <c r="B3192" s="119" t="s">
        <v>1461</v>
      </c>
      <c r="C3192" s="119" t="s">
        <v>195</v>
      </c>
      <c r="D3192" s="119" t="s">
        <v>1472</v>
      </c>
      <c r="E3192" s="119" t="s">
        <v>1463</v>
      </c>
      <c r="F3192" s="119"/>
      <c r="G3192" s="119" t="s">
        <v>238</v>
      </c>
      <c r="H3192" s="119"/>
      <c r="I3192" s="119" t="s">
        <v>988</v>
      </c>
      <c r="J3192" s="119">
        <v>2050</v>
      </c>
      <c r="K3192" s="120">
        <v>1.1000000000000001</v>
      </c>
    </row>
    <row r="3193" spans="1:11" x14ac:dyDescent="0.25">
      <c r="A3193" s="119" t="s">
        <v>1460</v>
      </c>
      <c r="B3193" s="119" t="s">
        <v>1461</v>
      </c>
      <c r="C3193" s="119" t="s">
        <v>195</v>
      </c>
      <c r="D3193" s="119" t="s">
        <v>1472</v>
      </c>
      <c r="E3193" s="119" t="s">
        <v>1463</v>
      </c>
      <c r="F3193" s="119"/>
      <c r="G3193" s="119" t="s">
        <v>238</v>
      </c>
      <c r="H3193" s="119"/>
      <c r="I3193" s="119" t="s">
        <v>194</v>
      </c>
      <c r="J3193" s="119">
        <v>2020</v>
      </c>
      <c r="K3193" s="120">
        <v>0.55000000000000004</v>
      </c>
    </row>
    <row r="3194" spans="1:11" x14ac:dyDescent="0.25">
      <c r="A3194" s="119" t="s">
        <v>1460</v>
      </c>
      <c r="B3194" s="119" t="s">
        <v>1461</v>
      </c>
      <c r="C3194" s="119" t="s">
        <v>195</v>
      </c>
      <c r="D3194" s="119" t="s">
        <v>1472</v>
      </c>
      <c r="E3194" s="119" t="s">
        <v>1463</v>
      </c>
      <c r="F3194" s="119"/>
      <c r="G3194" s="119" t="s">
        <v>238</v>
      </c>
      <c r="H3194" s="119"/>
      <c r="I3194" s="119" t="s">
        <v>194</v>
      </c>
      <c r="J3194" s="119">
        <v>2025</v>
      </c>
      <c r="K3194" s="120">
        <v>0.55000000000000004</v>
      </c>
    </row>
    <row r="3195" spans="1:11" x14ac:dyDescent="0.25">
      <c r="A3195" s="119" t="s">
        <v>1460</v>
      </c>
      <c r="B3195" s="119" t="s">
        <v>1461</v>
      </c>
      <c r="C3195" s="119" t="s">
        <v>195</v>
      </c>
      <c r="D3195" s="119" t="s">
        <v>1472</v>
      </c>
      <c r="E3195" s="119" t="s">
        <v>1463</v>
      </c>
      <c r="F3195" s="119"/>
      <c r="G3195" s="119" t="s">
        <v>238</v>
      </c>
      <c r="H3195" s="119"/>
      <c r="I3195" s="119" t="s">
        <v>194</v>
      </c>
      <c r="J3195" s="119">
        <v>2030</v>
      </c>
      <c r="K3195" s="120">
        <v>0.55000000000000004</v>
      </c>
    </row>
    <row r="3196" spans="1:11" x14ac:dyDescent="0.25">
      <c r="A3196" s="119" t="s">
        <v>1460</v>
      </c>
      <c r="B3196" s="119" t="s">
        <v>1461</v>
      </c>
      <c r="C3196" s="119" t="s">
        <v>195</v>
      </c>
      <c r="D3196" s="119" t="s">
        <v>1472</v>
      </c>
      <c r="E3196" s="119" t="s">
        <v>1463</v>
      </c>
      <c r="F3196" s="119"/>
      <c r="G3196" s="119" t="s">
        <v>238</v>
      </c>
      <c r="H3196" s="119"/>
      <c r="I3196" s="119" t="s">
        <v>194</v>
      </c>
      <c r="J3196" s="119">
        <v>2040</v>
      </c>
      <c r="K3196" s="120">
        <v>0.55000000000000004</v>
      </c>
    </row>
    <row r="3197" spans="1:11" x14ac:dyDescent="0.25">
      <c r="A3197" s="119" t="s">
        <v>1460</v>
      </c>
      <c r="B3197" s="119" t="s">
        <v>1461</v>
      </c>
      <c r="C3197" s="119" t="s">
        <v>195</v>
      </c>
      <c r="D3197" s="119" t="s">
        <v>1472</v>
      </c>
      <c r="E3197" s="119" t="s">
        <v>1463</v>
      </c>
      <c r="F3197" s="119"/>
      <c r="G3197" s="119" t="s">
        <v>238</v>
      </c>
      <c r="H3197" s="119"/>
      <c r="I3197" s="119" t="s">
        <v>194</v>
      </c>
      <c r="J3197" s="119">
        <v>2050</v>
      </c>
      <c r="K3197" s="120">
        <v>0.55000000000000004</v>
      </c>
    </row>
    <row r="3198" spans="1:11" x14ac:dyDescent="0.25">
      <c r="A3198" s="119" t="s">
        <v>1460</v>
      </c>
      <c r="B3198" s="119" t="s">
        <v>1461</v>
      </c>
      <c r="C3198" s="119" t="s">
        <v>233</v>
      </c>
      <c r="D3198" s="119" t="s">
        <v>1234</v>
      </c>
      <c r="E3198" s="119" t="s">
        <v>1074</v>
      </c>
      <c r="F3198" s="119"/>
      <c r="G3198" s="119"/>
      <c r="H3198" s="119"/>
      <c r="I3198" s="119" t="s">
        <v>194</v>
      </c>
      <c r="J3198" s="119">
        <v>2020</v>
      </c>
      <c r="K3198" s="120">
        <v>25</v>
      </c>
    </row>
    <row r="3199" spans="1:11" x14ac:dyDescent="0.25">
      <c r="A3199" s="119" t="s">
        <v>1460</v>
      </c>
      <c r="B3199" s="119" t="s">
        <v>1461</v>
      </c>
      <c r="C3199" s="119" t="s">
        <v>233</v>
      </c>
      <c r="D3199" s="119" t="s">
        <v>1234</v>
      </c>
      <c r="E3199" s="119" t="s">
        <v>1074</v>
      </c>
      <c r="F3199" s="119"/>
      <c r="G3199" s="119"/>
      <c r="H3199" s="119"/>
      <c r="I3199" s="119" t="s">
        <v>194</v>
      </c>
      <c r="J3199" s="119">
        <v>2025</v>
      </c>
      <c r="K3199" s="120">
        <v>25</v>
      </c>
    </row>
    <row r="3200" spans="1:11" x14ac:dyDescent="0.25">
      <c r="A3200" s="119" t="s">
        <v>1460</v>
      </c>
      <c r="B3200" s="119" t="s">
        <v>1461</v>
      </c>
      <c r="C3200" s="119" t="s">
        <v>233</v>
      </c>
      <c r="D3200" s="119" t="s">
        <v>1234</v>
      </c>
      <c r="E3200" s="119" t="s">
        <v>1074</v>
      </c>
      <c r="F3200" s="119"/>
      <c r="G3200" s="119"/>
      <c r="H3200" s="119"/>
      <c r="I3200" s="119" t="s">
        <v>194</v>
      </c>
      <c r="J3200" s="119">
        <v>2030</v>
      </c>
      <c r="K3200" s="120">
        <v>25</v>
      </c>
    </row>
    <row r="3201" spans="1:11" x14ac:dyDescent="0.25">
      <c r="A3201" s="119" t="s">
        <v>1460</v>
      </c>
      <c r="B3201" s="119" t="s">
        <v>1461</v>
      </c>
      <c r="C3201" s="119" t="s">
        <v>233</v>
      </c>
      <c r="D3201" s="119" t="s">
        <v>1234</v>
      </c>
      <c r="E3201" s="119" t="s">
        <v>1074</v>
      </c>
      <c r="F3201" s="119"/>
      <c r="G3201" s="119"/>
      <c r="H3201" s="119"/>
      <c r="I3201" s="119" t="s">
        <v>194</v>
      </c>
      <c r="J3201" s="119">
        <v>2040</v>
      </c>
      <c r="K3201" s="120">
        <v>25</v>
      </c>
    </row>
    <row r="3202" spans="1:11" x14ac:dyDescent="0.25">
      <c r="A3202" s="119" t="s">
        <v>1460</v>
      </c>
      <c r="B3202" s="119" t="s">
        <v>1461</v>
      </c>
      <c r="C3202" s="119" t="s">
        <v>233</v>
      </c>
      <c r="D3202" s="119" t="s">
        <v>1234</v>
      </c>
      <c r="E3202" s="119" t="s">
        <v>1074</v>
      </c>
      <c r="F3202" s="119"/>
      <c r="G3202" s="119"/>
      <c r="H3202" s="119"/>
      <c r="I3202" s="119" t="s">
        <v>194</v>
      </c>
      <c r="J3202" s="119">
        <v>2050</v>
      </c>
      <c r="K3202" s="120">
        <v>25</v>
      </c>
    </row>
    <row r="3203" spans="1:11" x14ac:dyDescent="0.25">
      <c r="A3203" s="119" t="s">
        <v>1460</v>
      </c>
      <c r="B3203" s="119" t="s">
        <v>1461</v>
      </c>
      <c r="C3203" s="119" t="s">
        <v>233</v>
      </c>
      <c r="D3203" s="119" t="s">
        <v>1328</v>
      </c>
      <c r="E3203" s="119" t="s">
        <v>1074</v>
      </c>
      <c r="F3203" s="119"/>
      <c r="G3203" s="119"/>
      <c r="H3203" s="119"/>
      <c r="I3203" s="119" t="s">
        <v>194</v>
      </c>
      <c r="J3203" s="119">
        <v>2020</v>
      </c>
      <c r="K3203" s="120">
        <v>75</v>
      </c>
    </row>
    <row r="3204" spans="1:11" x14ac:dyDescent="0.25">
      <c r="A3204" s="119" t="s">
        <v>1460</v>
      </c>
      <c r="B3204" s="119" t="s">
        <v>1461</v>
      </c>
      <c r="C3204" s="119" t="s">
        <v>233</v>
      </c>
      <c r="D3204" s="119" t="s">
        <v>1328</v>
      </c>
      <c r="E3204" s="119" t="s">
        <v>1074</v>
      </c>
      <c r="F3204" s="119"/>
      <c r="G3204" s="119"/>
      <c r="H3204" s="119"/>
      <c r="I3204" s="119" t="s">
        <v>194</v>
      </c>
      <c r="J3204" s="119">
        <v>2025</v>
      </c>
      <c r="K3204" s="120">
        <v>75</v>
      </c>
    </row>
    <row r="3205" spans="1:11" x14ac:dyDescent="0.25">
      <c r="A3205" s="119" t="s">
        <v>1460</v>
      </c>
      <c r="B3205" s="119" t="s">
        <v>1461</v>
      </c>
      <c r="C3205" s="119" t="s">
        <v>233</v>
      </c>
      <c r="D3205" s="119" t="s">
        <v>1328</v>
      </c>
      <c r="E3205" s="119" t="s">
        <v>1074</v>
      </c>
      <c r="F3205" s="119"/>
      <c r="G3205" s="119"/>
      <c r="H3205" s="119"/>
      <c r="I3205" s="119" t="s">
        <v>194</v>
      </c>
      <c r="J3205" s="119">
        <v>2030</v>
      </c>
      <c r="K3205" s="120">
        <v>75</v>
      </c>
    </row>
    <row r="3206" spans="1:11" x14ac:dyDescent="0.25">
      <c r="A3206" s="119" t="s">
        <v>1460</v>
      </c>
      <c r="B3206" s="119" t="s">
        <v>1461</v>
      </c>
      <c r="C3206" s="119" t="s">
        <v>233</v>
      </c>
      <c r="D3206" s="119" t="s">
        <v>1328</v>
      </c>
      <c r="E3206" s="119" t="s">
        <v>1074</v>
      </c>
      <c r="F3206" s="119"/>
      <c r="G3206" s="119"/>
      <c r="H3206" s="119"/>
      <c r="I3206" s="119" t="s">
        <v>194</v>
      </c>
      <c r="J3206" s="119">
        <v>2040</v>
      </c>
      <c r="K3206" s="120">
        <v>75</v>
      </c>
    </row>
    <row r="3207" spans="1:11" x14ac:dyDescent="0.25">
      <c r="A3207" s="119" t="s">
        <v>1460</v>
      </c>
      <c r="B3207" s="119" t="s">
        <v>1461</v>
      </c>
      <c r="C3207" s="119" t="s">
        <v>233</v>
      </c>
      <c r="D3207" s="119" t="s">
        <v>1328</v>
      </c>
      <c r="E3207" s="119" t="s">
        <v>1074</v>
      </c>
      <c r="F3207" s="119"/>
      <c r="G3207" s="119"/>
      <c r="H3207" s="119"/>
      <c r="I3207" s="119" t="s">
        <v>194</v>
      </c>
      <c r="J3207" s="119">
        <v>2050</v>
      </c>
      <c r="K3207" s="120">
        <v>75</v>
      </c>
    </row>
    <row r="3208" spans="1:11" x14ac:dyDescent="0.25">
      <c r="A3208" s="119" t="s">
        <v>1460</v>
      </c>
      <c r="B3208" s="119" t="s">
        <v>1461</v>
      </c>
      <c r="C3208" s="119" t="s">
        <v>233</v>
      </c>
      <c r="D3208" s="119" t="s">
        <v>1473</v>
      </c>
      <c r="E3208" s="119" t="s">
        <v>1474</v>
      </c>
      <c r="F3208" s="119"/>
      <c r="G3208" s="119" t="s">
        <v>380</v>
      </c>
      <c r="H3208" s="119">
        <v>1</v>
      </c>
      <c r="I3208" s="119" t="s">
        <v>194</v>
      </c>
      <c r="J3208" s="119">
        <v>2020</v>
      </c>
      <c r="K3208" s="120">
        <v>39</v>
      </c>
    </row>
    <row r="3209" spans="1:11" x14ac:dyDescent="0.25">
      <c r="A3209" s="119" t="s">
        <v>1460</v>
      </c>
      <c r="B3209" s="119" t="s">
        <v>1461</v>
      </c>
      <c r="C3209" s="119" t="s">
        <v>233</v>
      </c>
      <c r="D3209" s="119" t="s">
        <v>1473</v>
      </c>
      <c r="E3209" s="119" t="s">
        <v>1474</v>
      </c>
      <c r="F3209" s="119"/>
      <c r="G3209" s="119" t="s">
        <v>380</v>
      </c>
      <c r="H3209" s="119">
        <v>1</v>
      </c>
      <c r="I3209" s="119" t="s">
        <v>194</v>
      </c>
      <c r="J3209" s="119">
        <v>2025</v>
      </c>
      <c r="K3209" s="120">
        <v>39</v>
      </c>
    </row>
    <row r="3210" spans="1:11" x14ac:dyDescent="0.25">
      <c r="A3210" s="119" t="s">
        <v>1460</v>
      </c>
      <c r="B3210" s="119" t="s">
        <v>1461</v>
      </c>
      <c r="C3210" s="119" t="s">
        <v>233</v>
      </c>
      <c r="D3210" s="119" t="s">
        <v>1473</v>
      </c>
      <c r="E3210" s="119" t="s">
        <v>1474</v>
      </c>
      <c r="F3210" s="119"/>
      <c r="G3210" s="119" t="s">
        <v>380</v>
      </c>
      <c r="H3210" s="119">
        <v>1</v>
      </c>
      <c r="I3210" s="119" t="s">
        <v>194</v>
      </c>
      <c r="J3210" s="119">
        <v>2030</v>
      </c>
      <c r="K3210" s="120">
        <v>30</v>
      </c>
    </row>
    <row r="3211" spans="1:11" x14ac:dyDescent="0.25">
      <c r="A3211" s="119" t="s">
        <v>1460</v>
      </c>
      <c r="B3211" s="119" t="s">
        <v>1461</v>
      </c>
      <c r="C3211" s="119" t="s">
        <v>233</v>
      </c>
      <c r="D3211" s="119" t="s">
        <v>1473</v>
      </c>
      <c r="E3211" s="119" t="s">
        <v>1474</v>
      </c>
      <c r="F3211" s="119"/>
      <c r="G3211" s="119" t="s">
        <v>380</v>
      </c>
      <c r="H3211" s="119">
        <v>1</v>
      </c>
      <c r="I3211" s="119" t="s">
        <v>194</v>
      </c>
      <c r="J3211" s="119">
        <v>2040</v>
      </c>
      <c r="K3211" s="120">
        <v>30</v>
      </c>
    </row>
    <row r="3212" spans="1:11" x14ac:dyDescent="0.25">
      <c r="A3212" s="119" t="s">
        <v>1460</v>
      </c>
      <c r="B3212" s="119" t="s">
        <v>1461</v>
      </c>
      <c r="C3212" s="119" t="s">
        <v>233</v>
      </c>
      <c r="D3212" s="119" t="s">
        <v>1473</v>
      </c>
      <c r="E3212" s="119" t="s">
        <v>1474</v>
      </c>
      <c r="F3212" s="119"/>
      <c r="G3212" s="119" t="s">
        <v>380</v>
      </c>
      <c r="H3212" s="119">
        <v>1</v>
      </c>
      <c r="I3212" s="119" t="s">
        <v>194</v>
      </c>
      <c r="J3212" s="119">
        <v>2050</v>
      </c>
      <c r="K3212" s="120">
        <v>26</v>
      </c>
    </row>
    <row r="3213" spans="1:11" x14ac:dyDescent="0.25">
      <c r="A3213" s="119" t="s">
        <v>1460</v>
      </c>
      <c r="B3213" s="119" t="s">
        <v>1461</v>
      </c>
      <c r="C3213" s="119" t="s">
        <v>233</v>
      </c>
      <c r="D3213" s="119" t="s">
        <v>1450</v>
      </c>
      <c r="E3213" s="119" t="s">
        <v>1406</v>
      </c>
      <c r="F3213" s="119"/>
      <c r="G3213" s="119" t="s">
        <v>379</v>
      </c>
      <c r="H3213" s="119">
        <v>1</v>
      </c>
      <c r="I3213" s="119" t="s">
        <v>987</v>
      </c>
      <c r="J3213" s="119">
        <v>2020</v>
      </c>
      <c r="K3213" s="120">
        <v>0.5</v>
      </c>
    </row>
    <row r="3214" spans="1:11" x14ac:dyDescent="0.25">
      <c r="A3214" s="119" t="s">
        <v>1460</v>
      </c>
      <c r="B3214" s="119" t="s">
        <v>1461</v>
      </c>
      <c r="C3214" s="119" t="s">
        <v>233</v>
      </c>
      <c r="D3214" s="119" t="s">
        <v>1450</v>
      </c>
      <c r="E3214" s="119" t="s">
        <v>1406</v>
      </c>
      <c r="F3214" s="119"/>
      <c r="G3214" s="119" t="s">
        <v>379</v>
      </c>
      <c r="H3214" s="119">
        <v>1</v>
      </c>
      <c r="I3214" s="119" t="s">
        <v>987</v>
      </c>
      <c r="J3214" s="119">
        <v>2050</v>
      </c>
      <c r="K3214" s="120">
        <v>0.5</v>
      </c>
    </row>
    <row r="3215" spans="1:11" x14ac:dyDescent="0.25">
      <c r="A3215" s="119" t="s">
        <v>1460</v>
      </c>
      <c r="B3215" s="119" t="s">
        <v>1461</v>
      </c>
      <c r="C3215" s="119" t="s">
        <v>233</v>
      </c>
      <c r="D3215" s="119" t="s">
        <v>1450</v>
      </c>
      <c r="E3215" s="119" t="s">
        <v>1406</v>
      </c>
      <c r="F3215" s="119"/>
      <c r="G3215" s="119" t="s">
        <v>379</v>
      </c>
      <c r="H3215" s="119">
        <v>1</v>
      </c>
      <c r="I3215" s="119" t="s">
        <v>988</v>
      </c>
      <c r="J3215" s="119">
        <v>2020</v>
      </c>
      <c r="K3215" s="120">
        <v>1.5</v>
      </c>
    </row>
    <row r="3216" spans="1:11" x14ac:dyDescent="0.25">
      <c r="A3216" s="119" t="s">
        <v>1460</v>
      </c>
      <c r="B3216" s="119" t="s">
        <v>1461</v>
      </c>
      <c r="C3216" s="119" t="s">
        <v>233</v>
      </c>
      <c r="D3216" s="119" t="s">
        <v>1450</v>
      </c>
      <c r="E3216" s="119" t="s">
        <v>1406</v>
      </c>
      <c r="F3216" s="119"/>
      <c r="G3216" s="119" t="s">
        <v>379</v>
      </c>
      <c r="H3216" s="119">
        <v>1</v>
      </c>
      <c r="I3216" s="119" t="s">
        <v>988</v>
      </c>
      <c r="J3216" s="119">
        <v>2050</v>
      </c>
      <c r="K3216" s="120">
        <v>1.5</v>
      </c>
    </row>
    <row r="3217" spans="1:11" x14ac:dyDescent="0.25">
      <c r="A3217" s="119" t="s">
        <v>1460</v>
      </c>
      <c r="B3217" s="119" t="s">
        <v>1461</v>
      </c>
      <c r="C3217" s="119" t="s">
        <v>233</v>
      </c>
      <c r="D3217" s="119" t="s">
        <v>1450</v>
      </c>
      <c r="E3217" s="119" t="s">
        <v>1406</v>
      </c>
      <c r="F3217" s="119"/>
      <c r="G3217" s="119" t="s">
        <v>379</v>
      </c>
      <c r="H3217" s="119">
        <v>1</v>
      </c>
      <c r="I3217" s="119" t="s">
        <v>194</v>
      </c>
      <c r="J3217" s="119">
        <v>2020</v>
      </c>
      <c r="K3217" s="120">
        <v>1.35</v>
      </c>
    </row>
    <row r="3218" spans="1:11" x14ac:dyDescent="0.25">
      <c r="A3218" s="119" t="s">
        <v>1460</v>
      </c>
      <c r="B3218" s="119" t="s">
        <v>1461</v>
      </c>
      <c r="C3218" s="119" t="s">
        <v>233</v>
      </c>
      <c r="D3218" s="119" t="s">
        <v>1450</v>
      </c>
      <c r="E3218" s="119" t="s">
        <v>1406</v>
      </c>
      <c r="F3218" s="119"/>
      <c r="G3218" s="119" t="s">
        <v>379</v>
      </c>
      <c r="H3218" s="119">
        <v>1</v>
      </c>
      <c r="I3218" s="119" t="s">
        <v>194</v>
      </c>
      <c r="J3218" s="119">
        <v>2025</v>
      </c>
      <c r="K3218" s="120">
        <v>1.35</v>
      </c>
    </row>
    <row r="3219" spans="1:11" x14ac:dyDescent="0.25">
      <c r="A3219" s="119" t="s">
        <v>1460</v>
      </c>
      <c r="B3219" s="119" t="s">
        <v>1461</v>
      </c>
      <c r="C3219" s="119" t="s">
        <v>233</v>
      </c>
      <c r="D3219" s="119" t="s">
        <v>1450</v>
      </c>
      <c r="E3219" s="119" t="s">
        <v>1406</v>
      </c>
      <c r="F3219" s="119"/>
      <c r="G3219" s="119" t="s">
        <v>379</v>
      </c>
      <c r="H3219" s="119">
        <v>1</v>
      </c>
      <c r="I3219" s="119" t="s">
        <v>194</v>
      </c>
      <c r="J3219" s="119">
        <v>2030</v>
      </c>
      <c r="K3219" s="120">
        <v>1.0900000000000001</v>
      </c>
    </row>
    <row r="3220" spans="1:11" x14ac:dyDescent="0.25">
      <c r="A3220" s="119" t="s">
        <v>1460</v>
      </c>
      <c r="B3220" s="119" t="s">
        <v>1461</v>
      </c>
      <c r="C3220" s="119" t="s">
        <v>233</v>
      </c>
      <c r="D3220" s="119" t="s">
        <v>1450</v>
      </c>
      <c r="E3220" s="119" t="s">
        <v>1406</v>
      </c>
      <c r="F3220" s="119"/>
      <c r="G3220" s="119" t="s">
        <v>379</v>
      </c>
      <c r="H3220" s="119">
        <v>1</v>
      </c>
      <c r="I3220" s="119" t="s">
        <v>194</v>
      </c>
      <c r="J3220" s="119">
        <v>2040</v>
      </c>
      <c r="K3220" s="120">
        <v>0.96</v>
      </c>
    </row>
    <row r="3221" spans="1:11" x14ac:dyDescent="0.25">
      <c r="A3221" s="119" t="s">
        <v>1460</v>
      </c>
      <c r="B3221" s="119" t="s">
        <v>1461</v>
      </c>
      <c r="C3221" s="119" t="s">
        <v>233</v>
      </c>
      <c r="D3221" s="119" t="s">
        <v>1450</v>
      </c>
      <c r="E3221" s="119" t="s">
        <v>1406</v>
      </c>
      <c r="F3221" s="119"/>
      <c r="G3221" s="119" t="s">
        <v>379</v>
      </c>
      <c r="H3221" s="119">
        <v>1</v>
      </c>
      <c r="I3221" s="119" t="s">
        <v>194</v>
      </c>
      <c r="J3221" s="119">
        <v>2050</v>
      </c>
      <c r="K3221" s="120">
        <v>0.87</v>
      </c>
    </row>
    <row r="3222" spans="1:11" x14ac:dyDescent="0.25">
      <c r="A3222" s="119" t="s">
        <v>1460</v>
      </c>
      <c r="B3222" s="119" t="s">
        <v>1461</v>
      </c>
      <c r="C3222" s="119" t="s">
        <v>233</v>
      </c>
      <c r="D3222" s="119" t="s">
        <v>1475</v>
      </c>
      <c r="E3222" s="119" t="s">
        <v>1409</v>
      </c>
      <c r="F3222" s="119"/>
      <c r="G3222" s="119"/>
      <c r="H3222" s="119"/>
      <c r="I3222" s="119" t="s">
        <v>194</v>
      </c>
      <c r="J3222" s="119">
        <v>2020</v>
      </c>
      <c r="K3222" s="120">
        <v>0</v>
      </c>
    </row>
    <row r="3223" spans="1:11" x14ac:dyDescent="0.25">
      <c r="A3223" s="119" t="s">
        <v>1460</v>
      </c>
      <c r="B3223" s="119" t="s">
        <v>1461</v>
      </c>
      <c r="C3223" s="119" t="s">
        <v>233</v>
      </c>
      <c r="D3223" s="119" t="s">
        <v>1475</v>
      </c>
      <c r="E3223" s="119" t="s">
        <v>1409</v>
      </c>
      <c r="F3223" s="119"/>
      <c r="G3223" s="119"/>
      <c r="H3223" s="119"/>
      <c r="I3223" s="119" t="s">
        <v>194</v>
      </c>
      <c r="J3223" s="119">
        <v>2025</v>
      </c>
      <c r="K3223" s="120">
        <v>0</v>
      </c>
    </row>
    <row r="3224" spans="1:11" x14ac:dyDescent="0.25">
      <c r="A3224" s="119" t="s">
        <v>1460</v>
      </c>
      <c r="B3224" s="119" t="s">
        <v>1461</v>
      </c>
      <c r="C3224" s="119" t="s">
        <v>233</v>
      </c>
      <c r="D3224" s="119" t="s">
        <v>1475</v>
      </c>
      <c r="E3224" s="119" t="s">
        <v>1409</v>
      </c>
      <c r="F3224" s="119"/>
      <c r="G3224" s="119"/>
      <c r="H3224" s="119"/>
      <c r="I3224" s="119" t="s">
        <v>194</v>
      </c>
      <c r="J3224" s="119">
        <v>2030</v>
      </c>
      <c r="K3224" s="120">
        <v>0</v>
      </c>
    </row>
    <row r="3225" spans="1:11" x14ac:dyDescent="0.25">
      <c r="A3225" s="119" t="s">
        <v>1460</v>
      </c>
      <c r="B3225" s="119" t="s">
        <v>1461</v>
      </c>
      <c r="C3225" s="119" t="s">
        <v>233</v>
      </c>
      <c r="D3225" s="119" t="s">
        <v>1475</v>
      </c>
      <c r="E3225" s="119" t="s">
        <v>1409</v>
      </c>
      <c r="F3225" s="119"/>
      <c r="G3225" s="119"/>
      <c r="H3225" s="119"/>
      <c r="I3225" s="119" t="s">
        <v>194</v>
      </c>
      <c r="J3225" s="119">
        <v>2040</v>
      </c>
      <c r="K3225" s="120">
        <v>0</v>
      </c>
    </row>
    <row r="3226" spans="1:11" x14ac:dyDescent="0.25">
      <c r="A3226" s="119" t="s">
        <v>1460</v>
      </c>
      <c r="B3226" s="119" t="s">
        <v>1461</v>
      </c>
      <c r="C3226" s="119" t="s">
        <v>233</v>
      </c>
      <c r="D3226" s="119" t="s">
        <v>1475</v>
      </c>
      <c r="E3226" s="119" t="s">
        <v>1409</v>
      </c>
      <c r="F3226" s="119"/>
      <c r="G3226" s="119"/>
      <c r="H3226" s="119"/>
      <c r="I3226" s="119" t="s">
        <v>194</v>
      </c>
      <c r="J3226" s="119">
        <v>2050</v>
      </c>
      <c r="K3226" s="120">
        <v>0</v>
      </c>
    </row>
    <row r="3227" spans="1:11" x14ac:dyDescent="0.25">
      <c r="A3227" s="119" t="s">
        <v>1460</v>
      </c>
      <c r="B3227" s="119" t="s">
        <v>1461</v>
      </c>
      <c r="C3227" s="119" t="s">
        <v>233</v>
      </c>
      <c r="D3227" s="119" t="s">
        <v>1337</v>
      </c>
      <c r="E3227" s="119" t="s">
        <v>1338</v>
      </c>
      <c r="F3227" s="119"/>
      <c r="G3227" s="119" t="s">
        <v>427</v>
      </c>
      <c r="H3227" s="119"/>
      <c r="I3227" s="119" t="s">
        <v>194</v>
      </c>
      <c r="J3227" s="119">
        <v>2020</v>
      </c>
      <c r="K3227" s="120">
        <v>0</v>
      </c>
    </row>
    <row r="3228" spans="1:11" x14ac:dyDescent="0.25">
      <c r="A3228" s="119" t="s">
        <v>1460</v>
      </c>
      <c r="B3228" s="119" t="s">
        <v>1461</v>
      </c>
      <c r="C3228" s="119" t="s">
        <v>233</v>
      </c>
      <c r="D3228" s="119" t="s">
        <v>1337</v>
      </c>
      <c r="E3228" s="119" t="s">
        <v>1338</v>
      </c>
      <c r="F3228" s="119"/>
      <c r="G3228" s="119" t="s">
        <v>427</v>
      </c>
      <c r="H3228" s="119"/>
      <c r="I3228" s="119" t="s">
        <v>194</v>
      </c>
      <c r="J3228" s="119">
        <v>2025</v>
      </c>
      <c r="K3228" s="120">
        <v>0</v>
      </c>
    </row>
    <row r="3229" spans="1:11" x14ac:dyDescent="0.25">
      <c r="A3229" s="119" t="s">
        <v>1460</v>
      </c>
      <c r="B3229" s="119" t="s">
        <v>1461</v>
      </c>
      <c r="C3229" s="119" t="s">
        <v>233</v>
      </c>
      <c r="D3229" s="119" t="s">
        <v>1337</v>
      </c>
      <c r="E3229" s="119" t="s">
        <v>1338</v>
      </c>
      <c r="F3229" s="119"/>
      <c r="G3229" s="119" t="s">
        <v>427</v>
      </c>
      <c r="H3229" s="119"/>
      <c r="I3229" s="119" t="s">
        <v>194</v>
      </c>
      <c r="J3229" s="119">
        <v>2030</v>
      </c>
      <c r="K3229" s="120">
        <v>0</v>
      </c>
    </row>
    <row r="3230" spans="1:11" x14ac:dyDescent="0.25">
      <c r="A3230" s="119" t="s">
        <v>1460</v>
      </c>
      <c r="B3230" s="119" t="s">
        <v>1461</v>
      </c>
      <c r="C3230" s="119" t="s">
        <v>233</v>
      </c>
      <c r="D3230" s="119" t="s">
        <v>1337</v>
      </c>
      <c r="E3230" s="119" t="s">
        <v>1338</v>
      </c>
      <c r="F3230" s="119"/>
      <c r="G3230" s="119" t="s">
        <v>427</v>
      </c>
      <c r="H3230" s="119"/>
      <c r="I3230" s="119" t="s">
        <v>194</v>
      </c>
      <c r="J3230" s="119">
        <v>2040</v>
      </c>
      <c r="K3230" s="120">
        <v>0</v>
      </c>
    </row>
    <row r="3231" spans="1:11" x14ac:dyDescent="0.25">
      <c r="A3231" s="119" t="s">
        <v>1460</v>
      </c>
      <c r="B3231" s="119" t="s">
        <v>1461</v>
      </c>
      <c r="C3231" s="119" t="s">
        <v>233</v>
      </c>
      <c r="D3231" s="119" t="s">
        <v>1337</v>
      </c>
      <c r="E3231" s="119" t="s">
        <v>1338</v>
      </c>
      <c r="F3231" s="119"/>
      <c r="G3231" s="119" t="s">
        <v>427</v>
      </c>
      <c r="H3231" s="119"/>
      <c r="I3231" s="119" t="s">
        <v>194</v>
      </c>
      <c r="J3231" s="119">
        <v>2050</v>
      </c>
      <c r="K3231" s="120">
        <v>0</v>
      </c>
    </row>
    <row r="3232" spans="1:11" x14ac:dyDescent="0.25">
      <c r="A3232" s="119" t="s">
        <v>1460</v>
      </c>
      <c r="B3232" s="119" t="s">
        <v>1461</v>
      </c>
      <c r="C3232" s="119" t="s">
        <v>1245</v>
      </c>
      <c r="D3232" s="119" t="s">
        <v>1234</v>
      </c>
      <c r="E3232" s="119" t="s">
        <v>1074</v>
      </c>
      <c r="F3232" s="119"/>
      <c r="G3232" s="119"/>
      <c r="H3232" s="119"/>
      <c r="I3232" s="119" t="s">
        <v>194</v>
      </c>
      <c r="J3232" s="119">
        <v>2020</v>
      </c>
      <c r="K3232" s="120">
        <v>25</v>
      </c>
    </row>
    <row r="3233" spans="1:11" x14ac:dyDescent="0.25">
      <c r="A3233" s="119" t="s">
        <v>1460</v>
      </c>
      <c r="B3233" s="119" t="s">
        <v>1461</v>
      </c>
      <c r="C3233" s="119" t="s">
        <v>1245</v>
      </c>
      <c r="D3233" s="119" t="s">
        <v>1234</v>
      </c>
      <c r="E3233" s="119" t="s">
        <v>1074</v>
      </c>
      <c r="F3233" s="119"/>
      <c r="G3233" s="119"/>
      <c r="H3233" s="119"/>
      <c r="I3233" s="119" t="s">
        <v>194</v>
      </c>
      <c r="J3233" s="119">
        <v>2025</v>
      </c>
      <c r="K3233" s="120">
        <v>25</v>
      </c>
    </row>
    <row r="3234" spans="1:11" x14ac:dyDescent="0.25">
      <c r="A3234" s="119" t="s">
        <v>1460</v>
      </c>
      <c r="B3234" s="119" t="s">
        <v>1461</v>
      </c>
      <c r="C3234" s="119" t="s">
        <v>1245</v>
      </c>
      <c r="D3234" s="119" t="s">
        <v>1234</v>
      </c>
      <c r="E3234" s="119" t="s">
        <v>1074</v>
      </c>
      <c r="F3234" s="119"/>
      <c r="G3234" s="119"/>
      <c r="H3234" s="119"/>
      <c r="I3234" s="119" t="s">
        <v>194</v>
      </c>
      <c r="J3234" s="119">
        <v>2030</v>
      </c>
      <c r="K3234" s="120">
        <v>25</v>
      </c>
    </row>
    <row r="3235" spans="1:11" x14ac:dyDescent="0.25">
      <c r="A3235" s="119" t="s">
        <v>1460</v>
      </c>
      <c r="B3235" s="119" t="s">
        <v>1461</v>
      </c>
      <c r="C3235" s="119" t="s">
        <v>1245</v>
      </c>
      <c r="D3235" s="119" t="s">
        <v>1234</v>
      </c>
      <c r="E3235" s="119" t="s">
        <v>1074</v>
      </c>
      <c r="F3235" s="119"/>
      <c r="G3235" s="119"/>
      <c r="H3235" s="119"/>
      <c r="I3235" s="119" t="s">
        <v>194</v>
      </c>
      <c r="J3235" s="119">
        <v>2040</v>
      </c>
      <c r="K3235" s="120">
        <v>25</v>
      </c>
    </row>
    <row r="3236" spans="1:11" x14ac:dyDescent="0.25">
      <c r="A3236" s="119" t="s">
        <v>1460</v>
      </c>
      <c r="B3236" s="119" t="s">
        <v>1461</v>
      </c>
      <c r="C3236" s="119" t="s">
        <v>1245</v>
      </c>
      <c r="D3236" s="119" t="s">
        <v>1234</v>
      </c>
      <c r="E3236" s="119" t="s">
        <v>1074</v>
      </c>
      <c r="F3236" s="119"/>
      <c r="G3236" s="119"/>
      <c r="H3236" s="119"/>
      <c r="I3236" s="119" t="s">
        <v>194</v>
      </c>
      <c r="J3236" s="119">
        <v>2050</v>
      </c>
      <c r="K3236" s="120">
        <v>25</v>
      </c>
    </row>
    <row r="3237" spans="1:11" x14ac:dyDescent="0.25">
      <c r="A3237" s="119" t="s">
        <v>1460</v>
      </c>
      <c r="B3237" s="119" t="s">
        <v>1461</v>
      </c>
      <c r="C3237" s="119" t="s">
        <v>1245</v>
      </c>
      <c r="D3237" s="119" t="s">
        <v>1328</v>
      </c>
      <c r="E3237" s="119" t="s">
        <v>1074</v>
      </c>
      <c r="F3237" s="119"/>
      <c r="G3237" s="119"/>
      <c r="H3237" s="119"/>
      <c r="I3237" s="119" t="s">
        <v>194</v>
      </c>
      <c r="J3237" s="119">
        <v>2020</v>
      </c>
      <c r="K3237" s="120">
        <v>75</v>
      </c>
    </row>
    <row r="3238" spans="1:11" x14ac:dyDescent="0.25">
      <c r="A3238" s="119" t="s">
        <v>1460</v>
      </c>
      <c r="B3238" s="119" t="s">
        <v>1461</v>
      </c>
      <c r="C3238" s="119" t="s">
        <v>1245</v>
      </c>
      <c r="D3238" s="119" t="s">
        <v>1328</v>
      </c>
      <c r="E3238" s="119" t="s">
        <v>1074</v>
      </c>
      <c r="F3238" s="119"/>
      <c r="G3238" s="119"/>
      <c r="H3238" s="119"/>
      <c r="I3238" s="119" t="s">
        <v>194</v>
      </c>
      <c r="J3238" s="119">
        <v>2025</v>
      </c>
      <c r="K3238" s="120">
        <v>75</v>
      </c>
    </row>
    <row r="3239" spans="1:11" x14ac:dyDescent="0.25">
      <c r="A3239" s="119" t="s">
        <v>1460</v>
      </c>
      <c r="B3239" s="119" t="s">
        <v>1461</v>
      </c>
      <c r="C3239" s="119" t="s">
        <v>1245</v>
      </c>
      <c r="D3239" s="119" t="s">
        <v>1328</v>
      </c>
      <c r="E3239" s="119" t="s">
        <v>1074</v>
      </c>
      <c r="F3239" s="119"/>
      <c r="G3239" s="119"/>
      <c r="H3239" s="119"/>
      <c r="I3239" s="119" t="s">
        <v>194</v>
      </c>
      <c r="J3239" s="119">
        <v>2030</v>
      </c>
      <c r="K3239" s="120">
        <v>75</v>
      </c>
    </row>
    <row r="3240" spans="1:11" x14ac:dyDescent="0.25">
      <c r="A3240" s="119" t="s">
        <v>1460</v>
      </c>
      <c r="B3240" s="119" t="s">
        <v>1461</v>
      </c>
      <c r="C3240" s="119" t="s">
        <v>1245</v>
      </c>
      <c r="D3240" s="119" t="s">
        <v>1328</v>
      </c>
      <c r="E3240" s="119" t="s">
        <v>1074</v>
      </c>
      <c r="F3240" s="119"/>
      <c r="G3240" s="119"/>
      <c r="H3240" s="119"/>
      <c r="I3240" s="119" t="s">
        <v>194</v>
      </c>
      <c r="J3240" s="119">
        <v>2040</v>
      </c>
      <c r="K3240" s="120">
        <v>75</v>
      </c>
    </row>
    <row r="3241" spans="1:11" x14ac:dyDescent="0.25">
      <c r="A3241" s="119" t="s">
        <v>1460</v>
      </c>
      <c r="B3241" s="119" t="s">
        <v>1461</v>
      </c>
      <c r="C3241" s="119" t="s">
        <v>1245</v>
      </c>
      <c r="D3241" s="119" t="s">
        <v>1328</v>
      </c>
      <c r="E3241" s="119" t="s">
        <v>1074</v>
      </c>
      <c r="F3241" s="119"/>
      <c r="G3241" s="119"/>
      <c r="H3241" s="119"/>
      <c r="I3241" s="119" t="s">
        <v>194</v>
      </c>
      <c r="J3241" s="119">
        <v>2050</v>
      </c>
      <c r="K3241" s="120">
        <v>75</v>
      </c>
    </row>
    <row r="3242" spans="1:11" x14ac:dyDescent="0.25">
      <c r="A3242" s="119" t="s">
        <v>1460</v>
      </c>
      <c r="B3242" s="119" t="s">
        <v>1461</v>
      </c>
      <c r="C3242" s="119" t="s">
        <v>1245</v>
      </c>
      <c r="D3242" s="119" t="s">
        <v>1456</v>
      </c>
      <c r="E3242" s="119" t="s">
        <v>1409</v>
      </c>
      <c r="F3242" s="119"/>
      <c r="G3242" s="119" t="s">
        <v>380</v>
      </c>
      <c r="H3242" s="119">
        <v>1</v>
      </c>
      <c r="I3242" s="119" t="s">
        <v>194</v>
      </c>
      <c r="J3242" s="119">
        <v>2020</v>
      </c>
      <c r="K3242" s="120">
        <v>9</v>
      </c>
    </row>
    <row r="3243" spans="1:11" x14ac:dyDescent="0.25">
      <c r="A3243" s="119" t="s">
        <v>1460</v>
      </c>
      <c r="B3243" s="119" t="s">
        <v>1461</v>
      </c>
      <c r="C3243" s="119" t="s">
        <v>1245</v>
      </c>
      <c r="D3243" s="119" t="s">
        <v>1456</v>
      </c>
      <c r="E3243" s="119" t="s">
        <v>1409</v>
      </c>
      <c r="F3243" s="119"/>
      <c r="G3243" s="119" t="s">
        <v>380</v>
      </c>
      <c r="H3243" s="119">
        <v>1</v>
      </c>
      <c r="I3243" s="119" t="s">
        <v>194</v>
      </c>
      <c r="J3243" s="119">
        <v>2025</v>
      </c>
      <c r="K3243" s="120">
        <v>9</v>
      </c>
    </row>
    <row r="3244" spans="1:11" x14ac:dyDescent="0.25">
      <c r="A3244" s="119" t="s">
        <v>1460</v>
      </c>
      <c r="B3244" s="119" t="s">
        <v>1461</v>
      </c>
      <c r="C3244" s="119" t="s">
        <v>1245</v>
      </c>
      <c r="D3244" s="119" t="s">
        <v>1456</v>
      </c>
      <c r="E3244" s="119" t="s">
        <v>1409</v>
      </c>
      <c r="F3244" s="119"/>
      <c r="G3244" s="119" t="s">
        <v>380</v>
      </c>
      <c r="H3244" s="119">
        <v>1</v>
      </c>
      <c r="I3244" s="119" t="s">
        <v>194</v>
      </c>
      <c r="J3244" s="119">
        <v>2030</v>
      </c>
      <c r="K3244" s="120">
        <v>7</v>
      </c>
    </row>
    <row r="3245" spans="1:11" x14ac:dyDescent="0.25">
      <c r="A3245" s="119" t="s">
        <v>1460</v>
      </c>
      <c r="B3245" s="119" t="s">
        <v>1461</v>
      </c>
      <c r="C3245" s="119" t="s">
        <v>1245</v>
      </c>
      <c r="D3245" s="119" t="s">
        <v>1456</v>
      </c>
      <c r="E3245" s="119" t="s">
        <v>1409</v>
      </c>
      <c r="F3245" s="119"/>
      <c r="G3245" s="119" t="s">
        <v>380</v>
      </c>
      <c r="H3245" s="119">
        <v>1</v>
      </c>
      <c r="I3245" s="119" t="s">
        <v>194</v>
      </c>
      <c r="J3245" s="119">
        <v>2040</v>
      </c>
      <c r="K3245" s="120">
        <v>7</v>
      </c>
    </row>
    <row r="3246" spans="1:11" x14ac:dyDescent="0.25">
      <c r="A3246" s="119" t="s">
        <v>1460</v>
      </c>
      <c r="B3246" s="119" t="s">
        <v>1461</v>
      </c>
      <c r="C3246" s="119" t="s">
        <v>1245</v>
      </c>
      <c r="D3246" s="119" t="s">
        <v>1456</v>
      </c>
      <c r="E3246" s="119" t="s">
        <v>1409</v>
      </c>
      <c r="F3246" s="119"/>
      <c r="G3246" s="119" t="s">
        <v>380</v>
      </c>
      <c r="H3246" s="119">
        <v>1</v>
      </c>
      <c r="I3246" s="119" t="s">
        <v>194</v>
      </c>
      <c r="J3246" s="119">
        <v>2050</v>
      </c>
      <c r="K3246" s="120">
        <v>6</v>
      </c>
    </row>
    <row r="3247" spans="1:11" x14ac:dyDescent="0.25">
      <c r="A3247" s="119" t="s">
        <v>1460</v>
      </c>
      <c r="B3247" s="119" t="s">
        <v>1461</v>
      </c>
      <c r="C3247" s="119" t="s">
        <v>1245</v>
      </c>
      <c r="D3247" s="119" t="s">
        <v>1247</v>
      </c>
      <c r="E3247" s="119" t="s">
        <v>1248</v>
      </c>
      <c r="F3247" s="119"/>
      <c r="G3247" s="119"/>
      <c r="H3247" s="119"/>
      <c r="I3247" s="119" t="s">
        <v>194</v>
      </c>
      <c r="J3247" s="119">
        <v>2020</v>
      </c>
      <c r="K3247" s="120">
        <v>0.79</v>
      </c>
    </row>
    <row r="3248" spans="1:11" x14ac:dyDescent="0.25">
      <c r="A3248" s="119" t="s">
        <v>1460</v>
      </c>
      <c r="B3248" s="119" t="s">
        <v>1461</v>
      </c>
      <c r="C3248" s="119" t="s">
        <v>1245</v>
      </c>
      <c r="D3248" s="119" t="s">
        <v>1247</v>
      </c>
      <c r="E3248" s="119" t="s">
        <v>1248</v>
      </c>
      <c r="F3248" s="119"/>
      <c r="G3248" s="119"/>
      <c r="H3248" s="119"/>
      <c r="I3248" s="119" t="s">
        <v>194</v>
      </c>
      <c r="J3248" s="119">
        <v>2025</v>
      </c>
      <c r="K3248" s="120">
        <v>0.79</v>
      </c>
    </row>
    <row r="3249" spans="1:11" x14ac:dyDescent="0.25">
      <c r="A3249" s="119" t="s">
        <v>1460</v>
      </c>
      <c r="B3249" s="119" t="s">
        <v>1461</v>
      </c>
      <c r="C3249" s="119" t="s">
        <v>1245</v>
      </c>
      <c r="D3249" s="119" t="s">
        <v>1247</v>
      </c>
      <c r="E3249" s="119" t="s">
        <v>1248</v>
      </c>
      <c r="F3249" s="119"/>
      <c r="G3249" s="119"/>
      <c r="H3249" s="119"/>
      <c r="I3249" s="119" t="s">
        <v>194</v>
      </c>
      <c r="J3249" s="119">
        <v>2030</v>
      </c>
      <c r="K3249" s="120">
        <v>0.79</v>
      </c>
    </row>
    <row r="3250" spans="1:11" x14ac:dyDescent="0.25">
      <c r="A3250" s="119" t="s">
        <v>1460</v>
      </c>
      <c r="B3250" s="119" t="s">
        <v>1461</v>
      </c>
      <c r="C3250" s="119" t="s">
        <v>1245</v>
      </c>
      <c r="D3250" s="119" t="s">
        <v>1247</v>
      </c>
      <c r="E3250" s="119" t="s">
        <v>1248</v>
      </c>
      <c r="F3250" s="119"/>
      <c r="G3250" s="119"/>
      <c r="H3250" s="119"/>
      <c r="I3250" s="119" t="s">
        <v>194</v>
      </c>
      <c r="J3250" s="119">
        <v>2040</v>
      </c>
      <c r="K3250" s="120">
        <v>0.79</v>
      </c>
    </row>
    <row r="3251" spans="1:11" x14ac:dyDescent="0.25">
      <c r="A3251" s="119" t="s">
        <v>1460</v>
      </c>
      <c r="B3251" s="119" t="s">
        <v>1461</v>
      </c>
      <c r="C3251" s="119" t="s">
        <v>1245</v>
      </c>
      <c r="D3251" s="119" t="s">
        <v>1247</v>
      </c>
      <c r="E3251" s="119" t="s">
        <v>1248</v>
      </c>
      <c r="F3251" s="119"/>
      <c r="G3251" s="119"/>
      <c r="H3251" s="119"/>
      <c r="I3251" s="119" t="s">
        <v>194</v>
      </c>
      <c r="J3251" s="119">
        <v>2050</v>
      </c>
      <c r="K3251" s="120">
        <v>0.79</v>
      </c>
    </row>
    <row r="3252" spans="1:11" x14ac:dyDescent="0.25">
      <c r="A3252" s="119" t="s">
        <v>1460</v>
      </c>
      <c r="B3252" s="119" t="s">
        <v>1461</v>
      </c>
      <c r="C3252" s="119" t="s">
        <v>1245</v>
      </c>
      <c r="D3252" s="119" t="s">
        <v>1457</v>
      </c>
      <c r="E3252" s="119" t="s">
        <v>1082</v>
      </c>
      <c r="F3252" s="119"/>
      <c r="G3252" s="119"/>
      <c r="H3252" s="119"/>
      <c r="I3252" s="119" t="s">
        <v>194</v>
      </c>
      <c r="J3252" s="119">
        <v>2020</v>
      </c>
      <c r="K3252" s="120">
        <v>19.899999999999999</v>
      </c>
    </row>
    <row r="3253" spans="1:11" x14ac:dyDescent="0.25">
      <c r="A3253" s="119" t="s">
        <v>1460</v>
      </c>
      <c r="B3253" s="119" t="s">
        <v>1461</v>
      </c>
      <c r="C3253" s="119" t="s">
        <v>1245</v>
      </c>
      <c r="D3253" s="119" t="s">
        <v>1457</v>
      </c>
      <c r="E3253" s="119" t="s">
        <v>1082</v>
      </c>
      <c r="F3253" s="119"/>
      <c r="G3253" s="119"/>
      <c r="H3253" s="119"/>
      <c r="I3253" s="119" t="s">
        <v>194</v>
      </c>
      <c r="J3253" s="119">
        <v>2025</v>
      </c>
      <c r="K3253" s="120">
        <v>19.899999999999999</v>
      </c>
    </row>
    <row r="3254" spans="1:11" x14ac:dyDescent="0.25">
      <c r="A3254" s="119" t="s">
        <v>1460</v>
      </c>
      <c r="B3254" s="119" t="s">
        <v>1461</v>
      </c>
      <c r="C3254" s="119" t="s">
        <v>1245</v>
      </c>
      <c r="D3254" s="119" t="s">
        <v>1457</v>
      </c>
      <c r="E3254" s="119" t="s">
        <v>1082</v>
      </c>
      <c r="F3254" s="119"/>
      <c r="G3254" s="119"/>
      <c r="H3254" s="119"/>
      <c r="I3254" s="119" t="s">
        <v>194</v>
      </c>
      <c r="J3254" s="119">
        <v>2030</v>
      </c>
      <c r="K3254" s="120">
        <v>19.899999999999999</v>
      </c>
    </row>
    <row r="3255" spans="1:11" x14ac:dyDescent="0.25">
      <c r="A3255" s="119" t="s">
        <v>1460</v>
      </c>
      <c r="B3255" s="119" t="s">
        <v>1461</v>
      </c>
      <c r="C3255" s="119" t="s">
        <v>1245</v>
      </c>
      <c r="D3255" s="119" t="s">
        <v>1457</v>
      </c>
      <c r="E3255" s="119" t="s">
        <v>1082</v>
      </c>
      <c r="F3255" s="119"/>
      <c r="G3255" s="119"/>
      <c r="H3255" s="119"/>
      <c r="I3255" s="119" t="s">
        <v>194</v>
      </c>
      <c r="J3255" s="119">
        <v>2040</v>
      </c>
      <c r="K3255" s="120">
        <v>19.899999999999999</v>
      </c>
    </row>
    <row r="3256" spans="1:11" x14ac:dyDescent="0.25">
      <c r="A3256" s="119" t="s">
        <v>1460</v>
      </c>
      <c r="B3256" s="119" t="s">
        <v>1461</v>
      </c>
      <c r="C3256" s="119" t="s">
        <v>1245</v>
      </c>
      <c r="D3256" s="119" t="s">
        <v>1457</v>
      </c>
      <c r="E3256" s="119" t="s">
        <v>1082</v>
      </c>
      <c r="F3256" s="119"/>
      <c r="G3256" s="119"/>
      <c r="H3256" s="119"/>
      <c r="I3256" s="119" t="s">
        <v>194</v>
      </c>
      <c r="J3256" s="119">
        <v>2050</v>
      </c>
      <c r="K3256" s="120">
        <v>19.899999999999999</v>
      </c>
    </row>
    <row r="3257" spans="1:11" x14ac:dyDescent="0.25">
      <c r="A3257" s="119" t="s">
        <v>1460</v>
      </c>
      <c r="B3257" s="119" t="s">
        <v>1461</v>
      </c>
      <c r="C3257" s="119" t="s">
        <v>1245</v>
      </c>
      <c r="D3257" s="119" t="s">
        <v>1458</v>
      </c>
      <c r="E3257" s="119" t="s">
        <v>1409</v>
      </c>
      <c r="F3257" s="119"/>
      <c r="G3257" s="119"/>
      <c r="H3257" s="119"/>
      <c r="I3257" s="119" t="s">
        <v>987</v>
      </c>
      <c r="J3257" s="119">
        <v>2020</v>
      </c>
      <c r="K3257" s="120">
        <v>0.5</v>
      </c>
    </row>
    <row r="3258" spans="1:11" x14ac:dyDescent="0.25">
      <c r="A3258" s="119" t="s">
        <v>1460</v>
      </c>
      <c r="B3258" s="119" t="s">
        <v>1461</v>
      </c>
      <c r="C3258" s="119" t="s">
        <v>1245</v>
      </c>
      <c r="D3258" s="119" t="s">
        <v>1458</v>
      </c>
      <c r="E3258" s="119" t="s">
        <v>1409</v>
      </c>
      <c r="F3258" s="119"/>
      <c r="G3258" s="119"/>
      <c r="H3258" s="119"/>
      <c r="I3258" s="119" t="s">
        <v>987</v>
      </c>
      <c r="J3258" s="119">
        <v>2050</v>
      </c>
      <c r="K3258" s="120">
        <v>0.8</v>
      </c>
    </row>
    <row r="3259" spans="1:11" x14ac:dyDescent="0.25">
      <c r="A3259" s="119" t="s">
        <v>1460</v>
      </c>
      <c r="B3259" s="119" t="s">
        <v>1461</v>
      </c>
      <c r="C3259" s="119" t="s">
        <v>1245</v>
      </c>
      <c r="D3259" s="119" t="s">
        <v>1458</v>
      </c>
      <c r="E3259" s="119" t="s">
        <v>1409</v>
      </c>
      <c r="F3259" s="119"/>
      <c r="G3259" s="119"/>
      <c r="H3259" s="119"/>
      <c r="I3259" s="119" t="s">
        <v>988</v>
      </c>
      <c r="J3259" s="119">
        <v>2020</v>
      </c>
      <c r="K3259" s="120">
        <v>1</v>
      </c>
    </row>
    <row r="3260" spans="1:11" x14ac:dyDescent="0.25">
      <c r="A3260" s="119" t="s">
        <v>1460</v>
      </c>
      <c r="B3260" s="119" t="s">
        <v>1461</v>
      </c>
      <c r="C3260" s="119" t="s">
        <v>1245</v>
      </c>
      <c r="D3260" s="119" t="s">
        <v>1458</v>
      </c>
      <c r="E3260" s="119" t="s">
        <v>1409</v>
      </c>
      <c r="F3260" s="119"/>
      <c r="G3260" s="119"/>
      <c r="H3260" s="119"/>
      <c r="I3260" s="119" t="s">
        <v>988</v>
      </c>
      <c r="J3260" s="119">
        <v>2050</v>
      </c>
      <c r="K3260" s="120">
        <v>1.2</v>
      </c>
    </row>
    <row r="3261" spans="1:11" x14ac:dyDescent="0.25">
      <c r="A3261" s="119" t="s">
        <v>1460</v>
      </c>
      <c r="B3261" s="119" t="s">
        <v>1461</v>
      </c>
      <c r="C3261" s="119" t="s">
        <v>1245</v>
      </c>
      <c r="D3261" s="119" t="s">
        <v>1458</v>
      </c>
      <c r="E3261" s="119" t="s">
        <v>1409</v>
      </c>
      <c r="F3261" s="119"/>
      <c r="G3261" s="119"/>
      <c r="H3261" s="119"/>
      <c r="I3261" s="119" t="s">
        <v>194</v>
      </c>
      <c r="J3261" s="119">
        <v>2020</v>
      </c>
      <c r="K3261" s="120">
        <v>3</v>
      </c>
    </row>
    <row r="3262" spans="1:11" x14ac:dyDescent="0.25">
      <c r="A3262" s="119" t="s">
        <v>1460</v>
      </c>
      <c r="B3262" s="119" t="s">
        <v>1461</v>
      </c>
      <c r="C3262" s="119" t="s">
        <v>1245</v>
      </c>
      <c r="D3262" s="119" t="s">
        <v>1458</v>
      </c>
      <c r="E3262" s="119" t="s">
        <v>1409</v>
      </c>
      <c r="F3262" s="119"/>
      <c r="G3262" s="119"/>
      <c r="H3262" s="119"/>
      <c r="I3262" s="119" t="s">
        <v>194</v>
      </c>
      <c r="J3262" s="119">
        <v>2025</v>
      </c>
      <c r="K3262" s="120">
        <v>3</v>
      </c>
    </row>
    <row r="3263" spans="1:11" x14ac:dyDescent="0.25">
      <c r="A3263" s="119" t="s">
        <v>1460</v>
      </c>
      <c r="B3263" s="119" t="s">
        <v>1461</v>
      </c>
      <c r="C3263" s="119" t="s">
        <v>1245</v>
      </c>
      <c r="D3263" s="119" t="s">
        <v>1458</v>
      </c>
      <c r="E3263" s="119" t="s">
        <v>1409</v>
      </c>
      <c r="F3263" s="119"/>
      <c r="G3263" s="119"/>
      <c r="H3263" s="119"/>
      <c r="I3263" s="119" t="s">
        <v>194</v>
      </c>
      <c r="J3263" s="119">
        <v>2030</v>
      </c>
      <c r="K3263" s="120">
        <v>2</v>
      </c>
    </row>
    <row r="3264" spans="1:11" x14ac:dyDescent="0.25">
      <c r="A3264" s="119" t="s">
        <v>1460</v>
      </c>
      <c r="B3264" s="119" t="s">
        <v>1461</v>
      </c>
      <c r="C3264" s="119" t="s">
        <v>1245</v>
      </c>
      <c r="D3264" s="119" t="s">
        <v>1458</v>
      </c>
      <c r="E3264" s="119" t="s">
        <v>1409</v>
      </c>
      <c r="F3264" s="119"/>
      <c r="G3264" s="119"/>
      <c r="H3264" s="119"/>
      <c r="I3264" s="119" t="s">
        <v>194</v>
      </c>
      <c r="J3264" s="119">
        <v>2040</v>
      </c>
      <c r="K3264" s="120">
        <v>1.5</v>
      </c>
    </row>
    <row r="3265" spans="1:11" x14ac:dyDescent="0.25">
      <c r="A3265" s="119" t="s">
        <v>1460</v>
      </c>
      <c r="B3265" s="119" t="s">
        <v>1461</v>
      </c>
      <c r="C3265" s="119" t="s">
        <v>1245</v>
      </c>
      <c r="D3265" s="119" t="s">
        <v>1458</v>
      </c>
      <c r="E3265" s="119" t="s">
        <v>1409</v>
      </c>
      <c r="F3265" s="119"/>
      <c r="G3265" s="119"/>
      <c r="H3265" s="119"/>
      <c r="I3265" s="119" t="s">
        <v>194</v>
      </c>
      <c r="J3265" s="119">
        <v>2050</v>
      </c>
      <c r="K3265" s="120">
        <v>1</v>
      </c>
    </row>
    <row r="3266" spans="1:11" x14ac:dyDescent="0.25">
      <c r="A3266" s="119" t="s">
        <v>1460</v>
      </c>
      <c r="B3266" s="119" t="s">
        <v>1461</v>
      </c>
      <c r="C3266" s="119" t="s">
        <v>1245</v>
      </c>
      <c r="D3266" s="119" t="s">
        <v>1475</v>
      </c>
      <c r="E3266" s="119" t="s">
        <v>1409</v>
      </c>
      <c r="F3266" s="119"/>
      <c r="G3266" s="119"/>
      <c r="H3266" s="119"/>
      <c r="I3266" s="119" t="s">
        <v>194</v>
      </c>
      <c r="J3266" s="119">
        <v>2020</v>
      </c>
      <c r="K3266" s="120">
        <v>0</v>
      </c>
    </row>
    <row r="3267" spans="1:11" x14ac:dyDescent="0.25">
      <c r="A3267" s="119" t="s">
        <v>1460</v>
      </c>
      <c r="B3267" s="119" t="s">
        <v>1461</v>
      </c>
      <c r="C3267" s="119" t="s">
        <v>1245</v>
      </c>
      <c r="D3267" s="119" t="s">
        <v>1475</v>
      </c>
      <c r="E3267" s="119" t="s">
        <v>1409</v>
      </c>
      <c r="F3267" s="119"/>
      <c r="G3267" s="119"/>
      <c r="H3267" s="119"/>
      <c r="I3267" s="119" t="s">
        <v>194</v>
      </c>
      <c r="J3267" s="119">
        <v>2025</v>
      </c>
      <c r="K3267" s="120">
        <v>0</v>
      </c>
    </row>
    <row r="3268" spans="1:11" x14ac:dyDescent="0.25">
      <c r="A3268" s="119" t="s">
        <v>1460</v>
      </c>
      <c r="B3268" s="119" t="s">
        <v>1461</v>
      </c>
      <c r="C3268" s="119" t="s">
        <v>1245</v>
      </c>
      <c r="D3268" s="119" t="s">
        <v>1475</v>
      </c>
      <c r="E3268" s="119" t="s">
        <v>1409</v>
      </c>
      <c r="F3268" s="119"/>
      <c r="G3268" s="119"/>
      <c r="H3268" s="119"/>
      <c r="I3268" s="119" t="s">
        <v>194</v>
      </c>
      <c r="J3268" s="119">
        <v>2030</v>
      </c>
      <c r="K3268" s="120">
        <v>0</v>
      </c>
    </row>
    <row r="3269" spans="1:11" x14ac:dyDescent="0.25">
      <c r="A3269" s="119" t="s">
        <v>1460</v>
      </c>
      <c r="B3269" s="119" t="s">
        <v>1461</v>
      </c>
      <c r="C3269" s="119" t="s">
        <v>1245</v>
      </c>
      <c r="D3269" s="119" t="s">
        <v>1475</v>
      </c>
      <c r="E3269" s="119" t="s">
        <v>1409</v>
      </c>
      <c r="F3269" s="119"/>
      <c r="G3269" s="119"/>
      <c r="H3269" s="119"/>
      <c r="I3269" s="119" t="s">
        <v>194</v>
      </c>
      <c r="J3269" s="119">
        <v>2040</v>
      </c>
      <c r="K3269" s="120">
        <v>0</v>
      </c>
    </row>
    <row r="3270" spans="1:11" x14ac:dyDescent="0.25">
      <c r="A3270" s="119" t="s">
        <v>1460</v>
      </c>
      <c r="B3270" s="119" t="s">
        <v>1461</v>
      </c>
      <c r="C3270" s="119" t="s">
        <v>1245</v>
      </c>
      <c r="D3270" s="119" t="s">
        <v>1475</v>
      </c>
      <c r="E3270" s="119" t="s">
        <v>1409</v>
      </c>
      <c r="F3270" s="119"/>
      <c r="G3270" s="119"/>
      <c r="H3270" s="119"/>
      <c r="I3270" s="119" t="s">
        <v>194</v>
      </c>
      <c r="J3270" s="119">
        <v>2050</v>
      </c>
      <c r="K3270" s="120">
        <v>0</v>
      </c>
    </row>
    <row r="3271" spans="1:11" x14ac:dyDescent="0.25">
      <c r="A3271" s="119" t="s">
        <v>1460</v>
      </c>
      <c r="B3271" s="119" t="s">
        <v>1461</v>
      </c>
      <c r="C3271" s="119" t="s">
        <v>1245</v>
      </c>
      <c r="D3271" s="119" t="s">
        <v>1459</v>
      </c>
      <c r="E3271" s="119" t="s">
        <v>1409</v>
      </c>
      <c r="F3271" s="119"/>
      <c r="G3271" s="119"/>
      <c r="H3271" s="119">
        <v>1</v>
      </c>
      <c r="I3271" s="119" t="s">
        <v>194</v>
      </c>
      <c r="J3271" s="119">
        <v>2020</v>
      </c>
      <c r="K3271" s="120">
        <v>0</v>
      </c>
    </row>
    <row r="3272" spans="1:11" x14ac:dyDescent="0.25">
      <c r="A3272" s="119" t="s">
        <v>1460</v>
      </c>
      <c r="B3272" s="119" t="s">
        <v>1461</v>
      </c>
      <c r="C3272" s="119" t="s">
        <v>1245</v>
      </c>
      <c r="D3272" s="119" t="s">
        <v>1459</v>
      </c>
      <c r="E3272" s="119" t="s">
        <v>1409</v>
      </c>
      <c r="F3272" s="119"/>
      <c r="G3272" s="119"/>
      <c r="H3272" s="119">
        <v>1</v>
      </c>
      <c r="I3272" s="119" t="s">
        <v>194</v>
      </c>
      <c r="J3272" s="119">
        <v>2025</v>
      </c>
      <c r="K3272" s="120">
        <v>0</v>
      </c>
    </row>
    <row r="3273" spans="1:11" x14ac:dyDescent="0.25">
      <c r="A3273" s="119" t="s">
        <v>1460</v>
      </c>
      <c r="B3273" s="119" t="s">
        <v>1461</v>
      </c>
      <c r="C3273" s="119" t="s">
        <v>1245</v>
      </c>
      <c r="D3273" s="119" t="s">
        <v>1459</v>
      </c>
      <c r="E3273" s="119" t="s">
        <v>1409</v>
      </c>
      <c r="F3273" s="119"/>
      <c r="G3273" s="119"/>
      <c r="H3273" s="119">
        <v>1</v>
      </c>
      <c r="I3273" s="119" t="s">
        <v>194</v>
      </c>
      <c r="J3273" s="119">
        <v>2030</v>
      </c>
      <c r="K3273" s="120">
        <v>0</v>
      </c>
    </row>
    <row r="3274" spans="1:11" x14ac:dyDescent="0.25">
      <c r="A3274" s="119" t="s">
        <v>1460</v>
      </c>
      <c r="B3274" s="119" t="s">
        <v>1461</v>
      </c>
      <c r="C3274" s="119" t="s">
        <v>1245</v>
      </c>
      <c r="D3274" s="119" t="s">
        <v>1459</v>
      </c>
      <c r="E3274" s="119" t="s">
        <v>1409</v>
      </c>
      <c r="F3274" s="119"/>
      <c r="G3274" s="119"/>
      <c r="H3274" s="119">
        <v>1</v>
      </c>
      <c r="I3274" s="119" t="s">
        <v>194</v>
      </c>
      <c r="J3274" s="119">
        <v>2040</v>
      </c>
      <c r="K3274" s="120">
        <v>0</v>
      </c>
    </row>
    <row r="3275" spans="1:11" x14ac:dyDescent="0.25">
      <c r="A3275" s="119" t="s">
        <v>1460</v>
      </c>
      <c r="B3275" s="119" t="s">
        <v>1461</v>
      </c>
      <c r="C3275" s="119" t="s">
        <v>1245</v>
      </c>
      <c r="D3275" s="119" t="s">
        <v>1459</v>
      </c>
      <c r="E3275" s="119" t="s">
        <v>1409</v>
      </c>
      <c r="F3275" s="119"/>
      <c r="G3275" s="119"/>
      <c r="H3275" s="119">
        <v>1</v>
      </c>
      <c r="I3275" s="119" t="s">
        <v>194</v>
      </c>
      <c r="J3275" s="119">
        <v>2050</v>
      </c>
      <c r="K3275" s="120">
        <v>0</v>
      </c>
    </row>
    <row r="3276" spans="1:11" x14ac:dyDescent="0.25">
      <c r="A3276" s="119" t="s">
        <v>1476</v>
      </c>
      <c r="B3276" s="119" t="s">
        <v>1477</v>
      </c>
      <c r="C3276" s="119" t="s">
        <v>195</v>
      </c>
      <c r="D3276" s="119" t="s">
        <v>1478</v>
      </c>
      <c r="E3276" s="119" t="s">
        <v>1222</v>
      </c>
      <c r="F3276" s="119"/>
      <c r="G3276" s="119" t="s">
        <v>1479</v>
      </c>
      <c r="H3276" s="119">
        <v>2</v>
      </c>
      <c r="I3276" s="119" t="s">
        <v>987</v>
      </c>
      <c r="J3276" s="119">
        <v>2020</v>
      </c>
      <c r="K3276" s="120">
        <v>0.8</v>
      </c>
    </row>
    <row r="3277" spans="1:11" x14ac:dyDescent="0.25">
      <c r="A3277" s="119" t="s">
        <v>1476</v>
      </c>
      <c r="B3277" s="119" t="s">
        <v>1477</v>
      </c>
      <c r="C3277" s="119" t="s">
        <v>195</v>
      </c>
      <c r="D3277" s="119" t="s">
        <v>1478</v>
      </c>
      <c r="E3277" s="119" t="s">
        <v>1222</v>
      </c>
      <c r="F3277" s="119"/>
      <c r="G3277" s="119" t="s">
        <v>1479</v>
      </c>
      <c r="H3277" s="119">
        <v>2</v>
      </c>
      <c r="I3277" s="119" t="s">
        <v>987</v>
      </c>
      <c r="J3277" s="119">
        <v>2050</v>
      </c>
      <c r="K3277" s="120">
        <v>0.8</v>
      </c>
    </row>
    <row r="3278" spans="1:11" x14ac:dyDescent="0.25">
      <c r="A3278" s="119" t="s">
        <v>1476</v>
      </c>
      <c r="B3278" s="119" t="s">
        <v>1477</v>
      </c>
      <c r="C3278" s="119" t="s">
        <v>195</v>
      </c>
      <c r="D3278" s="119" t="s">
        <v>1478</v>
      </c>
      <c r="E3278" s="119" t="s">
        <v>1222</v>
      </c>
      <c r="F3278" s="119"/>
      <c r="G3278" s="119" t="s">
        <v>1479</v>
      </c>
      <c r="H3278" s="119">
        <v>2</v>
      </c>
      <c r="I3278" s="119" t="s">
        <v>988</v>
      </c>
      <c r="J3278" s="119">
        <v>2020</v>
      </c>
      <c r="K3278" s="120">
        <v>1.2</v>
      </c>
    </row>
    <row r="3279" spans="1:11" x14ac:dyDescent="0.25">
      <c r="A3279" s="119" t="s">
        <v>1476</v>
      </c>
      <c r="B3279" s="119" t="s">
        <v>1477</v>
      </c>
      <c r="C3279" s="119" t="s">
        <v>195</v>
      </c>
      <c r="D3279" s="119" t="s">
        <v>1478</v>
      </c>
      <c r="E3279" s="119" t="s">
        <v>1222</v>
      </c>
      <c r="F3279" s="119"/>
      <c r="G3279" s="119" t="s">
        <v>1479</v>
      </c>
      <c r="H3279" s="119">
        <v>2</v>
      </c>
      <c r="I3279" s="119" t="s">
        <v>988</v>
      </c>
      <c r="J3279" s="119">
        <v>2050</v>
      </c>
      <c r="K3279" s="120">
        <v>1.2</v>
      </c>
    </row>
    <row r="3280" spans="1:11" x14ac:dyDescent="0.25">
      <c r="A3280" s="119" t="s">
        <v>1476</v>
      </c>
      <c r="B3280" s="119" t="s">
        <v>1477</v>
      </c>
      <c r="C3280" s="119" t="s">
        <v>195</v>
      </c>
      <c r="D3280" s="119" t="s">
        <v>1478</v>
      </c>
      <c r="E3280" s="119" t="s">
        <v>1222</v>
      </c>
      <c r="F3280" s="119"/>
      <c r="G3280" s="119" t="s">
        <v>1479</v>
      </c>
      <c r="H3280" s="119">
        <v>2</v>
      </c>
      <c r="I3280" s="119" t="s">
        <v>194</v>
      </c>
      <c r="J3280" s="119">
        <v>2015</v>
      </c>
      <c r="K3280" s="120">
        <v>0.53</v>
      </c>
    </row>
    <row r="3281" spans="1:11" x14ac:dyDescent="0.25">
      <c r="A3281" s="119" t="s">
        <v>1476</v>
      </c>
      <c r="B3281" s="119" t="s">
        <v>1477</v>
      </c>
      <c r="C3281" s="119" t="s">
        <v>195</v>
      </c>
      <c r="D3281" s="119" t="s">
        <v>1478</v>
      </c>
      <c r="E3281" s="119" t="s">
        <v>1222</v>
      </c>
      <c r="F3281" s="119"/>
      <c r="G3281" s="119" t="s">
        <v>1479</v>
      </c>
      <c r="H3281" s="119">
        <v>2</v>
      </c>
      <c r="I3281" s="119" t="s">
        <v>194</v>
      </c>
      <c r="J3281" s="119">
        <v>2020</v>
      </c>
      <c r="K3281" s="120">
        <v>0.53</v>
      </c>
    </row>
    <row r="3282" spans="1:11" x14ac:dyDescent="0.25">
      <c r="A3282" s="119" t="s">
        <v>1476</v>
      </c>
      <c r="B3282" s="119" t="s">
        <v>1477</v>
      </c>
      <c r="C3282" s="119" t="s">
        <v>195</v>
      </c>
      <c r="D3282" s="119" t="s">
        <v>1478</v>
      </c>
      <c r="E3282" s="119" t="s">
        <v>1222</v>
      </c>
      <c r="F3282" s="119"/>
      <c r="G3282" s="119" t="s">
        <v>1479</v>
      </c>
      <c r="H3282" s="119">
        <v>2</v>
      </c>
      <c r="I3282" s="119" t="s">
        <v>194</v>
      </c>
      <c r="J3282" s="119">
        <v>2030</v>
      </c>
      <c r="K3282" s="120">
        <v>0.53</v>
      </c>
    </row>
    <row r="3283" spans="1:11" x14ac:dyDescent="0.25">
      <c r="A3283" s="119" t="s">
        <v>1476</v>
      </c>
      <c r="B3283" s="119" t="s">
        <v>1477</v>
      </c>
      <c r="C3283" s="119" t="s">
        <v>195</v>
      </c>
      <c r="D3283" s="119" t="s">
        <v>1478</v>
      </c>
      <c r="E3283" s="119" t="s">
        <v>1222</v>
      </c>
      <c r="F3283" s="119"/>
      <c r="G3283" s="119" t="s">
        <v>1479</v>
      </c>
      <c r="H3283" s="119">
        <v>2</v>
      </c>
      <c r="I3283" s="119" t="s">
        <v>194</v>
      </c>
      <c r="J3283" s="119">
        <v>2040</v>
      </c>
      <c r="K3283" s="120">
        <v>0.53</v>
      </c>
    </row>
    <row r="3284" spans="1:11" x14ac:dyDescent="0.25">
      <c r="A3284" s="119" t="s">
        <v>1476</v>
      </c>
      <c r="B3284" s="119" t="s">
        <v>1477</v>
      </c>
      <c r="C3284" s="119" t="s">
        <v>195</v>
      </c>
      <c r="D3284" s="119" t="s">
        <v>1478</v>
      </c>
      <c r="E3284" s="119" t="s">
        <v>1222</v>
      </c>
      <c r="F3284" s="119"/>
      <c r="G3284" s="119" t="s">
        <v>1479</v>
      </c>
      <c r="H3284" s="119">
        <v>2</v>
      </c>
      <c r="I3284" s="119" t="s">
        <v>194</v>
      </c>
      <c r="J3284" s="119">
        <v>2050</v>
      </c>
      <c r="K3284" s="120">
        <v>0.53</v>
      </c>
    </row>
    <row r="3285" spans="1:11" x14ac:dyDescent="0.25">
      <c r="A3285" s="119" t="s">
        <v>1476</v>
      </c>
      <c r="B3285" s="119" t="s">
        <v>1477</v>
      </c>
      <c r="C3285" s="119" t="s">
        <v>195</v>
      </c>
      <c r="D3285" s="119" t="s">
        <v>200</v>
      </c>
      <c r="E3285" s="119" t="s">
        <v>202</v>
      </c>
      <c r="F3285" s="119"/>
      <c r="G3285" s="119"/>
      <c r="H3285" s="119"/>
      <c r="I3285" s="119" t="s">
        <v>194</v>
      </c>
      <c r="J3285" s="119">
        <v>2015</v>
      </c>
      <c r="K3285" s="120">
        <v>1</v>
      </c>
    </row>
    <row r="3286" spans="1:11" x14ac:dyDescent="0.25">
      <c r="A3286" s="119" t="s">
        <v>1476</v>
      </c>
      <c r="B3286" s="119" t="s">
        <v>1477</v>
      </c>
      <c r="C3286" s="119" t="s">
        <v>195</v>
      </c>
      <c r="D3286" s="119" t="s">
        <v>200</v>
      </c>
      <c r="E3286" s="119" t="s">
        <v>202</v>
      </c>
      <c r="F3286" s="119"/>
      <c r="G3286" s="119"/>
      <c r="H3286" s="119"/>
      <c r="I3286" s="119" t="s">
        <v>194</v>
      </c>
      <c r="J3286" s="119">
        <v>2020</v>
      </c>
      <c r="K3286" s="120">
        <v>1</v>
      </c>
    </row>
    <row r="3287" spans="1:11" x14ac:dyDescent="0.25">
      <c r="A3287" s="119" t="s">
        <v>1476</v>
      </c>
      <c r="B3287" s="119" t="s">
        <v>1477</v>
      </c>
      <c r="C3287" s="119" t="s">
        <v>195</v>
      </c>
      <c r="D3287" s="119" t="s">
        <v>200</v>
      </c>
      <c r="E3287" s="119" t="s">
        <v>202</v>
      </c>
      <c r="F3287" s="119"/>
      <c r="G3287" s="119"/>
      <c r="H3287" s="119"/>
      <c r="I3287" s="119" t="s">
        <v>194</v>
      </c>
      <c r="J3287" s="119">
        <v>2030</v>
      </c>
      <c r="K3287" s="120">
        <v>1</v>
      </c>
    </row>
    <row r="3288" spans="1:11" x14ac:dyDescent="0.25">
      <c r="A3288" s="119" t="s">
        <v>1476</v>
      </c>
      <c r="B3288" s="119" t="s">
        <v>1477</v>
      </c>
      <c r="C3288" s="119" t="s">
        <v>195</v>
      </c>
      <c r="D3288" s="119" t="s">
        <v>200</v>
      </c>
      <c r="E3288" s="119" t="s">
        <v>202</v>
      </c>
      <c r="F3288" s="119"/>
      <c r="G3288" s="119"/>
      <c r="H3288" s="119"/>
      <c r="I3288" s="119" t="s">
        <v>194</v>
      </c>
      <c r="J3288" s="119">
        <v>2040</v>
      </c>
      <c r="K3288" s="120">
        <v>1</v>
      </c>
    </row>
    <row r="3289" spans="1:11" x14ac:dyDescent="0.25">
      <c r="A3289" s="119" t="s">
        <v>1476</v>
      </c>
      <c r="B3289" s="119" t="s">
        <v>1477</v>
      </c>
      <c r="C3289" s="119" t="s">
        <v>195</v>
      </c>
      <c r="D3289" s="119" t="s">
        <v>200</v>
      </c>
      <c r="E3289" s="119" t="s">
        <v>202</v>
      </c>
      <c r="F3289" s="119"/>
      <c r="G3289" s="119"/>
      <c r="H3289" s="119"/>
      <c r="I3289" s="119" t="s">
        <v>194</v>
      </c>
      <c r="J3289" s="119">
        <v>2050</v>
      </c>
      <c r="K3289" s="120">
        <v>1</v>
      </c>
    </row>
    <row r="3290" spans="1:11" x14ac:dyDescent="0.25">
      <c r="A3290" s="119" t="s">
        <v>1476</v>
      </c>
      <c r="B3290" s="119" t="s">
        <v>1477</v>
      </c>
      <c r="C3290" s="119" t="s">
        <v>195</v>
      </c>
      <c r="D3290" s="119" t="s">
        <v>1480</v>
      </c>
      <c r="E3290" s="119" t="s">
        <v>1222</v>
      </c>
      <c r="F3290" s="119"/>
      <c r="G3290" s="119" t="s">
        <v>316</v>
      </c>
      <c r="H3290" s="119">
        <v>2</v>
      </c>
      <c r="I3290" s="119" t="s">
        <v>987</v>
      </c>
      <c r="J3290" s="119">
        <v>2020</v>
      </c>
      <c r="K3290" s="120">
        <v>0.5</v>
      </c>
    </row>
    <row r="3291" spans="1:11" x14ac:dyDescent="0.25">
      <c r="A3291" s="119" t="s">
        <v>1476</v>
      </c>
      <c r="B3291" s="119" t="s">
        <v>1477</v>
      </c>
      <c r="C3291" s="119" t="s">
        <v>195</v>
      </c>
      <c r="D3291" s="119" t="s">
        <v>1480</v>
      </c>
      <c r="E3291" s="119" t="s">
        <v>1222</v>
      </c>
      <c r="F3291" s="119"/>
      <c r="G3291" s="119" t="s">
        <v>316</v>
      </c>
      <c r="H3291" s="119">
        <v>2</v>
      </c>
      <c r="I3291" s="119" t="s">
        <v>987</v>
      </c>
      <c r="J3291" s="119">
        <v>2050</v>
      </c>
      <c r="K3291" s="120">
        <v>0.5</v>
      </c>
    </row>
    <row r="3292" spans="1:11" x14ac:dyDescent="0.25">
      <c r="A3292" s="119" t="s">
        <v>1476</v>
      </c>
      <c r="B3292" s="119" t="s">
        <v>1477</v>
      </c>
      <c r="C3292" s="119" t="s">
        <v>195</v>
      </c>
      <c r="D3292" s="119" t="s">
        <v>1480</v>
      </c>
      <c r="E3292" s="119" t="s">
        <v>1222</v>
      </c>
      <c r="F3292" s="119"/>
      <c r="G3292" s="119" t="s">
        <v>316</v>
      </c>
      <c r="H3292" s="119">
        <v>2</v>
      </c>
      <c r="I3292" s="119" t="s">
        <v>988</v>
      </c>
      <c r="J3292" s="119">
        <v>2020</v>
      </c>
      <c r="K3292" s="120">
        <v>1.5</v>
      </c>
    </row>
    <row r="3293" spans="1:11" x14ac:dyDescent="0.25">
      <c r="A3293" s="119" t="s">
        <v>1476</v>
      </c>
      <c r="B3293" s="119" t="s">
        <v>1477</v>
      </c>
      <c r="C3293" s="119" t="s">
        <v>195</v>
      </c>
      <c r="D3293" s="119" t="s">
        <v>1480</v>
      </c>
      <c r="E3293" s="119" t="s">
        <v>1222</v>
      </c>
      <c r="F3293" s="119"/>
      <c r="G3293" s="119" t="s">
        <v>316</v>
      </c>
      <c r="H3293" s="119">
        <v>2</v>
      </c>
      <c r="I3293" s="119" t="s">
        <v>988</v>
      </c>
      <c r="J3293" s="119">
        <v>2050</v>
      </c>
      <c r="K3293" s="120">
        <v>1.5</v>
      </c>
    </row>
    <row r="3294" spans="1:11" x14ac:dyDescent="0.25">
      <c r="A3294" s="119" t="s">
        <v>1476</v>
      </c>
      <c r="B3294" s="119" t="s">
        <v>1477</v>
      </c>
      <c r="C3294" s="119" t="s">
        <v>195</v>
      </c>
      <c r="D3294" s="119" t="s">
        <v>1480</v>
      </c>
      <c r="E3294" s="119" t="s">
        <v>1222</v>
      </c>
      <c r="F3294" s="119"/>
      <c r="G3294" s="119" t="s">
        <v>316</v>
      </c>
      <c r="H3294" s="119">
        <v>2</v>
      </c>
      <c r="I3294" s="119" t="s">
        <v>194</v>
      </c>
      <c r="J3294" s="119">
        <v>2015</v>
      </c>
      <c r="K3294" s="120">
        <v>0.1</v>
      </c>
    </row>
    <row r="3295" spans="1:11" x14ac:dyDescent="0.25">
      <c r="A3295" s="119" t="s">
        <v>1476</v>
      </c>
      <c r="B3295" s="119" t="s">
        <v>1477</v>
      </c>
      <c r="C3295" s="119" t="s">
        <v>195</v>
      </c>
      <c r="D3295" s="119" t="s">
        <v>1480</v>
      </c>
      <c r="E3295" s="119" t="s">
        <v>1222</v>
      </c>
      <c r="F3295" s="119"/>
      <c r="G3295" s="119" t="s">
        <v>316</v>
      </c>
      <c r="H3295" s="119">
        <v>2</v>
      </c>
      <c r="I3295" s="119" t="s">
        <v>194</v>
      </c>
      <c r="J3295" s="119">
        <v>2020</v>
      </c>
      <c r="K3295" s="120">
        <v>0.1</v>
      </c>
    </row>
    <row r="3296" spans="1:11" x14ac:dyDescent="0.25">
      <c r="A3296" s="119" t="s">
        <v>1476</v>
      </c>
      <c r="B3296" s="119" t="s">
        <v>1477</v>
      </c>
      <c r="C3296" s="119" t="s">
        <v>195</v>
      </c>
      <c r="D3296" s="119" t="s">
        <v>1480</v>
      </c>
      <c r="E3296" s="119" t="s">
        <v>1222</v>
      </c>
      <c r="F3296" s="119"/>
      <c r="G3296" s="119" t="s">
        <v>316</v>
      </c>
      <c r="H3296" s="119">
        <v>2</v>
      </c>
      <c r="I3296" s="119" t="s">
        <v>194</v>
      </c>
      <c r="J3296" s="119">
        <v>2030</v>
      </c>
      <c r="K3296" s="120">
        <v>0.1</v>
      </c>
    </row>
    <row r="3297" spans="1:11" x14ac:dyDescent="0.25">
      <c r="A3297" s="119" t="s">
        <v>1476</v>
      </c>
      <c r="B3297" s="119" t="s">
        <v>1477</v>
      </c>
      <c r="C3297" s="119" t="s">
        <v>195</v>
      </c>
      <c r="D3297" s="119" t="s">
        <v>1480</v>
      </c>
      <c r="E3297" s="119" t="s">
        <v>1222</v>
      </c>
      <c r="F3297" s="119"/>
      <c r="G3297" s="119" t="s">
        <v>316</v>
      </c>
      <c r="H3297" s="119">
        <v>2</v>
      </c>
      <c r="I3297" s="119" t="s">
        <v>194</v>
      </c>
      <c r="J3297" s="119">
        <v>2040</v>
      </c>
      <c r="K3297" s="120">
        <v>0.1</v>
      </c>
    </row>
    <row r="3298" spans="1:11" x14ac:dyDescent="0.25">
      <c r="A3298" s="119" t="s">
        <v>1476</v>
      </c>
      <c r="B3298" s="119" t="s">
        <v>1477</v>
      </c>
      <c r="C3298" s="119" t="s">
        <v>195</v>
      </c>
      <c r="D3298" s="119" t="s">
        <v>1480</v>
      </c>
      <c r="E3298" s="119" t="s">
        <v>1222</v>
      </c>
      <c r="F3298" s="119"/>
      <c r="G3298" s="119" t="s">
        <v>316</v>
      </c>
      <c r="H3298" s="119">
        <v>2</v>
      </c>
      <c r="I3298" s="119" t="s">
        <v>194</v>
      </c>
      <c r="J3298" s="119">
        <v>2050</v>
      </c>
      <c r="K3298" s="120">
        <v>0.1</v>
      </c>
    </row>
    <row r="3299" spans="1:11" x14ac:dyDescent="0.25">
      <c r="A3299" s="119" t="s">
        <v>1476</v>
      </c>
      <c r="B3299" s="119" t="s">
        <v>1477</v>
      </c>
      <c r="C3299" s="119" t="s">
        <v>195</v>
      </c>
      <c r="D3299" s="119" t="s">
        <v>1319</v>
      </c>
      <c r="E3299" s="119" t="s">
        <v>1222</v>
      </c>
      <c r="F3299" s="119"/>
      <c r="G3299" s="119" t="s">
        <v>251</v>
      </c>
      <c r="H3299" s="119">
        <v>2</v>
      </c>
      <c r="I3299" s="119" t="s">
        <v>987</v>
      </c>
      <c r="J3299" s="119">
        <v>2020</v>
      </c>
      <c r="K3299" s="120">
        <v>0.5</v>
      </c>
    </row>
    <row r="3300" spans="1:11" x14ac:dyDescent="0.25">
      <c r="A3300" s="119" t="s">
        <v>1476</v>
      </c>
      <c r="B3300" s="119" t="s">
        <v>1477</v>
      </c>
      <c r="C3300" s="119" t="s">
        <v>195</v>
      </c>
      <c r="D3300" s="119" t="s">
        <v>1319</v>
      </c>
      <c r="E3300" s="119" t="s">
        <v>1222</v>
      </c>
      <c r="F3300" s="119"/>
      <c r="G3300" s="119" t="s">
        <v>251</v>
      </c>
      <c r="H3300" s="119">
        <v>2</v>
      </c>
      <c r="I3300" s="119" t="s">
        <v>987</v>
      </c>
      <c r="J3300" s="119">
        <v>2050</v>
      </c>
      <c r="K3300" s="120">
        <v>0.5</v>
      </c>
    </row>
    <row r="3301" spans="1:11" x14ac:dyDescent="0.25">
      <c r="A3301" s="119" t="s">
        <v>1476</v>
      </c>
      <c r="B3301" s="119" t="s">
        <v>1477</v>
      </c>
      <c r="C3301" s="119" t="s">
        <v>195</v>
      </c>
      <c r="D3301" s="119" t="s">
        <v>1319</v>
      </c>
      <c r="E3301" s="119" t="s">
        <v>1222</v>
      </c>
      <c r="F3301" s="119"/>
      <c r="G3301" s="119" t="s">
        <v>251</v>
      </c>
      <c r="H3301" s="119">
        <v>2</v>
      </c>
      <c r="I3301" s="119" t="s">
        <v>988</v>
      </c>
      <c r="J3301" s="119">
        <v>2020</v>
      </c>
      <c r="K3301" s="120">
        <v>1.5</v>
      </c>
    </row>
    <row r="3302" spans="1:11" x14ac:dyDescent="0.25">
      <c r="A3302" s="119" t="s">
        <v>1476</v>
      </c>
      <c r="B3302" s="119" t="s">
        <v>1477</v>
      </c>
      <c r="C3302" s="119" t="s">
        <v>195</v>
      </c>
      <c r="D3302" s="119" t="s">
        <v>1319</v>
      </c>
      <c r="E3302" s="119" t="s">
        <v>1222</v>
      </c>
      <c r="F3302" s="119"/>
      <c r="G3302" s="119" t="s">
        <v>251</v>
      </c>
      <c r="H3302" s="119">
        <v>2</v>
      </c>
      <c r="I3302" s="119" t="s">
        <v>988</v>
      </c>
      <c r="J3302" s="119">
        <v>2050</v>
      </c>
      <c r="K3302" s="120">
        <v>1.5</v>
      </c>
    </row>
    <row r="3303" spans="1:11" x14ac:dyDescent="0.25">
      <c r="A3303" s="119" t="s">
        <v>1476</v>
      </c>
      <c r="B3303" s="119" t="s">
        <v>1477</v>
      </c>
      <c r="C3303" s="119" t="s">
        <v>195</v>
      </c>
      <c r="D3303" s="119" t="s">
        <v>1319</v>
      </c>
      <c r="E3303" s="119" t="s">
        <v>1222</v>
      </c>
      <c r="F3303" s="119"/>
      <c r="G3303" s="119" t="s">
        <v>251</v>
      </c>
      <c r="H3303" s="119">
        <v>2</v>
      </c>
      <c r="I3303" s="119" t="s">
        <v>194</v>
      </c>
      <c r="J3303" s="119">
        <v>2015</v>
      </c>
      <c r="K3303" s="120">
        <v>0.01</v>
      </c>
    </row>
    <row r="3304" spans="1:11" x14ac:dyDescent="0.25">
      <c r="A3304" s="119" t="s">
        <v>1476</v>
      </c>
      <c r="B3304" s="119" t="s">
        <v>1477</v>
      </c>
      <c r="C3304" s="119" t="s">
        <v>195</v>
      </c>
      <c r="D3304" s="119" t="s">
        <v>1319</v>
      </c>
      <c r="E3304" s="119" t="s">
        <v>1222</v>
      </c>
      <c r="F3304" s="119"/>
      <c r="G3304" s="119" t="s">
        <v>251</v>
      </c>
      <c r="H3304" s="119">
        <v>2</v>
      </c>
      <c r="I3304" s="119" t="s">
        <v>194</v>
      </c>
      <c r="J3304" s="119">
        <v>2020</v>
      </c>
      <c r="K3304" s="120">
        <v>0.01</v>
      </c>
    </row>
    <row r="3305" spans="1:11" x14ac:dyDescent="0.25">
      <c r="A3305" s="119" t="s">
        <v>1476</v>
      </c>
      <c r="B3305" s="119" t="s">
        <v>1477</v>
      </c>
      <c r="C3305" s="119" t="s">
        <v>195</v>
      </c>
      <c r="D3305" s="119" t="s">
        <v>1319</v>
      </c>
      <c r="E3305" s="119" t="s">
        <v>1222</v>
      </c>
      <c r="F3305" s="119"/>
      <c r="G3305" s="119" t="s">
        <v>251</v>
      </c>
      <c r="H3305" s="119">
        <v>2</v>
      </c>
      <c r="I3305" s="119" t="s">
        <v>194</v>
      </c>
      <c r="J3305" s="119">
        <v>2030</v>
      </c>
      <c r="K3305" s="120">
        <v>0.01</v>
      </c>
    </row>
    <row r="3306" spans="1:11" x14ac:dyDescent="0.25">
      <c r="A3306" s="119" t="s">
        <v>1476</v>
      </c>
      <c r="B3306" s="119" t="s">
        <v>1477</v>
      </c>
      <c r="C3306" s="119" t="s">
        <v>195</v>
      </c>
      <c r="D3306" s="119" t="s">
        <v>1319</v>
      </c>
      <c r="E3306" s="119" t="s">
        <v>1222</v>
      </c>
      <c r="F3306" s="119"/>
      <c r="G3306" s="119" t="s">
        <v>251</v>
      </c>
      <c r="H3306" s="119">
        <v>2</v>
      </c>
      <c r="I3306" s="119" t="s">
        <v>194</v>
      </c>
      <c r="J3306" s="119">
        <v>2040</v>
      </c>
      <c r="K3306" s="120">
        <v>0.01</v>
      </c>
    </row>
    <row r="3307" spans="1:11" x14ac:dyDescent="0.25">
      <c r="A3307" s="119" t="s">
        <v>1476</v>
      </c>
      <c r="B3307" s="119" t="s">
        <v>1477</v>
      </c>
      <c r="C3307" s="119" t="s">
        <v>195</v>
      </c>
      <c r="D3307" s="119" t="s">
        <v>1319</v>
      </c>
      <c r="E3307" s="119" t="s">
        <v>1222</v>
      </c>
      <c r="F3307" s="119"/>
      <c r="G3307" s="119" t="s">
        <v>251</v>
      </c>
      <c r="H3307" s="119">
        <v>2</v>
      </c>
      <c r="I3307" s="119" t="s">
        <v>194</v>
      </c>
      <c r="J3307" s="119">
        <v>2050</v>
      </c>
      <c r="K3307" s="120">
        <v>0.01</v>
      </c>
    </row>
    <row r="3308" spans="1:11" x14ac:dyDescent="0.25">
      <c r="A3308" s="119" t="s">
        <v>1476</v>
      </c>
      <c r="B3308" s="119" t="s">
        <v>1477</v>
      </c>
      <c r="C3308" s="119" t="s">
        <v>195</v>
      </c>
      <c r="D3308" s="119" t="s">
        <v>1086</v>
      </c>
      <c r="E3308" s="119" t="s">
        <v>1074</v>
      </c>
      <c r="F3308" s="119"/>
      <c r="G3308" s="119" t="s">
        <v>344</v>
      </c>
      <c r="H3308" s="119"/>
      <c r="I3308" s="119" t="s">
        <v>194</v>
      </c>
      <c r="J3308" s="119">
        <v>2015</v>
      </c>
      <c r="K3308" s="120">
        <v>4</v>
      </c>
    </row>
    <row r="3309" spans="1:11" x14ac:dyDescent="0.25">
      <c r="A3309" s="119" t="s">
        <v>1476</v>
      </c>
      <c r="B3309" s="119" t="s">
        <v>1477</v>
      </c>
      <c r="C3309" s="119" t="s">
        <v>195</v>
      </c>
      <c r="D3309" s="119" t="s">
        <v>1086</v>
      </c>
      <c r="E3309" s="119" t="s">
        <v>1074</v>
      </c>
      <c r="F3309" s="119"/>
      <c r="G3309" s="119" t="s">
        <v>344</v>
      </c>
      <c r="H3309" s="119"/>
      <c r="I3309" s="119" t="s">
        <v>194</v>
      </c>
      <c r="J3309" s="119">
        <v>2020</v>
      </c>
      <c r="K3309" s="120">
        <v>4</v>
      </c>
    </row>
    <row r="3310" spans="1:11" x14ac:dyDescent="0.25">
      <c r="A3310" s="119" t="s">
        <v>1476</v>
      </c>
      <c r="B3310" s="119" t="s">
        <v>1477</v>
      </c>
      <c r="C3310" s="119" t="s">
        <v>195</v>
      </c>
      <c r="D3310" s="119" t="s">
        <v>1086</v>
      </c>
      <c r="E3310" s="119" t="s">
        <v>1074</v>
      </c>
      <c r="F3310" s="119"/>
      <c r="G3310" s="119" t="s">
        <v>344</v>
      </c>
      <c r="H3310" s="119"/>
      <c r="I3310" s="119" t="s">
        <v>194</v>
      </c>
      <c r="J3310" s="119">
        <v>2030</v>
      </c>
      <c r="K3310" s="120">
        <v>0</v>
      </c>
    </row>
    <row r="3311" spans="1:11" x14ac:dyDescent="0.25">
      <c r="A3311" s="119" t="s">
        <v>1476</v>
      </c>
      <c r="B3311" s="119" t="s">
        <v>1477</v>
      </c>
      <c r="C3311" s="119" t="s">
        <v>195</v>
      </c>
      <c r="D3311" s="119" t="s">
        <v>1086</v>
      </c>
      <c r="E3311" s="119" t="s">
        <v>1074</v>
      </c>
      <c r="F3311" s="119"/>
      <c r="G3311" s="119" t="s">
        <v>344</v>
      </c>
      <c r="H3311" s="119"/>
      <c r="I3311" s="119" t="s">
        <v>194</v>
      </c>
      <c r="J3311" s="119">
        <v>2040</v>
      </c>
      <c r="K3311" s="120">
        <v>0</v>
      </c>
    </row>
    <row r="3312" spans="1:11" x14ac:dyDescent="0.25">
      <c r="A3312" s="119" t="s">
        <v>1476</v>
      </c>
      <c r="B3312" s="119" t="s">
        <v>1477</v>
      </c>
      <c r="C3312" s="119" t="s">
        <v>195</v>
      </c>
      <c r="D3312" s="119" t="s">
        <v>1086</v>
      </c>
      <c r="E3312" s="119" t="s">
        <v>1074</v>
      </c>
      <c r="F3312" s="119"/>
      <c r="G3312" s="119" t="s">
        <v>344</v>
      </c>
      <c r="H3312" s="119"/>
      <c r="I3312" s="119" t="s">
        <v>194</v>
      </c>
      <c r="J3312" s="119">
        <v>2050</v>
      </c>
      <c r="K3312" s="120">
        <v>0</v>
      </c>
    </row>
    <row r="3313" spans="1:11" x14ac:dyDescent="0.25">
      <c r="A3313" s="119" t="s">
        <v>1476</v>
      </c>
      <c r="B3313" s="119" t="s">
        <v>1477</v>
      </c>
      <c r="C3313" s="119" t="s">
        <v>195</v>
      </c>
      <c r="D3313" s="119" t="s">
        <v>1481</v>
      </c>
      <c r="E3313" s="119" t="s">
        <v>1222</v>
      </c>
      <c r="F3313" s="119"/>
      <c r="G3313" s="119" t="s">
        <v>1482</v>
      </c>
      <c r="H3313" s="119">
        <v>2</v>
      </c>
      <c r="I3313" s="119" t="s">
        <v>987</v>
      </c>
      <c r="J3313" s="119">
        <v>2020</v>
      </c>
      <c r="K3313" s="120">
        <v>0.8</v>
      </c>
    </row>
    <row r="3314" spans="1:11" x14ac:dyDescent="0.25">
      <c r="A3314" s="119" t="s">
        <v>1476</v>
      </c>
      <c r="B3314" s="119" t="s">
        <v>1477</v>
      </c>
      <c r="C3314" s="119" t="s">
        <v>195</v>
      </c>
      <c r="D3314" s="119" t="s">
        <v>1481</v>
      </c>
      <c r="E3314" s="119" t="s">
        <v>1222</v>
      </c>
      <c r="F3314" s="119"/>
      <c r="G3314" s="119" t="s">
        <v>1482</v>
      </c>
      <c r="H3314" s="119">
        <v>2</v>
      </c>
      <c r="I3314" s="119" t="s">
        <v>987</v>
      </c>
      <c r="J3314" s="119">
        <v>2050</v>
      </c>
      <c r="K3314" s="120">
        <v>0.8</v>
      </c>
    </row>
    <row r="3315" spans="1:11" x14ac:dyDescent="0.25">
      <c r="A3315" s="119" t="s">
        <v>1476</v>
      </c>
      <c r="B3315" s="119" t="s">
        <v>1477</v>
      </c>
      <c r="C3315" s="119" t="s">
        <v>195</v>
      </c>
      <c r="D3315" s="119" t="s">
        <v>1481</v>
      </c>
      <c r="E3315" s="119" t="s">
        <v>1222</v>
      </c>
      <c r="F3315" s="119"/>
      <c r="G3315" s="119" t="s">
        <v>1482</v>
      </c>
      <c r="H3315" s="119">
        <v>2</v>
      </c>
      <c r="I3315" s="119" t="s">
        <v>988</v>
      </c>
      <c r="J3315" s="119">
        <v>2020</v>
      </c>
      <c r="K3315" s="120">
        <v>1.2</v>
      </c>
    </row>
    <row r="3316" spans="1:11" x14ac:dyDescent="0.25">
      <c r="A3316" s="119" t="s">
        <v>1476</v>
      </c>
      <c r="B3316" s="119" t="s">
        <v>1477</v>
      </c>
      <c r="C3316" s="119" t="s">
        <v>195</v>
      </c>
      <c r="D3316" s="119" t="s">
        <v>1481</v>
      </c>
      <c r="E3316" s="119" t="s">
        <v>1222</v>
      </c>
      <c r="F3316" s="119"/>
      <c r="G3316" s="119" t="s">
        <v>1482</v>
      </c>
      <c r="H3316" s="119">
        <v>2</v>
      </c>
      <c r="I3316" s="119" t="s">
        <v>988</v>
      </c>
      <c r="J3316" s="119">
        <v>2050</v>
      </c>
      <c r="K3316" s="120">
        <v>1.2</v>
      </c>
    </row>
    <row r="3317" spans="1:11" x14ac:dyDescent="0.25">
      <c r="A3317" s="119" t="s">
        <v>1476</v>
      </c>
      <c r="B3317" s="119" t="s">
        <v>1477</v>
      </c>
      <c r="C3317" s="119" t="s">
        <v>195</v>
      </c>
      <c r="D3317" s="119" t="s">
        <v>1481</v>
      </c>
      <c r="E3317" s="119" t="s">
        <v>1222</v>
      </c>
      <c r="F3317" s="119"/>
      <c r="G3317" s="119" t="s">
        <v>1482</v>
      </c>
      <c r="H3317" s="119">
        <v>2</v>
      </c>
      <c r="I3317" s="119" t="s">
        <v>194</v>
      </c>
      <c r="J3317" s="119">
        <v>2015</v>
      </c>
      <c r="K3317" s="120">
        <v>0.46</v>
      </c>
    </row>
    <row r="3318" spans="1:11" x14ac:dyDescent="0.25">
      <c r="A3318" s="119" t="s">
        <v>1476</v>
      </c>
      <c r="B3318" s="119" t="s">
        <v>1477</v>
      </c>
      <c r="C3318" s="119" t="s">
        <v>195</v>
      </c>
      <c r="D3318" s="119" t="s">
        <v>1481</v>
      </c>
      <c r="E3318" s="119" t="s">
        <v>1222</v>
      </c>
      <c r="F3318" s="119"/>
      <c r="G3318" s="119" t="s">
        <v>1482</v>
      </c>
      <c r="H3318" s="119">
        <v>2</v>
      </c>
      <c r="I3318" s="119" t="s">
        <v>194</v>
      </c>
      <c r="J3318" s="119">
        <v>2020</v>
      </c>
      <c r="K3318" s="120">
        <v>0.46</v>
      </c>
    </row>
    <row r="3319" spans="1:11" x14ac:dyDescent="0.25">
      <c r="A3319" s="119" t="s">
        <v>1476</v>
      </c>
      <c r="B3319" s="119" t="s">
        <v>1477</v>
      </c>
      <c r="C3319" s="119" t="s">
        <v>195</v>
      </c>
      <c r="D3319" s="119" t="s">
        <v>1481</v>
      </c>
      <c r="E3319" s="119" t="s">
        <v>1222</v>
      </c>
      <c r="F3319" s="119"/>
      <c r="G3319" s="119" t="s">
        <v>1482</v>
      </c>
      <c r="H3319" s="119">
        <v>2</v>
      </c>
      <c r="I3319" s="119" t="s">
        <v>194</v>
      </c>
      <c r="J3319" s="119">
        <v>2030</v>
      </c>
      <c r="K3319" s="120">
        <v>0.46</v>
      </c>
    </row>
    <row r="3320" spans="1:11" x14ac:dyDescent="0.25">
      <c r="A3320" s="119" t="s">
        <v>1476</v>
      </c>
      <c r="B3320" s="119" t="s">
        <v>1477</v>
      </c>
      <c r="C3320" s="119" t="s">
        <v>195</v>
      </c>
      <c r="D3320" s="119" t="s">
        <v>1481</v>
      </c>
      <c r="E3320" s="119" t="s">
        <v>1222</v>
      </c>
      <c r="F3320" s="119"/>
      <c r="G3320" s="119" t="s">
        <v>1482</v>
      </c>
      <c r="H3320" s="119">
        <v>2</v>
      </c>
      <c r="I3320" s="119" t="s">
        <v>194</v>
      </c>
      <c r="J3320" s="119">
        <v>2040</v>
      </c>
      <c r="K3320" s="120">
        <v>0.46</v>
      </c>
    </row>
    <row r="3321" spans="1:11" x14ac:dyDescent="0.25">
      <c r="A3321" s="119" t="s">
        <v>1476</v>
      </c>
      <c r="B3321" s="119" t="s">
        <v>1477</v>
      </c>
      <c r="C3321" s="119" t="s">
        <v>195</v>
      </c>
      <c r="D3321" s="119" t="s">
        <v>1481</v>
      </c>
      <c r="E3321" s="119" t="s">
        <v>1222</v>
      </c>
      <c r="F3321" s="119"/>
      <c r="G3321" s="119" t="s">
        <v>1482</v>
      </c>
      <c r="H3321" s="119">
        <v>2</v>
      </c>
      <c r="I3321" s="119" t="s">
        <v>194</v>
      </c>
      <c r="J3321" s="119">
        <v>2050</v>
      </c>
      <c r="K3321" s="120">
        <v>0.46</v>
      </c>
    </row>
    <row r="3322" spans="1:11" x14ac:dyDescent="0.25">
      <c r="A3322" s="119" t="s">
        <v>1476</v>
      </c>
      <c r="B3322" s="119" t="s">
        <v>1477</v>
      </c>
      <c r="C3322" s="119" t="s">
        <v>195</v>
      </c>
      <c r="D3322" s="119" t="s">
        <v>354</v>
      </c>
      <c r="E3322" s="119" t="s">
        <v>1163</v>
      </c>
      <c r="F3322" s="119"/>
      <c r="G3322" s="119"/>
      <c r="H3322" s="119"/>
      <c r="I3322" s="119" t="s">
        <v>194</v>
      </c>
      <c r="J3322" s="119">
        <v>2015</v>
      </c>
      <c r="K3322" s="120">
        <v>2</v>
      </c>
    </row>
    <row r="3323" spans="1:11" x14ac:dyDescent="0.25">
      <c r="A3323" s="119" t="s">
        <v>1476</v>
      </c>
      <c r="B3323" s="119" t="s">
        <v>1477</v>
      </c>
      <c r="C3323" s="119" t="s">
        <v>195</v>
      </c>
      <c r="D3323" s="119" t="s">
        <v>354</v>
      </c>
      <c r="E3323" s="119" t="s">
        <v>1163</v>
      </c>
      <c r="F3323" s="119"/>
      <c r="G3323" s="119"/>
      <c r="H3323" s="119"/>
      <c r="I3323" s="119" t="s">
        <v>194</v>
      </c>
      <c r="J3323" s="119">
        <v>2020</v>
      </c>
      <c r="K3323" s="120">
        <v>2</v>
      </c>
    </row>
    <row r="3324" spans="1:11" x14ac:dyDescent="0.25">
      <c r="A3324" s="119" t="s">
        <v>1476</v>
      </c>
      <c r="B3324" s="119" t="s">
        <v>1477</v>
      </c>
      <c r="C3324" s="119" t="s">
        <v>195</v>
      </c>
      <c r="D3324" s="119" t="s">
        <v>354</v>
      </c>
      <c r="E3324" s="119" t="s">
        <v>1163</v>
      </c>
      <c r="F3324" s="119"/>
      <c r="G3324" s="119"/>
      <c r="H3324" s="119"/>
      <c r="I3324" s="119" t="s">
        <v>194</v>
      </c>
      <c r="J3324" s="119">
        <v>2030</v>
      </c>
      <c r="K3324" s="120">
        <v>2</v>
      </c>
    </row>
    <row r="3325" spans="1:11" x14ac:dyDescent="0.25">
      <c r="A3325" s="119" t="s">
        <v>1476</v>
      </c>
      <c r="B3325" s="119" t="s">
        <v>1477</v>
      </c>
      <c r="C3325" s="119" t="s">
        <v>195</v>
      </c>
      <c r="D3325" s="119" t="s">
        <v>354</v>
      </c>
      <c r="E3325" s="119" t="s">
        <v>1163</v>
      </c>
      <c r="F3325" s="119"/>
      <c r="G3325" s="119"/>
      <c r="H3325" s="119"/>
      <c r="I3325" s="119" t="s">
        <v>194</v>
      </c>
      <c r="J3325" s="119">
        <v>2040</v>
      </c>
      <c r="K3325" s="120">
        <v>2</v>
      </c>
    </row>
    <row r="3326" spans="1:11" x14ac:dyDescent="0.25">
      <c r="A3326" s="119" t="s">
        <v>1476</v>
      </c>
      <c r="B3326" s="119" t="s">
        <v>1477</v>
      </c>
      <c r="C3326" s="119" t="s">
        <v>195</v>
      </c>
      <c r="D3326" s="119" t="s">
        <v>354</v>
      </c>
      <c r="E3326" s="119" t="s">
        <v>1163</v>
      </c>
      <c r="F3326" s="119"/>
      <c r="G3326" s="119"/>
      <c r="H3326" s="119"/>
      <c r="I3326" s="119" t="s">
        <v>194</v>
      </c>
      <c r="J3326" s="119">
        <v>2050</v>
      </c>
      <c r="K3326" s="120">
        <v>2</v>
      </c>
    </row>
    <row r="3327" spans="1:11" x14ac:dyDescent="0.25">
      <c r="A3327" s="119" t="s">
        <v>1476</v>
      </c>
      <c r="B3327" s="119" t="s">
        <v>1477</v>
      </c>
      <c r="C3327" s="119" t="s">
        <v>195</v>
      </c>
      <c r="D3327" s="119" t="s">
        <v>1483</v>
      </c>
      <c r="E3327" s="119" t="s">
        <v>1222</v>
      </c>
      <c r="F3327" s="119"/>
      <c r="G3327" s="119" t="s">
        <v>316</v>
      </c>
      <c r="H3327" s="119">
        <v>2</v>
      </c>
      <c r="I3327" s="119" t="s">
        <v>987</v>
      </c>
      <c r="J3327" s="119">
        <v>2020</v>
      </c>
      <c r="K3327" s="120">
        <v>0.9</v>
      </c>
    </row>
    <row r="3328" spans="1:11" x14ac:dyDescent="0.25">
      <c r="A3328" s="119" t="s">
        <v>1476</v>
      </c>
      <c r="B3328" s="119" t="s">
        <v>1477</v>
      </c>
      <c r="C3328" s="119" t="s">
        <v>195</v>
      </c>
      <c r="D3328" s="119" t="s">
        <v>1483</v>
      </c>
      <c r="E3328" s="119" t="s">
        <v>1222</v>
      </c>
      <c r="F3328" s="119"/>
      <c r="G3328" s="119" t="s">
        <v>316</v>
      </c>
      <c r="H3328" s="119">
        <v>2</v>
      </c>
      <c r="I3328" s="119" t="s">
        <v>987</v>
      </c>
      <c r="J3328" s="119">
        <v>2050</v>
      </c>
      <c r="K3328" s="120">
        <v>0.95</v>
      </c>
    </row>
    <row r="3329" spans="1:11" x14ac:dyDescent="0.25">
      <c r="A3329" s="119" t="s">
        <v>1476</v>
      </c>
      <c r="B3329" s="119" t="s">
        <v>1477</v>
      </c>
      <c r="C3329" s="119" t="s">
        <v>195</v>
      </c>
      <c r="D3329" s="119" t="s">
        <v>1483</v>
      </c>
      <c r="E3329" s="119" t="s">
        <v>1222</v>
      </c>
      <c r="F3329" s="119"/>
      <c r="G3329" s="119" t="s">
        <v>316</v>
      </c>
      <c r="H3329" s="119">
        <v>2</v>
      </c>
      <c r="I3329" s="119" t="s">
        <v>988</v>
      </c>
      <c r="J3329" s="119">
        <v>2020</v>
      </c>
      <c r="K3329" s="120">
        <v>1.1000000000000001</v>
      </c>
    </row>
    <row r="3330" spans="1:11" x14ac:dyDescent="0.25">
      <c r="A3330" s="119" t="s">
        <v>1476</v>
      </c>
      <c r="B3330" s="119" t="s">
        <v>1477</v>
      </c>
      <c r="C3330" s="119" t="s">
        <v>195</v>
      </c>
      <c r="D3330" s="119" t="s">
        <v>1483</v>
      </c>
      <c r="E3330" s="119" t="s">
        <v>1222</v>
      </c>
      <c r="F3330" s="119"/>
      <c r="G3330" s="119" t="s">
        <v>316</v>
      </c>
      <c r="H3330" s="119">
        <v>2</v>
      </c>
      <c r="I3330" s="119" t="s">
        <v>988</v>
      </c>
      <c r="J3330" s="119">
        <v>2050</v>
      </c>
      <c r="K3330" s="120">
        <v>1.05</v>
      </c>
    </row>
    <row r="3331" spans="1:11" x14ac:dyDescent="0.25">
      <c r="A3331" s="119" t="s">
        <v>1476</v>
      </c>
      <c r="B3331" s="119" t="s">
        <v>1477</v>
      </c>
      <c r="C3331" s="119" t="s">
        <v>195</v>
      </c>
      <c r="D3331" s="119" t="s">
        <v>1483</v>
      </c>
      <c r="E3331" s="119" t="s">
        <v>1222</v>
      </c>
      <c r="F3331" s="119"/>
      <c r="G3331" s="119" t="s">
        <v>316</v>
      </c>
      <c r="H3331" s="119">
        <v>2</v>
      </c>
      <c r="I3331" s="119" t="s">
        <v>194</v>
      </c>
      <c r="J3331" s="119">
        <v>2015</v>
      </c>
      <c r="K3331" s="120">
        <v>0.89</v>
      </c>
    </row>
    <row r="3332" spans="1:11" x14ac:dyDescent="0.25">
      <c r="A3332" s="119" t="s">
        <v>1476</v>
      </c>
      <c r="B3332" s="119" t="s">
        <v>1477</v>
      </c>
      <c r="C3332" s="119" t="s">
        <v>195</v>
      </c>
      <c r="D3332" s="119" t="s">
        <v>1483</v>
      </c>
      <c r="E3332" s="119" t="s">
        <v>1222</v>
      </c>
      <c r="F3332" s="119"/>
      <c r="G3332" s="119" t="s">
        <v>316</v>
      </c>
      <c r="H3332" s="119">
        <v>2</v>
      </c>
      <c r="I3332" s="119" t="s">
        <v>194</v>
      </c>
      <c r="J3332" s="119">
        <v>2020</v>
      </c>
      <c r="K3332" s="120">
        <v>0.89</v>
      </c>
    </row>
    <row r="3333" spans="1:11" x14ac:dyDescent="0.25">
      <c r="A3333" s="119" t="s">
        <v>1476</v>
      </c>
      <c r="B3333" s="119" t="s">
        <v>1477</v>
      </c>
      <c r="C3333" s="119" t="s">
        <v>195</v>
      </c>
      <c r="D3333" s="119" t="s">
        <v>1483</v>
      </c>
      <c r="E3333" s="119" t="s">
        <v>1222</v>
      </c>
      <c r="F3333" s="119"/>
      <c r="G3333" s="119" t="s">
        <v>316</v>
      </c>
      <c r="H3333" s="119">
        <v>2</v>
      </c>
      <c r="I3333" s="119" t="s">
        <v>194</v>
      </c>
      <c r="J3333" s="119">
        <v>2030</v>
      </c>
      <c r="K3333" s="120">
        <v>0.89</v>
      </c>
    </row>
    <row r="3334" spans="1:11" x14ac:dyDescent="0.25">
      <c r="A3334" s="119" t="s">
        <v>1476</v>
      </c>
      <c r="B3334" s="119" t="s">
        <v>1477</v>
      </c>
      <c r="C3334" s="119" t="s">
        <v>195</v>
      </c>
      <c r="D3334" s="119" t="s">
        <v>1483</v>
      </c>
      <c r="E3334" s="119" t="s">
        <v>1222</v>
      </c>
      <c r="F3334" s="119"/>
      <c r="G3334" s="119" t="s">
        <v>316</v>
      </c>
      <c r="H3334" s="119">
        <v>2</v>
      </c>
      <c r="I3334" s="119" t="s">
        <v>194</v>
      </c>
      <c r="J3334" s="119">
        <v>2040</v>
      </c>
      <c r="K3334" s="120">
        <v>0.89</v>
      </c>
    </row>
    <row r="3335" spans="1:11" x14ac:dyDescent="0.25">
      <c r="A3335" s="119" t="s">
        <v>1476</v>
      </c>
      <c r="B3335" s="119" t="s">
        <v>1477</v>
      </c>
      <c r="C3335" s="119" t="s">
        <v>195</v>
      </c>
      <c r="D3335" s="119" t="s">
        <v>1483</v>
      </c>
      <c r="E3335" s="119" t="s">
        <v>1222</v>
      </c>
      <c r="F3335" s="119"/>
      <c r="G3335" s="119" t="s">
        <v>316</v>
      </c>
      <c r="H3335" s="119">
        <v>2</v>
      </c>
      <c r="I3335" s="119" t="s">
        <v>194</v>
      </c>
      <c r="J3335" s="119">
        <v>2050</v>
      </c>
      <c r="K3335" s="120">
        <v>0.89</v>
      </c>
    </row>
    <row r="3336" spans="1:11" x14ac:dyDescent="0.25">
      <c r="A3336" s="119" t="s">
        <v>1476</v>
      </c>
      <c r="B3336" s="119" t="s">
        <v>1477</v>
      </c>
      <c r="C3336" s="119" t="s">
        <v>195</v>
      </c>
      <c r="D3336" s="119" t="s">
        <v>215</v>
      </c>
      <c r="E3336" s="119" t="s">
        <v>202</v>
      </c>
      <c r="F3336" s="119"/>
      <c r="G3336" s="119"/>
      <c r="H3336" s="119"/>
      <c r="I3336" s="119" t="s">
        <v>194</v>
      </c>
      <c r="J3336" s="119">
        <v>2015</v>
      </c>
      <c r="K3336" s="120">
        <v>25</v>
      </c>
    </row>
    <row r="3337" spans="1:11" x14ac:dyDescent="0.25">
      <c r="A3337" s="119" t="s">
        <v>1476</v>
      </c>
      <c r="B3337" s="119" t="s">
        <v>1477</v>
      </c>
      <c r="C3337" s="119" t="s">
        <v>195</v>
      </c>
      <c r="D3337" s="119" t="s">
        <v>215</v>
      </c>
      <c r="E3337" s="119" t="s">
        <v>202</v>
      </c>
      <c r="F3337" s="119"/>
      <c r="G3337" s="119"/>
      <c r="H3337" s="119"/>
      <c r="I3337" s="119" t="s">
        <v>194</v>
      </c>
      <c r="J3337" s="119">
        <v>2020</v>
      </c>
      <c r="K3337" s="120">
        <v>25</v>
      </c>
    </row>
    <row r="3338" spans="1:11" x14ac:dyDescent="0.25">
      <c r="A3338" s="119" t="s">
        <v>1476</v>
      </c>
      <c r="B3338" s="119" t="s">
        <v>1477</v>
      </c>
      <c r="C3338" s="119" t="s">
        <v>195</v>
      </c>
      <c r="D3338" s="119" t="s">
        <v>215</v>
      </c>
      <c r="E3338" s="119" t="s">
        <v>202</v>
      </c>
      <c r="F3338" s="119"/>
      <c r="G3338" s="119"/>
      <c r="H3338" s="119"/>
      <c r="I3338" s="119" t="s">
        <v>194</v>
      </c>
      <c r="J3338" s="119">
        <v>2030</v>
      </c>
      <c r="K3338" s="120">
        <v>25</v>
      </c>
    </row>
    <row r="3339" spans="1:11" x14ac:dyDescent="0.25">
      <c r="A3339" s="119" t="s">
        <v>1476</v>
      </c>
      <c r="B3339" s="119" t="s">
        <v>1477</v>
      </c>
      <c r="C3339" s="119" t="s">
        <v>195</v>
      </c>
      <c r="D3339" s="119" t="s">
        <v>215</v>
      </c>
      <c r="E3339" s="119" t="s">
        <v>202</v>
      </c>
      <c r="F3339" s="119"/>
      <c r="G3339" s="119"/>
      <c r="H3339" s="119"/>
      <c r="I3339" s="119" t="s">
        <v>194</v>
      </c>
      <c r="J3339" s="119">
        <v>2040</v>
      </c>
      <c r="K3339" s="120">
        <v>25</v>
      </c>
    </row>
    <row r="3340" spans="1:11" x14ac:dyDescent="0.25">
      <c r="A3340" s="119" t="s">
        <v>1476</v>
      </c>
      <c r="B3340" s="119" t="s">
        <v>1477</v>
      </c>
      <c r="C3340" s="119" t="s">
        <v>195</v>
      </c>
      <c r="D3340" s="119" t="s">
        <v>215</v>
      </c>
      <c r="E3340" s="119" t="s">
        <v>202</v>
      </c>
      <c r="F3340" s="119"/>
      <c r="G3340" s="119"/>
      <c r="H3340" s="119"/>
      <c r="I3340" s="119" t="s">
        <v>194</v>
      </c>
      <c r="J3340" s="119">
        <v>2050</v>
      </c>
      <c r="K3340" s="120">
        <v>25</v>
      </c>
    </row>
    <row r="3341" spans="1:11" x14ac:dyDescent="0.25">
      <c r="A3341" s="119" t="s">
        <v>1476</v>
      </c>
      <c r="B3341" s="119" t="s">
        <v>1477</v>
      </c>
      <c r="C3341" s="119" t="s">
        <v>195</v>
      </c>
      <c r="D3341" s="119" t="s">
        <v>1484</v>
      </c>
      <c r="E3341" s="119" t="s">
        <v>1485</v>
      </c>
      <c r="F3341" s="119"/>
      <c r="G3341" s="119" t="s">
        <v>1229</v>
      </c>
      <c r="H3341" s="119" t="s">
        <v>1486</v>
      </c>
      <c r="I3341" s="119" t="s">
        <v>987</v>
      </c>
      <c r="J3341" s="119">
        <v>2020</v>
      </c>
      <c r="K3341" s="120">
        <v>0.75</v>
      </c>
    </row>
    <row r="3342" spans="1:11" x14ac:dyDescent="0.25">
      <c r="A3342" s="119" t="s">
        <v>1476</v>
      </c>
      <c r="B3342" s="119" t="s">
        <v>1477</v>
      </c>
      <c r="C3342" s="119" t="s">
        <v>195</v>
      </c>
      <c r="D3342" s="119" t="s">
        <v>1484</v>
      </c>
      <c r="E3342" s="119" t="s">
        <v>1485</v>
      </c>
      <c r="F3342" s="119"/>
      <c r="G3342" s="119" t="s">
        <v>1229</v>
      </c>
      <c r="H3342" s="119" t="s">
        <v>1486</v>
      </c>
      <c r="I3342" s="119" t="s">
        <v>987</v>
      </c>
      <c r="J3342" s="119">
        <v>2050</v>
      </c>
      <c r="K3342" s="120">
        <v>0.75</v>
      </c>
    </row>
    <row r="3343" spans="1:11" x14ac:dyDescent="0.25">
      <c r="A3343" s="119" t="s">
        <v>1476</v>
      </c>
      <c r="B3343" s="119" t="s">
        <v>1477</v>
      </c>
      <c r="C3343" s="119" t="s">
        <v>195</v>
      </c>
      <c r="D3343" s="119" t="s">
        <v>1484</v>
      </c>
      <c r="E3343" s="119" t="s">
        <v>1485</v>
      </c>
      <c r="F3343" s="119"/>
      <c r="G3343" s="119" t="s">
        <v>1229</v>
      </c>
      <c r="H3343" s="119" t="s">
        <v>1486</v>
      </c>
      <c r="I3343" s="119" t="s">
        <v>988</v>
      </c>
      <c r="J3343" s="119">
        <v>2020</v>
      </c>
      <c r="K3343" s="120">
        <v>1.25</v>
      </c>
    </row>
    <row r="3344" spans="1:11" x14ac:dyDescent="0.25">
      <c r="A3344" s="119" t="s">
        <v>1476</v>
      </c>
      <c r="B3344" s="119" t="s">
        <v>1477</v>
      </c>
      <c r="C3344" s="119" t="s">
        <v>195</v>
      </c>
      <c r="D3344" s="119" t="s">
        <v>1484</v>
      </c>
      <c r="E3344" s="119" t="s">
        <v>1485</v>
      </c>
      <c r="F3344" s="119"/>
      <c r="G3344" s="119" t="s">
        <v>1229</v>
      </c>
      <c r="H3344" s="119" t="s">
        <v>1486</v>
      </c>
      <c r="I3344" s="119" t="s">
        <v>988</v>
      </c>
      <c r="J3344" s="119">
        <v>2050</v>
      </c>
      <c r="K3344" s="120">
        <v>1.25</v>
      </c>
    </row>
    <row r="3345" spans="1:11" x14ac:dyDescent="0.25">
      <c r="A3345" s="119" t="s">
        <v>1476</v>
      </c>
      <c r="B3345" s="119" t="s">
        <v>1477</v>
      </c>
      <c r="C3345" s="119" t="s">
        <v>195</v>
      </c>
      <c r="D3345" s="119" t="s">
        <v>1484</v>
      </c>
      <c r="E3345" s="119" t="s">
        <v>1485</v>
      </c>
      <c r="F3345" s="119"/>
      <c r="G3345" s="119" t="s">
        <v>1229</v>
      </c>
      <c r="H3345" s="119" t="s">
        <v>1486</v>
      </c>
      <c r="I3345" s="119" t="s">
        <v>194</v>
      </c>
      <c r="J3345" s="119">
        <v>2015</v>
      </c>
      <c r="K3345" s="120">
        <v>70</v>
      </c>
    </row>
    <row r="3346" spans="1:11" x14ac:dyDescent="0.25">
      <c r="A3346" s="119" t="s">
        <v>1476</v>
      </c>
      <c r="B3346" s="119" t="s">
        <v>1477</v>
      </c>
      <c r="C3346" s="119" t="s">
        <v>195</v>
      </c>
      <c r="D3346" s="119" t="s">
        <v>1484</v>
      </c>
      <c r="E3346" s="119" t="s">
        <v>1485</v>
      </c>
      <c r="F3346" s="119"/>
      <c r="G3346" s="119" t="s">
        <v>1229</v>
      </c>
      <c r="H3346" s="119" t="s">
        <v>1486</v>
      </c>
      <c r="I3346" s="119" t="s">
        <v>194</v>
      </c>
      <c r="J3346" s="119">
        <v>2020</v>
      </c>
      <c r="K3346" s="120">
        <v>100</v>
      </c>
    </row>
    <row r="3347" spans="1:11" x14ac:dyDescent="0.25">
      <c r="A3347" s="119" t="s">
        <v>1476</v>
      </c>
      <c r="B3347" s="119" t="s">
        <v>1477</v>
      </c>
      <c r="C3347" s="119" t="s">
        <v>195</v>
      </c>
      <c r="D3347" s="119" t="s">
        <v>1484</v>
      </c>
      <c r="E3347" s="119" t="s">
        <v>1485</v>
      </c>
      <c r="F3347" s="119"/>
      <c r="G3347" s="119" t="s">
        <v>1229</v>
      </c>
      <c r="H3347" s="119" t="s">
        <v>1486</v>
      </c>
      <c r="I3347" s="119" t="s">
        <v>194</v>
      </c>
      <c r="J3347" s="119">
        <v>2030</v>
      </c>
      <c r="K3347" s="120">
        <v>250</v>
      </c>
    </row>
    <row r="3348" spans="1:11" x14ac:dyDescent="0.25">
      <c r="A3348" s="119" t="s">
        <v>1476</v>
      </c>
      <c r="B3348" s="119" t="s">
        <v>1477</v>
      </c>
      <c r="C3348" s="119" t="s">
        <v>195</v>
      </c>
      <c r="D3348" s="119" t="s">
        <v>1484</v>
      </c>
      <c r="E3348" s="119" t="s">
        <v>1485</v>
      </c>
      <c r="F3348" s="119"/>
      <c r="G3348" s="119" t="s">
        <v>1229</v>
      </c>
      <c r="H3348" s="119" t="s">
        <v>1486</v>
      </c>
      <c r="I3348" s="119" t="s">
        <v>194</v>
      </c>
      <c r="J3348" s="119">
        <v>2040</v>
      </c>
      <c r="K3348" s="120">
        <v>500</v>
      </c>
    </row>
    <row r="3349" spans="1:11" x14ac:dyDescent="0.25">
      <c r="A3349" s="119" t="s">
        <v>1476</v>
      </c>
      <c r="B3349" s="119" t="s">
        <v>1477</v>
      </c>
      <c r="C3349" s="119" t="s">
        <v>195</v>
      </c>
      <c r="D3349" s="119" t="s">
        <v>1484</v>
      </c>
      <c r="E3349" s="119" t="s">
        <v>1485</v>
      </c>
      <c r="F3349" s="119"/>
      <c r="G3349" s="119" t="s">
        <v>1229</v>
      </c>
      <c r="H3349" s="119" t="s">
        <v>1486</v>
      </c>
      <c r="I3349" s="119" t="s">
        <v>194</v>
      </c>
      <c r="J3349" s="119">
        <v>2050</v>
      </c>
      <c r="K3349" s="120">
        <v>700</v>
      </c>
    </row>
    <row r="3350" spans="1:11" x14ac:dyDescent="0.25">
      <c r="A3350" s="119" t="s">
        <v>1476</v>
      </c>
      <c r="B3350" s="119" t="s">
        <v>1477</v>
      </c>
      <c r="C3350" s="119" t="s">
        <v>195</v>
      </c>
      <c r="D3350" s="119" t="s">
        <v>1437</v>
      </c>
      <c r="E3350" s="119" t="s">
        <v>1090</v>
      </c>
      <c r="F3350" s="119"/>
      <c r="G3350" s="119" t="s">
        <v>1487</v>
      </c>
      <c r="H3350" s="119" t="s">
        <v>1486</v>
      </c>
      <c r="I3350" s="119" t="s">
        <v>987</v>
      </c>
      <c r="J3350" s="119">
        <v>2020</v>
      </c>
      <c r="K3350" s="120">
        <v>0.75</v>
      </c>
    </row>
    <row r="3351" spans="1:11" x14ac:dyDescent="0.25">
      <c r="A3351" s="119" t="s">
        <v>1476</v>
      </c>
      <c r="B3351" s="119" t="s">
        <v>1477</v>
      </c>
      <c r="C3351" s="119" t="s">
        <v>195</v>
      </c>
      <c r="D3351" s="119" t="s">
        <v>1437</v>
      </c>
      <c r="E3351" s="119" t="s">
        <v>1090</v>
      </c>
      <c r="F3351" s="119"/>
      <c r="G3351" s="119" t="s">
        <v>1487</v>
      </c>
      <c r="H3351" s="119" t="s">
        <v>1486</v>
      </c>
      <c r="I3351" s="119" t="s">
        <v>987</v>
      </c>
      <c r="J3351" s="119">
        <v>2050</v>
      </c>
      <c r="K3351" s="120">
        <v>0.75</v>
      </c>
    </row>
    <row r="3352" spans="1:11" x14ac:dyDescent="0.25">
      <c r="A3352" s="119" t="s">
        <v>1476</v>
      </c>
      <c r="B3352" s="119" t="s">
        <v>1477</v>
      </c>
      <c r="C3352" s="119" t="s">
        <v>195</v>
      </c>
      <c r="D3352" s="119" t="s">
        <v>1437</v>
      </c>
      <c r="E3352" s="119" t="s">
        <v>1090</v>
      </c>
      <c r="F3352" s="119"/>
      <c r="G3352" s="119" t="s">
        <v>1487</v>
      </c>
      <c r="H3352" s="119" t="s">
        <v>1486</v>
      </c>
      <c r="I3352" s="119" t="s">
        <v>988</v>
      </c>
      <c r="J3352" s="119">
        <v>2020</v>
      </c>
      <c r="K3352" s="120">
        <v>1.25</v>
      </c>
    </row>
    <row r="3353" spans="1:11" x14ac:dyDescent="0.25">
      <c r="A3353" s="119" t="s">
        <v>1476</v>
      </c>
      <c r="B3353" s="119" t="s">
        <v>1477</v>
      </c>
      <c r="C3353" s="119" t="s">
        <v>195</v>
      </c>
      <c r="D3353" s="119" t="s">
        <v>1437</v>
      </c>
      <c r="E3353" s="119" t="s">
        <v>1090</v>
      </c>
      <c r="F3353" s="119"/>
      <c r="G3353" s="119" t="s">
        <v>1487</v>
      </c>
      <c r="H3353" s="119" t="s">
        <v>1486</v>
      </c>
      <c r="I3353" s="119" t="s">
        <v>988</v>
      </c>
      <c r="J3353" s="119">
        <v>2050</v>
      </c>
      <c r="K3353" s="120">
        <v>1.25</v>
      </c>
    </row>
    <row r="3354" spans="1:11" x14ac:dyDescent="0.25">
      <c r="A3354" s="119" t="s">
        <v>1476</v>
      </c>
      <c r="B3354" s="119" t="s">
        <v>1477</v>
      </c>
      <c r="C3354" s="119" t="s">
        <v>195</v>
      </c>
      <c r="D3354" s="119" t="s">
        <v>1437</v>
      </c>
      <c r="E3354" s="119" t="s">
        <v>1090</v>
      </c>
      <c r="F3354" s="119"/>
      <c r="G3354" s="119" t="s">
        <v>1487</v>
      </c>
      <c r="H3354" s="119" t="s">
        <v>1486</v>
      </c>
      <c r="I3354" s="119" t="s">
        <v>194</v>
      </c>
      <c r="J3354" s="119">
        <v>2015</v>
      </c>
      <c r="K3354" s="120">
        <v>2.3148148148148149</v>
      </c>
    </row>
    <row r="3355" spans="1:11" x14ac:dyDescent="0.25">
      <c r="A3355" s="119" t="s">
        <v>1476</v>
      </c>
      <c r="B3355" s="119" t="s">
        <v>1477</v>
      </c>
      <c r="C3355" s="119" t="s">
        <v>195</v>
      </c>
      <c r="D3355" s="119" t="s">
        <v>1437</v>
      </c>
      <c r="E3355" s="119" t="s">
        <v>1090</v>
      </c>
      <c r="F3355" s="119"/>
      <c r="G3355" s="119" t="s">
        <v>1487</v>
      </c>
      <c r="H3355" s="119" t="s">
        <v>1486</v>
      </c>
      <c r="I3355" s="119" t="s">
        <v>194</v>
      </c>
      <c r="J3355" s="119">
        <v>2020</v>
      </c>
      <c r="K3355" s="120">
        <v>3.306878306878307</v>
      </c>
    </row>
    <row r="3356" spans="1:11" x14ac:dyDescent="0.25">
      <c r="A3356" s="119" t="s">
        <v>1476</v>
      </c>
      <c r="B3356" s="119" t="s">
        <v>1477</v>
      </c>
      <c r="C3356" s="119" t="s">
        <v>195</v>
      </c>
      <c r="D3356" s="119" t="s">
        <v>1437</v>
      </c>
      <c r="E3356" s="119" t="s">
        <v>1090</v>
      </c>
      <c r="F3356" s="119"/>
      <c r="G3356" s="119" t="s">
        <v>1487</v>
      </c>
      <c r="H3356" s="119" t="s">
        <v>1486</v>
      </c>
      <c r="I3356" s="119" t="s">
        <v>194</v>
      </c>
      <c r="J3356" s="119">
        <v>2030</v>
      </c>
      <c r="K3356" s="120">
        <v>8.2671957671957657</v>
      </c>
    </row>
    <row r="3357" spans="1:11" x14ac:dyDescent="0.25">
      <c r="A3357" s="119" t="s">
        <v>1476</v>
      </c>
      <c r="B3357" s="119" t="s">
        <v>1477</v>
      </c>
      <c r="C3357" s="119" t="s">
        <v>195</v>
      </c>
      <c r="D3357" s="119" t="s">
        <v>1437</v>
      </c>
      <c r="E3357" s="119" t="s">
        <v>1090</v>
      </c>
      <c r="F3357" s="119"/>
      <c r="G3357" s="119" t="s">
        <v>1487</v>
      </c>
      <c r="H3357" s="119" t="s">
        <v>1486</v>
      </c>
      <c r="I3357" s="119" t="s">
        <v>194</v>
      </c>
      <c r="J3357" s="119">
        <v>2040</v>
      </c>
      <c r="K3357" s="120">
        <v>16.534391534391531</v>
      </c>
    </row>
    <row r="3358" spans="1:11" x14ac:dyDescent="0.25">
      <c r="A3358" s="119" t="s">
        <v>1476</v>
      </c>
      <c r="B3358" s="119" t="s">
        <v>1477</v>
      </c>
      <c r="C3358" s="119" t="s">
        <v>195</v>
      </c>
      <c r="D3358" s="119" t="s">
        <v>1437</v>
      </c>
      <c r="E3358" s="119" t="s">
        <v>1090</v>
      </c>
      <c r="F3358" s="119"/>
      <c r="G3358" s="119" t="s">
        <v>1487</v>
      </c>
      <c r="H3358" s="119" t="s">
        <v>1486</v>
      </c>
      <c r="I3358" s="119" t="s">
        <v>194</v>
      </c>
      <c r="J3358" s="119">
        <v>2050</v>
      </c>
      <c r="K3358" s="120">
        <v>23.148148148148149</v>
      </c>
    </row>
    <row r="3359" spans="1:11" x14ac:dyDescent="0.25">
      <c r="A3359" s="119" t="s">
        <v>1476</v>
      </c>
      <c r="B3359" s="119" t="s">
        <v>1477</v>
      </c>
      <c r="C3359" s="119" t="s">
        <v>233</v>
      </c>
      <c r="D3359" s="119" t="s">
        <v>1233</v>
      </c>
      <c r="E3359" s="119" t="s">
        <v>1074</v>
      </c>
      <c r="F3359" s="119"/>
      <c r="G3359" s="119"/>
      <c r="H3359" s="119"/>
      <c r="I3359" s="119" t="s">
        <v>194</v>
      </c>
      <c r="J3359" s="119">
        <v>2015</v>
      </c>
      <c r="K3359" s="120">
        <v>75</v>
      </c>
    </row>
    <row r="3360" spans="1:11" x14ac:dyDescent="0.25">
      <c r="A3360" s="119" t="s">
        <v>1476</v>
      </c>
      <c r="B3360" s="119" t="s">
        <v>1477</v>
      </c>
      <c r="C3360" s="119" t="s">
        <v>233</v>
      </c>
      <c r="D3360" s="119" t="s">
        <v>1233</v>
      </c>
      <c r="E3360" s="119" t="s">
        <v>1074</v>
      </c>
      <c r="F3360" s="119"/>
      <c r="G3360" s="119"/>
      <c r="H3360" s="119"/>
      <c r="I3360" s="119" t="s">
        <v>194</v>
      </c>
      <c r="J3360" s="119">
        <v>2020</v>
      </c>
      <c r="K3360" s="120">
        <v>75</v>
      </c>
    </row>
    <row r="3361" spans="1:11" x14ac:dyDescent="0.25">
      <c r="A3361" s="119" t="s">
        <v>1476</v>
      </c>
      <c r="B3361" s="119" t="s">
        <v>1477</v>
      </c>
      <c r="C3361" s="119" t="s">
        <v>233</v>
      </c>
      <c r="D3361" s="119" t="s">
        <v>1233</v>
      </c>
      <c r="E3361" s="119" t="s">
        <v>1074</v>
      </c>
      <c r="F3361" s="119"/>
      <c r="G3361" s="119"/>
      <c r="H3361" s="119"/>
      <c r="I3361" s="119" t="s">
        <v>194</v>
      </c>
      <c r="J3361" s="119">
        <v>2030</v>
      </c>
      <c r="K3361" s="120">
        <v>75</v>
      </c>
    </row>
    <row r="3362" spans="1:11" x14ac:dyDescent="0.25">
      <c r="A3362" s="119" t="s">
        <v>1476</v>
      </c>
      <c r="B3362" s="119" t="s">
        <v>1477</v>
      </c>
      <c r="C3362" s="119" t="s">
        <v>233</v>
      </c>
      <c r="D3362" s="119" t="s">
        <v>1233</v>
      </c>
      <c r="E3362" s="119" t="s">
        <v>1074</v>
      </c>
      <c r="F3362" s="119"/>
      <c r="G3362" s="119"/>
      <c r="H3362" s="119"/>
      <c r="I3362" s="119" t="s">
        <v>194</v>
      </c>
      <c r="J3362" s="119">
        <v>2040</v>
      </c>
      <c r="K3362" s="120">
        <v>75</v>
      </c>
    </row>
    <row r="3363" spans="1:11" x14ac:dyDescent="0.25">
      <c r="A3363" s="119" t="s">
        <v>1476</v>
      </c>
      <c r="B3363" s="119" t="s">
        <v>1477</v>
      </c>
      <c r="C3363" s="119" t="s">
        <v>233</v>
      </c>
      <c r="D3363" s="119" t="s">
        <v>1233</v>
      </c>
      <c r="E3363" s="119" t="s">
        <v>1074</v>
      </c>
      <c r="F3363" s="119"/>
      <c r="G3363" s="119"/>
      <c r="H3363" s="119"/>
      <c r="I3363" s="119" t="s">
        <v>194</v>
      </c>
      <c r="J3363" s="119">
        <v>2050</v>
      </c>
      <c r="K3363" s="120">
        <v>75</v>
      </c>
    </row>
    <row r="3364" spans="1:11" x14ac:dyDescent="0.25">
      <c r="A3364" s="119" t="s">
        <v>1476</v>
      </c>
      <c r="B3364" s="119" t="s">
        <v>1477</v>
      </c>
      <c r="C3364" s="119" t="s">
        <v>233</v>
      </c>
      <c r="D3364" s="119" t="s">
        <v>1234</v>
      </c>
      <c r="E3364" s="119" t="s">
        <v>1074</v>
      </c>
      <c r="F3364" s="119"/>
      <c r="G3364" s="119"/>
      <c r="H3364" s="119"/>
      <c r="I3364" s="119" t="s">
        <v>194</v>
      </c>
      <c r="J3364" s="119">
        <v>2015</v>
      </c>
      <c r="K3364" s="120">
        <v>25</v>
      </c>
    </row>
    <row r="3365" spans="1:11" x14ac:dyDescent="0.25">
      <c r="A3365" s="119" t="s">
        <v>1476</v>
      </c>
      <c r="B3365" s="119" t="s">
        <v>1477</v>
      </c>
      <c r="C3365" s="119" t="s">
        <v>233</v>
      </c>
      <c r="D3365" s="119" t="s">
        <v>1234</v>
      </c>
      <c r="E3365" s="119" t="s">
        <v>1074</v>
      </c>
      <c r="F3365" s="119"/>
      <c r="G3365" s="119"/>
      <c r="H3365" s="119"/>
      <c r="I3365" s="119" t="s">
        <v>194</v>
      </c>
      <c r="J3365" s="119">
        <v>2020</v>
      </c>
      <c r="K3365" s="120">
        <v>25</v>
      </c>
    </row>
    <row r="3366" spans="1:11" x14ac:dyDescent="0.25">
      <c r="A3366" s="119" t="s">
        <v>1476</v>
      </c>
      <c r="B3366" s="119" t="s">
        <v>1477</v>
      </c>
      <c r="C3366" s="119" t="s">
        <v>233</v>
      </c>
      <c r="D3366" s="119" t="s">
        <v>1234</v>
      </c>
      <c r="E3366" s="119" t="s">
        <v>1074</v>
      </c>
      <c r="F3366" s="119"/>
      <c r="G3366" s="119"/>
      <c r="H3366" s="119"/>
      <c r="I3366" s="119" t="s">
        <v>194</v>
      </c>
      <c r="J3366" s="119">
        <v>2030</v>
      </c>
      <c r="K3366" s="120">
        <v>25</v>
      </c>
    </row>
    <row r="3367" spans="1:11" x14ac:dyDescent="0.25">
      <c r="A3367" s="119" t="s">
        <v>1476</v>
      </c>
      <c r="B3367" s="119" t="s">
        <v>1477</v>
      </c>
      <c r="C3367" s="119" t="s">
        <v>233</v>
      </c>
      <c r="D3367" s="119" t="s">
        <v>1234</v>
      </c>
      <c r="E3367" s="119" t="s">
        <v>1074</v>
      </c>
      <c r="F3367" s="119"/>
      <c r="G3367" s="119"/>
      <c r="H3367" s="119"/>
      <c r="I3367" s="119" t="s">
        <v>194</v>
      </c>
      <c r="J3367" s="119">
        <v>2040</v>
      </c>
      <c r="K3367" s="120">
        <v>25</v>
      </c>
    </row>
    <row r="3368" spans="1:11" x14ac:dyDescent="0.25">
      <c r="A3368" s="119" t="s">
        <v>1476</v>
      </c>
      <c r="B3368" s="119" t="s">
        <v>1477</v>
      </c>
      <c r="C3368" s="119" t="s">
        <v>233</v>
      </c>
      <c r="D3368" s="119" t="s">
        <v>1234</v>
      </c>
      <c r="E3368" s="119" t="s">
        <v>1074</v>
      </c>
      <c r="F3368" s="119"/>
      <c r="G3368" s="119"/>
      <c r="H3368" s="119"/>
      <c r="I3368" s="119" t="s">
        <v>194</v>
      </c>
      <c r="J3368" s="119">
        <v>2050</v>
      </c>
      <c r="K3368" s="120">
        <v>25</v>
      </c>
    </row>
    <row r="3369" spans="1:11" x14ac:dyDescent="0.25">
      <c r="A3369" s="119" t="s">
        <v>1476</v>
      </c>
      <c r="B3369" s="119" t="s">
        <v>1477</v>
      </c>
      <c r="C3369" s="119" t="s">
        <v>233</v>
      </c>
      <c r="D3369" s="119" t="s">
        <v>1488</v>
      </c>
      <c r="E3369" s="119" t="s">
        <v>1238</v>
      </c>
      <c r="F3369" s="119"/>
      <c r="G3369" s="119"/>
      <c r="H3369" s="119">
        <v>1</v>
      </c>
      <c r="I3369" s="119" t="s">
        <v>987</v>
      </c>
      <c r="J3369" s="119">
        <v>2020</v>
      </c>
      <c r="K3369" s="120">
        <v>0.9</v>
      </c>
    </row>
    <row r="3370" spans="1:11" x14ac:dyDescent="0.25">
      <c r="A3370" s="119" t="s">
        <v>1476</v>
      </c>
      <c r="B3370" s="119" t="s">
        <v>1477</v>
      </c>
      <c r="C3370" s="119" t="s">
        <v>233</v>
      </c>
      <c r="D3370" s="119" t="s">
        <v>1488</v>
      </c>
      <c r="E3370" s="119" t="s">
        <v>1238</v>
      </c>
      <c r="F3370" s="119"/>
      <c r="G3370" s="119"/>
      <c r="H3370" s="119">
        <v>1</v>
      </c>
      <c r="I3370" s="119" t="s">
        <v>987</v>
      </c>
      <c r="J3370" s="119">
        <v>2050</v>
      </c>
      <c r="K3370" s="120">
        <v>0.9</v>
      </c>
    </row>
    <row r="3371" spans="1:11" x14ac:dyDescent="0.25">
      <c r="A3371" s="119" t="s">
        <v>1476</v>
      </c>
      <c r="B3371" s="119" t="s">
        <v>1477</v>
      </c>
      <c r="C3371" s="119" t="s">
        <v>233</v>
      </c>
      <c r="D3371" s="119" t="s">
        <v>1488</v>
      </c>
      <c r="E3371" s="119" t="s">
        <v>1238</v>
      </c>
      <c r="F3371" s="119"/>
      <c r="G3371" s="119"/>
      <c r="H3371" s="119">
        <v>1</v>
      </c>
      <c r="I3371" s="119" t="s">
        <v>988</v>
      </c>
      <c r="J3371" s="119">
        <v>2020</v>
      </c>
      <c r="K3371" s="120">
        <v>1.1000000000000001</v>
      </c>
    </row>
    <row r="3372" spans="1:11" x14ac:dyDescent="0.25">
      <c r="A3372" s="119" t="s">
        <v>1476</v>
      </c>
      <c r="B3372" s="119" t="s">
        <v>1477</v>
      </c>
      <c r="C3372" s="119" t="s">
        <v>233</v>
      </c>
      <c r="D3372" s="119" t="s">
        <v>1488</v>
      </c>
      <c r="E3372" s="119" t="s">
        <v>1238</v>
      </c>
      <c r="F3372" s="119"/>
      <c r="G3372" s="119"/>
      <c r="H3372" s="119">
        <v>1</v>
      </c>
      <c r="I3372" s="119" t="s">
        <v>988</v>
      </c>
      <c r="J3372" s="119">
        <v>2050</v>
      </c>
      <c r="K3372" s="120">
        <v>1.1000000000000001</v>
      </c>
    </row>
    <row r="3373" spans="1:11" x14ac:dyDescent="0.25">
      <c r="A3373" s="119" t="s">
        <v>1476</v>
      </c>
      <c r="B3373" s="119" t="s">
        <v>1477</v>
      </c>
      <c r="C3373" s="119" t="s">
        <v>233</v>
      </c>
      <c r="D3373" s="119" t="s">
        <v>1488</v>
      </c>
      <c r="E3373" s="119" t="s">
        <v>1238</v>
      </c>
      <c r="F3373" s="119"/>
      <c r="G3373" s="119"/>
      <c r="H3373" s="119">
        <v>1</v>
      </c>
      <c r="I3373" s="119" t="s">
        <v>194</v>
      </c>
      <c r="J3373" s="119">
        <v>2015</v>
      </c>
      <c r="K3373" s="120">
        <v>4.3545599999999997E-2</v>
      </c>
    </row>
    <row r="3374" spans="1:11" x14ac:dyDescent="0.25">
      <c r="A3374" s="119" t="s">
        <v>1476</v>
      </c>
      <c r="B3374" s="119" t="s">
        <v>1477</v>
      </c>
      <c r="C3374" s="119" t="s">
        <v>233</v>
      </c>
      <c r="D3374" s="119" t="s">
        <v>1488</v>
      </c>
      <c r="E3374" s="119" t="s">
        <v>1238</v>
      </c>
      <c r="F3374" s="119"/>
      <c r="G3374" s="119"/>
      <c r="H3374" s="119">
        <v>1</v>
      </c>
      <c r="I3374" s="119" t="s">
        <v>194</v>
      </c>
      <c r="J3374" s="119">
        <v>2020</v>
      </c>
      <c r="K3374" s="120">
        <v>3.6288000000000001E-2</v>
      </c>
    </row>
    <row r="3375" spans="1:11" x14ac:dyDescent="0.25">
      <c r="A3375" s="119" t="s">
        <v>1476</v>
      </c>
      <c r="B3375" s="119" t="s">
        <v>1477</v>
      </c>
      <c r="C3375" s="119" t="s">
        <v>233</v>
      </c>
      <c r="D3375" s="119" t="s">
        <v>1488</v>
      </c>
      <c r="E3375" s="119" t="s">
        <v>1238</v>
      </c>
      <c r="F3375" s="119"/>
      <c r="G3375" s="119"/>
      <c r="H3375" s="119">
        <v>1</v>
      </c>
      <c r="I3375" s="119" t="s">
        <v>194</v>
      </c>
      <c r="J3375" s="119">
        <v>2030</v>
      </c>
      <c r="K3375" s="120">
        <v>3.024000000000001E-2</v>
      </c>
    </row>
    <row r="3376" spans="1:11" x14ac:dyDescent="0.25">
      <c r="A3376" s="119" t="s">
        <v>1476</v>
      </c>
      <c r="B3376" s="119" t="s">
        <v>1477</v>
      </c>
      <c r="C3376" s="119" t="s">
        <v>233</v>
      </c>
      <c r="D3376" s="119" t="s">
        <v>1488</v>
      </c>
      <c r="E3376" s="119" t="s">
        <v>1238</v>
      </c>
      <c r="F3376" s="119"/>
      <c r="G3376" s="119"/>
      <c r="H3376" s="119">
        <v>1</v>
      </c>
      <c r="I3376" s="119" t="s">
        <v>194</v>
      </c>
      <c r="J3376" s="119">
        <v>2040</v>
      </c>
      <c r="K3376" s="120">
        <v>2.4192000000000009E-2</v>
      </c>
    </row>
    <row r="3377" spans="1:11" x14ac:dyDescent="0.25">
      <c r="A3377" s="119" t="s">
        <v>1476</v>
      </c>
      <c r="B3377" s="119" t="s">
        <v>1477</v>
      </c>
      <c r="C3377" s="119" t="s">
        <v>233</v>
      </c>
      <c r="D3377" s="119" t="s">
        <v>1488</v>
      </c>
      <c r="E3377" s="119" t="s">
        <v>1238</v>
      </c>
      <c r="F3377" s="119"/>
      <c r="G3377" s="119"/>
      <c r="H3377" s="119">
        <v>1</v>
      </c>
      <c r="I3377" s="119" t="s">
        <v>194</v>
      </c>
      <c r="J3377" s="119">
        <v>2050</v>
      </c>
      <c r="K3377" s="120">
        <v>1.8144E-2</v>
      </c>
    </row>
    <row r="3378" spans="1:11" x14ac:dyDescent="0.25">
      <c r="A3378" s="119" t="s">
        <v>1476</v>
      </c>
      <c r="B3378" s="119" t="s">
        <v>1477</v>
      </c>
      <c r="C3378" s="119" t="s">
        <v>233</v>
      </c>
      <c r="D3378" s="119" t="s">
        <v>1489</v>
      </c>
      <c r="E3378" s="119" t="s">
        <v>1406</v>
      </c>
      <c r="F3378" s="119"/>
      <c r="G3378" s="119" t="s">
        <v>392</v>
      </c>
      <c r="H3378" s="119">
        <v>1</v>
      </c>
      <c r="I3378" s="119" t="s">
        <v>987</v>
      </c>
      <c r="J3378" s="119">
        <v>2020</v>
      </c>
      <c r="K3378" s="120">
        <v>0.5</v>
      </c>
    </row>
    <row r="3379" spans="1:11" x14ac:dyDescent="0.25">
      <c r="A3379" s="119" t="s">
        <v>1476</v>
      </c>
      <c r="B3379" s="119" t="s">
        <v>1477</v>
      </c>
      <c r="C3379" s="119" t="s">
        <v>233</v>
      </c>
      <c r="D3379" s="119" t="s">
        <v>1489</v>
      </c>
      <c r="E3379" s="119" t="s">
        <v>1406</v>
      </c>
      <c r="F3379" s="119"/>
      <c r="G3379" s="119" t="s">
        <v>392</v>
      </c>
      <c r="H3379" s="119">
        <v>1</v>
      </c>
      <c r="I3379" s="119" t="s">
        <v>987</v>
      </c>
      <c r="J3379" s="119">
        <v>2050</v>
      </c>
      <c r="K3379" s="120">
        <v>0.5</v>
      </c>
    </row>
    <row r="3380" spans="1:11" x14ac:dyDescent="0.25">
      <c r="A3380" s="119" t="s">
        <v>1476</v>
      </c>
      <c r="B3380" s="119" t="s">
        <v>1477</v>
      </c>
      <c r="C3380" s="119" t="s">
        <v>233</v>
      </c>
      <c r="D3380" s="119" t="s">
        <v>1489</v>
      </c>
      <c r="E3380" s="119" t="s">
        <v>1406</v>
      </c>
      <c r="F3380" s="119"/>
      <c r="G3380" s="119" t="s">
        <v>392</v>
      </c>
      <c r="H3380" s="119">
        <v>1</v>
      </c>
      <c r="I3380" s="119" t="s">
        <v>988</v>
      </c>
      <c r="J3380" s="119">
        <v>2020</v>
      </c>
      <c r="K3380" s="120">
        <v>1.5</v>
      </c>
    </row>
    <row r="3381" spans="1:11" x14ac:dyDescent="0.25">
      <c r="A3381" s="119" t="s">
        <v>1476</v>
      </c>
      <c r="B3381" s="119" t="s">
        <v>1477</v>
      </c>
      <c r="C3381" s="119" t="s">
        <v>233</v>
      </c>
      <c r="D3381" s="119" t="s">
        <v>1489</v>
      </c>
      <c r="E3381" s="119" t="s">
        <v>1406</v>
      </c>
      <c r="F3381" s="119"/>
      <c r="G3381" s="119" t="s">
        <v>392</v>
      </c>
      <c r="H3381" s="119">
        <v>1</v>
      </c>
      <c r="I3381" s="119" t="s">
        <v>988</v>
      </c>
      <c r="J3381" s="119">
        <v>2050</v>
      </c>
      <c r="K3381" s="120">
        <v>1.5</v>
      </c>
    </row>
    <row r="3382" spans="1:11" x14ac:dyDescent="0.25">
      <c r="A3382" s="119" t="s">
        <v>1476</v>
      </c>
      <c r="B3382" s="119" t="s">
        <v>1477</v>
      </c>
      <c r="C3382" s="119" t="s">
        <v>233</v>
      </c>
      <c r="D3382" s="119" t="s">
        <v>1489</v>
      </c>
      <c r="E3382" s="119" t="s">
        <v>1406</v>
      </c>
      <c r="F3382" s="119"/>
      <c r="G3382" s="119" t="s">
        <v>392</v>
      </c>
      <c r="H3382" s="119">
        <v>1</v>
      </c>
      <c r="I3382" s="119" t="s">
        <v>194</v>
      </c>
      <c r="J3382" s="119">
        <v>2015</v>
      </c>
      <c r="K3382" s="120">
        <v>1.0886400000000001</v>
      </c>
    </row>
    <row r="3383" spans="1:11" x14ac:dyDescent="0.25">
      <c r="A3383" s="119" t="s">
        <v>1476</v>
      </c>
      <c r="B3383" s="119" t="s">
        <v>1477</v>
      </c>
      <c r="C3383" s="119" t="s">
        <v>233</v>
      </c>
      <c r="D3383" s="119" t="s">
        <v>1489</v>
      </c>
      <c r="E3383" s="119" t="s">
        <v>1406</v>
      </c>
      <c r="F3383" s="119"/>
      <c r="G3383" s="119" t="s">
        <v>392</v>
      </c>
      <c r="H3383" s="119">
        <v>1</v>
      </c>
      <c r="I3383" s="119" t="s">
        <v>194</v>
      </c>
      <c r="J3383" s="119">
        <v>2020</v>
      </c>
      <c r="K3383" s="120">
        <v>0.90720000000000001</v>
      </c>
    </row>
    <row r="3384" spans="1:11" x14ac:dyDescent="0.25">
      <c r="A3384" s="119" t="s">
        <v>1476</v>
      </c>
      <c r="B3384" s="119" t="s">
        <v>1477</v>
      </c>
      <c r="C3384" s="119" t="s">
        <v>233</v>
      </c>
      <c r="D3384" s="119" t="s">
        <v>1489</v>
      </c>
      <c r="E3384" s="119" t="s">
        <v>1406</v>
      </c>
      <c r="F3384" s="119"/>
      <c r="G3384" s="119" t="s">
        <v>392</v>
      </c>
      <c r="H3384" s="119">
        <v>1</v>
      </c>
      <c r="I3384" s="119" t="s">
        <v>194</v>
      </c>
      <c r="J3384" s="119">
        <v>2030</v>
      </c>
      <c r="K3384" s="120">
        <v>0.75600000000000012</v>
      </c>
    </row>
    <row r="3385" spans="1:11" x14ac:dyDescent="0.25">
      <c r="A3385" s="119" t="s">
        <v>1476</v>
      </c>
      <c r="B3385" s="119" t="s">
        <v>1477</v>
      </c>
      <c r="C3385" s="119" t="s">
        <v>233</v>
      </c>
      <c r="D3385" s="119" t="s">
        <v>1489</v>
      </c>
      <c r="E3385" s="119" t="s">
        <v>1406</v>
      </c>
      <c r="F3385" s="119"/>
      <c r="G3385" s="119" t="s">
        <v>392</v>
      </c>
      <c r="H3385" s="119">
        <v>1</v>
      </c>
      <c r="I3385" s="119" t="s">
        <v>194</v>
      </c>
      <c r="J3385" s="119">
        <v>2040</v>
      </c>
      <c r="K3385" s="120">
        <v>0.60480000000000012</v>
      </c>
    </row>
    <row r="3386" spans="1:11" x14ac:dyDescent="0.25">
      <c r="A3386" s="119" t="s">
        <v>1476</v>
      </c>
      <c r="B3386" s="119" t="s">
        <v>1477</v>
      </c>
      <c r="C3386" s="119" t="s">
        <v>233</v>
      </c>
      <c r="D3386" s="119" t="s">
        <v>1489</v>
      </c>
      <c r="E3386" s="119" t="s">
        <v>1406</v>
      </c>
      <c r="F3386" s="119"/>
      <c r="G3386" s="119" t="s">
        <v>392</v>
      </c>
      <c r="H3386" s="119">
        <v>1</v>
      </c>
      <c r="I3386" s="119" t="s">
        <v>194</v>
      </c>
      <c r="J3386" s="119">
        <v>2050</v>
      </c>
      <c r="K3386" s="120">
        <v>0.4536</v>
      </c>
    </row>
    <row r="3387" spans="1:11" x14ac:dyDescent="0.25">
      <c r="A3387" s="119" t="s">
        <v>1476</v>
      </c>
      <c r="B3387" s="119" t="s">
        <v>1477</v>
      </c>
      <c r="C3387" s="119" t="s">
        <v>233</v>
      </c>
      <c r="D3387" s="119" t="s">
        <v>1490</v>
      </c>
      <c r="E3387" s="119" t="s">
        <v>1491</v>
      </c>
      <c r="F3387" s="119"/>
      <c r="G3387" s="119"/>
      <c r="H3387" s="119"/>
      <c r="I3387" s="119" t="s">
        <v>194</v>
      </c>
      <c r="J3387" s="119">
        <v>2015</v>
      </c>
      <c r="K3387" s="120">
        <v>0</v>
      </c>
    </row>
    <row r="3388" spans="1:11" x14ac:dyDescent="0.25">
      <c r="A3388" s="119" t="s">
        <v>1476</v>
      </c>
      <c r="B3388" s="119" t="s">
        <v>1477</v>
      </c>
      <c r="C3388" s="119" t="s">
        <v>233</v>
      </c>
      <c r="D3388" s="119" t="s">
        <v>1490</v>
      </c>
      <c r="E3388" s="119" t="s">
        <v>1491</v>
      </c>
      <c r="F3388" s="119"/>
      <c r="G3388" s="119"/>
      <c r="H3388" s="119"/>
      <c r="I3388" s="119" t="s">
        <v>194</v>
      </c>
      <c r="J3388" s="119">
        <v>2020</v>
      </c>
      <c r="K3388" s="120">
        <v>0</v>
      </c>
    </row>
    <row r="3389" spans="1:11" x14ac:dyDescent="0.25">
      <c r="A3389" s="119" t="s">
        <v>1476</v>
      </c>
      <c r="B3389" s="119" t="s">
        <v>1477</v>
      </c>
      <c r="C3389" s="119" t="s">
        <v>233</v>
      </c>
      <c r="D3389" s="119" t="s">
        <v>1490</v>
      </c>
      <c r="E3389" s="119" t="s">
        <v>1491</v>
      </c>
      <c r="F3389" s="119"/>
      <c r="G3389" s="119"/>
      <c r="H3389" s="119"/>
      <c r="I3389" s="119" t="s">
        <v>194</v>
      </c>
      <c r="J3389" s="119">
        <v>2030</v>
      </c>
      <c r="K3389" s="120">
        <v>0</v>
      </c>
    </row>
    <row r="3390" spans="1:11" x14ac:dyDescent="0.25">
      <c r="A3390" s="119" t="s">
        <v>1476</v>
      </c>
      <c r="B3390" s="119" t="s">
        <v>1477</v>
      </c>
      <c r="C3390" s="119" t="s">
        <v>233</v>
      </c>
      <c r="D3390" s="119" t="s">
        <v>1490</v>
      </c>
      <c r="E3390" s="119" t="s">
        <v>1491</v>
      </c>
      <c r="F3390" s="119"/>
      <c r="G3390" s="119"/>
      <c r="H3390" s="119"/>
      <c r="I3390" s="119" t="s">
        <v>194</v>
      </c>
      <c r="J3390" s="119">
        <v>2040</v>
      </c>
      <c r="K3390" s="120">
        <v>0</v>
      </c>
    </row>
    <row r="3391" spans="1:11" x14ac:dyDescent="0.25">
      <c r="A3391" s="119" t="s">
        <v>1476</v>
      </c>
      <c r="B3391" s="119" t="s">
        <v>1477</v>
      </c>
      <c r="C3391" s="119" t="s">
        <v>233</v>
      </c>
      <c r="D3391" s="119" t="s">
        <v>1490</v>
      </c>
      <c r="E3391" s="119" t="s">
        <v>1491</v>
      </c>
      <c r="F3391" s="119"/>
      <c r="G3391" s="119"/>
      <c r="H3391" s="119"/>
      <c r="I3391" s="119" t="s">
        <v>194</v>
      </c>
      <c r="J3391" s="119">
        <v>2050</v>
      </c>
      <c r="K3391" s="120">
        <v>0</v>
      </c>
    </row>
    <row r="3392" spans="1:11" x14ac:dyDescent="0.25">
      <c r="A3392" s="119" t="s">
        <v>1476</v>
      </c>
      <c r="B3392" s="119" t="s">
        <v>1477</v>
      </c>
      <c r="C3392" s="119" t="s">
        <v>233</v>
      </c>
      <c r="D3392" s="119" t="s">
        <v>1492</v>
      </c>
      <c r="E3392" s="119" t="s">
        <v>1338</v>
      </c>
      <c r="F3392" s="119"/>
      <c r="G3392" s="119"/>
      <c r="H3392" s="119">
        <v>1</v>
      </c>
      <c r="I3392" s="119" t="s">
        <v>987</v>
      </c>
      <c r="J3392" s="119">
        <v>2020</v>
      </c>
      <c r="K3392" s="120">
        <v>0.9</v>
      </c>
    </row>
    <row r="3393" spans="1:11" x14ac:dyDescent="0.25">
      <c r="A3393" s="119" t="s">
        <v>1476</v>
      </c>
      <c r="B3393" s="119" t="s">
        <v>1477</v>
      </c>
      <c r="C3393" s="119" t="s">
        <v>233</v>
      </c>
      <c r="D3393" s="119" t="s">
        <v>1492</v>
      </c>
      <c r="E3393" s="119" t="s">
        <v>1338</v>
      </c>
      <c r="F3393" s="119"/>
      <c r="G3393" s="119"/>
      <c r="H3393" s="119">
        <v>1</v>
      </c>
      <c r="I3393" s="119" t="s">
        <v>987</v>
      </c>
      <c r="J3393" s="119">
        <v>2050</v>
      </c>
      <c r="K3393" s="120">
        <v>0.9</v>
      </c>
    </row>
    <row r="3394" spans="1:11" x14ac:dyDescent="0.25">
      <c r="A3394" s="119" t="s">
        <v>1476</v>
      </c>
      <c r="B3394" s="119" t="s">
        <v>1477</v>
      </c>
      <c r="C3394" s="119" t="s">
        <v>233</v>
      </c>
      <c r="D3394" s="119" t="s">
        <v>1492</v>
      </c>
      <c r="E3394" s="119" t="s">
        <v>1338</v>
      </c>
      <c r="F3394" s="119"/>
      <c r="G3394" s="119"/>
      <c r="H3394" s="119">
        <v>1</v>
      </c>
      <c r="I3394" s="119" t="s">
        <v>988</v>
      </c>
      <c r="J3394" s="119">
        <v>2020</v>
      </c>
      <c r="K3394" s="120">
        <v>1.1000000000000001</v>
      </c>
    </row>
    <row r="3395" spans="1:11" x14ac:dyDescent="0.25">
      <c r="A3395" s="119" t="s">
        <v>1476</v>
      </c>
      <c r="B3395" s="119" t="s">
        <v>1477</v>
      </c>
      <c r="C3395" s="119" t="s">
        <v>233</v>
      </c>
      <c r="D3395" s="119" t="s">
        <v>1492</v>
      </c>
      <c r="E3395" s="119" t="s">
        <v>1338</v>
      </c>
      <c r="F3395" s="119"/>
      <c r="G3395" s="119"/>
      <c r="H3395" s="119">
        <v>1</v>
      </c>
      <c r="I3395" s="119" t="s">
        <v>988</v>
      </c>
      <c r="J3395" s="119">
        <v>2050</v>
      </c>
      <c r="K3395" s="120">
        <v>1.1000000000000001</v>
      </c>
    </row>
    <row r="3396" spans="1:11" x14ac:dyDescent="0.25">
      <c r="A3396" s="119" t="s">
        <v>1476</v>
      </c>
      <c r="B3396" s="119" t="s">
        <v>1477</v>
      </c>
      <c r="C3396" s="119" t="s">
        <v>233</v>
      </c>
      <c r="D3396" s="119" t="s">
        <v>1492</v>
      </c>
      <c r="E3396" s="119" t="s">
        <v>1338</v>
      </c>
      <c r="F3396" s="119"/>
      <c r="G3396" s="119"/>
      <c r="H3396" s="119">
        <v>1</v>
      </c>
      <c r="I3396" s="119" t="s">
        <v>194</v>
      </c>
      <c r="J3396" s="119">
        <v>2015</v>
      </c>
      <c r="K3396" s="120">
        <v>5.1840000000000002</v>
      </c>
    </row>
    <row r="3397" spans="1:11" x14ac:dyDescent="0.25">
      <c r="A3397" s="119" t="s">
        <v>1476</v>
      </c>
      <c r="B3397" s="119" t="s">
        <v>1477</v>
      </c>
      <c r="C3397" s="119" t="s">
        <v>233</v>
      </c>
      <c r="D3397" s="119" t="s">
        <v>1492</v>
      </c>
      <c r="E3397" s="119" t="s">
        <v>1338</v>
      </c>
      <c r="F3397" s="119"/>
      <c r="G3397" s="119"/>
      <c r="H3397" s="119">
        <v>1</v>
      </c>
      <c r="I3397" s="119" t="s">
        <v>194</v>
      </c>
      <c r="J3397" s="119">
        <v>2020</v>
      </c>
      <c r="K3397" s="120">
        <v>4.32</v>
      </c>
    </row>
    <row r="3398" spans="1:11" x14ac:dyDescent="0.25">
      <c r="A3398" s="119" t="s">
        <v>1476</v>
      </c>
      <c r="B3398" s="119" t="s">
        <v>1477</v>
      </c>
      <c r="C3398" s="119" t="s">
        <v>233</v>
      </c>
      <c r="D3398" s="119" t="s">
        <v>1492</v>
      </c>
      <c r="E3398" s="119" t="s">
        <v>1338</v>
      </c>
      <c r="F3398" s="119"/>
      <c r="G3398" s="119"/>
      <c r="H3398" s="119">
        <v>1</v>
      </c>
      <c r="I3398" s="119" t="s">
        <v>194</v>
      </c>
      <c r="J3398" s="119">
        <v>2030</v>
      </c>
      <c r="K3398" s="120">
        <v>3.600000000000001</v>
      </c>
    </row>
    <row r="3399" spans="1:11" x14ac:dyDescent="0.25">
      <c r="A3399" s="119" t="s">
        <v>1476</v>
      </c>
      <c r="B3399" s="119" t="s">
        <v>1477</v>
      </c>
      <c r="C3399" s="119" t="s">
        <v>233</v>
      </c>
      <c r="D3399" s="119" t="s">
        <v>1492</v>
      </c>
      <c r="E3399" s="119" t="s">
        <v>1338</v>
      </c>
      <c r="F3399" s="119"/>
      <c r="G3399" s="119"/>
      <c r="H3399" s="119">
        <v>1</v>
      </c>
      <c r="I3399" s="119" t="s">
        <v>194</v>
      </c>
      <c r="J3399" s="119">
        <v>2040</v>
      </c>
      <c r="K3399" s="120">
        <v>2.88</v>
      </c>
    </row>
    <row r="3400" spans="1:11" x14ac:dyDescent="0.25">
      <c r="A3400" s="119" t="s">
        <v>1476</v>
      </c>
      <c r="B3400" s="119" t="s">
        <v>1477</v>
      </c>
      <c r="C3400" s="119" t="s">
        <v>233</v>
      </c>
      <c r="D3400" s="119" t="s">
        <v>1492</v>
      </c>
      <c r="E3400" s="119" t="s">
        <v>1338</v>
      </c>
      <c r="F3400" s="119"/>
      <c r="G3400" s="119"/>
      <c r="H3400" s="119">
        <v>1</v>
      </c>
      <c r="I3400" s="119" t="s">
        <v>194</v>
      </c>
      <c r="J3400" s="119">
        <v>2050</v>
      </c>
      <c r="K3400" s="120">
        <v>2.16</v>
      </c>
    </row>
    <row r="3401" spans="1:11" x14ac:dyDescent="0.25">
      <c r="A3401" s="119" t="s">
        <v>1476</v>
      </c>
      <c r="B3401" s="119" t="s">
        <v>1477</v>
      </c>
      <c r="C3401" s="119" t="s">
        <v>1245</v>
      </c>
      <c r="D3401" s="119" t="s">
        <v>1233</v>
      </c>
      <c r="E3401" s="119" t="s">
        <v>1074</v>
      </c>
      <c r="F3401" s="119"/>
      <c r="G3401" s="119"/>
      <c r="H3401" s="119"/>
      <c r="I3401" s="119" t="s">
        <v>194</v>
      </c>
      <c r="J3401" s="119">
        <v>2015</v>
      </c>
      <c r="K3401" s="120">
        <v>75</v>
      </c>
    </row>
    <row r="3402" spans="1:11" x14ac:dyDescent="0.25">
      <c r="A3402" s="119" t="s">
        <v>1476</v>
      </c>
      <c r="B3402" s="119" t="s">
        <v>1477</v>
      </c>
      <c r="C3402" s="119" t="s">
        <v>1245</v>
      </c>
      <c r="D3402" s="119" t="s">
        <v>1233</v>
      </c>
      <c r="E3402" s="119" t="s">
        <v>1074</v>
      </c>
      <c r="F3402" s="119"/>
      <c r="G3402" s="119"/>
      <c r="H3402" s="119"/>
      <c r="I3402" s="119" t="s">
        <v>194</v>
      </c>
      <c r="J3402" s="119">
        <v>2020</v>
      </c>
      <c r="K3402" s="120">
        <v>75</v>
      </c>
    </row>
    <row r="3403" spans="1:11" x14ac:dyDescent="0.25">
      <c r="A3403" s="119" t="s">
        <v>1476</v>
      </c>
      <c r="B3403" s="119" t="s">
        <v>1477</v>
      </c>
      <c r="C3403" s="119" t="s">
        <v>1245</v>
      </c>
      <c r="D3403" s="119" t="s">
        <v>1233</v>
      </c>
      <c r="E3403" s="119" t="s">
        <v>1074</v>
      </c>
      <c r="F3403" s="119"/>
      <c r="G3403" s="119"/>
      <c r="H3403" s="119"/>
      <c r="I3403" s="119" t="s">
        <v>194</v>
      </c>
      <c r="J3403" s="119">
        <v>2030</v>
      </c>
      <c r="K3403" s="120">
        <v>75</v>
      </c>
    </row>
    <row r="3404" spans="1:11" x14ac:dyDescent="0.25">
      <c r="A3404" s="119" t="s">
        <v>1476</v>
      </c>
      <c r="B3404" s="119" t="s">
        <v>1477</v>
      </c>
      <c r="C3404" s="119" t="s">
        <v>1245</v>
      </c>
      <c r="D3404" s="119" t="s">
        <v>1233</v>
      </c>
      <c r="E3404" s="119" t="s">
        <v>1074</v>
      </c>
      <c r="F3404" s="119"/>
      <c r="G3404" s="119"/>
      <c r="H3404" s="119"/>
      <c r="I3404" s="119" t="s">
        <v>194</v>
      </c>
      <c r="J3404" s="119">
        <v>2040</v>
      </c>
      <c r="K3404" s="120">
        <v>75</v>
      </c>
    </row>
    <row r="3405" spans="1:11" x14ac:dyDescent="0.25">
      <c r="A3405" s="119" t="s">
        <v>1476</v>
      </c>
      <c r="B3405" s="119" t="s">
        <v>1477</v>
      </c>
      <c r="C3405" s="119" t="s">
        <v>1245</v>
      </c>
      <c r="D3405" s="119" t="s">
        <v>1233</v>
      </c>
      <c r="E3405" s="119" t="s">
        <v>1074</v>
      </c>
      <c r="F3405" s="119"/>
      <c r="G3405" s="119"/>
      <c r="H3405" s="119"/>
      <c r="I3405" s="119" t="s">
        <v>194</v>
      </c>
      <c r="J3405" s="119">
        <v>2050</v>
      </c>
      <c r="K3405" s="120">
        <v>75</v>
      </c>
    </row>
    <row r="3406" spans="1:11" x14ac:dyDescent="0.25">
      <c r="A3406" s="119" t="s">
        <v>1476</v>
      </c>
      <c r="B3406" s="119" t="s">
        <v>1477</v>
      </c>
      <c r="C3406" s="119" t="s">
        <v>1245</v>
      </c>
      <c r="D3406" s="119" t="s">
        <v>1234</v>
      </c>
      <c r="E3406" s="119" t="s">
        <v>1074</v>
      </c>
      <c r="F3406" s="119"/>
      <c r="G3406" s="119"/>
      <c r="H3406" s="119"/>
      <c r="I3406" s="119" t="s">
        <v>194</v>
      </c>
      <c r="J3406" s="119">
        <v>2015</v>
      </c>
      <c r="K3406" s="120">
        <v>25</v>
      </c>
    </row>
    <row r="3407" spans="1:11" x14ac:dyDescent="0.25">
      <c r="A3407" s="119" t="s">
        <v>1476</v>
      </c>
      <c r="B3407" s="119" t="s">
        <v>1477</v>
      </c>
      <c r="C3407" s="119" t="s">
        <v>1245</v>
      </c>
      <c r="D3407" s="119" t="s">
        <v>1234</v>
      </c>
      <c r="E3407" s="119" t="s">
        <v>1074</v>
      </c>
      <c r="F3407" s="119"/>
      <c r="G3407" s="119"/>
      <c r="H3407" s="119"/>
      <c r="I3407" s="119" t="s">
        <v>194</v>
      </c>
      <c r="J3407" s="119">
        <v>2020</v>
      </c>
      <c r="K3407" s="120">
        <v>25</v>
      </c>
    </row>
    <row r="3408" spans="1:11" x14ac:dyDescent="0.25">
      <c r="A3408" s="119" t="s">
        <v>1476</v>
      </c>
      <c r="B3408" s="119" t="s">
        <v>1477</v>
      </c>
      <c r="C3408" s="119" t="s">
        <v>1245</v>
      </c>
      <c r="D3408" s="119" t="s">
        <v>1234</v>
      </c>
      <c r="E3408" s="119" t="s">
        <v>1074</v>
      </c>
      <c r="F3408" s="119"/>
      <c r="G3408" s="119"/>
      <c r="H3408" s="119"/>
      <c r="I3408" s="119" t="s">
        <v>194</v>
      </c>
      <c r="J3408" s="119">
        <v>2030</v>
      </c>
      <c r="K3408" s="120">
        <v>25</v>
      </c>
    </row>
    <row r="3409" spans="1:11" x14ac:dyDescent="0.25">
      <c r="A3409" s="119" t="s">
        <v>1476</v>
      </c>
      <c r="B3409" s="119" t="s">
        <v>1477</v>
      </c>
      <c r="C3409" s="119" t="s">
        <v>1245</v>
      </c>
      <c r="D3409" s="119" t="s">
        <v>1234</v>
      </c>
      <c r="E3409" s="119" t="s">
        <v>1074</v>
      </c>
      <c r="F3409" s="119"/>
      <c r="G3409" s="119"/>
      <c r="H3409" s="119"/>
      <c r="I3409" s="119" t="s">
        <v>194</v>
      </c>
      <c r="J3409" s="119">
        <v>2040</v>
      </c>
      <c r="K3409" s="120">
        <v>25</v>
      </c>
    </row>
    <row r="3410" spans="1:11" x14ac:dyDescent="0.25">
      <c r="A3410" s="119" t="s">
        <v>1476</v>
      </c>
      <c r="B3410" s="119" t="s">
        <v>1477</v>
      </c>
      <c r="C3410" s="119" t="s">
        <v>1245</v>
      </c>
      <c r="D3410" s="119" t="s">
        <v>1234</v>
      </c>
      <c r="E3410" s="119" t="s">
        <v>1074</v>
      </c>
      <c r="F3410" s="119"/>
      <c r="G3410" s="119"/>
      <c r="H3410" s="119"/>
      <c r="I3410" s="119" t="s">
        <v>194</v>
      </c>
      <c r="J3410" s="119">
        <v>2050</v>
      </c>
      <c r="K3410" s="120">
        <v>25</v>
      </c>
    </row>
    <row r="3411" spans="1:11" x14ac:dyDescent="0.25">
      <c r="A3411" s="119" t="s">
        <v>1476</v>
      </c>
      <c r="B3411" s="119" t="s">
        <v>1477</v>
      </c>
      <c r="C3411" s="119" t="s">
        <v>1245</v>
      </c>
      <c r="D3411" s="119" t="s">
        <v>1493</v>
      </c>
      <c r="E3411" s="119" t="s">
        <v>1491</v>
      </c>
      <c r="F3411" s="119"/>
      <c r="G3411" s="119"/>
      <c r="H3411" s="119">
        <v>1</v>
      </c>
      <c r="I3411" s="119" t="s">
        <v>987</v>
      </c>
      <c r="J3411" s="119">
        <v>2020</v>
      </c>
      <c r="K3411" s="120">
        <v>0.9</v>
      </c>
    </row>
    <row r="3412" spans="1:11" x14ac:dyDescent="0.25">
      <c r="A3412" s="119" t="s">
        <v>1476</v>
      </c>
      <c r="B3412" s="119" t="s">
        <v>1477</v>
      </c>
      <c r="C3412" s="119" t="s">
        <v>1245</v>
      </c>
      <c r="D3412" s="119" t="s">
        <v>1493</v>
      </c>
      <c r="E3412" s="119" t="s">
        <v>1491</v>
      </c>
      <c r="F3412" s="119"/>
      <c r="G3412" s="119"/>
      <c r="H3412" s="119">
        <v>1</v>
      </c>
      <c r="I3412" s="119" t="s">
        <v>987</v>
      </c>
      <c r="J3412" s="119">
        <v>2050</v>
      </c>
      <c r="K3412" s="120">
        <v>0.9</v>
      </c>
    </row>
    <row r="3413" spans="1:11" x14ac:dyDescent="0.25">
      <c r="A3413" s="119" t="s">
        <v>1476</v>
      </c>
      <c r="B3413" s="119" t="s">
        <v>1477</v>
      </c>
      <c r="C3413" s="119" t="s">
        <v>1245</v>
      </c>
      <c r="D3413" s="119" t="s">
        <v>1493</v>
      </c>
      <c r="E3413" s="119" t="s">
        <v>1491</v>
      </c>
      <c r="F3413" s="119"/>
      <c r="G3413" s="119"/>
      <c r="H3413" s="119">
        <v>1</v>
      </c>
      <c r="I3413" s="119" t="s">
        <v>988</v>
      </c>
      <c r="J3413" s="119">
        <v>2020</v>
      </c>
      <c r="K3413" s="120">
        <v>1.1000000000000001</v>
      </c>
    </row>
    <row r="3414" spans="1:11" x14ac:dyDescent="0.25">
      <c r="A3414" s="119" t="s">
        <v>1476</v>
      </c>
      <c r="B3414" s="119" t="s">
        <v>1477</v>
      </c>
      <c r="C3414" s="119" t="s">
        <v>1245</v>
      </c>
      <c r="D3414" s="119" t="s">
        <v>1493</v>
      </c>
      <c r="E3414" s="119" t="s">
        <v>1491</v>
      </c>
      <c r="F3414" s="119"/>
      <c r="G3414" s="119"/>
      <c r="H3414" s="119">
        <v>1</v>
      </c>
      <c r="I3414" s="119" t="s">
        <v>988</v>
      </c>
      <c r="J3414" s="119">
        <v>2050</v>
      </c>
      <c r="K3414" s="120">
        <v>1.1000000000000001</v>
      </c>
    </row>
    <row r="3415" spans="1:11" x14ac:dyDescent="0.25">
      <c r="A3415" s="119" t="s">
        <v>1476</v>
      </c>
      <c r="B3415" s="119" t="s">
        <v>1477</v>
      </c>
      <c r="C3415" s="119" t="s">
        <v>1245</v>
      </c>
      <c r="D3415" s="119" t="s">
        <v>1493</v>
      </c>
      <c r="E3415" s="119" t="s">
        <v>1491</v>
      </c>
      <c r="F3415" s="119"/>
      <c r="G3415" s="119"/>
      <c r="H3415" s="119">
        <v>1</v>
      </c>
      <c r="I3415" s="119" t="s">
        <v>194</v>
      </c>
      <c r="J3415" s="119">
        <v>2015</v>
      </c>
      <c r="K3415" s="120">
        <v>0.14399999999999999</v>
      </c>
    </row>
    <row r="3416" spans="1:11" x14ac:dyDescent="0.25">
      <c r="A3416" s="119" t="s">
        <v>1476</v>
      </c>
      <c r="B3416" s="119" t="s">
        <v>1477</v>
      </c>
      <c r="C3416" s="119" t="s">
        <v>1245</v>
      </c>
      <c r="D3416" s="119" t="s">
        <v>1493</v>
      </c>
      <c r="E3416" s="119" t="s">
        <v>1491</v>
      </c>
      <c r="F3416" s="119"/>
      <c r="G3416" s="119"/>
      <c r="H3416" s="119">
        <v>1</v>
      </c>
      <c r="I3416" s="119" t="s">
        <v>194</v>
      </c>
      <c r="J3416" s="119">
        <v>2020</v>
      </c>
      <c r="K3416" s="120">
        <v>0.12</v>
      </c>
    </row>
    <row r="3417" spans="1:11" x14ac:dyDescent="0.25">
      <c r="A3417" s="119" t="s">
        <v>1476</v>
      </c>
      <c r="B3417" s="119" t="s">
        <v>1477</v>
      </c>
      <c r="C3417" s="119" t="s">
        <v>1245</v>
      </c>
      <c r="D3417" s="119" t="s">
        <v>1493</v>
      </c>
      <c r="E3417" s="119" t="s">
        <v>1491</v>
      </c>
      <c r="F3417" s="119"/>
      <c r="G3417" s="119"/>
      <c r="H3417" s="119">
        <v>1</v>
      </c>
      <c r="I3417" s="119" t="s">
        <v>194</v>
      </c>
      <c r="J3417" s="119">
        <v>2030</v>
      </c>
      <c r="K3417" s="120">
        <v>0.1</v>
      </c>
    </row>
    <row r="3418" spans="1:11" x14ac:dyDescent="0.25">
      <c r="A3418" s="119" t="s">
        <v>1476</v>
      </c>
      <c r="B3418" s="119" t="s">
        <v>1477</v>
      </c>
      <c r="C3418" s="119" t="s">
        <v>1245</v>
      </c>
      <c r="D3418" s="119" t="s">
        <v>1493</v>
      </c>
      <c r="E3418" s="119" t="s">
        <v>1491</v>
      </c>
      <c r="F3418" s="119"/>
      <c r="G3418" s="119"/>
      <c r="H3418" s="119">
        <v>1</v>
      </c>
      <c r="I3418" s="119" t="s">
        <v>194</v>
      </c>
      <c r="J3418" s="119">
        <v>2040</v>
      </c>
      <c r="K3418" s="120">
        <v>0.08</v>
      </c>
    </row>
    <row r="3419" spans="1:11" x14ac:dyDescent="0.25">
      <c r="A3419" s="119" t="s">
        <v>1476</v>
      </c>
      <c r="B3419" s="119" t="s">
        <v>1477</v>
      </c>
      <c r="C3419" s="119" t="s">
        <v>1245</v>
      </c>
      <c r="D3419" s="119" t="s">
        <v>1493</v>
      </c>
      <c r="E3419" s="119" t="s">
        <v>1491</v>
      </c>
      <c r="F3419" s="119"/>
      <c r="G3419" s="119"/>
      <c r="H3419" s="119">
        <v>1</v>
      </c>
      <c r="I3419" s="119" t="s">
        <v>194</v>
      </c>
      <c r="J3419" s="119">
        <v>2050</v>
      </c>
      <c r="K3419" s="120">
        <v>0.06</v>
      </c>
    </row>
    <row r="3420" spans="1:11" x14ac:dyDescent="0.25">
      <c r="A3420" s="119" t="s">
        <v>1476</v>
      </c>
      <c r="B3420" s="119" t="s">
        <v>1477</v>
      </c>
      <c r="C3420" s="119" t="s">
        <v>1245</v>
      </c>
      <c r="D3420" s="119" t="s">
        <v>1494</v>
      </c>
      <c r="E3420" s="119" t="s">
        <v>1082</v>
      </c>
      <c r="F3420" s="119"/>
      <c r="G3420" s="119"/>
      <c r="H3420" s="119"/>
      <c r="I3420" s="119" t="s">
        <v>194</v>
      </c>
      <c r="J3420" s="119">
        <v>2015</v>
      </c>
      <c r="K3420" s="120">
        <v>50.7</v>
      </c>
    </row>
    <row r="3421" spans="1:11" x14ac:dyDescent="0.25">
      <c r="A3421" s="119" t="s">
        <v>1476</v>
      </c>
      <c r="B3421" s="119" t="s">
        <v>1477</v>
      </c>
      <c r="C3421" s="119" t="s">
        <v>1245</v>
      </c>
      <c r="D3421" s="119" t="s">
        <v>1494</v>
      </c>
      <c r="E3421" s="119" t="s">
        <v>1082</v>
      </c>
      <c r="F3421" s="119"/>
      <c r="G3421" s="119"/>
      <c r="H3421" s="119"/>
      <c r="I3421" s="119" t="s">
        <v>194</v>
      </c>
      <c r="J3421" s="119">
        <v>2020</v>
      </c>
      <c r="K3421" s="120">
        <v>50.7</v>
      </c>
    </row>
    <row r="3422" spans="1:11" x14ac:dyDescent="0.25">
      <c r="A3422" s="119" t="s">
        <v>1476</v>
      </c>
      <c r="B3422" s="119" t="s">
        <v>1477</v>
      </c>
      <c r="C3422" s="119" t="s">
        <v>1245</v>
      </c>
      <c r="D3422" s="119" t="s">
        <v>1494</v>
      </c>
      <c r="E3422" s="119" t="s">
        <v>1082</v>
      </c>
      <c r="F3422" s="119"/>
      <c r="G3422" s="119"/>
      <c r="H3422" s="119"/>
      <c r="I3422" s="119" t="s">
        <v>194</v>
      </c>
      <c r="J3422" s="119">
        <v>2030</v>
      </c>
      <c r="K3422" s="120">
        <v>50.7</v>
      </c>
    </row>
    <row r="3423" spans="1:11" x14ac:dyDescent="0.25">
      <c r="A3423" s="119" t="s">
        <v>1476</v>
      </c>
      <c r="B3423" s="119" t="s">
        <v>1477</v>
      </c>
      <c r="C3423" s="119" t="s">
        <v>1245</v>
      </c>
      <c r="D3423" s="119" t="s">
        <v>1494</v>
      </c>
      <c r="E3423" s="119" t="s">
        <v>1082</v>
      </c>
      <c r="F3423" s="119"/>
      <c r="G3423" s="119"/>
      <c r="H3423" s="119"/>
      <c r="I3423" s="119" t="s">
        <v>194</v>
      </c>
      <c r="J3423" s="119">
        <v>2040</v>
      </c>
      <c r="K3423" s="120">
        <v>50.7</v>
      </c>
    </row>
    <row r="3424" spans="1:11" x14ac:dyDescent="0.25">
      <c r="A3424" s="119" t="s">
        <v>1476</v>
      </c>
      <c r="B3424" s="119" t="s">
        <v>1477</v>
      </c>
      <c r="C3424" s="119" t="s">
        <v>1245</v>
      </c>
      <c r="D3424" s="119" t="s">
        <v>1494</v>
      </c>
      <c r="E3424" s="119" t="s">
        <v>1082</v>
      </c>
      <c r="F3424" s="119"/>
      <c r="G3424" s="119"/>
      <c r="H3424" s="119"/>
      <c r="I3424" s="119" t="s">
        <v>194</v>
      </c>
      <c r="J3424" s="119">
        <v>2050</v>
      </c>
      <c r="K3424" s="120">
        <v>50.7</v>
      </c>
    </row>
    <row r="3425" spans="1:11" x14ac:dyDescent="0.25">
      <c r="A3425" s="119" t="s">
        <v>1476</v>
      </c>
      <c r="B3425" s="119" t="s">
        <v>1477</v>
      </c>
      <c r="C3425" s="119" t="s">
        <v>1245</v>
      </c>
      <c r="D3425" s="119" t="s">
        <v>1495</v>
      </c>
      <c r="E3425" s="119" t="s">
        <v>1496</v>
      </c>
      <c r="F3425" s="119"/>
      <c r="G3425" s="119" t="s">
        <v>392</v>
      </c>
      <c r="H3425" s="119">
        <v>1</v>
      </c>
      <c r="I3425" s="119" t="s">
        <v>987</v>
      </c>
      <c r="J3425" s="119">
        <v>2020</v>
      </c>
      <c r="K3425" s="120">
        <v>0.5</v>
      </c>
    </row>
    <row r="3426" spans="1:11" x14ac:dyDescent="0.25">
      <c r="A3426" s="119" t="s">
        <v>1476</v>
      </c>
      <c r="B3426" s="119" t="s">
        <v>1477</v>
      </c>
      <c r="C3426" s="119" t="s">
        <v>1245</v>
      </c>
      <c r="D3426" s="119" t="s">
        <v>1495</v>
      </c>
      <c r="E3426" s="119" t="s">
        <v>1496</v>
      </c>
      <c r="F3426" s="119"/>
      <c r="G3426" s="119" t="s">
        <v>392</v>
      </c>
      <c r="H3426" s="119">
        <v>1</v>
      </c>
      <c r="I3426" s="119" t="s">
        <v>987</v>
      </c>
      <c r="J3426" s="119">
        <v>2050</v>
      </c>
      <c r="K3426" s="120">
        <v>0.5</v>
      </c>
    </row>
    <row r="3427" spans="1:11" x14ac:dyDescent="0.25">
      <c r="A3427" s="119" t="s">
        <v>1476</v>
      </c>
      <c r="B3427" s="119" t="s">
        <v>1477</v>
      </c>
      <c r="C3427" s="119" t="s">
        <v>1245</v>
      </c>
      <c r="D3427" s="119" t="s">
        <v>1495</v>
      </c>
      <c r="E3427" s="119" t="s">
        <v>1496</v>
      </c>
      <c r="F3427" s="119"/>
      <c r="G3427" s="119" t="s">
        <v>392</v>
      </c>
      <c r="H3427" s="119">
        <v>1</v>
      </c>
      <c r="I3427" s="119" t="s">
        <v>988</v>
      </c>
      <c r="J3427" s="119">
        <v>2020</v>
      </c>
      <c r="K3427" s="120">
        <v>1.5</v>
      </c>
    </row>
    <row r="3428" spans="1:11" x14ac:dyDescent="0.25">
      <c r="A3428" s="119" t="s">
        <v>1476</v>
      </c>
      <c r="B3428" s="119" t="s">
        <v>1477</v>
      </c>
      <c r="C3428" s="119" t="s">
        <v>1245</v>
      </c>
      <c r="D3428" s="119" t="s">
        <v>1495</v>
      </c>
      <c r="E3428" s="119" t="s">
        <v>1496</v>
      </c>
      <c r="F3428" s="119"/>
      <c r="G3428" s="119" t="s">
        <v>392</v>
      </c>
      <c r="H3428" s="119">
        <v>1</v>
      </c>
      <c r="I3428" s="119" t="s">
        <v>988</v>
      </c>
      <c r="J3428" s="119">
        <v>2050</v>
      </c>
      <c r="K3428" s="120">
        <v>1.5</v>
      </c>
    </row>
    <row r="3429" spans="1:11" x14ac:dyDescent="0.25">
      <c r="A3429" s="119" t="s">
        <v>1476</v>
      </c>
      <c r="B3429" s="119" t="s">
        <v>1477</v>
      </c>
      <c r="C3429" s="119" t="s">
        <v>1245</v>
      </c>
      <c r="D3429" s="119" t="s">
        <v>1495</v>
      </c>
      <c r="E3429" s="119" t="s">
        <v>1496</v>
      </c>
      <c r="F3429" s="119"/>
      <c r="G3429" s="119" t="s">
        <v>392</v>
      </c>
      <c r="H3429" s="119">
        <v>1</v>
      </c>
      <c r="I3429" s="119" t="s">
        <v>194</v>
      </c>
      <c r="J3429" s="119">
        <v>2015</v>
      </c>
      <c r="K3429" s="120">
        <v>3.5999999999999997E-2</v>
      </c>
    </row>
    <row r="3430" spans="1:11" x14ac:dyDescent="0.25">
      <c r="A3430" s="119" t="s">
        <v>1476</v>
      </c>
      <c r="B3430" s="119" t="s">
        <v>1477</v>
      </c>
      <c r="C3430" s="119" t="s">
        <v>1245</v>
      </c>
      <c r="D3430" s="119" t="s">
        <v>1495</v>
      </c>
      <c r="E3430" s="119" t="s">
        <v>1496</v>
      </c>
      <c r="F3430" s="119"/>
      <c r="G3430" s="119" t="s">
        <v>392</v>
      </c>
      <c r="H3430" s="119">
        <v>1</v>
      </c>
      <c r="I3430" s="119" t="s">
        <v>194</v>
      </c>
      <c r="J3430" s="119">
        <v>2020</v>
      </c>
      <c r="K3430" s="120">
        <v>0.03</v>
      </c>
    </row>
    <row r="3431" spans="1:11" x14ac:dyDescent="0.25">
      <c r="A3431" s="119" t="s">
        <v>1476</v>
      </c>
      <c r="B3431" s="119" t="s">
        <v>1477</v>
      </c>
      <c r="C3431" s="119" t="s">
        <v>1245</v>
      </c>
      <c r="D3431" s="119" t="s">
        <v>1495</v>
      </c>
      <c r="E3431" s="119" t="s">
        <v>1496</v>
      </c>
      <c r="F3431" s="119"/>
      <c r="G3431" s="119" t="s">
        <v>392</v>
      </c>
      <c r="H3431" s="119">
        <v>1</v>
      </c>
      <c r="I3431" s="119" t="s">
        <v>194</v>
      </c>
      <c r="J3431" s="119">
        <v>2030</v>
      </c>
      <c r="K3431" s="120">
        <v>2.5000000000000001E-2</v>
      </c>
    </row>
    <row r="3432" spans="1:11" x14ac:dyDescent="0.25">
      <c r="A3432" s="119" t="s">
        <v>1476</v>
      </c>
      <c r="B3432" s="119" t="s">
        <v>1477</v>
      </c>
      <c r="C3432" s="119" t="s">
        <v>1245</v>
      </c>
      <c r="D3432" s="119" t="s">
        <v>1495</v>
      </c>
      <c r="E3432" s="119" t="s">
        <v>1496</v>
      </c>
      <c r="F3432" s="119"/>
      <c r="G3432" s="119" t="s">
        <v>392</v>
      </c>
      <c r="H3432" s="119">
        <v>1</v>
      </c>
      <c r="I3432" s="119" t="s">
        <v>194</v>
      </c>
      <c r="J3432" s="119">
        <v>2040</v>
      </c>
      <c r="K3432" s="120">
        <v>0.02</v>
      </c>
    </row>
    <row r="3433" spans="1:11" x14ac:dyDescent="0.25">
      <c r="A3433" s="119" t="s">
        <v>1476</v>
      </c>
      <c r="B3433" s="119" t="s">
        <v>1477</v>
      </c>
      <c r="C3433" s="119" t="s">
        <v>1245</v>
      </c>
      <c r="D3433" s="119" t="s">
        <v>1495</v>
      </c>
      <c r="E3433" s="119" t="s">
        <v>1496</v>
      </c>
      <c r="F3433" s="119"/>
      <c r="G3433" s="119" t="s">
        <v>392</v>
      </c>
      <c r="H3433" s="119">
        <v>1</v>
      </c>
      <c r="I3433" s="119" t="s">
        <v>194</v>
      </c>
      <c r="J3433" s="119">
        <v>2050</v>
      </c>
      <c r="K3433" s="120">
        <v>1.4999999999999999E-2</v>
      </c>
    </row>
    <row r="3434" spans="1:11" x14ac:dyDescent="0.25">
      <c r="A3434" s="119" t="s">
        <v>1476</v>
      </c>
      <c r="B3434" s="119" t="s">
        <v>1477</v>
      </c>
      <c r="C3434" s="119" t="s">
        <v>1245</v>
      </c>
      <c r="D3434" s="119" t="s">
        <v>1490</v>
      </c>
      <c r="E3434" s="119" t="s">
        <v>1491</v>
      </c>
      <c r="F3434" s="119"/>
      <c r="G3434" s="119"/>
      <c r="H3434" s="119"/>
      <c r="I3434" s="119" t="s">
        <v>194</v>
      </c>
      <c r="J3434" s="119">
        <v>2015</v>
      </c>
      <c r="K3434" s="120">
        <v>0</v>
      </c>
    </row>
    <row r="3435" spans="1:11" x14ac:dyDescent="0.25">
      <c r="A3435" s="119" t="s">
        <v>1476</v>
      </c>
      <c r="B3435" s="119" t="s">
        <v>1477</v>
      </c>
      <c r="C3435" s="119" t="s">
        <v>1245</v>
      </c>
      <c r="D3435" s="119" t="s">
        <v>1490</v>
      </c>
      <c r="E3435" s="119" t="s">
        <v>1491</v>
      </c>
      <c r="F3435" s="119"/>
      <c r="G3435" s="119"/>
      <c r="H3435" s="119"/>
      <c r="I3435" s="119" t="s">
        <v>194</v>
      </c>
      <c r="J3435" s="119">
        <v>2020</v>
      </c>
      <c r="K3435" s="120">
        <v>0</v>
      </c>
    </row>
    <row r="3436" spans="1:11" x14ac:dyDescent="0.25">
      <c r="A3436" s="119" t="s">
        <v>1476</v>
      </c>
      <c r="B3436" s="119" t="s">
        <v>1477</v>
      </c>
      <c r="C3436" s="119" t="s">
        <v>1245</v>
      </c>
      <c r="D3436" s="119" t="s">
        <v>1490</v>
      </c>
      <c r="E3436" s="119" t="s">
        <v>1491</v>
      </c>
      <c r="F3436" s="119"/>
      <c r="G3436" s="119"/>
      <c r="H3436" s="119"/>
      <c r="I3436" s="119" t="s">
        <v>194</v>
      </c>
      <c r="J3436" s="119">
        <v>2030</v>
      </c>
      <c r="K3436" s="120">
        <v>0</v>
      </c>
    </row>
    <row r="3437" spans="1:11" x14ac:dyDescent="0.25">
      <c r="A3437" s="119" t="s">
        <v>1476</v>
      </c>
      <c r="B3437" s="119" t="s">
        <v>1477</v>
      </c>
      <c r="C3437" s="119" t="s">
        <v>1245</v>
      </c>
      <c r="D3437" s="119" t="s">
        <v>1490</v>
      </c>
      <c r="E3437" s="119" t="s">
        <v>1491</v>
      </c>
      <c r="F3437" s="119"/>
      <c r="G3437" s="119"/>
      <c r="H3437" s="119"/>
      <c r="I3437" s="119" t="s">
        <v>194</v>
      </c>
      <c r="J3437" s="119">
        <v>2040</v>
      </c>
      <c r="K3437" s="120">
        <v>0</v>
      </c>
    </row>
    <row r="3438" spans="1:11" x14ac:dyDescent="0.25">
      <c r="A3438" s="119" t="s">
        <v>1476</v>
      </c>
      <c r="B3438" s="119" t="s">
        <v>1477</v>
      </c>
      <c r="C3438" s="119" t="s">
        <v>1245</v>
      </c>
      <c r="D3438" s="119" t="s">
        <v>1490</v>
      </c>
      <c r="E3438" s="119" t="s">
        <v>1491</v>
      </c>
      <c r="F3438" s="119"/>
      <c r="G3438" s="119"/>
      <c r="H3438" s="119"/>
      <c r="I3438" s="119" t="s">
        <v>194</v>
      </c>
      <c r="J3438" s="119">
        <v>2050</v>
      </c>
      <c r="K3438" s="120">
        <v>0</v>
      </c>
    </row>
    <row r="3439" spans="1:11" x14ac:dyDescent="0.25">
      <c r="A3439" s="119" t="s">
        <v>1476</v>
      </c>
      <c r="B3439" s="119" t="s">
        <v>1477</v>
      </c>
      <c r="C3439" s="119" t="s">
        <v>1245</v>
      </c>
      <c r="D3439" s="119" t="s">
        <v>1497</v>
      </c>
      <c r="E3439" s="119" t="s">
        <v>1491</v>
      </c>
      <c r="F3439" s="119"/>
      <c r="G3439" s="119"/>
      <c r="H3439" s="119">
        <v>1</v>
      </c>
      <c r="I3439" s="119" t="s">
        <v>987</v>
      </c>
      <c r="J3439" s="119">
        <v>2020</v>
      </c>
      <c r="K3439" s="120">
        <v>0.9</v>
      </c>
    </row>
    <row r="3440" spans="1:11" x14ac:dyDescent="0.25">
      <c r="A3440" s="119" t="s">
        <v>1476</v>
      </c>
      <c r="B3440" s="119" t="s">
        <v>1477</v>
      </c>
      <c r="C3440" s="119" t="s">
        <v>1245</v>
      </c>
      <c r="D3440" s="119" t="s">
        <v>1497</v>
      </c>
      <c r="E3440" s="119" t="s">
        <v>1491</v>
      </c>
      <c r="F3440" s="119"/>
      <c r="G3440" s="119"/>
      <c r="H3440" s="119">
        <v>1</v>
      </c>
      <c r="I3440" s="119" t="s">
        <v>987</v>
      </c>
      <c r="J3440" s="119">
        <v>2050</v>
      </c>
      <c r="K3440" s="120">
        <v>0.9</v>
      </c>
    </row>
    <row r="3441" spans="1:11" x14ac:dyDescent="0.25">
      <c r="A3441" s="119" t="s">
        <v>1476</v>
      </c>
      <c r="B3441" s="119" t="s">
        <v>1477</v>
      </c>
      <c r="C3441" s="119" t="s">
        <v>1245</v>
      </c>
      <c r="D3441" s="119" t="s">
        <v>1497</v>
      </c>
      <c r="E3441" s="119" t="s">
        <v>1491</v>
      </c>
      <c r="F3441" s="119"/>
      <c r="G3441" s="119"/>
      <c r="H3441" s="119">
        <v>1</v>
      </c>
      <c r="I3441" s="119" t="s">
        <v>988</v>
      </c>
      <c r="J3441" s="119">
        <v>2020</v>
      </c>
      <c r="K3441" s="120">
        <v>1.1000000000000001</v>
      </c>
    </row>
    <row r="3442" spans="1:11" x14ac:dyDescent="0.25">
      <c r="A3442" s="119" t="s">
        <v>1476</v>
      </c>
      <c r="B3442" s="119" t="s">
        <v>1477</v>
      </c>
      <c r="C3442" s="119" t="s">
        <v>1245</v>
      </c>
      <c r="D3442" s="119" t="s">
        <v>1497</v>
      </c>
      <c r="E3442" s="119" t="s">
        <v>1491</v>
      </c>
      <c r="F3442" s="119"/>
      <c r="G3442" s="119"/>
      <c r="H3442" s="119">
        <v>1</v>
      </c>
      <c r="I3442" s="119" t="s">
        <v>988</v>
      </c>
      <c r="J3442" s="119">
        <v>2050</v>
      </c>
      <c r="K3442" s="120">
        <v>1.1000000000000001</v>
      </c>
    </row>
    <row r="3443" spans="1:11" x14ac:dyDescent="0.25">
      <c r="A3443" s="119" t="s">
        <v>1476</v>
      </c>
      <c r="B3443" s="119" t="s">
        <v>1477</v>
      </c>
      <c r="C3443" s="119" t="s">
        <v>1245</v>
      </c>
      <c r="D3443" s="119" t="s">
        <v>1497</v>
      </c>
      <c r="E3443" s="119" t="s">
        <v>1491</v>
      </c>
      <c r="F3443" s="119"/>
      <c r="G3443" s="119"/>
      <c r="H3443" s="119">
        <v>1</v>
      </c>
      <c r="I3443" s="119" t="s">
        <v>194</v>
      </c>
      <c r="J3443" s="119">
        <v>2015</v>
      </c>
      <c r="K3443" s="120">
        <v>0.14399999999999999</v>
      </c>
    </row>
    <row r="3444" spans="1:11" x14ac:dyDescent="0.25">
      <c r="A3444" s="119" t="s">
        <v>1476</v>
      </c>
      <c r="B3444" s="119" t="s">
        <v>1477</v>
      </c>
      <c r="C3444" s="119" t="s">
        <v>1245</v>
      </c>
      <c r="D3444" s="119" t="s">
        <v>1497</v>
      </c>
      <c r="E3444" s="119" t="s">
        <v>1491</v>
      </c>
      <c r="F3444" s="119"/>
      <c r="G3444" s="119"/>
      <c r="H3444" s="119">
        <v>1</v>
      </c>
      <c r="I3444" s="119" t="s">
        <v>194</v>
      </c>
      <c r="J3444" s="119">
        <v>2020</v>
      </c>
      <c r="K3444" s="120">
        <v>0.12</v>
      </c>
    </row>
    <row r="3445" spans="1:11" x14ac:dyDescent="0.25">
      <c r="A3445" s="119" t="s">
        <v>1476</v>
      </c>
      <c r="B3445" s="119" t="s">
        <v>1477</v>
      </c>
      <c r="C3445" s="119" t="s">
        <v>1245</v>
      </c>
      <c r="D3445" s="119" t="s">
        <v>1497</v>
      </c>
      <c r="E3445" s="119" t="s">
        <v>1491</v>
      </c>
      <c r="F3445" s="119"/>
      <c r="G3445" s="119"/>
      <c r="H3445" s="119">
        <v>1</v>
      </c>
      <c r="I3445" s="119" t="s">
        <v>194</v>
      </c>
      <c r="J3445" s="119">
        <v>2030</v>
      </c>
      <c r="K3445" s="120">
        <v>0.1</v>
      </c>
    </row>
    <row r="3446" spans="1:11" x14ac:dyDescent="0.25">
      <c r="A3446" s="119" t="s">
        <v>1476</v>
      </c>
      <c r="B3446" s="119" t="s">
        <v>1477</v>
      </c>
      <c r="C3446" s="119" t="s">
        <v>1245</v>
      </c>
      <c r="D3446" s="119" t="s">
        <v>1497</v>
      </c>
      <c r="E3446" s="119" t="s">
        <v>1491</v>
      </c>
      <c r="F3446" s="119"/>
      <c r="G3446" s="119"/>
      <c r="H3446" s="119">
        <v>1</v>
      </c>
      <c r="I3446" s="119" t="s">
        <v>194</v>
      </c>
      <c r="J3446" s="119">
        <v>2040</v>
      </c>
      <c r="K3446" s="120">
        <v>0.08</v>
      </c>
    </row>
    <row r="3447" spans="1:11" x14ac:dyDescent="0.25">
      <c r="A3447" s="119" t="s">
        <v>1476</v>
      </c>
      <c r="B3447" s="119" t="s">
        <v>1477</v>
      </c>
      <c r="C3447" s="119" t="s">
        <v>1245</v>
      </c>
      <c r="D3447" s="119" t="s">
        <v>1497</v>
      </c>
      <c r="E3447" s="119" t="s">
        <v>1491</v>
      </c>
      <c r="F3447" s="119"/>
      <c r="G3447" s="119"/>
      <c r="H3447" s="119">
        <v>1</v>
      </c>
      <c r="I3447" s="119" t="s">
        <v>194</v>
      </c>
      <c r="J3447" s="119">
        <v>2050</v>
      </c>
      <c r="K3447" s="120">
        <v>0.06</v>
      </c>
    </row>
    <row r="3448" spans="1:11" x14ac:dyDescent="0.25">
      <c r="A3448" s="119" t="s">
        <v>1498</v>
      </c>
      <c r="B3448" s="119" t="s">
        <v>1499</v>
      </c>
      <c r="C3448" s="119" t="s">
        <v>195</v>
      </c>
      <c r="D3448" s="119" t="s">
        <v>1416</v>
      </c>
      <c r="E3448" s="119" t="s">
        <v>1222</v>
      </c>
      <c r="F3448" s="119"/>
      <c r="G3448" s="119" t="s">
        <v>192</v>
      </c>
      <c r="H3448" s="119">
        <v>4</v>
      </c>
      <c r="I3448" s="119" t="s">
        <v>987</v>
      </c>
      <c r="J3448" s="119">
        <v>2020</v>
      </c>
      <c r="K3448" s="120">
        <v>0.9</v>
      </c>
    </row>
    <row r="3449" spans="1:11" x14ac:dyDescent="0.25">
      <c r="A3449" s="119" t="s">
        <v>1498</v>
      </c>
      <c r="B3449" s="119" t="s">
        <v>1499</v>
      </c>
      <c r="C3449" s="119" t="s">
        <v>195</v>
      </c>
      <c r="D3449" s="119" t="s">
        <v>1416</v>
      </c>
      <c r="E3449" s="119" t="s">
        <v>1222</v>
      </c>
      <c r="F3449" s="119"/>
      <c r="G3449" s="119" t="s">
        <v>192</v>
      </c>
      <c r="H3449" s="119">
        <v>4</v>
      </c>
      <c r="I3449" s="119" t="s">
        <v>987</v>
      </c>
      <c r="J3449" s="119">
        <v>2050</v>
      </c>
      <c r="K3449" s="120">
        <v>0.9</v>
      </c>
    </row>
    <row r="3450" spans="1:11" x14ac:dyDescent="0.25">
      <c r="A3450" s="119" t="s">
        <v>1498</v>
      </c>
      <c r="B3450" s="119" t="s">
        <v>1499</v>
      </c>
      <c r="C3450" s="119" t="s">
        <v>195</v>
      </c>
      <c r="D3450" s="119" t="s">
        <v>1416</v>
      </c>
      <c r="E3450" s="119" t="s">
        <v>1222</v>
      </c>
      <c r="F3450" s="119"/>
      <c r="G3450" s="119" t="s">
        <v>192</v>
      </c>
      <c r="H3450" s="119">
        <v>4</v>
      </c>
      <c r="I3450" s="119" t="s">
        <v>988</v>
      </c>
      <c r="J3450" s="119">
        <v>2020</v>
      </c>
      <c r="K3450" s="120">
        <v>1.1000000000000001</v>
      </c>
    </row>
    <row r="3451" spans="1:11" x14ac:dyDescent="0.25">
      <c r="A3451" s="119" t="s">
        <v>1498</v>
      </c>
      <c r="B3451" s="119" t="s">
        <v>1499</v>
      </c>
      <c r="C3451" s="119" t="s">
        <v>195</v>
      </c>
      <c r="D3451" s="119" t="s">
        <v>1416</v>
      </c>
      <c r="E3451" s="119" t="s">
        <v>1222</v>
      </c>
      <c r="F3451" s="119"/>
      <c r="G3451" s="119" t="s">
        <v>192</v>
      </c>
      <c r="H3451" s="119">
        <v>4</v>
      </c>
      <c r="I3451" s="119" t="s">
        <v>988</v>
      </c>
      <c r="J3451" s="119">
        <v>2050</v>
      </c>
      <c r="K3451" s="120">
        <v>1.1000000000000001</v>
      </c>
    </row>
    <row r="3452" spans="1:11" x14ac:dyDescent="0.25">
      <c r="A3452" s="119" t="s">
        <v>1498</v>
      </c>
      <c r="B3452" s="119" t="s">
        <v>1499</v>
      </c>
      <c r="C3452" s="119" t="s">
        <v>195</v>
      </c>
      <c r="D3452" s="119" t="s">
        <v>1416</v>
      </c>
      <c r="E3452" s="119" t="s">
        <v>1222</v>
      </c>
      <c r="F3452" s="119"/>
      <c r="G3452" s="119" t="s">
        <v>192</v>
      </c>
      <c r="H3452" s="119">
        <v>4</v>
      </c>
      <c r="I3452" s="119" t="s">
        <v>194</v>
      </c>
      <c r="J3452" s="119">
        <v>2015</v>
      </c>
      <c r="K3452" s="120" t="s">
        <v>1417</v>
      </c>
    </row>
    <row r="3453" spans="1:11" x14ac:dyDescent="0.25">
      <c r="A3453" s="119" t="s">
        <v>1498</v>
      </c>
      <c r="B3453" s="119" t="s">
        <v>1499</v>
      </c>
      <c r="C3453" s="119" t="s">
        <v>195</v>
      </c>
      <c r="D3453" s="119" t="s">
        <v>1416</v>
      </c>
      <c r="E3453" s="119" t="s">
        <v>1222</v>
      </c>
      <c r="F3453" s="119"/>
      <c r="G3453" s="119" t="s">
        <v>192</v>
      </c>
      <c r="H3453" s="119">
        <v>4</v>
      </c>
      <c r="I3453" s="119" t="s">
        <v>194</v>
      </c>
      <c r="J3453" s="119">
        <v>2020</v>
      </c>
      <c r="K3453" s="120">
        <v>0.82</v>
      </c>
    </row>
    <row r="3454" spans="1:11" x14ac:dyDescent="0.25">
      <c r="A3454" s="119" t="s">
        <v>1498</v>
      </c>
      <c r="B3454" s="119" t="s">
        <v>1499</v>
      </c>
      <c r="C3454" s="119" t="s">
        <v>195</v>
      </c>
      <c r="D3454" s="119" t="s">
        <v>1416</v>
      </c>
      <c r="E3454" s="119" t="s">
        <v>1222</v>
      </c>
      <c r="F3454" s="119"/>
      <c r="G3454" s="119" t="s">
        <v>192</v>
      </c>
      <c r="H3454" s="119">
        <v>4</v>
      </c>
      <c r="I3454" s="119" t="s">
        <v>194</v>
      </c>
      <c r="J3454" s="119">
        <v>2030</v>
      </c>
      <c r="K3454" s="120">
        <v>0.82</v>
      </c>
    </row>
    <row r="3455" spans="1:11" x14ac:dyDescent="0.25">
      <c r="A3455" s="119" t="s">
        <v>1498</v>
      </c>
      <c r="B3455" s="119" t="s">
        <v>1499</v>
      </c>
      <c r="C3455" s="119" t="s">
        <v>195</v>
      </c>
      <c r="D3455" s="119" t="s">
        <v>1416</v>
      </c>
      <c r="E3455" s="119" t="s">
        <v>1222</v>
      </c>
      <c r="F3455" s="119"/>
      <c r="G3455" s="119" t="s">
        <v>192</v>
      </c>
      <c r="H3455" s="119">
        <v>4</v>
      </c>
      <c r="I3455" s="119" t="s">
        <v>194</v>
      </c>
      <c r="J3455" s="119">
        <v>2040</v>
      </c>
      <c r="K3455" s="120">
        <v>0.82</v>
      </c>
    </row>
    <row r="3456" spans="1:11" x14ac:dyDescent="0.25">
      <c r="A3456" s="119" t="s">
        <v>1498</v>
      </c>
      <c r="B3456" s="119" t="s">
        <v>1499</v>
      </c>
      <c r="C3456" s="119" t="s">
        <v>195</v>
      </c>
      <c r="D3456" s="119" t="s">
        <v>1416</v>
      </c>
      <c r="E3456" s="119" t="s">
        <v>1222</v>
      </c>
      <c r="F3456" s="119"/>
      <c r="G3456" s="119" t="s">
        <v>192</v>
      </c>
      <c r="H3456" s="119">
        <v>4</v>
      </c>
      <c r="I3456" s="119" t="s">
        <v>194</v>
      </c>
      <c r="J3456" s="119">
        <v>2050</v>
      </c>
      <c r="K3456" s="120">
        <v>0.82</v>
      </c>
    </row>
    <row r="3457" spans="1:11" x14ac:dyDescent="0.25">
      <c r="A3457" s="119" t="s">
        <v>1498</v>
      </c>
      <c r="B3457" s="119" t="s">
        <v>1499</v>
      </c>
      <c r="C3457" s="119" t="s">
        <v>195</v>
      </c>
      <c r="D3457" s="119" t="s">
        <v>1500</v>
      </c>
      <c r="E3457" s="119" t="s">
        <v>1222</v>
      </c>
      <c r="F3457" s="119"/>
      <c r="G3457" s="119" t="s">
        <v>192</v>
      </c>
      <c r="H3457" s="119">
        <v>4</v>
      </c>
      <c r="I3457" s="119" t="s">
        <v>987</v>
      </c>
      <c r="J3457" s="119">
        <v>2020</v>
      </c>
      <c r="K3457" s="120">
        <v>0.9</v>
      </c>
    </row>
    <row r="3458" spans="1:11" x14ac:dyDescent="0.25">
      <c r="A3458" s="119" t="s">
        <v>1498</v>
      </c>
      <c r="B3458" s="119" t="s">
        <v>1499</v>
      </c>
      <c r="C3458" s="119" t="s">
        <v>195</v>
      </c>
      <c r="D3458" s="119" t="s">
        <v>1500</v>
      </c>
      <c r="E3458" s="119" t="s">
        <v>1222</v>
      </c>
      <c r="F3458" s="119"/>
      <c r="G3458" s="119" t="s">
        <v>192</v>
      </c>
      <c r="H3458" s="119">
        <v>4</v>
      </c>
      <c r="I3458" s="119" t="s">
        <v>987</v>
      </c>
      <c r="J3458" s="119">
        <v>2050</v>
      </c>
      <c r="K3458" s="120">
        <v>0.9</v>
      </c>
    </row>
    <row r="3459" spans="1:11" x14ac:dyDescent="0.25">
      <c r="A3459" s="119" t="s">
        <v>1498</v>
      </c>
      <c r="B3459" s="119" t="s">
        <v>1499</v>
      </c>
      <c r="C3459" s="119" t="s">
        <v>195</v>
      </c>
      <c r="D3459" s="119" t="s">
        <v>1500</v>
      </c>
      <c r="E3459" s="119" t="s">
        <v>1222</v>
      </c>
      <c r="F3459" s="119"/>
      <c r="G3459" s="119" t="s">
        <v>192</v>
      </c>
      <c r="H3459" s="119">
        <v>4</v>
      </c>
      <c r="I3459" s="119" t="s">
        <v>988</v>
      </c>
      <c r="J3459" s="119">
        <v>2020</v>
      </c>
      <c r="K3459" s="120">
        <v>1.1000000000000001</v>
      </c>
    </row>
    <row r="3460" spans="1:11" x14ac:dyDescent="0.25">
      <c r="A3460" s="119" t="s">
        <v>1498</v>
      </c>
      <c r="B3460" s="119" t="s">
        <v>1499</v>
      </c>
      <c r="C3460" s="119" t="s">
        <v>195</v>
      </c>
      <c r="D3460" s="119" t="s">
        <v>1500</v>
      </c>
      <c r="E3460" s="119" t="s">
        <v>1222</v>
      </c>
      <c r="F3460" s="119"/>
      <c r="G3460" s="119" t="s">
        <v>192</v>
      </c>
      <c r="H3460" s="119">
        <v>4</v>
      </c>
      <c r="I3460" s="119" t="s">
        <v>988</v>
      </c>
      <c r="J3460" s="119">
        <v>2050</v>
      </c>
      <c r="K3460" s="120">
        <v>1.1000000000000001</v>
      </c>
    </row>
    <row r="3461" spans="1:11" x14ac:dyDescent="0.25">
      <c r="A3461" s="119" t="s">
        <v>1498</v>
      </c>
      <c r="B3461" s="119" t="s">
        <v>1499</v>
      </c>
      <c r="C3461" s="119" t="s">
        <v>195</v>
      </c>
      <c r="D3461" s="119" t="s">
        <v>1500</v>
      </c>
      <c r="E3461" s="119" t="s">
        <v>1222</v>
      </c>
      <c r="F3461" s="119"/>
      <c r="G3461" s="119" t="s">
        <v>192</v>
      </c>
      <c r="H3461" s="119">
        <v>4</v>
      </c>
      <c r="I3461" s="119" t="s">
        <v>194</v>
      </c>
      <c r="J3461" s="119">
        <v>2015</v>
      </c>
      <c r="K3461" s="120" t="s">
        <v>1417</v>
      </c>
    </row>
    <row r="3462" spans="1:11" x14ac:dyDescent="0.25">
      <c r="A3462" s="119" t="s">
        <v>1498</v>
      </c>
      <c r="B3462" s="119" t="s">
        <v>1499</v>
      </c>
      <c r="C3462" s="119" t="s">
        <v>195</v>
      </c>
      <c r="D3462" s="119" t="s">
        <v>1500</v>
      </c>
      <c r="E3462" s="119" t="s">
        <v>1222</v>
      </c>
      <c r="F3462" s="119"/>
      <c r="G3462" s="119" t="s">
        <v>192</v>
      </c>
      <c r="H3462" s="119">
        <v>4</v>
      </c>
      <c r="I3462" s="119" t="s">
        <v>194</v>
      </c>
      <c r="J3462" s="119">
        <v>2020</v>
      </c>
      <c r="K3462" s="120">
        <v>0</v>
      </c>
    </row>
    <row r="3463" spans="1:11" x14ac:dyDescent="0.25">
      <c r="A3463" s="119" t="s">
        <v>1498</v>
      </c>
      <c r="B3463" s="119" t="s">
        <v>1499</v>
      </c>
      <c r="C3463" s="119" t="s">
        <v>195</v>
      </c>
      <c r="D3463" s="119" t="s">
        <v>1500</v>
      </c>
      <c r="E3463" s="119" t="s">
        <v>1222</v>
      </c>
      <c r="F3463" s="119"/>
      <c r="G3463" s="119" t="s">
        <v>192</v>
      </c>
      <c r="H3463" s="119">
        <v>4</v>
      </c>
      <c r="I3463" s="119" t="s">
        <v>194</v>
      </c>
      <c r="J3463" s="119">
        <v>2030</v>
      </c>
      <c r="K3463" s="120">
        <v>0</v>
      </c>
    </row>
    <row r="3464" spans="1:11" x14ac:dyDescent="0.25">
      <c r="A3464" s="119" t="s">
        <v>1498</v>
      </c>
      <c r="B3464" s="119" t="s">
        <v>1499</v>
      </c>
      <c r="C3464" s="119" t="s">
        <v>195</v>
      </c>
      <c r="D3464" s="119" t="s">
        <v>1500</v>
      </c>
      <c r="E3464" s="119" t="s">
        <v>1222</v>
      </c>
      <c r="F3464" s="119"/>
      <c r="G3464" s="119" t="s">
        <v>192</v>
      </c>
      <c r="H3464" s="119">
        <v>4</v>
      </c>
      <c r="I3464" s="119" t="s">
        <v>194</v>
      </c>
      <c r="J3464" s="119">
        <v>2040</v>
      </c>
      <c r="K3464" s="120">
        <v>0</v>
      </c>
    </row>
    <row r="3465" spans="1:11" x14ac:dyDescent="0.25">
      <c r="A3465" s="119" t="s">
        <v>1498</v>
      </c>
      <c r="B3465" s="119" t="s">
        <v>1499</v>
      </c>
      <c r="C3465" s="119" t="s">
        <v>195</v>
      </c>
      <c r="D3465" s="119" t="s">
        <v>1500</v>
      </c>
      <c r="E3465" s="119" t="s">
        <v>1222</v>
      </c>
      <c r="F3465" s="119"/>
      <c r="G3465" s="119" t="s">
        <v>192</v>
      </c>
      <c r="H3465" s="119">
        <v>4</v>
      </c>
      <c r="I3465" s="119" t="s">
        <v>194</v>
      </c>
      <c r="J3465" s="119">
        <v>2050</v>
      </c>
      <c r="K3465" s="120">
        <v>0</v>
      </c>
    </row>
    <row r="3466" spans="1:11" x14ac:dyDescent="0.25">
      <c r="A3466" s="119" t="s">
        <v>1498</v>
      </c>
      <c r="B3466" s="119" t="s">
        <v>1499</v>
      </c>
      <c r="C3466" s="119" t="s">
        <v>195</v>
      </c>
      <c r="D3466" s="119" t="s">
        <v>200</v>
      </c>
      <c r="E3466" s="119" t="s">
        <v>202</v>
      </c>
      <c r="F3466" s="119"/>
      <c r="G3466" s="119"/>
      <c r="H3466" s="119"/>
      <c r="I3466" s="119" t="s">
        <v>194</v>
      </c>
      <c r="J3466" s="119">
        <v>2015</v>
      </c>
      <c r="K3466" s="120">
        <v>2</v>
      </c>
    </row>
    <row r="3467" spans="1:11" x14ac:dyDescent="0.25">
      <c r="A3467" s="119" t="s">
        <v>1498</v>
      </c>
      <c r="B3467" s="119" t="s">
        <v>1499</v>
      </c>
      <c r="C3467" s="119" t="s">
        <v>195</v>
      </c>
      <c r="D3467" s="119" t="s">
        <v>200</v>
      </c>
      <c r="E3467" s="119" t="s">
        <v>202</v>
      </c>
      <c r="F3467" s="119"/>
      <c r="G3467" s="119"/>
      <c r="H3467" s="119"/>
      <c r="I3467" s="119" t="s">
        <v>194</v>
      </c>
      <c r="J3467" s="119">
        <v>2020</v>
      </c>
      <c r="K3467" s="120">
        <v>2</v>
      </c>
    </row>
    <row r="3468" spans="1:11" x14ac:dyDescent="0.25">
      <c r="A3468" s="119" t="s">
        <v>1498</v>
      </c>
      <c r="B3468" s="119" t="s">
        <v>1499</v>
      </c>
      <c r="C3468" s="119" t="s">
        <v>195</v>
      </c>
      <c r="D3468" s="119" t="s">
        <v>200</v>
      </c>
      <c r="E3468" s="119" t="s">
        <v>202</v>
      </c>
      <c r="F3468" s="119"/>
      <c r="G3468" s="119"/>
      <c r="H3468" s="119"/>
      <c r="I3468" s="119" t="s">
        <v>194</v>
      </c>
      <c r="J3468" s="119">
        <v>2030</v>
      </c>
      <c r="K3468" s="120">
        <v>2</v>
      </c>
    </row>
    <row r="3469" spans="1:11" x14ac:dyDescent="0.25">
      <c r="A3469" s="119" t="s">
        <v>1498</v>
      </c>
      <c r="B3469" s="119" t="s">
        <v>1499</v>
      </c>
      <c r="C3469" s="119" t="s">
        <v>195</v>
      </c>
      <c r="D3469" s="119" t="s">
        <v>200</v>
      </c>
      <c r="E3469" s="119" t="s">
        <v>202</v>
      </c>
      <c r="F3469" s="119"/>
      <c r="G3469" s="119"/>
      <c r="H3469" s="119"/>
      <c r="I3469" s="119" t="s">
        <v>194</v>
      </c>
      <c r="J3469" s="119">
        <v>2040</v>
      </c>
      <c r="K3469" s="120">
        <v>2</v>
      </c>
    </row>
    <row r="3470" spans="1:11" x14ac:dyDescent="0.25">
      <c r="A3470" s="119" t="s">
        <v>1498</v>
      </c>
      <c r="B3470" s="119" t="s">
        <v>1499</v>
      </c>
      <c r="C3470" s="119" t="s">
        <v>195</v>
      </c>
      <c r="D3470" s="119" t="s">
        <v>200</v>
      </c>
      <c r="E3470" s="119" t="s">
        <v>202</v>
      </c>
      <c r="F3470" s="119"/>
      <c r="G3470" s="119"/>
      <c r="H3470" s="119"/>
      <c r="I3470" s="119" t="s">
        <v>194</v>
      </c>
      <c r="J3470" s="119">
        <v>2050</v>
      </c>
      <c r="K3470" s="120">
        <v>2</v>
      </c>
    </row>
    <row r="3471" spans="1:11" x14ac:dyDescent="0.25">
      <c r="A3471" s="119" t="s">
        <v>1498</v>
      </c>
      <c r="B3471" s="119" t="s">
        <v>1499</v>
      </c>
      <c r="C3471" s="119" t="s">
        <v>195</v>
      </c>
      <c r="D3471" s="119" t="s">
        <v>1319</v>
      </c>
      <c r="E3471" s="119" t="s">
        <v>1222</v>
      </c>
      <c r="F3471" s="119"/>
      <c r="G3471" s="119" t="s">
        <v>192</v>
      </c>
      <c r="H3471" s="119">
        <v>4</v>
      </c>
      <c r="I3471" s="119" t="s">
        <v>987</v>
      </c>
      <c r="J3471" s="119">
        <v>2020</v>
      </c>
      <c r="K3471" s="120">
        <v>0.75</v>
      </c>
    </row>
    <row r="3472" spans="1:11" x14ac:dyDescent="0.25">
      <c r="A3472" s="119" t="s">
        <v>1498</v>
      </c>
      <c r="B3472" s="119" t="s">
        <v>1499</v>
      </c>
      <c r="C3472" s="119" t="s">
        <v>195</v>
      </c>
      <c r="D3472" s="119" t="s">
        <v>1319</v>
      </c>
      <c r="E3472" s="119" t="s">
        <v>1222</v>
      </c>
      <c r="F3472" s="119"/>
      <c r="G3472" s="119" t="s">
        <v>192</v>
      </c>
      <c r="H3472" s="119">
        <v>4</v>
      </c>
      <c r="I3472" s="119" t="s">
        <v>987</v>
      </c>
      <c r="J3472" s="119">
        <v>2050</v>
      </c>
      <c r="K3472" s="120">
        <v>0.75</v>
      </c>
    </row>
    <row r="3473" spans="1:11" x14ac:dyDescent="0.25">
      <c r="A3473" s="119" t="s">
        <v>1498</v>
      </c>
      <c r="B3473" s="119" t="s">
        <v>1499</v>
      </c>
      <c r="C3473" s="119" t="s">
        <v>195</v>
      </c>
      <c r="D3473" s="119" t="s">
        <v>1319</v>
      </c>
      <c r="E3473" s="119" t="s">
        <v>1222</v>
      </c>
      <c r="F3473" s="119"/>
      <c r="G3473" s="119" t="s">
        <v>192</v>
      </c>
      <c r="H3473" s="119">
        <v>4</v>
      </c>
      <c r="I3473" s="119" t="s">
        <v>988</v>
      </c>
      <c r="J3473" s="119">
        <v>2020</v>
      </c>
      <c r="K3473" s="120">
        <v>1.25</v>
      </c>
    </row>
    <row r="3474" spans="1:11" x14ac:dyDescent="0.25">
      <c r="A3474" s="119" t="s">
        <v>1498</v>
      </c>
      <c r="B3474" s="119" t="s">
        <v>1499</v>
      </c>
      <c r="C3474" s="119" t="s">
        <v>195</v>
      </c>
      <c r="D3474" s="119" t="s">
        <v>1319</v>
      </c>
      <c r="E3474" s="119" t="s">
        <v>1222</v>
      </c>
      <c r="F3474" s="119"/>
      <c r="G3474" s="119" t="s">
        <v>192</v>
      </c>
      <c r="H3474" s="119">
        <v>4</v>
      </c>
      <c r="I3474" s="119" t="s">
        <v>988</v>
      </c>
      <c r="J3474" s="119">
        <v>2050</v>
      </c>
      <c r="K3474" s="120">
        <v>1.25</v>
      </c>
    </row>
    <row r="3475" spans="1:11" x14ac:dyDescent="0.25">
      <c r="A3475" s="119" t="s">
        <v>1498</v>
      </c>
      <c r="B3475" s="119" t="s">
        <v>1499</v>
      </c>
      <c r="C3475" s="119" t="s">
        <v>195</v>
      </c>
      <c r="D3475" s="119" t="s">
        <v>1319</v>
      </c>
      <c r="E3475" s="119" t="s">
        <v>1222</v>
      </c>
      <c r="F3475" s="119"/>
      <c r="G3475" s="119" t="s">
        <v>192</v>
      </c>
      <c r="H3475" s="119">
        <v>4</v>
      </c>
      <c r="I3475" s="119" t="s">
        <v>194</v>
      </c>
      <c r="J3475" s="119">
        <v>2015</v>
      </c>
      <c r="K3475" s="120" t="s">
        <v>1417</v>
      </c>
    </row>
    <row r="3476" spans="1:11" x14ac:dyDescent="0.25">
      <c r="A3476" s="119" t="s">
        <v>1498</v>
      </c>
      <c r="B3476" s="119" t="s">
        <v>1499</v>
      </c>
      <c r="C3476" s="119" t="s">
        <v>195</v>
      </c>
      <c r="D3476" s="119" t="s">
        <v>1319</v>
      </c>
      <c r="E3476" s="119" t="s">
        <v>1222</v>
      </c>
      <c r="F3476" s="119"/>
      <c r="G3476" s="119" t="s">
        <v>192</v>
      </c>
      <c r="H3476" s="119">
        <v>4</v>
      </c>
      <c r="I3476" s="119" t="s">
        <v>194</v>
      </c>
      <c r="J3476" s="119">
        <v>2020</v>
      </c>
      <c r="K3476" s="120">
        <v>0.05</v>
      </c>
    </row>
    <row r="3477" spans="1:11" x14ac:dyDescent="0.25">
      <c r="A3477" s="119" t="s">
        <v>1498</v>
      </c>
      <c r="B3477" s="119" t="s">
        <v>1499</v>
      </c>
      <c r="C3477" s="119" t="s">
        <v>195</v>
      </c>
      <c r="D3477" s="119" t="s">
        <v>1319</v>
      </c>
      <c r="E3477" s="119" t="s">
        <v>1222</v>
      </c>
      <c r="F3477" s="119"/>
      <c r="G3477" s="119" t="s">
        <v>192</v>
      </c>
      <c r="H3477" s="119">
        <v>4</v>
      </c>
      <c r="I3477" s="119" t="s">
        <v>194</v>
      </c>
      <c r="J3477" s="119">
        <v>2030</v>
      </c>
      <c r="K3477" s="120">
        <v>0.05</v>
      </c>
    </row>
    <row r="3478" spans="1:11" x14ac:dyDescent="0.25">
      <c r="A3478" s="119" t="s">
        <v>1498</v>
      </c>
      <c r="B3478" s="119" t="s">
        <v>1499</v>
      </c>
      <c r="C3478" s="119" t="s">
        <v>195</v>
      </c>
      <c r="D3478" s="119" t="s">
        <v>1319</v>
      </c>
      <c r="E3478" s="119" t="s">
        <v>1222</v>
      </c>
      <c r="F3478" s="119"/>
      <c r="G3478" s="119" t="s">
        <v>192</v>
      </c>
      <c r="H3478" s="119">
        <v>4</v>
      </c>
      <c r="I3478" s="119" t="s">
        <v>194</v>
      </c>
      <c r="J3478" s="119">
        <v>2040</v>
      </c>
      <c r="K3478" s="120">
        <v>0.05</v>
      </c>
    </row>
    <row r="3479" spans="1:11" x14ac:dyDescent="0.25">
      <c r="A3479" s="119" t="s">
        <v>1498</v>
      </c>
      <c r="B3479" s="119" t="s">
        <v>1499</v>
      </c>
      <c r="C3479" s="119" t="s">
        <v>195</v>
      </c>
      <c r="D3479" s="119" t="s">
        <v>1319</v>
      </c>
      <c r="E3479" s="119" t="s">
        <v>1222</v>
      </c>
      <c r="F3479" s="119"/>
      <c r="G3479" s="119" t="s">
        <v>192</v>
      </c>
      <c r="H3479" s="119">
        <v>4</v>
      </c>
      <c r="I3479" s="119" t="s">
        <v>194</v>
      </c>
      <c r="J3479" s="119">
        <v>2050</v>
      </c>
      <c r="K3479" s="120">
        <v>0.05</v>
      </c>
    </row>
    <row r="3480" spans="1:11" x14ac:dyDescent="0.25">
      <c r="A3480" s="119" t="s">
        <v>1498</v>
      </c>
      <c r="B3480" s="119" t="s">
        <v>1499</v>
      </c>
      <c r="C3480" s="119" t="s">
        <v>195</v>
      </c>
      <c r="D3480" s="119" t="s">
        <v>1402</v>
      </c>
      <c r="E3480" s="119" t="s">
        <v>1222</v>
      </c>
      <c r="F3480" s="119"/>
      <c r="G3480" s="119" t="s">
        <v>192</v>
      </c>
      <c r="H3480" s="119">
        <v>4</v>
      </c>
      <c r="I3480" s="119" t="s">
        <v>987</v>
      </c>
      <c r="J3480" s="119">
        <v>2020</v>
      </c>
      <c r="K3480" s="120">
        <v>0.9</v>
      </c>
    </row>
    <row r="3481" spans="1:11" x14ac:dyDescent="0.25">
      <c r="A3481" s="119" t="s">
        <v>1498</v>
      </c>
      <c r="B3481" s="119" t="s">
        <v>1499</v>
      </c>
      <c r="C3481" s="119" t="s">
        <v>195</v>
      </c>
      <c r="D3481" s="119" t="s">
        <v>1402</v>
      </c>
      <c r="E3481" s="119" t="s">
        <v>1222</v>
      </c>
      <c r="F3481" s="119"/>
      <c r="G3481" s="119" t="s">
        <v>192</v>
      </c>
      <c r="H3481" s="119">
        <v>4</v>
      </c>
      <c r="I3481" s="119" t="s">
        <v>987</v>
      </c>
      <c r="J3481" s="119">
        <v>2050</v>
      </c>
      <c r="K3481" s="120">
        <v>0.9</v>
      </c>
    </row>
    <row r="3482" spans="1:11" x14ac:dyDescent="0.25">
      <c r="A3482" s="119" t="s">
        <v>1498</v>
      </c>
      <c r="B3482" s="119" t="s">
        <v>1499</v>
      </c>
      <c r="C3482" s="119" t="s">
        <v>195</v>
      </c>
      <c r="D3482" s="119" t="s">
        <v>1402</v>
      </c>
      <c r="E3482" s="119" t="s">
        <v>1222</v>
      </c>
      <c r="F3482" s="119"/>
      <c r="G3482" s="119" t="s">
        <v>192</v>
      </c>
      <c r="H3482" s="119">
        <v>4</v>
      </c>
      <c r="I3482" s="119" t="s">
        <v>988</v>
      </c>
      <c r="J3482" s="119">
        <v>2020</v>
      </c>
      <c r="K3482" s="120">
        <v>1.5</v>
      </c>
    </row>
    <row r="3483" spans="1:11" x14ac:dyDescent="0.25">
      <c r="A3483" s="119" t="s">
        <v>1498</v>
      </c>
      <c r="B3483" s="119" t="s">
        <v>1499</v>
      </c>
      <c r="C3483" s="119" t="s">
        <v>195</v>
      </c>
      <c r="D3483" s="119" t="s">
        <v>1402</v>
      </c>
      <c r="E3483" s="119" t="s">
        <v>1222</v>
      </c>
      <c r="F3483" s="119"/>
      <c r="G3483" s="119" t="s">
        <v>192</v>
      </c>
      <c r="H3483" s="119">
        <v>4</v>
      </c>
      <c r="I3483" s="119" t="s">
        <v>988</v>
      </c>
      <c r="J3483" s="119">
        <v>2050</v>
      </c>
      <c r="K3483" s="120">
        <v>1.25</v>
      </c>
    </row>
    <row r="3484" spans="1:11" x14ac:dyDescent="0.25">
      <c r="A3484" s="119" t="s">
        <v>1498</v>
      </c>
      <c r="B3484" s="119" t="s">
        <v>1499</v>
      </c>
      <c r="C3484" s="119" t="s">
        <v>195</v>
      </c>
      <c r="D3484" s="119" t="s">
        <v>1402</v>
      </c>
      <c r="E3484" s="119" t="s">
        <v>1222</v>
      </c>
      <c r="F3484" s="119"/>
      <c r="G3484" s="119" t="s">
        <v>192</v>
      </c>
      <c r="H3484" s="119">
        <v>4</v>
      </c>
      <c r="I3484" s="119" t="s">
        <v>194</v>
      </c>
      <c r="J3484" s="119">
        <v>2015</v>
      </c>
      <c r="K3484" s="120" t="s">
        <v>1417</v>
      </c>
    </row>
    <row r="3485" spans="1:11" x14ac:dyDescent="0.25">
      <c r="A3485" s="119" t="s">
        <v>1498</v>
      </c>
      <c r="B3485" s="119" t="s">
        <v>1499</v>
      </c>
      <c r="C3485" s="119" t="s">
        <v>195</v>
      </c>
      <c r="D3485" s="119" t="s">
        <v>1402</v>
      </c>
      <c r="E3485" s="119" t="s">
        <v>1222</v>
      </c>
      <c r="F3485" s="119"/>
      <c r="G3485" s="119" t="s">
        <v>192</v>
      </c>
      <c r="H3485" s="119">
        <v>4</v>
      </c>
      <c r="I3485" s="119" t="s">
        <v>194</v>
      </c>
      <c r="J3485" s="119">
        <v>2020</v>
      </c>
      <c r="K3485" s="120">
        <v>0.95</v>
      </c>
    </row>
    <row r="3486" spans="1:11" x14ac:dyDescent="0.25">
      <c r="A3486" s="119" t="s">
        <v>1498</v>
      </c>
      <c r="B3486" s="119" t="s">
        <v>1499</v>
      </c>
      <c r="C3486" s="119" t="s">
        <v>195</v>
      </c>
      <c r="D3486" s="119" t="s">
        <v>1402</v>
      </c>
      <c r="E3486" s="119" t="s">
        <v>1222</v>
      </c>
      <c r="F3486" s="119"/>
      <c r="G3486" s="119" t="s">
        <v>192</v>
      </c>
      <c r="H3486" s="119">
        <v>4</v>
      </c>
      <c r="I3486" s="119" t="s">
        <v>194</v>
      </c>
      <c r="J3486" s="119">
        <v>2030</v>
      </c>
      <c r="K3486" s="120">
        <v>0.95</v>
      </c>
    </row>
    <row r="3487" spans="1:11" x14ac:dyDescent="0.25">
      <c r="A3487" s="119" t="s">
        <v>1498</v>
      </c>
      <c r="B3487" s="119" t="s">
        <v>1499</v>
      </c>
      <c r="C3487" s="119" t="s">
        <v>195</v>
      </c>
      <c r="D3487" s="119" t="s">
        <v>1402</v>
      </c>
      <c r="E3487" s="119" t="s">
        <v>1222</v>
      </c>
      <c r="F3487" s="119"/>
      <c r="G3487" s="119" t="s">
        <v>192</v>
      </c>
      <c r="H3487" s="119">
        <v>4</v>
      </c>
      <c r="I3487" s="119" t="s">
        <v>194</v>
      </c>
      <c r="J3487" s="119">
        <v>2040</v>
      </c>
      <c r="K3487" s="120">
        <v>0.95</v>
      </c>
    </row>
    <row r="3488" spans="1:11" x14ac:dyDescent="0.25">
      <c r="A3488" s="119" t="s">
        <v>1498</v>
      </c>
      <c r="B3488" s="119" t="s">
        <v>1499</v>
      </c>
      <c r="C3488" s="119" t="s">
        <v>195</v>
      </c>
      <c r="D3488" s="119" t="s">
        <v>1402</v>
      </c>
      <c r="E3488" s="119" t="s">
        <v>1222</v>
      </c>
      <c r="F3488" s="119"/>
      <c r="G3488" s="119" t="s">
        <v>192</v>
      </c>
      <c r="H3488" s="119">
        <v>4</v>
      </c>
      <c r="I3488" s="119" t="s">
        <v>194</v>
      </c>
      <c r="J3488" s="119">
        <v>2050</v>
      </c>
      <c r="K3488" s="120">
        <v>0.95</v>
      </c>
    </row>
    <row r="3489" spans="1:11" x14ac:dyDescent="0.25">
      <c r="A3489" s="119" t="s">
        <v>1498</v>
      </c>
      <c r="B3489" s="119" t="s">
        <v>1499</v>
      </c>
      <c r="C3489" s="119" t="s">
        <v>195</v>
      </c>
      <c r="D3489" s="119" t="s">
        <v>1086</v>
      </c>
      <c r="E3489" s="119" t="s">
        <v>1074</v>
      </c>
      <c r="F3489" s="119"/>
      <c r="G3489" s="119"/>
      <c r="H3489" s="119"/>
      <c r="I3489" s="119" t="s">
        <v>194</v>
      </c>
      <c r="J3489" s="119">
        <v>2015</v>
      </c>
      <c r="K3489" s="120" t="s">
        <v>1417</v>
      </c>
    </row>
    <row r="3490" spans="1:11" x14ac:dyDescent="0.25">
      <c r="A3490" s="119" t="s">
        <v>1498</v>
      </c>
      <c r="B3490" s="119" t="s">
        <v>1499</v>
      </c>
      <c r="C3490" s="119" t="s">
        <v>195</v>
      </c>
      <c r="D3490" s="119" t="s">
        <v>1086</v>
      </c>
      <c r="E3490" s="119" t="s">
        <v>1074</v>
      </c>
      <c r="F3490" s="119"/>
      <c r="G3490" s="119"/>
      <c r="H3490" s="119"/>
      <c r="I3490" s="119" t="s">
        <v>194</v>
      </c>
      <c r="J3490" s="119">
        <v>2020</v>
      </c>
      <c r="K3490" s="120">
        <v>4</v>
      </c>
    </row>
    <row r="3491" spans="1:11" x14ac:dyDescent="0.25">
      <c r="A3491" s="119" t="s">
        <v>1498</v>
      </c>
      <c r="B3491" s="119" t="s">
        <v>1499</v>
      </c>
      <c r="C3491" s="119" t="s">
        <v>195</v>
      </c>
      <c r="D3491" s="119" t="s">
        <v>1086</v>
      </c>
      <c r="E3491" s="119" t="s">
        <v>1074</v>
      </c>
      <c r="F3491" s="119"/>
      <c r="G3491" s="119"/>
      <c r="H3491" s="119"/>
      <c r="I3491" s="119" t="s">
        <v>194</v>
      </c>
      <c r="J3491" s="119">
        <v>2030</v>
      </c>
      <c r="K3491" s="120">
        <v>0</v>
      </c>
    </row>
    <row r="3492" spans="1:11" x14ac:dyDescent="0.25">
      <c r="A3492" s="119" t="s">
        <v>1498</v>
      </c>
      <c r="B3492" s="119" t="s">
        <v>1499</v>
      </c>
      <c r="C3492" s="119" t="s">
        <v>195</v>
      </c>
      <c r="D3492" s="119" t="s">
        <v>1086</v>
      </c>
      <c r="E3492" s="119" t="s">
        <v>1074</v>
      </c>
      <c r="F3492" s="119"/>
      <c r="G3492" s="119"/>
      <c r="H3492" s="119"/>
      <c r="I3492" s="119" t="s">
        <v>194</v>
      </c>
      <c r="J3492" s="119">
        <v>2040</v>
      </c>
      <c r="K3492" s="120">
        <v>0</v>
      </c>
    </row>
    <row r="3493" spans="1:11" x14ac:dyDescent="0.25">
      <c r="A3493" s="119" t="s">
        <v>1498</v>
      </c>
      <c r="B3493" s="119" t="s">
        <v>1499</v>
      </c>
      <c r="C3493" s="119" t="s">
        <v>195</v>
      </c>
      <c r="D3493" s="119" t="s">
        <v>1086</v>
      </c>
      <c r="E3493" s="119" t="s">
        <v>1074</v>
      </c>
      <c r="F3493" s="119"/>
      <c r="G3493" s="119"/>
      <c r="H3493" s="119"/>
      <c r="I3493" s="119" t="s">
        <v>194</v>
      </c>
      <c r="J3493" s="119">
        <v>2050</v>
      </c>
      <c r="K3493" s="120">
        <v>0</v>
      </c>
    </row>
    <row r="3494" spans="1:11" x14ac:dyDescent="0.25">
      <c r="A3494" s="119" t="s">
        <v>1498</v>
      </c>
      <c r="B3494" s="119" t="s">
        <v>1499</v>
      </c>
      <c r="C3494" s="119" t="s">
        <v>195</v>
      </c>
      <c r="D3494" s="119" t="s">
        <v>354</v>
      </c>
      <c r="E3494" s="119" t="s">
        <v>1163</v>
      </c>
      <c r="F3494" s="119"/>
      <c r="G3494" s="119" t="s">
        <v>210</v>
      </c>
      <c r="H3494" s="119">
        <v>8</v>
      </c>
      <c r="I3494" s="119" t="s">
        <v>194</v>
      </c>
      <c r="J3494" s="119">
        <v>2015</v>
      </c>
      <c r="K3494" s="120">
        <v>4</v>
      </c>
    </row>
    <row r="3495" spans="1:11" x14ac:dyDescent="0.25">
      <c r="A3495" s="119" t="s">
        <v>1498</v>
      </c>
      <c r="B3495" s="119" t="s">
        <v>1499</v>
      </c>
      <c r="C3495" s="119" t="s">
        <v>195</v>
      </c>
      <c r="D3495" s="119" t="s">
        <v>354</v>
      </c>
      <c r="E3495" s="119" t="s">
        <v>1163</v>
      </c>
      <c r="F3495" s="119"/>
      <c r="G3495" s="119" t="s">
        <v>210</v>
      </c>
      <c r="H3495" s="119">
        <v>8</v>
      </c>
      <c r="I3495" s="119" t="s">
        <v>194</v>
      </c>
      <c r="J3495" s="119">
        <v>2020</v>
      </c>
      <c r="K3495" s="120">
        <v>4</v>
      </c>
    </row>
    <row r="3496" spans="1:11" x14ac:dyDescent="0.25">
      <c r="A3496" s="119" t="s">
        <v>1498</v>
      </c>
      <c r="B3496" s="119" t="s">
        <v>1499</v>
      </c>
      <c r="C3496" s="119" t="s">
        <v>195</v>
      </c>
      <c r="D3496" s="119" t="s">
        <v>354</v>
      </c>
      <c r="E3496" s="119" t="s">
        <v>1163</v>
      </c>
      <c r="F3496" s="119"/>
      <c r="G3496" s="119" t="s">
        <v>210</v>
      </c>
      <c r="H3496" s="119">
        <v>8</v>
      </c>
      <c r="I3496" s="119" t="s">
        <v>194</v>
      </c>
      <c r="J3496" s="119">
        <v>2030</v>
      </c>
      <c r="K3496" s="120">
        <v>4</v>
      </c>
    </row>
    <row r="3497" spans="1:11" x14ac:dyDescent="0.25">
      <c r="A3497" s="119" t="s">
        <v>1498</v>
      </c>
      <c r="B3497" s="119" t="s">
        <v>1499</v>
      </c>
      <c r="C3497" s="119" t="s">
        <v>195</v>
      </c>
      <c r="D3497" s="119" t="s">
        <v>354</v>
      </c>
      <c r="E3497" s="119" t="s">
        <v>1163</v>
      </c>
      <c r="F3497" s="119"/>
      <c r="G3497" s="119" t="s">
        <v>210</v>
      </c>
      <c r="H3497" s="119">
        <v>8</v>
      </c>
      <c r="I3497" s="119" t="s">
        <v>194</v>
      </c>
      <c r="J3497" s="119">
        <v>2040</v>
      </c>
      <c r="K3497" s="120">
        <v>4</v>
      </c>
    </row>
    <row r="3498" spans="1:11" x14ac:dyDescent="0.25">
      <c r="A3498" s="119" t="s">
        <v>1498</v>
      </c>
      <c r="B3498" s="119" t="s">
        <v>1499</v>
      </c>
      <c r="C3498" s="119" t="s">
        <v>195</v>
      </c>
      <c r="D3498" s="119" t="s">
        <v>354</v>
      </c>
      <c r="E3498" s="119" t="s">
        <v>1163</v>
      </c>
      <c r="F3498" s="119"/>
      <c r="G3498" s="119" t="s">
        <v>210</v>
      </c>
      <c r="H3498" s="119">
        <v>8</v>
      </c>
      <c r="I3498" s="119" t="s">
        <v>194</v>
      </c>
      <c r="J3498" s="119">
        <v>2050</v>
      </c>
      <c r="K3498" s="120">
        <v>4</v>
      </c>
    </row>
    <row r="3499" spans="1:11" x14ac:dyDescent="0.25">
      <c r="A3499" s="119" t="s">
        <v>1498</v>
      </c>
      <c r="B3499" s="119" t="s">
        <v>1499</v>
      </c>
      <c r="C3499" s="119" t="s">
        <v>195</v>
      </c>
      <c r="D3499" s="119" t="s">
        <v>215</v>
      </c>
      <c r="E3499" s="119" t="s">
        <v>202</v>
      </c>
      <c r="F3499" s="119"/>
      <c r="G3499" s="119" t="s">
        <v>392</v>
      </c>
      <c r="H3499" s="119"/>
      <c r="I3499" s="119" t="s">
        <v>194</v>
      </c>
      <c r="J3499" s="119">
        <v>2015</v>
      </c>
      <c r="K3499" s="120">
        <v>20</v>
      </c>
    </row>
    <row r="3500" spans="1:11" x14ac:dyDescent="0.25">
      <c r="A3500" s="119" t="s">
        <v>1498</v>
      </c>
      <c r="B3500" s="119" t="s">
        <v>1499</v>
      </c>
      <c r="C3500" s="119" t="s">
        <v>195</v>
      </c>
      <c r="D3500" s="119" t="s">
        <v>215</v>
      </c>
      <c r="E3500" s="119" t="s">
        <v>202</v>
      </c>
      <c r="F3500" s="119"/>
      <c r="G3500" s="119" t="s">
        <v>392</v>
      </c>
      <c r="H3500" s="119"/>
      <c r="I3500" s="119" t="s">
        <v>194</v>
      </c>
      <c r="J3500" s="119">
        <v>2020</v>
      </c>
      <c r="K3500" s="120">
        <v>20</v>
      </c>
    </row>
    <row r="3501" spans="1:11" x14ac:dyDescent="0.25">
      <c r="A3501" s="119" t="s">
        <v>1498</v>
      </c>
      <c r="B3501" s="119" t="s">
        <v>1499</v>
      </c>
      <c r="C3501" s="119" t="s">
        <v>195</v>
      </c>
      <c r="D3501" s="119" t="s">
        <v>215</v>
      </c>
      <c r="E3501" s="119" t="s">
        <v>202</v>
      </c>
      <c r="F3501" s="119"/>
      <c r="G3501" s="119" t="s">
        <v>392</v>
      </c>
      <c r="H3501" s="119"/>
      <c r="I3501" s="119" t="s">
        <v>194</v>
      </c>
      <c r="J3501" s="119">
        <v>2030</v>
      </c>
      <c r="K3501" s="120">
        <v>20</v>
      </c>
    </row>
    <row r="3502" spans="1:11" x14ac:dyDescent="0.25">
      <c r="A3502" s="119" t="s">
        <v>1498</v>
      </c>
      <c r="B3502" s="119" t="s">
        <v>1499</v>
      </c>
      <c r="C3502" s="119" t="s">
        <v>195</v>
      </c>
      <c r="D3502" s="119" t="s">
        <v>215</v>
      </c>
      <c r="E3502" s="119" t="s">
        <v>202</v>
      </c>
      <c r="F3502" s="119"/>
      <c r="G3502" s="119" t="s">
        <v>392</v>
      </c>
      <c r="H3502" s="119"/>
      <c r="I3502" s="119" t="s">
        <v>194</v>
      </c>
      <c r="J3502" s="119">
        <v>2040</v>
      </c>
      <c r="K3502" s="120">
        <v>20</v>
      </c>
    </row>
    <row r="3503" spans="1:11" x14ac:dyDescent="0.25">
      <c r="A3503" s="119" t="s">
        <v>1498</v>
      </c>
      <c r="B3503" s="119" t="s">
        <v>1499</v>
      </c>
      <c r="C3503" s="119" t="s">
        <v>195</v>
      </c>
      <c r="D3503" s="119" t="s">
        <v>215</v>
      </c>
      <c r="E3503" s="119" t="s">
        <v>202</v>
      </c>
      <c r="F3503" s="119"/>
      <c r="G3503" s="119" t="s">
        <v>392</v>
      </c>
      <c r="H3503" s="119"/>
      <c r="I3503" s="119" t="s">
        <v>194</v>
      </c>
      <c r="J3503" s="119">
        <v>2050</v>
      </c>
      <c r="K3503" s="120">
        <v>20</v>
      </c>
    </row>
    <row r="3504" spans="1:11" x14ac:dyDescent="0.25">
      <c r="A3504" s="119" t="s">
        <v>1498</v>
      </c>
      <c r="B3504" s="119" t="s">
        <v>1499</v>
      </c>
      <c r="C3504" s="119" t="s">
        <v>195</v>
      </c>
      <c r="D3504" s="119" t="s">
        <v>1420</v>
      </c>
      <c r="E3504" s="119" t="s">
        <v>1228</v>
      </c>
      <c r="F3504" s="119"/>
      <c r="G3504" s="119" t="s">
        <v>1229</v>
      </c>
      <c r="H3504" s="119" t="s">
        <v>1230</v>
      </c>
      <c r="I3504" s="119" t="s">
        <v>987</v>
      </c>
      <c r="J3504" s="119">
        <v>2020</v>
      </c>
      <c r="K3504" s="120">
        <v>0.5</v>
      </c>
    </row>
    <row r="3505" spans="1:11" x14ac:dyDescent="0.25">
      <c r="A3505" s="119" t="s">
        <v>1498</v>
      </c>
      <c r="B3505" s="119" t="s">
        <v>1499</v>
      </c>
      <c r="C3505" s="119" t="s">
        <v>195</v>
      </c>
      <c r="D3505" s="119" t="s">
        <v>1420</v>
      </c>
      <c r="E3505" s="119" t="s">
        <v>1228</v>
      </c>
      <c r="F3505" s="119"/>
      <c r="G3505" s="119" t="s">
        <v>1229</v>
      </c>
      <c r="H3505" s="119" t="s">
        <v>1230</v>
      </c>
      <c r="I3505" s="119" t="s">
        <v>987</v>
      </c>
      <c r="J3505" s="119">
        <v>2050</v>
      </c>
      <c r="K3505" s="120">
        <v>0.75</v>
      </c>
    </row>
    <row r="3506" spans="1:11" x14ac:dyDescent="0.25">
      <c r="A3506" s="119" t="s">
        <v>1498</v>
      </c>
      <c r="B3506" s="119" t="s">
        <v>1499</v>
      </c>
      <c r="C3506" s="119" t="s">
        <v>195</v>
      </c>
      <c r="D3506" s="119" t="s">
        <v>1420</v>
      </c>
      <c r="E3506" s="119" t="s">
        <v>1228</v>
      </c>
      <c r="F3506" s="119"/>
      <c r="G3506" s="119" t="s">
        <v>1229</v>
      </c>
      <c r="H3506" s="119" t="s">
        <v>1230</v>
      </c>
      <c r="I3506" s="119" t="s">
        <v>988</v>
      </c>
      <c r="J3506" s="119">
        <v>2020</v>
      </c>
      <c r="K3506" s="120">
        <v>1.25</v>
      </c>
    </row>
    <row r="3507" spans="1:11" x14ac:dyDescent="0.25">
      <c r="A3507" s="119" t="s">
        <v>1498</v>
      </c>
      <c r="B3507" s="119" t="s">
        <v>1499</v>
      </c>
      <c r="C3507" s="119" t="s">
        <v>195</v>
      </c>
      <c r="D3507" s="119" t="s">
        <v>1420</v>
      </c>
      <c r="E3507" s="119" t="s">
        <v>1228</v>
      </c>
      <c r="F3507" s="119"/>
      <c r="G3507" s="119" t="s">
        <v>1229</v>
      </c>
      <c r="H3507" s="119" t="s">
        <v>1230</v>
      </c>
      <c r="I3507" s="119" t="s">
        <v>988</v>
      </c>
      <c r="J3507" s="119">
        <v>2050</v>
      </c>
      <c r="K3507" s="120">
        <v>1.25</v>
      </c>
    </row>
    <row r="3508" spans="1:11" x14ac:dyDescent="0.25">
      <c r="A3508" s="119" t="s">
        <v>1498</v>
      </c>
      <c r="B3508" s="119" t="s">
        <v>1499</v>
      </c>
      <c r="C3508" s="119" t="s">
        <v>195</v>
      </c>
      <c r="D3508" s="119" t="s">
        <v>1420</v>
      </c>
      <c r="E3508" s="119" t="s">
        <v>1228</v>
      </c>
      <c r="F3508" s="119"/>
      <c r="G3508" s="119" t="s">
        <v>1229</v>
      </c>
      <c r="H3508" s="119" t="s">
        <v>1230</v>
      </c>
      <c r="I3508" s="119" t="s">
        <v>194</v>
      </c>
      <c r="J3508" s="119">
        <v>2015</v>
      </c>
      <c r="K3508" s="120" t="s">
        <v>1417</v>
      </c>
    </row>
    <row r="3509" spans="1:11" x14ac:dyDescent="0.25">
      <c r="A3509" s="119" t="s">
        <v>1498</v>
      </c>
      <c r="B3509" s="119" t="s">
        <v>1499</v>
      </c>
      <c r="C3509" s="119" t="s">
        <v>195</v>
      </c>
      <c r="D3509" s="119" t="s">
        <v>1420</v>
      </c>
      <c r="E3509" s="119" t="s">
        <v>1228</v>
      </c>
      <c r="F3509" s="119"/>
      <c r="G3509" s="119" t="s">
        <v>1229</v>
      </c>
      <c r="H3509" s="119" t="s">
        <v>1230</v>
      </c>
      <c r="I3509" s="119" t="s">
        <v>194</v>
      </c>
      <c r="J3509" s="119">
        <v>2020</v>
      </c>
      <c r="K3509" s="120">
        <v>120</v>
      </c>
    </row>
    <row r="3510" spans="1:11" x14ac:dyDescent="0.25">
      <c r="A3510" s="119" t="s">
        <v>1498</v>
      </c>
      <c r="B3510" s="119" t="s">
        <v>1499</v>
      </c>
      <c r="C3510" s="119" t="s">
        <v>195</v>
      </c>
      <c r="D3510" s="119" t="s">
        <v>1420</v>
      </c>
      <c r="E3510" s="119" t="s">
        <v>1228</v>
      </c>
      <c r="F3510" s="119"/>
      <c r="G3510" s="119" t="s">
        <v>1229</v>
      </c>
      <c r="H3510" s="119" t="s">
        <v>1230</v>
      </c>
      <c r="I3510" s="119" t="s">
        <v>194</v>
      </c>
      <c r="J3510" s="119">
        <v>2030</v>
      </c>
      <c r="K3510" s="120">
        <v>180</v>
      </c>
    </row>
    <row r="3511" spans="1:11" x14ac:dyDescent="0.25">
      <c r="A3511" s="119" t="s">
        <v>1498</v>
      </c>
      <c r="B3511" s="119" t="s">
        <v>1499</v>
      </c>
      <c r="C3511" s="119" t="s">
        <v>195</v>
      </c>
      <c r="D3511" s="119" t="s">
        <v>1420</v>
      </c>
      <c r="E3511" s="119" t="s">
        <v>1228</v>
      </c>
      <c r="F3511" s="119"/>
      <c r="G3511" s="119" t="s">
        <v>1229</v>
      </c>
      <c r="H3511" s="119" t="s">
        <v>1230</v>
      </c>
      <c r="I3511" s="119" t="s">
        <v>194</v>
      </c>
      <c r="J3511" s="119">
        <v>2040</v>
      </c>
      <c r="K3511" s="120">
        <v>250</v>
      </c>
    </row>
    <row r="3512" spans="1:11" x14ac:dyDescent="0.25">
      <c r="A3512" s="119" t="s">
        <v>1498</v>
      </c>
      <c r="B3512" s="119" t="s">
        <v>1499</v>
      </c>
      <c r="C3512" s="119" t="s">
        <v>195</v>
      </c>
      <c r="D3512" s="119" t="s">
        <v>1420</v>
      </c>
      <c r="E3512" s="119" t="s">
        <v>1228</v>
      </c>
      <c r="F3512" s="119"/>
      <c r="G3512" s="119" t="s">
        <v>1229</v>
      </c>
      <c r="H3512" s="119" t="s">
        <v>1230</v>
      </c>
      <c r="I3512" s="119" t="s">
        <v>194</v>
      </c>
      <c r="J3512" s="119">
        <v>2050</v>
      </c>
      <c r="K3512" s="120">
        <v>300</v>
      </c>
    </row>
    <row r="3513" spans="1:11" x14ac:dyDescent="0.25">
      <c r="A3513" s="119" t="s">
        <v>1498</v>
      </c>
      <c r="B3513" s="119" t="s">
        <v>1499</v>
      </c>
      <c r="C3513" s="119" t="s">
        <v>195</v>
      </c>
      <c r="D3513" s="119" t="s">
        <v>1421</v>
      </c>
      <c r="E3513" s="119" t="s">
        <v>1090</v>
      </c>
      <c r="F3513" s="119"/>
      <c r="G3513" s="119" t="s">
        <v>1232</v>
      </c>
      <c r="H3513" s="119" t="s">
        <v>1230</v>
      </c>
      <c r="I3513" s="119" t="s">
        <v>987</v>
      </c>
      <c r="J3513" s="119">
        <v>2020</v>
      </c>
      <c r="K3513" s="120">
        <v>0.5</v>
      </c>
    </row>
    <row r="3514" spans="1:11" x14ac:dyDescent="0.25">
      <c r="A3514" s="119" t="s">
        <v>1498</v>
      </c>
      <c r="B3514" s="119" t="s">
        <v>1499</v>
      </c>
      <c r="C3514" s="119" t="s">
        <v>195</v>
      </c>
      <c r="D3514" s="119" t="s">
        <v>1421</v>
      </c>
      <c r="E3514" s="119" t="s">
        <v>1090</v>
      </c>
      <c r="F3514" s="119"/>
      <c r="G3514" s="119" t="s">
        <v>1232</v>
      </c>
      <c r="H3514" s="119" t="s">
        <v>1230</v>
      </c>
      <c r="I3514" s="119" t="s">
        <v>987</v>
      </c>
      <c r="J3514" s="119">
        <v>2050</v>
      </c>
      <c r="K3514" s="120">
        <v>0.75</v>
      </c>
    </row>
    <row r="3515" spans="1:11" x14ac:dyDescent="0.25">
      <c r="A3515" s="119" t="s">
        <v>1498</v>
      </c>
      <c r="B3515" s="119" t="s">
        <v>1499</v>
      </c>
      <c r="C3515" s="119" t="s">
        <v>195</v>
      </c>
      <c r="D3515" s="119" t="s">
        <v>1421</v>
      </c>
      <c r="E3515" s="119" t="s">
        <v>1090</v>
      </c>
      <c r="F3515" s="119"/>
      <c r="G3515" s="119" t="s">
        <v>1232</v>
      </c>
      <c r="H3515" s="119" t="s">
        <v>1230</v>
      </c>
      <c r="I3515" s="119" t="s">
        <v>988</v>
      </c>
      <c r="J3515" s="119">
        <v>2020</v>
      </c>
      <c r="K3515" s="120">
        <v>1.25</v>
      </c>
    </row>
    <row r="3516" spans="1:11" x14ac:dyDescent="0.25">
      <c r="A3516" s="119" t="s">
        <v>1498</v>
      </c>
      <c r="B3516" s="119" t="s">
        <v>1499</v>
      </c>
      <c r="C3516" s="119" t="s">
        <v>195</v>
      </c>
      <c r="D3516" s="119" t="s">
        <v>1421</v>
      </c>
      <c r="E3516" s="119" t="s">
        <v>1090</v>
      </c>
      <c r="F3516" s="119"/>
      <c r="G3516" s="119" t="s">
        <v>1232</v>
      </c>
      <c r="H3516" s="119" t="s">
        <v>1230</v>
      </c>
      <c r="I3516" s="119" t="s">
        <v>988</v>
      </c>
      <c r="J3516" s="119">
        <v>2050</v>
      </c>
      <c r="K3516" s="120">
        <v>1.25</v>
      </c>
    </row>
    <row r="3517" spans="1:11" x14ac:dyDescent="0.25">
      <c r="A3517" s="119" t="s">
        <v>1498</v>
      </c>
      <c r="B3517" s="119" t="s">
        <v>1499</v>
      </c>
      <c r="C3517" s="119" t="s">
        <v>195</v>
      </c>
      <c r="D3517" s="119" t="s">
        <v>1421</v>
      </c>
      <c r="E3517" s="119" t="s">
        <v>1090</v>
      </c>
      <c r="F3517" s="119"/>
      <c r="G3517" s="119" t="s">
        <v>1232</v>
      </c>
      <c r="H3517" s="119" t="s">
        <v>1230</v>
      </c>
      <c r="I3517" s="119" t="s">
        <v>194</v>
      </c>
      <c r="J3517" s="119">
        <v>2015</v>
      </c>
      <c r="K3517" s="120" t="s">
        <v>1417</v>
      </c>
    </row>
    <row r="3518" spans="1:11" x14ac:dyDescent="0.25">
      <c r="A3518" s="119" t="s">
        <v>1498</v>
      </c>
      <c r="B3518" s="119" t="s">
        <v>1499</v>
      </c>
      <c r="C3518" s="119" t="s">
        <v>195</v>
      </c>
      <c r="D3518" s="119" t="s">
        <v>1421</v>
      </c>
      <c r="E3518" s="119" t="s">
        <v>1090</v>
      </c>
      <c r="F3518" s="119"/>
      <c r="G3518" s="119" t="s">
        <v>1232</v>
      </c>
      <c r="H3518" s="119" t="s">
        <v>1230</v>
      </c>
      <c r="I3518" s="119" t="s">
        <v>194</v>
      </c>
      <c r="J3518" s="119">
        <v>2020</v>
      </c>
      <c r="K3518" s="120">
        <v>145</v>
      </c>
    </row>
    <row r="3519" spans="1:11" x14ac:dyDescent="0.25">
      <c r="A3519" s="119" t="s">
        <v>1498</v>
      </c>
      <c r="B3519" s="119" t="s">
        <v>1499</v>
      </c>
      <c r="C3519" s="119" t="s">
        <v>195</v>
      </c>
      <c r="D3519" s="119" t="s">
        <v>1421</v>
      </c>
      <c r="E3519" s="119" t="s">
        <v>1090</v>
      </c>
      <c r="F3519" s="119"/>
      <c r="G3519" s="119" t="s">
        <v>1232</v>
      </c>
      <c r="H3519" s="119" t="s">
        <v>1230</v>
      </c>
      <c r="I3519" s="119" t="s">
        <v>194</v>
      </c>
      <c r="J3519" s="119">
        <v>2030</v>
      </c>
      <c r="K3519" s="120">
        <v>220</v>
      </c>
    </row>
    <row r="3520" spans="1:11" x14ac:dyDescent="0.25">
      <c r="A3520" s="119" t="s">
        <v>1498</v>
      </c>
      <c r="B3520" s="119" t="s">
        <v>1499</v>
      </c>
      <c r="C3520" s="119" t="s">
        <v>195</v>
      </c>
      <c r="D3520" s="119" t="s">
        <v>1421</v>
      </c>
      <c r="E3520" s="119" t="s">
        <v>1090</v>
      </c>
      <c r="F3520" s="119"/>
      <c r="G3520" s="119" t="s">
        <v>1232</v>
      </c>
      <c r="H3520" s="119" t="s">
        <v>1230</v>
      </c>
      <c r="I3520" s="119" t="s">
        <v>194</v>
      </c>
      <c r="J3520" s="119">
        <v>2040</v>
      </c>
      <c r="K3520" s="120">
        <v>300</v>
      </c>
    </row>
    <row r="3521" spans="1:11" x14ac:dyDescent="0.25">
      <c r="A3521" s="119" t="s">
        <v>1498</v>
      </c>
      <c r="B3521" s="119" t="s">
        <v>1499</v>
      </c>
      <c r="C3521" s="119" t="s">
        <v>195</v>
      </c>
      <c r="D3521" s="119" t="s">
        <v>1421</v>
      </c>
      <c r="E3521" s="119" t="s">
        <v>1090</v>
      </c>
      <c r="F3521" s="119"/>
      <c r="G3521" s="119" t="s">
        <v>1232</v>
      </c>
      <c r="H3521" s="119" t="s">
        <v>1230</v>
      </c>
      <c r="I3521" s="119" t="s">
        <v>194</v>
      </c>
      <c r="J3521" s="119">
        <v>2050</v>
      </c>
      <c r="K3521" s="120">
        <v>360</v>
      </c>
    </row>
    <row r="3522" spans="1:11" x14ac:dyDescent="0.25">
      <c r="A3522" s="119" t="s">
        <v>1498</v>
      </c>
      <c r="B3522" s="119" t="s">
        <v>1499</v>
      </c>
      <c r="C3522" s="119" t="s">
        <v>233</v>
      </c>
      <c r="D3522" s="119" t="s">
        <v>1233</v>
      </c>
      <c r="E3522" s="119" t="s">
        <v>1074</v>
      </c>
      <c r="F3522" s="119"/>
      <c r="G3522" s="119"/>
      <c r="H3522" s="119"/>
      <c r="I3522" s="119" t="s">
        <v>194</v>
      </c>
      <c r="J3522" s="119">
        <v>2015</v>
      </c>
      <c r="K3522" s="120" t="s">
        <v>1417</v>
      </c>
    </row>
    <row r="3523" spans="1:11" x14ac:dyDescent="0.25">
      <c r="A3523" s="119" t="s">
        <v>1498</v>
      </c>
      <c r="B3523" s="119" t="s">
        <v>1499</v>
      </c>
      <c r="C3523" s="119" t="s">
        <v>233</v>
      </c>
      <c r="D3523" s="119" t="s">
        <v>1233</v>
      </c>
      <c r="E3523" s="119" t="s">
        <v>1074</v>
      </c>
      <c r="F3523" s="119"/>
      <c r="G3523" s="119"/>
      <c r="H3523" s="119"/>
      <c r="I3523" s="119" t="s">
        <v>194</v>
      </c>
      <c r="J3523" s="119">
        <v>2020</v>
      </c>
      <c r="K3523" s="120">
        <v>75</v>
      </c>
    </row>
    <row r="3524" spans="1:11" x14ac:dyDescent="0.25">
      <c r="A3524" s="119" t="s">
        <v>1498</v>
      </c>
      <c r="B3524" s="119" t="s">
        <v>1499</v>
      </c>
      <c r="C3524" s="119" t="s">
        <v>233</v>
      </c>
      <c r="D3524" s="119" t="s">
        <v>1233</v>
      </c>
      <c r="E3524" s="119" t="s">
        <v>1074</v>
      </c>
      <c r="F3524" s="119"/>
      <c r="G3524" s="119"/>
      <c r="H3524" s="119"/>
      <c r="I3524" s="119" t="s">
        <v>194</v>
      </c>
      <c r="J3524" s="119">
        <v>2030</v>
      </c>
      <c r="K3524" s="120">
        <v>75</v>
      </c>
    </row>
    <row r="3525" spans="1:11" x14ac:dyDescent="0.25">
      <c r="A3525" s="119" t="s">
        <v>1498</v>
      </c>
      <c r="B3525" s="119" t="s">
        <v>1499</v>
      </c>
      <c r="C3525" s="119" t="s">
        <v>233</v>
      </c>
      <c r="D3525" s="119" t="s">
        <v>1233</v>
      </c>
      <c r="E3525" s="119" t="s">
        <v>1074</v>
      </c>
      <c r="F3525" s="119"/>
      <c r="G3525" s="119"/>
      <c r="H3525" s="119"/>
      <c r="I3525" s="119" t="s">
        <v>194</v>
      </c>
      <c r="J3525" s="119">
        <v>2040</v>
      </c>
      <c r="K3525" s="120">
        <v>75</v>
      </c>
    </row>
    <row r="3526" spans="1:11" x14ac:dyDescent="0.25">
      <c r="A3526" s="119" t="s">
        <v>1498</v>
      </c>
      <c r="B3526" s="119" t="s">
        <v>1499</v>
      </c>
      <c r="C3526" s="119" t="s">
        <v>233</v>
      </c>
      <c r="D3526" s="119" t="s">
        <v>1233</v>
      </c>
      <c r="E3526" s="119" t="s">
        <v>1074</v>
      </c>
      <c r="F3526" s="119"/>
      <c r="G3526" s="119"/>
      <c r="H3526" s="119"/>
      <c r="I3526" s="119" t="s">
        <v>194</v>
      </c>
      <c r="J3526" s="119">
        <v>2050</v>
      </c>
      <c r="K3526" s="120">
        <v>75</v>
      </c>
    </row>
    <row r="3527" spans="1:11" x14ac:dyDescent="0.25">
      <c r="A3527" s="119" t="s">
        <v>1498</v>
      </c>
      <c r="B3527" s="119" t="s">
        <v>1499</v>
      </c>
      <c r="C3527" s="119" t="s">
        <v>233</v>
      </c>
      <c r="D3527" s="119" t="s">
        <v>1234</v>
      </c>
      <c r="E3527" s="119" t="s">
        <v>1074</v>
      </c>
      <c r="F3527" s="119"/>
      <c r="G3527" s="119"/>
      <c r="H3527" s="119"/>
      <c r="I3527" s="119" t="s">
        <v>194</v>
      </c>
      <c r="J3527" s="119">
        <v>2015</v>
      </c>
      <c r="K3527" s="120" t="s">
        <v>1417</v>
      </c>
    </row>
    <row r="3528" spans="1:11" x14ac:dyDescent="0.25">
      <c r="A3528" s="119" t="s">
        <v>1498</v>
      </c>
      <c r="B3528" s="119" t="s">
        <v>1499</v>
      </c>
      <c r="C3528" s="119" t="s">
        <v>233</v>
      </c>
      <c r="D3528" s="119" t="s">
        <v>1234</v>
      </c>
      <c r="E3528" s="119" t="s">
        <v>1074</v>
      </c>
      <c r="F3528" s="119"/>
      <c r="G3528" s="119"/>
      <c r="H3528" s="119"/>
      <c r="I3528" s="119" t="s">
        <v>194</v>
      </c>
      <c r="J3528" s="119">
        <v>2020</v>
      </c>
      <c r="K3528" s="120">
        <v>25</v>
      </c>
    </row>
    <row r="3529" spans="1:11" x14ac:dyDescent="0.25">
      <c r="A3529" s="119" t="s">
        <v>1498</v>
      </c>
      <c r="B3529" s="119" t="s">
        <v>1499</v>
      </c>
      <c r="C3529" s="119" t="s">
        <v>233</v>
      </c>
      <c r="D3529" s="119" t="s">
        <v>1234</v>
      </c>
      <c r="E3529" s="119" t="s">
        <v>1074</v>
      </c>
      <c r="F3529" s="119"/>
      <c r="G3529" s="119"/>
      <c r="H3529" s="119"/>
      <c r="I3529" s="119" t="s">
        <v>194</v>
      </c>
      <c r="J3529" s="119">
        <v>2030</v>
      </c>
      <c r="K3529" s="120">
        <v>25</v>
      </c>
    </row>
    <row r="3530" spans="1:11" x14ac:dyDescent="0.25">
      <c r="A3530" s="119" t="s">
        <v>1498</v>
      </c>
      <c r="B3530" s="119" t="s">
        <v>1499</v>
      </c>
      <c r="C3530" s="119" t="s">
        <v>233</v>
      </c>
      <c r="D3530" s="119" t="s">
        <v>1234</v>
      </c>
      <c r="E3530" s="119" t="s">
        <v>1074</v>
      </c>
      <c r="F3530" s="119"/>
      <c r="G3530" s="119"/>
      <c r="H3530" s="119"/>
      <c r="I3530" s="119" t="s">
        <v>194</v>
      </c>
      <c r="J3530" s="119">
        <v>2040</v>
      </c>
      <c r="K3530" s="120">
        <v>25</v>
      </c>
    </row>
    <row r="3531" spans="1:11" x14ac:dyDescent="0.25">
      <c r="A3531" s="119" t="s">
        <v>1498</v>
      </c>
      <c r="B3531" s="119" t="s">
        <v>1499</v>
      </c>
      <c r="C3531" s="119" t="s">
        <v>233</v>
      </c>
      <c r="D3531" s="119" t="s">
        <v>1234</v>
      </c>
      <c r="E3531" s="119" t="s">
        <v>1074</v>
      </c>
      <c r="F3531" s="119"/>
      <c r="G3531" s="119"/>
      <c r="H3531" s="119"/>
      <c r="I3531" s="119" t="s">
        <v>194</v>
      </c>
      <c r="J3531" s="119">
        <v>2050</v>
      </c>
      <c r="K3531" s="120">
        <v>25</v>
      </c>
    </row>
    <row r="3532" spans="1:11" x14ac:dyDescent="0.25">
      <c r="A3532" s="119" t="s">
        <v>1498</v>
      </c>
      <c r="B3532" s="119" t="s">
        <v>1499</v>
      </c>
      <c r="C3532" s="119" t="s">
        <v>233</v>
      </c>
      <c r="D3532" s="119" t="s">
        <v>1501</v>
      </c>
      <c r="E3532" s="119" t="s">
        <v>1502</v>
      </c>
      <c r="F3532" s="119"/>
      <c r="G3532" s="119" t="s">
        <v>1423</v>
      </c>
      <c r="H3532" s="119">
        <v>6</v>
      </c>
      <c r="I3532" s="119" t="s">
        <v>987</v>
      </c>
      <c r="J3532" s="119">
        <v>2020</v>
      </c>
      <c r="K3532" s="120">
        <v>0.75</v>
      </c>
    </row>
    <row r="3533" spans="1:11" x14ac:dyDescent="0.25">
      <c r="A3533" s="119" t="s">
        <v>1498</v>
      </c>
      <c r="B3533" s="119" t="s">
        <v>1499</v>
      </c>
      <c r="C3533" s="119" t="s">
        <v>233</v>
      </c>
      <c r="D3533" s="119" t="s">
        <v>1501</v>
      </c>
      <c r="E3533" s="119" t="s">
        <v>1502</v>
      </c>
      <c r="F3533" s="119"/>
      <c r="G3533" s="119" t="s">
        <v>1423</v>
      </c>
      <c r="H3533" s="119">
        <v>6</v>
      </c>
      <c r="I3533" s="119" t="s">
        <v>987</v>
      </c>
      <c r="J3533" s="119">
        <v>2050</v>
      </c>
      <c r="K3533" s="120">
        <v>0.75</v>
      </c>
    </row>
    <row r="3534" spans="1:11" x14ac:dyDescent="0.25">
      <c r="A3534" s="119" t="s">
        <v>1498</v>
      </c>
      <c r="B3534" s="119" t="s">
        <v>1499</v>
      </c>
      <c r="C3534" s="119" t="s">
        <v>233</v>
      </c>
      <c r="D3534" s="119" t="s">
        <v>1501</v>
      </c>
      <c r="E3534" s="119" t="s">
        <v>1502</v>
      </c>
      <c r="F3534" s="119"/>
      <c r="G3534" s="119" t="s">
        <v>1423</v>
      </c>
      <c r="H3534" s="119">
        <v>6</v>
      </c>
      <c r="I3534" s="119" t="s">
        <v>988</v>
      </c>
      <c r="J3534" s="119">
        <v>2020</v>
      </c>
      <c r="K3534" s="120">
        <v>1.25</v>
      </c>
    </row>
    <row r="3535" spans="1:11" x14ac:dyDescent="0.25">
      <c r="A3535" s="119" t="s">
        <v>1498</v>
      </c>
      <c r="B3535" s="119" t="s">
        <v>1499</v>
      </c>
      <c r="C3535" s="119" t="s">
        <v>233</v>
      </c>
      <c r="D3535" s="119" t="s">
        <v>1501</v>
      </c>
      <c r="E3535" s="119" t="s">
        <v>1502</v>
      </c>
      <c r="F3535" s="119"/>
      <c r="G3535" s="119" t="s">
        <v>1423</v>
      </c>
      <c r="H3535" s="119">
        <v>6</v>
      </c>
      <c r="I3535" s="119" t="s">
        <v>988</v>
      </c>
      <c r="J3535" s="119">
        <v>2050</v>
      </c>
      <c r="K3535" s="120">
        <v>1.25</v>
      </c>
    </row>
    <row r="3536" spans="1:11" x14ac:dyDescent="0.25">
      <c r="A3536" s="119" t="s">
        <v>1498</v>
      </c>
      <c r="B3536" s="119" t="s">
        <v>1499</v>
      </c>
      <c r="C3536" s="119" t="s">
        <v>233</v>
      </c>
      <c r="D3536" s="119" t="s">
        <v>1501</v>
      </c>
      <c r="E3536" s="119" t="s">
        <v>1502</v>
      </c>
      <c r="F3536" s="119"/>
      <c r="G3536" s="119" t="s">
        <v>1423</v>
      </c>
      <c r="H3536" s="119">
        <v>6</v>
      </c>
      <c r="I3536" s="119" t="s">
        <v>194</v>
      </c>
      <c r="J3536" s="119">
        <v>2015</v>
      </c>
      <c r="K3536" s="120" t="s">
        <v>1417</v>
      </c>
    </row>
    <row r="3537" spans="1:11" x14ac:dyDescent="0.25">
      <c r="A3537" s="119" t="s">
        <v>1498</v>
      </c>
      <c r="B3537" s="119" t="s">
        <v>1499</v>
      </c>
      <c r="C3537" s="119" t="s">
        <v>233</v>
      </c>
      <c r="D3537" s="119" t="s">
        <v>1501</v>
      </c>
      <c r="E3537" s="119" t="s">
        <v>1502</v>
      </c>
      <c r="F3537" s="119"/>
      <c r="G3537" s="119" t="s">
        <v>1423</v>
      </c>
      <c r="H3537" s="119">
        <v>6</v>
      </c>
      <c r="I3537" s="119" t="s">
        <v>194</v>
      </c>
      <c r="J3537" s="119">
        <v>2020</v>
      </c>
      <c r="K3537" s="120">
        <v>6.2779291553133512E-2</v>
      </c>
    </row>
    <row r="3538" spans="1:11" x14ac:dyDescent="0.25">
      <c r="A3538" s="119" t="s">
        <v>1498</v>
      </c>
      <c r="B3538" s="119" t="s">
        <v>1499</v>
      </c>
      <c r="C3538" s="119" t="s">
        <v>233</v>
      </c>
      <c r="D3538" s="119" t="s">
        <v>1501</v>
      </c>
      <c r="E3538" s="119" t="s">
        <v>1502</v>
      </c>
      <c r="F3538" s="119"/>
      <c r="G3538" s="119" t="s">
        <v>1423</v>
      </c>
      <c r="H3538" s="119">
        <v>6</v>
      </c>
      <c r="I3538" s="119" t="s">
        <v>194</v>
      </c>
      <c r="J3538" s="119">
        <v>2030</v>
      </c>
      <c r="K3538" s="120">
        <v>6.2779291553133498E-2</v>
      </c>
    </row>
    <row r="3539" spans="1:11" x14ac:dyDescent="0.25">
      <c r="A3539" s="119" t="s">
        <v>1498</v>
      </c>
      <c r="B3539" s="119" t="s">
        <v>1499</v>
      </c>
      <c r="C3539" s="119" t="s">
        <v>233</v>
      </c>
      <c r="D3539" s="119" t="s">
        <v>1501</v>
      </c>
      <c r="E3539" s="119" t="s">
        <v>1502</v>
      </c>
      <c r="F3539" s="119"/>
      <c r="G3539" s="119" t="s">
        <v>1423</v>
      </c>
      <c r="H3539" s="119">
        <v>6</v>
      </c>
      <c r="I3539" s="119" t="s">
        <v>194</v>
      </c>
      <c r="J3539" s="119">
        <v>2040</v>
      </c>
      <c r="K3539" s="120">
        <v>6.2779291553133498E-2</v>
      </c>
    </row>
    <row r="3540" spans="1:11" x14ac:dyDescent="0.25">
      <c r="A3540" s="119" t="s">
        <v>1498</v>
      </c>
      <c r="B3540" s="119" t="s">
        <v>1499</v>
      </c>
      <c r="C3540" s="119" t="s">
        <v>233</v>
      </c>
      <c r="D3540" s="119" t="s">
        <v>1501</v>
      </c>
      <c r="E3540" s="119" t="s">
        <v>1502</v>
      </c>
      <c r="F3540" s="119"/>
      <c r="G3540" s="119" t="s">
        <v>1423</v>
      </c>
      <c r="H3540" s="119">
        <v>6</v>
      </c>
      <c r="I3540" s="119" t="s">
        <v>194</v>
      </c>
      <c r="J3540" s="119">
        <v>2050</v>
      </c>
      <c r="K3540" s="120">
        <v>6.2779291553133498E-2</v>
      </c>
    </row>
    <row r="3541" spans="1:11" x14ac:dyDescent="0.25">
      <c r="A3541" s="119" t="s">
        <v>1498</v>
      </c>
      <c r="B3541" s="119" t="s">
        <v>1499</v>
      </c>
      <c r="C3541" s="119" t="s">
        <v>233</v>
      </c>
      <c r="D3541" s="119" t="s">
        <v>1503</v>
      </c>
      <c r="E3541" s="119" t="s">
        <v>1504</v>
      </c>
      <c r="F3541" s="119"/>
      <c r="G3541" s="119" t="s">
        <v>1314</v>
      </c>
      <c r="H3541" s="119" t="s">
        <v>1425</v>
      </c>
      <c r="I3541" s="119" t="s">
        <v>987</v>
      </c>
      <c r="J3541" s="119">
        <v>2020</v>
      </c>
      <c r="K3541" s="120">
        <v>0.75</v>
      </c>
    </row>
    <row r="3542" spans="1:11" x14ac:dyDescent="0.25">
      <c r="A3542" s="119" t="s">
        <v>1498</v>
      </c>
      <c r="B3542" s="119" t="s">
        <v>1499</v>
      </c>
      <c r="C3542" s="119" t="s">
        <v>233</v>
      </c>
      <c r="D3542" s="119" t="s">
        <v>1503</v>
      </c>
      <c r="E3542" s="119" t="s">
        <v>1504</v>
      </c>
      <c r="F3542" s="119"/>
      <c r="G3542" s="119" t="s">
        <v>1314</v>
      </c>
      <c r="H3542" s="119" t="s">
        <v>1425</v>
      </c>
      <c r="I3542" s="119" t="s">
        <v>987</v>
      </c>
      <c r="J3542" s="119">
        <v>2050</v>
      </c>
      <c r="K3542" s="120">
        <v>0.75</v>
      </c>
    </row>
    <row r="3543" spans="1:11" x14ac:dyDescent="0.25">
      <c r="A3543" s="119" t="s">
        <v>1498</v>
      </c>
      <c r="B3543" s="119" t="s">
        <v>1499</v>
      </c>
      <c r="C3543" s="119" t="s">
        <v>233</v>
      </c>
      <c r="D3543" s="119" t="s">
        <v>1503</v>
      </c>
      <c r="E3543" s="119" t="s">
        <v>1504</v>
      </c>
      <c r="F3543" s="119"/>
      <c r="G3543" s="119" t="s">
        <v>1314</v>
      </c>
      <c r="H3543" s="119" t="s">
        <v>1425</v>
      </c>
      <c r="I3543" s="119" t="s">
        <v>988</v>
      </c>
      <c r="J3543" s="119">
        <v>2020</v>
      </c>
      <c r="K3543" s="120">
        <v>1.25</v>
      </c>
    </row>
    <row r="3544" spans="1:11" x14ac:dyDescent="0.25">
      <c r="A3544" s="119" t="s">
        <v>1498</v>
      </c>
      <c r="B3544" s="119" t="s">
        <v>1499</v>
      </c>
      <c r="C3544" s="119" t="s">
        <v>233</v>
      </c>
      <c r="D3544" s="119" t="s">
        <v>1503</v>
      </c>
      <c r="E3544" s="119" t="s">
        <v>1504</v>
      </c>
      <c r="F3544" s="119"/>
      <c r="G3544" s="119" t="s">
        <v>1314</v>
      </c>
      <c r="H3544" s="119" t="s">
        <v>1425</v>
      </c>
      <c r="I3544" s="119" t="s">
        <v>988</v>
      </c>
      <c r="J3544" s="119">
        <v>2050</v>
      </c>
      <c r="K3544" s="120">
        <v>1.25</v>
      </c>
    </row>
    <row r="3545" spans="1:11" x14ac:dyDescent="0.25">
      <c r="A3545" s="119" t="s">
        <v>1498</v>
      </c>
      <c r="B3545" s="119" t="s">
        <v>1499</v>
      </c>
      <c r="C3545" s="119" t="s">
        <v>233</v>
      </c>
      <c r="D3545" s="119" t="s">
        <v>1503</v>
      </c>
      <c r="E3545" s="119" t="s">
        <v>1504</v>
      </c>
      <c r="F3545" s="119"/>
      <c r="G3545" s="119" t="s">
        <v>1314</v>
      </c>
      <c r="H3545" s="119" t="s">
        <v>1425</v>
      </c>
      <c r="I3545" s="119" t="s">
        <v>194</v>
      </c>
      <c r="J3545" s="119">
        <v>2015</v>
      </c>
      <c r="K3545" s="120" t="s">
        <v>1417</v>
      </c>
    </row>
    <row r="3546" spans="1:11" x14ac:dyDescent="0.25">
      <c r="A3546" s="119" t="s">
        <v>1498</v>
      </c>
      <c r="B3546" s="119" t="s">
        <v>1499</v>
      </c>
      <c r="C3546" s="119" t="s">
        <v>233</v>
      </c>
      <c r="D3546" s="119" t="s">
        <v>1503</v>
      </c>
      <c r="E3546" s="119" t="s">
        <v>1504</v>
      </c>
      <c r="F3546" s="119"/>
      <c r="G3546" s="119" t="s">
        <v>1314</v>
      </c>
      <c r="H3546" s="119" t="s">
        <v>1425</v>
      </c>
      <c r="I3546" s="119" t="s">
        <v>194</v>
      </c>
      <c r="J3546" s="119">
        <v>2020</v>
      </c>
      <c r="K3546" s="120">
        <v>2.1972752043596731</v>
      </c>
    </row>
    <row r="3547" spans="1:11" x14ac:dyDescent="0.25">
      <c r="A3547" s="119" t="s">
        <v>1498</v>
      </c>
      <c r="B3547" s="119" t="s">
        <v>1499</v>
      </c>
      <c r="C3547" s="119" t="s">
        <v>233</v>
      </c>
      <c r="D3547" s="119" t="s">
        <v>1503</v>
      </c>
      <c r="E3547" s="119" t="s">
        <v>1504</v>
      </c>
      <c r="F3547" s="119"/>
      <c r="G3547" s="119" t="s">
        <v>1314</v>
      </c>
      <c r="H3547" s="119" t="s">
        <v>1425</v>
      </c>
      <c r="I3547" s="119" t="s">
        <v>194</v>
      </c>
      <c r="J3547" s="119">
        <v>2030</v>
      </c>
      <c r="K3547" s="120">
        <v>1.647956403269754</v>
      </c>
    </row>
    <row r="3548" spans="1:11" x14ac:dyDescent="0.25">
      <c r="A3548" s="119" t="s">
        <v>1498</v>
      </c>
      <c r="B3548" s="119" t="s">
        <v>1499</v>
      </c>
      <c r="C3548" s="119" t="s">
        <v>233</v>
      </c>
      <c r="D3548" s="119" t="s">
        <v>1503</v>
      </c>
      <c r="E3548" s="119" t="s">
        <v>1504</v>
      </c>
      <c r="F3548" s="119"/>
      <c r="G3548" s="119" t="s">
        <v>1314</v>
      </c>
      <c r="H3548" s="119" t="s">
        <v>1425</v>
      </c>
      <c r="I3548" s="119" t="s">
        <v>194</v>
      </c>
      <c r="J3548" s="119">
        <v>2040</v>
      </c>
      <c r="K3548" s="120">
        <v>1.2359673024523159</v>
      </c>
    </row>
    <row r="3549" spans="1:11" x14ac:dyDescent="0.25">
      <c r="A3549" s="119" t="s">
        <v>1498</v>
      </c>
      <c r="B3549" s="119" t="s">
        <v>1499</v>
      </c>
      <c r="C3549" s="119" t="s">
        <v>233</v>
      </c>
      <c r="D3549" s="119" t="s">
        <v>1503</v>
      </c>
      <c r="E3549" s="119" t="s">
        <v>1504</v>
      </c>
      <c r="F3549" s="119"/>
      <c r="G3549" s="119" t="s">
        <v>1314</v>
      </c>
      <c r="H3549" s="119" t="s">
        <v>1425</v>
      </c>
      <c r="I3549" s="119" t="s">
        <v>194</v>
      </c>
      <c r="J3549" s="119">
        <v>2050</v>
      </c>
      <c r="K3549" s="120">
        <v>1.0986376021798361</v>
      </c>
    </row>
    <row r="3550" spans="1:11" x14ac:dyDescent="0.25">
      <c r="A3550" s="119" t="s">
        <v>1498</v>
      </c>
      <c r="B3550" s="119" t="s">
        <v>1499</v>
      </c>
      <c r="C3550" s="119" t="s">
        <v>233</v>
      </c>
      <c r="D3550" s="119" t="s">
        <v>1505</v>
      </c>
      <c r="E3550" s="119" t="s">
        <v>1506</v>
      </c>
      <c r="F3550" s="119"/>
      <c r="G3550" s="119"/>
      <c r="H3550" s="119"/>
      <c r="I3550" s="119" t="s">
        <v>194</v>
      </c>
      <c r="J3550" s="119">
        <v>2015</v>
      </c>
      <c r="K3550" s="120" t="s">
        <v>1417</v>
      </c>
    </row>
    <row r="3551" spans="1:11" x14ac:dyDescent="0.25">
      <c r="A3551" s="119" t="s">
        <v>1498</v>
      </c>
      <c r="B3551" s="119" t="s">
        <v>1499</v>
      </c>
      <c r="C3551" s="119" t="s">
        <v>233</v>
      </c>
      <c r="D3551" s="119" t="s">
        <v>1505</v>
      </c>
      <c r="E3551" s="119" t="s">
        <v>1506</v>
      </c>
      <c r="F3551" s="119"/>
      <c r="G3551" s="119"/>
      <c r="H3551" s="119"/>
      <c r="I3551" s="119" t="s">
        <v>194</v>
      </c>
      <c r="J3551" s="119">
        <v>2020</v>
      </c>
      <c r="K3551" s="120">
        <v>0</v>
      </c>
    </row>
    <row r="3552" spans="1:11" x14ac:dyDescent="0.25">
      <c r="A3552" s="119" t="s">
        <v>1498</v>
      </c>
      <c r="B3552" s="119" t="s">
        <v>1499</v>
      </c>
      <c r="C3552" s="119" t="s">
        <v>233</v>
      </c>
      <c r="D3552" s="119" t="s">
        <v>1505</v>
      </c>
      <c r="E3552" s="119" t="s">
        <v>1506</v>
      </c>
      <c r="F3552" s="119"/>
      <c r="G3552" s="119"/>
      <c r="H3552" s="119"/>
      <c r="I3552" s="119" t="s">
        <v>194</v>
      </c>
      <c r="J3552" s="119">
        <v>2030</v>
      </c>
      <c r="K3552" s="120">
        <v>0</v>
      </c>
    </row>
    <row r="3553" spans="1:11" x14ac:dyDescent="0.25">
      <c r="A3553" s="119" t="s">
        <v>1498</v>
      </c>
      <c r="B3553" s="119" t="s">
        <v>1499</v>
      </c>
      <c r="C3553" s="119" t="s">
        <v>233</v>
      </c>
      <c r="D3553" s="119" t="s">
        <v>1505</v>
      </c>
      <c r="E3553" s="119" t="s">
        <v>1506</v>
      </c>
      <c r="F3553" s="119"/>
      <c r="G3553" s="119"/>
      <c r="H3553" s="119"/>
      <c r="I3553" s="119" t="s">
        <v>194</v>
      </c>
      <c r="J3553" s="119">
        <v>2040</v>
      </c>
      <c r="K3553" s="120">
        <v>0</v>
      </c>
    </row>
    <row r="3554" spans="1:11" x14ac:dyDescent="0.25">
      <c r="A3554" s="119" t="s">
        <v>1498</v>
      </c>
      <c r="B3554" s="119" t="s">
        <v>1499</v>
      </c>
      <c r="C3554" s="119" t="s">
        <v>233</v>
      </c>
      <c r="D3554" s="119" t="s">
        <v>1505</v>
      </c>
      <c r="E3554" s="119" t="s">
        <v>1506</v>
      </c>
      <c r="F3554" s="119"/>
      <c r="G3554" s="119"/>
      <c r="H3554" s="119"/>
      <c r="I3554" s="119" t="s">
        <v>194</v>
      </c>
      <c r="J3554" s="119">
        <v>2050</v>
      </c>
      <c r="K3554" s="120">
        <v>0</v>
      </c>
    </row>
    <row r="3555" spans="1:11" x14ac:dyDescent="0.25">
      <c r="A3555" s="119" t="s">
        <v>1498</v>
      </c>
      <c r="B3555" s="119" t="s">
        <v>1499</v>
      </c>
      <c r="C3555" s="119" t="s">
        <v>233</v>
      </c>
      <c r="D3555" s="119" t="s">
        <v>1337</v>
      </c>
      <c r="E3555" s="119" t="s">
        <v>1338</v>
      </c>
      <c r="F3555" s="119"/>
      <c r="G3555" s="119" t="s">
        <v>1423</v>
      </c>
      <c r="H3555" s="119">
        <v>6</v>
      </c>
      <c r="I3555" s="119" t="s">
        <v>987</v>
      </c>
      <c r="J3555" s="119">
        <v>2020</v>
      </c>
      <c r="K3555" s="120">
        <v>0.75</v>
      </c>
    </row>
    <row r="3556" spans="1:11" x14ac:dyDescent="0.25">
      <c r="A3556" s="119" t="s">
        <v>1498</v>
      </c>
      <c r="B3556" s="119" t="s">
        <v>1499</v>
      </c>
      <c r="C3556" s="119" t="s">
        <v>233</v>
      </c>
      <c r="D3556" s="119" t="s">
        <v>1337</v>
      </c>
      <c r="E3556" s="119" t="s">
        <v>1338</v>
      </c>
      <c r="F3556" s="119"/>
      <c r="G3556" s="119" t="s">
        <v>1423</v>
      </c>
      <c r="H3556" s="119">
        <v>6</v>
      </c>
      <c r="I3556" s="119" t="s">
        <v>987</v>
      </c>
      <c r="J3556" s="119">
        <v>2050</v>
      </c>
      <c r="K3556" s="120">
        <v>0.75</v>
      </c>
    </row>
    <row r="3557" spans="1:11" x14ac:dyDescent="0.25">
      <c r="A3557" s="119" t="s">
        <v>1498</v>
      </c>
      <c r="B3557" s="119" t="s">
        <v>1499</v>
      </c>
      <c r="C3557" s="119" t="s">
        <v>233</v>
      </c>
      <c r="D3557" s="119" t="s">
        <v>1337</v>
      </c>
      <c r="E3557" s="119" t="s">
        <v>1338</v>
      </c>
      <c r="F3557" s="119"/>
      <c r="G3557" s="119" t="s">
        <v>1423</v>
      </c>
      <c r="H3557" s="119">
        <v>6</v>
      </c>
      <c r="I3557" s="119" t="s">
        <v>988</v>
      </c>
      <c r="J3557" s="119">
        <v>2020</v>
      </c>
      <c r="K3557" s="120">
        <v>1.25</v>
      </c>
    </row>
    <row r="3558" spans="1:11" x14ac:dyDescent="0.25">
      <c r="A3558" s="119" t="s">
        <v>1498</v>
      </c>
      <c r="B3558" s="119" t="s">
        <v>1499</v>
      </c>
      <c r="C3558" s="119" t="s">
        <v>233</v>
      </c>
      <c r="D3558" s="119" t="s">
        <v>1337</v>
      </c>
      <c r="E3558" s="119" t="s">
        <v>1338</v>
      </c>
      <c r="F3558" s="119"/>
      <c r="G3558" s="119" t="s">
        <v>1423</v>
      </c>
      <c r="H3558" s="119">
        <v>6</v>
      </c>
      <c r="I3558" s="119" t="s">
        <v>988</v>
      </c>
      <c r="J3558" s="119">
        <v>2050</v>
      </c>
      <c r="K3558" s="120">
        <v>1.25</v>
      </c>
    </row>
    <row r="3559" spans="1:11" x14ac:dyDescent="0.25">
      <c r="A3559" s="119" t="s">
        <v>1498</v>
      </c>
      <c r="B3559" s="119" t="s">
        <v>1499</v>
      </c>
      <c r="C3559" s="119" t="s">
        <v>233</v>
      </c>
      <c r="D3559" s="119" t="s">
        <v>1337</v>
      </c>
      <c r="E3559" s="119" t="s">
        <v>1338</v>
      </c>
      <c r="F3559" s="119"/>
      <c r="G3559" s="119" t="s">
        <v>1423</v>
      </c>
      <c r="H3559" s="119">
        <v>6</v>
      </c>
      <c r="I3559" s="119" t="s">
        <v>194</v>
      </c>
      <c r="J3559" s="119">
        <v>2015</v>
      </c>
      <c r="K3559" s="120" t="s">
        <v>1417</v>
      </c>
    </row>
    <row r="3560" spans="1:11" x14ac:dyDescent="0.25">
      <c r="A3560" s="119" t="s">
        <v>1498</v>
      </c>
      <c r="B3560" s="119" t="s">
        <v>1499</v>
      </c>
      <c r="C3560" s="119" t="s">
        <v>233</v>
      </c>
      <c r="D3560" s="119" t="s">
        <v>1337</v>
      </c>
      <c r="E3560" s="119" t="s">
        <v>1338</v>
      </c>
      <c r="F3560" s="119"/>
      <c r="G3560" s="119" t="s">
        <v>1423</v>
      </c>
      <c r="H3560" s="119">
        <v>6</v>
      </c>
      <c r="I3560" s="119" t="s">
        <v>194</v>
      </c>
      <c r="J3560" s="119">
        <v>2020</v>
      </c>
      <c r="K3560" s="120">
        <v>14.01323472168159</v>
      </c>
    </row>
    <row r="3561" spans="1:11" x14ac:dyDescent="0.25">
      <c r="A3561" s="119" t="s">
        <v>1498</v>
      </c>
      <c r="B3561" s="119" t="s">
        <v>1499</v>
      </c>
      <c r="C3561" s="119" t="s">
        <v>233</v>
      </c>
      <c r="D3561" s="119" t="s">
        <v>1337</v>
      </c>
      <c r="E3561" s="119" t="s">
        <v>1338</v>
      </c>
      <c r="F3561" s="119"/>
      <c r="G3561" s="119" t="s">
        <v>1423</v>
      </c>
      <c r="H3561" s="119">
        <v>6</v>
      </c>
      <c r="I3561" s="119" t="s">
        <v>194</v>
      </c>
      <c r="J3561" s="119">
        <v>2030</v>
      </c>
      <c r="K3561" s="120">
        <v>14.01323472168159</v>
      </c>
    </row>
    <row r="3562" spans="1:11" x14ac:dyDescent="0.25">
      <c r="A3562" s="119" t="s">
        <v>1498</v>
      </c>
      <c r="B3562" s="119" t="s">
        <v>1499</v>
      </c>
      <c r="C3562" s="119" t="s">
        <v>233</v>
      </c>
      <c r="D3562" s="119" t="s">
        <v>1337</v>
      </c>
      <c r="E3562" s="119" t="s">
        <v>1338</v>
      </c>
      <c r="F3562" s="119"/>
      <c r="G3562" s="119" t="s">
        <v>1423</v>
      </c>
      <c r="H3562" s="119">
        <v>6</v>
      </c>
      <c r="I3562" s="119" t="s">
        <v>194</v>
      </c>
      <c r="J3562" s="119">
        <v>2040</v>
      </c>
      <c r="K3562" s="120">
        <v>14.01323472168159</v>
      </c>
    </row>
    <row r="3563" spans="1:11" x14ac:dyDescent="0.25">
      <c r="A3563" s="119" t="s">
        <v>1498</v>
      </c>
      <c r="B3563" s="119" t="s">
        <v>1499</v>
      </c>
      <c r="C3563" s="119" t="s">
        <v>233</v>
      </c>
      <c r="D3563" s="119" t="s">
        <v>1337</v>
      </c>
      <c r="E3563" s="119" t="s">
        <v>1338</v>
      </c>
      <c r="F3563" s="119"/>
      <c r="G3563" s="119" t="s">
        <v>1423</v>
      </c>
      <c r="H3563" s="119">
        <v>6</v>
      </c>
      <c r="I3563" s="119" t="s">
        <v>194</v>
      </c>
      <c r="J3563" s="119">
        <v>2050</v>
      </c>
      <c r="K3563" s="120">
        <v>14.01323472168159</v>
      </c>
    </row>
    <row r="3564" spans="1:11" x14ac:dyDescent="0.25">
      <c r="A3564" s="119" t="s">
        <v>1498</v>
      </c>
      <c r="B3564" s="119" t="s">
        <v>1499</v>
      </c>
      <c r="C3564" s="119" t="s">
        <v>1245</v>
      </c>
      <c r="D3564" s="119" t="s">
        <v>1233</v>
      </c>
      <c r="E3564" s="119" t="s">
        <v>1074</v>
      </c>
      <c r="F3564" s="119"/>
      <c r="G3564" s="119"/>
      <c r="H3564" s="119"/>
      <c r="I3564" s="119" t="s">
        <v>194</v>
      </c>
      <c r="J3564" s="119">
        <v>2015</v>
      </c>
      <c r="K3564" s="120" t="s">
        <v>1417</v>
      </c>
    </row>
    <row r="3565" spans="1:11" x14ac:dyDescent="0.25">
      <c r="A3565" s="119" t="s">
        <v>1498</v>
      </c>
      <c r="B3565" s="119" t="s">
        <v>1499</v>
      </c>
      <c r="C3565" s="119" t="s">
        <v>1245</v>
      </c>
      <c r="D3565" s="119" t="s">
        <v>1233</v>
      </c>
      <c r="E3565" s="119" t="s">
        <v>1074</v>
      </c>
      <c r="F3565" s="119"/>
      <c r="G3565" s="119"/>
      <c r="H3565" s="119"/>
      <c r="I3565" s="119" t="s">
        <v>194</v>
      </c>
      <c r="J3565" s="119">
        <v>2020</v>
      </c>
      <c r="K3565" s="120">
        <v>75</v>
      </c>
    </row>
    <row r="3566" spans="1:11" x14ac:dyDescent="0.25">
      <c r="A3566" s="119" t="s">
        <v>1498</v>
      </c>
      <c r="B3566" s="119" t="s">
        <v>1499</v>
      </c>
      <c r="C3566" s="119" t="s">
        <v>1245</v>
      </c>
      <c r="D3566" s="119" t="s">
        <v>1233</v>
      </c>
      <c r="E3566" s="119" t="s">
        <v>1074</v>
      </c>
      <c r="F3566" s="119"/>
      <c r="G3566" s="119"/>
      <c r="H3566" s="119"/>
      <c r="I3566" s="119" t="s">
        <v>194</v>
      </c>
      <c r="J3566" s="119">
        <v>2030</v>
      </c>
      <c r="K3566" s="120">
        <v>75</v>
      </c>
    </row>
    <row r="3567" spans="1:11" x14ac:dyDescent="0.25">
      <c r="A3567" s="119" t="s">
        <v>1498</v>
      </c>
      <c r="B3567" s="119" t="s">
        <v>1499</v>
      </c>
      <c r="C3567" s="119" t="s">
        <v>1245</v>
      </c>
      <c r="D3567" s="119" t="s">
        <v>1233</v>
      </c>
      <c r="E3567" s="119" t="s">
        <v>1074</v>
      </c>
      <c r="F3567" s="119"/>
      <c r="G3567" s="119"/>
      <c r="H3567" s="119"/>
      <c r="I3567" s="119" t="s">
        <v>194</v>
      </c>
      <c r="J3567" s="119">
        <v>2040</v>
      </c>
      <c r="K3567" s="120">
        <v>75</v>
      </c>
    </row>
    <row r="3568" spans="1:11" x14ac:dyDescent="0.25">
      <c r="A3568" s="119" t="s">
        <v>1498</v>
      </c>
      <c r="B3568" s="119" t="s">
        <v>1499</v>
      </c>
      <c r="C3568" s="119" t="s">
        <v>1245</v>
      </c>
      <c r="D3568" s="119" t="s">
        <v>1233</v>
      </c>
      <c r="E3568" s="119" t="s">
        <v>1074</v>
      </c>
      <c r="F3568" s="119"/>
      <c r="G3568" s="119"/>
      <c r="H3568" s="119"/>
      <c r="I3568" s="119" t="s">
        <v>194</v>
      </c>
      <c r="J3568" s="119">
        <v>2050</v>
      </c>
      <c r="K3568" s="120">
        <v>75</v>
      </c>
    </row>
    <row r="3569" spans="1:11" x14ac:dyDescent="0.25">
      <c r="A3569" s="119" t="s">
        <v>1498</v>
      </c>
      <c r="B3569" s="119" t="s">
        <v>1499</v>
      </c>
      <c r="C3569" s="119" t="s">
        <v>1245</v>
      </c>
      <c r="D3569" s="119" t="s">
        <v>1234</v>
      </c>
      <c r="E3569" s="119" t="s">
        <v>1074</v>
      </c>
      <c r="F3569" s="119"/>
      <c r="G3569" s="119"/>
      <c r="H3569" s="119"/>
      <c r="I3569" s="119" t="s">
        <v>194</v>
      </c>
      <c r="J3569" s="119">
        <v>2015</v>
      </c>
      <c r="K3569" s="120" t="s">
        <v>1417</v>
      </c>
    </row>
    <row r="3570" spans="1:11" x14ac:dyDescent="0.25">
      <c r="A3570" s="119" t="s">
        <v>1498</v>
      </c>
      <c r="B3570" s="119" t="s">
        <v>1499</v>
      </c>
      <c r="C3570" s="119" t="s">
        <v>1245</v>
      </c>
      <c r="D3570" s="119" t="s">
        <v>1234</v>
      </c>
      <c r="E3570" s="119" t="s">
        <v>1074</v>
      </c>
      <c r="F3570" s="119"/>
      <c r="G3570" s="119"/>
      <c r="H3570" s="119"/>
      <c r="I3570" s="119" t="s">
        <v>194</v>
      </c>
      <c r="J3570" s="119">
        <v>2020</v>
      </c>
      <c r="K3570" s="120">
        <v>25</v>
      </c>
    </row>
    <row r="3571" spans="1:11" x14ac:dyDescent="0.25">
      <c r="A3571" s="119" t="s">
        <v>1498</v>
      </c>
      <c r="B3571" s="119" t="s">
        <v>1499</v>
      </c>
      <c r="C3571" s="119" t="s">
        <v>1245</v>
      </c>
      <c r="D3571" s="119" t="s">
        <v>1234</v>
      </c>
      <c r="E3571" s="119" t="s">
        <v>1074</v>
      </c>
      <c r="F3571" s="119"/>
      <c r="G3571" s="119"/>
      <c r="H3571" s="119"/>
      <c r="I3571" s="119" t="s">
        <v>194</v>
      </c>
      <c r="J3571" s="119">
        <v>2030</v>
      </c>
      <c r="K3571" s="120">
        <v>25</v>
      </c>
    </row>
    <row r="3572" spans="1:11" x14ac:dyDescent="0.25">
      <c r="A3572" s="119" t="s">
        <v>1498</v>
      </c>
      <c r="B3572" s="119" t="s">
        <v>1499</v>
      </c>
      <c r="C3572" s="119" t="s">
        <v>1245</v>
      </c>
      <c r="D3572" s="119" t="s">
        <v>1234</v>
      </c>
      <c r="E3572" s="119" t="s">
        <v>1074</v>
      </c>
      <c r="F3572" s="119"/>
      <c r="G3572" s="119"/>
      <c r="H3572" s="119"/>
      <c r="I3572" s="119" t="s">
        <v>194</v>
      </c>
      <c r="J3572" s="119">
        <v>2040</v>
      </c>
      <c r="K3572" s="120">
        <v>25</v>
      </c>
    </row>
    <row r="3573" spans="1:11" x14ac:dyDescent="0.25">
      <c r="A3573" s="119" t="s">
        <v>1498</v>
      </c>
      <c r="B3573" s="119" t="s">
        <v>1499</v>
      </c>
      <c r="C3573" s="119" t="s">
        <v>1245</v>
      </c>
      <c r="D3573" s="119" t="s">
        <v>1234</v>
      </c>
      <c r="E3573" s="119" t="s">
        <v>1074</v>
      </c>
      <c r="F3573" s="119"/>
      <c r="G3573" s="119"/>
      <c r="H3573" s="119"/>
      <c r="I3573" s="119" t="s">
        <v>194</v>
      </c>
      <c r="J3573" s="119">
        <v>2050</v>
      </c>
      <c r="K3573" s="120">
        <v>25</v>
      </c>
    </row>
    <row r="3574" spans="1:11" x14ac:dyDescent="0.25">
      <c r="A3574" s="119" t="s">
        <v>1498</v>
      </c>
      <c r="B3574" s="119" t="s">
        <v>1499</v>
      </c>
      <c r="C3574" s="119" t="s">
        <v>1245</v>
      </c>
      <c r="D3574" s="119" t="s">
        <v>1428</v>
      </c>
      <c r="E3574" s="119" t="s">
        <v>1409</v>
      </c>
      <c r="F3574" s="119"/>
      <c r="G3574" s="119" t="s">
        <v>1423</v>
      </c>
      <c r="H3574" s="119">
        <v>6</v>
      </c>
      <c r="I3574" s="119" t="s">
        <v>987</v>
      </c>
      <c r="J3574" s="119">
        <v>2020</v>
      </c>
      <c r="K3574" s="120">
        <v>0.75</v>
      </c>
    </row>
    <row r="3575" spans="1:11" x14ac:dyDescent="0.25">
      <c r="A3575" s="119" t="s">
        <v>1498</v>
      </c>
      <c r="B3575" s="119" t="s">
        <v>1499</v>
      </c>
      <c r="C3575" s="119" t="s">
        <v>1245</v>
      </c>
      <c r="D3575" s="119" t="s">
        <v>1428</v>
      </c>
      <c r="E3575" s="119" t="s">
        <v>1409</v>
      </c>
      <c r="F3575" s="119"/>
      <c r="G3575" s="119" t="s">
        <v>1423</v>
      </c>
      <c r="H3575" s="119">
        <v>6</v>
      </c>
      <c r="I3575" s="119" t="s">
        <v>987</v>
      </c>
      <c r="J3575" s="119">
        <v>2050</v>
      </c>
      <c r="K3575" s="120">
        <v>0.75</v>
      </c>
    </row>
    <row r="3576" spans="1:11" x14ac:dyDescent="0.25">
      <c r="A3576" s="119" t="s">
        <v>1498</v>
      </c>
      <c r="B3576" s="119" t="s">
        <v>1499</v>
      </c>
      <c r="C3576" s="119" t="s">
        <v>1245</v>
      </c>
      <c r="D3576" s="119" t="s">
        <v>1428</v>
      </c>
      <c r="E3576" s="119" t="s">
        <v>1409</v>
      </c>
      <c r="F3576" s="119"/>
      <c r="G3576" s="119" t="s">
        <v>1423</v>
      </c>
      <c r="H3576" s="119">
        <v>6</v>
      </c>
      <c r="I3576" s="119" t="s">
        <v>988</v>
      </c>
      <c r="J3576" s="119">
        <v>2020</v>
      </c>
      <c r="K3576" s="120">
        <v>1.25</v>
      </c>
    </row>
    <row r="3577" spans="1:11" x14ac:dyDescent="0.25">
      <c r="A3577" s="119" t="s">
        <v>1498</v>
      </c>
      <c r="B3577" s="119" t="s">
        <v>1499</v>
      </c>
      <c r="C3577" s="119" t="s">
        <v>1245</v>
      </c>
      <c r="D3577" s="119" t="s">
        <v>1428</v>
      </c>
      <c r="E3577" s="119" t="s">
        <v>1409</v>
      </c>
      <c r="F3577" s="119"/>
      <c r="G3577" s="119" t="s">
        <v>1423</v>
      </c>
      <c r="H3577" s="119">
        <v>6</v>
      </c>
      <c r="I3577" s="119" t="s">
        <v>988</v>
      </c>
      <c r="J3577" s="119">
        <v>2050</v>
      </c>
      <c r="K3577" s="120">
        <v>1.25</v>
      </c>
    </row>
    <row r="3578" spans="1:11" x14ac:dyDescent="0.25">
      <c r="A3578" s="119" t="s">
        <v>1498</v>
      </c>
      <c r="B3578" s="119" t="s">
        <v>1499</v>
      </c>
      <c r="C3578" s="119" t="s">
        <v>1245</v>
      </c>
      <c r="D3578" s="119" t="s">
        <v>1428</v>
      </c>
      <c r="E3578" s="119" t="s">
        <v>1409</v>
      </c>
      <c r="F3578" s="119"/>
      <c r="G3578" s="119" t="s">
        <v>1423</v>
      </c>
      <c r="H3578" s="119">
        <v>6</v>
      </c>
      <c r="I3578" s="119" t="s">
        <v>194</v>
      </c>
      <c r="J3578" s="119">
        <v>2015</v>
      </c>
      <c r="K3578" s="120" t="s">
        <v>1417</v>
      </c>
    </row>
    <row r="3579" spans="1:11" x14ac:dyDescent="0.25">
      <c r="A3579" s="119" t="s">
        <v>1498</v>
      </c>
      <c r="B3579" s="119" t="s">
        <v>1499</v>
      </c>
      <c r="C3579" s="119" t="s">
        <v>1245</v>
      </c>
      <c r="D3579" s="119" t="s">
        <v>1428</v>
      </c>
      <c r="E3579" s="119" t="s">
        <v>1409</v>
      </c>
      <c r="F3579" s="119"/>
      <c r="G3579" s="119" t="s">
        <v>1423</v>
      </c>
      <c r="H3579" s="119">
        <v>6</v>
      </c>
      <c r="I3579" s="119" t="s">
        <v>194</v>
      </c>
      <c r="J3579" s="119">
        <v>2020</v>
      </c>
      <c r="K3579" s="120">
        <v>7.6190476190476183E-2</v>
      </c>
    </row>
    <row r="3580" spans="1:11" x14ac:dyDescent="0.25">
      <c r="A3580" s="119" t="s">
        <v>1498</v>
      </c>
      <c r="B3580" s="119" t="s">
        <v>1499</v>
      </c>
      <c r="C3580" s="119" t="s">
        <v>1245</v>
      </c>
      <c r="D3580" s="119" t="s">
        <v>1428</v>
      </c>
      <c r="E3580" s="119" t="s">
        <v>1409</v>
      </c>
      <c r="F3580" s="119"/>
      <c r="G3580" s="119" t="s">
        <v>1423</v>
      </c>
      <c r="H3580" s="119">
        <v>6</v>
      </c>
      <c r="I3580" s="119" t="s">
        <v>194</v>
      </c>
      <c r="J3580" s="119">
        <v>2030</v>
      </c>
      <c r="K3580" s="120">
        <v>7.6190476190476183E-2</v>
      </c>
    </row>
    <row r="3581" spans="1:11" x14ac:dyDescent="0.25">
      <c r="A3581" s="119" t="s">
        <v>1498</v>
      </c>
      <c r="B3581" s="119" t="s">
        <v>1499</v>
      </c>
      <c r="C3581" s="119" t="s">
        <v>1245</v>
      </c>
      <c r="D3581" s="119" t="s">
        <v>1428</v>
      </c>
      <c r="E3581" s="119" t="s">
        <v>1409</v>
      </c>
      <c r="F3581" s="119"/>
      <c r="G3581" s="119" t="s">
        <v>1423</v>
      </c>
      <c r="H3581" s="119">
        <v>6</v>
      </c>
      <c r="I3581" s="119" t="s">
        <v>194</v>
      </c>
      <c r="J3581" s="119">
        <v>2040</v>
      </c>
      <c r="K3581" s="120">
        <v>7.6190476190476183E-2</v>
      </c>
    </row>
    <row r="3582" spans="1:11" x14ac:dyDescent="0.25">
      <c r="A3582" s="119" t="s">
        <v>1498</v>
      </c>
      <c r="B3582" s="119" t="s">
        <v>1499</v>
      </c>
      <c r="C3582" s="119" t="s">
        <v>1245</v>
      </c>
      <c r="D3582" s="119" t="s">
        <v>1428</v>
      </c>
      <c r="E3582" s="119" t="s">
        <v>1409</v>
      </c>
      <c r="F3582" s="119"/>
      <c r="G3582" s="119" t="s">
        <v>1423</v>
      </c>
      <c r="H3582" s="119">
        <v>6</v>
      </c>
      <c r="I3582" s="119" t="s">
        <v>194</v>
      </c>
      <c r="J3582" s="119">
        <v>2050</v>
      </c>
      <c r="K3582" s="120">
        <v>7.6190476190476183E-2</v>
      </c>
    </row>
    <row r="3583" spans="1:11" x14ac:dyDescent="0.25">
      <c r="A3583" s="119" t="s">
        <v>1498</v>
      </c>
      <c r="B3583" s="119" t="s">
        <v>1499</v>
      </c>
      <c r="C3583" s="119" t="s">
        <v>1245</v>
      </c>
      <c r="D3583" s="119" t="s">
        <v>1247</v>
      </c>
      <c r="E3583" s="119" t="s">
        <v>1248</v>
      </c>
      <c r="F3583" s="119"/>
      <c r="G3583" s="119"/>
      <c r="H3583" s="119"/>
      <c r="I3583" s="119" t="s">
        <v>194</v>
      </c>
      <c r="J3583" s="119">
        <v>2015</v>
      </c>
      <c r="K3583" s="120">
        <v>1.05</v>
      </c>
    </row>
    <row r="3584" spans="1:11" x14ac:dyDescent="0.25">
      <c r="A3584" s="119" t="s">
        <v>1498</v>
      </c>
      <c r="B3584" s="119" t="s">
        <v>1499</v>
      </c>
      <c r="C3584" s="119" t="s">
        <v>1245</v>
      </c>
      <c r="D3584" s="119" t="s">
        <v>1247</v>
      </c>
      <c r="E3584" s="119" t="s">
        <v>1248</v>
      </c>
      <c r="F3584" s="119"/>
      <c r="G3584" s="119"/>
      <c r="H3584" s="119"/>
      <c r="I3584" s="119" t="s">
        <v>194</v>
      </c>
      <c r="J3584" s="119">
        <v>2020</v>
      </c>
      <c r="K3584" s="120">
        <v>1.05</v>
      </c>
    </row>
    <row r="3585" spans="1:11" x14ac:dyDescent="0.25">
      <c r="A3585" s="119" t="s">
        <v>1498</v>
      </c>
      <c r="B3585" s="119" t="s">
        <v>1499</v>
      </c>
      <c r="C3585" s="119" t="s">
        <v>1245</v>
      </c>
      <c r="D3585" s="119" t="s">
        <v>1247</v>
      </c>
      <c r="E3585" s="119" t="s">
        <v>1248</v>
      </c>
      <c r="F3585" s="119"/>
      <c r="G3585" s="119"/>
      <c r="H3585" s="119"/>
      <c r="I3585" s="119" t="s">
        <v>194</v>
      </c>
      <c r="J3585" s="119">
        <v>2030</v>
      </c>
      <c r="K3585" s="120">
        <v>1.05</v>
      </c>
    </row>
    <row r="3586" spans="1:11" x14ac:dyDescent="0.25">
      <c r="A3586" s="119" t="s">
        <v>1498</v>
      </c>
      <c r="B3586" s="119" t="s">
        <v>1499</v>
      </c>
      <c r="C3586" s="119" t="s">
        <v>1245</v>
      </c>
      <c r="D3586" s="119" t="s">
        <v>1247</v>
      </c>
      <c r="E3586" s="119" t="s">
        <v>1248</v>
      </c>
      <c r="F3586" s="119"/>
      <c r="G3586" s="119"/>
      <c r="H3586" s="119"/>
      <c r="I3586" s="119" t="s">
        <v>194</v>
      </c>
      <c r="J3586" s="119">
        <v>2040</v>
      </c>
      <c r="K3586" s="120">
        <v>1.05</v>
      </c>
    </row>
    <row r="3587" spans="1:11" x14ac:dyDescent="0.25">
      <c r="A3587" s="119" t="s">
        <v>1498</v>
      </c>
      <c r="B3587" s="119" t="s">
        <v>1499</v>
      </c>
      <c r="C3587" s="119" t="s">
        <v>1245</v>
      </c>
      <c r="D3587" s="119" t="s">
        <v>1247</v>
      </c>
      <c r="E3587" s="119" t="s">
        <v>1248</v>
      </c>
      <c r="F3587" s="119"/>
      <c r="G3587" s="119"/>
      <c r="H3587" s="119"/>
      <c r="I3587" s="119" t="s">
        <v>194</v>
      </c>
      <c r="J3587" s="119">
        <v>2050</v>
      </c>
      <c r="K3587" s="120">
        <v>1.05</v>
      </c>
    </row>
    <row r="3588" spans="1:11" x14ac:dyDescent="0.25">
      <c r="A3588" s="119" t="s">
        <v>1498</v>
      </c>
      <c r="B3588" s="119" t="s">
        <v>1499</v>
      </c>
      <c r="C3588" s="119" t="s">
        <v>1245</v>
      </c>
      <c r="D3588" s="119" t="s">
        <v>1507</v>
      </c>
      <c r="E3588" s="119" t="s">
        <v>1082</v>
      </c>
      <c r="F3588" s="119"/>
      <c r="G3588" s="119"/>
      <c r="H3588" s="119"/>
      <c r="I3588" s="119" t="s">
        <v>194</v>
      </c>
      <c r="J3588" s="119">
        <v>2015</v>
      </c>
      <c r="K3588" s="120">
        <v>36.700000000000003</v>
      </c>
    </row>
    <row r="3589" spans="1:11" x14ac:dyDescent="0.25">
      <c r="A3589" s="119" t="s">
        <v>1498</v>
      </c>
      <c r="B3589" s="119" t="s">
        <v>1499</v>
      </c>
      <c r="C3589" s="119" t="s">
        <v>1245</v>
      </c>
      <c r="D3589" s="119" t="s">
        <v>1507</v>
      </c>
      <c r="E3589" s="119" t="s">
        <v>1082</v>
      </c>
      <c r="F3589" s="119"/>
      <c r="G3589" s="119"/>
      <c r="H3589" s="119"/>
      <c r="I3589" s="119" t="s">
        <v>194</v>
      </c>
      <c r="J3589" s="119">
        <v>2020</v>
      </c>
      <c r="K3589" s="120">
        <v>36.700000000000003</v>
      </c>
    </row>
    <row r="3590" spans="1:11" x14ac:dyDescent="0.25">
      <c r="A3590" s="119" t="s">
        <v>1498</v>
      </c>
      <c r="B3590" s="119" t="s">
        <v>1499</v>
      </c>
      <c r="C3590" s="119" t="s">
        <v>1245</v>
      </c>
      <c r="D3590" s="119" t="s">
        <v>1507</v>
      </c>
      <c r="E3590" s="119" t="s">
        <v>1082</v>
      </c>
      <c r="F3590" s="119"/>
      <c r="G3590" s="119"/>
      <c r="H3590" s="119"/>
      <c r="I3590" s="119" t="s">
        <v>194</v>
      </c>
      <c r="J3590" s="119">
        <v>2030</v>
      </c>
      <c r="K3590" s="120">
        <v>36.700000000000003</v>
      </c>
    </row>
    <row r="3591" spans="1:11" x14ac:dyDescent="0.25">
      <c r="A3591" s="119" t="s">
        <v>1498</v>
      </c>
      <c r="B3591" s="119" t="s">
        <v>1499</v>
      </c>
      <c r="C3591" s="119" t="s">
        <v>1245</v>
      </c>
      <c r="D3591" s="119" t="s">
        <v>1507</v>
      </c>
      <c r="E3591" s="119" t="s">
        <v>1082</v>
      </c>
      <c r="F3591" s="119"/>
      <c r="G3591" s="119"/>
      <c r="H3591" s="119"/>
      <c r="I3591" s="119" t="s">
        <v>194</v>
      </c>
      <c r="J3591" s="119">
        <v>2040</v>
      </c>
      <c r="K3591" s="120">
        <v>36.700000000000003</v>
      </c>
    </row>
    <row r="3592" spans="1:11" x14ac:dyDescent="0.25">
      <c r="A3592" s="119" t="s">
        <v>1498</v>
      </c>
      <c r="B3592" s="119" t="s">
        <v>1499</v>
      </c>
      <c r="C3592" s="119" t="s">
        <v>1245</v>
      </c>
      <c r="D3592" s="119" t="s">
        <v>1507</v>
      </c>
      <c r="E3592" s="119" t="s">
        <v>1082</v>
      </c>
      <c r="F3592" s="119"/>
      <c r="G3592" s="119"/>
      <c r="H3592" s="119"/>
      <c r="I3592" s="119" t="s">
        <v>194</v>
      </c>
      <c r="J3592" s="119">
        <v>2050</v>
      </c>
      <c r="K3592" s="120">
        <v>36.700000000000003</v>
      </c>
    </row>
    <row r="3593" spans="1:11" x14ac:dyDescent="0.25">
      <c r="A3593" s="119" t="s">
        <v>1498</v>
      </c>
      <c r="B3593" s="119" t="s">
        <v>1499</v>
      </c>
      <c r="C3593" s="119" t="s">
        <v>1245</v>
      </c>
      <c r="D3593" s="119" t="s">
        <v>1508</v>
      </c>
      <c r="E3593" s="119" t="s">
        <v>1509</v>
      </c>
      <c r="F3593" s="119"/>
      <c r="G3593" s="119" t="s">
        <v>1314</v>
      </c>
      <c r="H3593" s="119" t="s">
        <v>1425</v>
      </c>
      <c r="I3593" s="119" t="s">
        <v>987</v>
      </c>
      <c r="J3593" s="119">
        <v>2020</v>
      </c>
      <c r="K3593" s="120">
        <v>0.75</v>
      </c>
    </row>
    <row r="3594" spans="1:11" x14ac:dyDescent="0.25">
      <c r="A3594" s="119" t="s">
        <v>1498</v>
      </c>
      <c r="B3594" s="119" t="s">
        <v>1499</v>
      </c>
      <c r="C3594" s="119" t="s">
        <v>1245</v>
      </c>
      <c r="D3594" s="119" t="s">
        <v>1508</v>
      </c>
      <c r="E3594" s="119" t="s">
        <v>1509</v>
      </c>
      <c r="F3594" s="119"/>
      <c r="G3594" s="119" t="s">
        <v>1314</v>
      </c>
      <c r="H3594" s="119" t="s">
        <v>1425</v>
      </c>
      <c r="I3594" s="119" t="s">
        <v>987</v>
      </c>
      <c r="J3594" s="119">
        <v>2050</v>
      </c>
      <c r="K3594" s="120">
        <v>0.75</v>
      </c>
    </row>
    <row r="3595" spans="1:11" x14ac:dyDescent="0.25">
      <c r="A3595" s="119" t="s">
        <v>1498</v>
      </c>
      <c r="B3595" s="119" t="s">
        <v>1499</v>
      </c>
      <c r="C3595" s="119" t="s">
        <v>1245</v>
      </c>
      <c r="D3595" s="119" t="s">
        <v>1508</v>
      </c>
      <c r="E3595" s="119" t="s">
        <v>1509</v>
      </c>
      <c r="F3595" s="119"/>
      <c r="G3595" s="119" t="s">
        <v>1314</v>
      </c>
      <c r="H3595" s="119" t="s">
        <v>1425</v>
      </c>
      <c r="I3595" s="119" t="s">
        <v>988</v>
      </c>
      <c r="J3595" s="119">
        <v>2020</v>
      </c>
      <c r="K3595" s="120">
        <v>1.25</v>
      </c>
    </row>
    <row r="3596" spans="1:11" x14ac:dyDescent="0.25">
      <c r="A3596" s="119" t="s">
        <v>1498</v>
      </c>
      <c r="B3596" s="119" t="s">
        <v>1499</v>
      </c>
      <c r="C3596" s="119" t="s">
        <v>1245</v>
      </c>
      <c r="D3596" s="119" t="s">
        <v>1508</v>
      </c>
      <c r="E3596" s="119" t="s">
        <v>1509</v>
      </c>
      <c r="F3596" s="119"/>
      <c r="G3596" s="119" t="s">
        <v>1314</v>
      </c>
      <c r="H3596" s="119" t="s">
        <v>1425</v>
      </c>
      <c r="I3596" s="119" t="s">
        <v>988</v>
      </c>
      <c r="J3596" s="119">
        <v>2050</v>
      </c>
      <c r="K3596" s="120">
        <v>1.25</v>
      </c>
    </row>
    <row r="3597" spans="1:11" x14ac:dyDescent="0.25">
      <c r="A3597" s="119" t="s">
        <v>1498</v>
      </c>
      <c r="B3597" s="119" t="s">
        <v>1499</v>
      </c>
      <c r="C3597" s="119" t="s">
        <v>1245</v>
      </c>
      <c r="D3597" s="119" t="s">
        <v>1508</v>
      </c>
      <c r="E3597" s="119" t="s">
        <v>1509</v>
      </c>
      <c r="F3597" s="119"/>
      <c r="G3597" s="119" t="s">
        <v>1314</v>
      </c>
      <c r="H3597" s="119" t="s">
        <v>1425</v>
      </c>
      <c r="I3597" s="119" t="s">
        <v>194</v>
      </c>
      <c r="J3597" s="119">
        <v>2015</v>
      </c>
      <c r="K3597" s="120" t="s">
        <v>1417</v>
      </c>
    </row>
    <row r="3598" spans="1:11" x14ac:dyDescent="0.25">
      <c r="A3598" s="119" t="s">
        <v>1498</v>
      </c>
      <c r="B3598" s="119" t="s">
        <v>1499</v>
      </c>
      <c r="C3598" s="119" t="s">
        <v>1245</v>
      </c>
      <c r="D3598" s="119" t="s">
        <v>1508</v>
      </c>
      <c r="E3598" s="119" t="s">
        <v>1509</v>
      </c>
      <c r="F3598" s="119"/>
      <c r="G3598" s="119" t="s">
        <v>1314</v>
      </c>
      <c r="H3598" s="119" t="s">
        <v>1425</v>
      </c>
      <c r="I3598" s="119" t="s">
        <v>194</v>
      </c>
      <c r="J3598" s="119">
        <v>2020</v>
      </c>
      <c r="K3598" s="120">
        <v>2.666666666666667</v>
      </c>
    </row>
    <row r="3599" spans="1:11" x14ac:dyDescent="0.25">
      <c r="A3599" s="119" t="s">
        <v>1498</v>
      </c>
      <c r="B3599" s="119" t="s">
        <v>1499</v>
      </c>
      <c r="C3599" s="119" t="s">
        <v>1245</v>
      </c>
      <c r="D3599" s="119" t="s">
        <v>1508</v>
      </c>
      <c r="E3599" s="119" t="s">
        <v>1509</v>
      </c>
      <c r="F3599" s="119"/>
      <c r="G3599" s="119" t="s">
        <v>1314</v>
      </c>
      <c r="H3599" s="119" t="s">
        <v>1425</v>
      </c>
      <c r="I3599" s="119" t="s">
        <v>194</v>
      </c>
      <c r="J3599" s="119">
        <v>2030</v>
      </c>
      <c r="K3599" s="120">
        <v>2</v>
      </c>
    </row>
    <row r="3600" spans="1:11" x14ac:dyDescent="0.25">
      <c r="A3600" s="119" t="s">
        <v>1498</v>
      </c>
      <c r="B3600" s="119" t="s">
        <v>1499</v>
      </c>
      <c r="C3600" s="119" t="s">
        <v>1245</v>
      </c>
      <c r="D3600" s="119" t="s">
        <v>1508</v>
      </c>
      <c r="E3600" s="119" t="s">
        <v>1509</v>
      </c>
      <c r="F3600" s="119"/>
      <c r="G3600" s="119" t="s">
        <v>1314</v>
      </c>
      <c r="H3600" s="119" t="s">
        <v>1425</v>
      </c>
      <c r="I3600" s="119" t="s">
        <v>194</v>
      </c>
      <c r="J3600" s="119">
        <v>2040</v>
      </c>
      <c r="K3600" s="120">
        <v>1.5</v>
      </c>
    </row>
    <row r="3601" spans="1:11" x14ac:dyDescent="0.25">
      <c r="A3601" s="119" t="s">
        <v>1498</v>
      </c>
      <c r="B3601" s="119" t="s">
        <v>1499</v>
      </c>
      <c r="C3601" s="119" t="s">
        <v>1245</v>
      </c>
      <c r="D3601" s="119" t="s">
        <v>1508</v>
      </c>
      <c r="E3601" s="119" t="s">
        <v>1509</v>
      </c>
      <c r="F3601" s="119"/>
      <c r="G3601" s="119" t="s">
        <v>1314</v>
      </c>
      <c r="H3601" s="119" t="s">
        <v>1425</v>
      </c>
      <c r="I3601" s="119" t="s">
        <v>194</v>
      </c>
      <c r="J3601" s="119">
        <v>2050</v>
      </c>
      <c r="K3601" s="120">
        <v>1.333333333333333</v>
      </c>
    </row>
    <row r="3602" spans="1:11" x14ac:dyDescent="0.25">
      <c r="A3602" s="119" t="s">
        <v>1498</v>
      </c>
      <c r="B3602" s="119" t="s">
        <v>1499</v>
      </c>
      <c r="C3602" s="119" t="s">
        <v>1245</v>
      </c>
      <c r="D3602" s="119" t="s">
        <v>1510</v>
      </c>
      <c r="E3602" s="119" t="s">
        <v>1409</v>
      </c>
      <c r="F3602" s="119"/>
      <c r="G3602" s="119"/>
      <c r="H3602" s="119"/>
      <c r="I3602" s="119" t="s">
        <v>194</v>
      </c>
      <c r="J3602" s="119">
        <v>2015</v>
      </c>
      <c r="K3602" s="120" t="s">
        <v>1417</v>
      </c>
    </row>
    <row r="3603" spans="1:11" x14ac:dyDescent="0.25">
      <c r="A3603" s="119" t="s">
        <v>1498</v>
      </c>
      <c r="B3603" s="119" t="s">
        <v>1499</v>
      </c>
      <c r="C3603" s="119" t="s">
        <v>1245</v>
      </c>
      <c r="D3603" s="119" t="s">
        <v>1510</v>
      </c>
      <c r="E3603" s="119" t="s">
        <v>1409</v>
      </c>
      <c r="F3603" s="119"/>
      <c r="G3603" s="119"/>
      <c r="H3603" s="119"/>
      <c r="I3603" s="119" t="s">
        <v>194</v>
      </c>
      <c r="J3603" s="119">
        <v>2020</v>
      </c>
      <c r="K3603" s="120">
        <v>0</v>
      </c>
    </row>
    <row r="3604" spans="1:11" x14ac:dyDescent="0.25">
      <c r="A3604" s="119" t="s">
        <v>1498</v>
      </c>
      <c r="B3604" s="119" t="s">
        <v>1499</v>
      </c>
      <c r="C3604" s="119" t="s">
        <v>1245</v>
      </c>
      <c r="D3604" s="119" t="s">
        <v>1510</v>
      </c>
      <c r="E3604" s="119" t="s">
        <v>1409</v>
      </c>
      <c r="F3604" s="119"/>
      <c r="G3604" s="119"/>
      <c r="H3604" s="119"/>
      <c r="I3604" s="119" t="s">
        <v>194</v>
      </c>
      <c r="J3604" s="119">
        <v>2030</v>
      </c>
      <c r="K3604" s="120">
        <v>0</v>
      </c>
    </row>
    <row r="3605" spans="1:11" x14ac:dyDescent="0.25">
      <c r="A3605" s="119" t="s">
        <v>1498</v>
      </c>
      <c r="B3605" s="119" t="s">
        <v>1499</v>
      </c>
      <c r="C3605" s="119" t="s">
        <v>1245</v>
      </c>
      <c r="D3605" s="119" t="s">
        <v>1510</v>
      </c>
      <c r="E3605" s="119" t="s">
        <v>1409</v>
      </c>
      <c r="F3605" s="119"/>
      <c r="G3605" s="119"/>
      <c r="H3605" s="119"/>
      <c r="I3605" s="119" t="s">
        <v>194</v>
      </c>
      <c r="J3605" s="119">
        <v>2050</v>
      </c>
      <c r="K3605" s="120">
        <v>0</v>
      </c>
    </row>
    <row r="3606" spans="1:11" x14ac:dyDescent="0.25">
      <c r="A3606" s="119" t="s">
        <v>1498</v>
      </c>
      <c r="B3606" s="119" t="s">
        <v>1499</v>
      </c>
      <c r="C3606" s="119" t="s">
        <v>1245</v>
      </c>
      <c r="D3606" s="119" t="s">
        <v>1431</v>
      </c>
      <c r="E3606" s="119" t="s">
        <v>1409</v>
      </c>
      <c r="F3606" s="119"/>
      <c r="G3606" s="119" t="s">
        <v>1423</v>
      </c>
      <c r="H3606" s="119">
        <v>6</v>
      </c>
      <c r="I3606" s="119" t="s">
        <v>987</v>
      </c>
      <c r="J3606" s="119">
        <v>2020</v>
      </c>
      <c r="K3606" s="120">
        <v>0.75</v>
      </c>
    </row>
    <row r="3607" spans="1:11" x14ac:dyDescent="0.25">
      <c r="A3607" s="119" t="s">
        <v>1498</v>
      </c>
      <c r="B3607" s="119" t="s">
        <v>1499</v>
      </c>
      <c r="C3607" s="119" t="s">
        <v>1245</v>
      </c>
      <c r="D3607" s="119" t="s">
        <v>1431</v>
      </c>
      <c r="E3607" s="119" t="s">
        <v>1409</v>
      </c>
      <c r="F3607" s="119"/>
      <c r="G3607" s="119" t="s">
        <v>1423</v>
      </c>
      <c r="H3607" s="119">
        <v>6</v>
      </c>
      <c r="I3607" s="119" t="s">
        <v>987</v>
      </c>
      <c r="J3607" s="119">
        <v>2050</v>
      </c>
      <c r="K3607" s="120">
        <v>0.75</v>
      </c>
    </row>
    <row r="3608" spans="1:11" x14ac:dyDescent="0.25">
      <c r="A3608" s="119" t="s">
        <v>1498</v>
      </c>
      <c r="B3608" s="119" t="s">
        <v>1499</v>
      </c>
      <c r="C3608" s="119" t="s">
        <v>1245</v>
      </c>
      <c r="D3608" s="119" t="s">
        <v>1431</v>
      </c>
      <c r="E3608" s="119" t="s">
        <v>1409</v>
      </c>
      <c r="F3608" s="119"/>
      <c r="G3608" s="119" t="s">
        <v>1423</v>
      </c>
      <c r="H3608" s="119">
        <v>6</v>
      </c>
      <c r="I3608" s="119" t="s">
        <v>988</v>
      </c>
      <c r="J3608" s="119">
        <v>2020</v>
      </c>
      <c r="K3608" s="120">
        <v>1.25</v>
      </c>
    </row>
    <row r="3609" spans="1:11" x14ac:dyDescent="0.25">
      <c r="A3609" s="119" t="s">
        <v>1498</v>
      </c>
      <c r="B3609" s="119" t="s">
        <v>1499</v>
      </c>
      <c r="C3609" s="119" t="s">
        <v>1245</v>
      </c>
      <c r="D3609" s="119" t="s">
        <v>1431</v>
      </c>
      <c r="E3609" s="119" t="s">
        <v>1409</v>
      </c>
      <c r="F3609" s="119"/>
      <c r="G3609" s="119" t="s">
        <v>1423</v>
      </c>
      <c r="H3609" s="119">
        <v>6</v>
      </c>
      <c r="I3609" s="119" t="s">
        <v>988</v>
      </c>
      <c r="J3609" s="119">
        <v>2050</v>
      </c>
      <c r="K3609" s="120">
        <v>1.25</v>
      </c>
    </row>
    <row r="3610" spans="1:11" x14ac:dyDescent="0.25">
      <c r="A3610" s="119" t="s">
        <v>1498</v>
      </c>
      <c r="B3610" s="119" t="s">
        <v>1499</v>
      </c>
      <c r="C3610" s="119" t="s">
        <v>1245</v>
      </c>
      <c r="D3610" s="119" t="s">
        <v>1431</v>
      </c>
      <c r="E3610" s="119" t="s">
        <v>1409</v>
      </c>
      <c r="F3610" s="119"/>
      <c r="G3610" s="119" t="s">
        <v>1423</v>
      </c>
      <c r="H3610" s="119">
        <v>6</v>
      </c>
      <c r="I3610" s="119" t="s">
        <v>194</v>
      </c>
      <c r="J3610" s="119">
        <v>2015</v>
      </c>
      <c r="K3610" s="120" t="s">
        <v>1417</v>
      </c>
    </row>
    <row r="3611" spans="1:11" x14ac:dyDescent="0.25">
      <c r="A3611" s="119" t="s">
        <v>1498</v>
      </c>
      <c r="B3611" s="119" t="s">
        <v>1499</v>
      </c>
      <c r="C3611" s="119" t="s">
        <v>1245</v>
      </c>
      <c r="D3611" s="119" t="s">
        <v>1431</v>
      </c>
      <c r="E3611" s="119" t="s">
        <v>1409</v>
      </c>
      <c r="F3611" s="119"/>
      <c r="G3611" s="119" t="s">
        <v>1423</v>
      </c>
      <c r="H3611" s="119">
        <v>6</v>
      </c>
      <c r="I3611" s="119" t="s">
        <v>194</v>
      </c>
      <c r="J3611" s="119">
        <v>2020</v>
      </c>
      <c r="K3611" s="120">
        <v>0.14285714285714279</v>
      </c>
    </row>
    <row r="3612" spans="1:11" x14ac:dyDescent="0.25">
      <c r="A3612" s="119" t="s">
        <v>1498</v>
      </c>
      <c r="B3612" s="119" t="s">
        <v>1499</v>
      </c>
      <c r="C3612" s="119" t="s">
        <v>1245</v>
      </c>
      <c r="D3612" s="119" t="s">
        <v>1431</v>
      </c>
      <c r="E3612" s="119" t="s">
        <v>1409</v>
      </c>
      <c r="F3612" s="119"/>
      <c r="G3612" s="119" t="s">
        <v>1423</v>
      </c>
      <c r="H3612" s="119">
        <v>6</v>
      </c>
      <c r="I3612" s="119" t="s">
        <v>194</v>
      </c>
      <c r="J3612" s="119">
        <v>2030</v>
      </c>
      <c r="K3612" s="120">
        <v>0.14285714285714279</v>
      </c>
    </row>
    <row r="3613" spans="1:11" x14ac:dyDescent="0.25">
      <c r="A3613" s="119" t="s">
        <v>1498</v>
      </c>
      <c r="B3613" s="119" t="s">
        <v>1499</v>
      </c>
      <c r="C3613" s="119" t="s">
        <v>1245</v>
      </c>
      <c r="D3613" s="119" t="s">
        <v>1431</v>
      </c>
      <c r="E3613" s="119" t="s">
        <v>1409</v>
      </c>
      <c r="F3613" s="119"/>
      <c r="G3613" s="119" t="s">
        <v>1423</v>
      </c>
      <c r="H3613" s="119">
        <v>6</v>
      </c>
      <c r="I3613" s="119" t="s">
        <v>194</v>
      </c>
      <c r="J3613" s="119">
        <v>2040</v>
      </c>
      <c r="K3613" s="120">
        <v>0.14285714285714279</v>
      </c>
    </row>
    <row r="3614" spans="1:11" x14ac:dyDescent="0.25">
      <c r="A3614" s="119" t="s">
        <v>1498</v>
      </c>
      <c r="B3614" s="119" t="s">
        <v>1499</v>
      </c>
      <c r="C3614" s="119" t="s">
        <v>1245</v>
      </c>
      <c r="D3614" s="119" t="s">
        <v>1431</v>
      </c>
      <c r="E3614" s="119" t="s">
        <v>1409</v>
      </c>
      <c r="F3614" s="119"/>
      <c r="G3614" s="119" t="s">
        <v>1423</v>
      </c>
      <c r="H3614" s="119">
        <v>6</v>
      </c>
      <c r="I3614" s="119" t="s">
        <v>194</v>
      </c>
      <c r="J3614" s="119">
        <v>2050</v>
      </c>
      <c r="K3614" s="120">
        <v>0.14285714285714279</v>
      </c>
    </row>
    <row r="3615" spans="1:11" x14ac:dyDescent="0.25">
      <c r="A3615" s="119" t="s">
        <v>1511</v>
      </c>
      <c r="B3615" s="119" t="s">
        <v>1512</v>
      </c>
      <c r="C3615" s="119" t="s">
        <v>195</v>
      </c>
      <c r="D3615" s="119" t="s">
        <v>1500</v>
      </c>
      <c r="E3615" s="119" t="s">
        <v>1222</v>
      </c>
      <c r="F3615" s="119"/>
      <c r="G3615" s="119" t="s">
        <v>251</v>
      </c>
      <c r="H3615" s="119">
        <v>5</v>
      </c>
      <c r="I3615" s="119" t="s">
        <v>987</v>
      </c>
      <c r="J3615" s="119">
        <v>2020</v>
      </c>
      <c r="K3615" s="120">
        <v>0.9</v>
      </c>
    </row>
    <row r="3616" spans="1:11" x14ac:dyDescent="0.25">
      <c r="A3616" s="119" t="s">
        <v>1511</v>
      </c>
      <c r="B3616" s="119" t="s">
        <v>1512</v>
      </c>
      <c r="C3616" s="119" t="s">
        <v>195</v>
      </c>
      <c r="D3616" s="119" t="s">
        <v>1500</v>
      </c>
      <c r="E3616" s="119" t="s">
        <v>1222</v>
      </c>
      <c r="F3616" s="119"/>
      <c r="G3616" s="119" t="s">
        <v>251</v>
      </c>
      <c r="H3616" s="119">
        <v>5</v>
      </c>
      <c r="I3616" s="119" t="s">
        <v>987</v>
      </c>
      <c r="J3616" s="119">
        <v>2050</v>
      </c>
      <c r="K3616" s="120">
        <v>0.9</v>
      </c>
    </row>
    <row r="3617" spans="1:11" x14ac:dyDescent="0.25">
      <c r="A3617" s="119" t="s">
        <v>1511</v>
      </c>
      <c r="B3617" s="119" t="s">
        <v>1512</v>
      </c>
      <c r="C3617" s="119" t="s">
        <v>195</v>
      </c>
      <c r="D3617" s="119" t="s">
        <v>1500</v>
      </c>
      <c r="E3617" s="119" t="s">
        <v>1222</v>
      </c>
      <c r="F3617" s="119"/>
      <c r="G3617" s="119" t="s">
        <v>251</v>
      </c>
      <c r="H3617" s="119">
        <v>5</v>
      </c>
      <c r="I3617" s="119" t="s">
        <v>988</v>
      </c>
      <c r="J3617" s="119">
        <v>2020</v>
      </c>
      <c r="K3617" s="120">
        <v>1.1000000000000001</v>
      </c>
    </row>
    <row r="3618" spans="1:11" x14ac:dyDescent="0.25">
      <c r="A3618" s="119" t="s">
        <v>1511</v>
      </c>
      <c r="B3618" s="119" t="s">
        <v>1512</v>
      </c>
      <c r="C3618" s="119" t="s">
        <v>195</v>
      </c>
      <c r="D3618" s="119" t="s">
        <v>1500</v>
      </c>
      <c r="E3618" s="119" t="s">
        <v>1222</v>
      </c>
      <c r="F3618" s="119"/>
      <c r="G3618" s="119" t="s">
        <v>251</v>
      </c>
      <c r="H3618" s="119">
        <v>5</v>
      </c>
      <c r="I3618" s="119" t="s">
        <v>988</v>
      </c>
      <c r="J3618" s="119">
        <v>2050</v>
      </c>
      <c r="K3618" s="120">
        <v>1.1000000000000001</v>
      </c>
    </row>
    <row r="3619" spans="1:11" x14ac:dyDescent="0.25">
      <c r="A3619" s="119" t="s">
        <v>1511</v>
      </c>
      <c r="B3619" s="119" t="s">
        <v>1512</v>
      </c>
      <c r="C3619" s="119" t="s">
        <v>195</v>
      </c>
      <c r="D3619" s="119" t="s">
        <v>1500</v>
      </c>
      <c r="E3619" s="119" t="s">
        <v>1222</v>
      </c>
      <c r="F3619" s="119"/>
      <c r="G3619" s="119" t="s">
        <v>251</v>
      </c>
      <c r="H3619" s="119">
        <v>5</v>
      </c>
      <c r="I3619" s="119" t="s">
        <v>194</v>
      </c>
      <c r="J3619" s="119">
        <v>2015</v>
      </c>
      <c r="K3619" s="120" t="s">
        <v>1417</v>
      </c>
    </row>
    <row r="3620" spans="1:11" x14ac:dyDescent="0.25">
      <c r="A3620" s="119" t="s">
        <v>1511</v>
      </c>
      <c r="B3620" s="119" t="s">
        <v>1512</v>
      </c>
      <c r="C3620" s="119" t="s">
        <v>195</v>
      </c>
      <c r="D3620" s="119" t="s">
        <v>1500</v>
      </c>
      <c r="E3620" s="119" t="s">
        <v>1222</v>
      </c>
      <c r="F3620" s="119"/>
      <c r="G3620" s="119" t="s">
        <v>251</v>
      </c>
      <c r="H3620" s="119">
        <v>5</v>
      </c>
      <c r="I3620" s="119" t="s">
        <v>194</v>
      </c>
      <c r="J3620" s="119">
        <v>2020</v>
      </c>
      <c r="K3620" s="120">
        <v>0</v>
      </c>
    </row>
    <row r="3621" spans="1:11" x14ac:dyDescent="0.25">
      <c r="A3621" s="119" t="s">
        <v>1511</v>
      </c>
      <c r="B3621" s="119" t="s">
        <v>1512</v>
      </c>
      <c r="C3621" s="119" t="s">
        <v>195</v>
      </c>
      <c r="D3621" s="119" t="s">
        <v>1500</v>
      </c>
      <c r="E3621" s="119" t="s">
        <v>1222</v>
      </c>
      <c r="F3621" s="119"/>
      <c r="G3621" s="119" t="s">
        <v>251</v>
      </c>
      <c r="H3621" s="119">
        <v>5</v>
      </c>
      <c r="I3621" s="119" t="s">
        <v>194</v>
      </c>
      <c r="J3621" s="119">
        <v>2030</v>
      </c>
      <c r="K3621" s="120">
        <v>0</v>
      </c>
    </row>
    <row r="3622" spans="1:11" x14ac:dyDescent="0.25">
      <c r="A3622" s="119" t="s">
        <v>1511</v>
      </c>
      <c r="B3622" s="119" t="s">
        <v>1512</v>
      </c>
      <c r="C3622" s="119" t="s">
        <v>195</v>
      </c>
      <c r="D3622" s="119" t="s">
        <v>1500</v>
      </c>
      <c r="E3622" s="119" t="s">
        <v>1222</v>
      </c>
      <c r="F3622" s="119"/>
      <c r="G3622" s="119" t="s">
        <v>251</v>
      </c>
      <c r="H3622" s="119">
        <v>5</v>
      </c>
      <c r="I3622" s="119" t="s">
        <v>194</v>
      </c>
      <c r="J3622" s="119">
        <v>2040</v>
      </c>
      <c r="K3622" s="120">
        <v>0</v>
      </c>
    </row>
    <row r="3623" spans="1:11" x14ac:dyDescent="0.25">
      <c r="A3623" s="119" t="s">
        <v>1511</v>
      </c>
      <c r="B3623" s="119" t="s">
        <v>1512</v>
      </c>
      <c r="C3623" s="119" t="s">
        <v>195</v>
      </c>
      <c r="D3623" s="119" t="s">
        <v>1500</v>
      </c>
      <c r="E3623" s="119" t="s">
        <v>1222</v>
      </c>
      <c r="F3623" s="119"/>
      <c r="G3623" s="119" t="s">
        <v>251</v>
      </c>
      <c r="H3623" s="119">
        <v>5</v>
      </c>
      <c r="I3623" s="119" t="s">
        <v>194</v>
      </c>
      <c r="J3623" s="119">
        <v>2050</v>
      </c>
      <c r="K3623" s="120">
        <v>0</v>
      </c>
    </row>
    <row r="3624" spans="1:11" x14ac:dyDescent="0.25">
      <c r="A3624" s="119" t="s">
        <v>1511</v>
      </c>
      <c r="B3624" s="119" t="s">
        <v>1512</v>
      </c>
      <c r="C3624" s="119" t="s">
        <v>195</v>
      </c>
      <c r="D3624" s="119" t="s">
        <v>200</v>
      </c>
      <c r="E3624" s="119" t="s">
        <v>202</v>
      </c>
      <c r="F3624" s="119"/>
      <c r="G3624" s="119"/>
      <c r="H3624" s="119">
        <v>5</v>
      </c>
      <c r="I3624" s="119" t="s">
        <v>194</v>
      </c>
      <c r="J3624" s="119">
        <v>2015</v>
      </c>
      <c r="K3624" s="120" t="s">
        <v>1417</v>
      </c>
    </row>
    <row r="3625" spans="1:11" x14ac:dyDescent="0.25">
      <c r="A3625" s="119" t="s">
        <v>1511</v>
      </c>
      <c r="B3625" s="119" t="s">
        <v>1512</v>
      </c>
      <c r="C3625" s="119" t="s">
        <v>195</v>
      </c>
      <c r="D3625" s="119" t="s">
        <v>200</v>
      </c>
      <c r="E3625" s="119" t="s">
        <v>202</v>
      </c>
      <c r="F3625" s="119"/>
      <c r="G3625" s="119"/>
      <c r="H3625" s="119">
        <v>5</v>
      </c>
      <c r="I3625" s="119" t="s">
        <v>194</v>
      </c>
      <c r="J3625" s="119">
        <v>2020</v>
      </c>
      <c r="K3625" s="120">
        <v>2</v>
      </c>
    </row>
    <row r="3626" spans="1:11" x14ac:dyDescent="0.25">
      <c r="A3626" s="119" t="s">
        <v>1511</v>
      </c>
      <c r="B3626" s="119" t="s">
        <v>1512</v>
      </c>
      <c r="C3626" s="119" t="s">
        <v>195</v>
      </c>
      <c r="D3626" s="119" t="s">
        <v>200</v>
      </c>
      <c r="E3626" s="119" t="s">
        <v>202</v>
      </c>
      <c r="F3626" s="119"/>
      <c r="G3626" s="119"/>
      <c r="H3626" s="119">
        <v>5</v>
      </c>
      <c r="I3626" s="119" t="s">
        <v>194</v>
      </c>
      <c r="J3626" s="119">
        <v>2030</v>
      </c>
      <c r="K3626" s="120">
        <v>2</v>
      </c>
    </row>
    <row r="3627" spans="1:11" x14ac:dyDescent="0.25">
      <c r="A3627" s="119" t="s">
        <v>1511</v>
      </c>
      <c r="B3627" s="119" t="s">
        <v>1512</v>
      </c>
      <c r="C3627" s="119" t="s">
        <v>195</v>
      </c>
      <c r="D3627" s="119" t="s">
        <v>200</v>
      </c>
      <c r="E3627" s="119" t="s">
        <v>202</v>
      </c>
      <c r="F3627" s="119"/>
      <c r="G3627" s="119"/>
      <c r="H3627" s="119">
        <v>5</v>
      </c>
      <c r="I3627" s="119" t="s">
        <v>194</v>
      </c>
      <c r="J3627" s="119">
        <v>2040</v>
      </c>
      <c r="K3627" s="120">
        <v>2</v>
      </c>
    </row>
    <row r="3628" spans="1:11" x14ac:dyDescent="0.25">
      <c r="A3628" s="119" t="s">
        <v>1511</v>
      </c>
      <c r="B3628" s="119" t="s">
        <v>1512</v>
      </c>
      <c r="C3628" s="119" t="s">
        <v>195</v>
      </c>
      <c r="D3628" s="119" t="s">
        <v>200</v>
      </c>
      <c r="E3628" s="119" t="s">
        <v>202</v>
      </c>
      <c r="F3628" s="119"/>
      <c r="G3628" s="119"/>
      <c r="H3628" s="119">
        <v>5</v>
      </c>
      <c r="I3628" s="119" t="s">
        <v>194</v>
      </c>
      <c r="J3628" s="119">
        <v>2050</v>
      </c>
      <c r="K3628" s="120">
        <v>2</v>
      </c>
    </row>
    <row r="3629" spans="1:11" x14ac:dyDescent="0.25">
      <c r="A3629" s="119" t="s">
        <v>1511</v>
      </c>
      <c r="B3629" s="119" t="s">
        <v>1512</v>
      </c>
      <c r="C3629" s="119" t="s">
        <v>195</v>
      </c>
      <c r="D3629" s="119" t="s">
        <v>1513</v>
      </c>
      <c r="E3629" s="119" t="s">
        <v>1222</v>
      </c>
      <c r="F3629" s="119"/>
      <c r="G3629" s="119" t="s">
        <v>251</v>
      </c>
      <c r="H3629" s="119">
        <v>5</v>
      </c>
      <c r="I3629" s="119" t="s">
        <v>987</v>
      </c>
      <c r="J3629" s="119">
        <v>2020</v>
      </c>
      <c r="K3629" s="120">
        <v>0.9</v>
      </c>
    </row>
    <row r="3630" spans="1:11" x14ac:dyDescent="0.25">
      <c r="A3630" s="119" t="s">
        <v>1511</v>
      </c>
      <c r="B3630" s="119" t="s">
        <v>1512</v>
      </c>
      <c r="C3630" s="119" t="s">
        <v>195</v>
      </c>
      <c r="D3630" s="119" t="s">
        <v>1513</v>
      </c>
      <c r="E3630" s="119" t="s">
        <v>1222</v>
      </c>
      <c r="F3630" s="119"/>
      <c r="G3630" s="119" t="s">
        <v>251</v>
      </c>
      <c r="H3630" s="119">
        <v>5</v>
      </c>
      <c r="I3630" s="119" t="s">
        <v>987</v>
      </c>
      <c r="J3630" s="119">
        <v>2050</v>
      </c>
      <c r="K3630" s="120">
        <v>0.9</v>
      </c>
    </row>
    <row r="3631" spans="1:11" x14ac:dyDescent="0.25">
      <c r="A3631" s="119" t="s">
        <v>1511</v>
      </c>
      <c r="B3631" s="119" t="s">
        <v>1512</v>
      </c>
      <c r="C3631" s="119" t="s">
        <v>195</v>
      </c>
      <c r="D3631" s="119" t="s">
        <v>1513</v>
      </c>
      <c r="E3631" s="119" t="s">
        <v>1222</v>
      </c>
      <c r="F3631" s="119"/>
      <c r="G3631" s="119" t="s">
        <v>251</v>
      </c>
      <c r="H3631" s="119">
        <v>5</v>
      </c>
      <c r="I3631" s="119" t="s">
        <v>988</v>
      </c>
      <c r="J3631" s="119">
        <v>2020</v>
      </c>
      <c r="K3631" s="120">
        <v>1.1000000000000001</v>
      </c>
    </row>
    <row r="3632" spans="1:11" x14ac:dyDescent="0.25">
      <c r="A3632" s="119" t="s">
        <v>1511</v>
      </c>
      <c r="B3632" s="119" t="s">
        <v>1512</v>
      </c>
      <c r="C3632" s="119" t="s">
        <v>195</v>
      </c>
      <c r="D3632" s="119" t="s">
        <v>1513</v>
      </c>
      <c r="E3632" s="119" t="s">
        <v>1222</v>
      </c>
      <c r="F3632" s="119"/>
      <c r="G3632" s="119" t="s">
        <v>251</v>
      </c>
      <c r="H3632" s="119">
        <v>5</v>
      </c>
      <c r="I3632" s="119" t="s">
        <v>988</v>
      </c>
      <c r="J3632" s="119">
        <v>2050</v>
      </c>
      <c r="K3632" s="120">
        <v>1.1000000000000001</v>
      </c>
    </row>
    <row r="3633" spans="1:11" x14ac:dyDescent="0.25">
      <c r="A3633" s="119" t="s">
        <v>1511</v>
      </c>
      <c r="B3633" s="119" t="s">
        <v>1512</v>
      </c>
      <c r="C3633" s="119" t="s">
        <v>195</v>
      </c>
      <c r="D3633" s="119" t="s">
        <v>1513</v>
      </c>
      <c r="E3633" s="119" t="s">
        <v>1222</v>
      </c>
      <c r="F3633" s="119"/>
      <c r="G3633" s="119" t="s">
        <v>251</v>
      </c>
      <c r="H3633" s="119">
        <v>5</v>
      </c>
      <c r="I3633" s="119" t="s">
        <v>194</v>
      </c>
      <c r="J3633" s="119">
        <v>2015</v>
      </c>
      <c r="K3633" s="120" t="s">
        <v>1417</v>
      </c>
    </row>
    <row r="3634" spans="1:11" x14ac:dyDescent="0.25">
      <c r="A3634" s="119" t="s">
        <v>1511</v>
      </c>
      <c r="B3634" s="119" t="s">
        <v>1512</v>
      </c>
      <c r="C3634" s="119" t="s">
        <v>195</v>
      </c>
      <c r="D3634" s="119" t="s">
        <v>1513</v>
      </c>
      <c r="E3634" s="119" t="s">
        <v>1222</v>
      </c>
      <c r="F3634" s="119"/>
      <c r="G3634" s="119" t="s">
        <v>251</v>
      </c>
      <c r="H3634" s="119">
        <v>5</v>
      </c>
      <c r="I3634" s="119" t="s">
        <v>194</v>
      </c>
      <c r="J3634" s="119">
        <v>2020</v>
      </c>
      <c r="K3634" s="120">
        <v>0.17</v>
      </c>
    </row>
    <row r="3635" spans="1:11" x14ac:dyDescent="0.25">
      <c r="A3635" s="119" t="s">
        <v>1511</v>
      </c>
      <c r="B3635" s="119" t="s">
        <v>1512</v>
      </c>
      <c r="C3635" s="119" t="s">
        <v>195</v>
      </c>
      <c r="D3635" s="119" t="s">
        <v>1513</v>
      </c>
      <c r="E3635" s="119" t="s">
        <v>1222</v>
      </c>
      <c r="F3635" s="119"/>
      <c r="G3635" s="119" t="s">
        <v>251</v>
      </c>
      <c r="H3635" s="119">
        <v>5</v>
      </c>
      <c r="I3635" s="119" t="s">
        <v>194</v>
      </c>
      <c r="J3635" s="119">
        <v>2030</v>
      </c>
      <c r="K3635" s="120">
        <v>0.18</v>
      </c>
    </row>
    <row r="3636" spans="1:11" x14ac:dyDescent="0.25">
      <c r="A3636" s="119" t="s">
        <v>1511</v>
      </c>
      <c r="B3636" s="119" t="s">
        <v>1512</v>
      </c>
      <c r="C3636" s="119" t="s">
        <v>195</v>
      </c>
      <c r="D3636" s="119" t="s">
        <v>1513</v>
      </c>
      <c r="E3636" s="119" t="s">
        <v>1222</v>
      </c>
      <c r="F3636" s="119"/>
      <c r="G3636" s="119" t="s">
        <v>251</v>
      </c>
      <c r="H3636" s="119">
        <v>5</v>
      </c>
      <c r="I3636" s="119" t="s">
        <v>194</v>
      </c>
      <c r="J3636" s="119">
        <v>2040</v>
      </c>
      <c r="K3636" s="120">
        <v>0.18</v>
      </c>
    </row>
    <row r="3637" spans="1:11" x14ac:dyDescent="0.25">
      <c r="A3637" s="119" t="s">
        <v>1511</v>
      </c>
      <c r="B3637" s="119" t="s">
        <v>1512</v>
      </c>
      <c r="C3637" s="119" t="s">
        <v>195</v>
      </c>
      <c r="D3637" s="119" t="s">
        <v>1513</v>
      </c>
      <c r="E3637" s="119" t="s">
        <v>1222</v>
      </c>
      <c r="F3637" s="119"/>
      <c r="G3637" s="119" t="s">
        <v>251</v>
      </c>
      <c r="H3637" s="119">
        <v>5</v>
      </c>
      <c r="I3637" s="119" t="s">
        <v>194</v>
      </c>
      <c r="J3637" s="119">
        <v>2050</v>
      </c>
      <c r="K3637" s="120">
        <v>0.19</v>
      </c>
    </row>
    <row r="3638" spans="1:11" x14ac:dyDescent="0.25">
      <c r="A3638" s="119" t="s">
        <v>1511</v>
      </c>
      <c r="B3638" s="119" t="s">
        <v>1512</v>
      </c>
      <c r="C3638" s="119" t="s">
        <v>195</v>
      </c>
      <c r="D3638" s="119" t="s">
        <v>1319</v>
      </c>
      <c r="E3638" s="119" t="s">
        <v>1222</v>
      </c>
      <c r="F3638" s="119"/>
      <c r="G3638" s="119" t="s">
        <v>251</v>
      </c>
      <c r="H3638" s="119">
        <v>5</v>
      </c>
      <c r="I3638" s="119" t="s">
        <v>987</v>
      </c>
      <c r="J3638" s="119">
        <v>2020</v>
      </c>
      <c r="K3638" s="120">
        <v>0.75</v>
      </c>
    </row>
    <row r="3639" spans="1:11" x14ac:dyDescent="0.25">
      <c r="A3639" s="119" t="s">
        <v>1511</v>
      </c>
      <c r="B3639" s="119" t="s">
        <v>1512</v>
      </c>
      <c r="C3639" s="119" t="s">
        <v>195</v>
      </c>
      <c r="D3639" s="119" t="s">
        <v>1319</v>
      </c>
      <c r="E3639" s="119" t="s">
        <v>1222</v>
      </c>
      <c r="F3639" s="119"/>
      <c r="G3639" s="119" t="s">
        <v>251</v>
      </c>
      <c r="H3639" s="119">
        <v>5</v>
      </c>
      <c r="I3639" s="119" t="s">
        <v>987</v>
      </c>
      <c r="J3639" s="119">
        <v>2050</v>
      </c>
      <c r="K3639" s="120">
        <v>0.75</v>
      </c>
    </row>
    <row r="3640" spans="1:11" x14ac:dyDescent="0.25">
      <c r="A3640" s="119" t="s">
        <v>1511</v>
      </c>
      <c r="B3640" s="119" t="s">
        <v>1512</v>
      </c>
      <c r="C3640" s="119" t="s">
        <v>195</v>
      </c>
      <c r="D3640" s="119" t="s">
        <v>1319</v>
      </c>
      <c r="E3640" s="119" t="s">
        <v>1222</v>
      </c>
      <c r="F3640" s="119"/>
      <c r="G3640" s="119" t="s">
        <v>251</v>
      </c>
      <c r="H3640" s="119">
        <v>5</v>
      </c>
      <c r="I3640" s="119" t="s">
        <v>988</v>
      </c>
      <c r="J3640" s="119">
        <v>2020</v>
      </c>
      <c r="K3640" s="120">
        <v>1.25</v>
      </c>
    </row>
    <row r="3641" spans="1:11" x14ac:dyDescent="0.25">
      <c r="A3641" s="119" t="s">
        <v>1511</v>
      </c>
      <c r="B3641" s="119" t="s">
        <v>1512</v>
      </c>
      <c r="C3641" s="119" t="s">
        <v>195</v>
      </c>
      <c r="D3641" s="119" t="s">
        <v>1319</v>
      </c>
      <c r="E3641" s="119" t="s">
        <v>1222</v>
      </c>
      <c r="F3641" s="119"/>
      <c r="G3641" s="119" t="s">
        <v>251</v>
      </c>
      <c r="H3641" s="119">
        <v>5</v>
      </c>
      <c r="I3641" s="119" t="s">
        <v>988</v>
      </c>
      <c r="J3641" s="119">
        <v>2050</v>
      </c>
      <c r="K3641" s="120">
        <v>1.25</v>
      </c>
    </row>
    <row r="3642" spans="1:11" x14ac:dyDescent="0.25">
      <c r="A3642" s="119" t="s">
        <v>1511</v>
      </c>
      <c r="B3642" s="119" t="s">
        <v>1512</v>
      </c>
      <c r="C3642" s="119" t="s">
        <v>195</v>
      </c>
      <c r="D3642" s="119" t="s">
        <v>1319</v>
      </c>
      <c r="E3642" s="119" t="s">
        <v>1222</v>
      </c>
      <c r="F3642" s="119"/>
      <c r="G3642" s="119" t="s">
        <v>251</v>
      </c>
      <c r="H3642" s="119">
        <v>5</v>
      </c>
      <c r="I3642" s="119" t="s">
        <v>194</v>
      </c>
      <c r="J3642" s="119">
        <v>2015</v>
      </c>
      <c r="K3642" s="120" t="s">
        <v>1417</v>
      </c>
    </row>
    <row r="3643" spans="1:11" x14ac:dyDescent="0.25">
      <c r="A3643" s="119" t="s">
        <v>1511</v>
      </c>
      <c r="B3643" s="119" t="s">
        <v>1512</v>
      </c>
      <c r="C3643" s="119" t="s">
        <v>195</v>
      </c>
      <c r="D3643" s="119" t="s">
        <v>1319</v>
      </c>
      <c r="E3643" s="119" t="s">
        <v>1222</v>
      </c>
      <c r="F3643" s="119"/>
      <c r="G3643" s="119" t="s">
        <v>251</v>
      </c>
      <c r="H3643" s="119">
        <v>5</v>
      </c>
      <c r="I3643" s="119" t="s">
        <v>194</v>
      </c>
      <c r="J3643" s="119">
        <v>2020</v>
      </c>
      <c r="K3643" s="120">
        <v>0.01</v>
      </c>
    </row>
    <row r="3644" spans="1:11" x14ac:dyDescent="0.25">
      <c r="A3644" s="119" t="s">
        <v>1511</v>
      </c>
      <c r="B3644" s="119" t="s">
        <v>1512</v>
      </c>
      <c r="C3644" s="119" t="s">
        <v>195</v>
      </c>
      <c r="D3644" s="119" t="s">
        <v>1319</v>
      </c>
      <c r="E3644" s="119" t="s">
        <v>1222</v>
      </c>
      <c r="F3644" s="119"/>
      <c r="G3644" s="119" t="s">
        <v>251</v>
      </c>
      <c r="H3644" s="119">
        <v>5</v>
      </c>
      <c r="I3644" s="119" t="s">
        <v>194</v>
      </c>
      <c r="J3644" s="119">
        <v>2030</v>
      </c>
      <c r="K3644" s="120">
        <v>0.01</v>
      </c>
    </row>
    <row r="3645" spans="1:11" x14ac:dyDescent="0.25">
      <c r="A3645" s="119" t="s">
        <v>1511</v>
      </c>
      <c r="B3645" s="119" t="s">
        <v>1512</v>
      </c>
      <c r="C3645" s="119" t="s">
        <v>195</v>
      </c>
      <c r="D3645" s="119" t="s">
        <v>1319</v>
      </c>
      <c r="E3645" s="119" t="s">
        <v>1222</v>
      </c>
      <c r="F3645" s="119"/>
      <c r="G3645" s="119" t="s">
        <v>251</v>
      </c>
      <c r="H3645" s="119">
        <v>5</v>
      </c>
      <c r="I3645" s="119" t="s">
        <v>194</v>
      </c>
      <c r="J3645" s="119">
        <v>2040</v>
      </c>
      <c r="K3645" s="120">
        <v>0.01</v>
      </c>
    </row>
    <row r="3646" spans="1:11" x14ac:dyDescent="0.25">
      <c r="A3646" s="119" t="s">
        <v>1511</v>
      </c>
      <c r="B3646" s="119" t="s">
        <v>1512</v>
      </c>
      <c r="C3646" s="119" t="s">
        <v>195</v>
      </c>
      <c r="D3646" s="119" t="s">
        <v>1319</v>
      </c>
      <c r="E3646" s="119" t="s">
        <v>1222</v>
      </c>
      <c r="F3646" s="119"/>
      <c r="G3646" s="119" t="s">
        <v>251</v>
      </c>
      <c r="H3646" s="119">
        <v>5</v>
      </c>
      <c r="I3646" s="119" t="s">
        <v>194</v>
      </c>
      <c r="J3646" s="119">
        <v>2050</v>
      </c>
      <c r="K3646" s="120">
        <v>0.01</v>
      </c>
    </row>
    <row r="3647" spans="1:11" x14ac:dyDescent="0.25">
      <c r="A3647" s="119" t="s">
        <v>1511</v>
      </c>
      <c r="B3647" s="119" t="s">
        <v>1512</v>
      </c>
      <c r="C3647" s="119" t="s">
        <v>195</v>
      </c>
      <c r="D3647" s="119" t="s">
        <v>1402</v>
      </c>
      <c r="E3647" s="119" t="s">
        <v>1222</v>
      </c>
      <c r="F3647" s="119"/>
      <c r="G3647" s="119" t="s">
        <v>251</v>
      </c>
      <c r="H3647" s="119">
        <v>5</v>
      </c>
      <c r="I3647" s="119" t="s">
        <v>987</v>
      </c>
      <c r="J3647" s="119">
        <v>2020</v>
      </c>
      <c r="K3647" s="120">
        <v>0.9</v>
      </c>
    </row>
    <row r="3648" spans="1:11" x14ac:dyDescent="0.25">
      <c r="A3648" s="119" t="s">
        <v>1511</v>
      </c>
      <c r="B3648" s="119" t="s">
        <v>1512</v>
      </c>
      <c r="C3648" s="119" t="s">
        <v>195</v>
      </c>
      <c r="D3648" s="119" t="s">
        <v>1402</v>
      </c>
      <c r="E3648" s="119" t="s">
        <v>1222</v>
      </c>
      <c r="F3648" s="119"/>
      <c r="G3648" s="119" t="s">
        <v>251</v>
      </c>
      <c r="H3648" s="119">
        <v>5</v>
      </c>
      <c r="I3648" s="119" t="s">
        <v>987</v>
      </c>
      <c r="J3648" s="119">
        <v>2050</v>
      </c>
      <c r="K3648" s="120">
        <v>0.9</v>
      </c>
    </row>
    <row r="3649" spans="1:11" x14ac:dyDescent="0.25">
      <c r="A3649" s="119" t="s">
        <v>1511</v>
      </c>
      <c r="B3649" s="119" t="s">
        <v>1512</v>
      </c>
      <c r="C3649" s="119" t="s">
        <v>195</v>
      </c>
      <c r="D3649" s="119" t="s">
        <v>1402</v>
      </c>
      <c r="E3649" s="119" t="s">
        <v>1222</v>
      </c>
      <c r="F3649" s="119"/>
      <c r="G3649" s="119" t="s">
        <v>251</v>
      </c>
      <c r="H3649" s="119">
        <v>5</v>
      </c>
      <c r="I3649" s="119" t="s">
        <v>988</v>
      </c>
      <c r="J3649" s="119">
        <v>2020</v>
      </c>
      <c r="K3649" s="120">
        <v>1.5</v>
      </c>
    </row>
    <row r="3650" spans="1:11" x14ac:dyDescent="0.25">
      <c r="A3650" s="119" t="s">
        <v>1511</v>
      </c>
      <c r="B3650" s="119" t="s">
        <v>1512</v>
      </c>
      <c r="C3650" s="119" t="s">
        <v>195</v>
      </c>
      <c r="D3650" s="119" t="s">
        <v>1402</v>
      </c>
      <c r="E3650" s="119" t="s">
        <v>1222</v>
      </c>
      <c r="F3650" s="119"/>
      <c r="G3650" s="119" t="s">
        <v>251</v>
      </c>
      <c r="H3650" s="119">
        <v>5</v>
      </c>
      <c r="I3650" s="119" t="s">
        <v>988</v>
      </c>
      <c r="J3650" s="119">
        <v>2050</v>
      </c>
      <c r="K3650" s="120">
        <v>1.25</v>
      </c>
    </row>
    <row r="3651" spans="1:11" x14ac:dyDescent="0.25">
      <c r="A3651" s="119" t="s">
        <v>1511</v>
      </c>
      <c r="B3651" s="119" t="s">
        <v>1512</v>
      </c>
      <c r="C3651" s="119" t="s">
        <v>195</v>
      </c>
      <c r="D3651" s="119" t="s">
        <v>1402</v>
      </c>
      <c r="E3651" s="119" t="s">
        <v>1222</v>
      </c>
      <c r="F3651" s="119"/>
      <c r="G3651" s="119" t="s">
        <v>251</v>
      </c>
      <c r="H3651" s="119">
        <v>5</v>
      </c>
      <c r="I3651" s="119" t="s">
        <v>194</v>
      </c>
      <c r="J3651" s="119">
        <v>2015</v>
      </c>
      <c r="K3651" s="120" t="s">
        <v>1417</v>
      </c>
    </row>
    <row r="3652" spans="1:11" x14ac:dyDescent="0.25">
      <c r="A3652" s="119" t="s">
        <v>1511</v>
      </c>
      <c r="B3652" s="119" t="s">
        <v>1512</v>
      </c>
      <c r="C3652" s="119" t="s">
        <v>195</v>
      </c>
      <c r="D3652" s="119" t="s">
        <v>1402</v>
      </c>
      <c r="E3652" s="119" t="s">
        <v>1222</v>
      </c>
      <c r="F3652" s="119"/>
      <c r="G3652" s="119" t="s">
        <v>251</v>
      </c>
      <c r="H3652" s="119">
        <v>5</v>
      </c>
      <c r="I3652" s="119" t="s">
        <v>194</v>
      </c>
      <c r="J3652" s="119">
        <v>2020</v>
      </c>
      <c r="K3652" s="120">
        <v>0.99</v>
      </c>
    </row>
    <row r="3653" spans="1:11" x14ac:dyDescent="0.25">
      <c r="A3653" s="119" t="s">
        <v>1511</v>
      </c>
      <c r="B3653" s="119" t="s">
        <v>1512</v>
      </c>
      <c r="C3653" s="119" t="s">
        <v>195</v>
      </c>
      <c r="D3653" s="119" t="s">
        <v>1402</v>
      </c>
      <c r="E3653" s="119" t="s">
        <v>1222</v>
      </c>
      <c r="F3653" s="119"/>
      <c r="G3653" s="119" t="s">
        <v>251</v>
      </c>
      <c r="H3653" s="119">
        <v>5</v>
      </c>
      <c r="I3653" s="119" t="s">
        <v>194</v>
      </c>
      <c r="J3653" s="119">
        <v>2030</v>
      </c>
      <c r="K3653" s="120">
        <v>0.99</v>
      </c>
    </row>
    <row r="3654" spans="1:11" x14ac:dyDescent="0.25">
      <c r="A3654" s="119" t="s">
        <v>1511</v>
      </c>
      <c r="B3654" s="119" t="s">
        <v>1512</v>
      </c>
      <c r="C3654" s="119" t="s">
        <v>195</v>
      </c>
      <c r="D3654" s="119" t="s">
        <v>1402</v>
      </c>
      <c r="E3654" s="119" t="s">
        <v>1222</v>
      </c>
      <c r="F3654" s="119"/>
      <c r="G3654" s="119" t="s">
        <v>251</v>
      </c>
      <c r="H3654" s="119">
        <v>5</v>
      </c>
      <c r="I3654" s="119" t="s">
        <v>194</v>
      </c>
      <c r="J3654" s="119">
        <v>2040</v>
      </c>
      <c r="K3654" s="120">
        <v>0.99</v>
      </c>
    </row>
    <row r="3655" spans="1:11" x14ac:dyDescent="0.25">
      <c r="A3655" s="119" t="s">
        <v>1511</v>
      </c>
      <c r="B3655" s="119" t="s">
        <v>1512</v>
      </c>
      <c r="C3655" s="119" t="s">
        <v>195</v>
      </c>
      <c r="D3655" s="119" t="s">
        <v>1402</v>
      </c>
      <c r="E3655" s="119" t="s">
        <v>1222</v>
      </c>
      <c r="F3655" s="119"/>
      <c r="G3655" s="119" t="s">
        <v>251</v>
      </c>
      <c r="H3655" s="119">
        <v>5</v>
      </c>
      <c r="I3655" s="119" t="s">
        <v>194</v>
      </c>
      <c r="J3655" s="119">
        <v>2050</v>
      </c>
      <c r="K3655" s="120">
        <v>0.99</v>
      </c>
    </row>
    <row r="3656" spans="1:11" x14ac:dyDescent="0.25">
      <c r="A3656" s="119" t="s">
        <v>1511</v>
      </c>
      <c r="B3656" s="119" t="s">
        <v>1512</v>
      </c>
      <c r="C3656" s="119" t="s">
        <v>195</v>
      </c>
      <c r="D3656" s="119" t="s">
        <v>1086</v>
      </c>
      <c r="E3656" s="119" t="s">
        <v>1074</v>
      </c>
      <c r="F3656" s="119"/>
      <c r="G3656" s="119"/>
      <c r="H3656" s="119"/>
      <c r="I3656" s="119" t="s">
        <v>194</v>
      </c>
      <c r="J3656" s="119">
        <v>2015</v>
      </c>
      <c r="K3656" s="120" t="s">
        <v>1417</v>
      </c>
    </row>
    <row r="3657" spans="1:11" x14ac:dyDescent="0.25">
      <c r="A3657" s="119" t="s">
        <v>1511</v>
      </c>
      <c r="B3657" s="119" t="s">
        <v>1512</v>
      </c>
      <c r="C3657" s="119" t="s">
        <v>195</v>
      </c>
      <c r="D3657" s="119" t="s">
        <v>1086</v>
      </c>
      <c r="E3657" s="119" t="s">
        <v>1074</v>
      </c>
      <c r="F3657" s="119"/>
      <c r="G3657" s="119"/>
      <c r="H3657" s="119"/>
      <c r="I3657" s="119" t="s">
        <v>194</v>
      </c>
      <c r="J3657" s="119">
        <v>2020</v>
      </c>
      <c r="K3657" s="120">
        <v>4</v>
      </c>
    </row>
    <row r="3658" spans="1:11" x14ac:dyDescent="0.25">
      <c r="A3658" s="119" t="s">
        <v>1511</v>
      </c>
      <c r="B3658" s="119" t="s">
        <v>1512</v>
      </c>
      <c r="C3658" s="119" t="s">
        <v>195</v>
      </c>
      <c r="D3658" s="119" t="s">
        <v>1086</v>
      </c>
      <c r="E3658" s="119" t="s">
        <v>1074</v>
      </c>
      <c r="F3658" s="119"/>
      <c r="G3658" s="119"/>
      <c r="H3658" s="119"/>
      <c r="I3658" s="119" t="s">
        <v>194</v>
      </c>
      <c r="J3658" s="119">
        <v>2030</v>
      </c>
      <c r="K3658" s="120">
        <v>4</v>
      </c>
    </row>
    <row r="3659" spans="1:11" x14ac:dyDescent="0.25">
      <c r="A3659" s="119" t="s">
        <v>1511</v>
      </c>
      <c r="B3659" s="119" t="s">
        <v>1512</v>
      </c>
      <c r="C3659" s="119" t="s">
        <v>195</v>
      </c>
      <c r="D3659" s="119" t="s">
        <v>1086</v>
      </c>
      <c r="E3659" s="119" t="s">
        <v>1074</v>
      </c>
      <c r="F3659" s="119"/>
      <c r="G3659" s="119"/>
      <c r="H3659" s="119"/>
      <c r="I3659" s="119" t="s">
        <v>194</v>
      </c>
      <c r="J3659" s="119">
        <v>2040</v>
      </c>
      <c r="K3659" s="120">
        <v>0</v>
      </c>
    </row>
    <row r="3660" spans="1:11" x14ac:dyDescent="0.25">
      <c r="A3660" s="119" t="s">
        <v>1511</v>
      </c>
      <c r="B3660" s="119" t="s">
        <v>1512</v>
      </c>
      <c r="C3660" s="119" t="s">
        <v>195</v>
      </c>
      <c r="D3660" s="119" t="s">
        <v>1086</v>
      </c>
      <c r="E3660" s="119" t="s">
        <v>1074</v>
      </c>
      <c r="F3660" s="119"/>
      <c r="G3660" s="119"/>
      <c r="H3660" s="119"/>
      <c r="I3660" s="119" t="s">
        <v>194</v>
      </c>
      <c r="J3660" s="119">
        <v>2050</v>
      </c>
      <c r="K3660" s="120">
        <v>0</v>
      </c>
    </row>
    <row r="3661" spans="1:11" x14ac:dyDescent="0.25">
      <c r="A3661" s="119" t="s">
        <v>1511</v>
      </c>
      <c r="B3661" s="119" t="s">
        <v>1512</v>
      </c>
      <c r="C3661" s="119" t="s">
        <v>195</v>
      </c>
      <c r="D3661" s="119" t="s">
        <v>1514</v>
      </c>
      <c r="E3661" s="119" t="s">
        <v>1222</v>
      </c>
      <c r="F3661" s="119"/>
      <c r="G3661" s="119" t="s">
        <v>251</v>
      </c>
      <c r="H3661" s="119">
        <v>5</v>
      </c>
      <c r="I3661" s="119" t="s">
        <v>987</v>
      </c>
      <c r="J3661" s="119">
        <v>2020</v>
      </c>
      <c r="K3661" s="120">
        <v>0.9</v>
      </c>
    </row>
    <row r="3662" spans="1:11" x14ac:dyDescent="0.25">
      <c r="A3662" s="119" t="s">
        <v>1511</v>
      </c>
      <c r="B3662" s="119" t="s">
        <v>1512</v>
      </c>
      <c r="C3662" s="119" t="s">
        <v>195</v>
      </c>
      <c r="D3662" s="119" t="s">
        <v>1514</v>
      </c>
      <c r="E3662" s="119" t="s">
        <v>1222</v>
      </c>
      <c r="F3662" s="119"/>
      <c r="G3662" s="119" t="s">
        <v>251</v>
      </c>
      <c r="H3662" s="119">
        <v>5</v>
      </c>
      <c r="I3662" s="119" t="s">
        <v>987</v>
      </c>
      <c r="J3662" s="119">
        <v>2050</v>
      </c>
      <c r="K3662" s="120">
        <v>0.9</v>
      </c>
    </row>
    <row r="3663" spans="1:11" x14ac:dyDescent="0.25">
      <c r="A3663" s="119" t="s">
        <v>1511</v>
      </c>
      <c r="B3663" s="119" t="s">
        <v>1512</v>
      </c>
      <c r="C3663" s="119" t="s">
        <v>195</v>
      </c>
      <c r="D3663" s="119" t="s">
        <v>1514</v>
      </c>
      <c r="E3663" s="119" t="s">
        <v>1222</v>
      </c>
      <c r="F3663" s="119"/>
      <c r="G3663" s="119" t="s">
        <v>251</v>
      </c>
      <c r="H3663" s="119">
        <v>5</v>
      </c>
      <c r="I3663" s="119" t="s">
        <v>988</v>
      </c>
      <c r="J3663" s="119">
        <v>2020</v>
      </c>
      <c r="K3663" s="120">
        <v>1.1000000000000001</v>
      </c>
    </row>
    <row r="3664" spans="1:11" x14ac:dyDescent="0.25">
      <c r="A3664" s="119" t="s">
        <v>1511</v>
      </c>
      <c r="B3664" s="119" t="s">
        <v>1512</v>
      </c>
      <c r="C3664" s="119" t="s">
        <v>195</v>
      </c>
      <c r="D3664" s="119" t="s">
        <v>1514</v>
      </c>
      <c r="E3664" s="119" t="s">
        <v>1222</v>
      </c>
      <c r="F3664" s="119"/>
      <c r="G3664" s="119" t="s">
        <v>251</v>
      </c>
      <c r="H3664" s="119">
        <v>5</v>
      </c>
      <c r="I3664" s="119" t="s">
        <v>988</v>
      </c>
      <c r="J3664" s="119">
        <v>2050</v>
      </c>
      <c r="K3664" s="120">
        <v>1.1000000000000001</v>
      </c>
    </row>
    <row r="3665" spans="1:11" x14ac:dyDescent="0.25">
      <c r="A3665" s="119" t="s">
        <v>1511</v>
      </c>
      <c r="B3665" s="119" t="s">
        <v>1512</v>
      </c>
      <c r="C3665" s="119" t="s">
        <v>195</v>
      </c>
      <c r="D3665" s="119" t="s">
        <v>1514</v>
      </c>
      <c r="E3665" s="119" t="s">
        <v>1222</v>
      </c>
      <c r="F3665" s="119"/>
      <c r="G3665" s="119" t="s">
        <v>251</v>
      </c>
      <c r="H3665" s="119">
        <v>5</v>
      </c>
      <c r="I3665" s="119" t="s">
        <v>194</v>
      </c>
      <c r="J3665" s="119">
        <v>2015</v>
      </c>
      <c r="K3665" s="120" t="s">
        <v>1417</v>
      </c>
    </row>
    <row r="3666" spans="1:11" x14ac:dyDescent="0.25">
      <c r="A3666" s="119" t="s">
        <v>1511</v>
      </c>
      <c r="B3666" s="119" t="s">
        <v>1512</v>
      </c>
      <c r="C3666" s="119" t="s">
        <v>195</v>
      </c>
      <c r="D3666" s="119" t="s">
        <v>1514</v>
      </c>
      <c r="E3666" s="119" t="s">
        <v>1222</v>
      </c>
      <c r="F3666" s="119"/>
      <c r="G3666" s="119" t="s">
        <v>251</v>
      </c>
      <c r="H3666" s="119">
        <v>5</v>
      </c>
      <c r="I3666" s="119" t="s">
        <v>194</v>
      </c>
      <c r="J3666" s="119">
        <v>2020</v>
      </c>
      <c r="K3666" s="120">
        <v>0.38</v>
      </c>
    </row>
    <row r="3667" spans="1:11" x14ac:dyDescent="0.25">
      <c r="A3667" s="119" t="s">
        <v>1511</v>
      </c>
      <c r="B3667" s="119" t="s">
        <v>1512</v>
      </c>
      <c r="C3667" s="119" t="s">
        <v>195</v>
      </c>
      <c r="D3667" s="119" t="s">
        <v>1514</v>
      </c>
      <c r="E3667" s="119" t="s">
        <v>1222</v>
      </c>
      <c r="F3667" s="119"/>
      <c r="G3667" s="119" t="s">
        <v>251</v>
      </c>
      <c r="H3667" s="119">
        <v>5</v>
      </c>
      <c r="I3667" s="119" t="s">
        <v>194</v>
      </c>
      <c r="J3667" s="119">
        <v>2030</v>
      </c>
      <c r="K3667" s="120">
        <v>0.39</v>
      </c>
    </row>
    <row r="3668" spans="1:11" x14ac:dyDescent="0.25">
      <c r="A3668" s="119" t="s">
        <v>1511</v>
      </c>
      <c r="B3668" s="119" t="s">
        <v>1512</v>
      </c>
      <c r="C3668" s="119" t="s">
        <v>195</v>
      </c>
      <c r="D3668" s="119" t="s">
        <v>1514</v>
      </c>
      <c r="E3668" s="119" t="s">
        <v>1222</v>
      </c>
      <c r="F3668" s="119"/>
      <c r="G3668" s="119" t="s">
        <v>251</v>
      </c>
      <c r="H3668" s="119">
        <v>5</v>
      </c>
      <c r="I3668" s="119" t="s">
        <v>194</v>
      </c>
      <c r="J3668" s="119">
        <v>2040</v>
      </c>
      <c r="K3668" s="120">
        <v>0.4</v>
      </c>
    </row>
    <row r="3669" spans="1:11" x14ac:dyDescent="0.25">
      <c r="A3669" s="119" t="s">
        <v>1511</v>
      </c>
      <c r="B3669" s="119" t="s">
        <v>1512</v>
      </c>
      <c r="C3669" s="119" t="s">
        <v>195</v>
      </c>
      <c r="D3669" s="119" t="s">
        <v>1514</v>
      </c>
      <c r="E3669" s="119" t="s">
        <v>1222</v>
      </c>
      <c r="F3669" s="119"/>
      <c r="G3669" s="119" t="s">
        <v>251</v>
      </c>
      <c r="H3669" s="119">
        <v>5</v>
      </c>
      <c r="I3669" s="119" t="s">
        <v>194</v>
      </c>
      <c r="J3669" s="119">
        <v>2050</v>
      </c>
      <c r="K3669" s="120">
        <v>0.41</v>
      </c>
    </row>
    <row r="3670" spans="1:11" x14ac:dyDescent="0.25">
      <c r="A3670" s="119" t="s">
        <v>1511</v>
      </c>
      <c r="B3670" s="119" t="s">
        <v>1512</v>
      </c>
      <c r="C3670" s="119" t="s">
        <v>195</v>
      </c>
      <c r="D3670" s="119" t="s">
        <v>1515</v>
      </c>
      <c r="E3670" s="119"/>
      <c r="F3670" s="119"/>
      <c r="G3670" s="119"/>
      <c r="H3670" s="119"/>
      <c r="I3670" s="119" t="s">
        <v>194</v>
      </c>
      <c r="J3670" s="119">
        <v>2040</v>
      </c>
      <c r="K3670" s="120" t="s">
        <v>8</v>
      </c>
    </row>
    <row r="3671" spans="1:11" x14ac:dyDescent="0.25">
      <c r="A3671" s="119" t="s">
        <v>1511</v>
      </c>
      <c r="B3671" s="119" t="s">
        <v>1512</v>
      </c>
      <c r="C3671" s="119" t="s">
        <v>195</v>
      </c>
      <c r="D3671" s="119" t="s">
        <v>354</v>
      </c>
      <c r="E3671" s="119" t="s">
        <v>1163</v>
      </c>
      <c r="F3671" s="119"/>
      <c r="G3671" s="119"/>
      <c r="H3671" s="119">
        <v>5</v>
      </c>
      <c r="I3671" s="119" t="s">
        <v>194</v>
      </c>
      <c r="J3671" s="119">
        <v>2015</v>
      </c>
      <c r="K3671" s="120" t="s">
        <v>1417</v>
      </c>
    </row>
    <row r="3672" spans="1:11" x14ac:dyDescent="0.25">
      <c r="A3672" s="119" t="s">
        <v>1511</v>
      </c>
      <c r="B3672" s="119" t="s">
        <v>1512</v>
      </c>
      <c r="C3672" s="119" t="s">
        <v>195</v>
      </c>
      <c r="D3672" s="119" t="s">
        <v>354</v>
      </c>
      <c r="E3672" s="119" t="s">
        <v>1163</v>
      </c>
      <c r="F3672" s="119"/>
      <c r="G3672" s="119"/>
      <c r="H3672" s="119">
        <v>5</v>
      </c>
      <c r="I3672" s="119" t="s">
        <v>194</v>
      </c>
      <c r="J3672" s="119">
        <v>2020</v>
      </c>
      <c r="K3672" s="120">
        <v>2</v>
      </c>
    </row>
    <row r="3673" spans="1:11" x14ac:dyDescent="0.25">
      <c r="A3673" s="119" t="s">
        <v>1511</v>
      </c>
      <c r="B3673" s="119" t="s">
        <v>1512</v>
      </c>
      <c r="C3673" s="119" t="s">
        <v>195</v>
      </c>
      <c r="D3673" s="119" t="s">
        <v>354</v>
      </c>
      <c r="E3673" s="119" t="s">
        <v>1163</v>
      </c>
      <c r="F3673" s="119"/>
      <c r="G3673" s="119"/>
      <c r="H3673" s="119">
        <v>5</v>
      </c>
      <c r="I3673" s="119" t="s">
        <v>194</v>
      </c>
      <c r="J3673" s="119">
        <v>2030</v>
      </c>
      <c r="K3673" s="120">
        <v>3</v>
      </c>
    </row>
    <row r="3674" spans="1:11" x14ac:dyDescent="0.25">
      <c r="A3674" s="119" t="s">
        <v>1511</v>
      </c>
      <c r="B3674" s="119" t="s">
        <v>1512</v>
      </c>
      <c r="C3674" s="119" t="s">
        <v>195</v>
      </c>
      <c r="D3674" s="119" t="s">
        <v>354</v>
      </c>
      <c r="E3674" s="119" t="s">
        <v>1163</v>
      </c>
      <c r="F3674" s="119"/>
      <c r="G3674" s="119"/>
      <c r="H3674" s="119">
        <v>5</v>
      </c>
      <c r="I3674" s="119" t="s">
        <v>194</v>
      </c>
      <c r="J3674" s="119">
        <v>2040</v>
      </c>
      <c r="K3674" s="120">
        <v>4</v>
      </c>
    </row>
    <row r="3675" spans="1:11" x14ac:dyDescent="0.25">
      <c r="A3675" s="119" t="s">
        <v>1511</v>
      </c>
      <c r="B3675" s="119" t="s">
        <v>1512</v>
      </c>
      <c r="C3675" s="119" t="s">
        <v>195</v>
      </c>
      <c r="D3675" s="119" t="s">
        <v>354</v>
      </c>
      <c r="E3675" s="119" t="s">
        <v>1163</v>
      </c>
      <c r="F3675" s="119"/>
      <c r="G3675" s="119"/>
      <c r="H3675" s="119">
        <v>5</v>
      </c>
      <c r="I3675" s="119" t="s">
        <v>194</v>
      </c>
      <c r="J3675" s="119">
        <v>2050</v>
      </c>
      <c r="K3675" s="120">
        <v>5</v>
      </c>
    </row>
    <row r="3676" spans="1:11" x14ac:dyDescent="0.25">
      <c r="A3676" s="119" t="s">
        <v>1511</v>
      </c>
      <c r="B3676" s="119" t="s">
        <v>1512</v>
      </c>
      <c r="C3676" s="119" t="s">
        <v>195</v>
      </c>
      <c r="D3676" s="119" t="s">
        <v>215</v>
      </c>
      <c r="E3676" s="119" t="s">
        <v>202</v>
      </c>
      <c r="F3676" s="119"/>
      <c r="G3676" s="119" t="s">
        <v>316</v>
      </c>
      <c r="H3676" s="119"/>
      <c r="I3676" s="119" t="s">
        <v>194</v>
      </c>
      <c r="J3676" s="119">
        <v>2015</v>
      </c>
      <c r="K3676" s="120" t="s">
        <v>1417</v>
      </c>
    </row>
    <row r="3677" spans="1:11" x14ac:dyDescent="0.25">
      <c r="A3677" s="119" t="s">
        <v>1511</v>
      </c>
      <c r="B3677" s="119" t="s">
        <v>1512</v>
      </c>
      <c r="C3677" s="119" t="s">
        <v>195</v>
      </c>
      <c r="D3677" s="119" t="s">
        <v>215</v>
      </c>
      <c r="E3677" s="119" t="s">
        <v>202</v>
      </c>
      <c r="F3677" s="119"/>
      <c r="G3677" s="119" t="s">
        <v>316</v>
      </c>
      <c r="H3677" s="119"/>
      <c r="I3677" s="119" t="s">
        <v>194</v>
      </c>
      <c r="J3677" s="119">
        <v>2020</v>
      </c>
      <c r="K3677" s="120">
        <v>20</v>
      </c>
    </row>
    <row r="3678" spans="1:11" x14ac:dyDescent="0.25">
      <c r="A3678" s="119" t="s">
        <v>1511</v>
      </c>
      <c r="B3678" s="119" t="s">
        <v>1512</v>
      </c>
      <c r="C3678" s="119" t="s">
        <v>195</v>
      </c>
      <c r="D3678" s="119" t="s">
        <v>215</v>
      </c>
      <c r="E3678" s="119" t="s">
        <v>202</v>
      </c>
      <c r="F3678" s="119"/>
      <c r="G3678" s="119" t="s">
        <v>316</v>
      </c>
      <c r="H3678" s="119"/>
      <c r="I3678" s="119" t="s">
        <v>194</v>
      </c>
      <c r="J3678" s="119">
        <v>2030</v>
      </c>
      <c r="K3678" s="120">
        <v>20</v>
      </c>
    </row>
    <row r="3679" spans="1:11" x14ac:dyDescent="0.25">
      <c r="A3679" s="119" t="s">
        <v>1511</v>
      </c>
      <c r="B3679" s="119" t="s">
        <v>1512</v>
      </c>
      <c r="C3679" s="119" t="s">
        <v>195</v>
      </c>
      <c r="D3679" s="119" t="s">
        <v>215</v>
      </c>
      <c r="E3679" s="119" t="s">
        <v>202</v>
      </c>
      <c r="F3679" s="119"/>
      <c r="G3679" s="119" t="s">
        <v>316</v>
      </c>
      <c r="H3679" s="119"/>
      <c r="I3679" s="119" t="s">
        <v>194</v>
      </c>
      <c r="J3679" s="119">
        <v>2040</v>
      </c>
      <c r="K3679" s="120">
        <v>20</v>
      </c>
    </row>
    <row r="3680" spans="1:11" x14ac:dyDescent="0.25">
      <c r="A3680" s="119" t="s">
        <v>1511</v>
      </c>
      <c r="B3680" s="119" t="s">
        <v>1512</v>
      </c>
      <c r="C3680" s="119" t="s">
        <v>195</v>
      </c>
      <c r="D3680" s="119" t="s">
        <v>215</v>
      </c>
      <c r="E3680" s="119" t="s">
        <v>202</v>
      </c>
      <c r="F3680" s="119"/>
      <c r="G3680" s="119" t="s">
        <v>316</v>
      </c>
      <c r="H3680" s="119"/>
      <c r="I3680" s="119" t="s">
        <v>194</v>
      </c>
      <c r="J3680" s="119">
        <v>2050</v>
      </c>
      <c r="K3680" s="120">
        <v>20</v>
      </c>
    </row>
    <row r="3681" spans="1:11" x14ac:dyDescent="0.25">
      <c r="A3681" s="119" t="s">
        <v>1511</v>
      </c>
      <c r="B3681" s="119" t="s">
        <v>1512</v>
      </c>
      <c r="C3681" s="119" t="s">
        <v>195</v>
      </c>
      <c r="D3681" s="119" t="s">
        <v>1420</v>
      </c>
      <c r="E3681" s="119" t="s">
        <v>1228</v>
      </c>
      <c r="F3681" s="119"/>
      <c r="G3681" s="119" t="s">
        <v>1229</v>
      </c>
      <c r="H3681" s="119" t="s">
        <v>969</v>
      </c>
      <c r="I3681" s="119" t="s">
        <v>987</v>
      </c>
      <c r="J3681" s="119">
        <v>2020</v>
      </c>
      <c r="K3681" s="120">
        <v>0.5</v>
      </c>
    </row>
    <row r="3682" spans="1:11" x14ac:dyDescent="0.25">
      <c r="A3682" s="119" t="s">
        <v>1511</v>
      </c>
      <c r="B3682" s="119" t="s">
        <v>1512</v>
      </c>
      <c r="C3682" s="119" t="s">
        <v>195</v>
      </c>
      <c r="D3682" s="119" t="s">
        <v>1420</v>
      </c>
      <c r="E3682" s="119" t="s">
        <v>1228</v>
      </c>
      <c r="F3682" s="119"/>
      <c r="G3682" s="119" t="s">
        <v>1229</v>
      </c>
      <c r="H3682" s="119" t="s">
        <v>969</v>
      </c>
      <c r="I3682" s="119" t="s">
        <v>987</v>
      </c>
      <c r="J3682" s="119">
        <v>2050</v>
      </c>
      <c r="K3682" s="120">
        <v>0.75</v>
      </c>
    </row>
    <row r="3683" spans="1:11" x14ac:dyDescent="0.25">
      <c r="A3683" s="119" t="s">
        <v>1511</v>
      </c>
      <c r="B3683" s="119" t="s">
        <v>1512</v>
      </c>
      <c r="C3683" s="119" t="s">
        <v>195</v>
      </c>
      <c r="D3683" s="119" t="s">
        <v>1420</v>
      </c>
      <c r="E3683" s="119" t="s">
        <v>1228</v>
      </c>
      <c r="F3683" s="119"/>
      <c r="G3683" s="119" t="s">
        <v>1229</v>
      </c>
      <c r="H3683" s="119" t="s">
        <v>969</v>
      </c>
      <c r="I3683" s="119" t="s">
        <v>988</v>
      </c>
      <c r="J3683" s="119">
        <v>2020</v>
      </c>
      <c r="K3683" s="120">
        <v>1.25</v>
      </c>
    </row>
    <row r="3684" spans="1:11" x14ac:dyDescent="0.25">
      <c r="A3684" s="119" t="s">
        <v>1511</v>
      </c>
      <c r="B3684" s="119" t="s">
        <v>1512</v>
      </c>
      <c r="C3684" s="119" t="s">
        <v>195</v>
      </c>
      <c r="D3684" s="119" t="s">
        <v>1420</v>
      </c>
      <c r="E3684" s="119" t="s">
        <v>1228</v>
      </c>
      <c r="F3684" s="119"/>
      <c r="G3684" s="119" t="s">
        <v>1229</v>
      </c>
      <c r="H3684" s="119" t="s">
        <v>969</v>
      </c>
      <c r="I3684" s="119" t="s">
        <v>988</v>
      </c>
      <c r="J3684" s="119">
        <v>2050</v>
      </c>
      <c r="K3684" s="120">
        <v>1.25</v>
      </c>
    </row>
    <row r="3685" spans="1:11" x14ac:dyDescent="0.25">
      <c r="A3685" s="119" t="s">
        <v>1511</v>
      </c>
      <c r="B3685" s="119" t="s">
        <v>1512</v>
      </c>
      <c r="C3685" s="119" t="s">
        <v>195</v>
      </c>
      <c r="D3685" s="119" t="s">
        <v>1420</v>
      </c>
      <c r="E3685" s="119" t="s">
        <v>1228</v>
      </c>
      <c r="F3685" s="119"/>
      <c r="G3685" s="119" t="s">
        <v>1229</v>
      </c>
      <c r="H3685" s="119" t="s">
        <v>969</v>
      </c>
      <c r="I3685" s="119" t="s">
        <v>194</v>
      </c>
      <c r="J3685" s="119">
        <v>2015</v>
      </c>
      <c r="K3685" s="120" t="s">
        <v>1417</v>
      </c>
    </row>
    <row r="3686" spans="1:11" x14ac:dyDescent="0.25">
      <c r="A3686" s="119" t="s">
        <v>1511</v>
      </c>
      <c r="B3686" s="119" t="s">
        <v>1512</v>
      </c>
      <c r="C3686" s="119" t="s">
        <v>195</v>
      </c>
      <c r="D3686" s="119" t="s">
        <v>1420</v>
      </c>
      <c r="E3686" s="119" t="s">
        <v>1228</v>
      </c>
      <c r="F3686" s="119"/>
      <c r="G3686" s="119" t="s">
        <v>1229</v>
      </c>
      <c r="H3686" s="119" t="s">
        <v>969</v>
      </c>
      <c r="I3686" s="119" t="s">
        <v>194</v>
      </c>
      <c r="J3686" s="119">
        <v>2020</v>
      </c>
      <c r="K3686" s="120">
        <v>40</v>
      </c>
    </row>
    <row r="3687" spans="1:11" x14ac:dyDescent="0.25">
      <c r="A3687" s="119" t="s">
        <v>1511</v>
      </c>
      <c r="B3687" s="119" t="s">
        <v>1512</v>
      </c>
      <c r="C3687" s="119" t="s">
        <v>195</v>
      </c>
      <c r="D3687" s="119" t="s">
        <v>1420</v>
      </c>
      <c r="E3687" s="119" t="s">
        <v>1228</v>
      </c>
      <c r="F3687" s="119"/>
      <c r="G3687" s="119" t="s">
        <v>1229</v>
      </c>
      <c r="H3687" s="119" t="s">
        <v>969</v>
      </c>
      <c r="I3687" s="119" t="s">
        <v>194</v>
      </c>
      <c r="J3687" s="119">
        <v>2030</v>
      </c>
      <c r="K3687" s="120">
        <v>80</v>
      </c>
    </row>
    <row r="3688" spans="1:11" x14ac:dyDescent="0.25">
      <c r="A3688" s="119" t="s">
        <v>1511</v>
      </c>
      <c r="B3688" s="119" t="s">
        <v>1512</v>
      </c>
      <c r="C3688" s="119" t="s">
        <v>195</v>
      </c>
      <c r="D3688" s="119" t="s">
        <v>1420</v>
      </c>
      <c r="E3688" s="119" t="s">
        <v>1228</v>
      </c>
      <c r="F3688" s="119"/>
      <c r="G3688" s="119" t="s">
        <v>1229</v>
      </c>
      <c r="H3688" s="119" t="s">
        <v>969</v>
      </c>
      <c r="I3688" s="119" t="s">
        <v>194</v>
      </c>
      <c r="J3688" s="119">
        <v>2040</v>
      </c>
      <c r="K3688" s="120">
        <v>120</v>
      </c>
    </row>
    <row r="3689" spans="1:11" x14ac:dyDescent="0.25">
      <c r="A3689" s="119" t="s">
        <v>1511</v>
      </c>
      <c r="B3689" s="119" t="s">
        <v>1512</v>
      </c>
      <c r="C3689" s="119" t="s">
        <v>195</v>
      </c>
      <c r="D3689" s="119" t="s">
        <v>1420</v>
      </c>
      <c r="E3689" s="119" t="s">
        <v>1228</v>
      </c>
      <c r="F3689" s="119"/>
      <c r="G3689" s="119" t="s">
        <v>1229</v>
      </c>
      <c r="H3689" s="119" t="s">
        <v>969</v>
      </c>
      <c r="I3689" s="119" t="s">
        <v>194</v>
      </c>
      <c r="J3689" s="119">
        <v>2050</v>
      </c>
      <c r="K3689" s="120">
        <v>160</v>
      </c>
    </row>
    <row r="3690" spans="1:11" x14ac:dyDescent="0.25">
      <c r="A3690" s="119" t="s">
        <v>1511</v>
      </c>
      <c r="B3690" s="119" t="s">
        <v>1512</v>
      </c>
      <c r="C3690" s="119" t="s">
        <v>195</v>
      </c>
      <c r="D3690" s="119" t="s">
        <v>1421</v>
      </c>
      <c r="E3690" s="119" t="s">
        <v>1090</v>
      </c>
      <c r="F3690" s="119"/>
      <c r="G3690" s="119" t="s">
        <v>1232</v>
      </c>
      <c r="H3690" s="119" t="s">
        <v>969</v>
      </c>
      <c r="I3690" s="119" t="s">
        <v>987</v>
      </c>
      <c r="J3690" s="119">
        <v>2020</v>
      </c>
      <c r="K3690" s="120">
        <v>0.5</v>
      </c>
    </row>
    <row r="3691" spans="1:11" x14ac:dyDescent="0.25">
      <c r="A3691" s="119" t="s">
        <v>1511</v>
      </c>
      <c r="B3691" s="119" t="s">
        <v>1512</v>
      </c>
      <c r="C3691" s="119" t="s">
        <v>195</v>
      </c>
      <c r="D3691" s="119" t="s">
        <v>1421</v>
      </c>
      <c r="E3691" s="119" t="s">
        <v>1090</v>
      </c>
      <c r="F3691" s="119"/>
      <c r="G3691" s="119" t="s">
        <v>1232</v>
      </c>
      <c r="H3691" s="119" t="s">
        <v>969</v>
      </c>
      <c r="I3691" s="119" t="s">
        <v>987</v>
      </c>
      <c r="J3691" s="119">
        <v>2050</v>
      </c>
      <c r="K3691" s="120">
        <v>0.75</v>
      </c>
    </row>
    <row r="3692" spans="1:11" x14ac:dyDescent="0.25">
      <c r="A3692" s="119" t="s">
        <v>1511</v>
      </c>
      <c r="B3692" s="119" t="s">
        <v>1512</v>
      </c>
      <c r="C3692" s="119" t="s">
        <v>195</v>
      </c>
      <c r="D3692" s="119" t="s">
        <v>1421</v>
      </c>
      <c r="E3692" s="119" t="s">
        <v>1090</v>
      </c>
      <c r="F3692" s="119"/>
      <c r="G3692" s="119" t="s">
        <v>1232</v>
      </c>
      <c r="H3692" s="119" t="s">
        <v>969</v>
      </c>
      <c r="I3692" s="119" t="s">
        <v>988</v>
      </c>
      <c r="J3692" s="119">
        <v>2020</v>
      </c>
      <c r="K3692" s="120">
        <v>1.25</v>
      </c>
    </row>
    <row r="3693" spans="1:11" x14ac:dyDescent="0.25">
      <c r="A3693" s="119" t="s">
        <v>1511</v>
      </c>
      <c r="B3693" s="119" t="s">
        <v>1512</v>
      </c>
      <c r="C3693" s="119" t="s">
        <v>195</v>
      </c>
      <c r="D3693" s="119" t="s">
        <v>1421</v>
      </c>
      <c r="E3693" s="119" t="s">
        <v>1090</v>
      </c>
      <c r="F3693" s="119"/>
      <c r="G3693" s="119" t="s">
        <v>1232</v>
      </c>
      <c r="H3693" s="119" t="s">
        <v>969</v>
      </c>
      <c r="I3693" s="119" t="s">
        <v>988</v>
      </c>
      <c r="J3693" s="119">
        <v>2050</v>
      </c>
      <c r="K3693" s="120">
        <v>1.25</v>
      </c>
    </row>
    <row r="3694" spans="1:11" x14ac:dyDescent="0.25">
      <c r="A3694" s="119" t="s">
        <v>1511</v>
      </c>
      <c r="B3694" s="119" t="s">
        <v>1512</v>
      </c>
      <c r="C3694" s="119" t="s">
        <v>195</v>
      </c>
      <c r="D3694" s="119" t="s">
        <v>1421</v>
      </c>
      <c r="E3694" s="119" t="s">
        <v>1090</v>
      </c>
      <c r="F3694" s="119"/>
      <c r="G3694" s="119" t="s">
        <v>1232</v>
      </c>
      <c r="H3694" s="119" t="s">
        <v>969</v>
      </c>
      <c r="I3694" s="119" t="s">
        <v>194</v>
      </c>
      <c r="J3694" s="119">
        <v>2015</v>
      </c>
      <c r="K3694" s="120" t="s">
        <v>1417</v>
      </c>
    </row>
    <row r="3695" spans="1:11" x14ac:dyDescent="0.25">
      <c r="A3695" s="119" t="s">
        <v>1511</v>
      </c>
      <c r="B3695" s="119" t="s">
        <v>1512</v>
      </c>
      <c r="C3695" s="119" t="s">
        <v>195</v>
      </c>
      <c r="D3695" s="119" t="s">
        <v>1421</v>
      </c>
      <c r="E3695" s="119" t="s">
        <v>1090</v>
      </c>
      <c r="F3695" s="119"/>
      <c r="G3695" s="119" t="s">
        <v>1232</v>
      </c>
      <c r="H3695" s="119" t="s">
        <v>969</v>
      </c>
      <c r="I3695" s="119" t="s">
        <v>194</v>
      </c>
      <c r="J3695" s="119">
        <v>2020</v>
      </c>
      <c r="K3695" s="120">
        <v>56.878761904761902</v>
      </c>
    </row>
    <row r="3696" spans="1:11" x14ac:dyDescent="0.25">
      <c r="A3696" s="119" t="s">
        <v>1511</v>
      </c>
      <c r="B3696" s="119" t="s">
        <v>1512</v>
      </c>
      <c r="C3696" s="119" t="s">
        <v>195</v>
      </c>
      <c r="D3696" s="119" t="s">
        <v>1421</v>
      </c>
      <c r="E3696" s="119" t="s">
        <v>1090</v>
      </c>
      <c r="F3696" s="119"/>
      <c r="G3696" s="119" t="s">
        <v>1232</v>
      </c>
      <c r="H3696" s="119" t="s">
        <v>969</v>
      </c>
      <c r="I3696" s="119" t="s">
        <v>194</v>
      </c>
      <c r="J3696" s="119">
        <v>2030</v>
      </c>
      <c r="K3696" s="120">
        <v>113.7575238095238</v>
      </c>
    </row>
    <row r="3697" spans="1:11" x14ac:dyDescent="0.25">
      <c r="A3697" s="119" t="s">
        <v>1511</v>
      </c>
      <c r="B3697" s="119" t="s">
        <v>1512</v>
      </c>
      <c r="C3697" s="119" t="s">
        <v>195</v>
      </c>
      <c r="D3697" s="119" t="s">
        <v>1421</v>
      </c>
      <c r="E3697" s="119" t="s">
        <v>1090</v>
      </c>
      <c r="F3697" s="119"/>
      <c r="G3697" s="119" t="s">
        <v>1232</v>
      </c>
      <c r="H3697" s="119" t="s">
        <v>969</v>
      </c>
      <c r="I3697" s="119" t="s">
        <v>194</v>
      </c>
      <c r="J3697" s="119">
        <v>2040</v>
      </c>
      <c r="K3697" s="120">
        <v>170.63628571428569</v>
      </c>
    </row>
    <row r="3698" spans="1:11" x14ac:dyDescent="0.25">
      <c r="A3698" s="119" t="s">
        <v>1511</v>
      </c>
      <c r="B3698" s="119" t="s">
        <v>1512</v>
      </c>
      <c r="C3698" s="119" t="s">
        <v>195</v>
      </c>
      <c r="D3698" s="119" t="s">
        <v>1421</v>
      </c>
      <c r="E3698" s="119" t="s">
        <v>1090</v>
      </c>
      <c r="F3698" s="119"/>
      <c r="G3698" s="119" t="s">
        <v>1232</v>
      </c>
      <c r="H3698" s="119" t="s">
        <v>969</v>
      </c>
      <c r="I3698" s="119" t="s">
        <v>194</v>
      </c>
      <c r="J3698" s="119">
        <v>2050</v>
      </c>
      <c r="K3698" s="120">
        <v>227.51504761904761</v>
      </c>
    </row>
    <row r="3699" spans="1:11" x14ac:dyDescent="0.25">
      <c r="A3699" s="119" t="s">
        <v>1511</v>
      </c>
      <c r="B3699" s="119" t="s">
        <v>1512</v>
      </c>
      <c r="C3699" s="119" t="s">
        <v>233</v>
      </c>
      <c r="D3699" s="119" t="s">
        <v>1233</v>
      </c>
      <c r="E3699" s="119" t="s">
        <v>1074</v>
      </c>
      <c r="F3699" s="119"/>
      <c r="G3699" s="119"/>
      <c r="H3699" s="119"/>
      <c r="I3699" s="119" t="s">
        <v>194</v>
      </c>
      <c r="J3699" s="119">
        <v>2015</v>
      </c>
      <c r="K3699" s="120" t="s">
        <v>1417</v>
      </c>
    </row>
    <row r="3700" spans="1:11" x14ac:dyDescent="0.25">
      <c r="A3700" s="119" t="s">
        <v>1511</v>
      </c>
      <c r="B3700" s="119" t="s">
        <v>1512</v>
      </c>
      <c r="C3700" s="119" t="s">
        <v>233</v>
      </c>
      <c r="D3700" s="119" t="s">
        <v>1233</v>
      </c>
      <c r="E3700" s="119" t="s">
        <v>1074</v>
      </c>
      <c r="F3700" s="119"/>
      <c r="G3700" s="119"/>
      <c r="H3700" s="119"/>
      <c r="I3700" s="119" t="s">
        <v>194</v>
      </c>
      <c r="J3700" s="119">
        <v>2020</v>
      </c>
      <c r="K3700" s="120">
        <v>75</v>
      </c>
    </row>
    <row r="3701" spans="1:11" x14ac:dyDescent="0.25">
      <c r="A3701" s="119" t="s">
        <v>1511</v>
      </c>
      <c r="B3701" s="119" t="s">
        <v>1512</v>
      </c>
      <c r="C3701" s="119" t="s">
        <v>233</v>
      </c>
      <c r="D3701" s="119" t="s">
        <v>1233</v>
      </c>
      <c r="E3701" s="119" t="s">
        <v>1074</v>
      </c>
      <c r="F3701" s="119"/>
      <c r="G3701" s="119"/>
      <c r="H3701" s="119"/>
      <c r="I3701" s="119" t="s">
        <v>194</v>
      </c>
      <c r="J3701" s="119">
        <v>2030</v>
      </c>
      <c r="K3701" s="120">
        <v>75</v>
      </c>
    </row>
    <row r="3702" spans="1:11" x14ac:dyDescent="0.25">
      <c r="A3702" s="119" t="s">
        <v>1511</v>
      </c>
      <c r="B3702" s="119" t="s">
        <v>1512</v>
      </c>
      <c r="C3702" s="119" t="s">
        <v>233</v>
      </c>
      <c r="D3702" s="119" t="s">
        <v>1233</v>
      </c>
      <c r="E3702" s="119" t="s">
        <v>1074</v>
      </c>
      <c r="F3702" s="119"/>
      <c r="G3702" s="119"/>
      <c r="H3702" s="119"/>
      <c r="I3702" s="119" t="s">
        <v>194</v>
      </c>
      <c r="J3702" s="119">
        <v>2040</v>
      </c>
      <c r="K3702" s="120">
        <v>75</v>
      </c>
    </row>
    <row r="3703" spans="1:11" x14ac:dyDescent="0.25">
      <c r="A3703" s="119" t="s">
        <v>1511</v>
      </c>
      <c r="B3703" s="119" t="s">
        <v>1512</v>
      </c>
      <c r="C3703" s="119" t="s">
        <v>233</v>
      </c>
      <c r="D3703" s="119" t="s">
        <v>1233</v>
      </c>
      <c r="E3703" s="119" t="s">
        <v>1074</v>
      </c>
      <c r="F3703" s="119"/>
      <c r="G3703" s="119"/>
      <c r="H3703" s="119"/>
      <c r="I3703" s="119" t="s">
        <v>194</v>
      </c>
      <c r="J3703" s="119">
        <v>2050</v>
      </c>
      <c r="K3703" s="120">
        <v>75</v>
      </c>
    </row>
    <row r="3704" spans="1:11" x14ac:dyDescent="0.25">
      <c r="A3704" s="119" t="s">
        <v>1511</v>
      </c>
      <c r="B3704" s="119" t="s">
        <v>1512</v>
      </c>
      <c r="C3704" s="119" t="s">
        <v>233</v>
      </c>
      <c r="D3704" s="119" t="s">
        <v>1234</v>
      </c>
      <c r="E3704" s="119" t="s">
        <v>1074</v>
      </c>
      <c r="F3704" s="119"/>
      <c r="G3704" s="119"/>
      <c r="H3704" s="119"/>
      <c r="I3704" s="119" t="s">
        <v>194</v>
      </c>
      <c r="J3704" s="119">
        <v>2015</v>
      </c>
      <c r="K3704" s="120" t="s">
        <v>1417</v>
      </c>
    </row>
    <row r="3705" spans="1:11" x14ac:dyDescent="0.25">
      <c r="A3705" s="119" t="s">
        <v>1511</v>
      </c>
      <c r="B3705" s="119" t="s">
        <v>1512</v>
      </c>
      <c r="C3705" s="119" t="s">
        <v>233</v>
      </c>
      <c r="D3705" s="119" t="s">
        <v>1234</v>
      </c>
      <c r="E3705" s="119" t="s">
        <v>1074</v>
      </c>
      <c r="F3705" s="119"/>
      <c r="G3705" s="119"/>
      <c r="H3705" s="119"/>
      <c r="I3705" s="119" t="s">
        <v>194</v>
      </c>
      <c r="J3705" s="119">
        <v>2020</v>
      </c>
      <c r="K3705" s="120">
        <v>25</v>
      </c>
    </row>
    <row r="3706" spans="1:11" x14ac:dyDescent="0.25">
      <c r="A3706" s="119" t="s">
        <v>1511</v>
      </c>
      <c r="B3706" s="119" t="s">
        <v>1512</v>
      </c>
      <c r="C3706" s="119" t="s">
        <v>233</v>
      </c>
      <c r="D3706" s="119" t="s">
        <v>1234</v>
      </c>
      <c r="E3706" s="119" t="s">
        <v>1074</v>
      </c>
      <c r="F3706" s="119"/>
      <c r="G3706" s="119"/>
      <c r="H3706" s="119"/>
      <c r="I3706" s="119" t="s">
        <v>194</v>
      </c>
      <c r="J3706" s="119">
        <v>2030</v>
      </c>
      <c r="K3706" s="120">
        <v>25</v>
      </c>
    </row>
    <row r="3707" spans="1:11" x14ac:dyDescent="0.25">
      <c r="A3707" s="119" t="s">
        <v>1511</v>
      </c>
      <c r="B3707" s="119" t="s">
        <v>1512</v>
      </c>
      <c r="C3707" s="119" t="s">
        <v>233</v>
      </c>
      <c r="D3707" s="119" t="s">
        <v>1234</v>
      </c>
      <c r="E3707" s="119" t="s">
        <v>1074</v>
      </c>
      <c r="F3707" s="119"/>
      <c r="G3707" s="119"/>
      <c r="H3707" s="119"/>
      <c r="I3707" s="119" t="s">
        <v>194</v>
      </c>
      <c r="J3707" s="119">
        <v>2040</v>
      </c>
      <c r="K3707" s="120">
        <v>25</v>
      </c>
    </row>
    <row r="3708" spans="1:11" x14ac:dyDescent="0.25">
      <c r="A3708" s="119" t="s">
        <v>1511</v>
      </c>
      <c r="B3708" s="119" t="s">
        <v>1512</v>
      </c>
      <c r="C3708" s="119" t="s">
        <v>233</v>
      </c>
      <c r="D3708" s="119" t="s">
        <v>1234</v>
      </c>
      <c r="E3708" s="119" t="s">
        <v>1074</v>
      </c>
      <c r="F3708" s="119"/>
      <c r="G3708" s="119"/>
      <c r="H3708" s="119"/>
      <c r="I3708" s="119" t="s">
        <v>194</v>
      </c>
      <c r="J3708" s="119">
        <v>2050</v>
      </c>
      <c r="K3708" s="120">
        <v>25</v>
      </c>
    </row>
    <row r="3709" spans="1:11" x14ac:dyDescent="0.25">
      <c r="A3709" s="119" t="s">
        <v>1511</v>
      </c>
      <c r="B3709" s="119" t="s">
        <v>1512</v>
      </c>
      <c r="C3709" s="119" t="s">
        <v>233</v>
      </c>
      <c r="D3709" s="119" t="s">
        <v>1422</v>
      </c>
      <c r="E3709" s="119" t="s">
        <v>1238</v>
      </c>
      <c r="F3709" s="119"/>
      <c r="G3709" s="119" t="s">
        <v>1396</v>
      </c>
      <c r="H3709" s="119">
        <v>5</v>
      </c>
      <c r="I3709" s="119" t="s">
        <v>987</v>
      </c>
      <c r="J3709" s="119">
        <v>2020</v>
      </c>
      <c r="K3709" s="120">
        <v>0.75</v>
      </c>
    </row>
    <row r="3710" spans="1:11" x14ac:dyDescent="0.25">
      <c r="A3710" s="119" t="s">
        <v>1511</v>
      </c>
      <c r="B3710" s="119" t="s">
        <v>1512</v>
      </c>
      <c r="C3710" s="119" t="s">
        <v>233</v>
      </c>
      <c r="D3710" s="119" t="s">
        <v>1422</v>
      </c>
      <c r="E3710" s="119" t="s">
        <v>1238</v>
      </c>
      <c r="F3710" s="119"/>
      <c r="G3710" s="119" t="s">
        <v>1396</v>
      </c>
      <c r="H3710" s="119">
        <v>5</v>
      </c>
      <c r="I3710" s="119" t="s">
        <v>987</v>
      </c>
      <c r="J3710" s="119">
        <v>2050</v>
      </c>
      <c r="K3710" s="120">
        <v>0.75</v>
      </c>
    </row>
    <row r="3711" spans="1:11" x14ac:dyDescent="0.25">
      <c r="A3711" s="119" t="s">
        <v>1511</v>
      </c>
      <c r="B3711" s="119" t="s">
        <v>1512</v>
      </c>
      <c r="C3711" s="119" t="s">
        <v>233</v>
      </c>
      <c r="D3711" s="119" t="s">
        <v>1422</v>
      </c>
      <c r="E3711" s="119" t="s">
        <v>1238</v>
      </c>
      <c r="F3711" s="119"/>
      <c r="G3711" s="119" t="s">
        <v>1396</v>
      </c>
      <c r="H3711" s="119">
        <v>5</v>
      </c>
      <c r="I3711" s="119" t="s">
        <v>988</v>
      </c>
      <c r="J3711" s="119">
        <v>2020</v>
      </c>
      <c r="K3711" s="120">
        <v>1.25</v>
      </c>
    </row>
    <row r="3712" spans="1:11" x14ac:dyDescent="0.25">
      <c r="A3712" s="119" t="s">
        <v>1511</v>
      </c>
      <c r="B3712" s="119" t="s">
        <v>1512</v>
      </c>
      <c r="C3712" s="119" t="s">
        <v>233</v>
      </c>
      <c r="D3712" s="119" t="s">
        <v>1422</v>
      </c>
      <c r="E3712" s="119" t="s">
        <v>1238</v>
      </c>
      <c r="F3712" s="119"/>
      <c r="G3712" s="119" t="s">
        <v>1396</v>
      </c>
      <c r="H3712" s="119">
        <v>5</v>
      </c>
      <c r="I3712" s="119" t="s">
        <v>988</v>
      </c>
      <c r="J3712" s="119">
        <v>2050</v>
      </c>
      <c r="K3712" s="120">
        <v>1.25</v>
      </c>
    </row>
    <row r="3713" spans="1:11" x14ac:dyDescent="0.25">
      <c r="A3713" s="119" t="s">
        <v>1511</v>
      </c>
      <c r="B3713" s="119" t="s">
        <v>1512</v>
      </c>
      <c r="C3713" s="119" t="s">
        <v>233</v>
      </c>
      <c r="D3713" s="119" t="s">
        <v>1422</v>
      </c>
      <c r="E3713" s="119" t="s">
        <v>1238</v>
      </c>
      <c r="F3713" s="119"/>
      <c r="G3713" s="119" t="s">
        <v>1396</v>
      </c>
      <c r="H3713" s="119">
        <v>5</v>
      </c>
      <c r="I3713" s="119" t="s">
        <v>194</v>
      </c>
      <c r="J3713" s="119">
        <v>2015</v>
      </c>
      <c r="K3713" s="120" t="s">
        <v>1417</v>
      </c>
    </row>
    <row r="3714" spans="1:11" x14ac:dyDescent="0.25">
      <c r="A3714" s="119" t="s">
        <v>1511</v>
      </c>
      <c r="B3714" s="119" t="s">
        <v>1512</v>
      </c>
      <c r="C3714" s="119" t="s">
        <v>233</v>
      </c>
      <c r="D3714" s="119" t="s">
        <v>1422</v>
      </c>
      <c r="E3714" s="119" t="s">
        <v>1238</v>
      </c>
      <c r="F3714" s="119"/>
      <c r="G3714" s="119" t="s">
        <v>1396</v>
      </c>
      <c r="H3714" s="119">
        <v>5</v>
      </c>
      <c r="I3714" s="119" t="s">
        <v>194</v>
      </c>
      <c r="J3714" s="119">
        <v>2020</v>
      </c>
      <c r="K3714" s="120">
        <v>2.7426976744186048E-2</v>
      </c>
    </row>
    <row r="3715" spans="1:11" x14ac:dyDescent="0.25">
      <c r="A3715" s="119" t="s">
        <v>1511</v>
      </c>
      <c r="B3715" s="119" t="s">
        <v>1512</v>
      </c>
      <c r="C3715" s="119" t="s">
        <v>233</v>
      </c>
      <c r="D3715" s="119" t="s">
        <v>1422</v>
      </c>
      <c r="E3715" s="119" t="s">
        <v>1238</v>
      </c>
      <c r="F3715" s="119"/>
      <c r="G3715" s="119" t="s">
        <v>1396</v>
      </c>
      <c r="H3715" s="119">
        <v>5</v>
      </c>
      <c r="I3715" s="119" t="s">
        <v>194</v>
      </c>
      <c r="J3715" s="119">
        <v>2030</v>
      </c>
      <c r="K3715" s="120">
        <v>2.7426976744186048E-2</v>
      </c>
    </row>
    <row r="3716" spans="1:11" x14ac:dyDescent="0.25">
      <c r="A3716" s="119" t="s">
        <v>1511</v>
      </c>
      <c r="B3716" s="119" t="s">
        <v>1512</v>
      </c>
      <c r="C3716" s="119" t="s">
        <v>233</v>
      </c>
      <c r="D3716" s="119" t="s">
        <v>1422</v>
      </c>
      <c r="E3716" s="119" t="s">
        <v>1238</v>
      </c>
      <c r="F3716" s="119"/>
      <c r="G3716" s="119" t="s">
        <v>1396</v>
      </c>
      <c r="H3716" s="119">
        <v>5</v>
      </c>
      <c r="I3716" s="119" t="s">
        <v>194</v>
      </c>
      <c r="J3716" s="119">
        <v>2040</v>
      </c>
      <c r="K3716" s="120">
        <v>2.7426976744186041E-2</v>
      </c>
    </row>
    <row r="3717" spans="1:11" x14ac:dyDescent="0.25">
      <c r="A3717" s="119" t="s">
        <v>1511</v>
      </c>
      <c r="B3717" s="119" t="s">
        <v>1512</v>
      </c>
      <c r="C3717" s="119" t="s">
        <v>233</v>
      </c>
      <c r="D3717" s="119" t="s">
        <v>1422</v>
      </c>
      <c r="E3717" s="119" t="s">
        <v>1238</v>
      </c>
      <c r="F3717" s="119"/>
      <c r="G3717" s="119" t="s">
        <v>1396</v>
      </c>
      <c r="H3717" s="119">
        <v>5</v>
      </c>
      <c r="I3717" s="119" t="s">
        <v>194</v>
      </c>
      <c r="J3717" s="119">
        <v>2050</v>
      </c>
      <c r="K3717" s="120">
        <v>2.7426976744186048E-2</v>
      </c>
    </row>
    <row r="3718" spans="1:11" x14ac:dyDescent="0.25">
      <c r="A3718" s="119" t="s">
        <v>1511</v>
      </c>
      <c r="B3718" s="119" t="s">
        <v>1512</v>
      </c>
      <c r="C3718" s="119" t="s">
        <v>233</v>
      </c>
      <c r="D3718" s="119" t="s">
        <v>1424</v>
      </c>
      <c r="E3718" s="119" t="s">
        <v>1406</v>
      </c>
      <c r="F3718" s="119"/>
      <c r="G3718" s="119" t="s">
        <v>1516</v>
      </c>
      <c r="H3718" s="119" t="s">
        <v>1517</v>
      </c>
      <c r="I3718" s="119" t="s">
        <v>987</v>
      </c>
      <c r="J3718" s="119">
        <v>2020</v>
      </c>
      <c r="K3718" s="120">
        <v>0.75</v>
      </c>
    </row>
    <row r="3719" spans="1:11" x14ac:dyDescent="0.25">
      <c r="A3719" s="119" t="s">
        <v>1511</v>
      </c>
      <c r="B3719" s="119" t="s">
        <v>1512</v>
      </c>
      <c r="C3719" s="119" t="s">
        <v>233</v>
      </c>
      <c r="D3719" s="119" t="s">
        <v>1424</v>
      </c>
      <c r="E3719" s="119" t="s">
        <v>1406</v>
      </c>
      <c r="F3719" s="119"/>
      <c r="G3719" s="119" t="s">
        <v>1516</v>
      </c>
      <c r="H3719" s="119" t="s">
        <v>1517</v>
      </c>
      <c r="I3719" s="119" t="s">
        <v>987</v>
      </c>
      <c r="J3719" s="119">
        <v>2050</v>
      </c>
      <c r="K3719" s="120">
        <v>0.75</v>
      </c>
    </row>
    <row r="3720" spans="1:11" x14ac:dyDescent="0.25">
      <c r="A3720" s="119" t="s">
        <v>1511</v>
      </c>
      <c r="B3720" s="119" t="s">
        <v>1512</v>
      </c>
      <c r="C3720" s="119" t="s">
        <v>233</v>
      </c>
      <c r="D3720" s="119" t="s">
        <v>1424</v>
      </c>
      <c r="E3720" s="119" t="s">
        <v>1406</v>
      </c>
      <c r="F3720" s="119"/>
      <c r="G3720" s="119" t="s">
        <v>1516</v>
      </c>
      <c r="H3720" s="119" t="s">
        <v>1517</v>
      </c>
      <c r="I3720" s="119" t="s">
        <v>988</v>
      </c>
      <c r="J3720" s="119">
        <v>2020</v>
      </c>
      <c r="K3720" s="120">
        <v>1.25</v>
      </c>
    </row>
    <row r="3721" spans="1:11" x14ac:dyDescent="0.25">
      <c r="A3721" s="119" t="s">
        <v>1511</v>
      </c>
      <c r="B3721" s="119" t="s">
        <v>1512</v>
      </c>
      <c r="C3721" s="119" t="s">
        <v>233</v>
      </c>
      <c r="D3721" s="119" t="s">
        <v>1424</v>
      </c>
      <c r="E3721" s="119" t="s">
        <v>1406</v>
      </c>
      <c r="F3721" s="119"/>
      <c r="G3721" s="119" t="s">
        <v>1516</v>
      </c>
      <c r="H3721" s="119" t="s">
        <v>1517</v>
      </c>
      <c r="I3721" s="119" t="s">
        <v>988</v>
      </c>
      <c r="J3721" s="119">
        <v>2050</v>
      </c>
      <c r="K3721" s="120">
        <v>1.25</v>
      </c>
    </row>
    <row r="3722" spans="1:11" x14ac:dyDescent="0.25">
      <c r="A3722" s="119" t="s">
        <v>1511</v>
      </c>
      <c r="B3722" s="119" t="s">
        <v>1512</v>
      </c>
      <c r="C3722" s="119" t="s">
        <v>233</v>
      </c>
      <c r="D3722" s="119" t="s">
        <v>1424</v>
      </c>
      <c r="E3722" s="119" t="s">
        <v>1406</v>
      </c>
      <c r="F3722" s="119"/>
      <c r="G3722" s="119" t="s">
        <v>1516</v>
      </c>
      <c r="H3722" s="119" t="s">
        <v>1517</v>
      </c>
      <c r="I3722" s="119" t="s">
        <v>194</v>
      </c>
      <c r="J3722" s="119">
        <v>2015</v>
      </c>
      <c r="K3722" s="120" t="s">
        <v>1417</v>
      </c>
    </row>
    <row r="3723" spans="1:11" x14ac:dyDescent="0.25">
      <c r="A3723" s="119" t="s">
        <v>1511</v>
      </c>
      <c r="B3723" s="119" t="s">
        <v>1512</v>
      </c>
      <c r="C3723" s="119" t="s">
        <v>233</v>
      </c>
      <c r="D3723" s="119" t="s">
        <v>1424</v>
      </c>
      <c r="E3723" s="119" t="s">
        <v>1406</v>
      </c>
      <c r="F3723" s="119"/>
      <c r="G3723" s="119" t="s">
        <v>1516</v>
      </c>
      <c r="H3723" s="119" t="s">
        <v>1517</v>
      </c>
      <c r="I3723" s="119" t="s">
        <v>194</v>
      </c>
      <c r="J3723" s="119">
        <v>2020</v>
      </c>
      <c r="K3723" s="120">
        <v>2.7822558139534892</v>
      </c>
    </row>
    <row r="3724" spans="1:11" x14ac:dyDescent="0.25">
      <c r="A3724" s="119" t="s">
        <v>1511</v>
      </c>
      <c r="B3724" s="119" t="s">
        <v>1512</v>
      </c>
      <c r="C3724" s="119" t="s">
        <v>233</v>
      </c>
      <c r="D3724" s="119" t="s">
        <v>1424</v>
      </c>
      <c r="E3724" s="119" t="s">
        <v>1406</v>
      </c>
      <c r="F3724" s="119"/>
      <c r="G3724" s="119" t="s">
        <v>1516</v>
      </c>
      <c r="H3724" s="119" t="s">
        <v>1517</v>
      </c>
      <c r="I3724" s="119" t="s">
        <v>194</v>
      </c>
      <c r="J3724" s="119">
        <v>2030</v>
      </c>
      <c r="K3724" s="120">
        <v>1.5766116279069771</v>
      </c>
    </row>
    <row r="3725" spans="1:11" x14ac:dyDescent="0.25">
      <c r="A3725" s="119" t="s">
        <v>1511</v>
      </c>
      <c r="B3725" s="119" t="s">
        <v>1512</v>
      </c>
      <c r="C3725" s="119" t="s">
        <v>233</v>
      </c>
      <c r="D3725" s="119" t="s">
        <v>1424</v>
      </c>
      <c r="E3725" s="119" t="s">
        <v>1406</v>
      </c>
      <c r="F3725" s="119"/>
      <c r="G3725" s="119" t="s">
        <v>1516</v>
      </c>
      <c r="H3725" s="119" t="s">
        <v>1517</v>
      </c>
      <c r="I3725" s="119" t="s">
        <v>194</v>
      </c>
      <c r="J3725" s="119">
        <v>2040</v>
      </c>
      <c r="K3725" s="120">
        <v>1.154636162790698</v>
      </c>
    </row>
    <row r="3726" spans="1:11" x14ac:dyDescent="0.25">
      <c r="A3726" s="119" t="s">
        <v>1511</v>
      </c>
      <c r="B3726" s="119" t="s">
        <v>1512</v>
      </c>
      <c r="C3726" s="119" t="s">
        <v>233</v>
      </c>
      <c r="D3726" s="119" t="s">
        <v>1424</v>
      </c>
      <c r="E3726" s="119" t="s">
        <v>1406</v>
      </c>
      <c r="F3726" s="119"/>
      <c r="G3726" s="119" t="s">
        <v>1516</v>
      </c>
      <c r="H3726" s="119" t="s">
        <v>1517</v>
      </c>
      <c r="I3726" s="119" t="s">
        <v>194</v>
      </c>
      <c r="J3726" s="119">
        <v>2050</v>
      </c>
      <c r="K3726" s="120">
        <v>0.92741860465116288</v>
      </c>
    </row>
    <row r="3727" spans="1:11" x14ac:dyDescent="0.25">
      <c r="A3727" s="119" t="s">
        <v>1511</v>
      </c>
      <c r="B3727" s="119" t="s">
        <v>1512</v>
      </c>
      <c r="C3727" s="119" t="s">
        <v>233</v>
      </c>
      <c r="D3727" s="119" t="s">
        <v>1518</v>
      </c>
      <c r="E3727" s="119" t="s">
        <v>1519</v>
      </c>
      <c r="F3727" s="119"/>
      <c r="G3727" s="119"/>
      <c r="H3727" s="119"/>
      <c r="I3727" s="119" t="s">
        <v>194</v>
      </c>
      <c r="J3727" s="119">
        <v>2015</v>
      </c>
      <c r="K3727" s="120" t="s">
        <v>1417</v>
      </c>
    </row>
    <row r="3728" spans="1:11" x14ac:dyDescent="0.25">
      <c r="A3728" s="119" t="s">
        <v>1511</v>
      </c>
      <c r="B3728" s="119" t="s">
        <v>1512</v>
      </c>
      <c r="C3728" s="119" t="s">
        <v>233</v>
      </c>
      <c r="D3728" s="119" t="s">
        <v>1518</v>
      </c>
      <c r="E3728" s="119" t="s">
        <v>1519</v>
      </c>
      <c r="F3728" s="119"/>
      <c r="G3728" s="119"/>
      <c r="H3728" s="119"/>
      <c r="I3728" s="119" t="s">
        <v>194</v>
      </c>
      <c r="J3728" s="119">
        <v>2020</v>
      </c>
      <c r="K3728" s="120">
        <v>0</v>
      </c>
    </row>
    <row r="3729" spans="1:11" x14ac:dyDescent="0.25">
      <c r="A3729" s="119" t="s">
        <v>1511</v>
      </c>
      <c r="B3729" s="119" t="s">
        <v>1512</v>
      </c>
      <c r="C3729" s="119" t="s">
        <v>233</v>
      </c>
      <c r="D3729" s="119" t="s">
        <v>1518</v>
      </c>
      <c r="E3729" s="119" t="s">
        <v>1519</v>
      </c>
      <c r="F3729" s="119"/>
      <c r="G3729" s="119"/>
      <c r="H3729" s="119"/>
      <c r="I3729" s="119" t="s">
        <v>194</v>
      </c>
      <c r="J3729" s="119">
        <v>2030</v>
      </c>
      <c r="K3729" s="120">
        <v>0</v>
      </c>
    </row>
    <row r="3730" spans="1:11" x14ac:dyDescent="0.25">
      <c r="A3730" s="119" t="s">
        <v>1511</v>
      </c>
      <c r="B3730" s="119" t="s">
        <v>1512</v>
      </c>
      <c r="C3730" s="119" t="s">
        <v>233</v>
      </c>
      <c r="D3730" s="119" t="s">
        <v>1518</v>
      </c>
      <c r="E3730" s="119" t="s">
        <v>1519</v>
      </c>
      <c r="F3730" s="119"/>
      <c r="G3730" s="119"/>
      <c r="H3730" s="119"/>
      <c r="I3730" s="119" t="s">
        <v>194</v>
      </c>
      <c r="J3730" s="119">
        <v>2040</v>
      </c>
      <c r="K3730" s="120">
        <v>0</v>
      </c>
    </row>
    <row r="3731" spans="1:11" x14ac:dyDescent="0.25">
      <c r="A3731" s="119" t="s">
        <v>1511</v>
      </c>
      <c r="B3731" s="119" t="s">
        <v>1512</v>
      </c>
      <c r="C3731" s="119" t="s">
        <v>233</v>
      </c>
      <c r="D3731" s="119" t="s">
        <v>1518</v>
      </c>
      <c r="E3731" s="119" t="s">
        <v>1519</v>
      </c>
      <c r="F3731" s="119"/>
      <c r="G3731" s="119"/>
      <c r="H3731" s="119"/>
      <c r="I3731" s="119" t="s">
        <v>194</v>
      </c>
      <c r="J3731" s="119">
        <v>2050</v>
      </c>
      <c r="K3731" s="120">
        <v>0</v>
      </c>
    </row>
    <row r="3732" spans="1:11" x14ac:dyDescent="0.25">
      <c r="A3732" s="119" t="s">
        <v>1511</v>
      </c>
      <c r="B3732" s="119" t="s">
        <v>1512</v>
      </c>
      <c r="C3732" s="119" t="s">
        <v>233</v>
      </c>
      <c r="D3732" s="119" t="s">
        <v>1427</v>
      </c>
      <c r="E3732" s="119" t="s">
        <v>1338</v>
      </c>
      <c r="F3732" s="119"/>
      <c r="G3732" s="119" t="s">
        <v>1396</v>
      </c>
      <c r="H3732" s="119">
        <v>5</v>
      </c>
      <c r="I3732" s="119" t="s">
        <v>987</v>
      </c>
      <c r="J3732" s="119">
        <v>2020</v>
      </c>
      <c r="K3732" s="120">
        <v>0.75</v>
      </c>
    </row>
    <row r="3733" spans="1:11" x14ac:dyDescent="0.25">
      <c r="A3733" s="119" t="s">
        <v>1511</v>
      </c>
      <c r="B3733" s="119" t="s">
        <v>1512</v>
      </c>
      <c r="C3733" s="119" t="s">
        <v>233</v>
      </c>
      <c r="D3733" s="119" t="s">
        <v>1427</v>
      </c>
      <c r="E3733" s="119" t="s">
        <v>1338</v>
      </c>
      <c r="F3733" s="119"/>
      <c r="G3733" s="119" t="s">
        <v>1396</v>
      </c>
      <c r="H3733" s="119">
        <v>5</v>
      </c>
      <c r="I3733" s="119" t="s">
        <v>987</v>
      </c>
      <c r="J3733" s="119">
        <v>2050</v>
      </c>
      <c r="K3733" s="120">
        <v>0.75</v>
      </c>
    </row>
    <row r="3734" spans="1:11" x14ac:dyDescent="0.25">
      <c r="A3734" s="119" t="s">
        <v>1511</v>
      </c>
      <c r="B3734" s="119" t="s">
        <v>1512</v>
      </c>
      <c r="C3734" s="119" t="s">
        <v>233</v>
      </c>
      <c r="D3734" s="119" t="s">
        <v>1427</v>
      </c>
      <c r="E3734" s="119" t="s">
        <v>1338</v>
      </c>
      <c r="F3734" s="119"/>
      <c r="G3734" s="119" t="s">
        <v>1396</v>
      </c>
      <c r="H3734" s="119">
        <v>5</v>
      </c>
      <c r="I3734" s="119" t="s">
        <v>988</v>
      </c>
      <c r="J3734" s="119">
        <v>2020</v>
      </c>
      <c r="K3734" s="120">
        <v>1.25</v>
      </c>
    </row>
    <row r="3735" spans="1:11" x14ac:dyDescent="0.25">
      <c r="A3735" s="119" t="s">
        <v>1511</v>
      </c>
      <c r="B3735" s="119" t="s">
        <v>1512</v>
      </c>
      <c r="C3735" s="119" t="s">
        <v>233</v>
      </c>
      <c r="D3735" s="119" t="s">
        <v>1427</v>
      </c>
      <c r="E3735" s="119" t="s">
        <v>1338</v>
      </c>
      <c r="F3735" s="119"/>
      <c r="G3735" s="119" t="s">
        <v>1396</v>
      </c>
      <c r="H3735" s="119">
        <v>5</v>
      </c>
      <c r="I3735" s="119" t="s">
        <v>988</v>
      </c>
      <c r="J3735" s="119">
        <v>2050</v>
      </c>
      <c r="K3735" s="120">
        <v>1.25</v>
      </c>
    </row>
    <row r="3736" spans="1:11" x14ac:dyDescent="0.25">
      <c r="A3736" s="119" t="s">
        <v>1511</v>
      </c>
      <c r="B3736" s="119" t="s">
        <v>1512</v>
      </c>
      <c r="C3736" s="119" t="s">
        <v>233</v>
      </c>
      <c r="D3736" s="119" t="s">
        <v>1427</v>
      </c>
      <c r="E3736" s="119" t="s">
        <v>1338</v>
      </c>
      <c r="F3736" s="119"/>
      <c r="G3736" s="119" t="s">
        <v>1396</v>
      </c>
      <c r="H3736" s="119">
        <v>5</v>
      </c>
      <c r="I3736" s="119" t="s">
        <v>194</v>
      </c>
      <c r="J3736" s="119">
        <v>2015</v>
      </c>
      <c r="K3736" s="120" t="s">
        <v>1417</v>
      </c>
    </row>
    <row r="3737" spans="1:11" x14ac:dyDescent="0.25">
      <c r="A3737" s="119" t="s">
        <v>1511</v>
      </c>
      <c r="B3737" s="119" t="s">
        <v>1512</v>
      </c>
      <c r="C3737" s="119" t="s">
        <v>233</v>
      </c>
      <c r="D3737" s="119" t="s">
        <v>1427</v>
      </c>
      <c r="E3737" s="119" t="s">
        <v>1338</v>
      </c>
      <c r="F3737" s="119"/>
      <c r="G3737" s="119" t="s">
        <v>1396</v>
      </c>
      <c r="H3737" s="119">
        <v>5</v>
      </c>
      <c r="I3737" s="119" t="s">
        <v>194</v>
      </c>
      <c r="J3737" s="119">
        <v>2020</v>
      </c>
      <c r="K3737" s="120">
        <v>1.306046511627907</v>
      </c>
    </row>
    <row r="3738" spans="1:11" x14ac:dyDescent="0.25">
      <c r="A3738" s="119" t="s">
        <v>1511</v>
      </c>
      <c r="B3738" s="119" t="s">
        <v>1512</v>
      </c>
      <c r="C3738" s="119" t="s">
        <v>233</v>
      </c>
      <c r="D3738" s="119" t="s">
        <v>1427</v>
      </c>
      <c r="E3738" s="119" t="s">
        <v>1338</v>
      </c>
      <c r="F3738" s="119"/>
      <c r="G3738" s="119" t="s">
        <v>1396</v>
      </c>
      <c r="H3738" s="119">
        <v>5</v>
      </c>
      <c r="I3738" s="119" t="s">
        <v>194</v>
      </c>
      <c r="J3738" s="119">
        <v>2030</v>
      </c>
      <c r="K3738" s="120">
        <v>1.306046511627907</v>
      </c>
    </row>
    <row r="3739" spans="1:11" x14ac:dyDescent="0.25">
      <c r="A3739" s="119" t="s">
        <v>1511</v>
      </c>
      <c r="B3739" s="119" t="s">
        <v>1512</v>
      </c>
      <c r="C3739" s="119" t="s">
        <v>233</v>
      </c>
      <c r="D3739" s="119" t="s">
        <v>1427</v>
      </c>
      <c r="E3739" s="119" t="s">
        <v>1338</v>
      </c>
      <c r="F3739" s="119"/>
      <c r="G3739" s="119" t="s">
        <v>1396</v>
      </c>
      <c r="H3739" s="119">
        <v>5</v>
      </c>
      <c r="I3739" s="119" t="s">
        <v>194</v>
      </c>
      <c r="J3739" s="119">
        <v>2040</v>
      </c>
      <c r="K3739" s="120">
        <v>1.306046511627907</v>
      </c>
    </row>
    <row r="3740" spans="1:11" x14ac:dyDescent="0.25">
      <c r="A3740" s="119" t="s">
        <v>1511</v>
      </c>
      <c r="B3740" s="119" t="s">
        <v>1512</v>
      </c>
      <c r="C3740" s="119" t="s">
        <v>233</v>
      </c>
      <c r="D3740" s="119" t="s">
        <v>1427</v>
      </c>
      <c r="E3740" s="119" t="s">
        <v>1338</v>
      </c>
      <c r="F3740" s="119"/>
      <c r="G3740" s="119" t="s">
        <v>1396</v>
      </c>
      <c r="H3740" s="119">
        <v>5</v>
      </c>
      <c r="I3740" s="119" t="s">
        <v>194</v>
      </c>
      <c r="J3740" s="119">
        <v>2050</v>
      </c>
      <c r="K3740" s="120">
        <v>1.306046511627907</v>
      </c>
    </row>
    <row r="3741" spans="1:11" x14ac:dyDescent="0.25">
      <c r="A3741" s="119" t="s">
        <v>1511</v>
      </c>
      <c r="B3741" s="119" t="s">
        <v>1512</v>
      </c>
      <c r="C3741" s="119" t="s">
        <v>1245</v>
      </c>
      <c r="D3741" s="119" t="s">
        <v>1233</v>
      </c>
      <c r="E3741" s="119" t="s">
        <v>1074</v>
      </c>
      <c r="F3741" s="119"/>
      <c r="G3741" s="119"/>
      <c r="H3741" s="119"/>
      <c r="I3741" s="119" t="s">
        <v>194</v>
      </c>
      <c r="J3741" s="119">
        <v>2015</v>
      </c>
      <c r="K3741" s="120" t="s">
        <v>1417</v>
      </c>
    </row>
    <row r="3742" spans="1:11" x14ac:dyDescent="0.25">
      <c r="A3742" s="119" t="s">
        <v>1511</v>
      </c>
      <c r="B3742" s="119" t="s">
        <v>1512</v>
      </c>
      <c r="C3742" s="119" t="s">
        <v>1245</v>
      </c>
      <c r="D3742" s="119" t="s">
        <v>1233</v>
      </c>
      <c r="E3742" s="119" t="s">
        <v>1074</v>
      </c>
      <c r="F3742" s="119"/>
      <c r="G3742" s="119"/>
      <c r="H3742" s="119"/>
      <c r="I3742" s="119" t="s">
        <v>194</v>
      </c>
      <c r="J3742" s="119">
        <v>2020</v>
      </c>
      <c r="K3742" s="120">
        <v>75</v>
      </c>
    </row>
    <row r="3743" spans="1:11" x14ac:dyDescent="0.25">
      <c r="A3743" s="119" t="s">
        <v>1511</v>
      </c>
      <c r="B3743" s="119" t="s">
        <v>1512</v>
      </c>
      <c r="C3743" s="119" t="s">
        <v>1245</v>
      </c>
      <c r="D3743" s="119" t="s">
        <v>1233</v>
      </c>
      <c r="E3743" s="119" t="s">
        <v>1074</v>
      </c>
      <c r="F3743" s="119"/>
      <c r="G3743" s="119"/>
      <c r="H3743" s="119"/>
      <c r="I3743" s="119" t="s">
        <v>194</v>
      </c>
      <c r="J3743" s="119">
        <v>2030</v>
      </c>
      <c r="K3743" s="120">
        <v>75</v>
      </c>
    </row>
    <row r="3744" spans="1:11" x14ac:dyDescent="0.25">
      <c r="A3744" s="119" t="s">
        <v>1511</v>
      </c>
      <c r="B3744" s="119" t="s">
        <v>1512</v>
      </c>
      <c r="C3744" s="119" t="s">
        <v>1245</v>
      </c>
      <c r="D3744" s="119" t="s">
        <v>1233</v>
      </c>
      <c r="E3744" s="119" t="s">
        <v>1074</v>
      </c>
      <c r="F3744" s="119"/>
      <c r="G3744" s="119"/>
      <c r="H3744" s="119"/>
      <c r="I3744" s="119" t="s">
        <v>194</v>
      </c>
      <c r="J3744" s="119">
        <v>2040</v>
      </c>
      <c r="K3744" s="120">
        <v>75</v>
      </c>
    </row>
    <row r="3745" spans="1:11" x14ac:dyDescent="0.25">
      <c r="A3745" s="119" t="s">
        <v>1511</v>
      </c>
      <c r="B3745" s="119" t="s">
        <v>1512</v>
      </c>
      <c r="C3745" s="119" t="s">
        <v>1245</v>
      </c>
      <c r="D3745" s="119" t="s">
        <v>1233</v>
      </c>
      <c r="E3745" s="119" t="s">
        <v>1074</v>
      </c>
      <c r="F3745" s="119"/>
      <c r="G3745" s="119"/>
      <c r="H3745" s="119"/>
      <c r="I3745" s="119" t="s">
        <v>194</v>
      </c>
      <c r="J3745" s="119">
        <v>2050</v>
      </c>
      <c r="K3745" s="120">
        <v>75</v>
      </c>
    </row>
    <row r="3746" spans="1:11" x14ac:dyDescent="0.25">
      <c r="A3746" s="119" t="s">
        <v>1511</v>
      </c>
      <c r="B3746" s="119" t="s">
        <v>1512</v>
      </c>
      <c r="C3746" s="119" t="s">
        <v>1245</v>
      </c>
      <c r="D3746" s="119" t="s">
        <v>1234</v>
      </c>
      <c r="E3746" s="119" t="s">
        <v>1074</v>
      </c>
      <c r="F3746" s="119"/>
      <c r="G3746" s="119"/>
      <c r="H3746" s="119"/>
      <c r="I3746" s="119" t="s">
        <v>194</v>
      </c>
      <c r="J3746" s="119">
        <v>2015</v>
      </c>
      <c r="K3746" s="120" t="s">
        <v>1417</v>
      </c>
    </row>
    <row r="3747" spans="1:11" x14ac:dyDescent="0.25">
      <c r="A3747" s="119" t="s">
        <v>1511</v>
      </c>
      <c r="B3747" s="119" t="s">
        <v>1512</v>
      </c>
      <c r="C3747" s="119" t="s">
        <v>1245</v>
      </c>
      <c r="D3747" s="119" t="s">
        <v>1234</v>
      </c>
      <c r="E3747" s="119" t="s">
        <v>1074</v>
      </c>
      <c r="F3747" s="119"/>
      <c r="G3747" s="119"/>
      <c r="H3747" s="119"/>
      <c r="I3747" s="119" t="s">
        <v>194</v>
      </c>
      <c r="J3747" s="119">
        <v>2020</v>
      </c>
      <c r="K3747" s="120">
        <v>25</v>
      </c>
    </row>
    <row r="3748" spans="1:11" x14ac:dyDescent="0.25">
      <c r="A3748" s="119" t="s">
        <v>1511</v>
      </c>
      <c r="B3748" s="119" t="s">
        <v>1512</v>
      </c>
      <c r="C3748" s="119" t="s">
        <v>1245</v>
      </c>
      <c r="D3748" s="119" t="s">
        <v>1234</v>
      </c>
      <c r="E3748" s="119" t="s">
        <v>1074</v>
      </c>
      <c r="F3748" s="119"/>
      <c r="G3748" s="119"/>
      <c r="H3748" s="119"/>
      <c r="I3748" s="119" t="s">
        <v>194</v>
      </c>
      <c r="J3748" s="119">
        <v>2030</v>
      </c>
      <c r="K3748" s="120">
        <v>25</v>
      </c>
    </row>
    <row r="3749" spans="1:11" x14ac:dyDescent="0.25">
      <c r="A3749" s="119" t="s">
        <v>1511</v>
      </c>
      <c r="B3749" s="119" t="s">
        <v>1512</v>
      </c>
      <c r="C3749" s="119" t="s">
        <v>1245</v>
      </c>
      <c r="D3749" s="119" t="s">
        <v>1234</v>
      </c>
      <c r="E3749" s="119" t="s">
        <v>1074</v>
      </c>
      <c r="F3749" s="119"/>
      <c r="G3749" s="119"/>
      <c r="H3749" s="119"/>
      <c r="I3749" s="119" t="s">
        <v>194</v>
      </c>
      <c r="J3749" s="119">
        <v>2040</v>
      </c>
      <c r="K3749" s="120">
        <v>25</v>
      </c>
    </row>
    <row r="3750" spans="1:11" x14ac:dyDescent="0.25">
      <c r="A3750" s="119" t="s">
        <v>1511</v>
      </c>
      <c r="B3750" s="119" t="s">
        <v>1512</v>
      </c>
      <c r="C3750" s="119" t="s">
        <v>1245</v>
      </c>
      <c r="D3750" s="119" t="s">
        <v>1234</v>
      </c>
      <c r="E3750" s="119" t="s">
        <v>1074</v>
      </c>
      <c r="F3750" s="119"/>
      <c r="G3750" s="119"/>
      <c r="H3750" s="119"/>
      <c r="I3750" s="119" t="s">
        <v>194</v>
      </c>
      <c r="J3750" s="119">
        <v>2050</v>
      </c>
      <c r="K3750" s="120">
        <v>25</v>
      </c>
    </row>
    <row r="3751" spans="1:11" x14ac:dyDescent="0.25">
      <c r="A3751" s="119" t="s">
        <v>1511</v>
      </c>
      <c r="B3751" s="119" t="s">
        <v>1512</v>
      </c>
      <c r="C3751" s="119" t="s">
        <v>1245</v>
      </c>
      <c r="D3751" s="119" t="s">
        <v>1428</v>
      </c>
      <c r="E3751" s="119" t="s">
        <v>1409</v>
      </c>
      <c r="F3751" s="119"/>
      <c r="G3751" s="119" t="s">
        <v>1396</v>
      </c>
      <c r="H3751" s="119">
        <v>5</v>
      </c>
      <c r="I3751" s="119" t="s">
        <v>987</v>
      </c>
      <c r="J3751" s="119">
        <v>2020</v>
      </c>
      <c r="K3751" s="120">
        <v>0.75</v>
      </c>
    </row>
    <row r="3752" spans="1:11" x14ac:dyDescent="0.25">
      <c r="A3752" s="119" t="s">
        <v>1511</v>
      </c>
      <c r="B3752" s="119" t="s">
        <v>1512</v>
      </c>
      <c r="C3752" s="119" t="s">
        <v>1245</v>
      </c>
      <c r="D3752" s="119" t="s">
        <v>1428</v>
      </c>
      <c r="E3752" s="119" t="s">
        <v>1409</v>
      </c>
      <c r="F3752" s="119"/>
      <c r="G3752" s="119" t="s">
        <v>1396</v>
      </c>
      <c r="H3752" s="119">
        <v>5</v>
      </c>
      <c r="I3752" s="119" t="s">
        <v>987</v>
      </c>
      <c r="J3752" s="119">
        <v>2050</v>
      </c>
      <c r="K3752" s="120">
        <v>0.75</v>
      </c>
    </row>
    <row r="3753" spans="1:11" x14ac:dyDescent="0.25">
      <c r="A3753" s="119" t="s">
        <v>1511</v>
      </c>
      <c r="B3753" s="119" t="s">
        <v>1512</v>
      </c>
      <c r="C3753" s="119" t="s">
        <v>1245</v>
      </c>
      <c r="D3753" s="119" t="s">
        <v>1428</v>
      </c>
      <c r="E3753" s="119" t="s">
        <v>1409</v>
      </c>
      <c r="F3753" s="119"/>
      <c r="G3753" s="119" t="s">
        <v>1396</v>
      </c>
      <c r="H3753" s="119">
        <v>5</v>
      </c>
      <c r="I3753" s="119" t="s">
        <v>988</v>
      </c>
      <c r="J3753" s="119">
        <v>2020</v>
      </c>
      <c r="K3753" s="120">
        <v>1.25</v>
      </c>
    </row>
    <row r="3754" spans="1:11" x14ac:dyDescent="0.25">
      <c r="A3754" s="119" t="s">
        <v>1511</v>
      </c>
      <c r="B3754" s="119" t="s">
        <v>1512</v>
      </c>
      <c r="C3754" s="119" t="s">
        <v>1245</v>
      </c>
      <c r="D3754" s="119" t="s">
        <v>1428</v>
      </c>
      <c r="E3754" s="119" t="s">
        <v>1409</v>
      </c>
      <c r="F3754" s="119"/>
      <c r="G3754" s="119" t="s">
        <v>1396</v>
      </c>
      <c r="H3754" s="119">
        <v>5</v>
      </c>
      <c r="I3754" s="119" t="s">
        <v>988</v>
      </c>
      <c r="J3754" s="119">
        <v>2050</v>
      </c>
      <c r="K3754" s="120">
        <v>1.25</v>
      </c>
    </row>
    <row r="3755" spans="1:11" x14ac:dyDescent="0.25">
      <c r="A3755" s="119" t="s">
        <v>1511</v>
      </c>
      <c r="B3755" s="119" t="s">
        <v>1512</v>
      </c>
      <c r="C3755" s="119" t="s">
        <v>1245</v>
      </c>
      <c r="D3755" s="119" t="s">
        <v>1428</v>
      </c>
      <c r="E3755" s="119" t="s">
        <v>1409</v>
      </c>
      <c r="F3755" s="119"/>
      <c r="G3755" s="119" t="s">
        <v>1396</v>
      </c>
      <c r="H3755" s="119">
        <v>5</v>
      </c>
      <c r="I3755" s="119" t="s">
        <v>194</v>
      </c>
      <c r="J3755" s="119">
        <v>2015</v>
      </c>
      <c r="K3755" s="120" t="s">
        <v>1417</v>
      </c>
    </row>
    <row r="3756" spans="1:11" x14ac:dyDescent="0.25">
      <c r="A3756" s="119" t="s">
        <v>1511</v>
      </c>
      <c r="B3756" s="119" t="s">
        <v>1512</v>
      </c>
      <c r="C3756" s="119" t="s">
        <v>1245</v>
      </c>
      <c r="D3756" s="119" t="s">
        <v>1428</v>
      </c>
      <c r="E3756" s="119" t="s">
        <v>1409</v>
      </c>
      <c r="F3756" s="119"/>
      <c r="G3756" s="119" t="s">
        <v>1396</v>
      </c>
      <c r="H3756" s="119">
        <v>5</v>
      </c>
      <c r="I3756" s="119" t="s">
        <v>194</v>
      </c>
      <c r="J3756" s="119">
        <v>2020</v>
      </c>
      <c r="K3756" s="120">
        <v>3.9E-2</v>
      </c>
    </row>
    <row r="3757" spans="1:11" x14ac:dyDescent="0.25">
      <c r="A3757" s="119" t="s">
        <v>1511</v>
      </c>
      <c r="B3757" s="119" t="s">
        <v>1512</v>
      </c>
      <c r="C3757" s="119" t="s">
        <v>1245</v>
      </c>
      <c r="D3757" s="119" t="s">
        <v>1428</v>
      </c>
      <c r="E3757" s="119" t="s">
        <v>1409</v>
      </c>
      <c r="F3757" s="119"/>
      <c r="G3757" s="119" t="s">
        <v>1396</v>
      </c>
      <c r="H3757" s="119">
        <v>5</v>
      </c>
      <c r="I3757" s="119" t="s">
        <v>194</v>
      </c>
      <c r="J3757" s="119">
        <v>2030</v>
      </c>
      <c r="K3757" s="120">
        <v>3.9E-2</v>
      </c>
    </row>
    <row r="3758" spans="1:11" x14ac:dyDescent="0.25">
      <c r="A3758" s="119" t="s">
        <v>1511</v>
      </c>
      <c r="B3758" s="119" t="s">
        <v>1512</v>
      </c>
      <c r="C3758" s="119" t="s">
        <v>1245</v>
      </c>
      <c r="D3758" s="119" t="s">
        <v>1428</v>
      </c>
      <c r="E3758" s="119" t="s">
        <v>1409</v>
      </c>
      <c r="F3758" s="119"/>
      <c r="G3758" s="119" t="s">
        <v>1396</v>
      </c>
      <c r="H3758" s="119">
        <v>5</v>
      </c>
      <c r="I3758" s="119" t="s">
        <v>194</v>
      </c>
      <c r="J3758" s="119">
        <v>2040</v>
      </c>
      <c r="K3758" s="120">
        <v>3.9E-2</v>
      </c>
    </row>
    <row r="3759" spans="1:11" x14ac:dyDescent="0.25">
      <c r="A3759" s="119" t="s">
        <v>1511</v>
      </c>
      <c r="B3759" s="119" t="s">
        <v>1512</v>
      </c>
      <c r="C3759" s="119" t="s">
        <v>1245</v>
      </c>
      <c r="D3759" s="119" t="s">
        <v>1428</v>
      </c>
      <c r="E3759" s="119" t="s">
        <v>1409</v>
      </c>
      <c r="F3759" s="119"/>
      <c r="G3759" s="119" t="s">
        <v>1396</v>
      </c>
      <c r="H3759" s="119">
        <v>5</v>
      </c>
      <c r="I3759" s="119" t="s">
        <v>194</v>
      </c>
      <c r="J3759" s="119">
        <v>2050</v>
      </c>
      <c r="K3759" s="120">
        <v>3.9E-2</v>
      </c>
    </row>
    <row r="3760" spans="1:11" x14ac:dyDescent="0.25">
      <c r="A3760" s="119" t="s">
        <v>1511</v>
      </c>
      <c r="B3760" s="119" t="s">
        <v>1512</v>
      </c>
      <c r="C3760" s="119" t="s">
        <v>1245</v>
      </c>
      <c r="D3760" s="119" t="s">
        <v>1247</v>
      </c>
      <c r="E3760" s="119" t="s">
        <v>1248</v>
      </c>
      <c r="F3760" s="119"/>
      <c r="G3760" s="119"/>
      <c r="H3760" s="119"/>
      <c r="I3760" s="119" t="s">
        <v>194</v>
      </c>
      <c r="J3760" s="119">
        <v>2015</v>
      </c>
      <c r="K3760" s="120">
        <v>0.78</v>
      </c>
    </row>
    <row r="3761" spans="1:11" x14ac:dyDescent="0.25">
      <c r="A3761" s="119" t="s">
        <v>1511</v>
      </c>
      <c r="B3761" s="119" t="s">
        <v>1512</v>
      </c>
      <c r="C3761" s="119" t="s">
        <v>1245</v>
      </c>
      <c r="D3761" s="119" t="s">
        <v>1247</v>
      </c>
      <c r="E3761" s="119" t="s">
        <v>1248</v>
      </c>
      <c r="F3761" s="119"/>
      <c r="G3761" s="119"/>
      <c r="H3761" s="119"/>
      <c r="I3761" s="119" t="s">
        <v>194</v>
      </c>
      <c r="J3761" s="119">
        <v>2020</v>
      </c>
      <c r="K3761" s="120">
        <v>0.78</v>
      </c>
    </row>
    <row r="3762" spans="1:11" x14ac:dyDescent="0.25">
      <c r="A3762" s="119" t="s">
        <v>1511</v>
      </c>
      <c r="B3762" s="119" t="s">
        <v>1512</v>
      </c>
      <c r="C3762" s="119" t="s">
        <v>1245</v>
      </c>
      <c r="D3762" s="119" t="s">
        <v>1247</v>
      </c>
      <c r="E3762" s="119" t="s">
        <v>1248</v>
      </c>
      <c r="F3762" s="119"/>
      <c r="G3762" s="119"/>
      <c r="H3762" s="119"/>
      <c r="I3762" s="119" t="s">
        <v>194</v>
      </c>
      <c r="J3762" s="119">
        <v>2030</v>
      </c>
      <c r="K3762" s="120">
        <v>0.78</v>
      </c>
    </row>
    <row r="3763" spans="1:11" x14ac:dyDescent="0.25">
      <c r="A3763" s="119" t="s">
        <v>1511</v>
      </c>
      <c r="B3763" s="119" t="s">
        <v>1512</v>
      </c>
      <c r="C3763" s="119" t="s">
        <v>1245</v>
      </c>
      <c r="D3763" s="119" t="s">
        <v>1247</v>
      </c>
      <c r="E3763" s="119" t="s">
        <v>1248</v>
      </c>
      <c r="F3763" s="119"/>
      <c r="G3763" s="119"/>
      <c r="H3763" s="119"/>
      <c r="I3763" s="119" t="s">
        <v>194</v>
      </c>
      <c r="J3763" s="119">
        <v>2040</v>
      </c>
      <c r="K3763" s="120">
        <v>0.78</v>
      </c>
    </row>
    <row r="3764" spans="1:11" x14ac:dyDescent="0.25">
      <c r="A3764" s="119" t="s">
        <v>1511</v>
      </c>
      <c r="B3764" s="119" t="s">
        <v>1512</v>
      </c>
      <c r="C3764" s="119" t="s">
        <v>1245</v>
      </c>
      <c r="D3764" s="119" t="s">
        <v>1247</v>
      </c>
      <c r="E3764" s="119" t="s">
        <v>1248</v>
      </c>
      <c r="F3764" s="119"/>
      <c r="G3764" s="119"/>
      <c r="H3764" s="119"/>
      <c r="I3764" s="119" t="s">
        <v>194</v>
      </c>
      <c r="J3764" s="119">
        <v>2050</v>
      </c>
      <c r="K3764" s="120">
        <v>0.78</v>
      </c>
    </row>
    <row r="3765" spans="1:11" x14ac:dyDescent="0.25">
      <c r="A3765" s="119" t="s">
        <v>1511</v>
      </c>
      <c r="B3765" s="119" t="s">
        <v>1512</v>
      </c>
      <c r="C3765" s="119" t="s">
        <v>1245</v>
      </c>
      <c r="D3765" s="119" t="s">
        <v>1374</v>
      </c>
      <c r="E3765" s="119" t="s">
        <v>1082</v>
      </c>
      <c r="F3765" s="119"/>
      <c r="G3765" s="119"/>
      <c r="H3765" s="119"/>
      <c r="I3765" s="119" t="s">
        <v>194</v>
      </c>
      <c r="J3765" s="119">
        <v>2015</v>
      </c>
      <c r="K3765" s="120">
        <v>43</v>
      </c>
    </row>
    <row r="3766" spans="1:11" x14ac:dyDescent="0.25">
      <c r="A3766" s="119" t="s">
        <v>1511</v>
      </c>
      <c r="B3766" s="119" t="s">
        <v>1512</v>
      </c>
      <c r="C3766" s="119" t="s">
        <v>1245</v>
      </c>
      <c r="D3766" s="119" t="s">
        <v>1374</v>
      </c>
      <c r="E3766" s="119" t="s">
        <v>1082</v>
      </c>
      <c r="F3766" s="119"/>
      <c r="G3766" s="119"/>
      <c r="H3766" s="119"/>
      <c r="I3766" s="119" t="s">
        <v>194</v>
      </c>
      <c r="J3766" s="119">
        <v>2020</v>
      </c>
      <c r="K3766" s="120">
        <v>43</v>
      </c>
    </row>
    <row r="3767" spans="1:11" x14ac:dyDescent="0.25">
      <c r="A3767" s="119" t="s">
        <v>1511</v>
      </c>
      <c r="B3767" s="119" t="s">
        <v>1512</v>
      </c>
      <c r="C3767" s="119" t="s">
        <v>1245</v>
      </c>
      <c r="D3767" s="119" t="s">
        <v>1374</v>
      </c>
      <c r="E3767" s="119" t="s">
        <v>1082</v>
      </c>
      <c r="F3767" s="119"/>
      <c r="G3767" s="119"/>
      <c r="H3767" s="119"/>
      <c r="I3767" s="119" t="s">
        <v>194</v>
      </c>
      <c r="J3767" s="119">
        <v>2030</v>
      </c>
      <c r="K3767" s="120">
        <v>43</v>
      </c>
    </row>
    <row r="3768" spans="1:11" x14ac:dyDescent="0.25">
      <c r="A3768" s="119" t="s">
        <v>1511</v>
      </c>
      <c r="B3768" s="119" t="s">
        <v>1512</v>
      </c>
      <c r="C3768" s="119" t="s">
        <v>1245</v>
      </c>
      <c r="D3768" s="119" t="s">
        <v>1374</v>
      </c>
      <c r="E3768" s="119" t="s">
        <v>1082</v>
      </c>
      <c r="F3768" s="119"/>
      <c r="G3768" s="119"/>
      <c r="H3768" s="119"/>
      <c r="I3768" s="119" t="s">
        <v>194</v>
      </c>
      <c r="J3768" s="119">
        <v>2040</v>
      </c>
      <c r="K3768" s="120">
        <v>43</v>
      </c>
    </row>
    <row r="3769" spans="1:11" x14ac:dyDescent="0.25">
      <c r="A3769" s="119" t="s">
        <v>1511</v>
      </c>
      <c r="B3769" s="119" t="s">
        <v>1512</v>
      </c>
      <c r="C3769" s="119" t="s">
        <v>1245</v>
      </c>
      <c r="D3769" s="119" t="s">
        <v>1374</v>
      </c>
      <c r="E3769" s="119" t="s">
        <v>1082</v>
      </c>
      <c r="F3769" s="119"/>
      <c r="G3769" s="119"/>
      <c r="H3769" s="119"/>
      <c r="I3769" s="119" t="s">
        <v>194</v>
      </c>
      <c r="J3769" s="119">
        <v>2050</v>
      </c>
      <c r="K3769" s="120">
        <v>43</v>
      </c>
    </row>
    <row r="3770" spans="1:11" x14ac:dyDescent="0.25">
      <c r="A3770" s="119" t="s">
        <v>1511</v>
      </c>
      <c r="B3770" s="119" t="s">
        <v>1512</v>
      </c>
      <c r="C3770" s="119" t="s">
        <v>1245</v>
      </c>
      <c r="D3770" s="119" t="s">
        <v>1520</v>
      </c>
      <c r="E3770" s="119" t="s">
        <v>1521</v>
      </c>
      <c r="F3770" s="119"/>
      <c r="G3770" s="119" t="s">
        <v>1516</v>
      </c>
      <c r="H3770" s="119" t="s">
        <v>1517</v>
      </c>
      <c r="I3770" s="119" t="s">
        <v>987</v>
      </c>
      <c r="J3770" s="119">
        <v>2020</v>
      </c>
      <c r="K3770" s="120">
        <v>0.75</v>
      </c>
    </row>
    <row r="3771" spans="1:11" x14ac:dyDescent="0.25">
      <c r="A3771" s="119" t="s">
        <v>1511</v>
      </c>
      <c r="B3771" s="119" t="s">
        <v>1512</v>
      </c>
      <c r="C3771" s="119" t="s">
        <v>1245</v>
      </c>
      <c r="D3771" s="119" t="s">
        <v>1520</v>
      </c>
      <c r="E3771" s="119" t="s">
        <v>1521</v>
      </c>
      <c r="F3771" s="119"/>
      <c r="G3771" s="119" t="s">
        <v>1516</v>
      </c>
      <c r="H3771" s="119" t="s">
        <v>1517</v>
      </c>
      <c r="I3771" s="119" t="s">
        <v>987</v>
      </c>
      <c r="J3771" s="119">
        <v>2050</v>
      </c>
      <c r="K3771" s="120">
        <v>0.75</v>
      </c>
    </row>
    <row r="3772" spans="1:11" x14ac:dyDescent="0.25">
      <c r="A3772" s="119" t="s">
        <v>1511</v>
      </c>
      <c r="B3772" s="119" t="s">
        <v>1512</v>
      </c>
      <c r="C3772" s="119" t="s">
        <v>1245</v>
      </c>
      <c r="D3772" s="119" t="s">
        <v>1520</v>
      </c>
      <c r="E3772" s="119" t="s">
        <v>1521</v>
      </c>
      <c r="F3772" s="119"/>
      <c r="G3772" s="119" t="s">
        <v>1516</v>
      </c>
      <c r="H3772" s="119" t="s">
        <v>1517</v>
      </c>
      <c r="I3772" s="119" t="s">
        <v>988</v>
      </c>
      <c r="J3772" s="119">
        <v>2020</v>
      </c>
      <c r="K3772" s="120">
        <v>1.25</v>
      </c>
    </row>
    <row r="3773" spans="1:11" x14ac:dyDescent="0.25">
      <c r="A3773" s="119" t="s">
        <v>1511</v>
      </c>
      <c r="B3773" s="119" t="s">
        <v>1512</v>
      </c>
      <c r="C3773" s="119" t="s">
        <v>1245</v>
      </c>
      <c r="D3773" s="119" t="s">
        <v>1520</v>
      </c>
      <c r="E3773" s="119" t="s">
        <v>1521</v>
      </c>
      <c r="F3773" s="119"/>
      <c r="G3773" s="119" t="s">
        <v>1516</v>
      </c>
      <c r="H3773" s="119" t="s">
        <v>1517</v>
      </c>
      <c r="I3773" s="119" t="s">
        <v>988</v>
      </c>
      <c r="J3773" s="119">
        <v>2050</v>
      </c>
      <c r="K3773" s="120">
        <v>1.25</v>
      </c>
    </row>
    <row r="3774" spans="1:11" x14ac:dyDescent="0.25">
      <c r="A3774" s="119" t="s">
        <v>1511</v>
      </c>
      <c r="B3774" s="119" t="s">
        <v>1512</v>
      </c>
      <c r="C3774" s="119" t="s">
        <v>1245</v>
      </c>
      <c r="D3774" s="119" t="s">
        <v>1520</v>
      </c>
      <c r="E3774" s="119" t="s">
        <v>1521</v>
      </c>
      <c r="F3774" s="119"/>
      <c r="G3774" s="119" t="s">
        <v>1516</v>
      </c>
      <c r="H3774" s="119" t="s">
        <v>1517</v>
      </c>
      <c r="I3774" s="119" t="s">
        <v>194</v>
      </c>
      <c r="J3774" s="119">
        <v>2015</v>
      </c>
      <c r="K3774" s="120" t="s">
        <v>1417</v>
      </c>
    </row>
    <row r="3775" spans="1:11" x14ac:dyDescent="0.25">
      <c r="A3775" s="119" t="s">
        <v>1511</v>
      </c>
      <c r="B3775" s="119" t="s">
        <v>1512</v>
      </c>
      <c r="C3775" s="119" t="s">
        <v>1245</v>
      </c>
      <c r="D3775" s="119" t="s">
        <v>1520</v>
      </c>
      <c r="E3775" s="119" t="s">
        <v>1521</v>
      </c>
      <c r="F3775" s="119"/>
      <c r="G3775" s="119" t="s">
        <v>1516</v>
      </c>
      <c r="H3775" s="119" t="s">
        <v>1517</v>
      </c>
      <c r="I3775" s="119" t="s">
        <v>194</v>
      </c>
      <c r="J3775" s="119">
        <v>2020</v>
      </c>
      <c r="K3775" s="120">
        <v>3.9562499999999998</v>
      </c>
    </row>
    <row r="3776" spans="1:11" x14ac:dyDescent="0.25">
      <c r="A3776" s="119" t="s">
        <v>1511</v>
      </c>
      <c r="B3776" s="119" t="s">
        <v>1512</v>
      </c>
      <c r="C3776" s="119" t="s">
        <v>1245</v>
      </c>
      <c r="D3776" s="119" t="s">
        <v>1520</v>
      </c>
      <c r="E3776" s="119" t="s">
        <v>1521</v>
      </c>
      <c r="F3776" s="119"/>
      <c r="G3776" s="119" t="s">
        <v>1516</v>
      </c>
      <c r="H3776" s="119" t="s">
        <v>1517</v>
      </c>
      <c r="I3776" s="119" t="s">
        <v>194</v>
      </c>
      <c r="J3776" s="119">
        <v>2030</v>
      </c>
      <c r="K3776" s="120">
        <v>2.2418749999999998</v>
      </c>
    </row>
    <row r="3777" spans="1:11" x14ac:dyDescent="0.25">
      <c r="A3777" s="119" t="s">
        <v>1511</v>
      </c>
      <c r="B3777" s="119" t="s">
        <v>1512</v>
      </c>
      <c r="C3777" s="119" t="s">
        <v>1245</v>
      </c>
      <c r="D3777" s="119" t="s">
        <v>1520</v>
      </c>
      <c r="E3777" s="119" t="s">
        <v>1521</v>
      </c>
      <c r="F3777" s="119"/>
      <c r="G3777" s="119" t="s">
        <v>1516</v>
      </c>
      <c r="H3777" s="119" t="s">
        <v>1517</v>
      </c>
      <c r="I3777" s="119" t="s">
        <v>194</v>
      </c>
      <c r="J3777" s="119">
        <v>2040</v>
      </c>
      <c r="K3777" s="120">
        <v>1.64184375</v>
      </c>
    </row>
    <row r="3778" spans="1:11" x14ac:dyDescent="0.25">
      <c r="A3778" s="119" t="s">
        <v>1511</v>
      </c>
      <c r="B3778" s="119" t="s">
        <v>1512</v>
      </c>
      <c r="C3778" s="119" t="s">
        <v>1245</v>
      </c>
      <c r="D3778" s="119" t="s">
        <v>1520</v>
      </c>
      <c r="E3778" s="119" t="s">
        <v>1521</v>
      </c>
      <c r="F3778" s="119"/>
      <c r="G3778" s="119" t="s">
        <v>1516</v>
      </c>
      <c r="H3778" s="119" t="s">
        <v>1517</v>
      </c>
      <c r="I3778" s="119" t="s">
        <v>194</v>
      </c>
      <c r="J3778" s="119">
        <v>2050</v>
      </c>
      <c r="K3778" s="120">
        <v>1.3187500000000001</v>
      </c>
    </row>
    <row r="3779" spans="1:11" x14ac:dyDescent="0.25">
      <c r="A3779" s="119" t="s">
        <v>1511</v>
      </c>
      <c r="B3779" s="119" t="s">
        <v>1512</v>
      </c>
      <c r="C3779" s="119" t="s">
        <v>1245</v>
      </c>
      <c r="D3779" s="119" t="s">
        <v>1518</v>
      </c>
      <c r="E3779" s="119" t="s">
        <v>1519</v>
      </c>
      <c r="F3779" s="119"/>
      <c r="G3779" s="119"/>
      <c r="H3779" s="119"/>
      <c r="I3779" s="119" t="s">
        <v>194</v>
      </c>
      <c r="J3779" s="119">
        <v>2015</v>
      </c>
      <c r="K3779" s="120" t="s">
        <v>1417</v>
      </c>
    </row>
    <row r="3780" spans="1:11" x14ac:dyDescent="0.25">
      <c r="A3780" s="119" t="s">
        <v>1511</v>
      </c>
      <c r="B3780" s="119" t="s">
        <v>1512</v>
      </c>
      <c r="C3780" s="119" t="s">
        <v>1245</v>
      </c>
      <c r="D3780" s="119" t="s">
        <v>1518</v>
      </c>
      <c r="E3780" s="119" t="s">
        <v>1519</v>
      </c>
      <c r="F3780" s="119"/>
      <c r="G3780" s="119"/>
      <c r="H3780" s="119"/>
      <c r="I3780" s="119" t="s">
        <v>194</v>
      </c>
      <c r="J3780" s="119">
        <v>2020</v>
      </c>
      <c r="K3780" s="120">
        <v>0</v>
      </c>
    </row>
    <row r="3781" spans="1:11" x14ac:dyDescent="0.25">
      <c r="A3781" s="119" t="s">
        <v>1511</v>
      </c>
      <c r="B3781" s="119" t="s">
        <v>1512</v>
      </c>
      <c r="C3781" s="119" t="s">
        <v>1245</v>
      </c>
      <c r="D3781" s="119" t="s">
        <v>1518</v>
      </c>
      <c r="E3781" s="119" t="s">
        <v>1519</v>
      </c>
      <c r="F3781" s="119"/>
      <c r="G3781" s="119"/>
      <c r="H3781" s="119"/>
      <c r="I3781" s="119" t="s">
        <v>194</v>
      </c>
      <c r="J3781" s="119">
        <v>2030</v>
      </c>
      <c r="K3781" s="120">
        <v>0</v>
      </c>
    </row>
    <row r="3782" spans="1:11" x14ac:dyDescent="0.25">
      <c r="A3782" s="119" t="s">
        <v>1511</v>
      </c>
      <c r="B3782" s="119" t="s">
        <v>1512</v>
      </c>
      <c r="C3782" s="119" t="s">
        <v>1245</v>
      </c>
      <c r="D3782" s="119" t="s">
        <v>1518</v>
      </c>
      <c r="E3782" s="119" t="s">
        <v>1519</v>
      </c>
      <c r="F3782" s="119"/>
      <c r="G3782" s="119"/>
      <c r="H3782" s="119"/>
      <c r="I3782" s="119" t="s">
        <v>194</v>
      </c>
      <c r="J3782" s="119">
        <v>2040</v>
      </c>
      <c r="K3782" s="120">
        <v>0</v>
      </c>
    </row>
    <row r="3783" spans="1:11" x14ac:dyDescent="0.25">
      <c r="A3783" s="119" t="s">
        <v>1511</v>
      </c>
      <c r="B3783" s="119" t="s">
        <v>1512</v>
      </c>
      <c r="C3783" s="119" t="s">
        <v>1245</v>
      </c>
      <c r="D3783" s="119" t="s">
        <v>1518</v>
      </c>
      <c r="E3783" s="119" t="s">
        <v>1519</v>
      </c>
      <c r="F3783" s="119"/>
      <c r="G3783" s="119"/>
      <c r="H3783" s="119"/>
      <c r="I3783" s="119" t="s">
        <v>194</v>
      </c>
      <c r="J3783" s="119">
        <v>2050</v>
      </c>
      <c r="K3783" s="120">
        <v>0</v>
      </c>
    </row>
    <row r="3784" spans="1:11" x14ac:dyDescent="0.25">
      <c r="A3784" s="119" t="s">
        <v>1511</v>
      </c>
      <c r="B3784" s="119" t="s">
        <v>1512</v>
      </c>
      <c r="C3784" s="119" t="s">
        <v>1245</v>
      </c>
      <c r="D3784" s="119" t="s">
        <v>1522</v>
      </c>
      <c r="E3784" s="119" t="s">
        <v>1523</v>
      </c>
      <c r="F3784" s="119"/>
      <c r="G3784" s="119" t="s">
        <v>1396</v>
      </c>
      <c r="H3784" s="119">
        <v>5</v>
      </c>
      <c r="I3784" s="119" t="s">
        <v>987</v>
      </c>
      <c r="J3784" s="119">
        <v>2020</v>
      </c>
      <c r="K3784" s="120">
        <v>0.75</v>
      </c>
    </row>
    <row r="3785" spans="1:11" x14ac:dyDescent="0.25">
      <c r="A3785" s="119" t="s">
        <v>1511</v>
      </c>
      <c r="B3785" s="119" t="s">
        <v>1512</v>
      </c>
      <c r="C3785" s="119" t="s">
        <v>1245</v>
      </c>
      <c r="D3785" s="119" t="s">
        <v>1522</v>
      </c>
      <c r="E3785" s="119" t="s">
        <v>1523</v>
      </c>
      <c r="F3785" s="119"/>
      <c r="G3785" s="119" t="s">
        <v>1396</v>
      </c>
      <c r="H3785" s="119">
        <v>5</v>
      </c>
      <c r="I3785" s="119" t="s">
        <v>987</v>
      </c>
      <c r="J3785" s="119">
        <v>2050</v>
      </c>
      <c r="K3785" s="120">
        <v>0.75</v>
      </c>
    </row>
    <row r="3786" spans="1:11" x14ac:dyDescent="0.25">
      <c r="A3786" s="119" t="s">
        <v>1511</v>
      </c>
      <c r="B3786" s="119" t="s">
        <v>1512</v>
      </c>
      <c r="C3786" s="119" t="s">
        <v>1245</v>
      </c>
      <c r="D3786" s="119" t="s">
        <v>1522</v>
      </c>
      <c r="E3786" s="119" t="s">
        <v>1523</v>
      </c>
      <c r="F3786" s="119"/>
      <c r="G3786" s="119" t="s">
        <v>1396</v>
      </c>
      <c r="H3786" s="119">
        <v>5</v>
      </c>
      <c r="I3786" s="119" t="s">
        <v>988</v>
      </c>
      <c r="J3786" s="119">
        <v>2020</v>
      </c>
      <c r="K3786" s="120">
        <v>1.25</v>
      </c>
    </row>
    <row r="3787" spans="1:11" x14ac:dyDescent="0.25">
      <c r="A3787" s="119" t="s">
        <v>1511</v>
      </c>
      <c r="B3787" s="119" t="s">
        <v>1512</v>
      </c>
      <c r="C3787" s="119" t="s">
        <v>1245</v>
      </c>
      <c r="D3787" s="119" t="s">
        <v>1522</v>
      </c>
      <c r="E3787" s="119" t="s">
        <v>1523</v>
      </c>
      <c r="F3787" s="119"/>
      <c r="G3787" s="119" t="s">
        <v>1396</v>
      </c>
      <c r="H3787" s="119">
        <v>5</v>
      </c>
      <c r="I3787" s="119" t="s">
        <v>988</v>
      </c>
      <c r="J3787" s="119">
        <v>2050</v>
      </c>
      <c r="K3787" s="120">
        <v>1.25</v>
      </c>
    </row>
    <row r="3788" spans="1:11" x14ac:dyDescent="0.25">
      <c r="A3788" s="119" t="s">
        <v>1511</v>
      </c>
      <c r="B3788" s="119" t="s">
        <v>1512</v>
      </c>
      <c r="C3788" s="119" t="s">
        <v>1245</v>
      </c>
      <c r="D3788" s="119" t="s">
        <v>1522</v>
      </c>
      <c r="E3788" s="119" t="s">
        <v>1523</v>
      </c>
      <c r="F3788" s="119"/>
      <c r="G3788" s="119" t="s">
        <v>1396</v>
      </c>
      <c r="H3788" s="119">
        <v>5</v>
      </c>
      <c r="I3788" s="119" t="s">
        <v>194</v>
      </c>
      <c r="J3788" s="119">
        <v>2015</v>
      </c>
      <c r="K3788" s="120" t="s">
        <v>1417</v>
      </c>
    </row>
    <row r="3789" spans="1:11" x14ac:dyDescent="0.25">
      <c r="A3789" s="119" t="s">
        <v>1511</v>
      </c>
      <c r="B3789" s="119" t="s">
        <v>1512</v>
      </c>
      <c r="C3789" s="119" t="s">
        <v>1245</v>
      </c>
      <c r="D3789" s="119" t="s">
        <v>1522</v>
      </c>
      <c r="E3789" s="119" t="s">
        <v>1523</v>
      </c>
      <c r="F3789" s="119"/>
      <c r="G3789" s="119" t="s">
        <v>1396</v>
      </c>
      <c r="H3789" s="119">
        <v>5</v>
      </c>
      <c r="I3789" s="119" t="s">
        <v>194</v>
      </c>
      <c r="J3789" s="119">
        <v>2020</v>
      </c>
      <c r="K3789" s="120">
        <v>1.5599999999999999E-2</v>
      </c>
    </row>
    <row r="3790" spans="1:11" x14ac:dyDescent="0.25">
      <c r="A3790" s="119" t="s">
        <v>1511</v>
      </c>
      <c r="B3790" s="119" t="s">
        <v>1512</v>
      </c>
      <c r="C3790" s="119" t="s">
        <v>1245</v>
      </c>
      <c r="D3790" s="119" t="s">
        <v>1522</v>
      </c>
      <c r="E3790" s="119" t="s">
        <v>1523</v>
      </c>
      <c r="F3790" s="119"/>
      <c r="G3790" s="119" t="s">
        <v>1396</v>
      </c>
      <c r="H3790" s="119">
        <v>5</v>
      </c>
      <c r="I3790" s="119" t="s">
        <v>194</v>
      </c>
      <c r="J3790" s="119">
        <v>2030</v>
      </c>
      <c r="K3790" s="120">
        <v>1.5599999999999999E-2</v>
      </c>
    </row>
    <row r="3791" spans="1:11" x14ac:dyDescent="0.25">
      <c r="A3791" s="119" t="s">
        <v>1511</v>
      </c>
      <c r="B3791" s="119" t="s">
        <v>1512</v>
      </c>
      <c r="C3791" s="119" t="s">
        <v>1245</v>
      </c>
      <c r="D3791" s="119" t="s">
        <v>1522</v>
      </c>
      <c r="E3791" s="119" t="s">
        <v>1523</v>
      </c>
      <c r="F3791" s="119"/>
      <c r="G3791" s="119" t="s">
        <v>1396</v>
      </c>
      <c r="H3791" s="119">
        <v>5</v>
      </c>
      <c r="I3791" s="119" t="s">
        <v>194</v>
      </c>
      <c r="J3791" s="119">
        <v>2040</v>
      </c>
      <c r="K3791" s="120">
        <v>1.5599999999999999E-2</v>
      </c>
    </row>
    <row r="3792" spans="1:11" x14ac:dyDescent="0.25">
      <c r="A3792" s="119" t="s">
        <v>1511</v>
      </c>
      <c r="B3792" s="119" t="s">
        <v>1512</v>
      </c>
      <c r="C3792" s="119" t="s">
        <v>1245</v>
      </c>
      <c r="D3792" s="119" t="s">
        <v>1522</v>
      </c>
      <c r="E3792" s="119" t="s">
        <v>1523</v>
      </c>
      <c r="F3792" s="119"/>
      <c r="G3792" s="119" t="s">
        <v>1396</v>
      </c>
      <c r="H3792" s="119">
        <v>5</v>
      </c>
      <c r="I3792" s="119" t="s">
        <v>194</v>
      </c>
      <c r="J3792" s="119">
        <v>2050</v>
      </c>
      <c r="K3792" s="120">
        <v>1.5599999999999999E-2</v>
      </c>
    </row>
    <row r="3793" spans="1:11" x14ac:dyDescent="0.25">
      <c r="A3793" s="119" t="s">
        <v>1524</v>
      </c>
      <c r="B3793" s="119" t="s">
        <v>1525</v>
      </c>
      <c r="C3793" s="119" t="s">
        <v>195</v>
      </c>
      <c r="D3793" s="119" t="s">
        <v>1526</v>
      </c>
      <c r="E3793" s="119" t="s">
        <v>1222</v>
      </c>
      <c r="F3793" s="119"/>
      <c r="G3793" s="119" t="s">
        <v>210</v>
      </c>
      <c r="H3793" s="119">
        <v>1</v>
      </c>
      <c r="I3793" s="119" t="s">
        <v>987</v>
      </c>
      <c r="J3793" s="119">
        <v>2020</v>
      </c>
      <c r="K3793" s="120">
        <v>0.9</v>
      </c>
    </row>
    <row r="3794" spans="1:11" x14ac:dyDescent="0.25">
      <c r="A3794" s="119" t="s">
        <v>1524</v>
      </c>
      <c r="B3794" s="119" t="s">
        <v>1525</v>
      </c>
      <c r="C3794" s="119" t="s">
        <v>195</v>
      </c>
      <c r="D3794" s="119" t="s">
        <v>1526</v>
      </c>
      <c r="E3794" s="119" t="s">
        <v>1222</v>
      </c>
      <c r="F3794" s="119"/>
      <c r="G3794" s="119" t="s">
        <v>210</v>
      </c>
      <c r="H3794" s="119">
        <v>1</v>
      </c>
      <c r="I3794" s="119" t="s">
        <v>987</v>
      </c>
      <c r="J3794" s="119">
        <v>2050</v>
      </c>
      <c r="K3794" s="120">
        <v>0.9</v>
      </c>
    </row>
    <row r="3795" spans="1:11" x14ac:dyDescent="0.25">
      <c r="A3795" s="119" t="s">
        <v>1524</v>
      </c>
      <c r="B3795" s="119" t="s">
        <v>1525</v>
      </c>
      <c r="C3795" s="119" t="s">
        <v>195</v>
      </c>
      <c r="D3795" s="119" t="s">
        <v>1526</v>
      </c>
      <c r="E3795" s="119" t="s">
        <v>1222</v>
      </c>
      <c r="F3795" s="119"/>
      <c r="G3795" s="119" t="s">
        <v>210</v>
      </c>
      <c r="H3795" s="119">
        <v>1</v>
      </c>
      <c r="I3795" s="119" t="s">
        <v>988</v>
      </c>
      <c r="J3795" s="119">
        <v>2020</v>
      </c>
      <c r="K3795" s="120">
        <v>1.1000000000000001</v>
      </c>
    </row>
    <row r="3796" spans="1:11" x14ac:dyDescent="0.25">
      <c r="A3796" s="119" t="s">
        <v>1524</v>
      </c>
      <c r="B3796" s="119" t="s">
        <v>1525</v>
      </c>
      <c r="C3796" s="119" t="s">
        <v>195</v>
      </c>
      <c r="D3796" s="119" t="s">
        <v>1526</v>
      </c>
      <c r="E3796" s="119" t="s">
        <v>1222</v>
      </c>
      <c r="F3796" s="119"/>
      <c r="G3796" s="119" t="s">
        <v>210</v>
      </c>
      <c r="H3796" s="119">
        <v>1</v>
      </c>
      <c r="I3796" s="119" t="s">
        <v>988</v>
      </c>
      <c r="J3796" s="119">
        <v>2050</v>
      </c>
      <c r="K3796" s="120">
        <v>1.1000000000000001</v>
      </c>
    </row>
    <row r="3797" spans="1:11" x14ac:dyDescent="0.25">
      <c r="A3797" s="119" t="s">
        <v>1524</v>
      </c>
      <c r="B3797" s="119" t="s">
        <v>1525</v>
      </c>
      <c r="C3797" s="119" t="s">
        <v>195</v>
      </c>
      <c r="D3797" s="119" t="s">
        <v>1526</v>
      </c>
      <c r="E3797" s="119" t="s">
        <v>1222</v>
      </c>
      <c r="F3797" s="119"/>
      <c r="G3797" s="119" t="s">
        <v>210</v>
      </c>
      <c r="H3797" s="119">
        <v>1</v>
      </c>
      <c r="I3797" s="119" t="s">
        <v>194</v>
      </c>
      <c r="J3797" s="119">
        <v>2015</v>
      </c>
      <c r="K3797" s="120" t="s">
        <v>1417</v>
      </c>
    </row>
    <row r="3798" spans="1:11" x14ac:dyDescent="0.25">
      <c r="A3798" s="119" t="s">
        <v>1524</v>
      </c>
      <c r="B3798" s="119" t="s">
        <v>1525</v>
      </c>
      <c r="C3798" s="119" t="s">
        <v>195</v>
      </c>
      <c r="D3798" s="119" t="s">
        <v>1526</v>
      </c>
      <c r="E3798" s="119" t="s">
        <v>1222</v>
      </c>
      <c r="F3798" s="119"/>
      <c r="G3798" s="119" t="s">
        <v>210</v>
      </c>
      <c r="H3798" s="119">
        <v>1</v>
      </c>
      <c r="I3798" s="119" t="s">
        <v>194</v>
      </c>
      <c r="J3798" s="119">
        <v>2020</v>
      </c>
      <c r="K3798" s="120">
        <v>0.13</v>
      </c>
    </row>
    <row r="3799" spans="1:11" x14ac:dyDescent="0.25">
      <c r="A3799" s="119" t="s">
        <v>1524</v>
      </c>
      <c r="B3799" s="119" t="s">
        <v>1525</v>
      </c>
      <c r="C3799" s="119" t="s">
        <v>195</v>
      </c>
      <c r="D3799" s="119" t="s">
        <v>1526</v>
      </c>
      <c r="E3799" s="119" t="s">
        <v>1222</v>
      </c>
      <c r="F3799" s="119"/>
      <c r="G3799" s="119" t="s">
        <v>210</v>
      </c>
      <c r="H3799" s="119">
        <v>1</v>
      </c>
      <c r="I3799" s="119" t="s">
        <v>194</v>
      </c>
      <c r="J3799" s="119">
        <v>2030</v>
      </c>
      <c r="K3799" s="120">
        <v>0.13</v>
      </c>
    </row>
    <row r="3800" spans="1:11" x14ac:dyDescent="0.25">
      <c r="A3800" s="119" t="s">
        <v>1524</v>
      </c>
      <c r="B3800" s="119" t="s">
        <v>1525</v>
      </c>
      <c r="C3800" s="119" t="s">
        <v>195</v>
      </c>
      <c r="D3800" s="119" t="s">
        <v>1526</v>
      </c>
      <c r="E3800" s="119" t="s">
        <v>1222</v>
      </c>
      <c r="F3800" s="119"/>
      <c r="G3800" s="119" t="s">
        <v>210</v>
      </c>
      <c r="H3800" s="119">
        <v>1</v>
      </c>
      <c r="I3800" s="119" t="s">
        <v>194</v>
      </c>
      <c r="J3800" s="119">
        <v>2040</v>
      </c>
      <c r="K3800" s="120">
        <v>0.13</v>
      </c>
    </row>
    <row r="3801" spans="1:11" x14ac:dyDescent="0.25">
      <c r="A3801" s="119" t="s">
        <v>1524</v>
      </c>
      <c r="B3801" s="119" t="s">
        <v>1525</v>
      </c>
      <c r="C3801" s="119" t="s">
        <v>195</v>
      </c>
      <c r="D3801" s="119" t="s">
        <v>1526</v>
      </c>
      <c r="E3801" s="119" t="s">
        <v>1222</v>
      </c>
      <c r="F3801" s="119"/>
      <c r="G3801" s="119" t="s">
        <v>210</v>
      </c>
      <c r="H3801" s="119">
        <v>1</v>
      </c>
      <c r="I3801" s="119" t="s">
        <v>194</v>
      </c>
      <c r="J3801" s="119">
        <v>2050</v>
      </c>
      <c r="K3801" s="120">
        <v>0.13</v>
      </c>
    </row>
    <row r="3802" spans="1:11" x14ac:dyDescent="0.25">
      <c r="A3802" s="119" t="s">
        <v>1524</v>
      </c>
      <c r="B3802" s="119" t="s">
        <v>1525</v>
      </c>
      <c r="C3802" s="119" t="s">
        <v>195</v>
      </c>
      <c r="D3802" s="119" t="s">
        <v>1527</v>
      </c>
      <c r="E3802" s="119" t="s">
        <v>1222</v>
      </c>
      <c r="F3802" s="119"/>
      <c r="G3802" s="119" t="s">
        <v>210</v>
      </c>
      <c r="H3802" s="119">
        <v>1</v>
      </c>
      <c r="I3802" s="119" t="s">
        <v>987</v>
      </c>
      <c r="J3802" s="119">
        <v>2020</v>
      </c>
      <c r="K3802" s="120">
        <v>0.9</v>
      </c>
    </row>
    <row r="3803" spans="1:11" x14ac:dyDescent="0.25">
      <c r="A3803" s="119" t="s">
        <v>1524</v>
      </c>
      <c r="B3803" s="119" t="s">
        <v>1525</v>
      </c>
      <c r="C3803" s="119" t="s">
        <v>195</v>
      </c>
      <c r="D3803" s="119" t="s">
        <v>1527</v>
      </c>
      <c r="E3803" s="119" t="s">
        <v>1222</v>
      </c>
      <c r="F3803" s="119"/>
      <c r="G3803" s="119" t="s">
        <v>210</v>
      </c>
      <c r="H3803" s="119">
        <v>1</v>
      </c>
      <c r="I3803" s="119" t="s">
        <v>987</v>
      </c>
      <c r="J3803" s="119">
        <v>2050</v>
      </c>
      <c r="K3803" s="120">
        <v>0.9</v>
      </c>
    </row>
    <row r="3804" spans="1:11" x14ac:dyDescent="0.25">
      <c r="A3804" s="119" t="s">
        <v>1524</v>
      </c>
      <c r="B3804" s="119" t="s">
        <v>1525</v>
      </c>
      <c r="C3804" s="119" t="s">
        <v>195</v>
      </c>
      <c r="D3804" s="119" t="s">
        <v>1527</v>
      </c>
      <c r="E3804" s="119" t="s">
        <v>1222</v>
      </c>
      <c r="F3804" s="119"/>
      <c r="G3804" s="119" t="s">
        <v>210</v>
      </c>
      <c r="H3804" s="119">
        <v>1</v>
      </c>
      <c r="I3804" s="119" t="s">
        <v>988</v>
      </c>
      <c r="J3804" s="119">
        <v>2020</v>
      </c>
      <c r="K3804" s="120">
        <v>1.1000000000000001</v>
      </c>
    </row>
    <row r="3805" spans="1:11" x14ac:dyDescent="0.25">
      <c r="A3805" s="119" t="s">
        <v>1524</v>
      </c>
      <c r="B3805" s="119" t="s">
        <v>1525</v>
      </c>
      <c r="C3805" s="119" t="s">
        <v>195</v>
      </c>
      <c r="D3805" s="119" t="s">
        <v>1527</v>
      </c>
      <c r="E3805" s="119" t="s">
        <v>1222</v>
      </c>
      <c r="F3805" s="119"/>
      <c r="G3805" s="119" t="s">
        <v>210</v>
      </c>
      <c r="H3805" s="119">
        <v>1</v>
      </c>
      <c r="I3805" s="119" t="s">
        <v>988</v>
      </c>
      <c r="J3805" s="119">
        <v>2050</v>
      </c>
      <c r="K3805" s="120">
        <v>1.1000000000000001</v>
      </c>
    </row>
    <row r="3806" spans="1:11" x14ac:dyDescent="0.25">
      <c r="A3806" s="119" t="s">
        <v>1524</v>
      </c>
      <c r="B3806" s="119" t="s">
        <v>1525</v>
      </c>
      <c r="C3806" s="119" t="s">
        <v>195</v>
      </c>
      <c r="D3806" s="119" t="s">
        <v>1527</v>
      </c>
      <c r="E3806" s="119" t="s">
        <v>1222</v>
      </c>
      <c r="F3806" s="119"/>
      <c r="G3806" s="119" t="s">
        <v>210</v>
      </c>
      <c r="H3806" s="119">
        <v>1</v>
      </c>
      <c r="I3806" s="119" t="s">
        <v>194</v>
      </c>
      <c r="J3806" s="119">
        <v>2015</v>
      </c>
      <c r="K3806" s="120" t="s">
        <v>1417</v>
      </c>
    </row>
    <row r="3807" spans="1:11" x14ac:dyDescent="0.25">
      <c r="A3807" s="119" t="s">
        <v>1524</v>
      </c>
      <c r="B3807" s="119" t="s">
        <v>1525</v>
      </c>
      <c r="C3807" s="119" t="s">
        <v>195</v>
      </c>
      <c r="D3807" s="119" t="s">
        <v>1527</v>
      </c>
      <c r="E3807" s="119" t="s">
        <v>1222</v>
      </c>
      <c r="F3807" s="119"/>
      <c r="G3807" s="119" t="s">
        <v>210</v>
      </c>
      <c r="H3807" s="119">
        <v>1</v>
      </c>
      <c r="I3807" s="119" t="s">
        <v>194</v>
      </c>
      <c r="J3807" s="119">
        <v>2020</v>
      </c>
      <c r="K3807" s="120">
        <v>0.18</v>
      </c>
    </row>
    <row r="3808" spans="1:11" x14ac:dyDescent="0.25">
      <c r="A3808" s="119" t="s">
        <v>1524</v>
      </c>
      <c r="B3808" s="119" t="s">
        <v>1525</v>
      </c>
      <c r="C3808" s="119" t="s">
        <v>195</v>
      </c>
      <c r="D3808" s="119" t="s">
        <v>1527</v>
      </c>
      <c r="E3808" s="119" t="s">
        <v>1222</v>
      </c>
      <c r="F3808" s="119"/>
      <c r="G3808" s="119" t="s">
        <v>210</v>
      </c>
      <c r="H3808" s="119">
        <v>1</v>
      </c>
      <c r="I3808" s="119" t="s">
        <v>194</v>
      </c>
      <c r="J3808" s="119">
        <v>2030</v>
      </c>
      <c r="K3808" s="120">
        <v>0.18</v>
      </c>
    </row>
    <row r="3809" spans="1:11" x14ac:dyDescent="0.25">
      <c r="A3809" s="119" t="s">
        <v>1524</v>
      </c>
      <c r="B3809" s="119" t="s">
        <v>1525</v>
      </c>
      <c r="C3809" s="119" t="s">
        <v>195</v>
      </c>
      <c r="D3809" s="119" t="s">
        <v>1527</v>
      </c>
      <c r="E3809" s="119" t="s">
        <v>1222</v>
      </c>
      <c r="F3809" s="119"/>
      <c r="G3809" s="119" t="s">
        <v>210</v>
      </c>
      <c r="H3809" s="119">
        <v>1</v>
      </c>
      <c r="I3809" s="119" t="s">
        <v>194</v>
      </c>
      <c r="J3809" s="119">
        <v>2040</v>
      </c>
      <c r="K3809" s="120">
        <v>0.18</v>
      </c>
    </row>
    <row r="3810" spans="1:11" x14ac:dyDescent="0.25">
      <c r="A3810" s="119" t="s">
        <v>1524</v>
      </c>
      <c r="B3810" s="119" t="s">
        <v>1525</v>
      </c>
      <c r="C3810" s="119" t="s">
        <v>195</v>
      </c>
      <c r="D3810" s="119" t="s">
        <v>1527</v>
      </c>
      <c r="E3810" s="119" t="s">
        <v>1222</v>
      </c>
      <c r="F3810" s="119"/>
      <c r="G3810" s="119" t="s">
        <v>210</v>
      </c>
      <c r="H3810" s="119">
        <v>1</v>
      </c>
      <c r="I3810" s="119" t="s">
        <v>194</v>
      </c>
      <c r="J3810" s="119">
        <v>2050</v>
      </c>
      <c r="K3810" s="120">
        <v>0.18</v>
      </c>
    </row>
    <row r="3811" spans="1:11" x14ac:dyDescent="0.25">
      <c r="A3811" s="119" t="s">
        <v>1524</v>
      </c>
      <c r="B3811" s="119" t="s">
        <v>1525</v>
      </c>
      <c r="C3811" s="119" t="s">
        <v>195</v>
      </c>
      <c r="D3811" s="119" t="s">
        <v>1402</v>
      </c>
      <c r="E3811" s="119" t="s">
        <v>1222</v>
      </c>
      <c r="F3811" s="119"/>
      <c r="G3811" s="119" t="s">
        <v>210</v>
      </c>
      <c r="H3811" s="119">
        <v>1</v>
      </c>
      <c r="I3811" s="119" t="s">
        <v>987</v>
      </c>
      <c r="J3811" s="119">
        <v>2020</v>
      </c>
      <c r="K3811" s="120">
        <v>0.9</v>
      </c>
    </row>
    <row r="3812" spans="1:11" x14ac:dyDescent="0.25">
      <c r="A3812" s="119" t="s">
        <v>1524</v>
      </c>
      <c r="B3812" s="119" t="s">
        <v>1525</v>
      </c>
      <c r="C3812" s="119" t="s">
        <v>195</v>
      </c>
      <c r="D3812" s="119" t="s">
        <v>1402</v>
      </c>
      <c r="E3812" s="119" t="s">
        <v>1222</v>
      </c>
      <c r="F3812" s="119"/>
      <c r="G3812" s="119" t="s">
        <v>210</v>
      </c>
      <c r="H3812" s="119">
        <v>1</v>
      </c>
      <c r="I3812" s="119" t="s">
        <v>987</v>
      </c>
      <c r="J3812" s="119">
        <v>2050</v>
      </c>
      <c r="K3812" s="120">
        <v>0.9</v>
      </c>
    </row>
    <row r="3813" spans="1:11" x14ac:dyDescent="0.25">
      <c r="A3813" s="119" t="s">
        <v>1524</v>
      </c>
      <c r="B3813" s="119" t="s">
        <v>1525</v>
      </c>
      <c r="C3813" s="119" t="s">
        <v>195</v>
      </c>
      <c r="D3813" s="119" t="s">
        <v>1402</v>
      </c>
      <c r="E3813" s="119" t="s">
        <v>1222</v>
      </c>
      <c r="F3813" s="119"/>
      <c r="G3813" s="119" t="s">
        <v>210</v>
      </c>
      <c r="H3813" s="119">
        <v>1</v>
      </c>
      <c r="I3813" s="119" t="s">
        <v>988</v>
      </c>
      <c r="J3813" s="119">
        <v>2020</v>
      </c>
      <c r="K3813" s="120">
        <v>1.5</v>
      </c>
    </row>
    <row r="3814" spans="1:11" x14ac:dyDescent="0.25">
      <c r="A3814" s="119" t="s">
        <v>1524</v>
      </c>
      <c r="B3814" s="119" t="s">
        <v>1525</v>
      </c>
      <c r="C3814" s="119" t="s">
        <v>195</v>
      </c>
      <c r="D3814" s="119" t="s">
        <v>1402</v>
      </c>
      <c r="E3814" s="119" t="s">
        <v>1222</v>
      </c>
      <c r="F3814" s="119"/>
      <c r="G3814" s="119" t="s">
        <v>210</v>
      </c>
      <c r="H3814" s="119">
        <v>1</v>
      </c>
      <c r="I3814" s="119" t="s">
        <v>988</v>
      </c>
      <c r="J3814" s="119">
        <v>2050</v>
      </c>
      <c r="K3814" s="120">
        <v>1.25</v>
      </c>
    </row>
    <row r="3815" spans="1:11" x14ac:dyDescent="0.25">
      <c r="A3815" s="119" t="s">
        <v>1524</v>
      </c>
      <c r="B3815" s="119" t="s">
        <v>1525</v>
      </c>
      <c r="C3815" s="119" t="s">
        <v>195</v>
      </c>
      <c r="D3815" s="119" t="s">
        <v>1402</v>
      </c>
      <c r="E3815" s="119" t="s">
        <v>1222</v>
      </c>
      <c r="F3815" s="119"/>
      <c r="G3815" s="119" t="s">
        <v>210</v>
      </c>
      <c r="H3815" s="119">
        <v>1</v>
      </c>
      <c r="I3815" s="119" t="s">
        <v>194</v>
      </c>
      <c r="J3815" s="119">
        <v>2015</v>
      </c>
      <c r="K3815" s="120" t="s">
        <v>1417</v>
      </c>
    </row>
    <row r="3816" spans="1:11" x14ac:dyDescent="0.25">
      <c r="A3816" s="119" t="s">
        <v>1524</v>
      </c>
      <c r="B3816" s="119" t="s">
        <v>1525</v>
      </c>
      <c r="C3816" s="119" t="s">
        <v>195</v>
      </c>
      <c r="D3816" s="119" t="s">
        <v>1402</v>
      </c>
      <c r="E3816" s="119" t="s">
        <v>1222</v>
      </c>
      <c r="F3816" s="119"/>
      <c r="G3816" s="119" t="s">
        <v>210</v>
      </c>
      <c r="H3816" s="119">
        <v>1</v>
      </c>
      <c r="I3816" s="119" t="s">
        <v>194</v>
      </c>
      <c r="J3816" s="119">
        <v>2020</v>
      </c>
      <c r="K3816" s="120">
        <v>0.77</v>
      </c>
    </row>
    <row r="3817" spans="1:11" x14ac:dyDescent="0.25">
      <c r="A3817" s="119" t="s">
        <v>1524</v>
      </c>
      <c r="B3817" s="119" t="s">
        <v>1525</v>
      </c>
      <c r="C3817" s="119" t="s">
        <v>195</v>
      </c>
      <c r="D3817" s="119" t="s">
        <v>1402</v>
      </c>
      <c r="E3817" s="119" t="s">
        <v>1222</v>
      </c>
      <c r="F3817" s="119"/>
      <c r="G3817" s="119" t="s">
        <v>210</v>
      </c>
      <c r="H3817" s="119">
        <v>1</v>
      </c>
      <c r="I3817" s="119" t="s">
        <v>194</v>
      </c>
      <c r="J3817" s="119">
        <v>2030</v>
      </c>
      <c r="K3817" s="120">
        <v>0.77</v>
      </c>
    </row>
    <row r="3818" spans="1:11" x14ac:dyDescent="0.25">
      <c r="A3818" s="119" t="s">
        <v>1524</v>
      </c>
      <c r="B3818" s="119" t="s">
        <v>1525</v>
      </c>
      <c r="C3818" s="119" t="s">
        <v>195</v>
      </c>
      <c r="D3818" s="119" t="s">
        <v>1402</v>
      </c>
      <c r="E3818" s="119" t="s">
        <v>1222</v>
      </c>
      <c r="F3818" s="119"/>
      <c r="G3818" s="119" t="s">
        <v>210</v>
      </c>
      <c r="H3818" s="119">
        <v>1</v>
      </c>
      <c r="I3818" s="119" t="s">
        <v>194</v>
      </c>
      <c r="J3818" s="119">
        <v>2040</v>
      </c>
      <c r="K3818" s="120">
        <v>0.77</v>
      </c>
    </row>
    <row r="3819" spans="1:11" x14ac:dyDescent="0.25">
      <c r="A3819" s="119" t="s">
        <v>1524</v>
      </c>
      <c r="B3819" s="119" t="s">
        <v>1525</v>
      </c>
      <c r="C3819" s="119" t="s">
        <v>195</v>
      </c>
      <c r="D3819" s="119" t="s">
        <v>1402</v>
      </c>
      <c r="E3819" s="119" t="s">
        <v>1222</v>
      </c>
      <c r="F3819" s="119"/>
      <c r="G3819" s="119" t="s">
        <v>210</v>
      </c>
      <c r="H3819" s="119">
        <v>1</v>
      </c>
      <c r="I3819" s="119" t="s">
        <v>194</v>
      </c>
      <c r="J3819" s="119">
        <v>2050</v>
      </c>
      <c r="K3819" s="120">
        <v>0.77</v>
      </c>
    </row>
    <row r="3820" spans="1:11" x14ac:dyDescent="0.25">
      <c r="A3820" s="119" t="s">
        <v>1524</v>
      </c>
      <c r="B3820" s="119" t="s">
        <v>1525</v>
      </c>
      <c r="C3820" s="119" t="s">
        <v>195</v>
      </c>
      <c r="D3820" s="119" t="s">
        <v>1528</v>
      </c>
      <c r="E3820" s="119" t="s">
        <v>1222</v>
      </c>
      <c r="F3820" s="119"/>
      <c r="G3820" s="119" t="s">
        <v>210</v>
      </c>
      <c r="H3820" s="119">
        <v>1</v>
      </c>
      <c r="I3820" s="119" t="s">
        <v>987</v>
      </c>
      <c r="J3820" s="119">
        <v>2020</v>
      </c>
      <c r="K3820" s="120">
        <v>0.9</v>
      </c>
    </row>
    <row r="3821" spans="1:11" x14ac:dyDescent="0.25">
      <c r="A3821" s="119" t="s">
        <v>1524</v>
      </c>
      <c r="B3821" s="119" t="s">
        <v>1525</v>
      </c>
      <c r="C3821" s="119" t="s">
        <v>195</v>
      </c>
      <c r="D3821" s="119" t="s">
        <v>1528</v>
      </c>
      <c r="E3821" s="119" t="s">
        <v>1222</v>
      </c>
      <c r="F3821" s="119"/>
      <c r="G3821" s="119" t="s">
        <v>210</v>
      </c>
      <c r="H3821" s="119">
        <v>1</v>
      </c>
      <c r="I3821" s="119" t="s">
        <v>987</v>
      </c>
      <c r="J3821" s="119">
        <v>2050</v>
      </c>
      <c r="K3821" s="120">
        <v>0.9</v>
      </c>
    </row>
    <row r="3822" spans="1:11" x14ac:dyDescent="0.25">
      <c r="A3822" s="119" t="s">
        <v>1524</v>
      </c>
      <c r="B3822" s="119" t="s">
        <v>1525</v>
      </c>
      <c r="C3822" s="119" t="s">
        <v>195</v>
      </c>
      <c r="D3822" s="119" t="s">
        <v>1528</v>
      </c>
      <c r="E3822" s="119" t="s">
        <v>1222</v>
      </c>
      <c r="F3822" s="119"/>
      <c r="G3822" s="119" t="s">
        <v>210</v>
      </c>
      <c r="H3822" s="119">
        <v>1</v>
      </c>
      <c r="I3822" s="119" t="s">
        <v>988</v>
      </c>
      <c r="J3822" s="119">
        <v>2020</v>
      </c>
      <c r="K3822" s="120">
        <v>1.1000000000000001</v>
      </c>
    </row>
    <row r="3823" spans="1:11" x14ac:dyDescent="0.25">
      <c r="A3823" s="119" t="s">
        <v>1524</v>
      </c>
      <c r="B3823" s="119" t="s">
        <v>1525</v>
      </c>
      <c r="C3823" s="119" t="s">
        <v>195</v>
      </c>
      <c r="D3823" s="119" t="s">
        <v>1528</v>
      </c>
      <c r="E3823" s="119" t="s">
        <v>1222</v>
      </c>
      <c r="F3823" s="119"/>
      <c r="G3823" s="119" t="s">
        <v>210</v>
      </c>
      <c r="H3823" s="119">
        <v>1</v>
      </c>
      <c r="I3823" s="119" t="s">
        <v>988</v>
      </c>
      <c r="J3823" s="119">
        <v>2050</v>
      </c>
      <c r="K3823" s="120">
        <v>1.1000000000000001</v>
      </c>
    </row>
    <row r="3824" spans="1:11" x14ac:dyDescent="0.25">
      <c r="A3824" s="119" t="s">
        <v>1524</v>
      </c>
      <c r="B3824" s="119" t="s">
        <v>1525</v>
      </c>
      <c r="C3824" s="119" t="s">
        <v>195</v>
      </c>
      <c r="D3824" s="119" t="s">
        <v>1528</v>
      </c>
      <c r="E3824" s="119" t="s">
        <v>1222</v>
      </c>
      <c r="F3824" s="119"/>
      <c r="G3824" s="119" t="s">
        <v>210</v>
      </c>
      <c r="H3824" s="119">
        <v>1</v>
      </c>
      <c r="I3824" s="119" t="s">
        <v>194</v>
      </c>
      <c r="J3824" s="119">
        <v>2015</v>
      </c>
      <c r="K3824" s="120" t="s">
        <v>1417</v>
      </c>
    </row>
    <row r="3825" spans="1:11" x14ac:dyDescent="0.25">
      <c r="A3825" s="119" t="s">
        <v>1524</v>
      </c>
      <c r="B3825" s="119" t="s">
        <v>1525</v>
      </c>
      <c r="C3825" s="119" t="s">
        <v>195</v>
      </c>
      <c r="D3825" s="119" t="s">
        <v>1528</v>
      </c>
      <c r="E3825" s="119" t="s">
        <v>1222</v>
      </c>
      <c r="F3825" s="119"/>
      <c r="G3825" s="119" t="s">
        <v>210</v>
      </c>
      <c r="H3825" s="119">
        <v>1</v>
      </c>
      <c r="I3825" s="119" t="s">
        <v>194</v>
      </c>
      <c r="J3825" s="119">
        <v>2020</v>
      </c>
      <c r="K3825" s="120">
        <v>0.31</v>
      </c>
    </row>
    <row r="3826" spans="1:11" x14ac:dyDescent="0.25">
      <c r="A3826" s="119" t="s">
        <v>1524</v>
      </c>
      <c r="B3826" s="119" t="s">
        <v>1525</v>
      </c>
      <c r="C3826" s="119" t="s">
        <v>195</v>
      </c>
      <c r="D3826" s="119" t="s">
        <v>1528</v>
      </c>
      <c r="E3826" s="119" t="s">
        <v>1222</v>
      </c>
      <c r="F3826" s="119"/>
      <c r="G3826" s="119" t="s">
        <v>210</v>
      </c>
      <c r="H3826" s="119">
        <v>1</v>
      </c>
      <c r="I3826" s="119" t="s">
        <v>194</v>
      </c>
      <c r="J3826" s="119">
        <v>2030</v>
      </c>
      <c r="K3826" s="120">
        <v>0.31</v>
      </c>
    </row>
    <row r="3827" spans="1:11" x14ac:dyDescent="0.25">
      <c r="A3827" s="119" t="s">
        <v>1524</v>
      </c>
      <c r="B3827" s="119" t="s">
        <v>1525</v>
      </c>
      <c r="C3827" s="119" t="s">
        <v>195</v>
      </c>
      <c r="D3827" s="119" t="s">
        <v>1528</v>
      </c>
      <c r="E3827" s="119" t="s">
        <v>1222</v>
      </c>
      <c r="F3827" s="119"/>
      <c r="G3827" s="119" t="s">
        <v>210</v>
      </c>
      <c r="H3827" s="119">
        <v>1</v>
      </c>
      <c r="I3827" s="119" t="s">
        <v>194</v>
      </c>
      <c r="J3827" s="119">
        <v>2040</v>
      </c>
      <c r="K3827" s="120">
        <v>0.31</v>
      </c>
    </row>
    <row r="3828" spans="1:11" x14ac:dyDescent="0.25">
      <c r="A3828" s="119" t="s">
        <v>1524</v>
      </c>
      <c r="B3828" s="119" t="s">
        <v>1525</v>
      </c>
      <c r="C3828" s="119" t="s">
        <v>195</v>
      </c>
      <c r="D3828" s="119" t="s">
        <v>1528</v>
      </c>
      <c r="E3828" s="119" t="s">
        <v>1222</v>
      </c>
      <c r="F3828" s="119"/>
      <c r="G3828" s="119" t="s">
        <v>210</v>
      </c>
      <c r="H3828" s="119">
        <v>1</v>
      </c>
      <c r="I3828" s="119" t="s">
        <v>194</v>
      </c>
      <c r="J3828" s="119">
        <v>2050</v>
      </c>
      <c r="K3828" s="120">
        <v>0.31</v>
      </c>
    </row>
    <row r="3829" spans="1:11" x14ac:dyDescent="0.25">
      <c r="A3829" s="119" t="s">
        <v>1524</v>
      </c>
      <c r="B3829" s="119" t="s">
        <v>1525</v>
      </c>
      <c r="C3829" s="119" t="s">
        <v>195</v>
      </c>
      <c r="D3829" s="119" t="s">
        <v>1481</v>
      </c>
      <c r="E3829" s="119" t="s">
        <v>1222</v>
      </c>
      <c r="F3829" s="119"/>
      <c r="G3829" s="119" t="s">
        <v>210</v>
      </c>
      <c r="H3829" s="119">
        <v>1</v>
      </c>
      <c r="I3829" s="119" t="s">
        <v>987</v>
      </c>
      <c r="J3829" s="119">
        <v>2020</v>
      </c>
      <c r="K3829" s="120">
        <v>0.75</v>
      </c>
    </row>
    <row r="3830" spans="1:11" x14ac:dyDescent="0.25">
      <c r="A3830" s="119" t="s">
        <v>1524</v>
      </c>
      <c r="B3830" s="119" t="s">
        <v>1525</v>
      </c>
      <c r="C3830" s="119" t="s">
        <v>195</v>
      </c>
      <c r="D3830" s="119" t="s">
        <v>1481</v>
      </c>
      <c r="E3830" s="119" t="s">
        <v>1222</v>
      </c>
      <c r="F3830" s="119"/>
      <c r="G3830" s="119" t="s">
        <v>210</v>
      </c>
      <c r="H3830" s="119">
        <v>1</v>
      </c>
      <c r="I3830" s="119" t="s">
        <v>987</v>
      </c>
      <c r="J3830" s="119">
        <v>2050</v>
      </c>
      <c r="K3830" s="120">
        <v>0.75</v>
      </c>
    </row>
    <row r="3831" spans="1:11" x14ac:dyDescent="0.25">
      <c r="A3831" s="119" t="s">
        <v>1524</v>
      </c>
      <c r="B3831" s="119" t="s">
        <v>1525</v>
      </c>
      <c r="C3831" s="119" t="s">
        <v>195</v>
      </c>
      <c r="D3831" s="119" t="s">
        <v>1481</v>
      </c>
      <c r="E3831" s="119" t="s">
        <v>1222</v>
      </c>
      <c r="F3831" s="119"/>
      <c r="G3831" s="119" t="s">
        <v>210</v>
      </c>
      <c r="H3831" s="119">
        <v>1</v>
      </c>
      <c r="I3831" s="119" t="s">
        <v>988</v>
      </c>
      <c r="J3831" s="119">
        <v>2020</v>
      </c>
      <c r="K3831" s="120">
        <v>1.25</v>
      </c>
    </row>
    <row r="3832" spans="1:11" x14ac:dyDescent="0.25">
      <c r="A3832" s="119" t="s">
        <v>1524</v>
      </c>
      <c r="B3832" s="119" t="s">
        <v>1525</v>
      </c>
      <c r="C3832" s="119" t="s">
        <v>195</v>
      </c>
      <c r="D3832" s="119" t="s">
        <v>1481</v>
      </c>
      <c r="E3832" s="119" t="s">
        <v>1222</v>
      </c>
      <c r="F3832" s="119"/>
      <c r="G3832" s="119" t="s">
        <v>210</v>
      </c>
      <c r="H3832" s="119">
        <v>1</v>
      </c>
      <c r="I3832" s="119" t="s">
        <v>988</v>
      </c>
      <c r="J3832" s="119">
        <v>2050</v>
      </c>
      <c r="K3832" s="120">
        <v>1.25</v>
      </c>
    </row>
    <row r="3833" spans="1:11" x14ac:dyDescent="0.25">
      <c r="A3833" s="119" t="s">
        <v>1524</v>
      </c>
      <c r="B3833" s="119" t="s">
        <v>1525</v>
      </c>
      <c r="C3833" s="119" t="s">
        <v>195</v>
      </c>
      <c r="D3833" s="119" t="s">
        <v>1481</v>
      </c>
      <c r="E3833" s="119" t="s">
        <v>1222</v>
      </c>
      <c r="F3833" s="119"/>
      <c r="G3833" s="119" t="s">
        <v>210</v>
      </c>
      <c r="H3833" s="119">
        <v>1</v>
      </c>
      <c r="I3833" s="119" t="s">
        <v>194</v>
      </c>
      <c r="J3833" s="119">
        <v>2015</v>
      </c>
      <c r="K3833" s="120" t="s">
        <v>1417</v>
      </c>
    </row>
    <row r="3834" spans="1:11" x14ac:dyDescent="0.25">
      <c r="A3834" s="119" t="s">
        <v>1524</v>
      </c>
      <c r="B3834" s="119" t="s">
        <v>1525</v>
      </c>
      <c r="C3834" s="119" t="s">
        <v>195</v>
      </c>
      <c r="D3834" s="119" t="s">
        <v>1481</v>
      </c>
      <c r="E3834" s="119" t="s">
        <v>1222</v>
      </c>
      <c r="F3834" s="119"/>
      <c r="G3834" s="119" t="s">
        <v>210</v>
      </c>
      <c r="H3834" s="119">
        <v>1</v>
      </c>
      <c r="I3834" s="119" t="s">
        <v>194</v>
      </c>
      <c r="J3834" s="119">
        <v>2020</v>
      </c>
      <c r="K3834" s="120">
        <v>0.23</v>
      </c>
    </row>
    <row r="3835" spans="1:11" x14ac:dyDescent="0.25">
      <c r="A3835" s="119" t="s">
        <v>1524</v>
      </c>
      <c r="B3835" s="119" t="s">
        <v>1525</v>
      </c>
      <c r="C3835" s="119" t="s">
        <v>195</v>
      </c>
      <c r="D3835" s="119" t="s">
        <v>1481</v>
      </c>
      <c r="E3835" s="119" t="s">
        <v>1222</v>
      </c>
      <c r="F3835" s="119"/>
      <c r="G3835" s="119" t="s">
        <v>210</v>
      </c>
      <c r="H3835" s="119">
        <v>1</v>
      </c>
      <c r="I3835" s="119" t="s">
        <v>194</v>
      </c>
      <c r="J3835" s="119">
        <v>2030</v>
      </c>
      <c r="K3835" s="120">
        <v>0.23</v>
      </c>
    </row>
    <row r="3836" spans="1:11" x14ac:dyDescent="0.25">
      <c r="A3836" s="119" t="s">
        <v>1524</v>
      </c>
      <c r="B3836" s="119" t="s">
        <v>1525</v>
      </c>
      <c r="C3836" s="119" t="s">
        <v>195</v>
      </c>
      <c r="D3836" s="119" t="s">
        <v>1481</v>
      </c>
      <c r="E3836" s="119" t="s">
        <v>1222</v>
      </c>
      <c r="F3836" s="119"/>
      <c r="G3836" s="119" t="s">
        <v>210</v>
      </c>
      <c r="H3836" s="119">
        <v>1</v>
      </c>
      <c r="I3836" s="119" t="s">
        <v>194</v>
      </c>
      <c r="J3836" s="119">
        <v>2040</v>
      </c>
      <c r="K3836" s="120">
        <v>0.23</v>
      </c>
    </row>
    <row r="3837" spans="1:11" x14ac:dyDescent="0.25">
      <c r="A3837" s="119" t="s">
        <v>1524</v>
      </c>
      <c r="B3837" s="119" t="s">
        <v>1525</v>
      </c>
      <c r="C3837" s="119" t="s">
        <v>195</v>
      </c>
      <c r="D3837" s="119" t="s">
        <v>1481</v>
      </c>
      <c r="E3837" s="119" t="s">
        <v>1222</v>
      </c>
      <c r="F3837" s="119"/>
      <c r="G3837" s="119" t="s">
        <v>210</v>
      </c>
      <c r="H3837" s="119">
        <v>1</v>
      </c>
      <c r="I3837" s="119" t="s">
        <v>194</v>
      </c>
      <c r="J3837" s="119">
        <v>2050</v>
      </c>
      <c r="K3837" s="120">
        <v>0.23</v>
      </c>
    </row>
    <row r="3838" spans="1:11" x14ac:dyDescent="0.25">
      <c r="A3838" s="119" t="s">
        <v>1524</v>
      </c>
      <c r="B3838" s="119" t="s">
        <v>1525</v>
      </c>
      <c r="C3838" s="119" t="s">
        <v>195</v>
      </c>
      <c r="D3838" s="119" t="s">
        <v>1529</v>
      </c>
      <c r="E3838" s="119" t="s">
        <v>1222</v>
      </c>
      <c r="F3838" s="119"/>
      <c r="G3838" s="119" t="s">
        <v>210</v>
      </c>
      <c r="H3838" s="119">
        <v>1</v>
      </c>
      <c r="I3838" s="119" t="s">
        <v>987</v>
      </c>
      <c r="J3838" s="119">
        <v>2020</v>
      </c>
      <c r="K3838" s="120">
        <v>0.9</v>
      </c>
    </row>
    <row r="3839" spans="1:11" x14ac:dyDescent="0.25">
      <c r="A3839" s="119" t="s">
        <v>1524</v>
      </c>
      <c r="B3839" s="119" t="s">
        <v>1525</v>
      </c>
      <c r="C3839" s="119" t="s">
        <v>195</v>
      </c>
      <c r="D3839" s="119" t="s">
        <v>1529</v>
      </c>
      <c r="E3839" s="119" t="s">
        <v>1222</v>
      </c>
      <c r="F3839" s="119"/>
      <c r="G3839" s="119" t="s">
        <v>210</v>
      </c>
      <c r="H3839" s="119">
        <v>1</v>
      </c>
      <c r="I3839" s="119" t="s">
        <v>987</v>
      </c>
      <c r="J3839" s="119">
        <v>2050</v>
      </c>
      <c r="K3839" s="120">
        <v>0.9</v>
      </c>
    </row>
    <row r="3840" spans="1:11" x14ac:dyDescent="0.25">
      <c r="A3840" s="119" t="s">
        <v>1524</v>
      </c>
      <c r="B3840" s="119" t="s">
        <v>1525</v>
      </c>
      <c r="C3840" s="119" t="s">
        <v>195</v>
      </c>
      <c r="D3840" s="119" t="s">
        <v>1529</v>
      </c>
      <c r="E3840" s="119" t="s">
        <v>1222</v>
      </c>
      <c r="F3840" s="119"/>
      <c r="G3840" s="119" t="s">
        <v>210</v>
      </c>
      <c r="H3840" s="119">
        <v>1</v>
      </c>
      <c r="I3840" s="119" t="s">
        <v>988</v>
      </c>
      <c r="J3840" s="119">
        <v>2020</v>
      </c>
      <c r="K3840" s="120">
        <v>1.1000000000000001</v>
      </c>
    </row>
    <row r="3841" spans="1:11" x14ac:dyDescent="0.25">
      <c r="A3841" s="119" t="s">
        <v>1524</v>
      </c>
      <c r="B3841" s="119" t="s">
        <v>1525</v>
      </c>
      <c r="C3841" s="119" t="s">
        <v>195</v>
      </c>
      <c r="D3841" s="119" t="s">
        <v>1529</v>
      </c>
      <c r="E3841" s="119" t="s">
        <v>1222</v>
      </c>
      <c r="F3841" s="119"/>
      <c r="G3841" s="119" t="s">
        <v>210</v>
      </c>
      <c r="H3841" s="119">
        <v>1</v>
      </c>
      <c r="I3841" s="119" t="s">
        <v>988</v>
      </c>
      <c r="J3841" s="119">
        <v>2050</v>
      </c>
      <c r="K3841" s="120">
        <v>1.1000000000000001</v>
      </c>
    </row>
    <row r="3842" spans="1:11" x14ac:dyDescent="0.25">
      <c r="A3842" s="119" t="s">
        <v>1524</v>
      </c>
      <c r="B3842" s="119" t="s">
        <v>1525</v>
      </c>
      <c r="C3842" s="119" t="s">
        <v>195</v>
      </c>
      <c r="D3842" s="119" t="s">
        <v>1529</v>
      </c>
      <c r="E3842" s="119" t="s">
        <v>1222</v>
      </c>
      <c r="F3842" s="119"/>
      <c r="G3842" s="119" t="s">
        <v>210</v>
      </c>
      <c r="H3842" s="119">
        <v>1</v>
      </c>
      <c r="I3842" s="119" t="s">
        <v>194</v>
      </c>
      <c r="J3842" s="119">
        <v>2015</v>
      </c>
      <c r="K3842" s="120" t="s">
        <v>1417</v>
      </c>
    </row>
    <row r="3843" spans="1:11" x14ac:dyDescent="0.25">
      <c r="A3843" s="119" t="s">
        <v>1524</v>
      </c>
      <c r="B3843" s="119" t="s">
        <v>1525</v>
      </c>
      <c r="C3843" s="119" t="s">
        <v>195</v>
      </c>
      <c r="D3843" s="119" t="s">
        <v>1529</v>
      </c>
      <c r="E3843" s="119" t="s">
        <v>1222</v>
      </c>
      <c r="F3843" s="119"/>
      <c r="G3843" s="119" t="s">
        <v>210</v>
      </c>
      <c r="H3843" s="119">
        <v>1</v>
      </c>
      <c r="I3843" s="119" t="s">
        <v>194</v>
      </c>
      <c r="J3843" s="119">
        <v>2020</v>
      </c>
      <c r="K3843" s="120">
        <v>0.38</v>
      </c>
    </row>
    <row r="3844" spans="1:11" x14ac:dyDescent="0.25">
      <c r="A3844" s="119" t="s">
        <v>1524</v>
      </c>
      <c r="B3844" s="119" t="s">
        <v>1525</v>
      </c>
      <c r="C3844" s="119" t="s">
        <v>195</v>
      </c>
      <c r="D3844" s="119" t="s">
        <v>1529</v>
      </c>
      <c r="E3844" s="119" t="s">
        <v>1222</v>
      </c>
      <c r="F3844" s="119"/>
      <c r="G3844" s="119" t="s">
        <v>210</v>
      </c>
      <c r="H3844" s="119">
        <v>1</v>
      </c>
      <c r="I3844" s="119" t="s">
        <v>194</v>
      </c>
      <c r="J3844" s="119">
        <v>2030</v>
      </c>
      <c r="K3844" s="120">
        <v>0.38</v>
      </c>
    </row>
    <row r="3845" spans="1:11" x14ac:dyDescent="0.25">
      <c r="A3845" s="119" t="s">
        <v>1524</v>
      </c>
      <c r="B3845" s="119" t="s">
        <v>1525</v>
      </c>
      <c r="C3845" s="119" t="s">
        <v>195</v>
      </c>
      <c r="D3845" s="119" t="s">
        <v>1529</v>
      </c>
      <c r="E3845" s="119" t="s">
        <v>1222</v>
      </c>
      <c r="F3845" s="119"/>
      <c r="G3845" s="119" t="s">
        <v>210</v>
      </c>
      <c r="H3845" s="119">
        <v>1</v>
      </c>
      <c r="I3845" s="119" t="s">
        <v>194</v>
      </c>
      <c r="J3845" s="119">
        <v>2040</v>
      </c>
      <c r="K3845" s="120">
        <v>0.38</v>
      </c>
    </row>
    <row r="3846" spans="1:11" x14ac:dyDescent="0.25">
      <c r="A3846" s="119" t="s">
        <v>1524</v>
      </c>
      <c r="B3846" s="119" t="s">
        <v>1525</v>
      </c>
      <c r="C3846" s="119" t="s">
        <v>195</v>
      </c>
      <c r="D3846" s="119" t="s">
        <v>1529</v>
      </c>
      <c r="E3846" s="119" t="s">
        <v>1222</v>
      </c>
      <c r="F3846" s="119"/>
      <c r="G3846" s="119" t="s">
        <v>210</v>
      </c>
      <c r="H3846" s="119">
        <v>1</v>
      </c>
      <c r="I3846" s="119" t="s">
        <v>194</v>
      </c>
      <c r="J3846" s="119">
        <v>2050</v>
      </c>
      <c r="K3846" s="120">
        <v>0.38</v>
      </c>
    </row>
    <row r="3847" spans="1:11" x14ac:dyDescent="0.25">
      <c r="A3847" s="119" t="s">
        <v>1524</v>
      </c>
      <c r="B3847" s="119" t="s">
        <v>1525</v>
      </c>
      <c r="C3847" s="119" t="s">
        <v>195</v>
      </c>
      <c r="D3847" s="119" t="s">
        <v>1530</v>
      </c>
      <c r="E3847" s="119" t="s">
        <v>1531</v>
      </c>
      <c r="F3847" s="119"/>
      <c r="G3847" s="119" t="s">
        <v>1229</v>
      </c>
      <c r="H3847" s="119" t="s">
        <v>969</v>
      </c>
      <c r="I3847" s="119" t="s">
        <v>987</v>
      </c>
      <c r="J3847" s="119">
        <v>2020</v>
      </c>
      <c r="K3847" s="120">
        <v>0.5</v>
      </c>
    </row>
    <row r="3848" spans="1:11" x14ac:dyDescent="0.25">
      <c r="A3848" s="119" t="s">
        <v>1524</v>
      </c>
      <c r="B3848" s="119" t="s">
        <v>1525</v>
      </c>
      <c r="C3848" s="119" t="s">
        <v>195</v>
      </c>
      <c r="D3848" s="119" t="s">
        <v>1530</v>
      </c>
      <c r="E3848" s="119" t="s">
        <v>1531</v>
      </c>
      <c r="F3848" s="119"/>
      <c r="G3848" s="119" t="s">
        <v>1229</v>
      </c>
      <c r="H3848" s="119" t="s">
        <v>969</v>
      </c>
      <c r="I3848" s="119" t="s">
        <v>987</v>
      </c>
      <c r="J3848" s="119">
        <v>2050</v>
      </c>
      <c r="K3848" s="120">
        <v>0.75</v>
      </c>
    </row>
    <row r="3849" spans="1:11" x14ac:dyDescent="0.25">
      <c r="A3849" s="119" t="s">
        <v>1524</v>
      </c>
      <c r="B3849" s="119" t="s">
        <v>1525</v>
      </c>
      <c r="C3849" s="119" t="s">
        <v>195</v>
      </c>
      <c r="D3849" s="119" t="s">
        <v>1530</v>
      </c>
      <c r="E3849" s="119" t="s">
        <v>1531</v>
      </c>
      <c r="F3849" s="119"/>
      <c r="G3849" s="119" t="s">
        <v>1229</v>
      </c>
      <c r="H3849" s="119" t="s">
        <v>969</v>
      </c>
      <c r="I3849" s="119" t="s">
        <v>988</v>
      </c>
      <c r="J3849" s="119">
        <v>2020</v>
      </c>
      <c r="K3849" s="120">
        <v>1.25</v>
      </c>
    </row>
    <row r="3850" spans="1:11" x14ac:dyDescent="0.25">
      <c r="A3850" s="119" t="s">
        <v>1524</v>
      </c>
      <c r="B3850" s="119" t="s">
        <v>1525</v>
      </c>
      <c r="C3850" s="119" t="s">
        <v>195</v>
      </c>
      <c r="D3850" s="119" t="s">
        <v>1530</v>
      </c>
      <c r="E3850" s="119" t="s">
        <v>1531</v>
      </c>
      <c r="F3850" s="119"/>
      <c r="G3850" s="119" t="s">
        <v>1229</v>
      </c>
      <c r="H3850" s="119" t="s">
        <v>969</v>
      </c>
      <c r="I3850" s="119" t="s">
        <v>988</v>
      </c>
      <c r="J3850" s="119">
        <v>2050</v>
      </c>
      <c r="K3850" s="120">
        <v>1.25</v>
      </c>
    </row>
    <row r="3851" spans="1:11" x14ac:dyDescent="0.25">
      <c r="A3851" s="119" t="s">
        <v>1524</v>
      </c>
      <c r="B3851" s="119" t="s">
        <v>1525</v>
      </c>
      <c r="C3851" s="119" t="s">
        <v>195</v>
      </c>
      <c r="D3851" s="119" t="s">
        <v>1530</v>
      </c>
      <c r="E3851" s="119" t="s">
        <v>1531</v>
      </c>
      <c r="F3851" s="119"/>
      <c r="G3851" s="119" t="s">
        <v>1229</v>
      </c>
      <c r="H3851" s="119" t="s">
        <v>969</v>
      </c>
      <c r="I3851" s="119" t="s">
        <v>194</v>
      </c>
      <c r="J3851" s="119">
        <v>2015</v>
      </c>
      <c r="K3851" s="120" t="s">
        <v>1417</v>
      </c>
    </row>
    <row r="3852" spans="1:11" x14ac:dyDescent="0.25">
      <c r="A3852" s="119" t="s">
        <v>1524</v>
      </c>
      <c r="B3852" s="119" t="s">
        <v>1525</v>
      </c>
      <c r="C3852" s="119" t="s">
        <v>195</v>
      </c>
      <c r="D3852" s="119" t="s">
        <v>1530</v>
      </c>
      <c r="E3852" s="119" t="s">
        <v>1531</v>
      </c>
      <c r="F3852" s="119"/>
      <c r="G3852" s="119" t="s">
        <v>1229</v>
      </c>
      <c r="H3852" s="119" t="s">
        <v>969</v>
      </c>
      <c r="I3852" s="119" t="s">
        <v>194</v>
      </c>
      <c r="J3852" s="119">
        <v>2020</v>
      </c>
      <c r="K3852" s="120">
        <v>40</v>
      </c>
    </row>
    <row r="3853" spans="1:11" x14ac:dyDescent="0.25">
      <c r="A3853" s="119" t="s">
        <v>1524</v>
      </c>
      <c r="B3853" s="119" t="s">
        <v>1525</v>
      </c>
      <c r="C3853" s="119" t="s">
        <v>195</v>
      </c>
      <c r="D3853" s="119" t="s">
        <v>1530</v>
      </c>
      <c r="E3853" s="119" t="s">
        <v>1531</v>
      </c>
      <c r="F3853" s="119"/>
      <c r="G3853" s="119" t="s">
        <v>1229</v>
      </c>
      <c r="H3853" s="119" t="s">
        <v>969</v>
      </c>
      <c r="I3853" s="119" t="s">
        <v>194</v>
      </c>
      <c r="J3853" s="119">
        <v>2030</v>
      </c>
      <c r="K3853" s="120">
        <v>80</v>
      </c>
    </row>
    <row r="3854" spans="1:11" x14ac:dyDescent="0.25">
      <c r="A3854" s="119" t="s">
        <v>1524</v>
      </c>
      <c r="B3854" s="119" t="s">
        <v>1525</v>
      </c>
      <c r="C3854" s="119" t="s">
        <v>195</v>
      </c>
      <c r="D3854" s="119" t="s">
        <v>1530</v>
      </c>
      <c r="E3854" s="119" t="s">
        <v>1531</v>
      </c>
      <c r="F3854" s="119"/>
      <c r="G3854" s="119" t="s">
        <v>1229</v>
      </c>
      <c r="H3854" s="119" t="s">
        <v>969</v>
      </c>
      <c r="I3854" s="119" t="s">
        <v>194</v>
      </c>
      <c r="J3854" s="119">
        <v>2040</v>
      </c>
      <c r="K3854" s="120">
        <v>120</v>
      </c>
    </row>
    <row r="3855" spans="1:11" x14ac:dyDescent="0.25">
      <c r="A3855" s="119" t="s">
        <v>1524</v>
      </c>
      <c r="B3855" s="119" t="s">
        <v>1525</v>
      </c>
      <c r="C3855" s="119" t="s">
        <v>195</v>
      </c>
      <c r="D3855" s="119" t="s">
        <v>1530</v>
      </c>
      <c r="E3855" s="119" t="s">
        <v>1531</v>
      </c>
      <c r="F3855" s="119"/>
      <c r="G3855" s="119" t="s">
        <v>1229</v>
      </c>
      <c r="H3855" s="119" t="s">
        <v>969</v>
      </c>
      <c r="I3855" s="119" t="s">
        <v>194</v>
      </c>
      <c r="J3855" s="119">
        <v>2050</v>
      </c>
      <c r="K3855" s="120">
        <v>160</v>
      </c>
    </row>
    <row r="3856" spans="1:11" x14ac:dyDescent="0.25">
      <c r="A3856" s="119" t="s">
        <v>1524</v>
      </c>
      <c r="B3856" s="119" t="s">
        <v>1525</v>
      </c>
      <c r="C3856" s="119" t="s">
        <v>195</v>
      </c>
      <c r="D3856" s="119" t="s">
        <v>1421</v>
      </c>
      <c r="E3856" s="119" t="s">
        <v>1090</v>
      </c>
      <c r="F3856" s="119"/>
      <c r="G3856" s="119" t="s">
        <v>1232</v>
      </c>
      <c r="H3856" s="119" t="s">
        <v>969</v>
      </c>
      <c r="I3856" s="119" t="s">
        <v>987</v>
      </c>
      <c r="J3856" s="119">
        <v>2020</v>
      </c>
      <c r="K3856" s="120">
        <v>0.5</v>
      </c>
    </row>
    <row r="3857" spans="1:11" x14ac:dyDescent="0.25">
      <c r="A3857" s="119" t="s">
        <v>1524</v>
      </c>
      <c r="B3857" s="119" t="s">
        <v>1525</v>
      </c>
      <c r="C3857" s="119" t="s">
        <v>195</v>
      </c>
      <c r="D3857" s="119" t="s">
        <v>1421</v>
      </c>
      <c r="E3857" s="119" t="s">
        <v>1090</v>
      </c>
      <c r="F3857" s="119"/>
      <c r="G3857" s="119" t="s">
        <v>1232</v>
      </c>
      <c r="H3857" s="119" t="s">
        <v>969</v>
      </c>
      <c r="I3857" s="119" t="s">
        <v>987</v>
      </c>
      <c r="J3857" s="119">
        <v>2050</v>
      </c>
      <c r="K3857" s="120">
        <v>0.75</v>
      </c>
    </row>
    <row r="3858" spans="1:11" x14ac:dyDescent="0.25">
      <c r="A3858" s="119" t="s">
        <v>1524</v>
      </c>
      <c r="B3858" s="119" t="s">
        <v>1525</v>
      </c>
      <c r="C3858" s="119" t="s">
        <v>195</v>
      </c>
      <c r="D3858" s="119" t="s">
        <v>1421</v>
      </c>
      <c r="E3858" s="119" t="s">
        <v>1090</v>
      </c>
      <c r="F3858" s="119"/>
      <c r="G3858" s="119" t="s">
        <v>1232</v>
      </c>
      <c r="H3858" s="119" t="s">
        <v>969</v>
      </c>
      <c r="I3858" s="119" t="s">
        <v>988</v>
      </c>
      <c r="J3858" s="119">
        <v>2020</v>
      </c>
      <c r="K3858" s="120">
        <v>1.25</v>
      </c>
    </row>
    <row r="3859" spans="1:11" x14ac:dyDescent="0.25">
      <c r="A3859" s="119" t="s">
        <v>1524</v>
      </c>
      <c r="B3859" s="119" t="s">
        <v>1525</v>
      </c>
      <c r="C3859" s="119" t="s">
        <v>195</v>
      </c>
      <c r="D3859" s="119" t="s">
        <v>1421</v>
      </c>
      <c r="E3859" s="119" t="s">
        <v>1090</v>
      </c>
      <c r="F3859" s="119"/>
      <c r="G3859" s="119" t="s">
        <v>1232</v>
      </c>
      <c r="H3859" s="119" t="s">
        <v>969</v>
      </c>
      <c r="I3859" s="119" t="s">
        <v>988</v>
      </c>
      <c r="J3859" s="119">
        <v>2050</v>
      </c>
      <c r="K3859" s="120">
        <v>1.25</v>
      </c>
    </row>
    <row r="3860" spans="1:11" x14ac:dyDescent="0.25">
      <c r="A3860" s="119" t="s">
        <v>1524</v>
      </c>
      <c r="B3860" s="119" t="s">
        <v>1525</v>
      </c>
      <c r="C3860" s="119" t="s">
        <v>195</v>
      </c>
      <c r="D3860" s="119" t="s">
        <v>1421</v>
      </c>
      <c r="E3860" s="119" t="s">
        <v>1090</v>
      </c>
      <c r="F3860" s="119"/>
      <c r="G3860" s="119" t="s">
        <v>1232</v>
      </c>
      <c r="H3860" s="119" t="s">
        <v>969</v>
      </c>
      <c r="I3860" s="119" t="s">
        <v>194</v>
      </c>
      <c r="J3860" s="119">
        <v>2015</v>
      </c>
      <c r="K3860" s="120" t="s">
        <v>1417</v>
      </c>
    </row>
    <row r="3861" spans="1:11" x14ac:dyDescent="0.25">
      <c r="A3861" s="119" t="s">
        <v>1524</v>
      </c>
      <c r="B3861" s="119" t="s">
        <v>1525</v>
      </c>
      <c r="C3861" s="119" t="s">
        <v>195</v>
      </c>
      <c r="D3861" s="119" t="s">
        <v>1421</v>
      </c>
      <c r="E3861" s="119" t="s">
        <v>1090</v>
      </c>
      <c r="F3861" s="119"/>
      <c r="G3861" s="119" t="s">
        <v>1232</v>
      </c>
      <c r="H3861" s="119" t="s">
        <v>969</v>
      </c>
      <c r="I3861" s="119" t="s">
        <v>194</v>
      </c>
      <c r="J3861" s="119">
        <v>2020</v>
      </c>
      <c r="K3861" s="120">
        <v>57</v>
      </c>
    </row>
    <row r="3862" spans="1:11" x14ac:dyDescent="0.25">
      <c r="A3862" s="119" t="s">
        <v>1524</v>
      </c>
      <c r="B3862" s="119" t="s">
        <v>1525</v>
      </c>
      <c r="C3862" s="119" t="s">
        <v>195</v>
      </c>
      <c r="D3862" s="119" t="s">
        <v>1421</v>
      </c>
      <c r="E3862" s="119" t="s">
        <v>1090</v>
      </c>
      <c r="F3862" s="119"/>
      <c r="G3862" s="119" t="s">
        <v>1232</v>
      </c>
      <c r="H3862" s="119" t="s">
        <v>969</v>
      </c>
      <c r="I3862" s="119" t="s">
        <v>194</v>
      </c>
      <c r="J3862" s="119">
        <v>2030</v>
      </c>
      <c r="K3862" s="120">
        <v>114</v>
      </c>
    </row>
    <row r="3863" spans="1:11" x14ac:dyDescent="0.25">
      <c r="A3863" s="119" t="s">
        <v>1524</v>
      </c>
      <c r="B3863" s="119" t="s">
        <v>1525</v>
      </c>
      <c r="C3863" s="119" t="s">
        <v>195</v>
      </c>
      <c r="D3863" s="119" t="s">
        <v>1421</v>
      </c>
      <c r="E3863" s="119" t="s">
        <v>1090</v>
      </c>
      <c r="F3863" s="119"/>
      <c r="G3863" s="119" t="s">
        <v>1232</v>
      </c>
      <c r="H3863" s="119" t="s">
        <v>969</v>
      </c>
      <c r="I3863" s="119" t="s">
        <v>194</v>
      </c>
      <c r="J3863" s="119">
        <v>2040</v>
      </c>
      <c r="K3863" s="120">
        <v>171</v>
      </c>
    </row>
    <row r="3864" spans="1:11" x14ac:dyDescent="0.25">
      <c r="A3864" s="119" t="s">
        <v>1524</v>
      </c>
      <c r="B3864" s="119" t="s">
        <v>1525</v>
      </c>
      <c r="C3864" s="119" t="s">
        <v>195</v>
      </c>
      <c r="D3864" s="119" t="s">
        <v>1421</v>
      </c>
      <c r="E3864" s="119" t="s">
        <v>1090</v>
      </c>
      <c r="F3864" s="119"/>
      <c r="G3864" s="119" t="s">
        <v>1232</v>
      </c>
      <c r="H3864" s="119" t="s">
        <v>969</v>
      </c>
      <c r="I3864" s="119" t="s">
        <v>194</v>
      </c>
      <c r="J3864" s="119">
        <v>2050</v>
      </c>
      <c r="K3864" s="120">
        <v>228</v>
      </c>
    </row>
    <row r="3865" spans="1:11" x14ac:dyDescent="0.25">
      <c r="A3865" s="119" t="s">
        <v>1524</v>
      </c>
      <c r="B3865" s="119" t="s">
        <v>1525</v>
      </c>
      <c r="C3865" s="119" t="s">
        <v>233</v>
      </c>
      <c r="D3865" s="119" t="s">
        <v>1233</v>
      </c>
      <c r="E3865" s="119" t="s">
        <v>1074</v>
      </c>
      <c r="F3865" s="119"/>
      <c r="G3865" s="119"/>
      <c r="H3865" s="119"/>
      <c r="I3865" s="119" t="s">
        <v>194</v>
      </c>
      <c r="J3865" s="119">
        <v>2015</v>
      </c>
      <c r="K3865" s="120" t="s">
        <v>1417</v>
      </c>
    </row>
    <row r="3866" spans="1:11" x14ac:dyDescent="0.25">
      <c r="A3866" s="119" t="s">
        <v>1524</v>
      </c>
      <c r="B3866" s="119" t="s">
        <v>1525</v>
      </c>
      <c r="C3866" s="119" t="s">
        <v>233</v>
      </c>
      <c r="D3866" s="119" t="s">
        <v>1233</v>
      </c>
      <c r="E3866" s="119" t="s">
        <v>1074</v>
      </c>
      <c r="F3866" s="119"/>
      <c r="G3866" s="119"/>
      <c r="H3866" s="119"/>
      <c r="I3866" s="119" t="s">
        <v>194</v>
      </c>
      <c r="J3866" s="119">
        <v>2020</v>
      </c>
      <c r="K3866" s="120">
        <v>75</v>
      </c>
    </row>
    <row r="3867" spans="1:11" x14ac:dyDescent="0.25">
      <c r="A3867" s="119" t="s">
        <v>1524</v>
      </c>
      <c r="B3867" s="119" t="s">
        <v>1525</v>
      </c>
      <c r="C3867" s="119" t="s">
        <v>233</v>
      </c>
      <c r="D3867" s="119" t="s">
        <v>1233</v>
      </c>
      <c r="E3867" s="119" t="s">
        <v>1074</v>
      </c>
      <c r="F3867" s="119"/>
      <c r="G3867" s="119"/>
      <c r="H3867" s="119"/>
      <c r="I3867" s="119" t="s">
        <v>194</v>
      </c>
      <c r="J3867" s="119">
        <v>2030</v>
      </c>
      <c r="K3867" s="120">
        <v>75</v>
      </c>
    </row>
    <row r="3868" spans="1:11" x14ac:dyDescent="0.25">
      <c r="A3868" s="119" t="s">
        <v>1524</v>
      </c>
      <c r="B3868" s="119" t="s">
        <v>1525</v>
      </c>
      <c r="C3868" s="119" t="s">
        <v>233</v>
      </c>
      <c r="D3868" s="119" t="s">
        <v>1233</v>
      </c>
      <c r="E3868" s="119" t="s">
        <v>1074</v>
      </c>
      <c r="F3868" s="119"/>
      <c r="G3868" s="119"/>
      <c r="H3868" s="119"/>
      <c r="I3868" s="119" t="s">
        <v>194</v>
      </c>
      <c r="J3868" s="119">
        <v>2040</v>
      </c>
      <c r="K3868" s="120">
        <v>75</v>
      </c>
    </row>
    <row r="3869" spans="1:11" x14ac:dyDescent="0.25">
      <c r="A3869" s="119" t="s">
        <v>1524</v>
      </c>
      <c r="B3869" s="119" t="s">
        <v>1525</v>
      </c>
      <c r="C3869" s="119" t="s">
        <v>233</v>
      </c>
      <c r="D3869" s="119" t="s">
        <v>1233</v>
      </c>
      <c r="E3869" s="119" t="s">
        <v>1074</v>
      </c>
      <c r="F3869" s="119"/>
      <c r="G3869" s="119"/>
      <c r="H3869" s="119"/>
      <c r="I3869" s="119" t="s">
        <v>194</v>
      </c>
      <c r="J3869" s="119">
        <v>2050</v>
      </c>
      <c r="K3869" s="120">
        <v>75</v>
      </c>
    </row>
    <row r="3870" spans="1:11" x14ac:dyDescent="0.25">
      <c r="A3870" s="119" t="s">
        <v>1524</v>
      </c>
      <c r="B3870" s="119" t="s">
        <v>1525</v>
      </c>
      <c r="C3870" s="119" t="s">
        <v>233</v>
      </c>
      <c r="D3870" s="119" t="s">
        <v>1234</v>
      </c>
      <c r="E3870" s="119" t="s">
        <v>1074</v>
      </c>
      <c r="F3870" s="119"/>
      <c r="G3870" s="119"/>
      <c r="H3870" s="119"/>
      <c r="I3870" s="119" t="s">
        <v>194</v>
      </c>
      <c r="J3870" s="119">
        <v>2015</v>
      </c>
      <c r="K3870" s="120" t="s">
        <v>1417</v>
      </c>
    </row>
    <row r="3871" spans="1:11" x14ac:dyDescent="0.25">
      <c r="A3871" s="119" t="s">
        <v>1524</v>
      </c>
      <c r="B3871" s="119" t="s">
        <v>1525</v>
      </c>
      <c r="C3871" s="119" t="s">
        <v>233</v>
      </c>
      <c r="D3871" s="119" t="s">
        <v>1234</v>
      </c>
      <c r="E3871" s="119" t="s">
        <v>1074</v>
      </c>
      <c r="F3871" s="119"/>
      <c r="G3871" s="119"/>
      <c r="H3871" s="119"/>
      <c r="I3871" s="119" t="s">
        <v>194</v>
      </c>
      <c r="J3871" s="119">
        <v>2020</v>
      </c>
      <c r="K3871" s="120">
        <v>25</v>
      </c>
    </row>
    <row r="3872" spans="1:11" x14ac:dyDescent="0.25">
      <c r="A3872" s="119" t="s">
        <v>1524</v>
      </c>
      <c r="B3872" s="119" t="s">
        <v>1525</v>
      </c>
      <c r="C3872" s="119" t="s">
        <v>233</v>
      </c>
      <c r="D3872" s="119" t="s">
        <v>1234</v>
      </c>
      <c r="E3872" s="119" t="s">
        <v>1074</v>
      </c>
      <c r="F3872" s="119"/>
      <c r="G3872" s="119"/>
      <c r="H3872" s="119"/>
      <c r="I3872" s="119" t="s">
        <v>194</v>
      </c>
      <c r="J3872" s="119">
        <v>2030</v>
      </c>
      <c r="K3872" s="120">
        <v>25</v>
      </c>
    </row>
    <row r="3873" spans="1:11" x14ac:dyDescent="0.25">
      <c r="A3873" s="119" t="s">
        <v>1524</v>
      </c>
      <c r="B3873" s="119" t="s">
        <v>1525</v>
      </c>
      <c r="C3873" s="119" t="s">
        <v>233</v>
      </c>
      <c r="D3873" s="119" t="s">
        <v>1234</v>
      </c>
      <c r="E3873" s="119" t="s">
        <v>1074</v>
      </c>
      <c r="F3873" s="119"/>
      <c r="G3873" s="119"/>
      <c r="H3873" s="119"/>
      <c r="I3873" s="119" t="s">
        <v>194</v>
      </c>
      <c r="J3873" s="119">
        <v>2040</v>
      </c>
      <c r="K3873" s="120">
        <v>25</v>
      </c>
    </row>
    <row r="3874" spans="1:11" x14ac:dyDescent="0.25">
      <c r="A3874" s="119" t="s">
        <v>1524</v>
      </c>
      <c r="B3874" s="119" t="s">
        <v>1525</v>
      </c>
      <c r="C3874" s="119" t="s">
        <v>233</v>
      </c>
      <c r="D3874" s="119" t="s">
        <v>1234</v>
      </c>
      <c r="E3874" s="119" t="s">
        <v>1074</v>
      </c>
      <c r="F3874" s="119"/>
      <c r="G3874" s="119"/>
      <c r="H3874" s="119"/>
      <c r="I3874" s="119" t="s">
        <v>194</v>
      </c>
      <c r="J3874" s="119">
        <v>2050</v>
      </c>
      <c r="K3874" s="120">
        <v>25</v>
      </c>
    </row>
    <row r="3875" spans="1:11" x14ac:dyDescent="0.25">
      <c r="A3875" s="119" t="s">
        <v>1524</v>
      </c>
      <c r="B3875" s="119" t="s">
        <v>1525</v>
      </c>
      <c r="C3875" s="119" t="s">
        <v>233</v>
      </c>
      <c r="D3875" s="119" t="s">
        <v>1532</v>
      </c>
      <c r="E3875" s="119" t="s">
        <v>1533</v>
      </c>
      <c r="F3875" s="119"/>
      <c r="G3875" s="119" t="s">
        <v>1396</v>
      </c>
      <c r="H3875" s="119">
        <v>5</v>
      </c>
      <c r="I3875" s="119" t="s">
        <v>987</v>
      </c>
      <c r="J3875" s="119">
        <v>2020</v>
      </c>
      <c r="K3875" s="120">
        <v>0.75</v>
      </c>
    </row>
    <row r="3876" spans="1:11" x14ac:dyDescent="0.25">
      <c r="A3876" s="119" t="s">
        <v>1524</v>
      </c>
      <c r="B3876" s="119" t="s">
        <v>1525</v>
      </c>
      <c r="C3876" s="119" t="s">
        <v>233</v>
      </c>
      <c r="D3876" s="119" t="s">
        <v>1532</v>
      </c>
      <c r="E3876" s="119" t="s">
        <v>1533</v>
      </c>
      <c r="F3876" s="119"/>
      <c r="G3876" s="119" t="s">
        <v>1396</v>
      </c>
      <c r="H3876" s="119">
        <v>5</v>
      </c>
      <c r="I3876" s="119" t="s">
        <v>987</v>
      </c>
      <c r="J3876" s="119">
        <v>2050</v>
      </c>
      <c r="K3876" s="120">
        <v>0.75</v>
      </c>
    </row>
    <row r="3877" spans="1:11" x14ac:dyDescent="0.25">
      <c r="A3877" s="119" t="s">
        <v>1524</v>
      </c>
      <c r="B3877" s="119" t="s">
        <v>1525</v>
      </c>
      <c r="C3877" s="119" t="s">
        <v>233</v>
      </c>
      <c r="D3877" s="119" t="s">
        <v>1532</v>
      </c>
      <c r="E3877" s="119" t="s">
        <v>1533</v>
      </c>
      <c r="F3877" s="119"/>
      <c r="G3877" s="119" t="s">
        <v>1396</v>
      </c>
      <c r="H3877" s="119">
        <v>5</v>
      </c>
      <c r="I3877" s="119" t="s">
        <v>988</v>
      </c>
      <c r="J3877" s="119">
        <v>2020</v>
      </c>
      <c r="K3877" s="120">
        <v>1.25</v>
      </c>
    </row>
    <row r="3878" spans="1:11" x14ac:dyDescent="0.25">
      <c r="A3878" s="119" t="s">
        <v>1524</v>
      </c>
      <c r="B3878" s="119" t="s">
        <v>1525</v>
      </c>
      <c r="C3878" s="119" t="s">
        <v>233</v>
      </c>
      <c r="D3878" s="119" t="s">
        <v>1532</v>
      </c>
      <c r="E3878" s="119" t="s">
        <v>1533</v>
      </c>
      <c r="F3878" s="119"/>
      <c r="G3878" s="119" t="s">
        <v>1396</v>
      </c>
      <c r="H3878" s="119">
        <v>5</v>
      </c>
      <c r="I3878" s="119" t="s">
        <v>988</v>
      </c>
      <c r="J3878" s="119">
        <v>2050</v>
      </c>
      <c r="K3878" s="120">
        <v>1.25</v>
      </c>
    </row>
    <row r="3879" spans="1:11" x14ac:dyDescent="0.25">
      <c r="A3879" s="119" t="s">
        <v>1524</v>
      </c>
      <c r="B3879" s="119" t="s">
        <v>1525</v>
      </c>
      <c r="C3879" s="119" t="s">
        <v>233</v>
      </c>
      <c r="D3879" s="119" t="s">
        <v>1532</v>
      </c>
      <c r="E3879" s="119" t="s">
        <v>1533</v>
      </c>
      <c r="F3879" s="119"/>
      <c r="G3879" s="119" t="s">
        <v>1396</v>
      </c>
      <c r="H3879" s="119">
        <v>5</v>
      </c>
      <c r="I3879" s="119" t="s">
        <v>194</v>
      </c>
      <c r="J3879" s="119">
        <v>2015</v>
      </c>
      <c r="K3879" s="120" t="s">
        <v>1417</v>
      </c>
    </row>
    <row r="3880" spans="1:11" x14ac:dyDescent="0.25">
      <c r="A3880" s="119" t="s">
        <v>1524</v>
      </c>
      <c r="B3880" s="119" t="s">
        <v>1525</v>
      </c>
      <c r="C3880" s="119" t="s">
        <v>233</v>
      </c>
      <c r="D3880" s="119" t="s">
        <v>1532</v>
      </c>
      <c r="E3880" s="119" t="s">
        <v>1533</v>
      </c>
      <c r="F3880" s="119"/>
      <c r="G3880" s="119" t="s">
        <v>1396</v>
      </c>
      <c r="H3880" s="119">
        <v>5</v>
      </c>
      <c r="I3880" s="119" t="s">
        <v>194</v>
      </c>
      <c r="J3880" s="119">
        <v>2020</v>
      </c>
      <c r="K3880" s="120">
        <v>44</v>
      </c>
    </row>
    <row r="3881" spans="1:11" x14ac:dyDescent="0.25">
      <c r="A3881" s="119" t="s">
        <v>1524</v>
      </c>
      <c r="B3881" s="119" t="s">
        <v>1525</v>
      </c>
      <c r="C3881" s="119" t="s">
        <v>233</v>
      </c>
      <c r="D3881" s="119" t="s">
        <v>1532</v>
      </c>
      <c r="E3881" s="119" t="s">
        <v>1533</v>
      </c>
      <c r="F3881" s="119"/>
      <c r="G3881" s="119" t="s">
        <v>1396</v>
      </c>
      <c r="H3881" s="119">
        <v>5</v>
      </c>
      <c r="I3881" s="119" t="s">
        <v>194</v>
      </c>
      <c r="J3881" s="119">
        <v>2030</v>
      </c>
      <c r="K3881" s="120">
        <v>44</v>
      </c>
    </row>
    <row r="3882" spans="1:11" x14ac:dyDescent="0.25">
      <c r="A3882" s="119" t="s">
        <v>1524</v>
      </c>
      <c r="B3882" s="119" t="s">
        <v>1525</v>
      </c>
      <c r="C3882" s="119" t="s">
        <v>233</v>
      </c>
      <c r="D3882" s="119" t="s">
        <v>1532</v>
      </c>
      <c r="E3882" s="119" t="s">
        <v>1533</v>
      </c>
      <c r="F3882" s="119"/>
      <c r="G3882" s="119" t="s">
        <v>1396</v>
      </c>
      <c r="H3882" s="119">
        <v>5</v>
      </c>
      <c r="I3882" s="119" t="s">
        <v>194</v>
      </c>
      <c r="J3882" s="119">
        <v>2040</v>
      </c>
      <c r="K3882" s="120">
        <v>44</v>
      </c>
    </row>
    <row r="3883" spans="1:11" x14ac:dyDescent="0.25">
      <c r="A3883" s="119" t="s">
        <v>1524</v>
      </c>
      <c r="B3883" s="119" t="s">
        <v>1525</v>
      </c>
      <c r="C3883" s="119" t="s">
        <v>233</v>
      </c>
      <c r="D3883" s="119" t="s">
        <v>1532</v>
      </c>
      <c r="E3883" s="119" t="s">
        <v>1533</v>
      </c>
      <c r="F3883" s="119"/>
      <c r="G3883" s="119" t="s">
        <v>1396</v>
      </c>
      <c r="H3883" s="119">
        <v>5</v>
      </c>
      <c r="I3883" s="119" t="s">
        <v>194</v>
      </c>
      <c r="J3883" s="119">
        <v>2050</v>
      </c>
      <c r="K3883" s="120">
        <v>44</v>
      </c>
    </row>
    <row r="3884" spans="1:11" x14ac:dyDescent="0.25">
      <c r="A3884" s="119" t="s">
        <v>1524</v>
      </c>
      <c r="B3884" s="119" t="s">
        <v>1525</v>
      </c>
      <c r="C3884" s="119" t="s">
        <v>233</v>
      </c>
      <c r="D3884" s="119" t="s">
        <v>1534</v>
      </c>
      <c r="E3884" s="119" t="s">
        <v>1535</v>
      </c>
      <c r="F3884" s="119"/>
      <c r="G3884" s="119" t="s">
        <v>1536</v>
      </c>
      <c r="H3884" s="119" t="s">
        <v>1517</v>
      </c>
      <c r="I3884" s="119" t="s">
        <v>987</v>
      </c>
      <c r="J3884" s="119">
        <v>2020</v>
      </c>
      <c r="K3884" s="120">
        <v>0.75</v>
      </c>
    </row>
    <row r="3885" spans="1:11" x14ac:dyDescent="0.25">
      <c r="A3885" s="119" t="s">
        <v>1524</v>
      </c>
      <c r="B3885" s="119" t="s">
        <v>1525</v>
      </c>
      <c r="C3885" s="119" t="s">
        <v>233</v>
      </c>
      <c r="D3885" s="119" t="s">
        <v>1534</v>
      </c>
      <c r="E3885" s="119" t="s">
        <v>1535</v>
      </c>
      <c r="F3885" s="119"/>
      <c r="G3885" s="119" t="s">
        <v>1536</v>
      </c>
      <c r="H3885" s="119" t="s">
        <v>1517</v>
      </c>
      <c r="I3885" s="119" t="s">
        <v>987</v>
      </c>
      <c r="J3885" s="119">
        <v>2050</v>
      </c>
      <c r="K3885" s="120">
        <v>0.75</v>
      </c>
    </row>
    <row r="3886" spans="1:11" x14ac:dyDescent="0.25">
      <c r="A3886" s="119" t="s">
        <v>1524</v>
      </c>
      <c r="B3886" s="119" t="s">
        <v>1525</v>
      </c>
      <c r="C3886" s="119" t="s">
        <v>233</v>
      </c>
      <c r="D3886" s="119" t="s">
        <v>1534</v>
      </c>
      <c r="E3886" s="119" t="s">
        <v>1535</v>
      </c>
      <c r="F3886" s="119"/>
      <c r="G3886" s="119" t="s">
        <v>1536</v>
      </c>
      <c r="H3886" s="119" t="s">
        <v>1517</v>
      </c>
      <c r="I3886" s="119" t="s">
        <v>988</v>
      </c>
      <c r="J3886" s="119">
        <v>2020</v>
      </c>
      <c r="K3886" s="120">
        <v>1.25</v>
      </c>
    </row>
    <row r="3887" spans="1:11" x14ac:dyDescent="0.25">
      <c r="A3887" s="119" t="s">
        <v>1524</v>
      </c>
      <c r="B3887" s="119" t="s">
        <v>1525</v>
      </c>
      <c r="C3887" s="119" t="s">
        <v>233</v>
      </c>
      <c r="D3887" s="119" t="s">
        <v>1534</v>
      </c>
      <c r="E3887" s="119" t="s">
        <v>1535</v>
      </c>
      <c r="F3887" s="119"/>
      <c r="G3887" s="119" t="s">
        <v>1536</v>
      </c>
      <c r="H3887" s="119" t="s">
        <v>1517</v>
      </c>
      <c r="I3887" s="119" t="s">
        <v>988</v>
      </c>
      <c r="J3887" s="119">
        <v>2050</v>
      </c>
      <c r="K3887" s="120">
        <v>1.25</v>
      </c>
    </row>
    <row r="3888" spans="1:11" x14ac:dyDescent="0.25">
      <c r="A3888" s="119" t="s">
        <v>1524</v>
      </c>
      <c r="B3888" s="119" t="s">
        <v>1525</v>
      </c>
      <c r="C3888" s="119" t="s">
        <v>233</v>
      </c>
      <c r="D3888" s="119" t="s">
        <v>1534</v>
      </c>
      <c r="E3888" s="119" t="s">
        <v>1535</v>
      </c>
      <c r="F3888" s="119"/>
      <c r="G3888" s="119" t="s">
        <v>1536</v>
      </c>
      <c r="H3888" s="119" t="s">
        <v>1517</v>
      </c>
      <c r="I3888" s="119" t="s">
        <v>194</v>
      </c>
      <c r="J3888" s="119">
        <v>2015</v>
      </c>
      <c r="K3888" s="120" t="s">
        <v>1417</v>
      </c>
    </row>
    <row r="3889" spans="1:11" x14ac:dyDescent="0.25">
      <c r="A3889" s="119" t="s">
        <v>1524</v>
      </c>
      <c r="B3889" s="119" t="s">
        <v>1525</v>
      </c>
      <c r="C3889" s="119" t="s">
        <v>233</v>
      </c>
      <c r="D3889" s="119" t="s">
        <v>1534</v>
      </c>
      <c r="E3889" s="119" t="s">
        <v>1535</v>
      </c>
      <c r="F3889" s="119"/>
      <c r="G3889" s="119" t="s">
        <v>1536</v>
      </c>
      <c r="H3889" s="119" t="s">
        <v>1517</v>
      </c>
      <c r="I3889" s="119" t="s">
        <v>194</v>
      </c>
      <c r="J3889" s="119">
        <v>2020</v>
      </c>
      <c r="K3889" s="120">
        <v>2.1800000000000002</v>
      </c>
    </row>
    <row r="3890" spans="1:11" x14ac:dyDescent="0.25">
      <c r="A3890" s="119" t="s">
        <v>1524</v>
      </c>
      <c r="B3890" s="119" t="s">
        <v>1525</v>
      </c>
      <c r="C3890" s="119" t="s">
        <v>233</v>
      </c>
      <c r="D3890" s="119" t="s">
        <v>1534</v>
      </c>
      <c r="E3890" s="119" t="s">
        <v>1535</v>
      </c>
      <c r="F3890" s="119"/>
      <c r="G3890" s="119" t="s">
        <v>1536</v>
      </c>
      <c r="H3890" s="119" t="s">
        <v>1517</v>
      </c>
      <c r="I3890" s="119" t="s">
        <v>194</v>
      </c>
      <c r="J3890" s="119">
        <v>2030</v>
      </c>
      <c r="K3890" s="120">
        <v>1.23</v>
      </c>
    </row>
    <row r="3891" spans="1:11" x14ac:dyDescent="0.25">
      <c r="A3891" s="119" t="s">
        <v>1524</v>
      </c>
      <c r="B3891" s="119" t="s">
        <v>1525</v>
      </c>
      <c r="C3891" s="119" t="s">
        <v>233</v>
      </c>
      <c r="D3891" s="119" t="s">
        <v>1534</v>
      </c>
      <c r="E3891" s="119" t="s">
        <v>1535</v>
      </c>
      <c r="F3891" s="119"/>
      <c r="G3891" s="119" t="s">
        <v>1536</v>
      </c>
      <c r="H3891" s="119" t="s">
        <v>1517</v>
      </c>
      <c r="I3891" s="119" t="s">
        <v>194</v>
      </c>
      <c r="J3891" s="119">
        <v>2040</v>
      </c>
      <c r="K3891" s="120">
        <v>0.9</v>
      </c>
    </row>
    <row r="3892" spans="1:11" x14ac:dyDescent="0.25">
      <c r="A3892" s="119" t="s">
        <v>1524</v>
      </c>
      <c r="B3892" s="119" t="s">
        <v>1525</v>
      </c>
      <c r="C3892" s="119" t="s">
        <v>233</v>
      </c>
      <c r="D3892" s="119" t="s">
        <v>1534</v>
      </c>
      <c r="E3892" s="119" t="s">
        <v>1535</v>
      </c>
      <c r="F3892" s="119"/>
      <c r="G3892" s="119" t="s">
        <v>1536</v>
      </c>
      <c r="H3892" s="119" t="s">
        <v>1517</v>
      </c>
      <c r="I3892" s="119" t="s">
        <v>194</v>
      </c>
      <c r="J3892" s="119">
        <v>2050</v>
      </c>
      <c r="K3892" s="120">
        <v>0.73</v>
      </c>
    </row>
    <row r="3893" spans="1:11" x14ac:dyDescent="0.25">
      <c r="A3893" s="119" t="s">
        <v>1524</v>
      </c>
      <c r="B3893" s="119" t="s">
        <v>1525</v>
      </c>
      <c r="C3893" s="119" t="s">
        <v>233</v>
      </c>
      <c r="D3893" s="119" t="s">
        <v>1537</v>
      </c>
      <c r="E3893" s="119" t="s">
        <v>1519</v>
      </c>
      <c r="F3893" s="119"/>
      <c r="G3893" s="119"/>
      <c r="H3893" s="119"/>
      <c r="I3893" s="119" t="s">
        <v>194</v>
      </c>
      <c r="J3893" s="119">
        <v>2015</v>
      </c>
      <c r="K3893" s="120" t="s">
        <v>1417</v>
      </c>
    </row>
    <row r="3894" spans="1:11" x14ac:dyDescent="0.25">
      <c r="A3894" s="119" t="s">
        <v>1524</v>
      </c>
      <c r="B3894" s="119" t="s">
        <v>1525</v>
      </c>
      <c r="C3894" s="119" t="s">
        <v>233</v>
      </c>
      <c r="D3894" s="119" t="s">
        <v>1537</v>
      </c>
      <c r="E3894" s="119" t="s">
        <v>1519</v>
      </c>
      <c r="F3894" s="119"/>
      <c r="G3894" s="119"/>
      <c r="H3894" s="119"/>
      <c r="I3894" s="119" t="s">
        <v>194</v>
      </c>
      <c r="J3894" s="119">
        <v>2020</v>
      </c>
      <c r="K3894" s="120">
        <v>0</v>
      </c>
    </row>
    <row r="3895" spans="1:11" x14ac:dyDescent="0.25">
      <c r="A3895" s="119" t="s">
        <v>1524</v>
      </c>
      <c r="B3895" s="119" t="s">
        <v>1525</v>
      </c>
      <c r="C3895" s="119" t="s">
        <v>233</v>
      </c>
      <c r="D3895" s="119" t="s">
        <v>1537</v>
      </c>
      <c r="E3895" s="119" t="s">
        <v>1519</v>
      </c>
      <c r="F3895" s="119"/>
      <c r="G3895" s="119"/>
      <c r="H3895" s="119"/>
      <c r="I3895" s="119" t="s">
        <v>194</v>
      </c>
      <c r="J3895" s="119">
        <v>2030</v>
      </c>
      <c r="K3895" s="120">
        <v>0</v>
      </c>
    </row>
    <row r="3896" spans="1:11" x14ac:dyDescent="0.25">
      <c r="A3896" s="119" t="s">
        <v>1524</v>
      </c>
      <c r="B3896" s="119" t="s">
        <v>1525</v>
      </c>
      <c r="C3896" s="119" t="s">
        <v>233</v>
      </c>
      <c r="D3896" s="119" t="s">
        <v>1537</v>
      </c>
      <c r="E3896" s="119" t="s">
        <v>1519</v>
      </c>
      <c r="F3896" s="119"/>
      <c r="G3896" s="119"/>
      <c r="H3896" s="119"/>
      <c r="I3896" s="119" t="s">
        <v>194</v>
      </c>
      <c r="J3896" s="119">
        <v>2040</v>
      </c>
      <c r="K3896" s="120">
        <v>0</v>
      </c>
    </row>
    <row r="3897" spans="1:11" x14ac:dyDescent="0.25">
      <c r="A3897" s="119" t="s">
        <v>1524</v>
      </c>
      <c r="B3897" s="119" t="s">
        <v>1525</v>
      </c>
      <c r="C3897" s="119" t="s">
        <v>233</v>
      </c>
      <c r="D3897" s="119" t="s">
        <v>1537</v>
      </c>
      <c r="E3897" s="119" t="s">
        <v>1519</v>
      </c>
      <c r="F3897" s="119"/>
      <c r="G3897" s="119"/>
      <c r="H3897" s="119"/>
      <c r="I3897" s="119" t="s">
        <v>194</v>
      </c>
      <c r="J3897" s="119">
        <v>2050</v>
      </c>
      <c r="K3897" s="120">
        <v>0</v>
      </c>
    </row>
    <row r="3898" spans="1:11" x14ac:dyDescent="0.25">
      <c r="A3898" s="119" t="s">
        <v>1524</v>
      </c>
      <c r="B3898" s="119" t="s">
        <v>1525</v>
      </c>
      <c r="C3898" s="119" t="s">
        <v>233</v>
      </c>
      <c r="D3898" s="119" t="s">
        <v>1538</v>
      </c>
      <c r="E3898" s="119" t="s">
        <v>1338</v>
      </c>
      <c r="F3898" s="119"/>
      <c r="G3898" s="119" t="s">
        <v>1396</v>
      </c>
      <c r="H3898" s="119">
        <v>5</v>
      </c>
      <c r="I3898" s="119" t="s">
        <v>987</v>
      </c>
      <c r="J3898" s="119">
        <v>2020</v>
      </c>
      <c r="K3898" s="120">
        <v>0.75</v>
      </c>
    </row>
    <row r="3899" spans="1:11" x14ac:dyDescent="0.25">
      <c r="A3899" s="119" t="s">
        <v>1524</v>
      </c>
      <c r="B3899" s="119" t="s">
        <v>1525</v>
      </c>
      <c r="C3899" s="119" t="s">
        <v>233</v>
      </c>
      <c r="D3899" s="119" t="s">
        <v>1538</v>
      </c>
      <c r="E3899" s="119" t="s">
        <v>1338</v>
      </c>
      <c r="F3899" s="119"/>
      <c r="G3899" s="119" t="s">
        <v>1396</v>
      </c>
      <c r="H3899" s="119">
        <v>5</v>
      </c>
      <c r="I3899" s="119" t="s">
        <v>987</v>
      </c>
      <c r="J3899" s="119">
        <v>2050</v>
      </c>
      <c r="K3899" s="120">
        <v>0.75</v>
      </c>
    </row>
    <row r="3900" spans="1:11" x14ac:dyDescent="0.25">
      <c r="A3900" s="119" t="s">
        <v>1524</v>
      </c>
      <c r="B3900" s="119" t="s">
        <v>1525</v>
      </c>
      <c r="C3900" s="119" t="s">
        <v>233</v>
      </c>
      <c r="D3900" s="119" t="s">
        <v>1538</v>
      </c>
      <c r="E3900" s="119" t="s">
        <v>1338</v>
      </c>
      <c r="F3900" s="119"/>
      <c r="G3900" s="119" t="s">
        <v>1396</v>
      </c>
      <c r="H3900" s="119">
        <v>5</v>
      </c>
      <c r="I3900" s="119" t="s">
        <v>988</v>
      </c>
      <c r="J3900" s="119">
        <v>2020</v>
      </c>
      <c r="K3900" s="120">
        <v>1.25</v>
      </c>
    </row>
    <row r="3901" spans="1:11" x14ac:dyDescent="0.25">
      <c r="A3901" s="119" t="s">
        <v>1524</v>
      </c>
      <c r="B3901" s="119" t="s">
        <v>1525</v>
      </c>
      <c r="C3901" s="119" t="s">
        <v>233</v>
      </c>
      <c r="D3901" s="119" t="s">
        <v>1538</v>
      </c>
      <c r="E3901" s="119" t="s">
        <v>1338</v>
      </c>
      <c r="F3901" s="119"/>
      <c r="G3901" s="119" t="s">
        <v>1396</v>
      </c>
      <c r="H3901" s="119">
        <v>5</v>
      </c>
      <c r="I3901" s="119" t="s">
        <v>988</v>
      </c>
      <c r="J3901" s="119">
        <v>2050</v>
      </c>
      <c r="K3901" s="120">
        <v>1.25</v>
      </c>
    </row>
    <row r="3902" spans="1:11" x14ac:dyDescent="0.25">
      <c r="A3902" s="119" t="s">
        <v>1524</v>
      </c>
      <c r="B3902" s="119" t="s">
        <v>1525</v>
      </c>
      <c r="C3902" s="119" t="s">
        <v>233</v>
      </c>
      <c r="D3902" s="119" t="s">
        <v>1538</v>
      </c>
      <c r="E3902" s="119" t="s">
        <v>1338</v>
      </c>
      <c r="F3902" s="119"/>
      <c r="G3902" s="119" t="s">
        <v>1396</v>
      </c>
      <c r="H3902" s="119">
        <v>5</v>
      </c>
      <c r="I3902" s="119" t="s">
        <v>194</v>
      </c>
      <c r="J3902" s="119">
        <v>2015</v>
      </c>
      <c r="K3902" s="120" t="s">
        <v>1417</v>
      </c>
    </row>
    <row r="3903" spans="1:11" x14ac:dyDescent="0.25">
      <c r="A3903" s="119" t="s">
        <v>1524</v>
      </c>
      <c r="B3903" s="119" t="s">
        <v>1525</v>
      </c>
      <c r="C3903" s="119" t="s">
        <v>233</v>
      </c>
      <c r="D3903" s="119" t="s">
        <v>1538</v>
      </c>
      <c r="E3903" s="119" t="s">
        <v>1338</v>
      </c>
      <c r="F3903" s="119"/>
      <c r="G3903" s="119" t="s">
        <v>1396</v>
      </c>
      <c r="H3903" s="119">
        <v>5</v>
      </c>
      <c r="I3903" s="119" t="s">
        <v>194</v>
      </c>
      <c r="J3903" s="119">
        <v>2020</v>
      </c>
      <c r="K3903" s="120">
        <v>0.02</v>
      </c>
    </row>
    <row r="3904" spans="1:11" x14ac:dyDescent="0.25">
      <c r="A3904" s="119" t="s">
        <v>1524</v>
      </c>
      <c r="B3904" s="119" t="s">
        <v>1525</v>
      </c>
      <c r="C3904" s="119" t="s">
        <v>233</v>
      </c>
      <c r="D3904" s="119" t="s">
        <v>1538</v>
      </c>
      <c r="E3904" s="119" t="s">
        <v>1338</v>
      </c>
      <c r="F3904" s="119"/>
      <c r="G3904" s="119" t="s">
        <v>1396</v>
      </c>
      <c r="H3904" s="119">
        <v>5</v>
      </c>
      <c r="I3904" s="119" t="s">
        <v>194</v>
      </c>
      <c r="J3904" s="119">
        <v>2030</v>
      </c>
      <c r="K3904" s="120">
        <v>0.02</v>
      </c>
    </row>
    <row r="3905" spans="1:11" x14ac:dyDescent="0.25">
      <c r="A3905" s="119" t="s">
        <v>1524</v>
      </c>
      <c r="B3905" s="119" t="s">
        <v>1525</v>
      </c>
      <c r="C3905" s="119" t="s">
        <v>233</v>
      </c>
      <c r="D3905" s="119" t="s">
        <v>1538</v>
      </c>
      <c r="E3905" s="119" t="s">
        <v>1338</v>
      </c>
      <c r="F3905" s="119"/>
      <c r="G3905" s="119" t="s">
        <v>1396</v>
      </c>
      <c r="H3905" s="119">
        <v>5</v>
      </c>
      <c r="I3905" s="119" t="s">
        <v>194</v>
      </c>
      <c r="J3905" s="119">
        <v>2040</v>
      </c>
      <c r="K3905" s="120">
        <v>0.02</v>
      </c>
    </row>
    <row r="3906" spans="1:11" x14ac:dyDescent="0.25">
      <c r="A3906" s="119" t="s">
        <v>1524</v>
      </c>
      <c r="B3906" s="119" t="s">
        <v>1525</v>
      </c>
      <c r="C3906" s="119" t="s">
        <v>233</v>
      </c>
      <c r="D3906" s="119" t="s">
        <v>1538</v>
      </c>
      <c r="E3906" s="119" t="s">
        <v>1338</v>
      </c>
      <c r="F3906" s="119"/>
      <c r="G3906" s="119" t="s">
        <v>1396</v>
      </c>
      <c r="H3906" s="119">
        <v>5</v>
      </c>
      <c r="I3906" s="119" t="s">
        <v>194</v>
      </c>
      <c r="J3906" s="119">
        <v>2050</v>
      </c>
      <c r="K3906" s="120">
        <v>0.02</v>
      </c>
    </row>
    <row r="3907" spans="1:11" x14ac:dyDescent="0.25">
      <c r="A3907" s="119" t="s">
        <v>1524</v>
      </c>
      <c r="B3907" s="119" t="s">
        <v>1525</v>
      </c>
      <c r="C3907" s="119" t="s">
        <v>1245</v>
      </c>
      <c r="D3907" s="119" t="s">
        <v>1247</v>
      </c>
      <c r="E3907" s="119" t="s">
        <v>1248</v>
      </c>
      <c r="F3907" s="119"/>
      <c r="G3907" s="119"/>
      <c r="H3907" s="119"/>
      <c r="I3907" s="119" t="s">
        <v>194</v>
      </c>
      <c r="J3907" s="119">
        <v>2020</v>
      </c>
      <c r="K3907" s="120">
        <v>0.83</v>
      </c>
    </row>
    <row r="3908" spans="1:11" x14ac:dyDescent="0.25">
      <c r="A3908" s="119" t="s">
        <v>1524</v>
      </c>
      <c r="B3908" s="119" t="s">
        <v>1525</v>
      </c>
      <c r="C3908" s="119" t="s">
        <v>1245</v>
      </c>
      <c r="D3908" s="119" t="s">
        <v>1247</v>
      </c>
      <c r="E3908" s="119" t="s">
        <v>1248</v>
      </c>
      <c r="F3908" s="119"/>
      <c r="G3908" s="119"/>
      <c r="H3908" s="119"/>
      <c r="I3908" s="119" t="s">
        <v>194</v>
      </c>
      <c r="J3908" s="119">
        <v>2030</v>
      </c>
      <c r="K3908" s="120">
        <v>0.83</v>
      </c>
    </row>
    <row r="3909" spans="1:11" x14ac:dyDescent="0.25">
      <c r="A3909" s="119" t="s">
        <v>1524</v>
      </c>
      <c r="B3909" s="119" t="s">
        <v>1525</v>
      </c>
      <c r="C3909" s="119" t="s">
        <v>1245</v>
      </c>
      <c r="D3909" s="119" t="s">
        <v>1247</v>
      </c>
      <c r="E3909" s="119" t="s">
        <v>1248</v>
      </c>
      <c r="F3909" s="119"/>
      <c r="G3909" s="119"/>
      <c r="H3909" s="119"/>
      <c r="I3909" s="119" t="s">
        <v>194</v>
      </c>
      <c r="J3909" s="119">
        <v>2040</v>
      </c>
      <c r="K3909" s="120">
        <v>0.83</v>
      </c>
    </row>
    <row r="3910" spans="1:11" x14ac:dyDescent="0.25">
      <c r="A3910" s="119" t="s">
        <v>1524</v>
      </c>
      <c r="B3910" s="119" t="s">
        <v>1525</v>
      </c>
      <c r="C3910" s="119" t="s">
        <v>1245</v>
      </c>
      <c r="D3910" s="119" t="s">
        <v>1247</v>
      </c>
      <c r="E3910" s="119" t="s">
        <v>1248</v>
      </c>
      <c r="F3910" s="119"/>
      <c r="G3910" s="119"/>
      <c r="H3910" s="119"/>
      <c r="I3910" s="119" t="s">
        <v>194</v>
      </c>
      <c r="J3910" s="119">
        <v>2050</v>
      </c>
      <c r="K3910" s="120">
        <v>0.83</v>
      </c>
    </row>
    <row r="3911" spans="1:11" x14ac:dyDescent="0.25">
      <c r="A3911" s="119" t="s">
        <v>1524</v>
      </c>
      <c r="B3911" s="119" t="s">
        <v>1525</v>
      </c>
      <c r="C3911" s="119" t="s">
        <v>1245</v>
      </c>
      <c r="D3911" s="119" t="s">
        <v>1374</v>
      </c>
      <c r="E3911" s="119" t="s">
        <v>1082</v>
      </c>
      <c r="F3911" s="119"/>
      <c r="G3911" s="119"/>
      <c r="H3911" s="119"/>
      <c r="I3911" s="119" t="s">
        <v>194</v>
      </c>
      <c r="J3911" s="119">
        <v>2020</v>
      </c>
      <c r="K3911" s="120">
        <v>43</v>
      </c>
    </row>
    <row r="3912" spans="1:11" x14ac:dyDescent="0.25">
      <c r="A3912" s="119" t="s">
        <v>1524</v>
      </c>
      <c r="B3912" s="119" t="s">
        <v>1525</v>
      </c>
      <c r="C3912" s="119" t="s">
        <v>1245</v>
      </c>
      <c r="D3912" s="119" t="s">
        <v>1374</v>
      </c>
      <c r="E3912" s="119" t="s">
        <v>1082</v>
      </c>
      <c r="F3912" s="119"/>
      <c r="G3912" s="119"/>
      <c r="H3912" s="119"/>
      <c r="I3912" s="119" t="s">
        <v>194</v>
      </c>
      <c r="J3912" s="119">
        <v>2030</v>
      </c>
      <c r="K3912" s="120">
        <v>43</v>
      </c>
    </row>
    <row r="3913" spans="1:11" x14ac:dyDescent="0.25">
      <c r="A3913" s="119" t="s">
        <v>1524</v>
      </c>
      <c r="B3913" s="119" t="s">
        <v>1525</v>
      </c>
      <c r="C3913" s="119" t="s">
        <v>1245</v>
      </c>
      <c r="D3913" s="119" t="s">
        <v>1374</v>
      </c>
      <c r="E3913" s="119" t="s">
        <v>1082</v>
      </c>
      <c r="F3913" s="119"/>
      <c r="G3913" s="119"/>
      <c r="H3913" s="119"/>
      <c r="I3913" s="119" t="s">
        <v>194</v>
      </c>
      <c r="J3913" s="119">
        <v>2040</v>
      </c>
      <c r="K3913" s="120">
        <v>43</v>
      </c>
    </row>
    <row r="3914" spans="1:11" x14ac:dyDescent="0.25">
      <c r="A3914" s="119" t="s">
        <v>1524</v>
      </c>
      <c r="B3914" s="119" t="s">
        <v>1525</v>
      </c>
      <c r="C3914" s="119" t="s">
        <v>1245</v>
      </c>
      <c r="D3914" s="119" t="s">
        <v>1374</v>
      </c>
      <c r="E3914" s="119" t="s">
        <v>1082</v>
      </c>
      <c r="F3914" s="119"/>
      <c r="G3914" s="119"/>
      <c r="H3914" s="119"/>
      <c r="I3914" s="119" t="s">
        <v>194</v>
      </c>
      <c r="J3914" s="119">
        <v>2050</v>
      </c>
      <c r="K3914" s="120">
        <v>43</v>
      </c>
    </row>
    <row r="3915" spans="1:11" x14ac:dyDescent="0.25">
      <c r="A3915" s="119" t="s">
        <v>1539</v>
      </c>
      <c r="B3915" s="119" t="s">
        <v>1540</v>
      </c>
      <c r="C3915" s="119" t="s">
        <v>195</v>
      </c>
      <c r="D3915" s="119" t="s">
        <v>1541</v>
      </c>
      <c r="E3915" s="119" t="s">
        <v>1542</v>
      </c>
      <c r="F3915" s="119"/>
      <c r="G3915" s="119" t="s">
        <v>1543</v>
      </c>
      <c r="H3915" s="119"/>
      <c r="I3915" s="119" t="s">
        <v>987</v>
      </c>
      <c r="J3915" s="119">
        <v>2020</v>
      </c>
      <c r="K3915" s="120">
        <v>1</v>
      </c>
    </row>
    <row r="3916" spans="1:11" x14ac:dyDescent="0.25">
      <c r="A3916" s="119" t="s">
        <v>1539</v>
      </c>
      <c r="B3916" s="119" t="s">
        <v>1540</v>
      </c>
      <c r="C3916" s="119" t="s">
        <v>195</v>
      </c>
      <c r="D3916" s="119" t="s">
        <v>1541</v>
      </c>
      <c r="E3916" s="119" t="s">
        <v>1542</v>
      </c>
      <c r="F3916" s="119"/>
      <c r="G3916" s="119" t="s">
        <v>1543</v>
      </c>
      <c r="H3916" s="119"/>
      <c r="I3916" s="119" t="s">
        <v>987</v>
      </c>
      <c r="J3916" s="119">
        <v>2050</v>
      </c>
      <c r="K3916" s="120">
        <v>1</v>
      </c>
    </row>
    <row r="3917" spans="1:11" x14ac:dyDescent="0.25">
      <c r="A3917" s="119" t="s">
        <v>1539</v>
      </c>
      <c r="B3917" s="119" t="s">
        <v>1540</v>
      </c>
      <c r="C3917" s="119" t="s">
        <v>195</v>
      </c>
      <c r="D3917" s="119" t="s">
        <v>1541</v>
      </c>
      <c r="E3917" s="119" t="s">
        <v>1542</v>
      </c>
      <c r="F3917" s="119"/>
      <c r="G3917" s="119" t="s">
        <v>1543</v>
      </c>
      <c r="H3917" s="119"/>
      <c r="I3917" s="119" t="s">
        <v>988</v>
      </c>
      <c r="J3917" s="119">
        <v>2020</v>
      </c>
      <c r="K3917" s="120">
        <v>1.1000000000000001</v>
      </c>
    </row>
    <row r="3918" spans="1:11" x14ac:dyDescent="0.25">
      <c r="A3918" s="119" t="s">
        <v>1539</v>
      </c>
      <c r="B3918" s="119" t="s">
        <v>1540</v>
      </c>
      <c r="C3918" s="119" t="s">
        <v>195</v>
      </c>
      <c r="D3918" s="119" t="s">
        <v>1541</v>
      </c>
      <c r="E3918" s="119" t="s">
        <v>1542</v>
      </c>
      <c r="F3918" s="119"/>
      <c r="G3918" s="119" t="s">
        <v>1543</v>
      </c>
      <c r="H3918" s="119"/>
      <c r="I3918" s="119" t="s">
        <v>988</v>
      </c>
      <c r="J3918" s="119">
        <v>2050</v>
      </c>
      <c r="K3918" s="120">
        <v>1.1000000000000001</v>
      </c>
    </row>
    <row r="3919" spans="1:11" x14ac:dyDescent="0.25">
      <c r="A3919" s="119" t="s">
        <v>1539</v>
      </c>
      <c r="B3919" s="119" t="s">
        <v>1540</v>
      </c>
      <c r="C3919" s="119" t="s">
        <v>195</v>
      </c>
      <c r="D3919" s="119" t="s">
        <v>1541</v>
      </c>
      <c r="E3919" s="119" t="s">
        <v>1542</v>
      </c>
      <c r="F3919" s="119"/>
      <c r="G3919" s="119" t="s">
        <v>1543</v>
      </c>
      <c r="H3919" s="119"/>
      <c r="I3919" s="119" t="s">
        <v>194</v>
      </c>
      <c r="J3919" s="119">
        <v>2020</v>
      </c>
      <c r="K3919" s="120">
        <v>4.3</v>
      </c>
    </row>
    <row r="3920" spans="1:11" x14ac:dyDescent="0.25">
      <c r="A3920" s="119" t="s">
        <v>1539</v>
      </c>
      <c r="B3920" s="119" t="s">
        <v>1540</v>
      </c>
      <c r="C3920" s="119" t="s">
        <v>195</v>
      </c>
      <c r="D3920" s="119" t="s">
        <v>1541</v>
      </c>
      <c r="E3920" s="119" t="s">
        <v>1542</v>
      </c>
      <c r="F3920" s="119"/>
      <c r="G3920" s="119" t="s">
        <v>1543</v>
      </c>
      <c r="H3920" s="119"/>
      <c r="I3920" s="119" t="s">
        <v>194</v>
      </c>
      <c r="J3920" s="119">
        <v>2030</v>
      </c>
      <c r="K3920" s="120">
        <v>3.9</v>
      </c>
    </row>
    <row r="3921" spans="1:11" x14ac:dyDescent="0.25">
      <c r="A3921" s="119" t="s">
        <v>1539</v>
      </c>
      <c r="B3921" s="119" t="s">
        <v>1540</v>
      </c>
      <c r="C3921" s="119" t="s">
        <v>195</v>
      </c>
      <c r="D3921" s="119" t="s">
        <v>1541</v>
      </c>
      <c r="E3921" s="119" t="s">
        <v>1542</v>
      </c>
      <c r="F3921" s="119"/>
      <c r="G3921" s="119" t="s">
        <v>1543</v>
      </c>
      <c r="H3921" s="119"/>
      <c r="I3921" s="119" t="s">
        <v>194</v>
      </c>
      <c r="J3921" s="119">
        <v>2040</v>
      </c>
      <c r="K3921" s="120">
        <v>3.6</v>
      </c>
    </row>
    <row r="3922" spans="1:11" x14ac:dyDescent="0.25">
      <c r="A3922" s="119" t="s">
        <v>1539</v>
      </c>
      <c r="B3922" s="119" t="s">
        <v>1540</v>
      </c>
      <c r="C3922" s="119" t="s">
        <v>195</v>
      </c>
      <c r="D3922" s="119" t="s">
        <v>1541</v>
      </c>
      <c r="E3922" s="119" t="s">
        <v>1542</v>
      </c>
      <c r="F3922" s="119"/>
      <c r="G3922" s="119" t="s">
        <v>1543</v>
      </c>
      <c r="H3922" s="119"/>
      <c r="I3922" s="119" t="s">
        <v>194</v>
      </c>
      <c r="J3922" s="119">
        <v>2050</v>
      </c>
      <c r="K3922" s="120">
        <v>3.3</v>
      </c>
    </row>
    <row r="3923" spans="1:11" x14ac:dyDescent="0.25">
      <c r="A3923" s="119" t="s">
        <v>1539</v>
      </c>
      <c r="B3923" s="119" t="s">
        <v>1540</v>
      </c>
      <c r="C3923" s="119" t="s">
        <v>195</v>
      </c>
      <c r="D3923" s="119" t="s">
        <v>200</v>
      </c>
      <c r="E3923" s="119" t="s">
        <v>202</v>
      </c>
      <c r="F3923" s="119"/>
      <c r="G3923" s="119"/>
      <c r="H3923" s="119"/>
      <c r="I3923" s="119" t="s">
        <v>194</v>
      </c>
      <c r="J3923" s="119">
        <v>2020</v>
      </c>
      <c r="K3923" s="120">
        <v>2</v>
      </c>
    </row>
    <row r="3924" spans="1:11" x14ac:dyDescent="0.25">
      <c r="A3924" s="119" t="s">
        <v>1539</v>
      </c>
      <c r="B3924" s="119" t="s">
        <v>1540</v>
      </c>
      <c r="C3924" s="119" t="s">
        <v>195</v>
      </c>
      <c r="D3924" s="119" t="s">
        <v>1544</v>
      </c>
      <c r="E3924" s="119" t="s">
        <v>1222</v>
      </c>
      <c r="F3924" s="119"/>
      <c r="G3924" s="119" t="s">
        <v>392</v>
      </c>
      <c r="H3924" s="119"/>
      <c r="I3924" s="119" t="s">
        <v>987</v>
      </c>
      <c r="J3924" s="119">
        <v>2020</v>
      </c>
      <c r="K3924" s="120">
        <v>0.8</v>
      </c>
    </row>
    <row r="3925" spans="1:11" x14ac:dyDescent="0.25">
      <c r="A3925" s="119" t="s">
        <v>1539</v>
      </c>
      <c r="B3925" s="119" t="s">
        <v>1540</v>
      </c>
      <c r="C3925" s="119" t="s">
        <v>195</v>
      </c>
      <c r="D3925" s="119" t="s">
        <v>1544</v>
      </c>
      <c r="E3925" s="119" t="s">
        <v>1222</v>
      </c>
      <c r="F3925" s="119"/>
      <c r="G3925" s="119" t="s">
        <v>392</v>
      </c>
      <c r="H3925" s="119"/>
      <c r="I3925" s="119" t="s">
        <v>987</v>
      </c>
      <c r="J3925" s="119">
        <v>2050</v>
      </c>
      <c r="K3925" s="120">
        <v>0.8</v>
      </c>
    </row>
    <row r="3926" spans="1:11" x14ac:dyDescent="0.25">
      <c r="A3926" s="119" t="s">
        <v>1539</v>
      </c>
      <c r="B3926" s="119" t="s">
        <v>1540</v>
      </c>
      <c r="C3926" s="119" t="s">
        <v>195</v>
      </c>
      <c r="D3926" s="119" t="s">
        <v>1544</v>
      </c>
      <c r="E3926" s="119" t="s">
        <v>1222</v>
      </c>
      <c r="F3926" s="119"/>
      <c r="G3926" s="119" t="s">
        <v>392</v>
      </c>
      <c r="H3926" s="119"/>
      <c r="I3926" s="119" t="s">
        <v>988</v>
      </c>
      <c r="J3926" s="119">
        <v>2020</v>
      </c>
      <c r="K3926" s="120">
        <v>1.2</v>
      </c>
    </row>
    <row r="3927" spans="1:11" x14ac:dyDescent="0.25">
      <c r="A3927" s="119" t="s">
        <v>1539</v>
      </c>
      <c r="B3927" s="119" t="s">
        <v>1540</v>
      </c>
      <c r="C3927" s="119" t="s">
        <v>195</v>
      </c>
      <c r="D3927" s="119" t="s">
        <v>1544</v>
      </c>
      <c r="E3927" s="119" t="s">
        <v>1222</v>
      </c>
      <c r="F3927" s="119"/>
      <c r="G3927" s="119" t="s">
        <v>392</v>
      </c>
      <c r="H3927" s="119"/>
      <c r="I3927" s="119" t="s">
        <v>988</v>
      </c>
      <c r="J3927" s="119">
        <v>2050</v>
      </c>
      <c r="K3927" s="120">
        <v>1.2</v>
      </c>
    </row>
    <row r="3928" spans="1:11" x14ac:dyDescent="0.25">
      <c r="A3928" s="119" t="s">
        <v>1539</v>
      </c>
      <c r="B3928" s="119" t="s">
        <v>1540</v>
      </c>
      <c r="C3928" s="119" t="s">
        <v>195</v>
      </c>
      <c r="D3928" s="119" t="s">
        <v>1544</v>
      </c>
      <c r="E3928" s="119" t="s">
        <v>1222</v>
      </c>
      <c r="F3928" s="119"/>
      <c r="G3928" s="119" t="s">
        <v>392</v>
      </c>
      <c r="H3928" s="119"/>
      <c r="I3928" s="119" t="s">
        <v>194</v>
      </c>
      <c r="J3928" s="119">
        <v>2020</v>
      </c>
      <c r="K3928" s="120">
        <v>0.25</v>
      </c>
    </row>
    <row r="3929" spans="1:11" x14ac:dyDescent="0.25">
      <c r="A3929" s="119" t="s">
        <v>1539</v>
      </c>
      <c r="B3929" s="119" t="s">
        <v>1540</v>
      </c>
      <c r="C3929" s="119" t="s">
        <v>195</v>
      </c>
      <c r="D3929" s="119" t="s">
        <v>1544</v>
      </c>
      <c r="E3929" s="119" t="s">
        <v>1222</v>
      </c>
      <c r="F3929" s="119"/>
      <c r="G3929" s="119" t="s">
        <v>392</v>
      </c>
      <c r="H3929" s="119"/>
      <c r="I3929" s="119" t="s">
        <v>194</v>
      </c>
      <c r="J3929" s="119">
        <v>2030</v>
      </c>
      <c r="K3929" s="120">
        <v>0.2</v>
      </c>
    </row>
    <row r="3930" spans="1:11" x14ac:dyDescent="0.25">
      <c r="A3930" s="119" t="s">
        <v>1539</v>
      </c>
      <c r="B3930" s="119" t="s">
        <v>1540</v>
      </c>
      <c r="C3930" s="119" t="s">
        <v>195</v>
      </c>
      <c r="D3930" s="119" t="s">
        <v>1544</v>
      </c>
      <c r="E3930" s="119" t="s">
        <v>1222</v>
      </c>
      <c r="F3930" s="119"/>
      <c r="G3930" s="119" t="s">
        <v>392</v>
      </c>
      <c r="H3930" s="119"/>
      <c r="I3930" s="119" t="s">
        <v>194</v>
      </c>
      <c r="J3930" s="119">
        <v>2040</v>
      </c>
      <c r="K3930" s="120">
        <v>0.17</v>
      </c>
    </row>
    <row r="3931" spans="1:11" x14ac:dyDescent="0.25">
      <c r="A3931" s="119" t="s">
        <v>1539</v>
      </c>
      <c r="B3931" s="119" t="s">
        <v>1540</v>
      </c>
      <c r="C3931" s="119" t="s">
        <v>195</v>
      </c>
      <c r="D3931" s="119" t="s">
        <v>1544</v>
      </c>
      <c r="E3931" s="119" t="s">
        <v>1222</v>
      </c>
      <c r="F3931" s="119"/>
      <c r="G3931" s="119" t="s">
        <v>392</v>
      </c>
      <c r="H3931" s="119"/>
      <c r="I3931" s="119" t="s">
        <v>194</v>
      </c>
      <c r="J3931" s="119">
        <v>2050</v>
      </c>
      <c r="K3931" s="120">
        <v>0.15</v>
      </c>
    </row>
    <row r="3932" spans="1:11" x14ac:dyDescent="0.25">
      <c r="A3932" s="119" t="s">
        <v>1539</v>
      </c>
      <c r="B3932" s="119" t="s">
        <v>1540</v>
      </c>
      <c r="C3932" s="119" t="s">
        <v>195</v>
      </c>
      <c r="D3932" s="119" t="s">
        <v>1545</v>
      </c>
      <c r="E3932" s="119" t="s">
        <v>1222</v>
      </c>
      <c r="F3932" s="119"/>
      <c r="G3932" s="119" t="s">
        <v>1546</v>
      </c>
      <c r="H3932" s="119" t="s">
        <v>1547</v>
      </c>
      <c r="I3932" s="119" t="s">
        <v>987</v>
      </c>
      <c r="J3932" s="119">
        <v>2020</v>
      </c>
      <c r="K3932" s="120">
        <v>0.8</v>
      </c>
    </row>
    <row r="3933" spans="1:11" x14ac:dyDescent="0.25">
      <c r="A3933" s="119" t="s">
        <v>1539</v>
      </c>
      <c r="B3933" s="119" t="s">
        <v>1540</v>
      </c>
      <c r="C3933" s="119" t="s">
        <v>195</v>
      </c>
      <c r="D3933" s="119" t="s">
        <v>1545</v>
      </c>
      <c r="E3933" s="119" t="s">
        <v>1222</v>
      </c>
      <c r="F3933" s="119"/>
      <c r="G3933" s="119" t="s">
        <v>1546</v>
      </c>
      <c r="H3933" s="119" t="s">
        <v>1547</v>
      </c>
      <c r="I3933" s="119" t="s">
        <v>987</v>
      </c>
      <c r="J3933" s="119">
        <v>2050</v>
      </c>
      <c r="K3933" s="120">
        <v>0.8</v>
      </c>
    </row>
    <row r="3934" spans="1:11" x14ac:dyDescent="0.25">
      <c r="A3934" s="119" t="s">
        <v>1539</v>
      </c>
      <c r="B3934" s="119" t="s">
        <v>1540</v>
      </c>
      <c r="C3934" s="119" t="s">
        <v>195</v>
      </c>
      <c r="D3934" s="119" t="s">
        <v>1545</v>
      </c>
      <c r="E3934" s="119" t="s">
        <v>1222</v>
      </c>
      <c r="F3934" s="119"/>
      <c r="G3934" s="119" t="s">
        <v>1546</v>
      </c>
      <c r="H3934" s="119" t="s">
        <v>1547</v>
      </c>
      <c r="I3934" s="119" t="s">
        <v>988</v>
      </c>
      <c r="J3934" s="119">
        <v>2020</v>
      </c>
      <c r="K3934" s="120">
        <v>1.2</v>
      </c>
    </row>
    <row r="3935" spans="1:11" x14ac:dyDescent="0.25">
      <c r="A3935" s="119" t="s">
        <v>1539</v>
      </c>
      <c r="B3935" s="119" t="s">
        <v>1540</v>
      </c>
      <c r="C3935" s="119" t="s">
        <v>195</v>
      </c>
      <c r="D3935" s="119" t="s">
        <v>1545</v>
      </c>
      <c r="E3935" s="119" t="s">
        <v>1222</v>
      </c>
      <c r="F3935" s="119"/>
      <c r="G3935" s="119" t="s">
        <v>1546</v>
      </c>
      <c r="H3935" s="119" t="s">
        <v>1547</v>
      </c>
      <c r="I3935" s="119" t="s">
        <v>988</v>
      </c>
      <c r="J3935" s="119">
        <v>2050</v>
      </c>
      <c r="K3935" s="120">
        <v>1.2</v>
      </c>
    </row>
    <row r="3936" spans="1:11" x14ac:dyDescent="0.25">
      <c r="A3936" s="119" t="s">
        <v>1539</v>
      </c>
      <c r="B3936" s="119" t="s">
        <v>1540</v>
      </c>
      <c r="C3936" s="119" t="s">
        <v>195</v>
      </c>
      <c r="D3936" s="119" t="s">
        <v>1545</v>
      </c>
      <c r="E3936" s="119" t="s">
        <v>1222</v>
      </c>
      <c r="F3936" s="119"/>
      <c r="G3936" s="119" t="s">
        <v>1546</v>
      </c>
      <c r="H3936" s="119" t="s">
        <v>1547</v>
      </c>
      <c r="I3936" s="119" t="s">
        <v>194</v>
      </c>
      <c r="J3936" s="119">
        <v>2020</v>
      </c>
      <c r="K3936" s="120">
        <v>0.65</v>
      </c>
    </row>
    <row r="3937" spans="1:11" x14ac:dyDescent="0.25">
      <c r="A3937" s="119" t="s">
        <v>1539</v>
      </c>
      <c r="B3937" s="119" t="s">
        <v>1540</v>
      </c>
      <c r="C3937" s="119" t="s">
        <v>195</v>
      </c>
      <c r="D3937" s="119" t="s">
        <v>1545</v>
      </c>
      <c r="E3937" s="119" t="s">
        <v>1222</v>
      </c>
      <c r="F3937" s="119"/>
      <c r="G3937" s="119" t="s">
        <v>1546</v>
      </c>
      <c r="H3937" s="119" t="s">
        <v>1547</v>
      </c>
      <c r="I3937" s="119" t="s">
        <v>194</v>
      </c>
      <c r="J3937" s="119">
        <v>2030</v>
      </c>
      <c r="K3937" s="120">
        <v>0.7</v>
      </c>
    </row>
    <row r="3938" spans="1:11" x14ac:dyDescent="0.25">
      <c r="A3938" s="119" t="s">
        <v>1539</v>
      </c>
      <c r="B3938" s="119" t="s">
        <v>1540</v>
      </c>
      <c r="C3938" s="119" t="s">
        <v>195</v>
      </c>
      <c r="D3938" s="119" t="s">
        <v>1545</v>
      </c>
      <c r="E3938" s="119" t="s">
        <v>1222</v>
      </c>
      <c r="F3938" s="119"/>
      <c r="G3938" s="119" t="s">
        <v>1546</v>
      </c>
      <c r="H3938" s="119" t="s">
        <v>1547</v>
      </c>
      <c r="I3938" s="119" t="s">
        <v>194</v>
      </c>
      <c r="J3938" s="119">
        <v>2040</v>
      </c>
      <c r="K3938" s="120">
        <v>0.73</v>
      </c>
    </row>
    <row r="3939" spans="1:11" x14ac:dyDescent="0.25">
      <c r="A3939" s="119" t="s">
        <v>1539</v>
      </c>
      <c r="B3939" s="119" t="s">
        <v>1540</v>
      </c>
      <c r="C3939" s="119" t="s">
        <v>195</v>
      </c>
      <c r="D3939" s="119" t="s">
        <v>1545</v>
      </c>
      <c r="E3939" s="119" t="s">
        <v>1222</v>
      </c>
      <c r="F3939" s="119"/>
      <c r="G3939" s="119" t="s">
        <v>1546</v>
      </c>
      <c r="H3939" s="119" t="s">
        <v>1547</v>
      </c>
      <c r="I3939" s="119" t="s">
        <v>194</v>
      </c>
      <c r="J3939" s="119">
        <v>2050</v>
      </c>
      <c r="K3939" s="120">
        <v>0.75</v>
      </c>
    </row>
    <row r="3940" spans="1:11" x14ac:dyDescent="0.25">
      <c r="A3940" s="119" t="s">
        <v>1539</v>
      </c>
      <c r="B3940" s="119" t="s">
        <v>1540</v>
      </c>
      <c r="C3940" s="119" t="s">
        <v>195</v>
      </c>
      <c r="D3940" s="119" t="s">
        <v>1086</v>
      </c>
      <c r="E3940" s="119" t="s">
        <v>1074</v>
      </c>
      <c r="F3940" s="119"/>
      <c r="G3940" s="119" t="s">
        <v>371</v>
      </c>
      <c r="H3940" s="119"/>
      <c r="I3940" s="119" t="s">
        <v>194</v>
      </c>
      <c r="J3940" s="119">
        <v>2020</v>
      </c>
      <c r="K3940" s="120">
        <v>0</v>
      </c>
    </row>
    <row r="3941" spans="1:11" x14ac:dyDescent="0.25">
      <c r="A3941" s="119" t="s">
        <v>1539</v>
      </c>
      <c r="B3941" s="119" t="s">
        <v>1540</v>
      </c>
      <c r="C3941" s="119" t="s">
        <v>195</v>
      </c>
      <c r="D3941" s="119" t="s">
        <v>1086</v>
      </c>
      <c r="E3941" s="119" t="s">
        <v>1074</v>
      </c>
      <c r="F3941" s="119"/>
      <c r="G3941" s="119" t="s">
        <v>371</v>
      </c>
      <c r="H3941" s="119"/>
      <c r="I3941" s="119" t="s">
        <v>194</v>
      </c>
      <c r="J3941" s="119">
        <v>2030</v>
      </c>
      <c r="K3941" s="120">
        <v>0</v>
      </c>
    </row>
    <row r="3942" spans="1:11" x14ac:dyDescent="0.25">
      <c r="A3942" s="119" t="s">
        <v>1539</v>
      </c>
      <c r="B3942" s="119" t="s">
        <v>1540</v>
      </c>
      <c r="C3942" s="119" t="s">
        <v>195</v>
      </c>
      <c r="D3942" s="119" t="s">
        <v>1086</v>
      </c>
      <c r="E3942" s="119" t="s">
        <v>1074</v>
      </c>
      <c r="F3942" s="119"/>
      <c r="G3942" s="119" t="s">
        <v>371</v>
      </c>
      <c r="H3942" s="119"/>
      <c r="I3942" s="119" t="s">
        <v>194</v>
      </c>
      <c r="J3942" s="119">
        <v>2040</v>
      </c>
      <c r="K3942" s="120">
        <v>0</v>
      </c>
    </row>
    <row r="3943" spans="1:11" x14ac:dyDescent="0.25">
      <c r="A3943" s="119" t="s">
        <v>1539</v>
      </c>
      <c r="B3943" s="119" t="s">
        <v>1540</v>
      </c>
      <c r="C3943" s="119" t="s">
        <v>195</v>
      </c>
      <c r="D3943" s="119" t="s">
        <v>1086</v>
      </c>
      <c r="E3943" s="119" t="s">
        <v>1074</v>
      </c>
      <c r="F3943" s="119"/>
      <c r="G3943" s="119" t="s">
        <v>371</v>
      </c>
      <c r="H3943" s="119"/>
      <c r="I3943" s="119" t="s">
        <v>194</v>
      </c>
      <c r="J3943" s="119">
        <v>2050</v>
      </c>
      <c r="K3943" s="120">
        <v>0</v>
      </c>
    </row>
    <row r="3944" spans="1:11" x14ac:dyDescent="0.25">
      <c r="A3944" s="119" t="s">
        <v>1539</v>
      </c>
      <c r="B3944" s="119" t="s">
        <v>1540</v>
      </c>
      <c r="C3944" s="119" t="s">
        <v>195</v>
      </c>
      <c r="D3944" s="119" t="s">
        <v>1481</v>
      </c>
      <c r="E3944" s="119" t="s">
        <v>1222</v>
      </c>
      <c r="F3944" s="119"/>
      <c r="G3944" s="119" t="s">
        <v>1548</v>
      </c>
      <c r="H3944" s="119"/>
      <c r="I3944" s="119" t="s">
        <v>987</v>
      </c>
      <c r="J3944" s="119">
        <v>2020</v>
      </c>
      <c r="K3944" s="120">
        <v>0.75</v>
      </c>
    </row>
    <row r="3945" spans="1:11" x14ac:dyDescent="0.25">
      <c r="A3945" s="119" t="s">
        <v>1539</v>
      </c>
      <c r="B3945" s="119" t="s">
        <v>1540</v>
      </c>
      <c r="C3945" s="119" t="s">
        <v>195</v>
      </c>
      <c r="D3945" s="119" t="s">
        <v>1481</v>
      </c>
      <c r="E3945" s="119" t="s">
        <v>1222</v>
      </c>
      <c r="F3945" s="119"/>
      <c r="G3945" s="119" t="s">
        <v>1548</v>
      </c>
      <c r="H3945" s="119"/>
      <c r="I3945" s="119" t="s">
        <v>987</v>
      </c>
      <c r="J3945" s="119">
        <v>2050</v>
      </c>
      <c r="K3945" s="120">
        <v>0.75</v>
      </c>
    </row>
    <row r="3946" spans="1:11" x14ac:dyDescent="0.25">
      <c r="A3946" s="119" t="s">
        <v>1539</v>
      </c>
      <c r="B3946" s="119" t="s">
        <v>1540</v>
      </c>
      <c r="C3946" s="119" t="s">
        <v>195</v>
      </c>
      <c r="D3946" s="119" t="s">
        <v>1481</v>
      </c>
      <c r="E3946" s="119" t="s">
        <v>1222</v>
      </c>
      <c r="F3946" s="119"/>
      <c r="G3946" s="119" t="s">
        <v>1548</v>
      </c>
      <c r="H3946" s="119"/>
      <c r="I3946" s="119" t="s">
        <v>988</v>
      </c>
      <c r="J3946" s="119">
        <v>2020</v>
      </c>
      <c r="K3946" s="120">
        <v>1.25</v>
      </c>
    </row>
    <row r="3947" spans="1:11" x14ac:dyDescent="0.25">
      <c r="A3947" s="119" t="s">
        <v>1539</v>
      </c>
      <c r="B3947" s="119" t="s">
        <v>1540</v>
      </c>
      <c r="C3947" s="119" t="s">
        <v>195</v>
      </c>
      <c r="D3947" s="119" t="s">
        <v>1481</v>
      </c>
      <c r="E3947" s="119" t="s">
        <v>1222</v>
      </c>
      <c r="F3947" s="119"/>
      <c r="G3947" s="119" t="s">
        <v>1548</v>
      </c>
      <c r="H3947" s="119"/>
      <c r="I3947" s="119" t="s">
        <v>988</v>
      </c>
      <c r="J3947" s="119">
        <v>2050</v>
      </c>
      <c r="K3947" s="120">
        <v>1.25</v>
      </c>
    </row>
    <row r="3948" spans="1:11" x14ac:dyDescent="0.25">
      <c r="A3948" s="119" t="s">
        <v>1539</v>
      </c>
      <c r="B3948" s="119" t="s">
        <v>1540</v>
      </c>
      <c r="C3948" s="119" t="s">
        <v>195</v>
      </c>
      <c r="D3948" s="119" t="s">
        <v>1481</v>
      </c>
      <c r="E3948" s="119" t="s">
        <v>1222</v>
      </c>
      <c r="F3948" s="119"/>
      <c r="G3948" s="119" t="s">
        <v>1548</v>
      </c>
      <c r="H3948" s="119"/>
      <c r="I3948" s="119" t="s">
        <v>194</v>
      </c>
      <c r="J3948" s="119">
        <v>2020</v>
      </c>
      <c r="K3948" s="120">
        <v>0.995</v>
      </c>
    </row>
    <row r="3949" spans="1:11" x14ac:dyDescent="0.25">
      <c r="A3949" s="119" t="s">
        <v>1539</v>
      </c>
      <c r="B3949" s="119" t="s">
        <v>1540</v>
      </c>
      <c r="C3949" s="119" t="s">
        <v>195</v>
      </c>
      <c r="D3949" s="119" t="s">
        <v>1481</v>
      </c>
      <c r="E3949" s="119" t="s">
        <v>1222</v>
      </c>
      <c r="F3949" s="119"/>
      <c r="G3949" s="119" t="s">
        <v>1548</v>
      </c>
      <c r="H3949" s="119"/>
      <c r="I3949" s="119" t="s">
        <v>194</v>
      </c>
      <c r="J3949" s="119">
        <v>2030</v>
      </c>
      <c r="K3949" s="120">
        <v>0.995</v>
      </c>
    </row>
    <row r="3950" spans="1:11" x14ac:dyDescent="0.25">
      <c r="A3950" s="119" t="s">
        <v>1539</v>
      </c>
      <c r="B3950" s="119" t="s">
        <v>1540</v>
      </c>
      <c r="C3950" s="119" t="s">
        <v>195</v>
      </c>
      <c r="D3950" s="119" t="s">
        <v>1481</v>
      </c>
      <c r="E3950" s="119" t="s">
        <v>1222</v>
      </c>
      <c r="F3950" s="119"/>
      <c r="G3950" s="119" t="s">
        <v>1548</v>
      </c>
      <c r="H3950" s="119"/>
      <c r="I3950" s="119" t="s">
        <v>194</v>
      </c>
      <c r="J3950" s="119">
        <v>2040</v>
      </c>
      <c r="K3950" s="120">
        <v>0.995</v>
      </c>
    </row>
    <row r="3951" spans="1:11" x14ac:dyDescent="0.25">
      <c r="A3951" s="119" t="s">
        <v>1539</v>
      </c>
      <c r="B3951" s="119" t="s">
        <v>1540</v>
      </c>
      <c r="C3951" s="119" t="s">
        <v>195</v>
      </c>
      <c r="D3951" s="119" t="s">
        <v>1481</v>
      </c>
      <c r="E3951" s="119" t="s">
        <v>1222</v>
      </c>
      <c r="F3951" s="119"/>
      <c r="G3951" s="119" t="s">
        <v>1548</v>
      </c>
      <c r="H3951" s="119"/>
      <c r="I3951" s="119" t="s">
        <v>194</v>
      </c>
      <c r="J3951" s="119">
        <v>2050</v>
      </c>
      <c r="K3951" s="120">
        <v>0.995</v>
      </c>
    </row>
    <row r="3952" spans="1:11" x14ac:dyDescent="0.25">
      <c r="A3952" s="119" t="s">
        <v>1539</v>
      </c>
      <c r="B3952" s="119" t="s">
        <v>1540</v>
      </c>
      <c r="C3952" s="119" t="s">
        <v>195</v>
      </c>
      <c r="D3952" s="119" t="s">
        <v>354</v>
      </c>
      <c r="E3952" s="119" t="s">
        <v>1163</v>
      </c>
      <c r="F3952" s="119"/>
      <c r="G3952" s="119"/>
      <c r="H3952" s="119">
        <v>18</v>
      </c>
      <c r="I3952" s="119" t="s">
        <v>194</v>
      </c>
      <c r="J3952" s="119">
        <v>2020</v>
      </c>
      <c r="K3952" s="120">
        <v>3</v>
      </c>
    </row>
    <row r="3953" spans="1:11" x14ac:dyDescent="0.25">
      <c r="A3953" s="119" t="s">
        <v>1539</v>
      </c>
      <c r="B3953" s="119" t="s">
        <v>1540</v>
      </c>
      <c r="C3953" s="119" t="s">
        <v>195</v>
      </c>
      <c r="D3953" s="119" t="s">
        <v>1549</v>
      </c>
      <c r="E3953" s="119" t="s">
        <v>1222</v>
      </c>
      <c r="F3953" s="119"/>
      <c r="G3953" s="119" t="s">
        <v>192</v>
      </c>
      <c r="H3953" s="119"/>
      <c r="I3953" s="119" t="s">
        <v>987</v>
      </c>
      <c r="J3953" s="119">
        <v>2020</v>
      </c>
      <c r="K3953" s="120">
        <v>0.75</v>
      </c>
    </row>
    <row r="3954" spans="1:11" x14ac:dyDescent="0.25">
      <c r="A3954" s="119" t="s">
        <v>1539</v>
      </c>
      <c r="B3954" s="119" t="s">
        <v>1540</v>
      </c>
      <c r="C3954" s="119" t="s">
        <v>195</v>
      </c>
      <c r="D3954" s="119" t="s">
        <v>1549</v>
      </c>
      <c r="E3954" s="119" t="s">
        <v>1222</v>
      </c>
      <c r="F3954" s="119"/>
      <c r="G3954" s="119" t="s">
        <v>192</v>
      </c>
      <c r="H3954" s="119"/>
      <c r="I3954" s="119" t="s">
        <v>987</v>
      </c>
      <c r="J3954" s="119">
        <v>2050</v>
      </c>
      <c r="K3954" s="120">
        <v>0.75</v>
      </c>
    </row>
    <row r="3955" spans="1:11" x14ac:dyDescent="0.25">
      <c r="A3955" s="119" t="s">
        <v>1539</v>
      </c>
      <c r="B3955" s="119" t="s">
        <v>1540</v>
      </c>
      <c r="C3955" s="119" t="s">
        <v>195</v>
      </c>
      <c r="D3955" s="119" t="s">
        <v>1549</v>
      </c>
      <c r="E3955" s="119" t="s">
        <v>1222</v>
      </c>
      <c r="F3955" s="119"/>
      <c r="G3955" s="119" t="s">
        <v>192</v>
      </c>
      <c r="H3955" s="119"/>
      <c r="I3955" s="119" t="s">
        <v>988</v>
      </c>
      <c r="J3955" s="119">
        <v>2020</v>
      </c>
      <c r="K3955" s="120">
        <v>1.25</v>
      </c>
    </row>
    <row r="3956" spans="1:11" x14ac:dyDescent="0.25">
      <c r="A3956" s="119" t="s">
        <v>1539</v>
      </c>
      <c r="B3956" s="119" t="s">
        <v>1540</v>
      </c>
      <c r="C3956" s="119" t="s">
        <v>195</v>
      </c>
      <c r="D3956" s="119" t="s">
        <v>1549</v>
      </c>
      <c r="E3956" s="119" t="s">
        <v>1222</v>
      </c>
      <c r="F3956" s="119"/>
      <c r="G3956" s="119" t="s">
        <v>192</v>
      </c>
      <c r="H3956" s="119"/>
      <c r="I3956" s="119" t="s">
        <v>988</v>
      </c>
      <c r="J3956" s="119">
        <v>2050</v>
      </c>
      <c r="K3956" s="120">
        <v>1.25</v>
      </c>
    </row>
    <row r="3957" spans="1:11" x14ac:dyDescent="0.25">
      <c r="A3957" s="119" t="s">
        <v>1539</v>
      </c>
      <c r="B3957" s="119" t="s">
        <v>1540</v>
      </c>
      <c r="C3957" s="119" t="s">
        <v>195</v>
      </c>
      <c r="D3957" s="119" t="s">
        <v>1549</v>
      </c>
      <c r="E3957" s="119" t="s">
        <v>1222</v>
      </c>
      <c r="F3957" s="119"/>
      <c r="G3957" s="119" t="s">
        <v>192</v>
      </c>
      <c r="H3957" s="119"/>
      <c r="I3957" s="119" t="s">
        <v>194</v>
      </c>
      <c r="J3957" s="119">
        <v>2020</v>
      </c>
      <c r="K3957" s="120">
        <v>5.0000000000000001E-3</v>
      </c>
    </row>
    <row r="3958" spans="1:11" x14ac:dyDescent="0.25">
      <c r="A3958" s="119" t="s">
        <v>1539</v>
      </c>
      <c r="B3958" s="119" t="s">
        <v>1540</v>
      </c>
      <c r="C3958" s="119" t="s">
        <v>195</v>
      </c>
      <c r="D3958" s="119" t="s">
        <v>1549</v>
      </c>
      <c r="E3958" s="119" t="s">
        <v>1222</v>
      </c>
      <c r="F3958" s="119"/>
      <c r="G3958" s="119" t="s">
        <v>192</v>
      </c>
      <c r="H3958" s="119"/>
      <c r="I3958" s="119" t="s">
        <v>194</v>
      </c>
      <c r="J3958" s="119">
        <v>2030</v>
      </c>
      <c r="K3958" s="120">
        <v>5.0000000000000001E-3</v>
      </c>
    </row>
    <row r="3959" spans="1:11" x14ac:dyDescent="0.25">
      <c r="A3959" s="119" t="s">
        <v>1539</v>
      </c>
      <c r="B3959" s="119" t="s">
        <v>1540</v>
      </c>
      <c r="C3959" s="119" t="s">
        <v>195</v>
      </c>
      <c r="D3959" s="119" t="s">
        <v>1549</v>
      </c>
      <c r="E3959" s="119" t="s">
        <v>1222</v>
      </c>
      <c r="F3959" s="119"/>
      <c r="G3959" s="119" t="s">
        <v>192</v>
      </c>
      <c r="H3959" s="119"/>
      <c r="I3959" s="119" t="s">
        <v>194</v>
      </c>
      <c r="J3959" s="119">
        <v>2040</v>
      </c>
      <c r="K3959" s="120">
        <v>5.0000000000000001E-3</v>
      </c>
    </row>
    <row r="3960" spans="1:11" x14ac:dyDescent="0.25">
      <c r="A3960" s="119" t="s">
        <v>1539</v>
      </c>
      <c r="B3960" s="119" t="s">
        <v>1540</v>
      </c>
      <c r="C3960" s="119" t="s">
        <v>195</v>
      </c>
      <c r="D3960" s="119" t="s">
        <v>1549</v>
      </c>
      <c r="E3960" s="119" t="s">
        <v>1222</v>
      </c>
      <c r="F3960" s="119"/>
      <c r="G3960" s="119" t="s">
        <v>192</v>
      </c>
      <c r="H3960" s="119"/>
      <c r="I3960" s="119" t="s">
        <v>194</v>
      </c>
      <c r="J3960" s="119">
        <v>2050</v>
      </c>
      <c r="K3960" s="120">
        <v>5.0000000000000001E-3</v>
      </c>
    </row>
    <row r="3961" spans="1:11" x14ac:dyDescent="0.25">
      <c r="A3961" s="119" t="s">
        <v>1539</v>
      </c>
      <c r="B3961" s="119" t="s">
        <v>1540</v>
      </c>
      <c r="C3961" s="119" t="s">
        <v>195</v>
      </c>
      <c r="D3961" s="119" t="s">
        <v>215</v>
      </c>
      <c r="E3961" s="119" t="s">
        <v>202</v>
      </c>
      <c r="F3961" s="119"/>
      <c r="G3961" s="119"/>
      <c r="H3961" s="119"/>
      <c r="I3961" s="119" t="s">
        <v>194</v>
      </c>
      <c r="J3961" s="119">
        <v>2020</v>
      </c>
      <c r="K3961" s="120">
        <v>25</v>
      </c>
    </row>
    <row r="3962" spans="1:11" x14ac:dyDescent="0.25">
      <c r="A3962" s="119" t="s">
        <v>1539</v>
      </c>
      <c r="B3962" s="119" t="s">
        <v>1540</v>
      </c>
      <c r="C3962" s="119" t="s">
        <v>195</v>
      </c>
      <c r="D3962" s="119" t="s">
        <v>1550</v>
      </c>
      <c r="E3962" s="119" t="s">
        <v>1551</v>
      </c>
      <c r="F3962" s="119"/>
      <c r="G3962" s="119" t="s">
        <v>1552</v>
      </c>
      <c r="H3962" s="119" t="s">
        <v>1553</v>
      </c>
      <c r="I3962" s="119" t="s">
        <v>987</v>
      </c>
      <c r="J3962" s="119">
        <v>2020</v>
      </c>
      <c r="K3962" s="120">
        <v>0.5</v>
      </c>
    </row>
    <row r="3963" spans="1:11" x14ac:dyDescent="0.25">
      <c r="A3963" s="119" t="s">
        <v>1539</v>
      </c>
      <c r="B3963" s="119" t="s">
        <v>1540</v>
      </c>
      <c r="C3963" s="119" t="s">
        <v>195</v>
      </c>
      <c r="D3963" s="119" t="s">
        <v>1550</v>
      </c>
      <c r="E3963" s="119" t="s">
        <v>1551</v>
      </c>
      <c r="F3963" s="119"/>
      <c r="G3963" s="119" t="s">
        <v>1552</v>
      </c>
      <c r="H3963" s="119" t="s">
        <v>1553</v>
      </c>
      <c r="I3963" s="119" t="s">
        <v>987</v>
      </c>
      <c r="J3963" s="119">
        <v>2050</v>
      </c>
      <c r="K3963" s="120">
        <v>0.5</v>
      </c>
    </row>
    <row r="3964" spans="1:11" x14ac:dyDescent="0.25">
      <c r="A3964" s="119" t="s">
        <v>1539</v>
      </c>
      <c r="B3964" s="119" t="s">
        <v>1540</v>
      </c>
      <c r="C3964" s="119" t="s">
        <v>195</v>
      </c>
      <c r="D3964" s="119" t="s">
        <v>1550</v>
      </c>
      <c r="E3964" s="119" t="s">
        <v>1551</v>
      </c>
      <c r="F3964" s="119"/>
      <c r="G3964" s="119" t="s">
        <v>1552</v>
      </c>
      <c r="H3964" s="119" t="s">
        <v>1553</v>
      </c>
      <c r="I3964" s="119" t="s">
        <v>988</v>
      </c>
      <c r="J3964" s="119">
        <v>2020</v>
      </c>
      <c r="K3964" s="120">
        <v>1.5</v>
      </c>
    </row>
    <row r="3965" spans="1:11" x14ac:dyDescent="0.25">
      <c r="A3965" s="119" t="s">
        <v>1539</v>
      </c>
      <c r="B3965" s="119" t="s">
        <v>1540</v>
      </c>
      <c r="C3965" s="119" t="s">
        <v>195</v>
      </c>
      <c r="D3965" s="119" t="s">
        <v>1550</v>
      </c>
      <c r="E3965" s="119" t="s">
        <v>1551</v>
      </c>
      <c r="F3965" s="119"/>
      <c r="G3965" s="119" t="s">
        <v>1552</v>
      </c>
      <c r="H3965" s="119" t="s">
        <v>1553</v>
      </c>
      <c r="I3965" s="119" t="s">
        <v>988</v>
      </c>
      <c r="J3965" s="119">
        <v>2050</v>
      </c>
      <c r="K3965" s="120">
        <v>1.5</v>
      </c>
    </row>
    <row r="3966" spans="1:11" x14ac:dyDescent="0.25">
      <c r="A3966" s="119" t="s">
        <v>1539</v>
      </c>
      <c r="B3966" s="119" t="s">
        <v>1540</v>
      </c>
      <c r="C3966" s="119" t="s">
        <v>195</v>
      </c>
      <c r="D3966" s="119" t="s">
        <v>1550</v>
      </c>
      <c r="E3966" s="119" t="s">
        <v>1551</v>
      </c>
      <c r="F3966" s="119"/>
      <c r="G3966" s="119" t="s">
        <v>1552</v>
      </c>
      <c r="H3966" s="119" t="s">
        <v>1553</v>
      </c>
      <c r="I3966" s="119" t="s">
        <v>194</v>
      </c>
      <c r="J3966" s="119">
        <v>2020</v>
      </c>
      <c r="K3966" s="120">
        <v>2</v>
      </c>
    </row>
    <row r="3967" spans="1:11" x14ac:dyDescent="0.25">
      <c r="A3967" s="119" t="s">
        <v>1539</v>
      </c>
      <c r="B3967" s="119" t="s">
        <v>1540</v>
      </c>
      <c r="C3967" s="119" t="s">
        <v>195</v>
      </c>
      <c r="D3967" s="119" t="s">
        <v>1550</v>
      </c>
      <c r="E3967" s="119" t="s">
        <v>1551</v>
      </c>
      <c r="F3967" s="119"/>
      <c r="G3967" s="119" t="s">
        <v>1552</v>
      </c>
      <c r="H3967" s="119" t="s">
        <v>1553</v>
      </c>
      <c r="I3967" s="119" t="s">
        <v>194</v>
      </c>
      <c r="J3967" s="119">
        <v>2030</v>
      </c>
      <c r="K3967" s="120">
        <v>13</v>
      </c>
    </row>
    <row r="3968" spans="1:11" x14ac:dyDescent="0.25">
      <c r="A3968" s="119" t="s">
        <v>1539</v>
      </c>
      <c r="B3968" s="119" t="s">
        <v>1540</v>
      </c>
      <c r="C3968" s="119" t="s">
        <v>195</v>
      </c>
      <c r="D3968" s="119" t="s">
        <v>1550</v>
      </c>
      <c r="E3968" s="119" t="s">
        <v>1551</v>
      </c>
      <c r="F3968" s="119"/>
      <c r="G3968" s="119" t="s">
        <v>1552</v>
      </c>
      <c r="H3968" s="119" t="s">
        <v>1553</v>
      </c>
      <c r="I3968" s="119" t="s">
        <v>194</v>
      </c>
      <c r="J3968" s="119">
        <v>2040</v>
      </c>
      <c r="K3968" s="120">
        <v>41</v>
      </c>
    </row>
    <row r="3969" spans="1:11" x14ac:dyDescent="0.25">
      <c r="A3969" s="119" t="s">
        <v>1539</v>
      </c>
      <c r="B3969" s="119" t="s">
        <v>1540</v>
      </c>
      <c r="C3969" s="119" t="s">
        <v>195</v>
      </c>
      <c r="D3969" s="119" t="s">
        <v>1550</v>
      </c>
      <c r="E3969" s="119" t="s">
        <v>1551</v>
      </c>
      <c r="F3969" s="119"/>
      <c r="G3969" s="119" t="s">
        <v>1552</v>
      </c>
      <c r="H3969" s="119" t="s">
        <v>1553</v>
      </c>
      <c r="I3969" s="119" t="s">
        <v>194</v>
      </c>
      <c r="J3969" s="119">
        <v>2050</v>
      </c>
      <c r="K3969" s="120">
        <v>165</v>
      </c>
    </row>
    <row r="3970" spans="1:11" x14ac:dyDescent="0.25">
      <c r="A3970" s="119" t="s">
        <v>1539</v>
      </c>
      <c r="B3970" s="119" t="s">
        <v>1540</v>
      </c>
      <c r="C3970" s="119" t="s">
        <v>195</v>
      </c>
      <c r="D3970" s="119" t="s">
        <v>1554</v>
      </c>
      <c r="E3970" s="119" t="s">
        <v>1090</v>
      </c>
      <c r="F3970" s="119"/>
      <c r="G3970" s="119" t="s">
        <v>1555</v>
      </c>
      <c r="H3970" s="119" t="s">
        <v>1556</v>
      </c>
      <c r="I3970" s="119" t="s">
        <v>987</v>
      </c>
      <c r="J3970" s="119">
        <v>2020</v>
      </c>
      <c r="K3970" s="120">
        <v>0.5</v>
      </c>
    </row>
    <row r="3971" spans="1:11" x14ac:dyDescent="0.25">
      <c r="A3971" s="119" t="s">
        <v>1539</v>
      </c>
      <c r="B3971" s="119" t="s">
        <v>1540</v>
      </c>
      <c r="C3971" s="119" t="s">
        <v>195</v>
      </c>
      <c r="D3971" s="119" t="s">
        <v>1554</v>
      </c>
      <c r="E3971" s="119" t="s">
        <v>1090</v>
      </c>
      <c r="F3971" s="119"/>
      <c r="G3971" s="119" t="s">
        <v>1555</v>
      </c>
      <c r="H3971" s="119" t="s">
        <v>1556</v>
      </c>
      <c r="I3971" s="119" t="s">
        <v>987</v>
      </c>
      <c r="J3971" s="119">
        <v>2050</v>
      </c>
      <c r="K3971" s="120">
        <v>0.5</v>
      </c>
    </row>
    <row r="3972" spans="1:11" x14ac:dyDescent="0.25">
      <c r="A3972" s="119" t="s">
        <v>1539</v>
      </c>
      <c r="B3972" s="119" t="s">
        <v>1540</v>
      </c>
      <c r="C3972" s="119" t="s">
        <v>195</v>
      </c>
      <c r="D3972" s="119" t="s">
        <v>1554</v>
      </c>
      <c r="E3972" s="119" t="s">
        <v>1090</v>
      </c>
      <c r="F3972" s="119"/>
      <c r="G3972" s="119" t="s">
        <v>1555</v>
      </c>
      <c r="H3972" s="119" t="s">
        <v>1556</v>
      </c>
      <c r="I3972" s="119" t="s">
        <v>988</v>
      </c>
      <c r="J3972" s="119">
        <v>2020</v>
      </c>
      <c r="K3972" s="120">
        <v>1.5</v>
      </c>
    </row>
    <row r="3973" spans="1:11" x14ac:dyDescent="0.25">
      <c r="A3973" s="119" t="s">
        <v>1539</v>
      </c>
      <c r="B3973" s="119" t="s">
        <v>1540</v>
      </c>
      <c r="C3973" s="119" t="s">
        <v>195</v>
      </c>
      <c r="D3973" s="119" t="s">
        <v>1554</v>
      </c>
      <c r="E3973" s="119" t="s">
        <v>1090</v>
      </c>
      <c r="F3973" s="119"/>
      <c r="G3973" s="119" t="s">
        <v>1555</v>
      </c>
      <c r="H3973" s="119" t="s">
        <v>1556</v>
      </c>
      <c r="I3973" s="119" t="s">
        <v>988</v>
      </c>
      <c r="J3973" s="119">
        <v>2050</v>
      </c>
      <c r="K3973" s="120">
        <v>1.5</v>
      </c>
    </row>
    <row r="3974" spans="1:11" x14ac:dyDescent="0.25">
      <c r="A3974" s="119" t="s">
        <v>1539</v>
      </c>
      <c r="B3974" s="119" t="s">
        <v>1540</v>
      </c>
      <c r="C3974" s="119" t="s">
        <v>195</v>
      </c>
      <c r="D3974" s="119" t="s">
        <v>1554</v>
      </c>
      <c r="E3974" s="119" t="s">
        <v>1090</v>
      </c>
      <c r="F3974" s="119"/>
      <c r="G3974" s="119" t="s">
        <v>1555</v>
      </c>
      <c r="H3974" s="119" t="s">
        <v>1556</v>
      </c>
      <c r="I3974" s="119" t="s">
        <v>194</v>
      </c>
      <c r="J3974" s="119">
        <v>2020</v>
      </c>
      <c r="K3974" s="120">
        <v>3.1</v>
      </c>
    </row>
    <row r="3975" spans="1:11" x14ac:dyDescent="0.25">
      <c r="A3975" s="119" t="s">
        <v>1539</v>
      </c>
      <c r="B3975" s="119" t="s">
        <v>1540</v>
      </c>
      <c r="C3975" s="119" t="s">
        <v>195</v>
      </c>
      <c r="D3975" s="119" t="s">
        <v>1554</v>
      </c>
      <c r="E3975" s="119" t="s">
        <v>1090</v>
      </c>
      <c r="F3975" s="119"/>
      <c r="G3975" s="119" t="s">
        <v>1555</v>
      </c>
      <c r="H3975" s="119" t="s">
        <v>1556</v>
      </c>
      <c r="I3975" s="119" t="s">
        <v>194</v>
      </c>
      <c r="J3975" s="119">
        <v>2030</v>
      </c>
      <c r="K3975" s="120">
        <v>20.5</v>
      </c>
    </row>
    <row r="3976" spans="1:11" x14ac:dyDescent="0.25">
      <c r="A3976" s="119" t="s">
        <v>1539</v>
      </c>
      <c r="B3976" s="119" t="s">
        <v>1540</v>
      </c>
      <c r="C3976" s="119" t="s">
        <v>195</v>
      </c>
      <c r="D3976" s="119" t="s">
        <v>1554</v>
      </c>
      <c r="E3976" s="119" t="s">
        <v>1090</v>
      </c>
      <c r="F3976" s="119"/>
      <c r="G3976" s="119" t="s">
        <v>1555</v>
      </c>
      <c r="H3976" s="119" t="s">
        <v>1556</v>
      </c>
      <c r="I3976" s="119" t="s">
        <v>194</v>
      </c>
      <c r="J3976" s="119">
        <v>2040</v>
      </c>
      <c r="K3976" s="120">
        <v>64.5</v>
      </c>
    </row>
    <row r="3977" spans="1:11" x14ac:dyDescent="0.25">
      <c r="A3977" s="119" t="s">
        <v>1539</v>
      </c>
      <c r="B3977" s="119" t="s">
        <v>1540</v>
      </c>
      <c r="C3977" s="119" t="s">
        <v>195</v>
      </c>
      <c r="D3977" s="119" t="s">
        <v>1554</v>
      </c>
      <c r="E3977" s="119" t="s">
        <v>1090</v>
      </c>
      <c r="F3977" s="119"/>
      <c r="G3977" s="119" t="s">
        <v>1555</v>
      </c>
      <c r="H3977" s="119" t="s">
        <v>1556</v>
      </c>
      <c r="I3977" s="119" t="s">
        <v>194</v>
      </c>
      <c r="J3977" s="119">
        <v>2050</v>
      </c>
      <c r="K3977" s="120">
        <v>259.60000000000002</v>
      </c>
    </row>
    <row r="3978" spans="1:11" x14ac:dyDescent="0.25">
      <c r="A3978" s="119" t="s">
        <v>1539</v>
      </c>
      <c r="B3978" s="119" t="s">
        <v>1540</v>
      </c>
      <c r="C3978" s="119" t="s">
        <v>233</v>
      </c>
      <c r="D3978" s="119" t="s">
        <v>1233</v>
      </c>
      <c r="E3978" s="119" t="s">
        <v>1074</v>
      </c>
      <c r="F3978" s="119"/>
      <c r="G3978" s="119" t="s">
        <v>368</v>
      </c>
      <c r="H3978" s="119"/>
      <c r="I3978" s="119" t="s">
        <v>194</v>
      </c>
      <c r="J3978" s="119">
        <v>2020</v>
      </c>
      <c r="K3978" s="120">
        <v>75</v>
      </c>
    </row>
    <row r="3979" spans="1:11" x14ac:dyDescent="0.25">
      <c r="A3979" s="119" t="s">
        <v>1539</v>
      </c>
      <c r="B3979" s="119" t="s">
        <v>1540</v>
      </c>
      <c r="C3979" s="119" t="s">
        <v>233</v>
      </c>
      <c r="D3979" s="119" t="s">
        <v>1233</v>
      </c>
      <c r="E3979" s="119" t="s">
        <v>1074</v>
      </c>
      <c r="F3979" s="119"/>
      <c r="G3979" s="119" t="s">
        <v>368</v>
      </c>
      <c r="H3979" s="119"/>
      <c r="I3979" s="119" t="s">
        <v>194</v>
      </c>
      <c r="J3979" s="119">
        <v>2030</v>
      </c>
      <c r="K3979" s="120">
        <v>75</v>
      </c>
    </row>
    <row r="3980" spans="1:11" x14ac:dyDescent="0.25">
      <c r="A3980" s="119" t="s">
        <v>1539</v>
      </c>
      <c r="B3980" s="119" t="s">
        <v>1540</v>
      </c>
      <c r="C3980" s="119" t="s">
        <v>233</v>
      </c>
      <c r="D3980" s="119" t="s">
        <v>1233</v>
      </c>
      <c r="E3980" s="119" t="s">
        <v>1074</v>
      </c>
      <c r="F3980" s="119"/>
      <c r="G3980" s="119" t="s">
        <v>368</v>
      </c>
      <c r="H3980" s="119"/>
      <c r="I3980" s="119" t="s">
        <v>194</v>
      </c>
      <c r="J3980" s="119">
        <v>2040</v>
      </c>
      <c r="K3980" s="120">
        <v>75</v>
      </c>
    </row>
    <row r="3981" spans="1:11" x14ac:dyDescent="0.25">
      <c r="A3981" s="119" t="s">
        <v>1539</v>
      </c>
      <c r="B3981" s="119" t="s">
        <v>1540</v>
      </c>
      <c r="C3981" s="119" t="s">
        <v>233</v>
      </c>
      <c r="D3981" s="119" t="s">
        <v>1233</v>
      </c>
      <c r="E3981" s="119" t="s">
        <v>1074</v>
      </c>
      <c r="F3981" s="119"/>
      <c r="G3981" s="119" t="s">
        <v>368</v>
      </c>
      <c r="H3981" s="119"/>
      <c r="I3981" s="119" t="s">
        <v>194</v>
      </c>
      <c r="J3981" s="119">
        <v>2050</v>
      </c>
      <c r="K3981" s="120">
        <v>75</v>
      </c>
    </row>
    <row r="3982" spans="1:11" x14ac:dyDescent="0.25">
      <c r="A3982" s="119" t="s">
        <v>1539</v>
      </c>
      <c r="B3982" s="119" t="s">
        <v>1540</v>
      </c>
      <c r="C3982" s="119" t="s">
        <v>233</v>
      </c>
      <c r="D3982" s="119" t="s">
        <v>1234</v>
      </c>
      <c r="E3982" s="119" t="s">
        <v>1074</v>
      </c>
      <c r="F3982" s="119"/>
      <c r="G3982" s="119"/>
      <c r="H3982" s="119"/>
      <c r="I3982" s="119" t="s">
        <v>194</v>
      </c>
      <c r="J3982" s="119">
        <v>2020</v>
      </c>
      <c r="K3982" s="120">
        <v>25</v>
      </c>
    </row>
    <row r="3983" spans="1:11" x14ac:dyDescent="0.25">
      <c r="A3983" s="119" t="s">
        <v>1539</v>
      </c>
      <c r="B3983" s="119" t="s">
        <v>1540</v>
      </c>
      <c r="C3983" s="119" t="s">
        <v>233</v>
      </c>
      <c r="D3983" s="119" t="s">
        <v>1234</v>
      </c>
      <c r="E3983" s="119" t="s">
        <v>1074</v>
      </c>
      <c r="F3983" s="119"/>
      <c r="G3983" s="119"/>
      <c r="H3983" s="119"/>
      <c r="I3983" s="119" t="s">
        <v>194</v>
      </c>
      <c r="J3983" s="119">
        <v>2030</v>
      </c>
      <c r="K3983" s="120">
        <v>25</v>
      </c>
    </row>
    <row r="3984" spans="1:11" x14ac:dyDescent="0.25">
      <c r="A3984" s="119" t="s">
        <v>1539</v>
      </c>
      <c r="B3984" s="119" t="s">
        <v>1540</v>
      </c>
      <c r="C3984" s="119" t="s">
        <v>233</v>
      </c>
      <c r="D3984" s="119" t="s">
        <v>1234</v>
      </c>
      <c r="E3984" s="119" t="s">
        <v>1074</v>
      </c>
      <c r="F3984" s="119"/>
      <c r="G3984" s="119"/>
      <c r="H3984" s="119"/>
      <c r="I3984" s="119" t="s">
        <v>194</v>
      </c>
      <c r="J3984" s="119">
        <v>2040</v>
      </c>
      <c r="K3984" s="120">
        <v>25</v>
      </c>
    </row>
    <row r="3985" spans="1:11" x14ac:dyDescent="0.25">
      <c r="A3985" s="119" t="s">
        <v>1539</v>
      </c>
      <c r="B3985" s="119" t="s">
        <v>1540</v>
      </c>
      <c r="C3985" s="119" t="s">
        <v>233</v>
      </c>
      <c r="D3985" s="119" t="s">
        <v>1234</v>
      </c>
      <c r="E3985" s="119" t="s">
        <v>1074</v>
      </c>
      <c r="F3985" s="119"/>
      <c r="G3985" s="119"/>
      <c r="H3985" s="119"/>
      <c r="I3985" s="119" t="s">
        <v>194</v>
      </c>
      <c r="J3985" s="119">
        <v>2050</v>
      </c>
      <c r="K3985" s="120">
        <v>25</v>
      </c>
    </row>
    <row r="3986" spans="1:11" x14ac:dyDescent="0.25">
      <c r="A3986" s="119" t="s">
        <v>1539</v>
      </c>
      <c r="B3986" s="119" t="s">
        <v>1540</v>
      </c>
      <c r="C3986" s="119" t="s">
        <v>233</v>
      </c>
      <c r="D3986" s="119" t="s">
        <v>1557</v>
      </c>
      <c r="E3986" s="119" t="s">
        <v>1558</v>
      </c>
      <c r="F3986" s="119"/>
      <c r="G3986" s="119" t="s">
        <v>379</v>
      </c>
      <c r="H3986" s="119">
        <v>18</v>
      </c>
      <c r="I3986" s="119" t="s">
        <v>987</v>
      </c>
      <c r="J3986" s="119">
        <v>2020</v>
      </c>
      <c r="K3986" s="120">
        <v>0.9</v>
      </c>
    </row>
    <row r="3987" spans="1:11" x14ac:dyDescent="0.25">
      <c r="A3987" s="119" t="s">
        <v>1539</v>
      </c>
      <c r="B3987" s="119" t="s">
        <v>1540</v>
      </c>
      <c r="C3987" s="119" t="s">
        <v>233</v>
      </c>
      <c r="D3987" s="119" t="s">
        <v>1557</v>
      </c>
      <c r="E3987" s="119" t="s">
        <v>1558</v>
      </c>
      <c r="F3987" s="119"/>
      <c r="G3987" s="119" t="s">
        <v>379</v>
      </c>
      <c r="H3987" s="119">
        <v>18</v>
      </c>
      <c r="I3987" s="119" t="s">
        <v>987</v>
      </c>
      <c r="J3987" s="119">
        <v>2050</v>
      </c>
      <c r="K3987" s="120">
        <v>0.9</v>
      </c>
    </row>
    <row r="3988" spans="1:11" x14ac:dyDescent="0.25">
      <c r="A3988" s="119" t="s">
        <v>1539</v>
      </c>
      <c r="B3988" s="119" t="s">
        <v>1540</v>
      </c>
      <c r="C3988" s="119" t="s">
        <v>233</v>
      </c>
      <c r="D3988" s="119" t="s">
        <v>1557</v>
      </c>
      <c r="E3988" s="119" t="s">
        <v>1558</v>
      </c>
      <c r="F3988" s="119"/>
      <c r="G3988" s="119" t="s">
        <v>379</v>
      </c>
      <c r="H3988" s="119">
        <v>18</v>
      </c>
      <c r="I3988" s="119" t="s">
        <v>988</v>
      </c>
      <c r="J3988" s="119">
        <v>2020</v>
      </c>
      <c r="K3988" s="120">
        <v>1.1000000000000001</v>
      </c>
    </row>
    <row r="3989" spans="1:11" x14ac:dyDescent="0.25">
      <c r="A3989" s="119" t="s">
        <v>1539</v>
      </c>
      <c r="B3989" s="119" t="s">
        <v>1540</v>
      </c>
      <c r="C3989" s="119" t="s">
        <v>233</v>
      </c>
      <c r="D3989" s="119" t="s">
        <v>1557</v>
      </c>
      <c r="E3989" s="119" t="s">
        <v>1558</v>
      </c>
      <c r="F3989" s="119"/>
      <c r="G3989" s="119" t="s">
        <v>379</v>
      </c>
      <c r="H3989" s="119">
        <v>18</v>
      </c>
      <c r="I3989" s="119" t="s">
        <v>988</v>
      </c>
      <c r="J3989" s="119">
        <v>2050</v>
      </c>
      <c r="K3989" s="120">
        <v>1.1000000000000001</v>
      </c>
    </row>
    <row r="3990" spans="1:11" x14ac:dyDescent="0.25">
      <c r="A3990" s="119" t="s">
        <v>1539</v>
      </c>
      <c r="B3990" s="119" t="s">
        <v>1540</v>
      </c>
      <c r="C3990" s="119" t="s">
        <v>233</v>
      </c>
      <c r="D3990" s="119" t="s">
        <v>1557</v>
      </c>
      <c r="E3990" s="119" t="s">
        <v>1558</v>
      </c>
      <c r="F3990" s="119"/>
      <c r="G3990" s="119" t="s">
        <v>379</v>
      </c>
      <c r="H3990" s="119">
        <v>18</v>
      </c>
      <c r="I3990" s="119" t="s">
        <v>194</v>
      </c>
      <c r="J3990" s="119">
        <v>2020</v>
      </c>
      <c r="K3990" s="120">
        <v>16.899999999999999</v>
      </c>
    </row>
    <row r="3991" spans="1:11" x14ac:dyDescent="0.25">
      <c r="A3991" s="119" t="s">
        <v>1539</v>
      </c>
      <c r="B3991" s="119" t="s">
        <v>1540</v>
      </c>
      <c r="C3991" s="119" t="s">
        <v>233</v>
      </c>
      <c r="D3991" s="119" t="s">
        <v>1557</v>
      </c>
      <c r="E3991" s="119" t="s">
        <v>1558</v>
      </c>
      <c r="F3991" s="119"/>
      <c r="G3991" s="119" t="s">
        <v>379</v>
      </c>
      <c r="H3991" s="119">
        <v>18</v>
      </c>
      <c r="I3991" s="119" t="s">
        <v>194</v>
      </c>
      <c r="J3991" s="119">
        <v>2030</v>
      </c>
      <c r="K3991" s="120">
        <v>12.7</v>
      </c>
    </row>
    <row r="3992" spans="1:11" x14ac:dyDescent="0.25">
      <c r="A3992" s="119" t="s">
        <v>1539</v>
      </c>
      <c r="B3992" s="119" t="s">
        <v>1540</v>
      </c>
      <c r="C3992" s="119" t="s">
        <v>233</v>
      </c>
      <c r="D3992" s="119" t="s">
        <v>1557</v>
      </c>
      <c r="E3992" s="119" t="s">
        <v>1558</v>
      </c>
      <c r="F3992" s="119"/>
      <c r="G3992" s="119" t="s">
        <v>379</v>
      </c>
      <c r="H3992" s="119">
        <v>18</v>
      </c>
      <c r="I3992" s="119" t="s">
        <v>194</v>
      </c>
      <c r="J3992" s="119">
        <v>2040</v>
      </c>
      <c r="K3992" s="120">
        <v>8.5</v>
      </c>
    </row>
    <row r="3993" spans="1:11" x14ac:dyDescent="0.25">
      <c r="A3993" s="119" t="s">
        <v>1539</v>
      </c>
      <c r="B3993" s="119" t="s">
        <v>1540</v>
      </c>
      <c r="C3993" s="119" t="s">
        <v>233</v>
      </c>
      <c r="D3993" s="119" t="s">
        <v>1557</v>
      </c>
      <c r="E3993" s="119" t="s">
        <v>1558</v>
      </c>
      <c r="F3993" s="119"/>
      <c r="G3993" s="119" t="s">
        <v>379</v>
      </c>
      <c r="H3993" s="119">
        <v>18</v>
      </c>
      <c r="I3993" s="119" t="s">
        <v>194</v>
      </c>
      <c r="J3993" s="119">
        <v>2050</v>
      </c>
      <c r="K3993" s="120">
        <v>7.4</v>
      </c>
    </row>
    <row r="3994" spans="1:11" x14ac:dyDescent="0.25">
      <c r="A3994" s="119" t="s">
        <v>1539</v>
      </c>
      <c r="B3994" s="119" t="s">
        <v>1540</v>
      </c>
      <c r="C3994" s="119" t="s">
        <v>233</v>
      </c>
      <c r="D3994" s="119" t="s">
        <v>1237</v>
      </c>
      <c r="E3994" s="119" t="s">
        <v>1238</v>
      </c>
      <c r="F3994" s="119"/>
      <c r="G3994" s="119" t="s">
        <v>1559</v>
      </c>
      <c r="H3994" s="119" t="s">
        <v>1560</v>
      </c>
      <c r="I3994" s="119" t="s">
        <v>987</v>
      </c>
      <c r="J3994" s="119">
        <v>2020</v>
      </c>
      <c r="K3994" s="120">
        <v>0.75</v>
      </c>
    </row>
    <row r="3995" spans="1:11" x14ac:dyDescent="0.25">
      <c r="A3995" s="119" t="s">
        <v>1539</v>
      </c>
      <c r="B3995" s="119" t="s">
        <v>1540</v>
      </c>
      <c r="C3995" s="119" t="s">
        <v>233</v>
      </c>
      <c r="D3995" s="119" t="s">
        <v>1237</v>
      </c>
      <c r="E3995" s="119" t="s">
        <v>1238</v>
      </c>
      <c r="F3995" s="119"/>
      <c r="G3995" s="119" t="s">
        <v>1559</v>
      </c>
      <c r="H3995" s="119" t="s">
        <v>1560</v>
      </c>
      <c r="I3995" s="119" t="s">
        <v>987</v>
      </c>
      <c r="J3995" s="119">
        <v>2050</v>
      </c>
      <c r="K3995" s="120">
        <v>0.75</v>
      </c>
    </row>
    <row r="3996" spans="1:11" x14ac:dyDescent="0.25">
      <c r="A3996" s="119" t="s">
        <v>1539</v>
      </c>
      <c r="B3996" s="119" t="s">
        <v>1540</v>
      </c>
      <c r="C3996" s="119" t="s">
        <v>233</v>
      </c>
      <c r="D3996" s="119" t="s">
        <v>1237</v>
      </c>
      <c r="E3996" s="119" t="s">
        <v>1238</v>
      </c>
      <c r="F3996" s="119"/>
      <c r="G3996" s="119" t="s">
        <v>1559</v>
      </c>
      <c r="H3996" s="119" t="s">
        <v>1560</v>
      </c>
      <c r="I3996" s="119" t="s">
        <v>988</v>
      </c>
      <c r="J3996" s="119">
        <v>2020</v>
      </c>
      <c r="K3996" s="120">
        <v>1.5</v>
      </c>
    </row>
    <row r="3997" spans="1:11" x14ac:dyDescent="0.25">
      <c r="A3997" s="119" t="s">
        <v>1539</v>
      </c>
      <c r="B3997" s="119" t="s">
        <v>1540</v>
      </c>
      <c r="C3997" s="119" t="s">
        <v>233</v>
      </c>
      <c r="D3997" s="119" t="s">
        <v>1237</v>
      </c>
      <c r="E3997" s="119" t="s">
        <v>1238</v>
      </c>
      <c r="F3997" s="119"/>
      <c r="G3997" s="119" t="s">
        <v>1559</v>
      </c>
      <c r="H3997" s="119" t="s">
        <v>1560</v>
      </c>
      <c r="I3997" s="119" t="s">
        <v>988</v>
      </c>
      <c r="J3997" s="119">
        <v>2050</v>
      </c>
      <c r="K3997" s="120">
        <v>1.25</v>
      </c>
    </row>
    <row r="3998" spans="1:11" x14ac:dyDescent="0.25">
      <c r="A3998" s="119" t="s">
        <v>1539</v>
      </c>
      <c r="B3998" s="119" t="s">
        <v>1540</v>
      </c>
      <c r="C3998" s="119" t="s">
        <v>233</v>
      </c>
      <c r="D3998" s="119" t="s">
        <v>1237</v>
      </c>
      <c r="E3998" s="119" t="s">
        <v>1238</v>
      </c>
      <c r="F3998" s="119"/>
      <c r="G3998" s="119" t="s">
        <v>1559</v>
      </c>
      <c r="H3998" s="119" t="s">
        <v>1560</v>
      </c>
      <c r="I3998" s="119" t="s">
        <v>194</v>
      </c>
      <c r="J3998" s="119">
        <v>2020</v>
      </c>
      <c r="K3998" s="120">
        <v>2.1</v>
      </c>
    </row>
    <row r="3999" spans="1:11" x14ac:dyDescent="0.25">
      <c r="A3999" s="119" t="s">
        <v>1539</v>
      </c>
      <c r="B3999" s="119" t="s">
        <v>1540</v>
      </c>
      <c r="C3999" s="119" t="s">
        <v>233</v>
      </c>
      <c r="D3999" s="119" t="s">
        <v>1237</v>
      </c>
      <c r="E3999" s="119" t="s">
        <v>1238</v>
      </c>
      <c r="F3999" s="119"/>
      <c r="G3999" s="119" t="s">
        <v>1559</v>
      </c>
      <c r="H3999" s="119" t="s">
        <v>1560</v>
      </c>
      <c r="I3999" s="119" t="s">
        <v>194</v>
      </c>
      <c r="J3999" s="119">
        <v>2030</v>
      </c>
      <c r="K3999" s="120">
        <v>1.6</v>
      </c>
    </row>
    <row r="4000" spans="1:11" x14ac:dyDescent="0.25">
      <c r="A4000" s="119" t="s">
        <v>1539</v>
      </c>
      <c r="B4000" s="119" t="s">
        <v>1540</v>
      </c>
      <c r="C4000" s="119" t="s">
        <v>233</v>
      </c>
      <c r="D4000" s="119" t="s">
        <v>1237</v>
      </c>
      <c r="E4000" s="119" t="s">
        <v>1238</v>
      </c>
      <c r="F4000" s="119"/>
      <c r="G4000" s="119" t="s">
        <v>1559</v>
      </c>
      <c r="H4000" s="119" t="s">
        <v>1560</v>
      </c>
      <c r="I4000" s="119" t="s">
        <v>194</v>
      </c>
      <c r="J4000" s="119">
        <v>2040</v>
      </c>
      <c r="K4000" s="120">
        <v>1.1000000000000001</v>
      </c>
    </row>
    <row r="4001" spans="1:11" x14ac:dyDescent="0.25">
      <c r="A4001" s="119" t="s">
        <v>1539</v>
      </c>
      <c r="B4001" s="119" t="s">
        <v>1540</v>
      </c>
      <c r="C4001" s="119" t="s">
        <v>233</v>
      </c>
      <c r="D4001" s="119" t="s">
        <v>1237</v>
      </c>
      <c r="E4001" s="119" t="s">
        <v>1238</v>
      </c>
      <c r="F4001" s="119"/>
      <c r="G4001" s="119" t="s">
        <v>1559</v>
      </c>
      <c r="H4001" s="119" t="s">
        <v>1560</v>
      </c>
      <c r="I4001" s="119" t="s">
        <v>194</v>
      </c>
      <c r="J4001" s="119">
        <v>2050</v>
      </c>
      <c r="K4001" s="120">
        <v>0.9</v>
      </c>
    </row>
    <row r="4002" spans="1:11" x14ac:dyDescent="0.25">
      <c r="A4002" s="119" t="s">
        <v>1539</v>
      </c>
      <c r="B4002" s="119" t="s">
        <v>1540</v>
      </c>
      <c r="C4002" s="119" t="s">
        <v>233</v>
      </c>
      <c r="D4002" s="119" t="s">
        <v>1561</v>
      </c>
      <c r="E4002" s="119" t="s">
        <v>1519</v>
      </c>
      <c r="F4002" s="119"/>
      <c r="G4002" s="119"/>
      <c r="H4002" s="119"/>
      <c r="I4002" s="119" t="s">
        <v>194</v>
      </c>
      <c r="J4002" s="119">
        <v>2020</v>
      </c>
      <c r="K4002" s="120">
        <v>0</v>
      </c>
    </row>
    <row r="4003" spans="1:11" x14ac:dyDescent="0.25">
      <c r="A4003" s="119" t="s">
        <v>1539</v>
      </c>
      <c r="B4003" s="119" t="s">
        <v>1540</v>
      </c>
      <c r="C4003" s="119" t="s">
        <v>233</v>
      </c>
      <c r="D4003" s="119" t="s">
        <v>1561</v>
      </c>
      <c r="E4003" s="119" t="s">
        <v>1519</v>
      </c>
      <c r="F4003" s="119"/>
      <c r="G4003" s="119"/>
      <c r="H4003" s="119"/>
      <c r="I4003" s="119" t="s">
        <v>194</v>
      </c>
      <c r="J4003" s="119">
        <v>2030</v>
      </c>
      <c r="K4003" s="120">
        <v>0</v>
      </c>
    </row>
    <row r="4004" spans="1:11" x14ac:dyDescent="0.25">
      <c r="A4004" s="119" t="s">
        <v>1539</v>
      </c>
      <c r="B4004" s="119" t="s">
        <v>1540</v>
      </c>
      <c r="C4004" s="119" t="s">
        <v>233</v>
      </c>
      <c r="D4004" s="119" t="s">
        <v>1561</v>
      </c>
      <c r="E4004" s="119" t="s">
        <v>1519</v>
      </c>
      <c r="F4004" s="119"/>
      <c r="G4004" s="119"/>
      <c r="H4004" s="119"/>
      <c r="I4004" s="119" t="s">
        <v>194</v>
      </c>
      <c r="J4004" s="119">
        <v>2040</v>
      </c>
      <c r="K4004" s="120">
        <v>0</v>
      </c>
    </row>
    <row r="4005" spans="1:11" x14ac:dyDescent="0.25">
      <c r="A4005" s="119" t="s">
        <v>1539</v>
      </c>
      <c r="B4005" s="119" t="s">
        <v>1540</v>
      </c>
      <c r="C4005" s="119" t="s">
        <v>233</v>
      </c>
      <c r="D4005" s="119" t="s">
        <v>1561</v>
      </c>
      <c r="E4005" s="119" t="s">
        <v>1519</v>
      </c>
      <c r="F4005" s="119"/>
      <c r="G4005" s="119"/>
      <c r="H4005" s="119"/>
      <c r="I4005" s="119" t="s">
        <v>194</v>
      </c>
      <c r="J4005" s="119">
        <v>2050</v>
      </c>
      <c r="K4005" s="120">
        <v>0</v>
      </c>
    </row>
    <row r="4006" spans="1:11" x14ac:dyDescent="0.25">
      <c r="A4006" s="119" t="s">
        <v>1539</v>
      </c>
      <c r="B4006" s="119" t="s">
        <v>1540</v>
      </c>
      <c r="C4006" s="119" t="s">
        <v>233</v>
      </c>
      <c r="D4006" s="119" t="s">
        <v>1562</v>
      </c>
      <c r="E4006" s="119" t="s">
        <v>1558</v>
      </c>
      <c r="F4006" s="119"/>
      <c r="G4006" s="119" t="s">
        <v>380</v>
      </c>
      <c r="H4006" s="119">
        <v>26</v>
      </c>
      <c r="I4006" s="119" t="s">
        <v>987</v>
      </c>
      <c r="J4006" s="119">
        <v>2020</v>
      </c>
      <c r="K4006" s="120">
        <v>0.9</v>
      </c>
    </row>
    <row r="4007" spans="1:11" x14ac:dyDescent="0.25">
      <c r="A4007" s="119" t="s">
        <v>1539</v>
      </c>
      <c r="B4007" s="119" t="s">
        <v>1540</v>
      </c>
      <c r="C4007" s="119" t="s">
        <v>233</v>
      </c>
      <c r="D4007" s="119" t="s">
        <v>1562</v>
      </c>
      <c r="E4007" s="119" t="s">
        <v>1558</v>
      </c>
      <c r="F4007" s="119"/>
      <c r="G4007" s="119" t="s">
        <v>380</v>
      </c>
      <c r="H4007" s="119">
        <v>26</v>
      </c>
      <c r="I4007" s="119" t="s">
        <v>987</v>
      </c>
      <c r="J4007" s="119">
        <v>2050</v>
      </c>
      <c r="K4007" s="120">
        <v>0.9</v>
      </c>
    </row>
    <row r="4008" spans="1:11" x14ac:dyDescent="0.25">
      <c r="A4008" s="119" t="s">
        <v>1539</v>
      </c>
      <c r="B4008" s="119" t="s">
        <v>1540</v>
      </c>
      <c r="C4008" s="119" t="s">
        <v>233</v>
      </c>
      <c r="D4008" s="119" t="s">
        <v>1562</v>
      </c>
      <c r="E4008" s="119" t="s">
        <v>1558</v>
      </c>
      <c r="F4008" s="119"/>
      <c r="G4008" s="119" t="s">
        <v>380</v>
      </c>
      <c r="H4008" s="119">
        <v>26</v>
      </c>
      <c r="I4008" s="119" t="s">
        <v>988</v>
      </c>
      <c r="J4008" s="119">
        <v>2020</v>
      </c>
      <c r="K4008" s="120">
        <v>1.1000000000000001</v>
      </c>
    </row>
    <row r="4009" spans="1:11" x14ac:dyDescent="0.25">
      <c r="A4009" s="119" t="s">
        <v>1539</v>
      </c>
      <c r="B4009" s="119" t="s">
        <v>1540</v>
      </c>
      <c r="C4009" s="119" t="s">
        <v>233</v>
      </c>
      <c r="D4009" s="119" t="s">
        <v>1562</v>
      </c>
      <c r="E4009" s="119" t="s">
        <v>1558</v>
      </c>
      <c r="F4009" s="119"/>
      <c r="G4009" s="119" t="s">
        <v>380</v>
      </c>
      <c r="H4009" s="119">
        <v>26</v>
      </c>
      <c r="I4009" s="119" t="s">
        <v>988</v>
      </c>
      <c r="J4009" s="119">
        <v>2050</v>
      </c>
      <c r="K4009" s="120">
        <v>1.1000000000000001</v>
      </c>
    </row>
    <row r="4010" spans="1:11" x14ac:dyDescent="0.25">
      <c r="A4010" s="119" t="s">
        <v>1539</v>
      </c>
      <c r="B4010" s="119" t="s">
        <v>1540</v>
      </c>
      <c r="C4010" s="119" t="s">
        <v>233</v>
      </c>
      <c r="D4010" s="119" t="s">
        <v>1562</v>
      </c>
      <c r="E4010" s="119" t="s">
        <v>1558</v>
      </c>
      <c r="F4010" s="119"/>
      <c r="G4010" s="119" t="s">
        <v>380</v>
      </c>
      <c r="H4010" s="119">
        <v>26</v>
      </c>
      <c r="I4010" s="119" t="s">
        <v>194</v>
      </c>
      <c r="J4010" s="119">
        <v>2020</v>
      </c>
      <c r="K4010" s="120">
        <v>5.3</v>
      </c>
    </row>
    <row r="4011" spans="1:11" x14ac:dyDescent="0.25">
      <c r="A4011" s="119" t="s">
        <v>1539</v>
      </c>
      <c r="B4011" s="119" t="s">
        <v>1540</v>
      </c>
      <c r="C4011" s="119" t="s">
        <v>233</v>
      </c>
      <c r="D4011" s="119" t="s">
        <v>1562</v>
      </c>
      <c r="E4011" s="119" t="s">
        <v>1558</v>
      </c>
      <c r="F4011" s="119"/>
      <c r="G4011" s="119" t="s">
        <v>380</v>
      </c>
      <c r="H4011" s="119">
        <v>26</v>
      </c>
      <c r="I4011" s="119" t="s">
        <v>194</v>
      </c>
      <c r="J4011" s="119">
        <v>2030</v>
      </c>
      <c r="K4011" s="120">
        <v>4.2</v>
      </c>
    </row>
    <row r="4012" spans="1:11" x14ac:dyDescent="0.25">
      <c r="A4012" s="119" t="s">
        <v>1539</v>
      </c>
      <c r="B4012" s="119" t="s">
        <v>1540</v>
      </c>
      <c r="C4012" s="119" t="s">
        <v>233</v>
      </c>
      <c r="D4012" s="119" t="s">
        <v>1562</v>
      </c>
      <c r="E4012" s="119" t="s">
        <v>1558</v>
      </c>
      <c r="F4012" s="119"/>
      <c r="G4012" s="119" t="s">
        <v>380</v>
      </c>
      <c r="H4012" s="119">
        <v>26</v>
      </c>
      <c r="I4012" s="119" t="s">
        <v>194</v>
      </c>
      <c r="J4012" s="119">
        <v>2040</v>
      </c>
      <c r="K4012" s="120">
        <v>3.2</v>
      </c>
    </row>
    <row r="4013" spans="1:11" x14ac:dyDescent="0.25">
      <c r="A4013" s="119" t="s">
        <v>1539</v>
      </c>
      <c r="B4013" s="119" t="s">
        <v>1540</v>
      </c>
      <c r="C4013" s="119" t="s">
        <v>233</v>
      </c>
      <c r="D4013" s="119" t="s">
        <v>1562</v>
      </c>
      <c r="E4013" s="119" t="s">
        <v>1558</v>
      </c>
      <c r="F4013" s="119"/>
      <c r="G4013" s="119" t="s">
        <v>380</v>
      </c>
      <c r="H4013" s="119">
        <v>26</v>
      </c>
      <c r="I4013" s="119" t="s">
        <v>194</v>
      </c>
      <c r="J4013" s="119">
        <v>2050</v>
      </c>
      <c r="K4013" s="120">
        <v>2.1</v>
      </c>
    </row>
    <row r="4014" spans="1:11" x14ac:dyDescent="0.25">
      <c r="A4014" s="119" t="s">
        <v>1539</v>
      </c>
      <c r="B4014" s="119" t="s">
        <v>1540</v>
      </c>
      <c r="C4014" s="119" t="s">
        <v>1245</v>
      </c>
      <c r="D4014" s="119" t="s">
        <v>1233</v>
      </c>
      <c r="E4014" s="119" t="s">
        <v>1074</v>
      </c>
      <c r="F4014" s="119"/>
      <c r="G4014" s="119" t="s">
        <v>368</v>
      </c>
      <c r="H4014" s="119"/>
      <c r="I4014" s="119" t="s">
        <v>194</v>
      </c>
      <c r="J4014" s="119">
        <v>2020</v>
      </c>
      <c r="K4014" s="120">
        <v>75</v>
      </c>
    </row>
    <row r="4015" spans="1:11" x14ac:dyDescent="0.25">
      <c r="A4015" s="119" t="s">
        <v>1539</v>
      </c>
      <c r="B4015" s="119" t="s">
        <v>1540</v>
      </c>
      <c r="C4015" s="119" t="s">
        <v>1245</v>
      </c>
      <c r="D4015" s="119" t="s">
        <v>1233</v>
      </c>
      <c r="E4015" s="119" t="s">
        <v>1074</v>
      </c>
      <c r="F4015" s="119"/>
      <c r="G4015" s="119" t="s">
        <v>368</v>
      </c>
      <c r="H4015" s="119"/>
      <c r="I4015" s="119" t="s">
        <v>194</v>
      </c>
      <c r="J4015" s="119">
        <v>2030</v>
      </c>
      <c r="K4015" s="120">
        <v>75</v>
      </c>
    </row>
    <row r="4016" spans="1:11" x14ac:dyDescent="0.25">
      <c r="A4016" s="119" t="s">
        <v>1539</v>
      </c>
      <c r="B4016" s="119" t="s">
        <v>1540</v>
      </c>
      <c r="C4016" s="119" t="s">
        <v>1245</v>
      </c>
      <c r="D4016" s="119" t="s">
        <v>1233</v>
      </c>
      <c r="E4016" s="119" t="s">
        <v>1074</v>
      </c>
      <c r="F4016" s="119"/>
      <c r="G4016" s="119" t="s">
        <v>368</v>
      </c>
      <c r="H4016" s="119"/>
      <c r="I4016" s="119" t="s">
        <v>194</v>
      </c>
      <c r="J4016" s="119">
        <v>2040</v>
      </c>
      <c r="K4016" s="120">
        <v>75</v>
      </c>
    </row>
    <row r="4017" spans="1:11" x14ac:dyDescent="0.25">
      <c r="A4017" s="119" t="s">
        <v>1539</v>
      </c>
      <c r="B4017" s="119" t="s">
        <v>1540</v>
      </c>
      <c r="C4017" s="119" t="s">
        <v>1245</v>
      </c>
      <c r="D4017" s="119" t="s">
        <v>1233</v>
      </c>
      <c r="E4017" s="119" t="s">
        <v>1074</v>
      </c>
      <c r="F4017" s="119"/>
      <c r="G4017" s="119" t="s">
        <v>368</v>
      </c>
      <c r="H4017" s="119"/>
      <c r="I4017" s="119" t="s">
        <v>194</v>
      </c>
      <c r="J4017" s="119">
        <v>2050</v>
      </c>
      <c r="K4017" s="120">
        <v>75</v>
      </c>
    </row>
    <row r="4018" spans="1:11" x14ac:dyDescent="0.25">
      <c r="A4018" s="119" t="s">
        <v>1539</v>
      </c>
      <c r="B4018" s="119" t="s">
        <v>1540</v>
      </c>
      <c r="C4018" s="119" t="s">
        <v>1245</v>
      </c>
      <c r="D4018" s="119" t="s">
        <v>1234</v>
      </c>
      <c r="E4018" s="119" t="s">
        <v>1074</v>
      </c>
      <c r="F4018" s="119"/>
      <c r="G4018" s="119"/>
      <c r="H4018" s="119"/>
      <c r="I4018" s="119" t="s">
        <v>194</v>
      </c>
      <c r="J4018" s="119">
        <v>2020</v>
      </c>
      <c r="K4018" s="120">
        <v>25</v>
      </c>
    </row>
    <row r="4019" spans="1:11" x14ac:dyDescent="0.25">
      <c r="A4019" s="119" t="s">
        <v>1539</v>
      </c>
      <c r="B4019" s="119" t="s">
        <v>1540</v>
      </c>
      <c r="C4019" s="119" t="s">
        <v>1245</v>
      </c>
      <c r="D4019" s="119" t="s">
        <v>1234</v>
      </c>
      <c r="E4019" s="119" t="s">
        <v>1074</v>
      </c>
      <c r="F4019" s="119"/>
      <c r="G4019" s="119"/>
      <c r="H4019" s="119"/>
      <c r="I4019" s="119" t="s">
        <v>194</v>
      </c>
      <c r="J4019" s="119">
        <v>2030</v>
      </c>
      <c r="K4019" s="120">
        <v>25</v>
      </c>
    </row>
    <row r="4020" spans="1:11" x14ac:dyDescent="0.25">
      <c r="A4020" s="119" t="s">
        <v>1539</v>
      </c>
      <c r="B4020" s="119" t="s">
        <v>1540</v>
      </c>
      <c r="C4020" s="119" t="s">
        <v>1245</v>
      </c>
      <c r="D4020" s="119" t="s">
        <v>1234</v>
      </c>
      <c r="E4020" s="119" t="s">
        <v>1074</v>
      </c>
      <c r="F4020" s="119"/>
      <c r="G4020" s="119"/>
      <c r="H4020" s="119"/>
      <c r="I4020" s="119" t="s">
        <v>194</v>
      </c>
      <c r="J4020" s="119">
        <v>2040</v>
      </c>
      <c r="K4020" s="120">
        <v>25</v>
      </c>
    </row>
    <row r="4021" spans="1:11" x14ac:dyDescent="0.25">
      <c r="A4021" s="119" t="s">
        <v>1539</v>
      </c>
      <c r="B4021" s="119" t="s">
        <v>1540</v>
      </c>
      <c r="C4021" s="119" t="s">
        <v>1245</v>
      </c>
      <c r="D4021" s="119" t="s">
        <v>1234</v>
      </c>
      <c r="E4021" s="119" t="s">
        <v>1074</v>
      </c>
      <c r="F4021" s="119"/>
      <c r="G4021" s="119"/>
      <c r="H4021" s="119"/>
      <c r="I4021" s="119" t="s">
        <v>194</v>
      </c>
      <c r="J4021" s="119">
        <v>2050</v>
      </c>
      <c r="K4021" s="120">
        <v>25</v>
      </c>
    </row>
    <row r="4022" spans="1:11" x14ac:dyDescent="0.25">
      <c r="A4022" s="119" t="s">
        <v>1539</v>
      </c>
      <c r="B4022" s="119" t="s">
        <v>1540</v>
      </c>
      <c r="C4022" s="119" t="s">
        <v>1245</v>
      </c>
      <c r="D4022" s="119" t="s">
        <v>1563</v>
      </c>
      <c r="E4022" s="119" t="s">
        <v>1519</v>
      </c>
      <c r="F4022" s="119"/>
      <c r="G4022" s="119" t="s">
        <v>379</v>
      </c>
      <c r="H4022" s="119">
        <v>18</v>
      </c>
      <c r="I4022" s="119" t="s">
        <v>987</v>
      </c>
      <c r="J4022" s="119">
        <v>2020</v>
      </c>
      <c r="K4022" s="120">
        <v>0.9</v>
      </c>
    </row>
    <row r="4023" spans="1:11" x14ac:dyDescent="0.25">
      <c r="A4023" s="119" t="s">
        <v>1539</v>
      </c>
      <c r="B4023" s="119" t="s">
        <v>1540</v>
      </c>
      <c r="C4023" s="119" t="s">
        <v>1245</v>
      </c>
      <c r="D4023" s="119" t="s">
        <v>1563</v>
      </c>
      <c r="E4023" s="119" t="s">
        <v>1519</v>
      </c>
      <c r="F4023" s="119"/>
      <c r="G4023" s="119" t="s">
        <v>379</v>
      </c>
      <c r="H4023" s="119">
        <v>18</v>
      </c>
      <c r="I4023" s="119" t="s">
        <v>987</v>
      </c>
      <c r="J4023" s="119">
        <v>2050</v>
      </c>
      <c r="K4023" s="120">
        <v>0.9</v>
      </c>
    </row>
    <row r="4024" spans="1:11" x14ac:dyDescent="0.25">
      <c r="A4024" s="119" t="s">
        <v>1539</v>
      </c>
      <c r="B4024" s="119" t="s">
        <v>1540</v>
      </c>
      <c r="C4024" s="119" t="s">
        <v>1245</v>
      </c>
      <c r="D4024" s="119" t="s">
        <v>1563</v>
      </c>
      <c r="E4024" s="119" t="s">
        <v>1519</v>
      </c>
      <c r="F4024" s="119"/>
      <c r="G4024" s="119" t="s">
        <v>379</v>
      </c>
      <c r="H4024" s="119">
        <v>18</v>
      </c>
      <c r="I4024" s="119" t="s">
        <v>988</v>
      </c>
      <c r="J4024" s="119">
        <v>2020</v>
      </c>
      <c r="K4024" s="120">
        <v>1.1000000000000001</v>
      </c>
    </row>
    <row r="4025" spans="1:11" x14ac:dyDescent="0.25">
      <c r="A4025" s="119" t="s">
        <v>1539</v>
      </c>
      <c r="B4025" s="119" t="s">
        <v>1540</v>
      </c>
      <c r="C4025" s="119" t="s">
        <v>1245</v>
      </c>
      <c r="D4025" s="119" t="s">
        <v>1563</v>
      </c>
      <c r="E4025" s="119" t="s">
        <v>1519</v>
      </c>
      <c r="F4025" s="119"/>
      <c r="G4025" s="119" t="s">
        <v>379</v>
      </c>
      <c r="H4025" s="119">
        <v>18</v>
      </c>
      <c r="I4025" s="119" t="s">
        <v>988</v>
      </c>
      <c r="J4025" s="119">
        <v>2050</v>
      </c>
      <c r="K4025" s="120">
        <v>1.1000000000000001</v>
      </c>
    </row>
    <row r="4026" spans="1:11" x14ac:dyDescent="0.25">
      <c r="A4026" s="119" t="s">
        <v>1539</v>
      </c>
      <c r="B4026" s="119" t="s">
        <v>1540</v>
      </c>
      <c r="C4026" s="119" t="s">
        <v>1245</v>
      </c>
      <c r="D4026" s="119" t="s">
        <v>1563</v>
      </c>
      <c r="E4026" s="119" t="s">
        <v>1519</v>
      </c>
      <c r="F4026" s="119"/>
      <c r="G4026" s="119" t="s">
        <v>379</v>
      </c>
      <c r="H4026" s="119">
        <v>18</v>
      </c>
      <c r="I4026" s="119" t="s">
        <v>194</v>
      </c>
      <c r="J4026" s="119">
        <v>2020</v>
      </c>
      <c r="K4026" s="120">
        <v>0.16</v>
      </c>
    </row>
    <row r="4027" spans="1:11" x14ac:dyDescent="0.25">
      <c r="A4027" s="119" t="s">
        <v>1539</v>
      </c>
      <c r="B4027" s="119" t="s">
        <v>1540</v>
      </c>
      <c r="C4027" s="119" t="s">
        <v>1245</v>
      </c>
      <c r="D4027" s="119" t="s">
        <v>1563</v>
      </c>
      <c r="E4027" s="119" t="s">
        <v>1519</v>
      </c>
      <c r="F4027" s="119"/>
      <c r="G4027" s="119" t="s">
        <v>379</v>
      </c>
      <c r="H4027" s="119">
        <v>18</v>
      </c>
      <c r="I4027" s="119" t="s">
        <v>194</v>
      </c>
      <c r="J4027" s="119">
        <v>2030</v>
      </c>
      <c r="K4027" s="120">
        <v>0.12</v>
      </c>
    </row>
    <row r="4028" spans="1:11" x14ac:dyDescent="0.25">
      <c r="A4028" s="119" t="s">
        <v>1539</v>
      </c>
      <c r="B4028" s="119" t="s">
        <v>1540</v>
      </c>
      <c r="C4028" s="119" t="s">
        <v>1245</v>
      </c>
      <c r="D4028" s="119" t="s">
        <v>1563</v>
      </c>
      <c r="E4028" s="119" t="s">
        <v>1519</v>
      </c>
      <c r="F4028" s="119"/>
      <c r="G4028" s="119" t="s">
        <v>379</v>
      </c>
      <c r="H4028" s="119">
        <v>18</v>
      </c>
      <c r="I4028" s="119" t="s">
        <v>194</v>
      </c>
      <c r="J4028" s="119">
        <v>2040</v>
      </c>
      <c r="K4028" s="120">
        <v>0.08</v>
      </c>
    </row>
    <row r="4029" spans="1:11" x14ac:dyDescent="0.25">
      <c r="A4029" s="119" t="s">
        <v>1539</v>
      </c>
      <c r="B4029" s="119" t="s">
        <v>1540</v>
      </c>
      <c r="C4029" s="119" t="s">
        <v>1245</v>
      </c>
      <c r="D4029" s="119" t="s">
        <v>1563</v>
      </c>
      <c r="E4029" s="119" t="s">
        <v>1519</v>
      </c>
      <c r="F4029" s="119"/>
      <c r="G4029" s="119" t="s">
        <v>379</v>
      </c>
      <c r="H4029" s="119">
        <v>18</v>
      </c>
      <c r="I4029" s="119" t="s">
        <v>194</v>
      </c>
      <c r="J4029" s="119">
        <v>2050</v>
      </c>
      <c r="K4029" s="120">
        <v>7.0000000000000007E-2</v>
      </c>
    </row>
    <row r="4030" spans="1:11" x14ac:dyDescent="0.25">
      <c r="A4030" s="119" t="s">
        <v>1539</v>
      </c>
      <c r="B4030" s="119" t="s">
        <v>1540</v>
      </c>
      <c r="C4030" s="119" t="s">
        <v>1245</v>
      </c>
      <c r="D4030" s="119" t="s">
        <v>1564</v>
      </c>
      <c r="E4030" s="119" t="s">
        <v>1565</v>
      </c>
      <c r="F4030" s="119"/>
      <c r="G4030" s="119" t="s">
        <v>1559</v>
      </c>
      <c r="H4030" s="119" t="s">
        <v>1560</v>
      </c>
      <c r="I4030" s="119" t="s">
        <v>987</v>
      </c>
      <c r="J4030" s="119">
        <v>2020</v>
      </c>
      <c r="K4030" s="120">
        <v>0.75</v>
      </c>
    </row>
    <row r="4031" spans="1:11" x14ac:dyDescent="0.25">
      <c r="A4031" s="119" t="s">
        <v>1539</v>
      </c>
      <c r="B4031" s="119" t="s">
        <v>1540</v>
      </c>
      <c r="C4031" s="119" t="s">
        <v>1245</v>
      </c>
      <c r="D4031" s="119" t="s">
        <v>1564</v>
      </c>
      <c r="E4031" s="119" t="s">
        <v>1565</v>
      </c>
      <c r="F4031" s="119"/>
      <c r="G4031" s="119" t="s">
        <v>1559</v>
      </c>
      <c r="H4031" s="119" t="s">
        <v>1560</v>
      </c>
      <c r="I4031" s="119" t="s">
        <v>987</v>
      </c>
      <c r="J4031" s="119">
        <v>2050</v>
      </c>
      <c r="K4031" s="120">
        <v>0.75</v>
      </c>
    </row>
    <row r="4032" spans="1:11" x14ac:dyDescent="0.25">
      <c r="A4032" s="119" t="s">
        <v>1539</v>
      </c>
      <c r="B4032" s="119" t="s">
        <v>1540</v>
      </c>
      <c r="C4032" s="119" t="s">
        <v>1245</v>
      </c>
      <c r="D4032" s="119" t="s">
        <v>1564</v>
      </c>
      <c r="E4032" s="119" t="s">
        <v>1565</v>
      </c>
      <c r="F4032" s="119"/>
      <c r="G4032" s="119" t="s">
        <v>1559</v>
      </c>
      <c r="H4032" s="119" t="s">
        <v>1560</v>
      </c>
      <c r="I4032" s="119" t="s">
        <v>988</v>
      </c>
      <c r="J4032" s="119">
        <v>2020</v>
      </c>
      <c r="K4032" s="120">
        <v>1.5</v>
      </c>
    </row>
    <row r="4033" spans="1:11" x14ac:dyDescent="0.25">
      <c r="A4033" s="119" t="s">
        <v>1539</v>
      </c>
      <c r="B4033" s="119" t="s">
        <v>1540</v>
      </c>
      <c r="C4033" s="119" t="s">
        <v>1245</v>
      </c>
      <c r="D4033" s="119" t="s">
        <v>1564</v>
      </c>
      <c r="E4033" s="119" t="s">
        <v>1565</v>
      </c>
      <c r="F4033" s="119"/>
      <c r="G4033" s="119" t="s">
        <v>1559</v>
      </c>
      <c r="H4033" s="119" t="s">
        <v>1560</v>
      </c>
      <c r="I4033" s="119" t="s">
        <v>988</v>
      </c>
      <c r="J4033" s="119">
        <v>2050</v>
      </c>
      <c r="K4033" s="120">
        <v>1.25</v>
      </c>
    </row>
    <row r="4034" spans="1:11" x14ac:dyDescent="0.25">
      <c r="A4034" s="119" t="s">
        <v>1539</v>
      </c>
      <c r="B4034" s="119" t="s">
        <v>1540</v>
      </c>
      <c r="C4034" s="119" t="s">
        <v>1245</v>
      </c>
      <c r="D4034" s="119" t="s">
        <v>1564</v>
      </c>
      <c r="E4034" s="119" t="s">
        <v>1565</v>
      </c>
      <c r="F4034" s="119"/>
      <c r="G4034" s="119" t="s">
        <v>1559</v>
      </c>
      <c r="H4034" s="119" t="s">
        <v>1560</v>
      </c>
      <c r="I4034" s="119" t="s">
        <v>194</v>
      </c>
      <c r="J4034" s="119">
        <v>2020</v>
      </c>
      <c r="K4034" s="120">
        <v>3.3</v>
      </c>
    </row>
    <row r="4035" spans="1:11" x14ac:dyDescent="0.25">
      <c r="A4035" s="119" t="s">
        <v>1539</v>
      </c>
      <c r="B4035" s="119" t="s">
        <v>1540</v>
      </c>
      <c r="C4035" s="119" t="s">
        <v>1245</v>
      </c>
      <c r="D4035" s="119" t="s">
        <v>1564</v>
      </c>
      <c r="E4035" s="119" t="s">
        <v>1565</v>
      </c>
      <c r="F4035" s="119"/>
      <c r="G4035" s="119" t="s">
        <v>1559</v>
      </c>
      <c r="H4035" s="119" t="s">
        <v>1560</v>
      </c>
      <c r="I4035" s="119" t="s">
        <v>194</v>
      </c>
      <c r="J4035" s="119">
        <v>2030</v>
      </c>
      <c r="K4035" s="120">
        <v>2.5</v>
      </c>
    </row>
    <row r="4036" spans="1:11" x14ac:dyDescent="0.25">
      <c r="A4036" s="119" t="s">
        <v>1539</v>
      </c>
      <c r="B4036" s="119" t="s">
        <v>1540</v>
      </c>
      <c r="C4036" s="119" t="s">
        <v>1245</v>
      </c>
      <c r="D4036" s="119" t="s">
        <v>1564</v>
      </c>
      <c r="E4036" s="119" t="s">
        <v>1565</v>
      </c>
      <c r="F4036" s="119"/>
      <c r="G4036" s="119" t="s">
        <v>1559</v>
      </c>
      <c r="H4036" s="119" t="s">
        <v>1560</v>
      </c>
      <c r="I4036" s="119" t="s">
        <v>194</v>
      </c>
      <c r="J4036" s="119">
        <v>2040</v>
      </c>
      <c r="K4036" s="120">
        <v>1.7</v>
      </c>
    </row>
    <row r="4037" spans="1:11" x14ac:dyDescent="0.25">
      <c r="A4037" s="119" t="s">
        <v>1539</v>
      </c>
      <c r="B4037" s="119" t="s">
        <v>1540</v>
      </c>
      <c r="C4037" s="119" t="s">
        <v>1245</v>
      </c>
      <c r="D4037" s="119" t="s">
        <v>1564</v>
      </c>
      <c r="E4037" s="119" t="s">
        <v>1565</v>
      </c>
      <c r="F4037" s="119"/>
      <c r="G4037" s="119" t="s">
        <v>1559</v>
      </c>
      <c r="H4037" s="119" t="s">
        <v>1560</v>
      </c>
      <c r="I4037" s="119" t="s">
        <v>194</v>
      </c>
      <c r="J4037" s="119">
        <v>2050</v>
      </c>
      <c r="K4037" s="120">
        <v>1.4</v>
      </c>
    </row>
    <row r="4038" spans="1:11" x14ac:dyDescent="0.25">
      <c r="A4038" s="119" t="s">
        <v>1539</v>
      </c>
      <c r="B4038" s="119" t="s">
        <v>1540</v>
      </c>
      <c r="C4038" s="119" t="s">
        <v>1245</v>
      </c>
      <c r="D4038" s="119" t="s">
        <v>1561</v>
      </c>
      <c r="E4038" s="119" t="s">
        <v>1519</v>
      </c>
      <c r="F4038" s="119"/>
      <c r="G4038" s="119"/>
      <c r="H4038" s="119"/>
      <c r="I4038" s="119" t="s">
        <v>194</v>
      </c>
      <c r="J4038" s="119">
        <v>2020</v>
      </c>
      <c r="K4038" s="120">
        <v>0</v>
      </c>
    </row>
    <row r="4039" spans="1:11" x14ac:dyDescent="0.25">
      <c r="A4039" s="119" t="s">
        <v>1539</v>
      </c>
      <c r="B4039" s="119" t="s">
        <v>1540</v>
      </c>
      <c r="C4039" s="119" t="s">
        <v>1245</v>
      </c>
      <c r="D4039" s="119" t="s">
        <v>1561</v>
      </c>
      <c r="E4039" s="119" t="s">
        <v>1519</v>
      </c>
      <c r="F4039" s="119"/>
      <c r="G4039" s="119"/>
      <c r="H4039" s="119"/>
      <c r="I4039" s="119" t="s">
        <v>194</v>
      </c>
      <c r="J4039" s="119">
        <v>2030</v>
      </c>
      <c r="K4039" s="120">
        <v>0</v>
      </c>
    </row>
    <row r="4040" spans="1:11" x14ac:dyDescent="0.25">
      <c r="A4040" s="119" t="s">
        <v>1539</v>
      </c>
      <c r="B4040" s="119" t="s">
        <v>1540</v>
      </c>
      <c r="C4040" s="119" t="s">
        <v>1245</v>
      </c>
      <c r="D4040" s="119" t="s">
        <v>1561</v>
      </c>
      <c r="E4040" s="119" t="s">
        <v>1519</v>
      </c>
      <c r="F4040" s="119"/>
      <c r="G4040" s="119"/>
      <c r="H4040" s="119"/>
      <c r="I4040" s="119" t="s">
        <v>194</v>
      </c>
      <c r="J4040" s="119">
        <v>2040</v>
      </c>
      <c r="K4040" s="120">
        <v>0</v>
      </c>
    </row>
    <row r="4041" spans="1:11" x14ac:dyDescent="0.25">
      <c r="A4041" s="119" t="s">
        <v>1539</v>
      </c>
      <c r="B4041" s="119" t="s">
        <v>1540</v>
      </c>
      <c r="C4041" s="119" t="s">
        <v>1245</v>
      </c>
      <c r="D4041" s="119" t="s">
        <v>1561</v>
      </c>
      <c r="E4041" s="119" t="s">
        <v>1519</v>
      </c>
      <c r="F4041" s="119"/>
      <c r="G4041" s="119"/>
      <c r="H4041" s="119"/>
      <c r="I4041" s="119" t="s">
        <v>194</v>
      </c>
      <c r="J4041" s="119">
        <v>2050</v>
      </c>
      <c r="K4041" s="120">
        <v>0</v>
      </c>
    </row>
    <row r="4042" spans="1:11" x14ac:dyDescent="0.25">
      <c r="A4042" s="119" t="s">
        <v>1539</v>
      </c>
      <c r="B4042" s="119" t="s">
        <v>1540</v>
      </c>
      <c r="C4042" s="119" t="s">
        <v>1245</v>
      </c>
      <c r="D4042" s="119" t="s">
        <v>1566</v>
      </c>
      <c r="E4042" s="119" t="s">
        <v>1519</v>
      </c>
      <c r="F4042" s="119"/>
      <c r="G4042" s="119" t="s">
        <v>380</v>
      </c>
      <c r="H4042" s="119">
        <v>26</v>
      </c>
      <c r="I4042" s="119" t="s">
        <v>987</v>
      </c>
      <c r="J4042" s="119">
        <v>2020</v>
      </c>
      <c r="K4042" s="120">
        <v>0.9</v>
      </c>
    </row>
    <row r="4043" spans="1:11" x14ac:dyDescent="0.25">
      <c r="A4043" s="119" t="s">
        <v>1539</v>
      </c>
      <c r="B4043" s="119" t="s">
        <v>1540</v>
      </c>
      <c r="C4043" s="119" t="s">
        <v>1245</v>
      </c>
      <c r="D4043" s="119" t="s">
        <v>1566</v>
      </c>
      <c r="E4043" s="119" t="s">
        <v>1519</v>
      </c>
      <c r="F4043" s="119"/>
      <c r="G4043" s="119" t="s">
        <v>380</v>
      </c>
      <c r="H4043" s="119">
        <v>26</v>
      </c>
      <c r="I4043" s="119" t="s">
        <v>987</v>
      </c>
      <c r="J4043" s="119">
        <v>2050</v>
      </c>
      <c r="K4043" s="120">
        <v>0.9</v>
      </c>
    </row>
    <row r="4044" spans="1:11" x14ac:dyDescent="0.25">
      <c r="A4044" s="119" t="s">
        <v>1539</v>
      </c>
      <c r="B4044" s="119" t="s">
        <v>1540</v>
      </c>
      <c r="C4044" s="119" t="s">
        <v>1245</v>
      </c>
      <c r="D4044" s="119" t="s">
        <v>1566</v>
      </c>
      <c r="E4044" s="119" t="s">
        <v>1519</v>
      </c>
      <c r="F4044" s="119"/>
      <c r="G4044" s="119" t="s">
        <v>380</v>
      </c>
      <c r="H4044" s="119">
        <v>26</v>
      </c>
      <c r="I4044" s="119" t="s">
        <v>988</v>
      </c>
      <c r="J4044" s="119">
        <v>2020</v>
      </c>
      <c r="K4044" s="120">
        <v>1.1000000000000001</v>
      </c>
    </row>
    <row r="4045" spans="1:11" x14ac:dyDescent="0.25">
      <c r="A4045" s="119" t="s">
        <v>1539</v>
      </c>
      <c r="B4045" s="119" t="s">
        <v>1540</v>
      </c>
      <c r="C4045" s="119" t="s">
        <v>1245</v>
      </c>
      <c r="D4045" s="119" t="s">
        <v>1566</v>
      </c>
      <c r="E4045" s="119" t="s">
        <v>1519</v>
      </c>
      <c r="F4045" s="119"/>
      <c r="G4045" s="119" t="s">
        <v>380</v>
      </c>
      <c r="H4045" s="119">
        <v>26</v>
      </c>
      <c r="I4045" s="119" t="s">
        <v>988</v>
      </c>
      <c r="J4045" s="119">
        <v>2050</v>
      </c>
      <c r="K4045" s="120">
        <v>1.1000000000000001</v>
      </c>
    </row>
    <row r="4046" spans="1:11" x14ac:dyDescent="0.25">
      <c r="A4046" s="119" t="s">
        <v>1539</v>
      </c>
      <c r="B4046" s="119" t="s">
        <v>1540</v>
      </c>
      <c r="C4046" s="119" t="s">
        <v>1245</v>
      </c>
      <c r="D4046" s="119" t="s">
        <v>1566</v>
      </c>
      <c r="E4046" s="119" t="s">
        <v>1519</v>
      </c>
      <c r="F4046" s="119"/>
      <c r="G4046" s="119" t="s">
        <v>380</v>
      </c>
      <c r="H4046" s="119">
        <v>26</v>
      </c>
      <c r="I4046" s="119" t="s">
        <v>194</v>
      </c>
      <c r="J4046" s="119">
        <v>2020</v>
      </c>
      <c r="K4046" s="120">
        <v>0.05</v>
      </c>
    </row>
    <row r="4047" spans="1:11" x14ac:dyDescent="0.25">
      <c r="A4047" s="119" t="s">
        <v>1539</v>
      </c>
      <c r="B4047" s="119" t="s">
        <v>1540</v>
      </c>
      <c r="C4047" s="119" t="s">
        <v>1245</v>
      </c>
      <c r="D4047" s="119" t="s">
        <v>1566</v>
      </c>
      <c r="E4047" s="119" t="s">
        <v>1519</v>
      </c>
      <c r="F4047" s="119"/>
      <c r="G4047" s="119" t="s">
        <v>380</v>
      </c>
      <c r="H4047" s="119">
        <v>26</v>
      </c>
      <c r="I4047" s="119" t="s">
        <v>194</v>
      </c>
      <c r="J4047" s="119">
        <v>2030</v>
      </c>
      <c r="K4047" s="120">
        <v>0.04</v>
      </c>
    </row>
    <row r="4048" spans="1:11" x14ac:dyDescent="0.25">
      <c r="A4048" s="119" t="s">
        <v>1539</v>
      </c>
      <c r="B4048" s="119" t="s">
        <v>1540</v>
      </c>
      <c r="C4048" s="119" t="s">
        <v>1245</v>
      </c>
      <c r="D4048" s="119" t="s">
        <v>1566</v>
      </c>
      <c r="E4048" s="119" t="s">
        <v>1519</v>
      </c>
      <c r="F4048" s="119"/>
      <c r="G4048" s="119" t="s">
        <v>380</v>
      </c>
      <c r="H4048" s="119">
        <v>26</v>
      </c>
      <c r="I4048" s="119" t="s">
        <v>194</v>
      </c>
      <c r="J4048" s="119">
        <v>2040</v>
      </c>
      <c r="K4048" s="120">
        <v>0.03</v>
      </c>
    </row>
    <row r="4049" spans="1:11" x14ac:dyDescent="0.25">
      <c r="A4049" s="119" t="s">
        <v>1539</v>
      </c>
      <c r="B4049" s="119" t="s">
        <v>1540</v>
      </c>
      <c r="C4049" s="119" t="s">
        <v>1245</v>
      </c>
      <c r="D4049" s="119" t="s">
        <v>1566</v>
      </c>
      <c r="E4049" s="119" t="s">
        <v>1519</v>
      </c>
      <c r="F4049" s="119"/>
      <c r="G4049" s="119" t="s">
        <v>380</v>
      </c>
      <c r="H4049" s="119">
        <v>26</v>
      </c>
      <c r="I4049" s="119" t="s">
        <v>194</v>
      </c>
      <c r="J4049" s="119">
        <v>2050</v>
      </c>
      <c r="K4049" s="120">
        <v>0.02</v>
      </c>
    </row>
    <row r="4050" spans="1:11" x14ac:dyDescent="0.25">
      <c r="A4050" s="119" t="s">
        <v>1567</v>
      </c>
      <c r="B4050" s="119" t="s">
        <v>1568</v>
      </c>
      <c r="C4050" s="119" t="s">
        <v>195</v>
      </c>
      <c r="D4050" s="119" t="s">
        <v>1541</v>
      </c>
      <c r="E4050" s="119" t="s">
        <v>1542</v>
      </c>
      <c r="F4050" s="119"/>
      <c r="G4050" s="119" t="s">
        <v>1569</v>
      </c>
      <c r="H4050" s="119"/>
      <c r="I4050" s="119" t="s">
        <v>987</v>
      </c>
      <c r="J4050" s="119">
        <v>2020</v>
      </c>
      <c r="K4050" s="120">
        <v>1</v>
      </c>
    </row>
    <row r="4051" spans="1:11" x14ac:dyDescent="0.25">
      <c r="A4051" s="119" t="s">
        <v>1567</v>
      </c>
      <c r="B4051" s="119" t="s">
        <v>1568</v>
      </c>
      <c r="C4051" s="119" t="s">
        <v>195</v>
      </c>
      <c r="D4051" s="119" t="s">
        <v>1541</v>
      </c>
      <c r="E4051" s="119" t="s">
        <v>1542</v>
      </c>
      <c r="F4051" s="119"/>
      <c r="G4051" s="119" t="s">
        <v>1569</v>
      </c>
      <c r="H4051" s="119"/>
      <c r="I4051" s="119" t="s">
        <v>987</v>
      </c>
      <c r="J4051" s="119">
        <v>2050</v>
      </c>
      <c r="K4051" s="120">
        <v>1</v>
      </c>
    </row>
    <row r="4052" spans="1:11" x14ac:dyDescent="0.25">
      <c r="A4052" s="119" t="s">
        <v>1567</v>
      </c>
      <c r="B4052" s="119" t="s">
        <v>1568</v>
      </c>
      <c r="C4052" s="119" t="s">
        <v>195</v>
      </c>
      <c r="D4052" s="119" t="s">
        <v>1541</v>
      </c>
      <c r="E4052" s="119" t="s">
        <v>1542</v>
      </c>
      <c r="F4052" s="119"/>
      <c r="G4052" s="119" t="s">
        <v>1569</v>
      </c>
      <c r="H4052" s="119"/>
      <c r="I4052" s="119" t="s">
        <v>988</v>
      </c>
      <c r="J4052" s="119">
        <v>2020</v>
      </c>
      <c r="K4052" s="120">
        <v>1.1000000000000001</v>
      </c>
    </row>
    <row r="4053" spans="1:11" x14ac:dyDescent="0.25">
      <c r="A4053" s="119" t="s">
        <v>1567</v>
      </c>
      <c r="B4053" s="119" t="s">
        <v>1568</v>
      </c>
      <c r="C4053" s="119" t="s">
        <v>195</v>
      </c>
      <c r="D4053" s="119" t="s">
        <v>1541</v>
      </c>
      <c r="E4053" s="119" t="s">
        <v>1542</v>
      </c>
      <c r="F4053" s="119"/>
      <c r="G4053" s="119" t="s">
        <v>1569</v>
      </c>
      <c r="H4053" s="119"/>
      <c r="I4053" s="119" t="s">
        <v>988</v>
      </c>
      <c r="J4053" s="119">
        <v>2050</v>
      </c>
      <c r="K4053" s="120">
        <v>1.1000000000000001</v>
      </c>
    </row>
    <row r="4054" spans="1:11" x14ac:dyDescent="0.25">
      <c r="A4054" s="119" t="s">
        <v>1567</v>
      </c>
      <c r="B4054" s="119" t="s">
        <v>1568</v>
      </c>
      <c r="C4054" s="119" t="s">
        <v>195</v>
      </c>
      <c r="D4054" s="119" t="s">
        <v>1541</v>
      </c>
      <c r="E4054" s="119" t="s">
        <v>1542</v>
      </c>
      <c r="F4054" s="119"/>
      <c r="G4054" s="119" t="s">
        <v>1569</v>
      </c>
      <c r="H4054" s="119"/>
      <c r="I4054" s="119" t="s">
        <v>194</v>
      </c>
      <c r="J4054" s="119">
        <v>2020</v>
      </c>
      <c r="K4054" s="120">
        <v>4.3</v>
      </c>
    </row>
    <row r="4055" spans="1:11" x14ac:dyDescent="0.25">
      <c r="A4055" s="119" t="s">
        <v>1567</v>
      </c>
      <c r="B4055" s="119" t="s">
        <v>1568</v>
      </c>
      <c r="C4055" s="119" t="s">
        <v>195</v>
      </c>
      <c r="D4055" s="119" t="s">
        <v>1541</v>
      </c>
      <c r="E4055" s="119" t="s">
        <v>1542</v>
      </c>
      <c r="F4055" s="119"/>
      <c r="G4055" s="119" t="s">
        <v>1569</v>
      </c>
      <c r="H4055" s="119"/>
      <c r="I4055" s="119" t="s">
        <v>194</v>
      </c>
      <c r="J4055" s="119">
        <v>2030</v>
      </c>
      <c r="K4055" s="120">
        <v>3.9</v>
      </c>
    </row>
    <row r="4056" spans="1:11" x14ac:dyDescent="0.25">
      <c r="A4056" s="119" t="s">
        <v>1567</v>
      </c>
      <c r="B4056" s="119" t="s">
        <v>1568</v>
      </c>
      <c r="C4056" s="119" t="s">
        <v>195</v>
      </c>
      <c r="D4056" s="119" t="s">
        <v>1541</v>
      </c>
      <c r="E4056" s="119" t="s">
        <v>1542</v>
      </c>
      <c r="F4056" s="119"/>
      <c r="G4056" s="119" t="s">
        <v>1569</v>
      </c>
      <c r="H4056" s="119"/>
      <c r="I4056" s="119" t="s">
        <v>194</v>
      </c>
      <c r="J4056" s="119">
        <v>2040</v>
      </c>
      <c r="K4056" s="120">
        <v>3.6</v>
      </c>
    </row>
    <row r="4057" spans="1:11" x14ac:dyDescent="0.25">
      <c r="A4057" s="119" t="s">
        <v>1567</v>
      </c>
      <c r="B4057" s="119" t="s">
        <v>1568</v>
      </c>
      <c r="C4057" s="119" t="s">
        <v>195</v>
      </c>
      <c r="D4057" s="119" t="s">
        <v>1541</v>
      </c>
      <c r="E4057" s="119" t="s">
        <v>1542</v>
      </c>
      <c r="F4057" s="119"/>
      <c r="G4057" s="119" t="s">
        <v>1569</v>
      </c>
      <c r="H4057" s="119"/>
      <c r="I4057" s="119" t="s">
        <v>194</v>
      </c>
      <c r="J4057" s="119">
        <v>2050</v>
      </c>
      <c r="K4057" s="120">
        <v>3.3</v>
      </c>
    </row>
    <row r="4058" spans="1:11" x14ac:dyDescent="0.25">
      <c r="A4058" s="119" t="s">
        <v>1567</v>
      </c>
      <c r="B4058" s="119" t="s">
        <v>1568</v>
      </c>
      <c r="C4058" s="119" t="s">
        <v>195</v>
      </c>
      <c r="D4058" s="119" t="s">
        <v>200</v>
      </c>
      <c r="E4058" s="119" t="s">
        <v>202</v>
      </c>
      <c r="F4058" s="119"/>
      <c r="G4058" s="119"/>
      <c r="H4058" s="119"/>
      <c r="I4058" s="119" t="s">
        <v>194</v>
      </c>
      <c r="J4058" s="119">
        <v>2020</v>
      </c>
      <c r="K4058" s="120">
        <v>2</v>
      </c>
    </row>
    <row r="4059" spans="1:11" x14ac:dyDescent="0.25">
      <c r="A4059" s="119" t="s">
        <v>1567</v>
      </c>
      <c r="B4059" s="119" t="s">
        <v>1568</v>
      </c>
      <c r="C4059" s="119" t="s">
        <v>195</v>
      </c>
      <c r="D4059" s="119" t="s">
        <v>200</v>
      </c>
      <c r="E4059" s="119" t="s">
        <v>202</v>
      </c>
      <c r="F4059" s="119"/>
      <c r="G4059" s="119"/>
      <c r="H4059" s="119"/>
      <c r="I4059" s="119" t="s">
        <v>194</v>
      </c>
      <c r="J4059" s="119">
        <v>2030</v>
      </c>
      <c r="K4059" s="120">
        <v>2</v>
      </c>
    </row>
    <row r="4060" spans="1:11" x14ac:dyDescent="0.25">
      <c r="A4060" s="119" t="s">
        <v>1567</v>
      </c>
      <c r="B4060" s="119" t="s">
        <v>1568</v>
      </c>
      <c r="C4060" s="119" t="s">
        <v>195</v>
      </c>
      <c r="D4060" s="119" t="s">
        <v>200</v>
      </c>
      <c r="E4060" s="119" t="s">
        <v>202</v>
      </c>
      <c r="F4060" s="119"/>
      <c r="G4060" s="119"/>
      <c r="H4060" s="119"/>
      <c r="I4060" s="119" t="s">
        <v>194</v>
      </c>
      <c r="J4060" s="119">
        <v>2040</v>
      </c>
      <c r="K4060" s="120">
        <v>2</v>
      </c>
    </row>
    <row r="4061" spans="1:11" x14ac:dyDescent="0.25">
      <c r="A4061" s="119" t="s">
        <v>1567</v>
      </c>
      <c r="B4061" s="119" t="s">
        <v>1568</v>
      </c>
      <c r="C4061" s="119" t="s">
        <v>195</v>
      </c>
      <c r="D4061" s="119" t="s">
        <v>200</v>
      </c>
      <c r="E4061" s="119" t="s">
        <v>202</v>
      </c>
      <c r="F4061" s="119"/>
      <c r="G4061" s="119"/>
      <c r="H4061" s="119"/>
      <c r="I4061" s="119" t="s">
        <v>194</v>
      </c>
      <c r="J4061" s="119">
        <v>2050</v>
      </c>
      <c r="K4061" s="120">
        <v>2</v>
      </c>
    </row>
    <row r="4062" spans="1:11" x14ac:dyDescent="0.25">
      <c r="A4062" s="119" t="s">
        <v>1567</v>
      </c>
      <c r="B4062" s="119" t="s">
        <v>1568</v>
      </c>
      <c r="C4062" s="119" t="s">
        <v>195</v>
      </c>
      <c r="D4062" s="119" t="s">
        <v>1544</v>
      </c>
      <c r="E4062" s="119" t="s">
        <v>1222</v>
      </c>
      <c r="F4062" s="119"/>
      <c r="G4062" s="119" t="s">
        <v>371</v>
      </c>
      <c r="H4062" s="119"/>
      <c r="I4062" s="119" t="s">
        <v>987</v>
      </c>
      <c r="J4062" s="119">
        <v>2020</v>
      </c>
      <c r="K4062" s="120">
        <v>0.8</v>
      </c>
    </row>
    <row r="4063" spans="1:11" x14ac:dyDescent="0.25">
      <c r="A4063" s="119" t="s">
        <v>1567</v>
      </c>
      <c r="B4063" s="119" t="s">
        <v>1568</v>
      </c>
      <c r="C4063" s="119" t="s">
        <v>195</v>
      </c>
      <c r="D4063" s="119" t="s">
        <v>1544</v>
      </c>
      <c r="E4063" s="119" t="s">
        <v>1222</v>
      </c>
      <c r="F4063" s="119"/>
      <c r="G4063" s="119" t="s">
        <v>371</v>
      </c>
      <c r="H4063" s="119"/>
      <c r="I4063" s="119" t="s">
        <v>987</v>
      </c>
      <c r="J4063" s="119">
        <v>2050</v>
      </c>
      <c r="K4063" s="120">
        <v>0.8</v>
      </c>
    </row>
    <row r="4064" spans="1:11" x14ac:dyDescent="0.25">
      <c r="A4064" s="119" t="s">
        <v>1567</v>
      </c>
      <c r="B4064" s="119" t="s">
        <v>1568</v>
      </c>
      <c r="C4064" s="119" t="s">
        <v>195</v>
      </c>
      <c r="D4064" s="119" t="s">
        <v>1544</v>
      </c>
      <c r="E4064" s="119" t="s">
        <v>1222</v>
      </c>
      <c r="F4064" s="119"/>
      <c r="G4064" s="119" t="s">
        <v>371</v>
      </c>
      <c r="H4064" s="119"/>
      <c r="I4064" s="119" t="s">
        <v>988</v>
      </c>
      <c r="J4064" s="119">
        <v>2020</v>
      </c>
      <c r="K4064" s="120">
        <v>1.2</v>
      </c>
    </row>
    <row r="4065" spans="1:11" x14ac:dyDescent="0.25">
      <c r="A4065" s="119" t="s">
        <v>1567</v>
      </c>
      <c r="B4065" s="119" t="s">
        <v>1568</v>
      </c>
      <c r="C4065" s="119" t="s">
        <v>195</v>
      </c>
      <c r="D4065" s="119" t="s">
        <v>1544</v>
      </c>
      <c r="E4065" s="119" t="s">
        <v>1222</v>
      </c>
      <c r="F4065" s="119"/>
      <c r="G4065" s="119" t="s">
        <v>371</v>
      </c>
      <c r="H4065" s="119"/>
      <c r="I4065" s="119" t="s">
        <v>988</v>
      </c>
      <c r="J4065" s="119">
        <v>2050</v>
      </c>
      <c r="K4065" s="120">
        <v>1.2</v>
      </c>
    </row>
    <row r="4066" spans="1:11" x14ac:dyDescent="0.25">
      <c r="A4066" s="119" t="s">
        <v>1567</v>
      </c>
      <c r="B4066" s="119" t="s">
        <v>1568</v>
      </c>
      <c r="C4066" s="119" t="s">
        <v>195</v>
      </c>
      <c r="D4066" s="119" t="s">
        <v>1544</v>
      </c>
      <c r="E4066" s="119" t="s">
        <v>1222</v>
      </c>
      <c r="F4066" s="119"/>
      <c r="G4066" s="119" t="s">
        <v>371</v>
      </c>
      <c r="H4066" s="119"/>
      <c r="I4066" s="119" t="s">
        <v>194</v>
      </c>
      <c r="J4066" s="119">
        <v>2020</v>
      </c>
      <c r="K4066" s="120">
        <v>0.43</v>
      </c>
    </row>
    <row r="4067" spans="1:11" x14ac:dyDescent="0.25">
      <c r="A4067" s="119" t="s">
        <v>1567</v>
      </c>
      <c r="B4067" s="119" t="s">
        <v>1568</v>
      </c>
      <c r="C4067" s="119" t="s">
        <v>195</v>
      </c>
      <c r="D4067" s="119" t="s">
        <v>1544</v>
      </c>
      <c r="E4067" s="119" t="s">
        <v>1222</v>
      </c>
      <c r="F4067" s="119"/>
      <c r="G4067" s="119" t="s">
        <v>371</v>
      </c>
      <c r="H4067" s="119"/>
      <c r="I4067" s="119" t="s">
        <v>194</v>
      </c>
      <c r="J4067" s="119">
        <v>2030</v>
      </c>
      <c r="K4067" s="120">
        <v>0.4</v>
      </c>
    </row>
    <row r="4068" spans="1:11" x14ac:dyDescent="0.25">
      <c r="A4068" s="119" t="s">
        <v>1567</v>
      </c>
      <c r="B4068" s="119" t="s">
        <v>1568</v>
      </c>
      <c r="C4068" s="119" t="s">
        <v>195</v>
      </c>
      <c r="D4068" s="119" t="s">
        <v>1544</v>
      </c>
      <c r="E4068" s="119" t="s">
        <v>1222</v>
      </c>
      <c r="F4068" s="119"/>
      <c r="G4068" s="119" t="s">
        <v>371</v>
      </c>
      <c r="H4068" s="119"/>
      <c r="I4068" s="119" t="s">
        <v>194</v>
      </c>
      <c r="J4068" s="119">
        <v>2040</v>
      </c>
      <c r="K4068" s="120">
        <v>0.3</v>
      </c>
    </row>
    <row r="4069" spans="1:11" x14ac:dyDescent="0.25">
      <c r="A4069" s="119" t="s">
        <v>1567</v>
      </c>
      <c r="B4069" s="119" t="s">
        <v>1568</v>
      </c>
      <c r="C4069" s="119" t="s">
        <v>195</v>
      </c>
      <c r="D4069" s="119" t="s">
        <v>1544</v>
      </c>
      <c r="E4069" s="119" t="s">
        <v>1222</v>
      </c>
      <c r="F4069" s="119"/>
      <c r="G4069" s="119" t="s">
        <v>371</v>
      </c>
      <c r="H4069" s="119"/>
      <c r="I4069" s="119" t="s">
        <v>194</v>
      </c>
      <c r="J4069" s="119">
        <v>2050</v>
      </c>
      <c r="K4069" s="120">
        <v>0.25</v>
      </c>
    </row>
    <row r="4070" spans="1:11" x14ac:dyDescent="0.25">
      <c r="A4070" s="119" t="s">
        <v>1567</v>
      </c>
      <c r="B4070" s="119" t="s">
        <v>1568</v>
      </c>
      <c r="C4070" s="119" t="s">
        <v>195</v>
      </c>
      <c r="D4070" s="119" t="s">
        <v>1319</v>
      </c>
      <c r="E4070" s="119" t="s">
        <v>1222</v>
      </c>
      <c r="F4070" s="119"/>
      <c r="G4070" s="119" t="s">
        <v>1570</v>
      </c>
      <c r="H4070" s="119"/>
      <c r="I4070" s="119" t="s">
        <v>987</v>
      </c>
      <c r="J4070" s="119">
        <v>2020</v>
      </c>
      <c r="K4070" s="120">
        <v>1</v>
      </c>
    </row>
    <row r="4071" spans="1:11" x14ac:dyDescent="0.25">
      <c r="A4071" s="119" t="s">
        <v>1567</v>
      </c>
      <c r="B4071" s="119" t="s">
        <v>1568</v>
      </c>
      <c r="C4071" s="119" t="s">
        <v>195</v>
      </c>
      <c r="D4071" s="119" t="s">
        <v>1319</v>
      </c>
      <c r="E4071" s="119" t="s">
        <v>1222</v>
      </c>
      <c r="F4071" s="119"/>
      <c r="G4071" s="119" t="s">
        <v>1570</v>
      </c>
      <c r="H4071" s="119"/>
      <c r="I4071" s="119" t="s">
        <v>987</v>
      </c>
      <c r="J4071" s="119">
        <v>2050</v>
      </c>
      <c r="K4071" s="120">
        <v>1</v>
      </c>
    </row>
    <row r="4072" spans="1:11" x14ac:dyDescent="0.25">
      <c r="A4072" s="119" t="s">
        <v>1567</v>
      </c>
      <c r="B4072" s="119" t="s">
        <v>1568</v>
      </c>
      <c r="C4072" s="119" t="s">
        <v>195</v>
      </c>
      <c r="D4072" s="119" t="s">
        <v>1319</v>
      </c>
      <c r="E4072" s="119" t="s">
        <v>1222</v>
      </c>
      <c r="F4072" s="119"/>
      <c r="G4072" s="119" t="s">
        <v>1570</v>
      </c>
      <c r="H4072" s="119"/>
      <c r="I4072" s="119" t="s">
        <v>988</v>
      </c>
      <c r="J4072" s="119">
        <v>2020</v>
      </c>
      <c r="K4072" s="120">
        <v>1</v>
      </c>
    </row>
    <row r="4073" spans="1:11" x14ac:dyDescent="0.25">
      <c r="A4073" s="119" t="s">
        <v>1567</v>
      </c>
      <c r="B4073" s="119" t="s">
        <v>1568</v>
      </c>
      <c r="C4073" s="119" t="s">
        <v>195</v>
      </c>
      <c r="D4073" s="119" t="s">
        <v>1319</v>
      </c>
      <c r="E4073" s="119" t="s">
        <v>1222</v>
      </c>
      <c r="F4073" s="119"/>
      <c r="G4073" s="119" t="s">
        <v>1570</v>
      </c>
      <c r="H4073" s="119"/>
      <c r="I4073" s="119" t="s">
        <v>988</v>
      </c>
      <c r="J4073" s="119">
        <v>2050</v>
      </c>
      <c r="K4073" s="120">
        <v>1</v>
      </c>
    </row>
    <row r="4074" spans="1:11" x14ac:dyDescent="0.25">
      <c r="A4074" s="119" t="s">
        <v>1567</v>
      </c>
      <c r="B4074" s="119" t="s">
        <v>1568</v>
      </c>
      <c r="C4074" s="119" t="s">
        <v>195</v>
      </c>
      <c r="D4074" s="119" t="s">
        <v>1319</v>
      </c>
      <c r="E4074" s="119" t="s">
        <v>1222</v>
      </c>
      <c r="F4074" s="119"/>
      <c r="G4074" s="119" t="s">
        <v>1570</v>
      </c>
      <c r="H4074" s="119"/>
      <c r="I4074" s="119" t="s">
        <v>194</v>
      </c>
      <c r="J4074" s="119">
        <v>2020</v>
      </c>
      <c r="K4074" s="120">
        <v>1</v>
      </c>
    </row>
    <row r="4075" spans="1:11" x14ac:dyDescent="0.25">
      <c r="A4075" s="119" t="s">
        <v>1567</v>
      </c>
      <c r="B4075" s="119" t="s">
        <v>1568</v>
      </c>
      <c r="C4075" s="119" t="s">
        <v>195</v>
      </c>
      <c r="D4075" s="119" t="s">
        <v>1319</v>
      </c>
      <c r="E4075" s="119" t="s">
        <v>1222</v>
      </c>
      <c r="F4075" s="119"/>
      <c r="G4075" s="119" t="s">
        <v>1570</v>
      </c>
      <c r="H4075" s="119"/>
      <c r="I4075" s="119" t="s">
        <v>194</v>
      </c>
      <c r="J4075" s="119">
        <v>2030</v>
      </c>
      <c r="K4075" s="120">
        <v>1</v>
      </c>
    </row>
    <row r="4076" spans="1:11" x14ac:dyDescent="0.25">
      <c r="A4076" s="119" t="s">
        <v>1567</v>
      </c>
      <c r="B4076" s="119" t="s">
        <v>1568</v>
      </c>
      <c r="C4076" s="119" t="s">
        <v>195</v>
      </c>
      <c r="D4076" s="119" t="s">
        <v>1319</v>
      </c>
      <c r="E4076" s="119" t="s">
        <v>1222</v>
      </c>
      <c r="F4076" s="119"/>
      <c r="G4076" s="119" t="s">
        <v>1570</v>
      </c>
      <c r="H4076" s="119"/>
      <c r="I4076" s="119" t="s">
        <v>194</v>
      </c>
      <c r="J4076" s="119">
        <v>2040</v>
      </c>
      <c r="K4076" s="120">
        <v>1</v>
      </c>
    </row>
    <row r="4077" spans="1:11" x14ac:dyDescent="0.25">
      <c r="A4077" s="119" t="s">
        <v>1567</v>
      </c>
      <c r="B4077" s="119" t="s">
        <v>1568</v>
      </c>
      <c r="C4077" s="119" t="s">
        <v>195</v>
      </c>
      <c r="D4077" s="119" t="s">
        <v>1319</v>
      </c>
      <c r="E4077" s="119" t="s">
        <v>1222</v>
      </c>
      <c r="F4077" s="119"/>
      <c r="G4077" s="119" t="s">
        <v>1570</v>
      </c>
      <c r="H4077" s="119"/>
      <c r="I4077" s="119" t="s">
        <v>194</v>
      </c>
      <c r="J4077" s="119">
        <v>2050</v>
      </c>
      <c r="K4077" s="120">
        <v>1</v>
      </c>
    </row>
    <row r="4078" spans="1:11" x14ac:dyDescent="0.25">
      <c r="A4078" s="119" t="s">
        <v>1567</v>
      </c>
      <c r="B4078" s="119" t="s">
        <v>1568</v>
      </c>
      <c r="C4078" s="119" t="s">
        <v>195</v>
      </c>
      <c r="D4078" s="119" t="s">
        <v>1545</v>
      </c>
      <c r="E4078" s="119" t="s">
        <v>1222</v>
      </c>
      <c r="F4078" s="119"/>
      <c r="G4078" s="119" t="s">
        <v>1571</v>
      </c>
      <c r="H4078" s="119" t="s">
        <v>1547</v>
      </c>
      <c r="I4078" s="119" t="s">
        <v>987</v>
      </c>
      <c r="J4078" s="119">
        <v>2020</v>
      </c>
      <c r="K4078" s="120">
        <v>0.8</v>
      </c>
    </row>
    <row r="4079" spans="1:11" x14ac:dyDescent="0.25">
      <c r="A4079" s="119" t="s">
        <v>1567</v>
      </c>
      <c r="B4079" s="119" t="s">
        <v>1568</v>
      </c>
      <c r="C4079" s="119" t="s">
        <v>195</v>
      </c>
      <c r="D4079" s="119" t="s">
        <v>1545</v>
      </c>
      <c r="E4079" s="119" t="s">
        <v>1222</v>
      </c>
      <c r="F4079" s="119"/>
      <c r="G4079" s="119" t="s">
        <v>1571</v>
      </c>
      <c r="H4079" s="119" t="s">
        <v>1547</v>
      </c>
      <c r="I4079" s="119" t="s">
        <v>987</v>
      </c>
      <c r="J4079" s="119">
        <v>2050</v>
      </c>
      <c r="K4079" s="120">
        <v>0.8</v>
      </c>
    </row>
    <row r="4080" spans="1:11" x14ac:dyDescent="0.25">
      <c r="A4080" s="119" t="s">
        <v>1567</v>
      </c>
      <c r="B4080" s="119" t="s">
        <v>1568</v>
      </c>
      <c r="C4080" s="119" t="s">
        <v>195</v>
      </c>
      <c r="D4080" s="119" t="s">
        <v>1545</v>
      </c>
      <c r="E4080" s="119" t="s">
        <v>1222</v>
      </c>
      <c r="F4080" s="119"/>
      <c r="G4080" s="119" t="s">
        <v>1571</v>
      </c>
      <c r="H4080" s="119" t="s">
        <v>1547</v>
      </c>
      <c r="I4080" s="119" t="s">
        <v>988</v>
      </c>
      <c r="J4080" s="119">
        <v>2020</v>
      </c>
      <c r="K4080" s="120">
        <v>1.2</v>
      </c>
    </row>
    <row r="4081" spans="1:11" x14ac:dyDescent="0.25">
      <c r="A4081" s="119" t="s">
        <v>1567</v>
      </c>
      <c r="B4081" s="119" t="s">
        <v>1568</v>
      </c>
      <c r="C4081" s="119" t="s">
        <v>195</v>
      </c>
      <c r="D4081" s="119" t="s">
        <v>1545</v>
      </c>
      <c r="E4081" s="119" t="s">
        <v>1222</v>
      </c>
      <c r="F4081" s="119"/>
      <c r="G4081" s="119" t="s">
        <v>1571</v>
      </c>
      <c r="H4081" s="119" t="s">
        <v>1547</v>
      </c>
      <c r="I4081" s="119" t="s">
        <v>988</v>
      </c>
      <c r="J4081" s="119">
        <v>2050</v>
      </c>
      <c r="K4081" s="120">
        <v>1.2</v>
      </c>
    </row>
    <row r="4082" spans="1:11" x14ac:dyDescent="0.25">
      <c r="A4082" s="119" t="s">
        <v>1567</v>
      </c>
      <c r="B4082" s="119" t="s">
        <v>1568</v>
      </c>
      <c r="C4082" s="119" t="s">
        <v>195</v>
      </c>
      <c r="D4082" s="119" t="s">
        <v>1545</v>
      </c>
      <c r="E4082" s="119" t="s">
        <v>1222</v>
      </c>
      <c r="F4082" s="119"/>
      <c r="G4082" s="119" t="s">
        <v>1571</v>
      </c>
      <c r="H4082" s="119" t="s">
        <v>1547</v>
      </c>
      <c r="I4082" s="119" t="s">
        <v>194</v>
      </c>
      <c r="J4082" s="119">
        <v>2020</v>
      </c>
      <c r="K4082" s="120">
        <v>0.37</v>
      </c>
    </row>
    <row r="4083" spans="1:11" x14ac:dyDescent="0.25">
      <c r="A4083" s="119" t="s">
        <v>1567</v>
      </c>
      <c r="B4083" s="119" t="s">
        <v>1568</v>
      </c>
      <c r="C4083" s="119" t="s">
        <v>195</v>
      </c>
      <c r="D4083" s="119" t="s">
        <v>1545</v>
      </c>
      <c r="E4083" s="119" t="s">
        <v>1222</v>
      </c>
      <c r="F4083" s="119"/>
      <c r="G4083" s="119" t="s">
        <v>1571</v>
      </c>
      <c r="H4083" s="119" t="s">
        <v>1547</v>
      </c>
      <c r="I4083" s="119" t="s">
        <v>194</v>
      </c>
      <c r="J4083" s="119">
        <v>2030</v>
      </c>
      <c r="K4083" s="120">
        <v>0.4</v>
      </c>
    </row>
    <row r="4084" spans="1:11" x14ac:dyDescent="0.25">
      <c r="A4084" s="119" t="s">
        <v>1567</v>
      </c>
      <c r="B4084" s="119" t="s">
        <v>1568</v>
      </c>
      <c r="C4084" s="119" t="s">
        <v>195</v>
      </c>
      <c r="D4084" s="119" t="s">
        <v>1545</v>
      </c>
      <c r="E4084" s="119" t="s">
        <v>1222</v>
      </c>
      <c r="F4084" s="119"/>
      <c r="G4084" s="119" t="s">
        <v>1571</v>
      </c>
      <c r="H4084" s="119" t="s">
        <v>1547</v>
      </c>
      <c r="I4084" s="119" t="s">
        <v>194</v>
      </c>
      <c r="J4084" s="119">
        <v>2040</v>
      </c>
      <c r="K4084" s="120">
        <v>0.5</v>
      </c>
    </row>
    <row r="4085" spans="1:11" x14ac:dyDescent="0.25">
      <c r="A4085" s="119" t="s">
        <v>1567</v>
      </c>
      <c r="B4085" s="119" t="s">
        <v>1568</v>
      </c>
      <c r="C4085" s="119" t="s">
        <v>195</v>
      </c>
      <c r="D4085" s="119" t="s">
        <v>1545</v>
      </c>
      <c r="E4085" s="119" t="s">
        <v>1222</v>
      </c>
      <c r="F4085" s="119"/>
      <c r="G4085" s="119" t="s">
        <v>1571</v>
      </c>
      <c r="H4085" s="119" t="s">
        <v>1547</v>
      </c>
      <c r="I4085" s="119" t="s">
        <v>194</v>
      </c>
      <c r="J4085" s="119">
        <v>2050</v>
      </c>
      <c r="K4085" s="120">
        <v>0.55000000000000004</v>
      </c>
    </row>
    <row r="4086" spans="1:11" x14ac:dyDescent="0.25">
      <c r="A4086" s="119" t="s">
        <v>1567</v>
      </c>
      <c r="B4086" s="119" t="s">
        <v>1568</v>
      </c>
      <c r="C4086" s="119" t="s">
        <v>195</v>
      </c>
      <c r="D4086" s="119" t="s">
        <v>1086</v>
      </c>
      <c r="E4086" s="119" t="s">
        <v>1074</v>
      </c>
      <c r="F4086" s="119"/>
      <c r="G4086" s="119" t="s">
        <v>238</v>
      </c>
      <c r="H4086" s="119"/>
      <c r="I4086" s="119" t="s">
        <v>194</v>
      </c>
      <c r="J4086" s="119">
        <v>2020</v>
      </c>
      <c r="K4086" s="120">
        <v>0</v>
      </c>
    </row>
    <row r="4087" spans="1:11" x14ac:dyDescent="0.25">
      <c r="A4087" s="119" t="s">
        <v>1567</v>
      </c>
      <c r="B4087" s="119" t="s">
        <v>1568</v>
      </c>
      <c r="C4087" s="119" t="s">
        <v>195</v>
      </c>
      <c r="D4087" s="119" t="s">
        <v>1086</v>
      </c>
      <c r="E4087" s="119" t="s">
        <v>1074</v>
      </c>
      <c r="F4087" s="119"/>
      <c r="G4087" s="119" t="s">
        <v>238</v>
      </c>
      <c r="H4087" s="119"/>
      <c r="I4087" s="119" t="s">
        <v>194</v>
      </c>
      <c r="J4087" s="119">
        <v>2030</v>
      </c>
      <c r="K4087" s="120">
        <v>0</v>
      </c>
    </row>
    <row r="4088" spans="1:11" x14ac:dyDescent="0.25">
      <c r="A4088" s="119" t="s">
        <v>1567</v>
      </c>
      <c r="B4088" s="119" t="s">
        <v>1568</v>
      </c>
      <c r="C4088" s="119" t="s">
        <v>195</v>
      </c>
      <c r="D4088" s="119" t="s">
        <v>1086</v>
      </c>
      <c r="E4088" s="119" t="s">
        <v>1074</v>
      </c>
      <c r="F4088" s="119"/>
      <c r="G4088" s="119" t="s">
        <v>238</v>
      </c>
      <c r="H4088" s="119"/>
      <c r="I4088" s="119" t="s">
        <v>194</v>
      </c>
      <c r="J4088" s="119">
        <v>2040</v>
      </c>
      <c r="K4088" s="120">
        <v>0</v>
      </c>
    </row>
    <row r="4089" spans="1:11" x14ac:dyDescent="0.25">
      <c r="A4089" s="119" t="s">
        <v>1567</v>
      </c>
      <c r="B4089" s="119" t="s">
        <v>1568</v>
      </c>
      <c r="C4089" s="119" t="s">
        <v>195</v>
      </c>
      <c r="D4089" s="119" t="s">
        <v>1086</v>
      </c>
      <c r="E4089" s="119" t="s">
        <v>1074</v>
      </c>
      <c r="F4089" s="119"/>
      <c r="G4089" s="119" t="s">
        <v>238</v>
      </c>
      <c r="H4089" s="119"/>
      <c r="I4089" s="119" t="s">
        <v>194</v>
      </c>
      <c r="J4089" s="119">
        <v>2050</v>
      </c>
      <c r="K4089" s="120">
        <v>0</v>
      </c>
    </row>
    <row r="4090" spans="1:11" x14ac:dyDescent="0.25">
      <c r="A4090" s="119" t="s">
        <v>1567</v>
      </c>
      <c r="B4090" s="119" t="s">
        <v>1568</v>
      </c>
      <c r="C4090" s="119" t="s">
        <v>195</v>
      </c>
      <c r="D4090" s="119" t="s">
        <v>354</v>
      </c>
      <c r="E4090" s="119" t="s">
        <v>1163</v>
      </c>
      <c r="F4090" s="119"/>
      <c r="G4090" s="119"/>
      <c r="H4090" s="119">
        <v>18</v>
      </c>
      <c r="I4090" s="119" t="s">
        <v>194</v>
      </c>
      <c r="J4090" s="119">
        <v>2020</v>
      </c>
      <c r="K4090" s="120">
        <v>3</v>
      </c>
    </row>
    <row r="4091" spans="1:11" x14ac:dyDescent="0.25">
      <c r="A4091" s="119" t="s">
        <v>1567</v>
      </c>
      <c r="B4091" s="119" t="s">
        <v>1568</v>
      </c>
      <c r="C4091" s="119" t="s">
        <v>195</v>
      </c>
      <c r="D4091" s="119" t="s">
        <v>354</v>
      </c>
      <c r="E4091" s="119" t="s">
        <v>1163</v>
      </c>
      <c r="F4091" s="119"/>
      <c r="G4091" s="119"/>
      <c r="H4091" s="119">
        <v>18</v>
      </c>
      <c r="I4091" s="119" t="s">
        <v>194</v>
      </c>
      <c r="J4091" s="119">
        <v>2030</v>
      </c>
      <c r="K4091" s="120">
        <v>3</v>
      </c>
    </row>
    <row r="4092" spans="1:11" x14ac:dyDescent="0.25">
      <c r="A4092" s="119" t="s">
        <v>1567</v>
      </c>
      <c r="B4092" s="119" t="s">
        <v>1568</v>
      </c>
      <c r="C4092" s="119" t="s">
        <v>195</v>
      </c>
      <c r="D4092" s="119" t="s">
        <v>354</v>
      </c>
      <c r="E4092" s="119" t="s">
        <v>1163</v>
      </c>
      <c r="F4092" s="119"/>
      <c r="G4092" s="119"/>
      <c r="H4092" s="119">
        <v>18</v>
      </c>
      <c r="I4092" s="119" t="s">
        <v>194</v>
      </c>
      <c r="J4092" s="119">
        <v>2040</v>
      </c>
      <c r="K4092" s="120">
        <v>3</v>
      </c>
    </row>
    <row r="4093" spans="1:11" x14ac:dyDescent="0.25">
      <c r="A4093" s="119" t="s">
        <v>1567</v>
      </c>
      <c r="B4093" s="119" t="s">
        <v>1568</v>
      </c>
      <c r="C4093" s="119" t="s">
        <v>195</v>
      </c>
      <c r="D4093" s="119" t="s">
        <v>354</v>
      </c>
      <c r="E4093" s="119" t="s">
        <v>1163</v>
      </c>
      <c r="F4093" s="119"/>
      <c r="G4093" s="119"/>
      <c r="H4093" s="119">
        <v>18</v>
      </c>
      <c r="I4093" s="119" t="s">
        <v>194</v>
      </c>
      <c r="J4093" s="119">
        <v>2050</v>
      </c>
      <c r="K4093" s="120">
        <v>3</v>
      </c>
    </row>
    <row r="4094" spans="1:11" x14ac:dyDescent="0.25">
      <c r="A4094" s="119" t="s">
        <v>1567</v>
      </c>
      <c r="B4094" s="119" t="s">
        <v>1568</v>
      </c>
      <c r="C4094" s="119" t="s">
        <v>195</v>
      </c>
      <c r="D4094" s="119" t="s">
        <v>215</v>
      </c>
      <c r="E4094" s="119" t="s">
        <v>202</v>
      </c>
      <c r="F4094" s="119"/>
      <c r="G4094" s="119"/>
      <c r="H4094" s="119"/>
      <c r="I4094" s="119" t="s">
        <v>987</v>
      </c>
      <c r="J4094" s="119">
        <v>2020</v>
      </c>
      <c r="K4094" s="120">
        <v>20</v>
      </c>
    </row>
    <row r="4095" spans="1:11" x14ac:dyDescent="0.25">
      <c r="A4095" s="119" t="s">
        <v>1567</v>
      </c>
      <c r="B4095" s="119" t="s">
        <v>1568</v>
      </c>
      <c r="C4095" s="119" t="s">
        <v>195</v>
      </c>
      <c r="D4095" s="119" t="s">
        <v>215</v>
      </c>
      <c r="E4095" s="119" t="s">
        <v>202</v>
      </c>
      <c r="F4095" s="119"/>
      <c r="G4095" s="119"/>
      <c r="H4095" s="119"/>
      <c r="I4095" s="119" t="s">
        <v>988</v>
      </c>
      <c r="J4095" s="119">
        <v>2020</v>
      </c>
      <c r="K4095" s="120">
        <v>30</v>
      </c>
    </row>
    <row r="4096" spans="1:11" x14ac:dyDescent="0.25">
      <c r="A4096" s="119" t="s">
        <v>1567</v>
      </c>
      <c r="B4096" s="119" t="s">
        <v>1568</v>
      </c>
      <c r="C4096" s="119" t="s">
        <v>195</v>
      </c>
      <c r="D4096" s="119" t="s">
        <v>215</v>
      </c>
      <c r="E4096" s="119" t="s">
        <v>202</v>
      </c>
      <c r="F4096" s="119"/>
      <c r="G4096" s="119"/>
      <c r="H4096" s="119"/>
      <c r="I4096" s="119" t="s">
        <v>194</v>
      </c>
      <c r="J4096" s="119">
        <v>2020</v>
      </c>
      <c r="K4096" s="120">
        <v>25</v>
      </c>
    </row>
    <row r="4097" spans="1:11" x14ac:dyDescent="0.25">
      <c r="A4097" s="119" t="s">
        <v>1567</v>
      </c>
      <c r="B4097" s="119" t="s">
        <v>1568</v>
      </c>
      <c r="C4097" s="119" t="s">
        <v>195</v>
      </c>
      <c r="D4097" s="119" t="s">
        <v>215</v>
      </c>
      <c r="E4097" s="119" t="s">
        <v>202</v>
      </c>
      <c r="F4097" s="119"/>
      <c r="G4097" s="119"/>
      <c r="H4097" s="119"/>
      <c r="I4097" s="119" t="s">
        <v>194</v>
      </c>
      <c r="J4097" s="119">
        <v>2030</v>
      </c>
      <c r="K4097" s="120">
        <v>25</v>
      </c>
    </row>
    <row r="4098" spans="1:11" x14ac:dyDescent="0.25">
      <c r="A4098" s="119" t="s">
        <v>1567</v>
      </c>
      <c r="B4098" s="119" t="s">
        <v>1568</v>
      </c>
      <c r="C4098" s="119" t="s">
        <v>195</v>
      </c>
      <c r="D4098" s="119" t="s">
        <v>215</v>
      </c>
      <c r="E4098" s="119" t="s">
        <v>202</v>
      </c>
      <c r="F4098" s="119"/>
      <c r="G4098" s="119"/>
      <c r="H4098" s="119"/>
      <c r="I4098" s="119" t="s">
        <v>194</v>
      </c>
      <c r="J4098" s="119">
        <v>2040</v>
      </c>
      <c r="K4098" s="120">
        <v>25</v>
      </c>
    </row>
    <row r="4099" spans="1:11" x14ac:dyDescent="0.25">
      <c r="A4099" s="119" t="s">
        <v>1567</v>
      </c>
      <c r="B4099" s="119" t="s">
        <v>1568</v>
      </c>
      <c r="C4099" s="119" t="s">
        <v>195</v>
      </c>
      <c r="D4099" s="119" t="s">
        <v>215</v>
      </c>
      <c r="E4099" s="119" t="s">
        <v>202</v>
      </c>
      <c r="F4099" s="119"/>
      <c r="G4099" s="119"/>
      <c r="H4099" s="119"/>
      <c r="I4099" s="119" t="s">
        <v>194</v>
      </c>
      <c r="J4099" s="119">
        <v>2050</v>
      </c>
      <c r="K4099" s="120">
        <v>25</v>
      </c>
    </row>
    <row r="4100" spans="1:11" x14ac:dyDescent="0.25">
      <c r="A4100" s="119" t="s">
        <v>1567</v>
      </c>
      <c r="B4100" s="119" t="s">
        <v>1568</v>
      </c>
      <c r="C4100" s="119" t="s">
        <v>195</v>
      </c>
      <c r="D4100" s="119" t="s">
        <v>1227</v>
      </c>
      <c r="E4100" s="119" t="s">
        <v>1228</v>
      </c>
      <c r="F4100" s="119"/>
      <c r="G4100" s="119" t="s">
        <v>1572</v>
      </c>
      <c r="H4100" s="119" t="s">
        <v>1553</v>
      </c>
      <c r="I4100" s="119" t="s">
        <v>987</v>
      </c>
      <c r="J4100" s="119">
        <v>2020</v>
      </c>
      <c r="K4100" s="120">
        <v>0.5</v>
      </c>
    </row>
    <row r="4101" spans="1:11" x14ac:dyDescent="0.25">
      <c r="A4101" s="119" t="s">
        <v>1567</v>
      </c>
      <c r="B4101" s="119" t="s">
        <v>1568</v>
      </c>
      <c r="C4101" s="119" t="s">
        <v>195</v>
      </c>
      <c r="D4101" s="119" t="s">
        <v>1227</v>
      </c>
      <c r="E4101" s="119" t="s">
        <v>1228</v>
      </c>
      <c r="F4101" s="119"/>
      <c r="G4101" s="119" t="s">
        <v>1572</v>
      </c>
      <c r="H4101" s="119" t="s">
        <v>1553</v>
      </c>
      <c r="I4101" s="119" t="s">
        <v>987</v>
      </c>
      <c r="J4101" s="119">
        <v>2050</v>
      </c>
      <c r="K4101" s="120">
        <v>0.5</v>
      </c>
    </row>
    <row r="4102" spans="1:11" x14ac:dyDescent="0.25">
      <c r="A4102" s="119" t="s">
        <v>1567</v>
      </c>
      <c r="B4102" s="119" t="s">
        <v>1568</v>
      </c>
      <c r="C4102" s="119" t="s">
        <v>195</v>
      </c>
      <c r="D4102" s="119" t="s">
        <v>1227</v>
      </c>
      <c r="E4102" s="119" t="s">
        <v>1228</v>
      </c>
      <c r="F4102" s="119"/>
      <c r="G4102" s="119" t="s">
        <v>1572</v>
      </c>
      <c r="H4102" s="119" t="s">
        <v>1553</v>
      </c>
      <c r="I4102" s="119" t="s">
        <v>988</v>
      </c>
      <c r="J4102" s="119">
        <v>2020</v>
      </c>
      <c r="K4102" s="120">
        <v>1.5</v>
      </c>
    </row>
    <row r="4103" spans="1:11" x14ac:dyDescent="0.25">
      <c r="A4103" s="119" t="s">
        <v>1567</v>
      </c>
      <c r="B4103" s="119" t="s">
        <v>1568</v>
      </c>
      <c r="C4103" s="119" t="s">
        <v>195</v>
      </c>
      <c r="D4103" s="119" t="s">
        <v>1227</v>
      </c>
      <c r="E4103" s="119" t="s">
        <v>1228</v>
      </c>
      <c r="F4103" s="119"/>
      <c r="G4103" s="119" t="s">
        <v>1572</v>
      </c>
      <c r="H4103" s="119" t="s">
        <v>1553</v>
      </c>
      <c r="I4103" s="119" t="s">
        <v>988</v>
      </c>
      <c r="J4103" s="119">
        <v>2050</v>
      </c>
      <c r="K4103" s="120">
        <v>1.5</v>
      </c>
    </row>
    <row r="4104" spans="1:11" x14ac:dyDescent="0.25">
      <c r="A4104" s="119" t="s">
        <v>1567</v>
      </c>
      <c r="B4104" s="119" t="s">
        <v>1568</v>
      </c>
      <c r="C4104" s="119" t="s">
        <v>195</v>
      </c>
      <c r="D4104" s="119" t="s">
        <v>1227</v>
      </c>
      <c r="E4104" s="119" t="s">
        <v>1228</v>
      </c>
      <c r="F4104" s="119"/>
      <c r="G4104" s="119" t="s">
        <v>1572</v>
      </c>
      <c r="H4104" s="119" t="s">
        <v>1553</v>
      </c>
      <c r="I4104" s="119" t="s">
        <v>194</v>
      </c>
      <c r="J4104" s="119">
        <v>2020</v>
      </c>
      <c r="K4104" s="120">
        <v>2</v>
      </c>
    </row>
    <row r="4105" spans="1:11" x14ac:dyDescent="0.25">
      <c r="A4105" s="119" t="s">
        <v>1567</v>
      </c>
      <c r="B4105" s="119" t="s">
        <v>1568</v>
      </c>
      <c r="C4105" s="119" t="s">
        <v>195</v>
      </c>
      <c r="D4105" s="119" t="s">
        <v>1227</v>
      </c>
      <c r="E4105" s="119" t="s">
        <v>1228</v>
      </c>
      <c r="F4105" s="119"/>
      <c r="G4105" s="119" t="s">
        <v>1572</v>
      </c>
      <c r="H4105" s="119" t="s">
        <v>1553</v>
      </c>
      <c r="I4105" s="119" t="s">
        <v>194</v>
      </c>
      <c r="J4105" s="119">
        <v>2030</v>
      </c>
      <c r="K4105" s="120">
        <v>13</v>
      </c>
    </row>
    <row r="4106" spans="1:11" x14ac:dyDescent="0.25">
      <c r="A4106" s="119" t="s">
        <v>1567</v>
      </c>
      <c r="B4106" s="119" t="s">
        <v>1568</v>
      </c>
      <c r="C4106" s="119" t="s">
        <v>195</v>
      </c>
      <c r="D4106" s="119" t="s">
        <v>1227</v>
      </c>
      <c r="E4106" s="119" t="s">
        <v>1228</v>
      </c>
      <c r="F4106" s="119"/>
      <c r="G4106" s="119" t="s">
        <v>1572</v>
      </c>
      <c r="H4106" s="119" t="s">
        <v>1553</v>
      </c>
      <c r="I4106" s="119" t="s">
        <v>194</v>
      </c>
      <c r="J4106" s="119">
        <v>2040</v>
      </c>
      <c r="K4106" s="120">
        <v>41</v>
      </c>
    </row>
    <row r="4107" spans="1:11" x14ac:dyDescent="0.25">
      <c r="A4107" s="119" t="s">
        <v>1567</v>
      </c>
      <c r="B4107" s="119" t="s">
        <v>1568</v>
      </c>
      <c r="C4107" s="119" t="s">
        <v>195</v>
      </c>
      <c r="D4107" s="119" t="s">
        <v>1227</v>
      </c>
      <c r="E4107" s="119" t="s">
        <v>1228</v>
      </c>
      <c r="F4107" s="119"/>
      <c r="G4107" s="119" t="s">
        <v>1572</v>
      </c>
      <c r="H4107" s="119" t="s">
        <v>1553</v>
      </c>
      <c r="I4107" s="119" t="s">
        <v>194</v>
      </c>
      <c r="J4107" s="119">
        <v>2050</v>
      </c>
      <c r="K4107" s="120">
        <v>165</v>
      </c>
    </row>
    <row r="4108" spans="1:11" x14ac:dyDescent="0.25">
      <c r="A4108" s="119" t="s">
        <v>1567</v>
      </c>
      <c r="B4108" s="119" t="s">
        <v>1568</v>
      </c>
      <c r="C4108" s="119" t="s">
        <v>195</v>
      </c>
      <c r="D4108" s="119" t="s">
        <v>1554</v>
      </c>
      <c r="E4108" s="119" t="s">
        <v>1090</v>
      </c>
      <c r="F4108" s="119"/>
      <c r="G4108" s="119" t="s">
        <v>1555</v>
      </c>
      <c r="H4108" s="119" t="s">
        <v>1556</v>
      </c>
      <c r="I4108" s="119" t="s">
        <v>987</v>
      </c>
      <c r="J4108" s="119">
        <v>2020</v>
      </c>
      <c r="K4108" s="120">
        <v>0.5</v>
      </c>
    </row>
    <row r="4109" spans="1:11" x14ac:dyDescent="0.25">
      <c r="A4109" s="119" t="s">
        <v>1567</v>
      </c>
      <c r="B4109" s="119" t="s">
        <v>1568</v>
      </c>
      <c r="C4109" s="119" t="s">
        <v>195</v>
      </c>
      <c r="D4109" s="119" t="s">
        <v>1554</v>
      </c>
      <c r="E4109" s="119" t="s">
        <v>1090</v>
      </c>
      <c r="F4109" s="119"/>
      <c r="G4109" s="119" t="s">
        <v>1555</v>
      </c>
      <c r="H4109" s="119" t="s">
        <v>1556</v>
      </c>
      <c r="I4109" s="119" t="s">
        <v>987</v>
      </c>
      <c r="J4109" s="119">
        <v>2050</v>
      </c>
      <c r="K4109" s="120">
        <v>0.5</v>
      </c>
    </row>
    <row r="4110" spans="1:11" x14ac:dyDescent="0.25">
      <c r="A4110" s="119" t="s">
        <v>1567</v>
      </c>
      <c r="B4110" s="119" t="s">
        <v>1568</v>
      </c>
      <c r="C4110" s="119" t="s">
        <v>195</v>
      </c>
      <c r="D4110" s="119" t="s">
        <v>1554</v>
      </c>
      <c r="E4110" s="119" t="s">
        <v>1090</v>
      </c>
      <c r="F4110" s="119"/>
      <c r="G4110" s="119" t="s">
        <v>1555</v>
      </c>
      <c r="H4110" s="119" t="s">
        <v>1556</v>
      </c>
      <c r="I4110" s="119" t="s">
        <v>988</v>
      </c>
      <c r="J4110" s="119">
        <v>2020</v>
      </c>
      <c r="K4110" s="120">
        <v>1.5</v>
      </c>
    </row>
    <row r="4111" spans="1:11" x14ac:dyDescent="0.25">
      <c r="A4111" s="119" t="s">
        <v>1567</v>
      </c>
      <c r="B4111" s="119" t="s">
        <v>1568</v>
      </c>
      <c r="C4111" s="119" t="s">
        <v>195</v>
      </c>
      <c r="D4111" s="119" t="s">
        <v>1554</v>
      </c>
      <c r="E4111" s="119" t="s">
        <v>1090</v>
      </c>
      <c r="F4111" s="119"/>
      <c r="G4111" s="119" t="s">
        <v>1555</v>
      </c>
      <c r="H4111" s="119" t="s">
        <v>1556</v>
      </c>
      <c r="I4111" s="119" t="s">
        <v>988</v>
      </c>
      <c r="J4111" s="119">
        <v>2050</v>
      </c>
      <c r="K4111" s="120">
        <v>1.5</v>
      </c>
    </row>
    <row r="4112" spans="1:11" x14ac:dyDescent="0.25">
      <c r="A4112" s="119" t="s">
        <v>1567</v>
      </c>
      <c r="B4112" s="119" t="s">
        <v>1568</v>
      </c>
      <c r="C4112" s="119" t="s">
        <v>195</v>
      </c>
      <c r="D4112" s="119" t="s">
        <v>1554</v>
      </c>
      <c r="E4112" s="119" t="s">
        <v>1090</v>
      </c>
      <c r="F4112" s="119"/>
      <c r="G4112" s="119" t="s">
        <v>1555</v>
      </c>
      <c r="H4112" s="119" t="s">
        <v>1556</v>
      </c>
      <c r="I4112" s="119" t="s">
        <v>194</v>
      </c>
      <c r="J4112" s="119">
        <v>2020</v>
      </c>
      <c r="K4112" s="120">
        <v>3.1</v>
      </c>
    </row>
    <row r="4113" spans="1:11" x14ac:dyDescent="0.25">
      <c r="A4113" s="119" t="s">
        <v>1567</v>
      </c>
      <c r="B4113" s="119" t="s">
        <v>1568</v>
      </c>
      <c r="C4113" s="119" t="s">
        <v>195</v>
      </c>
      <c r="D4113" s="119" t="s">
        <v>1554</v>
      </c>
      <c r="E4113" s="119" t="s">
        <v>1090</v>
      </c>
      <c r="F4113" s="119"/>
      <c r="G4113" s="119" t="s">
        <v>1555</v>
      </c>
      <c r="H4113" s="119" t="s">
        <v>1556</v>
      </c>
      <c r="I4113" s="119" t="s">
        <v>194</v>
      </c>
      <c r="J4113" s="119">
        <v>2030</v>
      </c>
      <c r="K4113" s="120">
        <v>20.5</v>
      </c>
    </row>
    <row r="4114" spans="1:11" x14ac:dyDescent="0.25">
      <c r="A4114" s="119" t="s">
        <v>1567</v>
      </c>
      <c r="B4114" s="119" t="s">
        <v>1568</v>
      </c>
      <c r="C4114" s="119" t="s">
        <v>195</v>
      </c>
      <c r="D4114" s="119" t="s">
        <v>1554</v>
      </c>
      <c r="E4114" s="119" t="s">
        <v>1090</v>
      </c>
      <c r="F4114" s="119"/>
      <c r="G4114" s="119" t="s">
        <v>1555</v>
      </c>
      <c r="H4114" s="119" t="s">
        <v>1556</v>
      </c>
      <c r="I4114" s="119" t="s">
        <v>194</v>
      </c>
      <c r="J4114" s="119">
        <v>2040</v>
      </c>
      <c r="K4114" s="120">
        <v>64.5</v>
      </c>
    </row>
    <row r="4115" spans="1:11" x14ac:dyDescent="0.25">
      <c r="A4115" s="119" t="s">
        <v>1567</v>
      </c>
      <c r="B4115" s="119" t="s">
        <v>1568</v>
      </c>
      <c r="C4115" s="119" t="s">
        <v>195</v>
      </c>
      <c r="D4115" s="119" t="s">
        <v>1554</v>
      </c>
      <c r="E4115" s="119" t="s">
        <v>1090</v>
      </c>
      <c r="F4115" s="119"/>
      <c r="G4115" s="119" t="s">
        <v>1555</v>
      </c>
      <c r="H4115" s="119" t="s">
        <v>1556</v>
      </c>
      <c r="I4115" s="119" t="s">
        <v>194</v>
      </c>
      <c r="J4115" s="119">
        <v>2050</v>
      </c>
      <c r="K4115" s="120">
        <v>259.60000000000002</v>
      </c>
    </row>
    <row r="4116" spans="1:11" x14ac:dyDescent="0.25">
      <c r="A4116" s="119" t="s">
        <v>1567</v>
      </c>
      <c r="B4116" s="119" t="s">
        <v>1568</v>
      </c>
      <c r="C4116" s="119" t="s">
        <v>233</v>
      </c>
      <c r="D4116" s="119" t="s">
        <v>1233</v>
      </c>
      <c r="E4116" s="119" t="s">
        <v>1074</v>
      </c>
      <c r="F4116" s="119"/>
      <c r="G4116" s="119" t="s">
        <v>379</v>
      </c>
      <c r="H4116" s="119"/>
      <c r="I4116" s="119" t="s">
        <v>194</v>
      </c>
      <c r="J4116" s="119">
        <v>2020</v>
      </c>
      <c r="K4116" s="120">
        <v>75</v>
      </c>
    </row>
    <row r="4117" spans="1:11" x14ac:dyDescent="0.25">
      <c r="A4117" s="119" t="s">
        <v>1567</v>
      </c>
      <c r="B4117" s="119" t="s">
        <v>1568</v>
      </c>
      <c r="C4117" s="119" t="s">
        <v>233</v>
      </c>
      <c r="D4117" s="119" t="s">
        <v>1233</v>
      </c>
      <c r="E4117" s="119" t="s">
        <v>1074</v>
      </c>
      <c r="F4117" s="119"/>
      <c r="G4117" s="119" t="s">
        <v>379</v>
      </c>
      <c r="H4117" s="119"/>
      <c r="I4117" s="119" t="s">
        <v>194</v>
      </c>
      <c r="J4117" s="119">
        <v>2030</v>
      </c>
      <c r="K4117" s="120">
        <v>75</v>
      </c>
    </row>
    <row r="4118" spans="1:11" x14ac:dyDescent="0.25">
      <c r="A4118" s="119" t="s">
        <v>1567</v>
      </c>
      <c r="B4118" s="119" t="s">
        <v>1568</v>
      </c>
      <c r="C4118" s="119" t="s">
        <v>233</v>
      </c>
      <c r="D4118" s="119" t="s">
        <v>1233</v>
      </c>
      <c r="E4118" s="119" t="s">
        <v>1074</v>
      </c>
      <c r="F4118" s="119"/>
      <c r="G4118" s="119" t="s">
        <v>379</v>
      </c>
      <c r="H4118" s="119"/>
      <c r="I4118" s="119" t="s">
        <v>194</v>
      </c>
      <c r="J4118" s="119">
        <v>2040</v>
      </c>
      <c r="K4118" s="120">
        <v>75</v>
      </c>
    </row>
    <row r="4119" spans="1:11" x14ac:dyDescent="0.25">
      <c r="A4119" s="119" t="s">
        <v>1567</v>
      </c>
      <c r="B4119" s="119" t="s">
        <v>1568</v>
      </c>
      <c r="C4119" s="119" t="s">
        <v>233</v>
      </c>
      <c r="D4119" s="119" t="s">
        <v>1233</v>
      </c>
      <c r="E4119" s="119" t="s">
        <v>1074</v>
      </c>
      <c r="F4119" s="119"/>
      <c r="G4119" s="119" t="s">
        <v>379</v>
      </c>
      <c r="H4119" s="119"/>
      <c r="I4119" s="119" t="s">
        <v>194</v>
      </c>
      <c r="J4119" s="119">
        <v>2050</v>
      </c>
      <c r="K4119" s="120">
        <v>75</v>
      </c>
    </row>
    <row r="4120" spans="1:11" x14ac:dyDescent="0.25">
      <c r="A4120" s="119" t="s">
        <v>1567</v>
      </c>
      <c r="B4120" s="119" t="s">
        <v>1568</v>
      </c>
      <c r="C4120" s="119" t="s">
        <v>233</v>
      </c>
      <c r="D4120" s="119" t="s">
        <v>1234</v>
      </c>
      <c r="E4120" s="119" t="s">
        <v>1074</v>
      </c>
      <c r="F4120" s="119"/>
      <c r="G4120" s="119"/>
      <c r="H4120" s="119"/>
      <c r="I4120" s="119" t="s">
        <v>194</v>
      </c>
      <c r="J4120" s="119">
        <v>2020</v>
      </c>
      <c r="K4120" s="120">
        <v>25</v>
      </c>
    </row>
    <row r="4121" spans="1:11" x14ac:dyDescent="0.25">
      <c r="A4121" s="119" t="s">
        <v>1567</v>
      </c>
      <c r="B4121" s="119" t="s">
        <v>1568</v>
      </c>
      <c r="C4121" s="119" t="s">
        <v>233</v>
      </c>
      <c r="D4121" s="119" t="s">
        <v>1234</v>
      </c>
      <c r="E4121" s="119" t="s">
        <v>1074</v>
      </c>
      <c r="F4121" s="119"/>
      <c r="G4121" s="119"/>
      <c r="H4121" s="119"/>
      <c r="I4121" s="119" t="s">
        <v>194</v>
      </c>
      <c r="J4121" s="119">
        <v>2030</v>
      </c>
      <c r="K4121" s="120">
        <v>25</v>
      </c>
    </row>
    <row r="4122" spans="1:11" x14ac:dyDescent="0.25">
      <c r="A4122" s="119" t="s">
        <v>1567</v>
      </c>
      <c r="B4122" s="119" t="s">
        <v>1568</v>
      </c>
      <c r="C4122" s="119" t="s">
        <v>233</v>
      </c>
      <c r="D4122" s="119" t="s">
        <v>1234</v>
      </c>
      <c r="E4122" s="119" t="s">
        <v>1074</v>
      </c>
      <c r="F4122" s="119"/>
      <c r="G4122" s="119"/>
      <c r="H4122" s="119"/>
      <c r="I4122" s="119" t="s">
        <v>194</v>
      </c>
      <c r="J4122" s="119">
        <v>2040</v>
      </c>
      <c r="K4122" s="120">
        <v>25</v>
      </c>
    </row>
    <row r="4123" spans="1:11" x14ac:dyDescent="0.25">
      <c r="A4123" s="119" t="s">
        <v>1567</v>
      </c>
      <c r="B4123" s="119" t="s">
        <v>1568</v>
      </c>
      <c r="C4123" s="119" t="s">
        <v>233</v>
      </c>
      <c r="D4123" s="119" t="s">
        <v>1234</v>
      </c>
      <c r="E4123" s="119" t="s">
        <v>1074</v>
      </c>
      <c r="F4123" s="119"/>
      <c r="G4123" s="119"/>
      <c r="H4123" s="119"/>
      <c r="I4123" s="119" t="s">
        <v>194</v>
      </c>
      <c r="J4123" s="119">
        <v>2050</v>
      </c>
      <c r="K4123" s="120">
        <v>25</v>
      </c>
    </row>
    <row r="4124" spans="1:11" x14ac:dyDescent="0.25">
      <c r="A4124" s="119" t="s">
        <v>1567</v>
      </c>
      <c r="B4124" s="119" t="s">
        <v>1568</v>
      </c>
      <c r="C4124" s="119" t="s">
        <v>233</v>
      </c>
      <c r="D4124" s="119" t="s">
        <v>1573</v>
      </c>
      <c r="E4124" s="119" t="s">
        <v>1338</v>
      </c>
      <c r="F4124" s="119"/>
      <c r="G4124" s="119" t="s">
        <v>380</v>
      </c>
      <c r="H4124" s="119">
        <v>18</v>
      </c>
      <c r="I4124" s="119" t="s">
        <v>987</v>
      </c>
      <c r="J4124" s="119">
        <v>2020</v>
      </c>
      <c r="K4124" s="120">
        <v>0.9</v>
      </c>
    </row>
    <row r="4125" spans="1:11" x14ac:dyDescent="0.25">
      <c r="A4125" s="119" t="s">
        <v>1567</v>
      </c>
      <c r="B4125" s="119" t="s">
        <v>1568</v>
      </c>
      <c r="C4125" s="119" t="s">
        <v>233</v>
      </c>
      <c r="D4125" s="119" t="s">
        <v>1573</v>
      </c>
      <c r="E4125" s="119" t="s">
        <v>1338</v>
      </c>
      <c r="F4125" s="119"/>
      <c r="G4125" s="119" t="s">
        <v>380</v>
      </c>
      <c r="H4125" s="119">
        <v>18</v>
      </c>
      <c r="I4125" s="119" t="s">
        <v>987</v>
      </c>
      <c r="J4125" s="119">
        <v>2050</v>
      </c>
      <c r="K4125" s="120">
        <v>0.9</v>
      </c>
    </row>
    <row r="4126" spans="1:11" x14ac:dyDescent="0.25">
      <c r="A4126" s="119" t="s">
        <v>1567</v>
      </c>
      <c r="B4126" s="119" t="s">
        <v>1568</v>
      </c>
      <c r="C4126" s="119" t="s">
        <v>233</v>
      </c>
      <c r="D4126" s="119" t="s">
        <v>1573</v>
      </c>
      <c r="E4126" s="119" t="s">
        <v>1338</v>
      </c>
      <c r="F4126" s="119"/>
      <c r="G4126" s="119" t="s">
        <v>380</v>
      </c>
      <c r="H4126" s="119">
        <v>18</v>
      </c>
      <c r="I4126" s="119" t="s">
        <v>988</v>
      </c>
      <c r="J4126" s="119">
        <v>2020</v>
      </c>
      <c r="K4126" s="120">
        <v>1.1000000000000001</v>
      </c>
    </row>
    <row r="4127" spans="1:11" x14ac:dyDescent="0.25">
      <c r="A4127" s="119" t="s">
        <v>1567</v>
      </c>
      <c r="B4127" s="119" t="s">
        <v>1568</v>
      </c>
      <c r="C4127" s="119" t="s">
        <v>233</v>
      </c>
      <c r="D4127" s="119" t="s">
        <v>1573</v>
      </c>
      <c r="E4127" s="119" t="s">
        <v>1338</v>
      </c>
      <c r="F4127" s="119"/>
      <c r="G4127" s="119" t="s">
        <v>380</v>
      </c>
      <c r="H4127" s="119">
        <v>18</v>
      </c>
      <c r="I4127" s="119" t="s">
        <v>988</v>
      </c>
      <c r="J4127" s="119">
        <v>2050</v>
      </c>
      <c r="K4127" s="120">
        <v>1.1000000000000001</v>
      </c>
    </row>
    <row r="4128" spans="1:11" x14ac:dyDescent="0.25">
      <c r="A4128" s="119" t="s">
        <v>1567</v>
      </c>
      <c r="B4128" s="119" t="s">
        <v>1568</v>
      </c>
      <c r="C4128" s="119" t="s">
        <v>233</v>
      </c>
      <c r="D4128" s="119" t="s">
        <v>1573</v>
      </c>
      <c r="E4128" s="119" t="s">
        <v>1338</v>
      </c>
      <c r="F4128" s="119"/>
      <c r="G4128" s="119" t="s">
        <v>380</v>
      </c>
      <c r="H4128" s="119">
        <v>18</v>
      </c>
      <c r="I4128" s="119" t="s">
        <v>194</v>
      </c>
      <c r="J4128" s="119">
        <v>2020</v>
      </c>
      <c r="K4128" s="120">
        <v>26.5</v>
      </c>
    </row>
    <row r="4129" spans="1:11" x14ac:dyDescent="0.25">
      <c r="A4129" s="119" t="s">
        <v>1567</v>
      </c>
      <c r="B4129" s="119" t="s">
        <v>1568</v>
      </c>
      <c r="C4129" s="119" t="s">
        <v>233</v>
      </c>
      <c r="D4129" s="119" t="s">
        <v>1573</v>
      </c>
      <c r="E4129" s="119" t="s">
        <v>1338</v>
      </c>
      <c r="F4129" s="119"/>
      <c r="G4129" s="119" t="s">
        <v>380</v>
      </c>
      <c r="H4129" s="119">
        <v>18</v>
      </c>
      <c r="I4129" s="119" t="s">
        <v>194</v>
      </c>
      <c r="J4129" s="119">
        <v>2030</v>
      </c>
      <c r="K4129" s="120">
        <v>15.9</v>
      </c>
    </row>
    <row r="4130" spans="1:11" x14ac:dyDescent="0.25">
      <c r="A4130" s="119" t="s">
        <v>1567</v>
      </c>
      <c r="B4130" s="119" t="s">
        <v>1568</v>
      </c>
      <c r="C4130" s="119" t="s">
        <v>233</v>
      </c>
      <c r="D4130" s="119" t="s">
        <v>1573</v>
      </c>
      <c r="E4130" s="119" t="s">
        <v>1338</v>
      </c>
      <c r="F4130" s="119"/>
      <c r="G4130" s="119" t="s">
        <v>380</v>
      </c>
      <c r="H4130" s="119">
        <v>18</v>
      </c>
      <c r="I4130" s="119" t="s">
        <v>194</v>
      </c>
      <c r="J4130" s="119">
        <v>2040</v>
      </c>
      <c r="K4130" s="120">
        <v>10.6</v>
      </c>
    </row>
    <row r="4131" spans="1:11" x14ac:dyDescent="0.25">
      <c r="A4131" s="119" t="s">
        <v>1567</v>
      </c>
      <c r="B4131" s="119" t="s">
        <v>1568</v>
      </c>
      <c r="C4131" s="119" t="s">
        <v>233</v>
      </c>
      <c r="D4131" s="119" t="s">
        <v>1573</v>
      </c>
      <c r="E4131" s="119" t="s">
        <v>1338</v>
      </c>
      <c r="F4131" s="119"/>
      <c r="G4131" s="119" t="s">
        <v>380</v>
      </c>
      <c r="H4131" s="119">
        <v>18</v>
      </c>
      <c r="I4131" s="119" t="s">
        <v>194</v>
      </c>
      <c r="J4131" s="119">
        <v>2050</v>
      </c>
      <c r="K4131" s="120">
        <v>5.3</v>
      </c>
    </row>
    <row r="4132" spans="1:11" x14ac:dyDescent="0.25">
      <c r="A4132" s="119" t="s">
        <v>1567</v>
      </c>
      <c r="B4132" s="119" t="s">
        <v>1568</v>
      </c>
      <c r="C4132" s="119" t="s">
        <v>233</v>
      </c>
      <c r="D4132" s="119" t="s">
        <v>1574</v>
      </c>
      <c r="E4132" s="119" t="s">
        <v>1575</v>
      </c>
      <c r="F4132" s="119"/>
      <c r="G4132" s="119" t="s">
        <v>368</v>
      </c>
      <c r="H4132" s="119" t="s">
        <v>1560</v>
      </c>
      <c r="I4132" s="119" t="s">
        <v>987</v>
      </c>
      <c r="J4132" s="119">
        <v>2020</v>
      </c>
      <c r="K4132" s="120">
        <v>0.75</v>
      </c>
    </row>
    <row r="4133" spans="1:11" x14ac:dyDescent="0.25">
      <c r="A4133" s="119" t="s">
        <v>1567</v>
      </c>
      <c r="B4133" s="119" t="s">
        <v>1568</v>
      </c>
      <c r="C4133" s="119" t="s">
        <v>233</v>
      </c>
      <c r="D4133" s="119" t="s">
        <v>1574</v>
      </c>
      <c r="E4133" s="119" t="s">
        <v>1575</v>
      </c>
      <c r="F4133" s="119"/>
      <c r="G4133" s="119" t="s">
        <v>368</v>
      </c>
      <c r="H4133" s="119" t="s">
        <v>1560</v>
      </c>
      <c r="I4133" s="119" t="s">
        <v>987</v>
      </c>
      <c r="J4133" s="119">
        <v>2050</v>
      </c>
      <c r="K4133" s="120">
        <v>0.75</v>
      </c>
    </row>
    <row r="4134" spans="1:11" x14ac:dyDescent="0.25">
      <c r="A4134" s="119" t="s">
        <v>1567</v>
      </c>
      <c r="B4134" s="119" t="s">
        <v>1568</v>
      </c>
      <c r="C4134" s="119" t="s">
        <v>233</v>
      </c>
      <c r="D4134" s="119" t="s">
        <v>1574</v>
      </c>
      <c r="E4134" s="119" t="s">
        <v>1575</v>
      </c>
      <c r="F4134" s="119"/>
      <c r="G4134" s="119" t="s">
        <v>368</v>
      </c>
      <c r="H4134" s="119" t="s">
        <v>1560</v>
      </c>
      <c r="I4134" s="119" t="s">
        <v>988</v>
      </c>
      <c r="J4134" s="119">
        <v>2020</v>
      </c>
      <c r="K4134" s="120">
        <v>1.5</v>
      </c>
    </row>
    <row r="4135" spans="1:11" x14ac:dyDescent="0.25">
      <c r="A4135" s="119" t="s">
        <v>1567</v>
      </c>
      <c r="B4135" s="119" t="s">
        <v>1568</v>
      </c>
      <c r="C4135" s="119" t="s">
        <v>233</v>
      </c>
      <c r="D4135" s="119" t="s">
        <v>1574</v>
      </c>
      <c r="E4135" s="119" t="s">
        <v>1575</v>
      </c>
      <c r="F4135" s="119"/>
      <c r="G4135" s="119" t="s">
        <v>368</v>
      </c>
      <c r="H4135" s="119" t="s">
        <v>1560</v>
      </c>
      <c r="I4135" s="119" t="s">
        <v>988</v>
      </c>
      <c r="J4135" s="119">
        <v>2050</v>
      </c>
      <c r="K4135" s="120">
        <v>1.25</v>
      </c>
    </row>
    <row r="4136" spans="1:11" x14ac:dyDescent="0.25">
      <c r="A4136" s="119" t="s">
        <v>1567</v>
      </c>
      <c r="B4136" s="119" t="s">
        <v>1568</v>
      </c>
      <c r="C4136" s="119" t="s">
        <v>233</v>
      </c>
      <c r="D4136" s="119" t="s">
        <v>1574</v>
      </c>
      <c r="E4136" s="119" t="s">
        <v>1575</v>
      </c>
      <c r="F4136" s="119"/>
      <c r="G4136" s="119" t="s">
        <v>368</v>
      </c>
      <c r="H4136" s="119" t="s">
        <v>1560</v>
      </c>
      <c r="I4136" s="119" t="s">
        <v>194</v>
      </c>
      <c r="J4136" s="119">
        <v>2020</v>
      </c>
      <c r="K4136" s="120">
        <v>3.2</v>
      </c>
    </row>
    <row r="4137" spans="1:11" x14ac:dyDescent="0.25">
      <c r="A4137" s="119" t="s">
        <v>1567</v>
      </c>
      <c r="B4137" s="119" t="s">
        <v>1568</v>
      </c>
      <c r="C4137" s="119" t="s">
        <v>233</v>
      </c>
      <c r="D4137" s="119" t="s">
        <v>1574</v>
      </c>
      <c r="E4137" s="119" t="s">
        <v>1575</v>
      </c>
      <c r="F4137" s="119"/>
      <c r="G4137" s="119" t="s">
        <v>368</v>
      </c>
      <c r="H4137" s="119" t="s">
        <v>1560</v>
      </c>
      <c r="I4137" s="119" t="s">
        <v>194</v>
      </c>
      <c r="J4137" s="119">
        <v>2030</v>
      </c>
      <c r="K4137" s="120">
        <v>2.5</v>
      </c>
    </row>
    <row r="4138" spans="1:11" x14ac:dyDescent="0.25">
      <c r="A4138" s="119" t="s">
        <v>1567</v>
      </c>
      <c r="B4138" s="119" t="s">
        <v>1568</v>
      </c>
      <c r="C4138" s="119" t="s">
        <v>233</v>
      </c>
      <c r="D4138" s="119" t="s">
        <v>1574</v>
      </c>
      <c r="E4138" s="119" t="s">
        <v>1575</v>
      </c>
      <c r="F4138" s="119"/>
      <c r="G4138" s="119" t="s">
        <v>368</v>
      </c>
      <c r="H4138" s="119" t="s">
        <v>1560</v>
      </c>
      <c r="I4138" s="119" t="s">
        <v>194</v>
      </c>
      <c r="J4138" s="119">
        <v>2040</v>
      </c>
      <c r="K4138" s="120">
        <v>1.9</v>
      </c>
    </row>
    <row r="4139" spans="1:11" x14ac:dyDescent="0.25">
      <c r="A4139" s="119" t="s">
        <v>1567</v>
      </c>
      <c r="B4139" s="119" t="s">
        <v>1568</v>
      </c>
      <c r="C4139" s="119" t="s">
        <v>233</v>
      </c>
      <c r="D4139" s="119" t="s">
        <v>1574</v>
      </c>
      <c r="E4139" s="119" t="s">
        <v>1575</v>
      </c>
      <c r="F4139" s="119"/>
      <c r="G4139" s="119" t="s">
        <v>368</v>
      </c>
      <c r="H4139" s="119" t="s">
        <v>1560</v>
      </c>
      <c r="I4139" s="119" t="s">
        <v>194</v>
      </c>
      <c r="J4139" s="119">
        <v>2050</v>
      </c>
      <c r="K4139" s="120">
        <v>1.6</v>
      </c>
    </row>
    <row r="4140" spans="1:11" x14ac:dyDescent="0.25">
      <c r="A4140" s="119" t="s">
        <v>1567</v>
      </c>
      <c r="B4140" s="119" t="s">
        <v>1568</v>
      </c>
      <c r="C4140" s="119" t="s">
        <v>233</v>
      </c>
      <c r="D4140" s="119" t="s">
        <v>1576</v>
      </c>
      <c r="E4140" s="119" t="s">
        <v>1338</v>
      </c>
      <c r="F4140" s="119"/>
      <c r="G4140" s="119"/>
      <c r="H4140" s="119"/>
      <c r="I4140" s="119" t="s">
        <v>194</v>
      </c>
      <c r="J4140" s="119">
        <v>2020</v>
      </c>
      <c r="K4140" s="120">
        <v>0</v>
      </c>
    </row>
    <row r="4141" spans="1:11" x14ac:dyDescent="0.25">
      <c r="A4141" s="119" t="s">
        <v>1567</v>
      </c>
      <c r="B4141" s="119" t="s">
        <v>1568</v>
      </c>
      <c r="C4141" s="119" t="s">
        <v>233</v>
      </c>
      <c r="D4141" s="119" t="s">
        <v>1576</v>
      </c>
      <c r="E4141" s="119" t="s">
        <v>1338</v>
      </c>
      <c r="F4141" s="119"/>
      <c r="G4141" s="119"/>
      <c r="H4141" s="119"/>
      <c r="I4141" s="119" t="s">
        <v>194</v>
      </c>
      <c r="J4141" s="119">
        <v>2030</v>
      </c>
      <c r="K4141" s="120">
        <v>0</v>
      </c>
    </row>
    <row r="4142" spans="1:11" x14ac:dyDescent="0.25">
      <c r="A4142" s="119" t="s">
        <v>1567</v>
      </c>
      <c r="B4142" s="119" t="s">
        <v>1568</v>
      </c>
      <c r="C4142" s="119" t="s">
        <v>233</v>
      </c>
      <c r="D4142" s="119" t="s">
        <v>1576</v>
      </c>
      <c r="E4142" s="119" t="s">
        <v>1338</v>
      </c>
      <c r="F4142" s="119"/>
      <c r="G4142" s="119"/>
      <c r="H4142" s="119"/>
      <c r="I4142" s="119" t="s">
        <v>194</v>
      </c>
      <c r="J4142" s="119">
        <v>2040</v>
      </c>
      <c r="K4142" s="120">
        <v>0</v>
      </c>
    </row>
    <row r="4143" spans="1:11" x14ac:dyDescent="0.25">
      <c r="A4143" s="119" t="s">
        <v>1567</v>
      </c>
      <c r="B4143" s="119" t="s">
        <v>1568</v>
      </c>
      <c r="C4143" s="119" t="s">
        <v>233</v>
      </c>
      <c r="D4143" s="119" t="s">
        <v>1576</v>
      </c>
      <c r="E4143" s="119" t="s">
        <v>1338</v>
      </c>
      <c r="F4143" s="119"/>
      <c r="G4143" s="119"/>
      <c r="H4143" s="119"/>
      <c r="I4143" s="119" t="s">
        <v>194</v>
      </c>
      <c r="J4143" s="119">
        <v>2050</v>
      </c>
      <c r="K4143" s="120">
        <v>0</v>
      </c>
    </row>
    <row r="4144" spans="1:11" x14ac:dyDescent="0.25">
      <c r="A4144" s="119" t="s">
        <v>1567</v>
      </c>
      <c r="B4144" s="119" t="s">
        <v>1568</v>
      </c>
      <c r="C4144" s="119" t="s">
        <v>233</v>
      </c>
      <c r="D4144" s="119" t="s">
        <v>1577</v>
      </c>
      <c r="E4144" s="119" t="s">
        <v>1558</v>
      </c>
      <c r="F4144" s="119"/>
      <c r="G4144" s="119" t="s">
        <v>427</v>
      </c>
      <c r="H4144" s="119">
        <v>26</v>
      </c>
      <c r="I4144" s="119" t="s">
        <v>987</v>
      </c>
      <c r="J4144" s="119">
        <v>2020</v>
      </c>
      <c r="K4144" s="120">
        <v>0.9</v>
      </c>
    </row>
    <row r="4145" spans="1:11" x14ac:dyDescent="0.25">
      <c r="A4145" s="119" t="s">
        <v>1567</v>
      </c>
      <c r="B4145" s="119" t="s">
        <v>1568</v>
      </c>
      <c r="C4145" s="119" t="s">
        <v>233</v>
      </c>
      <c r="D4145" s="119" t="s">
        <v>1577</v>
      </c>
      <c r="E4145" s="119" t="s">
        <v>1558</v>
      </c>
      <c r="F4145" s="119"/>
      <c r="G4145" s="119" t="s">
        <v>427</v>
      </c>
      <c r="H4145" s="119">
        <v>26</v>
      </c>
      <c r="I4145" s="119" t="s">
        <v>987</v>
      </c>
      <c r="J4145" s="119">
        <v>2050</v>
      </c>
      <c r="K4145" s="120">
        <v>0.9</v>
      </c>
    </row>
    <row r="4146" spans="1:11" x14ac:dyDescent="0.25">
      <c r="A4146" s="119" t="s">
        <v>1567</v>
      </c>
      <c r="B4146" s="119" t="s">
        <v>1568</v>
      </c>
      <c r="C4146" s="119" t="s">
        <v>233</v>
      </c>
      <c r="D4146" s="119" t="s">
        <v>1577</v>
      </c>
      <c r="E4146" s="119" t="s">
        <v>1558</v>
      </c>
      <c r="F4146" s="119"/>
      <c r="G4146" s="119" t="s">
        <v>427</v>
      </c>
      <c r="H4146" s="119">
        <v>26</v>
      </c>
      <c r="I4146" s="119" t="s">
        <v>988</v>
      </c>
      <c r="J4146" s="119">
        <v>2020</v>
      </c>
      <c r="K4146" s="120">
        <v>1.1000000000000001</v>
      </c>
    </row>
    <row r="4147" spans="1:11" x14ac:dyDescent="0.25">
      <c r="A4147" s="119" t="s">
        <v>1567</v>
      </c>
      <c r="B4147" s="119" t="s">
        <v>1568</v>
      </c>
      <c r="C4147" s="119" t="s">
        <v>233</v>
      </c>
      <c r="D4147" s="119" t="s">
        <v>1577</v>
      </c>
      <c r="E4147" s="119" t="s">
        <v>1558</v>
      </c>
      <c r="F4147" s="119"/>
      <c r="G4147" s="119" t="s">
        <v>427</v>
      </c>
      <c r="H4147" s="119">
        <v>26</v>
      </c>
      <c r="I4147" s="119" t="s">
        <v>988</v>
      </c>
      <c r="J4147" s="119">
        <v>2050</v>
      </c>
      <c r="K4147" s="120">
        <v>1.1000000000000001</v>
      </c>
    </row>
    <row r="4148" spans="1:11" x14ac:dyDescent="0.25">
      <c r="A4148" s="119" t="s">
        <v>1567</v>
      </c>
      <c r="B4148" s="119" t="s">
        <v>1568</v>
      </c>
      <c r="C4148" s="119" t="s">
        <v>233</v>
      </c>
      <c r="D4148" s="119" t="s">
        <v>1577</v>
      </c>
      <c r="E4148" s="119" t="s">
        <v>1558</v>
      </c>
      <c r="F4148" s="119"/>
      <c r="G4148" s="119" t="s">
        <v>427</v>
      </c>
      <c r="H4148" s="119">
        <v>26</v>
      </c>
      <c r="I4148" s="119" t="s">
        <v>194</v>
      </c>
      <c r="J4148" s="119">
        <v>2020</v>
      </c>
      <c r="K4148" s="120">
        <v>8.5</v>
      </c>
    </row>
    <row r="4149" spans="1:11" x14ac:dyDescent="0.25">
      <c r="A4149" s="119" t="s">
        <v>1567</v>
      </c>
      <c r="B4149" s="119" t="s">
        <v>1568</v>
      </c>
      <c r="C4149" s="119" t="s">
        <v>233</v>
      </c>
      <c r="D4149" s="119" t="s">
        <v>1577</v>
      </c>
      <c r="E4149" s="119" t="s">
        <v>1558</v>
      </c>
      <c r="F4149" s="119"/>
      <c r="G4149" s="119" t="s">
        <v>427</v>
      </c>
      <c r="H4149" s="119">
        <v>26</v>
      </c>
      <c r="I4149" s="119" t="s">
        <v>194</v>
      </c>
      <c r="J4149" s="119">
        <v>2030</v>
      </c>
      <c r="K4149" s="120">
        <v>5.3</v>
      </c>
    </row>
    <row r="4150" spans="1:11" x14ac:dyDescent="0.25">
      <c r="A4150" s="119" t="s">
        <v>1567</v>
      </c>
      <c r="B4150" s="119" t="s">
        <v>1568</v>
      </c>
      <c r="C4150" s="119" t="s">
        <v>233</v>
      </c>
      <c r="D4150" s="119" t="s">
        <v>1577</v>
      </c>
      <c r="E4150" s="119" t="s">
        <v>1558</v>
      </c>
      <c r="F4150" s="119"/>
      <c r="G4150" s="119" t="s">
        <v>427</v>
      </c>
      <c r="H4150" s="119">
        <v>26</v>
      </c>
      <c r="I4150" s="119" t="s">
        <v>194</v>
      </c>
      <c r="J4150" s="119">
        <v>2040</v>
      </c>
      <c r="K4150" s="120">
        <v>3.2</v>
      </c>
    </row>
    <row r="4151" spans="1:11" x14ac:dyDescent="0.25">
      <c r="A4151" s="119" t="s">
        <v>1567</v>
      </c>
      <c r="B4151" s="119" t="s">
        <v>1568</v>
      </c>
      <c r="C4151" s="119" t="s">
        <v>233</v>
      </c>
      <c r="D4151" s="119" t="s">
        <v>1577</v>
      </c>
      <c r="E4151" s="119" t="s">
        <v>1558</v>
      </c>
      <c r="F4151" s="119"/>
      <c r="G4151" s="119" t="s">
        <v>427</v>
      </c>
      <c r="H4151" s="119">
        <v>26</v>
      </c>
      <c r="I4151" s="119" t="s">
        <v>194</v>
      </c>
      <c r="J4151" s="119">
        <v>2050</v>
      </c>
      <c r="K4151" s="120">
        <v>2.1</v>
      </c>
    </row>
    <row r="4152" spans="1:11" x14ac:dyDescent="0.25">
      <c r="A4152" s="119" t="s">
        <v>1567</v>
      </c>
      <c r="B4152" s="119" t="s">
        <v>1568</v>
      </c>
      <c r="C4152" s="119" t="s">
        <v>1245</v>
      </c>
      <c r="D4152" s="119" t="s">
        <v>1233</v>
      </c>
      <c r="E4152" s="119" t="s">
        <v>1074</v>
      </c>
      <c r="F4152" s="119"/>
      <c r="G4152" s="119" t="s">
        <v>379</v>
      </c>
      <c r="H4152" s="119"/>
      <c r="I4152" s="119" t="s">
        <v>194</v>
      </c>
      <c r="J4152" s="119">
        <v>2020</v>
      </c>
      <c r="K4152" s="120">
        <v>75</v>
      </c>
    </row>
    <row r="4153" spans="1:11" x14ac:dyDescent="0.25">
      <c r="A4153" s="119" t="s">
        <v>1567</v>
      </c>
      <c r="B4153" s="119" t="s">
        <v>1568</v>
      </c>
      <c r="C4153" s="119" t="s">
        <v>1245</v>
      </c>
      <c r="D4153" s="119" t="s">
        <v>1233</v>
      </c>
      <c r="E4153" s="119" t="s">
        <v>1074</v>
      </c>
      <c r="F4153" s="119"/>
      <c r="G4153" s="119" t="s">
        <v>379</v>
      </c>
      <c r="H4153" s="119"/>
      <c r="I4153" s="119" t="s">
        <v>194</v>
      </c>
      <c r="J4153" s="119">
        <v>2030</v>
      </c>
      <c r="K4153" s="120">
        <v>75</v>
      </c>
    </row>
    <row r="4154" spans="1:11" x14ac:dyDescent="0.25">
      <c r="A4154" s="119" t="s">
        <v>1567</v>
      </c>
      <c r="B4154" s="119" t="s">
        <v>1568</v>
      </c>
      <c r="C4154" s="119" t="s">
        <v>1245</v>
      </c>
      <c r="D4154" s="119" t="s">
        <v>1233</v>
      </c>
      <c r="E4154" s="119" t="s">
        <v>1074</v>
      </c>
      <c r="F4154" s="119"/>
      <c r="G4154" s="119" t="s">
        <v>379</v>
      </c>
      <c r="H4154" s="119"/>
      <c r="I4154" s="119" t="s">
        <v>194</v>
      </c>
      <c r="J4154" s="119">
        <v>2040</v>
      </c>
      <c r="K4154" s="120">
        <v>75</v>
      </c>
    </row>
    <row r="4155" spans="1:11" x14ac:dyDescent="0.25">
      <c r="A4155" s="119" t="s">
        <v>1567</v>
      </c>
      <c r="B4155" s="119" t="s">
        <v>1568</v>
      </c>
      <c r="C4155" s="119" t="s">
        <v>1245</v>
      </c>
      <c r="D4155" s="119" t="s">
        <v>1233</v>
      </c>
      <c r="E4155" s="119" t="s">
        <v>1074</v>
      </c>
      <c r="F4155" s="119"/>
      <c r="G4155" s="119" t="s">
        <v>379</v>
      </c>
      <c r="H4155" s="119"/>
      <c r="I4155" s="119" t="s">
        <v>194</v>
      </c>
      <c r="J4155" s="119">
        <v>2050</v>
      </c>
      <c r="K4155" s="120">
        <v>75</v>
      </c>
    </row>
    <row r="4156" spans="1:11" x14ac:dyDescent="0.25">
      <c r="A4156" s="119" t="s">
        <v>1567</v>
      </c>
      <c r="B4156" s="119" t="s">
        <v>1568</v>
      </c>
      <c r="C4156" s="119" t="s">
        <v>1245</v>
      </c>
      <c r="D4156" s="119" t="s">
        <v>1234</v>
      </c>
      <c r="E4156" s="119" t="s">
        <v>1074</v>
      </c>
      <c r="F4156" s="119"/>
      <c r="G4156" s="119"/>
      <c r="H4156" s="119"/>
      <c r="I4156" s="119" t="s">
        <v>194</v>
      </c>
      <c r="J4156" s="119">
        <v>2020</v>
      </c>
      <c r="K4156" s="120">
        <v>25</v>
      </c>
    </row>
    <row r="4157" spans="1:11" x14ac:dyDescent="0.25">
      <c r="A4157" s="119" t="s">
        <v>1567</v>
      </c>
      <c r="B4157" s="119" t="s">
        <v>1568</v>
      </c>
      <c r="C4157" s="119" t="s">
        <v>1245</v>
      </c>
      <c r="D4157" s="119" t="s">
        <v>1234</v>
      </c>
      <c r="E4157" s="119" t="s">
        <v>1074</v>
      </c>
      <c r="F4157" s="119"/>
      <c r="G4157" s="119"/>
      <c r="H4157" s="119"/>
      <c r="I4157" s="119" t="s">
        <v>194</v>
      </c>
      <c r="J4157" s="119">
        <v>2030</v>
      </c>
      <c r="K4157" s="120">
        <v>25</v>
      </c>
    </row>
    <row r="4158" spans="1:11" x14ac:dyDescent="0.25">
      <c r="A4158" s="119" t="s">
        <v>1567</v>
      </c>
      <c r="B4158" s="119" t="s">
        <v>1568</v>
      </c>
      <c r="C4158" s="119" t="s">
        <v>1245</v>
      </c>
      <c r="D4158" s="119" t="s">
        <v>1234</v>
      </c>
      <c r="E4158" s="119" t="s">
        <v>1074</v>
      </c>
      <c r="F4158" s="119"/>
      <c r="G4158" s="119"/>
      <c r="H4158" s="119"/>
      <c r="I4158" s="119" t="s">
        <v>194</v>
      </c>
      <c r="J4158" s="119">
        <v>2040</v>
      </c>
      <c r="K4158" s="120">
        <v>25</v>
      </c>
    </row>
    <row r="4159" spans="1:11" x14ac:dyDescent="0.25">
      <c r="A4159" s="119" t="s">
        <v>1567</v>
      </c>
      <c r="B4159" s="119" t="s">
        <v>1568</v>
      </c>
      <c r="C4159" s="119" t="s">
        <v>1245</v>
      </c>
      <c r="D4159" s="119" t="s">
        <v>1234</v>
      </c>
      <c r="E4159" s="119" t="s">
        <v>1074</v>
      </c>
      <c r="F4159" s="119"/>
      <c r="G4159" s="119"/>
      <c r="H4159" s="119"/>
      <c r="I4159" s="119" t="s">
        <v>194</v>
      </c>
      <c r="J4159" s="119">
        <v>2050</v>
      </c>
      <c r="K4159" s="120">
        <v>25</v>
      </c>
    </row>
    <row r="4160" spans="1:11" x14ac:dyDescent="0.25">
      <c r="A4160" s="119" t="s">
        <v>1567</v>
      </c>
      <c r="B4160" s="119" t="s">
        <v>1568</v>
      </c>
      <c r="C4160" s="119" t="s">
        <v>1245</v>
      </c>
      <c r="D4160" s="119" t="s">
        <v>1563</v>
      </c>
      <c r="E4160" s="119" t="s">
        <v>1519</v>
      </c>
      <c r="F4160" s="119"/>
      <c r="G4160" s="119" t="s">
        <v>380</v>
      </c>
      <c r="H4160" s="119">
        <v>18</v>
      </c>
      <c r="I4160" s="119" t="s">
        <v>987</v>
      </c>
      <c r="J4160" s="119">
        <v>2020</v>
      </c>
      <c r="K4160" s="120">
        <v>0.9</v>
      </c>
    </row>
    <row r="4161" spans="1:11" x14ac:dyDescent="0.25">
      <c r="A4161" s="119" t="s">
        <v>1567</v>
      </c>
      <c r="B4161" s="119" t="s">
        <v>1568</v>
      </c>
      <c r="C4161" s="119" t="s">
        <v>1245</v>
      </c>
      <c r="D4161" s="119" t="s">
        <v>1563</v>
      </c>
      <c r="E4161" s="119" t="s">
        <v>1519</v>
      </c>
      <c r="F4161" s="119"/>
      <c r="G4161" s="119" t="s">
        <v>380</v>
      </c>
      <c r="H4161" s="119">
        <v>18</v>
      </c>
      <c r="I4161" s="119" t="s">
        <v>987</v>
      </c>
      <c r="J4161" s="119">
        <v>2050</v>
      </c>
      <c r="K4161" s="120">
        <v>0.9</v>
      </c>
    </row>
    <row r="4162" spans="1:11" x14ac:dyDescent="0.25">
      <c r="A4162" s="119" t="s">
        <v>1567</v>
      </c>
      <c r="B4162" s="119" t="s">
        <v>1568</v>
      </c>
      <c r="C4162" s="119" t="s">
        <v>1245</v>
      </c>
      <c r="D4162" s="119" t="s">
        <v>1563</v>
      </c>
      <c r="E4162" s="119" t="s">
        <v>1519</v>
      </c>
      <c r="F4162" s="119"/>
      <c r="G4162" s="119" t="s">
        <v>380</v>
      </c>
      <c r="H4162" s="119">
        <v>18</v>
      </c>
      <c r="I4162" s="119" t="s">
        <v>988</v>
      </c>
      <c r="J4162" s="119">
        <v>2020</v>
      </c>
      <c r="K4162" s="120">
        <v>1.1000000000000001</v>
      </c>
    </row>
    <row r="4163" spans="1:11" x14ac:dyDescent="0.25">
      <c r="A4163" s="119" t="s">
        <v>1567</v>
      </c>
      <c r="B4163" s="119" t="s">
        <v>1568</v>
      </c>
      <c r="C4163" s="119" t="s">
        <v>1245</v>
      </c>
      <c r="D4163" s="119" t="s">
        <v>1563</v>
      </c>
      <c r="E4163" s="119" t="s">
        <v>1519</v>
      </c>
      <c r="F4163" s="119"/>
      <c r="G4163" s="119" t="s">
        <v>380</v>
      </c>
      <c r="H4163" s="119">
        <v>18</v>
      </c>
      <c r="I4163" s="119" t="s">
        <v>988</v>
      </c>
      <c r="J4163" s="119">
        <v>2050</v>
      </c>
      <c r="K4163" s="120">
        <v>1.1000000000000001</v>
      </c>
    </row>
    <row r="4164" spans="1:11" x14ac:dyDescent="0.25">
      <c r="A4164" s="119" t="s">
        <v>1567</v>
      </c>
      <c r="B4164" s="119" t="s">
        <v>1568</v>
      </c>
      <c r="C4164" s="119" t="s">
        <v>1245</v>
      </c>
      <c r="D4164" s="119" t="s">
        <v>1563</v>
      </c>
      <c r="E4164" s="119" t="s">
        <v>1519</v>
      </c>
      <c r="F4164" s="119"/>
      <c r="G4164" s="119" t="s">
        <v>380</v>
      </c>
      <c r="H4164" s="119">
        <v>18</v>
      </c>
      <c r="I4164" s="119" t="s">
        <v>194</v>
      </c>
      <c r="J4164" s="119">
        <v>2020</v>
      </c>
      <c r="K4164" s="120">
        <v>0.25</v>
      </c>
    </row>
    <row r="4165" spans="1:11" x14ac:dyDescent="0.25">
      <c r="A4165" s="119" t="s">
        <v>1567</v>
      </c>
      <c r="B4165" s="119" t="s">
        <v>1568</v>
      </c>
      <c r="C4165" s="119" t="s">
        <v>1245</v>
      </c>
      <c r="D4165" s="119" t="s">
        <v>1563</v>
      </c>
      <c r="E4165" s="119" t="s">
        <v>1519</v>
      </c>
      <c r="F4165" s="119"/>
      <c r="G4165" s="119" t="s">
        <v>380</v>
      </c>
      <c r="H4165" s="119">
        <v>18</v>
      </c>
      <c r="I4165" s="119" t="s">
        <v>194</v>
      </c>
      <c r="J4165" s="119">
        <v>2030</v>
      </c>
      <c r="K4165" s="120">
        <v>0.15</v>
      </c>
    </row>
    <row r="4166" spans="1:11" x14ac:dyDescent="0.25">
      <c r="A4166" s="119" t="s">
        <v>1567</v>
      </c>
      <c r="B4166" s="119" t="s">
        <v>1568</v>
      </c>
      <c r="C4166" s="119" t="s">
        <v>1245</v>
      </c>
      <c r="D4166" s="119" t="s">
        <v>1563</v>
      </c>
      <c r="E4166" s="119" t="s">
        <v>1519</v>
      </c>
      <c r="F4166" s="119"/>
      <c r="G4166" s="119" t="s">
        <v>380</v>
      </c>
      <c r="H4166" s="119">
        <v>18</v>
      </c>
      <c r="I4166" s="119" t="s">
        <v>194</v>
      </c>
      <c r="J4166" s="119">
        <v>2040</v>
      </c>
      <c r="K4166" s="120">
        <v>0.1</v>
      </c>
    </row>
    <row r="4167" spans="1:11" x14ac:dyDescent="0.25">
      <c r="A4167" s="119" t="s">
        <v>1567</v>
      </c>
      <c r="B4167" s="119" t="s">
        <v>1568</v>
      </c>
      <c r="C4167" s="119" t="s">
        <v>1245</v>
      </c>
      <c r="D4167" s="119" t="s">
        <v>1563</v>
      </c>
      <c r="E4167" s="119" t="s">
        <v>1519</v>
      </c>
      <c r="F4167" s="119"/>
      <c r="G4167" s="119" t="s">
        <v>380</v>
      </c>
      <c r="H4167" s="119">
        <v>18</v>
      </c>
      <c r="I4167" s="119" t="s">
        <v>194</v>
      </c>
      <c r="J4167" s="119">
        <v>2050</v>
      </c>
      <c r="K4167" s="120">
        <v>0.05</v>
      </c>
    </row>
    <row r="4168" spans="1:11" x14ac:dyDescent="0.25">
      <c r="A4168" s="119" t="s">
        <v>1567</v>
      </c>
      <c r="B4168" s="119" t="s">
        <v>1568</v>
      </c>
      <c r="C4168" s="119" t="s">
        <v>1245</v>
      </c>
      <c r="D4168" s="119" t="s">
        <v>1564</v>
      </c>
      <c r="E4168" s="119" t="s">
        <v>1565</v>
      </c>
      <c r="F4168" s="119"/>
      <c r="G4168" s="119" t="s">
        <v>368</v>
      </c>
      <c r="H4168" s="119" t="s">
        <v>1560</v>
      </c>
      <c r="I4168" s="119" t="s">
        <v>987</v>
      </c>
      <c r="J4168" s="119">
        <v>2020</v>
      </c>
      <c r="K4168" s="120">
        <v>0.75</v>
      </c>
    </row>
    <row r="4169" spans="1:11" x14ac:dyDescent="0.25">
      <c r="A4169" s="119" t="s">
        <v>1567</v>
      </c>
      <c r="B4169" s="119" t="s">
        <v>1568</v>
      </c>
      <c r="C4169" s="119" t="s">
        <v>1245</v>
      </c>
      <c r="D4169" s="119" t="s">
        <v>1564</v>
      </c>
      <c r="E4169" s="119" t="s">
        <v>1565</v>
      </c>
      <c r="F4169" s="119"/>
      <c r="G4169" s="119" t="s">
        <v>368</v>
      </c>
      <c r="H4169" s="119" t="s">
        <v>1560</v>
      </c>
      <c r="I4169" s="119" t="s">
        <v>987</v>
      </c>
      <c r="J4169" s="119">
        <v>2050</v>
      </c>
      <c r="K4169" s="120">
        <v>0.75</v>
      </c>
    </row>
    <row r="4170" spans="1:11" x14ac:dyDescent="0.25">
      <c r="A4170" s="119" t="s">
        <v>1567</v>
      </c>
      <c r="B4170" s="119" t="s">
        <v>1568</v>
      </c>
      <c r="C4170" s="119" t="s">
        <v>1245</v>
      </c>
      <c r="D4170" s="119" t="s">
        <v>1564</v>
      </c>
      <c r="E4170" s="119" t="s">
        <v>1565</v>
      </c>
      <c r="F4170" s="119"/>
      <c r="G4170" s="119" t="s">
        <v>368</v>
      </c>
      <c r="H4170" s="119" t="s">
        <v>1560</v>
      </c>
      <c r="I4170" s="119" t="s">
        <v>988</v>
      </c>
      <c r="J4170" s="119">
        <v>2020</v>
      </c>
      <c r="K4170" s="120">
        <v>1.5</v>
      </c>
    </row>
    <row r="4171" spans="1:11" x14ac:dyDescent="0.25">
      <c r="A4171" s="119" t="s">
        <v>1567</v>
      </c>
      <c r="B4171" s="119" t="s">
        <v>1568</v>
      </c>
      <c r="C4171" s="119" t="s">
        <v>1245</v>
      </c>
      <c r="D4171" s="119" t="s">
        <v>1564</v>
      </c>
      <c r="E4171" s="119" t="s">
        <v>1565</v>
      </c>
      <c r="F4171" s="119"/>
      <c r="G4171" s="119" t="s">
        <v>368</v>
      </c>
      <c r="H4171" s="119" t="s">
        <v>1560</v>
      </c>
      <c r="I4171" s="119" t="s">
        <v>988</v>
      </c>
      <c r="J4171" s="119">
        <v>2050</v>
      </c>
      <c r="K4171" s="120">
        <v>1.25</v>
      </c>
    </row>
    <row r="4172" spans="1:11" x14ac:dyDescent="0.25">
      <c r="A4172" s="119" t="s">
        <v>1567</v>
      </c>
      <c r="B4172" s="119" t="s">
        <v>1568</v>
      </c>
      <c r="C4172" s="119" t="s">
        <v>1245</v>
      </c>
      <c r="D4172" s="119" t="s">
        <v>1564</v>
      </c>
      <c r="E4172" s="119" t="s">
        <v>1565</v>
      </c>
      <c r="F4172" s="119"/>
      <c r="G4172" s="119" t="s">
        <v>368</v>
      </c>
      <c r="H4172" s="119" t="s">
        <v>1560</v>
      </c>
      <c r="I4172" s="119" t="s">
        <v>194</v>
      </c>
      <c r="J4172" s="119">
        <v>2020</v>
      </c>
      <c r="K4172" s="120">
        <v>5</v>
      </c>
    </row>
    <row r="4173" spans="1:11" x14ac:dyDescent="0.25">
      <c r="A4173" s="119" t="s">
        <v>1567</v>
      </c>
      <c r="B4173" s="119" t="s">
        <v>1568</v>
      </c>
      <c r="C4173" s="119" t="s">
        <v>1245</v>
      </c>
      <c r="D4173" s="119" t="s">
        <v>1564</v>
      </c>
      <c r="E4173" s="119" t="s">
        <v>1565</v>
      </c>
      <c r="F4173" s="119"/>
      <c r="G4173" s="119" t="s">
        <v>368</v>
      </c>
      <c r="H4173" s="119" t="s">
        <v>1560</v>
      </c>
      <c r="I4173" s="119" t="s">
        <v>194</v>
      </c>
      <c r="J4173" s="119">
        <v>2030</v>
      </c>
      <c r="K4173" s="120">
        <v>4</v>
      </c>
    </row>
    <row r="4174" spans="1:11" x14ac:dyDescent="0.25">
      <c r="A4174" s="119" t="s">
        <v>1567</v>
      </c>
      <c r="B4174" s="119" t="s">
        <v>1568</v>
      </c>
      <c r="C4174" s="119" t="s">
        <v>1245</v>
      </c>
      <c r="D4174" s="119" t="s">
        <v>1564</v>
      </c>
      <c r="E4174" s="119" t="s">
        <v>1565</v>
      </c>
      <c r="F4174" s="119"/>
      <c r="G4174" s="119" t="s">
        <v>368</v>
      </c>
      <c r="H4174" s="119" t="s">
        <v>1560</v>
      </c>
      <c r="I4174" s="119" t="s">
        <v>194</v>
      </c>
      <c r="J4174" s="119">
        <v>2040</v>
      </c>
      <c r="K4174" s="120">
        <v>3</v>
      </c>
    </row>
    <row r="4175" spans="1:11" x14ac:dyDescent="0.25">
      <c r="A4175" s="119" t="s">
        <v>1567</v>
      </c>
      <c r="B4175" s="119" t="s">
        <v>1568</v>
      </c>
      <c r="C4175" s="119" t="s">
        <v>1245</v>
      </c>
      <c r="D4175" s="119" t="s">
        <v>1564</v>
      </c>
      <c r="E4175" s="119" t="s">
        <v>1565</v>
      </c>
      <c r="F4175" s="119"/>
      <c r="G4175" s="119" t="s">
        <v>368</v>
      </c>
      <c r="H4175" s="119" t="s">
        <v>1560</v>
      </c>
      <c r="I4175" s="119" t="s">
        <v>194</v>
      </c>
      <c r="J4175" s="119">
        <v>2050</v>
      </c>
      <c r="K4175" s="120">
        <v>2.5</v>
      </c>
    </row>
    <row r="4176" spans="1:11" x14ac:dyDescent="0.25">
      <c r="A4176" s="119" t="s">
        <v>1567</v>
      </c>
      <c r="B4176" s="119" t="s">
        <v>1568</v>
      </c>
      <c r="C4176" s="119" t="s">
        <v>1245</v>
      </c>
      <c r="D4176" s="119" t="s">
        <v>1561</v>
      </c>
      <c r="E4176" s="119" t="s">
        <v>1519</v>
      </c>
      <c r="F4176" s="119"/>
      <c r="G4176" s="119"/>
      <c r="H4176" s="119"/>
      <c r="I4176" s="119" t="s">
        <v>194</v>
      </c>
      <c r="J4176" s="119">
        <v>2020</v>
      </c>
      <c r="K4176" s="120">
        <v>0</v>
      </c>
    </row>
    <row r="4177" spans="1:11" x14ac:dyDescent="0.25">
      <c r="A4177" s="119" t="s">
        <v>1567</v>
      </c>
      <c r="B4177" s="119" t="s">
        <v>1568</v>
      </c>
      <c r="C4177" s="119" t="s">
        <v>1245</v>
      </c>
      <c r="D4177" s="119" t="s">
        <v>1561</v>
      </c>
      <c r="E4177" s="119" t="s">
        <v>1519</v>
      </c>
      <c r="F4177" s="119"/>
      <c r="G4177" s="119"/>
      <c r="H4177" s="119"/>
      <c r="I4177" s="119" t="s">
        <v>194</v>
      </c>
      <c r="J4177" s="119">
        <v>2030</v>
      </c>
      <c r="K4177" s="120">
        <v>0</v>
      </c>
    </row>
    <row r="4178" spans="1:11" x14ac:dyDescent="0.25">
      <c r="A4178" s="119" t="s">
        <v>1567</v>
      </c>
      <c r="B4178" s="119" t="s">
        <v>1568</v>
      </c>
      <c r="C4178" s="119" t="s">
        <v>1245</v>
      </c>
      <c r="D4178" s="119" t="s">
        <v>1561</v>
      </c>
      <c r="E4178" s="119" t="s">
        <v>1519</v>
      </c>
      <c r="F4178" s="119"/>
      <c r="G4178" s="119"/>
      <c r="H4178" s="119"/>
      <c r="I4178" s="119" t="s">
        <v>194</v>
      </c>
      <c r="J4178" s="119">
        <v>2040</v>
      </c>
      <c r="K4178" s="120">
        <v>0</v>
      </c>
    </row>
    <row r="4179" spans="1:11" x14ac:dyDescent="0.25">
      <c r="A4179" s="119" t="s">
        <v>1567</v>
      </c>
      <c r="B4179" s="119" t="s">
        <v>1568</v>
      </c>
      <c r="C4179" s="119" t="s">
        <v>1245</v>
      </c>
      <c r="D4179" s="119" t="s">
        <v>1561</v>
      </c>
      <c r="E4179" s="119" t="s">
        <v>1519</v>
      </c>
      <c r="F4179" s="119"/>
      <c r="G4179" s="119"/>
      <c r="H4179" s="119"/>
      <c r="I4179" s="119" t="s">
        <v>194</v>
      </c>
      <c r="J4179" s="119">
        <v>2050</v>
      </c>
      <c r="K4179" s="120">
        <v>0</v>
      </c>
    </row>
    <row r="4180" spans="1:11" x14ac:dyDescent="0.25">
      <c r="A4180" s="119" t="s">
        <v>1567</v>
      </c>
      <c r="B4180" s="119" t="s">
        <v>1568</v>
      </c>
      <c r="C4180" s="119" t="s">
        <v>1245</v>
      </c>
      <c r="D4180" s="119" t="s">
        <v>1566</v>
      </c>
      <c r="E4180" s="119" t="s">
        <v>1519</v>
      </c>
      <c r="F4180" s="119"/>
      <c r="G4180" s="119" t="s">
        <v>427</v>
      </c>
      <c r="H4180" s="119">
        <v>26</v>
      </c>
      <c r="I4180" s="119" t="s">
        <v>987</v>
      </c>
      <c r="J4180" s="119">
        <v>2020</v>
      </c>
      <c r="K4180" s="120">
        <v>0.9</v>
      </c>
    </row>
    <row r="4181" spans="1:11" x14ac:dyDescent="0.25">
      <c r="A4181" s="119" t="s">
        <v>1567</v>
      </c>
      <c r="B4181" s="119" t="s">
        <v>1568</v>
      </c>
      <c r="C4181" s="119" t="s">
        <v>1245</v>
      </c>
      <c r="D4181" s="119" t="s">
        <v>1566</v>
      </c>
      <c r="E4181" s="119" t="s">
        <v>1519</v>
      </c>
      <c r="F4181" s="119"/>
      <c r="G4181" s="119" t="s">
        <v>427</v>
      </c>
      <c r="H4181" s="119">
        <v>26</v>
      </c>
      <c r="I4181" s="119" t="s">
        <v>987</v>
      </c>
      <c r="J4181" s="119">
        <v>2050</v>
      </c>
      <c r="K4181" s="120">
        <v>0.9</v>
      </c>
    </row>
    <row r="4182" spans="1:11" x14ac:dyDescent="0.25">
      <c r="A4182" s="119" t="s">
        <v>1567</v>
      </c>
      <c r="B4182" s="119" t="s">
        <v>1568</v>
      </c>
      <c r="C4182" s="119" t="s">
        <v>1245</v>
      </c>
      <c r="D4182" s="119" t="s">
        <v>1566</v>
      </c>
      <c r="E4182" s="119" t="s">
        <v>1519</v>
      </c>
      <c r="F4182" s="119"/>
      <c r="G4182" s="119" t="s">
        <v>427</v>
      </c>
      <c r="H4182" s="119">
        <v>26</v>
      </c>
      <c r="I4182" s="119" t="s">
        <v>988</v>
      </c>
      <c r="J4182" s="119">
        <v>2020</v>
      </c>
      <c r="K4182" s="120">
        <v>1.1000000000000001</v>
      </c>
    </row>
    <row r="4183" spans="1:11" x14ac:dyDescent="0.25">
      <c r="A4183" s="119" t="s">
        <v>1567</v>
      </c>
      <c r="B4183" s="119" t="s">
        <v>1568</v>
      </c>
      <c r="C4183" s="119" t="s">
        <v>1245</v>
      </c>
      <c r="D4183" s="119" t="s">
        <v>1566</v>
      </c>
      <c r="E4183" s="119" t="s">
        <v>1519</v>
      </c>
      <c r="F4183" s="119"/>
      <c r="G4183" s="119" t="s">
        <v>427</v>
      </c>
      <c r="H4183" s="119">
        <v>26</v>
      </c>
      <c r="I4183" s="119" t="s">
        <v>988</v>
      </c>
      <c r="J4183" s="119">
        <v>2050</v>
      </c>
      <c r="K4183" s="120">
        <v>1.1000000000000001</v>
      </c>
    </row>
    <row r="4184" spans="1:11" x14ac:dyDescent="0.25">
      <c r="A4184" s="119" t="s">
        <v>1567</v>
      </c>
      <c r="B4184" s="119" t="s">
        <v>1568</v>
      </c>
      <c r="C4184" s="119" t="s">
        <v>1245</v>
      </c>
      <c r="D4184" s="119" t="s">
        <v>1566</v>
      </c>
      <c r="E4184" s="119" t="s">
        <v>1519</v>
      </c>
      <c r="F4184" s="119"/>
      <c r="G4184" s="119" t="s">
        <v>427</v>
      </c>
      <c r="H4184" s="119">
        <v>26</v>
      </c>
      <c r="I4184" s="119" t="s">
        <v>194</v>
      </c>
      <c r="J4184" s="119">
        <v>2020</v>
      </c>
      <c r="K4184" s="120">
        <v>0.08</v>
      </c>
    </row>
    <row r="4185" spans="1:11" x14ac:dyDescent="0.25">
      <c r="A4185" s="119" t="s">
        <v>1567</v>
      </c>
      <c r="B4185" s="119" t="s">
        <v>1568</v>
      </c>
      <c r="C4185" s="119" t="s">
        <v>1245</v>
      </c>
      <c r="D4185" s="119" t="s">
        <v>1566</v>
      </c>
      <c r="E4185" s="119" t="s">
        <v>1519</v>
      </c>
      <c r="F4185" s="119"/>
      <c r="G4185" s="119" t="s">
        <v>427</v>
      </c>
      <c r="H4185" s="119">
        <v>26</v>
      </c>
      <c r="I4185" s="119" t="s">
        <v>194</v>
      </c>
      <c r="J4185" s="119">
        <v>2030</v>
      </c>
      <c r="K4185" s="120">
        <v>0.05</v>
      </c>
    </row>
    <row r="4186" spans="1:11" x14ac:dyDescent="0.25">
      <c r="A4186" s="119" t="s">
        <v>1567</v>
      </c>
      <c r="B4186" s="119" t="s">
        <v>1568</v>
      </c>
      <c r="C4186" s="119" t="s">
        <v>1245</v>
      </c>
      <c r="D4186" s="119" t="s">
        <v>1566</v>
      </c>
      <c r="E4186" s="119" t="s">
        <v>1519</v>
      </c>
      <c r="F4186" s="119"/>
      <c r="G4186" s="119" t="s">
        <v>427</v>
      </c>
      <c r="H4186" s="119">
        <v>26</v>
      </c>
      <c r="I4186" s="119" t="s">
        <v>194</v>
      </c>
      <c r="J4186" s="119">
        <v>2040</v>
      </c>
      <c r="K4186" s="120">
        <v>0.03</v>
      </c>
    </row>
    <row r="4187" spans="1:11" x14ac:dyDescent="0.25">
      <c r="A4187" s="119" t="s">
        <v>1567</v>
      </c>
      <c r="B4187" s="119" t="s">
        <v>1568</v>
      </c>
      <c r="C4187" s="119" t="s">
        <v>1245</v>
      </c>
      <c r="D4187" s="119" t="s">
        <v>1566</v>
      </c>
      <c r="E4187" s="119" t="s">
        <v>1519</v>
      </c>
      <c r="F4187" s="119"/>
      <c r="G4187" s="119" t="s">
        <v>427</v>
      </c>
      <c r="H4187" s="119">
        <v>26</v>
      </c>
      <c r="I4187" s="119" t="s">
        <v>194</v>
      </c>
      <c r="J4187" s="119">
        <v>2050</v>
      </c>
      <c r="K4187" s="120">
        <v>0.02</v>
      </c>
    </row>
    <row r="4188" spans="1:11" x14ac:dyDescent="0.25">
      <c r="A4188" s="119" t="s">
        <v>1578</v>
      </c>
      <c r="B4188" s="119" t="s">
        <v>1579</v>
      </c>
      <c r="C4188" s="119" t="s">
        <v>195</v>
      </c>
      <c r="D4188" s="119" t="s">
        <v>1580</v>
      </c>
      <c r="E4188" s="119" t="s">
        <v>1222</v>
      </c>
      <c r="F4188" s="119"/>
      <c r="G4188" s="119"/>
      <c r="H4188" s="119" t="s">
        <v>1010</v>
      </c>
      <c r="I4188" s="119" t="s">
        <v>987</v>
      </c>
      <c r="J4188" s="119">
        <v>2020</v>
      </c>
      <c r="K4188" s="120">
        <v>0.98</v>
      </c>
    </row>
    <row r="4189" spans="1:11" x14ac:dyDescent="0.25">
      <c r="A4189" s="119" t="s">
        <v>1578</v>
      </c>
      <c r="B4189" s="119" t="s">
        <v>1579</v>
      </c>
      <c r="C4189" s="119" t="s">
        <v>195</v>
      </c>
      <c r="D4189" s="119" t="s">
        <v>1580</v>
      </c>
      <c r="E4189" s="119" t="s">
        <v>1222</v>
      </c>
      <c r="F4189" s="119"/>
      <c r="G4189" s="119"/>
      <c r="H4189" s="119" t="s">
        <v>1010</v>
      </c>
      <c r="I4189" s="119" t="s">
        <v>987</v>
      </c>
      <c r="J4189" s="119">
        <v>2050</v>
      </c>
      <c r="K4189" s="120">
        <v>0.98</v>
      </c>
    </row>
    <row r="4190" spans="1:11" x14ac:dyDescent="0.25">
      <c r="A4190" s="119" t="s">
        <v>1578</v>
      </c>
      <c r="B4190" s="119" t="s">
        <v>1579</v>
      </c>
      <c r="C4190" s="119" t="s">
        <v>195</v>
      </c>
      <c r="D4190" s="119" t="s">
        <v>1580</v>
      </c>
      <c r="E4190" s="119" t="s">
        <v>1222</v>
      </c>
      <c r="F4190" s="119"/>
      <c r="G4190" s="119"/>
      <c r="H4190" s="119" t="s">
        <v>1010</v>
      </c>
      <c r="I4190" s="119" t="s">
        <v>988</v>
      </c>
      <c r="J4190" s="119">
        <v>2020</v>
      </c>
      <c r="K4190" s="120">
        <v>1.02</v>
      </c>
    </row>
    <row r="4191" spans="1:11" x14ac:dyDescent="0.25">
      <c r="A4191" s="119" t="s">
        <v>1578</v>
      </c>
      <c r="B4191" s="119" t="s">
        <v>1579</v>
      </c>
      <c r="C4191" s="119" t="s">
        <v>195</v>
      </c>
      <c r="D4191" s="119" t="s">
        <v>1580</v>
      </c>
      <c r="E4191" s="119" t="s">
        <v>1222</v>
      </c>
      <c r="F4191" s="119"/>
      <c r="G4191" s="119"/>
      <c r="H4191" s="119" t="s">
        <v>1010</v>
      </c>
      <c r="I4191" s="119" t="s">
        <v>988</v>
      </c>
      <c r="J4191" s="119">
        <v>2050</v>
      </c>
      <c r="K4191" s="120">
        <v>1.02</v>
      </c>
    </row>
    <row r="4192" spans="1:11" x14ac:dyDescent="0.25">
      <c r="A4192" s="119" t="s">
        <v>1578</v>
      </c>
      <c r="B4192" s="119" t="s">
        <v>1579</v>
      </c>
      <c r="C4192" s="119" t="s">
        <v>195</v>
      </c>
      <c r="D4192" s="119" t="s">
        <v>1580</v>
      </c>
      <c r="E4192" s="119" t="s">
        <v>1222</v>
      </c>
      <c r="F4192" s="119"/>
      <c r="G4192" s="119"/>
      <c r="H4192" s="119" t="s">
        <v>1010</v>
      </c>
      <c r="I4192" s="119" t="s">
        <v>194</v>
      </c>
      <c r="J4192" s="119">
        <v>2020</v>
      </c>
      <c r="K4192" s="120">
        <v>0.82299999999999995</v>
      </c>
    </row>
    <row r="4193" spans="1:11" x14ac:dyDescent="0.25">
      <c r="A4193" s="119" t="s">
        <v>1578</v>
      </c>
      <c r="B4193" s="119" t="s">
        <v>1579</v>
      </c>
      <c r="C4193" s="119" t="s">
        <v>195</v>
      </c>
      <c r="D4193" s="119" t="s">
        <v>1580</v>
      </c>
      <c r="E4193" s="119" t="s">
        <v>1222</v>
      </c>
      <c r="F4193" s="119"/>
      <c r="G4193" s="119"/>
      <c r="H4193" s="119" t="s">
        <v>1010</v>
      </c>
      <c r="I4193" s="119" t="s">
        <v>194</v>
      </c>
      <c r="J4193" s="119">
        <v>2030</v>
      </c>
      <c r="K4193" s="120">
        <v>0.82299999999999995</v>
      </c>
    </row>
    <row r="4194" spans="1:11" x14ac:dyDescent="0.25">
      <c r="A4194" s="119" t="s">
        <v>1578</v>
      </c>
      <c r="B4194" s="119" t="s">
        <v>1579</v>
      </c>
      <c r="C4194" s="119" t="s">
        <v>195</v>
      </c>
      <c r="D4194" s="119" t="s">
        <v>1580</v>
      </c>
      <c r="E4194" s="119" t="s">
        <v>1222</v>
      </c>
      <c r="F4194" s="119"/>
      <c r="G4194" s="119"/>
      <c r="H4194" s="119" t="s">
        <v>1010</v>
      </c>
      <c r="I4194" s="119" t="s">
        <v>194</v>
      </c>
      <c r="J4194" s="119">
        <v>2040</v>
      </c>
      <c r="K4194" s="120">
        <v>0.82299999999999995</v>
      </c>
    </row>
    <row r="4195" spans="1:11" x14ac:dyDescent="0.25">
      <c r="A4195" s="119" t="s">
        <v>1578</v>
      </c>
      <c r="B4195" s="119" t="s">
        <v>1579</v>
      </c>
      <c r="C4195" s="119" t="s">
        <v>195</v>
      </c>
      <c r="D4195" s="119" t="s">
        <v>1580</v>
      </c>
      <c r="E4195" s="119" t="s">
        <v>1222</v>
      </c>
      <c r="F4195" s="119"/>
      <c r="G4195" s="119"/>
      <c r="H4195" s="119" t="s">
        <v>1010</v>
      </c>
      <c r="I4195" s="119" t="s">
        <v>194</v>
      </c>
      <c r="J4195" s="119">
        <v>2050</v>
      </c>
      <c r="K4195" s="120">
        <v>0.82299999999999995</v>
      </c>
    </row>
    <row r="4196" spans="1:11" x14ac:dyDescent="0.25">
      <c r="A4196" s="119" t="s">
        <v>1578</v>
      </c>
      <c r="B4196" s="119" t="s">
        <v>1579</v>
      </c>
      <c r="C4196" s="119" t="s">
        <v>195</v>
      </c>
      <c r="D4196" s="119" t="s">
        <v>200</v>
      </c>
      <c r="E4196" s="119" t="s">
        <v>202</v>
      </c>
      <c r="F4196" s="119"/>
      <c r="G4196" s="119"/>
      <c r="H4196" s="119"/>
      <c r="I4196" s="119" t="s">
        <v>194</v>
      </c>
      <c r="J4196" s="119">
        <v>2020</v>
      </c>
      <c r="K4196" s="120">
        <v>2</v>
      </c>
    </row>
    <row r="4197" spans="1:11" x14ac:dyDescent="0.25">
      <c r="A4197" s="119" t="s">
        <v>1578</v>
      </c>
      <c r="B4197" s="119" t="s">
        <v>1579</v>
      </c>
      <c r="C4197" s="119" t="s">
        <v>195</v>
      </c>
      <c r="D4197" s="119" t="s">
        <v>200</v>
      </c>
      <c r="E4197" s="119" t="s">
        <v>202</v>
      </c>
      <c r="F4197" s="119"/>
      <c r="G4197" s="119"/>
      <c r="H4197" s="119"/>
      <c r="I4197" s="119" t="s">
        <v>194</v>
      </c>
      <c r="J4197" s="119">
        <v>2030</v>
      </c>
      <c r="K4197" s="120">
        <v>2</v>
      </c>
    </row>
    <row r="4198" spans="1:11" x14ac:dyDescent="0.25">
      <c r="A4198" s="119" t="s">
        <v>1578</v>
      </c>
      <c r="B4198" s="119" t="s">
        <v>1579</v>
      </c>
      <c r="C4198" s="119" t="s">
        <v>195</v>
      </c>
      <c r="D4198" s="119" t="s">
        <v>200</v>
      </c>
      <c r="E4198" s="119" t="s">
        <v>202</v>
      </c>
      <c r="F4198" s="119"/>
      <c r="G4198" s="119"/>
      <c r="H4198" s="119"/>
      <c r="I4198" s="119" t="s">
        <v>194</v>
      </c>
      <c r="J4198" s="119">
        <v>2040</v>
      </c>
      <c r="K4198" s="120">
        <v>2</v>
      </c>
    </row>
    <row r="4199" spans="1:11" x14ac:dyDescent="0.25">
      <c r="A4199" s="119" t="s">
        <v>1578</v>
      </c>
      <c r="B4199" s="119" t="s">
        <v>1579</v>
      </c>
      <c r="C4199" s="119" t="s">
        <v>195</v>
      </c>
      <c r="D4199" s="119" t="s">
        <v>200</v>
      </c>
      <c r="E4199" s="119" t="s">
        <v>202</v>
      </c>
      <c r="F4199" s="119"/>
      <c r="G4199" s="119"/>
      <c r="H4199" s="119"/>
      <c r="I4199" s="119" t="s">
        <v>194</v>
      </c>
      <c r="J4199" s="119">
        <v>2050</v>
      </c>
      <c r="K4199" s="120">
        <v>2</v>
      </c>
    </row>
    <row r="4200" spans="1:11" x14ac:dyDescent="0.25">
      <c r="A4200" s="119" t="s">
        <v>1578</v>
      </c>
      <c r="B4200" s="119" t="s">
        <v>1579</v>
      </c>
      <c r="C4200" s="119" t="s">
        <v>195</v>
      </c>
      <c r="D4200" s="119" t="s">
        <v>1480</v>
      </c>
      <c r="E4200" s="119" t="s">
        <v>1222</v>
      </c>
      <c r="F4200" s="119"/>
      <c r="G4200" s="119" t="s">
        <v>192</v>
      </c>
      <c r="H4200" s="119" t="s">
        <v>1010</v>
      </c>
      <c r="I4200" s="119" t="s">
        <v>987</v>
      </c>
      <c r="J4200" s="119">
        <v>2020</v>
      </c>
      <c r="K4200" s="120">
        <v>0</v>
      </c>
    </row>
    <row r="4201" spans="1:11" x14ac:dyDescent="0.25">
      <c r="A4201" s="119" t="s">
        <v>1578</v>
      </c>
      <c r="B4201" s="119" t="s">
        <v>1579</v>
      </c>
      <c r="C4201" s="119" t="s">
        <v>195</v>
      </c>
      <c r="D4201" s="119" t="s">
        <v>1480</v>
      </c>
      <c r="E4201" s="119" t="s">
        <v>1222</v>
      </c>
      <c r="F4201" s="119"/>
      <c r="G4201" s="119" t="s">
        <v>192</v>
      </c>
      <c r="H4201" s="119" t="s">
        <v>1010</v>
      </c>
      <c r="I4201" s="119" t="s">
        <v>987</v>
      </c>
      <c r="J4201" s="119">
        <v>2050</v>
      </c>
      <c r="K4201" s="120">
        <v>0</v>
      </c>
    </row>
    <row r="4202" spans="1:11" x14ac:dyDescent="0.25">
      <c r="A4202" s="119" t="s">
        <v>1578</v>
      </c>
      <c r="B4202" s="119" t="s">
        <v>1579</v>
      </c>
      <c r="C4202" s="119" t="s">
        <v>195</v>
      </c>
      <c r="D4202" s="119" t="s">
        <v>1480</v>
      </c>
      <c r="E4202" s="119" t="s">
        <v>1222</v>
      </c>
      <c r="F4202" s="119"/>
      <c r="G4202" s="119" t="s">
        <v>192</v>
      </c>
      <c r="H4202" s="119" t="s">
        <v>1010</v>
      </c>
      <c r="I4202" s="119" t="s">
        <v>988</v>
      </c>
      <c r="J4202" s="119">
        <v>2020</v>
      </c>
      <c r="K4202" s="120">
        <v>1</v>
      </c>
    </row>
    <row r="4203" spans="1:11" x14ac:dyDescent="0.25">
      <c r="A4203" s="119" t="s">
        <v>1578</v>
      </c>
      <c r="B4203" s="119" t="s">
        <v>1579</v>
      </c>
      <c r="C4203" s="119" t="s">
        <v>195</v>
      </c>
      <c r="D4203" s="119" t="s">
        <v>1480</v>
      </c>
      <c r="E4203" s="119" t="s">
        <v>1222</v>
      </c>
      <c r="F4203" s="119"/>
      <c r="G4203" s="119" t="s">
        <v>192</v>
      </c>
      <c r="H4203" s="119" t="s">
        <v>1010</v>
      </c>
      <c r="I4203" s="119" t="s">
        <v>988</v>
      </c>
      <c r="J4203" s="119">
        <v>2050</v>
      </c>
      <c r="K4203" s="120">
        <v>1</v>
      </c>
    </row>
    <row r="4204" spans="1:11" x14ac:dyDescent="0.25">
      <c r="A4204" s="119" t="s">
        <v>1578</v>
      </c>
      <c r="B4204" s="119" t="s">
        <v>1579</v>
      </c>
      <c r="C4204" s="119" t="s">
        <v>195</v>
      </c>
      <c r="D4204" s="119" t="s">
        <v>1480</v>
      </c>
      <c r="E4204" s="119" t="s">
        <v>1222</v>
      </c>
      <c r="F4204" s="119"/>
      <c r="G4204" s="119" t="s">
        <v>192</v>
      </c>
      <c r="H4204" s="119" t="s">
        <v>1010</v>
      </c>
      <c r="I4204" s="119" t="s">
        <v>194</v>
      </c>
      <c r="J4204" s="119">
        <v>2020</v>
      </c>
      <c r="K4204" s="120">
        <v>3.7999999999999999E-2</v>
      </c>
    </row>
    <row r="4205" spans="1:11" x14ac:dyDescent="0.25">
      <c r="A4205" s="119" t="s">
        <v>1578</v>
      </c>
      <c r="B4205" s="119" t="s">
        <v>1579</v>
      </c>
      <c r="C4205" s="119" t="s">
        <v>195</v>
      </c>
      <c r="D4205" s="119" t="s">
        <v>1480</v>
      </c>
      <c r="E4205" s="119" t="s">
        <v>1222</v>
      </c>
      <c r="F4205" s="119"/>
      <c r="G4205" s="119" t="s">
        <v>192</v>
      </c>
      <c r="H4205" s="119" t="s">
        <v>1010</v>
      </c>
      <c r="I4205" s="119" t="s">
        <v>194</v>
      </c>
      <c r="J4205" s="119">
        <v>2030</v>
      </c>
      <c r="K4205" s="120">
        <v>3.7999999999999999E-2</v>
      </c>
    </row>
    <row r="4206" spans="1:11" x14ac:dyDescent="0.25">
      <c r="A4206" s="119" t="s">
        <v>1578</v>
      </c>
      <c r="B4206" s="119" t="s">
        <v>1579</v>
      </c>
      <c r="C4206" s="119" t="s">
        <v>195</v>
      </c>
      <c r="D4206" s="119" t="s">
        <v>1480</v>
      </c>
      <c r="E4206" s="119" t="s">
        <v>1222</v>
      </c>
      <c r="F4206" s="119"/>
      <c r="G4206" s="119" t="s">
        <v>192</v>
      </c>
      <c r="H4206" s="119" t="s">
        <v>1010</v>
      </c>
      <c r="I4206" s="119" t="s">
        <v>194</v>
      </c>
      <c r="J4206" s="119">
        <v>2040</v>
      </c>
      <c r="K4206" s="120">
        <v>3.7999999999999999E-2</v>
      </c>
    </row>
    <row r="4207" spans="1:11" x14ac:dyDescent="0.25">
      <c r="A4207" s="119" t="s">
        <v>1578</v>
      </c>
      <c r="B4207" s="119" t="s">
        <v>1579</v>
      </c>
      <c r="C4207" s="119" t="s">
        <v>195</v>
      </c>
      <c r="D4207" s="119" t="s">
        <v>1480</v>
      </c>
      <c r="E4207" s="119" t="s">
        <v>1222</v>
      </c>
      <c r="F4207" s="119"/>
      <c r="G4207" s="119" t="s">
        <v>192</v>
      </c>
      <c r="H4207" s="119" t="s">
        <v>1010</v>
      </c>
      <c r="I4207" s="119" t="s">
        <v>194</v>
      </c>
      <c r="J4207" s="119">
        <v>2050</v>
      </c>
      <c r="K4207" s="120">
        <v>3.7999999999999999E-2</v>
      </c>
    </row>
    <row r="4208" spans="1:11" x14ac:dyDescent="0.25">
      <c r="A4208" s="119" t="s">
        <v>1578</v>
      </c>
      <c r="B4208" s="119" t="s">
        <v>1579</v>
      </c>
      <c r="C4208" s="119" t="s">
        <v>195</v>
      </c>
      <c r="D4208" s="119" t="s">
        <v>1319</v>
      </c>
      <c r="E4208" s="119" t="s">
        <v>1222</v>
      </c>
      <c r="F4208" s="119"/>
      <c r="G4208" s="119" t="s">
        <v>210</v>
      </c>
      <c r="H4208" s="119" t="s">
        <v>1010</v>
      </c>
      <c r="I4208" s="119" t="s">
        <v>987</v>
      </c>
      <c r="J4208" s="119">
        <v>2020</v>
      </c>
      <c r="K4208" s="120">
        <v>0.95</v>
      </c>
    </row>
    <row r="4209" spans="1:11" x14ac:dyDescent="0.25">
      <c r="A4209" s="119" t="s">
        <v>1578</v>
      </c>
      <c r="B4209" s="119" t="s">
        <v>1579</v>
      </c>
      <c r="C4209" s="119" t="s">
        <v>195</v>
      </c>
      <c r="D4209" s="119" t="s">
        <v>1319</v>
      </c>
      <c r="E4209" s="119" t="s">
        <v>1222</v>
      </c>
      <c r="F4209" s="119"/>
      <c r="G4209" s="119" t="s">
        <v>210</v>
      </c>
      <c r="H4209" s="119" t="s">
        <v>1010</v>
      </c>
      <c r="I4209" s="119" t="s">
        <v>987</v>
      </c>
      <c r="J4209" s="119">
        <v>2050</v>
      </c>
      <c r="K4209" s="120">
        <v>0.75</v>
      </c>
    </row>
    <row r="4210" spans="1:11" x14ac:dyDescent="0.25">
      <c r="A4210" s="119" t="s">
        <v>1578</v>
      </c>
      <c r="B4210" s="119" t="s">
        <v>1579</v>
      </c>
      <c r="C4210" s="119" t="s">
        <v>195</v>
      </c>
      <c r="D4210" s="119" t="s">
        <v>1319</v>
      </c>
      <c r="E4210" s="119" t="s">
        <v>1222</v>
      </c>
      <c r="F4210" s="119"/>
      <c r="G4210" s="119" t="s">
        <v>210</v>
      </c>
      <c r="H4210" s="119" t="s">
        <v>1010</v>
      </c>
      <c r="I4210" s="119" t="s">
        <v>988</v>
      </c>
      <c r="J4210" s="119">
        <v>2020</v>
      </c>
      <c r="K4210" s="120">
        <v>1.1000000000000001</v>
      </c>
    </row>
    <row r="4211" spans="1:11" x14ac:dyDescent="0.25">
      <c r="A4211" s="119" t="s">
        <v>1578</v>
      </c>
      <c r="B4211" s="119" t="s">
        <v>1579</v>
      </c>
      <c r="C4211" s="119" t="s">
        <v>195</v>
      </c>
      <c r="D4211" s="119" t="s">
        <v>1319</v>
      </c>
      <c r="E4211" s="119" t="s">
        <v>1222</v>
      </c>
      <c r="F4211" s="119"/>
      <c r="G4211" s="119" t="s">
        <v>210</v>
      </c>
      <c r="H4211" s="119" t="s">
        <v>1010</v>
      </c>
      <c r="I4211" s="119" t="s">
        <v>988</v>
      </c>
      <c r="J4211" s="119">
        <v>2050</v>
      </c>
      <c r="K4211" s="120">
        <v>1.5</v>
      </c>
    </row>
    <row r="4212" spans="1:11" x14ac:dyDescent="0.25">
      <c r="A4212" s="119" t="s">
        <v>1578</v>
      </c>
      <c r="B4212" s="119" t="s">
        <v>1579</v>
      </c>
      <c r="C4212" s="119" t="s">
        <v>195</v>
      </c>
      <c r="D4212" s="119" t="s">
        <v>1319</v>
      </c>
      <c r="E4212" s="119" t="s">
        <v>1222</v>
      </c>
      <c r="F4212" s="119"/>
      <c r="G4212" s="119" t="s">
        <v>210</v>
      </c>
      <c r="H4212" s="119" t="s">
        <v>1010</v>
      </c>
      <c r="I4212" s="119" t="s">
        <v>194</v>
      </c>
      <c r="J4212" s="119">
        <v>2020</v>
      </c>
      <c r="K4212" s="120">
        <v>5.2999999999999999E-2</v>
      </c>
    </row>
    <row r="4213" spans="1:11" x14ac:dyDescent="0.25">
      <c r="A4213" s="119" t="s">
        <v>1578</v>
      </c>
      <c r="B4213" s="119" t="s">
        <v>1579</v>
      </c>
      <c r="C4213" s="119" t="s">
        <v>195</v>
      </c>
      <c r="D4213" s="119" t="s">
        <v>1319</v>
      </c>
      <c r="E4213" s="119" t="s">
        <v>1222</v>
      </c>
      <c r="F4213" s="119"/>
      <c r="G4213" s="119" t="s">
        <v>210</v>
      </c>
      <c r="H4213" s="119" t="s">
        <v>1010</v>
      </c>
      <c r="I4213" s="119" t="s">
        <v>194</v>
      </c>
      <c r="J4213" s="119">
        <v>2030</v>
      </c>
      <c r="K4213" s="120">
        <v>5.2999999999999999E-2</v>
      </c>
    </row>
    <row r="4214" spans="1:11" x14ac:dyDescent="0.25">
      <c r="A4214" s="119" t="s">
        <v>1578</v>
      </c>
      <c r="B4214" s="119" t="s">
        <v>1579</v>
      </c>
      <c r="C4214" s="119" t="s">
        <v>195</v>
      </c>
      <c r="D4214" s="119" t="s">
        <v>1319</v>
      </c>
      <c r="E4214" s="119" t="s">
        <v>1222</v>
      </c>
      <c r="F4214" s="119"/>
      <c r="G4214" s="119" t="s">
        <v>210</v>
      </c>
      <c r="H4214" s="119" t="s">
        <v>1010</v>
      </c>
      <c r="I4214" s="119" t="s">
        <v>194</v>
      </c>
      <c r="J4214" s="119">
        <v>2040</v>
      </c>
      <c r="K4214" s="120">
        <v>5.2999999999999999E-2</v>
      </c>
    </row>
    <row r="4215" spans="1:11" x14ac:dyDescent="0.25">
      <c r="A4215" s="119" t="s">
        <v>1578</v>
      </c>
      <c r="B4215" s="119" t="s">
        <v>1579</v>
      </c>
      <c r="C4215" s="119" t="s">
        <v>195</v>
      </c>
      <c r="D4215" s="119" t="s">
        <v>1319</v>
      </c>
      <c r="E4215" s="119" t="s">
        <v>1222</v>
      </c>
      <c r="F4215" s="119"/>
      <c r="G4215" s="119" t="s">
        <v>210</v>
      </c>
      <c r="H4215" s="119" t="s">
        <v>1010</v>
      </c>
      <c r="I4215" s="119" t="s">
        <v>194</v>
      </c>
      <c r="J4215" s="119">
        <v>2050</v>
      </c>
      <c r="K4215" s="120">
        <v>5.2999999999999999E-2</v>
      </c>
    </row>
    <row r="4216" spans="1:11" x14ac:dyDescent="0.25">
      <c r="A4216" s="119" t="s">
        <v>1578</v>
      </c>
      <c r="B4216" s="119" t="s">
        <v>1579</v>
      </c>
      <c r="C4216" s="119" t="s">
        <v>195</v>
      </c>
      <c r="D4216" s="119" t="s">
        <v>1581</v>
      </c>
      <c r="E4216" s="119" t="s">
        <v>1074</v>
      </c>
      <c r="F4216" s="119"/>
      <c r="G4216" s="119"/>
      <c r="H4216" s="119" t="s">
        <v>1011</v>
      </c>
      <c r="I4216" s="119" t="s">
        <v>987</v>
      </c>
      <c r="J4216" s="119">
        <v>2020</v>
      </c>
      <c r="K4216" s="120">
        <v>0.02</v>
      </c>
    </row>
    <row r="4217" spans="1:11" x14ac:dyDescent="0.25">
      <c r="A4217" s="119" t="s">
        <v>1578</v>
      </c>
      <c r="B4217" s="119" t="s">
        <v>1579</v>
      </c>
      <c r="C4217" s="119" t="s">
        <v>195</v>
      </c>
      <c r="D4217" s="119" t="s">
        <v>1581</v>
      </c>
      <c r="E4217" s="119" t="s">
        <v>1074</v>
      </c>
      <c r="F4217" s="119"/>
      <c r="G4217" s="119"/>
      <c r="H4217" s="119" t="s">
        <v>1011</v>
      </c>
      <c r="I4217" s="119" t="s">
        <v>987</v>
      </c>
      <c r="J4217" s="119">
        <v>2050</v>
      </c>
      <c r="K4217" s="120">
        <v>0.02</v>
      </c>
    </row>
    <row r="4218" spans="1:11" x14ac:dyDescent="0.25">
      <c r="A4218" s="119" t="s">
        <v>1578</v>
      </c>
      <c r="B4218" s="119" t="s">
        <v>1579</v>
      </c>
      <c r="C4218" s="119" t="s">
        <v>195</v>
      </c>
      <c r="D4218" s="119" t="s">
        <v>1581</v>
      </c>
      <c r="E4218" s="119" t="s">
        <v>1074</v>
      </c>
      <c r="F4218" s="119"/>
      <c r="G4218" s="119"/>
      <c r="H4218" s="119" t="s">
        <v>1011</v>
      </c>
      <c r="I4218" s="119" t="s">
        <v>988</v>
      </c>
      <c r="J4218" s="119">
        <v>2020</v>
      </c>
      <c r="K4218" s="120">
        <v>0.08</v>
      </c>
    </row>
    <row r="4219" spans="1:11" x14ac:dyDescent="0.25">
      <c r="A4219" s="119" t="s">
        <v>1578</v>
      </c>
      <c r="B4219" s="119" t="s">
        <v>1579</v>
      </c>
      <c r="C4219" s="119" t="s">
        <v>195</v>
      </c>
      <c r="D4219" s="119" t="s">
        <v>1581</v>
      </c>
      <c r="E4219" s="119" t="s">
        <v>1074</v>
      </c>
      <c r="F4219" s="119"/>
      <c r="G4219" s="119"/>
      <c r="H4219" s="119" t="s">
        <v>1011</v>
      </c>
      <c r="I4219" s="119" t="s">
        <v>988</v>
      </c>
      <c r="J4219" s="119">
        <v>2050</v>
      </c>
      <c r="K4219" s="120">
        <v>0.04</v>
      </c>
    </row>
    <row r="4220" spans="1:11" x14ac:dyDescent="0.25">
      <c r="A4220" s="119" t="s">
        <v>1578</v>
      </c>
      <c r="B4220" s="119" t="s">
        <v>1579</v>
      </c>
      <c r="C4220" s="119" t="s">
        <v>195</v>
      </c>
      <c r="D4220" s="119" t="s">
        <v>1581</v>
      </c>
      <c r="E4220" s="119" t="s">
        <v>1074</v>
      </c>
      <c r="F4220" s="119"/>
      <c r="G4220" s="119"/>
      <c r="H4220" s="119" t="s">
        <v>1011</v>
      </c>
      <c r="I4220" s="119" t="s">
        <v>194</v>
      </c>
      <c r="J4220" s="119">
        <v>2020</v>
      </c>
      <c r="K4220" s="120">
        <v>0.05</v>
      </c>
    </row>
    <row r="4221" spans="1:11" x14ac:dyDescent="0.25">
      <c r="A4221" s="119" t="s">
        <v>1578</v>
      </c>
      <c r="B4221" s="119" t="s">
        <v>1579</v>
      </c>
      <c r="C4221" s="119" t="s">
        <v>195</v>
      </c>
      <c r="D4221" s="119" t="s">
        <v>1581</v>
      </c>
      <c r="E4221" s="119" t="s">
        <v>1074</v>
      </c>
      <c r="F4221" s="119"/>
      <c r="G4221" s="119"/>
      <c r="H4221" s="119" t="s">
        <v>1011</v>
      </c>
      <c r="I4221" s="119" t="s">
        <v>194</v>
      </c>
      <c r="J4221" s="119">
        <v>2030</v>
      </c>
      <c r="K4221" s="120">
        <v>0.03</v>
      </c>
    </row>
    <row r="4222" spans="1:11" x14ac:dyDescent="0.25">
      <c r="A4222" s="119" t="s">
        <v>1578</v>
      </c>
      <c r="B4222" s="119" t="s">
        <v>1579</v>
      </c>
      <c r="C4222" s="119" t="s">
        <v>195</v>
      </c>
      <c r="D4222" s="119" t="s">
        <v>1581</v>
      </c>
      <c r="E4222" s="119" t="s">
        <v>1074</v>
      </c>
      <c r="F4222" s="119"/>
      <c r="G4222" s="119"/>
      <c r="H4222" s="119" t="s">
        <v>1011</v>
      </c>
      <c r="I4222" s="119" t="s">
        <v>194</v>
      </c>
      <c r="J4222" s="119">
        <v>2040</v>
      </c>
      <c r="K4222" s="120">
        <v>0.03</v>
      </c>
    </row>
    <row r="4223" spans="1:11" x14ac:dyDescent="0.25">
      <c r="A4223" s="119" t="s">
        <v>1578</v>
      </c>
      <c r="B4223" s="119" t="s">
        <v>1579</v>
      </c>
      <c r="C4223" s="119" t="s">
        <v>195</v>
      </c>
      <c r="D4223" s="119" t="s">
        <v>1581</v>
      </c>
      <c r="E4223" s="119" t="s">
        <v>1074</v>
      </c>
      <c r="F4223" s="119"/>
      <c r="G4223" s="119"/>
      <c r="H4223" s="119" t="s">
        <v>1011</v>
      </c>
      <c r="I4223" s="119" t="s">
        <v>194</v>
      </c>
      <c r="J4223" s="119">
        <v>2050</v>
      </c>
      <c r="K4223" s="120">
        <v>0.02</v>
      </c>
    </row>
    <row r="4224" spans="1:11" x14ac:dyDescent="0.25">
      <c r="A4224" s="119" t="s">
        <v>1578</v>
      </c>
      <c r="B4224" s="119" t="s">
        <v>1579</v>
      </c>
      <c r="C4224" s="119" t="s">
        <v>195</v>
      </c>
      <c r="D4224" s="119" t="s">
        <v>1582</v>
      </c>
      <c r="E4224" s="119" t="s">
        <v>1222</v>
      </c>
      <c r="F4224" s="119"/>
      <c r="G4224" s="119" t="s">
        <v>251</v>
      </c>
      <c r="H4224" s="119" t="s">
        <v>1010</v>
      </c>
      <c r="I4224" s="119" t="s">
        <v>987</v>
      </c>
      <c r="J4224" s="119">
        <v>2020</v>
      </c>
      <c r="K4224" s="120">
        <v>0.98</v>
      </c>
    </row>
    <row r="4225" spans="1:11" x14ac:dyDescent="0.25">
      <c r="A4225" s="119" t="s">
        <v>1578</v>
      </c>
      <c r="B4225" s="119" t="s">
        <v>1579</v>
      </c>
      <c r="C4225" s="119" t="s">
        <v>195</v>
      </c>
      <c r="D4225" s="119" t="s">
        <v>1582</v>
      </c>
      <c r="E4225" s="119" t="s">
        <v>1222</v>
      </c>
      <c r="F4225" s="119"/>
      <c r="G4225" s="119" t="s">
        <v>251</v>
      </c>
      <c r="H4225" s="119" t="s">
        <v>1010</v>
      </c>
      <c r="I4225" s="119" t="s">
        <v>987</v>
      </c>
      <c r="J4225" s="119">
        <v>2050</v>
      </c>
      <c r="K4225" s="120">
        <v>0.98</v>
      </c>
    </row>
    <row r="4226" spans="1:11" x14ac:dyDescent="0.25">
      <c r="A4226" s="119" t="s">
        <v>1578</v>
      </c>
      <c r="B4226" s="119" t="s">
        <v>1579</v>
      </c>
      <c r="C4226" s="119" t="s">
        <v>195</v>
      </c>
      <c r="D4226" s="119" t="s">
        <v>1582</v>
      </c>
      <c r="E4226" s="119" t="s">
        <v>1222</v>
      </c>
      <c r="F4226" s="119"/>
      <c r="G4226" s="119" t="s">
        <v>251</v>
      </c>
      <c r="H4226" s="119" t="s">
        <v>1010</v>
      </c>
      <c r="I4226" s="119" t="s">
        <v>988</v>
      </c>
      <c r="J4226" s="119">
        <v>2020</v>
      </c>
      <c r="K4226" s="120">
        <v>1.02</v>
      </c>
    </row>
    <row r="4227" spans="1:11" x14ac:dyDescent="0.25">
      <c r="A4227" s="119" t="s">
        <v>1578</v>
      </c>
      <c r="B4227" s="119" t="s">
        <v>1579</v>
      </c>
      <c r="C4227" s="119" t="s">
        <v>195</v>
      </c>
      <c r="D4227" s="119" t="s">
        <v>1582</v>
      </c>
      <c r="E4227" s="119" t="s">
        <v>1222</v>
      </c>
      <c r="F4227" s="119"/>
      <c r="G4227" s="119" t="s">
        <v>251</v>
      </c>
      <c r="H4227" s="119" t="s">
        <v>1010</v>
      </c>
      <c r="I4227" s="119" t="s">
        <v>988</v>
      </c>
      <c r="J4227" s="119">
        <v>2050</v>
      </c>
      <c r="K4227" s="120">
        <v>1.02</v>
      </c>
    </row>
    <row r="4228" spans="1:11" x14ac:dyDescent="0.25">
      <c r="A4228" s="119" t="s">
        <v>1578</v>
      </c>
      <c r="B4228" s="119" t="s">
        <v>1579</v>
      </c>
      <c r="C4228" s="119" t="s">
        <v>195</v>
      </c>
      <c r="D4228" s="119" t="s">
        <v>1582</v>
      </c>
      <c r="E4228" s="119" t="s">
        <v>1222</v>
      </c>
      <c r="F4228" s="119"/>
      <c r="G4228" s="119" t="s">
        <v>251</v>
      </c>
      <c r="H4228" s="119" t="s">
        <v>1010</v>
      </c>
      <c r="I4228" s="119" t="s">
        <v>194</v>
      </c>
      <c r="J4228" s="119">
        <v>2020</v>
      </c>
      <c r="K4228" s="120">
        <v>0.108</v>
      </c>
    </row>
    <row r="4229" spans="1:11" x14ac:dyDescent="0.25">
      <c r="A4229" s="119" t="s">
        <v>1578</v>
      </c>
      <c r="B4229" s="119" t="s">
        <v>1579</v>
      </c>
      <c r="C4229" s="119" t="s">
        <v>195</v>
      </c>
      <c r="D4229" s="119" t="s">
        <v>1582</v>
      </c>
      <c r="E4229" s="119" t="s">
        <v>1222</v>
      </c>
      <c r="F4229" s="119"/>
      <c r="G4229" s="119" t="s">
        <v>251</v>
      </c>
      <c r="H4229" s="119" t="s">
        <v>1010</v>
      </c>
      <c r="I4229" s="119" t="s">
        <v>194</v>
      </c>
      <c r="J4229" s="119">
        <v>2030</v>
      </c>
      <c r="K4229" s="120">
        <v>0.108</v>
      </c>
    </row>
    <row r="4230" spans="1:11" x14ac:dyDescent="0.25">
      <c r="A4230" s="119" t="s">
        <v>1578</v>
      </c>
      <c r="B4230" s="119" t="s">
        <v>1579</v>
      </c>
      <c r="C4230" s="119" t="s">
        <v>195</v>
      </c>
      <c r="D4230" s="119" t="s">
        <v>1582</v>
      </c>
      <c r="E4230" s="119" t="s">
        <v>1222</v>
      </c>
      <c r="F4230" s="119"/>
      <c r="G4230" s="119" t="s">
        <v>251</v>
      </c>
      <c r="H4230" s="119" t="s">
        <v>1010</v>
      </c>
      <c r="I4230" s="119" t="s">
        <v>194</v>
      </c>
      <c r="J4230" s="119">
        <v>2040</v>
      </c>
      <c r="K4230" s="120">
        <v>0.108</v>
      </c>
    </row>
    <row r="4231" spans="1:11" x14ac:dyDescent="0.25">
      <c r="A4231" s="119" t="s">
        <v>1578</v>
      </c>
      <c r="B4231" s="119" t="s">
        <v>1579</v>
      </c>
      <c r="C4231" s="119" t="s">
        <v>195</v>
      </c>
      <c r="D4231" s="119" t="s">
        <v>1582</v>
      </c>
      <c r="E4231" s="119" t="s">
        <v>1222</v>
      </c>
      <c r="F4231" s="119"/>
      <c r="G4231" s="119" t="s">
        <v>251</v>
      </c>
      <c r="H4231" s="119" t="s">
        <v>1010</v>
      </c>
      <c r="I4231" s="119" t="s">
        <v>194</v>
      </c>
      <c r="J4231" s="119">
        <v>2050</v>
      </c>
      <c r="K4231" s="120">
        <v>0.108</v>
      </c>
    </row>
    <row r="4232" spans="1:11" x14ac:dyDescent="0.25">
      <c r="A4232" s="119" t="s">
        <v>1578</v>
      </c>
      <c r="B4232" s="119" t="s">
        <v>1579</v>
      </c>
      <c r="C4232" s="119" t="s">
        <v>195</v>
      </c>
      <c r="D4232" s="119" t="s">
        <v>1481</v>
      </c>
      <c r="E4232" s="119" t="s">
        <v>1222</v>
      </c>
      <c r="F4232" s="119"/>
      <c r="G4232" s="119" t="s">
        <v>227</v>
      </c>
      <c r="H4232" s="119" t="s">
        <v>1010</v>
      </c>
      <c r="I4232" s="119" t="s">
        <v>987</v>
      </c>
      <c r="J4232" s="119">
        <v>2020</v>
      </c>
      <c r="K4232" s="120">
        <v>0.98</v>
      </c>
    </row>
    <row r="4233" spans="1:11" x14ac:dyDescent="0.25">
      <c r="A4233" s="119" t="s">
        <v>1578</v>
      </c>
      <c r="B4233" s="119" t="s">
        <v>1579</v>
      </c>
      <c r="C4233" s="119" t="s">
        <v>195</v>
      </c>
      <c r="D4233" s="119" t="s">
        <v>1481</v>
      </c>
      <c r="E4233" s="119" t="s">
        <v>1222</v>
      </c>
      <c r="F4233" s="119"/>
      <c r="G4233" s="119" t="s">
        <v>227</v>
      </c>
      <c r="H4233" s="119" t="s">
        <v>1010</v>
      </c>
      <c r="I4233" s="119" t="s">
        <v>987</v>
      </c>
      <c r="J4233" s="119">
        <v>2050</v>
      </c>
      <c r="K4233" s="120">
        <v>0.98</v>
      </c>
    </row>
    <row r="4234" spans="1:11" x14ac:dyDescent="0.25">
      <c r="A4234" s="119" t="s">
        <v>1578</v>
      </c>
      <c r="B4234" s="119" t="s">
        <v>1579</v>
      </c>
      <c r="C4234" s="119" t="s">
        <v>195</v>
      </c>
      <c r="D4234" s="119" t="s">
        <v>1481</v>
      </c>
      <c r="E4234" s="119" t="s">
        <v>1222</v>
      </c>
      <c r="F4234" s="119"/>
      <c r="G4234" s="119" t="s">
        <v>227</v>
      </c>
      <c r="H4234" s="119" t="s">
        <v>1010</v>
      </c>
      <c r="I4234" s="119" t="s">
        <v>988</v>
      </c>
      <c r="J4234" s="119">
        <v>2020</v>
      </c>
      <c r="K4234" s="120">
        <v>1.02</v>
      </c>
    </row>
    <row r="4235" spans="1:11" x14ac:dyDescent="0.25">
      <c r="A4235" s="119" t="s">
        <v>1578</v>
      </c>
      <c r="B4235" s="119" t="s">
        <v>1579</v>
      </c>
      <c r="C4235" s="119" t="s">
        <v>195</v>
      </c>
      <c r="D4235" s="119" t="s">
        <v>1481</v>
      </c>
      <c r="E4235" s="119" t="s">
        <v>1222</v>
      </c>
      <c r="F4235" s="119"/>
      <c r="G4235" s="119" t="s">
        <v>227</v>
      </c>
      <c r="H4235" s="119" t="s">
        <v>1010</v>
      </c>
      <c r="I4235" s="119" t="s">
        <v>988</v>
      </c>
      <c r="J4235" s="119">
        <v>2050</v>
      </c>
      <c r="K4235" s="120">
        <v>1.02</v>
      </c>
    </row>
    <row r="4236" spans="1:11" x14ac:dyDescent="0.25">
      <c r="A4236" s="119" t="s">
        <v>1578</v>
      </c>
      <c r="B4236" s="119" t="s">
        <v>1579</v>
      </c>
      <c r="C4236" s="119" t="s">
        <v>195</v>
      </c>
      <c r="D4236" s="119" t="s">
        <v>1481</v>
      </c>
      <c r="E4236" s="119" t="s">
        <v>1222</v>
      </c>
      <c r="F4236" s="119"/>
      <c r="G4236" s="119" t="s">
        <v>227</v>
      </c>
      <c r="H4236" s="119" t="s">
        <v>1010</v>
      </c>
      <c r="I4236" s="119" t="s">
        <v>194</v>
      </c>
      <c r="J4236" s="119">
        <v>2020</v>
      </c>
      <c r="K4236" s="120">
        <v>0.94699999999999995</v>
      </c>
    </row>
    <row r="4237" spans="1:11" x14ac:dyDescent="0.25">
      <c r="A4237" s="119" t="s">
        <v>1578</v>
      </c>
      <c r="B4237" s="119" t="s">
        <v>1579</v>
      </c>
      <c r="C4237" s="119" t="s">
        <v>195</v>
      </c>
      <c r="D4237" s="119" t="s">
        <v>1481</v>
      </c>
      <c r="E4237" s="119" t="s">
        <v>1222</v>
      </c>
      <c r="F4237" s="119"/>
      <c r="G4237" s="119" t="s">
        <v>227</v>
      </c>
      <c r="H4237" s="119" t="s">
        <v>1010</v>
      </c>
      <c r="I4237" s="119" t="s">
        <v>194</v>
      </c>
      <c r="J4237" s="119">
        <v>2030</v>
      </c>
      <c r="K4237" s="120">
        <v>0.94699999999999995</v>
      </c>
    </row>
    <row r="4238" spans="1:11" x14ac:dyDescent="0.25">
      <c r="A4238" s="119" t="s">
        <v>1578</v>
      </c>
      <c r="B4238" s="119" t="s">
        <v>1579</v>
      </c>
      <c r="C4238" s="119" t="s">
        <v>195</v>
      </c>
      <c r="D4238" s="119" t="s">
        <v>1481</v>
      </c>
      <c r="E4238" s="119" t="s">
        <v>1222</v>
      </c>
      <c r="F4238" s="119"/>
      <c r="G4238" s="119" t="s">
        <v>227</v>
      </c>
      <c r="H4238" s="119" t="s">
        <v>1010</v>
      </c>
      <c r="I4238" s="119" t="s">
        <v>194</v>
      </c>
      <c r="J4238" s="119">
        <v>2040</v>
      </c>
      <c r="K4238" s="120">
        <v>0.94699999999999995</v>
      </c>
    </row>
    <row r="4239" spans="1:11" x14ac:dyDescent="0.25">
      <c r="A4239" s="119" t="s">
        <v>1578</v>
      </c>
      <c r="B4239" s="119" t="s">
        <v>1579</v>
      </c>
      <c r="C4239" s="119" t="s">
        <v>195</v>
      </c>
      <c r="D4239" s="119" t="s">
        <v>1481</v>
      </c>
      <c r="E4239" s="119" t="s">
        <v>1222</v>
      </c>
      <c r="F4239" s="119"/>
      <c r="G4239" s="119" t="s">
        <v>227</v>
      </c>
      <c r="H4239" s="119" t="s">
        <v>1010</v>
      </c>
      <c r="I4239" s="119" t="s">
        <v>194</v>
      </c>
      <c r="J4239" s="119">
        <v>2050</v>
      </c>
      <c r="K4239" s="120">
        <v>0.94699999999999995</v>
      </c>
    </row>
    <row r="4240" spans="1:11" x14ac:dyDescent="0.25">
      <c r="A4240" s="119" t="s">
        <v>1578</v>
      </c>
      <c r="B4240" s="119" t="s">
        <v>1579</v>
      </c>
      <c r="C4240" s="119" t="s">
        <v>195</v>
      </c>
      <c r="D4240" s="119" t="s">
        <v>1583</v>
      </c>
      <c r="E4240" s="119" t="s">
        <v>1542</v>
      </c>
      <c r="F4240" s="119"/>
      <c r="G4240" s="119" t="s">
        <v>227</v>
      </c>
      <c r="H4240" s="119" t="s">
        <v>1010</v>
      </c>
      <c r="I4240" s="119" t="s">
        <v>987</v>
      </c>
      <c r="J4240" s="119">
        <v>2020</v>
      </c>
      <c r="K4240" s="120">
        <v>0.98</v>
      </c>
    </row>
    <row r="4241" spans="1:11" x14ac:dyDescent="0.25">
      <c r="A4241" s="119" t="s">
        <v>1578</v>
      </c>
      <c r="B4241" s="119" t="s">
        <v>1579</v>
      </c>
      <c r="C4241" s="119" t="s">
        <v>195</v>
      </c>
      <c r="D4241" s="119" t="s">
        <v>1583</v>
      </c>
      <c r="E4241" s="119" t="s">
        <v>1542</v>
      </c>
      <c r="F4241" s="119"/>
      <c r="G4241" s="119" t="s">
        <v>227</v>
      </c>
      <c r="H4241" s="119" t="s">
        <v>1010</v>
      </c>
      <c r="I4241" s="119" t="s">
        <v>987</v>
      </c>
      <c r="J4241" s="119">
        <v>2050</v>
      </c>
      <c r="K4241" s="120">
        <v>0.98</v>
      </c>
    </row>
    <row r="4242" spans="1:11" x14ac:dyDescent="0.25">
      <c r="A4242" s="119" t="s">
        <v>1578</v>
      </c>
      <c r="B4242" s="119" t="s">
        <v>1579</v>
      </c>
      <c r="C4242" s="119" t="s">
        <v>195</v>
      </c>
      <c r="D4242" s="119" t="s">
        <v>1583</v>
      </c>
      <c r="E4242" s="119" t="s">
        <v>1542</v>
      </c>
      <c r="F4242" s="119"/>
      <c r="G4242" s="119" t="s">
        <v>227</v>
      </c>
      <c r="H4242" s="119" t="s">
        <v>1010</v>
      </c>
      <c r="I4242" s="119" t="s">
        <v>988</v>
      </c>
      <c r="J4242" s="119">
        <v>2020</v>
      </c>
      <c r="K4242" s="120">
        <v>1.02</v>
      </c>
    </row>
    <row r="4243" spans="1:11" x14ac:dyDescent="0.25">
      <c r="A4243" s="119" t="s">
        <v>1578</v>
      </c>
      <c r="B4243" s="119" t="s">
        <v>1579</v>
      </c>
      <c r="C4243" s="119" t="s">
        <v>195</v>
      </c>
      <c r="D4243" s="119" t="s">
        <v>1583</v>
      </c>
      <c r="E4243" s="119" t="s">
        <v>1542</v>
      </c>
      <c r="F4243" s="119"/>
      <c r="G4243" s="119" t="s">
        <v>227</v>
      </c>
      <c r="H4243" s="119" t="s">
        <v>1010</v>
      </c>
      <c r="I4243" s="119" t="s">
        <v>988</v>
      </c>
      <c r="J4243" s="119">
        <v>2050</v>
      </c>
      <c r="K4243" s="120">
        <v>1.02</v>
      </c>
    </row>
    <row r="4244" spans="1:11" x14ac:dyDescent="0.25">
      <c r="A4244" s="119" t="s">
        <v>1578</v>
      </c>
      <c r="B4244" s="119" t="s">
        <v>1579</v>
      </c>
      <c r="C4244" s="119" t="s">
        <v>195</v>
      </c>
      <c r="D4244" s="119" t="s">
        <v>1583</v>
      </c>
      <c r="E4244" s="119" t="s">
        <v>1542</v>
      </c>
      <c r="F4244" s="119"/>
      <c r="G4244" s="119" t="s">
        <v>227</v>
      </c>
      <c r="H4244" s="119" t="s">
        <v>1010</v>
      </c>
      <c r="I4244" s="119" t="s">
        <v>194</v>
      </c>
      <c r="J4244" s="119">
        <v>2020</v>
      </c>
      <c r="K4244" s="120">
        <v>0.18</v>
      </c>
    </row>
    <row r="4245" spans="1:11" x14ac:dyDescent="0.25">
      <c r="A4245" s="119" t="s">
        <v>1578</v>
      </c>
      <c r="B4245" s="119" t="s">
        <v>1579</v>
      </c>
      <c r="C4245" s="119" t="s">
        <v>195</v>
      </c>
      <c r="D4245" s="119" t="s">
        <v>1583</v>
      </c>
      <c r="E4245" s="119" t="s">
        <v>1542</v>
      </c>
      <c r="F4245" s="119"/>
      <c r="G4245" s="119" t="s">
        <v>227</v>
      </c>
      <c r="H4245" s="119" t="s">
        <v>1010</v>
      </c>
      <c r="I4245" s="119" t="s">
        <v>194</v>
      </c>
      <c r="J4245" s="119">
        <v>2030</v>
      </c>
      <c r="K4245" s="120">
        <v>0.18</v>
      </c>
    </row>
    <row r="4246" spans="1:11" x14ac:dyDescent="0.25">
      <c r="A4246" s="119" t="s">
        <v>1578</v>
      </c>
      <c r="B4246" s="119" t="s">
        <v>1579</v>
      </c>
      <c r="C4246" s="119" t="s">
        <v>195</v>
      </c>
      <c r="D4246" s="119" t="s">
        <v>1583</v>
      </c>
      <c r="E4246" s="119" t="s">
        <v>1542</v>
      </c>
      <c r="F4246" s="119"/>
      <c r="G4246" s="119" t="s">
        <v>227</v>
      </c>
      <c r="H4246" s="119" t="s">
        <v>1010</v>
      </c>
      <c r="I4246" s="119" t="s">
        <v>194</v>
      </c>
      <c r="J4246" s="119">
        <v>2040</v>
      </c>
      <c r="K4246" s="120">
        <v>0.18</v>
      </c>
    </row>
    <row r="4247" spans="1:11" x14ac:dyDescent="0.25">
      <c r="A4247" s="119" t="s">
        <v>1578</v>
      </c>
      <c r="B4247" s="119" t="s">
        <v>1579</v>
      </c>
      <c r="C4247" s="119" t="s">
        <v>195</v>
      </c>
      <c r="D4247" s="119" t="s">
        <v>1583</v>
      </c>
      <c r="E4247" s="119" t="s">
        <v>1542</v>
      </c>
      <c r="F4247" s="119"/>
      <c r="G4247" s="119" t="s">
        <v>227</v>
      </c>
      <c r="H4247" s="119" t="s">
        <v>1010</v>
      </c>
      <c r="I4247" s="119" t="s">
        <v>194</v>
      </c>
      <c r="J4247" s="119">
        <v>2050</v>
      </c>
      <c r="K4247" s="120">
        <v>0.18</v>
      </c>
    </row>
    <row r="4248" spans="1:11" x14ac:dyDescent="0.25">
      <c r="A4248" s="119" t="s">
        <v>1578</v>
      </c>
      <c r="B4248" s="119" t="s">
        <v>1579</v>
      </c>
      <c r="C4248" s="119" t="s">
        <v>195</v>
      </c>
      <c r="D4248" s="119" t="s">
        <v>1584</v>
      </c>
      <c r="E4248" s="119" t="s">
        <v>1542</v>
      </c>
      <c r="F4248" s="119"/>
      <c r="G4248" s="119" t="s">
        <v>227</v>
      </c>
      <c r="H4248" s="119" t="s">
        <v>1010</v>
      </c>
      <c r="I4248" s="119" t="s">
        <v>987</v>
      </c>
      <c r="J4248" s="119">
        <v>2020</v>
      </c>
      <c r="K4248" s="120">
        <v>0.98</v>
      </c>
    </row>
    <row r="4249" spans="1:11" x14ac:dyDescent="0.25">
      <c r="A4249" s="119" t="s">
        <v>1578</v>
      </c>
      <c r="B4249" s="119" t="s">
        <v>1579</v>
      </c>
      <c r="C4249" s="119" t="s">
        <v>195</v>
      </c>
      <c r="D4249" s="119" t="s">
        <v>1584</v>
      </c>
      <c r="E4249" s="119" t="s">
        <v>1542</v>
      </c>
      <c r="F4249" s="119"/>
      <c r="G4249" s="119" t="s">
        <v>227</v>
      </c>
      <c r="H4249" s="119" t="s">
        <v>1010</v>
      </c>
      <c r="I4249" s="119" t="s">
        <v>987</v>
      </c>
      <c r="J4249" s="119">
        <v>2050</v>
      </c>
      <c r="K4249" s="120">
        <v>0.98</v>
      </c>
    </row>
    <row r="4250" spans="1:11" x14ac:dyDescent="0.25">
      <c r="A4250" s="119" t="s">
        <v>1578</v>
      </c>
      <c r="B4250" s="119" t="s">
        <v>1579</v>
      </c>
      <c r="C4250" s="119" t="s">
        <v>195</v>
      </c>
      <c r="D4250" s="119" t="s">
        <v>1584</v>
      </c>
      <c r="E4250" s="119" t="s">
        <v>1542</v>
      </c>
      <c r="F4250" s="119"/>
      <c r="G4250" s="119" t="s">
        <v>227</v>
      </c>
      <c r="H4250" s="119" t="s">
        <v>1010</v>
      </c>
      <c r="I4250" s="119" t="s">
        <v>988</v>
      </c>
      <c r="J4250" s="119">
        <v>2020</v>
      </c>
      <c r="K4250" s="120">
        <v>1.02</v>
      </c>
    </row>
    <row r="4251" spans="1:11" x14ac:dyDescent="0.25">
      <c r="A4251" s="119" t="s">
        <v>1578</v>
      </c>
      <c r="B4251" s="119" t="s">
        <v>1579</v>
      </c>
      <c r="C4251" s="119" t="s">
        <v>195</v>
      </c>
      <c r="D4251" s="119" t="s">
        <v>1584</v>
      </c>
      <c r="E4251" s="119" t="s">
        <v>1542</v>
      </c>
      <c r="F4251" s="119"/>
      <c r="G4251" s="119" t="s">
        <v>227</v>
      </c>
      <c r="H4251" s="119" t="s">
        <v>1010</v>
      </c>
      <c r="I4251" s="119" t="s">
        <v>988</v>
      </c>
      <c r="J4251" s="119">
        <v>2050</v>
      </c>
      <c r="K4251" s="120">
        <v>1.02</v>
      </c>
    </row>
    <row r="4252" spans="1:11" x14ac:dyDescent="0.25">
      <c r="A4252" s="119" t="s">
        <v>1578</v>
      </c>
      <c r="B4252" s="119" t="s">
        <v>1579</v>
      </c>
      <c r="C4252" s="119" t="s">
        <v>195</v>
      </c>
      <c r="D4252" s="119" t="s">
        <v>1584</v>
      </c>
      <c r="E4252" s="119" t="s">
        <v>1542</v>
      </c>
      <c r="F4252" s="119"/>
      <c r="G4252" s="119" t="s">
        <v>227</v>
      </c>
      <c r="H4252" s="119" t="s">
        <v>1010</v>
      </c>
      <c r="I4252" s="119" t="s">
        <v>194</v>
      </c>
      <c r="J4252" s="119">
        <v>2020</v>
      </c>
      <c r="K4252" s="120">
        <v>0.83899999999999997</v>
      </c>
    </row>
    <row r="4253" spans="1:11" x14ac:dyDescent="0.25">
      <c r="A4253" s="119" t="s">
        <v>1578</v>
      </c>
      <c r="B4253" s="119" t="s">
        <v>1579</v>
      </c>
      <c r="C4253" s="119" t="s">
        <v>195</v>
      </c>
      <c r="D4253" s="119" t="s">
        <v>1584</v>
      </c>
      <c r="E4253" s="119" t="s">
        <v>1542</v>
      </c>
      <c r="F4253" s="119"/>
      <c r="G4253" s="119" t="s">
        <v>227</v>
      </c>
      <c r="H4253" s="119" t="s">
        <v>1010</v>
      </c>
      <c r="I4253" s="119" t="s">
        <v>194</v>
      </c>
      <c r="J4253" s="119">
        <v>2030</v>
      </c>
      <c r="K4253" s="120">
        <v>0.83899999999999997</v>
      </c>
    </row>
    <row r="4254" spans="1:11" x14ac:dyDescent="0.25">
      <c r="A4254" s="119" t="s">
        <v>1578</v>
      </c>
      <c r="B4254" s="119" t="s">
        <v>1579</v>
      </c>
      <c r="C4254" s="119" t="s">
        <v>195</v>
      </c>
      <c r="D4254" s="119" t="s">
        <v>1584</v>
      </c>
      <c r="E4254" s="119" t="s">
        <v>1542</v>
      </c>
      <c r="F4254" s="119"/>
      <c r="G4254" s="119" t="s">
        <v>227</v>
      </c>
      <c r="H4254" s="119" t="s">
        <v>1010</v>
      </c>
      <c r="I4254" s="119" t="s">
        <v>194</v>
      </c>
      <c r="J4254" s="119">
        <v>2040</v>
      </c>
      <c r="K4254" s="120">
        <v>0.83899999999999997</v>
      </c>
    </row>
    <row r="4255" spans="1:11" x14ac:dyDescent="0.25">
      <c r="A4255" s="119" t="s">
        <v>1578</v>
      </c>
      <c r="B4255" s="119" t="s">
        <v>1579</v>
      </c>
      <c r="C4255" s="119" t="s">
        <v>195</v>
      </c>
      <c r="D4255" s="119" t="s">
        <v>1584</v>
      </c>
      <c r="E4255" s="119" t="s">
        <v>1542</v>
      </c>
      <c r="F4255" s="119"/>
      <c r="G4255" s="119" t="s">
        <v>227</v>
      </c>
      <c r="H4255" s="119" t="s">
        <v>1010</v>
      </c>
      <c r="I4255" s="119" t="s">
        <v>194</v>
      </c>
      <c r="J4255" s="119">
        <v>2050</v>
      </c>
      <c r="K4255" s="120">
        <v>0.83899999999999997</v>
      </c>
    </row>
    <row r="4256" spans="1:11" x14ac:dyDescent="0.25">
      <c r="A4256" s="119" t="s">
        <v>1578</v>
      </c>
      <c r="B4256" s="119" t="s">
        <v>1579</v>
      </c>
      <c r="C4256" s="119" t="s">
        <v>195</v>
      </c>
      <c r="D4256" s="119" t="s">
        <v>1585</v>
      </c>
      <c r="E4256" s="119"/>
      <c r="F4256" s="119"/>
      <c r="G4256" s="119"/>
      <c r="H4256" s="119" t="s">
        <v>998</v>
      </c>
      <c r="I4256" s="119" t="s">
        <v>987</v>
      </c>
      <c r="J4256" s="119">
        <v>2020</v>
      </c>
      <c r="K4256" s="120">
        <v>0.28999999999999998</v>
      </c>
    </row>
    <row r="4257" spans="1:11" x14ac:dyDescent="0.25">
      <c r="A4257" s="119" t="s">
        <v>1578</v>
      </c>
      <c r="B4257" s="119" t="s">
        <v>1579</v>
      </c>
      <c r="C4257" s="119" t="s">
        <v>195</v>
      </c>
      <c r="D4257" s="119" t="s">
        <v>1585</v>
      </c>
      <c r="E4257" s="119"/>
      <c r="F4257" s="119"/>
      <c r="G4257" s="119"/>
      <c r="H4257" s="119" t="s">
        <v>998</v>
      </c>
      <c r="I4257" s="119" t="s">
        <v>987</v>
      </c>
      <c r="J4257" s="119">
        <v>2050</v>
      </c>
      <c r="K4257" s="120">
        <v>0.2</v>
      </c>
    </row>
    <row r="4258" spans="1:11" x14ac:dyDescent="0.25">
      <c r="A4258" s="119" t="s">
        <v>1578</v>
      </c>
      <c r="B4258" s="119" t="s">
        <v>1579</v>
      </c>
      <c r="C4258" s="119" t="s">
        <v>195</v>
      </c>
      <c r="D4258" s="119" t="s">
        <v>1585</v>
      </c>
      <c r="E4258" s="119"/>
      <c r="F4258" s="119"/>
      <c r="G4258" s="119"/>
      <c r="H4258" s="119" t="s">
        <v>998</v>
      </c>
      <c r="I4258" s="119" t="s">
        <v>988</v>
      </c>
      <c r="J4258" s="119">
        <v>2020</v>
      </c>
      <c r="K4258" s="120">
        <v>1</v>
      </c>
    </row>
    <row r="4259" spans="1:11" x14ac:dyDescent="0.25">
      <c r="A4259" s="119" t="s">
        <v>1578</v>
      </c>
      <c r="B4259" s="119" t="s">
        <v>1579</v>
      </c>
      <c r="C4259" s="119" t="s">
        <v>195</v>
      </c>
      <c r="D4259" s="119" t="s">
        <v>1585</v>
      </c>
      <c r="E4259" s="119"/>
      <c r="F4259" s="119"/>
      <c r="G4259" s="119"/>
      <c r="H4259" s="119" t="s">
        <v>998</v>
      </c>
      <c r="I4259" s="119" t="s">
        <v>988</v>
      </c>
      <c r="J4259" s="119">
        <v>2050</v>
      </c>
      <c r="K4259" s="120">
        <v>1</v>
      </c>
    </row>
    <row r="4260" spans="1:11" x14ac:dyDescent="0.25">
      <c r="A4260" s="119" t="s">
        <v>1578</v>
      </c>
      <c r="B4260" s="119" t="s">
        <v>1579</v>
      </c>
      <c r="C4260" s="119" t="s">
        <v>195</v>
      </c>
      <c r="D4260" s="119" t="s">
        <v>1585</v>
      </c>
      <c r="E4260" s="119"/>
      <c r="F4260" s="119"/>
      <c r="G4260" s="119"/>
      <c r="H4260" s="119" t="s">
        <v>998</v>
      </c>
      <c r="I4260" s="119" t="s">
        <v>194</v>
      </c>
      <c r="J4260" s="119">
        <v>2020</v>
      </c>
      <c r="K4260" s="120" t="s">
        <v>1586</v>
      </c>
    </row>
    <row r="4261" spans="1:11" x14ac:dyDescent="0.25">
      <c r="A4261" s="119" t="s">
        <v>1578</v>
      </c>
      <c r="B4261" s="119" t="s">
        <v>1579</v>
      </c>
      <c r="C4261" s="119" t="s">
        <v>195</v>
      </c>
      <c r="D4261" s="119" t="s">
        <v>1585</v>
      </c>
      <c r="E4261" s="119"/>
      <c r="F4261" s="119"/>
      <c r="G4261" s="119"/>
      <c r="H4261" s="119" t="s">
        <v>998</v>
      </c>
      <c r="I4261" s="119" t="s">
        <v>194</v>
      </c>
      <c r="J4261" s="119">
        <v>2030</v>
      </c>
      <c r="K4261" s="120" t="s">
        <v>1586</v>
      </c>
    </row>
    <row r="4262" spans="1:11" x14ac:dyDescent="0.25">
      <c r="A4262" s="119" t="s">
        <v>1578</v>
      </c>
      <c r="B4262" s="119" t="s">
        <v>1579</v>
      </c>
      <c r="C4262" s="119" t="s">
        <v>195</v>
      </c>
      <c r="D4262" s="119" t="s">
        <v>1585</v>
      </c>
      <c r="E4262" s="119"/>
      <c r="F4262" s="119"/>
      <c r="G4262" s="119"/>
      <c r="H4262" s="119" t="s">
        <v>998</v>
      </c>
      <c r="I4262" s="119" t="s">
        <v>194</v>
      </c>
      <c r="J4262" s="119">
        <v>2040</v>
      </c>
      <c r="K4262" s="120" t="s">
        <v>1586</v>
      </c>
    </row>
    <row r="4263" spans="1:11" x14ac:dyDescent="0.25">
      <c r="A4263" s="119" t="s">
        <v>1578</v>
      </c>
      <c r="B4263" s="119" t="s">
        <v>1579</v>
      </c>
      <c r="C4263" s="119" t="s">
        <v>195</v>
      </c>
      <c r="D4263" s="119" t="s">
        <v>1585</v>
      </c>
      <c r="E4263" s="119"/>
      <c r="F4263" s="119"/>
      <c r="G4263" s="119"/>
      <c r="H4263" s="119" t="s">
        <v>998</v>
      </c>
      <c r="I4263" s="119" t="s">
        <v>194</v>
      </c>
      <c r="J4263" s="119">
        <v>2050</v>
      </c>
      <c r="K4263" s="120" t="s">
        <v>1586</v>
      </c>
    </row>
    <row r="4264" spans="1:11" x14ac:dyDescent="0.25">
      <c r="A4264" s="119" t="s">
        <v>1578</v>
      </c>
      <c r="B4264" s="119" t="s">
        <v>1579</v>
      </c>
      <c r="C4264" s="119" t="s">
        <v>195</v>
      </c>
      <c r="D4264" s="119" t="s">
        <v>354</v>
      </c>
      <c r="E4264" s="119" t="s">
        <v>1163</v>
      </c>
      <c r="F4264" s="119"/>
      <c r="G4264" s="119"/>
      <c r="H4264" s="119" t="s">
        <v>1011</v>
      </c>
      <c r="I4264" s="119" t="s">
        <v>194</v>
      </c>
      <c r="J4264" s="119">
        <v>2020</v>
      </c>
      <c r="K4264" s="120">
        <v>0.03</v>
      </c>
    </row>
    <row r="4265" spans="1:11" x14ac:dyDescent="0.25">
      <c r="A4265" s="119" t="s">
        <v>1578</v>
      </c>
      <c r="B4265" s="119" t="s">
        <v>1579</v>
      </c>
      <c r="C4265" s="119" t="s">
        <v>195</v>
      </c>
      <c r="D4265" s="119" t="s">
        <v>354</v>
      </c>
      <c r="E4265" s="119" t="s">
        <v>1163</v>
      </c>
      <c r="F4265" s="119"/>
      <c r="G4265" s="119"/>
      <c r="H4265" s="119" t="s">
        <v>1011</v>
      </c>
      <c r="I4265" s="119" t="s">
        <v>194</v>
      </c>
      <c r="J4265" s="119">
        <v>2030</v>
      </c>
      <c r="K4265" s="120">
        <v>0.03</v>
      </c>
    </row>
    <row r="4266" spans="1:11" x14ac:dyDescent="0.25">
      <c r="A4266" s="119" t="s">
        <v>1578</v>
      </c>
      <c r="B4266" s="119" t="s">
        <v>1579</v>
      </c>
      <c r="C4266" s="119" t="s">
        <v>195</v>
      </c>
      <c r="D4266" s="119" t="s">
        <v>354</v>
      </c>
      <c r="E4266" s="119" t="s">
        <v>1163</v>
      </c>
      <c r="F4266" s="119"/>
      <c r="G4266" s="119"/>
      <c r="H4266" s="119" t="s">
        <v>1011</v>
      </c>
      <c r="I4266" s="119" t="s">
        <v>194</v>
      </c>
      <c r="J4266" s="119">
        <v>2040</v>
      </c>
      <c r="K4266" s="120">
        <v>0.03</v>
      </c>
    </row>
    <row r="4267" spans="1:11" x14ac:dyDescent="0.25">
      <c r="A4267" s="119" t="s">
        <v>1578</v>
      </c>
      <c r="B4267" s="119" t="s">
        <v>1579</v>
      </c>
      <c r="C4267" s="119" t="s">
        <v>195</v>
      </c>
      <c r="D4267" s="119" t="s">
        <v>354</v>
      </c>
      <c r="E4267" s="119" t="s">
        <v>1163</v>
      </c>
      <c r="F4267" s="119"/>
      <c r="G4267" s="119"/>
      <c r="H4267" s="119" t="s">
        <v>1011</v>
      </c>
      <c r="I4267" s="119" t="s">
        <v>194</v>
      </c>
      <c r="J4267" s="119">
        <v>2050</v>
      </c>
      <c r="K4267" s="120">
        <v>0.03</v>
      </c>
    </row>
    <row r="4268" spans="1:11" x14ac:dyDescent="0.25">
      <c r="A4268" s="119" t="s">
        <v>1578</v>
      </c>
      <c r="B4268" s="119" t="s">
        <v>1579</v>
      </c>
      <c r="C4268" s="119" t="s">
        <v>195</v>
      </c>
      <c r="D4268" s="119" t="s">
        <v>215</v>
      </c>
      <c r="E4268" s="119" t="s">
        <v>202</v>
      </c>
      <c r="F4268" s="119"/>
      <c r="G4268" s="119"/>
      <c r="H4268" s="119"/>
      <c r="I4268" s="119" t="s">
        <v>194</v>
      </c>
      <c r="J4268" s="119">
        <v>2020</v>
      </c>
      <c r="K4268" s="120">
        <v>30</v>
      </c>
    </row>
    <row r="4269" spans="1:11" x14ac:dyDescent="0.25">
      <c r="A4269" s="119" t="s">
        <v>1578</v>
      </c>
      <c r="B4269" s="119" t="s">
        <v>1579</v>
      </c>
      <c r="C4269" s="119" t="s">
        <v>195</v>
      </c>
      <c r="D4269" s="119" t="s">
        <v>215</v>
      </c>
      <c r="E4269" s="119" t="s">
        <v>202</v>
      </c>
      <c r="F4269" s="119"/>
      <c r="G4269" s="119"/>
      <c r="H4269" s="119"/>
      <c r="I4269" s="119" t="s">
        <v>194</v>
      </c>
      <c r="J4269" s="119">
        <v>2030</v>
      </c>
      <c r="K4269" s="120">
        <v>30</v>
      </c>
    </row>
    <row r="4270" spans="1:11" x14ac:dyDescent="0.25">
      <c r="A4270" s="119" t="s">
        <v>1578</v>
      </c>
      <c r="B4270" s="119" t="s">
        <v>1579</v>
      </c>
      <c r="C4270" s="119" t="s">
        <v>195</v>
      </c>
      <c r="D4270" s="119" t="s">
        <v>215</v>
      </c>
      <c r="E4270" s="119" t="s">
        <v>202</v>
      </c>
      <c r="F4270" s="119"/>
      <c r="G4270" s="119"/>
      <c r="H4270" s="119"/>
      <c r="I4270" s="119" t="s">
        <v>194</v>
      </c>
      <c r="J4270" s="119">
        <v>2040</v>
      </c>
      <c r="K4270" s="120">
        <v>30</v>
      </c>
    </row>
    <row r="4271" spans="1:11" x14ac:dyDescent="0.25">
      <c r="A4271" s="119" t="s">
        <v>1578</v>
      </c>
      <c r="B4271" s="119" t="s">
        <v>1579</v>
      </c>
      <c r="C4271" s="119" t="s">
        <v>195</v>
      </c>
      <c r="D4271" s="119" t="s">
        <v>215</v>
      </c>
      <c r="E4271" s="119" t="s">
        <v>202</v>
      </c>
      <c r="F4271" s="119"/>
      <c r="G4271" s="119"/>
      <c r="H4271" s="119"/>
      <c r="I4271" s="119" t="s">
        <v>194</v>
      </c>
      <c r="J4271" s="119">
        <v>2050</v>
      </c>
      <c r="K4271" s="120">
        <v>30</v>
      </c>
    </row>
    <row r="4272" spans="1:11" x14ac:dyDescent="0.25">
      <c r="A4272" s="119" t="s">
        <v>1578</v>
      </c>
      <c r="B4272" s="119" t="s">
        <v>1579</v>
      </c>
      <c r="C4272" s="119" t="s">
        <v>195</v>
      </c>
      <c r="D4272" s="119" t="s">
        <v>1587</v>
      </c>
      <c r="E4272" s="119"/>
      <c r="F4272" s="119"/>
      <c r="G4272" s="119" t="s">
        <v>199</v>
      </c>
      <c r="H4272" s="119"/>
      <c r="I4272" s="119" t="s">
        <v>987</v>
      </c>
      <c r="J4272" s="119">
        <v>2020</v>
      </c>
      <c r="K4272" s="120">
        <v>1</v>
      </c>
    </row>
    <row r="4273" spans="1:11" x14ac:dyDescent="0.25">
      <c r="A4273" s="119" t="s">
        <v>1578</v>
      </c>
      <c r="B4273" s="119" t="s">
        <v>1579</v>
      </c>
      <c r="C4273" s="119" t="s">
        <v>195</v>
      </c>
      <c r="D4273" s="119" t="s">
        <v>1587</v>
      </c>
      <c r="E4273" s="119"/>
      <c r="F4273" s="119"/>
      <c r="G4273" s="119" t="s">
        <v>199</v>
      </c>
      <c r="H4273" s="119"/>
      <c r="I4273" s="119" t="s">
        <v>987</v>
      </c>
      <c r="J4273" s="119">
        <v>2050</v>
      </c>
      <c r="K4273" s="120">
        <v>1</v>
      </c>
    </row>
    <row r="4274" spans="1:11" x14ac:dyDescent="0.25">
      <c r="A4274" s="119" t="s">
        <v>1578</v>
      </c>
      <c r="B4274" s="119" t="s">
        <v>1579</v>
      </c>
      <c r="C4274" s="119" t="s">
        <v>195</v>
      </c>
      <c r="D4274" s="119" t="s">
        <v>1587</v>
      </c>
      <c r="E4274" s="119"/>
      <c r="F4274" s="119"/>
      <c r="G4274" s="119" t="s">
        <v>199</v>
      </c>
      <c r="H4274" s="119"/>
      <c r="I4274" s="119" t="s">
        <v>988</v>
      </c>
      <c r="J4274" s="119">
        <v>2020</v>
      </c>
      <c r="K4274" s="120">
        <v>1</v>
      </c>
    </row>
    <row r="4275" spans="1:11" x14ac:dyDescent="0.25">
      <c r="A4275" s="119" t="s">
        <v>1578</v>
      </c>
      <c r="B4275" s="119" t="s">
        <v>1579</v>
      </c>
      <c r="C4275" s="119" t="s">
        <v>195</v>
      </c>
      <c r="D4275" s="119" t="s">
        <v>1587</v>
      </c>
      <c r="E4275" s="119"/>
      <c r="F4275" s="119"/>
      <c r="G4275" s="119" t="s">
        <v>199</v>
      </c>
      <c r="H4275" s="119"/>
      <c r="I4275" s="119" t="s">
        <v>988</v>
      </c>
      <c r="J4275" s="119">
        <v>2050</v>
      </c>
      <c r="K4275" s="120">
        <v>1</v>
      </c>
    </row>
    <row r="4276" spans="1:11" x14ac:dyDescent="0.25">
      <c r="A4276" s="119" t="s">
        <v>1578</v>
      </c>
      <c r="B4276" s="119" t="s">
        <v>1579</v>
      </c>
      <c r="C4276" s="119" t="s">
        <v>195</v>
      </c>
      <c r="D4276" s="119" t="s">
        <v>1587</v>
      </c>
      <c r="E4276" s="119"/>
      <c r="F4276" s="119"/>
      <c r="G4276" s="119" t="s">
        <v>199</v>
      </c>
      <c r="H4276" s="119"/>
      <c r="I4276" s="119" t="s">
        <v>194</v>
      </c>
      <c r="J4276" s="119">
        <v>2020</v>
      </c>
      <c r="K4276" s="120">
        <v>229</v>
      </c>
    </row>
    <row r="4277" spans="1:11" x14ac:dyDescent="0.25">
      <c r="A4277" s="119" t="s">
        <v>1578</v>
      </c>
      <c r="B4277" s="119" t="s">
        <v>1579</v>
      </c>
      <c r="C4277" s="119" t="s">
        <v>195</v>
      </c>
      <c r="D4277" s="119" t="s">
        <v>1587</v>
      </c>
      <c r="E4277" s="119"/>
      <c r="F4277" s="119"/>
      <c r="G4277" s="119" t="s">
        <v>199</v>
      </c>
      <c r="H4277" s="119"/>
      <c r="I4277" s="119" t="s">
        <v>194</v>
      </c>
      <c r="J4277" s="119">
        <v>2030</v>
      </c>
      <c r="K4277" s="120">
        <v>458</v>
      </c>
    </row>
    <row r="4278" spans="1:11" x14ac:dyDescent="0.25">
      <c r="A4278" s="119" t="s">
        <v>1578</v>
      </c>
      <c r="B4278" s="119" t="s">
        <v>1579</v>
      </c>
      <c r="C4278" s="119" t="s">
        <v>195</v>
      </c>
      <c r="D4278" s="119" t="s">
        <v>1587</v>
      </c>
      <c r="E4278" s="119"/>
      <c r="F4278" s="119"/>
      <c r="G4278" s="119" t="s">
        <v>199</v>
      </c>
      <c r="H4278" s="119"/>
      <c r="I4278" s="119" t="s">
        <v>194</v>
      </c>
      <c r="J4278" s="119">
        <v>2040</v>
      </c>
      <c r="K4278" s="120">
        <v>916</v>
      </c>
    </row>
    <row r="4279" spans="1:11" x14ac:dyDescent="0.25">
      <c r="A4279" s="119" t="s">
        <v>1578</v>
      </c>
      <c r="B4279" s="119" t="s">
        <v>1579</v>
      </c>
      <c r="C4279" s="119" t="s">
        <v>195</v>
      </c>
      <c r="D4279" s="119" t="s">
        <v>1587</v>
      </c>
      <c r="E4279" s="119"/>
      <c r="F4279" s="119"/>
      <c r="G4279" s="119" t="s">
        <v>199</v>
      </c>
      <c r="H4279" s="119"/>
      <c r="I4279" s="119" t="s">
        <v>194</v>
      </c>
      <c r="J4279" s="119">
        <v>2050</v>
      </c>
      <c r="K4279" s="120">
        <v>2290</v>
      </c>
    </row>
    <row r="4280" spans="1:11" x14ac:dyDescent="0.25">
      <c r="A4280" s="119" t="s">
        <v>1578</v>
      </c>
      <c r="B4280" s="119" t="s">
        <v>1579</v>
      </c>
      <c r="C4280" s="119" t="s">
        <v>195</v>
      </c>
      <c r="D4280" s="119" t="s">
        <v>1588</v>
      </c>
      <c r="E4280" s="119" t="s">
        <v>1090</v>
      </c>
      <c r="F4280" s="119"/>
      <c r="G4280" s="119"/>
      <c r="H4280" s="119"/>
      <c r="I4280" s="119" t="s">
        <v>987</v>
      </c>
      <c r="J4280" s="119">
        <v>2020</v>
      </c>
      <c r="K4280" s="120">
        <v>1</v>
      </c>
    </row>
    <row r="4281" spans="1:11" x14ac:dyDescent="0.25">
      <c r="A4281" s="119" t="s">
        <v>1578</v>
      </c>
      <c r="B4281" s="119" t="s">
        <v>1579</v>
      </c>
      <c r="C4281" s="119" t="s">
        <v>195</v>
      </c>
      <c r="D4281" s="119" t="s">
        <v>1588</v>
      </c>
      <c r="E4281" s="119" t="s">
        <v>1090</v>
      </c>
      <c r="F4281" s="119"/>
      <c r="G4281" s="119"/>
      <c r="H4281" s="119"/>
      <c r="I4281" s="119" t="s">
        <v>987</v>
      </c>
      <c r="J4281" s="119">
        <v>2050</v>
      </c>
      <c r="K4281" s="120">
        <v>1</v>
      </c>
    </row>
    <row r="4282" spans="1:11" x14ac:dyDescent="0.25">
      <c r="A4282" s="119" t="s">
        <v>1578</v>
      </c>
      <c r="B4282" s="119" t="s">
        <v>1579</v>
      </c>
      <c r="C4282" s="119" t="s">
        <v>195</v>
      </c>
      <c r="D4282" s="119" t="s">
        <v>1588</v>
      </c>
      <c r="E4282" s="119" t="s">
        <v>1090</v>
      </c>
      <c r="F4282" s="119"/>
      <c r="G4282" s="119"/>
      <c r="H4282" s="119"/>
      <c r="I4282" s="119" t="s">
        <v>988</v>
      </c>
      <c r="J4282" s="119">
        <v>2020</v>
      </c>
      <c r="K4282" s="120">
        <v>1</v>
      </c>
    </row>
    <row r="4283" spans="1:11" x14ac:dyDescent="0.25">
      <c r="A4283" s="119" t="s">
        <v>1578</v>
      </c>
      <c r="B4283" s="119" t="s">
        <v>1579</v>
      </c>
      <c r="C4283" s="119" t="s">
        <v>195</v>
      </c>
      <c r="D4283" s="119" t="s">
        <v>1588</v>
      </c>
      <c r="E4283" s="119" t="s">
        <v>1090</v>
      </c>
      <c r="F4283" s="119"/>
      <c r="G4283" s="119"/>
      <c r="H4283" s="119"/>
      <c r="I4283" s="119" t="s">
        <v>988</v>
      </c>
      <c r="J4283" s="119">
        <v>2050</v>
      </c>
      <c r="K4283" s="120">
        <v>1</v>
      </c>
    </row>
    <row r="4284" spans="1:11" x14ac:dyDescent="0.25">
      <c r="A4284" s="119" t="s">
        <v>1578</v>
      </c>
      <c r="B4284" s="119" t="s">
        <v>1579</v>
      </c>
      <c r="C4284" s="119" t="s">
        <v>195</v>
      </c>
      <c r="D4284" s="119" t="s">
        <v>1588</v>
      </c>
      <c r="E4284" s="119" t="s">
        <v>1090</v>
      </c>
      <c r="F4284" s="119"/>
      <c r="G4284" s="119"/>
      <c r="H4284" s="119"/>
      <c r="I4284" s="119" t="s">
        <v>194</v>
      </c>
      <c r="J4284" s="119">
        <v>2020</v>
      </c>
      <c r="K4284" s="120">
        <v>50</v>
      </c>
    </row>
    <row r="4285" spans="1:11" x14ac:dyDescent="0.25">
      <c r="A4285" s="119" t="s">
        <v>1578</v>
      </c>
      <c r="B4285" s="119" t="s">
        <v>1579</v>
      </c>
      <c r="C4285" s="119" t="s">
        <v>195</v>
      </c>
      <c r="D4285" s="119" t="s">
        <v>1588</v>
      </c>
      <c r="E4285" s="119" t="s">
        <v>1090</v>
      </c>
      <c r="F4285" s="119"/>
      <c r="G4285" s="119"/>
      <c r="H4285" s="119"/>
      <c r="I4285" s="119" t="s">
        <v>194</v>
      </c>
      <c r="J4285" s="119">
        <v>2030</v>
      </c>
      <c r="K4285" s="120">
        <v>100</v>
      </c>
    </row>
    <row r="4286" spans="1:11" x14ac:dyDescent="0.25">
      <c r="A4286" s="119" t="s">
        <v>1578</v>
      </c>
      <c r="B4286" s="119" t="s">
        <v>1579</v>
      </c>
      <c r="C4286" s="119" t="s">
        <v>195</v>
      </c>
      <c r="D4286" s="119" t="s">
        <v>1588</v>
      </c>
      <c r="E4286" s="119" t="s">
        <v>1090</v>
      </c>
      <c r="F4286" s="119"/>
      <c r="G4286" s="119"/>
      <c r="H4286" s="119"/>
      <c r="I4286" s="119" t="s">
        <v>194</v>
      </c>
      <c r="J4286" s="119">
        <v>2040</v>
      </c>
      <c r="K4286" s="120">
        <v>200</v>
      </c>
    </row>
    <row r="4287" spans="1:11" x14ac:dyDescent="0.25">
      <c r="A4287" s="119" t="s">
        <v>1578</v>
      </c>
      <c r="B4287" s="119" t="s">
        <v>1579</v>
      </c>
      <c r="C4287" s="119" t="s">
        <v>195</v>
      </c>
      <c r="D4287" s="119" t="s">
        <v>1588</v>
      </c>
      <c r="E4287" s="119" t="s">
        <v>1090</v>
      </c>
      <c r="F4287" s="119"/>
      <c r="G4287" s="119"/>
      <c r="H4287" s="119"/>
      <c r="I4287" s="119" t="s">
        <v>194</v>
      </c>
      <c r="J4287" s="119">
        <v>2050</v>
      </c>
      <c r="K4287" s="120">
        <v>500</v>
      </c>
    </row>
    <row r="4288" spans="1:11" x14ac:dyDescent="0.25">
      <c r="A4288" s="119" t="s">
        <v>1578</v>
      </c>
      <c r="B4288" s="119" t="s">
        <v>1579</v>
      </c>
      <c r="C4288" s="119" t="s">
        <v>233</v>
      </c>
      <c r="D4288" s="119" t="s">
        <v>1234</v>
      </c>
      <c r="E4288" s="119" t="s">
        <v>1074</v>
      </c>
      <c r="F4288" s="119"/>
      <c r="G4288" s="119"/>
      <c r="H4288" s="119" t="s">
        <v>1011</v>
      </c>
      <c r="I4288" s="119" t="s">
        <v>194</v>
      </c>
      <c r="J4288" s="119">
        <v>2020</v>
      </c>
      <c r="K4288" s="120">
        <v>50</v>
      </c>
    </row>
    <row r="4289" spans="1:11" x14ac:dyDescent="0.25">
      <c r="A4289" s="119" t="s">
        <v>1578</v>
      </c>
      <c r="B4289" s="119" t="s">
        <v>1579</v>
      </c>
      <c r="C4289" s="119" t="s">
        <v>233</v>
      </c>
      <c r="D4289" s="119" t="s">
        <v>1234</v>
      </c>
      <c r="E4289" s="119" t="s">
        <v>1074</v>
      </c>
      <c r="F4289" s="119"/>
      <c r="G4289" s="119"/>
      <c r="H4289" s="119" t="s">
        <v>1011</v>
      </c>
      <c r="I4289" s="119" t="s">
        <v>194</v>
      </c>
      <c r="J4289" s="119">
        <v>2030</v>
      </c>
      <c r="K4289" s="120">
        <v>50</v>
      </c>
    </row>
    <row r="4290" spans="1:11" x14ac:dyDescent="0.25">
      <c r="A4290" s="119" t="s">
        <v>1578</v>
      </c>
      <c r="B4290" s="119" t="s">
        <v>1579</v>
      </c>
      <c r="C4290" s="119" t="s">
        <v>233</v>
      </c>
      <c r="D4290" s="119" t="s">
        <v>1234</v>
      </c>
      <c r="E4290" s="119" t="s">
        <v>1074</v>
      </c>
      <c r="F4290" s="119"/>
      <c r="G4290" s="119"/>
      <c r="H4290" s="119" t="s">
        <v>1011</v>
      </c>
      <c r="I4290" s="119" t="s">
        <v>194</v>
      </c>
      <c r="J4290" s="119">
        <v>2040</v>
      </c>
      <c r="K4290" s="120">
        <v>50</v>
      </c>
    </row>
    <row r="4291" spans="1:11" x14ac:dyDescent="0.25">
      <c r="A4291" s="119" t="s">
        <v>1578</v>
      </c>
      <c r="B4291" s="119" t="s">
        <v>1579</v>
      </c>
      <c r="C4291" s="119" t="s">
        <v>233</v>
      </c>
      <c r="D4291" s="119" t="s">
        <v>1234</v>
      </c>
      <c r="E4291" s="119" t="s">
        <v>1074</v>
      </c>
      <c r="F4291" s="119"/>
      <c r="G4291" s="119"/>
      <c r="H4291" s="119" t="s">
        <v>1011</v>
      </c>
      <c r="I4291" s="119" t="s">
        <v>194</v>
      </c>
      <c r="J4291" s="119">
        <v>2050</v>
      </c>
      <c r="K4291" s="120">
        <v>50</v>
      </c>
    </row>
    <row r="4292" spans="1:11" x14ac:dyDescent="0.25">
      <c r="A4292" s="119" t="s">
        <v>1578</v>
      </c>
      <c r="B4292" s="119" t="s">
        <v>1579</v>
      </c>
      <c r="C4292" s="119" t="s">
        <v>233</v>
      </c>
      <c r="D4292" s="119" t="s">
        <v>1328</v>
      </c>
      <c r="E4292" s="119" t="s">
        <v>1074</v>
      </c>
      <c r="F4292" s="119"/>
      <c r="G4292" s="119"/>
      <c r="H4292" s="119" t="s">
        <v>1011</v>
      </c>
      <c r="I4292" s="119" t="s">
        <v>194</v>
      </c>
      <c r="J4292" s="119">
        <v>2020</v>
      </c>
      <c r="K4292" s="120">
        <v>50</v>
      </c>
    </row>
    <row r="4293" spans="1:11" x14ac:dyDescent="0.25">
      <c r="A4293" s="119" t="s">
        <v>1578</v>
      </c>
      <c r="B4293" s="119" t="s">
        <v>1579</v>
      </c>
      <c r="C4293" s="119" t="s">
        <v>233</v>
      </c>
      <c r="D4293" s="119" t="s">
        <v>1328</v>
      </c>
      <c r="E4293" s="119" t="s">
        <v>1074</v>
      </c>
      <c r="F4293" s="119"/>
      <c r="G4293" s="119"/>
      <c r="H4293" s="119" t="s">
        <v>1011</v>
      </c>
      <c r="I4293" s="119" t="s">
        <v>194</v>
      </c>
      <c r="J4293" s="119">
        <v>2030</v>
      </c>
      <c r="K4293" s="120">
        <v>50</v>
      </c>
    </row>
    <row r="4294" spans="1:11" x14ac:dyDescent="0.25">
      <c r="A4294" s="119" t="s">
        <v>1578</v>
      </c>
      <c r="B4294" s="119" t="s">
        <v>1579</v>
      </c>
      <c r="C4294" s="119" t="s">
        <v>233</v>
      </c>
      <c r="D4294" s="119" t="s">
        <v>1328</v>
      </c>
      <c r="E4294" s="119" t="s">
        <v>1074</v>
      </c>
      <c r="F4294" s="119"/>
      <c r="G4294" s="119"/>
      <c r="H4294" s="119" t="s">
        <v>1011</v>
      </c>
      <c r="I4294" s="119" t="s">
        <v>194</v>
      </c>
      <c r="J4294" s="119">
        <v>2040</v>
      </c>
      <c r="K4294" s="120">
        <v>50</v>
      </c>
    </row>
    <row r="4295" spans="1:11" x14ac:dyDescent="0.25">
      <c r="A4295" s="119" t="s">
        <v>1578</v>
      </c>
      <c r="B4295" s="119" t="s">
        <v>1579</v>
      </c>
      <c r="C4295" s="119" t="s">
        <v>233</v>
      </c>
      <c r="D4295" s="119" t="s">
        <v>1328</v>
      </c>
      <c r="E4295" s="119" t="s">
        <v>1074</v>
      </c>
      <c r="F4295" s="119"/>
      <c r="G4295" s="119"/>
      <c r="H4295" s="119" t="s">
        <v>1011</v>
      </c>
      <c r="I4295" s="119" t="s">
        <v>194</v>
      </c>
      <c r="J4295" s="119">
        <v>2050</v>
      </c>
      <c r="K4295" s="120">
        <v>50</v>
      </c>
    </row>
    <row r="4296" spans="1:11" x14ac:dyDescent="0.25">
      <c r="A4296" s="119" t="s">
        <v>1578</v>
      </c>
      <c r="B4296" s="119" t="s">
        <v>1579</v>
      </c>
      <c r="C4296" s="119" t="s">
        <v>233</v>
      </c>
      <c r="D4296" s="119" t="s">
        <v>1589</v>
      </c>
      <c r="E4296" s="119" t="s">
        <v>1590</v>
      </c>
      <c r="F4296" s="119"/>
      <c r="G4296" s="119" t="s">
        <v>316</v>
      </c>
      <c r="H4296" s="119" t="s">
        <v>1011</v>
      </c>
      <c r="I4296" s="119" t="s">
        <v>987</v>
      </c>
      <c r="J4296" s="119">
        <v>2020</v>
      </c>
      <c r="K4296" s="120">
        <v>37.200000000000003</v>
      </c>
    </row>
    <row r="4297" spans="1:11" x14ac:dyDescent="0.25">
      <c r="A4297" s="119" t="s">
        <v>1578</v>
      </c>
      <c r="B4297" s="119" t="s">
        <v>1579</v>
      </c>
      <c r="C4297" s="119" t="s">
        <v>233</v>
      </c>
      <c r="D4297" s="119" t="s">
        <v>1589</v>
      </c>
      <c r="E4297" s="119" t="s">
        <v>1590</v>
      </c>
      <c r="F4297" s="119"/>
      <c r="G4297" s="119" t="s">
        <v>316</v>
      </c>
      <c r="H4297" s="119" t="s">
        <v>1011</v>
      </c>
      <c r="I4297" s="119" t="s">
        <v>987</v>
      </c>
      <c r="J4297" s="119">
        <v>2050</v>
      </c>
      <c r="K4297" s="120">
        <v>17.100000000000001</v>
      </c>
    </row>
    <row r="4298" spans="1:11" x14ac:dyDescent="0.25">
      <c r="A4298" s="119" t="s">
        <v>1578</v>
      </c>
      <c r="B4298" s="119" t="s">
        <v>1579</v>
      </c>
      <c r="C4298" s="119" t="s">
        <v>233</v>
      </c>
      <c r="D4298" s="119" t="s">
        <v>1589</v>
      </c>
      <c r="E4298" s="119" t="s">
        <v>1590</v>
      </c>
      <c r="F4298" s="119"/>
      <c r="G4298" s="119" t="s">
        <v>316</v>
      </c>
      <c r="H4298" s="119" t="s">
        <v>1011</v>
      </c>
      <c r="I4298" s="119" t="s">
        <v>988</v>
      </c>
      <c r="J4298" s="119">
        <v>2020</v>
      </c>
      <c r="K4298" s="120">
        <v>62.699999999999989</v>
      </c>
    </row>
    <row r="4299" spans="1:11" x14ac:dyDescent="0.25">
      <c r="A4299" s="119" t="s">
        <v>1578</v>
      </c>
      <c r="B4299" s="119" t="s">
        <v>1579</v>
      </c>
      <c r="C4299" s="119" t="s">
        <v>233</v>
      </c>
      <c r="D4299" s="119" t="s">
        <v>1589</v>
      </c>
      <c r="E4299" s="119" t="s">
        <v>1590</v>
      </c>
      <c r="F4299" s="119"/>
      <c r="G4299" s="119" t="s">
        <v>316</v>
      </c>
      <c r="H4299" s="119" t="s">
        <v>1011</v>
      </c>
      <c r="I4299" s="119" t="s">
        <v>988</v>
      </c>
      <c r="J4299" s="119">
        <v>2050</v>
      </c>
      <c r="K4299" s="120">
        <v>28.5</v>
      </c>
    </row>
    <row r="4300" spans="1:11" x14ac:dyDescent="0.25">
      <c r="A4300" s="119" t="s">
        <v>1578</v>
      </c>
      <c r="B4300" s="119" t="s">
        <v>1579</v>
      </c>
      <c r="C4300" s="119" t="s">
        <v>233</v>
      </c>
      <c r="D4300" s="119" t="s">
        <v>1589</v>
      </c>
      <c r="E4300" s="119" t="s">
        <v>1590</v>
      </c>
      <c r="F4300" s="119"/>
      <c r="G4300" s="119" t="s">
        <v>316</v>
      </c>
      <c r="H4300" s="119" t="s">
        <v>1011</v>
      </c>
      <c r="I4300" s="119" t="s">
        <v>194</v>
      </c>
      <c r="J4300" s="119">
        <v>2020</v>
      </c>
      <c r="K4300" s="120">
        <v>47.588666187364261</v>
      </c>
    </row>
    <row r="4301" spans="1:11" x14ac:dyDescent="0.25">
      <c r="A4301" s="119" t="s">
        <v>1578</v>
      </c>
      <c r="B4301" s="119" t="s">
        <v>1579</v>
      </c>
      <c r="C4301" s="119" t="s">
        <v>233</v>
      </c>
      <c r="D4301" s="119" t="s">
        <v>1589</v>
      </c>
      <c r="E4301" s="119" t="s">
        <v>1590</v>
      </c>
      <c r="F4301" s="119"/>
      <c r="G4301" s="119" t="s">
        <v>316</v>
      </c>
      <c r="H4301" s="119" t="s">
        <v>1011</v>
      </c>
      <c r="I4301" s="119" t="s">
        <v>194</v>
      </c>
      <c r="J4301" s="119">
        <v>2030</v>
      </c>
      <c r="K4301" s="120">
        <v>38.922868038664312</v>
      </c>
    </row>
    <row r="4302" spans="1:11" x14ac:dyDescent="0.25">
      <c r="A4302" s="119" t="s">
        <v>1578</v>
      </c>
      <c r="B4302" s="119" t="s">
        <v>1579</v>
      </c>
      <c r="C4302" s="119" t="s">
        <v>233</v>
      </c>
      <c r="D4302" s="119" t="s">
        <v>1589</v>
      </c>
      <c r="E4302" s="119" t="s">
        <v>1590</v>
      </c>
      <c r="F4302" s="119"/>
      <c r="G4302" s="119" t="s">
        <v>316</v>
      </c>
      <c r="H4302" s="119" t="s">
        <v>1011</v>
      </c>
      <c r="I4302" s="119" t="s">
        <v>194</v>
      </c>
      <c r="J4302" s="119">
        <v>2040</v>
      </c>
      <c r="K4302" s="120">
        <v>31.835093893796419</v>
      </c>
    </row>
    <row r="4303" spans="1:11" x14ac:dyDescent="0.25">
      <c r="A4303" s="119" t="s">
        <v>1578</v>
      </c>
      <c r="B4303" s="119" t="s">
        <v>1579</v>
      </c>
      <c r="C4303" s="119" t="s">
        <v>233</v>
      </c>
      <c r="D4303" s="119" t="s">
        <v>1589</v>
      </c>
      <c r="E4303" s="119" t="s">
        <v>1590</v>
      </c>
      <c r="F4303" s="119"/>
      <c r="G4303" s="119" t="s">
        <v>316</v>
      </c>
      <c r="H4303" s="119" t="s">
        <v>1011</v>
      </c>
      <c r="I4303" s="119" t="s">
        <v>194</v>
      </c>
      <c r="J4303" s="119">
        <v>2050</v>
      </c>
      <c r="K4303" s="120">
        <v>24.40638920315471</v>
      </c>
    </row>
    <row r="4304" spans="1:11" x14ac:dyDescent="0.25">
      <c r="A4304" s="119" t="s">
        <v>1578</v>
      </c>
      <c r="B4304" s="119" t="s">
        <v>1579</v>
      </c>
      <c r="C4304" s="119" t="s">
        <v>233</v>
      </c>
      <c r="D4304" s="119" t="s">
        <v>1591</v>
      </c>
      <c r="E4304" s="119" t="s">
        <v>1406</v>
      </c>
      <c r="F4304" s="119"/>
      <c r="G4304" s="119" t="s">
        <v>1592</v>
      </c>
      <c r="H4304" s="119" t="s">
        <v>1011</v>
      </c>
      <c r="I4304" s="119" t="s">
        <v>987</v>
      </c>
      <c r="J4304" s="119">
        <v>2020</v>
      </c>
      <c r="K4304" s="120">
        <v>1.24</v>
      </c>
    </row>
    <row r="4305" spans="1:11" x14ac:dyDescent="0.25">
      <c r="A4305" s="119" t="s">
        <v>1578</v>
      </c>
      <c r="B4305" s="119" t="s">
        <v>1579</v>
      </c>
      <c r="C4305" s="119" t="s">
        <v>233</v>
      </c>
      <c r="D4305" s="119" t="s">
        <v>1591</v>
      </c>
      <c r="E4305" s="119" t="s">
        <v>1406</v>
      </c>
      <c r="F4305" s="119"/>
      <c r="G4305" s="119" t="s">
        <v>1592</v>
      </c>
      <c r="H4305" s="119" t="s">
        <v>1011</v>
      </c>
      <c r="I4305" s="119" t="s">
        <v>987</v>
      </c>
      <c r="J4305" s="119">
        <v>2050</v>
      </c>
      <c r="K4305" s="120">
        <v>0.56999999999999995</v>
      </c>
    </row>
    <row r="4306" spans="1:11" x14ac:dyDescent="0.25">
      <c r="A4306" s="119" t="s">
        <v>1578</v>
      </c>
      <c r="B4306" s="119" t="s">
        <v>1579</v>
      </c>
      <c r="C4306" s="119" t="s">
        <v>233</v>
      </c>
      <c r="D4306" s="119" t="s">
        <v>1591</v>
      </c>
      <c r="E4306" s="119" t="s">
        <v>1406</v>
      </c>
      <c r="F4306" s="119"/>
      <c r="G4306" s="119" t="s">
        <v>1592</v>
      </c>
      <c r="H4306" s="119" t="s">
        <v>1011</v>
      </c>
      <c r="I4306" s="119" t="s">
        <v>988</v>
      </c>
      <c r="J4306" s="119">
        <v>2020</v>
      </c>
      <c r="K4306" s="120">
        <v>2.09</v>
      </c>
    </row>
    <row r="4307" spans="1:11" x14ac:dyDescent="0.25">
      <c r="A4307" s="119" t="s">
        <v>1578</v>
      </c>
      <c r="B4307" s="119" t="s">
        <v>1579</v>
      </c>
      <c r="C4307" s="119" t="s">
        <v>233</v>
      </c>
      <c r="D4307" s="119" t="s">
        <v>1591</v>
      </c>
      <c r="E4307" s="119" t="s">
        <v>1406</v>
      </c>
      <c r="F4307" s="119"/>
      <c r="G4307" s="119" t="s">
        <v>1592</v>
      </c>
      <c r="H4307" s="119" t="s">
        <v>1011</v>
      </c>
      <c r="I4307" s="119" t="s">
        <v>988</v>
      </c>
      <c r="J4307" s="119">
        <v>2050</v>
      </c>
      <c r="K4307" s="120">
        <v>0.95</v>
      </c>
    </row>
    <row r="4308" spans="1:11" x14ac:dyDescent="0.25">
      <c r="A4308" s="119" t="s">
        <v>1578</v>
      </c>
      <c r="B4308" s="119" t="s">
        <v>1579</v>
      </c>
      <c r="C4308" s="119" t="s">
        <v>233</v>
      </c>
      <c r="D4308" s="119" t="s">
        <v>1591</v>
      </c>
      <c r="E4308" s="119" t="s">
        <v>1406</v>
      </c>
      <c r="F4308" s="119"/>
      <c r="G4308" s="119" t="s">
        <v>1592</v>
      </c>
      <c r="H4308" s="119" t="s">
        <v>1011</v>
      </c>
      <c r="I4308" s="119" t="s">
        <v>194</v>
      </c>
      <c r="J4308" s="119">
        <v>2020</v>
      </c>
      <c r="K4308" s="120">
        <v>1.586288872912142</v>
      </c>
    </row>
    <row r="4309" spans="1:11" x14ac:dyDescent="0.25">
      <c r="A4309" s="119" t="s">
        <v>1578</v>
      </c>
      <c r="B4309" s="119" t="s">
        <v>1579</v>
      </c>
      <c r="C4309" s="119" t="s">
        <v>233</v>
      </c>
      <c r="D4309" s="119" t="s">
        <v>1591</v>
      </c>
      <c r="E4309" s="119" t="s">
        <v>1406</v>
      </c>
      <c r="F4309" s="119"/>
      <c r="G4309" s="119" t="s">
        <v>1592</v>
      </c>
      <c r="H4309" s="119" t="s">
        <v>1011</v>
      </c>
      <c r="I4309" s="119" t="s">
        <v>194</v>
      </c>
      <c r="J4309" s="119">
        <v>2030</v>
      </c>
      <c r="K4309" s="120">
        <v>1.2974289346221439</v>
      </c>
    </row>
    <row r="4310" spans="1:11" x14ac:dyDescent="0.25">
      <c r="A4310" s="119" t="s">
        <v>1578</v>
      </c>
      <c r="B4310" s="119" t="s">
        <v>1579</v>
      </c>
      <c r="C4310" s="119" t="s">
        <v>233</v>
      </c>
      <c r="D4310" s="119" t="s">
        <v>1591</v>
      </c>
      <c r="E4310" s="119" t="s">
        <v>1406</v>
      </c>
      <c r="F4310" s="119"/>
      <c r="G4310" s="119" t="s">
        <v>1592</v>
      </c>
      <c r="H4310" s="119" t="s">
        <v>1011</v>
      </c>
      <c r="I4310" s="119" t="s">
        <v>194</v>
      </c>
      <c r="J4310" s="119">
        <v>2040</v>
      </c>
      <c r="K4310" s="120">
        <v>1.061169796459881</v>
      </c>
    </row>
    <row r="4311" spans="1:11" x14ac:dyDescent="0.25">
      <c r="A4311" s="119" t="s">
        <v>1578</v>
      </c>
      <c r="B4311" s="119" t="s">
        <v>1579</v>
      </c>
      <c r="C4311" s="119" t="s">
        <v>233</v>
      </c>
      <c r="D4311" s="119" t="s">
        <v>1591</v>
      </c>
      <c r="E4311" s="119" t="s">
        <v>1406</v>
      </c>
      <c r="F4311" s="119"/>
      <c r="G4311" s="119" t="s">
        <v>1592</v>
      </c>
      <c r="H4311" s="119" t="s">
        <v>1011</v>
      </c>
      <c r="I4311" s="119" t="s">
        <v>194</v>
      </c>
      <c r="J4311" s="119">
        <v>2050</v>
      </c>
      <c r="K4311" s="120">
        <v>0.81354630677182382</v>
      </c>
    </row>
    <row r="4312" spans="1:11" x14ac:dyDescent="0.25">
      <c r="A4312" s="119" t="s">
        <v>1578</v>
      </c>
      <c r="B4312" s="119" t="s">
        <v>1579</v>
      </c>
      <c r="C4312" s="119" t="s">
        <v>233</v>
      </c>
      <c r="D4312" s="119" t="s">
        <v>1593</v>
      </c>
      <c r="E4312" s="119" t="s">
        <v>1409</v>
      </c>
      <c r="F4312" s="119"/>
      <c r="G4312" s="119"/>
      <c r="H4312" s="119"/>
      <c r="I4312" s="119" t="s">
        <v>194</v>
      </c>
      <c r="J4312" s="119">
        <v>2020</v>
      </c>
      <c r="K4312" s="120" t="s">
        <v>1594</v>
      </c>
    </row>
    <row r="4313" spans="1:11" x14ac:dyDescent="0.25">
      <c r="A4313" s="119" t="s">
        <v>1578</v>
      </c>
      <c r="B4313" s="119" t="s">
        <v>1579</v>
      </c>
      <c r="C4313" s="119" t="s">
        <v>233</v>
      </c>
      <c r="D4313" s="119" t="s">
        <v>1593</v>
      </c>
      <c r="E4313" s="119" t="s">
        <v>1409</v>
      </c>
      <c r="F4313" s="119"/>
      <c r="G4313" s="119"/>
      <c r="H4313" s="119"/>
      <c r="I4313" s="119" t="s">
        <v>194</v>
      </c>
      <c r="J4313" s="119">
        <v>2030</v>
      </c>
      <c r="K4313" s="120" t="s">
        <v>1594</v>
      </c>
    </row>
    <row r="4314" spans="1:11" x14ac:dyDescent="0.25">
      <c r="A4314" s="119" t="s">
        <v>1578</v>
      </c>
      <c r="B4314" s="119" t="s">
        <v>1579</v>
      </c>
      <c r="C4314" s="119" t="s">
        <v>233</v>
      </c>
      <c r="D4314" s="119" t="s">
        <v>1593</v>
      </c>
      <c r="E4314" s="119" t="s">
        <v>1409</v>
      </c>
      <c r="F4314" s="119"/>
      <c r="G4314" s="119"/>
      <c r="H4314" s="119"/>
      <c r="I4314" s="119" t="s">
        <v>194</v>
      </c>
      <c r="J4314" s="119">
        <v>2040</v>
      </c>
      <c r="K4314" s="120" t="s">
        <v>1594</v>
      </c>
    </row>
    <row r="4315" spans="1:11" x14ac:dyDescent="0.25">
      <c r="A4315" s="119" t="s">
        <v>1578</v>
      </c>
      <c r="B4315" s="119" t="s">
        <v>1579</v>
      </c>
      <c r="C4315" s="119" t="s">
        <v>233</v>
      </c>
      <c r="D4315" s="119" t="s">
        <v>1593</v>
      </c>
      <c r="E4315" s="119" t="s">
        <v>1409</v>
      </c>
      <c r="F4315" s="119"/>
      <c r="G4315" s="119"/>
      <c r="H4315" s="119"/>
      <c r="I4315" s="119" t="s">
        <v>194</v>
      </c>
      <c r="J4315" s="119">
        <v>2050</v>
      </c>
      <c r="K4315" s="120" t="s">
        <v>1594</v>
      </c>
    </row>
    <row r="4316" spans="1:11" x14ac:dyDescent="0.25">
      <c r="A4316" s="119" t="s">
        <v>1578</v>
      </c>
      <c r="B4316" s="119" t="s">
        <v>1579</v>
      </c>
      <c r="C4316" s="119" t="s">
        <v>233</v>
      </c>
      <c r="D4316" s="119" t="s">
        <v>1595</v>
      </c>
      <c r="E4316" s="119" t="s">
        <v>1596</v>
      </c>
      <c r="F4316" s="119"/>
      <c r="G4316" s="119" t="s">
        <v>392</v>
      </c>
      <c r="H4316" s="119" t="s">
        <v>1011</v>
      </c>
      <c r="I4316" s="119" t="s">
        <v>987</v>
      </c>
      <c r="J4316" s="119">
        <v>2020</v>
      </c>
      <c r="K4316" s="120">
        <v>0.01</v>
      </c>
    </row>
    <row r="4317" spans="1:11" x14ac:dyDescent="0.25">
      <c r="A4317" s="119" t="s">
        <v>1578</v>
      </c>
      <c r="B4317" s="119" t="s">
        <v>1579</v>
      </c>
      <c r="C4317" s="119" t="s">
        <v>233</v>
      </c>
      <c r="D4317" s="119" t="s">
        <v>1595</v>
      </c>
      <c r="E4317" s="119" t="s">
        <v>1596</v>
      </c>
      <c r="F4317" s="119"/>
      <c r="G4317" s="119" t="s">
        <v>392</v>
      </c>
      <c r="H4317" s="119" t="s">
        <v>1011</v>
      </c>
      <c r="I4317" s="119" t="s">
        <v>987</v>
      </c>
      <c r="J4317" s="119">
        <v>2050</v>
      </c>
      <c r="K4317" s="120">
        <v>0.01</v>
      </c>
    </row>
    <row r="4318" spans="1:11" x14ac:dyDescent="0.25">
      <c r="A4318" s="119" t="s">
        <v>1578</v>
      </c>
      <c r="B4318" s="119" t="s">
        <v>1579</v>
      </c>
      <c r="C4318" s="119" t="s">
        <v>233</v>
      </c>
      <c r="D4318" s="119" t="s">
        <v>1595</v>
      </c>
      <c r="E4318" s="119" t="s">
        <v>1596</v>
      </c>
      <c r="F4318" s="119"/>
      <c r="G4318" s="119" t="s">
        <v>392</v>
      </c>
      <c r="H4318" s="119" t="s">
        <v>1011</v>
      </c>
      <c r="I4318" s="119" t="s">
        <v>988</v>
      </c>
      <c r="J4318" s="119">
        <v>2020</v>
      </c>
      <c r="K4318" s="120">
        <v>0.04</v>
      </c>
    </row>
    <row r="4319" spans="1:11" x14ac:dyDescent="0.25">
      <c r="A4319" s="119" t="s">
        <v>1578</v>
      </c>
      <c r="B4319" s="119" t="s">
        <v>1579</v>
      </c>
      <c r="C4319" s="119" t="s">
        <v>233</v>
      </c>
      <c r="D4319" s="119" t="s">
        <v>1595</v>
      </c>
      <c r="E4319" s="119" t="s">
        <v>1596</v>
      </c>
      <c r="F4319" s="119"/>
      <c r="G4319" s="119" t="s">
        <v>392</v>
      </c>
      <c r="H4319" s="119" t="s">
        <v>1011</v>
      </c>
      <c r="I4319" s="119" t="s">
        <v>988</v>
      </c>
      <c r="J4319" s="119">
        <v>2050</v>
      </c>
      <c r="K4319" s="120">
        <v>0.04</v>
      </c>
    </row>
    <row r="4320" spans="1:11" x14ac:dyDescent="0.25">
      <c r="A4320" s="119" t="s">
        <v>1578</v>
      </c>
      <c r="B4320" s="119" t="s">
        <v>1579</v>
      </c>
      <c r="C4320" s="119" t="s">
        <v>233</v>
      </c>
      <c r="D4320" s="119" t="s">
        <v>1595</v>
      </c>
      <c r="E4320" s="119" t="s">
        <v>1596</v>
      </c>
      <c r="F4320" s="119"/>
      <c r="G4320" s="119" t="s">
        <v>392</v>
      </c>
      <c r="H4320" s="119" t="s">
        <v>1011</v>
      </c>
      <c r="I4320" s="119" t="s">
        <v>194</v>
      </c>
      <c r="J4320" s="119">
        <v>2020</v>
      </c>
      <c r="K4320" s="120">
        <v>0.02</v>
      </c>
    </row>
    <row r="4321" spans="1:11" x14ac:dyDescent="0.25">
      <c r="A4321" s="119" t="s">
        <v>1578</v>
      </c>
      <c r="B4321" s="119" t="s">
        <v>1579</v>
      </c>
      <c r="C4321" s="119" t="s">
        <v>233</v>
      </c>
      <c r="D4321" s="119" t="s">
        <v>1595</v>
      </c>
      <c r="E4321" s="119" t="s">
        <v>1596</v>
      </c>
      <c r="F4321" s="119"/>
      <c r="G4321" s="119" t="s">
        <v>392</v>
      </c>
      <c r="H4321" s="119" t="s">
        <v>1011</v>
      </c>
      <c r="I4321" s="119" t="s">
        <v>194</v>
      </c>
      <c r="J4321" s="119">
        <v>2030</v>
      </c>
      <c r="K4321" s="120">
        <v>0.02</v>
      </c>
    </row>
    <row r="4322" spans="1:11" x14ac:dyDescent="0.25">
      <c r="A4322" s="119" t="s">
        <v>1578</v>
      </c>
      <c r="B4322" s="119" t="s">
        <v>1579</v>
      </c>
      <c r="C4322" s="119" t="s">
        <v>233</v>
      </c>
      <c r="D4322" s="119" t="s">
        <v>1595</v>
      </c>
      <c r="E4322" s="119" t="s">
        <v>1596</v>
      </c>
      <c r="F4322" s="119"/>
      <c r="G4322" s="119" t="s">
        <v>392</v>
      </c>
      <c r="H4322" s="119" t="s">
        <v>1011</v>
      </c>
      <c r="I4322" s="119" t="s">
        <v>194</v>
      </c>
      <c r="J4322" s="119">
        <v>2040</v>
      </c>
      <c r="K4322" s="120">
        <v>0.02</v>
      </c>
    </row>
    <row r="4323" spans="1:11" x14ac:dyDescent="0.25">
      <c r="A4323" s="119" t="s">
        <v>1578</v>
      </c>
      <c r="B4323" s="119" t="s">
        <v>1579</v>
      </c>
      <c r="C4323" s="119" t="s">
        <v>233</v>
      </c>
      <c r="D4323" s="119" t="s">
        <v>1595</v>
      </c>
      <c r="E4323" s="119" t="s">
        <v>1596</v>
      </c>
      <c r="F4323" s="119"/>
      <c r="G4323" s="119" t="s">
        <v>392</v>
      </c>
      <c r="H4323" s="119" t="s">
        <v>1011</v>
      </c>
      <c r="I4323" s="119" t="s">
        <v>194</v>
      </c>
      <c r="J4323" s="119">
        <v>2050</v>
      </c>
      <c r="K4323" s="120">
        <v>0.02</v>
      </c>
    </row>
    <row r="4324" spans="1:11" x14ac:dyDescent="0.25">
      <c r="A4324" s="119" t="s">
        <v>1578</v>
      </c>
      <c r="B4324" s="119" t="s">
        <v>1579</v>
      </c>
      <c r="C4324" s="119" t="s">
        <v>1245</v>
      </c>
      <c r="D4324" s="119" t="s">
        <v>1597</v>
      </c>
      <c r="E4324" s="119" t="s">
        <v>1598</v>
      </c>
      <c r="F4324" s="119"/>
      <c r="G4324" s="119"/>
      <c r="H4324" s="119" t="s">
        <v>1011</v>
      </c>
      <c r="I4324" s="119" t="s">
        <v>987</v>
      </c>
      <c r="J4324" s="119">
        <v>2020</v>
      </c>
      <c r="K4324" s="120">
        <v>8.1222707423580793</v>
      </c>
    </row>
    <row r="4325" spans="1:11" x14ac:dyDescent="0.25">
      <c r="A4325" s="119" t="s">
        <v>1578</v>
      </c>
      <c r="B4325" s="119" t="s">
        <v>1579</v>
      </c>
      <c r="C4325" s="119" t="s">
        <v>1245</v>
      </c>
      <c r="D4325" s="119" t="s">
        <v>1597</v>
      </c>
      <c r="E4325" s="119" t="s">
        <v>1598</v>
      </c>
      <c r="F4325" s="119"/>
      <c r="G4325" s="119"/>
      <c r="H4325" s="119" t="s">
        <v>1011</v>
      </c>
      <c r="I4325" s="119" t="s">
        <v>987</v>
      </c>
      <c r="J4325" s="119">
        <v>2050</v>
      </c>
      <c r="K4325" s="120">
        <v>3.733624454148472</v>
      </c>
    </row>
    <row r="4326" spans="1:11" x14ac:dyDescent="0.25">
      <c r="A4326" s="119" t="s">
        <v>1578</v>
      </c>
      <c r="B4326" s="119" t="s">
        <v>1579</v>
      </c>
      <c r="C4326" s="119" t="s">
        <v>1245</v>
      </c>
      <c r="D4326" s="119" t="s">
        <v>1597</v>
      </c>
      <c r="E4326" s="119" t="s">
        <v>1598</v>
      </c>
      <c r="F4326" s="119"/>
      <c r="G4326" s="119"/>
      <c r="H4326" s="119" t="s">
        <v>1011</v>
      </c>
      <c r="I4326" s="119" t="s">
        <v>988</v>
      </c>
      <c r="J4326" s="119">
        <v>2020</v>
      </c>
      <c r="K4326" s="120">
        <v>13.689956331877729</v>
      </c>
    </row>
    <row r="4327" spans="1:11" x14ac:dyDescent="0.25">
      <c r="A4327" s="119" t="s">
        <v>1578</v>
      </c>
      <c r="B4327" s="119" t="s">
        <v>1579</v>
      </c>
      <c r="C4327" s="119" t="s">
        <v>1245</v>
      </c>
      <c r="D4327" s="119" t="s">
        <v>1597</v>
      </c>
      <c r="E4327" s="119" t="s">
        <v>1598</v>
      </c>
      <c r="F4327" s="119"/>
      <c r="G4327" s="119"/>
      <c r="H4327" s="119" t="s">
        <v>1011</v>
      </c>
      <c r="I4327" s="119" t="s">
        <v>988</v>
      </c>
      <c r="J4327" s="119">
        <v>2050</v>
      </c>
      <c r="K4327" s="120">
        <v>6.2227074235807862</v>
      </c>
    </row>
    <row r="4328" spans="1:11" x14ac:dyDescent="0.25">
      <c r="A4328" s="119" t="s">
        <v>1578</v>
      </c>
      <c r="B4328" s="119" t="s">
        <v>1579</v>
      </c>
      <c r="C4328" s="119" t="s">
        <v>1245</v>
      </c>
      <c r="D4328" s="119" t="s">
        <v>1597</v>
      </c>
      <c r="E4328" s="119" t="s">
        <v>1598</v>
      </c>
      <c r="F4328" s="119"/>
      <c r="G4328" s="119"/>
      <c r="H4328" s="119" t="s">
        <v>1011</v>
      </c>
      <c r="I4328" s="119" t="s">
        <v>194</v>
      </c>
      <c r="J4328" s="119">
        <v>2020</v>
      </c>
      <c r="K4328" s="120">
        <v>10.390538468856819</v>
      </c>
    </row>
    <row r="4329" spans="1:11" x14ac:dyDescent="0.25">
      <c r="A4329" s="119" t="s">
        <v>1578</v>
      </c>
      <c r="B4329" s="119" t="s">
        <v>1579</v>
      </c>
      <c r="C4329" s="119" t="s">
        <v>1245</v>
      </c>
      <c r="D4329" s="119" t="s">
        <v>1597</v>
      </c>
      <c r="E4329" s="119" t="s">
        <v>1598</v>
      </c>
      <c r="F4329" s="119"/>
      <c r="G4329" s="119"/>
      <c r="H4329" s="119" t="s">
        <v>1011</v>
      </c>
      <c r="I4329" s="119" t="s">
        <v>194</v>
      </c>
      <c r="J4329" s="119">
        <v>2030</v>
      </c>
      <c r="K4329" s="120">
        <v>8.4984428032018169</v>
      </c>
    </row>
    <row r="4330" spans="1:11" x14ac:dyDescent="0.25">
      <c r="A4330" s="119" t="s">
        <v>1578</v>
      </c>
      <c r="B4330" s="119" t="s">
        <v>1579</v>
      </c>
      <c r="C4330" s="119" t="s">
        <v>1245</v>
      </c>
      <c r="D4330" s="119" t="s">
        <v>1597</v>
      </c>
      <c r="E4330" s="119" t="s">
        <v>1598</v>
      </c>
      <c r="F4330" s="119"/>
      <c r="G4330" s="119"/>
      <c r="H4330" s="119" t="s">
        <v>1011</v>
      </c>
      <c r="I4330" s="119" t="s">
        <v>194</v>
      </c>
      <c r="J4330" s="119">
        <v>2040</v>
      </c>
      <c r="K4330" s="120">
        <v>6.9508938632743256</v>
      </c>
    </row>
    <row r="4331" spans="1:11" x14ac:dyDescent="0.25">
      <c r="A4331" s="119" t="s">
        <v>1578</v>
      </c>
      <c r="B4331" s="119" t="s">
        <v>1579</v>
      </c>
      <c r="C4331" s="119" t="s">
        <v>1245</v>
      </c>
      <c r="D4331" s="119" t="s">
        <v>1597</v>
      </c>
      <c r="E4331" s="119" t="s">
        <v>1598</v>
      </c>
      <c r="F4331" s="119"/>
      <c r="G4331" s="119"/>
      <c r="H4331" s="119" t="s">
        <v>1011</v>
      </c>
      <c r="I4331" s="119" t="s">
        <v>194</v>
      </c>
      <c r="J4331" s="119">
        <v>2050</v>
      </c>
      <c r="K4331" s="120">
        <v>5.3289059395534313</v>
      </c>
    </row>
    <row r="4332" spans="1:11" x14ac:dyDescent="0.25">
      <c r="A4332" s="119" t="s">
        <v>1578</v>
      </c>
      <c r="B4332" s="119" t="s">
        <v>1579</v>
      </c>
      <c r="C4332" s="119" t="s">
        <v>1245</v>
      </c>
      <c r="D4332" s="119" t="s">
        <v>1599</v>
      </c>
      <c r="E4332" s="119" t="s">
        <v>1248</v>
      </c>
      <c r="F4332" s="119"/>
      <c r="G4332" s="119"/>
      <c r="H4332" s="119"/>
      <c r="I4332" s="119" t="s">
        <v>194</v>
      </c>
      <c r="J4332" s="119">
        <v>2020</v>
      </c>
      <c r="K4332" s="120">
        <v>626</v>
      </c>
    </row>
    <row r="4333" spans="1:11" x14ac:dyDescent="0.25">
      <c r="A4333" s="119" t="s">
        <v>1578</v>
      </c>
      <c r="B4333" s="119" t="s">
        <v>1579</v>
      </c>
      <c r="C4333" s="119" t="s">
        <v>1245</v>
      </c>
      <c r="D4333" s="119" t="s">
        <v>1599</v>
      </c>
      <c r="E4333" s="119" t="s">
        <v>1248</v>
      </c>
      <c r="F4333" s="119"/>
      <c r="G4333" s="119"/>
      <c r="H4333" s="119"/>
      <c r="I4333" s="119" t="s">
        <v>194</v>
      </c>
      <c r="J4333" s="119">
        <v>2030</v>
      </c>
      <c r="K4333" s="120">
        <v>626</v>
      </c>
    </row>
    <row r="4334" spans="1:11" x14ac:dyDescent="0.25">
      <c r="A4334" s="119" t="s">
        <v>1578</v>
      </c>
      <c r="B4334" s="119" t="s">
        <v>1579</v>
      </c>
      <c r="C4334" s="119" t="s">
        <v>1245</v>
      </c>
      <c r="D4334" s="119" t="s">
        <v>1599</v>
      </c>
      <c r="E4334" s="119" t="s">
        <v>1248</v>
      </c>
      <c r="F4334" s="119"/>
      <c r="G4334" s="119"/>
      <c r="H4334" s="119"/>
      <c r="I4334" s="119" t="s">
        <v>194</v>
      </c>
      <c r="J4334" s="119">
        <v>2040</v>
      </c>
      <c r="K4334" s="120">
        <v>626</v>
      </c>
    </row>
    <row r="4335" spans="1:11" x14ac:dyDescent="0.25">
      <c r="A4335" s="119" t="s">
        <v>1578</v>
      </c>
      <c r="B4335" s="119" t="s">
        <v>1579</v>
      </c>
      <c r="C4335" s="119" t="s">
        <v>1245</v>
      </c>
      <c r="D4335" s="119" t="s">
        <v>1599</v>
      </c>
      <c r="E4335" s="119" t="s">
        <v>1248</v>
      </c>
      <c r="F4335" s="119"/>
      <c r="G4335" s="119"/>
      <c r="H4335" s="119"/>
      <c r="I4335" s="119" t="s">
        <v>194</v>
      </c>
      <c r="J4335" s="119">
        <v>2050</v>
      </c>
      <c r="K4335" s="120">
        <v>626</v>
      </c>
    </row>
    <row r="4336" spans="1:11" x14ac:dyDescent="0.25">
      <c r="A4336" s="119" t="s">
        <v>1578</v>
      </c>
      <c r="B4336" s="119" t="s">
        <v>1579</v>
      </c>
      <c r="C4336" s="119" t="s">
        <v>1245</v>
      </c>
      <c r="D4336" s="119" t="s">
        <v>1600</v>
      </c>
      <c r="E4336" s="119" t="s">
        <v>1082</v>
      </c>
      <c r="F4336" s="119"/>
      <c r="G4336" s="119"/>
      <c r="H4336" s="119"/>
      <c r="I4336" s="119" t="s">
        <v>194</v>
      </c>
      <c r="J4336" s="119">
        <v>2020</v>
      </c>
      <c r="K4336" s="120">
        <v>18.899999999999999</v>
      </c>
    </row>
    <row r="4337" spans="1:11" x14ac:dyDescent="0.25">
      <c r="A4337" s="119" t="s">
        <v>1578</v>
      </c>
      <c r="B4337" s="119" t="s">
        <v>1579</v>
      </c>
      <c r="C4337" s="119" t="s">
        <v>1245</v>
      </c>
      <c r="D4337" s="119" t="s">
        <v>1600</v>
      </c>
      <c r="E4337" s="119" t="s">
        <v>1082</v>
      </c>
      <c r="F4337" s="119"/>
      <c r="G4337" s="119"/>
      <c r="H4337" s="119"/>
      <c r="I4337" s="119" t="s">
        <v>194</v>
      </c>
      <c r="J4337" s="119">
        <v>2030</v>
      </c>
      <c r="K4337" s="120">
        <v>18.899999999999999</v>
      </c>
    </row>
    <row r="4338" spans="1:11" x14ac:dyDescent="0.25">
      <c r="A4338" s="119" t="s">
        <v>1578</v>
      </c>
      <c r="B4338" s="119" t="s">
        <v>1579</v>
      </c>
      <c r="C4338" s="119" t="s">
        <v>1245</v>
      </c>
      <c r="D4338" s="119" t="s">
        <v>1600</v>
      </c>
      <c r="E4338" s="119" t="s">
        <v>1082</v>
      </c>
      <c r="F4338" s="119"/>
      <c r="G4338" s="119"/>
      <c r="H4338" s="119"/>
      <c r="I4338" s="119" t="s">
        <v>194</v>
      </c>
      <c r="J4338" s="119">
        <v>2040</v>
      </c>
      <c r="K4338" s="120">
        <v>18.899999999999999</v>
      </c>
    </row>
    <row r="4339" spans="1:11" x14ac:dyDescent="0.25">
      <c r="A4339" s="119" t="s">
        <v>1578</v>
      </c>
      <c r="B4339" s="119" t="s">
        <v>1579</v>
      </c>
      <c r="C4339" s="119" t="s">
        <v>1245</v>
      </c>
      <c r="D4339" s="119" t="s">
        <v>1600</v>
      </c>
      <c r="E4339" s="119" t="s">
        <v>1082</v>
      </c>
      <c r="F4339" s="119"/>
      <c r="G4339" s="119"/>
      <c r="H4339" s="119"/>
      <c r="I4339" s="119" t="s">
        <v>194</v>
      </c>
      <c r="J4339" s="119">
        <v>2050</v>
      </c>
      <c r="K4339" s="120">
        <v>18.899999999999999</v>
      </c>
    </row>
    <row r="4340" spans="1:11" x14ac:dyDescent="0.25">
      <c r="A4340" s="119" t="s">
        <v>1578</v>
      </c>
      <c r="B4340" s="119" t="s">
        <v>1579</v>
      </c>
      <c r="C4340" s="119" t="s">
        <v>1245</v>
      </c>
      <c r="D4340" s="119" t="s">
        <v>1601</v>
      </c>
      <c r="E4340" s="119" t="s">
        <v>1598</v>
      </c>
      <c r="F4340" s="119"/>
      <c r="G4340" s="119" t="s">
        <v>1602</v>
      </c>
      <c r="H4340" s="119" t="s">
        <v>1011</v>
      </c>
      <c r="I4340" s="119" t="s">
        <v>987</v>
      </c>
      <c r="J4340" s="119">
        <v>2020</v>
      </c>
      <c r="K4340" s="120">
        <v>0.27074235807860259</v>
      </c>
    </row>
    <row r="4341" spans="1:11" x14ac:dyDescent="0.25">
      <c r="A4341" s="119" t="s">
        <v>1578</v>
      </c>
      <c r="B4341" s="119" t="s">
        <v>1579</v>
      </c>
      <c r="C4341" s="119" t="s">
        <v>1245</v>
      </c>
      <c r="D4341" s="119" t="s">
        <v>1601</v>
      </c>
      <c r="E4341" s="119" t="s">
        <v>1598</v>
      </c>
      <c r="F4341" s="119"/>
      <c r="G4341" s="119" t="s">
        <v>1602</v>
      </c>
      <c r="H4341" s="119" t="s">
        <v>1011</v>
      </c>
      <c r="I4341" s="119" t="s">
        <v>987</v>
      </c>
      <c r="J4341" s="119">
        <v>2050</v>
      </c>
      <c r="K4341" s="120">
        <v>0.12445414847161571</v>
      </c>
    </row>
    <row r="4342" spans="1:11" x14ac:dyDescent="0.25">
      <c r="A4342" s="119" t="s">
        <v>1578</v>
      </c>
      <c r="B4342" s="119" t="s">
        <v>1579</v>
      </c>
      <c r="C4342" s="119" t="s">
        <v>1245</v>
      </c>
      <c r="D4342" s="119" t="s">
        <v>1601</v>
      </c>
      <c r="E4342" s="119" t="s">
        <v>1598</v>
      </c>
      <c r="F4342" s="119"/>
      <c r="G4342" s="119" t="s">
        <v>1602</v>
      </c>
      <c r="H4342" s="119" t="s">
        <v>1011</v>
      </c>
      <c r="I4342" s="119" t="s">
        <v>988</v>
      </c>
      <c r="J4342" s="119">
        <v>2020</v>
      </c>
      <c r="K4342" s="120">
        <v>0.45633187772925771</v>
      </c>
    </row>
    <row r="4343" spans="1:11" x14ac:dyDescent="0.25">
      <c r="A4343" s="119" t="s">
        <v>1578</v>
      </c>
      <c r="B4343" s="119" t="s">
        <v>1579</v>
      </c>
      <c r="C4343" s="119" t="s">
        <v>1245</v>
      </c>
      <c r="D4343" s="119" t="s">
        <v>1601</v>
      </c>
      <c r="E4343" s="119" t="s">
        <v>1598</v>
      </c>
      <c r="F4343" s="119"/>
      <c r="G4343" s="119" t="s">
        <v>1602</v>
      </c>
      <c r="H4343" s="119" t="s">
        <v>1011</v>
      </c>
      <c r="I4343" s="119" t="s">
        <v>988</v>
      </c>
      <c r="J4343" s="119">
        <v>2050</v>
      </c>
      <c r="K4343" s="120">
        <v>0.20742358078602621</v>
      </c>
    </row>
    <row r="4344" spans="1:11" x14ac:dyDescent="0.25">
      <c r="A4344" s="119" t="s">
        <v>1578</v>
      </c>
      <c r="B4344" s="119" t="s">
        <v>1579</v>
      </c>
      <c r="C4344" s="119" t="s">
        <v>1245</v>
      </c>
      <c r="D4344" s="119" t="s">
        <v>1601</v>
      </c>
      <c r="E4344" s="119" t="s">
        <v>1598</v>
      </c>
      <c r="F4344" s="119"/>
      <c r="G4344" s="119" t="s">
        <v>1602</v>
      </c>
      <c r="H4344" s="119" t="s">
        <v>1011</v>
      </c>
      <c r="I4344" s="119" t="s">
        <v>194</v>
      </c>
      <c r="J4344" s="119">
        <v>2020</v>
      </c>
      <c r="K4344" s="120">
        <v>0.34635128229522749</v>
      </c>
    </row>
    <row r="4345" spans="1:11" x14ac:dyDescent="0.25">
      <c r="A4345" s="119" t="s">
        <v>1578</v>
      </c>
      <c r="B4345" s="119" t="s">
        <v>1579</v>
      </c>
      <c r="C4345" s="119" t="s">
        <v>1245</v>
      </c>
      <c r="D4345" s="119" t="s">
        <v>1601</v>
      </c>
      <c r="E4345" s="119" t="s">
        <v>1598</v>
      </c>
      <c r="F4345" s="119"/>
      <c r="G4345" s="119" t="s">
        <v>1602</v>
      </c>
      <c r="H4345" s="119" t="s">
        <v>1011</v>
      </c>
      <c r="I4345" s="119" t="s">
        <v>194</v>
      </c>
      <c r="J4345" s="119">
        <v>2030</v>
      </c>
      <c r="K4345" s="120">
        <v>0.28328142677339391</v>
      </c>
    </row>
    <row r="4346" spans="1:11" x14ac:dyDescent="0.25">
      <c r="A4346" s="119" t="s">
        <v>1578</v>
      </c>
      <c r="B4346" s="119" t="s">
        <v>1579</v>
      </c>
      <c r="C4346" s="119" t="s">
        <v>1245</v>
      </c>
      <c r="D4346" s="119" t="s">
        <v>1601</v>
      </c>
      <c r="E4346" s="119" t="s">
        <v>1598</v>
      </c>
      <c r="F4346" s="119"/>
      <c r="G4346" s="119" t="s">
        <v>1602</v>
      </c>
      <c r="H4346" s="119" t="s">
        <v>1011</v>
      </c>
      <c r="I4346" s="119" t="s">
        <v>194</v>
      </c>
      <c r="J4346" s="119">
        <v>2040</v>
      </c>
      <c r="K4346" s="120">
        <v>0.23169646210914421</v>
      </c>
    </row>
    <row r="4347" spans="1:11" x14ac:dyDescent="0.25">
      <c r="A4347" s="119" t="s">
        <v>1578</v>
      </c>
      <c r="B4347" s="119" t="s">
        <v>1579</v>
      </c>
      <c r="C4347" s="119" t="s">
        <v>1245</v>
      </c>
      <c r="D4347" s="119" t="s">
        <v>1601</v>
      </c>
      <c r="E4347" s="119" t="s">
        <v>1598</v>
      </c>
      <c r="F4347" s="119"/>
      <c r="G4347" s="119" t="s">
        <v>1602</v>
      </c>
      <c r="H4347" s="119" t="s">
        <v>1011</v>
      </c>
      <c r="I4347" s="119" t="s">
        <v>194</v>
      </c>
      <c r="J4347" s="119">
        <v>2050</v>
      </c>
      <c r="K4347" s="120">
        <v>0.1776301979851144</v>
      </c>
    </row>
    <row r="4348" spans="1:11" x14ac:dyDescent="0.25">
      <c r="A4348" s="119" t="s">
        <v>1578</v>
      </c>
      <c r="B4348" s="119" t="s">
        <v>1579</v>
      </c>
      <c r="C4348" s="119" t="s">
        <v>1245</v>
      </c>
      <c r="D4348" s="119" t="s">
        <v>1603</v>
      </c>
      <c r="E4348" s="119"/>
      <c r="F4348" s="119"/>
      <c r="G4348" s="119" t="s">
        <v>344</v>
      </c>
      <c r="H4348" s="119" t="s">
        <v>1011</v>
      </c>
      <c r="I4348" s="119" t="s">
        <v>987</v>
      </c>
      <c r="J4348" s="119">
        <v>2020</v>
      </c>
      <c r="K4348" s="120">
        <v>0.97</v>
      </c>
    </row>
    <row r="4349" spans="1:11" x14ac:dyDescent="0.25">
      <c r="A4349" s="119" t="s">
        <v>1578</v>
      </c>
      <c r="B4349" s="119" t="s">
        <v>1579</v>
      </c>
      <c r="C4349" s="119" t="s">
        <v>1245</v>
      </c>
      <c r="D4349" s="119" t="s">
        <v>1603</v>
      </c>
      <c r="E4349" s="119"/>
      <c r="F4349" s="119"/>
      <c r="G4349" s="119" t="s">
        <v>344</v>
      </c>
      <c r="H4349" s="119" t="s">
        <v>1011</v>
      </c>
      <c r="I4349" s="119" t="s">
        <v>987</v>
      </c>
      <c r="J4349" s="119">
        <v>2050</v>
      </c>
      <c r="K4349" s="120">
        <v>0.97</v>
      </c>
    </row>
    <row r="4350" spans="1:11" x14ac:dyDescent="0.25">
      <c r="A4350" s="119" t="s">
        <v>1578</v>
      </c>
      <c r="B4350" s="119" t="s">
        <v>1579</v>
      </c>
      <c r="C4350" s="119" t="s">
        <v>1245</v>
      </c>
      <c r="D4350" s="119" t="s">
        <v>1603</v>
      </c>
      <c r="E4350" s="119"/>
      <c r="F4350" s="119"/>
      <c r="G4350" s="119" t="s">
        <v>344</v>
      </c>
      <c r="H4350" s="119" t="s">
        <v>1011</v>
      </c>
      <c r="I4350" s="119" t="s">
        <v>988</v>
      </c>
      <c r="J4350" s="119">
        <v>2020</v>
      </c>
      <c r="K4350" s="120">
        <v>1</v>
      </c>
    </row>
    <row r="4351" spans="1:11" x14ac:dyDescent="0.25">
      <c r="A4351" s="119" t="s">
        <v>1578</v>
      </c>
      <c r="B4351" s="119" t="s">
        <v>1579</v>
      </c>
      <c r="C4351" s="119" t="s">
        <v>1245</v>
      </c>
      <c r="D4351" s="119" t="s">
        <v>1603</v>
      </c>
      <c r="E4351" s="119"/>
      <c r="F4351" s="119"/>
      <c r="G4351" s="119" t="s">
        <v>344</v>
      </c>
      <c r="H4351" s="119" t="s">
        <v>1011</v>
      </c>
      <c r="I4351" s="119" t="s">
        <v>988</v>
      </c>
      <c r="J4351" s="119">
        <v>2050</v>
      </c>
      <c r="K4351" s="120">
        <v>1</v>
      </c>
    </row>
    <row r="4352" spans="1:11" x14ac:dyDescent="0.25">
      <c r="A4352" s="119" t="s">
        <v>1578</v>
      </c>
      <c r="B4352" s="119" t="s">
        <v>1579</v>
      </c>
      <c r="C4352" s="119" t="s">
        <v>1245</v>
      </c>
      <c r="D4352" s="119" t="s">
        <v>1603</v>
      </c>
      <c r="E4352" s="119"/>
      <c r="F4352" s="119"/>
      <c r="G4352" s="119" t="s">
        <v>344</v>
      </c>
      <c r="H4352" s="119" t="s">
        <v>1011</v>
      </c>
      <c r="I4352" s="119" t="s">
        <v>194</v>
      </c>
      <c r="J4352" s="119">
        <v>2020</v>
      </c>
      <c r="K4352" s="120">
        <v>1.0900000000000001</v>
      </c>
    </row>
    <row r="4353" spans="1:11" x14ac:dyDescent="0.25">
      <c r="A4353" s="119" t="s">
        <v>1578</v>
      </c>
      <c r="B4353" s="119" t="s">
        <v>1579</v>
      </c>
      <c r="C4353" s="119" t="s">
        <v>1245</v>
      </c>
      <c r="D4353" s="119" t="s">
        <v>1603</v>
      </c>
      <c r="E4353" s="119"/>
      <c r="F4353" s="119"/>
      <c r="G4353" s="119" t="s">
        <v>344</v>
      </c>
      <c r="H4353" s="119" t="s">
        <v>1011</v>
      </c>
      <c r="I4353" s="119" t="s">
        <v>194</v>
      </c>
      <c r="J4353" s="119">
        <v>2030</v>
      </c>
      <c r="K4353" s="120">
        <v>1.0900000000000001</v>
      </c>
    </row>
    <row r="4354" spans="1:11" x14ac:dyDescent="0.25">
      <c r="A4354" s="119" t="s">
        <v>1578</v>
      </c>
      <c r="B4354" s="119" t="s">
        <v>1579</v>
      </c>
      <c r="C4354" s="119" t="s">
        <v>1245</v>
      </c>
      <c r="D4354" s="119" t="s">
        <v>1603</v>
      </c>
      <c r="E4354" s="119"/>
      <c r="F4354" s="119"/>
      <c r="G4354" s="119" t="s">
        <v>344</v>
      </c>
      <c r="H4354" s="119" t="s">
        <v>1011</v>
      </c>
      <c r="I4354" s="119" t="s">
        <v>194</v>
      </c>
      <c r="J4354" s="119">
        <v>2040</v>
      </c>
      <c r="K4354" s="120">
        <v>1.0900000000000001</v>
      </c>
    </row>
    <row r="4355" spans="1:11" x14ac:dyDescent="0.25">
      <c r="A4355" s="119" t="s">
        <v>1578</v>
      </c>
      <c r="B4355" s="119" t="s">
        <v>1579</v>
      </c>
      <c r="C4355" s="119" t="s">
        <v>1245</v>
      </c>
      <c r="D4355" s="119" t="s">
        <v>1603</v>
      </c>
      <c r="E4355" s="119"/>
      <c r="F4355" s="119"/>
      <c r="G4355" s="119" t="s">
        <v>344</v>
      </c>
      <c r="H4355" s="119" t="s">
        <v>1011</v>
      </c>
      <c r="I4355" s="119" t="s">
        <v>194</v>
      </c>
      <c r="J4355" s="119">
        <v>2050</v>
      </c>
      <c r="K4355" s="120">
        <v>1.0900000000000001</v>
      </c>
    </row>
    <row r="4356" spans="1:11" x14ac:dyDescent="0.25">
      <c r="A4356" s="119" t="s">
        <v>1578</v>
      </c>
      <c r="B4356" s="119" t="s">
        <v>1579</v>
      </c>
      <c r="C4356" s="119" t="s">
        <v>1245</v>
      </c>
      <c r="D4356" s="119" t="s">
        <v>1604</v>
      </c>
      <c r="E4356" s="119" t="s">
        <v>1598</v>
      </c>
      <c r="F4356" s="119"/>
      <c r="G4356" s="119"/>
      <c r="H4356" s="119"/>
      <c r="I4356" s="119" t="s">
        <v>194</v>
      </c>
      <c r="J4356" s="119">
        <v>2020</v>
      </c>
      <c r="K4356" s="120" t="s">
        <v>1594</v>
      </c>
    </row>
    <row r="4357" spans="1:11" x14ac:dyDescent="0.25">
      <c r="A4357" s="119" t="s">
        <v>1578</v>
      </c>
      <c r="B4357" s="119" t="s">
        <v>1579</v>
      </c>
      <c r="C4357" s="119" t="s">
        <v>1245</v>
      </c>
      <c r="D4357" s="119" t="s">
        <v>1604</v>
      </c>
      <c r="E4357" s="119" t="s">
        <v>1598</v>
      </c>
      <c r="F4357" s="119"/>
      <c r="G4357" s="119"/>
      <c r="H4357" s="119"/>
      <c r="I4357" s="119" t="s">
        <v>194</v>
      </c>
      <c r="J4357" s="119">
        <v>2030</v>
      </c>
      <c r="K4357" s="120" t="s">
        <v>1594</v>
      </c>
    </row>
    <row r="4358" spans="1:11" x14ac:dyDescent="0.25">
      <c r="A4358" s="119" t="s">
        <v>1578</v>
      </c>
      <c r="B4358" s="119" t="s">
        <v>1579</v>
      </c>
      <c r="C4358" s="119" t="s">
        <v>1245</v>
      </c>
      <c r="D4358" s="119" t="s">
        <v>1604</v>
      </c>
      <c r="E4358" s="119" t="s">
        <v>1598</v>
      </c>
      <c r="F4358" s="119"/>
      <c r="G4358" s="119"/>
      <c r="H4358" s="119"/>
      <c r="I4358" s="119" t="s">
        <v>194</v>
      </c>
      <c r="J4358" s="119">
        <v>2040</v>
      </c>
      <c r="K4358" s="120" t="s">
        <v>1594</v>
      </c>
    </row>
    <row r="4359" spans="1:11" x14ac:dyDescent="0.25">
      <c r="A4359" s="119" t="s">
        <v>1578</v>
      </c>
      <c r="B4359" s="119" t="s">
        <v>1579</v>
      </c>
      <c r="C4359" s="119" t="s">
        <v>1245</v>
      </c>
      <c r="D4359" s="119" t="s">
        <v>1604</v>
      </c>
      <c r="E4359" s="119" t="s">
        <v>1598</v>
      </c>
      <c r="F4359" s="119"/>
      <c r="G4359" s="119"/>
      <c r="H4359" s="119"/>
      <c r="I4359" s="119" t="s">
        <v>194</v>
      </c>
      <c r="J4359" s="119">
        <v>2050</v>
      </c>
      <c r="K4359" s="120" t="s">
        <v>1594</v>
      </c>
    </row>
    <row r="4360" spans="1:11" x14ac:dyDescent="0.25">
      <c r="A4360" s="119" t="s">
        <v>1578</v>
      </c>
      <c r="B4360" s="119" t="s">
        <v>1579</v>
      </c>
      <c r="C4360" s="119" t="s">
        <v>1245</v>
      </c>
      <c r="D4360" s="119" t="s">
        <v>1605</v>
      </c>
      <c r="E4360" s="119" t="s">
        <v>1606</v>
      </c>
      <c r="F4360" s="119"/>
      <c r="G4360" s="119"/>
      <c r="H4360" s="119" t="s">
        <v>1011</v>
      </c>
      <c r="I4360" s="119" t="s">
        <v>987</v>
      </c>
      <c r="J4360" s="119">
        <v>2020</v>
      </c>
      <c r="K4360" s="120">
        <v>0.05</v>
      </c>
    </row>
    <row r="4361" spans="1:11" x14ac:dyDescent="0.25">
      <c r="A4361" s="119" t="s">
        <v>1578</v>
      </c>
      <c r="B4361" s="119" t="s">
        <v>1579</v>
      </c>
      <c r="C4361" s="119" t="s">
        <v>1245</v>
      </c>
      <c r="D4361" s="119" t="s">
        <v>1605</v>
      </c>
      <c r="E4361" s="119" t="s">
        <v>1606</v>
      </c>
      <c r="F4361" s="119"/>
      <c r="G4361" s="119"/>
      <c r="H4361" s="119" t="s">
        <v>1011</v>
      </c>
      <c r="I4361" s="119" t="s">
        <v>987</v>
      </c>
      <c r="J4361" s="119">
        <v>2050</v>
      </c>
      <c r="K4361" s="120">
        <v>0.05</v>
      </c>
    </row>
    <row r="4362" spans="1:11" x14ac:dyDescent="0.25">
      <c r="A4362" s="119" t="s">
        <v>1578</v>
      </c>
      <c r="B4362" s="119" t="s">
        <v>1579</v>
      </c>
      <c r="C4362" s="119" t="s">
        <v>1245</v>
      </c>
      <c r="D4362" s="119" t="s">
        <v>1605</v>
      </c>
      <c r="E4362" s="119" t="s">
        <v>1606</v>
      </c>
      <c r="F4362" s="119"/>
      <c r="G4362" s="119"/>
      <c r="H4362" s="119" t="s">
        <v>1011</v>
      </c>
      <c r="I4362" s="119" t="s">
        <v>988</v>
      </c>
      <c r="J4362" s="119">
        <v>2020</v>
      </c>
      <c r="K4362" s="120">
        <v>0.2</v>
      </c>
    </row>
    <row r="4363" spans="1:11" x14ac:dyDescent="0.25">
      <c r="A4363" s="119" t="s">
        <v>1578</v>
      </c>
      <c r="B4363" s="119" t="s">
        <v>1579</v>
      </c>
      <c r="C4363" s="119" t="s">
        <v>1245</v>
      </c>
      <c r="D4363" s="119" t="s">
        <v>1605</v>
      </c>
      <c r="E4363" s="119" t="s">
        <v>1606</v>
      </c>
      <c r="F4363" s="119"/>
      <c r="G4363" s="119"/>
      <c r="H4363" s="119" t="s">
        <v>1011</v>
      </c>
      <c r="I4363" s="119" t="s">
        <v>988</v>
      </c>
      <c r="J4363" s="119">
        <v>2050</v>
      </c>
      <c r="K4363" s="120">
        <v>0.2</v>
      </c>
    </row>
    <row r="4364" spans="1:11" x14ac:dyDescent="0.25">
      <c r="A4364" s="119" t="s">
        <v>1578</v>
      </c>
      <c r="B4364" s="119" t="s">
        <v>1579</v>
      </c>
      <c r="C4364" s="119" t="s">
        <v>1245</v>
      </c>
      <c r="D4364" s="119" t="s">
        <v>1605</v>
      </c>
      <c r="E4364" s="119" t="s">
        <v>1606</v>
      </c>
      <c r="F4364" s="119"/>
      <c r="G4364" s="119"/>
      <c r="H4364" s="119" t="s">
        <v>1011</v>
      </c>
      <c r="I4364" s="119" t="s">
        <v>194</v>
      </c>
      <c r="J4364" s="119">
        <v>2020</v>
      </c>
      <c r="K4364" s="120">
        <v>0.1</v>
      </c>
    </row>
    <row r="4365" spans="1:11" x14ac:dyDescent="0.25">
      <c r="A4365" s="119" t="s">
        <v>1578</v>
      </c>
      <c r="B4365" s="119" t="s">
        <v>1579</v>
      </c>
      <c r="C4365" s="119" t="s">
        <v>1245</v>
      </c>
      <c r="D4365" s="119" t="s">
        <v>1605</v>
      </c>
      <c r="E4365" s="119" t="s">
        <v>1606</v>
      </c>
      <c r="F4365" s="119"/>
      <c r="G4365" s="119"/>
      <c r="H4365" s="119" t="s">
        <v>1011</v>
      </c>
      <c r="I4365" s="119" t="s">
        <v>194</v>
      </c>
      <c r="J4365" s="119">
        <v>2030</v>
      </c>
      <c r="K4365" s="120">
        <v>0.1</v>
      </c>
    </row>
    <row r="4366" spans="1:11" x14ac:dyDescent="0.25">
      <c r="A4366" s="119" t="s">
        <v>1578</v>
      </c>
      <c r="B4366" s="119" t="s">
        <v>1579</v>
      </c>
      <c r="C4366" s="119" t="s">
        <v>1245</v>
      </c>
      <c r="D4366" s="119" t="s">
        <v>1605</v>
      </c>
      <c r="E4366" s="119" t="s">
        <v>1606</v>
      </c>
      <c r="F4366" s="119"/>
      <c r="G4366" s="119"/>
      <c r="H4366" s="119" t="s">
        <v>1011</v>
      </c>
      <c r="I4366" s="119" t="s">
        <v>194</v>
      </c>
      <c r="J4366" s="119">
        <v>2040</v>
      </c>
      <c r="K4366" s="120">
        <v>0.1</v>
      </c>
    </row>
    <row r="4367" spans="1:11" x14ac:dyDescent="0.25">
      <c r="A4367" s="119" t="s">
        <v>1578</v>
      </c>
      <c r="B4367" s="119" t="s">
        <v>1579</v>
      </c>
      <c r="C4367" s="119" t="s">
        <v>1245</v>
      </c>
      <c r="D4367" s="119" t="s">
        <v>1605</v>
      </c>
      <c r="E4367" s="119" t="s">
        <v>1606</v>
      </c>
      <c r="F4367" s="119"/>
      <c r="G4367" s="119"/>
      <c r="H4367" s="119" t="s">
        <v>1011</v>
      </c>
      <c r="I4367" s="119" t="s">
        <v>194</v>
      </c>
      <c r="J4367" s="119">
        <v>2050</v>
      </c>
      <c r="K4367" s="120">
        <v>0.1</v>
      </c>
    </row>
    <row r="4368" spans="1:11" x14ac:dyDescent="0.25">
      <c r="A4368" s="119" t="s">
        <v>1607</v>
      </c>
      <c r="B4368" s="119" t="s">
        <v>1608</v>
      </c>
      <c r="C4368" s="119" t="s">
        <v>195</v>
      </c>
      <c r="D4368" s="119" t="s">
        <v>1609</v>
      </c>
      <c r="E4368" s="119" t="s">
        <v>1222</v>
      </c>
      <c r="F4368" s="119"/>
      <c r="G4368" s="119" t="s">
        <v>1610</v>
      </c>
      <c r="H4368" s="119" t="s">
        <v>998</v>
      </c>
      <c r="I4368" s="119" t="s">
        <v>987</v>
      </c>
      <c r="J4368" s="119">
        <v>2020</v>
      </c>
      <c r="K4368" s="120">
        <v>25</v>
      </c>
    </row>
    <row r="4369" spans="1:11" x14ac:dyDescent="0.25">
      <c r="A4369" s="119" t="s">
        <v>1607</v>
      </c>
      <c r="B4369" s="119" t="s">
        <v>1608</v>
      </c>
      <c r="C4369" s="119" t="s">
        <v>195</v>
      </c>
      <c r="D4369" s="119" t="s">
        <v>1609</v>
      </c>
      <c r="E4369" s="119" t="s">
        <v>1222</v>
      </c>
      <c r="F4369" s="119"/>
      <c r="G4369" s="119" t="s">
        <v>1610</v>
      </c>
      <c r="H4369" s="119" t="s">
        <v>998</v>
      </c>
      <c r="I4369" s="119" t="s">
        <v>987</v>
      </c>
      <c r="J4369" s="119">
        <v>2050</v>
      </c>
      <c r="K4369" s="120">
        <v>27</v>
      </c>
    </row>
    <row r="4370" spans="1:11" x14ac:dyDescent="0.25">
      <c r="A4370" s="119" t="s">
        <v>1607</v>
      </c>
      <c r="B4370" s="119" t="s">
        <v>1608</v>
      </c>
      <c r="C4370" s="119" t="s">
        <v>195</v>
      </c>
      <c r="D4370" s="119" t="s">
        <v>1609</v>
      </c>
      <c r="E4370" s="119" t="s">
        <v>1222</v>
      </c>
      <c r="F4370" s="119"/>
      <c r="G4370" s="119" t="s">
        <v>1610</v>
      </c>
      <c r="H4370" s="119" t="s">
        <v>998</v>
      </c>
      <c r="I4370" s="119" t="s">
        <v>988</v>
      </c>
      <c r="J4370" s="119">
        <v>2020</v>
      </c>
      <c r="K4370" s="120">
        <v>31</v>
      </c>
    </row>
    <row r="4371" spans="1:11" x14ac:dyDescent="0.25">
      <c r="A4371" s="119" t="s">
        <v>1607</v>
      </c>
      <c r="B4371" s="119" t="s">
        <v>1608</v>
      </c>
      <c r="C4371" s="119" t="s">
        <v>195</v>
      </c>
      <c r="D4371" s="119" t="s">
        <v>1609</v>
      </c>
      <c r="E4371" s="119" t="s">
        <v>1222</v>
      </c>
      <c r="F4371" s="119"/>
      <c r="G4371" s="119" t="s">
        <v>1610</v>
      </c>
      <c r="H4371" s="119" t="s">
        <v>998</v>
      </c>
      <c r="I4371" s="119" t="s">
        <v>988</v>
      </c>
      <c r="J4371" s="119">
        <v>2050</v>
      </c>
      <c r="K4371" s="120">
        <v>33</v>
      </c>
    </row>
    <row r="4372" spans="1:11" x14ac:dyDescent="0.25">
      <c r="A4372" s="119" t="s">
        <v>1607</v>
      </c>
      <c r="B4372" s="119" t="s">
        <v>1608</v>
      </c>
      <c r="C4372" s="119" t="s">
        <v>195</v>
      </c>
      <c r="D4372" s="119" t="s">
        <v>1609</v>
      </c>
      <c r="E4372" s="119" t="s">
        <v>1222</v>
      </c>
      <c r="F4372" s="119"/>
      <c r="G4372" s="119" t="s">
        <v>1610</v>
      </c>
      <c r="H4372" s="119" t="s">
        <v>998</v>
      </c>
      <c r="I4372" s="119" t="s">
        <v>194</v>
      </c>
      <c r="J4372" s="119">
        <v>2030</v>
      </c>
      <c r="K4372" s="120">
        <v>28</v>
      </c>
    </row>
    <row r="4373" spans="1:11" x14ac:dyDescent="0.25">
      <c r="A4373" s="119" t="s">
        <v>1607</v>
      </c>
      <c r="B4373" s="119" t="s">
        <v>1608</v>
      </c>
      <c r="C4373" s="119" t="s">
        <v>195</v>
      </c>
      <c r="D4373" s="119" t="s">
        <v>1609</v>
      </c>
      <c r="E4373" s="119" t="s">
        <v>1222</v>
      </c>
      <c r="F4373" s="119"/>
      <c r="G4373" s="119" t="s">
        <v>1610</v>
      </c>
      <c r="H4373" s="119" t="s">
        <v>998</v>
      </c>
      <c r="I4373" s="119" t="s">
        <v>194</v>
      </c>
      <c r="J4373" s="119">
        <v>2040</v>
      </c>
      <c r="K4373" s="120">
        <v>29</v>
      </c>
    </row>
    <row r="4374" spans="1:11" x14ac:dyDescent="0.25">
      <c r="A4374" s="119" t="s">
        <v>1607</v>
      </c>
      <c r="B4374" s="119" t="s">
        <v>1608</v>
      </c>
      <c r="C4374" s="119" t="s">
        <v>195</v>
      </c>
      <c r="D4374" s="119" t="s">
        <v>1609</v>
      </c>
      <c r="E4374" s="119" t="s">
        <v>1222</v>
      </c>
      <c r="F4374" s="119"/>
      <c r="G4374" s="119" t="s">
        <v>1610</v>
      </c>
      <c r="H4374" s="119" t="s">
        <v>998</v>
      </c>
      <c r="I4374" s="119" t="s">
        <v>194</v>
      </c>
      <c r="J4374" s="119">
        <v>2050</v>
      </c>
      <c r="K4374" s="120">
        <v>30</v>
      </c>
    </row>
    <row r="4375" spans="1:11" x14ac:dyDescent="0.25">
      <c r="A4375" s="119" t="s">
        <v>1607</v>
      </c>
      <c r="B4375" s="119" t="s">
        <v>1608</v>
      </c>
      <c r="C4375" s="119" t="s">
        <v>195</v>
      </c>
      <c r="D4375" s="119" t="s">
        <v>200</v>
      </c>
      <c r="E4375" s="119" t="s">
        <v>202</v>
      </c>
      <c r="F4375" s="119"/>
      <c r="G4375" s="119" t="s">
        <v>1611</v>
      </c>
      <c r="H4375" s="119"/>
      <c r="I4375" s="119" t="s">
        <v>987</v>
      </c>
      <c r="J4375" s="119">
        <v>2020</v>
      </c>
      <c r="K4375" s="120">
        <v>1.5</v>
      </c>
    </row>
    <row r="4376" spans="1:11" x14ac:dyDescent="0.25">
      <c r="A4376" s="119" t="s">
        <v>1607</v>
      </c>
      <c r="B4376" s="119" t="s">
        <v>1608</v>
      </c>
      <c r="C4376" s="119" t="s">
        <v>195</v>
      </c>
      <c r="D4376" s="119" t="s">
        <v>200</v>
      </c>
      <c r="E4376" s="119" t="s">
        <v>202</v>
      </c>
      <c r="F4376" s="119"/>
      <c r="G4376" s="119" t="s">
        <v>1611</v>
      </c>
      <c r="H4376" s="119"/>
      <c r="I4376" s="119" t="s">
        <v>987</v>
      </c>
      <c r="J4376" s="119">
        <v>2050</v>
      </c>
      <c r="K4376" s="120">
        <v>1.5</v>
      </c>
    </row>
    <row r="4377" spans="1:11" x14ac:dyDescent="0.25">
      <c r="A4377" s="119" t="s">
        <v>1607</v>
      </c>
      <c r="B4377" s="119" t="s">
        <v>1608</v>
      </c>
      <c r="C4377" s="119" t="s">
        <v>195</v>
      </c>
      <c r="D4377" s="119" t="s">
        <v>200</v>
      </c>
      <c r="E4377" s="119" t="s">
        <v>202</v>
      </c>
      <c r="F4377" s="119"/>
      <c r="G4377" s="119" t="s">
        <v>1611</v>
      </c>
      <c r="H4377" s="119"/>
      <c r="I4377" s="119" t="s">
        <v>988</v>
      </c>
      <c r="J4377" s="119">
        <v>2020</v>
      </c>
      <c r="K4377" s="120">
        <v>2.5</v>
      </c>
    </row>
    <row r="4378" spans="1:11" x14ac:dyDescent="0.25">
      <c r="A4378" s="119" t="s">
        <v>1607</v>
      </c>
      <c r="B4378" s="119" t="s">
        <v>1608</v>
      </c>
      <c r="C4378" s="119" t="s">
        <v>195</v>
      </c>
      <c r="D4378" s="119" t="s">
        <v>200</v>
      </c>
      <c r="E4378" s="119" t="s">
        <v>202</v>
      </c>
      <c r="F4378" s="119"/>
      <c r="G4378" s="119" t="s">
        <v>1611</v>
      </c>
      <c r="H4378" s="119"/>
      <c r="I4378" s="119" t="s">
        <v>988</v>
      </c>
      <c r="J4378" s="119">
        <v>2050</v>
      </c>
      <c r="K4378" s="120">
        <v>2.5</v>
      </c>
    </row>
    <row r="4379" spans="1:11" x14ac:dyDescent="0.25">
      <c r="A4379" s="119" t="s">
        <v>1607</v>
      </c>
      <c r="B4379" s="119" t="s">
        <v>1608</v>
      </c>
      <c r="C4379" s="119" t="s">
        <v>195</v>
      </c>
      <c r="D4379" s="119" t="s">
        <v>200</v>
      </c>
      <c r="E4379" s="119" t="s">
        <v>202</v>
      </c>
      <c r="F4379" s="119"/>
      <c r="G4379" s="119" t="s">
        <v>1611</v>
      </c>
      <c r="H4379" s="119"/>
      <c r="I4379" s="119" t="s">
        <v>194</v>
      </c>
      <c r="J4379" s="119">
        <v>2030</v>
      </c>
      <c r="K4379" s="120">
        <v>2</v>
      </c>
    </row>
    <row r="4380" spans="1:11" x14ac:dyDescent="0.25">
      <c r="A4380" s="119" t="s">
        <v>1607</v>
      </c>
      <c r="B4380" s="119" t="s">
        <v>1608</v>
      </c>
      <c r="C4380" s="119" t="s">
        <v>195</v>
      </c>
      <c r="D4380" s="119" t="s">
        <v>200</v>
      </c>
      <c r="E4380" s="119" t="s">
        <v>202</v>
      </c>
      <c r="F4380" s="119"/>
      <c r="G4380" s="119" t="s">
        <v>1611</v>
      </c>
      <c r="H4380" s="119"/>
      <c r="I4380" s="119" t="s">
        <v>194</v>
      </c>
      <c r="J4380" s="119">
        <v>2040</v>
      </c>
      <c r="K4380" s="120">
        <v>2</v>
      </c>
    </row>
    <row r="4381" spans="1:11" x14ac:dyDescent="0.25">
      <c r="A4381" s="119" t="s">
        <v>1607</v>
      </c>
      <c r="B4381" s="119" t="s">
        <v>1608</v>
      </c>
      <c r="C4381" s="119" t="s">
        <v>195</v>
      </c>
      <c r="D4381" s="119" t="s">
        <v>200</v>
      </c>
      <c r="E4381" s="119" t="s">
        <v>202</v>
      </c>
      <c r="F4381" s="119"/>
      <c r="G4381" s="119" t="s">
        <v>1611</v>
      </c>
      <c r="H4381" s="119"/>
      <c r="I4381" s="119" t="s">
        <v>194</v>
      </c>
      <c r="J4381" s="119">
        <v>2050</v>
      </c>
      <c r="K4381" s="120">
        <v>2</v>
      </c>
    </row>
    <row r="4382" spans="1:11" x14ac:dyDescent="0.25">
      <c r="A4382" s="119" t="s">
        <v>1607</v>
      </c>
      <c r="B4382" s="119" t="s">
        <v>1608</v>
      </c>
      <c r="C4382" s="119" t="s">
        <v>195</v>
      </c>
      <c r="D4382" s="119" t="s">
        <v>1612</v>
      </c>
      <c r="E4382" s="119" t="s">
        <v>1222</v>
      </c>
      <c r="F4382" s="119"/>
      <c r="G4382" s="119" t="s">
        <v>1613</v>
      </c>
      <c r="H4382" s="119" t="s">
        <v>998</v>
      </c>
      <c r="I4382" s="119" t="s">
        <v>987</v>
      </c>
      <c r="J4382" s="119">
        <v>2020</v>
      </c>
      <c r="K4382" s="120">
        <v>20</v>
      </c>
    </row>
    <row r="4383" spans="1:11" x14ac:dyDescent="0.25">
      <c r="A4383" s="119" t="s">
        <v>1607</v>
      </c>
      <c r="B4383" s="119" t="s">
        <v>1608</v>
      </c>
      <c r="C4383" s="119" t="s">
        <v>195</v>
      </c>
      <c r="D4383" s="119" t="s">
        <v>1612</v>
      </c>
      <c r="E4383" s="119" t="s">
        <v>1222</v>
      </c>
      <c r="F4383" s="119"/>
      <c r="G4383" s="119" t="s">
        <v>1613</v>
      </c>
      <c r="H4383" s="119" t="s">
        <v>998</v>
      </c>
      <c r="I4383" s="119" t="s">
        <v>987</v>
      </c>
      <c r="J4383" s="119">
        <v>2050</v>
      </c>
      <c r="K4383" s="120">
        <v>16</v>
      </c>
    </row>
    <row r="4384" spans="1:11" x14ac:dyDescent="0.25">
      <c r="A4384" s="119" t="s">
        <v>1607</v>
      </c>
      <c r="B4384" s="119" t="s">
        <v>1608</v>
      </c>
      <c r="C4384" s="119" t="s">
        <v>195</v>
      </c>
      <c r="D4384" s="119" t="s">
        <v>1612</v>
      </c>
      <c r="E4384" s="119" t="s">
        <v>1222</v>
      </c>
      <c r="F4384" s="119"/>
      <c r="G4384" s="119" t="s">
        <v>1613</v>
      </c>
      <c r="H4384" s="119" t="s">
        <v>998</v>
      </c>
      <c r="I4384" s="119" t="s">
        <v>988</v>
      </c>
      <c r="J4384" s="119">
        <v>2020</v>
      </c>
      <c r="K4384" s="120">
        <v>24</v>
      </c>
    </row>
    <row r="4385" spans="1:11" x14ac:dyDescent="0.25">
      <c r="A4385" s="119" t="s">
        <v>1607</v>
      </c>
      <c r="B4385" s="119" t="s">
        <v>1608</v>
      </c>
      <c r="C4385" s="119" t="s">
        <v>195</v>
      </c>
      <c r="D4385" s="119" t="s">
        <v>1612</v>
      </c>
      <c r="E4385" s="119" t="s">
        <v>1222</v>
      </c>
      <c r="F4385" s="119"/>
      <c r="G4385" s="119" t="s">
        <v>1613</v>
      </c>
      <c r="H4385" s="119" t="s">
        <v>998</v>
      </c>
      <c r="I4385" s="119" t="s">
        <v>988</v>
      </c>
      <c r="J4385" s="119">
        <v>2050</v>
      </c>
      <c r="K4385" s="120">
        <v>22</v>
      </c>
    </row>
    <row r="4386" spans="1:11" x14ac:dyDescent="0.25">
      <c r="A4386" s="119" t="s">
        <v>1607</v>
      </c>
      <c r="B4386" s="119" t="s">
        <v>1608</v>
      </c>
      <c r="C4386" s="119" t="s">
        <v>195</v>
      </c>
      <c r="D4386" s="119" t="s">
        <v>1612</v>
      </c>
      <c r="E4386" s="119" t="s">
        <v>1222</v>
      </c>
      <c r="F4386" s="119"/>
      <c r="G4386" s="119" t="s">
        <v>1613</v>
      </c>
      <c r="H4386" s="119" t="s">
        <v>998</v>
      </c>
      <c r="I4386" s="119" t="s">
        <v>194</v>
      </c>
      <c r="J4386" s="119">
        <v>2030</v>
      </c>
      <c r="K4386" s="120">
        <v>22</v>
      </c>
    </row>
    <row r="4387" spans="1:11" x14ac:dyDescent="0.25">
      <c r="A4387" s="119" t="s">
        <v>1607</v>
      </c>
      <c r="B4387" s="119" t="s">
        <v>1608</v>
      </c>
      <c r="C4387" s="119" t="s">
        <v>195</v>
      </c>
      <c r="D4387" s="119" t="s">
        <v>1612</v>
      </c>
      <c r="E4387" s="119" t="s">
        <v>1222</v>
      </c>
      <c r="F4387" s="119"/>
      <c r="G4387" s="119" t="s">
        <v>1613</v>
      </c>
      <c r="H4387" s="119" t="s">
        <v>998</v>
      </c>
      <c r="I4387" s="119" t="s">
        <v>194</v>
      </c>
      <c r="J4387" s="119">
        <v>2040</v>
      </c>
      <c r="K4387" s="120">
        <v>20</v>
      </c>
    </row>
    <row r="4388" spans="1:11" x14ac:dyDescent="0.25">
      <c r="A4388" s="119" t="s">
        <v>1607</v>
      </c>
      <c r="B4388" s="119" t="s">
        <v>1608</v>
      </c>
      <c r="C4388" s="119" t="s">
        <v>195</v>
      </c>
      <c r="D4388" s="119" t="s">
        <v>1612</v>
      </c>
      <c r="E4388" s="119" t="s">
        <v>1222</v>
      </c>
      <c r="F4388" s="119"/>
      <c r="G4388" s="119" t="s">
        <v>1613</v>
      </c>
      <c r="H4388" s="119" t="s">
        <v>998</v>
      </c>
      <c r="I4388" s="119" t="s">
        <v>194</v>
      </c>
      <c r="J4388" s="119">
        <v>2050</v>
      </c>
      <c r="K4388" s="120">
        <v>18</v>
      </c>
    </row>
    <row r="4389" spans="1:11" x14ac:dyDescent="0.25">
      <c r="A4389" s="119" t="s">
        <v>1607</v>
      </c>
      <c r="B4389" s="119" t="s">
        <v>1608</v>
      </c>
      <c r="C4389" s="119" t="s">
        <v>195</v>
      </c>
      <c r="D4389" s="119" t="s">
        <v>1086</v>
      </c>
      <c r="E4389" s="119" t="s">
        <v>1074</v>
      </c>
      <c r="F4389" s="119"/>
      <c r="G4389" s="119" t="s">
        <v>199</v>
      </c>
      <c r="H4389" s="119"/>
      <c r="I4389" s="119" t="s">
        <v>987</v>
      </c>
      <c r="J4389" s="119">
        <v>2020</v>
      </c>
      <c r="K4389" s="120">
        <v>10</v>
      </c>
    </row>
    <row r="4390" spans="1:11" x14ac:dyDescent="0.25">
      <c r="A4390" s="119" t="s">
        <v>1607</v>
      </c>
      <c r="B4390" s="119" t="s">
        <v>1608</v>
      </c>
      <c r="C4390" s="119" t="s">
        <v>195</v>
      </c>
      <c r="D4390" s="119" t="s">
        <v>1086</v>
      </c>
      <c r="E4390" s="119" t="s">
        <v>1074</v>
      </c>
      <c r="F4390" s="119"/>
      <c r="G4390" s="119" t="s">
        <v>199</v>
      </c>
      <c r="H4390" s="119"/>
      <c r="I4390" s="119" t="s">
        <v>987</v>
      </c>
      <c r="J4390" s="119">
        <v>2050</v>
      </c>
      <c r="K4390" s="120">
        <v>0</v>
      </c>
    </row>
    <row r="4391" spans="1:11" x14ac:dyDescent="0.25">
      <c r="A4391" s="119" t="s">
        <v>1607</v>
      </c>
      <c r="B4391" s="119" t="s">
        <v>1608</v>
      </c>
      <c r="C4391" s="119" t="s">
        <v>195</v>
      </c>
      <c r="D4391" s="119" t="s">
        <v>1086</v>
      </c>
      <c r="E4391" s="119" t="s">
        <v>1074</v>
      </c>
      <c r="F4391" s="119"/>
      <c r="G4391" s="119" t="s">
        <v>199</v>
      </c>
      <c r="H4391" s="119"/>
      <c r="I4391" s="119" t="s">
        <v>988</v>
      </c>
      <c r="J4391" s="119">
        <v>2020</v>
      </c>
      <c r="K4391" s="120">
        <v>30</v>
      </c>
    </row>
    <row r="4392" spans="1:11" x14ac:dyDescent="0.25">
      <c r="A4392" s="119" t="s">
        <v>1607</v>
      </c>
      <c r="B4392" s="119" t="s">
        <v>1608</v>
      </c>
      <c r="C4392" s="119" t="s">
        <v>195</v>
      </c>
      <c r="D4392" s="119" t="s">
        <v>1086</v>
      </c>
      <c r="E4392" s="119" t="s">
        <v>1074</v>
      </c>
      <c r="F4392" s="119"/>
      <c r="G4392" s="119" t="s">
        <v>199</v>
      </c>
      <c r="H4392" s="119"/>
      <c r="I4392" s="119" t="s">
        <v>988</v>
      </c>
      <c r="J4392" s="119">
        <v>2050</v>
      </c>
      <c r="K4392" s="120">
        <v>2</v>
      </c>
    </row>
    <row r="4393" spans="1:11" x14ac:dyDescent="0.25">
      <c r="A4393" s="119" t="s">
        <v>1607</v>
      </c>
      <c r="B4393" s="119" t="s">
        <v>1608</v>
      </c>
      <c r="C4393" s="119" t="s">
        <v>195</v>
      </c>
      <c r="D4393" s="119" t="s">
        <v>1086</v>
      </c>
      <c r="E4393" s="119" t="s">
        <v>1074</v>
      </c>
      <c r="F4393" s="119"/>
      <c r="G4393" s="119" t="s">
        <v>199</v>
      </c>
      <c r="H4393" s="119"/>
      <c r="I4393" s="119" t="s">
        <v>194</v>
      </c>
      <c r="J4393" s="119">
        <v>2030</v>
      </c>
      <c r="K4393" s="120">
        <v>20</v>
      </c>
    </row>
    <row r="4394" spans="1:11" x14ac:dyDescent="0.25">
      <c r="A4394" s="119" t="s">
        <v>1607</v>
      </c>
      <c r="B4394" s="119" t="s">
        <v>1608</v>
      </c>
      <c r="C4394" s="119" t="s">
        <v>195</v>
      </c>
      <c r="D4394" s="119" t="s">
        <v>1086</v>
      </c>
      <c r="E4394" s="119" t="s">
        <v>1074</v>
      </c>
      <c r="F4394" s="119"/>
      <c r="G4394" s="119" t="s">
        <v>199</v>
      </c>
      <c r="H4394" s="119"/>
      <c r="I4394" s="119" t="s">
        <v>194</v>
      </c>
      <c r="J4394" s="119">
        <v>2040</v>
      </c>
      <c r="K4394" s="120">
        <v>10</v>
      </c>
    </row>
    <row r="4395" spans="1:11" x14ac:dyDescent="0.25">
      <c r="A4395" s="119" t="s">
        <v>1607</v>
      </c>
      <c r="B4395" s="119" t="s">
        <v>1608</v>
      </c>
      <c r="C4395" s="119" t="s">
        <v>195</v>
      </c>
      <c r="D4395" s="119" t="s">
        <v>1086</v>
      </c>
      <c r="E4395" s="119" t="s">
        <v>1074</v>
      </c>
      <c r="F4395" s="119"/>
      <c r="G4395" s="119" t="s">
        <v>199</v>
      </c>
      <c r="H4395" s="119"/>
      <c r="I4395" s="119" t="s">
        <v>194</v>
      </c>
      <c r="J4395" s="119">
        <v>2050</v>
      </c>
      <c r="K4395" s="120">
        <v>1</v>
      </c>
    </row>
    <row r="4396" spans="1:11" x14ac:dyDescent="0.25">
      <c r="A4396" s="119" t="s">
        <v>1607</v>
      </c>
      <c r="B4396" s="119" t="s">
        <v>1608</v>
      </c>
      <c r="C4396" s="119" t="s">
        <v>195</v>
      </c>
      <c r="D4396" s="119" t="s">
        <v>1614</v>
      </c>
      <c r="E4396" s="119" t="s">
        <v>1222</v>
      </c>
      <c r="F4396" s="119"/>
      <c r="G4396" s="119" t="s">
        <v>1613</v>
      </c>
      <c r="H4396" s="119" t="s">
        <v>998</v>
      </c>
      <c r="I4396" s="119" t="s">
        <v>987</v>
      </c>
      <c r="J4396" s="119">
        <v>2020</v>
      </c>
      <c r="K4396" s="120">
        <v>5</v>
      </c>
    </row>
    <row r="4397" spans="1:11" x14ac:dyDescent="0.25">
      <c r="A4397" s="119" t="s">
        <v>1607</v>
      </c>
      <c r="B4397" s="119" t="s">
        <v>1608</v>
      </c>
      <c r="C4397" s="119" t="s">
        <v>195</v>
      </c>
      <c r="D4397" s="119" t="s">
        <v>1614</v>
      </c>
      <c r="E4397" s="119" t="s">
        <v>1222</v>
      </c>
      <c r="F4397" s="119"/>
      <c r="G4397" s="119" t="s">
        <v>1613</v>
      </c>
      <c r="H4397" s="119" t="s">
        <v>998</v>
      </c>
      <c r="I4397" s="119" t="s">
        <v>987</v>
      </c>
      <c r="J4397" s="119">
        <v>2050</v>
      </c>
      <c r="K4397" s="120">
        <v>3</v>
      </c>
    </row>
    <row r="4398" spans="1:11" x14ac:dyDescent="0.25">
      <c r="A4398" s="119" t="s">
        <v>1607</v>
      </c>
      <c r="B4398" s="119" t="s">
        <v>1608</v>
      </c>
      <c r="C4398" s="119" t="s">
        <v>195</v>
      </c>
      <c r="D4398" s="119" t="s">
        <v>1614</v>
      </c>
      <c r="E4398" s="119" t="s">
        <v>1222</v>
      </c>
      <c r="F4398" s="119"/>
      <c r="G4398" s="119" t="s">
        <v>1613</v>
      </c>
      <c r="H4398" s="119" t="s">
        <v>998</v>
      </c>
      <c r="I4398" s="119" t="s">
        <v>988</v>
      </c>
      <c r="J4398" s="119">
        <v>2020</v>
      </c>
      <c r="K4398" s="120">
        <v>9</v>
      </c>
    </row>
    <row r="4399" spans="1:11" x14ac:dyDescent="0.25">
      <c r="A4399" s="119" t="s">
        <v>1607</v>
      </c>
      <c r="B4399" s="119" t="s">
        <v>1608</v>
      </c>
      <c r="C4399" s="119" t="s">
        <v>195</v>
      </c>
      <c r="D4399" s="119" t="s">
        <v>1614</v>
      </c>
      <c r="E4399" s="119" t="s">
        <v>1222</v>
      </c>
      <c r="F4399" s="119"/>
      <c r="G4399" s="119" t="s">
        <v>1613</v>
      </c>
      <c r="H4399" s="119" t="s">
        <v>998</v>
      </c>
      <c r="I4399" s="119" t="s">
        <v>988</v>
      </c>
      <c r="J4399" s="119">
        <v>2050</v>
      </c>
      <c r="K4399" s="120">
        <v>9</v>
      </c>
    </row>
    <row r="4400" spans="1:11" x14ac:dyDescent="0.25">
      <c r="A4400" s="119" t="s">
        <v>1607</v>
      </c>
      <c r="B4400" s="119" t="s">
        <v>1608</v>
      </c>
      <c r="C4400" s="119" t="s">
        <v>195</v>
      </c>
      <c r="D4400" s="119" t="s">
        <v>1614</v>
      </c>
      <c r="E4400" s="119" t="s">
        <v>1222</v>
      </c>
      <c r="F4400" s="119"/>
      <c r="G4400" s="119" t="s">
        <v>1613</v>
      </c>
      <c r="H4400" s="119" t="s">
        <v>998</v>
      </c>
      <c r="I4400" s="119" t="s">
        <v>194</v>
      </c>
      <c r="J4400" s="119">
        <v>2030</v>
      </c>
      <c r="K4400" s="120">
        <v>6</v>
      </c>
    </row>
    <row r="4401" spans="1:11" x14ac:dyDescent="0.25">
      <c r="A4401" s="119" t="s">
        <v>1607</v>
      </c>
      <c r="B4401" s="119" t="s">
        <v>1608</v>
      </c>
      <c r="C4401" s="119" t="s">
        <v>195</v>
      </c>
      <c r="D4401" s="119" t="s">
        <v>1614</v>
      </c>
      <c r="E4401" s="119" t="s">
        <v>1222</v>
      </c>
      <c r="F4401" s="119"/>
      <c r="G4401" s="119" t="s">
        <v>1613</v>
      </c>
      <c r="H4401" s="119" t="s">
        <v>998</v>
      </c>
      <c r="I4401" s="119" t="s">
        <v>194</v>
      </c>
      <c r="J4401" s="119">
        <v>2040</v>
      </c>
      <c r="K4401" s="120">
        <v>6</v>
      </c>
    </row>
    <row r="4402" spans="1:11" x14ac:dyDescent="0.25">
      <c r="A4402" s="119" t="s">
        <v>1607</v>
      </c>
      <c r="B4402" s="119" t="s">
        <v>1608</v>
      </c>
      <c r="C4402" s="119" t="s">
        <v>195</v>
      </c>
      <c r="D4402" s="119" t="s">
        <v>1614</v>
      </c>
      <c r="E4402" s="119" t="s">
        <v>1222</v>
      </c>
      <c r="F4402" s="119"/>
      <c r="G4402" s="119" t="s">
        <v>1613</v>
      </c>
      <c r="H4402" s="119" t="s">
        <v>998</v>
      </c>
      <c r="I4402" s="119" t="s">
        <v>194</v>
      </c>
      <c r="J4402" s="119">
        <v>2050</v>
      </c>
      <c r="K4402" s="120">
        <v>6</v>
      </c>
    </row>
    <row r="4403" spans="1:11" x14ac:dyDescent="0.25">
      <c r="A4403" s="119" t="s">
        <v>1607</v>
      </c>
      <c r="B4403" s="119" t="s">
        <v>1608</v>
      </c>
      <c r="C4403" s="119" t="s">
        <v>195</v>
      </c>
      <c r="D4403" s="119" t="s">
        <v>1615</v>
      </c>
      <c r="E4403" s="119" t="s">
        <v>1222</v>
      </c>
      <c r="F4403" s="119"/>
      <c r="G4403" s="119" t="s">
        <v>1616</v>
      </c>
      <c r="H4403" s="119" t="s">
        <v>998</v>
      </c>
      <c r="I4403" s="119" t="s">
        <v>987</v>
      </c>
      <c r="J4403" s="119">
        <v>2020</v>
      </c>
      <c r="K4403" s="120">
        <v>37</v>
      </c>
    </row>
    <row r="4404" spans="1:11" x14ac:dyDescent="0.25">
      <c r="A4404" s="119" t="s">
        <v>1607</v>
      </c>
      <c r="B4404" s="119" t="s">
        <v>1608</v>
      </c>
      <c r="C4404" s="119" t="s">
        <v>195</v>
      </c>
      <c r="D4404" s="119" t="s">
        <v>1615</v>
      </c>
      <c r="E4404" s="119" t="s">
        <v>1222</v>
      </c>
      <c r="F4404" s="119"/>
      <c r="G4404" s="119" t="s">
        <v>1616</v>
      </c>
      <c r="H4404" s="119" t="s">
        <v>998</v>
      </c>
      <c r="I4404" s="119" t="s">
        <v>987</v>
      </c>
      <c r="J4404" s="119">
        <v>2050</v>
      </c>
      <c r="K4404" s="120">
        <v>39</v>
      </c>
    </row>
    <row r="4405" spans="1:11" x14ac:dyDescent="0.25">
      <c r="A4405" s="119" t="s">
        <v>1607</v>
      </c>
      <c r="B4405" s="119" t="s">
        <v>1608</v>
      </c>
      <c r="C4405" s="119" t="s">
        <v>195</v>
      </c>
      <c r="D4405" s="119" t="s">
        <v>1615</v>
      </c>
      <c r="E4405" s="119" t="s">
        <v>1222</v>
      </c>
      <c r="F4405" s="119"/>
      <c r="G4405" s="119" t="s">
        <v>1616</v>
      </c>
      <c r="H4405" s="119" t="s">
        <v>998</v>
      </c>
      <c r="I4405" s="119" t="s">
        <v>988</v>
      </c>
      <c r="J4405" s="119">
        <v>2020</v>
      </c>
      <c r="K4405" s="120">
        <v>45</v>
      </c>
    </row>
    <row r="4406" spans="1:11" x14ac:dyDescent="0.25">
      <c r="A4406" s="119" t="s">
        <v>1607</v>
      </c>
      <c r="B4406" s="119" t="s">
        <v>1608</v>
      </c>
      <c r="C4406" s="119" t="s">
        <v>195</v>
      </c>
      <c r="D4406" s="119" t="s">
        <v>1615</v>
      </c>
      <c r="E4406" s="119" t="s">
        <v>1222</v>
      </c>
      <c r="F4406" s="119"/>
      <c r="G4406" s="119" t="s">
        <v>1616</v>
      </c>
      <c r="H4406" s="119" t="s">
        <v>998</v>
      </c>
      <c r="I4406" s="119" t="s">
        <v>988</v>
      </c>
      <c r="J4406" s="119">
        <v>2050</v>
      </c>
      <c r="K4406" s="120">
        <v>47</v>
      </c>
    </row>
    <row r="4407" spans="1:11" x14ac:dyDescent="0.25">
      <c r="A4407" s="119" t="s">
        <v>1607</v>
      </c>
      <c r="B4407" s="119" t="s">
        <v>1608</v>
      </c>
      <c r="C4407" s="119" t="s">
        <v>195</v>
      </c>
      <c r="D4407" s="119" t="s">
        <v>1615</v>
      </c>
      <c r="E4407" s="119" t="s">
        <v>1222</v>
      </c>
      <c r="F4407" s="119"/>
      <c r="G4407" s="119" t="s">
        <v>1616</v>
      </c>
      <c r="H4407" s="119" t="s">
        <v>998</v>
      </c>
      <c r="I4407" s="119" t="s">
        <v>194</v>
      </c>
      <c r="J4407" s="119">
        <v>2030</v>
      </c>
      <c r="K4407" s="120">
        <v>41</v>
      </c>
    </row>
    <row r="4408" spans="1:11" x14ac:dyDescent="0.25">
      <c r="A4408" s="119" t="s">
        <v>1607</v>
      </c>
      <c r="B4408" s="119" t="s">
        <v>1608</v>
      </c>
      <c r="C4408" s="119" t="s">
        <v>195</v>
      </c>
      <c r="D4408" s="119" t="s">
        <v>1615</v>
      </c>
      <c r="E4408" s="119" t="s">
        <v>1222</v>
      </c>
      <c r="F4408" s="119"/>
      <c r="G4408" s="119" t="s">
        <v>1616</v>
      </c>
      <c r="H4408" s="119" t="s">
        <v>998</v>
      </c>
      <c r="I4408" s="119" t="s">
        <v>194</v>
      </c>
      <c r="J4408" s="119">
        <v>2040</v>
      </c>
      <c r="K4408" s="120">
        <v>42</v>
      </c>
    </row>
    <row r="4409" spans="1:11" x14ac:dyDescent="0.25">
      <c r="A4409" s="119" t="s">
        <v>1607</v>
      </c>
      <c r="B4409" s="119" t="s">
        <v>1608</v>
      </c>
      <c r="C4409" s="119" t="s">
        <v>195</v>
      </c>
      <c r="D4409" s="119" t="s">
        <v>1615</v>
      </c>
      <c r="E4409" s="119" t="s">
        <v>1222</v>
      </c>
      <c r="F4409" s="119"/>
      <c r="G4409" s="119" t="s">
        <v>1616</v>
      </c>
      <c r="H4409" s="119" t="s">
        <v>998</v>
      </c>
      <c r="I4409" s="119" t="s">
        <v>194</v>
      </c>
      <c r="J4409" s="119">
        <v>2050</v>
      </c>
      <c r="K4409" s="120">
        <v>43</v>
      </c>
    </row>
    <row r="4410" spans="1:11" x14ac:dyDescent="0.25">
      <c r="A4410" s="119" t="s">
        <v>1607</v>
      </c>
      <c r="B4410" s="119" t="s">
        <v>1608</v>
      </c>
      <c r="C4410" s="119" t="s">
        <v>195</v>
      </c>
      <c r="D4410" s="119" t="s">
        <v>1617</v>
      </c>
      <c r="E4410" s="119" t="s">
        <v>1222</v>
      </c>
      <c r="F4410" s="119"/>
      <c r="G4410" s="119" t="s">
        <v>1618</v>
      </c>
      <c r="H4410" s="119" t="s">
        <v>998</v>
      </c>
      <c r="I4410" s="119" t="s">
        <v>987</v>
      </c>
      <c r="J4410" s="119">
        <v>2020</v>
      </c>
      <c r="K4410" s="120">
        <v>4.5</v>
      </c>
    </row>
    <row r="4411" spans="1:11" x14ac:dyDescent="0.25">
      <c r="A4411" s="119" t="s">
        <v>1607</v>
      </c>
      <c r="B4411" s="119" t="s">
        <v>1608</v>
      </c>
      <c r="C4411" s="119" t="s">
        <v>195</v>
      </c>
      <c r="D4411" s="119" t="s">
        <v>1617</v>
      </c>
      <c r="E4411" s="119" t="s">
        <v>1222</v>
      </c>
      <c r="F4411" s="119"/>
      <c r="G4411" s="119" t="s">
        <v>1618</v>
      </c>
      <c r="H4411" s="119" t="s">
        <v>998</v>
      </c>
      <c r="I4411" s="119" t="s">
        <v>987</v>
      </c>
      <c r="J4411" s="119">
        <v>2050</v>
      </c>
      <c r="K4411" s="120">
        <v>3.5</v>
      </c>
    </row>
    <row r="4412" spans="1:11" x14ac:dyDescent="0.25">
      <c r="A4412" s="119" t="s">
        <v>1607</v>
      </c>
      <c r="B4412" s="119" t="s">
        <v>1608</v>
      </c>
      <c r="C4412" s="119" t="s">
        <v>195</v>
      </c>
      <c r="D4412" s="119" t="s">
        <v>1617</v>
      </c>
      <c r="E4412" s="119" t="s">
        <v>1222</v>
      </c>
      <c r="F4412" s="119"/>
      <c r="G4412" s="119" t="s">
        <v>1618</v>
      </c>
      <c r="H4412" s="119" t="s">
        <v>998</v>
      </c>
      <c r="I4412" s="119" t="s">
        <v>988</v>
      </c>
      <c r="J4412" s="119">
        <v>2020</v>
      </c>
      <c r="K4412" s="120">
        <v>13.5</v>
      </c>
    </row>
    <row r="4413" spans="1:11" x14ac:dyDescent="0.25">
      <c r="A4413" s="119" t="s">
        <v>1607</v>
      </c>
      <c r="B4413" s="119" t="s">
        <v>1608</v>
      </c>
      <c r="C4413" s="119" t="s">
        <v>195</v>
      </c>
      <c r="D4413" s="119" t="s">
        <v>1617</v>
      </c>
      <c r="E4413" s="119" t="s">
        <v>1222</v>
      </c>
      <c r="F4413" s="119"/>
      <c r="G4413" s="119" t="s">
        <v>1618</v>
      </c>
      <c r="H4413" s="119" t="s">
        <v>998</v>
      </c>
      <c r="I4413" s="119" t="s">
        <v>988</v>
      </c>
      <c r="J4413" s="119">
        <v>2050</v>
      </c>
      <c r="K4413" s="120">
        <v>10.5</v>
      </c>
    </row>
    <row r="4414" spans="1:11" x14ac:dyDescent="0.25">
      <c r="A4414" s="119" t="s">
        <v>1607</v>
      </c>
      <c r="B4414" s="119" t="s">
        <v>1608</v>
      </c>
      <c r="C4414" s="119" t="s">
        <v>195</v>
      </c>
      <c r="D4414" s="119" t="s">
        <v>1617</v>
      </c>
      <c r="E4414" s="119" t="s">
        <v>1222</v>
      </c>
      <c r="F4414" s="119"/>
      <c r="G4414" s="119" t="s">
        <v>1618</v>
      </c>
      <c r="H4414" s="119" t="s">
        <v>998</v>
      </c>
      <c r="I4414" s="119" t="s">
        <v>194</v>
      </c>
      <c r="J4414" s="119">
        <v>2030</v>
      </c>
      <c r="K4414" s="120">
        <v>9</v>
      </c>
    </row>
    <row r="4415" spans="1:11" x14ac:dyDescent="0.25">
      <c r="A4415" s="119" t="s">
        <v>1607</v>
      </c>
      <c r="B4415" s="119" t="s">
        <v>1608</v>
      </c>
      <c r="C4415" s="119" t="s">
        <v>195</v>
      </c>
      <c r="D4415" s="119" t="s">
        <v>1617</v>
      </c>
      <c r="E4415" s="119" t="s">
        <v>1222</v>
      </c>
      <c r="F4415" s="119"/>
      <c r="G4415" s="119" t="s">
        <v>1618</v>
      </c>
      <c r="H4415" s="119" t="s">
        <v>998</v>
      </c>
      <c r="I4415" s="119" t="s">
        <v>194</v>
      </c>
      <c r="J4415" s="119">
        <v>2040</v>
      </c>
      <c r="K4415" s="120">
        <v>8</v>
      </c>
    </row>
    <row r="4416" spans="1:11" x14ac:dyDescent="0.25">
      <c r="A4416" s="119" t="s">
        <v>1607</v>
      </c>
      <c r="B4416" s="119" t="s">
        <v>1608</v>
      </c>
      <c r="C4416" s="119" t="s">
        <v>195</v>
      </c>
      <c r="D4416" s="119" t="s">
        <v>1617</v>
      </c>
      <c r="E4416" s="119" t="s">
        <v>1222</v>
      </c>
      <c r="F4416" s="119"/>
      <c r="G4416" s="119" t="s">
        <v>1618</v>
      </c>
      <c r="H4416" s="119" t="s">
        <v>998</v>
      </c>
      <c r="I4416" s="119" t="s">
        <v>194</v>
      </c>
      <c r="J4416" s="119">
        <v>2050</v>
      </c>
      <c r="K4416" s="120">
        <v>7</v>
      </c>
    </row>
    <row r="4417" spans="1:11" x14ac:dyDescent="0.25">
      <c r="A4417" s="119" t="s">
        <v>1607</v>
      </c>
      <c r="B4417" s="119" t="s">
        <v>1608</v>
      </c>
      <c r="C4417" s="119" t="s">
        <v>195</v>
      </c>
      <c r="D4417" s="119" t="s">
        <v>1619</v>
      </c>
      <c r="E4417" s="119" t="s">
        <v>1222</v>
      </c>
      <c r="F4417" s="119"/>
      <c r="G4417" s="119" t="s">
        <v>1620</v>
      </c>
      <c r="H4417" s="119" t="s">
        <v>998</v>
      </c>
      <c r="I4417" s="119" t="s">
        <v>987</v>
      </c>
      <c r="J4417" s="119">
        <v>2020</v>
      </c>
      <c r="K4417" s="120">
        <v>76</v>
      </c>
    </row>
    <row r="4418" spans="1:11" x14ac:dyDescent="0.25">
      <c r="A4418" s="119" t="s">
        <v>1607</v>
      </c>
      <c r="B4418" s="119" t="s">
        <v>1608</v>
      </c>
      <c r="C4418" s="119" t="s">
        <v>195</v>
      </c>
      <c r="D4418" s="119" t="s">
        <v>1619</v>
      </c>
      <c r="E4418" s="119" t="s">
        <v>1222</v>
      </c>
      <c r="F4418" s="119"/>
      <c r="G4418" s="119" t="s">
        <v>1620</v>
      </c>
      <c r="H4418" s="119" t="s">
        <v>998</v>
      </c>
      <c r="I4418" s="119" t="s">
        <v>987</v>
      </c>
      <c r="J4418" s="119">
        <v>2050</v>
      </c>
      <c r="K4418" s="120">
        <v>78</v>
      </c>
    </row>
    <row r="4419" spans="1:11" x14ac:dyDescent="0.25">
      <c r="A4419" s="119" t="s">
        <v>1607</v>
      </c>
      <c r="B4419" s="119" t="s">
        <v>1608</v>
      </c>
      <c r="C4419" s="119" t="s">
        <v>195</v>
      </c>
      <c r="D4419" s="119" t="s">
        <v>1619</v>
      </c>
      <c r="E4419" s="119" t="s">
        <v>1222</v>
      </c>
      <c r="F4419" s="119"/>
      <c r="G4419" s="119" t="s">
        <v>1620</v>
      </c>
      <c r="H4419" s="119" t="s">
        <v>998</v>
      </c>
      <c r="I4419" s="119" t="s">
        <v>988</v>
      </c>
      <c r="J4419" s="119">
        <v>2020</v>
      </c>
      <c r="K4419" s="120">
        <v>80</v>
      </c>
    </row>
    <row r="4420" spans="1:11" x14ac:dyDescent="0.25">
      <c r="A4420" s="119" t="s">
        <v>1607</v>
      </c>
      <c r="B4420" s="119" t="s">
        <v>1608</v>
      </c>
      <c r="C4420" s="119" t="s">
        <v>195</v>
      </c>
      <c r="D4420" s="119" t="s">
        <v>1619</v>
      </c>
      <c r="E4420" s="119" t="s">
        <v>1222</v>
      </c>
      <c r="F4420" s="119"/>
      <c r="G4420" s="119" t="s">
        <v>1620</v>
      </c>
      <c r="H4420" s="119" t="s">
        <v>998</v>
      </c>
      <c r="I4420" s="119" t="s">
        <v>988</v>
      </c>
      <c r="J4420" s="119">
        <v>2050</v>
      </c>
      <c r="K4420" s="120">
        <v>84</v>
      </c>
    </row>
    <row r="4421" spans="1:11" x14ac:dyDescent="0.25">
      <c r="A4421" s="119" t="s">
        <v>1607</v>
      </c>
      <c r="B4421" s="119" t="s">
        <v>1608</v>
      </c>
      <c r="C4421" s="119" t="s">
        <v>195</v>
      </c>
      <c r="D4421" s="119" t="s">
        <v>1619</v>
      </c>
      <c r="E4421" s="119" t="s">
        <v>1222</v>
      </c>
      <c r="F4421" s="119"/>
      <c r="G4421" s="119" t="s">
        <v>1620</v>
      </c>
      <c r="H4421" s="119" t="s">
        <v>998</v>
      </c>
      <c r="I4421" s="119" t="s">
        <v>194</v>
      </c>
      <c r="J4421" s="119">
        <v>2030</v>
      </c>
      <c r="K4421" s="120">
        <v>78</v>
      </c>
    </row>
    <row r="4422" spans="1:11" x14ac:dyDescent="0.25">
      <c r="A4422" s="119" t="s">
        <v>1607</v>
      </c>
      <c r="B4422" s="119" t="s">
        <v>1608</v>
      </c>
      <c r="C4422" s="119" t="s">
        <v>195</v>
      </c>
      <c r="D4422" s="119" t="s">
        <v>1619</v>
      </c>
      <c r="E4422" s="119" t="s">
        <v>1222</v>
      </c>
      <c r="F4422" s="119"/>
      <c r="G4422" s="119" t="s">
        <v>1620</v>
      </c>
      <c r="H4422" s="119" t="s">
        <v>998</v>
      </c>
      <c r="I4422" s="119" t="s">
        <v>194</v>
      </c>
      <c r="J4422" s="119">
        <v>2040</v>
      </c>
      <c r="K4422" s="120">
        <v>80</v>
      </c>
    </row>
    <row r="4423" spans="1:11" x14ac:dyDescent="0.25">
      <c r="A4423" s="119" t="s">
        <v>1607</v>
      </c>
      <c r="B4423" s="119" t="s">
        <v>1608</v>
      </c>
      <c r="C4423" s="119" t="s">
        <v>195</v>
      </c>
      <c r="D4423" s="119" t="s">
        <v>1619</v>
      </c>
      <c r="E4423" s="119" t="s">
        <v>1222</v>
      </c>
      <c r="F4423" s="119"/>
      <c r="G4423" s="119" t="s">
        <v>1620</v>
      </c>
      <c r="H4423" s="119" t="s">
        <v>998</v>
      </c>
      <c r="I4423" s="119" t="s">
        <v>194</v>
      </c>
      <c r="J4423" s="119">
        <v>2050</v>
      </c>
      <c r="K4423" s="120">
        <v>82</v>
      </c>
    </row>
    <row r="4424" spans="1:11" x14ac:dyDescent="0.25">
      <c r="A4424" s="119" t="s">
        <v>1607</v>
      </c>
      <c r="B4424" s="119" t="s">
        <v>1608</v>
      </c>
      <c r="C4424" s="119" t="s">
        <v>195</v>
      </c>
      <c r="D4424" s="119" t="s">
        <v>354</v>
      </c>
      <c r="E4424" s="119" t="s">
        <v>1163</v>
      </c>
      <c r="F4424" s="119"/>
      <c r="G4424" s="119" t="s">
        <v>1621</v>
      </c>
      <c r="H4424" s="119"/>
      <c r="I4424" s="119" t="s">
        <v>987</v>
      </c>
      <c r="J4424" s="119">
        <v>2020</v>
      </c>
      <c r="K4424" s="120">
        <v>10</v>
      </c>
    </row>
    <row r="4425" spans="1:11" x14ac:dyDescent="0.25">
      <c r="A4425" s="119" t="s">
        <v>1607</v>
      </c>
      <c r="B4425" s="119" t="s">
        <v>1608</v>
      </c>
      <c r="C4425" s="119" t="s">
        <v>195</v>
      </c>
      <c r="D4425" s="119" t="s">
        <v>354</v>
      </c>
      <c r="E4425" s="119" t="s">
        <v>1163</v>
      </c>
      <c r="F4425" s="119"/>
      <c r="G4425" s="119" t="s">
        <v>1621</v>
      </c>
      <c r="H4425" s="119"/>
      <c r="I4425" s="119" t="s">
        <v>987</v>
      </c>
      <c r="J4425" s="119">
        <v>2050</v>
      </c>
      <c r="K4425" s="120">
        <v>0</v>
      </c>
    </row>
    <row r="4426" spans="1:11" x14ac:dyDescent="0.25">
      <c r="A4426" s="119" t="s">
        <v>1607</v>
      </c>
      <c r="B4426" s="119" t="s">
        <v>1608</v>
      </c>
      <c r="C4426" s="119" t="s">
        <v>195</v>
      </c>
      <c r="D4426" s="119" t="s">
        <v>354</v>
      </c>
      <c r="E4426" s="119" t="s">
        <v>1163</v>
      </c>
      <c r="F4426" s="119"/>
      <c r="G4426" s="119" t="s">
        <v>1621</v>
      </c>
      <c r="H4426" s="119"/>
      <c r="I4426" s="119" t="s">
        <v>988</v>
      </c>
      <c r="J4426" s="119">
        <v>2020</v>
      </c>
      <c r="K4426" s="120">
        <v>22</v>
      </c>
    </row>
    <row r="4427" spans="1:11" x14ac:dyDescent="0.25">
      <c r="A4427" s="119" t="s">
        <v>1607</v>
      </c>
      <c r="B4427" s="119" t="s">
        <v>1608</v>
      </c>
      <c r="C4427" s="119" t="s">
        <v>195</v>
      </c>
      <c r="D4427" s="119" t="s">
        <v>354</v>
      </c>
      <c r="E4427" s="119" t="s">
        <v>1163</v>
      </c>
      <c r="F4427" s="119"/>
      <c r="G4427" s="119" t="s">
        <v>1621</v>
      </c>
      <c r="H4427" s="119"/>
      <c r="I4427" s="119" t="s">
        <v>988</v>
      </c>
      <c r="J4427" s="119">
        <v>2050</v>
      </c>
      <c r="K4427" s="120">
        <v>0</v>
      </c>
    </row>
    <row r="4428" spans="1:11" x14ac:dyDescent="0.25">
      <c r="A4428" s="119" t="s">
        <v>1607</v>
      </c>
      <c r="B4428" s="119" t="s">
        <v>1608</v>
      </c>
      <c r="C4428" s="119" t="s">
        <v>195</v>
      </c>
      <c r="D4428" s="119" t="s">
        <v>354</v>
      </c>
      <c r="E4428" s="119" t="s">
        <v>1163</v>
      </c>
      <c r="F4428" s="119"/>
      <c r="G4428" s="119" t="s">
        <v>1621</v>
      </c>
      <c r="H4428" s="119"/>
      <c r="I4428" s="119" t="s">
        <v>194</v>
      </c>
      <c r="J4428" s="119">
        <v>2030</v>
      </c>
      <c r="K4428" s="120">
        <v>10</v>
      </c>
    </row>
    <row r="4429" spans="1:11" x14ac:dyDescent="0.25">
      <c r="A4429" s="119" t="s">
        <v>1607</v>
      </c>
      <c r="B4429" s="119" t="s">
        <v>1608</v>
      </c>
      <c r="C4429" s="119" t="s">
        <v>195</v>
      </c>
      <c r="D4429" s="119" t="s">
        <v>354</v>
      </c>
      <c r="E4429" s="119" t="s">
        <v>1163</v>
      </c>
      <c r="F4429" s="119"/>
      <c r="G4429" s="119" t="s">
        <v>1621</v>
      </c>
      <c r="H4429" s="119"/>
      <c r="I4429" s="119" t="s">
        <v>194</v>
      </c>
      <c r="J4429" s="119">
        <v>2040</v>
      </c>
      <c r="K4429" s="120">
        <v>4</v>
      </c>
    </row>
    <row r="4430" spans="1:11" x14ac:dyDescent="0.25">
      <c r="A4430" s="119" t="s">
        <v>1607</v>
      </c>
      <c r="B4430" s="119" t="s">
        <v>1608</v>
      </c>
      <c r="C4430" s="119" t="s">
        <v>195</v>
      </c>
      <c r="D4430" s="119" t="s">
        <v>354</v>
      </c>
      <c r="E4430" s="119" t="s">
        <v>1163</v>
      </c>
      <c r="F4430" s="119"/>
      <c r="G4430" s="119" t="s">
        <v>1621</v>
      </c>
      <c r="H4430" s="119"/>
      <c r="I4430" s="119" t="s">
        <v>194</v>
      </c>
      <c r="J4430" s="119">
        <v>2050</v>
      </c>
      <c r="K4430" s="120">
        <v>2</v>
      </c>
    </row>
    <row r="4431" spans="1:11" x14ac:dyDescent="0.25">
      <c r="A4431" s="119" t="s">
        <v>1607</v>
      </c>
      <c r="B4431" s="119" t="s">
        <v>1608</v>
      </c>
      <c r="C4431" s="119" t="s">
        <v>195</v>
      </c>
      <c r="D4431" s="119" t="s">
        <v>1622</v>
      </c>
      <c r="E4431" s="119" t="s">
        <v>1222</v>
      </c>
      <c r="F4431" s="119"/>
      <c r="G4431" s="119" t="s">
        <v>1613</v>
      </c>
      <c r="H4431" s="119" t="s">
        <v>998</v>
      </c>
      <c r="I4431" s="119" t="s">
        <v>987</v>
      </c>
      <c r="J4431" s="119">
        <v>2020</v>
      </c>
      <c r="K4431" s="120">
        <v>8</v>
      </c>
    </row>
    <row r="4432" spans="1:11" x14ac:dyDescent="0.25">
      <c r="A4432" s="119" t="s">
        <v>1607</v>
      </c>
      <c r="B4432" s="119" t="s">
        <v>1608</v>
      </c>
      <c r="C4432" s="119" t="s">
        <v>195</v>
      </c>
      <c r="D4432" s="119" t="s">
        <v>1622</v>
      </c>
      <c r="E4432" s="119" t="s">
        <v>1222</v>
      </c>
      <c r="F4432" s="119"/>
      <c r="G4432" s="119" t="s">
        <v>1613</v>
      </c>
      <c r="H4432" s="119" t="s">
        <v>998</v>
      </c>
      <c r="I4432" s="119" t="s">
        <v>987</v>
      </c>
      <c r="J4432" s="119">
        <v>2050</v>
      </c>
      <c r="K4432" s="120">
        <v>7</v>
      </c>
    </row>
    <row r="4433" spans="1:11" x14ac:dyDescent="0.25">
      <c r="A4433" s="119" t="s">
        <v>1607</v>
      </c>
      <c r="B4433" s="119" t="s">
        <v>1608</v>
      </c>
      <c r="C4433" s="119" t="s">
        <v>195</v>
      </c>
      <c r="D4433" s="119" t="s">
        <v>1622</v>
      </c>
      <c r="E4433" s="119" t="s">
        <v>1222</v>
      </c>
      <c r="F4433" s="119"/>
      <c r="G4433" s="119" t="s">
        <v>1613</v>
      </c>
      <c r="H4433" s="119" t="s">
        <v>998</v>
      </c>
      <c r="I4433" s="119" t="s">
        <v>988</v>
      </c>
      <c r="J4433" s="119">
        <v>2020</v>
      </c>
      <c r="K4433" s="120">
        <v>24</v>
      </c>
    </row>
    <row r="4434" spans="1:11" x14ac:dyDescent="0.25">
      <c r="A4434" s="119" t="s">
        <v>1607</v>
      </c>
      <c r="B4434" s="119" t="s">
        <v>1608</v>
      </c>
      <c r="C4434" s="119" t="s">
        <v>195</v>
      </c>
      <c r="D4434" s="119" t="s">
        <v>1622</v>
      </c>
      <c r="E4434" s="119" t="s">
        <v>1222</v>
      </c>
      <c r="F4434" s="119"/>
      <c r="G4434" s="119" t="s">
        <v>1613</v>
      </c>
      <c r="H4434" s="119" t="s">
        <v>998</v>
      </c>
      <c r="I4434" s="119" t="s">
        <v>988</v>
      </c>
      <c r="J4434" s="119">
        <v>2050</v>
      </c>
      <c r="K4434" s="120">
        <v>21</v>
      </c>
    </row>
    <row r="4435" spans="1:11" x14ac:dyDescent="0.25">
      <c r="A4435" s="119" t="s">
        <v>1607</v>
      </c>
      <c r="B4435" s="119" t="s">
        <v>1608</v>
      </c>
      <c r="C4435" s="119" t="s">
        <v>195</v>
      </c>
      <c r="D4435" s="119" t="s">
        <v>1622</v>
      </c>
      <c r="E4435" s="119" t="s">
        <v>1222</v>
      </c>
      <c r="F4435" s="119"/>
      <c r="G4435" s="119" t="s">
        <v>1613</v>
      </c>
      <c r="H4435" s="119" t="s">
        <v>998</v>
      </c>
      <c r="I4435" s="119" t="s">
        <v>194</v>
      </c>
      <c r="J4435" s="119">
        <v>2030</v>
      </c>
      <c r="K4435" s="120">
        <v>16</v>
      </c>
    </row>
    <row r="4436" spans="1:11" x14ac:dyDescent="0.25">
      <c r="A4436" s="119" t="s">
        <v>1607</v>
      </c>
      <c r="B4436" s="119" t="s">
        <v>1608</v>
      </c>
      <c r="C4436" s="119" t="s">
        <v>195</v>
      </c>
      <c r="D4436" s="119" t="s">
        <v>1622</v>
      </c>
      <c r="E4436" s="119" t="s">
        <v>1222</v>
      </c>
      <c r="F4436" s="119"/>
      <c r="G4436" s="119" t="s">
        <v>1613</v>
      </c>
      <c r="H4436" s="119" t="s">
        <v>998</v>
      </c>
      <c r="I4436" s="119" t="s">
        <v>194</v>
      </c>
      <c r="J4436" s="119">
        <v>2040</v>
      </c>
      <c r="K4436" s="120">
        <v>15</v>
      </c>
    </row>
    <row r="4437" spans="1:11" x14ac:dyDescent="0.25">
      <c r="A4437" s="119" t="s">
        <v>1607</v>
      </c>
      <c r="B4437" s="119" t="s">
        <v>1608</v>
      </c>
      <c r="C4437" s="119" t="s">
        <v>195</v>
      </c>
      <c r="D4437" s="119" t="s">
        <v>1622</v>
      </c>
      <c r="E4437" s="119" t="s">
        <v>1222</v>
      </c>
      <c r="F4437" s="119"/>
      <c r="G4437" s="119" t="s">
        <v>1613</v>
      </c>
      <c r="H4437" s="119" t="s">
        <v>998</v>
      </c>
      <c r="I4437" s="119" t="s">
        <v>194</v>
      </c>
      <c r="J4437" s="119">
        <v>2050</v>
      </c>
      <c r="K4437" s="120">
        <v>14</v>
      </c>
    </row>
    <row r="4438" spans="1:11" x14ac:dyDescent="0.25">
      <c r="A4438" s="119" t="s">
        <v>1607</v>
      </c>
      <c r="B4438" s="119" t="s">
        <v>1608</v>
      </c>
      <c r="C4438" s="119" t="s">
        <v>195</v>
      </c>
      <c r="D4438" s="119" t="s">
        <v>215</v>
      </c>
      <c r="E4438" s="119" t="s">
        <v>202</v>
      </c>
      <c r="F4438" s="119"/>
      <c r="G4438" s="119" t="s">
        <v>1613</v>
      </c>
      <c r="H4438" s="119" t="s">
        <v>1623</v>
      </c>
      <c r="I4438" s="119" t="s">
        <v>987</v>
      </c>
      <c r="J4438" s="119">
        <v>2020</v>
      </c>
      <c r="K4438" s="120">
        <v>15</v>
      </c>
    </row>
    <row r="4439" spans="1:11" x14ac:dyDescent="0.25">
      <c r="A4439" s="119" t="s">
        <v>1607</v>
      </c>
      <c r="B4439" s="119" t="s">
        <v>1608</v>
      </c>
      <c r="C4439" s="119" t="s">
        <v>195</v>
      </c>
      <c r="D4439" s="119" t="s">
        <v>215</v>
      </c>
      <c r="E4439" s="119" t="s">
        <v>202</v>
      </c>
      <c r="F4439" s="119"/>
      <c r="G4439" s="119" t="s">
        <v>1613</v>
      </c>
      <c r="H4439" s="119" t="s">
        <v>1623</v>
      </c>
      <c r="I4439" s="119" t="s">
        <v>987</v>
      </c>
      <c r="J4439" s="119">
        <v>2050</v>
      </c>
      <c r="K4439" s="120">
        <v>20</v>
      </c>
    </row>
    <row r="4440" spans="1:11" x14ac:dyDescent="0.25">
      <c r="A4440" s="119" t="s">
        <v>1607</v>
      </c>
      <c r="B4440" s="119" t="s">
        <v>1608</v>
      </c>
      <c r="C4440" s="119" t="s">
        <v>195</v>
      </c>
      <c r="D4440" s="119" t="s">
        <v>215</v>
      </c>
      <c r="E4440" s="119" t="s">
        <v>202</v>
      </c>
      <c r="F4440" s="119"/>
      <c r="G4440" s="119" t="s">
        <v>1613</v>
      </c>
      <c r="H4440" s="119" t="s">
        <v>1623</v>
      </c>
      <c r="I4440" s="119" t="s">
        <v>988</v>
      </c>
      <c r="J4440" s="119">
        <v>2020</v>
      </c>
      <c r="K4440" s="120">
        <v>25</v>
      </c>
    </row>
    <row r="4441" spans="1:11" x14ac:dyDescent="0.25">
      <c r="A4441" s="119" t="s">
        <v>1607</v>
      </c>
      <c r="B4441" s="119" t="s">
        <v>1608</v>
      </c>
      <c r="C4441" s="119" t="s">
        <v>195</v>
      </c>
      <c r="D4441" s="119" t="s">
        <v>215</v>
      </c>
      <c r="E4441" s="119" t="s">
        <v>202</v>
      </c>
      <c r="F4441" s="119"/>
      <c r="G4441" s="119" t="s">
        <v>1613</v>
      </c>
      <c r="H4441" s="119" t="s">
        <v>1623</v>
      </c>
      <c r="I4441" s="119" t="s">
        <v>988</v>
      </c>
      <c r="J4441" s="119">
        <v>2050</v>
      </c>
      <c r="K4441" s="120">
        <v>30</v>
      </c>
    </row>
    <row r="4442" spans="1:11" x14ac:dyDescent="0.25">
      <c r="A4442" s="119" t="s">
        <v>1607</v>
      </c>
      <c r="B4442" s="119" t="s">
        <v>1608</v>
      </c>
      <c r="C4442" s="119" t="s">
        <v>195</v>
      </c>
      <c r="D4442" s="119" t="s">
        <v>215</v>
      </c>
      <c r="E4442" s="119" t="s">
        <v>202</v>
      </c>
      <c r="F4442" s="119"/>
      <c r="G4442" s="119" t="s">
        <v>1613</v>
      </c>
      <c r="H4442" s="119" t="s">
        <v>1623</v>
      </c>
      <c r="I4442" s="119" t="s">
        <v>194</v>
      </c>
      <c r="J4442" s="119">
        <v>2030</v>
      </c>
      <c r="K4442" s="120">
        <v>20</v>
      </c>
    </row>
    <row r="4443" spans="1:11" x14ac:dyDescent="0.25">
      <c r="A4443" s="119" t="s">
        <v>1607</v>
      </c>
      <c r="B4443" s="119" t="s">
        <v>1608</v>
      </c>
      <c r="C4443" s="119" t="s">
        <v>195</v>
      </c>
      <c r="D4443" s="119" t="s">
        <v>215</v>
      </c>
      <c r="E4443" s="119" t="s">
        <v>202</v>
      </c>
      <c r="F4443" s="119"/>
      <c r="G4443" s="119" t="s">
        <v>1613</v>
      </c>
      <c r="H4443" s="119" t="s">
        <v>1623</v>
      </c>
      <c r="I4443" s="119" t="s">
        <v>194</v>
      </c>
      <c r="J4443" s="119">
        <v>2040</v>
      </c>
      <c r="K4443" s="120">
        <v>25</v>
      </c>
    </row>
    <row r="4444" spans="1:11" x14ac:dyDescent="0.25">
      <c r="A4444" s="119" t="s">
        <v>1607</v>
      </c>
      <c r="B4444" s="119" t="s">
        <v>1608</v>
      </c>
      <c r="C4444" s="119" t="s">
        <v>195</v>
      </c>
      <c r="D4444" s="119" t="s">
        <v>215</v>
      </c>
      <c r="E4444" s="119" t="s">
        <v>202</v>
      </c>
      <c r="F4444" s="119"/>
      <c r="G4444" s="119" t="s">
        <v>1613</v>
      </c>
      <c r="H4444" s="119" t="s">
        <v>1623</v>
      </c>
      <c r="I4444" s="119" t="s">
        <v>194</v>
      </c>
      <c r="J4444" s="119">
        <v>2050</v>
      </c>
      <c r="K4444" s="120">
        <v>25</v>
      </c>
    </row>
    <row r="4445" spans="1:11" x14ac:dyDescent="0.25">
      <c r="A4445" s="119" t="s">
        <v>1607</v>
      </c>
      <c r="B4445" s="119" t="s">
        <v>1608</v>
      </c>
      <c r="C4445" s="119" t="s">
        <v>195</v>
      </c>
      <c r="D4445" s="119" t="s">
        <v>1624</v>
      </c>
      <c r="E4445" s="119" t="s">
        <v>1090</v>
      </c>
      <c r="F4445" s="119"/>
      <c r="G4445" s="119" t="s">
        <v>1616</v>
      </c>
      <c r="H4445" s="119" t="s">
        <v>998</v>
      </c>
      <c r="I4445" s="119" t="s">
        <v>987</v>
      </c>
      <c r="J4445" s="119">
        <v>2020</v>
      </c>
      <c r="K4445" s="120">
        <v>16</v>
      </c>
    </row>
    <row r="4446" spans="1:11" x14ac:dyDescent="0.25">
      <c r="A4446" s="119" t="s">
        <v>1607</v>
      </c>
      <c r="B4446" s="119" t="s">
        <v>1608</v>
      </c>
      <c r="C4446" s="119" t="s">
        <v>195</v>
      </c>
      <c r="D4446" s="119" t="s">
        <v>1624</v>
      </c>
      <c r="E4446" s="119" t="s">
        <v>1090</v>
      </c>
      <c r="F4446" s="119"/>
      <c r="G4446" s="119" t="s">
        <v>1616</v>
      </c>
      <c r="H4446" s="119" t="s">
        <v>998</v>
      </c>
      <c r="I4446" s="119" t="s">
        <v>987</v>
      </c>
      <c r="J4446" s="119">
        <v>2050</v>
      </c>
      <c r="K4446" s="120">
        <v>19.5</v>
      </c>
    </row>
    <row r="4447" spans="1:11" x14ac:dyDescent="0.25">
      <c r="A4447" s="119" t="s">
        <v>1607</v>
      </c>
      <c r="B4447" s="119" t="s">
        <v>1608</v>
      </c>
      <c r="C4447" s="119" t="s">
        <v>195</v>
      </c>
      <c r="D4447" s="119" t="s">
        <v>1624</v>
      </c>
      <c r="E4447" s="119" t="s">
        <v>1090</v>
      </c>
      <c r="F4447" s="119"/>
      <c r="G4447" s="119" t="s">
        <v>1616</v>
      </c>
      <c r="H4447" s="119" t="s">
        <v>998</v>
      </c>
      <c r="I4447" s="119" t="s">
        <v>988</v>
      </c>
      <c r="J4447" s="119">
        <v>2020</v>
      </c>
      <c r="K4447" s="120">
        <v>48</v>
      </c>
    </row>
    <row r="4448" spans="1:11" x14ac:dyDescent="0.25">
      <c r="A4448" s="119" t="s">
        <v>1607</v>
      </c>
      <c r="B4448" s="119" t="s">
        <v>1608</v>
      </c>
      <c r="C4448" s="119" t="s">
        <v>195</v>
      </c>
      <c r="D4448" s="119" t="s">
        <v>1624</v>
      </c>
      <c r="E4448" s="119" t="s">
        <v>1090</v>
      </c>
      <c r="F4448" s="119"/>
      <c r="G4448" s="119" t="s">
        <v>1616</v>
      </c>
      <c r="H4448" s="119" t="s">
        <v>998</v>
      </c>
      <c r="I4448" s="119" t="s">
        <v>988</v>
      </c>
      <c r="J4448" s="119">
        <v>2050</v>
      </c>
      <c r="K4448" s="120">
        <v>58.5</v>
      </c>
    </row>
    <row r="4449" spans="1:11" x14ac:dyDescent="0.25">
      <c r="A4449" s="119" t="s">
        <v>1607</v>
      </c>
      <c r="B4449" s="119" t="s">
        <v>1608</v>
      </c>
      <c r="C4449" s="119" t="s">
        <v>195</v>
      </c>
      <c r="D4449" s="119" t="s">
        <v>1624</v>
      </c>
      <c r="E4449" s="119" t="s">
        <v>1090</v>
      </c>
      <c r="F4449" s="119"/>
      <c r="G4449" s="119" t="s">
        <v>1616</v>
      </c>
      <c r="H4449" s="119" t="s">
        <v>998</v>
      </c>
      <c r="I4449" s="119" t="s">
        <v>194</v>
      </c>
      <c r="J4449" s="119">
        <v>2030</v>
      </c>
      <c r="K4449" s="120">
        <v>32</v>
      </c>
    </row>
    <row r="4450" spans="1:11" x14ac:dyDescent="0.25">
      <c r="A4450" s="119" t="s">
        <v>1607</v>
      </c>
      <c r="B4450" s="119" t="s">
        <v>1608</v>
      </c>
      <c r="C4450" s="119" t="s">
        <v>195</v>
      </c>
      <c r="D4450" s="119" t="s">
        <v>1624</v>
      </c>
      <c r="E4450" s="119" t="s">
        <v>1090</v>
      </c>
      <c r="F4450" s="119"/>
      <c r="G4450" s="119" t="s">
        <v>1616</v>
      </c>
      <c r="H4450" s="119" t="s">
        <v>998</v>
      </c>
      <c r="I4450" s="119" t="s">
        <v>194</v>
      </c>
      <c r="J4450" s="119">
        <v>2040</v>
      </c>
      <c r="K4450" s="120">
        <v>35</v>
      </c>
    </row>
    <row r="4451" spans="1:11" x14ac:dyDescent="0.25">
      <c r="A4451" s="119" t="s">
        <v>1607</v>
      </c>
      <c r="B4451" s="119" t="s">
        <v>1608</v>
      </c>
      <c r="C4451" s="119" t="s">
        <v>195</v>
      </c>
      <c r="D4451" s="119" t="s">
        <v>1624</v>
      </c>
      <c r="E4451" s="119" t="s">
        <v>1090</v>
      </c>
      <c r="F4451" s="119"/>
      <c r="G4451" s="119" t="s">
        <v>1616</v>
      </c>
      <c r="H4451" s="119" t="s">
        <v>998</v>
      </c>
      <c r="I4451" s="119" t="s">
        <v>194</v>
      </c>
      <c r="J4451" s="119">
        <v>2050</v>
      </c>
      <c r="K4451" s="120">
        <v>39</v>
      </c>
    </row>
    <row r="4452" spans="1:11" x14ac:dyDescent="0.25">
      <c r="A4452" s="119" t="s">
        <v>1607</v>
      </c>
      <c r="B4452" s="119" t="s">
        <v>1608</v>
      </c>
      <c r="C4452" s="119" t="s">
        <v>195</v>
      </c>
      <c r="D4452" s="119" t="s">
        <v>1308</v>
      </c>
      <c r="E4452" s="119" t="s">
        <v>1090</v>
      </c>
      <c r="F4452" s="119"/>
      <c r="G4452" s="119" t="s">
        <v>1625</v>
      </c>
      <c r="H4452" s="119"/>
      <c r="I4452" s="119" t="s">
        <v>987</v>
      </c>
      <c r="J4452" s="119">
        <v>2020</v>
      </c>
      <c r="K4452" s="120">
        <v>38.5</v>
      </c>
    </row>
    <row r="4453" spans="1:11" x14ac:dyDescent="0.25">
      <c r="A4453" s="119" t="s">
        <v>1607</v>
      </c>
      <c r="B4453" s="119" t="s">
        <v>1608</v>
      </c>
      <c r="C4453" s="119" t="s">
        <v>195</v>
      </c>
      <c r="D4453" s="119" t="s">
        <v>1308</v>
      </c>
      <c r="E4453" s="119" t="s">
        <v>1090</v>
      </c>
      <c r="F4453" s="119"/>
      <c r="G4453" s="119" t="s">
        <v>1625</v>
      </c>
      <c r="H4453" s="119"/>
      <c r="I4453" s="119" t="s">
        <v>987</v>
      </c>
      <c r="J4453" s="119">
        <v>2050</v>
      </c>
      <c r="K4453" s="120">
        <v>47</v>
      </c>
    </row>
    <row r="4454" spans="1:11" x14ac:dyDescent="0.25">
      <c r="A4454" s="119" t="s">
        <v>1607</v>
      </c>
      <c r="B4454" s="119" t="s">
        <v>1608</v>
      </c>
      <c r="C4454" s="119" t="s">
        <v>195</v>
      </c>
      <c r="D4454" s="119" t="s">
        <v>1308</v>
      </c>
      <c r="E4454" s="119" t="s">
        <v>1090</v>
      </c>
      <c r="F4454" s="119"/>
      <c r="G4454" s="119" t="s">
        <v>1625</v>
      </c>
      <c r="H4454" s="119"/>
      <c r="I4454" s="119" t="s">
        <v>988</v>
      </c>
      <c r="J4454" s="119">
        <v>2020</v>
      </c>
      <c r="K4454" s="120">
        <v>115.5</v>
      </c>
    </row>
    <row r="4455" spans="1:11" x14ac:dyDescent="0.25">
      <c r="A4455" s="119" t="s">
        <v>1607</v>
      </c>
      <c r="B4455" s="119" t="s">
        <v>1608</v>
      </c>
      <c r="C4455" s="119" t="s">
        <v>195</v>
      </c>
      <c r="D4455" s="119" t="s">
        <v>1308</v>
      </c>
      <c r="E4455" s="119" t="s">
        <v>1090</v>
      </c>
      <c r="F4455" s="119"/>
      <c r="G4455" s="119" t="s">
        <v>1625</v>
      </c>
      <c r="H4455" s="119"/>
      <c r="I4455" s="119" t="s">
        <v>988</v>
      </c>
      <c r="J4455" s="119">
        <v>2050</v>
      </c>
      <c r="K4455" s="120">
        <v>140</v>
      </c>
    </row>
    <row r="4456" spans="1:11" x14ac:dyDescent="0.25">
      <c r="A4456" s="119" t="s">
        <v>1607</v>
      </c>
      <c r="B4456" s="119" t="s">
        <v>1608</v>
      </c>
      <c r="C4456" s="119" t="s">
        <v>195</v>
      </c>
      <c r="D4456" s="119" t="s">
        <v>1308</v>
      </c>
      <c r="E4456" s="119" t="s">
        <v>1090</v>
      </c>
      <c r="F4456" s="119"/>
      <c r="G4456" s="119" t="s">
        <v>1625</v>
      </c>
      <c r="H4456" s="119"/>
      <c r="I4456" s="119" t="s">
        <v>194</v>
      </c>
      <c r="J4456" s="119">
        <v>2030</v>
      </c>
      <c r="K4456" s="120">
        <v>77</v>
      </c>
    </row>
    <row r="4457" spans="1:11" x14ac:dyDescent="0.25">
      <c r="A4457" s="119" t="s">
        <v>1607</v>
      </c>
      <c r="B4457" s="119" t="s">
        <v>1608</v>
      </c>
      <c r="C4457" s="119" t="s">
        <v>195</v>
      </c>
      <c r="D4457" s="119" t="s">
        <v>1308</v>
      </c>
      <c r="E4457" s="119" t="s">
        <v>1090</v>
      </c>
      <c r="F4457" s="119"/>
      <c r="G4457" s="119" t="s">
        <v>1625</v>
      </c>
      <c r="H4457" s="119"/>
      <c r="I4457" s="119" t="s">
        <v>194</v>
      </c>
      <c r="J4457" s="119">
        <v>2040</v>
      </c>
      <c r="K4457" s="120">
        <v>85</v>
      </c>
    </row>
    <row r="4458" spans="1:11" x14ac:dyDescent="0.25">
      <c r="A4458" s="119" t="s">
        <v>1607</v>
      </c>
      <c r="B4458" s="119" t="s">
        <v>1608</v>
      </c>
      <c r="C4458" s="119" t="s">
        <v>195</v>
      </c>
      <c r="D4458" s="119" t="s">
        <v>1308</v>
      </c>
      <c r="E4458" s="119" t="s">
        <v>1090</v>
      </c>
      <c r="F4458" s="119"/>
      <c r="G4458" s="119" t="s">
        <v>1625</v>
      </c>
      <c r="H4458" s="119"/>
      <c r="I4458" s="119" t="s">
        <v>194</v>
      </c>
      <c r="J4458" s="119">
        <v>2050</v>
      </c>
      <c r="K4458" s="120">
        <v>93.5</v>
      </c>
    </row>
    <row r="4459" spans="1:11" x14ac:dyDescent="0.25">
      <c r="A4459" s="119" t="s">
        <v>1607</v>
      </c>
      <c r="B4459" s="119" t="s">
        <v>1608</v>
      </c>
      <c r="C4459" s="119" t="s">
        <v>195</v>
      </c>
      <c r="D4459" s="119" t="s">
        <v>1626</v>
      </c>
      <c r="E4459" s="119" t="s">
        <v>1627</v>
      </c>
      <c r="F4459" s="119"/>
      <c r="G4459" s="119" t="s">
        <v>1628</v>
      </c>
      <c r="H4459" s="119" t="s">
        <v>998</v>
      </c>
      <c r="I4459" s="119" t="s">
        <v>987</v>
      </c>
      <c r="J4459" s="119">
        <v>2020</v>
      </c>
      <c r="K4459" s="120" t="s">
        <v>1629</v>
      </c>
    </row>
    <row r="4460" spans="1:11" x14ac:dyDescent="0.25">
      <c r="A4460" s="119" t="s">
        <v>1607</v>
      </c>
      <c r="B4460" s="119" t="s">
        <v>1608</v>
      </c>
      <c r="C4460" s="119" t="s">
        <v>195</v>
      </c>
      <c r="D4460" s="119" t="s">
        <v>1626</v>
      </c>
      <c r="E4460" s="119" t="s">
        <v>1627</v>
      </c>
      <c r="F4460" s="119"/>
      <c r="G4460" s="119" t="s">
        <v>1628</v>
      </c>
      <c r="H4460" s="119" t="s">
        <v>998</v>
      </c>
      <c r="I4460" s="119" t="s">
        <v>987</v>
      </c>
      <c r="J4460" s="119">
        <v>2050</v>
      </c>
      <c r="K4460" s="120">
        <v>14000</v>
      </c>
    </row>
    <row r="4461" spans="1:11" x14ac:dyDescent="0.25">
      <c r="A4461" s="119" t="s">
        <v>1607</v>
      </c>
      <c r="B4461" s="119" t="s">
        <v>1608</v>
      </c>
      <c r="C4461" s="119" t="s">
        <v>195</v>
      </c>
      <c r="D4461" s="119" t="s">
        <v>1626</v>
      </c>
      <c r="E4461" s="119" t="s">
        <v>1627</v>
      </c>
      <c r="F4461" s="119"/>
      <c r="G4461" s="119" t="s">
        <v>1628</v>
      </c>
      <c r="H4461" s="119" t="s">
        <v>998</v>
      </c>
      <c r="I4461" s="119" t="s">
        <v>988</v>
      </c>
      <c r="J4461" s="119">
        <v>2020</v>
      </c>
      <c r="K4461" s="120">
        <v>35000</v>
      </c>
    </row>
    <row r="4462" spans="1:11" x14ac:dyDescent="0.25">
      <c r="A4462" s="119" t="s">
        <v>1607</v>
      </c>
      <c r="B4462" s="119" t="s">
        <v>1608</v>
      </c>
      <c r="C4462" s="119" t="s">
        <v>195</v>
      </c>
      <c r="D4462" s="119" t="s">
        <v>1626</v>
      </c>
      <c r="E4462" s="119" t="s">
        <v>1627</v>
      </c>
      <c r="F4462" s="119"/>
      <c r="G4462" s="119" t="s">
        <v>1628</v>
      </c>
      <c r="H4462" s="119" t="s">
        <v>998</v>
      </c>
      <c r="I4462" s="119" t="s">
        <v>988</v>
      </c>
      <c r="J4462" s="119">
        <v>2050</v>
      </c>
      <c r="K4462" s="120" t="s">
        <v>1630</v>
      </c>
    </row>
    <row r="4463" spans="1:11" x14ac:dyDescent="0.25">
      <c r="A4463" s="119" t="s">
        <v>1607</v>
      </c>
      <c r="B4463" s="119" t="s">
        <v>1608</v>
      </c>
      <c r="C4463" s="119" t="s">
        <v>195</v>
      </c>
      <c r="D4463" s="119" t="s">
        <v>1626</v>
      </c>
      <c r="E4463" s="119" t="s">
        <v>1627</v>
      </c>
      <c r="F4463" s="119"/>
      <c r="G4463" s="119" t="s">
        <v>1628</v>
      </c>
      <c r="H4463" s="119" t="s">
        <v>998</v>
      </c>
      <c r="I4463" s="119" t="s">
        <v>194</v>
      </c>
      <c r="J4463" s="119">
        <v>2030</v>
      </c>
      <c r="K4463" s="120">
        <v>23000</v>
      </c>
    </row>
    <row r="4464" spans="1:11" x14ac:dyDescent="0.25">
      <c r="A4464" s="119" t="s">
        <v>1607</v>
      </c>
      <c r="B4464" s="119" t="s">
        <v>1608</v>
      </c>
      <c r="C4464" s="119" t="s">
        <v>195</v>
      </c>
      <c r="D4464" s="119" t="s">
        <v>1626</v>
      </c>
      <c r="E4464" s="119" t="s">
        <v>1627</v>
      </c>
      <c r="F4464" s="119"/>
      <c r="G4464" s="119" t="s">
        <v>1628</v>
      </c>
      <c r="H4464" s="119" t="s">
        <v>998</v>
      </c>
      <c r="I4464" s="119" t="s">
        <v>194</v>
      </c>
      <c r="J4464" s="119">
        <v>2040</v>
      </c>
      <c r="K4464" s="120">
        <v>25000</v>
      </c>
    </row>
    <row r="4465" spans="1:11" x14ac:dyDescent="0.25">
      <c r="A4465" s="119" t="s">
        <v>1607</v>
      </c>
      <c r="B4465" s="119" t="s">
        <v>1608</v>
      </c>
      <c r="C4465" s="119" t="s">
        <v>195</v>
      </c>
      <c r="D4465" s="119" t="s">
        <v>1626</v>
      </c>
      <c r="E4465" s="119" t="s">
        <v>1627</v>
      </c>
      <c r="F4465" s="119"/>
      <c r="G4465" s="119" t="s">
        <v>1628</v>
      </c>
      <c r="H4465" s="119" t="s">
        <v>998</v>
      </c>
      <c r="I4465" s="119" t="s">
        <v>194</v>
      </c>
      <c r="J4465" s="119">
        <v>2050</v>
      </c>
      <c r="K4465" s="120">
        <v>28000</v>
      </c>
    </row>
    <row r="4466" spans="1:11" x14ac:dyDescent="0.25">
      <c r="A4466" s="119" t="s">
        <v>1607</v>
      </c>
      <c r="B4466" s="119" t="s">
        <v>1608</v>
      </c>
      <c r="C4466" s="119" t="s">
        <v>1631</v>
      </c>
      <c r="D4466" s="119" t="s">
        <v>1272</v>
      </c>
      <c r="E4466" s="119" t="s">
        <v>1074</v>
      </c>
      <c r="F4466" s="119"/>
      <c r="G4466" s="119" t="s">
        <v>1613</v>
      </c>
      <c r="H4466" s="119"/>
      <c r="I4466" s="119" t="s">
        <v>987</v>
      </c>
      <c r="J4466" s="119">
        <v>2020</v>
      </c>
      <c r="K4466" s="120">
        <v>45</v>
      </c>
    </row>
    <row r="4467" spans="1:11" x14ac:dyDescent="0.25">
      <c r="A4467" s="119" t="s">
        <v>1607</v>
      </c>
      <c r="B4467" s="119" t="s">
        <v>1608</v>
      </c>
      <c r="C4467" s="119" t="s">
        <v>1631</v>
      </c>
      <c r="D4467" s="119" t="s">
        <v>1272</v>
      </c>
      <c r="E4467" s="119" t="s">
        <v>1074</v>
      </c>
      <c r="F4467" s="119"/>
      <c r="G4467" s="119" t="s">
        <v>1613</v>
      </c>
      <c r="H4467" s="119"/>
      <c r="I4467" s="119" t="s">
        <v>987</v>
      </c>
      <c r="J4467" s="119">
        <v>2050</v>
      </c>
      <c r="K4467" s="120">
        <v>45</v>
      </c>
    </row>
    <row r="4468" spans="1:11" x14ac:dyDescent="0.25">
      <c r="A4468" s="119" t="s">
        <v>1607</v>
      </c>
      <c r="B4468" s="119" t="s">
        <v>1608</v>
      </c>
      <c r="C4468" s="119" t="s">
        <v>1631</v>
      </c>
      <c r="D4468" s="119" t="s">
        <v>1272</v>
      </c>
      <c r="E4468" s="119" t="s">
        <v>1074</v>
      </c>
      <c r="F4468" s="119"/>
      <c r="G4468" s="119" t="s">
        <v>1613</v>
      </c>
      <c r="H4468" s="119"/>
      <c r="I4468" s="119" t="s">
        <v>988</v>
      </c>
      <c r="J4468" s="119">
        <v>2020</v>
      </c>
      <c r="K4468" s="120" t="s">
        <v>1632</v>
      </c>
    </row>
    <row r="4469" spans="1:11" x14ac:dyDescent="0.25">
      <c r="A4469" s="119" t="s">
        <v>1607</v>
      </c>
      <c r="B4469" s="119" t="s">
        <v>1608</v>
      </c>
      <c r="C4469" s="119" t="s">
        <v>1631</v>
      </c>
      <c r="D4469" s="119" t="s">
        <v>1272</v>
      </c>
      <c r="E4469" s="119" t="s">
        <v>1074</v>
      </c>
      <c r="F4469" s="119"/>
      <c r="G4469" s="119" t="s">
        <v>1613</v>
      </c>
      <c r="H4469" s="119"/>
      <c r="I4469" s="119" t="s">
        <v>988</v>
      </c>
      <c r="J4469" s="119">
        <v>2050</v>
      </c>
      <c r="K4469" s="120">
        <v>55</v>
      </c>
    </row>
    <row r="4470" spans="1:11" x14ac:dyDescent="0.25">
      <c r="A4470" s="119" t="s">
        <v>1607</v>
      </c>
      <c r="B4470" s="119" t="s">
        <v>1608</v>
      </c>
      <c r="C4470" s="119" t="s">
        <v>1631</v>
      </c>
      <c r="D4470" s="119" t="s">
        <v>1272</v>
      </c>
      <c r="E4470" s="119" t="s">
        <v>1074</v>
      </c>
      <c r="F4470" s="119"/>
      <c r="G4470" s="119" t="s">
        <v>1613</v>
      </c>
      <c r="H4470" s="119"/>
      <c r="I4470" s="119" t="s">
        <v>194</v>
      </c>
      <c r="J4470" s="119">
        <v>2030</v>
      </c>
      <c r="K4470" s="120">
        <v>50</v>
      </c>
    </row>
    <row r="4471" spans="1:11" x14ac:dyDescent="0.25">
      <c r="A4471" s="119" t="s">
        <v>1607</v>
      </c>
      <c r="B4471" s="119" t="s">
        <v>1608</v>
      </c>
      <c r="C4471" s="119" t="s">
        <v>1631</v>
      </c>
      <c r="D4471" s="119" t="s">
        <v>1272</v>
      </c>
      <c r="E4471" s="119" t="s">
        <v>1074</v>
      </c>
      <c r="F4471" s="119"/>
      <c r="G4471" s="119" t="s">
        <v>1613</v>
      </c>
      <c r="H4471" s="119"/>
      <c r="I4471" s="119" t="s">
        <v>194</v>
      </c>
      <c r="J4471" s="119">
        <v>2040</v>
      </c>
      <c r="K4471" s="120">
        <v>50</v>
      </c>
    </row>
    <row r="4472" spans="1:11" x14ac:dyDescent="0.25">
      <c r="A4472" s="119" t="s">
        <v>1607</v>
      </c>
      <c r="B4472" s="119" t="s">
        <v>1608</v>
      </c>
      <c r="C4472" s="119" t="s">
        <v>1631</v>
      </c>
      <c r="D4472" s="119" t="s">
        <v>1272</v>
      </c>
      <c r="E4472" s="119" t="s">
        <v>1074</v>
      </c>
      <c r="F4472" s="119"/>
      <c r="G4472" s="119" t="s">
        <v>1613</v>
      </c>
      <c r="H4472" s="119"/>
      <c r="I4472" s="119" t="s">
        <v>194</v>
      </c>
      <c r="J4472" s="119">
        <v>2050</v>
      </c>
      <c r="K4472" s="120">
        <v>50</v>
      </c>
    </row>
    <row r="4473" spans="1:11" x14ac:dyDescent="0.25">
      <c r="A4473" s="119" t="s">
        <v>1607</v>
      </c>
      <c r="B4473" s="119" t="s">
        <v>1608</v>
      </c>
      <c r="C4473" s="119" t="s">
        <v>1631</v>
      </c>
      <c r="D4473" s="119" t="s">
        <v>1273</v>
      </c>
      <c r="E4473" s="119" t="s">
        <v>1074</v>
      </c>
      <c r="F4473" s="119"/>
      <c r="G4473" s="119" t="s">
        <v>1613</v>
      </c>
      <c r="H4473" s="119"/>
      <c r="I4473" s="119" t="s">
        <v>987</v>
      </c>
      <c r="J4473" s="119">
        <v>2020</v>
      </c>
      <c r="K4473" s="120">
        <v>45</v>
      </c>
    </row>
    <row r="4474" spans="1:11" x14ac:dyDescent="0.25">
      <c r="A4474" s="119" t="s">
        <v>1607</v>
      </c>
      <c r="B4474" s="119" t="s">
        <v>1608</v>
      </c>
      <c r="C4474" s="119" t="s">
        <v>1631</v>
      </c>
      <c r="D4474" s="119" t="s">
        <v>1273</v>
      </c>
      <c r="E4474" s="119" t="s">
        <v>1074</v>
      </c>
      <c r="F4474" s="119"/>
      <c r="G4474" s="119" t="s">
        <v>1613</v>
      </c>
      <c r="H4474" s="119"/>
      <c r="I4474" s="119" t="s">
        <v>987</v>
      </c>
      <c r="J4474" s="119">
        <v>2050</v>
      </c>
      <c r="K4474" s="120">
        <v>45</v>
      </c>
    </row>
    <row r="4475" spans="1:11" x14ac:dyDescent="0.25">
      <c r="A4475" s="119" t="s">
        <v>1607</v>
      </c>
      <c r="B4475" s="119" t="s">
        <v>1608</v>
      </c>
      <c r="C4475" s="119" t="s">
        <v>1631</v>
      </c>
      <c r="D4475" s="119" t="s">
        <v>1273</v>
      </c>
      <c r="E4475" s="119" t="s">
        <v>1074</v>
      </c>
      <c r="F4475" s="119"/>
      <c r="G4475" s="119" t="s">
        <v>1613</v>
      </c>
      <c r="H4475" s="119"/>
      <c r="I4475" s="119" t="s">
        <v>988</v>
      </c>
      <c r="J4475" s="119">
        <v>2020</v>
      </c>
      <c r="K4475" s="120">
        <v>55</v>
      </c>
    </row>
    <row r="4476" spans="1:11" x14ac:dyDescent="0.25">
      <c r="A4476" s="119" t="s">
        <v>1607</v>
      </c>
      <c r="B4476" s="119" t="s">
        <v>1608</v>
      </c>
      <c r="C4476" s="119" t="s">
        <v>1631</v>
      </c>
      <c r="D4476" s="119" t="s">
        <v>1273</v>
      </c>
      <c r="E4476" s="119" t="s">
        <v>1074</v>
      </c>
      <c r="F4476" s="119"/>
      <c r="G4476" s="119" t="s">
        <v>1613</v>
      </c>
      <c r="H4476" s="119"/>
      <c r="I4476" s="119" t="s">
        <v>988</v>
      </c>
      <c r="J4476" s="119">
        <v>2050</v>
      </c>
      <c r="K4476" s="120">
        <v>55</v>
      </c>
    </row>
    <row r="4477" spans="1:11" x14ac:dyDescent="0.25">
      <c r="A4477" s="119" t="s">
        <v>1607</v>
      </c>
      <c r="B4477" s="119" t="s">
        <v>1608</v>
      </c>
      <c r="C4477" s="119" t="s">
        <v>1631</v>
      </c>
      <c r="D4477" s="119" t="s">
        <v>1273</v>
      </c>
      <c r="E4477" s="119" t="s">
        <v>1074</v>
      </c>
      <c r="F4477" s="119"/>
      <c r="G4477" s="119" t="s">
        <v>1613</v>
      </c>
      <c r="H4477" s="119"/>
      <c r="I4477" s="119" t="s">
        <v>194</v>
      </c>
      <c r="J4477" s="119">
        <v>2030</v>
      </c>
      <c r="K4477" s="120">
        <v>50</v>
      </c>
    </row>
    <row r="4478" spans="1:11" x14ac:dyDescent="0.25">
      <c r="A4478" s="119" t="s">
        <v>1607</v>
      </c>
      <c r="B4478" s="119" t="s">
        <v>1608</v>
      </c>
      <c r="C4478" s="119" t="s">
        <v>1631</v>
      </c>
      <c r="D4478" s="119" t="s">
        <v>1273</v>
      </c>
      <c r="E4478" s="119" t="s">
        <v>1074</v>
      </c>
      <c r="F4478" s="119"/>
      <c r="G4478" s="119" t="s">
        <v>1613</v>
      </c>
      <c r="H4478" s="119"/>
      <c r="I4478" s="119" t="s">
        <v>194</v>
      </c>
      <c r="J4478" s="119">
        <v>2040</v>
      </c>
      <c r="K4478" s="120">
        <v>50</v>
      </c>
    </row>
    <row r="4479" spans="1:11" x14ac:dyDescent="0.25">
      <c r="A4479" s="119" t="s">
        <v>1607</v>
      </c>
      <c r="B4479" s="119" t="s">
        <v>1608</v>
      </c>
      <c r="C4479" s="119" t="s">
        <v>1631</v>
      </c>
      <c r="D4479" s="119" t="s">
        <v>1273</v>
      </c>
      <c r="E4479" s="119" t="s">
        <v>1074</v>
      </c>
      <c r="F4479" s="119"/>
      <c r="G4479" s="119" t="s">
        <v>1613</v>
      </c>
      <c r="H4479" s="119"/>
      <c r="I4479" s="119" t="s">
        <v>194</v>
      </c>
      <c r="J4479" s="119">
        <v>2050</v>
      </c>
      <c r="K4479" s="120">
        <v>50</v>
      </c>
    </row>
    <row r="4480" spans="1:11" x14ac:dyDescent="0.25">
      <c r="A4480" s="119" t="s">
        <v>1607</v>
      </c>
      <c r="B4480" s="119" t="s">
        <v>1608</v>
      </c>
      <c r="C4480" s="119" t="s">
        <v>1631</v>
      </c>
      <c r="D4480" s="119" t="s">
        <v>1633</v>
      </c>
      <c r="E4480" s="119" t="s">
        <v>1634</v>
      </c>
      <c r="F4480" s="119"/>
      <c r="G4480" s="119" t="s">
        <v>1635</v>
      </c>
      <c r="H4480" s="119" t="s">
        <v>1636</v>
      </c>
      <c r="I4480" s="119" t="s">
        <v>987</v>
      </c>
      <c r="J4480" s="119">
        <v>2020</v>
      </c>
      <c r="K4480" s="120">
        <v>6000</v>
      </c>
    </row>
    <row r="4481" spans="1:11" x14ac:dyDescent="0.25">
      <c r="A4481" s="119" t="s">
        <v>1607</v>
      </c>
      <c r="B4481" s="119" t="s">
        <v>1608</v>
      </c>
      <c r="C4481" s="119" t="s">
        <v>1631</v>
      </c>
      <c r="D4481" s="119" t="s">
        <v>1633</v>
      </c>
      <c r="E4481" s="119" t="s">
        <v>1634</v>
      </c>
      <c r="F4481" s="119"/>
      <c r="G4481" s="119" t="s">
        <v>1635</v>
      </c>
      <c r="H4481" s="119" t="s">
        <v>1636</v>
      </c>
      <c r="I4481" s="119" t="s">
        <v>987</v>
      </c>
      <c r="J4481" s="119">
        <v>2050</v>
      </c>
      <c r="K4481" s="120">
        <v>4900</v>
      </c>
    </row>
    <row r="4482" spans="1:11" x14ac:dyDescent="0.25">
      <c r="A4482" s="119" t="s">
        <v>1607</v>
      </c>
      <c r="B4482" s="119" t="s">
        <v>1608</v>
      </c>
      <c r="C4482" s="119" t="s">
        <v>1631</v>
      </c>
      <c r="D4482" s="119" t="s">
        <v>1633</v>
      </c>
      <c r="E4482" s="119" t="s">
        <v>1634</v>
      </c>
      <c r="F4482" s="119"/>
      <c r="G4482" s="119" t="s">
        <v>1635</v>
      </c>
      <c r="H4482" s="119" t="s">
        <v>1636</v>
      </c>
      <c r="I4482" s="119" t="s">
        <v>988</v>
      </c>
      <c r="J4482" s="119">
        <v>2020</v>
      </c>
      <c r="K4482" s="120">
        <v>18000</v>
      </c>
    </row>
    <row r="4483" spans="1:11" x14ac:dyDescent="0.25">
      <c r="A4483" s="119" t="s">
        <v>1607</v>
      </c>
      <c r="B4483" s="119" t="s">
        <v>1608</v>
      </c>
      <c r="C4483" s="119" t="s">
        <v>1631</v>
      </c>
      <c r="D4483" s="119" t="s">
        <v>1633</v>
      </c>
      <c r="E4483" s="119" t="s">
        <v>1634</v>
      </c>
      <c r="F4483" s="119"/>
      <c r="G4483" s="119" t="s">
        <v>1635</v>
      </c>
      <c r="H4483" s="119" t="s">
        <v>1636</v>
      </c>
      <c r="I4483" s="119" t="s">
        <v>988</v>
      </c>
      <c r="J4483" s="119">
        <v>2050</v>
      </c>
      <c r="K4483" s="120">
        <v>15000</v>
      </c>
    </row>
    <row r="4484" spans="1:11" x14ac:dyDescent="0.25">
      <c r="A4484" s="119" t="s">
        <v>1607</v>
      </c>
      <c r="B4484" s="119" t="s">
        <v>1608</v>
      </c>
      <c r="C4484" s="119" t="s">
        <v>1631</v>
      </c>
      <c r="D4484" s="119" t="s">
        <v>1633</v>
      </c>
      <c r="E4484" s="119" t="s">
        <v>1634</v>
      </c>
      <c r="F4484" s="119"/>
      <c r="G4484" s="119" t="s">
        <v>1635</v>
      </c>
      <c r="H4484" s="119" t="s">
        <v>1636</v>
      </c>
      <c r="I4484" s="119" t="s">
        <v>194</v>
      </c>
      <c r="J4484" s="119">
        <v>2030</v>
      </c>
      <c r="K4484" s="120">
        <v>12000</v>
      </c>
    </row>
    <row r="4485" spans="1:11" x14ac:dyDescent="0.25">
      <c r="A4485" s="119" t="s">
        <v>1607</v>
      </c>
      <c r="B4485" s="119" t="s">
        <v>1608</v>
      </c>
      <c r="C4485" s="119" t="s">
        <v>1631</v>
      </c>
      <c r="D4485" s="119" t="s">
        <v>1633</v>
      </c>
      <c r="E4485" s="119" t="s">
        <v>1634</v>
      </c>
      <c r="F4485" s="119"/>
      <c r="G4485" s="119" t="s">
        <v>1635</v>
      </c>
      <c r="H4485" s="119" t="s">
        <v>1636</v>
      </c>
      <c r="I4485" s="119" t="s">
        <v>194</v>
      </c>
      <c r="J4485" s="119">
        <v>2040</v>
      </c>
      <c r="K4485" s="120">
        <v>11000</v>
      </c>
    </row>
    <row r="4486" spans="1:11" x14ac:dyDescent="0.25">
      <c r="A4486" s="119" t="s">
        <v>1607</v>
      </c>
      <c r="B4486" s="119" t="s">
        <v>1608</v>
      </c>
      <c r="C4486" s="119" t="s">
        <v>1631</v>
      </c>
      <c r="D4486" s="119" t="s">
        <v>1633</v>
      </c>
      <c r="E4486" s="119" t="s">
        <v>1634</v>
      </c>
      <c r="F4486" s="119"/>
      <c r="G4486" s="119" t="s">
        <v>1635</v>
      </c>
      <c r="H4486" s="119" t="s">
        <v>1636</v>
      </c>
      <c r="I4486" s="119" t="s">
        <v>194</v>
      </c>
      <c r="J4486" s="119">
        <v>2050</v>
      </c>
      <c r="K4486" s="120">
        <v>9700</v>
      </c>
    </row>
    <row r="4487" spans="1:11" x14ac:dyDescent="0.25">
      <c r="A4487" s="119" t="s">
        <v>1607</v>
      </c>
      <c r="B4487" s="119" t="s">
        <v>1608</v>
      </c>
      <c r="C4487" s="119" t="s">
        <v>1631</v>
      </c>
      <c r="D4487" s="119" t="s">
        <v>1637</v>
      </c>
      <c r="E4487" s="119" t="s">
        <v>1638</v>
      </c>
      <c r="F4487" s="119"/>
      <c r="G4487" s="119" t="s">
        <v>1639</v>
      </c>
      <c r="H4487" s="119" t="s">
        <v>1636</v>
      </c>
      <c r="I4487" s="119" t="s">
        <v>987</v>
      </c>
      <c r="J4487" s="119">
        <v>2020</v>
      </c>
      <c r="K4487" s="120">
        <v>0.3</v>
      </c>
    </row>
    <row r="4488" spans="1:11" x14ac:dyDescent="0.25">
      <c r="A4488" s="119" t="s">
        <v>1607</v>
      </c>
      <c r="B4488" s="119" t="s">
        <v>1608</v>
      </c>
      <c r="C4488" s="119" t="s">
        <v>1631</v>
      </c>
      <c r="D4488" s="119" t="s">
        <v>1637</v>
      </c>
      <c r="E4488" s="119" t="s">
        <v>1638</v>
      </c>
      <c r="F4488" s="119"/>
      <c r="G4488" s="119" t="s">
        <v>1639</v>
      </c>
      <c r="H4488" s="119" t="s">
        <v>1636</v>
      </c>
      <c r="I4488" s="119" t="s">
        <v>987</v>
      </c>
      <c r="J4488" s="119">
        <v>2050</v>
      </c>
      <c r="K4488" s="120">
        <v>0.2</v>
      </c>
    </row>
    <row r="4489" spans="1:11" x14ac:dyDescent="0.25">
      <c r="A4489" s="119" t="s">
        <v>1607</v>
      </c>
      <c r="B4489" s="119" t="s">
        <v>1608</v>
      </c>
      <c r="C4489" s="119" t="s">
        <v>1631</v>
      </c>
      <c r="D4489" s="119" t="s">
        <v>1637</v>
      </c>
      <c r="E4489" s="119" t="s">
        <v>1638</v>
      </c>
      <c r="F4489" s="119"/>
      <c r="G4489" s="119" t="s">
        <v>1639</v>
      </c>
      <c r="H4489" s="119" t="s">
        <v>1636</v>
      </c>
      <c r="I4489" s="119" t="s">
        <v>988</v>
      </c>
      <c r="J4489" s="119">
        <v>2020</v>
      </c>
      <c r="K4489" s="120">
        <v>0.9</v>
      </c>
    </row>
    <row r="4490" spans="1:11" x14ac:dyDescent="0.25">
      <c r="A4490" s="119" t="s">
        <v>1607</v>
      </c>
      <c r="B4490" s="119" t="s">
        <v>1608</v>
      </c>
      <c r="C4490" s="119" t="s">
        <v>1631</v>
      </c>
      <c r="D4490" s="119" t="s">
        <v>1637</v>
      </c>
      <c r="E4490" s="119" t="s">
        <v>1638</v>
      </c>
      <c r="F4490" s="119"/>
      <c r="G4490" s="119" t="s">
        <v>1639</v>
      </c>
      <c r="H4490" s="119" t="s">
        <v>1636</v>
      </c>
      <c r="I4490" s="119" t="s">
        <v>988</v>
      </c>
      <c r="J4490" s="119">
        <v>2050</v>
      </c>
      <c r="K4490" s="120">
        <v>0.7</v>
      </c>
    </row>
    <row r="4491" spans="1:11" x14ac:dyDescent="0.25">
      <c r="A4491" s="119" t="s">
        <v>1607</v>
      </c>
      <c r="B4491" s="119" t="s">
        <v>1608</v>
      </c>
      <c r="C4491" s="119" t="s">
        <v>1631</v>
      </c>
      <c r="D4491" s="119" t="s">
        <v>1637</v>
      </c>
      <c r="E4491" s="119" t="s">
        <v>1638</v>
      </c>
      <c r="F4491" s="119"/>
      <c r="G4491" s="119" t="s">
        <v>1639</v>
      </c>
      <c r="H4491" s="119" t="s">
        <v>1636</v>
      </c>
      <c r="I4491" s="119" t="s">
        <v>194</v>
      </c>
      <c r="J4491" s="119">
        <v>2030</v>
      </c>
      <c r="K4491" s="120">
        <v>0.6</v>
      </c>
    </row>
    <row r="4492" spans="1:11" x14ac:dyDescent="0.25">
      <c r="A4492" s="119" t="s">
        <v>1607</v>
      </c>
      <c r="B4492" s="119" t="s">
        <v>1608</v>
      </c>
      <c r="C4492" s="119" t="s">
        <v>1631</v>
      </c>
      <c r="D4492" s="119" t="s">
        <v>1637</v>
      </c>
      <c r="E4492" s="119" t="s">
        <v>1638</v>
      </c>
      <c r="F4492" s="119"/>
      <c r="G4492" s="119" t="s">
        <v>1639</v>
      </c>
      <c r="H4492" s="119" t="s">
        <v>1636</v>
      </c>
      <c r="I4492" s="119" t="s">
        <v>194</v>
      </c>
      <c r="J4492" s="119">
        <v>2040</v>
      </c>
      <c r="K4492" s="120">
        <v>0.55000000000000004</v>
      </c>
    </row>
    <row r="4493" spans="1:11" x14ac:dyDescent="0.25">
      <c r="A4493" s="119" t="s">
        <v>1607</v>
      </c>
      <c r="B4493" s="119" t="s">
        <v>1608</v>
      </c>
      <c r="C4493" s="119" t="s">
        <v>1631</v>
      </c>
      <c r="D4493" s="119" t="s">
        <v>1637</v>
      </c>
      <c r="E4493" s="119" t="s">
        <v>1638</v>
      </c>
      <c r="F4493" s="119"/>
      <c r="G4493" s="119" t="s">
        <v>1639</v>
      </c>
      <c r="H4493" s="119" t="s">
        <v>1636</v>
      </c>
      <c r="I4493" s="119" t="s">
        <v>194</v>
      </c>
      <c r="J4493" s="119">
        <v>2050</v>
      </c>
      <c r="K4493" s="120">
        <v>0.48499999999999999</v>
      </c>
    </row>
    <row r="4494" spans="1:11" x14ac:dyDescent="0.25">
      <c r="A4494" s="119" t="s">
        <v>1607</v>
      </c>
      <c r="B4494" s="119" t="s">
        <v>1608</v>
      </c>
      <c r="C4494" s="119" t="s">
        <v>1631</v>
      </c>
      <c r="D4494" s="119" t="s">
        <v>1640</v>
      </c>
      <c r="E4494" s="119" t="s">
        <v>1641</v>
      </c>
      <c r="F4494" s="119"/>
      <c r="G4494" s="119" t="s">
        <v>1642</v>
      </c>
      <c r="H4494" s="119" t="s">
        <v>1636</v>
      </c>
      <c r="I4494" s="119" t="s">
        <v>987</v>
      </c>
      <c r="J4494" s="119">
        <v>2020</v>
      </c>
      <c r="K4494" s="120">
        <v>2</v>
      </c>
    </row>
    <row r="4495" spans="1:11" x14ac:dyDescent="0.25">
      <c r="A4495" s="119" t="s">
        <v>1607</v>
      </c>
      <c r="B4495" s="119" t="s">
        <v>1608</v>
      </c>
      <c r="C4495" s="119" t="s">
        <v>1631</v>
      </c>
      <c r="D4495" s="119" t="s">
        <v>1640</v>
      </c>
      <c r="E4495" s="119" t="s">
        <v>1641</v>
      </c>
      <c r="F4495" s="119"/>
      <c r="G4495" s="119" t="s">
        <v>1642</v>
      </c>
      <c r="H4495" s="119" t="s">
        <v>1636</v>
      </c>
      <c r="I4495" s="119" t="s">
        <v>987</v>
      </c>
      <c r="J4495" s="119">
        <v>2050</v>
      </c>
      <c r="K4495" s="120">
        <v>1.62</v>
      </c>
    </row>
    <row r="4496" spans="1:11" x14ac:dyDescent="0.25">
      <c r="A4496" s="119" t="s">
        <v>1607</v>
      </c>
      <c r="B4496" s="119" t="s">
        <v>1608</v>
      </c>
      <c r="C4496" s="119" t="s">
        <v>1631</v>
      </c>
      <c r="D4496" s="119" t="s">
        <v>1640</v>
      </c>
      <c r="E4496" s="119" t="s">
        <v>1641</v>
      </c>
      <c r="F4496" s="119"/>
      <c r="G4496" s="119" t="s">
        <v>1642</v>
      </c>
      <c r="H4496" s="119" t="s">
        <v>1636</v>
      </c>
      <c r="I4496" s="119" t="s">
        <v>988</v>
      </c>
      <c r="J4496" s="119">
        <v>2020</v>
      </c>
      <c r="K4496" s="120">
        <v>6</v>
      </c>
    </row>
    <row r="4497" spans="1:11" x14ac:dyDescent="0.25">
      <c r="A4497" s="119" t="s">
        <v>1607</v>
      </c>
      <c r="B4497" s="119" t="s">
        <v>1608</v>
      </c>
      <c r="C4497" s="119" t="s">
        <v>1631</v>
      </c>
      <c r="D4497" s="119" t="s">
        <v>1640</v>
      </c>
      <c r="E4497" s="119" t="s">
        <v>1641</v>
      </c>
      <c r="F4497" s="119"/>
      <c r="G4497" s="119" t="s">
        <v>1642</v>
      </c>
      <c r="H4497" s="119" t="s">
        <v>1636</v>
      </c>
      <c r="I4497" s="119" t="s">
        <v>988</v>
      </c>
      <c r="J4497" s="119">
        <v>2050</v>
      </c>
      <c r="K4497" s="120">
        <v>4.8600000000000003</v>
      </c>
    </row>
    <row r="4498" spans="1:11" x14ac:dyDescent="0.25">
      <c r="A4498" s="119" t="s">
        <v>1607</v>
      </c>
      <c r="B4498" s="119" t="s">
        <v>1608</v>
      </c>
      <c r="C4498" s="119" t="s">
        <v>1631</v>
      </c>
      <c r="D4498" s="119" t="s">
        <v>1640</v>
      </c>
      <c r="E4498" s="119" t="s">
        <v>1641</v>
      </c>
      <c r="F4498" s="119"/>
      <c r="G4498" s="119" t="s">
        <v>1642</v>
      </c>
      <c r="H4498" s="119" t="s">
        <v>1636</v>
      </c>
      <c r="I4498" s="119" t="s">
        <v>194</v>
      </c>
      <c r="J4498" s="119">
        <v>2030</v>
      </c>
      <c r="K4498" s="120">
        <v>4</v>
      </c>
    </row>
    <row r="4499" spans="1:11" x14ac:dyDescent="0.25">
      <c r="A4499" s="119" t="s">
        <v>1607</v>
      </c>
      <c r="B4499" s="119" t="s">
        <v>1608</v>
      </c>
      <c r="C4499" s="119" t="s">
        <v>1631</v>
      </c>
      <c r="D4499" s="119" t="s">
        <v>1640</v>
      </c>
      <c r="E4499" s="119" t="s">
        <v>1641</v>
      </c>
      <c r="F4499" s="119"/>
      <c r="G4499" s="119" t="s">
        <v>1642</v>
      </c>
      <c r="H4499" s="119" t="s">
        <v>1636</v>
      </c>
      <c r="I4499" s="119" t="s">
        <v>194</v>
      </c>
      <c r="J4499" s="119">
        <v>2040</v>
      </c>
      <c r="K4499" s="120">
        <v>3.6</v>
      </c>
    </row>
    <row r="4500" spans="1:11" x14ac:dyDescent="0.25">
      <c r="A4500" s="119" t="s">
        <v>1607</v>
      </c>
      <c r="B4500" s="119" t="s">
        <v>1608</v>
      </c>
      <c r="C4500" s="119" t="s">
        <v>1631</v>
      </c>
      <c r="D4500" s="119" t="s">
        <v>1640</v>
      </c>
      <c r="E4500" s="119" t="s">
        <v>1641</v>
      </c>
      <c r="F4500" s="119"/>
      <c r="G4500" s="119" t="s">
        <v>1642</v>
      </c>
      <c r="H4500" s="119" t="s">
        <v>1636</v>
      </c>
      <c r="I4500" s="119" t="s">
        <v>194</v>
      </c>
      <c r="J4500" s="119">
        <v>2050</v>
      </c>
      <c r="K4500" s="120">
        <v>3.24</v>
      </c>
    </row>
    <row r="4501" spans="1:11" x14ac:dyDescent="0.25">
      <c r="A4501" s="119" t="s">
        <v>1607</v>
      </c>
      <c r="B4501" s="119" t="s">
        <v>1608</v>
      </c>
      <c r="C4501" s="119" t="s">
        <v>1245</v>
      </c>
      <c r="D4501" s="119" t="s">
        <v>1643</v>
      </c>
      <c r="E4501" s="119" t="s">
        <v>1074</v>
      </c>
      <c r="F4501" s="119"/>
      <c r="G4501" s="119" t="s">
        <v>1644</v>
      </c>
      <c r="H4501" s="119"/>
      <c r="I4501" s="119" t="s">
        <v>194</v>
      </c>
      <c r="J4501" s="119">
        <v>2030</v>
      </c>
      <c r="K4501" s="120">
        <v>89</v>
      </c>
    </row>
    <row r="4502" spans="1:11" x14ac:dyDescent="0.25">
      <c r="A4502" s="119" t="s">
        <v>1607</v>
      </c>
      <c r="B4502" s="119" t="s">
        <v>1608</v>
      </c>
      <c r="C4502" s="119" t="s">
        <v>1245</v>
      </c>
      <c r="D4502" s="119" t="s">
        <v>1643</v>
      </c>
      <c r="E4502" s="119" t="s">
        <v>1074</v>
      </c>
      <c r="F4502" s="119"/>
      <c r="G4502" s="119" t="s">
        <v>1644</v>
      </c>
      <c r="H4502" s="119"/>
      <c r="I4502" s="119" t="s">
        <v>194</v>
      </c>
      <c r="J4502" s="119">
        <v>2040</v>
      </c>
      <c r="K4502" s="120">
        <v>90</v>
      </c>
    </row>
    <row r="4503" spans="1:11" x14ac:dyDescent="0.25">
      <c r="A4503" s="119" t="s">
        <v>1607</v>
      </c>
      <c r="B4503" s="119" t="s">
        <v>1608</v>
      </c>
      <c r="C4503" s="119" t="s">
        <v>1245</v>
      </c>
      <c r="D4503" s="119" t="s">
        <v>1643</v>
      </c>
      <c r="E4503" s="119" t="s">
        <v>1074</v>
      </c>
      <c r="F4503" s="119"/>
      <c r="G4503" s="119" t="s">
        <v>1644</v>
      </c>
      <c r="H4503" s="119"/>
      <c r="I4503" s="119" t="s">
        <v>194</v>
      </c>
      <c r="J4503" s="119">
        <v>2050</v>
      </c>
      <c r="K4503" s="120">
        <v>91</v>
      </c>
    </row>
    <row r="4504" spans="1:11" x14ac:dyDescent="0.25">
      <c r="A4504" s="119" t="s">
        <v>1645</v>
      </c>
      <c r="B4504" s="119" t="s">
        <v>1646</v>
      </c>
      <c r="C4504" s="119" t="s">
        <v>195</v>
      </c>
      <c r="D4504" s="119" t="s">
        <v>1609</v>
      </c>
      <c r="E4504" s="119" t="s">
        <v>1222</v>
      </c>
      <c r="F4504" s="119"/>
      <c r="G4504" s="119" t="s">
        <v>1610</v>
      </c>
      <c r="H4504" s="119" t="s">
        <v>998</v>
      </c>
      <c r="I4504" s="119" t="s">
        <v>987</v>
      </c>
      <c r="J4504" s="119">
        <v>2020</v>
      </c>
      <c r="K4504" s="120">
        <v>27</v>
      </c>
    </row>
    <row r="4505" spans="1:11" x14ac:dyDescent="0.25">
      <c r="A4505" s="119" t="s">
        <v>1645</v>
      </c>
      <c r="B4505" s="119" t="s">
        <v>1646</v>
      </c>
      <c r="C4505" s="119" t="s">
        <v>195</v>
      </c>
      <c r="D4505" s="119" t="s">
        <v>1609</v>
      </c>
      <c r="E4505" s="119" t="s">
        <v>1222</v>
      </c>
      <c r="F4505" s="119"/>
      <c r="G4505" s="119" t="s">
        <v>1610</v>
      </c>
      <c r="H4505" s="119" t="s">
        <v>998</v>
      </c>
      <c r="I4505" s="119" t="s">
        <v>987</v>
      </c>
      <c r="J4505" s="119">
        <v>2050</v>
      </c>
      <c r="K4505" s="120">
        <v>29</v>
      </c>
    </row>
    <row r="4506" spans="1:11" x14ac:dyDescent="0.25">
      <c r="A4506" s="119" t="s">
        <v>1645</v>
      </c>
      <c r="B4506" s="119" t="s">
        <v>1646</v>
      </c>
      <c r="C4506" s="119" t="s">
        <v>195</v>
      </c>
      <c r="D4506" s="119" t="s">
        <v>1609</v>
      </c>
      <c r="E4506" s="119" t="s">
        <v>1222</v>
      </c>
      <c r="F4506" s="119"/>
      <c r="G4506" s="119" t="s">
        <v>1610</v>
      </c>
      <c r="H4506" s="119" t="s">
        <v>998</v>
      </c>
      <c r="I4506" s="119" t="s">
        <v>988</v>
      </c>
      <c r="J4506" s="119">
        <v>2020</v>
      </c>
      <c r="K4506" s="120">
        <v>33</v>
      </c>
    </row>
    <row r="4507" spans="1:11" x14ac:dyDescent="0.25">
      <c r="A4507" s="119" t="s">
        <v>1645</v>
      </c>
      <c r="B4507" s="119" t="s">
        <v>1646</v>
      </c>
      <c r="C4507" s="119" t="s">
        <v>195</v>
      </c>
      <c r="D4507" s="119" t="s">
        <v>1609</v>
      </c>
      <c r="E4507" s="119" t="s">
        <v>1222</v>
      </c>
      <c r="F4507" s="119"/>
      <c r="G4507" s="119" t="s">
        <v>1610</v>
      </c>
      <c r="H4507" s="119" t="s">
        <v>998</v>
      </c>
      <c r="I4507" s="119" t="s">
        <v>988</v>
      </c>
      <c r="J4507" s="119">
        <v>2050</v>
      </c>
      <c r="K4507" s="120">
        <v>35</v>
      </c>
    </row>
    <row r="4508" spans="1:11" x14ac:dyDescent="0.25">
      <c r="A4508" s="119" t="s">
        <v>1645</v>
      </c>
      <c r="B4508" s="119" t="s">
        <v>1646</v>
      </c>
      <c r="C4508" s="119" t="s">
        <v>195</v>
      </c>
      <c r="D4508" s="119" t="s">
        <v>1609</v>
      </c>
      <c r="E4508" s="119" t="s">
        <v>1222</v>
      </c>
      <c r="F4508" s="119"/>
      <c r="G4508" s="119" t="s">
        <v>1610</v>
      </c>
      <c r="H4508" s="119" t="s">
        <v>998</v>
      </c>
      <c r="I4508" s="119" t="s">
        <v>194</v>
      </c>
      <c r="J4508" s="119">
        <v>2030</v>
      </c>
      <c r="K4508" s="120">
        <v>30</v>
      </c>
    </row>
    <row r="4509" spans="1:11" x14ac:dyDescent="0.25">
      <c r="A4509" s="119" t="s">
        <v>1645</v>
      </c>
      <c r="B4509" s="119" t="s">
        <v>1646</v>
      </c>
      <c r="C4509" s="119" t="s">
        <v>195</v>
      </c>
      <c r="D4509" s="119" t="s">
        <v>1609</v>
      </c>
      <c r="E4509" s="119" t="s">
        <v>1222</v>
      </c>
      <c r="F4509" s="119"/>
      <c r="G4509" s="119" t="s">
        <v>1610</v>
      </c>
      <c r="H4509" s="119" t="s">
        <v>998</v>
      </c>
      <c r="I4509" s="119" t="s">
        <v>194</v>
      </c>
      <c r="J4509" s="119">
        <v>2040</v>
      </c>
      <c r="K4509" s="120">
        <v>31</v>
      </c>
    </row>
    <row r="4510" spans="1:11" x14ac:dyDescent="0.25">
      <c r="A4510" s="119" t="s">
        <v>1645</v>
      </c>
      <c r="B4510" s="119" t="s">
        <v>1646</v>
      </c>
      <c r="C4510" s="119" t="s">
        <v>195</v>
      </c>
      <c r="D4510" s="119" t="s">
        <v>1609</v>
      </c>
      <c r="E4510" s="119" t="s">
        <v>1222</v>
      </c>
      <c r="F4510" s="119"/>
      <c r="G4510" s="119" t="s">
        <v>1610</v>
      </c>
      <c r="H4510" s="119" t="s">
        <v>998</v>
      </c>
      <c r="I4510" s="119" t="s">
        <v>194</v>
      </c>
      <c r="J4510" s="119">
        <v>2050</v>
      </c>
      <c r="K4510" s="120">
        <v>32</v>
      </c>
    </row>
    <row r="4511" spans="1:11" x14ac:dyDescent="0.25">
      <c r="A4511" s="119" t="s">
        <v>1645</v>
      </c>
      <c r="B4511" s="119" t="s">
        <v>1646</v>
      </c>
      <c r="C4511" s="119" t="s">
        <v>195</v>
      </c>
      <c r="D4511" s="119" t="s">
        <v>200</v>
      </c>
      <c r="E4511" s="119" t="s">
        <v>202</v>
      </c>
      <c r="F4511" s="119"/>
      <c r="G4511" s="119" t="s">
        <v>1611</v>
      </c>
      <c r="H4511" s="119"/>
      <c r="I4511" s="119" t="s">
        <v>987</v>
      </c>
      <c r="J4511" s="119">
        <v>2020</v>
      </c>
      <c r="K4511" s="120">
        <v>1.5</v>
      </c>
    </row>
    <row r="4512" spans="1:11" x14ac:dyDescent="0.25">
      <c r="A4512" s="119" t="s">
        <v>1645</v>
      </c>
      <c r="B4512" s="119" t="s">
        <v>1646</v>
      </c>
      <c r="C4512" s="119" t="s">
        <v>195</v>
      </c>
      <c r="D4512" s="119" t="s">
        <v>200</v>
      </c>
      <c r="E4512" s="119" t="s">
        <v>202</v>
      </c>
      <c r="F4512" s="119"/>
      <c r="G4512" s="119" t="s">
        <v>1611</v>
      </c>
      <c r="H4512" s="119"/>
      <c r="I4512" s="119" t="s">
        <v>987</v>
      </c>
      <c r="J4512" s="119">
        <v>2050</v>
      </c>
      <c r="K4512" s="120">
        <v>1.5</v>
      </c>
    </row>
    <row r="4513" spans="1:11" x14ac:dyDescent="0.25">
      <c r="A4513" s="119" t="s">
        <v>1645</v>
      </c>
      <c r="B4513" s="119" t="s">
        <v>1646</v>
      </c>
      <c r="C4513" s="119" t="s">
        <v>195</v>
      </c>
      <c r="D4513" s="119" t="s">
        <v>200</v>
      </c>
      <c r="E4513" s="119" t="s">
        <v>202</v>
      </c>
      <c r="F4513" s="119"/>
      <c r="G4513" s="119" t="s">
        <v>1611</v>
      </c>
      <c r="H4513" s="119"/>
      <c r="I4513" s="119" t="s">
        <v>988</v>
      </c>
      <c r="J4513" s="119">
        <v>2020</v>
      </c>
      <c r="K4513" s="120">
        <v>2.5</v>
      </c>
    </row>
    <row r="4514" spans="1:11" x14ac:dyDescent="0.25">
      <c r="A4514" s="119" t="s">
        <v>1645</v>
      </c>
      <c r="B4514" s="119" t="s">
        <v>1646</v>
      </c>
      <c r="C4514" s="119" t="s">
        <v>195</v>
      </c>
      <c r="D4514" s="119" t="s">
        <v>200</v>
      </c>
      <c r="E4514" s="119" t="s">
        <v>202</v>
      </c>
      <c r="F4514" s="119"/>
      <c r="G4514" s="119" t="s">
        <v>1611</v>
      </c>
      <c r="H4514" s="119"/>
      <c r="I4514" s="119" t="s">
        <v>988</v>
      </c>
      <c r="J4514" s="119">
        <v>2050</v>
      </c>
      <c r="K4514" s="120">
        <v>2.5</v>
      </c>
    </row>
    <row r="4515" spans="1:11" x14ac:dyDescent="0.25">
      <c r="A4515" s="119" t="s">
        <v>1645</v>
      </c>
      <c r="B4515" s="119" t="s">
        <v>1646</v>
      </c>
      <c r="C4515" s="119" t="s">
        <v>195</v>
      </c>
      <c r="D4515" s="119" t="s">
        <v>200</v>
      </c>
      <c r="E4515" s="119" t="s">
        <v>202</v>
      </c>
      <c r="F4515" s="119"/>
      <c r="G4515" s="119" t="s">
        <v>1611</v>
      </c>
      <c r="H4515" s="119"/>
      <c r="I4515" s="119" t="s">
        <v>194</v>
      </c>
      <c r="J4515" s="119">
        <v>2030</v>
      </c>
      <c r="K4515" s="120">
        <v>2</v>
      </c>
    </row>
    <row r="4516" spans="1:11" x14ac:dyDescent="0.25">
      <c r="A4516" s="119" t="s">
        <v>1645</v>
      </c>
      <c r="B4516" s="119" t="s">
        <v>1646</v>
      </c>
      <c r="C4516" s="119" t="s">
        <v>195</v>
      </c>
      <c r="D4516" s="119" t="s">
        <v>200</v>
      </c>
      <c r="E4516" s="119" t="s">
        <v>202</v>
      </c>
      <c r="F4516" s="119"/>
      <c r="G4516" s="119" t="s">
        <v>1611</v>
      </c>
      <c r="H4516" s="119"/>
      <c r="I4516" s="119" t="s">
        <v>194</v>
      </c>
      <c r="J4516" s="119">
        <v>2040</v>
      </c>
      <c r="K4516" s="120">
        <v>2</v>
      </c>
    </row>
    <row r="4517" spans="1:11" x14ac:dyDescent="0.25">
      <c r="A4517" s="119" t="s">
        <v>1645</v>
      </c>
      <c r="B4517" s="119" t="s">
        <v>1646</v>
      </c>
      <c r="C4517" s="119" t="s">
        <v>195</v>
      </c>
      <c r="D4517" s="119" t="s">
        <v>200</v>
      </c>
      <c r="E4517" s="119" t="s">
        <v>202</v>
      </c>
      <c r="F4517" s="119"/>
      <c r="G4517" s="119" t="s">
        <v>1611</v>
      </c>
      <c r="H4517" s="119"/>
      <c r="I4517" s="119" t="s">
        <v>194</v>
      </c>
      <c r="J4517" s="119">
        <v>2050</v>
      </c>
      <c r="K4517" s="120">
        <v>2</v>
      </c>
    </row>
    <row r="4518" spans="1:11" x14ac:dyDescent="0.25">
      <c r="A4518" s="119" t="s">
        <v>1645</v>
      </c>
      <c r="B4518" s="119" t="s">
        <v>1646</v>
      </c>
      <c r="C4518" s="119" t="s">
        <v>195</v>
      </c>
      <c r="D4518" s="119" t="s">
        <v>1612</v>
      </c>
      <c r="E4518" s="119" t="s">
        <v>1222</v>
      </c>
      <c r="F4518" s="119"/>
      <c r="G4518" s="119" t="s">
        <v>1613</v>
      </c>
      <c r="H4518" s="119" t="s">
        <v>998</v>
      </c>
      <c r="I4518" s="119" t="s">
        <v>987</v>
      </c>
      <c r="J4518" s="119">
        <v>2020</v>
      </c>
      <c r="K4518" s="120">
        <v>14</v>
      </c>
    </row>
    <row r="4519" spans="1:11" x14ac:dyDescent="0.25">
      <c r="A4519" s="119" t="s">
        <v>1645</v>
      </c>
      <c r="B4519" s="119" t="s">
        <v>1646</v>
      </c>
      <c r="C4519" s="119" t="s">
        <v>195</v>
      </c>
      <c r="D4519" s="119" t="s">
        <v>1612</v>
      </c>
      <c r="E4519" s="119" t="s">
        <v>1222</v>
      </c>
      <c r="F4519" s="119"/>
      <c r="G4519" s="119" t="s">
        <v>1613</v>
      </c>
      <c r="H4519" s="119" t="s">
        <v>998</v>
      </c>
      <c r="I4519" s="119" t="s">
        <v>987</v>
      </c>
      <c r="J4519" s="119">
        <v>2050</v>
      </c>
      <c r="K4519" s="120">
        <v>10</v>
      </c>
    </row>
    <row r="4520" spans="1:11" x14ac:dyDescent="0.25">
      <c r="A4520" s="119" t="s">
        <v>1645</v>
      </c>
      <c r="B4520" s="119" t="s">
        <v>1646</v>
      </c>
      <c r="C4520" s="119" t="s">
        <v>195</v>
      </c>
      <c r="D4520" s="119" t="s">
        <v>1612</v>
      </c>
      <c r="E4520" s="119" t="s">
        <v>1222</v>
      </c>
      <c r="F4520" s="119"/>
      <c r="G4520" s="119" t="s">
        <v>1613</v>
      </c>
      <c r="H4520" s="119" t="s">
        <v>998</v>
      </c>
      <c r="I4520" s="119" t="s">
        <v>988</v>
      </c>
      <c r="J4520" s="119">
        <v>2020</v>
      </c>
      <c r="K4520" s="120">
        <v>18</v>
      </c>
    </row>
    <row r="4521" spans="1:11" x14ac:dyDescent="0.25">
      <c r="A4521" s="119" t="s">
        <v>1645</v>
      </c>
      <c r="B4521" s="119" t="s">
        <v>1646</v>
      </c>
      <c r="C4521" s="119" t="s">
        <v>195</v>
      </c>
      <c r="D4521" s="119" t="s">
        <v>1612</v>
      </c>
      <c r="E4521" s="119" t="s">
        <v>1222</v>
      </c>
      <c r="F4521" s="119"/>
      <c r="G4521" s="119" t="s">
        <v>1613</v>
      </c>
      <c r="H4521" s="119" t="s">
        <v>998</v>
      </c>
      <c r="I4521" s="119" t="s">
        <v>988</v>
      </c>
      <c r="J4521" s="119">
        <v>2050</v>
      </c>
      <c r="K4521" s="120">
        <v>14</v>
      </c>
    </row>
    <row r="4522" spans="1:11" x14ac:dyDescent="0.25">
      <c r="A4522" s="119" t="s">
        <v>1645</v>
      </c>
      <c r="B4522" s="119" t="s">
        <v>1646</v>
      </c>
      <c r="C4522" s="119" t="s">
        <v>195</v>
      </c>
      <c r="D4522" s="119" t="s">
        <v>1612</v>
      </c>
      <c r="E4522" s="119" t="s">
        <v>1222</v>
      </c>
      <c r="F4522" s="119"/>
      <c r="G4522" s="119" t="s">
        <v>1613</v>
      </c>
      <c r="H4522" s="119" t="s">
        <v>998</v>
      </c>
      <c r="I4522" s="119" t="s">
        <v>194</v>
      </c>
      <c r="J4522" s="119">
        <v>2030</v>
      </c>
      <c r="K4522" s="120">
        <v>16</v>
      </c>
    </row>
    <row r="4523" spans="1:11" x14ac:dyDescent="0.25">
      <c r="A4523" s="119" t="s">
        <v>1645</v>
      </c>
      <c r="B4523" s="119" t="s">
        <v>1646</v>
      </c>
      <c r="C4523" s="119" t="s">
        <v>195</v>
      </c>
      <c r="D4523" s="119" t="s">
        <v>1612</v>
      </c>
      <c r="E4523" s="119" t="s">
        <v>1222</v>
      </c>
      <c r="F4523" s="119"/>
      <c r="G4523" s="119" t="s">
        <v>1613</v>
      </c>
      <c r="H4523" s="119" t="s">
        <v>998</v>
      </c>
      <c r="I4523" s="119" t="s">
        <v>194</v>
      </c>
      <c r="J4523" s="119">
        <v>2040</v>
      </c>
      <c r="K4523" s="120">
        <v>14</v>
      </c>
    </row>
    <row r="4524" spans="1:11" x14ac:dyDescent="0.25">
      <c r="A4524" s="119" t="s">
        <v>1645</v>
      </c>
      <c r="B4524" s="119" t="s">
        <v>1646</v>
      </c>
      <c r="C4524" s="119" t="s">
        <v>195</v>
      </c>
      <c r="D4524" s="119" t="s">
        <v>1612</v>
      </c>
      <c r="E4524" s="119" t="s">
        <v>1222</v>
      </c>
      <c r="F4524" s="119"/>
      <c r="G4524" s="119" t="s">
        <v>1613</v>
      </c>
      <c r="H4524" s="119" t="s">
        <v>998</v>
      </c>
      <c r="I4524" s="119" t="s">
        <v>194</v>
      </c>
      <c r="J4524" s="119">
        <v>2050</v>
      </c>
      <c r="K4524" s="120">
        <v>12</v>
      </c>
    </row>
    <row r="4525" spans="1:11" x14ac:dyDescent="0.25">
      <c r="A4525" s="119" t="s">
        <v>1645</v>
      </c>
      <c r="B4525" s="119" t="s">
        <v>1646</v>
      </c>
      <c r="C4525" s="119" t="s">
        <v>195</v>
      </c>
      <c r="D4525" s="119" t="s">
        <v>1086</v>
      </c>
      <c r="E4525" s="119" t="s">
        <v>1074</v>
      </c>
      <c r="F4525" s="119"/>
      <c r="G4525" s="119" t="s">
        <v>199</v>
      </c>
      <c r="H4525" s="119"/>
      <c r="I4525" s="119" t="s">
        <v>987</v>
      </c>
      <c r="J4525" s="119">
        <v>2020</v>
      </c>
      <c r="K4525" s="120">
        <v>10</v>
      </c>
    </row>
    <row r="4526" spans="1:11" x14ac:dyDescent="0.25">
      <c r="A4526" s="119" t="s">
        <v>1645</v>
      </c>
      <c r="B4526" s="119" t="s">
        <v>1646</v>
      </c>
      <c r="C4526" s="119" t="s">
        <v>195</v>
      </c>
      <c r="D4526" s="119" t="s">
        <v>1086</v>
      </c>
      <c r="E4526" s="119" t="s">
        <v>1074</v>
      </c>
      <c r="F4526" s="119"/>
      <c r="G4526" s="119" t="s">
        <v>199</v>
      </c>
      <c r="H4526" s="119"/>
      <c r="I4526" s="119" t="s">
        <v>987</v>
      </c>
      <c r="J4526" s="119">
        <v>2050</v>
      </c>
      <c r="K4526" s="120">
        <v>0</v>
      </c>
    </row>
    <row r="4527" spans="1:11" x14ac:dyDescent="0.25">
      <c r="A4527" s="119" t="s">
        <v>1645</v>
      </c>
      <c r="B4527" s="119" t="s">
        <v>1646</v>
      </c>
      <c r="C4527" s="119" t="s">
        <v>195</v>
      </c>
      <c r="D4527" s="119" t="s">
        <v>1086</v>
      </c>
      <c r="E4527" s="119" t="s">
        <v>1074</v>
      </c>
      <c r="F4527" s="119"/>
      <c r="G4527" s="119" t="s">
        <v>199</v>
      </c>
      <c r="H4527" s="119"/>
      <c r="I4527" s="119" t="s">
        <v>988</v>
      </c>
      <c r="J4527" s="119">
        <v>2020</v>
      </c>
      <c r="K4527" s="120">
        <v>30</v>
      </c>
    </row>
    <row r="4528" spans="1:11" x14ac:dyDescent="0.25">
      <c r="A4528" s="119" t="s">
        <v>1645</v>
      </c>
      <c r="B4528" s="119" t="s">
        <v>1646</v>
      </c>
      <c r="C4528" s="119" t="s">
        <v>195</v>
      </c>
      <c r="D4528" s="119" t="s">
        <v>1086</v>
      </c>
      <c r="E4528" s="119" t="s">
        <v>1074</v>
      </c>
      <c r="F4528" s="119"/>
      <c r="G4528" s="119" t="s">
        <v>199</v>
      </c>
      <c r="H4528" s="119"/>
      <c r="I4528" s="119" t="s">
        <v>988</v>
      </c>
      <c r="J4528" s="119">
        <v>2050</v>
      </c>
      <c r="K4528" s="120">
        <v>2</v>
      </c>
    </row>
    <row r="4529" spans="1:11" x14ac:dyDescent="0.25">
      <c r="A4529" s="119" t="s">
        <v>1645</v>
      </c>
      <c r="B4529" s="119" t="s">
        <v>1646</v>
      </c>
      <c r="C4529" s="119" t="s">
        <v>195</v>
      </c>
      <c r="D4529" s="119" t="s">
        <v>1086</v>
      </c>
      <c r="E4529" s="119" t="s">
        <v>1074</v>
      </c>
      <c r="F4529" s="119"/>
      <c r="G4529" s="119" t="s">
        <v>199</v>
      </c>
      <c r="H4529" s="119"/>
      <c r="I4529" s="119" t="s">
        <v>194</v>
      </c>
      <c r="J4529" s="119">
        <v>2030</v>
      </c>
      <c r="K4529" s="120">
        <v>20</v>
      </c>
    </row>
    <row r="4530" spans="1:11" x14ac:dyDescent="0.25">
      <c r="A4530" s="119" t="s">
        <v>1645</v>
      </c>
      <c r="B4530" s="119" t="s">
        <v>1646</v>
      </c>
      <c r="C4530" s="119" t="s">
        <v>195</v>
      </c>
      <c r="D4530" s="119" t="s">
        <v>1086</v>
      </c>
      <c r="E4530" s="119" t="s">
        <v>1074</v>
      </c>
      <c r="F4530" s="119"/>
      <c r="G4530" s="119" t="s">
        <v>199</v>
      </c>
      <c r="H4530" s="119"/>
      <c r="I4530" s="119" t="s">
        <v>194</v>
      </c>
      <c r="J4530" s="119">
        <v>2040</v>
      </c>
      <c r="K4530" s="120">
        <v>10</v>
      </c>
    </row>
    <row r="4531" spans="1:11" x14ac:dyDescent="0.25">
      <c r="A4531" s="119" t="s">
        <v>1645</v>
      </c>
      <c r="B4531" s="119" t="s">
        <v>1646</v>
      </c>
      <c r="C4531" s="119" t="s">
        <v>195</v>
      </c>
      <c r="D4531" s="119" t="s">
        <v>1086</v>
      </c>
      <c r="E4531" s="119" t="s">
        <v>1074</v>
      </c>
      <c r="F4531" s="119"/>
      <c r="G4531" s="119" t="s">
        <v>199</v>
      </c>
      <c r="H4531" s="119"/>
      <c r="I4531" s="119" t="s">
        <v>194</v>
      </c>
      <c r="J4531" s="119">
        <v>2050</v>
      </c>
      <c r="K4531" s="120">
        <v>1</v>
      </c>
    </row>
    <row r="4532" spans="1:11" x14ac:dyDescent="0.25">
      <c r="A4532" s="119" t="s">
        <v>1645</v>
      </c>
      <c r="B4532" s="119" t="s">
        <v>1646</v>
      </c>
      <c r="C4532" s="119" t="s">
        <v>195</v>
      </c>
      <c r="D4532" s="119" t="s">
        <v>1614</v>
      </c>
      <c r="E4532" s="119" t="s">
        <v>1222</v>
      </c>
      <c r="F4532" s="119"/>
      <c r="G4532" s="119" t="s">
        <v>1613</v>
      </c>
      <c r="H4532" s="119" t="s">
        <v>998</v>
      </c>
      <c r="I4532" s="119" t="s">
        <v>987</v>
      </c>
      <c r="J4532" s="119">
        <v>2020</v>
      </c>
      <c r="K4532" s="120">
        <v>4</v>
      </c>
    </row>
    <row r="4533" spans="1:11" x14ac:dyDescent="0.25">
      <c r="A4533" s="119" t="s">
        <v>1645</v>
      </c>
      <c r="B4533" s="119" t="s">
        <v>1646</v>
      </c>
      <c r="C4533" s="119" t="s">
        <v>195</v>
      </c>
      <c r="D4533" s="119" t="s">
        <v>1614</v>
      </c>
      <c r="E4533" s="119" t="s">
        <v>1222</v>
      </c>
      <c r="F4533" s="119"/>
      <c r="G4533" s="119" t="s">
        <v>1613</v>
      </c>
      <c r="H4533" s="119" t="s">
        <v>998</v>
      </c>
      <c r="I4533" s="119" t="s">
        <v>987</v>
      </c>
      <c r="J4533" s="119">
        <v>2050</v>
      </c>
      <c r="K4533" s="120">
        <v>2</v>
      </c>
    </row>
    <row r="4534" spans="1:11" x14ac:dyDescent="0.25">
      <c r="A4534" s="119" t="s">
        <v>1645</v>
      </c>
      <c r="B4534" s="119" t="s">
        <v>1646</v>
      </c>
      <c r="C4534" s="119" t="s">
        <v>195</v>
      </c>
      <c r="D4534" s="119" t="s">
        <v>1614</v>
      </c>
      <c r="E4534" s="119" t="s">
        <v>1222</v>
      </c>
      <c r="F4534" s="119"/>
      <c r="G4534" s="119" t="s">
        <v>1613</v>
      </c>
      <c r="H4534" s="119" t="s">
        <v>998</v>
      </c>
      <c r="I4534" s="119" t="s">
        <v>988</v>
      </c>
      <c r="J4534" s="119">
        <v>2020</v>
      </c>
      <c r="K4534" s="120">
        <v>10</v>
      </c>
    </row>
    <row r="4535" spans="1:11" x14ac:dyDescent="0.25">
      <c r="A4535" s="119" t="s">
        <v>1645</v>
      </c>
      <c r="B4535" s="119" t="s">
        <v>1646</v>
      </c>
      <c r="C4535" s="119" t="s">
        <v>195</v>
      </c>
      <c r="D4535" s="119" t="s">
        <v>1614</v>
      </c>
      <c r="E4535" s="119" t="s">
        <v>1222</v>
      </c>
      <c r="F4535" s="119"/>
      <c r="G4535" s="119" t="s">
        <v>1613</v>
      </c>
      <c r="H4535" s="119" t="s">
        <v>998</v>
      </c>
      <c r="I4535" s="119" t="s">
        <v>988</v>
      </c>
      <c r="J4535" s="119">
        <v>2050</v>
      </c>
      <c r="K4535" s="120">
        <v>8</v>
      </c>
    </row>
    <row r="4536" spans="1:11" x14ac:dyDescent="0.25">
      <c r="A4536" s="119" t="s">
        <v>1645</v>
      </c>
      <c r="B4536" s="119" t="s">
        <v>1646</v>
      </c>
      <c r="C4536" s="119" t="s">
        <v>195</v>
      </c>
      <c r="D4536" s="119" t="s">
        <v>1614</v>
      </c>
      <c r="E4536" s="119" t="s">
        <v>1222</v>
      </c>
      <c r="F4536" s="119"/>
      <c r="G4536" s="119" t="s">
        <v>1613</v>
      </c>
      <c r="H4536" s="119" t="s">
        <v>998</v>
      </c>
      <c r="I4536" s="119" t="s">
        <v>194</v>
      </c>
      <c r="J4536" s="119">
        <v>2030</v>
      </c>
      <c r="K4536" s="120">
        <v>5</v>
      </c>
    </row>
    <row r="4537" spans="1:11" x14ac:dyDescent="0.25">
      <c r="A4537" s="119" t="s">
        <v>1645</v>
      </c>
      <c r="B4537" s="119" t="s">
        <v>1646</v>
      </c>
      <c r="C4537" s="119" t="s">
        <v>195</v>
      </c>
      <c r="D4537" s="119" t="s">
        <v>1614</v>
      </c>
      <c r="E4537" s="119" t="s">
        <v>1222</v>
      </c>
      <c r="F4537" s="119"/>
      <c r="G4537" s="119" t="s">
        <v>1613</v>
      </c>
      <c r="H4537" s="119" t="s">
        <v>998</v>
      </c>
      <c r="I4537" s="119" t="s">
        <v>194</v>
      </c>
      <c r="J4537" s="119">
        <v>2040</v>
      </c>
      <c r="K4537" s="120">
        <v>5</v>
      </c>
    </row>
    <row r="4538" spans="1:11" x14ac:dyDescent="0.25">
      <c r="A4538" s="119" t="s">
        <v>1645</v>
      </c>
      <c r="B4538" s="119" t="s">
        <v>1646</v>
      </c>
      <c r="C4538" s="119" t="s">
        <v>195</v>
      </c>
      <c r="D4538" s="119" t="s">
        <v>1614</v>
      </c>
      <c r="E4538" s="119" t="s">
        <v>1222</v>
      </c>
      <c r="F4538" s="119"/>
      <c r="G4538" s="119" t="s">
        <v>1613</v>
      </c>
      <c r="H4538" s="119" t="s">
        <v>998</v>
      </c>
      <c r="I4538" s="119" t="s">
        <v>194</v>
      </c>
      <c r="J4538" s="119">
        <v>2050</v>
      </c>
      <c r="K4538" s="120">
        <v>4</v>
      </c>
    </row>
    <row r="4539" spans="1:11" x14ac:dyDescent="0.25">
      <c r="A4539" s="119" t="s">
        <v>1645</v>
      </c>
      <c r="B4539" s="119" t="s">
        <v>1646</v>
      </c>
      <c r="C4539" s="119" t="s">
        <v>195</v>
      </c>
      <c r="D4539" s="119" t="s">
        <v>1615</v>
      </c>
      <c r="E4539" s="119" t="s">
        <v>1222</v>
      </c>
      <c r="F4539" s="119"/>
      <c r="G4539" s="119" t="s">
        <v>1616</v>
      </c>
      <c r="H4539" s="119" t="s">
        <v>998</v>
      </c>
      <c r="I4539" s="119" t="s">
        <v>987</v>
      </c>
      <c r="J4539" s="119">
        <v>2020</v>
      </c>
      <c r="K4539" s="120">
        <v>41</v>
      </c>
    </row>
    <row r="4540" spans="1:11" x14ac:dyDescent="0.25">
      <c r="A4540" s="119" t="s">
        <v>1645</v>
      </c>
      <c r="B4540" s="119" t="s">
        <v>1646</v>
      </c>
      <c r="C4540" s="119" t="s">
        <v>195</v>
      </c>
      <c r="D4540" s="119" t="s">
        <v>1615</v>
      </c>
      <c r="E4540" s="119" t="s">
        <v>1222</v>
      </c>
      <c r="F4540" s="119"/>
      <c r="G4540" s="119" t="s">
        <v>1616</v>
      </c>
      <c r="H4540" s="119" t="s">
        <v>998</v>
      </c>
      <c r="I4540" s="119" t="s">
        <v>987</v>
      </c>
      <c r="J4540" s="119">
        <v>2050</v>
      </c>
      <c r="K4540" s="120">
        <v>43</v>
      </c>
    </row>
    <row r="4541" spans="1:11" x14ac:dyDescent="0.25">
      <c r="A4541" s="119" t="s">
        <v>1645</v>
      </c>
      <c r="B4541" s="119" t="s">
        <v>1646</v>
      </c>
      <c r="C4541" s="119" t="s">
        <v>195</v>
      </c>
      <c r="D4541" s="119" t="s">
        <v>1615</v>
      </c>
      <c r="E4541" s="119" t="s">
        <v>1222</v>
      </c>
      <c r="F4541" s="119"/>
      <c r="G4541" s="119" t="s">
        <v>1616</v>
      </c>
      <c r="H4541" s="119" t="s">
        <v>998</v>
      </c>
      <c r="I4541" s="119" t="s">
        <v>988</v>
      </c>
      <c r="J4541" s="119">
        <v>2020</v>
      </c>
      <c r="K4541" s="120">
        <v>49</v>
      </c>
    </row>
    <row r="4542" spans="1:11" x14ac:dyDescent="0.25">
      <c r="A4542" s="119" t="s">
        <v>1645</v>
      </c>
      <c r="B4542" s="119" t="s">
        <v>1646</v>
      </c>
      <c r="C4542" s="119" t="s">
        <v>195</v>
      </c>
      <c r="D4542" s="119" t="s">
        <v>1615</v>
      </c>
      <c r="E4542" s="119" t="s">
        <v>1222</v>
      </c>
      <c r="F4542" s="119"/>
      <c r="G4542" s="119" t="s">
        <v>1616</v>
      </c>
      <c r="H4542" s="119" t="s">
        <v>998</v>
      </c>
      <c r="I4542" s="119" t="s">
        <v>988</v>
      </c>
      <c r="J4542" s="119">
        <v>2050</v>
      </c>
      <c r="K4542" s="120">
        <v>51</v>
      </c>
    </row>
    <row r="4543" spans="1:11" x14ac:dyDescent="0.25">
      <c r="A4543" s="119" t="s">
        <v>1645</v>
      </c>
      <c r="B4543" s="119" t="s">
        <v>1646</v>
      </c>
      <c r="C4543" s="119" t="s">
        <v>195</v>
      </c>
      <c r="D4543" s="119" t="s">
        <v>1615</v>
      </c>
      <c r="E4543" s="119" t="s">
        <v>1222</v>
      </c>
      <c r="F4543" s="119"/>
      <c r="G4543" s="119" t="s">
        <v>1616</v>
      </c>
      <c r="H4543" s="119" t="s">
        <v>998</v>
      </c>
      <c r="I4543" s="119" t="s">
        <v>194</v>
      </c>
      <c r="J4543" s="119">
        <v>2030</v>
      </c>
      <c r="K4543" s="120">
        <v>45</v>
      </c>
    </row>
    <row r="4544" spans="1:11" x14ac:dyDescent="0.25">
      <c r="A4544" s="119" t="s">
        <v>1645</v>
      </c>
      <c r="B4544" s="119" t="s">
        <v>1646</v>
      </c>
      <c r="C4544" s="119" t="s">
        <v>195</v>
      </c>
      <c r="D4544" s="119" t="s">
        <v>1615</v>
      </c>
      <c r="E4544" s="119" t="s">
        <v>1222</v>
      </c>
      <c r="F4544" s="119"/>
      <c r="G4544" s="119" t="s">
        <v>1616</v>
      </c>
      <c r="H4544" s="119" t="s">
        <v>998</v>
      </c>
      <c r="I4544" s="119" t="s">
        <v>194</v>
      </c>
      <c r="J4544" s="119">
        <v>2040</v>
      </c>
      <c r="K4544" s="120">
        <v>46</v>
      </c>
    </row>
    <row r="4545" spans="1:11" x14ac:dyDescent="0.25">
      <c r="A4545" s="119" t="s">
        <v>1645</v>
      </c>
      <c r="B4545" s="119" t="s">
        <v>1646</v>
      </c>
      <c r="C4545" s="119" t="s">
        <v>195</v>
      </c>
      <c r="D4545" s="119" t="s">
        <v>1615</v>
      </c>
      <c r="E4545" s="119" t="s">
        <v>1222</v>
      </c>
      <c r="F4545" s="119"/>
      <c r="G4545" s="119" t="s">
        <v>1616</v>
      </c>
      <c r="H4545" s="119" t="s">
        <v>998</v>
      </c>
      <c r="I4545" s="119" t="s">
        <v>194</v>
      </c>
      <c r="J4545" s="119">
        <v>2050</v>
      </c>
      <c r="K4545" s="120">
        <v>47</v>
      </c>
    </row>
    <row r="4546" spans="1:11" x14ac:dyDescent="0.25">
      <c r="A4546" s="119" t="s">
        <v>1645</v>
      </c>
      <c r="B4546" s="119" t="s">
        <v>1646</v>
      </c>
      <c r="C4546" s="119" t="s">
        <v>195</v>
      </c>
      <c r="D4546" s="119" t="s">
        <v>1617</v>
      </c>
      <c r="E4546" s="119" t="s">
        <v>1222</v>
      </c>
      <c r="F4546" s="119"/>
      <c r="G4546" s="119" t="s">
        <v>1618</v>
      </c>
      <c r="H4546" s="119"/>
      <c r="I4546" s="119" t="s">
        <v>987</v>
      </c>
      <c r="J4546" s="119">
        <v>2020</v>
      </c>
      <c r="K4546" s="120">
        <v>4.5</v>
      </c>
    </row>
    <row r="4547" spans="1:11" x14ac:dyDescent="0.25">
      <c r="A4547" s="119" t="s">
        <v>1645</v>
      </c>
      <c r="B4547" s="119" t="s">
        <v>1646</v>
      </c>
      <c r="C4547" s="119" t="s">
        <v>195</v>
      </c>
      <c r="D4547" s="119" t="s">
        <v>1617</v>
      </c>
      <c r="E4547" s="119" t="s">
        <v>1222</v>
      </c>
      <c r="F4547" s="119"/>
      <c r="G4547" s="119" t="s">
        <v>1618</v>
      </c>
      <c r="H4547" s="119"/>
      <c r="I4547" s="119" t="s">
        <v>987</v>
      </c>
      <c r="J4547" s="119">
        <v>2050</v>
      </c>
      <c r="K4547" s="120">
        <v>3.5</v>
      </c>
    </row>
    <row r="4548" spans="1:11" x14ac:dyDescent="0.25">
      <c r="A4548" s="119" t="s">
        <v>1645</v>
      </c>
      <c r="B4548" s="119" t="s">
        <v>1646</v>
      </c>
      <c r="C4548" s="119" t="s">
        <v>195</v>
      </c>
      <c r="D4548" s="119" t="s">
        <v>1617</v>
      </c>
      <c r="E4548" s="119" t="s">
        <v>1222</v>
      </c>
      <c r="F4548" s="119"/>
      <c r="G4548" s="119" t="s">
        <v>1618</v>
      </c>
      <c r="H4548" s="119"/>
      <c r="I4548" s="119" t="s">
        <v>988</v>
      </c>
      <c r="J4548" s="119">
        <v>2020</v>
      </c>
      <c r="K4548" s="120">
        <v>13.5</v>
      </c>
    </row>
    <row r="4549" spans="1:11" x14ac:dyDescent="0.25">
      <c r="A4549" s="119" t="s">
        <v>1645</v>
      </c>
      <c r="B4549" s="119" t="s">
        <v>1646</v>
      </c>
      <c r="C4549" s="119" t="s">
        <v>195</v>
      </c>
      <c r="D4549" s="119" t="s">
        <v>1617</v>
      </c>
      <c r="E4549" s="119" t="s">
        <v>1222</v>
      </c>
      <c r="F4549" s="119"/>
      <c r="G4549" s="119" t="s">
        <v>1618</v>
      </c>
      <c r="H4549" s="119"/>
      <c r="I4549" s="119" t="s">
        <v>988</v>
      </c>
      <c r="J4549" s="119">
        <v>2050</v>
      </c>
      <c r="K4549" s="120">
        <v>10.5</v>
      </c>
    </row>
    <row r="4550" spans="1:11" x14ac:dyDescent="0.25">
      <c r="A4550" s="119" t="s">
        <v>1645</v>
      </c>
      <c r="B4550" s="119" t="s">
        <v>1646</v>
      </c>
      <c r="C4550" s="119" t="s">
        <v>195</v>
      </c>
      <c r="D4550" s="119" t="s">
        <v>1617</v>
      </c>
      <c r="E4550" s="119" t="s">
        <v>1222</v>
      </c>
      <c r="F4550" s="119"/>
      <c r="G4550" s="119" t="s">
        <v>1618</v>
      </c>
      <c r="H4550" s="119"/>
      <c r="I4550" s="119" t="s">
        <v>194</v>
      </c>
      <c r="J4550" s="119">
        <v>2030</v>
      </c>
      <c r="K4550" s="120">
        <v>9</v>
      </c>
    </row>
    <row r="4551" spans="1:11" x14ac:dyDescent="0.25">
      <c r="A4551" s="119" t="s">
        <v>1645</v>
      </c>
      <c r="B4551" s="119" t="s">
        <v>1646</v>
      </c>
      <c r="C4551" s="119" t="s">
        <v>195</v>
      </c>
      <c r="D4551" s="119" t="s">
        <v>1617</v>
      </c>
      <c r="E4551" s="119" t="s">
        <v>1222</v>
      </c>
      <c r="F4551" s="119"/>
      <c r="G4551" s="119" t="s">
        <v>1618</v>
      </c>
      <c r="H4551" s="119"/>
      <c r="I4551" s="119" t="s">
        <v>194</v>
      </c>
      <c r="J4551" s="119">
        <v>2040</v>
      </c>
      <c r="K4551" s="120">
        <v>8</v>
      </c>
    </row>
    <row r="4552" spans="1:11" x14ac:dyDescent="0.25">
      <c r="A4552" s="119" t="s">
        <v>1645</v>
      </c>
      <c r="B4552" s="119" t="s">
        <v>1646</v>
      </c>
      <c r="C4552" s="119" t="s">
        <v>195</v>
      </c>
      <c r="D4552" s="119" t="s">
        <v>1617</v>
      </c>
      <c r="E4552" s="119" t="s">
        <v>1222</v>
      </c>
      <c r="F4552" s="119"/>
      <c r="G4552" s="119" t="s">
        <v>1618</v>
      </c>
      <c r="H4552" s="119"/>
      <c r="I4552" s="119" t="s">
        <v>194</v>
      </c>
      <c r="J4552" s="119">
        <v>2050</v>
      </c>
      <c r="K4552" s="120">
        <v>7</v>
      </c>
    </row>
    <row r="4553" spans="1:11" x14ac:dyDescent="0.25">
      <c r="A4553" s="119" t="s">
        <v>1645</v>
      </c>
      <c r="B4553" s="119" t="s">
        <v>1646</v>
      </c>
      <c r="C4553" s="119" t="s">
        <v>195</v>
      </c>
      <c r="D4553" s="119" t="s">
        <v>1619</v>
      </c>
      <c r="E4553" s="119" t="s">
        <v>1222</v>
      </c>
      <c r="F4553" s="119"/>
      <c r="G4553" s="119" t="s">
        <v>1620</v>
      </c>
      <c r="H4553" s="119" t="s">
        <v>998</v>
      </c>
      <c r="I4553" s="119" t="s">
        <v>987</v>
      </c>
      <c r="J4553" s="119">
        <v>2020</v>
      </c>
      <c r="K4553" s="120">
        <v>82</v>
      </c>
    </row>
    <row r="4554" spans="1:11" x14ac:dyDescent="0.25">
      <c r="A4554" s="119" t="s">
        <v>1645</v>
      </c>
      <c r="B4554" s="119" t="s">
        <v>1646</v>
      </c>
      <c r="C4554" s="119" t="s">
        <v>195</v>
      </c>
      <c r="D4554" s="119" t="s">
        <v>1619</v>
      </c>
      <c r="E4554" s="119" t="s">
        <v>1222</v>
      </c>
      <c r="F4554" s="119"/>
      <c r="G4554" s="119" t="s">
        <v>1620</v>
      </c>
      <c r="H4554" s="119" t="s">
        <v>998</v>
      </c>
      <c r="I4554" s="119" t="s">
        <v>987</v>
      </c>
      <c r="J4554" s="119">
        <v>2050</v>
      </c>
      <c r="K4554" s="120">
        <v>86</v>
      </c>
    </row>
    <row r="4555" spans="1:11" x14ac:dyDescent="0.25">
      <c r="A4555" s="119" t="s">
        <v>1645</v>
      </c>
      <c r="B4555" s="119" t="s">
        <v>1646</v>
      </c>
      <c r="C4555" s="119" t="s">
        <v>195</v>
      </c>
      <c r="D4555" s="119" t="s">
        <v>1619</v>
      </c>
      <c r="E4555" s="119" t="s">
        <v>1222</v>
      </c>
      <c r="F4555" s="119"/>
      <c r="G4555" s="119" t="s">
        <v>1620</v>
      </c>
      <c r="H4555" s="119" t="s">
        <v>998</v>
      </c>
      <c r="I4555" s="119" t="s">
        <v>988</v>
      </c>
      <c r="J4555" s="119">
        <v>2020</v>
      </c>
      <c r="K4555" s="120">
        <v>86</v>
      </c>
    </row>
    <row r="4556" spans="1:11" x14ac:dyDescent="0.25">
      <c r="A4556" s="119" t="s">
        <v>1645</v>
      </c>
      <c r="B4556" s="119" t="s">
        <v>1646</v>
      </c>
      <c r="C4556" s="119" t="s">
        <v>195</v>
      </c>
      <c r="D4556" s="119" t="s">
        <v>1619</v>
      </c>
      <c r="E4556" s="119" t="s">
        <v>1222</v>
      </c>
      <c r="F4556" s="119"/>
      <c r="G4556" s="119" t="s">
        <v>1620</v>
      </c>
      <c r="H4556" s="119" t="s">
        <v>998</v>
      </c>
      <c r="I4556" s="119" t="s">
        <v>988</v>
      </c>
      <c r="J4556" s="119">
        <v>2050</v>
      </c>
      <c r="K4556" s="120">
        <v>90</v>
      </c>
    </row>
    <row r="4557" spans="1:11" x14ac:dyDescent="0.25">
      <c r="A4557" s="119" t="s">
        <v>1645</v>
      </c>
      <c r="B4557" s="119" t="s">
        <v>1646</v>
      </c>
      <c r="C4557" s="119" t="s">
        <v>195</v>
      </c>
      <c r="D4557" s="119" t="s">
        <v>1619</v>
      </c>
      <c r="E4557" s="119" t="s">
        <v>1222</v>
      </c>
      <c r="F4557" s="119"/>
      <c r="G4557" s="119" t="s">
        <v>1620</v>
      </c>
      <c r="H4557" s="119" t="s">
        <v>998</v>
      </c>
      <c r="I4557" s="119" t="s">
        <v>194</v>
      </c>
      <c r="J4557" s="119">
        <v>2030</v>
      </c>
      <c r="K4557" s="120">
        <v>84</v>
      </c>
    </row>
    <row r="4558" spans="1:11" x14ac:dyDescent="0.25">
      <c r="A4558" s="119" t="s">
        <v>1645</v>
      </c>
      <c r="B4558" s="119" t="s">
        <v>1646</v>
      </c>
      <c r="C4558" s="119" t="s">
        <v>195</v>
      </c>
      <c r="D4558" s="119" t="s">
        <v>1619</v>
      </c>
      <c r="E4558" s="119" t="s">
        <v>1222</v>
      </c>
      <c r="F4558" s="119"/>
      <c r="G4558" s="119" t="s">
        <v>1620</v>
      </c>
      <c r="H4558" s="119" t="s">
        <v>998</v>
      </c>
      <c r="I4558" s="119" t="s">
        <v>194</v>
      </c>
      <c r="J4558" s="119">
        <v>2040</v>
      </c>
      <c r="K4558" s="120">
        <v>86</v>
      </c>
    </row>
    <row r="4559" spans="1:11" x14ac:dyDescent="0.25">
      <c r="A4559" s="119" t="s">
        <v>1645</v>
      </c>
      <c r="B4559" s="119" t="s">
        <v>1646</v>
      </c>
      <c r="C4559" s="119" t="s">
        <v>195</v>
      </c>
      <c r="D4559" s="119" t="s">
        <v>1619</v>
      </c>
      <c r="E4559" s="119" t="s">
        <v>1222</v>
      </c>
      <c r="F4559" s="119"/>
      <c r="G4559" s="119" t="s">
        <v>1620</v>
      </c>
      <c r="H4559" s="119" t="s">
        <v>998</v>
      </c>
      <c r="I4559" s="119" t="s">
        <v>194</v>
      </c>
      <c r="J4559" s="119">
        <v>2050</v>
      </c>
      <c r="K4559" s="120">
        <v>88</v>
      </c>
    </row>
    <row r="4560" spans="1:11" x14ac:dyDescent="0.25">
      <c r="A4560" s="119" t="s">
        <v>1645</v>
      </c>
      <c r="B4560" s="119" t="s">
        <v>1646</v>
      </c>
      <c r="C4560" s="119" t="s">
        <v>195</v>
      </c>
      <c r="D4560" s="119" t="s">
        <v>1647</v>
      </c>
      <c r="E4560" s="119"/>
      <c r="F4560" s="119"/>
      <c r="G4560" s="119"/>
      <c r="H4560" s="119"/>
      <c r="I4560" s="119" t="s">
        <v>194</v>
      </c>
      <c r="J4560" s="119">
        <v>2030</v>
      </c>
      <c r="K4560" s="120">
        <v>100</v>
      </c>
    </row>
    <row r="4561" spans="1:11" x14ac:dyDescent="0.25">
      <c r="A4561" s="119" t="s">
        <v>1645</v>
      </c>
      <c r="B4561" s="119" t="s">
        <v>1646</v>
      </c>
      <c r="C4561" s="119" t="s">
        <v>195</v>
      </c>
      <c r="D4561" s="119" t="s">
        <v>1647</v>
      </c>
      <c r="E4561" s="119"/>
      <c r="F4561" s="119"/>
      <c r="G4561" s="119"/>
      <c r="H4561" s="119"/>
      <c r="I4561" s="119" t="s">
        <v>194</v>
      </c>
      <c r="J4561" s="119">
        <v>2040</v>
      </c>
      <c r="K4561" s="120">
        <v>100</v>
      </c>
    </row>
    <row r="4562" spans="1:11" x14ac:dyDescent="0.25">
      <c r="A4562" s="119" t="s">
        <v>1645</v>
      </c>
      <c r="B4562" s="119" t="s">
        <v>1646</v>
      </c>
      <c r="C4562" s="119" t="s">
        <v>195</v>
      </c>
      <c r="D4562" s="119" t="s">
        <v>1647</v>
      </c>
      <c r="E4562" s="119"/>
      <c r="F4562" s="119"/>
      <c r="G4562" s="119"/>
      <c r="H4562" s="119"/>
      <c r="I4562" s="119" t="s">
        <v>194</v>
      </c>
      <c r="J4562" s="119">
        <v>2050</v>
      </c>
      <c r="K4562" s="120">
        <v>100</v>
      </c>
    </row>
    <row r="4563" spans="1:11" x14ac:dyDescent="0.25">
      <c r="A4563" s="119" t="s">
        <v>1645</v>
      </c>
      <c r="B4563" s="119" t="s">
        <v>1646</v>
      </c>
      <c r="C4563" s="119" t="s">
        <v>195</v>
      </c>
      <c r="D4563" s="119" t="s">
        <v>354</v>
      </c>
      <c r="E4563" s="119" t="s">
        <v>1163</v>
      </c>
      <c r="F4563" s="119"/>
      <c r="G4563" s="119" t="s">
        <v>1621</v>
      </c>
      <c r="H4563" s="119"/>
      <c r="I4563" s="119" t="s">
        <v>987</v>
      </c>
      <c r="J4563" s="119">
        <v>2020</v>
      </c>
      <c r="K4563" s="120">
        <v>10</v>
      </c>
    </row>
    <row r="4564" spans="1:11" x14ac:dyDescent="0.25">
      <c r="A4564" s="119" t="s">
        <v>1645</v>
      </c>
      <c r="B4564" s="119" t="s">
        <v>1646</v>
      </c>
      <c r="C4564" s="119" t="s">
        <v>195</v>
      </c>
      <c r="D4564" s="119" t="s">
        <v>354</v>
      </c>
      <c r="E4564" s="119" t="s">
        <v>1163</v>
      </c>
      <c r="F4564" s="119"/>
      <c r="G4564" s="119" t="s">
        <v>1621</v>
      </c>
      <c r="H4564" s="119"/>
      <c r="I4564" s="119" t="s">
        <v>987</v>
      </c>
      <c r="J4564" s="119">
        <v>2050</v>
      </c>
      <c r="K4564" s="120">
        <v>2</v>
      </c>
    </row>
    <row r="4565" spans="1:11" x14ac:dyDescent="0.25">
      <c r="A4565" s="119" t="s">
        <v>1645</v>
      </c>
      <c r="B4565" s="119" t="s">
        <v>1646</v>
      </c>
      <c r="C4565" s="119" t="s">
        <v>195</v>
      </c>
      <c r="D4565" s="119" t="s">
        <v>354</v>
      </c>
      <c r="E4565" s="119" t="s">
        <v>1163</v>
      </c>
      <c r="F4565" s="119"/>
      <c r="G4565" s="119" t="s">
        <v>1621</v>
      </c>
      <c r="H4565" s="119"/>
      <c r="I4565" s="119" t="s">
        <v>988</v>
      </c>
      <c r="J4565" s="119">
        <v>2020</v>
      </c>
      <c r="K4565" s="120">
        <v>22</v>
      </c>
    </row>
    <row r="4566" spans="1:11" x14ac:dyDescent="0.25">
      <c r="A4566" s="119" t="s">
        <v>1645</v>
      </c>
      <c r="B4566" s="119" t="s">
        <v>1646</v>
      </c>
      <c r="C4566" s="119" t="s">
        <v>195</v>
      </c>
      <c r="D4566" s="119" t="s">
        <v>354</v>
      </c>
      <c r="E4566" s="119" t="s">
        <v>1163</v>
      </c>
      <c r="F4566" s="119"/>
      <c r="G4566" s="119" t="s">
        <v>1621</v>
      </c>
      <c r="H4566" s="119"/>
      <c r="I4566" s="119" t="s">
        <v>988</v>
      </c>
      <c r="J4566" s="119">
        <v>2050</v>
      </c>
      <c r="K4566" s="120">
        <v>4</v>
      </c>
    </row>
    <row r="4567" spans="1:11" x14ac:dyDescent="0.25">
      <c r="A4567" s="119" t="s">
        <v>1645</v>
      </c>
      <c r="B4567" s="119" t="s">
        <v>1646</v>
      </c>
      <c r="C4567" s="119" t="s">
        <v>195</v>
      </c>
      <c r="D4567" s="119" t="s">
        <v>354</v>
      </c>
      <c r="E4567" s="119" t="s">
        <v>1163</v>
      </c>
      <c r="F4567" s="119"/>
      <c r="G4567" s="119" t="s">
        <v>1621</v>
      </c>
      <c r="H4567" s="119"/>
      <c r="I4567" s="119" t="s">
        <v>194</v>
      </c>
      <c r="J4567" s="119">
        <v>2030</v>
      </c>
      <c r="K4567" s="120">
        <v>16</v>
      </c>
    </row>
    <row r="4568" spans="1:11" x14ac:dyDescent="0.25">
      <c r="A4568" s="119" t="s">
        <v>1645</v>
      </c>
      <c r="B4568" s="119" t="s">
        <v>1646</v>
      </c>
      <c r="C4568" s="119" t="s">
        <v>195</v>
      </c>
      <c r="D4568" s="119" t="s">
        <v>354</v>
      </c>
      <c r="E4568" s="119" t="s">
        <v>1163</v>
      </c>
      <c r="F4568" s="119"/>
      <c r="G4568" s="119" t="s">
        <v>1621</v>
      </c>
      <c r="H4568" s="119"/>
      <c r="I4568" s="119" t="s">
        <v>194</v>
      </c>
      <c r="J4568" s="119">
        <v>2040</v>
      </c>
      <c r="K4568" s="120">
        <v>4</v>
      </c>
    </row>
    <row r="4569" spans="1:11" x14ac:dyDescent="0.25">
      <c r="A4569" s="119" t="s">
        <v>1645</v>
      </c>
      <c r="B4569" s="119" t="s">
        <v>1646</v>
      </c>
      <c r="C4569" s="119" t="s">
        <v>195</v>
      </c>
      <c r="D4569" s="119" t="s">
        <v>354</v>
      </c>
      <c r="E4569" s="119" t="s">
        <v>1163</v>
      </c>
      <c r="F4569" s="119"/>
      <c r="G4569" s="119" t="s">
        <v>1621</v>
      </c>
      <c r="H4569" s="119"/>
      <c r="I4569" s="119" t="s">
        <v>194</v>
      </c>
      <c r="J4569" s="119">
        <v>2050</v>
      </c>
      <c r="K4569" s="120">
        <v>2</v>
      </c>
    </row>
    <row r="4570" spans="1:11" x14ac:dyDescent="0.25">
      <c r="A4570" s="119" t="s">
        <v>1645</v>
      </c>
      <c r="B4570" s="119" t="s">
        <v>1646</v>
      </c>
      <c r="C4570" s="119" t="s">
        <v>195</v>
      </c>
      <c r="D4570" s="119" t="s">
        <v>1622</v>
      </c>
      <c r="E4570" s="119" t="s">
        <v>1222</v>
      </c>
      <c r="F4570" s="119"/>
      <c r="G4570" s="119" t="s">
        <v>1613</v>
      </c>
      <c r="H4570" s="119" t="s">
        <v>998</v>
      </c>
      <c r="I4570" s="119" t="s">
        <v>987</v>
      </c>
      <c r="J4570" s="119">
        <v>2020</v>
      </c>
      <c r="K4570" s="120">
        <v>5.5</v>
      </c>
    </row>
    <row r="4571" spans="1:11" x14ac:dyDescent="0.25">
      <c r="A4571" s="119" t="s">
        <v>1645</v>
      </c>
      <c r="B4571" s="119" t="s">
        <v>1646</v>
      </c>
      <c r="C4571" s="119" t="s">
        <v>195</v>
      </c>
      <c r="D4571" s="119" t="s">
        <v>1622</v>
      </c>
      <c r="E4571" s="119" t="s">
        <v>1222</v>
      </c>
      <c r="F4571" s="119"/>
      <c r="G4571" s="119" t="s">
        <v>1613</v>
      </c>
      <c r="H4571" s="119" t="s">
        <v>998</v>
      </c>
      <c r="I4571" s="119" t="s">
        <v>987</v>
      </c>
      <c r="J4571" s="119">
        <v>2050</v>
      </c>
      <c r="K4571" s="120">
        <v>5</v>
      </c>
    </row>
    <row r="4572" spans="1:11" x14ac:dyDescent="0.25">
      <c r="A4572" s="119" t="s">
        <v>1645</v>
      </c>
      <c r="B4572" s="119" t="s">
        <v>1646</v>
      </c>
      <c r="C4572" s="119" t="s">
        <v>195</v>
      </c>
      <c r="D4572" s="119" t="s">
        <v>1622</v>
      </c>
      <c r="E4572" s="119" t="s">
        <v>1222</v>
      </c>
      <c r="F4572" s="119"/>
      <c r="G4572" s="119" t="s">
        <v>1613</v>
      </c>
      <c r="H4572" s="119" t="s">
        <v>998</v>
      </c>
      <c r="I4572" s="119" t="s">
        <v>988</v>
      </c>
      <c r="J4572" s="119">
        <v>2020</v>
      </c>
      <c r="K4572" s="120">
        <v>16.5</v>
      </c>
    </row>
    <row r="4573" spans="1:11" x14ac:dyDescent="0.25">
      <c r="A4573" s="119" t="s">
        <v>1645</v>
      </c>
      <c r="B4573" s="119" t="s">
        <v>1646</v>
      </c>
      <c r="C4573" s="119" t="s">
        <v>195</v>
      </c>
      <c r="D4573" s="119" t="s">
        <v>1622</v>
      </c>
      <c r="E4573" s="119" t="s">
        <v>1222</v>
      </c>
      <c r="F4573" s="119"/>
      <c r="G4573" s="119" t="s">
        <v>1613</v>
      </c>
      <c r="H4573" s="119" t="s">
        <v>998</v>
      </c>
      <c r="I4573" s="119" t="s">
        <v>988</v>
      </c>
      <c r="J4573" s="119">
        <v>2050</v>
      </c>
      <c r="K4573" s="120">
        <v>15</v>
      </c>
    </row>
    <row r="4574" spans="1:11" x14ac:dyDescent="0.25">
      <c r="A4574" s="119" t="s">
        <v>1645</v>
      </c>
      <c r="B4574" s="119" t="s">
        <v>1646</v>
      </c>
      <c r="C4574" s="119" t="s">
        <v>195</v>
      </c>
      <c r="D4574" s="119" t="s">
        <v>1622</v>
      </c>
      <c r="E4574" s="119" t="s">
        <v>1222</v>
      </c>
      <c r="F4574" s="119"/>
      <c r="G4574" s="119" t="s">
        <v>1613</v>
      </c>
      <c r="H4574" s="119" t="s">
        <v>998</v>
      </c>
      <c r="I4574" s="119" t="s">
        <v>194</v>
      </c>
      <c r="J4574" s="119">
        <v>2030</v>
      </c>
      <c r="K4574" s="120">
        <v>11</v>
      </c>
    </row>
    <row r="4575" spans="1:11" x14ac:dyDescent="0.25">
      <c r="A4575" s="119" t="s">
        <v>1645</v>
      </c>
      <c r="B4575" s="119" t="s">
        <v>1646</v>
      </c>
      <c r="C4575" s="119" t="s">
        <v>195</v>
      </c>
      <c r="D4575" s="119" t="s">
        <v>1622</v>
      </c>
      <c r="E4575" s="119" t="s">
        <v>1222</v>
      </c>
      <c r="F4575" s="119"/>
      <c r="G4575" s="119" t="s">
        <v>1613</v>
      </c>
      <c r="H4575" s="119" t="s">
        <v>998</v>
      </c>
      <c r="I4575" s="119" t="s">
        <v>194</v>
      </c>
      <c r="J4575" s="119">
        <v>2040</v>
      </c>
      <c r="K4575" s="120">
        <v>10</v>
      </c>
    </row>
    <row r="4576" spans="1:11" x14ac:dyDescent="0.25">
      <c r="A4576" s="119" t="s">
        <v>1645</v>
      </c>
      <c r="B4576" s="119" t="s">
        <v>1646</v>
      </c>
      <c r="C4576" s="119" t="s">
        <v>195</v>
      </c>
      <c r="D4576" s="119" t="s">
        <v>1622</v>
      </c>
      <c r="E4576" s="119" t="s">
        <v>1222</v>
      </c>
      <c r="F4576" s="119"/>
      <c r="G4576" s="119" t="s">
        <v>1613</v>
      </c>
      <c r="H4576" s="119" t="s">
        <v>998</v>
      </c>
      <c r="I4576" s="119" t="s">
        <v>194</v>
      </c>
      <c r="J4576" s="119">
        <v>2050</v>
      </c>
      <c r="K4576" s="120">
        <v>10</v>
      </c>
    </row>
    <row r="4577" spans="1:11" x14ac:dyDescent="0.25">
      <c r="A4577" s="119" t="s">
        <v>1645</v>
      </c>
      <c r="B4577" s="119" t="s">
        <v>1646</v>
      </c>
      <c r="C4577" s="119" t="s">
        <v>195</v>
      </c>
      <c r="D4577" s="119" t="s">
        <v>215</v>
      </c>
      <c r="E4577" s="119" t="s">
        <v>202</v>
      </c>
      <c r="F4577" s="119"/>
      <c r="G4577" s="119" t="s">
        <v>1613</v>
      </c>
      <c r="H4577" s="119" t="s">
        <v>1016</v>
      </c>
      <c r="I4577" s="119" t="s">
        <v>987</v>
      </c>
      <c r="J4577" s="119">
        <v>2020</v>
      </c>
      <c r="K4577" s="120">
        <v>15</v>
      </c>
    </row>
    <row r="4578" spans="1:11" x14ac:dyDescent="0.25">
      <c r="A4578" s="119" t="s">
        <v>1645</v>
      </c>
      <c r="B4578" s="119" t="s">
        <v>1646</v>
      </c>
      <c r="C4578" s="119" t="s">
        <v>195</v>
      </c>
      <c r="D4578" s="119" t="s">
        <v>215</v>
      </c>
      <c r="E4578" s="119" t="s">
        <v>202</v>
      </c>
      <c r="F4578" s="119"/>
      <c r="G4578" s="119" t="s">
        <v>1613</v>
      </c>
      <c r="H4578" s="119" t="s">
        <v>1016</v>
      </c>
      <c r="I4578" s="119" t="s">
        <v>987</v>
      </c>
      <c r="J4578" s="119">
        <v>2050</v>
      </c>
      <c r="K4578" s="120">
        <v>20</v>
      </c>
    </row>
    <row r="4579" spans="1:11" x14ac:dyDescent="0.25">
      <c r="A4579" s="119" t="s">
        <v>1645</v>
      </c>
      <c r="B4579" s="119" t="s">
        <v>1646</v>
      </c>
      <c r="C4579" s="119" t="s">
        <v>195</v>
      </c>
      <c r="D4579" s="119" t="s">
        <v>215</v>
      </c>
      <c r="E4579" s="119" t="s">
        <v>202</v>
      </c>
      <c r="F4579" s="119"/>
      <c r="G4579" s="119" t="s">
        <v>1613</v>
      </c>
      <c r="H4579" s="119" t="s">
        <v>1016</v>
      </c>
      <c r="I4579" s="119" t="s">
        <v>988</v>
      </c>
      <c r="J4579" s="119">
        <v>2020</v>
      </c>
      <c r="K4579" s="120">
        <v>25</v>
      </c>
    </row>
    <row r="4580" spans="1:11" x14ac:dyDescent="0.25">
      <c r="A4580" s="119" t="s">
        <v>1645</v>
      </c>
      <c r="B4580" s="119" t="s">
        <v>1646</v>
      </c>
      <c r="C4580" s="119" t="s">
        <v>195</v>
      </c>
      <c r="D4580" s="119" t="s">
        <v>215</v>
      </c>
      <c r="E4580" s="119" t="s">
        <v>202</v>
      </c>
      <c r="F4580" s="119"/>
      <c r="G4580" s="119" t="s">
        <v>1613</v>
      </c>
      <c r="H4580" s="119" t="s">
        <v>1016</v>
      </c>
      <c r="I4580" s="119" t="s">
        <v>988</v>
      </c>
      <c r="J4580" s="119">
        <v>2050</v>
      </c>
      <c r="K4580" s="120">
        <v>30</v>
      </c>
    </row>
    <row r="4581" spans="1:11" x14ac:dyDescent="0.25">
      <c r="A4581" s="119" t="s">
        <v>1645</v>
      </c>
      <c r="B4581" s="119" t="s">
        <v>1646</v>
      </c>
      <c r="C4581" s="119" t="s">
        <v>195</v>
      </c>
      <c r="D4581" s="119" t="s">
        <v>215</v>
      </c>
      <c r="E4581" s="119" t="s">
        <v>202</v>
      </c>
      <c r="F4581" s="119"/>
      <c r="G4581" s="119" t="s">
        <v>1613</v>
      </c>
      <c r="H4581" s="119" t="s">
        <v>1016</v>
      </c>
      <c r="I4581" s="119" t="s">
        <v>194</v>
      </c>
      <c r="J4581" s="119">
        <v>2030</v>
      </c>
      <c r="K4581" s="120">
        <v>20</v>
      </c>
    </row>
    <row r="4582" spans="1:11" x14ac:dyDescent="0.25">
      <c r="A4582" s="119" t="s">
        <v>1645</v>
      </c>
      <c r="B4582" s="119" t="s">
        <v>1646</v>
      </c>
      <c r="C4582" s="119" t="s">
        <v>195</v>
      </c>
      <c r="D4582" s="119" t="s">
        <v>215</v>
      </c>
      <c r="E4582" s="119" t="s">
        <v>202</v>
      </c>
      <c r="F4582" s="119"/>
      <c r="G4582" s="119" t="s">
        <v>1613</v>
      </c>
      <c r="H4582" s="119" t="s">
        <v>1016</v>
      </c>
      <c r="I4582" s="119" t="s">
        <v>194</v>
      </c>
      <c r="J4582" s="119">
        <v>2040</v>
      </c>
      <c r="K4582" s="120">
        <v>25</v>
      </c>
    </row>
    <row r="4583" spans="1:11" x14ac:dyDescent="0.25">
      <c r="A4583" s="119" t="s">
        <v>1645</v>
      </c>
      <c r="B4583" s="119" t="s">
        <v>1646</v>
      </c>
      <c r="C4583" s="119" t="s">
        <v>195</v>
      </c>
      <c r="D4583" s="119" t="s">
        <v>215</v>
      </c>
      <c r="E4583" s="119" t="s">
        <v>202</v>
      </c>
      <c r="F4583" s="119"/>
      <c r="G4583" s="119" t="s">
        <v>1613</v>
      </c>
      <c r="H4583" s="119" t="s">
        <v>1016</v>
      </c>
      <c r="I4583" s="119" t="s">
        <v>194</v>
      </c>
      <c r="J4583" s="119">
        <v>2050</v>
      </c>
      <c r="K4583" s="120">
        <v>25</v>
      </c>
    </row>
    <row r="4584" spans="1:11" x14ac:dyDescent="0.25">
      <c r="A4584" s="119" t="s">
        <v>1645</v>
      </c>
      <c r="B4584" s="119" t="s">
        <v>1646</v>
      </c>
      <c r="C4584" s="119" t="s">
        <v>195</v>
      </c>
      <c r="D4584" s="119" t="s">
        <v>1624</v>
      </c>
      <c r="E4584" s="119" t="s">
        <v>1090</v>
      </c>
      <c r="F4584" s="119"/>
      <c r="G4584" s="119" t="s">
        <v>1616</v>
      </c>
      <c r="H4584" s="119" t="s">
        <v>998</v>
      </c>
      <c r="I4584" s="119" t="s">
        <v>987</v>
      </c>
      <c r="J4584" s="119">
        <v>2020</v>
      </c>
      <c r="K4584" s="120">
        <v>62.5</v>
      </c>
    </row>
    <row r="4585" spans="1:11" x14ac:dyDescent="0.25">
      <c r="A4585" s="119" t="s">
        <v>1645</v>
      </c>
      <c r="B4585" s="119" t="s">
        <v>1646</v>
      </c>
      <c r="C4585" s="119" t="s">
        <v>195</v>
      </c>
      <c r="D4585" s="119" t="s">
        <v>1624</v>
      </c>
      <c r="E4585" s="119" t="s">
        <v>1090</v>
      </c>
      <c r="F4585" s="119"/>
      <c r="G4585" s="119" t="s">
        <v>1616</v>
      </c>
      <c r="H4585" s="119" t="s">
        <v>998</v>
      </c>
      <c r="I4585" s="119" t="s">
        <v>987</v>
      </c>
      <c r="J4585" s="119">
        <v>2050</v>
      </c>
      <c r="K4585" s="120">
        <v>75</v>
      </c>
    </row>
    <row r="4586" spans="1:11" x14ac:dyDescent="0.25">
      <c r="A4586" s="119" t="s">
        <v>1645</v>
      </c>
      <c r="B4586" s="119" t="s">
        <v>1646</v>
      </c>
      <c r="C4586" s="119" t="s">
        <v>195</v>
      </c>
      <c r="D4586" s="119" t="s">
        <v>1624</v>
      </c>
      <c r="E4586" s="119" t="s">
        <v>1090</v>
      </c>
      <c r="F4586" s="119"/>
      <c r="G4586" s="119" t="s">
        <v>1616</v>
      </c>
      <c r="H4586" s="119" t="s">
        <v>998</v>
      </c>
      <c r="I4586" s="119" t="s">
        <v>988</v>
      </c>
      <c r="J4586" s="119">
        <v>2020</v>
      </c>
      <c r="K4586" s="120">
        <v>187.5</v>
      </c>
    </row>
    <row r="4587" spans="1:11" x14ac:dyDescent="0.25">
      <c r="A4587" s="119" t="s">
        <v>1645</v>
      </c>
      <c r="B4587" s="119" t="s">
        <v>1646</v>
      </c>
      <c r="C4587" s="119" t="s">
        <v>195</v>
      </c>
      <c r="D4587" s="119" t="s">
        <v>1624</v>
      </c>
      <c r="E4587" s="119" t="s">
        <v>1090</v>
      </c>
      <c r="F4587" s="119"/>
      <c r="G4587" s="119" t="s">
        <v>1616</v>
      </c>
      <c r="H4587" s="119" t="s">
        <v>998</v>
      </c>
      <c r="I4587" s="119" t="s">
        <v>988</v>
      </c>
      <c r="J4587" s="119">
        <v>2050</v>
      </c>
      <c r="K4587" s="120">
        <v>225</v>
      </c>
    </row>
    <row r="4588" spans="1:11" x14ac:dyDescent="0.25">
      <c r="A4588" s="119" t="s">
        <v>1645</v>
      </c>
      <c r="B4588" s="119" t="s">
        <v>1646</v>
      </c>
      <c r="C4588" s="119" t="s">
        <v>195</v>
      </c>
      <c r="D4588" s="119" t="s">
        <v>1624</v>
      </c>
      <c r="E4588" s="119" t="s">
        <v>1090</v>
      </c>
      <c r="F4588" s="119"/>
      <c r="G4588" s="119" t="s">
        <v>1616</v>
      </c>
      <c r="H4588" s="119" t="s">
        <v>998</v>
      </c>
      <c r="I4588" s="119" t="s">
        <v>194</v>
      </c>
      <c r="J4588" s="119">
        <v>2030</v>
      </c>
      <c r="K4588" s="120">
        <v>125</v>
      </c>
    </row>
    <row r="4589" spans="1:11" x14ac:dyDescent="0.25">
      <c r="A4589" s="119" t="s">
        <v>1645</v>
      </c>
      <c r="B4589" s="119" t="s">
        <v>1646</v>
      </c>
      <c r="C4589" s="119" t="s">
        <v>195</v>
      </c>
      <c r="D4589" s="119" t="s">
        <v>1624</v>
      </c>
      <c r="E4589" s="119" t="s">
        <v>1090</v>
      </c>
      <c r="F4589" s="119"/>
      <c r="G4589" s="119" t="s">
        <v>1616</v>
      </c>
      <c r="H4589" s="119" t="s">
        <v>998</v>
      </c>
      <c r="I4589" s="119" t="s">
        <v>194</v>
      </c>
      <c r="J4589" s="119">
        <v>2040</v>
      </c>
      <c r="K4589" s="120">
        <v>140</v>
      </c>
    </row>
    <row r="4590" spans="1:11" x14ac:dyDescent="0.25">
      <c r="A4590" s="119" t="s">
        <v>1645</v>
      </c>
      <c r="B4590" s="119" t="s">
        <v>1646</v>
      </c>
      <c r="C4590" s="119" t="s">
        <v>195</v>
      </c>
      <c r="D4590" s="119" t="s">
        <v>1624</v>
      </c>
      <c r="E4590" s="119" t="s">
        <v>1090</v>
      </c>
      <c r="F4590" s="119"/>
      <c r="G4590" s="119" t="s">
        <v>1616</v>
      </c>
      <c r="H4590" s="119" t="s">
        <v>998</v>
      </c>
      <c r="I4590" s="119" t="s">
        <v>194</v>
      </c>
      <c r="J4590" s="119">
        <v>2050</v>
      </c>
      <c r="K4590" s="120">
        <v>150</v>
      </c>
    </row>
    <row r="4591" spans="1:11" x14ac:dyDescent="0.25">
      <c r="A4591" s="119" t="s">
        <v>1645</v>
      </c>
      <c r="B4591" s="119" t="s">
        <v>1646</v>
      </c>
      <c r="C4591" s="119" t="s">
        <v>195</v>
      </c>
      <c r="D4591" s="119" t="s">
        <v>1308</v>
      </c>
      <c r="E4591" s="119" t="s">
        <v>1090</v>
      </c>
      <c r="F4591" s="119"/>
      <c r="G4591" s="119" t="s">
        <v>1625</v>
      </c>
      <c r="H4591" s="119" t="s">
        <v>998</v>
      </c>
      <c r="I4591" s="119" t="s">
        <v>987</v>
      </c>
      <c r="J4591" s="119">
        <v>2020</v>
      </c>
      <c r="K4591" s="120">
        <v>136.5</v>
      </c>
    </row>
    <row r="4592" spans="1:11" x14ac:dyDescent="0.25">
      <c r="A4592" s="119" t="s">
        <v>1645</v>
      </c>
      <c r="B4592" s="119" t="s">
        <v>1646</v>
      </c>
      <c r="C4592" s="119" t="s">
        <v>195</v>
      </c>
      <c r="D4592" s="119" t="s">
        <v>1308</v>
      </c>
      <c r="E4592" s="119" t="s">
        <v>1090</v>
      </c>
      <c r="F4592" s="119"/>
      <c r="G4592" s="119" t="s">
        <v>1625</v>
      </c>
      <c r="H4592" s="119" t="s">
        <v>998</v>
      </c>
      <c r="I4592" s="119" t="s">
        <v>987</v>
      </c>
      <c r="J4592" s="119">
        <v>2050</v>
      </c>
      <c r="K4592" s="120">
        <v>165</v>
      </c>
    </row>
    <row r="4593" spans="1:11" x14ac:dyDescent="0.25">
      <c r="A4593" s="119" t="s">
        <v>1645</v>
      </c>
      <c r="B4593" s="119" t="s">
        <v>1646</v>
      </c>
      <c r="C4593" s="119" t="s">
        <v>195</v>
      </c>
      <c r="D4593" s="119" t="s">
        <v>1308</v>
      </c>
      <c r="E4593" s="119" t="s">
        <v>1090</v>
      </c>
      <c r="F4593" s="119"/>
      <c r="G4593" s="119" t="s">
        <v>1625</v>
      </c>
      <c r="H4593" s="119" t="s">
        <v>998</v>
      </c>
      <c r="I4593" s="119" t="s">
        <v>988</v>
      </c>
      <c r="J4593" s="119">
        <v>2020</v>
      </c>
      <c r="K4593" s="120">
        <v>409.5</v>
      </c>
    </row>
    <row r="4594" spans="1:11" x14ac:dyDescent="0.25">
      <c r="A4594" s="119" t="s">
        <v>1645</v>
      </c>
      <c r="B4594" s="119" t="s">
        <v>1646</v>
      </c>
      <c r="C4594" s="119" t="s">
        <v>195</v>
      </c>
      <c r="D4594" s="119" t="s">
        <v>1308</v>
      </c>
      <c r="E4594" s="119" t="s">
        <v>1090</v>
      </c>
      <c r="F4594" s="119"/>
      <c r="G4594" s="119" t="s">
        <v>1625</v>
      </c>
      <c r="H4594" s="119" t="s">
        <v>998</v>
      </c>
      <c r="I4594" s="119" t="s">
        <v>988</v>
      </c>
      <c r="J4594" s="119">
        <v>2050</v>
      </c>
      <c r="K4594" s="120">
        <v>495</v>
      </c>
    </row>
    <row r="4595" spans="1:11" x14ac:dyDescent="0.25">
      <c r="A4595" s="119" t="s">
        <v>1645</v>
      </c>
      <c r="B4595" s="119" t="s">
        <v>1646</v>
      </c>
      <c r="C4595" s="119" t="s">
        <v>195</v>
      </c>
      <c r="D4595" s="119" t="s">
        <v>1308</v>
      </c>
      <c r="E4595" s="119" t="s">
        <v>1090</v>
      </c>
      <c r="F4595" s="119"/>
      <c r="G4595" s="119" t="s">
        <v>1625</v>
      </c>
      <c r="H4595" s="119" t="s">
        <v>998</v>
      </c>
      <c r="I4595" s="119" t="s">
        <v>194</v>
      </c>
      <c r="J4595" s="119">
        <v>2020</v>
      </c>
      <c r="K4595" s="120" t="s">
        <v>1648</v>
      </c>
    </row>
    <row r="4596" spans="1:11" x14ac:dyDescent="0.25">
      <c r="A4596" s="119" t="s">
        <v>1645</v>
      </c>
      <c r="B4596" s="119" t="s">
        <v>1646</v>
      </c>
      <c r="C4596" s="119" t="s">
        <v>195</v>
      </c>
      <c r="D4596" s="119" t="s">
        <v>1308</v>
      </c>
      <c r="E4596" s="119" t="s">
        <v>1090</v>
      </c>
      <c r="F4596" s="119"/>
      <c r="G4596" s="119" t="s">
        <v>1625</v>
      </c>
      <c r="H4596" s="119" t="s">
        <v>998</v>
      </c>
      <c r="I4596" s="119" t="s">
        <v>194</v>
      </c>
      <c r="J4596" s="119">
        <v>2030</v>
      </c>
      <c r="K4596" s="120">
        <v>273</v>
      </c>
    </row>
    <row r="4597" spans="1:11" x14ac:dyDescent="0.25">
      <c r="A4597" s="119" t="s">
        <v>1645</v>
      </c>
      <c r="B4597" s="119" t="s">
        <v>1646</v>
      </c>
      <c r="C4597" s="119" t="s">
        <v>195</v>
      </c>
      <c r="D4597" s="119" t="s">
        <v>1308</v>
      </c>
      <c r="E4597" s="119" t="s">
        <v>1090</v>
      </c>
      <c r="F4597" s="119"/>
      <c r="G4597" s="119" t="s">
        <v>1625</v>
      </c>
      <c r="H4597" s="119" t="s">
        <v>998</v>
      </c>
      <c r="I4597" s="119" t="s">
        <v>194</v>
      </c>
      <c r="J4597" s="119">
        <v>2040</v>
      </c>
      <c r="K4597" s="120">
        <v>300</v>
      </c>
    </row>
    <row r="4598" spans="1:11" x14ac:dyDescent="0.25">
      <c r="A4598" s="119" t="s">
        <v>1645</v>
      </c>
      <c r="B4598" s="119" t="s">
        <v>1646</v>
      </c>
      <c r="C4598" s="119" t="s">
        <v>195</v>
      </c>
      <c r="D4598" s="119" t="s">
        <v>1308</v>
      </c>
      <c r="E4598" s="119" t="s">
        <v>1090</v>
      </c>
      <c r="F4598" s="119"/>
      <c r="G4598" s="119" t="s">
        <v>1625</v>
      </c>
      <c r="H4598" s="119" t="s">
        <v>998</v>
      </c>
      <c r="I4598" s="119" t="s">
        <v>194</v>
      </c>
      <c r="J4598" s="119">
        <v>2050</v>
      </c>
      <c r="K4598" s="120">
        <v>330</v>
      </c>
    </row>
    <row r="4599" spans="1:11" x14ac:dyDescent="0.25">
      <c r="A4599" s="119" t="s">
        <v>1645</v>
      </c>
      <c r="B4599" s="119" t="s">
        <v>1646</v>
      </c>
      <c r="C4599" s="119" t="s">
        <v>195</v>
      </c>
      <c r="D4599" s="119" t="s">
        <v>1626</v>
      </c>
      <c r="E4599" s="119" t="s">
        <v>1627</v>
      </c>
      <c r="F4599" s="119"/>
      <c r="G4599" s="119" t="s">
        <v>1628</v>
      </c>
      <c r="H4599" s="119" t="s">
        <v>998</v>
      </c>
      <c r="I4599" s="119" t="s">
        <v>987</v>
      </c>
      <c r="J4599" s="119">
        <v>2020</v>
      </c>
      <c r="K4599" s="120">
        <v>45000</v>
      </c>
    </row>
    <row r="4600" spans="1:11" x14ac:dyDescent="0.25">
      <c r="A4600" s="119" t="s">
        <v>1645</v>
      </c>
      <c r="B4600" s="119" t="s">
        <v>1646</v>
      </c>
      <c r="C4600" s="119" t="s">
        <v>195</v>
      </c>
      <c r="D4600" s="119" t="s">
        <v>1626</v>
      </c>
      <c r="E4600" s="119" t="s">
        <v>1627</v>
      </c>
      <c r="F4600" s="119"/>
      <c r="G4600" s="119" t="s">
        <v>1628</v>
      </c>
      <c r="H4600" s="119" t="s">
        <v>998</v>
      </c>
      <c r="I4600" s="119" t="s">
        <v>987</v>
      </c>
      <c r="J4600" s="119">
        <v>2050</v>
      </c>
      <c r="K4600" s="120">
        <v>55000</v>
      </c>
    </row>
    <row r="4601" spans="1:11" x14ac:dyDescent="0.25">
      <c r="A4601" s="119" t="s">
        <v>1645</v>
      </c>
      <c r="B4601" s="119" t="s">
        <v>1646</v>
      </c>
      <c r="C4601" s="119" t="s">
        <v>195</v>
      </c>
      <c r="D4601" s="119" t="s">
        <v>1626</v>
      </c>
      <c r="E4601" s="119" t="s">
        <v>1627</v>
      </c>
      <c r="F4601" s="119"/>
      <c r="G4601" s="119" t="s">
        <v>1628</v>
      </c>
      <c r="H4601" s="119" t="s">
        <v>998</v>
      </c>
      <c r="I4601" s="119" t="s">
        <v>988</v>
      </c>
      <c r="J4601" s="119">
        <v>2020</v>
      </c>
      <c r="K4601" s="120">
        <v>130000</v>
      </c>
    </row>
    <row r="4602" spans="1:11" x14ac:dyDescent="0.25">
      <c r="A4602" s="119" t="s">
        <v>1645</v>
      </c>
      <c r="B4602" s="119" t="s">
        <v>1646</v>
      </c>
      <c r="C4602" s="119" t="s">
        <v>195</v>
      </c>
      <c r="D4602" s="119" t="s">
        <v>1626</v>
      </c>
      <c r="E4602" s="119" t="s">
        <v>1627</v>
      </c>
      <c r="F4602" s="119"/>
      <c r="G4602" s="119" t="s">
        <v>1628</v>
      </c>
      <c r="H4602" s="119" t="s">
        <v>998</v>
      </c>
      <c r="I4602" s="119" t="s">
        <v>988</v>
      </c>
      <c r="J4602" s="119">
        <v>2050</v>
      </c>
      <c r="K4602" s="120">
        <v>160000</v>
      </c>
    </row>
    <row r="4603" spans="1:11" x14ac:dyDescent="0.25">
      <c r="A4603" s="119" t="s">
        <v>1645</v>
      </c>
      <c r="B4603" s="119" t="s">
        <v>1646</v>
      </c>
      <c r="C4603" s="119" t="s">
        <v>195</v>
      </c>
      <c r="D4603" s="119" t="s">
        <v>1626</v>
      </c>
      <c r="E4603" s="119" t="s">
        <v>1627</v>
      </c>
      <c r="F4603" s="119"/>
      <c r="G4603" s="119" t="s">
        <v>1628</v>
      </c>
      <c r="H4603" s="119" t="s">
        <v>998</v>
      </c>
      <c r="I4603" s="119" t="s">
        <v>194</v>
      </c>
      <c r="J4603" s="119">
        <v>2030</v>
      </c>
      <c r="K4603" s="120">
        <v>89000</v>
      </c>
    </row>
    <row r="4604" spans="1:11" x14ac:dyDescent="0.25">
      <c r="A4604" s="119" t="s">
        <v>1645</v>
      </c>
      <c r="B4604" s="119" t="s">
        <v>1646</v>
      </c>
      <c r="C4604" s="119" t="s">
        <v>195</v>
      </c>
      <c r="D4604" s="119" t="s">
        <v>1626</v>
      </c>
      <c r="E4604" s="119" t="s">
        <v>1627</v>
      </c>
      <c r="F4604" s="119"/>
      <c r="G4604" s="119" t="s">
        <v>1628</v>
      </c>
      <c r="H4604" s="119" t="s">
        <v>998</v>
      </c>
      <c r="I4604" s="119" t="s">
        <v>194</v>
      </c>
      <c r="J4604" s="119">
        <v>2040</v>
      </c>
      <c r="K4604" s="120">
        <v>98000</v>
      </c>
    </row>
    <row r="4605" spans="1:11" x14ac:dyDescent="0.25">
      <c r="A4605" s="119" t="s">
        <v>1645</v>
      </c>
      <c r="B4605" s="119" t="s">
        <v>1646</v>
      </c>
      <c r="C4605" s="119" t="s">
        <v>195</v>
      </c>
      <c r="D4605" s="119" t="s">
        <v>1626</v>
      </c>
      <c r="E4605" s="119" t="s">
        <v>1627</v>
      </c>
      <c r="F4605" s="119"/>
      <c r="G4605" s="119" t="s">
        <v>1628</v>
      </c>
      <c r="H4605" s="119" t="s">
        <v>998</v>
      </c>
      <c r="I4605" s="119" t="s">
        <v>194</v>
      </c>
      <c r="J4605" s="119">
        <v>2050</v>
      </c>
      <c r="K4605" s="120">
        <v>110000</v>
      </c>
    </row>
    <row r="4606" spans="1:11" x14ac:dyDescent="0.25">
      <c r="A4606" s="119" t="s">
        <v>1645</v>
      </c>
      <c r="B4606" s="119" t="s">
        <v>1646</v>
      </c>
      <c r="C4606" s="119" t="s">
        <v>1649</v>
      </c>
      <c r="D4606" s="119" t="s">
        <v>1272</v>
      </c>
      <c r="E4606" s="119" t="s">
        <v>1074</v>
      </c>
      <c r="F4606" s="119"/>
      <c r="G4606" s="119" t="s">
        <v>1613</v>
      </c>
      <c r="H4606" s="119"/>
      <c r="I4606" s="119" t="s">
        <v>987</v>
      </c>
      <c r="J4606" s="119">
        <v>2020</v>
      </c>
      <c r="K4606" s="120">
        <v>45</v>
      </c>
    </row>
    <row r="4607" spans="1:11" x14ac:dyDescent="0.25">
      <c r="A4607" s="119" t="s">
        <v>1645</v>
      </c>
      <c r="B4607" s="119" t="s">
        <v>1646</v>
      </c>
      <c r="C4607" s="119" t="s">
        <v>1649</v>
      </c>
      <c r="D4607" s="119" t="s">
        <v>1272</v>
      </c>
      <c r="E4607" s="119" t="s">
        <v>1074</v>
      </c>
      <c r="F4607" s="119"/>
      <c r="G4607" s="119" t="s">
        <v>1613</v>
      </c>
      <c r="H4607" s="119"/>
      <c r="I4607" s="119" t="s">
        <v>987</v>
      </c>
      <c r="J4607" s="119">
        <v>2050</v>
      </c>
      <c r="K4607" s="120">
        <v>45</v>
      </c>
    </row>
    <row r="4608" spans="1:11" x14ac:dyDescent="0.25">
      <c r="A4608" s="119" t="s">
        <v>1645</v>
      </c>
      <c r="B4608" s="119" t="s">
        <v>1646</v>
      </c>
      <c r="C4608" s="119" t="s">
        <v>1649</v>
      </c>
      <c r="D4608" s="119" t="s">
        <v>1272</v>
      </c>
      <c r="E4608" s="119" t="s">
        <v>1074</v>
      </c>
      <c r="F4608" s="119"/>
      <c r="G4608" s="119" t="s">
        <v>1613</v>
      </c>
      <c r="H4608" s="119"/>
      <c r="I4608" s="119" t="s">
        <v>988</v>
      </c>
      <c r="J4608" s="119">
        <v>2020</v>
      </c>
      <c r="K4608" s="120">
        <v>55</v>
      </c>
    </row>
    <row r="4609" spans="1:11" x14ac:dyDescent="0.25">
      <c r="A4609" s="119" t="s">
        <v>1645</v>
      </c>
      <c r="B4609" s="119" t="s">
        <v>1646</v>
      </c>
      <c r="C4609" s="119" t="s">
        <v>1649</v>
      </c>
      <c r="D4609" s="119" t="s">
        <v>1272</v>
      </c>
      <c r="E4609" s="119" t="s">
        <v>1074</v>
      </c>
      <c r="F4609" s="119"/>
      <c r="G4609" s="119" t="s">
        <v>1613</v>
      </c>
      <c r="H4609" s="119"/>
      <c r="I4609" s="119" t="s">
        <v>988</v>
      </c>
      <c r="J4609" s="119">
        <v>2050</v>
      </c>
      <c r="K4609" s="120">
        <v>55</v>
      </c>
    </row>
    <row r="4610" spans="1:11" x14ac:dyDescent="0.25">
      <c r="A4610" s="119" t="s">
        <v>1645</v>
      </c>
      <c r="B4610" s="119" t="s">
        <v>1646</v>
      </c>
      <c r="C4610" s="119" t="s">
        <v>1649</v>
      </c>
      <c r="D4610" s="119" t="s">
        <v>1272</v>
      </c>
      <c r="E4610" s="119" t="s">
        <v>1074</v>
      </c>
      <c r="F4610" s="119"/>
      <c r="G4610" s="119" t="s">
        <v>1613</v>
      </c>
      <c r="H4610" s="119"/>
      <c r="I4610" s="119" t="s">
        <v>194</v>
      </c>
      <c r="J4610" s="119">
        <v>2030</v>
      </c>
      <c r="K4610" s="120">
        <v>50</v>
      </c>
    </row>
    <row r="4611" spans="1:11" x14ac:dyDescent="0.25">
      <c r="A4611" s="119" t="s">
        <v>1645</v>
      </c>
      <c r="B4611" s="119" t="s">
        <v>1646</v>
      </c>
      <c r="C4611" s="119" t="s">
        <v>1649</v>
      </c>
      <c r="D4611" s="119" t="s">
        <v>1272</v>
      </c>
      <c r="E4611" s="119" t="s">
        <v>1074</v>
      </c>
      <c r="F4611" s="119"/>
      <c r="G4611" s="119" t="s">
        <v>1613</v>
      </c>
      <c r="H4611" s="119"/>
      <c r="I4611" s="119" t="s">
        <v>194</v>
      </c>
      <c r="J4611" s="119">
        <v>2040</v>
      </c>
      <c r="K4611" s="120">
        <v>50</v>
      </c>
    </row>
    <row r="4612" spans="1:11" x14ac:dyDescent="0.25">
      <c r="A4612" s="119" t="s">
        <v>1645</v>
      </c>
      <c r="B4612" s="119" t="s">
        <v>1646</v>
      </c>
      <c r="C4612" s="119" t="s">
        <v>1649</v>
      </c>
      <c r="D4612" s="119" t="s">
        <v>1272</v>
      </c>
      <c r="E4612" s="119" t="s">
        <v>1074</v>
      </c>
      <c r="F4612" s="119"/>
      <c r="G4612" s="119" t="s">
        <v>1613</v>
      </c>
      <c r="H4612" s="119"/>
      <c r="I4612" s="119" t="s">
        <v>194</v>
      </c>
      <c r="J4612" s="119">
        <v>2050</v>
      </c>
      <c r="K4612" s="120">
        <v>50</v>
      </c>
    </row>
    <row r="4613" spans="1:11" x14ac:dyDescent="0.25">
      <c r="A4613" s="119" t="s">
        <v>1645</v>
      </c>
      <c r="B4613" s="119" t="s">
        <v>1646</v>
      </c>
      <c r="C4613" s="119" t="s">
        <v>1649</v>
      </c>
      <c r="D4613" s="119" t="s">
        <v>1273</v>
      </c>
      <c r="E4613" s="119" t="s">
        <v>1074</v>
      </c>
      <c r="F4613" s="119"/>
      <c r="G4613" s="119" t="s">
        <v>1613</v>
      </c>
      <c r="H4613" s="119"/>
      <c r="I4613" s="119" t="s">
        <v>987</v>
      </c>
      <c r="J4613" s="119">
        <v>2020</v>
      </c>
      <c r="K4613" s="120">
        <v>45</v>
      </c>
    </row>
    <row r="4614" spans="1:11" x14ac:dyDescent="0.25">
      <c r="A4614" s="119" t="s">
        <v>1645</v>
      </c>
      <c r="B4614" s="119" t="s">
        <v>1646</v>
      </c>
      <c r="C4614" s="119" t="s">
        <v>1649</v>
      </c>
      <c r="D4614" s="119" t="s">
        <v>1273</v>
      </c>
      <c r="E4614" s="119" t="s">
        <v>1074</v>
      </c>
      <c r="F4614" s="119"/>
      <c r="G4614" s="119" t="s">
        <v>1613</v>
      </c>
      <c r="H4614" s="119"/>
      <c r="I4614" s="119" t="s">
        <v>987</v>
      </c>
      <c r="J4614" s="119">
        <v>2050</v>
      </c>
      <c r="K4614" s="120">
        <v>45</v>
      </c>
    </row>
    <row r="4615" spans="1:11" x14ac:dyDescent="0.25">
      <c r="A4615" s="119" t="s">
        <v>1645</v>
      </c>
      <c r="B4615" s="119" t="s">
        <v>1646</v>
      </c>
      <c r="C4615" s="119" t="s">
        <v>1649</v>
      </c>
      <c r="D4615" s="119" t="s">
        <v>1273</v>
      </c>
      <c r="E4615" s="119" t="s">
        <v>1074</v>
      </c>
      <c r="F4615" s="119"/>
      <c r="G4615" s="119" t="s">
        <v>1613</v>
      </c>
      <c r="H4615" s="119"/>
      <c r="I4615" s="119" t="s">
        <v>988</v>
      </c>
      <c r="J4615" s="119">
        <v>2020</v>
      </c>
      <c r="K4615" s="120">
        <v>55</v>
      </c>
    </row>
    <row r="4616" spans="1:11" x14ac:dyDescent="0.25">
      <c r="A4616" s="119" t="s">
        <v>1645</v>
      </c>
      <c r="B4616" s="119" t="s">
        <v>1646</v>
      </c>
      <c r="C4616" s="119" t="s">
        <v>1649</v>
      </c>
      <c r="D4616" s="119" t="s">
        <v>1273</v>
      </c>
      <c r="E4616" s="119" t="s">
        <v>1074</v>
      </c>
      <c r="F4616" s="119"/>
      <c r="G4616" s="119" t="s">
        <v>1613</v>
      </c>
      <c r="H4616" s="119"/>
      <c r="I4616" s="119" t="s">
        <v>988</v>
      </c>
      <c r="J4616" s="119">
        <v>2050</v>
      </c>
      <c r="K4616" s="120">
        <v>55</v>
      </c>
    </row>
    <row r="4617" spans="1:11" x14ac:dyDescent="0.25">
      <c r="A4617" s="119" t="s">
        <v>1645</v>
      </c>
      <c r="B4617" s="119" t="s">
        <v>1646</v>
      </c>
      <c r="C4617" s="119" t="s">
        <v>1649</v>
      </c>
      <c r="D4617" s="119" t="s">
        <v>1273</v>
      </c>
      <c r="E4617" s="119" t="s">
        <v>1074</v>
      </c>
      <c r="F4617" s="119"/>
      <c r="G4617" s="119" t="s">
        <v>1613</v>
      </c>
      <c r="H4617" s="119"/>
      <c r="I4617" s="119" t="s">
        <v>194</v>
      </c>
      <c r="J4617" s="119">
        <v>2030</v>
      </c>
      <c r="K4617" s="120">
        <v>50</v>
      </c>
    </row>
    <row r="4618" spans="1:11" x14ac:dyDescent="0.25">
      <c r="A4618" s="119" t="s">
        <v>1645</v>
      </c>
      <c r="B4618" s="119" t="s">
        <v>1646</v>
      </c>
      <c r="C4618" s="119" t="s">
        <v>1649</v>
      </c>
      <c r="D4618" s="119" t="s">
        <v>1273</v>
      </c>
      <c r="E4618" s="119" t="s">
        <v>1074</v>
      </c>
      <c r="F4618" s="119"/>
      <c r="G4618" s="119" t="s">
        <v>1613</v>
      </c>
      <c r="H4618" s="119"/>
      <c r="I4618" s="119" t="s">
        <v>194</v>
      </c>
      <c r="J4618" s="119">
        <v>2040</v>
      </c>
      <c r="K4618" s="120">
        <v>50</v>
      </c>
    </row>
    <row r="4619" spans="1:11" x14ac:dyDescent="0.25">
      <c r="A4619" s="119" t="s">
        <v>1645</v>
      </c>
      <c r="B4619" s="119" t="s">
        <v>1646</v>
      </c>
      <c r="C4619" s="119" t="s">
        <v>1649</v>
      </c>
      <c r="D4619" s="119" t="s">
        <v>1273</v>
      </c>
      <c r="E4619" s="119" t="s">
        <v>1074</v>
      </c>
      <c r="F4619" s="119"/>
      <c r="G4619" s="119" t="s">
        <v>1613</v>
      </c>
      <c r="H4619" s="119"/>
      <c r="I4619" s="119" t="s">
        <v>194</v>
      </c>
      <c r="J4619" s="119">
        <v>2050</v>
      </c>
      <c r="K4619" s="120">
        <v>50</v>
      </c>
    </row>
    <row r="4620" spans="1:11" x14ac:dyDescent="0.25">
      <c r="A4620" s="119" t="s">
        <v>1645</v>
      </c>
      <c r="B4620" s="119" t="s">
        <v>1646</v>
      </c>
      <c r="C4620" s="119" t="s">
        <v>1649</v>
      </c>
      <c r="D4620" s="119" t="s">
        <v>1633</v>
      </c>
      <c r="E4620" s="119" t="s">
        <v>1634</v>
      </c>
      <c r="F4620" s="119"/>
      <c r="G4620" s="119" t="s">
        <v>1635</v>
      </c>
      <c r="H4620" s="119" t="s">
        <v>1636</v>
      </c>
      <c r="I4620" s="119" t="s">
        <v>987</v>
      </c>
      <c r="J4620" s="119">
        <v>2020</v>
      </c>
      <c r="K4620" s="120">
        <v>13000</v>
      </c>
    </row>
    <row r="4621" spans="1:11" x14ac:dyDescent="0.25">
      <c r="A4621" s="119" t="s">
        <v>1645</v>
      </c>
      <c r="B4621" s="119" t="s">
        <v>1646</v>
      </c>
      <c r="C4621" s="119" t="s">
        <v>1649</v>
      </c>
      <c r="D4621" s="119" t="s">
        <v>1633</v>
      </c>
      <c r="E4621" s="119" t="s">
        <v>1634</v>
      </c>
      <c r="F4621" s="119"/>
      <c r="G4621" s="119" t="s">
        <v>1635</v>
      </c>
      <c r="H4621" s="119" t="s">
        <v>1636</v>
      </c>
      <c r="I4621" s="119" t="s">
        <v>987</v>
      </c>
      <c r="J4621" s="119">
        <v>2050</v>
      </c>
      <c r="K4621" s="120">
        <v>10000</v>
      </c>
    </row>
    <row r="4622" spans="1:11" x14ac:dyDescent="0.25">
      <c r="A4622" s="119" t="s">
        <v>1645</v>
      </c>
      <c r="B4622" s="119" t="s">
        <v>1646</v>
      </c>
      <c r="C4622" s="119" t="s">
        <v>1649</v>
      </c>
      <c r="D4622" s="119" t="s">
        <v>1633</v>
      </c>
      <c r="E4622" s="119" t="s">
        <v>1634</v>
      </c>
      <c r="F4622" s="119"/>
      <c r="G4622" s="119" t="s">
        <v>1635</v>
      </c>
      <c r="H4622" s="119" t="s">
        <v>1636</v>
      </c>
      <c r="I4622" s="119" t="s">
        <v>988</v>
      </c>
      <c r="J4622" s="119">
        <v>2020</v>
      </c>
      <c r="K4622" s="120">
        <v>38000</v>
      </c>
    </row>
    <row r="4623" spans="1:11" x14ac:dyDescent="0.25">
      <c r="A4623" s="119" t="s">
        <v>1645</v>
      </c>
      <c r="B4623" s="119" t="s">
        <v>1646</v>
      </c>
      <c r="C4623" s="119" t="s">
        <v>1649</v>
      </c>
      <c r="D4623" s="119" t="s">
        <v>1633</v>
      </c>
      <c r="E4623" s="119" t="s">
        <v>1634</v>
      </c>
      <c r="F4623" s="119"/>
      <c r="G4623" s="119" t="s">
        <v>1635</v>
      </c>
      <c r="H4623" s="119" t="s">
        <v>1636</v>
      </c>
      <c r="I4623" s="119" t="s">
        <v>988</v>
      </c>
      <c r="J4623" s="119">
        <v>2050</v>
      </c>
      <c r="K4623" s="120">
        <v>31000</v>
      </c>
    </row>
    <row r="4624" spans="1:11" x14ac:dyDescent="0.25">
      <c r="A4624" s="119" t="s">
        <v>1645</v>
      </c>
      <c r="B4624" s="119" t="s">
        <v>1646</v>
      </c>
      <c r="C4624" s="119" t="s">
        <v>1649</v>
      </c>
      <c r="D4624" s="119" t="s">
        <v>1633</v>
      </c>
      <c r="E4624" s="119" t="s">
        <v>1634</v>
      </c>
      <c r="F4624" s="119"/>
      <c r="G4624" s="119" t="s">
        <v>1635</v>
      </c>
      <c r="H4624" s="119" t="s">
        <v>1636</v>
      </c>
      <c r="I4624" s="119" t="s">
        <v>194</v>
      </c>
      <c r="J4624" s="119">
        <v>2030</v>
      </c>
      <c r="K4624" s="120">
        <v>25000</v>
      </c>
    </row>
    <row r="4625" spans="1:11" x14ac:dyDescent="0.25">
      <c r="A4625" s="119" t="s">
        <v>1645</v>
      </c>
      <c r="B4625" s="119" t="s">
        <v>1646</v>
      </c>
      <c r="C4625" s="119" t="s">
        <v>1649</v>
      </c>
      <c r="D4625" s="119" t="s">
        <v>1633</v>
      </c>
      <c r="E4625" s="119" t="s">
        <v>1634</v>
      </c>
      <c r="F4625" s="119"/>
      <c r="G4625" s="119" t="s">
        <v>1635</v>
      </c>
      <c r="H4625" s="119" t="s">
        <v>1636</v>
      </c>
      <c r="I4625" s="119" t="s">
        <v>194</v>
      </c>
      <c r="J4625" s="119">
        <v>2040</v>
      </c>
      <c r="K4625" s="120">
        <v>23000</v>
      </c>
    </row>
    <row r="4626" spans="1:11" x14ac:dyDescent="0.25">
      <c r="A4626" s="119" t="s">
        <v>1645</v>
      </c>
      <c r="B4626" s="119" t="s">
        <v>1646</v>
      </c>
      <c r="C4626" s="119" t="s">
        <v>1649</v>
      </c>
      <c r="D4626" s="119" t="s">
        <v>1633</v>
      </c>
      <c r="E4626" s="119" t="s">
        <v>1634</v>
      </c>
      <c r="F4626" s="119"/>
      <c r="G4626" s="119" t="s">
        <v>1635</v>
      </c>
      <c r="H4626" s="119" t="s">
        <v>1636</v>
      </c>
      <c r="I4626" s="119" t="s">
        <v>194</v>
      </c>
      <c r="J4626" s="119">
        <v>2050</v>
      </c>
      <c r="K4626" s="120">
        <v>20000</v>
      </c>
    </row>
    <row r="4627" spans="1:11" x14ac:dyDescent="0.25">
      <c r="A4627" s="119" t="s">
        <v>1645</v>
      </c>
      <c r="B4627" s="119" t="s">
        <v>1646</v>
      </c>
      <c r="C4627" s="119" t="s">
        <v>1649</v>
      </c>
      <c r="D4627" s="119" t="s">
        <v>1637</v>
      </c>
      <c r="E4627" s="119" t="s">
        <v>1638</v>
      </c>
      <c r="F4627" s="119"/>
      <c r="G4627" s="119" t="s">
        <v>1650</v>
      </c>
      <c r="H4627" s="119" t="s">
        <v>1636</v>
      </c>
      <c r="I4627" s="119" t="s">
        <v>987</v>
      </c>
      <c r="J4627" s="119">
        <v>2020</v>
      </c>
      <c r="K4627" s="120">
        <v>0.4</v>
      </c>
    </row>
    <row r="4628" spans="1:11" x14ac:dyDescent="0.25">
      <c r="A4628" s="119" t="s">
        <v>1645</v>
      </c>
      <c r="B4628" s="119" t="s">
        <v>1646</v>
      </c>
      <c r="C4628" s="119" t="s">
        <v>1649</v>
      </c>
      <c r="D4628" s="119" t="s">
        <v>1637</v>
      </c>
      <c r="E4628" s="119" t="s">
        <v>1638</v>
      </c>
      <c r="F4628" s="119"/>
      <c r="G4628" s="119" t="s">
        <v>1650</v>
      </c>
      <c r="H4628" s="119" t="s">
        <v>1636</v>
      </c>
      <c r="I4628" s="119" t="s">
        <v>987</v>
      </c>
      <c r="J4628" s="119">
        <v>2050</v>
      </c>
      <c r="K4628" s="120">
        <v>0.3</v>
      </c>
    </row>
    <row r="4629" spans="1:11" x14ac:dyDescent="0.25">
      <c r="A4629" s="119" t="s">
        <v>1645</v>
      </c>
      <c r="B4629" s="119" t="s">
        <v>1646</v>
      </c>
      <c r="C4629" s="119" t="s">
        <v>1649</v>
      </c>
      <c r="D4629" s="119" t="s">
        <v>1637</v>
      </c>
      <c r="E4629" s="119" t="s">
        <v>1638</v>
      </c>
      <c r="F4629" s="119"/>
      <c r="G4629" s="119" t="s">
        <v>1650</v>
      </c>
      <c r="H4629" s="119" t="s">
        <v>1636</v>
      </c>
      <c r="I4629" s="119" t="s">
        <v>988</v>
      </c>
      <c r="J4629" s="119">
        <v>2020</v>
      </c>
      <c r="K4629" s="120">
        <v>1.3</v>
      </c>
    </row>
    <row r="4630" spans="1:11" x14ac:dyDescent="0.25">
      <c r="A4630" s="119" t="s">
        <v>1645</v>
      </c>
      <c r="B4630" s="119" t="s">
        <v>1646</v>
      </c>
      <c r="C4630" s="119" t="s">
        <v>1649</v>
      </c>
      <c r="D4630" s="119" t="s">
        <v>1637</v>
      </c>
      <c r="E4630" s="119" t="s">
        <v>1638</v>
      </c>
      <c r="F4630" s="119"/>
      <c r="G4630" s="119" t="s">
        <v>1650</v>
      </c>
      <c r="H4630" s="119" t="s">
        <v>1636</v>
      </c>
      <c r="I4630" s="119" t="s">
        <v>988</v>
      </c>
      <c r="J4630" s="119">
        <v>2050</v>
      </c>
      <c r="K4630" s="120">
        <v>1</v>
      </c>
    </row>
    <row r="4631" spans="1:11" x14ac:dyDescent="0.25">
      <c r="A4631" s="119" t="s">
        <v>1645</v>
      </c>
      <c r="B4631" s="119" t="s">
        <v>1646</v>
      </c>
      <c r="C4631" s="119" t="s">
        <v>1649</v>
      </c>
      <c r="D4631" s="119" t="s">
        <v>1637</v>
      </c>
      <c r="E4631" s="119" t="s">
        <v>1638</v>
      </c>
      <c r="F4631" s="119"/>
      <c r="G4631" s="119" t="s">
        <v>1650</v>
      </c>
      <c r="H4631" s="119" t="s">
        <v>1636</v>
      </c>
      <c r="I4631" s="119" t="s">
        <v>194</v>
      </c>
      <c r="J4631" s="119">
        <v>2030</v>
      </c>
      <c r="K4631" s="120">
        <v>0.83333333333333326</v>
      </c>
    </row>
    <row r="4632" spans="1:11" x14ac:dyDescent="0.25">
      <c r="A4632" s="119" t="s">
        <v>1645</v>
      </c>
      <c r="B4632" s="119" t="s">
        <v>1646</v>
      </c>
      <c r="C4632" s="119" t="s">
        <v>1649</v>
      </c>
      <c r="D4632" s="119" t="s">
        <v>1637</v>
      </c>
      <c r="E4632" s="119" t="s">
        <v>1638</v>
      </c>
      <c r="F4632" s="119"/>
      <c r="G4632" s="119" t="s">
        <v>1650</v>
      </c>
      <c r="H4632" s="119" t="s">
        <v>1636</v>
      </c>
      <c r="I4632" s="119" t="s">
        <v>194</v>
      </c>
      <c r="J4632" s="119">
        <v>2040</v>
      </c>
      <c r="K4632" s="120">
        <v>0.76666666666666672</v>
      </c>
    </row>
    <row r="4633" spans="1:11" x14ac:dyDescent="0.25">
      <c r="A4633" s="119" t="s">
        <v>1645</v>
      </c>
      <c r="B4633" s="119" t="s">
        <v>1646</v>
      </c>
      <c r="C4633" s="119" t="s">
        <v>1649</v>
      </c>
      <c r="D4633" s="119" t="s">
        <v>1637</v>
      </c>
      <c r="E4633" s="119" t="s">
        <v>1638</v>
      </c>
      <c r="F4633" s="119"/>
      <c r="G4633" s="119" t="s">
        <v>1650</v>
      </c>
      <c r="H4633" s="119" t="s">
        <v>1636</v>
      </c>
      <c r="I4633" s="119" t="s">
        <v>194</v>
      </c>
      <c r="J4633" s="119">
        <v>2050</v>
      </c>
      <c r="K4633" s="120">
        <v>0.66666666666666674</v>
      </c>
    </row>
    <row r="4634" spans="1:11" x14ac:dyDescent="0.25">
      <c r="A4634" s="119" t="s">
        <v>1645</v>
      </c>
      <c r="B4634" s="119" t="s">
        <v>1646</v>
      </c>
      <c r="C4634" s="119" t="s">
        <v>1649</v>
      </c>
      <c r="D4634" s="119" t="s">
        <v>1640</v>
      </c>
      <c r="E4634" s="119" t="s">
        <v>1641</v>
      </c>
      <c r="F4634" s="119"/>
      <c r="G4634" s="119" t="s">
        <v>1651</v>
      </c>
      <c r="H4634" s="119" t="s">
        <v>1636</v>
      </c>
      <c r="I4634" s="119" t="s">
        <v>987</v>
      </c>
      <c r="J4634" s="119">
        <v>2020</v>
      </c>
      <c r="K4634" s="120">
        <v>2</v>
      </c>
    </row>
    <row r="4635" spans="1:11" x14ac:dyDescent="0.25">
      <c r="A4635" s="119" t="s">
        <v>1645</v>
      </c>
      <c r="B4635" s="119" t="s">
        <v>1646</v>
      </c>
      <c r="C4635" s="119" t="s">
        <v>1649</v>
      </c>
      <c r="D4635" s="119" t="s">
        <v>1640</v>
      </c>
      <c r="E4635" s="119" t="s">
        <v>1641</v>
      </c>
      <c r="F4635" s="119"/>
      <c r="G4635" s="119" t="s">
        <v>1651</v>
      </c>
      <c r="H4635" s="119" t="s">
        <v>1636</v>
      </c>
      <c r="I4635" s="119" t="s">
        <v>987</v>
      </c>
      <c r="J4635" s="119">
        <v>2050</v>
      </c>
      <c r="K4635" s="120">
        <v>1.62</v>
      </c>
    </row>
    <row r="4636" spans="1:11" x14ac:dyDescent="0.25">
      <c r="A4636" s="119" t="s">
        <v>1645</v>
      </c>
      <c r="B4636" s="119" t="s">
        <v>1646</v>
      </c>
      <c r="C4636" s="119" t="s">
        <v>1649</v>
      </c>
      <c r="D4636" s="119" t="s">
        <v>1640</v>
      </c>
      <c r="E4636" s="119" t="s">
        <v>1641</v>
      </c>
      <c r="F4636" s="119"/>
      <c r="G4636" s="119" t="s">
        <v>1651</v>
      </c>
      <c r="H4636" s="119" t="s">
        <v>1636</v>
      </c>
      <c r="I4636" s="119" t="s">
        <v>988</v>
      </c>
      <c r="J4636" s="119">
        <v>2020</v>
      </c>
      <c r="K4636" s="120">
        <v>6</v>
      </c>
    </row>
    <row r="4637" spans="1:11" x14ac:dyDescent="0.25">
      <c r="A4637" s="119" t="s">
        <v>1645</v>
      </c>
      <c r="B4637" s="119" t="s">
        <v>1646</v>
      </c>
      <c r="C4637" s="119" t="s">
        <v>1649</v>
      </c>
      <c r="D4637" s="119" t="s">
        <v>1640</v>
      </c>
      <c r="E4637" s="119" t="s">
        <v>1641</v>
      </c>
      <c r="F4637" s="119"/>
      <c r="G4637" s="119" t="s">
        <v>1651</v>
      </c>
      <c r="H4637" s="119" t="s">
        <v>1636</v>
      </c>
      <c r="I4637" s="119" t="s">
        <v>988</v>
      </c>
      <c r="J4637" s="119">
        <v>2050</v>
      </c>
      <c r="K4637" s="120">
        <v>4.8600000000000003</v>
      </c>
    </row>
    <row r="4638" spans="1:11" x14ac:dyDescent="0.25">
      <c r="A4638" s="119" t="s">
        <v>1645</v>
      </c>
      <c r="B4638" s="119" t="s">
        <v>1646</v>
      </c>
      <c r="C4638" s="119" t="s">
        <v>1649</v>
      </c>
      <c r="D4638" s="119" t="s">
        <v>1640</v>
      </c>
      <c r="E4638" s="119" t="s">
        <v>1641</v>
      </c>
      <c r="F4638" s="119"/>
      <c r="G4638" s="119" t="s">
        <v>1651</v>
      </c>
      <c r="H4638" s="119" t="s">
        <v>1636</v>
      </c>
      <c r="I4638" s="119" t="s">
        <v>194</v>
      </c>
      <c r="J4638" s="119">
        <v>2030</v>
      </c>
      <c r="K4638" s="120">
        <v>4</v>
      </c>
    </row>
    <row r="4639" spans="1:11" x14ac:dyDescent="0.25">
      <c r="A4639" s="119" t="s">
        <v>1645</v>
      </c>
      <c r="B4639" s="119" t="s">
        <v>1646</v>
      </c>
      <c r="C4639" s="119" t="s">
        <v>1649</v>
      </c>
      <c r="D4639" s="119" t="s">
        <v>1640</v>
      </c>
      <c r="E4639" s="119" t="s">
        <v>1641</v>
      </c>
      <c r="F4639" s="119"/>
      <c r="G4639" s="119" t="s">
        <v>1651</v>
      </c>
      <c r="H4639" s="119" t="s">
        <v>1636</v>
      </c>
      <c r="I4639" s="119" t="s">
        <v>194</v>
      </c>
      <c r="J4639" s="119">
        <v>2040</v>
      </c>
      <c r="K4639" s="120">
        <v>3.6</v>
      </c>
    </row>
    <row r="4640" spans="1:11" x14ac:dyDescent="0.25">
      <c r="A4640" s="119" t="s">
        <v>1645</v>
      </c>
      <c r="B4640" s="119" t="s">
        <v>1646</v>
      </c>
      <c r="C4640" s="119" t="s">
        <v>1649</v>
      </c>
      <c r="D4640" s="119" t="s">
        <v>1640</v>
      </c>
      <c r="E4640" s="119" t="s">
        <v>1641</v>
      </c>
      <c r="F4640" s="119"/>
      <c r="G4640" s="119" t="s">
        <v>1651</v>
      </c>
      <c r="H4640" s="119" t="s">
        <v>1636</v>
      </c>
      <c r="I4640" s="119" t="s">
        <v>194</v>
      </c>
      <c r="J4640" s="119">
        <v>2050</v>
      </c>
      <c r="K4640" s="120">
        <v>3.24</v>
      </c>
    </row>
    <row r="4641" spans="1:11" x14ac:dyDescent="0.25">
      <c r="A4641" s="119" t="s">
        <v>1645</v>
      </c>
      <c r="B4641" s="119" t="s">
        <v>1646</v>
      </c>
      <c r="C4641" s="119" t="s">
        <v>1245</v>
      </c>
      <c r="D4641" s="119" t="s">
        <v>1643</v>
      </c>
      <c r="E4641" s="119" t="s">
        <v>1074</v>
      </c>
      <c r="F4641" s="119"/>
      <c r="G4641" s="119" t="s">
        <v>1644</v>
      </c>
      <c r="H4641" s="119"/>
      <c r="I4641" s="119" t="s">
        <v>194</v>
      </c>
      <c r="J4641" s="119">
        <v>2030</v>
      </c>
      <c r="K4641" s="120">
        <v>89</v>
      </c>
    </row>
    <row r="4642" spans="1:11" x14ac:dyDescent="0.25">
      <c r="A4642" s="119" t="s">
        <v>1645</v>
      </c>
      <c r="B4642" s="119" t="s">
        <v>1646</v>
      </c>
      <c r="C4642" s="119" t="s">
        <v>1245</v>
      </c>
      <c r="D4642" s="119" t="s">
        <v>1643</v>
      </c>
      <c r="E4642" s="119" t="s">
        <v>1074</v>
      </c>
      <c r="F4642" s="119"/>
      <c r="G4642" s="119" t="s">
        <v>1644</v>
      </c>
      <c r="H4642" s="119"/>
      <c r="I4642" s="119" t="s">
        <v>194</v>
      </c>
      <c r="J4642" s="119">
        <v>2040</v>
      </c>
      <c r="K4642" s="120">
        <v>90</v>
      </c>
    </row>
    <row r="4643" spans="1:11" x14ac:dyDescent="0.25">
      <c r="A4643" s="119" t="s">
        <v>1645</v>
      </c>
      <c r="B4643" s="119" t="s">
        <v>1646</v>
      </c>
      <c r="C4643" s="119" t="s">
        <v>1245</v>
      </c>
      <c r="D4643" s="119" t="s">
        <v>1643</v>
      </c>
      <c r="E4643" s="119" t="s">
        <v>1074</v>
      </c>
      <c r="F4643" s="119"/>
      <c r="G4643" s="119" t="s">
        <v>1644</v>
      </c>
      <c r="H4643" s="119"/>
      <c r="I4643" s="119" t="s">
        <v>194</v>
      </c>
      <c r="J4643" s="119">
        <v>2050</v>
      </c>
      <c r="K4643" s="120">
        <v>91</v>
      </c>
    </row>
    <row r="4644" spans="1:11" x14ac:dyDescent="0.25">
      <c r="A4644" s="119" t="s">
        <v>1652</v>
      </c>
      <c r="B4644" s="119" t="s">
        <v>1653</v>
      </c>
      <c r="C4644" s="119" t="s">
        <v>195</v>
      </c>
      <c r="D4644" s="119" t="s">
        <v>1654</v>
      </c>
      <c r="E4644" s="119" t="s">
        <v>1222</v>
      </c>
      <c r="F4644" s="119"/>
      <c r="G4644" s="119" t="s">
        <v>344</v>
      </c>
      <c r="H4644" s="119"/>
      <c r="I4644" s="119" t="s">
        <v>987</v>
      </c>
      <c r="J4644" s="119">
        <v>2025</v>
      </c>
      <c r="K4644" s="120">
        <v>0.5</v>
      </c>
    </row>
    <row r="4645" spans="1:11" x14ac:dyDescent="0.25">
      <c r="A4645" s="119" t="s">
        <v>1652</v>
      </c>
      <c r="B4645" s="119" t="s">
        <v>1653</v>
      </c>
      <c r="C4645" s="119" t="s">
        <v>195</v>
      </c>
      <c r="D4645" s="119" t="s">
        <v>1654</v>
      </c>
      <c r="E4645" s="119" t="s">
        <v>1222</v>
      </c>
      <c r="F4645" s="119"/>
      <c r="G4645" s="119" t="s">
        <v>344</v>
      </c>
      <c r="H4645" s="119"/>
      <c r="I4645" s="119" t="s">
        <v>987</v>
      </c>
      <c r="J4645" s="119">
        <v>2050</v>
      </c>
      <c r="K4645" s="120">
        <v>0.5</v>
      </c>
    </row>
    <row r="4646" spans="1:11" x14ac:dyDescent="0.25">
      <c r="A4646" s="119" t="s">
        <v>1652</v>
      </c>
      <c r="B4646" s="119" t="s">
        <v>1653</v>
      </c>
      <c r="C4646" s="119" t="s">
        <v>195</v>
      </c>
      <c r="D4646" s="119" t="s">
        <v>1654</v>
      </c>
      <c r="E4646" s="119" t="s">
        <v>1222</v>
      </c>
      <c r="F4646" s="119"/>
      <c r="G4646" s="119" t="s">
        <v>344</v>
      </c>
      <c r="H4646" s="119"/>
      <c r="I4646" s="119" t="s">
        <v>988</v>
      </c>
      <c r="J4646" s="119">
        <v>2025</v>
      </c>
      <c r="K4646" s="120">
        <v>1.5</v>
      </c>
    </row>
    <row r="4647" spans="1:11" x14ac:dyDescent="0.25">
      <c r="A4647" s="119" t="s">
        <v>1652</v>
      </c>
      <c r="B4647" s="119" t="s">
        <v>1653</v>
      </c>
      <c r="C4647" s="119" t="s">
        <v>195</v>
      </c>
      <c r="D4647" s="119" t="s">
        <v>1654</v>
      </c>
      <c r="E4647" s="119" t="s">
        <v>1222</v>
      </c>
      <c r="F4647" s="119"/>
      <c r="G4647" s="119" t="s">
        <v>344</v>
      </c>
      <c r="H4647" s="119"/>
      <c r="I4647" s="119" t="s">
        <v>988</v>
      </c>
      <c r="J4647" s="119">
        <v>2050</v>
      </c>
      <c r="K4647" s="120">
        <v>1.75</v>
      </c>
    </row>
    <row r="4648" spans="1:11" x14ac:dyDescent="0.25">
      <c r="A4648" s="119" t="s">
        <v>1652</v>
      </c>
      <c r="B4648" s="119" t="s">
        <v>1653</v>
      </c>
      <c r="C4648" s="119" t="s">
        <v>195</v>
      </c>
      <c r="D4648" s="119" t="s">
        <v>1654</v>
      </c>
      <c r="E4648" s="119" t="s">
        <v>1222</v>
      </c>
      <c r="F4648" s="119"/>
      <c r="G4648" s="119" t="s">
        <v>344</v>
      </c>
      <c r="H4648" s="119"/>
      <c r="I4648" s="119" t="s">
        <v>194</v>
      </c>
      <c r="J4648" s="119">
        <v>2025</v>
      </c>
      <c r="K4648" s="120">
        <v>0.4</v>
      </c>
    </row>
    <row r="4649" spans="1:11" x14ac:dyDescent="0.25">
      <c r="A4649" s="119" t="s">
        <v>1652</v>
      </c>
      <c r="B4649" s="119" t="s">
        <v>1653</v>
      </c>
      <c r="C4649" s="119" t="s">
        <v>195</v>
      </c>
      <c r="D4649" s="119" t="s">
        <v>1654</v>
      </c>
      <c r="E4649" s="119" t="s">
        <v>1222</v>
      </c>
      <c r="F4649" s="119"/>
      <c r="G4649" s="119" t="s">
        <v>344</v>
      </c>
      <c r="H4649" s="119"/>
      <c r="I4649" s="119" t="s">
        <v>194</v>
      </c>
      <c r="J4649" s="119">
        <v>2030</v>
      </c>
      <c r="K4649" s="120">
        <v>0.4</v>
      </c>
    </row>
    <row r="4650" spans="1:11" x14ac:dyDescent="0.25">
      <c r="A4650" s="119" t="s">
        <v>1652</v>
      </c>
      <c r="B4650" s="119" t="s">
        <v>1653</v>
      </c>
      <c r="C4650" s="119" t="s">
        <v>195</v>
      </c>
      <c r="D4650" s="119" t="s">
        <v>1654</v>
      </c>
      <c r="E4650" s="119" t="s">
        <v>1222</v>
      </c>
      <c r="F4650" s="119"/>
      <c r="G4650" s="119" t="s">
        <v>344</v>
      </c>
      <c r="H4650" s="119"/>
      <c r="I4650" s="119" t="s">
        <v>194</v>
      </c>
      <c r="J4650" s="119">
        <v>2040</v>
      </c>
      <c r="K4650" s="120">
        <v>0.4</v>
      </c>
    </row>
    <row r="4651" spans="1:11" x14ac:dyDescent="0.25">
      <c r="A4651" s="119" t="s">
        <v>1652</v>
      </c>
      <c r="B4651" s="119" t="s">
        <v>1653</v>
      </c>
      <c r="C4651" s="119" t="s">
        <v>195</v>
      </c>
      <c r="D4651" s="119" t="s">
        <v>1654</v>
      </c>
      <c r="E4651" s="119" t="s">
        <v>1222</v>
      </c>
      <c r="F4651" s="119"/>
      <c r="G4651" s="119" t="s">
        <v>344</v>
      </c>
      <c r="H4651" s="119"/>
      <c r="I4651" s="119" t="s">
        <v>194</v>
      </c>
      <c r="J4651" s="119">
        <v>2050</v>
      </c>
      <c r="K4651" s="120">
        <v>0.4</v>
      </c>
    </row>
    <row r="4652" spans="1:11" x14ac:dyDescent="0.25">
      <c r="A4652" s="119" t="s">
        <v>1652</v>
      </c>
      <c r="B4652" s="119" t="s">
        <v>1653</v>
      </c>
      <c r="C4652" s="119" t="s">
        <v>195</v>
      </c>
      <c r="D4652" s="119" t="s">
        <v>200</v>
      </c>
      <c r="E4652" s="119" t="s">
        <v>202</v>
      </c>
      <c r="F4652" s="119"/>
      <c r="G4652" s="119" t="s">
        <v>238</v>
      </c>
      <c r="H4652" s="119"/>
      <c r="I4652" s="119" t="s">
        <v>194</v>
      </c>
      <c r="J4652" s="119">
        <v>2025</v>
      </c>
      <c r="K4652" s="120">
        <v>2</v>
      </c>
    </row>
    <row r="4653" spans="1:11" x14ac:dyDescent="0.25">
      <c r="A4653" s="119" t="s">
        <v>1652</v>
      </c>
      <c r="B4653" s="119" t="s">
        <v>1653</v>
      </c>
      <c r="C4653" s="119" t="s">
        <v>195</v>
      </c>
      <c r="D4653" s="119" t="s">
        <v>200</v>
      </c>
      <c r="E4653" s="119" t="s">
        <v>202</v>
      </c>
      <c r="F4653" s="119"/>
      <c r="G4653" s="119" t="s">
        <v>238</v>
      </c>
      <c r="H4653" s="119"/>
      <c r="I4653" s="119" t="s">
        <v>194</v>
      </c>
      <c r="J4653" s="119">
        <v>2030</v>
      </c>
      <c r="K4653" s="120">
        <v>2</v>
      </c>
    </row>
    <row r="4654" spans="1:11" x14ac:dyDescent="0.25">
      <c r="A4654" s="119" t="s">
        <v>1652</v>
      </c>
      <c r="B4654" s="119" t="s">
        <v>1653</v>
      </c>
      <c r="C4654" s="119" t="s">
        <v>195</v>
      </c>
      <c r="D4654" s="119" t="s">
        <v>200</v>
      </c>
      <c r="E4654" s="119" t="s">
        <v>202</v>
      </c>
      <c r="F4654" s="119"/>
      <c r="G4654" s="119" t="s">
        <v>238</v>
      </c>
      <c r="H4654" s="119"/>
      <c r="I4654" s="119" t="s">
        <v>194</v>
      </c>
      <c r="J4654" s="119">
        <v>2040</v>
      </c>
      <c r="K4654" s="120">
        <v>2</v>
      </c>
    </row>
    <row r="4655" spans="1:11" x14ac:dyDescent="0.25">
      <c r="A4655" s="119" t="s">
        <v>1652</v>
      </c>
      <c r="B4655" s="119" t="s">
        <v>1653</v>
      </c>
      <c r="C4655" s="119" t="s">
        <v>195</v>
      </c>
      <c r="D4655" s="119" t="s">
        <v>200</v>
      </c>
      <c r="E4655" s="119" t="s">
        <v>202</v>
      </c>
      <c r="F4655" s="119"/>
      <c r="G4655" s="119" t="s">
        <v>238</v>
      </c>
      <c r="H4655" s="119"/>
      <c r="I4655" s="119" t="s">
        <v>194</v>
      </c>
      <c r="J4655" s="119">
        <v>2050</v>
      </c>
      <c r="K4655" s="120">
        <v>2</v>
      </c>
    </row>
    <row r="4656" spans="1:11" x14ac:dyDescent="0.25">
      <c r="A4656" s="119" t="s">
        <v>1652</v>
      </c>
      <c r="B4656" s="119" t="s">
        <v>1653</v>
      </c>
      <c r="C4656" s="119" t="s">
        <v>195</v>
      </c>
      <c r="D4656" s="119" t="s">
        <v>1319</v>
      </c>
      <c r="E4656" s="119" t="s">
        <v>1222</v>
      </c>
      <c r="F4656" s="119"/>
      <c r="G4656" s="119" t="s">
        <v>192</v>
      </c>
      <c r="H4656" s="119"/>
      <c r="I4656" s="119" t="s">
        <v>987</v>
      </c>
      <c r="J4656" s="119">
        <v>2025</v>
      </c>
      <c r="K4656" s="120">
        <v>0.75</v>
      </c>
    </row>
    <row r="4657" spans="1:11" x14ac:dyDescent="0.25">
      <c r="A4657" s="119" t="s">
        <v>1652</v>
      </c>
      <c r="B4657" s="119" t="s">
        <v>1653</v>
      </c>
      <c r="C4657" s="119" t="s">
        <v>195</v>
      </c>
      <c r="D4657" s="119" t="s">
        <v>1319</v>
      </c>
      <c r="E4657" s="119" t="s">
        <v>1222</v>
      </c>
      <c r="F4657" s="119"/>
      <c r="G4657" s="119" t="s">
        <v>192</v>
      </c>
      <c r="H4657" s="119"/>
      <c r="I4657" s="119" t="s">
        <v>987</v>
      </c>
      <c r="J4657" s="119">
        <v>2050</v>
      </c>
      <c r="K4657" s="120">
        <v>0.5</v>
      </c>
    </row>
    <row r="4658" spans="1:11" x14ac:dyDescent="0.25">
      <c r="A4658" s="119" t="s">
        <v>1652</v>
      </c>
      <c r="B4658" s="119" t="s">
        <v>1653</v>
      </c>
      <c r="C4658" s="119" t="s">
        <v>195</v>
      </c>
      <c r="D4658" s="119" t="s">
        <v>1319</v>
      </c>
      <c r="E4658" s="119" t="s">
        <v>1222</v>
      </c>
      <c r="F4658" s="119"/>
      <c r="G4658" s="119" t="s">
        <v>192</v>
      </c>
      <c r="H4658" s="119"/>
      <c r="I4658" s="119" t="s">
        <v>988</v>
      </c>
      <c r="J4658" s="119">
        <v>2025</v>
      </c>
      <c r="K4658" s="120">
        <v>1.25</v>
      </c>
    </row>
    <row r="4659" spans="1:11" x14ac:dyDescent="0.25">
      <c r="A4659" s="119" t="s">
        <v>1652</v>
      </c>
      <c r="B4659" s="119" t="s">
        <v>1653</v>
      </c>
      <c r="C4659" s="119" t="s">
        <v>195</v>
      </c>
      <c r="D4659" s="119" t="s">
        <v>1319</v>
      </c>
      <c r="E4659" s="119" t="s">
        <v>1222</v>
      </c>
      <c r="F4659" s="119"/>
      <c r="G4659" s="119" t="s">
        <v>192</v>
      </c>
      <c r="H4659" s="119"/>
      <c r="I4659" s="119" t="s">
        <v>988</v>
      </c>
      <c r="J4659" s="119">
        <v>2050</v>
      </c>
      <c r="K4659" s="120">
        <v>1.75</v>
      </c>
    </row>
    <row r="4660" spans="1:11" x14ac:dyDescent="0.25">
      <c r="A4660" s="119" t="s">
        <v>1652</v>
      </c>
      <c r="B4660" s="119" t="s">
        <v>1653</v>
      </c>
      <c r="C4660" s="119" t="s">
        <v>195</v>
      </c>
      <c r="D4660" s="119" t="s">
        <v>1319</v>
      </c>
      <c r="E4660" s="119" t="s">
        <v>1222</v>
      </c>
      <c r="F4660" s="119"/>
      <c r="G4660" s="119" t="s">
        <v>192</v>
      </c>
      <c r="H4660" s="119"/>
      <c r="I4660" s="119" t="s">
        <v>194</v>
      </c>
      <c r="J4660" s="119">
        <v>2025</v>
      </c>
      <c r="K4660" s="120">
        <v>0.04</v>
      </c>
    </row>
    <row r="4661" spans="1:11" x14ac:dyDescent="0.25">
      <c r="A4661" s="119" t="s">
        <v>1652</v>
      </c>
      <c r="B4661" s="119" t="s">
        <v>1653</v>
      </c>
      <c r="C4661" s="119" t="s">
        <v>195</v>
      </c>
      <c r="D4661" s="119" t="s">
        <v>1319</v>
      </c>
      <c r="E4661" s="119" t="s">
        <v>1222</v>
      </c>
      <c r="F4661" s="119"/>
      <c r="G4661" s="119" t="s">
        <v>192</v>
      </c>
      <c r="H4661" s="119"/>
      <c r="I4661" s="119" t="s">
        <v>194</v>
      </c>
      <c r="J4661" s="119">
        <v>2030</v>
      </c>
      <c r="K4661" s="120">
        <v>0.04</v>
      </c>
    </row>
    <row r="4662" spans="1:11" x14ac:dyDescent="0.25">
      <c r="A4662" s="119" t="s">
        <v>1652</v>
      </c>
      <c r="B4662" s="119" t="s">
        <v>1653</v>
      </c>
      <c r="C4662" s="119" t="s">
        <v>195</v>
      </c>
      <c r="D4662" s="119" t="s">
        <v>1319</v>
      </c>
      <c r="E4662" s="119" t="s">
        <v>1222</v>
      </c>
      <c r="F4662" s="119"/>
      <c r="G4662" s="119" t="s">
        <v>192</v>
      </c>
      <c r="H4662" s="119"/>
      <c r="I4662" s="119" t="s">
        <v>194</v>
      </c>
      <c r="J4662" s="119">
        <v>2040</v>
      </c>
      <c r="K4662" s="120">
        <v>0.04</v>
      </c>
    </row>
    <row r="4663" spans="1:11" x14ac:dyDescent="0.25">
      <c r="A4663" s="119" t="s">
        <v>1652</v>
      </c>
      <c r="B4663" s="119" t="s">
        <v>1653</v>
      </c>
      <c r="C4663" s="119" t="s">
        <v>195</v>
      </c>
      <c r="D4663" s="119" t="s">
        <v>1319</v>
      </c>
      <c r="E4663" s="119" t="s">
        <v>1222</v>
      </c>
      <c r="F4663" s="119"/>
      <c r="G4663" s="119" t="s">
        <v>192</v>
      </c>
      <c r="H4663" s="119"/>
      <c r="I4663" s="119" t="s">
        <v>194</v>
      </c>
      <c r="J4663" s="119">
        <v>2050</v>
      </c>
      <c r="K4663" s="120">
        <v>0.04</v>
      </c>
    </row>
    <row r="4664" spans="1:11" x14ac:dyDescent="0.25">
      <c r="A4664" s="119" t="s">
        <v>1652</v>
      </c>
      <c r="B4664" s="119" t="s">
        <v>1653</v>
      </c>
      <c r="C4664" s="119" t="s">
        <v>195</v>
      </c>
      <c r="D4664" s="119" t="s">
        <v>1402</v>
      </c>
      <c r="E4664" s="119" t="s">
        <v>1222</v>
      </c>
      <c r="F4664" s="119"/>
      <c r="G4664" s="119"/>
      <c r="H4664" s="119"/>
      <c r="I4664" s="119" t="s">
        <v>987</v>
      </c>
      <c r="J4664" s="119">
        <v>2025</v>
      </c>
      <c r="K4664" s="120">
        <v>0.75</v>
      </c>
    </row>
    <row r="4665" spans="1:11" x14ac:dyDescent="0.25">
      <c r="A4665" s="119" t="s">
        <v>1652</v>
      </c>
      <c r="B4665" s="119" t="s">
        <v>1653</v>
      </c>
      <c r="C4665" s="119" t="s">
        <v>195</v>
      </c>
      <c r="D4665" s="119" t="s">
        <v>1402</v>
      </c>
      <c r="E4665" s="119" t="s">
        <v>1222</v>
      </c>
      <c r="F4665" s="119"/>
      <c r="G4665" s="119"/>
      <c r="H4665" s="119"/>
      <c r="I4665" s="119" t="s">
        <v>987</v>
      </c>
      <c r="J4665" s="119">
        <v>2050</v>
      </c>
      <c r="K4665" s="120">
        <v>0.5</v>
      </c>
    </row>
    <row r="4666" spans="1:11" x14ac:dyDescent="0.25">
      <c r="A4666" s="119" t="s">
        <v>1652</v>
      </c>
      <c r="B4666" s="119" t="s">
        <v>1653</v>
      </c>
      <c r="C4666" s="119" t="s">
        <v>195</v>
      </c>
      <c r="D4666" s="119" t="s">
        <v>1402</v>
      </c>
      <c r="E4666" s="119" t="s">
        <v>1222</v>
      </c>
      <c r="F4666" s="119"/>
      <c r="G4666" s="119"/>
      <c r="H4666" s="119"/>
      <c r="I4666" s="119" t="s">
        <v>988</v>
      </c>
      <c r="J4666" s="119">
        <v>2025</v>
      </c>
      <c r="K4666" s="120">
        <v>1.25</v>
      </c>
    </row>
    <row r="4667" spans="1:11" x14ac:dyDescent="0.25">
      <c r="A4667" s="119" t="s">
        <v>1652</v>
      </c>
      <c r="B4667" s="119" t="s">
        <v>1653</v>
      </c>
      <c r="C4667" s="119" t="s">
        <v>195</v>
      </c>
      <c r="D4667" s="119" t="s">
        <v>1402</v>
      </c>
      <c r="E4667" s="119" t="s">
        <v>1222</v>
      </c>
      <c r="F4667" s="119"/>
      <c r="G4667" s="119"/>
      <c r="H4667" s="119"/>
      <c r="I4667" s="119" t="s">
        <v>988</v>
      </c>
      <c r="J4667" s="119">
        <v>2050</v>
      </c>
      <c r="K4667" s="120">
        <v>1.75</v>
      </c>
    </row>
    <row r="4668" spans="1:11" x14ac:dyDescent="0.25">
      <c r="A4668" s="119" t="s">
        <v>1652</v>
      </c>
      <c r="B4668" s="119" t="s">
        <v>1653</v>
      </c>
      <c r="C4668" s="119" t="s">
        <v>195</v>
      </c>
      <c r="D4668" s="119" t="s">
        <v>1402</v>
      </c>
      <c r="E4668" s="119" t="s">
        <v>1222</v>
      </c>
      <c r="F4668" s="119"/>
      <c r="G4668" s="119"/>
      <c r="H4668" s="119"/>
      <c r="I4668" s="119" t="s">
        <v>194</v>
      </c>
      <c r="J4668" s="119">
        <v>2025</v>
      </c>
      <c r="K4668" s="120">
        <v>0.99</v>
      </c>
    </row>
    <row r="4669" spans="1:11" x14ac:dyDescent="0.25">
      <c r="A4669" s="119" t="s">
        <v>1652</v>
      </c>
      <c r="B4669" s="119" t="s">
        <v>1653</v>
      </c>
      <c r="C4669" s="119" t="s">
        <v>195</v>
      </c>
      <c r="D4669" s="119" t="s">
        <v>1402</v>
      </c>
      <c r="E4669" s="119" t="s">
        <v>1222</v>
      </c>
      <c r="F4669" s="119"/>
      <c r="G4669" s="119"/>
      <c r="H4669" s="119"/>
      <c r="I4669" s="119" t="s">
        <v>194</v>
      </c>
      <c r="J4669" s="119">
        <v>2030</v>
      </c>
      <c r="K4669" s="120">
        <v>0.99</v>
      </c>
    </row>
    <row r="4670" spans="1:11" x14ac:dyDescent="0.25">
      <c r="A4670" s="119" t="s">
        <v>1652</v>
      </c>
      <c r="B4670" s="119" t="s">
        <v>1653</v>
      </c>
      <c r="C4670" s="119" t="s">
        <v>195</v>
      </c>
      <c r="D4670" s="119" t="s">
        <v>1402</v>
      </c>
      <c r="E4670" s="119" t="s">
        <v>1222</v>
      </c>
      <c r="F4670" s="119"/>
      <c r="G4670" s="119"/>
      <c r="H4670" s="119"/>
      <c r="I4670" s="119" t="s">
        <v>194</v>
      </c>
      <c r="J4670" s="119">
        <v>2040</v>
      </c>
      <c r="K4670" s="120">
        <v>0.99</v>
      </c>
    </row>
    <row r="4671" spans="1:11" x14ac:dyDescent="0.25">
      <c r="A4671" s="119" t="s">
        <v>1652</v>
      </c>
      <c r="B4671" s="119" t="s">
        <v>1653</v>
      </c>
      <c r="C4671" s="119" t="s">
        <v>195</v>
      </c>
      <c r="D4671" s="119" t="s">
        <v>1402</v>
      </c>
      <c r="E4671" s="119" t="s">
        <v>1222</v>
      </c>
      <c r="F4671" s="119"/>
      <c r="G4671" s="119"/>
      <c r="H4671" s="119"/>
      <c r="I4671" s="119" t="s">
        <v>194</v>
      </c>
      <c r="J4671" s="119">
        <v>2050</v>
      </c>
      <c r="K4671" s="120">
        <v>0.99</v>
      </c>
    </row>
    <row r="4672" spans="1:11" x14ac:dyDescent="0.25">
      <c r="A4672" s="119" t="s">
        <v>1652</v>
      </c>
      <c r="B4672" s="119" t="s">
        <v>1653</v>
      </c>
      <c r="C4672" s="119" t="s">
        <v>195</v>
      </c>
      <c r="D4672" s="119" t="s">
        <v>1086</v>
      </c>
      <c r="E4672" s="119" t="s">
        <v>1074</v>
      </c>
      <c r="F4672" s="119"/>
      <c r="G4672" s="119" t="s">
        <v>316</v>
      </c>
      <c r="H4672" s="119"/>
      <c r="I4672" s="119" t="s">
        <v>194</v>
      </c>
      <c r="J4672" s="119">
        <v>2025</v>
      </c>
      <c r="K4672" s="120">
        <v>4</v>
      </c>
    </row>
    <row r="4673" spans="1:11" x14ac:dyDescent="0.25">
      <c r="A4673" s="119" t="s">
        <v>1652</v>
      </c>
      <c r="B4673" s="119" t="s">
        <v>1653</v>
      </c>
      <c r="C4673" s="119" t="s">
        <v>195</v>
      </c>
      <c r="D4673" s="119" t="s">
        <v>1086</v>
      </c>
      <c r="E4673" s="119" t="s">
        <v>1074</v>
      </c>
      <c r="F4673" s="119"/>
      <c r="G4673" s="119" t="s">
        <v>316</v>
      </c>
      <c r="H4673" s="119"/>
      <c r="I4673" s="119" t="s">
        <v>194</v>
      </c>
      <c r="J4673" s="119">
        <v>2030</v>
      </c>
      <c r="K4673" s="120">
        <v>2</v>
      </c>
    </row>
    <row r="4674" spans="1:11" x14ac:dyDescent="0.25">
      <c r="A4674" s="119" t="s">
        <v>1652</v>
      </c>
      <c r="B4674" s="119" t="s">
        <v>1653</v>
      </c>
      <c r="C4674" s="119" t="s">
        <v>195</v>
      </c>
      <c r="D4674" s="119" t="s">
        <v>1086</v>
      </c>
      <c r="E4674" s="119" t="s">
        <v>1074</v>
      </c>
      <c r="F4674" s="119"/>
      <c r="G4674" s="119" t="s">
        <v>316</v>
      </c>
      <c r="H4674" s="119"/>
      <c r="I4674" s="119" t="s">
        <v>194</v>
      </c>
      <c r="J4674" s="119">
        <v>2040</v>
      </c>
      <c r="K4674" s="120">
        <v>1</v>
      </c>
    </row>
    <row r="4675" spans="1:11" x14ac:dyDescent="0.25">
      <c r="A4675" s="119" t="s">
        <v>1652</v>
      </c>
      <c r="B4675" s="119" t="s">
        <v>1653</v>
      </c>
      <c r="C4675" s="119" t="s">
        <v>195</v>
      </c>
      <c r="D4675" s="119" t="s">
        <v>1086</v>
      </c>
      <c r="E4675" s="119" t="s">
        <v>1074</v>
      </c>
      <c r="F4675" s="119"/>
      <c r="G4675" s="119" t="s">
        <v>316</v>
      </c>
      <c r="H4675" s="119"/>
      <c r="I4675" s="119" t="s">
        <v>194</v>
      </c>
      <c r="J4675" s="119">
        <v>2050</v>
      </c>
      <c r="K4675" s="120">
        <v>1</v>
      </c>
    </row>
    <row r="4676" spans="1:11" x14ac:dyDescent="0.25">
      <c r="A4676" s="119" t="s">
        <v>1652</v>
      </c>
      <c r="B4676" s="119" t="s">
        <v>1653</v>
      </c>
      <c r="C4676" s="119" t="s">
        <v>195</v>
      </c>
      <c r="D4676" s="119" t="s">
        <v>1655</v>
      </c>
      <c r="E4676" s="119" t="s">
        <v>1222</v>
      </c>
      <c r="F4676" s="119"/>
      <c r="G4676" s="119" t="s">
        <v>344</v>
      </c>
      <c r="H4676" s="119"/>
      <c r="I4676" s="119" t="s">
        <v>987</v>
      </c>
      <c r="J4676" s="119">
        <v>2025</v>
      </c>
      <c r="K4676" s="120">
        <v>0.5</v>
      </c>
    </row>
    <row r="4677" spans="1:11" x14ac:dyDescent="0.25">
      <c r="A4677" s="119" t="s">
        <v>1652</v>
      </c>
      <c r="B4677" s="119" t="s">
        <v>1653</v>
      </c>
      <c r="C4677" s="119" t="s">
        <v>195</v>
      </c>
      <c r="D4677" s="119" t="s">
        <v>1655</v>
      </c>
      <c r="E4677" s="119" t="s">
        <v>1222</v>
      </c>
      <c r="F4677" s="119"/>
      <c r="G4677" s="119" t="s">
        <v>344</v>
      </c>
      <c r="H4677" s="119"/>
      <c r="I4677" s="119" t="s">
        <v>987</v>
      </c>
      <c r="J4677" s="119">
        <v>2050</v>
      </c>
      <c r="K4677" s="120">
        <v>0.5</v>
      </c>
    </row>
    <row r="4678" spans="1:11" x14ac:dyDescent="0.25">
      <c r="A4678" s="119" t="s">
        <v>1652</v>
      </c>
      <c r="B4678" s="119" t="s">
        <v>1653</v>
      </c>
      <c r="C4678" s="119" t="s">
        <v>195</v>
      </c>
      <c r="D4678" s="119" t="s">
        <v>1655</v>
      </c>
      <c r="E4678" s="119" t="s">
        <v>1222</v>
      </c>
      <c r="F4678" s="119"/>
      <c r="G4678" s="119" t="s">
        <v>344</v>
      </c>
      <c r="H4678" s="119"/>
      <c r="I4678" s="119" t="s">
        <v>988</v>
      </c>
      <c r="J4678" s="119">
        <v>2025</v>
      </c>
      <c r="K4678" s="120">
        <v>1.5</v>
      </c>
    </row>
    <row r="4679" spans="1:11" x14ac:dyDescent="0.25">
      <c r="A4679" s="119" t="s">
        <v>1652</v>
      </c>
      <c r="B4679" s="119" t="s">
        <v>1653</v>
      </c>
      <c r="C4679" s="119" t="s">
        <v>195</v>
      </c>
      <c r="D4679" s="119" t="s">
        <v>1655</v>
      </c>
      <c r="E4679" s="119" t="s">
        <v>1222</v>
      </c>
      <c r="F4679" s="119"/>
      <c r="G4679" s="119" t="s">
        <v>344</v>
      </c>
      <c r="H4679" s="119"/>
      <c r="I4679" s="119" t="s">
        <v>988</v>
      </c>
      <c r="J4679" s="119">
        <v>2050</v>
      </c>
      <c r="K4679" s="120">
        <v>1.75</v>
      </c>
    </row>
    <row r="4680" spans="1:11" x14ac:dyDescent="0.25">
      <c r="A4680" s="119" t="s">
        <v>1652</v>
      </c>
      <c r="B4680" s="119" t="s">
        <v>1653</v>
      </c>
      <c r="C4680" s="119" t="s">
        <v>195</v>
      </c>
      <c r="D4680" s="119" t="s">
        <v>1655</v>
      </c>
      <c r="E4680" s="119" t="s">
        <v>1222</v>
      </c>
      <c r="F4680" s="119"/>
      <c r="G4680" s="119" t="s">
        <v>344</v>
      </c>
      <c r="H4680" s="119"/>
      <c r="I4680" s="119" t="s">
        <v>194</v>
      </c>
      <c r="J4680" s="119">
        <v>2025</v>
      </c>
      <c r="K4680" s="120">
        <v>0.05</v>
      </c>
    </row>
    <row r="4681" spans="1:11" x14ac:dyDescent="0.25">
      <c r="A4681" s="119" t="s">
        <v>1652</v>
      </c>
      <c r="B4681" s="119" t="s">
        <v>1653</v>
      </c>
      <c r="C4681" s="119" t="s">
        <v>195</v>
      </c>
      <c r="D4681" s="119" t="s">
        <v>1655</v>
      </c>
      <c r="E4681" s="119" t="s">
        <v>1222</v>
      </c>
      <c r="F4681" s="119"/>
      <c r="G4681" s="119" t="s">
        <v>344</v>
      </c>
      <c r="H4681" s="119"/>
      <c r="I4681" s="119" t="s">
        <v>194</v>
      </c>
      <c r="J4681" s="119">
        <v>2030</v>
      </c>
      <c r="K4681" s="120">
        <v>0.05</v>
      </c>
    </row>
    <row r="4682" spans="1:11" x14ac:dyDescent="0.25">
      <c r="A4682" s="119" t="s">
        <v>1652</v>
      </c>
      <c r="B4682" s="119" t="s">
        <v>1653</v>
      </c>
      <c r="C4682" s="119" t="s">
        <v>195</v>
      </c>
      <c r="D4682" s="119" t="s">
        <v>1655</v>
      </c>
      <c r="E4682" s="119" t="s">
        <v>1222</v>
      </c>
      <c r="F4682" s="119"/>
      <c r="G4682" s="119" t="s">
        <v>344</v>
      </c>
      <c r="H4682" s="119"/>
      <c r="I4682" s="119" t="s">
        <v>194</v>
      </c>
      <c r="J4682" s="119">
        <v>2040</v>
      </c>
      <c r="K4682" s="120">
        <v>0.05</v>
      </c>
    </row>
    <row r="4683" spans="1:11" x14ac:dyDescent="0.25">
      <c r="A4683" s="119" t="s">
        <v>1652</v>
      </c>
      <c r="B4683" s="119" t="s">
        <v>1653</v>
      </c>
      <c r="C4683" s="119" t="s">
        <v>195</v>
      </c>
      <c r="D4683" s="119" t="s">
        <v>1655</v>
      </c>
      <c r="E4683" s="119" t="s">
        <v>1222</v>
      </c>
      <c r="F4683" s="119"/>
      <c r="G4683" s="119" t="s">
        <v>344</v>
      </c>
      <c r="H4683" s="119"/>
      <c r="I4683" s="119" t="s">
        <v>194</v>
      </c>
      <c r="J4683" s="119">
        <v>2050</v>
      </c>
      <c r="K4683" s="120">
        <v>0.05</v>
      </c>
    </row>
    <row r="4684" spans="1:11" x14ac:dyDescent="0.25">
      <c r="A4684" s="119" t="s">
        <v>1652</v>
      </c>
      <c r="B4684" s="119" t="s">
        <v>1653</v>
      </c>
      <c r="C4684" s="119" t="s">
        <v>195</v>
      </c>
      <c r="D4684" s="119" t="s">
        <v>354</v>
      </c>
      <c r="E4684" s="119" t="s">
        <v>1163</v>
      </c>
      <c r="F4684" s="119"/>
      <c r="G4684" s="119" t="s">
        <v>392</v>
      </c>
      <c r="H4684" s="119"/>
      <c r="I4684" s="119" t="s">
        <v>194</v>
      </c>
      <c r="J4684" s="119">
        <v>2025</v>
      </c>
      <c r="K4684" s="120">
        <v>2</v>
      </c>
    </row>
    <row r="4685" spans="1:11" x14ac:dyDescent="0.25">
      <c r="A4685" s="119" t="s">
        <v>1652</v>
      </c>
      <c r="B4685" s="119" t="s">
        <v>1653</v>
      </c>
      <c r="C4685" s="119" t="s">
        <v>195</v>
      </c>
      <c r="D4685" s="119" t="s">
        <v>354</v>
      </c>
      <c r="E4685" s="119" t="s">
        <v>1163</v>
      </c>
      <c r="F4685" s="119"/>
      <c r="G4685" s="119" t="s">
        <v>392</v>
      </c>
      <c r="H4685" s="119"/>
      <c r="I4685" s="119" t="s">
        <v>194</v>
      </c>
      <c r="J4685" s="119">
        <v>2030</v>
      </c>
      <c r="K4685" s="120">
        <v>2</v>
      </c>
    </row>
    <row r="4686" spans="1:11" x14ac:dyDescent="0.25">
      <c r="A4686" s="119" t="s">
        <v>1652</v>
      </c>
      <c r="B4686" s="119" t="s">
        <v>1653</v>
      </c>
      <c r="C4686" s="119" t="s">
        <v>195</v>
      </c>
      <c r="D4686" s="119" t="s">
        <v>354</v>
      </c>
      <c r="E4686" s="119" t="s">
        <v>1163</v>
      </c>
      <c r="F4686" s="119"/>
      <c r="G4686" s="119" t="s">
        <v>392</v>
      </c>
      <c r="H4686" s="119"/>
      <c r="I4686" s="119" t="s">
        <v>194</v>
      </c>
      <c r="J4686" s="119">
        <v>2040</v>
      </c>
      <c r="K4686" s="120">
        <v>2</v>
      </c>
    </row>
    <row r="4687" spans="1:11" x14ac:dyDescent="0.25">
      <c r="A4687" s="119" t="s">
        <v>1652</v>
      </c>
      <c r="B4687" s="119" t="s">
        <v>1653</v>
      </c>
      <c r="C4687" s="119" t="s">
        <v>195</v>
      </c>
      <c r="D4687" s="119" t="s">
        <v>354</v>
      </c>
      <c r="E4687" s="119" t="s">
        <v>1163</v>
      </c>
      <c r="F4687" s="119"/>
      <c r="G4687" s="119" t="s">
        <v>392</v>
      </c>
      <c r="H4687" s="119"/>
      <c r="I4687" s="119" t="s">
        <v>194</v>
      </c>
      <c r="J4687" s="119">
        <v>2050</v>
      </c>
      <c r="K4687" s="120">
        <v>2</v>
      </c>
    </row>
    <row r="4688" spans="1:11" x14ac:dyDescent="0.25">
      <c r="A4688" s="119" t="s">
        <v>1652</v>
      </c>
      <c r="B4688" s="119" t="s">
        <v>1653</v>
      </c>
      <c r="C4688" s="119" t="s">
        <v>195</v>
      </c>
      <c r="D4688" s="119" t="s">
        <v>1656</v>
      </c>
      <c r="E4688" s="119" t="s">
        <v>1222</v>
      </c>
      <c r="F4688" s="119"/>
      <c r="G4688" s="119" t="s">
        <v>344</v>
      </c>
      <c r="H4688" s="119"/>
      <c r="I4688" s="119" t="s">
        <v>987</v>
      </c>
      <c r="J4688" s="119">
        <v>2025</v>
      </c>
      <c r="K4688" s="120">
        <v>0.5</v>
      </c>
    </row>
    <row r="4689" spans="1:11" x14ac:dyDescent="0.25">
      <c r="A4689" s="119" t="s">
        <v>1652</v>
      </c>
      <c r="B4689" s="119" t="s">
        <v>1653</v>
      </c>
      <c r="C4689" s="119" t="s">
        <v>195</v>
      </c>
      <c r="D4689" s="119" t="s">
        <v>1656</v>
      </c>
      <c r="E4689" s="119" t="s">
        <v>1222</v>
      </c>
      <c r="F4689" s="119"/>
      <c r="G4689" s="119" t="s">
        <v>344</v>
      </c>
      <c r="H4689" s="119"/>
      <c r="I4689" s="119" t="s">
        <v>987</v>
      </c>
      <c r="J4689" s="119">
        <v>2050</v>
      </c>
      <c r="K4689" s="120">
        <v>0.5</v>
      </c>
    </row>
    <row r="4690" spans="1:11" x14ac:dyDescent="0.25">
      <c r="A4690" s="119" t="s">
        <v>1652</v>
      </c>
      <c r="B4690" s="119" t="s">
        <v>1653</v>
      </c>
      <c r="C4690" s="119" t="s">
        <v>195</v>
      </c>
      <c r="D4690" s="119" t="s">
        <v>1656</v>
      </c>
      <c r="E4690" s="119" t="s">
        <v>1222</v>
      </c>
      <c r="F4690" s="119"/>
      <c r="G4690" s="119" t="s">
        <v>344</v>
      </c>
      <c r="H4690" s="119"/>
      <c r="I4690" s="119" t="s">
        <v>988</v>
      </c>
      <c r="J4690" s="119">
        <v>2025</v>
      </c>
      <c r="K4690" s="120">
        <v>1.5</v>
      </c>
    </row>
    <row r="4691" spans="1:11" x14ac:dyDescent="0.25">
      <c r="A4691" s="119" t="s">
        <v>1652</v>
      </c>
      <c r="B4691" s="119" t="s">
        <v>1653</v>
      </c>
      <c r="C4691" s="119" t="s">
        <v>195</v>
      </c>
      <c r="D4691" s="119" t="s">
        <v>1656</v>
      </c>
      <c r="E4691" s="119" t="s">
        <v>1222</v>
      </c>
      <c r="F4691" s="119"/>
      <c r="G4691" s="119" t="s">
        <v>344</v>
      </c>
      <c r="H4691" s="119"/>
      <c r="I4691" s="119" t="s">
        <v>988</v>
      </c>
      <c r="J4691" s="119">
        <v>2050</v>
      </c>
      <c r="K4691" s="120">
        <v>1.75</v>
      </c>
    </row>
    <row r="4692" spans="1:11" x14ac:dyDescent="0.25">
      <c r="A4692" s="119" t="s">
        <v>1652</v>
      </c>
      <c r="B4692" s="119" t="s">
        <v>1653</v>
      </c>
      <c r="C4692" s="119" t="s">
        <v>195</v>
      </c>
      <c r="D4692" s="119" t="s">
        <v>1656</v>
      </c>
      <c r="E4692" s="119" t="s">
        <v>1222</v>
      </c>
      <c r="F4692" s="119"/>
      <c r="G4692" s="119" t="s">
        <v>344</v>
      </c>
      <c r="H4692" s="119"/>
      <c r="I4692" s="119" t="s">
        <v>194</v>
      </c>
      <c r="J4692" s="119">
        <v>2025</v>
      </c>
      <c r="K4692" s="120">
        <v>0.21</v>
      </c>
    </row>
    <row r="4693" spans="1:11" x14ac:dyDescent="0.25">
      <c r="A4693" s="119" t="s">
        <v>1652</v>
      </c>
      <c r="B4693" s="119" t="s">
        <v>1653</v>
      </c>
      <c r="C4693" s="119" t="s">
        <v>195</v>
      </c>
      <c r="D4693" s="119" t="s">
        <v>1656</v>
      </c>
      <c r="E4693" s="119" t="s">
        <v>1222</v>
      </c>
      <c r="F4693" s="119"/>
      <c r="G4693" s="119" t="s">
        <v>344</v>
      </c>
      <c r="H4693" s="119"/>
      <c r="I4693" s="119" t="s">
        <v>194</v>
      </c>
      <c r="J4693" s="119">
        <v>2030</v>
      </c>
      <c r="K4693" s="120">
        <v>0.21</v>
      </c>
    </row>
    <row r="4694" spans="1:11" x14ac:dyDescent="0.25">
      <c r="A4694" s="119" t="s">
        <v>1652</v>
      </c>
      <c r="B4694" s="119" t="s">
        <v>1653</v>
      </c>
      <c r="C4694" s="119" t="s">
        <v>195</v>
      </c>
      <c r="D4694" s="119" t="s">
        <v>1656</v>
      </c>
      <c r="E4694" s="119" t="s">
        <v>1222</v>
      </c>
      <c r="F4694" s="119"/>
      <c r="G4694" s="119" t="s">
        <v>344</v>
      </c>
      <c r="H4694" s="119"/>
      <c r="I4694" s="119" t="s">
        <v>194</v>
      </c>
      <c r="J4694" s="119">
        <v>2040</v>
      </c>
      <c r="K4694" s="120">
        <v>0.21</v>
      </c>
    </row>
    <row r="4695" spans="1:11" x14ac:dyDescent="0.25">
      <c r="A4695" s="119" t="s">
        <v>1652</v>
      </c>
      <c r="B4695" s="119" t="s">
        <v>1653</v>
      </c>
      <c r="C4695" s="119" t="s">
        <v>195</v>
      </c>
      <c r="D4695" s="119" t="s">
        <v>1656</v>
      </c>
      <c r="E4695" s="119" t="s">
        <v>1222</v>
      </c>
      <c r="F4695" s="119"/>
      <c r="G4695" s="119" t="s">
        <v>344</v>
      </c>
      <c r="H4695" s="119"/>
      <c r="I4695" s="119" t="s">
        <v>194</v>
      </c>
      <c r="J4695" s="119">
        <v>2050</v>
      </c>
      <c r="K4695" s="120">
        <v>0.21</v>
      </c>
    </row>
    <row r="4696" spans="1:11" x14ac:dyDescent="0.25">
      <c r="A4696" s="119" t="s">
        <v>1652</v>
      </c>
      <c r="B4696" s="119" t="s">
        <v>1653</v>
      </c>
      <c r="C4696" s="119" t="s">
        <v>195</v>
      </c>
      <c r="D4696" s="119" t="s">
        <v>1657</v>
      </c>
      <c r="E4696" s="119" t="s">
        <v>1222</v>
      </c>
      <c r="F4696" s="119"/>
      <c r="G4696" s="119" t="s">
        <v>344</v>
      </c>
      <c r="H4696" s="119"/>
      <c r="I4696" s="119" t="s">
        <v>987</v>
      </c>
      <c r="J4696" s="119">
        <v>2025</v>
      </c>
      <c r="K4696" s="120">
        <v>0.5</v>
      </c>
    </row>
    <row r="4697" spans="1:11" x14ac:dyDescent="0.25">
      <c r="A4697" s="119" t="s">
        <v>1652</v>
      </c>
      <c r="B4697" s="119" t="s">
        <v>1653</v>
      </c>
      <c r="C4697" s="119" t="s">
        <v>195</v>
      </c>
      <c r="D4697" s="119" t="s">
        <v>1657</v>
      </c>
      <c r="E4697" s="119" t="s">
        <v>1222</v>
      </c>
      <c r="F4697" s="119"/>
      <c r="G4697" s="119" t="s">
        <v>344</v>
      </c>
      <c r="H4697" s="119"/>
      <c r="I4697" s="119" t="s">
        <v>987</v>
      </c>
      <c r="J4697" s="119">
        <v>2050</v>
      </c>
      <c r="K4697" s="120">
        <v>0.5</v>
      </c>
    </row>
    <row r="4698" spans="1:11" x14ac:dyDescent="0.25">
      <c r="A4698" s="119" t="s">
        <v>1652</v>
      </c>
      <c r="B4698" s="119" t="s">
        <v>1653</v>
      </c>
      <c r="C4698" s="119" t="s">
        <v>195</v>
      </c>
      <c r="D4698" s="119" t="s">
        <v>1657</v>
      </c>
      <c r="E4698" s="119" t="s">
        <v>1222</v>
      </c>
      <c r="F4698" s="119"/>
      <c r="G4698" s="119" t="s">
        <v>344</v>
      </c>
      <c r="H4698" s="119"/>
      <c r="I4698" s="119" t="s">
        <v>988</v>
      </c>
      <c r="J4698" s="119">
        <v>2025</v>
      </c>
      <c r="K4698" s="120">
        <v>1.5</v>
      </c>
    </row>
    <row r="4699" spans="1:11" x14ac:dyDescent="0.25">
      <c r="A4699" s="119" t="s">
        <v>1652</v>
      </c>
      <c r="B4699" s="119" t="s">
        <v>1653</v>
      </c>
      <c r="C4699" s="119" t="s">
        <v>195</v>
      </c>
      <c r="D4699" s="119" t="s">
        <v>1657</v>
      </c>
      <c r="E4699" s="119" t="s">
        <v>1222</v>
      </c>
      <c r="F4699" s="119"/>
      <c r="G4699" s="119" t="s">
        <v>344</v>
      </c>
      <c r="H4699" s="119"/>
      <c r="I4699" s="119" t="s">
        <v>988</v>
      </c>
      <c r="J4699" s="119">
        <v>2050</v>
      </c>
      <c r="K4699" s="120">
        <v>1.75</v>
      </c>
    </row>
    <row r="4700" spans="1:11" x14ac:dyDescent="0.25">
      <c r="A4700" s="119" t="s">
        <v>1652</v>
      </c>
      <c r="B4700" s="119" t="s">
        <v>1653</v>
      </c>
      <c r="C4700" s="119" t="s">
        <v>195</v>
      </c>
      <c r="D4700" s="119" t="s">
        <v>1657</v>
      </c>
      <c r="E4700" s="119" t="s">
        <v>1222</v>
      </c>
      <c r="F4700" s="119"/>
      <c r="G4700" s="119" t="s">
        <v>344</v>
      </c>
      <c r="H4700" s="119"/>
      <c r="I4700" s="119" t="s">
        <v>194</v>
      </c>
      <c r="J4700" s="119">
        <v>2025</v>
      </c>
      <c r="K4700" s="120">
        <v>0.22</v>
      </c>
    </row>
    <row r="4701" spans="1:11" x14ac:dyDescent="0.25">
      <c r="A4701" s="119" t="s">
        <v>1652</v>
      </c>
      <c r="B4701" s="119" t="s">
        <v>1653</v>
      </c>
      <c r="C4701" s="119" t="s">
        <v>195</v>
      </c>
      <c r="D4701" s="119" t="s">
        <v>1657</v>
      </c>
      <c r="E4701" s="119" t="s">
        <v>1222</v>
      </c>
      <c r="F4701" s="119"/>
      <c r="G4701" s="119" t="s">
        <v>344</v>
      </c>
      <c r="H4701" s="119"/>
      <c r="I4701" s="119" t="s">
        <v>194</v>
      </c>
      <c r="J4701" s="119">
        <v>2030</v>
      </c>
      <c r="K4701" s="120">
        <v>0.22</v>
      </c>
    </row>
    <row r="4702" spans="1:11" x14ac:dyDescent="0.25">
      <c r="A4702" s="119" t="s">
        <v>1652</v>
      </c>
      <c r="B4702" s="119" t="s">
        <v>1653</v>
      </c>
      <c r="C4702" s="119" t="s">
        <v>195</v>
      </c>
      <c r="D4702" s="119" t="s">
        <v>1657</v>
      </c>
      <c r="E4702" s="119" t="s">
        <v>1222</v>
      </c>
      <c r="F4702" s="119"/>
      <c r="G4702" s="119" t="s">
        <v>344</v>
      </c>
      <c r="H4702" s="119"/>
      <c r="I4702" s="119" t="s">
        <v>194</v>
      </c>
      <c r="J4702" s="119">
        <v>2040</v>
      </c>
      <c r="K4702" s="120">
        <v>0.22</v>
      </c>
    </row>
    <row r="4703" spans="1:11" x14ac:dyDescent="0.25">
      <c r="A4703" s="119" t="s">
        <v>1652</v>
      </c>
      <c r="B4703" s="119" t="s">
        <v>1653</v>
      </c>
      <c r="C4703" s="119" t="s">
        <v>195</v>
      </c>
      <c r="D4703" s="119" t="s">
        <v>1657</v>
      </c>
      <c r="E4703" s="119" t="s">
        <v>1222</v>
      </c>
      <c r="F4703" s="119"/>
      <c r="G4703" s="119" t="s">
        <v>344</v>
      </c>
      <c r="H4703" s="119"/>
      <c r="I4703" s="119" t="s">
        <v>194</v>
      </c>
      <c r="J4703" s="119">
        <v>2050</v>
      </c>
      <c r="K4703" s="120">
        <v>0.22</v>
      </c>
    </row>
    <row r="4704" spans="1:11" x14ac:dyDescent="0.25">
      <c r="A4704" s="119" t="s">
        <v>1652</v>
      </c>
      <c r="B4704" s="119" t="s">
        <v>1653</v>
      </c>
      <c r="C4704" s="119" t="s">
        <v>195</v>
      </c>
      <c r="D4704" s="119" t="s">
        <v>215</v>
      </c>
      <c r="E4704" s="119" t="s">
        <v>202</v>
      </c>
      <c r="F4704" s="119"/>
      <c r="G4704" s="119" t="s">
        <v>371</v>
      </c>
      <c r="H4704" s="119"/>
      <c r="I4704" s="119" t="s">
        <v>194</v>
      </c>
      <c r="J4704" s="119">
        <v>2025</v>
      </c>
      <c r="K4704" s="120">
        <v>25</v>
      </c>
    </row>
    <row r="4705" spans="1:11" x14ac:dyDescent="0.25">
      <c r="A4705" s="119" t="s">
        <v>1652</v>
      </c>
      <c r="B4705" s="119" t="s">
        <v>1653</v>
      </c>
      <c r="C4705" s="119" t="s">
        <v>195</v>
      </c>
      <c r="D4705" s="119" t="s">
        <v>215</v>
      </c>
      <c r="E4705" s="119" t="s">
        <v>202</v>
      </c>
      <c r="F4705" s="119"/>
      <c r="G4705" s="119" t="s">
        <v>371</v>
      </c>
      <c r="H4705" s="119"/>
      <c r="I4705" s="119" t="s">
        <v>194</v>
      </c>
      <c r="J4705" s="119">
        <v>2030</v>
      </c>
      <c r="K4705" s="120">
        <v>25</v>
      </c>
    </row>
    <row r="4706" spans="1:11" x14ac:dyDescent="0.25">
      <c r="A4706" s="119" t="s">
        <v>1652</v>
      </c>
      <c r="B4706" s="119" t="s">
        <v>1653</v>
      </c>
      <c r="C4706" s="119" t="s">
        <v>195</v>
      </c>
      <c r="D4706" s="119" t="s">
        <v>215</v>
      </c>
      <c r="E4706" s="119" t="s">
        <v>202</v>
      </c>
      <c r="F4706" s="119"/>
      <c r="G4706" s="119" t="s">
        <v>371</v>
      </c>
      <c r="H4706" s="119"/>
      <c r="I4706" s="119" t="s">
        <v>194</v>
      </c>
      <c r="J4706" s="119">
        <v>2040</v>
      </c>
      <c r="K4706" s="120">
        <v>25</v>
      </c>
    </row>
    <row r="4707" spans="1:11" x14ac:dyDescent="0.25">
      <c r="A4707" s="119" t="s">
        <v>1652</v>
      </c>
      <c r="B4707" s="119" t="s">
        <v>1653</v>
      </c>
      <c r="C4707" s="119" t="s">
        <v>195</v>
      </c>
      <c r="D4707" s="119" t="s">
        <v>215</v>
      </c>
      <c r="E4707" s="119" t="s">
        <v>202</v>
      </c>
      <c r="F4707" s="119"/>
      <c r="G4707" s="119" t="s">
        <v>371</v>
      </c>
      <c r="H4707" s="119"/>
      <c r="I4707" s="119" t="s">
        <v>194</v>
      </c>
      <c r="J4707" s="119">
        <v>2050</v>
      </c>
      <c r="K4707" s="120">
        <v>25</v>
      </c>
    </row>
    <row r="4708" spans="1:11" x14ac:dyDescent="0.25">
      <c r="A4708" s="119" t="s">
        <v>1652</v>
      </c>
      <c r="B4708" s="119" t="s">
        <v>1653</v>
      </c>
      <c r="C4708" s="119" t="s">
        <v>195</v>
      </c>
      <c r="D4708" s="119" t="s">
        <v>1658</v>
      </c>
      <c r="E4708" s="119" t="s">
        <v>1090</v>
      </c>
      <c r="F4708" s="119"/>
      <c r="G4708" s="119" t="s">
        <v>1363</v>
      </c>
      <c r="H4708" s="119"/>
      <c r="I4708" s="119" t="s">
        <v>987</v>
      </c>
      <c r="J4708" s="119">
        <v>2025</v>
      </c>
      <c r="K4708" s="120">
        <v>0.5</v>
      </c>
    </row>
    <row r="4709" spans="1:11" x14ac:dyDescent="0.25">
      <c r="A4709" s="119" t="s">
        <v>1652</v>
      </c>
      <c r="B4709" s="119" t="s">
        <v>1653</v>
      </c>
      <c r="C4709" s="119" t="s">
        <v>195</v>
      </c>
      <c r="D4709" s="119" t="s">
        <v>1658</v>
      </c>
      <c r="E4709" s="119" t="s">
        <v>1090</v>
      </c>
      <c r="F4709" s="119"/>
      <c r="G4709" s="119" t="s">
        <v>1363</v>
      </c>
      <c r="H4709" s="119"/>
      <c r="I4709" s="119" t="s">
        <v>987</v>
      </c>
      <c r="J4709" s="119">
        <v>2050</v>
      </c>
      <c r="K4709" s="120">
        <v>0.5</v>
      </c>
    </row>
    <row r="4710" spans="1:11" x14ac:dyDescent="0.25">
      <c r="A4710" s="119" t="s">
        <v>1652</v>
      </c>
      <c r="B4710" s="119" t="s">
        <v>1653</v>
      </c>
      <c r="C4710" s="119" t="s">
        <v>195</v>
      </c>
      <c r="D4710" s="119" t="s">
        <v>1658</v>
      </c>
      <c r="E4710" s="119" t="s">
        <v>1090</v>
      </c>
      <c r="F4710" s="119"/>
      <c r="G4710" s="119" t="s">
        <v>1363</v>
      </c>
      <c r="H4710" s="119"/>
      <c r="I4710" s="119" t="s">
        <v>988</v>
      </c>
      <c r="J4710" s="119">
        <v>2025</v>
      </c>
      <c r="K4710" s="120">
        <v>1.5</v>
      </c>
    </row>
    <row r="4711" spans="1:11" x14ac:dyDescent="0.25">
      <c r="A4711" s="119" t="s">
        <v>1652</v>
      </c>
      <c r="B4711" s="119" t="s">
        <v>1653</v>
      </c>
      <c r="C4711" s="119" t="s">
        <v>195</v>
      </c>
      <c r="D4711" s="119" t="s">
        <v>1658</v>
      </c>
      <c r="E4711" s="119" t="s">
        <v>1090</v>
      </c>
      <c r="F4711" s="119"/>
      <c r="G4711" s="119" t="s">
        <v>1363</v>
      </c>
      <c r="H4711" s="119"/>
      <c r="I4711" s="119" t="s">
        <v>988</v>
      </c>
      <c r="J4711" s="119">
        <v>2050</v>
      </c>
      <c r="K4711" s="120">
        <v>1.75</v>
      </c>
    </row>
    <row r="4712" spans="1:11" x14ac:dyDescent="0.25">
      <c r="A4712" s="119" t="s">
        <v>1652</v>
      </c>
      <c r="B4712" s="119" t="s">
        <v>1653</v>
      </c>
      <c r="C4712" s="119" t="s">
        <v>195</v>
      </c>
      <c r="D4712" s="119" t="s">
        <v>1658</v>
      </c>
      <c r="E4712" s="119" t="s">
        <v>1090</v>
      </c>
      <c r="F4712" s="119"/>
      <c r="G4712" s="119" t="s">
        <v>1363</v>
      </c>
      <c r="H4712" s="119"/>
      <c r="I4712" s="119" t="s">
        <v>194</v>
      </c>
      <c r="J4712" s="119">
        <v>2025</v>
      </c>
      <c r="K4712" s="120">
        <v>20</v>
      </c>
    </row>
    <row r="4713" spans="1:11" x14ac:dyDescent="0.25">
      <c r="A4713" s="119" t="s">
        <v>1652</v>
      </c>
      <c r="B4713" s="119" t="s">
        <v>1653</v>
      </c>
      <c r="C4713" s="119" t="s">
        <v>195</v>
      </c>
      <c r="D4713" s="119" t="s">
        <v>1658</v>
      </c>
      <c r="E4713" s="119" t="s">
        <v>1090</v>
      </c>
      <c r="F4713" s="119"/>
      <c r="G4713" s="119" t="s">
        <v>1363</v>
      </c>
      <c r="H4713" s="119"/>
      <c r="I4713" s="119" t="s">
        <v>194</v>
      </c>
      <c r="J4713" s="119">
        <v>2030</v>
      </c>
      <c r="K4713" s="120">
        <v>25</v>
      </c>
    </row>
    <row r="4714" spans="1:11" x14ac:dyDescent="0.25">
      <c r="A4714" s="119" t="s">
        <v>1652</v>
      </c>
      <c r="B4714" s="119" t="s">
        <v>1653</v>
      </c>
      <c r="C4714" s="119" t="s">
        <v>195</v>
      </c>
      <c r="D4714" s="119" t="s">
        <v>1658</v>
      </c>
      <c r="E4714" s="119" t="s">
        <v>1090</v>
      </c>
      <c r="F4714" s="119"/>
      <c r="G4714" s="119" t="s">
        <v>1363</v>
      </c>
      <c r="H4714" s="119"/>
      <c r="I4714" s="119" t="s">
        <v>194</v>
      </c>
      <c r="J4714" s="119">
        <v>2040</v>
      </c>
      <c r="K4714" s="120">
        <v>35</v>
      </c>
    </row>
    <row r="4715" spans="1:11" x14ac:dyDescent="0.25">
      <c r="A4715" s="119" t="s">
        <v>1652</v>
      </c>
      <c r="B4715" s="119" t="s">
        <v>1653</v>
      </c>
      <c r="C4715" s="119" t="s">
        <v>195</v>
      </c>
      <c r="D4715" s="119" t="s">
        <v>1658</v>
      </c>
      <c r="E4715" s="119" t="s">
        <v>1090</v>
      </c>
      <c r="F4715" s="119"/>
      <c r="G4715" s="119" t="s">
        <v>1363</v>
      </c>
      <c r="H4715" s="119"/>
      <c r="I4715" s="119" t="s">
        <v>194</v>
      </c>
      <c r="J4715" s="119">
        <v>2050</v>
      </c>
      <c r="K4715" s="120">
        <v>45</v>
      </c>
    </row>
    <row r="4716" spans="1:11" x14ac:dyDescent="0.25">
      <c r="A4716" s="119" t="s">
        <v>1652</v>
      </c>
      <c r="B4716" s="119" t="s">
        <v>1653</v>
      </c>
      <c r="C4716" s="119" t="s">
        <v>195</v>
      </c>
      <c r="D4716" s="119" t="s">
        <v>1659</v>
      </c>
      <c r="E4716" s="119" t="s">
        <v>1090</v>
      </c>
      <c r="F4716" s="119"/>
      <c r="G4716" s="119" t="s">
        <v>1229</v>
      </c>
      <c r="H4716" s="119"/>
      <c r="I4716" s="119" t="s">
        <v>987</v>
      </c>
      <c r="J4716" s="119">
        <v>2025</v>
      </c>
      <c r="K4716" s="120">
        <v>0.5</v>
      </c>
    </row>
    <row r="4717" spans="1:11" x14ac:dyDescent="0.25">
      <c r="A4717" s="119" t="s">
        <v>1652</v>
      </c>
      <c r="B4717" s="119" t="s">
        <v>1653</v>
      </c>
      <c r="C4717" s="119" t="s">
        <v>195</v>
      </c>
      <c r="D4717" s="119" t="s">
        <v>1659</v>
      </c>
      <c r="E4717" s="119" t="s">
        <v>1090</v>
      </c>
      <c r="F4717" s="119"/>
      <c r="G4717" s="119" t="s">
        <v>1229</v>
      </c>
      <c r="H4717" s="119"/>
      <c r="I4717" s="119" t="s">
        <v>987</v>
      </c>
      <c r="J4717" s="119">
        <v>2050</v>
      </c>
      <c r="K4717" s="120">
        <v>0.5</v>
      </c>
    </row>
    <row r="4718" spans="1:11" x14ac:dyDescent="0.25">
      <c r="A4718" s="119" t="s">
        <v>1652</v>
      </c>
      <c r="B4718" s="119" t="s">
        <v>1653</v>
      </c>
      <c r="C4718" s="119" t="s">
        <v>195</v>
      </c>
      <c r="D4718" s="119" t="s">
        <v>1659</v>
      </c>
      <c r="E4718" s="119" t="s">
        <v>1090</v>
      </c>
      <c r="F4718" s="119"/>
      <c r="G4718" s="119" t="s">
        <v>1229</v>
      </c>
      <c r="H4718" s="119"/>
      <c r="I4718" s="119" t="s">
        <v>988</v>
      </c>
      <c r="J4718" s="119">
        <v>2025</v>
      </c>
      <c r="K4718" s="120">
        <v>1.5</v>
      </c>
    </row>
    <row r="4719" spans="1:11" x14ac:dyDescent="0.25">
      <c r="A4719" s="119" t="s">
        <v>1652</v>
      </c>
      <c r="B4719" s="119" t="s">
        <v>1653</v>
      </c>
      <c r="C4719" s="119" t="s">
        <v>195</v>
      </c>
      <c r="D4719" s="119" t="s">
        <v>1659</v>
      </c>
      <c r="E4719" s="119" t="s">
        <v>1090</v>
      </c>
      <c r="F4719" s="119"/>
      <c r="G4719" s="119" t="s">
        <v>1229</v>
      </c>
      <c r="H4719" s="119"/>
      <c r="I4719" s="119" t="s">
        <v>988</v>
      </c>
      <c r="J4719" s="119">
        <v>2050</v>
      </c>
      <c r="K4719" s="120">
        <v>1.75</v>
      </c>
    </row>
    <row r="4720" spans="1:11" x14ac:dyDescent="0.25">
      <c r="A4720" s="119" t="s">
        <v>1652</v>
      </c>
      <c r="B4720" s="119" t="s">
        <v>1653</v>
      </c>
      <c r="C4720" s="119" t="s">
        <v>195</v>
      </c>
      <c r="D4720" s="119" t="s">
        <v>1659</v>
      </c>
      <c r="E4720" s="119" t="s">
        <v>1090</v>
      </c>
      <c r="F4720" s="119"/>
      <c r="G4720" s="119" t="s">
        <v>1229</v>
      </c>
      <c r="H4720" s="119"/>
      <c r="I4720" s="119" t="s">
        <v>194</v>
      </c>
      <c r="J4720" s="119">
        <v>2025</v>
      </c>
      <c r="K4720" s="120">
        <v>16.600000000000001</v>
      </c>
    </row>
    <row r="4721" spans="1:11" x14ac:dyDescent="0.25">
      <c r="A4721" s="119" t="s">
        <v>1652</v>
      </c>
      <c r="B4721" s="119" t="s">
        <v>1653</v>
      </c>
      <c r="C4721" s="119" t="s">
        <v>195</v>
      </c>
      <c r="D4721" s="119" t="s">
        <v>1659</v>
      </c>
      <c r="E4721" s="119" t="s">
        <v>1090</v>
      </c>
      <c r="F4721" s="119"/>
      <c r="G4721" s="119" t="s">
        <v>1229</v>
      </c>
      <c r="H4721" s="119"/>
      <c r="I4721" s="119" t="s">
        <v>194</v>
      </c>
      <c r="J4721" s="119">
        <v>2030</v>
      </c>
      <c r="K4721" s="120">
        <v>20.9</v>
      </c>
    </row>
    <row r="4722" spans="1:11" x14ac:dyDescent="0.25">
      <c r="A4722" s="119" t="s">
        <v>1652</v>
      </c>
      <c r="B4722" s="119" t="s">
        <v>1653</v>
      </c>
      <c r="C4722" s="119" t="s">
        <v>195</v>
      </c>
      <c r="D4722" s="119" t="s">
        <v>1659</v>
      </c>
      <c r="E4722" s="119" t="s">
        <v>1090</v>
      </c>
      <c r="F4722" s="119"/>
      <c r="G4722" s="119" t="s">
        <v>1229</v>
      </c>
      <c r="H4722" s="119"/>
      <c r="I4722" s="119" t="s">
        <v>194</v>
      </c>
      <c r="J4722" s="119">
        <v>2040</v>
      </c>
      <c r="K4722" s="120">
        <v>29.4</v>
      </c>
    </row>
    <row r="4723" spans="1:11" x14ac:dyDescent="0.25">
      <c r="A4723" s="119" t="s">
        <v>1652</v>
      </c>
      <c r="B4723" s="119" t="s">
        <v>1653</v>
      </c>
      <c r="C4723" s="119" t="s">
        <v>195</v>
      </c>
      <c r="D4723" s="119" t="s">
        <v>1659</v>
      </c>
      <c r="E4723" s="119" t="s">
        <v>1090</v>
      </c>
      <c r="F4723" s="119"/>
      <c r="G4723" s="119" t="s">
        <v>1229</v>
      </c>
      <c r="H4723" s="119"/>
      <c r="I4723" s="119" t="s">
        <v>194</v>
      </c>
      <c r="J4723" s="119">
        <v>2050</v>
      </c>
      <c r="K4723" s="120">
        <v>37.9</v>
      </c>
    </row>
    <row r="4724" spans="1:11" x14ac:dyDescent="0.25">
      <c r="A4724" s="119" t="s">
        <v>1652</v>
      </c>
      <c r="B4724" s="119" t="s">
        <v>1653</v>
      </c>
      <c r="C4724" s="119" t="s">
        <v>233</v>
      </c>
      <c r="D4724" s="119" t="s">
        <v>1233</v>
      </c>
      <c r="E4724" s="119" t="s">
        <v>1074</v>
      </c>
      <c r="F4724" s="119"/>
      <c r="G4724" s="119" t="s">
        <v>380</v>
      </c>
      <c r="H4724" s="119"/>
      <c r="I4724" s="119" t="s">
        <v>194</v>
      </c>
      <c r="J4724" s="119">
        <v>2025</v>
      </c>
      <c r="K4724" s="120">
        <v>75</v>
      </c>
    </row>
    <row r="4725" spans="1:11" x14ac:dyDescent="0.25">
      <c r="A4725" s="119" t="s">
        <v>1652</v>
      </c>
      <c r="B4725" s="119" t="s">
        <v>1653</v>
      </c>
      <c r="C4725" s="119" t="s">
        <v>233</v>
      </c>
      <c r="D4725" s="119" t="s">
        <v>1233</v>
      </c>
      <c r="E4725" s="119" t="s">
        <v>1074</v>
      </c>
      <c r="F4725" s="119"/>
      <c r="G4725" s="119" t="s">
        <v>380</v>
      </c>
      <c r="H4725" s="119"/>
      <c r="I4725" s="119" t="s">
        <v>194</v>
      </c>
      <c r="J4725" s="119">
        <v>2030</v>
      </c>
      <c r="K4725" s="120">
        <v>75</v>
      </c>
    </row>
    <row r="4726" spans="1:11" x14ac:dyDescent="0.25">
      <c r="A4726" s="119" t="s">
        <v>1652</v>
      </c>
      <c r="B4726" s="119" t="s">
        <v>1653</v>
      </c>
      <c r="C4726" s="119" t="s">
        <v>233</v>
      </c>
      <c r="D4726" s="119" t="s">
        <v>1233</v>
      </c>
      <c r="E4726" s="119" t="s">
        <v>1074</v>
      </c>
      <c r="F4726" s="119"/>
      <c r="G4726" s="119" t="s">
        <v>380</v>
      </c>
      <c r="H4726" s="119"/>
      <c r="I4726" s="119" t="s">
        <v>194</v>
      </c>
      <c r="J4726" s="119">
        <v>2040</v>
      </c>
      <c r="K4726" s="120">
        <v>75</v>
      </c>
    </row>
    <row r="4727" spans="1:11" x14ac:dyDescent="0.25">
      <c r="A4727" s="119" t="s">
        <v>1652</v>
      </c>
      <c r="B4727" s="119" t="s">
        <v>1653</v>
      </c>
      <c r="C4727" s="119" t="s">
        <v>233</v>
      </c>
      <c r="D4727" s="119" t="s">
        <v>1233</v>
      </c>
      <c r="E4727" s="119" t="s">
        <v>1074</v>
      </c>
      <c r="F4727" s="119"/>
      <c r="G4727" s="119" t="s">
        <v>380</v>
      </c>
      <c r="H4727" s="119"/>
      <c r="I4727" s="119" t="s">
        <v>194</v>
      </c>
      <c r="J4727" s="119">
        <v>2050</v>
      </c>
      <c r="K4727" s="120">
        <v>75</v>
      </c>
    </row>
    <row r="4728" spans="1:11" x14ac:dyDescent="0.25">
      <c r="A4728" s="119" t="s">
        <v>1652</v>
      </c>
      <c r="B4728" s="119" t="s">
        <v>1653</v>
      </c>
      <c r="C4728" s="119" t="s">
        <v>233</v>
      </c>
      <c r="D4728" s="119" t="s">
        <v>1234</v>
      </c>
      <c r="E4728" s="119" t="s">
        <v>1074</v>
      </c>
      <c r="F4728" s="119"/>
      <c r="G4728" s="119"/>
      <c r="H4728" s="119"/>
      <c r="I4728" s="119" t="s">
        <v>194</v>
      </c>
      <c r="J4728" s="119">
        <v>2025</v>
      </c>
      <c r="K4728" s="120">
        <v>25</v>
      </c>
    </row>
    <row r="4729" spans="1:11" x14ac:dyDescent="0.25">
      <c r="A4729" s="119" t="s">
        <v>1652</v>
      </c>
      <c r="B4729" s="119" t="s">
        <v>1653</v>
      </c>
      <c r="C4729" s="119" t="s">
        <v>233</v>
      </c>
      <c r="D4729" s="119" t="s">
        <v>1234</v>
      </c>
      <c r="E4729" s="119" t="s">
        <v>1074</v>
      </c>
      <c r="F4729" s="119"/>
      <c r="G4729" s="119"/>
      <c r="H4729" s="119"/>
      <c r="I4729" s="119" t="s">
        <v>194</v>
      </c>
      <c r="J4729" s="119">
        <v>2030</v>
      </c>
      <c r="K4729" s="120">
        <v>25</v>
      </c>
    </row>
    <row r="4730" spans="1:11" x14ac:dyDescent="0.25">
      <c r="A4730" s="119" t="s">
        <v>1652</v>
      </c>
      <c r="B4730" s="119" t="s">
        <v>1653</v>
      </c>
      <c r="C4730" s="119" t="s">
        <v>233</v>
      </c>
      <c r="D4730" s="119" t="s">
        <v>1234</v>
      </c>
      <c r="E4730" s="119" t="s">
        <v>1074</v>
      </c>
      <c r="F4730" s="119"/>
      <c r="G4730" s="119"/>
      <c r="H4730" s="119"/>
      <c r="I4730" s="119" t="s">
        <v>194</v>
      </c>
      <c r="J4730" s="119">
        <v>2040</v>
      </c>
      <c r="K4730" s="120">
        <v>25</v>
      </c>
    </row>
    <row r="4731" spans="1:11" x14ac:dyDescent="0.25">
      <c r="A4731" s="119" t="s">
        <v>1652</v>
      </c>
      <c r="B4731" s="119" t="s">
        <v>1653</v>
      </c>
      <c r="C4731" s="119" t="s">
        <v>233</v>
      </c>
      <c r="D4731" s="119" t="s">
        <v>1234</v>
      </c>
      <c r="E4731" s="119" t="s">
        <v>1074</v>
      </c>
      <c r="F4731" s="119"/>
      <c r="G4731" s="119"/>
      <c r="H4731" s="119"/>
      <c r="I4731" s="119" t="s">
        <v>194</v>
      </c>
      <c r="J4731" s="119">
        <v>2050</v>
      </c>
      <c r="K4731" s="120">
        <v>25</v>
      </c>
    </row>
    <row r="4732" spans="1:11" x14ac:dyDescent="0.25">
      <c r="A4732" s="119" t="s">
        <v>1652</v>
      </c>
      <c r="B4732" s="119" t="s">
        <v>1653</v>
      </c>
      <c r="C4732" s="119" t="s">
        <v>233</v>
      </c>
      <c r="D4732" s="119" t="s">
        <v>1660</v>
      </c>
      <c r="E4732" s="119" t="s">
        <v>1238</v>
      </c>
      <c r="F4732" s="119"/>
      <c r="G4732" s="119" t="s">
        <v>427</v>
      </c>
      <c r="H4732" s="119"/>
      <c r="I4732" s="119" t="s">
        <v>987</v>
      </c>
      <c r="J4732" s="119">
        <v>2025</v>
      </c>
      <c r="K4732" s="120">
        <v>0.6</v>
      </c>
    </row>
    <row r="4733" spans="1:11" x14ac:dyDescent="0.25">
      <c r="A4733" s="119" t="s">
        <v>1652</v>
      </c>
      <c r="B4733" s="119" t="s">
        <v>1653</v>
      </c>
      <c r="C4733" s="119" t="s">
        <v>233</v>
      </c>
      <c r="D4733" s="119" t="s">
        <v>1660</v>
      </c>
      <c r="E4733" s="119" t="s">
        <v>1238</v>
      </c>
      <c r="F4733" s="119"/>
      <c r="G4733" s="119" t="s">
        <v>427</v>
      </c>
      <c r="H4733" s="119"/>
      <c r="I4733" s="119" t="s">
        <v>987</v>
      </c>
      <c r="J4733" s="119">
        <v>2050</v>
      </c>
      <c r="K4733" s="120">
        <v>0.5</v>
      </c>
    </row>
    <row r="4734" spans="1:11" x14ac:dyDescent="0.25">
      <c r="A4734" s="119" t="s">
        <v>1652</v>
      </c>
      <c r="B4734" s="119" t="s">
        <v>1653</v>
      </c>
      <c r="C4734" s="119" t="s">
        <v>233</v>
      </c>
      <c r="D4734" s="119" t="s">
        <v>1660</v>
      </c>
      <c r="E4734" s="119" t="s">
        <v>1238</v>
      </c>
      <c r="F4734" s="119"/>
      <c r="G4734" s="119" t="s">
        <v>427</v>
      </c>
      <c r="H4734" s="119"/>
      <c r="I4734" s="119" t="s">
        <v>988</v>
      </c>
      <c r="J4734" s="119">
        <v>2025</v>
      </c>
      <c r="K4734" s="120">
        <v>1.4</v>
      </c>
    </row>
    <row r="4735" spans="1:11" x14ac:dyDescent="0.25">
      <c r="A4735" s="119" t="s">
        <v>1652</v>
      </c>
      <c r="B4735" s="119" t="s">
        <v>1653</v>
      </c>
      <c r="C4735" s="119" t="s">
        <v>233</v>
      </c>
      <c r="D4735" s="119" t="s">
        <v>1660</v>
      </c>
      <c r="E4735" s="119" t="s">
        <v>1238</v>
      </c>
      <c r="F4735" s="119"/>
      <c r="G4735" s="119" t="s">
        <v>427</v>
      </c>
      <c r="H4735" s="119"/>
      <c r="I4735" s="119" t="s">
        <v>988</v>
      </c>
      <c r="J4735" s="119">
        <v>2050</v>
      </c>
      <c r="K4735" s="120">
        <v>1.5</v>
      </c>
    </row>
    <row r="4736" spans="1:11" x14ac:dyDescent="0.25">
      <c r="A4736" s="119" t="s">
        <v>1652</v>
      </c>
      <c r="B4736" s="119" t="s">
        <v>1653</v>
      </c>
      <c r="C4736" s="119" t="s">
        <v>233</v>
      </c>
      <c r="D4736" s="119" t="s">
        <v>1660</v>
      </c>
      <c r="E4736" s="119" t="s">
        <v>1238</v>
      </c>
      <c r="F4736" s="119"/>
      <c r="G4736" s="119" t="s">
        <v>427</v>
      </c>
      <c r="H4736" s="119"/>
      <c r="I4736" s="119" t="s">
        <v>194</v>
      </c>
      <c r="J4736" s="119">
        <v>2025</v>
      </c>
      <c r="K4736" s="120">
        <v>4.4999999999999998E-2</v>
      </c>
    </row>
    <row r="4737" spans="1:11" x14ac:dyDescent="0.25">
      <c r="A4737" s="119" t="s">
        <v>1652</v>
      </c>
      <c r="B4737" s="119" t="s">
        <v>1653</v>
      </c>
      <c r="C4737" s="119" t="s">
        <v>233</v>
      </c>
      <c r="D4737" s="119" t="s">
        <v>1660</v>
      </c>
      <c r="E4737" s="119" t="s">
        <v>1238</v>
      </c>
      <c r="F4737" s="119"/>
      <c r="G4737" s="119" t="s">
        <v>427</v>
      </c>
      <c r="H4737" s="119"/>
      <c r="I4737" s="119" t="s">
        <v>194</v>
      </c>
      <c r="J4737" s="119">
        <v>2030</v>
      </c>
      <c r="K4737" s="120">
        <v>4.1000000000000002E-2</v>
      </c>
    </row>
    <row r="4738" spans="1:11" x14ac:dyDescent="0.25">
      <c r="A4738" s="119" t="s">
        <v>1652</v>
      </c>
      <c r="B4738" s="119" t="s">
        <v>1653</v>
      </c>
      <c r="C4738" s="119" t="s">
        <v>233</v>
      </c>
      <c r="D4738" s="119" t="s">
        <v>1660</v>
      </c>
      <c r="E4738" s="119" t="s">
        <v>1238</v>
      </c>
      <c r="F4738" s="119"/>
      <c r="G4738" s="119" t="s">
        <v>427</v>
      </c>
      <c r="H4738" s="119"/>
      <c r="I4738" s="119" t="s">
        <v>194</v>
      </c>
      <c r="J4738" s="119">
        <v>2040</v>
      </c>
      <c r="K4738" s="120">
        <v>3.6999999999999998E-2</v>
      </c>
    </row>
    <row r="4739" spans="1:11" x14ac:dyDescent="0.25">
      <c r="A4739" s="119" t="s">
        <v>1652</v>
      </c>
      <c r="B4739" s="119" t="s">
        <v>1653</v>
      </c>
      <c r="C4739" s="119" t="s">
        <v>233</v>
      </c>
      <c r="D4739" s="119" t="s">
        <v>1660</v>
      </c>
      <c r="E4739" s="119" t="s">
        <v>1238</v>
      </c>
      <c r="F4739" s="119"/>
      <c r="G4739" s="119" t="s">
        <v>427</v>
      </c>
      <c r="H4739" s="119"/>
      <c r="I4739" s="119" t="s">
        <v>194</v>
      </c>
      <c r="J4739" s="119">
        <v>2050</v>
      </c>
      <c r="K4739" s="120">
        <v>3.4000000000000002E-2</v>
      </c>
    </row>
    <row r="4740" spans="1:11" x14ac:dyDescent="0.25">
      <c r="A4740" s="119" t="s">
        <v>1652</v>
      </c>
      <c r="B4740" s="119" t="s">
        <v>1653</v>
      </c>
      <c r="C4740" s="119" t="s">
        <v>233</v>
      </c>
      <c r="D4740" s="119" t="s">
        <v>1661</v>
      </c>
      <c r="E4740" s="119" t="s">
        <v>1406</v>
      </c>
      <c r="F4740" s="119"/>
      <c r="G4740" s="119" t="s">
        <v>1662</v>
      </c>
      <c r="H4740" s="119">
        <v>1</v>
      </c>
      <c r="I4740" s="119" t="s">
        <v>987</v>
      </c>
      <c r="J4740" s="119">
        <v>2025</v>
      </c>
      <c r="K4740" s="120">
        <v>0.6</v>
      </c>
    </row>
    <row r="4741" spans="1:11" x14ac:dyDescent="0.25">
      <c r="A4741" s="119" t="s">
        <v>1652</v>
      </c>
      <c r="B4741" s="119" t="s">
        <v>1653</v>
      </c>
      <c r="C4741" s="119" t="s">
        <v>233</v>
      </c>
      <c r="D4741" s="119" t="s">
        <v>1661</v>
      </c>
      <c r="E4741" s="119" t="s">
        <v>1406</v>
      </c>
      <c r="F4741" s="119"/>
      <c r="G4741" s="119" t="s">
        <v>1662</v>
      </c>
      <c r="H4741" s="119">
        <v>1</v>
      </c>
      <c r="I4741" s="119" t="s">
        <v>987</v>
      </c>
      <c r="J4741" s="119">
        <v>2050</v>
      </c>
      <c r="K4741" s="120">
        <v>0.5</v>
      </c>
    </row>
    <row r="4742" spans="1:11" x14ac:dyDescent="0.25">
      <c r="A4742" s="119" t="s">
        <v>1652</v>
      </c>
      <c r="B4742" s="119" t="s">
        <v>1653</v>
      </c>
      <c r="C4742" s="119" t="s">
        <v>233</v>
      </c>
      <c r="D4742" s="119" t="s">
        <v>1661</v>
      </c>
      <c r="E4742" s="119" t="s">
        <v>1406</v>
      </c>
      <c r="F4742" s="119"/>
      <c r="G4742" s="119" t="s">
        <v>1662</v>
      </c>
      <c r="H4742" s="119">
        <v>1</v>
      </c>
      <c r="I4742" s="119" t="s">
        <v>988</v>
      </c>
      <c r="J4742" s="119">
        <v>2025</v>
      </c>
      <c r="K4742" s="120">
        <v>1.4</v>
      </c>
    </row>
    <row r="4743" spans="1:11" x14ac:dyDescent="0.25">
      <c r="A4743" s="119" t="s">
        <v>1652</v>
      </c>
      <c r="B4743" s="119" t="s">
        <v>1653</v>
      </c>
      <c r="C4743" s="119" t="s">
        <v>233</v>
      </c>
      <c r="D4743" s="119" t="s">
        <v>1661</v>
      </c>
      <c r="E4743" s="119" t="s">
        <v>1406</v>
      </c>
      <c r="F4743" s="119"/>
      <c r="G4743" s="119" t="s">
        <v>1662</v>
      </c>
      <c r="H4743" s="119">
        <v>1</v>
      </c>
      <c r="I4743" s="119" t="s">
        <v>988</v>
      </c>
      <c r="J4743" s="119">
        <v>2050</v>
      </c>
      <c r="K4743" s="120">
        <v>1.5</v>
      </c>
    </row>
    <row r="4744" spans="1:11" x14ac:dyDescent="0.25">
      <c r="A4744" s="119" t="s">
        <v>1652</v>
      </c>
      <c r="B4744" s="119" t="s">
        <v>1653</v>
      </c>
      <c r="C4744" s="119" t="s">
        <v>233</v>
      </c>
      <c r="D4744" s="119" t="s">
        <v>1661</v>
      </c>
      <c r="E4744" s="119" t="s">
        <v>1406</v>
      </c>
      <c r="F4744" s="119"/>
      <c r="G4744" s="119" t="s">
        <v>1662</v>
      </c>
      <c r="H4744" s="119">
        <v>1</v>
      </c>
      <c r="I4744" s="119" t="s">
        <v>194</v>
      </c>
      <c r="J4744" s="119">
        <v>2025</v>
      </c>
      <c r="K4744" s="120">
        <v>1.3</v>
      </c>
    </row>
    <row r="4745" spans="1:11" x14ac:dyDescent="0.25">
      <c r="A4745" s="119" t="s">
        <v>1652</v>
      </c>
      <c r="B4745" s="119" t="s">
        <v>1653</v>
      </c>
      <c r="C4745" s="119" t="s">
        <v>233</v>
      </c>
      <c r="D4745" s="119" t="s">
        <v>1661</v>
      </c>
      <c r="E4745" s="119" t="s">
        <v>1406</v>
      </c>
      <c r="F4745" s="119"/>
      <c r="G4745" s="119" t="s">
        <v>1662</v>
      </c>
      <c r="H4745" s="119">
        <v>1</v>
      </c>
      <c r="I4745" s="119" t="s">
        <v>194</v>
      </c>
      <c r="J4745" s="119">
        <v>2030</v>
      </c>
      <c r="K4745" s="120">
        <v>1.2</v>
      </c>
    </row>
    <row r="4746" spans="1:11" x14ac:dyDescent="0.25">
      <c r="A4746" s="119" t="s">
        <v>1652</v>
      </c>
      <c r="B4746" s="119" t="s">
        <v>1653</v>
      </c>
      <c r="C4746" s="119" t="s">
        <v>233</v>
      </c>
      <c r="D4746" s="119" t="s">
        <v>1661</v>
      </c>
      <c r="E4746" s="119" t="s">
        <v>1406</v>
      </c>
      <c r="F4746" s="119"/>
      <c r="G4746" s="119" t="s">
        <v>1662</v>
      </c>
      <c r="H4746" s="119">
        <v>1</v>
      </c>
      <c r="I4746" s="119" t="s">
        <v>194</v>
      </c>
      <c r="J4746" s="119">
        <v>2040</v>
      </c>
      <c r="K4746" s="120">
        <v>1.1000000000000001</v>
      </c>
    </row>
    <row r="4747" spans="1:11" x14ac:dyDescent="0.25">
      <c r="A4747" s="119" t="s">
        <v>1652</v>
      </c>
      <c r="B4747" s="119" t="s">
        <v>1653</v>
      </c>
      <c r="C4747" s="119" t="s">
        <v>233</v>
      </c>
      <c r="D4747" s="119" t="s">
        <v>1661</v>
      </c>
      <c r="E4747" s="119" t="s">
        <v>1406</v>
      </c>
      <c r="F4747" s="119"/>
      <c r="G4747" s="119" t="s">
        <v>1662</v>
      </c>
      <c r="H4747" s="119">
        <v>1</v>
      </c>
      <c r="I4747" s="119" t="s">
        <v>194</v>
      </c>
      <c r="J4747" s="119">
        <v>2050</v>
      </c>
      <c r="K4747" s="120">
        <v>1</v>
      </c>
    </row>
    <row r="4748" spans="1:11" x14ac:dyDescent="0.25">
      <c r="A4748" s="119" t="s">
        <v>1652</v>
      </c>
      <c r="B4748" s="119" t="s">
        <v>1653</v>
      </c>
      <c r="C4748" s="119" t="s">
        <v>233</v>
      </c>
      <c r="D4748" s="119" t="s">
        <v>1663</v>
      </c>
      <c r="E4748" s="119" t="s">
        <v>1406</v>
      </c>
      <c r="F4748" s="119"/>
      <c r="G4748" s="119"/>
      <c r="H4748" s="119"/>
      <c r="I4748" s="119" t="s">
        <v>194</v>
      </c>
      <c r="J4748" s="119">
        <v>2025</v>
      </c>
      <c r="K4748" s="120">
        <v>0</v>
      </c>
    </row>
    <row r="4749" spans="1:11" x14ac:dyDescent="0.25">
      <c r="A4749" s="119" t="s">
        <v>1652</v>
      </c>
      <c r="B4749" s="119" t="s">
        <v>1653</v>
      </c>
      <c r="C4749" s="119" t="s">
        <v>233</v>
      </c>
      <c r="D4749" s="119" t="s">
        <v>1663</v>
      </c>
      <c r="E4749" s="119" t="s">
        <v>1406</v>
      </c>
      <c r="F4749" s="119"/>
      <c r="G4749" s="119"/>
      <c r="H4749" s="119"/>
      <c r="I4749" s="119" t="s">
        <v>194</v>
      </c>
      <c r="J4749" s="119">
        <v>2030</v>
      </c>
      <c r="K4749" s="120">
        <v>0</v>
      </c>
    </row>
    <row r="4750" spans="1:11" x14ac:dyDescent="0.25">
      <c r="A4750" s="119" t="s">
        <v>1652</v>
      </c>
      <c r="B4750" s="119" t="s">
        <v>1653</v>
      </c>
      <c r="C4750" s="119" t="s">
        <v>233</v>
      </c>
      <c r="D4750" s="119" t="s">
        <v>1663</v>
      </c>
      <c r="E4750" s="119" t="s">
        <v>1406</v>
      </c>
      <c r="F4750" s="119"/>
      <c r="G4750" s="119"/>
      <c r="H4750" s="119"/>
      <c r="I4750" s="119" t="s">
        <v>194</v>
      </c>
      <c r="J4750" s="119">
        <v>2040</v>
      </c>
      <c r="K4750" s="120">
        <v>0</v>
      </c>
    </row>
    <row r="4751" spans="1:11" x14ac:dyDescent="0.25">
      <c r="A4751" s="119" t="s">
        <v>1652</v>
      </c>
      <c r="B4751" s="119" t="s">
        <v>1653</v>
      </c>
      <c r="C4751" s="119" t="s">
        <v>233</v>
      </c>
      <c r="D4751" s="119" t="s">
        <v>1663</v>
      </c>
      <c r="E4751" s="119" t="s">
        <v>1406</v>
      </c>
      <c r="F4751" s="119"/>
      <c r="G4751" s="119"/>
      <c r="H4751" s="119"/>
      <c r="I4751" s="119" t="s">
        <v>194</v>
      </c>
      <c r="J4751" s="119">
        <v>2050</v>
      </c>
      <c r="K4751" s="120">
        <v>0</v>
      </c>
    </row>
    <row r="4752" spans="1:11" x14ac:dyDescent="0.25">
      <c r="A4752" s="119" t="s">
        <v>1652</v>
      </c>
      <c r="B4752" s="119" t="s">
        <v>1653</v>
      </c>
      <c r="C4752" s="119" t="s">
        <v>233</v>
      </c>
      <c r="D4752" s="119" t="s">
        <v>1664</v>
      </c>
      <c r="E4752" s="119" t="s">
        <v>1338</v>
      </c>
      <c r="F4752" s="119"/>
      <c r="G4752" s="119"/>
      <c r="H4752" s="119">
        <v>2</v>
      </c>
      <c r="I4752" s="119" t="s">
        <v>987</v>
      </c>
      <c r="J4752" s="119">
        <v>2025</v>
      </c>
      <c r="K4752" s="120">
        <v>0.6</v>
      </c>
    </row>
    <row r="4753" spans="1:11" x14ac:dyDescent="0.25">
      <c r="A4753" s="119" t="s">
        <v>1652</v>
      </c>
      <c r="B4753" s="119" t="s">
        <v>1653</v>
      </c>
      <c r="C4753" s="119" t="s">
        <v>233</v>
      </c>
      <c r="D4753" s="119" t="s">
        <v>1664</v>
      </c>
      <c r="E4753" s="119" t="s">
        <v>1338</v>
      </c>
      <c r="F4753" s="119"/>
      <c r="G4753" s="119"/>
      <c r="H4753" s="119">
        <v>2</v>
      </c>
      <c r="I4753" s="119" t="s">
        <v>987</v>
      </c>
      <c r="J4753" s="119">
        <v>2050</v>
      </c>
      <c r="K4753" s="120">
        <v>0.5</v>
      </c>
    </row>
    <row r="4754" spans="1:11" x14ac:dyDescent="0.25">
      <c r="A4754" s="119" t="s">
        <v>1652</v>
      </c>
      <c r="B4754" s="119" t="s">
        <v>1653</v>
      </c>
      <c r="C4754" s="119" t="s">
        <v>233</v>
      </c>
      <c r="D4754" s="119" t="s">
        <v>1664</v>
      </c>
      <c r="E4754" s="119" t="s">
        <v>1338</v>
      </c>
      <c r="F4754" s="119"/>
      <c r="G4754" s="119"/>
      <c r="H4754" s="119">
        <v>2</v>
      </c>
      <c r="I4754" s="119" t="s">
        <v>988</v>
      </c>
      <c r="J4754" s="119">
        <v>2025</v>
      </c>
      <c r="K4754" s="120">
        <v>1.4</v>
      </c>
    </row>
    <row r="4755" spans="1:11" x14ac:dyDescent="0.25">
      <c r="A4755" s="119" t="s">
        <v>1652</v>
      </c>
      <c r="B4755" s="119" t="s">
        <v>1653</v>
      </c>
      <c r="C4755" s="119" t="s">
        <v>233</v>
      </c>
      <c r="D4755" s="119" t="s">
        <v>1664</v>
      </c>
      <c r="E4755" s="119" t="s">
        <v>1338</v>
      </c>
      <c r="F4755" s="119"/>
      <c r="G4755" s="119"/>
      <c r="H4755" s="119">
        <v>2</v>
      </c>
      <c r="I4755" s="119" t="s">
        <v>988</v>
      </c>
      <c r="J4755" s="119">
        <v>2050</v>
      </c>
      <c r="K4755" s="120">
        <v>1.5</v>
      </c>
    </row>
    <row r="4756" spans="1:11" x14ac:dyDescent="0.25">
      <c r="A4756" s="119" t="s">
        <v>1652</v>
      </c>
      <c r="B4756" s="119" t="s">
        <v>1653</v>
      </c>
      <c r="C4756" s="119" t="s">
        <v>233</v>
      </c>
      <c r="D4756" s="119" t="s">
        <v>1664</v>
      </c>
      <c r="E4756" s="119" t="s">
        <v>1338</v>
      </c>
      <c r="F4756" s="119"/>
      <c r="G4756" s="119"/>
      <c r="H4756" s="119">
        <v>2</v>
      </c>
      <c r="I4756" s="119" t="s">
        <v>194</v>
      </c>
      <c r="J4756" s="119">
        <v>2025</v>
      </c>
      <c r="K4756" s="120">
        <v>6.4</v>
      </c>
    </row>
    <row r="4757" spans="1:11" x14ac:dyDescent="0.25">
      <c r="A4757" s="119" t="s">
        <v>1652</v>
      </c>
      <c r="B4757" s="119" t="s">
        <v>1653</v>
      </c>
      <c r="C4757" s="119" t="s">
        <v>233</v>
      </c>
      <c r="D4757" s="119" t="s">
        <v>1664</v>
      </c>
      <c r="E4757" s="119" t="s">
        <v>1338</v>
      </c>
      <c r="F4757" s="119"/>
      <c r="G4757" s="119"/>
      <c r="H4757" s="119">
        <v>2</v>
      </c>
      <c r="I4757" s="119" t="s">
        <v>194</v>
      </c>
      <c r="J4757" s="119">
        <v>2030</v>
      </c>
      <c r="K4757" s="120">
        <v>6.4</v>
      </c>
    </row>
    <row r="4758" spans="1:11" x14ac:dyDescent="0.25">
      <c r="A4758" s="119" t="s">
        <v>1652</v>
      </c>
      <c r="B4758" s="119" t="s">
        <v>1653</v>
      </c>
      <c r="C4758" s="119" t="s">
        <v>233</v>
      </c>
      <c r="D4758" s="119" t="s">
        <v>1664</v>
      </c>
      <c r="E4758" s="119" t="s">
        <v>1338</v>
      </c>
      <c r="F4758" s="119"/>
      <c r="G4758" s="119"/>
      <c r="H4758" s="119">
        <v>2</v>
      </c>
      <c r="I4758" s="119" t="s">
        <v>194</v>
      </c>
      <c r="J4758" s="119">
        <v>2040</v>
      </c>
      <c r="K4758" s="120">
        <v>6.4</v>
      </c>
    </row>
    <row r="4759" spans="1:11" x14ac:dyDescent="0.25">
      <c r="A4759" s="119" t="s">
        <v>1652</v>
      </c>
      <c r="B4759" s="119" t="s">
        <v>1653</v>
      </c>
      <c r="C4759" s="119" t="s">
        <v>233</v>
      </c>
      <c r="D4759" s="119" t="s">
        <v>1664</v>
      </c>
      <c r="E4759" s="119" t="s">
        <v>1338</v>
      </c>
      <c r="F4759" s="119"/>
      <c r="G4759" s="119"/>
      <c r="H4759" s="119">
        <v>2</v>
      </c>
      <c r="I4759" s="119" t="s">
        <v>194</v>
      </c>
      <c r="J4759" s="119">
        <v>2050</v>
      </c>
      <c r="K4759" s="120">
        <v>6.4</v>
      </c>
    </row>
    <row r="4760" spans="1:11" x14ac:dyDescent="0.25">
      <c r="A4760" s="119" t="s">
        <v>1652</v>
      </c>
      <c r="B4760" s="119" t="s">
        <v>1653</v>
      </c>
      <c r="C4760" s="119" t="s">
        <v>1245</v>
      </c>
      <c r="D4760" s="119" t="s">
        <v>1665</v>
      </c>
      <c r="E4760" s="119" t="s">
        <v>1666</v>
      </c>
      <c r="F4760" s="119"/>
      <c r="G4760" s="119" t="s">
        <v>874</v>
      </c>
      <c r="H4760" s="119">
        <v>3</v>
      </c>
      <c r="I4760" s="119" t="s">
        <v>987</v>
      </c>
      <c r="J4760" s="119">
        <v>2025</v>
      </c>
      <c r="K4760" s="120">
        <v>0.8</v>
      </c>
    </row>
    <row r="4761" spans="1:11" x14ac:dyDescent="0.25">
      <c r="A4761" s="119" t="s">
        <v>1652</v>
      </c>
      <c r="B4761" s="119" t="s">
        <v>1653</v>
      </c>
      <c r="C4761" s="119" t="s">
        <v>1245</v>
      </c>
      <c r="D4761" s="119" t="s">
        <v>1665</v>
      </c>
      <c r="E4761" s="119" t="s">
        <v>1666</v>
      </c>
      <c r="F4761" s="119"/>
      <c r="G4761" s="119" t="s">
        <v>874</v>
      </c>
      <c r="H4761" s="119">
        <v>3</v>
      </c>
      <c r="I4761" s="119" t="s">
        <v>988</v>
      </c>
      <c r="J4761" s="119">
        <v>2025</v>
      </c>
      <c r="K4761" s="120">
        <v>1.2</v>
      </c>
    </row>
    <row r="4762" spans="1:11" x14ac:dyDescent="0.25">
      <c r="A4762" s="119" t="s">
        <v>1652</v>
      </c>
      <c r="B4762" s="119" t="s">
        <v>1653</v>
      </c>
      <c r="C4762" s="119" t="s">
        <v>1245</v>
      </c>
      <c r="D4762" s="119" t="s">
        <v>1665</v>
      </c>
      <c r="E4762" s="119" t="s">
        <v>1666</v>
      </c>
      <c r="F4762" s="119"/>
      <c r="G4762" s="119" t="s">
        <v>874</v>
      </c>
      <c r="H4762" s="119">
        <v>3</v>
      </c>
      <c r="I4762" s="119" t="s">
        <v>194</v>
      </c>
      <c r="J4762" s="119">
        <v>2025</v>
      </c>
      <c r="K4762" s="120">
        <v>1.6</v>
      </c>
    </row>
    <row r="4763" spans="1:11" x14ac:dyDescent="0.25">
      <c r="A4763" s="119" t="s">
        <v>1652</v>
      </c>
      <c r="B4763" s="119" t="s">
        <v>1653</v>
      </c>
      <c r="C4763" s="119" t="s">
        <v>1245</v>
      </c>
      <c r="D4763" s="119" t="s">
        <v>1665</v>
      </c>
      <c r="E4763" s="119" t="s">
        <v>1666</v>
      </c>
      <c r="F4763" s="119"/>
      <c r="G4763" s="119" t="s">
        <v>874</v>
      </c>
      <c r="H4763" s="119">
        <v>3</v>
      </c>
      <c r="I4763" s="119" t="s">
        <v>194</v>
      </c>
      <c r="J4763" s="119">
        <v>2030</v>
      </c>
      <c r="K4763" s="120">
        <v>1.6</v>
      </c>
    </row>
    <row r="4764" spans="1:11" x14ac:dyDescent="0.25">
      <c r="A4764" s="119" t="s">
        <v>1652</v>
      </c>
      <c r="B4764" s="119" t="s">
        <v>1653</v>
      </c>
      <c r="C4764" s="119" t="s">
        <v>1245</v>
      </c>
      <c r="D4764" s="119" t="s">
        <v>1665</v>
      </c>
      <c r="E4764" s="119" t="s">
        <v>1666</v>
      </c>
      <c r="F4764" s="119"/>
      <c r="G4764" s="119" t="s">
        <v>874</v>
      </c>
      <c r="H4764" s="119">
        <v>3</v>
      </c>
      <c r="I4764" s="119" t="s">
        <v>194</v>
      </c>
      <c r="J4764" s="119">
        <v>2040</v>
      </c>
      <c r="K4764" s="120">
        <v>1.6</v>
      </c>
    </row>
    <row r="4765" spans="1:11" x14ac:dyDescent="0.25">
      <c r="A4765" s="119" t="s">
        <v>1652</v>
      </c>
      <c r="B4765" s="119" t="s">
        <v>1653</v>
      </c>
      <c r="C4765" s="119" t="s">
        <v>1245</v>
      </c>
      <c r="D4765" s="119" t="s">
        <v>1665</v>
      </c>
      <c r="E4765" s="119" t="s">
        <v>1666</v>
      </c>
      <c r="F4765" s="119"/>
      <c r="G4765" s="119" t="s">
        <v>874</v>
      </c>
      <c r="H4765" s="119">
        <v>3</v>
      </c>
      <c r="I4765" s="119" t="s">
        <v>194</v>
      </c>
      <c r="J4765" s="119">
        <v>2050</v>
      </c>
      <c r="K4765" s="120">
        <v>1.6</v>
      </c>
    </row>
    <row r="4766" spans="1:11" x14ac:dyDescent="0.25">
      <c r="A4766" s="119" t="s">
        <v>1652</v>
      </c>
      <c r="B4766" s="119" t="s">
        <v>1653</v>
      </c>
      <c r="C4766" s="119" t="s">
        <v>1245</v>
      </c>
      <c r="D4766" s="119" t="s">
        <v>1667</v>
      </c>
      <c r="E4766" s="119" t="s">
        <v>1666</v>
      </c>
      <c r="F4766" s="119"/>
      <c r="G4766" s="119" t="s">
        <v>874</v>
      </c>
      <c r="H4766" s="119">
        <v>3</v>
      </c>
      <c r="I4766" s="119" t="s">
        <v>987</v>
      </c>
      <c r="J4766" s="119">
        <v>2025</v>
      </c>
      <c r="K4766" s="120">
        <v>0.8</v>
      </c>
    </row>
    <row r="4767" spans="1:11" x14ac:dyDescent="0.25">
      <c r="A4767" s="119" t="s">
        <v>1652</v>
      </c>
      <c r="B4767" s="119" t="s">
        <v>1653</v>
      </c>
      <c r="C4767" s="119" t="s">
        <v>1245</v>
      </c>
      <c r="D4767" s="119" t="s">
        <v>1667</v>
      </c>
      <c r="E4767" s="119" t="s">
        <v>1666</v>
      </c>
      <c r="F4767" s="119"/>
      <c r="G4767" s="119" t="s">
        <v>874</v>
      </c>
      <c r="H4767" s="119">
        <v>3</v>
      </c>
      <c r="I4767" s="119" t="s">
        <v>988</v>
      </c>
      <c r="J4767" s="119">
        <v>2025</v>
      </c>
      <c r="K4767" s="120">
        <v>1.2</v>
      </c>
    </row>
    <row r="4768" spans="1:11" x14ac:dyDescent="0.25">
      <c r="A4768" s="119" t="s">
        <v>1652</v>
      </c>
      <c r="B4768" s="119" t="s">
        <v>1653</v>
      </c>
      <c r="C4768" s="119" t="s">
        <v>1245</v>
      </c>
      <c r="D4768" s="119" t="s">
        <v>1667</v>
      </c>
      <c r="E4768" s="119" t="s">
        <v>1666</v>
      </c>
      <c r="F4768" s="119"/>
      <c r="G4768" s="119" t="s">
        <v>874</v>
      </c>
      <c r="H4768" s="119">
        <v>3</v>
      </c>
      <c r="I4768" s="119" t="s">
        <v>194</v>
      </c>
      <c r="J4768" s="119">
        <v>2025</v>
      </c>
      <c r="K4768" s="120">
        <v>7.4999999999999997E-2</v>
      </c>
    </row>
    <row r="4769" spans="1:11" x14ac:dyDescent="0.25">
      <c r="A4769" s="119" t="s">
        <v>1652</v>
      </c>
      <c r="B4769" s="119" t="s">
        <v>1653</v>
      </c>
      <c r="C4769" s="119" t="s">
        <v>1245</v>
      </c>
      <c r="D4769" s="119" t="s">
        <v>1667</v>
      </c>
      <c r="E4769" s="119" t="s">
        <v>1666</v>
      </c>
      <c r="F4769" s="119"/>
      <c r="G4769" s="119" t="s">
        <v>874</v>
      </c>
      <c r="H4769" s="119">
        <v>3</v>
      </c>
      <c r="I4769" s="119" t="s">
        <v>194</v>
      </c>
      <c r="J4769" s="119">
        <v>2030</v>
      </c>
      <c r="K4769" s="120">
        <v>7.4999999999999997E-2</v>
      </c>
    </row>
    <row r="4770" spans="1:11" x14ac:dyDescent="0.25">
      <c r="A4770" s="119" t="s">
        <v>1652</v>
      </c>
      <c r="B4770" s="119" t="s">
        <v>1653</v>
      </c>
      <c r="C4770" s="119" t="s">
        <v>1245</v>
      </c>
      <c r="D4770" s="119" t="s">
        <v>1667</v>
      </c>
      <c r="E4770" s="119" t="s">
        <v>1666</v>
      </c>
      <c r="F4770" s="119"/>
      <c r="G4770" s="119" t="s">
        <v>874</v>
      </c>
      <c r="H4770" s="119">
        <v>3</v>
      </c>
      <c r="I4770" s="119" t="s">
        <v>194</v>
      </c>
      <c r="J4770" s="119">
        <v>2040</v>
      </c>
      <c r="K4770" s="120">
        <v>7.4999999999999997E-2</v>
      </c>
    </row>
    <row r="4771" spans="1:11" x14ac:dyDescent="0.25">
      <c r="A4771" s="119" t="s">
        <v>1652</v>
      </c>
      <c r="B4771" s="119" t="s">
        <v>1653</v>
      </c>
      <c r="C4771" s="119" t="s">
        <v>1245</v>
      </c>
      <c r="D4771" s="119" t="s">
        <v>1667</v>
      </c>
      <c r="E4771" s="119" t="s">
        <v>1666</v>
      </c>
      <c r="F4771" s="119"/>
      <c r="G4771" s="119" t="s">
        <v>874</v>
      </c>
      <c r="H4771" s="119">
        <v>3</v>
      </c>
      <c r="I4771" s="119" t="s">
        <v>194</v>
      </c>
      <c r="J4771" s="119">
        <v>2050</v>
      </c>
      <c r="K4771" s="120">
        <v>7.4999999999999997E-2</v>
      </c>
    </row>
    <row r="4772" spans="1:11" x14ac:dyDescent="0.25">
      <c r="A4772" s="119" t="s">
        <v>1652</v>
      </c>
      <c r="B4772" s="119" t="s">
        <v>1653</v>
      </c>
      <c r="C4772" s="119" t="s">
        <v>1245</v>
      </c>
      <c r="D4772" s="119" t="s">
        <v>1668</v>
      </c>
      <c r="E4772" s="119" t="s">
        <v>1666</v>
      </c>
      <c r="F4772" s="119"/>
      <c r="G4772" s="119" t="s">
        <v>874</v>
      </c>
      <c r="H4772" s="119">
        <v>4</v>
      </c>
      <c r="I4772" s="119" t="s">
        <v>987</v>
      </c>
      <c r="J4772" s="119">
        <v>2025</v>
      </c>
      <c r="K4772" s="120">
        <v>0.8</v>
      </c>
    </row>
    <row r="4773" spans="1:11" x14ac:dyDescent="0.25">
      <c r="A4773" s="119" t="s">
        <v>1652</v>
      </c>
      <c r="B4773" s="119" t="s">
        <v>1653</v>
      </c>
      <c r="C4773" s="119" t="s">
        <v>1245</v>
      </c>
      <c r="D4773" s="119" t="s">
        <v>1668</v>
      </c>
      <c r="E4773" s="119" t="s">
        <v>1666</v>
      </c>
      <c r="F4773" s="119"/>
      <c r="G4773" s="119" t="s">
        <v>874</v>
      </c>
      <c r="H4773" s="119">
        <v>4</v>
      </c>
      <c r="I4773" s="119" t="s">
        <v>988</v>
      </c>
      <c r="J4773" s="119">
        <v>2025</v>
      </c>
      <c r="K4773" s="120">
        <v>1.2</v>
      </c>
    </row>
    <row r="4774" spans="1:11" x14ac:dyDescent="0.25">
      <c r="A4774" s="119" t="s">
        <v>1652</v>
      </c>
      <c r="B4774" s="119" t="s">
        <v>1653</v>
      </c>
      <c r="C4774" s="119" t="s">
        <v>1245</v>
      </c>
      <c r="D4774" s="119" t="s">
        <v>1668</v>
      </c>
      <c r="E4774" s="119" t="s">
        <v>1666</v>
      </c>
      <c r="F4774" s="119"/>
      <c r="G4774" s="119" t="s">
        <v>874</v>
      </c>
      <c r="H4774" s="119">
        <v>4</v>
      </c>
      <c r="I4774" s="119" t="s">
        <v>194</v>
      </c>
      <c r="J4774" s="119">
        <v>2025</v>
      </c>
      <c r="K4774" s="120">
        <v>1.1000000000000001</v>
      </c>
    </row>
    <row r="4775" spans="1:11" x14ac:dyDescent="0.25">
      <c r="A4775" s="119" t="s">
        <v>1652</v>
      </c>
      <c r="B4775" s="119" t="s">
        <v>1653</v>
      </c>
      <c r="C4775" s="119" t="s">
        <v>1245</v>
      </c>
      <c r="D4775" s="119" t="s">
        <v>1668</v>
      </c>
      <c r="E4775" s="119" t="s">
        <v>1666</v>
      </c>
      <c r="F4775" s="119"/>
      <c r="G4775" s="119" t="s">
        <v>874</v>
      </c>
      <c r="H4775" s="119">
        <v>4</v>
      </c>
      <c r="I4775" s="119" t="s">
        <v>194</v>
      </c>
      <c r="J4775" s="119">
        <v>2030</v>
      </c>
      <c r="K4775" s="120">
        <v>1.1000000000000001</v>
      </c>
    </row>
    <row r="4776" spans="1:11" x14ac:dyDescent="0.25">
      <c r="A4776" s="119" t="s">
        <v>1652</v>
      </c>
      <c r="B4776" s="119" t="s">
        <v>1653</v>
      </c>
      <c r="C4776" s="119" t="s">
        <v>1245</v>
      </c>
      <c r="D4776" s="119" t="s">
        <v>1668</v>
      </c>
      <c r="E4776" s="119" t="s">
        <v>1666</v>
      </c>
      <c r="F4776" s="119"/>
      <c r="G4776" s="119" t="s">
        <v>874</v>
      </c>
      <c r="H4776" s="119">
        <v>4</v>
      </c>
      <c r="I4776" s="119" t="s">
        <v>194</v>
      </c>
      <c r="J4776" s="119">
        <v>2040</v>
      </c>
      <c r="K4776" s="120">
        <v>1.1000000000000001</v>
      </c>
    </row>
    <row r="4777" spans="1:11" x14ac:dyDescent="0.25">
      <c r="A4777" s="119" t="s">
        <v>1652</v>
      </c>
      <c r="B4777" s="119" t="s">
        <v>1653</v>
      </c>
      <c r="C4777" s="119" t="s">
        <v>1245</v>
      </c>
      <c r="D4777" s="119" t="s">
        <v>1668</v>
      </c>
      <c r="E4777" s="119" t="s">
        <v>1666</v>
      </c>
      <c r="F4777" s="119"/>
      <c r="G4777" s="119" t="s">
        <v>874</v>
      </c>
      <c r="H4777" s="119">
        <v>4</v>
      </c>
      <c r="I4777" s="119" t="s">
        <v>194</v>
      </c>
      <c r="J4777" s="119">
        <v>2050</v>
      </c>
      <c r="K4777" s="120">
        <v>1.1000000000000001</v>
      </c>
    </row>
    <row r="4778" spans="1:11" x14ac:dyDescent="0.25">
      <c r="A4778" s="119" t="s">
        <v>1652</v>
      </c>
      <c r="B4778" s="119" t="s">
        <v>1653</v>
      </c>
      <c r="C4778" s="119" t="s">
        <v>1245</v>
      </c>
      <c r="D4778" s="119" t="s">
        <v>1669</v>
      </c>
      <c r="E4778" s="119" t="s">
        <v>1670</v>
      </c>
      <c r="F4778" s="119"/>
      <c r="G4778" s="119" t="s">
        <v>1671</v>
      </c>
      <c r="H4778" s="119">
        <v>2</v>
      </c>
      <c r="I4778" s="119" t="s">
        <v>987</v>
      </c>
      <c r="J4778" s="119">
        <v>2025</v>
      </c>
      <c r="K4778" s="120">
        <v>0.8</v>
      </c>
    </row>
    <row r="4779" spans="1:11" x14ac:dyDescent="0.25">
      <c r="A4779" s="119" t="s">
        <v>1652</v>
      </c>
      <c r="B4779" s="119" t="s">
        <v>1653</v>
      </c>
      <c r="C4779" s="119" t="s">
        <v>1245</v>
      </c>
      <c r="D4779" s="119" t="s">
        <v>1669</v>
      </c>
      <c r="E4779" s="119" t="s">
        <v>1670</v>
      </c>
      <c r="F4779" s="119"/>
      <c r="G4779" s="119" t="s">
        <v>1671</v>
      </c>
      <c r="H4779" s="119">
        <v>2</v>
      </c>
      <c r="I4779" s="119" t="s">
        <v>988</v>
      </c>
      <c r="J4779" s="119">
        <v>2025</v>
      </c>
      <c r="K4779" s="120">
        <v>1.2</v>
      </c>
    </row>
    <row r="4780" spans="1:11" x14ac:dyDescent="0.25">
      <c r="A4780" s="119" t="s">
        <v>1652</v>
      </c>
      <c r="B4780" s="119" t="s">
        <v>1653</v>
      </c>
      <c r="C4780" s="119" t="s">
        <v>1245</v>
      </c>
      <c r="D4780" s="119" t="s">
        <v>1669</v>
      </c>
      <c r="E4780" s="119" t="s">
        <v>1670</v>
      </c>
      <c r="F4780" s="119"/>
      <c r="G4780" s="119" t="s">
        <v>1671</v>
      </c>
      <c r="H4780" s="119">
        <v>2</v>
      </c>
      <c r="I4780" s="119" t="s">
        <v>194</v>
      </c>
      <c r="J4780" s="119">
        <v>2025</v>
      </c>
      <c r="K4780" s="120">
        <v>1.35</v>
      </c>
    </row>
    <row r="4781" spans="1:11" x14ac:dyDescent="0.25">
      <c r="A4781" s="119" t="s">
        <v>1652</v>
      </c>
      <c r="B4781" s="119" t="s">
        <v>1653</v>
      </c>
      <c r="C4781" s="119" t="s">
        <v>1245</v>
      </c>
      <c r="D4781" s="119" t="s">
        <v>1669</v>
      </c>
      <c r="E4781" s="119" t="s">
        <v>1670</v>
      </c>
      <c r="F4781" s="119"/>
      <c r="G4781" s="119" t="s">
        <v>1671</v>
      </c>
      <c r="H4781" s="119">
        <v>2</v>
      </c>
      <c r="I4781" s="119" t="s">
        <v>194</v>
      </c>
      <c r="J4781" s="119">
        <v>2030</v>
      </c>
      <c r="K4781" s="120">
        <v>1.35</v>
      </c>
    </row>
    <row r="4782" spans="1:11" x14ac:dyDescent="0.25">
      <c r="A4782" s="119" t="s">
        <v>1652</v>
      </c>
      <c r="B4782" s="119" t="s">
        <v>1653</v>
      </c>
      <c r="C4782" s="119" t="s">
        <v>1245</v>
      </c>
      <c r="D4782" s="119" t="s">
        <v>1669</v>
      </c>
      <c r="E4782" s="119" t="s">
        <v>1670</v>
      </c>
      <c r="F4782" s="119"/>
      <c r="G4782" s="119" t="s">
        <v>1671</v>
      </c>
      <c r="H4782" s="119">
        <v>2</v>
      </c>
      <c r="I4782" s="119" t="s">
        <v>194</v>
      </c>
      <c r="J4782" s="119">
        <v>2040</v>
      </c>
      <c r="K4782" s="120">
        <v>1.35</v>
      </c>
    </row>
    <row r="4783" spans="1:11" x14ac:dyDescent="0.25">
      <c r="A4783" s="119" t="s">
        <v>1652</v>
      </c>
      <c r="B4783" s="119" t="s">
        <v>1653</v>
      </c>
      <c r="C4783" s="119" t="s">
        <v>1245</v>
      </c>
      <c r="D4783" s="119" t="s">
        <v>1669</v>
      </c>
      <c r="E4783" s="119" t="s">
        <v>1670</v>
      </c>
      <c r="F4783" s="119"/>
      <c r="G4783" s="119" t="s">
        <v>1671</v>
      </c>
      <c r="H4783" s="119">
        <v>2</v>
      </c>
      <c r="I4783" s="119" t="s">
        <v>194</v>
      </c>
      <c r="J4783" s="119">
        <v>2050</v>
      </c>
      <c r="K4783" s="120">
        <v>1.35</v>
      </c>
    </row>
    <row r="4784" spans="1:11" x14ac:dyDescent="0.25">
      <c r="A4784" s="119" t="s">
        <v>1652</v>
      </c>
      <c r="B4784" s="119" t="s">
        <v>1653</v>
      </c>
      <c r="C4784" s="119" t="s">
        <v>1245</v>
      </c>
      <c r="D4784" s="119" t="s">
        <v>1672</v>
      </c>
      <c r="E4784" s="119" t="s">
        <v>1082</v>
      </c>
      <c r="F4784" s="119"/>
      <c r="G4784" s="119" t="s">
        <v>1673</v>
      </c>
      <c r="H4784" s="119">
        <v>3</v>
      </c>
      <c r="I4784" s="119" t="s">
        <v>987</v>
      </c>
      <c r="J4784" s="119">
        <v>2025</v>
      </c>
      <c r="K4784" s="120">
        <v>0.8</v>
      </c>
    </row>
    <row r="4785" spans="1:11" x14ac:dyDescent="0.25">
      <c r="A4785" s="119" t="s">
        <v>1652</v>
      </c>
      <c r="B4785" s="119" t="s">
        <v>1653</v>
      </c>
      <c r="C4785" s="119" t="s">
        <v>1245</v>
      </c>
      <c r="D4785" s="119" t="s">
        <v>1672</v>
      </c>
      <c r="E4785" s="119" t="s">
        <v>1082</v>
      </c>
      <c r="F4785" s="119"/>
      <c r="G4785" s="119" t="s">
        <v>1673</v>
      </c>
      <c r="H4785" s="119">
        <v>3</v>
      </c>
      <c r="I4785" s="119" t="s">
        <v>988</v>
      </c>
      <c r="J4785" s="119">
        <v>2025</v>
      </c>
      <c r="K4785" s="120">
        <v>1.2</v>
      </c>
    </row>
    <row r="4786" spans="1:11" x14ac:dyDescent="0.25">
      <c r="A4786" s="119" t="s">
        <v>1652</v>
      </c>
      <c r="B4786" s="119" t="s">
        <v>1653</v>
      </c>
      <c r="C4786" s="119" t="s">
        <v>1245</v>
      </c>
      <c r="D4786" s="119" t="s">
        <v>1672</v>
      </c>
      <c r="E4786" s="119" t="s">
        <v>1082</v>
      </c>
      <c r="F4786" s="119"/>
      <c r="G4786" s="119" t="s">
        <v>1673</v>
      </c>
      <c r="H4786" s="119">
        <v>3</v>
      </c>
      <c r="I4786" s="119" t="s">
        <v>194</v>
      </c>
      <c r="J4786" s="119">
        <v>2025</v>
      </c>
      <c r="K4786" s="120">
        <v>25</v>
      </c>
    </row>
    <row r="4787" spans="1:11" x14ac:dyDescent="0.25">
      <c r="A4787" s="119" t="s">
        <v>1652</v>
      </c>
      <c r="B4787" s="119" t="s">
        <v>1653</v>
      </c>
      <c r="C4787" s="119" t="s">
        <v>1245</v>
      </c>
      <c r="D4787" s="119" t="s">
        <v>1672</v>
      </c>
      <c r="E4787" s="119" t="s">
        <v>1082</v>
      </c>
      <c r="F4787" s="119"/>
      <c r="G4787" s="119" t="s">
        <v>1673</v>
      </c>
      <c r="H4787" s="119">
        <v>3</v>
      </c>
      <c r="I4787" s="119" t="s">
        <v>194</v>
      </c>
      <c r="J4787" s="119">
        <v>2030</v>
      </c>
      <c r="K4787" s="120">
        <v>25</v>
      </c>
    </row>
    <row r="4788" spans="1:11" x14ac:dyDescent="0.25">
      <c r="A4788" s="119" t="s">
        <v>1652</v>
      </c>
      <c r="B4788" s="119" t="s">
        <v>1653</v>
      </c>
      <c r="C4788" s="119" t="s">
        <v>1245</v>
      </c>
      <c r="D4788" s="119" t="s">
        <v>1672</v>
      </c>
      <c r="E4788" s="119" t="s">
        <v>1082</v>
      </c>
      <c r="F4788" s="119"/>
      <c r="G4788" s="119" t="s">
        <v>1673</v>
      </c>
      <c r="H4788" s="119">
        <v>3</v>
      </c>
      <c r="I4788" s="119" t="s">
        <v>194</v>
      </c>
      <c r="J4788" s="119">
        <v>2040</v>
      </c>
      <c r="K4788" s="120">
        <v>25</v>
      </c>
    </row>
    <row r="4789" spans="1:11" x14ac:dyDescent="0.25">
      <c r="A4789" s="119" t="s">
        <v>1652</v>
      </c>
      <c r="B4789" s="119" t="s">
        <v>1653</v>
      </c>
      <c r="C4789" s="119" t="s">
        <v>1245</v>
      </c>
      <c r="D4789" s="119" t="s">
        <v>1672</v>
      </c>
      <c r="E4789" s="119" t="s">
        <v>1082</v>
      </c>
      <c r="F4789" s="119"/>
      <c r="G4789" s="119" t="s">
        <v>1673</v>
      </c>
      <c r="H4789" s="119">
        <v>3</v>
      </c>
      <c r="I4789" s="119" t="s">
        <v>194</v>
      </c>
      <c r="J4789" s="119">
        <v>2050</v>
      </c>
      <c r="K4789" s="120">
        <v>25</v>
      </c>
    </row>
    <row r="4790" spans="1:11" x14ac:dyDescent="0.25">
      <c r="A4790" s="119" t="s">
        <v>1652</v>
      </c>
      <c r="B4790" s="119" t="s">
        <v>1653</v>
      </c>
      <c r="C4790" s="119" t="s">
        <v>1245</v>
      </c>
      <c r="D4790" s="119" t="s">
        <v>1674</v>
      </c>
      <c r="E4790" s="119" t="s">
        <v>1082</v>
      </c>
      <c r="F4790" s="119"/>
      <c r="G4790" s="119" t="s">
        <v>1675</v>
      </c>
      <c r="H4790" s="119">
        <v>2</v>
      </c>
      <c r="I4790" s="119" t="s">
        <v>987</v>
      </c>
      <c r="J4790" s="119">
        <v>2025</v>
      </c>
      <c r="K4790" s="120">
        <v>0.8</v>
      </c>
    </row>
    <row r="4791" spans="1:11" x14ac:dyDescent="0.25">
      <c r="A4791" s="119" t="s">
        <v>1652</v>
      </c>
      <c r="B4791" s="119" t="s">
        <v>1653</v>
      </c>
      <c r="C4791" s="119" t="s">
        <v>1245</v>
      </c>
      <c r="D4791" s="119" t="s">
        <v>1674</v>
      </c>
      <c r="E4791" s="119" t="s">
        <v>1082</v>
      </c>
      <c r="F4791" s="119"/>
      <c r="G4791" s="119" t="s">
        <v>1675</v>
      </c>
      <c r="H4791" s="119">
        <v>2</v>
      </c>
      <c r="I4791" s="119" t="s">
        <v>988</v>
      </c>
      <c r="J4791" s="119">
        <v>2025</v>
      </c>
      <c r="K4791" s="120">
        <v>1.2</v>
      </c>
    </row>
    <row r="4792" spans="1:11" x14ac:dyDescent="0.25">
      <c r="A4792" s="119" t="s">
        <v>1652</v>
      </c>
      <c r="B4792" s="119" t="s">
        <v>1653</v>
      </c>
      <c r="C4792" s="119" t="s">
        <v>1245</v>
      </c>
      <c r="D4792" s="119" t="s">
        <v>1674</v>
      </c>
      <c r="E4792" s="119" t="s">
        <v>1082</v>
      </c>
      <c r="F4792" s="119"/>
      <c r="G4792" s="119" t="s">
        <v>1675</v>
      </c>
      <c r="H4792" s="119">
        <v>2</v>
      </c>
      <c r="I4792" s="119" t="s">
        <v>194</v>
      </c>
      <c r="J4792" s="119">
        <v>2025</v>
      </c>
      <c r="K4792" s="120">
        <v>32.799999999999997</v>
      </c>
    </row>
    <row r="4793" spans="1:11" x14ac:dyDescent="0.25">
      <c r="A4793" s="119" t="s">
        <v>1652</v>
      </c>
      <c r="B4793" s="119" t="s">
        <v>1653</v>
      </c>
      <c r="C4793" s="119" t="s">
        <v>1245</v>
      </c>
      <c r="D4793" s="119" t="s">
        <v>1674</v>
      </c>
      <c r="E4793" s="119" t="s">
        <v>1082</v>
      </c>
      <c r="F4793" s="119"/>
      <c r="G4793" s="119" t="s">
        <v>1675</v>
      </c>
      <c r="H4793" s="119">
        <v>2</v>
      </c>
      <c r="I4793" s="119" t="s">
        <v>194</v>
      </c>
      <c r="J4793" s="119">
        <v>2030</v>
      </c>
      <c r="K4793" s="120">
        <v>32.799999999999997</v>
      </c>
    </row>
    <row r="4794" spans="1:11" x14ac:dyDescent="0.25">
      <c r="A4794" s="119" t="s">
        <v>1652</v>
      </c>
      <c r="B4794" s="119" t="s">
        <v>1653</v>
      </c>
      <c r="C4794" s="119" t="s">
        <v>1245</v>
      </c>
      <c r="D4794" s="119" t="s">
        <v>1674</v>
      </c>
      <c r="E4794" s="119" t="s">
        <v>1082</v>
      </c>
      <c r="F4794" s="119"/>
      <c r="G4794" s="119" t="s">
        <v>1675</v>
      </c>
      <c r="H4794" s="119">
        <v>2</v>
      </c>
      <c r="I4794" s="119" t="s">
        <v>194</v>
      </c>
      <c r="J4794" s="119">
        <v>2040</v>
      </c>
      <c r="K4794" s="120">
        <v>32.799999999999997</v>
      </c>
    </row>
    <row r="4795" spans="1:11" x14ac:dyDescent="0.25">
      <c r="A4795" s="119" t="s">
        <v>1652</v>
      </c>
      <c r="B4795" s="119" t="s">
        <v>1653</v>
      </c>
      <c r="C4795" s="119" t="s">
        <v>1245</v>
      </c>
      <c r="D4795" s="119" t="s">
        <v>1674</v>
      </c>
      <c r="E4795" s="119" t="s">
        <v>1082</v>
      </c>
      <c r="F4795" s="119"/>
      <c r="G4795" s="119" t="s">
        <v>1675</v>
      </c>
      <c r="H4795" s="119">
        <v>2</v>
      </c>
      <c r="I4795" s="119" t="s">
        <v>194</v>
      </c>
      <c r="J4795" s="119">
        <v>2050</v>
      </c>
      <c r="K4795" s="120">
        <v>32.799999999999997</v>
      </c>
    </row>
    <row r="4796" spans="1:11" x14ac:dyDescent="0.25">
      <c r="A4796" s="119" t="s">
        <v>1652</v>
      </c>
      <c r="B4796" s="119" t="s">
        <v>1653</v>
      </c>
      <c r="C4796" s="119" t="s">
        <v>1245</v>
      </c>
      <c r="D4796" s="119" t="s">
        <v>1676</v>
      </c>
      <c r="E4796" s="119" t="s">
        <v>1677</v>
      </c>
      <c r="F4796" s="119"/>
      <c r="G4796" s="119" t="s">
        <v>1678</v>
      </c>
      <c r="H4796" s="119">
        <v>2</v>
      </c>
      <c r="I4796" s="119" t="s">
        <v>987</v>
      </c>
      <c r="J4796" s="119">
        <v>2025</v>
      </c>
      <c r="K4796" s="120">
        <v>0.8</v>
      </c>
    </row>
    <row r="4797" spans="1:11" x14ac:dyDescent="0.25">
      <c r="A4797" s="119" t="s">
        <v>1652</v>
      </c>
      <c r="B4797" s="119" t="s">
        <v>1653</v>
      </c>
      <c r="C4797" s="119" t="s">
        <v>1245</v>
      </c>
      <c r="D4797" s="119" t="s">
        <v>1676</v>
      </c>
      <c r="E4797" s="119" t="s">
        <v>1677</v>
      </c>
      <c r="F4797" s="119"/>
      <c r="G4797" s="119" t="s">
        <v>1678</v>
      </c>
      <c r="H4797" s="119">
        <v>2</v>
      </c>
      <c r="I4797" s="119" t="s">
        <v>988</v>
      </c>
      <c r="J4797" s="119">
        <v>2025</v>
      </c>
      <c r="K4797" s="120">
        <v>1.2</v>
      </c>
    </row>
    <row r="4798" spans="1:11" x14ac:dyDescent="0.25">
      <c r="A4798" s="119" t="s">
        <v>1652</v>
      </c>
      <c r="B4798" s="119" t="s">
        <v>1653</v>
      </c>
      <c r="C4798" s="119" t="s">
        <v>1245</v>
      </c>
      <c r="D4798" s="119" t="s">
        <v>1676</v>
      </c>
      <c r="E4798" s="119" t="s">
        <v>1677</v>
      </c>
      <c r="F4798" s="119"/>
      <c r="G4798" s="119" t="s">
        <v>1678</v>
      </c>
      <c r="H4798" s="119">
        <v>2</v>
      </c>
      <c r="I4798" s="119" t="s">
        <v>194</v>
      </c>
      <c r="J4798" s="119">
        <v>2025</v>
      </c>
      <c r="K4798" s="120">
        <v>12.9</v>
      </c>
    </row>
    <row r="4799" spans="1:11" x14ac:dyDescent="0.25">
      <c r="A4799" s="119" t="s">
        <v>1652</v>
      </c>
      <c r="B4799" s="119" t="s">
        <v>1653</v>
      </c>
      <c r="C4799" s="119" t="s">
        <v>1245</v>
      </c>
      <c r="D4799" s="119" t="s">
        <v>1676</v>
      </c>
      <c r="E4799" s="119" t="s">
        <v>1677</v>
      </c>
      <c r="F4799" s="119"/>
      <c r="G4799" s="119" t="s">
        <v>1678</v>
      </c>
      <c r="H4799" s="119">
        <v>2</v>
      </c>
      <c r="I4799" s="119" t="s">
        <v>194</v>
      </c>
      <c r="J4799" s="119">
        <v>2030</v>
      </c>
      <c r="K4799" s="120">
        <v>12.9</v>
      </c>
    </row>
    <row r="4800" spans="1:11" x14ac:dyDescent="0.25">
      <c r="A4800" s="119" t="s">
        <v>1652</v>
      </c>
      <c r="B4800" s="119" t="s">
        <v>1653</v>
      </c>
      <c r="C4800" s="119" t="s">
        <v>1245</v>
      </c>
      <c r="D4800" s="119" t="s">
        <v>1676</v>
      </c>
      <c r="E4800" s="119" t="s">
        <v>1677</v>
      </c>
      <c r="F4800" s="119"/>
      <c r="G4800" s="119" t="s">
        <v>1678</v>
      </c>
      <c r="H4800" s="119">
        <v>2</v>
      </c>
      <c r="I4800" s="119" t="s">
        <v>194</v>
      </c>
      <c r="J4800" s="119">
        <v>2040</v>
      </c>
      <c r="K4800" s="120">
        <v>12.9</v>
      </c>
    </row>
    <row r="4801" spans="1:11" x14ac:dyDescent="0.25">
      <c r="A4801" s="119" t="s">
        <v>1652</v>
      </c>
      <c r="B4801" s="119" t="s">
        <v>1653</v>
      </c>
      <c r="C4801" s="119" t="s">
        <v>1245</v>
      </c>
      <c r="D4801" s="119" t="s">
        <v>1676</v>
      </c>
      <c r="E4801" s="119" t="s">
        <v>1677</v>
      </c>
      <c r="F4801" s="119"/>
      <c r="G4801" s="119" t="s">
        <v>1678</v>
      </c>
      <c r="H4801" s="119">
        <v>2</v>
      </c>
      <c r="I4801" s="119" t="s">
        <v>194</v>
      </c>
      <c r="J4801" s="119">
        <v>2050</v>
      </c>
      <c r="K4801" s="120">
        <v>12.9</v>
      </c>
    </row>
    <row r="4802" spans="1:11" x14ac:dyDescent="0.25">
      <c r="A4802" s="119" t="s">
        <v>1679</v>
      </c>
      <c r="B4802" s="119" t="s">
        <v>1680</v>
      </c>
      <c r="C4802" s="119" t="s">
        <v>195</v>
      </c>
      <c r="D4802" s="119" t="s">
        <v>1681</v>
      </c>
      <c r="E4802" s="119" t="s">
        <v>1222</v>
      </c>
      <c r="F4802" s="119"/>
      <c r="G4802" s="119" t="s">
        <v>344</v>
      </c>
      <c r="H4802" s="119"/>
      <c r="I4802" s="119" t="s">
        <v>987</v>
      </c>
      <c r="J4802" s="119">
        <v>2025</v>
      </c>
      <c r="K4802" s="120">
        <v>0.5</v>
      </c>
    </row>
    <row r="4803" spans="1:11" x14ac:dyDescent="0.25">
      <c r="A4803" s="119" t="s">
        <v>1679</v>
      </c>
      <c r="B4803" s="119" t="s">
        <v>1680</v>
      </c>
      <c r="C4803" s="119" t="s">
        <v>195</v>
      </c>
      <c r="D4803" s="119" t="s">
        <v>1681</v>
      </c>
      <c r="E4803" s="119" t="s">
        <v>1222</v>
      </c>
      <c r="F4803" s="119"/>
      <c r="G4803" s="119" t="s">
        <v>344</v>
      </c>
      <c r="H4803" s="119"/>
      <c r="I4803" s="119" t="s">
        <v>987</v>
      </c>
      <c r="J4803" s="119">
        <v>2050</v>
      </c>
      <c r="K4803" s="120">
        <v>0.5</v>
      </c>
    </row>
    <row r="4804" spans="1:11" x14ac:dyDescent="0.25">
      <c r="A4804" s="119" t="s">
        <v>1679</v>
      </c>
      <c r="B4804" s="119" t="s">
        <v>1680</v>
      </c>
      <c r="C4804" s="119" t="s">
        <v>195</v>
      </c>
      <c r="D4804" s="119" t="s">
        <v>1681</v>
      </c>
      <c r="E4804" s="119" t="s">
        <v>1222</v>
      </c>
      <c r="F4804" s="119"/>
      <c r="G4804" s="119" t="s">
        <v>344</v>
      </c>
      <c r="H4804" s="119"/>
      <c r="I4804" s="119" t="s">
        <v>988</v>
      </c>
      <c r="J4804" s="119">
        <v>2025</v>
      </c>
      <c r="K4804" s="120">
        <v>1.5</v>
      </c>
    </row>
    <row r="4805" spans="1:11" x14ac:dyDescent="0.25">
      <c r="A4805" s="119" t="s">
        <v>1679</v>
      </c>
      <c r="B4805" s="119" t="s">
        <v>1680</v>
      </c>
      <c r="C4805" s="119" t="s">
        <v>195</v>
      </c>
      <c r="D4805" s="119" t="s">
        <v>1681</v>
      </c>
      <c r="E4805" s="119" t="s">
        <v>1222</v>
      </c>
      <c r="F4805" s="119"/>
      <c r="G4805" s="119" t="s">
        <v>344</v>
      </c>
      <c r="H4805" s="119"/>
      <c r="I4805" s="119" t="s">
        <v>988</v>
      </c>
      <c r="J4805" s="119">
        <v>2050</v>
      </c>
      <c r="K4805" s="120">
        <v>1.75</v>
      </c>
    </row>
    <row r="4806" spans="1:11" x14ac:dyDescent="0.25">
      <c r="A4806" s="119" t="s">
        <v>1679</v>
      </c>
      <c r="B4806" s="119" t="s">
        <v>1680</v>
      </c>
      <c r="C4806" s="119" t="s">
        <v>195</v>
      </c>
      <c r="D4806" s="119" t="s">
        <v>1681</v>
      </c>
      <c r="E4806" s="119" t="s">
        <v>1222</v>
      </c>
      <c r="F4806" s="119"/>
      <c r="G4806" s="119" t="s">
        <v>344</v>
      </c>
      <c r="H4806" s="119"/>
      <c r="I4806" s="119" t="s">
        <v>194</v>
      </c>
      <c r="J4806" s="119">
        <v>2025</v>
      </c>
      <c r="K4806" s="120">
        <v>0.38</v>
      </c>
    </row>
    <row r="4807" spans="1:11" x14ac:dyDescent="0.25">
      <c r="A4807" s="119" t="s">
        <v>1679</v>
      </c>
      <c r="B4807" s="119" t="s">
        <v>1680</v>
      </c>
      <c r="C4807" s="119" t="s">
        <v>195</v>
      </c>
      <c r="D4807" s="119" t="s">
        <v>1681</v>
      </c>
      <c r="E4807" s="119" t="s">
        <v>1222</v>
      </c>
      <c r="F4807" s="119"/>
      <c r="G4807" s="119" t="s">
        <v>344</v>
      </c>
      <c r="H4807" s="119"/>
      <c r="I4807" s="119" t="s">
        <v>194</v>
      </c>
      <c r="J4807" s="119">
        <v>2030</v>
      </c>
      <c r="K4807" s="120">
        <v>0.38</v>
      </c>
    </row>
    <row r="4808" spans="1:11" x14ac:dyDescent="0.25">
      <c r="A4808" s="119" t="s">
        <v>1679</v>
      </c>
      <c r="B4808" s="119" t="s">
        <v>1680</v>
      </c>
      <c r="C4808" s="119" t="s">
        <v>195</v>
      </c>
      <c r="D4808" s="119" t="s">
        <v>1681</v>
      </c>
      <c r="E4808" s="119" t="s">
        <v>1222</v>
      </c>
      <c r="F4808" s="119"/>
      <c r="G4808" s="119" t="s">
        <v>344</v>
      </c>
      <c r="H4808" s="119"/>
      <c r="I4808" s="119" t="s">
        <v>194</v>
      </c>
      <c r="J4808" s="119">
        <v>2040</v>
      </c>
      <c r="K4808" s="120">
        <v>0.38</v>
      </c>
    </row>
    <row r="4809" spans="1:11" x14ac:dyDescent="0.25">
      <c r="A4809" s="119" t="s">
        <v>1679</v>
      </c>
      <c r="B4809" s="119" t="s">
        <v>1680</v>
      </c>
      <c r="C4809" s="119" t="s">
        <v>195</v>
      </c>
      <c r="D4809" s="119" t="s">
        <v>1681</v>
      </c>
      <c r="E4809" s="119" t="s">
        <v>1222</v>
      </c>
      <c r="F4809" s="119"/>
      <c r="G4809" s="119" t="s">
        <v>344</v>
      </c>
      <c r="H4809" s="119"/>
      <c r="I4809" s="119" t="s">
        <v>194</v>
      </c>
      <c r="J4809" s="119">
        <v>2050</v>
      </c>
      <c r="K4809" s="120">
        <v>0.38</v>
      </c>
    </row>
    <row r="4810" spans="1:11" x14ac:dyDescent="0.25">
      <c r="A4810" s="119" t="s">
        <v>1679</v>
      </c>
      <c r="B4810" s="119" t="s">
        <v>1680</v>
      </c>
      <c r="C4810" s="119" t="s">
        <v>195</v>
      </c>
      <c r="D4810" s="119" t="s">
        <v>200</v>
      </c>
      <c r="E4810" s="119" t="s">
        <v>202</v>
      </c>
      <c r="F4810" s="119"/>
      <c r="G4810" s="119" t="s">
        <v>238</v>
      </c>
      <c r="H4810" s="119"/>
      <c r="I4810" s="119" t="s">
        <v>194</v>
      </c>
      <c r="J4810" s="119">
        <v>2025</v>
      </c>
      <c r="K4810" s="120">
        <v>2</v>
      </c>
    </row>
    <row r="4811" spans="1:11" x14ac:dyDescent="0.25">
      <c r="A4811" s="119" t="s">
        <v>1679</v>
      </c>
      <c r="B4811" s="119" t="s">
        <v>1680</v>
      </c>
      <c r="C4811" s="119" t="s">
        <v>195</v>
      </c>
      <c r="D4811" s="119" t="s">
        <v>200</v>
      </c>
      <c r="E4811" s="119" t="s">
        <v>202</v>
      </c>
      <c r="F4811" s="119"/>
      <c r="G4811" s="119" t="s">
        <v>238</v>
      </c>
      <c r="H4811" s="119"/>
      <c r="I4811" s="119" t="s">
        <v>194</v>
      </c>
      <c r="J4811" s="119">
        <v>2030</v>
      </c>
      <c r="K4811" s="120">
        <v>2</v>
      </c>
    </row>
    <row r="4812" spans="1:11" x14ac:dyDescent="0.25">
      <c r="A4812" s="119" t="s">
        <v>1679</v>
      </c>
      <c r="B4812" s="119" t="s">
        <v>1680</v>
      </c>
      <c r="C4812" s="119" t="s">
        <v>195</v>
      </c>
      <c r="D4812" s="119" t="s">
        <v>200</v>
      </c>
      <c r="E4812" s="119" t="s">
        <v>202</v>
      </c>
      <c r="F4812" s="119"/>
      <c r="G4812" s="119" t="s">
        <v>238</v>
      </c>
      <c r="H4812" s="119"/>
      <c r="I4812" s="119" t="s">
        <v>194</v>
      </c>
      <c r="J4812" s="119">
        <v>2040</v>
      </c>
      <c r="K4812" s="120">
        <v>2</v>
      </c>
    </row>
    <row r="4813" spans="1:11" x14ac:dyDescent="0.25">
      <c r="A4813" s="119" t="s">
        <v>1679</v>
      </c>
      <c r="B4813" s="119" t="s">
        <v>1680</v>
      </c>
      <c r="C4813" s="119" t="s">
        <v>195</v>
      </c>
      <c r="D4813" s="119" t="s">
        <v>200</v>
      </c>
      <c r="E4813" s="119" t="s">
        <v>202</v>
      </c>
      <c r="F4813" s="119"/>
      <c r="G4813" s="119" t="s">
        <v>238</v>
      </c>
      <c r="H4813" s="119"/>
      <c r="I4813" s="119" t="s">
        <v>194</v>
      </c>
      <c r="J4813" s="119">
        <v>2050</v>
      </c>
      <c r="K4813" s="120">
        <v>2</v>
      </c>
    </row>
    <row r="4814" spans="1:11" x14ac:dyDescent="0.25">
      <c r="A4814" s="119" t="s">
        <v>1679</v>
      </c>
      <c r="B4814" s="119" t="s">
        <v>1680</v>
      </c>
      <c r="C4814" s="119" t="s">
        <v>195</v>
      </c>
      <c r="D4814" s="119" t="s">
        <v>1682</v>
      </c>
      <c r="E4814" s="119" t="s">
        <v>1222</v>
      </c>
      <c r="F4814" s="119"/>
      <c r="G4814" s="119" t="s">
        <v>192</v>
      </c>
      <c r="H4814" s="119"/>
      <c r="I4814" s="119" t="s">
        <v>987</v>
      </c>
      <c r="J4814" s="119">
        <v>2025</v>
      </c>
      <c r="K4814" s="120">
        <v>0.75</v>
      </c>
    </row>
    <row r="4815" spans="1:11" x14ac:dyDescent="0.25">
      <c r="A4815" s="119" t="s">
        <v>1679</v>
      </c>
      <c r="B4815" s="119" t="s">
        <v>1680</v>
      </c>
      <c r="C4815" s="119" t="s">
        <v>195</v>
      </c>
      <c r="D4815" s="119" t="s">
        <v>1682</v>
      </c>
      <c r="E4815" s="119" t="s">
        <v>1222</v>
      </c>
      <c r="F4815" s="119"/>
      <c r="G4815" s="119" t="s">
        <v>192</v>
      </c>
      <c r="H4815" s="119"/>
      <c r="I4815" s="119" t="s">
        <v>987</v>
      </c>
      <c r="J4815" s="119">
        <v>2050</v>
      </c>
      <c r="K4815" s="120">
        <v>0.5</v>
      </c>
    </row>
    <row r="4816" spans="1:11" x14ac:dyDescent="0.25">
      <c r="A4816" s="119" t="s">
        <v>1679</v>
      </c>
      <c r="B4816" s="119" t="s">
        <v>1680</v>
      </c>
      <c r="C4816" s="119" t="s">
        <v>195</v>
      </c>
      <c r="D4816" s="119" t="s">
        <v>1682</v>
      </c>
      <c r="E4816" s="119" t="s">
        <v>1222</v>
      </c>
      <c r="F4816" s="119"/>
      <c r="G4816" s="119" t="s">
        <v>192</v>
      </c>
      <c r="H4816" s="119"/>
      <c r="I4816" s="119" t="s">
        <v>988</v>
      </c>
      <c r="J4816" s="119">
        <v>2025</v>
      </c>
      <c r="K4816" s="120">
        <v>1.25</v>
      </c>
    </row>
    <row r="4817" spans="1:11" x14ac:dyDescent="0.25">
      <c r="A4817" s="119" t="s">
        <v>1679</v>
      </c>
      <c r="B4817" s="119" t="s">
        <v>1680</v>
      </c>
      <c r="C4817" s="119" t="s">
        <v>195</v>
      </c>
      <c r="D4817" s="119" t="s">
        <v>1682</v>
      </c>
      <c r="E4817" s="119" t="s">
        <v>1222</v>
      </c>
      <c r="F4817" s="119"/>
      <c r="G4817" s="119" t="s">
        <v>192</v>
      </c>
      <c r="H4817" s="119"/>
      <c r="I4817" s="119" t="s">
        <v>988</v>
      </c>
      <c r="J4817" s="119">
        <v>2050</v>
      </c>
      <c r="K4817" s="120">
        <v>1.75</v>
      </c>
    </row>
    <row r="4818" spans="1:11" x14ac:dyDescent="0.25">
      <c r="A4818" s="119" t="s">
        <v>1679</v>
      </c>
      <c r="B4818" s="119" t="s">
        <v>1680</v>
      </c>
      <c r="C4818" s="119" t="s">
        <v>195</v>
      </c>
      <c r="D4818" s="119" t="s">
        <v>1682</v>
      </c>
      <c r="E4818" s="119" t="s">
        <v>1222</v>
      </c>
      <c r="F4818" s="119"/>
      <c r="G4818" s="119" t="s">
        <v>192</v>
      </c>
      <c r="H4818" s="119"/>
      <c r="I4818" s="119" t="s">
        <v>194</v>
      </c>
      <c r="J4818" s="119">
        <v>2025</v>
      </c>
      <c r="K4818" s="120">
        <v>0.04</v>
      </c>
    </row>
    <row r="4819" spans="1:11" x14ac:dyDescent="0.25">
      <c r="A4819" s="119" t="s">
        <v>1679</v>
      </c>
      <c r="B4819" s="119" t="s">
        <v>1680</v>
      </c>
      <c r="C4819" s="119" t="s">
        <v>195</v>
      </c>
      <c r="D4819" s="119" t="s">
        <v>1682</v>
      </c>
      <c r="E4819" s="119" t="s">
        <v>1222</v>
      </c>
      <c r="F4819" s="119"/>
      <c r="G4819" s="119" t="s">
        <v>192</v>
      </c>
      <c r="H4819" s="119"/>
      <c r="I4819" s="119" t="s">
        <v>194</v>
      </c>
      <c r="J4819" s="119">
        <v>2030</v>
      </c>
      <c r="K4819" s="120">
        <v>0.04</v>
      </c>
    </row>
    <row r="4820" spans="1:11" x14ac:dyDescent="0.25">
      <c r="A4820" s="119" t="s">
        <v>1679</v>
      </c>
      <c r="B4820" s="119" t="s">
        <v>1680</v>
      </c>
      <c r="C4820" s="119" t="s">
        <v>195</v>
      </c>
      <c r="D4820" s="119" t="s">
        <v>1682</v>
      </c>
      <c r="E4820" s="119" t="s">
        <v>1222</v>
      </c>
      <c r="F4820" s="119"/>
      <c r="G4820" s="119" t="s">
        <v>192</v>
      </c>
      <c r="H4820" s="119"/>
      <c r="I4820" s="119" t="s">
        <v>194</v>
      </c>
      <c r="J4820" s="119">
        <v>2040</v>
      </c>
      <c r="K4820" s="120">
        <v>0.04</v>
      </c>
    </row>
    <row r="4821" spans="1:11" x14ac:dyDescent="0.25">
      <c r="A4821" s="119" t="s">
        <v>1679</v>
      </c>
      <c r="B4821" s="119" t="s">
        <v>1680</v>
      </c>
      <c r="C4821" s="119" t="s">
        <v>195</v>
      </c>
      <c r="D4821" s="119" t="s">
        <v>1682</v>
      </c>
      <c r="E4821" s="119" t="s">
        <v>1222</v>
      </c>
      <c r="F4821" s="119"/>
      <c r="G4821" s="119" t="s">
        <v>192</v>
      </c>
      <c r="H4821" s="119"/>
      <c r="I4821" s="119" t="s">
        <v>194</v>
      </c>
      <c r="J4821" s="119">
        <v>2050</v>
      </c>
      <c r="K4821" s="120">
        <v>0.04</v>
      </c>
    </row>
    <row r="4822" spans="1:11" x14ac:dyDescent="0.25">
      <c r="A4822" s="119" t="s">
        <v>1679</v>
      </c>
      <c r="B4822" s="119" t="s">
        <v>1680</v>
      </c>
      <c r="C4822" s="119" t="s">
        <v>195</v>
      </c>
      <c r="D4822" s="119" t="s">
        <v>1683</v>
      </c>
      <c r="E4822" s="119" t="s">
        <v>1222</v>
      </c>
      <c r="F4822" s="119"/>
      <c r="G4822" s="119"/>
      <c r="H4822" s="119"/>
      <c r="I4822" s="119" t="s">
        <v>987</v>
      </c>
      <c r="J4822" s="119">
        <v>2025</v>
      </c>
      <c r="K4822" s="120">
        <v>0.75</v>
      </c>
    </row>
    <row r="4823" spans="1:11" x14ac:dyDescent="0.25">
      <c r="A4823" s="119" t="s">
        <v>1679</v>
      </c>
      <c r="B4823" s="119" t="s">
        <v>1680</v>
      </c>
      <c r="C4823" s="119" t="s">
        <v>195</v>
      </c>
      <c r="D4823" s="119" t="s">
        <v>1683</v>
      </c>
      <c r="E4823" s="119" t="s">
        <v>1222</v>
      </c>
      <c r="F4823" s="119"/>
      <c r="G4823" s="119"/>
      <c r="H4823" s="119"/>
      <c r="I4823" s="119" t="s">
        <v>987</v>
      </c>
      <c r="J4823" s="119">
        <v>2050</v>
      </c>
      <c r="K4823" s="120">
        <v>0.5</v>
      </c>
    </row>
    <row r="4824" spans="1:11" x14ac:dyDescent="0.25">
      <c r="A4824" s="119" t="s">
        <v>1679</v>
      </c>
      <c r="B4824" s="119" t="s">
        <v>1680</v>
      </c>
      <c r="C4824" s="119" t="s">
        <v>195</v>
      </c>
      <c r="D4824" s="119" t="s">
        <v>1683</v>
      </c>
      <c r="E4824" s="119" t="s">
        <v>1222</v>
      </c>
      <c r="F4824" s="119"/>
      <c r="G4824" s="119"/>
      <c r="H4824" s="119"/>
      <c r="I4824" s="119" t="s">
        <v>988</v>
      </c>
      <c r="J4824" s="119">
        <v>2025</v>
      </c>
      <c r="K4824" s="120">
        <v>1.25</v>
      </c>
    </row>
    <row r="4825" spans="1:11" x14ac:dyDescent="0.25">
      <c r="A4825" s="119" t="s">
        <v>1679</v>
      </c>
      <c r="B4825" s="119" t="s">
        <v>1680</v>
      </c>
      <c r="C4825" s="119" t="s">
        <v>195</v>
      </c>
      <c r="D4825" s="119" t="s">
        <v>1683</v>
      </c>
      <c r="E4825" s="119" t="s">
        <v>1222</v>
      </c>
      <c r="F4825" s="119"/>
      <c r="G4825" s="119"/>
      <c r="H4825" s="119"/>
      <c r="I4825" s="119" t="s">
        <v>988</v>
      </c>
      <c r="J4825" s="119">
        <v>2050</v>
      </c>
      <c r="K4825" s="120">
        <v>1.75</v>
      </c>
    </row>
    <row r="4826" spans="1:11" x14ac:dyDescent="0.25">
      <c r="A4826" s="119" t="s">
        <v>1679</v>
      </c>
      <c r="B4826" s="119" t="s">
        <v>1680</v>
      </c>
      <c r="C4826" s="119" t="s">
        <v>195</v>
      </c>
      <c r="D4826" s="119" t="s">
        <v>1683</v>
      </c>
      <c r="E4826" s="119" t="s">
        <v>1222</v>
      </c>
      <c r="F4826" s="119"/>
      <c r="G4826" s="119"/>
      <c r="H4826" s="119"/>
      <c r="I4826" s="119" t="s">
        <v>194</v>
      </c>
      <c r="J4826" s="119">
        <v>2025</v>
      </c>
      <c r="K4826" s="120">
        <v>0.99</v>
      </c>
    </row>
    <row r="4827" spans="1:11" x14ac:dyDescent="0.25">
      <c r="A4827" s="119" t="s">
        <v>1679</v>
      </c>
      <c r="B4827" s="119" t="s">
        <v>1680</v>
      </c>
      <c r="C4827" s="119" t="s">
        <v>195</v>
      </c>
      <c r="D4827" s="119" t="s">
        <v>1683</v>
      </c>
      <c r="E4827" s="119" t="s">
        <v>1222</v>
      </c>
      <c r="F4827" s="119"/>
      <c r="G4827" s="119"/>
      <c r="H4827" s="119"/>
      <c r="I4827" s="119" t="s">
        <v>194</v>
      </c>
      <c r="J4827" s="119">
        <v>2030</v>
      </c>
      <c r="K4827" s="120">
        <v>0.99</v>
      </c>
    </row>
    <row r="4828" spans="1:11" x14ac:dyDescent="0.25">
      <c r="A4828" s="119" t="s">
        <v>1679</v>
      </c>
      <c r="B4828" s="119" t="s">
        <v>1680</v>
      </c>
      <c r="C4828" s="119" t="s">
        <v>195</v>
      </c>
      <c r="D4828" s="119" t="s">
        <v>1683</v>
      </c>
      <c r="E4828" s="119" t="s">
        <v>1222</v>
      </c>
      <c r="F4828" s="119"/>
      <c r="G4828" s="119"/>
      <c r="H4828" s="119"/>
      <c r="I4828" s="119" t="s">
        <v>194</v>
      </c>
      <c r="J4828" s="119">
        <v>2040</v>
      </c>
      <c r="K4828" s="120">
        <v>0.99</v>
      </c>
    </row>
    <row r="4829" spans="1:11" x14ac:dyDescent="0.25">
      <c r="A4829" s="119" t="s">
        <v>1679</v>
      </c>
      <c r="B4829" s="119" t="s">
        <v>1680</v>
      </c>
      <c r="C4829" s="119" t="s">
        <v>195</v>
      </c>
      <c r="D4829" s="119" t="s">
        <v>1683</v>
      </c>
      <c r="E4829" s="119" t="s">
        <v>1222</v>
      </c>
      <c r="F4829" s="119"/>
      <c r="G4829" s="119"/>
      <c r="H4829" s="119"/>
      <c r="I4829" s="119" t="s">
        <v>194</v>
      </c>
      <c r="J4829" s="119">
        <v>2050</v>
      </c>
      <c r="K4829" s="120">
        <v>0.99</v>
      </c>
    </row>
    <row r="4830" spans="1:11" x14ac:dyDescent="0.25">
      <c r="A4830" s="119" t="s">
        <v>1679</v>
      </c>
      <c r="B4830" s="119" t="s">
        <v>1680</v>
      </c>
      <c r="C4830" s="119" t="s">
        <v>195</v>
      </c>
      <c r="D4830" s="119" t="s">
        <v>1086</v>
      </c>
      <c r="E4830" s="119" t="s">
        <v>1074</v>
      </c>
      <c r="F4830" s="119"/>
      <c r="G4830" s="119" t="s">
        <v>316</v>
      </c>
      <c r="H4830" s="119"/>
      <c r="I4830" s="119" t="s">
        <v>194</v>
      </c>
      <c r="J4830" s="119">
        <v>2025</v>
      </c>
      <c r="K4830" s="120">
        <v>4</v>
      </c>
    </row>
    <row r="4831" spans="1:11" x14ac:dyDescent="0.25">
      <c r="A4831" s="119" t="s">
        <v>1679</v>
      </c>
      <c r="B4831" s="119" t="s">
        <v>1680</v>
      </c>
      <c r="C4831" s="119" t="s">
        <v>195</v>
      </c>
      <c r="D4831" s="119" t="s">
        <v>1086</v>
      </c>
      <c r="E4831" s="119" t="s">
        <v>1074</v>
      </c>
      <c r="F4831" s="119"/>
      <c r="G4831" s="119" t="s">
        <v>316</v>
      </c>
      <c r="H4831" s="119"/>
      <c r="I4831" s="119" t="s">
        <v>194</v>
      </c>
      <c r="J4831" s="119">
        <v>2030</v>
      </c>
      <c r="K4831" s="120">
        <v>2</v>
      </c>
    </row>
    <row r="4832" spans="1:11" x14ac:dyDescent="0.25">
      <c r="A4832" s="119" t="s">
        <v>1679</v>
      </c>
      <c r="B4832" s="119" t="s">
        <v>1680</v>
      </c>
      <c r="C4832" s="119" t="s">
        <v>195</v>
      </c>
      <c r="D4832" s="119" t="s">
        <v>1086</v>
      </c>
      <c r="E4832" s="119" t="s">
        <v>1074</v>
      </c>
      <c r="F4832" s="119"/>
      <c r="G4832" s="119" t="s">
        <v>316</v>
      </c>
      <c r="H4832" s="119"/>
      <c r="I4832" s="119" t="s">
        <v>194</v>
      </c>
      <c r="J4832" s="119">
        <v>2040</v>
      </c>
      <c r="K4832" s="120">
        <v>1</v>
      </c>
    </row>
    <row r="4833" spans="1:11" x14ac:dyDescent="0.25">
      <c r="A4833" s="119" t="s">
        <v>1679</v>
      </c>
      <c r="B4833" s="119" t="s">
        <v>1680</v>
      </c>
      <c r="C4833" s="119" t="s">
        <v>195</v>
      </c>
      <c r="D4833" s="119" t="s">
        <v>1086</v>
      </c>
      <c r="E4833" s="119" t="s">
        <v>1074</v>
      </c>
      <c r="F4833" s="119"/>
      <c r="G4833" s="119" t="s">
        <v>316</v>
      </c>
      <c r="H4833" s="119"/>
      <c r="I4833" s="119" t="s">
        <v>194</v>
      </c>
      <c r="J4833" s="119">
        <v>2050</v>
      </c>
      <c r="K4833" s="120">
        <v>1</v>
      </c>
    </row>
    <row r="4834" spans="1:11" x14ac:dyDescent="0.25">
      <c r="A4834" s="119" t="s">
        <v>1679</v>
      </c>
      <c r="B4834" s="119" t="s">
        <v>1680</v>
      </c>
      <c r="C4834" s="119" t="s">
        <v>195</v>
      </c>
      <c r="D4834" s="119" t="s">
        <v>1684</v>
      </c>
      <c r="E4834" s="119" t="s">
        <v>1222</v>
      </c>
      <c r="F4834" s="119"/>
      <c r="G4834" s="119" t="s">
        <v>344</v>
      </c>
      <c r="H4834" s="119"/>
      <c r="I4834" s="119" t="s">
        <v>987</v>
      </c>
      <c r="J4834" s="119">
        <v>2025</v>
      </c>
      <c r="K4834" s="120">
        <v>0.5</v>
      </c>
    </row>
    <row r="4835" spans="1:11" x14ac:dyDescent="0.25">
      <c r="A4835" s="119" t="s">
        <v>1679</v>
      </c>
      <c r="B4835" s="119" t="s">
        <v>1680</v>
      </c>
      <c r="C4835" s="119" t="s">
        <v>195</v>
      </c>
      <c r="D4835" s="119" t="s">
        <v>1684</v>
      </c>
      <c r="E4835" s="119" t="s">
        <v>1222</v>
      </c>
      <c r="F4835" s="119"/>
      <c r="G4835" s="119" t="s">
        <v>344</v>
      </c>
      <c r="H4835" s="119"/>
      <c r="I4835" s="119" t="s">
        <v>987</v>
      </c>
      <c r="J4835" s="119">
        <v>2050</v>
      </c>
      <c r="K4835" s="120">
        <v>0.5</v>
      </c>
    </row>
    <row r="4836" spans="1:11" x14ac:dyDescent="0.25">
      <c r="A4836" s="119" t="s">
        <v>1679</v>
      </c>
      <c r="B4836" s="119" t="s">
        <v>1680</v>
      </c>
      <c r="C4836" s="119" t="s">
        <v>195</v>
      </c>
      <c r="D4836" s="119" t="s">
        <v>1684</v>
      </c>
      <c r="E4836" s="119" t="s">
        <v>1222</v>
      </c>
      <c r="F4836" s="119"/>
      <c r="G4836" s="119" t="s">
        <v>344</v>
      </c>
      <c r="H4836" s="119"/>
      <c r="I4836" s="119" t="s">
        <v>988</v>
      </c>
      <c r="J4836" s="119">
        <v>2025</v>
      </c>
      <c r="K4836" s="120">
        <v>1.5</v>
      </c>
    </row>
    <row r="4837" spans="1:11" x14ac:dyDescent="0.25">
      <c r="A4837" s="119" t="s">
        <v>1679</v>
      </c>
      <c r="B4837" s="119" t="s">
        <v>1680</v>
      </c>
      <c r="C4837" s="119" t="s">
        <v>195</v>
      </c>
      <c r="D4837" s="119" t="s">
        <v>1684</v>
      </c>
      <c r="E4837" s="119" t="s">
        <v>1222</v>
      </c>
      <c r="F4837" s="119"/>
      <c r="G4837" s="119" t="s">
        <v>344</v>
      </c>
      <c r="H4837" s="119"/>
      <c r="I4837" s="119" t="s">
        <v>988</v>
      </c>
      <c r="J4837" s="119">
        <v>2050</v>
      </c>
      <c r="K4837" s="120">
        <v>1.75</v>
      </c>
    </row>
    <row r="4838" spans="1:11" x14ac:dyDescent="0.25">
      <c r="A4838" s="119" t="s">
        <v>1679</v>
      </c>
      <c r="B4838" s="119" t="s">
        <v>1680</v>
      </c>
      <c r="C4838" s="119" t="s">
        <v>195</v>
      </c>
      <c r="D4838" s="119" t="s">
        <v>1684</v>
      </c>
      <c r="E4838" s="119" t="s">
        <v>1222</v>
      </c>
      <c r="F4838" s="119"/>
      <c r="G4838" s="119" t="s">
        <v>344</v>
      </c>
      <c r="H4838" s="119"/>
      <c r="I4838" s="119" t="s">
        <v>194</v>
      </c>
      <c r="J4838" s="119">
        <v>2025</v>
      </c>
      <c r="K4838" s="120">
        <v>0.08</v>
      </c>
    </row>
    <row r="4839" spans="1:11" x14ac:dyDescent="0.25">
      <c r="A4839" s="119" t="s">
        <v>1679</v>
      </c>
      <c r="B4839" s="119" t="s">
        <v>1680</v>
      </c>
      <c r="C4839" s="119" t="s">
        <v>195</v>
      </c>
      <c r="D4839" s="119" t="s">
        <v>1684</v>
      </c>
      <c r="E4839" s="119" t="s">
        <v>1222</v>
      </c>
      <c r="F4839" s="119"/>
      <c r="G4839" s="119" t="s">
        <v>344</v>
      </c>
      <c r="H4839" s="119"/>
      <c r="I4839" s="119" t="s">
        <v>194</v>
      </c>
      <c r="J4839" s="119">
        <v>2030</v>
      </c>
      <c r="K4839" s="120">
        <v>0.08</v>
      </c>
    </row>
    <row r="4840" spans="1:11" x14ac:dyDescent="0.25">
      <c r="A4840" s="119" t="s">
        <v>1679</v>
      </c>
      <c r="B4840" s="119" t="s">
        <v>1680</v>
      </c>
      <c r="C4840" s="119" t="s">
        <v>195</v>
      </c>
      <c r="D4840" s="119" t="s">
        <v>1684</v>
      </c>
      <c r="E4840" s="119" t="s">
        <v>1222</v>
      </c>
      <c r="F4840" s="119"/>
      <c r="G4840" s="119" t="s">
        <v>344</v>
      </c>
      <c r="H4840" s="119"/>
      <c r="I4840" s="119" t="s">
        <v>194</v>
      </c>
      <c r="J4840" s="119">
        <v>2040</v>
      </c>
      <c r="K4840" s="120">
        <v>0.08</v>
      </c>
    </row>
    <row r="4841" spans="1:11" x14ac:dyDescent="0.25">
      <c r="A4841" s="119" t="s">
        <v>1679</v>
      </c>
      <c r="B4841" s="119" t="s">
        <v>1680</v>
      </c>
      <c r="C4841" s="119" t="s">
        <v>195</v>
      </c>
      <c r="D4841" s="119" t="s">
        <v>1684</v>
      </c>
      <c r="E4841" s="119" t="s">
        <v>1222</v>
      </c>
      <c r="F4841" s="119"/>
      <c r="G4841" s="119" t="s">
        <v>344</v>
      </c>
      <c r="H4841" s="119"/>
      <c r="I4841" s="119" t="s">
        <v>194</v>
      </c>
      <c r="J4841" s="119">
        <v>2050</v>
      </c>
      <c r="K4841" s="120">
        <v>0.08</v>
      </c>
    </row>
    <row r="4842" spans="1:11" x14ac:dyDescent="0.25">
      <c r="A4842" s="119" t="s">
        <v>1679</v>
      </c>
      <c r="B4842" s="119" t="s">
        <v>1680</v>
      </c>
      <c r="C4842" s="119" t="s">
        <v>195</v>
      </c>
      <c r="D4842" s="119" t="s">
        <v>354</v>
      </c>
      <c r="E4842" s="119" t="s">
        <v>1163</v>
      </c>
      <c r="F4842" s="119"/>
      <c r="G4842" s="119" t="s">
        <v>392</v>
      </c>
      <c r="H4842" s="119"/>
      <c r="I4842" s="119" t="s">
        <v>194</v>
      </c>
      <c r="J4842" s="119">
        <v>2025</v>
      </c>
      <c r="K4842" s="120">
        <v>2</v>
      </c>
    </row>
    <row r="4843" spans="1:11" x14ac:dyDescent="0.25">
      <c r="A4843" s="119" t="s">
        <v>1679</v>
      </c>
      <c r="B4843" s="119" t="s">
        <v>1680</v>
      </c>
      <c r="C4843" s="119" t="s">
        <v>195</v>
      </c>
      <c r="D4843" s="119" t="s">
        <v>354</v>
      </c>
      <c r="E4843" s="119" t="s">
        <v>1163</v>
      </c>
      <c r="F4843" s="119"/>
      <c r="G4843" s="119" t="s">
        <v>392</v>
      </c>
      <c r="H4843" s="119"/>
      <c r="I4843" s="119" t="s">
        <v>194</v>
      </c>
      <c r="J4843" s="119">
        <v>2030</v>
      </c>
      <c r="K4843" s="120">
        <v>2</v>
      </c>
    </row>
    <row r="4844" spans="1:11" x14ac:dyDescent="0.25">
      <c r="A4844" s="119" t="s">
        <v>1679</v>
      </c>
      <c r="B4844" s="119" t="s">
        <v>1680</v>
      </c>
      <c r="C4844" s="119" t="s">
        <v>195</v>
      </c>
      <c r="D4844" s="119" t="s">
        <v>354</v>
      </c>
      <c r="E4844" s="119" t="s">
        <v>1163</v>
      </c>
      <c r="F4844" s="119"/>
      <c r="G4844" s="119" t="s">
        <v>392</v>
      </c>
      <c r="H4844" s="119"/>
      <c r="I4844" s="119" t="s">
        <v>194</v>
      </c>
      <c r="J4844" s="119">
        <v>2040</v>
      </c>
      <c r="K4844" s="120">
        <v>2</v>
      </c>
    </row>
    <row r="4845" spans="1:11" x14ac:dyDescent="0.25">
      <c r="A4845" s="119" t="s">
        <v>1679</v>
      </c>
      <c r="B4845" s="119" t="s">
        <v>1680</v>
      </c>
      <c r="C4845" s="119" t="s">
        <v>195</v>
      </c>
      <c r="D4845" s="119" t="s">
        <v>354</v>
      </c>
      <c r="E4845" s="119" t="s">
        <v>1163</v>
      </c>
      <c r="F4845" s="119"/>
      <c r="G4845" s="119" t="s">
        <v>392</v>
      </c>
      <c r="H4845" s="119"/>
      <c r="I4845" s="119" t="s">
        <v>194</v>
      </c>
      <c r="J4845" s="119">
        <v>2050</v>
      </c>
      <c r="K4845" s="120">
        <v>2</v>
      </c>
    </row>
    <row r="4846" spans="1:11" x14ac:dyDescent="0.25">
      <c r="A4846" s="119" t="s">
        <v>1679</v>
      </c>
      <c r="B4846" s="119" t="s">
        <v>1680</v>
      </c>
      <c r="C4846" s="119" t="s">
        <v>195</v>
      </c>
      <c r="D4846" s="119" t="s">
        <v>1685</v>
      </c>
      <c r="E4846" s="119" t="s">
        <v>1222</v>
      </c>
      <c r="F4846" s="119"/>
      <c r="G4846" s="119" t="s">
        <v>344</v>
      </c>
      <c r="H4846" s="119"/>
      <c r="I4846" s="119" t="s">
        <v>987</v>
      </c>
      <c r="J4846" s="119">
        <v>2025</v>
      </c>
      <c r="K4846" s="120">
        <v>0.5</v>
      </c>
    </row>
    <row r="4847" spans="1:11" x14ac:dyDescent="0.25">
      <c r="A4847" s="119" t="s">
        <v>1679</v>
      </c>
      <c r="B4847" s="119" t="s">
        <v>1680</v>
      </c>
      <c r="C4847" s="119" t="s">
        <v>195</v>
      </c>
      <c r="D4847" s="119" t="s">
        <v>1685</v>
      </c>
      <c r="E4847" s="119" t="s">
        <v>1222</v>
      </c>
      <c r="F4847" s="119"/>
      <c r="G4847" s="119" t="s">
        <v>344</v>
      </c>
      <c r="H4847" s="119"/>
      <c r="I4847" s="119" t="s">
        <v>987</v>
      </c>
      <c r="J4847" s="119">
        <v>2050</v>
      </c>
      <c r="K4847" s="120">
        <v>0.5</v>
      </c>
    </row>
    <row r="4848" spans="1:11" x14ac:dyDescent="0.25">
      <c r="A4848" s="119" t="s">
        <v>1679</v>
      </c>
      <c r="B4848" s="119" t="s">
        <v>1680</v>
      </c>
      <c r="C4848" s="119" t="s">
        <v>195</v>
      </c>
      <c r="D4848" s="119" t="s">
        <v>1685</v>
      </c>
      <c r="E4848" s="119" t="s">
        <v>1222</v>
      </c>
      <c r="F4848" s="119"/>
      <c r="G4848" s="119" t="s">
        <v>344</v>
      </c>
      <c r="H4848" s="119"/>
      <c r="I4848" s="119" t="s">
        <v>988</v>
      </c>
      <c r="J4848" s="119">
        <v>2025</v>
      </c>
      <c r="K4848" s="120">
        <v>1.5</v>
      </c>
    </row>
    <row r="4849" spans="1:11" x14ac:dyDescent="0.25">
      <c r="A4849" s="119" t="s">
        <v>1679</v>
      </c>
      <c r="B4849" s="119" t="s">
        <v>1680</v>
      </c>
      <c r="C4849" s="119" t="s">
        <v>195</v>
      </c>
      <c r="D4849" s="119" t="s">
        <v>1685</v>
      </c>
      <c r="E4849" s="119" t="s">
        <v>1222</v>
      </c>
      <c r="F4849" s="119"/>
      <c r="G4849" s="119" t="s">
        <v>344</v>
      </c>
      <c r="H4849" s="119"/>
      <c r="I4849" s="119" t="s">
        <v>988</v>
      </c>
      <c r="J4849" s="119">
        <v>2050</v>
      </c>
      <c r="K4849" s="120">
        <v>1.75</v>
      </c>
    </row>
    <row r="4850" spans="1:11" x14ac:dyDescent="0.25">
      <c r="A4850" s="119" t="s">
        <v>1679</v>
      </c>
      <c r="B4850" s="119" t="s">
        <v>1680</v>
      </c>
      <c r="C4850" s="119" t="s">
        <v>195</v>
      </c>
      <c r="D4850" s="119" t="s">
        <v>1685</v>
      </c>
      <c r="E4850" s="119" t="s">
        <v>1222</v>
      </c>
      <c r="F4850" s="119"/>
      <c r="G4850" s="119" t="s">
        <v>344</v>
      </c>
      <c r="H4850" s="119"/>
      <c r="I4850" s="119" t="s">
        <v>194</v>
      </c>
      <c r="J4850" s="119">
        <v>2025</v>
      </c>
      <c r="K4850" s="120">
        <v>0.19</v>
      </c>
    </row>
    <row r="4851" spans="1:11" x14ac:dyDescent="0.25">
      <c r="A4851" s="119" t="s">
        <v>1679</v>
      </c>
      <c r="B4851" s="119" t="s">
        <v>1680</v>
      </c>
      <c r="C4851" s="119" t="s">
        <v>195</v>
      </c>
      <c r="D4851" s="119" t="s">
        <v>1685</v>
      </c>
      <c r="E4851" s="119" t="s">
        <v>1222</v>
      </c>
      <c r="F4851" s="119"/>
      <c r="G4851" s="119" t="s">
        <v>344</v>
      </c>
      <c r="H4851" s="119"/>
      <c r="I4851" s="119" t="s">
        <v>194</v>
      </c>
      <c r="J4851" s="119">
        <v>2030</v>
      </c>
      <c r="K4851" s="120">
        <v>0.19</v>
      </c>
    </row>
    <row r="4852" spans="1:11" x14ac:dyDescent="0.25">
      <c r="A4852" s="119" t="s">
        <v>1679</v>
      </c>
      <c r="B4852" s="119" t="s">
        <v>1680</v>
      </c>
      <c r="C4852" s="119" t="s">
        <v>195</v>
      </c>
      <c r="D4852" s="119" t="s">
        <v>1685</v>
      </c>
      <c r="E4852" s="119" t="s">
        <v>1222</v>
      </c>
      <c r="F4852" s="119"/>
      <c r="G4852" s="119" t="s">
        <v>344</v>
      </c>
      <c r="H4852" s="119"/>
      <c r="I4852" s="119" t="s">
        <v>194</v>
      </c>
      <c r="J4852" s="119">
        <v>2040</v>
      </c>
      <c r="K4852" s="120">
        <v>0.19</v>
      </c>
    </row>
    <row r="4853" spans="1:11" x14ac:dyDescent="0.25">
      <c r="A4853" s="119" t="s">
        <v>1679</v>
      </c>
      <c r="B4853" s="119" t="s">
        <v>1680</v>
      </c>
      <c r="C4853" s="119" t="s">
        <v>195</v>
      </c>
      <c r="D4853" s="119" t="s">
        <v>1685</v>
      </c>
      <c r="E4853" s="119" t="s">
        <v>1222</v>
      </c>
      <c r="F4853" s="119"/>
      <c r="G4853" s="119" t="s">
        <v>344</v>
      </c>
      <c r="H4853" s="119"/>
      <c r="I4853" s="119" t="s">
        <v>194</v>
      </c>
      <c r="J4853" s="119">
        <v>2050</v>
      </c>
      <c r="K4853" s="120">
        <v>0.19</v>
      </c>
    </row>
    <row r="4854" spans="1:11" x14ac:dyDescent="0.25">
      <c r="A4854" s="119" t="s">
        <v>1679</v>
      </c>
      <c r="B4854" s="119" t="s">
        <v>1680</v>
      </c>
      <c r="C4854" s="119" t="s">
        <v>195</v>
      </c>
      <c r="D4854" s="119" t="s">
        <v>1686</v>
      </c>
      <c r="E4854" s="119" t="s">
        <v>1222</v>
      </c>
      <c r="F4854" s="119"/>
      <c r="G4854" s="119" t="s">
        <v>344</v>
      </c>
      <c r="H4854" s="119"/>
      <c r="I4854" s="119" t="s">
        <v>987</v>
      </c>
      <c r="J4854" s="119">
        <v>2025</v>
      </c>
      <c r="K4854" s="120">
        <v>0.5</v>
      </c>
    </row>
    <row r="4855" spans="1:11" x14ac:dyDescent="0.25">
      <c r="A4855" s="119" t="s">
        <v>1679</v>
      </c>
      <c r="B4855" s="119" t="s">
        <v>1680</v>
      </c>
      <c r="C4855" s="119" t="s">
        <v>195</v>
      </c>
      <c r="D4855" s="119" t="s">
        <v>1686</v>
      </c>
      <c r="E4855" s="119" t="s">
        <v>1222</v>
      </c>
      <c r="F4855" s="119"/>
      <c r="G4855" s="119" t="s">
        <v>344</v>
      </c>
      <c r="H4855" s="119"/>
      <c r="I4855" s="119" t="s">
        <v>987</v>
      </c>
      <c r="J4855" s="119">
        <v>2050</v>
      </c>
      <c r="K4855" s="120">
        <v>0.5</v>
      </c>
    </row>
    <row r="4856" spans="1:11" x14ac:dyDescent="0.25">
      <c r="A4856" s="119" t="s">
        <v>1679</v>
      </c>
      <c r="B4856" s="119" t="s">
        <v>1680</v>
      </c>
      <c r="C4856" s="119" t="s">
        <v>195</v>
      </c>
      <c r="D4856" s="119" t="s">
        <v>1686</v>
      </c>
      <c r="E4856" s="119" t="s">
        <v>1222</v>
      </c>
      <c r="F4856" s="119"/>
      <c r="G4856" s="119" t="s">
        <v>344</v>
      </c>
      <c r="H4856" s="119"/>
      <c r="I4856" s="119" t="s">
        <v>988</v>
      </c>
      <c r="J4856" s="119">
        <v>2025</v>
      </c>
      <c r="K4856" s="120">
        <v>1.5</v>
      </c>
    </row>
    <row r="4857" spans="1:11" x14ac:dyDescent="0.25">
      <c r="A4857" s="119" t="s">
        <v>1679</v>
      </c>
      <c r="B4857" s="119" t="s">
        <v>1680</v>
      </c>
      <c r="C4857" s="119" t="s">
        <v>195</v>
      </c>
      <c r="D4857" s="119" t="s">
        <v>1686</v>
      </c>
      <c r="E4857" s="119" t="s">
        <v>1222</v>
      </c>
      <c r="F4857" s="119"/>
      <c r="G4857" s="119" t="s">
        <v>344</v>
      </c>
      <c r="H4857" s="119"/>
      <c r="I4857" s="119" t="s">
        <v>988</v>
      </c>
      <c r="J4857" s="119">
        <v>2050</v>
      </c>
      <c r="K4857" s="120">
        <v>1.75</v>
      </c>
    </row>
    <row r="4858" spans="1:11" x14ac:dyDescent="0.25">
      <c r="A4858" s="119" t="s">
        <v>1679</v>
      </c>
      <c r="B4858" s="119" t="s">
        <v>1680</v>
      </c>
      <c r="C4858" s="119" t="s">
        <v>195</v>
      </c>
      <c r="D4858" s="119" t="s">
        <v>1686</v>
      </c>
      <c r="E4858" s="119" t="s">
        <v>1222</v>
      </c>
      <c r="F4858" s="119"/>
      <c r="G4858" s="119" t="s">
        <v>344</v>
      </c>
      <c r="H4858" s="119"/>
      <c r="I4858" s="119" t="s">
        <v>194</v>
      </c>
      <c r="J4858" s="119">
        <v>2025</v>
      </c>
      <c r="K4858" s="120">
        <v>0.17</v>
      </c>
    </row>
    <row r="4859" spans="1:11" x14ac:dyDescent="0.25">
      <c r="A4859" s="119" t="s">
        <v>1679</v>
      </c>
      <c r="B4859" s="119" t="s">
        <v>1680</v>
      </c>
      <c r="C4859" s="119" t="s">
        <v>195</v>
      </c>
      <c r="D4859" s="119" t="s">
        <v>1686</v>
      </c>
      <c r="E4859" s="119" t="s">
        <v>1222</v>
      </c>
      <c r="F4859" s="119"/>
      <c r="G4859" s="119" t="s">
        <v>344</v>
      </c>
      <c r="H4859" s="119"/>
      <c r="I4859" s="119" t="s">
        <v>194</v>
      </c>
      <c r="J4859" s="119">
        <v>2030</v>
      </c>
      <c r="K4859" s="120">
        <v>0.17</v>
      </c>
    </row>
    <row r="4860" spans="1:11" x14ac:dyDescent="0.25">
      <c r="A4860" s="119" t="s">
        <v>1679</v>
      </c>
      <c r="B4860" s="119" t="s">
        <v>1680</v>
      </c>
      <c r="C4860" s="119" t="s">
        <v>195</v>
      </c>
      <c r="D4860" s="119" t="s">
        <v>1686</v>
      </c>
      <c r="E4860" s="119" t="s">
        <v>1222</v>
      </c>
      <c r="F4860" s="119"/>
      <c r="G4860" s="119" t="s">
        <v>344</v>
      </c>
      <c r="H4860" s="119"/>
      <c r="I4860" s="119" t="s">
        <v>194</v>
      </c>
      <c r="J4860" s="119">
        <v>2040</v>
      </c>
      <c r="K4860" s="120">
        <v>0.17</v>
      </c>
    </row>
    <row r="4861" spans="1:11" x14ac:dyDescent="0.25">
      <c r="A4861" s="119" t="s">
        <v>1679</v>
      </c>
      <c r="B4861" s="119" t="s">
        <v>1680</v>
      </c>
      <c r="C4861" s="119" t="s">
        <v>195</v>
      </c>
      <c r="D4861" s="119" t="s">
        <v>1686</v>
      </c>
      <c r="E4861" s="119" t="s">
        <v>1222</v>
      </c>
      <c r="F4861" s="119"/>
      <c r="G4861" s="119" t="s">
        <v>344</v>
      </c>
      <c r="H4861" s="119"/>
      <c r="I4861" s="119" t="s">
        <v>194</v>
      </c>
      <c r="J4861" s="119">
        <v>2050</v>
      </c>
      <c r="K4861" s="120">
        <v>0.17</v>
      </c>
    </row>
    <row r="4862" spans="1:11" x14ac:dyDescent="0.25">
      <c r="A4862" s="119" t="s">
        <v>1679</v>
      </c>
      <c r="B4862" s="119" t="s">
        <v>1680</v>
      </c>
      <c r="C4862" s="119" t="s">
        <v>195</v>
      </c>
      <c r="D4862" s="119" t="s">
        <v>215</v>
      </c>
      <c r="E4862" s="119" t="s">
        <v>202</v>
      </c>
      <c r="F4862" s="119"/>
      <c r="G4862" s="119" t="s">
        <v>371</v>
      </c>
      <c r="H4862" s="119"/>
      <c r="I4862" s="119" t="s">
        <v>194</v>
      </c>
      <c r="J4862" s="119">
        <v>2025</v>
      </c>
      <c r="K4862" s="120">
        <v>25</v>
      </c>
    </row>
    <row r="4863" spans="1:11" x14ac:dyDescent="0.25">
      <c r="A4863" s="119" t="s">
        <v>1679</v>
      </c>
      <c r="B4863" s="119" t="s">
        <v>1680</v>
      </c>
      <c r="C4863" s="119" t="s">
        <v>195</v>
      </c>
      <c r="D4863" s="119" t="s">
        <v>215</v>
      </c>
      <c r="E4863" s="119" t="s">
        <v>202</v>
      </c>
      <c r="F4863" s="119"/>
      <c r="G4863" s="119" t="s">
        <v>371</v>
      </c>
      <c r="H4863" s="119"/>
      <c r="I4863" s="119" t="s">
        <v>194</v>
      </c>
      <c r="J4863" s="119">
        <v>2030</v>
      </c>
      <c r="K4863" s="120">
        <v>25</v>
      </c>
    </row>
    <row r="4864" spans="1:11" x14ac:dyDescent="0.25">
      <c r="A4864" s="119" t="s">
        <v>1679</v>
      </c>
      <c r="B4864" s="119" t="s">
        <v>1680</v>
      </c>
      <c r="C4864" s="119" t="s">
        <v>195</v>
      </c>
      <c r="D4864" s="119" t="s">
        <v>215</v>
      </c>
      <c r="E4864" s="119" t="s">
        <v>202</v>
      </c>
      <c r="F4864" s="119"/>
      <c r="G4864" s="119" t="s">
        <v>371</v>
      </c>
      <c r="H4864" s="119"/>
      <c r="I4864" s="119" t="s">
        <v>194</v>
      </c>
      <c r="J4864" s="119">
        <v>2040</v>
      </c>
      <c r="K4864" s="120">
        <v>25</v>
      </c>
    </row>
    <row r="4865" spans="1:11" x14ac:dyDescent="0.25">
      <c r="A4865" s="119" t="s">
        <v>1679</v>
      </c>
      <c r="B4865" s="119" t="s">
        <v>1680</v>
      </c>
      <c r="C4865" s="119" t="s">
        <v>195</v>
      </c>
      <c r="D4865" s="119" t="s">
        <v>215</v>
      </c>
      <c r="E4865" s="119" t="s">
        <v>202</v>
      </c>
      <c r="F4865" s="119"/>
      <c r="G4865" s="119" t="s">
        <v>371</v>
      </c>
      <c r="H4865" s="119"/>
      <c r="I4865" s="119" t="s">
        <v>194</v>
      </c>
      <c r="J4865" s="119">
        <v>2050</v>
      </c>
      <c r="K4865" s="120">
        <v>25</v>
      </c>
    </row>
    <row r="4866" spans="1:11" x14ac:dyDescent="0.25">
      <c r="A4866" s="119" t="s">
        <v>1679</v>
      </c>
      <c r="B4866" s="119" t="s">
        <v>1680</v>
      </c>
      <c r="C4866" s="119" t="s">
        <v>195</v>
      </c>
      <c r="D4866" s="119" t="s">
        <v>1658</v>
      </c>
      <c r="E4866" s="119" t="s">
        <v>1090</v>
      </c>
      <c r="F4866" s="119"/>
      <c r="G4866" s="119" t="s">
        <v>1363</v>
      </c>
      <c r="H4866" s="119"/>
      <c r="I4866" s="119" t="s">
        <v>987</v>
      </c>
      <c r="J4866" s="119">
        <v>2025</v>
      </c>
      <c r="K4866" s="120">
        <v>0.5</v>
      </c>
    </row>
    <row r="4867" spans="1:11" x14ac:dyDescent="0.25">
      <c r="A4867" s="119" t="s">
        <v>1679</v>
      </c>
      <c r="B4867" s="119" t="s">
        <v>1680</v>
      </c>
      <c r="C4867" s="119" t="s">
        <v>195</v>
      </c>
      <c r="D4867" s="119" t="s">
        <v>1658</v>
      </c>
      <c r="E4867" s="119" t="s">
        <v>1090</v>
      </c>
      <c r="F4867" s="119"/>
      <c r="G4867" s="119" t="s">
        <v>1363</v>
      </c>
      <c r="H4867" s="119"/>
      <c r="I4867" s="119" t="s">
        <v>987</v>
      </c>
      <c r="J4867" s="119">
        <v>2050</v>
      </c>
      <c r="K4867" s="120">
        <v>0.5</v>
      </c>
    </row>
    <row r="4868" spans="1:11" x14ac:dyDescent="0.25">
      <c r="A4868" s="119" t="s">
        <v>1679</v>
      </c>
      <c r="B4868" s="119" t="s">
        <v>1680</v>
      </c>
      <c r="C4868" s="119" t="s">
        <v>195</v>
      </c>
      <c r="D4868" s="119" t="s">
        <v>1658</v>
      </c>
      <c r="E4868" s="119" t="s">
        <v>1090</v>
      </c>
      <c r="F4868" s="119"/>
      <c r="G4868" s="119" t="s">
        <v>1363</v>
      </c>
      <c r="H4868" s="119"/>
      <c r="I4868" s="119" t="s">
        <v>988</v>
      </c>
      <c r="J4868" s="119">
        <v>2025</v>
      </c>
      <c r="K4868" s="120">
        <v>1.5</v>
      </c>
    </row>
    <row r="4869" spans="1:11" x14ac:dyDescent="0.25">
      <c r="A4869" s="119" t="s">
        <v>1679</v>
      </c>
      <c r="B4869" s="119" t="s">
        <v>1680</v>
      </c>
      <c r="C4869" s="119" t="s">
        <v>195</v>
      </c>
      <c r="D4869" s="119" t="s">
        <v>1658</v>
      </c>
      <c r="E4869" s="119" t="s">
        <v>1090</v>
      </c>
      <c r="F4869" s="119"/>
      <c r="G4869" s="119" t="s">
        <v>1363</v>
      </c>
      <c r="H4869" s="119"/>
      <c r="I4869" s="119" t="s">
        <v>988</v>
      </c>
      <c r="J4869" s="119">
        <v>2050</v>
      </c>
      <c r="K4869" s="120">
        <v>1.75</v>
      </c>
    </row>
    <row r="4870" spans="1:11" x14ac:dyDescent="0.25">
      <c r="A4870" s="119" t="s">
        <v>1679</v>
      </c>
      <c r="B4870" s="119" t="s">
        <v>1680</v>
      </c>
      <c r="C4870" s="119" t="s">
        <v>195</v>
      </c>
      <c r="D4870" s="119" t="s">
        <v>1658</v>
      </c>
      <c r="E4870" s="119" t="s">
        <v>1090</v>
      </c>
      <c r="F4870" s="119"/>
      <c r="G4870" s="119" t="s">
        <v>1363</v>
      </c>
      <c r="H4870" s="119"/>
      <c r="I4870" s="119" t="s">
        <v>194</v>
      </c>
      <c r="J4870" s="119">
        <v>2025</v>
      </c>
      <c r="K4870" s="120">
        <v>18</v>
      </c>
    </row>
    <row r="4871" spans="1:11" x14ac:dyDescent="0.25">
      <c r="A4871" s="119" t="s">
        <v>1679</v>
      </c>
      <c r="B4871" s="119" t="s">
        <v>1680</v>
      </c>
      <c r="C4871" s="119" t="s">
        <v>195</v>
      </c>
      <c r="D4871" s="119" t="s">
        <v>1658</v>
      </c>
      <c r="E4871" s="119" t="s">
        <v>1090</v>
      </c>
      <c r="F4871" s="119"/>
      <c r="G4871" s="119" t="s">
        <v>1363</v>
      </c>
      <c r="H4871" s="119"/>
      <c r="I4871" s="119" t="s">
        <v>194</v>
      </c>
      <c r="J4871" s="119">
        <v>2030</v>
      </c>
      <c r="K4871" s="120">
        <v>22</v>
      </c>
    </row>
    <row r="4872" spans="1:11" x14ac:dyDescent="0.25">
      <c r="A4872" s="119" t="s">
        <v>1679</v>
      </c>
      <c r="B4872" s="119" t="s">
        <v>1680</v>
      </c>
      <c r="C4872" s="119" t="s">
        <v>195</v>
      </c>
      <c r="D4872" s="119" t="s">
        <v>1658</v>
      </c>
      <c r="E4872" s="119" t="s">
        <v>1090</v>
      </c>
      <c r="F4872" s="119"/>
      <c r="G4872" s="119" t="s">
        <v>1363</v>
      </c>
      <c r="H4872" s="119"/>
      <c r="I4872" s="119" t="s">
        <v>194</v>
      </c>
      <c r="J4872" s="119">
        <v>2040</v>
      </c>
      <c r="K4872" s="120">
        <v>31</v>
      </c>
    </row>
    <row r="4873" spans="1:11" x14ac:dyDescent="0.25">
      <c r="A4873" s="119" t="s">
        <v>1679</v>
      </c>
      <c r="B4873" s="119" t="s">
        <v>1680</v>
      </c>
      <c r="C4873" s="119" t="s">
        <v>195</v>
      </c>
      <c r="D4873" s="119" t="s">
        <v>1658</v>
      </c>
      <c r="E4873" s="119" t="s">
        <v>1090</v>
      </c>
      <c r="F4873" s="119"/>
      <c r="G4873" s="119" t="s">
        <v>1363</v>
      </c>
      <c r="H4873" s="119"/>
      <c r="I4873" s="119" t="s">
        <v>194</v>
      </c>
      <c r="J4873" s="119">
        <v>2050</v>
      </c>
      <c r="K4873" s="120">
        <v>40</v>
      </c>
    </row>
    <row r="4874" spans="1:11" x14ac:dyDescent="0.25">
      <c r="A4874" s="119" t="s">
        <v>1679</v>
      </c>
      <c r="B4874" s="119" t="s">
        <v>1680</v>
      </c>
      <c r="C4874" s="119" t="s">
        <v>195</v>
      </c>
      <c r="D4874" s="119" t="s">
        <v>1659</v>
      </c>
      <c r="E4874" s="119" t="s">
        <v>1090</v>
      </c>
      <c r="F4874" s="119"/>
      <c r="G4874" s="119" t="s">
        <v>1229</v>
      </c>
      <c r="H4874" s="119"/>
      <c r="I4874" s="119" t="s">
        <v>987</v>
      </c>
      <c r="J4874" s="119">
        <v>2025</v>
      </c>
      <c r="K4874" s="120">
        <v>0.5</v>
      </c>
    </row>
    <row r="4875" spans="1:11" x14ac:dyDescent="0.25">
      <c r="A4875" s="119" t="s">
        <v>1679</v>
      </c>
      <c r="B4875" s="119" t="s">
        <v>1680</v>
      </c>
      <c r="C4875" s="119" t="s">
        <v>195</v>
      </c>
      <c r="D4875" s="119" t="s">
        <v>1659</v>
      </c>
      <c r="E4875" s="119" t="s">
        <v>1090</v>
      </c>
      <c r="F4875" s="119"/>
      <c r="G4875" s="119" t="s">
        <v>1229</v>
      </c>
      <c r="H4875" s="119"/>
      <c r="I4875" s="119" t="s">
        <v>987</v>
      </c>
      <c r="J4875" s="119">
        <v>2050</v>
      </c>
      <c r="K4875" s="120">
        <v>0.5</v>
      </c>
    </row>
    <row r="4876" spans="1:11" x14ac:dyDescent="0.25">
      <c r="A4876" s="119" t="s">
        <v>1679</v>
      </c>
      <c r="B4876" s="119" t="s">
        <v>1680</v>
      </c>
      <c r="C4876" s="119" t="s">
        <v>195</v>
      </c>
      <c r="D4876" s="119" t="s">
        <v>1659</v>
      </c>
      <c r="E4876" s="119" t="s">
        <v>1090</v>
      </c>
      <c r="F4876" s="119"/>
      <c r="G4876" s="119" t="s">
        <v>1229</v>
      </c>
      <c r="H4876" s="119"/>
      <c r="I4876" s="119" t="s">
        <v>988</v>
      </c>
      <c r="J4876" s="119">
        <v>2025</v>
      </c>
      <c r="K4876" s="120">
        <v>1.5</v>
      </c>
    </row>
    <row r="4877" spans="1:11" x14ac:dyDescent="0.25">
      <c r="A4877" s="119" t="s">
        <v>1679</v>
      </c>
      <c r="B4877" s="119" t="s">
        <v>1680</v>
      </c>
      <c r="C4877" s="119" t="s">
        <v>195</v>
      </c>
      <c r="D4877" s="119" t="s">
        <v>1659</v>
      </c>
      <c r="E4877" s="119" t="s">
        <v>1090</v>
      </c>
      <c r="F4877" s="119"/>
      <c r="G4877" s="119" t="s">
        <v>1229</v>
      </c>
      <c r="H4877" s="119"/>
      <c r="I4877" s="119" t="s">
        <v>988</v>
      </c>
      <c r="J4877" s="119">
        <v>2050</v>
      </c>
      <c r="K4877" s="120">
        <v>1.75</v>
      </c>
    </row>
    <row r="4878" spans="1:11" x14ac:dyDescent="0.25">
      <c r="A4878" s="119" t="s">
        <v>1679</v>
      </c>
      <c r="B4878" s="119" t="s">
        <v>1680</v>
      </c>
      <c r="C4878" s="119" t="s">
        <v>195</v>
      </c>
      <c r="D4878" s="119" t="s">
        <v>1659</v>
      </c>
      <c r="E4878" s="119" t="s">
        <v>1090</v>
      </c>
      <c r="F4878" s="119"/>
      <c r="G4878" s="119" t="s">
        <v>1229</v>
      </c>
      <c r="H4878" s="119"/>
      <c r="I4878" s="119" t="s">
        <v>194</v>
      </c>
      <c r="J4878" s="119">
        <v>2025</v>
      </c>
      <c r="K4878" s="120">
        <v>13</v>
      </c>
    </row>
    <row r="4879" spans="1:11" x14ac:dyDescent="0.25">
      <c r="A4879" s="119" t="s">
        <v>1679</v>
      </c>
      <c r="B4879" s="119" t="s">
        <v>1680</v>
      </c>
      <c r="C4879" s="119" t="s">
        <v>195</v>
      </c>
      <c r="D4879" s="119" t="s">
        <v>1659</v>
      </c>
      <c r="E4879" s="119" t="s">
        <v>1090</v>
      </c>
      <c r="F4879" s="119"/>
      <c r="G4879" s="119" t="s">
        <v>1229</v>
      </c>
      <c r="H4879" s="119"/>
      <c r="I4879" s="119" t="s">
        <v>194</v>
      </c>
      <c r="J4879" s="119">
        <v>2030</v>
      </c>
      <c r="K4879" s="120">
        <v>16</v>
      </c>
    </row>
    <row r="4880" spans="1:11" x14ac:dyDescent="0.25">
      <c r="A4880" s="119" t="s">
        <v>1679</v>
      </c>
      <c r="B4880" s="119" t="s">
        <v>1680</v>
      </c>
      <c r="C4880" s="119" t="s">
        <v>195</v>
      </c>
      <c r="D4880" s="119" t="s">
        <v>1659</v>
      </c>
      <c r="E4880" s="119" t="s">
        <v>1090</v>
      </c>
      <c r="F4880" s="119"/>
      <c r="G4880" s="119" t="s">
        <v>1229</v>
      </c>
      <c r="H4880" s="119"/>
      <c r="I4880" s="119" t="s">
        <v>194</v>
      </c>
      <c r="J4880" s="119">
        <v>2040</v>
      </c>
      <c r="K4880" s="120">
        <v>23</v>
      </c>
    </row>
    <row r="4881" spans="1:11" x14ac:dyDescent="0.25">
      <c r="A4881" s="119" t="s">
        <v>1679</v>
      </c>
      <c r="B4881" s="119" t="s">
        <v>1680</v>
      </c>
      <c r="C4881" s="119" t="s">
        <v>195</v>
      </c>
      <c r="D4881" s="119" t="s">
        <v>1659</v>
      </c>
      <c r="E4881" s="119" t="s">
        <v>1090</v>
      </c>
      <c r="F4881" s="119"/>
      <c r="G4881" s="119" t="s">
        <v>1229</v>
      </c>
      <c r="H4881" s="119"/>
      <c r="I4881" s="119" t="s">
        <v>194</v>
      </c>
      <c r="J4881" s="119">
        <v>2050</v>
      </c>
      <c r="K4881" s="120">
        <v>30</v>
      </c>
    </row>
    <row r="4882" spans="1:11" x14ac:dyDescent="0.25">
      <c r="A4882" s="119" t="s">
        <v>1679</v>
      </c>
      <c r="B4882" s="119" t="s">
        <v>1680</v>
      </c>
      <c r="C4882" s="119" t="s">
        <v>233</v>
      </c>
      <c r="D4882" s="119" t="s">
        <v>1233</v>
      </c>
      <c r="E4882" s="119" t="s">
        <v>1074</v>
      </c>
      <c r="F4882" s="119"/>
      <c r="G4882" s="119" t="s">
        <v>380</v>
      </c>
      <c r="H4882" s="119"/>
      <c r="I4882" s="119" t="s">
        <v>194</v>
      </c>
      <c r="J4882" s="119">
        <v>2025</v>
      </c>
      <c r="K4882" s="120">
        <v>75</v>
      </c>
    </row>
    <row r="4883" spans="1:11" x14ac:dyDescent="0.25">
      <c r="A4883" s="119" t="s">
        <v>1679</v>
      </c>
      <c r="B4883" s="119" t="s">
        <v>1680</v>
      </c>
      <c r="C4883" s="119" t="s">
        <v>233</v>
      </c>
      <c r="D4883" s="119" t="s">
        <v>1233</v>
      </c>
      <c r="E4883" s="119" t="s">
        <v>1074</v>
      </c>
      <c r="F4883" s="119"/>
      <c r="G4883" s="119" t="s">
        <v>380</v>
      </c>
      <c r="H4883" s="119"/>
      <c r="I4883" s="119" t="s">
        <v>194</v>
      </c>
      <c r="J4883" s="119">
        <v>2030</v>
      </c>
      <c r="K4883" s="120">
        <v>75</v>
      </c>
    </row>
    <row r="4884" spans="1:11" x14ac:dyDescent="0.25">
      <c r="A4884" s="119" t="s">
        <v>1679</v>
      </c>
      <c r="B4884" s="119" t="s">
        <v>1680</v>
      </c>
      <c r="C4884" s="119" t="s">
        <v>233</v>
      </c>
      <c r="D4884" s="119" t="s">
        <v>1233</v>
      </c>
      <c r="E4884" s="119" t="s">
        <v>1074</v>
      </c>
      <c r="F4884" s="119"/>
      <c r="G4884" s="119" t="s">
        <v>380</v>
      </c>
      <c r="H4884" s="119"/>
      <c r="I4884" s="119" t="s">
        <v>194</v>
      </c>
      <c r="J4884" s="119">
        <v>2040</v>
      </c>
      <c r="K4884" s="120">
        <v>75</v>
      </c>
    </row>
    <row r="4885" spans="1:11" x14ac:dyDescent="0.25">
      <c r="A4885" s="119" t="s">
        <v>1679</v>
      </c>
      <c r="B4885" s="119" t="s">
        <v>1680</v>
      </c>
      <c r="C4885" s="119" t="s">
        <v>233</v>
      </c>
      <c r="D4885" s="119" t="s">
        <v>1233</v>
      </c>
      <c r="E4885" s="119" t="s">
        <v>1074</v>
      </c>
      <c r="F4885" s="119"/>
      <c r="G4885" s="119" t="s">
        <v>380</v>
      </c>
      <c r="H4885" s="119"/>
      <c r="I4885" s="119" t="s">
        <v>194</v>
      </c>
      <c r="J4885" s="119">
        <v>2050</v>
      </c>
      <c r="K4885" s="120">
        <v>75</v>
      </c>
    </row>
    <row r="4886" spans="1:11" x14ac:dyDescent="0.25">
      <c r="A4886" s="119" t="s">
        <v>1679</v>
      </c>
      <c r="B4886" s="119" t="s">
        <v>1680</v>
      </c>
      <c r="C4886" s="119" t="s">
        <v>233</v>
      </c>
      <c r="D4886" s="119" t="s">
        <v>1234</v>
      </c>
      <c r="E4886" s="119" t="s">
        <v>1074</v>
      </c>
      <c r="F4886" s="119"/>
      <c r="G4886" s="119"/>
      <c r="H4886" s="119"/>
      <c r="I4886" s="119" t="s">
        <v>194</v>
      </c>
      <c r="J4886" s="119">
        <v>2025</v>
      </c>
      <c r="K4886" s="120">
        <v>25</v>
      </c>
    </row>
    <row r="4887" spans="1:11" x14ac:dyDescent="0.25">
      <c r="A4887" s="119" t="s">
        <v>1679</v>
      </c>
      <c r="B4887" s="119" t="s">
        <v>1680</v>
      </c>
      <c r="C4887" s="119" t="s">
        <v>233</v>
      </c>
      <c r="D4887" s="119" t="s">
        <v>1234</v>
      </c>
      <c r="E4887" s="119" t="s">
        <v>1074</v>
      </c>
      <c r="F4887" s="119"/>
      <c r="G4887" s="119"/>
      <c r="H4887" s="119"/>
      <c r="I4887" s="119" t="s">
        <v>194</v>
      </c>
      <c r="J4887" s="119">
        <v>2030</v>
      </c>
      <c r="K4887" s="120">
        <v>25</v>
      </c>
    </row>
    <row r="4888" spans="1:11" x14ac:dyDescent="0.25">
      <c r="A4888" s="119" t="s">
        <v>1679</v>
      </c>
      <c r="B4888" s="119" t="s">
        <v>1680</v>
      </c>
      <c r="C4888" s="119" t="s">
        <v>233</v>
      </c>
      <c r="D4888" s="119" t="s">
        <v>1234</v>
      </c>
      <c r="E4888" s="119" t="s">
        <v>1074</v>
      </c>
      <c r="F4888" s="119"/>
      <c r="G4888" s="119"/>
      <c r="H4888" s="119"/>
      <c r="I4888" s="119" t="s">
        <v>194</v>
      </c>
      <c r="J4888" s="119">
        <v>2040</v>
      </c>
      <c r="K4888" s="120">
        <v>25</v>
      </c>
    </row>
    <row r="4889" spans="1:11" x14ac:dyDescent="0.25">
      <c r="A4889" s="119" t="s">
        <v>1679</v>
      </c>
      <c r="B4889" s="119" t="s">
        <v>1680</v>
      </c>
      <c r="C4889" s="119" t="s">
        <v>233</v>
      </c>
      <c r="D4889" s="119" t="s">
        <v>1234</v>
      </c>
      <c r="E4889" s="119" t="s">
        <v>1074</v>
      </c>
      <c r="F4889" s="119"/>
      <c r="G4889" s="119"/>
      <c r="H4889" s="119"/>
      <c r="I4889" s="119" t="s">
        <v>194</v>
      </c>
      <c r="J4889" s="119">
        <v>2050</v>
      </c>
      <c r="K4889" s="120">
        <v>25</v>
      </c>
    </row>
    <row r="4890" spans="1:11" x14ac:dyDescent="0.25">
      <c r="A4890" s="119" t="s">
        <v>1679</v>
      </c>
      <c r="B4890" s="119" t="s">
        <v>1680</v>
      </c>
      <c r="C4890" s="119" t="s">
        <v>233</v>
      </c>
      <c r="D4890" s="119" t="s">
        <v>1687</v>
      </c>
      <c r="E4890" s="119" t="s">
        <v>1238</v>
      </c>
      <c r="F4890" s="119"/>
      <c r="G4890" s="119" t="s">
        <v>427</v>
      </c>
      <c r="H4890" s="119"/>
      <c r="I4890" s="119" t="s">
        <v>987</v>
      </c>
      <c r="J4890" s="119">
        <v>2025</v>
      </c>
      <c r="K4890" s="120">
        <v>0.6</v>
      </c>
    </row>
    <row r="4891" spans="1:11" x14ac:dyDescent="0.25">
      <c r="A4891" s="119" t="s">
        <v>1679</v>
      </c>
      <c r="B4891" s="119" t="s">
        <v>1680</v>
      </c>
      <c r="C4891" s="119" t="s">
        <v>233</v>
      </c>
      <c r="D4891" s="119" t="s">
        <v>1687</v>
      </c>
      <c r="E4891" s="119" t="s">
        <v>1238</v>
      </c>
      <c r="F4891" s="119"/>
      <c r="G4891" s="119" t="s">
        <v>427</v>
      </c>
      <c r="H4891" s="119"/>
      <c r="I4891" s="119" t="s">
        <v>987</v>
      </c>
      <c r="J4891" s="119">
        <v>2050</v>
      </c>
      <c r="K4891" s="120">
        <v>0.5</v>
      </c>
    </row>
    <row r="4892" spans="1:11" x14ac:dyDescent="0.25">
      <c r="A4892" s="119" t="s">
        <v>1679</v>
      </c>
      <c r="B4892" s="119" t="s">
        <v>1680</v>
      </c>
      <c r="C4892" s="119" t="s">
        <v>233</v>
      </c>
      <c r="D4892" s="119" t="s">
        <v>1687</v>
      </c>
      <c r="E4892" s="119" t="s">
        <v>1238</v>
      </c>
      <c r="F4892" s="119"/>
      <c r="G4892" s="119" t="s">
        <v>427</v>
      </c>
      <c r="H4892" s="119"/>
      <c r="I4892" s="119" t="s">
        <v>988</v>
      </c>
      <c r="J4892" s="119">
        <v>2025</v>
      </c>
      <c r="K4892" s="120">
        <v>1.4</v>
      </c>
    </row>
    <row r="4893" spans="1:11" x14ac:dyDescent="0.25">
      <c r="A4893" s="119" t="s">
        <v>1679</v>
      </c>
      <c r="B4893" s="119" t="s">
        <v>1680</v>
      </c>
      <c r="C4893" s="119" t="s">
        <v>233</v>
      </c>
      <c r="D4893" s="119" t="s">
        <v>1687</v>
      </c>
      <c r="E4893" s="119" t="s">
        <v>1238</v>
      </c>
      <c r="F4893" s="119"/>
      <c r="G4893" s="119" t="s">
        <v>427</v>
      </c>
      <c r="H4893" s="119"/>
      <c r="I4893" s="119" t="s">
        <v>988</v>
      </c>
      <c r="J4893" s="119">
        <v>2050</v>
      </c>
      <c r="K4893" s="120">
        <v>1.5</v>
      </c>
    </row>
    <row r="4894" spans="1:11" x14ac:dyDescent="0.25">
      <c r="A4894" s="119" t="s">
        <v>1679</v>
      </c>
      <c r="B4894" s="119" t="s">
        <v>1680</v>
      </c>
      <c r="C4894" s="119" t="s">
        <v>233</v>
      </c>
      <c r="D4894" s="119" t="s">
        <v>1687</v>
      </c>
      <c r="E4894" s="119" t="s">
        <v>1238</v>
      </c>
      <c r="F4894" s="119"/>
      <c r="G4894" s="119" t="s">
        <v>427</v>
      </c>
      <c r="H4894" s="119"/>
      <c r="I4894" s="119" t="s">
        <v>194</v>
      </c>
      <c r="J4894" s="119">
        <v>2025</v>
      </c>
      <c r="K4894" s="120">
        <v>5.3999999999999999E-2</v>
      </c>
    </row>
    <row r="4895" spans="1:11" x14ac:dyDescent="0.25">
      <c r="A4895" s="119" t="s">
        <v>1679</v>
      </c>
      <c r="B4895" s="119" t="s">
        <v>1680</v>
      </c>
      <c r="C4895" s="119" t="s">
        <v>233</v>
      </c>
      <c r="D4895" s="119" t="s">
        <v>1687</v>
      </c>
      <c r="E4895" s="119" t="s">
        <v>1238</v>
      </c>
      <c r="F4895" s="119"/>
      <c r="G4895" s="119" t="s">
        <v>427</v>
      </c>
      <c r="H4895" s="119"/>
      <c r="I4895" s="119" t="s">
        <v>194</v>
      </c>
      <c r="J4895" s="119">
        <v>2030</v>
      </c>
      <c r="K4895" s="120">
        <v>5.0999999999999997E-2</v>
      </c>
    </row>
    <row r="4896" spans="1:11" x14ac:dyDescent="0.25">
      <c r="A4896" s="119" t="s">
        <v>1679</v>
      </c>
      <c r="B4896" s="119" t="s">
        <v>1680</v>
      </c>
      <c r="C4896" s="119" t="s">
        <v>233</v>
      </c>
      <c r="D4896" s="119" t="s">
        <v>1687</v>
      </c>
      <c r="E4896" s="119" t="s">
        <v>1238</v>
      </c>
      <c r="F4896" s="119"/>
      <c r="G4896" s="119" t="s">
        <v>427</v>
      </c>
      <c r="H4896" s="119"/>
      <c r="I4896" s="119" t="s">
        <v>194</v>
      </c>
      <c r="J4896" s="119">
        <v>2040</v>
      </c>
      <c r="K4896" s="120">
        <v>4.4999999999999998E-2</v>
      </c>
    </row>
    <row r="4897" spans="1:11" x14ac:dyDescent="0.25">
      <c r="A4897" s="119" t="s">
        <v>1679</v>
      </c>
      <c r="B4897" s="119" t="s">
        <v>1680</v>
      </c>
      <c r="C4897" s="119" t="s">
        <v>233</v>
      </c>
      <c r="D4897" s="119" t="s">
        <v>1687</v>
      </c>
      <c r="E4897" s="119" t="s">
        <v>1238</v>
      </c>
      <c r="F4897" s="119"/>
      <c r="G4897" s="119" t="s">
        <v>427</v>
      </c>
      <c r="H4897" s="119"/>
      <c r="I4897" s="119" t="s">
        <v>194</v>
      </c>
      <c r="J4897" s="119">
        <v>2050</v>
      </c>
      <c r="K4897" s="120">
        <v>4.2000000000000003E-2</v>
      </c>
    </row>
    <row r="4898" spans="1:11" x14ac:dyDescent="0.25">
      <c r="A4898" s="119" t="s">
        <v>1679</v>
      </c>
      <c r="B4898" s="119" t="s">
        <v>1680</v>
      </c>
      <c r="C4898" s="119" t="s">
        <v>233</v>
      </c>
      <c r="D4898" s="119" t="s">
        <v>1688</v>
      </c>
      <c r="E4898" s="119" t="s">
        <v>1406</v>
      </c>
      <c r="F4898" s="119"/>
      <c r="G4898" s="119" t="s">
        <v>1662</v>
      </c>
      <c r="H4898" s="119">
        <v>1</v>
      </c>
      <c r="I4898" s="119" t="s">
        <v>987</v>
      </c>
      <c r="J4898" s="119">
        <v>2025</v>
      </c>
      <c r="K4898" s="120">
        <v>0.6</v>
      </c>
    </row>
    <row r="4899" spans="1:11" x14ac:dyDescent="0.25">
      <c r="A4899" s="119" t="s">
        <v>1679</v>
      </c>
      <c r="B4899" s="119" t="s">
        <v>1680</v>
      </c>
      <c r="C4899" s="119" t="s">
        <v>233</v>
      </c>
      <c r="D4899" s="119" t="s">
        <v>1688</v>
      </c>
      <c r="E4899" s="119" t="s">
        <v>1406</v>
      </c>
      <c r="F4899" s="119"/>
      <c r="G4899" s="119" t="s">
        <v>1662</v>
      </c>
      <c r="H4899" s="119">
        <v>1</v>
      </c>
      <c r="I4899" s="119" t="s">
        <v>987</v>
      </c>
      <c r="J4899" s="119">
        <v>2050</v>
      </c>
      <c r="K4899" s="120">
        <v>0.5</v>
      </c>
    </row>
    <row r="4900" spans="1:11" x14ac:dyDescent="0.25">
      <c r="A4900" s="119" t="s">
        <v>1679</v>
      </c>
      <c r="B4900" s="119" t="s">
        <v>1680</v>
      </c>
      <c r="C4900" s="119" t="s">
        <v>233</v>
      </c>
      <c r="D4900" s="119" t="s">
        <v>1688</v>
      </c>
      <c r="E4900" s="119" t="s">
        <v>1406</v>
      </c>
      <c r="F4900" s="119"/>
      <c r="G4900" s="119" t="s">
        <v>1662</v>
      </c>
      <c r="H4900" s="119">
        <v>1</v>
      </c>
      <c r="I4900" s="119" t="s">
        <v>988</v>
      </c>
      <c r="J4900" s="119">
        <v>2025</v>
      </c>
      <c r="K4900" s="120">
        <v>1.4</v>
      </c>
    </row>
    <row r="4901" spans="1:11" x14ac:dyDescent="0.25">
      <c r="A4901" s="119" t="s">
        <v>1679</v>
      </c>
      <c r="B4901" s="119" t="s">
        <v>1680</v>
      </c>
      <c r="C4901" s="119" t="s">
        <v>233</v>
      </c>
      <c r="D4901" s="119" t="s">
        <v>1688</v>
      </c>
      <c r="E4901" s="119" t="s">
        <v>1406</v>
      </c>
      <c r="F4901" s="119"/>
      <c r="G4901" s="119" t="s">
        <v>1662</v>
      </c>
      <c r="H4901" s="119">
        <v>1</v>
      </c>
      <c r="I4901" s="119" t="s">
        <v>988</v>
      </c>
      <c r="J4901" s="119">
        <v>2050</v>
      </c>
      <c r="K4901" s="120">
        <v>1.5</v>
      </c>
    </row>
    <row r="4902" spans="1:11" x14ac:dyDescent="0.25">
      <c r="A4902" s="119" t="s">
        <v>1679</v>
      </c>
      <c r="B4902" s="119" t="s">
        <v>1680</v>
      </c>
      <c r="C4902" s="119" t="s">
        <v>233</v>
      </c>
      <c r="D4902" s="119" t="s">
        <v>1688</v>
      </c>
      <c r="E4902" s="119" t="s">
        <v>1406</v>
      </c>
      <c r="F4902" s="119"/>
      <c r="G4902" s="119" t="s">
        <v>1662</v>
      </c>
      <c r="H4902" s="119">
        <v>1</v>
      </c>
      <c r="I4902" s="119" t="s">
        <v>194</v>
      </c>
      <c r="J4902" s="119">
        <v>2025</v>
      </c>
      <c r="K4902" s="120">
        <v>1.6</v>
      </c>
    </row>
    <row r="4903" spans="1:11" x14ac:dyDescent="0.25">
      <c r="A4903" s="119" t="s">
        <v>1679</v>
      </c>
      <c r="B4903" s="119" t="s">
        <v>1680</v>
      </c>
      <c r="C4903" s="119" t="s">
        <v>233</v>
      </c>
      <c r="D4903" s="119" t="s">
        <v>1688</v>
      </c>
      <c r="E4903" s="119" t="s">
        <v>1406</v>
      </c>
      <c r="F4903" s="119"/>
      <c r="G4903" s="119" t="s">
        <v>1662</v>
      </c>
      <c r="H4903" s="119">
        <v>1</v>
      </c>
      <c r="I4903" s="119" t="s">
        <v>194</v>
      </c>
      <c r="J4903" s="119">
        <v>2030</v>
      </c>
      <c r="K4903" s="120">
        <v>1.4</v>
      </c>
    </row>
    <row r="4904" spans="1:11" x14ac:dyDescent="0.25">
      <c r="A4904" s="119" t="s">
        <v>1679</v>
      </c>
      <c r="B4904" s="119" t="s">
        <v>1680</v>
      </c>
      <c r="C4904" s="119" t="s">
        <v>233</v>
      </c>
      <c r="D4904" s="119" t="s">
        <v>1688</v>
      </c>
      <c r="E4904" s="119" t="s">
        <v>1406</v>
      </c>
      <c r="F4904" s="119"/>
      <c r="G4904" s="119" t="s">
        <v>1662</v>
      </c>
      <c r="H4904" s="119">
        <v>1</v>
      </c>
      <c r="I4904" s="119" t="s">
        <v>194</v>
      </c>
      <c r="J4904" s="119">
        <v>2040</v>
      </c>
      <c r="K4904" s="120">
        <v>1.3</v>
      </c>
    </row>
    <row r="4905" spans="1:11" x14ac:dyDescent="0.25">
      <c r="A4905" s="119" t="s">
        <v>1679</v>
      </c>
      <c r="B4905" s="119" t="s">
        <v>1680</v>
      </c>
      <c r="C4905" s="119" t="s">
        <v>233</v>
      </c>
      <c r="D4905" s="119" t="s">
        <v>1688</v>
      </c>
      <c r="E4905" s="119" t="s">
        <v>1406</v>
      </c>
      <c r="F4905" s="119"/>
      <c r="G4905" s="119" t="s">
        <v>1662</v>
      </c>
      <c r="H4905" s="119">
        <v>1</v>
      </c>
      <c r="I4905" s="119" t="s">
        <v>194</v>
      </c>
      <c r="J4905" s="119">
        <v>2050</v>
      </c>
      <c r="K4905" s="120">
        <v>1.2</v>
      </c>
    </row>
    <row r="4906" spans="1:11" x14ac:dyDescent="0.25">
      <c r="A4906" s="119" t="s">
        <v>1679</v>
      </c>
      <c r="B4906" s="119" t="s">
        <v>1680</v>
      </c>
      <c r="C4906" s="119" t="s">
        <v>233</v>
      </c>
      <c r="D4906" s="119" t="s">
        <v>1689</v>
      </c>
      <c r="E4906" s="119" t="s">
        <v>1406</v>
      </c>
      <c r="F4906" s="119"/>
      <c r="G4906" s="119"/>
      <c r="H4906" s="119"/>
      <c r="I4906" s="119" t="s">
        <v>194</v>
      </c>
      <c r="J4906" s="119">
        <v>2025</v>
      </c>
      <c r="K4906" s="120">
        <v>0</v>
      </c>
    </row>
    <row r="4907" spans="1:11" x14ac:dyDescent="0.25">
      <c r="A4907" s="119" t="s">
        <v>1679</v>
      </c>
      <c r="B4907" s="119" t="s">
        <v>1680</v>
      </c>
      <c r="C4907" s="119" t="s">
        <v>233</v>
      </c>
      <c r="D4907" s="119" t="s">
        <v>1689</v>
      </c>
      <c r="E4907" s="119" t="s">
        <v>1406</v>
      </c>
      <c r="F4907" s="119"/>
      <c r="G4907" s="119"/>
      <c r="H4907" s="119"/>
      <c r="I4907" s="119" t="s">
        <v>194</v>
      </c>
      <c r="J4907" s="119">
        <v>2030</v>
      </c>
      <c r="K4907" s="120">
        <v>0</v>
      </c>
    </row>
    <row r="4908" spans="1:11" x14ac:dyDescent="0.25">
      <c r="A4908" s="119" t="s">
        <v>1679</v>
      </c>
      <c r="B4908" s="119" t="s">
        <v>1680</v>
      </c>
      <c r="C4908" s="119" t="s">
        <v>233</v>
      </c>
      <c r="D4908" s="119" t="s">
        <v>1689</v>
      </c>
      <c r="E4908" s="119" t="s">
        <v>1406</v>
      </c>
      <c r="F4908" s="119"/>
      <c r="G4908" s="119"/>
      <c r="H4908" s="119"/>
      <c r="I4908" s="119" t="s">
        <v>194</v>
      </c>
      <c r="J4908" s="119">
        <v>2040</v>
      </c>
      <c r="K4908" s="120">
        <v>0</v>
      </c>
    </row>
    <row r="4909" spans="1:11" x14ac:dyDescent="0.25">
      <c r="A4909" s="119" t="s">
        <v>1679</v>
      </c>
      <c r="B4909" s="119" t="s">
        <v>1680</v>
      </c>
      <c r="C4909" s="119" t="s">
        <v>233</v>
      </c>
      <c r="D4909" s="119" t="s">
        <v>1689</v>
      </c>
      <c r="E4909" s="119" t="s">
        <v>1406</v>
      </c>
      <c r="F4909" s="119"/>
      <c r="G4909" s="119"/>
      <c r="H4909" s="119"/>
      <c r="I4909" s="119" t="s">
        <v>194</v>
      </c>
      <c r="J4909" s="119">
        <v>2050</v>
      </c>
      <c r="K4909" s="120">
        <v>0</v>
      </c>
    </row>
    <row r="4910" spans="1:11" x14ac:dyDescent="0.25">
      <c r="A4910" s="119" t="s">
        <v>1679</v>
      </c>
      <c r="B4910" s="119" t="s">
        <v>1680</v>
      </c>
      <c r="C4910" s="119" t="s">
        <v>233</v>
      </c>
      <c r="D4910" s="119" t="s">
        <v>1690</v>
      </c>
      <c r="E4910" s="119" t="s">
        <v>1338</v>
      </c>
      <c r="F4910" s="119"/>
      <c r="G4910" s="119"/>
      <c r="H4910" s="119">
        <v>2</v>
      </c>
      <c r="I4910" s="119" t="s">
        <v>987</v>
      </c>
      <c r="J4910" s="119">
        <v>2025</v>
      </c>
      <c r="K4910" s="120">
        <v>0.6</v>
      </c>
    </row>
    <row r="4911" spans="1:11" x14ac:dyDescent="0.25">
      <c r="A4911" s="119" t="s">
        <v>1679</v>
      </c>
      <c r="B4911" s="119" t="s">
        <v>1680</v>
      </c>
      <c r="C4911" s="119" t="s">
        <v>233</v>
      </c>
      <c r="D4911" s="119" t="s">
        <v>1690</v>
      </c>
      <c r="E4911" s="119" t="s">
        <v>1338</v>
      </c>
      <c r="F4911" s="119"/>
      <c r="G4911" s="119"/>
      <c r="H4911" s="119">
        <v>2</v>
      </c>
      <c r="I4911" s="119" t="s">
        <v>987</v>
      </c>
      <c r="J4911" s="119">
        <v>2050</v>
      </c>
      <c r="K4911" s="120">
        <v>0.5</v>
      </c>
    </row>
    <row r="4912" spans="1:11" x14ac:dyDescent="0.25">
      <c r="A4912" s="119" t="s">
        <v>1679</v>
      </c>
      <c r="B4912" s="119" t="s">
        <v>1680</v>
      </c>
      <c r="C4912" s="119" t="s">
        <v>233</v>
      </c>
      <c r="D4912" s="119" t="s">
        <v>1690</v>
      </c>
      <c r="E4912" s="119" t="s">
        <v>1338</v>
      </c>
      <c r="F4912" s="119"/>
      <c r="G4912" s="119"/>
      <c r="H4912" s="119">
        <v>2</v>
      </c>
      <c r="I4912" s="119" t="s">
        <v>988</v>
      </c>
      <c r="J4912" s="119">
        <v>2025</v>
      </c>
      <c r="K4912" s="120">
        <v>1.4</v>
      </c>
    </row>
    <row r="4913" spans="1:11" x14ac:dyDescent="0.25">
      <c r="A4913" s="119" t="s">
        <v>1679</v>
      </c>
      <c r="B4913" s="119" t="s">
        <v>1680</v>
      </c>
      <c r="C4913" s="119" t="s">
        <v>233</v>
      </c>
      <c r="D4913" s="119" t="s">
        <v>1690</v>
      </c>
      <c r="E4913" s="119" t="s">
        <v>1338</v>
      </c>
      <c r="F4913" s="119"/>
      <c r="G4913" s="119"/>
      <c r="H4913" s="119">
        <v>2</v>
      </c>
      <c r="I4913" s="119" t="s">
        <v>988</v>
      </c>
      <c r="J4913" s="119">
        <v>2050</v>
      </c>
      <c r="K4913" s="120">
        <v>1.5</v>
      </c>
    </row>
    <row r="4914" spans="1:11" x14ac:dyDescent="0.25">
      <c r="A4914" s="119" t="s">
        <v>1679</v>
      </c>
      <c r="B4914" s="119" t="s">
        <v>1680</v>
      </c>
      <c r="C4914" s="119" t="s">
        <v>233</v>
      </c>
      <c r="D4914" s="119" t="s">
        <v>1690</v>
      </c>
      <c r="E4914" s="119" t="s">
        <v>1338</v>
      </c>
      <c r="F4914" s="119"/>
      <c r="G4914" s="119"/>
      <c r="H4914" s="119">
        <v>2</v>
      </c>
      <c r="I4914" s="119" t="s">
        <v>194</v>
      </c>
      <c r="J4914" s="119">
        <v>2025</v>
      </c>
      <c r="K4914" s="120">
        <v>8.1</v>
      </c>
    </row>
    <row r="4915" spans="1:11" x14ac:dyDescent="0.25">
      <c r="A4915" s="119" t="s">
        <v>1679</v>
      </c>
      <c r="B4915" s="119" t="s">
        <v>1680</v>
      </c>
      <c r="C4915" s="119" t="s">
        <v>233</v>
      </c>
      <c r="D4915" s="119" t="s">
        <v>1690</v>
      </c>
      <c r="E4915" s="119" t="s">
        <v>1338</v>
      </c>
      <c r="F4915" s="119"/>
      <c r="G4915" s="119"/>
      <c r="H4915" s="119">
        <v>2</v>
      </c>
      <c r="I4915" s="119" t="s">
        <v>194</v>
      </c>
      <c r="J4915" s="119">
        <v>2030</v>
      </c>
      <c r="K4915" s="120">
        <v>8.1</v>
      </c>
    </row>
    <row r="4916" spans="1:11" x14ac:dyDescent="0.25">
      <c r="A4916" s="119" t="s">
        <v>1679</v>
      </c>
      <c r="B4916" s="119" t="s">
        <v>1680</v>
      </c>
      <c r="C4916" s="119" t="s">
        <v>233</v>
      </c>
      <c r="D4916" s="119" t="s">
        <v>1690</v>
      </c>
      <c r="E4916" s="119" t="s">
        <v>1338</v>
      </c>
      <c r="F4916" s="119"/>
      <c r="G4916" s="119"/>
      <c r="H4916" s="119">
        <v>2</v>
      </c>
      <c r="I4916" s="119" t="s">
        <v>194</v>
      </c>
      <c r="J4916" s="119">
        <v>2040</v>
      </c>
      <c r="K4916" s="120">
        <v>8.1</v>
      </c>
    </row>
    <row r="4917" spans="1:11" x14ac:dyDescent="0.25">
      <c r="A4917" s="119" t="s">
        <v>1679</v>
      </c>
      <c r="B4917" s="119" t="s">
        <v>1680</v>
      </c>
      <c r="C4917" s="119" t="s">
        <v>233</v>
      </c>
      <c r="D4917" s="119" t="s">
        <v>1690</v>
      </c>
      <c r="E4917" s="119" t="s">
        <v>1338</v>
      </c>
      <c r="F4917" s="119"/>
      <c r="G4917" s="119"/>
      <c r="H4917" s="119">
        <v>2</v>
      </c>
      <c r="I4917" s="119" t="s">
        <v>194</v>
      </c>
      <c r="J4917" s="119">
        <v>2050</v>
      </c>
      <c r="K4917" s="120">
        <v>8.1</v>
      </c>
    </row>
    <row r="4918" spans="1:11" x14ac:dyDescent="0.25">
      <c r="A4918" s="119" t="s">
        <v>1679</v>
      </c>
      <c r="B4918" s="119" t="s">
        <v>1680</v>
      </c>
      <c r="C4918" s="119" t="s">
        <v>1245</v>
      </c>
      <c r="D4918" s="119" t="s">
        <v>1665</v>
      </c>
      <c r="E4918" s="119" t="s">
        <v>1666</v>
      </c>
      <c r="F4918" s="119"/>
      <c r="G4918" s="119" t="s">
        <v>874</v>
      </c>
      <c r="H4918" s="119">
        <v>3</v>
      </c>
      <c r="I4918" s="119" t="s">
        <v>987</v>
      </c>
      <c r="J4918" s="119">
        <v>2025</v>
      </c>
      <c r="K4918" s="120">
        <v>0.8</v>
      </c>
    </row>
    <row r="4919" spans="1:11" x14ac:dyDescent="0.25">
      <c r="A4919" s="119" t="s">
        <v>1679</v>
      </c>
      <c r="B4919" s="119" t="s">
        <v>1680</v>
      </c>
      <c r="C4919" s="119" t="s">
        <v>1245</v>
      </c>
      <c r="D4919" s="119" t="s">
        <v>1665</v>
      </c>
      <c r="E4919" s="119" t="s">
        <v>1666</v>
      </c>
      <c r="F4919" s="119"/>
      <c r="G4919" s="119" t="s">
        <v>874</v>
      </c>
      <c r="H4919" s="119">
        <v>3</v>
      </c>
      <c r="I4919" s="119" t="s">
        <v>988</v>
      </c>
      <c r="J4919" s="119">
        <v>2025</v>
      </c>
      <c r="K4919" s="120">
        <v>1.2</v>
      </c>
    </row>
    <row r="4920" spans="1:11" x14ac:dyDescent="0.25">
      <c r="A4920" s="119" t="s">
        <v>1679</v>
      </c>
      <c r="B4920" s="119" t="s">
        <v>1680</v>
      </c>
      <c r="C4920" s="119" t="s">
        <v>1245</v>
      </c>
      <c r="D4920" s="119" t="s">
        <v>1665</v>
      </c>
      <c r="E4920" s="119" t="s">
        <v>1666</v>
      </c>
      <c r="F4920" s="119"/>
      <c r="G4920" s="119" t="s">
        <v>874</v>
      </c>
      <c r="H4920" s="119">
        <v>3</v>
      </c>
      <c r="I4920" s="119" t="s">
        <v>194</v>
      </c>
      <c r="J4920" s="119">
        <v>2025</v>
      </c>
      <c r="K4920" s="120">
        <v>1.6</v>
      </c>
    </row>
    <row r="4921" spans="1:11" x14ac:dyDescent="0.25">
      <c r="A4921" s="119" t="s">
        <v>1679</v>
      </c>
      <c r="B4921" s="119" t="s">
        <v>1680</v>
      </c>
      <c r="C4921" s="119" t="s">
        <v>1245</v>
      </c>
      <c r="D4921" s="119" t="s">
        <v>1665</v>
      </c>
      <c r="E4921" s="119" t="s">
        <v>1666</v>
      </c>
      <c r="F4921" s="119"/>
      <c r="G4921" s="119" t="s">
        <v>874</v>
      </c>
      <c r="H4921" s="119">
        <v>3</v>
      </c>
      <c r="I4921" s="119" t="s">
        <v>194</v>
      </c>
      <c r="J4921" s="119">
        <v>2030</v>
      </c>
      <c r="K4921" s="120">
        <v>1.6</v>
      </c>
    </row>
    <row r="4922" spans="1:11" x14ac:dyDescent="0.25">
      <c r="A4922" s="119" t="s">
        <v>1679</v>
      </c>
      <c r="B4922" s="119" t="s">
        <v>1680</v>
      </c>
      <c r="C4922" s="119" t="s">
        <v>1245</v>
      </c>
      <c r="D4922" s="119" t="s">
        <v>1665</v>
      </c>
      <c r="E4922" s="119" t="s">
        <v>1666</v>
      </c>
      <c r="F4922" s="119"/>
      <c r="G4922" s="119" t="s">
        <v>874</v>
      </c>
      <c r="H4922" s="119">
        <v>3</v>
      </c>
      <c r="I4922" s="119" t="s">
        <v>194</v>
      </c>
      <c r="J4922" s="119">
        <v>2040</v>
      </c>
      <c r="K4922" s="120">
        <v>1.6</v>
      </c>
    </row>
    <row r="4923" spans="1:11" x14ac:dyDescent="0.25">
      <c r="A4923" s="119" t="s">
        <v>1679</v>
      </c>
      <c r="B4923" s="119" t="s">
        <v>1680</v>
      </c>
      <c r="C4923" s="119" t="s">
        <v>1245</v>
      </c>
      <c r="D4923" s="119" t="s">
        <v>1665</v>
      </c>
      <c r="E4923" s="119" t="s">
        <v>1666</v>
      </c>
      <c r="F4923" s="119"/>
      <c r="G4923" s="119" t="s">
        <v>874</v>
      </c>
      <c r="H4923" s="119">
        <v>3</v>
      </c>
      <c r="I4923" s="119" t="s">
        <v>194</v>
      </c>
      <c r="J4923" s="119">
        <v>2050</v>
      </c>
      <c r="K4923" s="120">
        <v>1.6</v>
      </c>
    </row>
    <row r="4924" spans="1:11" x14ac:dyDescent="0.25">
      <c r="A4924" s="119" t="s">
        <v>1679</v>
      </c>
      <c r="B4924" s="119" t="s">
        <v>1680</v>
      </c>
      <c r="C4924" s="119" t="s">
        <v>1245</v>
      </c>
      <c r="D4924" s="119" t="s">
        <v>1667</v>
      </c>
      <c r="E4924" s="119" t="s">
        <v>1666</v>
      </c>
      <c r="F4924" s="119"/>
      <c r="G4924" s="119" t="s">
        <v>874</v>
      </c>
      <c r="H4924" s="119">
        <v>3</v>
      </c>
      <c r="I4924" s="119" t="s">
        <v>987</v>
      </c>
      <c r="J4924" s="119">
        <v>2025</v>
      </c>
      <c r="K4924" s="120">
        <v>0.8</v>
      </c>
    </row>
    <row r="4925" spans="1:11" x14ac:dyDescent="0.25">
      <c r="A4925" s="119" t="s">
        <v>1679</v>
      </c>
      <c r="B4925" s="119" t="s">
        <v>1680</v>
      </c>
      <c r="C4925" s="119" t="s">
        <v>1245</v>
      </c>
      <c r="D4925" s="119" t="s">
        <v>1667</v>
      </c>
      <c r="E4925" s="119" t="s">
        <v>1666</v>
      </c>
      <c r="F4925" s="119"/>
      <c r="G4925" s="119" t="s">
        <v>874</v>
      </c>
      <c r="H4925" s="119">
        <v>3</v>
      </c>
      <c r="I4925" s="119" t="s">
        <v>988</v>
      </c>
      <c r="J4925" s="119">
        <v>2025</v>
      </c>
      <c r="K4925" s="120">
        <v>1.2</v>
      </c>
    </row>
    <row r="4926" spans="1:11" x14ac:dyDescent="0.25">
      <c r="A4926" s="119" t="s">
        <v>1679</v>
      </c>
      <c r="B4926" s="119" t="s">
        <v>1680</v>
      </c>
      <c r="C4926" s="119" t="s">
        <v>1245</v>
      </c>
      <c r="D4926" s="119" t="s">
        <v>1667</v>
      </c>
      <c r="E4926" s="119" t="s">
        <v>1666</v>
      </c>
      <c r="F4926" s="119"/>
      <c r="G4926" s="119" t="s">
        <v>874</v>
      </c>
      <c r="H4926" s="119">
        <v>3</v>
      </c>
      <c r="I4926" s="119" t="s">
        <v>194</v>
      </c>
      <c r="J4926" s="119">
        <v>2025</v>
      </c>
      <c r="K4926" s="120">
        <v>7.4999999999999997E-2</v>
      </c>
    </row>
    <row r="4927" spans="1:11" x14ac:dyDescent="0.25">
      <c r="A4927" s="119" t="s">
        <v>1679</v>
      </c>
      <c r="B4927" s="119" t="s">
        <v>1680</v>
      </c>
      <c r="C4927" s="119" t="s">
        <v>1245</v>
      </c>
      <c r="D4927" s="119" t="s">
        <v>1667</v>
      </c>
      <c r="E4927" s="119" t="s">
        <v>1666</v>
      </c>
      <c r="F4927" s="119"/>
      <c r="G4927" s="119" t="s">
        <v>874</v>
      </c>
      <c r="H4927" s="119">
        <v>3</v>
      </c>
      <c r="I4927" s="119" t="s">
        <v>194</v>
      </c>
      <c r="J4927" s="119">
        <v>2030</v>
      </c>
      <c r="K4927" s="120">
        <v>7.4999999999999997E-2</v>
      </c>
    </row>
    <row r="4928" spans="1:11" x14ac:dyDescent="0.25">
      <c r="A4928" s="119" t="s">
        <v>1679</v>
      </c>
      <c r="B4928" s="119" t="s">
        <v>1680</v>
      </c>
      <c r="C4928" s="119" t="s">
        <v>1245</v>
      </c>
      <c r="D4928" s="119" t="s">
        <v>1667</v>
      </c>
      <c r="E4928" s="119" t="s">
        <v>1666</v>
      </c>
      <c r="F4928" s="119"/>
      <c r="G4928" s="119" t="s">
        <v>874</v>
      </c>
      <c r="H4928" s="119">
        <v>3</v>
      </c>
      <c r="I4928" s="119" t="s">
        <v>194</v>
      </c>
      <c r="J4928" s="119">
        <v>2040</v>
      </c>
      <c r="K4928" s="120">
        <v>7.4999999999999997E-2</v>
      </c>
    </row>
    <row r="4929" spans="1:11" x14ac:dyDescent="0.25">
      <c r="A4929" s="119" t="s">
        <v>1679</v>
      </c>
      <c r="B4929" s="119" t="s">
        <v>1680</v>
      </c>
      <c r="C4929" s="119" t="s">
        <v>1245</v>
      </c>
      <c r="D4929" s="119" t="s">
        <v>1667</v>
      </c>
      <c r="E4929" s="119" t="s">
        <v>1666</v>
      </c>
      <c r="F4929" s="119"/>
      <c r="G4929" s="119" t="s">
        <v>874</v>
      </c>
      <c r="H4929" s="119">
        <v>3</v>
      </c>
      <c r="I4929" s="119" t="s">
        <v>194</v>
      </c>
      <c r="J4929" s="119">
        <v>2050</v>
      </c>
      <c r="K4929" s="120">
        <v>7.4999999999999997E-2</v>
      </c>
    </row>
    <row r="4930" spans="1:11" x14ac:dyDescent="0.25">
      <c r="A4930" s="119" t="s">
        <v>1679</v>
      </c>
      <c r="B4930" s="119" t="s">
        <v>1680</v>
      </c>
      <c r="C4930" s="119" t="s">
        <v>1245</v>
      </c>
      <c r="D4930" s="119" t="s">
        <v>1668</v>
      </c>
      <c r="E4930" s="119" t="s">
        <v>1666</v>
      </c>
      <c r="F4930" s="119"/>
      <c r="G4930" s="119" t="s">
        <v>874</v>
      </c>
      <c r="H4930" s="119">
        <v>6</v>
      </c>
      <c r="I4930" s="119" t="s">
        <v>987</v>
      </c>
      <c r="J4930" s="119">
        <v>2025</v>
      </c>
      <c r="K4930" s="120">
        <v>0.8</v>
      </c>
    </row>
    <row r="4931" spans="1:11" x14ac:dyDescent="0.25">
      <c r="A4931" s="119" t="s">
        <v>1679</v>
      </c>
      <c r="B4931" s="119" t="s">
        <v>1680</v>
      </c>
      <c r="C4931" s="119" t="s">
        <v>1245</v>
      </c>
      <c r="D4931" s="119" t="s">
        <v>1668</v>
      </c>
      <c r="E4931" s="119" t="s">
        <v>1666</v>
      </c>
      <c r="F4931" s="119"/>
      <c r="G4931" s="119" t="s">
        <v>874</v>
      </c>
      <c r="H4931" s="119">
        <v>6</v>
      </c>
      <c r="I4931" s="119" t="s">
        <v>988</v>
      </c>
      <c r="J4931" s="119">
        <v>2025</v>
      </c>
      <c r="K4931" s="120">
        <v>1.2</v>
      </c>
    </row>
    <row r="4932" spans="1:11" x14ac:dyDescent="0.25">
      <c r="A4932" s="119" t="s">
        <v>1679</v>
      </c>
      <c r="B4932" s="119" t="s">
        <v>1680</v>
      </c>
      <c r="C4932" s="119" t="s">
        <v>1245</v>
      </c>
      <c r="D4932" s="119" t="s">
        <v>1668</v>
      </c>
      <c r="E4932" s="119" t="s">
        <v>1666</v>
      </c>
      <c r="F4932" s="119"/>
      <c r="G4932" s="119" t="s">
        <v>874</v>
      </c>
      <c r="H4932" s="119">
        <v>6</v>
      </c>
      <c r="I4932" s="119" t="s">
        <v>194</v>
      </c>
      <c r="J4932" s="119">
        <v>2025</v>
      </c>
      <c r="K4932" s="120">
        <v>1.1000000000000001</v>
      </c>
    </row>
    <row r="4933" spans="1:11" x14ac:dyDescent="0.25">
      <c r="A4933" s="119" t="s">
        <v>1679</v>
      </c>
      <c r="B4933" s="119" t="s">
        <v>1680</v>
      </c>
      <c r="C4933" s="119" t="s">
        <v>1245</v>
      </c>
      <c r="D4933" s="119" t="s">
        <v>1668</v>
      </c>
      <c r="E4933" s="119" t="s">
        <v>1666</v>
      </c>
      <c r="F4933" s="119"/>
      <c r="G4933" s="119" t="s">
        <v>874</v>
      </c>
      <c r="H4933" s="119">
        <v>6</v>
      </c>
      <c r="I4933" s="119" t="s">
        <v>194</v>
      </c>
      <c r="J4933" s="119">
        <v>2030</v>
      </c>
      <c r="K4933" s="120">
        <v>1.1000000000000001</v>
      </c>
    </row>
    <row r="4934" spans="1:11" x14ac:dyDescent="0.25">
      <c r="A4934" s="119" t="s">
        <v>1679</v>
      </c>
      <c r="B4934" s="119" t="s">
        <v>1680</v>
      </c>
      <c r="C4934" s="119" t="s">
        <v>1245</v>
      </c>
      <c r="D4934" s="119" t="s">
        <v>1668</v>
      </c>
      <c r="E4934" s="119" t="s">
        <v>1666</v>
      </c>
      <c r="F4934" s="119"/>
      <c r="G4934" s="119" t="s">
        <v>874</v>
      </c>
      <c r="H4934" s="119">
        <v>6</v>
      </c>
      <c r="I4934" s="119" t="s">
        <v>194</v>
      </c>
      <c r="J4934" s="119">
        <v>2040</v>
      </c>
      <c r="K4934" s="120">
        <v>1.1000000000000001</v>
      </c>
    </row>
    <row r="4935" spans="1:11" x14ac:dyDescent="0.25">
      <c r="A4935" s="119" t="s">
        <v>1679</v>
      </c>
      <c r="B4935" s="119" t="s">
        <v>1680</v>
      </c>
      <c r="C4935" s="119" t="s">
        <v>1245</v>
      </c>
      <c r="D4935" s="119" t="s">
        <v>1668</v>
      </c>
      <c r="E4935" s="119" t="s">
        <v>1666</v>
      </c>
      <c r="F4935" s="119"/>
      <c r="G4935" s="119" t="s">
        <v>874</v>
      </c>
      <c r="H4935" s="119">
        <v>6</v>
      </c>
      <c r="I4935" s="119" t="s">
        <v>194</v>
      </c>
      <c r="J4935" s="119">
        <v>2050</v>
      </c>
      <c r="K4935" s="120">
        <v>1.1000000000000001</v>
      </c>
    </row>
    <row r="4936" spans="1:11" x14ac:dyDescent="0.25">
      <c r="A4936" s="119" t="s">
        <v>1679</v>
      </c>
      <c r="B4936" s="119" t="s">
        <v>1680</v>
      </c>
      <c r="C4936" s="119" t="s">
        <v>1245</v>
      </c>
      <c r="D4936" s="119" t="s">
        <v>1669</v>
      </c>
      <c r="E4936" s="119" t="s">
        <v>1670</v>
      </c>
      <c r="F4936" s="119"/>
      <c r="G4936" s="119" t="s">
        <v>1671</v>
      </c>
      <c r="H4936" s="119">
        <v>2</v>
      </c>
      <c r="I4936" s="119" t="s">
        <v>987</v>
      </c>
      <c r="J4936" s="119">
        <v>2025</v>
      </c>
      <c r="K4936" s="120">
        <v>0.8</v>
      </c>
    </row>
    <row r="4937" spans="1:11" x14ac:dyDescent="0.25">
      <c r="A4937" s="119" t="s">
        <v>1679</v>
      </c>
      <c r="B4937" s="119" t="s">
        <v>1680</v>
      </c>
      <c r="C4937" s="119" t="s">
        <v>1245</v>
      </c>
      <c r="D4937" s="119" t="s">
        <v>1669</v>
      </c>
      <c r="E4937" s="119" t="s">
        <v>1670</v>
      </c>
      <c r="F4937" s="119"/>
      <c r="G4937" s="119" t="s">
        <v>1671</v>
      </c>
      <c r="H4937" s="119">
        <v>2</v>
      </c>
      <c r="I4937" s="119" t="s">
        <v>988</v>
      </c>
      <c r="J4937" s="119">
        <v>2025</v>
      </c>
      <c r="K4937" s="120">
        <v>1.2</v>
      </c>
    </row>
    <row r="4938" spans="1:11" x14ac:dyDescent="0.25">
      <c r="A4938" s="119" t="s">
        <v>1679</v>
      </c>
      <c r="B4938" s="119" t="s">
        <v>1680</v>
      </c>
      <c r="C4938" s="119" t="s">
        <v>1245</v>
      </c>
      <c r="D4938" s="119" t="s">
        <v>1669</v>
      </c>
      <c r="E4938" s="119" t="s">
        <v>1670</v>
      </c>
      <c r="F4938" s="119"/>
      <c r="G4938" s="119" t="s">
        <v>1671</v>
      </c>
      <c r="H4938" s="119">
        <v>2</v>
      </c>
      <c r="I4938" s="119" t="s">
        <v>194</v>
      </c>
      <c r="J4938" s="119">
        <v>2025</v>
      </c>
      <c r="K4938" s="120">
        <v>1.35</v>
      </c>
    </row>
    <row r="4939" spans="1:11" x14ac:dyDescent="0.25">
      <c r="A4939" s="119" t="s">
        <v>1679</v>
      </c>
      <c r="B4939" s="119" t="s">
        <v>1680</v>
      </c>
      <c r="C4939" s="119" t="s">
        <v>1245</v>
      </c>
      <c r="D4939" s="119" t="s">
        <v>1669</v>
      </c>
      <c r="E4939" s="119" t="s">
        <v>1670</v>
      </c>
      <c r="F4939" s="119"/>
      <c r="G4939" s="119" t="s">
        <v>1671</v>
      </c>
      <c r="H4939" s="119">
        <v>2</v>
      </c>
      <c r="I4939" s="119" t="s">
        <v>194</v>
      </c>
      <c r="J4939" s="119">
        <v>2030</v>
      </c>
      <c r="K4939" s="120">
        <v>1.35</v>
      </c>
    </row>
    <row r="4940" spans="1:11" x14ac:dyDescent="0.25">
      <c r="A4940" s="119" t="s">
        <v>1679</v>
      </c>
      <c r="B4940" s="119" t="s">
        <v>1680</v>
      </c>
      <c r="C4940" s="119" t="s">
        <v>1245</v>
      </c>
      <c r="D4940" s="119" t="s">
        <v>1669</v>
      </c>
      <c r="E4940" s="119" t="s">
        <v>1670</v>
      </c>
      <c r="F4940" s="119"/>
      <c r="G4940" s="119" t="s">
        <v>1671</v>
      </c>
      <c r="H4940" s="119">
        <v>2</v>
      </c>
      <c r="I4940" s="119" t="s">
        <v>194</v>
      </c>
      <c r="J4940" s="119">
        <v>2040</v>
      </c>
      <c r="K4940" s="120">
        <v>1.35</v>
      </c>
    </row>
    <row r="4941" spans="1:11" x14ac:dyDescent="0.25">
      <c r="A4941" s="119" t="s">
        <v>1679</v>
      </c>
      <c r="B4941" s="119" t="s">
        <v>1680</v>
      </c>
      <c r="C4941" s="119" t="s">
        <v>1245</v>
      </c>
      <c r="D4941" s="119" t="s">
        <v>1669</v>
      </c>
      <c r="E4941" s="119" t="s">
        <v>1670</v>
      </c>
      <c r="F4941" s="119"/>
      <c r="G4941" s="119" t="s">
        <v>1671</v>
      </c>
      <c r="H4941" s="119">
        <v>2</v>
      </c>
      <c r="I4941" s="119" t="s">
        <v>194</v>
      </c>
      <c r="J4941" s="119">
        <v>2050</v>
      </c>
      <c r="K4941" s="120">
        <v>1.35</v>
      </c>
    </row>
    <row r="4942" spans="1:11" x14ac:dyDescent="0.25">
      <c r="A4942" s="119" t="s">
        <v>1679</v>
      </c>
      <c r="B4942" s="119" t="s">
        <v>1680</v>
      </c>
      <c r="C4942" s="119" t="s">
        <v>1245</v>
      </c>
      <c r="D4942" s="119" t="s">
        <v>1691</v>
      </c>
      <c r="E4942" s="119" t="s">
        <v>1082</v>
      </c>
      <c r="F4942" s="119"/>
      <c r="G4942" s="119" t="s">
        <v>874</v>
      </c>
      <c r="H4942" s="119">
        <v>4</v>
      </c>
      <c r="I4942" s="119" t="s">
        <v>987</v>
      </c>
      <c r="J4942" s="119">
        <v>2025</v>
      </c>
      <c r="K4942" s="120">
        <v>0.8</v>
      </c>
    </row>
    <row r="4943" spans="1:11" x14ac:dyDescent="0.25">
      <c r="A4943" s="119" t="s">
        <v>1679</v>
      </c>
      <c r="B4943" s="119" t="s">
        <v>1680</v>
      </c>
      <c r="C4943" s="119" t="s">
        <v>1245</v>
      </c>
      <c r="D4943" s="119" t="s">
        <v>1691</v>
      </c>
      <c r="E4943" s="119" t="s">
        <v>1082</v>
      </c>
      <c r="F4943" s="119"/>
      <c r="G4943" s="119" t="s">
        <v>874</v>
      </c>
      <c r="H4943" s="119">
        <v>4</v>
      </c>
      <c r="I4943" s="119" t="s">
        <v>988</v>
      </c>
      <c r="J4943" s="119">
        <v>2025</v>
      </c>
      <c r="K4943" s="120">
        <v>1.2</v>
      </c>
    </row>
    <row r="4944" spans="1:11" x14ac:dyDescent="0.25">
      <c r="A4944" s="119" t="s">
        <v>1679</v>
      </c>
      <c r="B4944" s="119" t="s">
        <v>1680</v>
      </c>
      <c r="C4944" s="119" t="s">
        <v>1245</v>
      </c>
      <c r="D4944" s="119" t="s">
        <v>1691</v>
      </c>
      <c r="E4944" s="119" t="s">
        <v>1082</v>
      </c>
      <c r="F4944" s="119"/>
      <c r="G4944" s="119" t="s">
        <v>874</v>
      </c>
      <c r="H4944" s="119">
        <v>4</v>
      </c>
      <c r="I4944" s="119" t="s">
        <v>194</v>
      </c>
      <c r="J4944" s="119">
        <v>2025</v>
      </c>
      <c r="K4944" s="120">
        <v>27</v>
      </c>
    </row>
    <row r="4945" spans="1:11" x14ac:dyDescent="0.25">
      <c r="A4945" s="119" t="s">
        <v>1679</v>
      </c>
      <c r="B4945" s="119" t="s">
        <v>1680</v>
      </c>
      <c r="C4945" s="119" t="s">
        <v>1245</v>
      </c>
      <c r="D4945" s="119" t="s">
        <v>1691</v>
      </c>
      <c r="E4945" s="119" t="s">
        <v>1082</v>
      </c>
      <c r="F4945" s="119"/>
      <c r="G4945" s="119" t="s">
        <v>874</v>
      </c>
      <c r="H4945" s="119">
        <v>4</v>
      </c>
      <c r="I4945" s="119" t="s">
        <v>194</v>
      </c>
      <c r="J4945" s="119">
        <v>2030</v>
      </c>
      <c r="K4945" s="120">
        <v>27</v>
      </c>
    </row>
    <row r="4946" spans="1:11" x14ac:dyDescent="0.25">
      <c r="A4946" s="119" t="s">
        <v>1679</v>
      </c>
      <c r="B4946" s="119" t="s">
        <v>1680</v>
      </c>
      <c r="C4946" s="119" t="s">
        <v>1245</v>
      </c>
      <c r="D4946" s="119" t="s">
        <v>1691</v>
      </c>
      <c r="E4946" s="119" t="s">
        <v>1082</v>
      </c>
      <c r="F4946" s="119"/>
      <c r="G4946" s="119" t="s">
        <v>874</v>
      </c>
      <c r="H4946" s="119">
        <v>4</v>
      </c>
      <c r="I4946" s="119" t="s">
        <v>194</v>
      </c>
      <c r="J4946" s="119">
        <v>2040</v>
      </c>
      <c r="K4946" s="120">
        <v>27</v>
      </c>
    </row>
    <row r="4947" spans="1:11" x14ac:dyDescent="0.25">
      <c r="A4947" s="119" t="s">
        <v>1679</v>
      </c>
      <c r="B4947" s="119" t="s">
        <v>1680</v>
      </c>
      <c r="C4947" s="119" t="s">
        <v>1245</v>
      </c>
      <c r="D4947" s="119" t="s">
        <v>1691</v>
      </c>
      <c r="E4947" s="119" t="s">
        <v>1082</v>
      </c>
      <c r="F4947" s="119"/>
      <c r="G4947" s="119" t="s">
        <v>874</v>
      </c>
      <c r="H4947" s="119">
        <v>4</v>
      </c>
      <c r="I4947" s="119" t="s">
        <v>194</v>
      </c>
      <c r="J4947" s="119">
        <v>2050</v>
      </c>
      <c r="K4947" s="120">
        <v>27</v>
      </c>
    </row>
    <row r="4948" spans="1:11" x14ac:dyDescent="0.25">
      <c r="A4948" s="119" t="s">
        <v>1679</v>
      </c>
      <c r="B4948" s="119" t="s">
        <v>1680</v>
      </c>
      <c r="C4948" s="119" t="s">
        <v>1245</v>
      </c>
      <c r="D4948" s="119" t="s">
        <v>1692</v>
      </c>
      <c r="E4948" s="119" t="s">
        <v>1082</v>
      </c>
      <c r="F4948" s="119"/>
      <c r="G4948" s="119" t="s">
        <v>1675</v>
      </c>
      <c r="H4948" s="119">
        <v>5</v>
      </c>
      <c r="I4948" s="119" t="s">
        <v>987</v>
      </c>
      <c r="J4948" s="119">
        <v>2025</v>
      </c>
      <c r="K4948" s="120">
        <v>0.8</v>
      </c>
    </row>
    <row r="4949" spans="1:11" x14ac:dyDescent="0.25">
      <c r="A4949" s="119" t="s">
        <v>1679</v>
      </c>
      <c r="B4949" s="119" t="s">
        <v>1680</v>
      </c>
      <c r="C4949" s="119" t="s">
        <v>1245</v>
      </c>
      <c r="D4949" s="119" t="s">
        <v>1692</v>
      </c>
      <c r="E4949" s="119" t="s">
        <v>1082</v>
      </c>
      <c r="F4949" s="119"/>
      <c r="G4949" s="119" t="s">
        <v>1675</v>
      </c>
      <c r="H4949" s="119">
        <v>5</v>
      </c>
      <c r="I4949" s="119" t="s">
        <v>988</v>
      </c>
      <c r="J4949" s="119">
        <v>2025</v>
      </c>
      <c r="K4949" s="120">
        <v>1.2</v>
      </c>
    </row>
    <row r="4950" spans="1:11" x14ac:dyDescent="0.25">
      <c r="A4950" s="119" t="s">
        <v>1679</v>
      </c>
      <c r="B4950" s="119" t="s">
        <v>1680</v>
      </c>
      <c r="C4950" s="119" t="s">
        <v>1245</v>
      </c>
      <c r="D4950" s="119" t="s">
        <v>1692</v>
      </c>
      <c r="E4950" s="119" t="s">
        <v>1082</v>
      </c>
      <c r="F4950" s="119"/>
      <c r="G4950" s="119" t="s">
        <v>1675</v>
      </c>
      <c r="H4950" s="119">
        <v>5</v>
      </c>
      <c r="I4950" s="119" t="s">
        <v>194</v>
      </c>
      <c r="J4950" s="119">
        <v>2025</v>
      </c>
      <c r="K4950" s="120">
        <v>23.5</v>
      </c>
    </row>
    <row r="4951" spans="1:11" x14ac:dyDescent="0.25">
      <c r="A4951" s="119" t="s">
        <v>1679</v>
      </c>
      <c r="B4951" s="119" t="s">
        <v>1680</v>
      </c>
      <c r="C4951" s="119" t="s">
        <v>1245</v>
      </c>
      <c r="D4951" s="119" t="s">
        <v>1692</v>
      </c>
      <c r="E4951" s="119" t="s">
        <v>1082</v>
      </c>
      <c r="F4951" s="119"/>
      <c r="G4951" s="119" t="s">
        <v>1675</v>
      </c>
      <c r="H4951" s="119">
        <v>5</v>
      </c>
      <c r="I4951" s="119" t="s">
        <v>194</v>
      </c>
      <c r="J4951" s="119">
        <v>2030</v>
      </c>
      <c r="K4951" s="120">
        <v>23.5</v>
      </c>
    </row>
    <row r="4952" spans="1:11" x14ac:dyDescent="0.25">
      <c r="A4952" s="119" t="s">
        <v>1679</v>
      </c>
      <c r="B4952" s="119" t="s">
        <v>1680</v>
      </c>
      <c r="C4952" s="119" t="s">
        <v>1245</v>
      </c>
      <c r="D4952" s="119" t="s">
        <v>1692</v>
      </c>
      <c r="E4952" s="119" t="s">
        <v>1082</v>
      </c>
      <c r="F4952" s="119"/>
      <c r="G4952" s="119" t="s">
        <v>1675</v>
      </c>
      <c r="H4952" s="119">
        <v>5</v>
      </c>
      <c r="I4952" s="119" t="s">
        <v>194</v>
      </c>
      <c r="J4952" s="119">
        <v>2040</v>
      </c>
      <c r="K4952" s="120">
        <v>23.5</v>
      </c>
    </row>
    <row r="4953" spans="1:11" x14ac:dyDescent="0.25">
      <c r="A4953" s="119" t="s">
        <v>1679</v>
      </c>
      <c r="B4953" s="119" t="s">
        <v>1680</v>
      </c>
      <c r="C4953" s="119" t="s">
        <v>1245</v>
      </c>
      <c r="D4953" s="119" t="s">
        <v>1692</v>
      </c>
      <c r="E4953" s="119" t="s">
        <v>1082</v>
      </c>
      <c r="F4953" s="119"/>
      <c r="G4953" s="119" t="s">
        <v>1675</v>
      </c>
      <c r="H4953" s="119">
        <v>5</v>
      </c>
      <c r="I4953" s="119" t="s">
        <v>194</v>
      </c>
      <c r="J4953" s="119">
        <v>2050</v>
      </c>
      <c r="K4953" s="120">
        <v>23.5</v>
      </c>
    </row>
    <row r="4954" spans="1:11" x14ac:dyDescent="0.25">
      <c r="A4954" s="119" t="s">
        <v>1679</v>
      </c>
      <c r="B4954" s="119" t="s">
        <v>1680</v>
      </c>
      <c r="C4954" s="119" t="s">
        <v>1245</v>
      </c>
      <c r="D4954" s="119" t="s">
        <v>1693</v>
      </c>
      <c r="E4954" s="119" t="s">
        <v>1677</v>
      </c>
      <c r="F4954" s="119"/>
      <c r="G4954" s="119" t="s">
        <v>1694</v>
      </c>
      <c r="H4954" s="119">
        <v>5</v>
      </c>
      <c r="I4954" s="119" t="s">
        <v>987</v>
      </c>
      <c r="J4954" s="119">
        <v>2025</v>
      </c>
      <c r="K4954" s="120">
        <v>0.8</v>
      </c>
    </row>
    <row r="4955" spans="1:11" x14ac:dyDescent="0.25">
      <c r="A4955" s="119" t="s">
        <v>1679</v>
      </c>
      <c r="B4955" s="119" t="s">
        <v>1680</v>
      </c>
      <c r="C4955" s="119" t="s">
        <v>1245</v>
      </c>
      <c r="D4955" s="119" t="s">
        <v>1693</v>
      </c>
      <c r="E4955" s="119" t="s">
        <v>1677</v>
      </c>
      <c r="F4955" s="119"/>
      <c r="G4955" s="119" t="s">
        <v>1694</v>
      </c>
      <c r="H4955" s="119">
        <v>5</v>
      </c>
      <c r="I4955" s="119" t="s">
        <v>988</v>
      </c>
      <c r="J4955" s="119">
        <v>2025</v>
      </c>
      <c r="K4955" s="120">
        <v>1.2</v>
      </c>
    </row>
    <row r="4956" spans="1:11" x14ac:dyDescent="0.25">
      <c r="A4956" s="119" t="s">
        <v>1679</v>
      </c>
      <c r="B4956" s="119" t="s">
        <v>1680</v>
      </c>
      <c r="C4956" s="119" t="s">
        <v>1245</v>
      </c>
      <c r="D4956" s="119" t="s">
        <v>1693</v>
      </c>
      <c r="E4956" s="119" t="s">
        <v>1677</v>
      </c>
      <c r="F4956" s="119"/>
      <c r="G4956" s="119" t="s">
        <v>1694</v>
      </c>
      <c r="H4956" s="119">
        <v>5</v>
      </c>
      <c r="I4956" s="119" t="s">
        <v>194</v>
      </c>
      <c r="J4956" s="119">
        <v>2025</v>
      </c>
      <c r="K4956" s="120">
        <v>15.7</v>
      </c>
    </row>
    <row r="4957" spans="1:11" x14ac:dyDescent="0.25">
      <c r="A4957" s="119" t="s">
        <v>1679</v>
      </c>
      <c r="B4957" s="119" t="s">
        <v>1680</v>
      </c>
      <c r="C4957" s="119" t="s">
        <v>1245</v>
      </c>
      <c r="D4957" s="119" t="s">
        <v>1693</v>
      </c>
      <c r="E4957" s="119" t="s">
        <v>1677</v>
      </c>
      <c r="F4957" s="119"/>
      <c r="G4957" s="119" t="s">
        <v>1694</v>
      </c>
      <c r="H4957" s="119">
        <v>5</v>
      </c>
      <c r="I4957" s="119" t="s">
        <v>194</v>
      </c>
      <c r="J4957" s="119">
        <v>2030</v>
      </c>
      <c r="K4957" s="120">
        <v>15.7</v>
      </c>
    </row>
    <row r="4958" spans="1:11" x14ac:dyDescent="0.25">
      <c r="A4958" s="119" t="s">
        <v>1679</v>
      </c>
      <c r="B4958" s="119" t="s">
        <v>1680</v>
      </c>
      <c r="C4958" s="119" t="s">
        <v>1245</v>
      </c>
      <c r="D4958" s="119" t="s">
        <v>1693</v>
      </c>
      <c r="E4958" s="119" t="s">
        <v>1677</v>
      </c>
      <c r="F4958" s="119"/>
      <c r="G4958" s="119" t="s">
        <v>1694</v>
      </c>
      <c r="H4958" s="119">
        <v>5</v>
      </c>
      <c r="I4958" s="119" t="s">
        <v>194</v>
      </c>
      <c r="J4958" s="119">
        <v>2040</v>
      </c>
      <c r="K4958" s="120">
        <v>15.7</v>
      </c>
    </row>
    <row r="4959" spans="1:11" x14ac:dyDescent="0.25">
      <c r="A4959" s="119" t="s">
        <v>1679</v>
      </c>
      <c r="B4959" s="119" t="s">
        <v>1680</v>
      </c>
      <c r="C4959" s="119" t="s">
        <v>1245</v>
      </c>
      <c r="D4959" s="119" t="s">
        <v>1693</v>
      </c>
      <c r="E4959" s="119" t="s">
        <v>1677</v>
      </c>
      <c r="F4959" s="119"/>
      <c r="G4959" s="119" t="s">
        <v>1694</v>
      </c>
      <c r="H4959" s="119">
        <v>5</v>
      </c>
      <c r="I4959" s="119" t="s">
        <v>194</v>
      </c>
      <c r="J4959" s="119">
        <v>2050</v>
      </c>
      <c r="K4959" s="120">
        <v>15.7</v>
      </c>
    </row>
  </sheetData>
  <autoFilter ref="A1:K4959" xr:uid="{20BA0087-C191-426F-8903-B652BC83AF9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029A1-8EB4-495C-BAB4-F3CC780D146B}">
  <dimension ref="A1:U139"/>
  <sheetViews>
    <sheetView zoomScale="177" workbookViewId="0">
      <selection activeCell="P74" sqref="P74:Q74"/>
    </sheetView>
  </sheetViews>
  <sheetFormatPr defaultColWidth="8.85546875" defaultRowHeight="11.25" x14ac:dyDescent="0.2"/>
  <cols>
    <col min="1" max="1" width="3.42578125" style="120" customWidth="1"/>
    <col min="2" max="2" width="40.85546875" style="316" customWidth="1"/>
    <col min="3" max="3" width="8" style="316" customWidth="1"/>
    <col min="4" max="4" width="5.42578125" style="120" bestFit="1" customWidth="1"/>
    <col min="5" max="5" width="8.140625" style="120" customWidth="1"/>
    <col min="6" max="6" width="9" style="120" bestFit="1" customWidth="1"/>
    <col min="7" max="7" width="6.42578125" style="120" customWidth="1"/>
    <col min="8" max="12" width="9" style="120" bestFit="1" customWidth="1"/>
    <col min="13" max="15" width="8.85546875" style="120"/>
    <col min="16" max="16" width="9.140625" style="120" bestFit="1" customWidth="1"/>
    <col min="17" max="17" width="8.85546875" style="120"/>
    <col min="18" max="18" width="17.28515625" style="120" customWidth="1"/>
    <col min="19" max="16384" width="8.85546875" style="120"/>
  </cols>
  <sheetData>
    <row r="1" spans="1:21" x14ac:dyDescent="0.2">
      <c r="A1" s="291" t="s">
        <v>1</v>
      </c>
      <c r="B1" s="292"/>
      <c r="C1" s="292"/>
      <c r="D1" s="412" t="s">
        <v>2083</v>
      </c>
      <c r="E1" s="412"/>
      <c r="F1" s="412"/>
      <c r="G1" s="412"/>
      <c r="H1" s="412"/>
      <c r="I1" s="412"/>
      <c r="J1" s="412"/>
      <c r="K1" s="412"/>
      <c r="L1" s="412"/>
      <c r="M1" s="412"/>
      <c r="N1" s="412"/>
    </row>
    <row r="2" spans="1:21" x14ac:dyDescent="0.2">
      <c r="A2" s="294" t="s">
        <v>180</v>
      </c>
      <c r="B2" s="294"/>
      <c r="C2" s="293">
        <v>2020</v>
      </c>
      <c r="D2" s="293">
        <v>2025</v>
      </c>
      <c r="E2" s="295">
        <v>2030</v>
      </c>
      <c r="F2" s="295">
        <v>2035</v>
      </c>
      <c r="G2" s="295">
        <v>2040</v>
      </c>
      <c r="H2" s="295">
        <v>2050</v>
      </c>
      <c r="I2" s="413" t="s">
        <v>2084</v>
      </c>
      <c r="J2" s="413"/>
      <c r="K2" s="413" t="s">
        <v>2085</v>
      </c>
      <c r="L2" s="413"/>
      <c r="M2" s="293" t="s">
        <v>985</v>
      </c>
      <c r="N2" s="293" t="s">
        <v>986</v>
      </c>
    </row>
    <row r="3" spans="1:21" ht="12" thickBot="1" x14ac:dyDescent="0.25">
      <c r="A3" s="296" t="s">
        <v>179</v>
      </c>
      <c r="B3" s="296"/>
      <c r="C3" s="297" t="s">
        <v>194</v>
      </c>
      <c r="D3" s="297" t="s">
        <v>194</v>
      </c>
      <c r="E3" s="297" t="s">
        <v>194</v>
      </c>
      <c r="F3" s="297" t="s">
        <v>194</v>
      </c>
      <c r="G3" s="297" t="s">
        <v>194</v>
      </c>
      <c r="H3" s="297" t="s">
        <v>194</v>
      </c>
      <c r="I3" s="298" t="s">
        <v>987</v>
      </c>
      <c r="J3" s="298" t="s">
        <v>988</v>
      </c>
      <c r="K3" s="298" t="s">
        <v>987</v>
      </c>
      <c r="L3" s="298" t="s">
        <v>988</v>
      </c>
      <c r="M3" s="299" t="s">
        <v>31</v>
      </c>
      <c r="N3" s="299" t="s">
        <v>31</v>
      </c>
    </row>
    <row r="4" spans="1:21" x14ac:dyDescent="0.2">
      <c r="A4" s="300" t="s">
        <v>171</v>
      </c>
      <c r="B4" s="300" t="s">
        <v>172</v>
      </c>
      <c r="C4" s="300"/>
      <c r="D4" s="301"/>
      <c r="E4" s="301"/>
      <c r="F4" s="302"/>
      <c r="G4" s="302"/>
      <c r="H4" s="302"/>
      <c r="I4" s="302"/>
      <c r="J4" s="302"/>
      <c r="K4" s="302"/>
      <c r="L4" s="302"/>
      <c r="M4" s="303"/>
      <c r="N4" s="303"/>
    </row>
    <row r="5" spans="1:21" x14ac:dyDescent="0.2">
      <c r="A5" s="304" t="s">
        <v>195</v>
      </c>
      <c r="B5" s="305"/>
      <c r="C5" s="305"/>
      <c r="D5" s="306"/>
      <c r="E5" s="306"/>
      <c r="M5" s="307"/>
      <c r="N5" s="307"/>
      <c r="O5" s="308"/>
      <c r="P5" s="308"/>
      <c r="Q5" s="308"/>
      <c r="R5" s="308"/>
      <c r="S5" s="308"/>
      <c r="T5" s="308"/>
      <c r="U5" s="308"/>
    </row>
    <row r="6" spans="1:21" x14ac:dyDescent="0.2">
      <c r="A6" s="216"/>
      <c r="B6" s="309" t="s">
        <v>989</v>
      </c>
      <c r="C6" s="309"/>
      <c r="D6" s="414" t="s">
        <v>990</v>
      </c>
      <c r="E6" s="414"/>
      <c r="F6" s="414"/>
      <c r="G6" s="414"/>
      <c r="H6" s="414"/>
      <c r="I6" s="310"/>
      <c r="J6" s="310"/>
      <c r="K6" s="310"/>
      <c r="L6" s="310"/>
      <c r="M6" s="311"/>
      <c r="N6" s="311"/>
    </row>
    <row r="7" spans="1:21" x14ac:dyDescent="0.2">
      <c r="A7" s="312"/>
      <c r="B7" s="309" t="s">
        <v>991</v>
      </c>
      <c r="C7" s="309"/>
      <c r="D7" s="414" t="s">
        <v>992</v>
      </c>
      <c r="E7" s="414"/>
      <c r="F7" s="414"/>
      <c r="G7" s="414"/>
      <c r="H7" s="414"/>
      <c r="I7" s="310"/>
      <c r="J7" s="310"/>
      <c r="K7" s="310"/>
      <c r="L7" s="310"/>
      <c r="M7" s="311"/>
      <c r="N7" s="311"/>
    </row>
    <row r="8" spans="1:21" x14ac:dyDescent="0.2">
      <c r="B8" s="309" t="s">
        <v>2086</v>
      </c>
      <c r="C8" s="309"/>
      <c r="D8" s="311">
        <v>3</v>
      </c>
      <c r="E8" s="311">
        <v>3.6</v>
      </c>
      <c r="F8" s="311">
        <v>4.0999999999999996</v>
      </c>
      <c r="G8" s="311">
        <v>4.5</v>
      </c>
      <c r="H8" s="311">
        <v>4.8</v>
      </c>
      <c r="I8" s="311">
        <v>3</v>
      </c>
      <c r="J8" s="311">
        <v>4.0999999999999996</v>
      </c>
      <c r="K8" s="311">
        <v>4.5</v>
      </c>
      <c r="L8" s="311">
        <v>5</v>
      </c>
      <c r="M8" s="311" t="s">
        <v>199</v>
      </c>
      <c r="N8" s="311" t="s">
        <v>1959</v>
      </c>
    </row>
    <row r="9" spans="1:21" x14ac:dyDescent="0.2">
      <c r="B9" s="309" t="s">
        <v>2087</v>
      </c>
      <c r="C9" s="309"/>
      <c r="D9" s="311">
        <v>1.5</v>
      </c>
      <c r="E9" s="311">
        <v>3.6</v>
      </c>
      <c r="F9" s="311">
        <v>5.3</v>
      </c>
      <c r="G9" s="311">
        <v>7.7</v>
      </c>
      <c r="H9" s="311">
        <v>9.6</v>
      </c>
      <c r="I9" s="311">
        <v>1.5</v>
      </c>
      <c r="J9" s="311">
        <v>5.3</v>
      </c>
      <c r="K9" s="311">
        <v>7.7</v>
      </c>
      <c r="L9" s="311">
        <v>11.5</v>
      </c>
      <c r="M9" s="311" t="s">
        <v>995</v>
      </c>
      <c r="N9" s="311" t="s">
        <v>2088</v>
      </c>
    </row>
    <row r="10" spans="1:21" x14ac:dyDescent="0.2">
      <c r="B10" s="309" t="s">
        <v>2089</v>
      </c>
      <c r="C10" s="309"/>
      <c r="D10" s="311">
        <v>1.5</v>
      </c>
      <c r="E10" s="311">
        <v>3.6</v>
      </c>
      <c r="F10" s="311">
        <v>5.3</v>
      </c>
      <c r="G10" s="311">
        <v>7.7</v>
      </c>
      <c r="H10" s="311">
        <v>9.6</v>
      </c>
      <c r="I10" s="311">
        <v>1.5</v>
      </c>
      <c r="J10" s="311">
        <v>5.3</v>
      </c>
      <c r="K10" s="311">
        <v>7.7</v>
      </c>
      <c r="L10" s="311">
        <v>11.5</v>
      </c>
      <c r="M10" s="311" t="s">
        <v>995</v>
      </c>
      <c r="N10" s="311" t="s">
        <v>2088</v>
      </c>
    </row>
    <row r="11" spans="1:21" x14ac:dyDescent="0.2">
      <c r="B11" s="309" t="s">
        <v>2090</v>
      </c>
      <c r="C11" s="309"/>
      <c r="D11" s="311">
        <v>91</v>
      </c>
      <c r="E11" s="311">
        <v>91</v>
      </c>
      <c r="F11" s="311">
        <v>92</v>
      </c>
      <c r="G11" s="311">
        <v>92</v>
      </c>
      <c r="H11" s="311">
        <v>92</v>
      </c>
      <c r="I11" s="311">
        <v>90</v>
      </c>
      <c r="J11" s="311">
        <v>92</v>
      </c>
      <c r="K11" s="311">
        <v>91</v>
      </c>
      <c r="L11" s="311">
        <v>94</v>
      </c>
      <c r="M11" s="311" t="s">
        <v>210</v>
      </c>
      <c r="N11" s="311" t="s">
        <v>2091</v>
      </c>
    </row>
    <row r="12" spans="1:21" x14ac:dyDescent="0.2">
      <c r="B12" s="309" t="s">
        <v>2092</v>
      </c>
      <c r="C12" s="309"/>
      <c r="D12" s="311">
        <v>95</v>
      </c>
      <c r="E12" s="311">
        <v>95</v>
      </c>
      <c r="F12" s="311">
        <v>96</v>
      </c>
      <c r="G12" s="311">
        <v>96</v>
      </c>
      <c r="H12" s="311">
        <v>96</v>
      </c>
      <c r="I12" s="311">
        <v>95</v>
      </c>
      <c r="J12" s="311">
        <v>96</v>
      </c>
      <c r="K12" s="311">
        <v>95</v>
      </c>
      <c r="L12" s="311">
        <v>97</v>
      </c>
      <c r="M12" s="311" t="s">
        <v>210</v>
      </c>
      <c r="N12" s="311" t="s">
        <v>2091</v>
      </c>
    </row>
    <row r="13" spans="1:21" x14ac:dyDescent="0.2">
      <c r="B13" s="309" t="s">
        <v>2093</v>
      </c>
      <c r="C13" s="309"/>
      <c r="D13" s="311" t="s">
        <v>997</v>
      </c>
      <c r="E13" s="311">
        <v>98</v>
      </c>
      <c r="F13" s="311">
        <v>98.5</v>
      </c>
      <c r="G13" s="311">
        <v>98.5</v>
      </c>
      <c r="H13" s="311">
        <v>98.5</v>
      </c>
      <c r="I13" s="311">
        <v>98</v>
      </c>
      <c r="J13" s="311">
        <v>98.5</v>
      </c>
      <c r="K13" s="311">
        <v>98</v>
      </c>
      <c r="L13" s="311">
        <v>99</v>
      </c>
      <c r="M13" s="311" t="s">
        <v>251</v>
      </c>
      <c r="N13" s="311" t="s">
        <v>1017</v>
      </c>
    </row>
    <row r="14" spans="1:21" x14ac:dyDescent="0.2">
      <c r="B14" s="313" t="s">
        <v>2094</v>
      </c>
      <c r="C14" s="313"/>
      <c r="D14" s="311" t="s">
        <v>999</v>
      </c>
      <c r="E14" s="311">
        <v>97</v>
      </c>
      <c r="F14" s="311">
        <v>97.5</v>
      </c>
      <c r="G14" s="311">
        <v>97.5</v>
      </c>
      <c r="H14" s="311">
        <v>97.5</v>
      </c>
      <c r="I14" s="311">
        <v>97</v>
      </c>
      <c r="J14" s="311">
        <v>98</v>
      </c>
      <c r="K14" s="311">
        <v>97</v>
      </c>
      <c r="L14" s="311">
        <v>98</v>
      </c>
      <c r="M14" s="311" t="s">
        <v>251</v>
      </c>
      <c r="N14" s="311" t="s">
        <v>1017</v>
      </c>
    </row>
    <row r="15" spans="1:21" x14ac:dyDescent="0.2">
      <c r="B15" s="309" t="s">
        <v>2095</v>
      </c>
      <c r="C15" s="309"/>
      <c r="D15" s="314">
        <v>0.1</v>
      </c>
      <c r="E15" s="311">
        <v>0.1</v>
      </c>
      <c r="F15" s="311">
        <v>0.1</v>
      </c>
      <c r="G15" s="311">
        <v>0.1</v>
      </c>
      <c r="H15" s="311">
        <v>0.1</v>
      </c>
      <c r="I15" s="311">
        <v>0.05</v>
      </c>
      <c r="J15" s="311">
        <v>0.2</v>
      </c>
      <c r="K15" s="311">
        <v>0.05</v>
      </c>
      <c r="L15" s="311">
        <v>0.15</v>
      </c>
      <c r="M15" s="311" t="s">
        <v>192</v>
      </c>
      <c r="N15" s="311" t="s">
        <v>2096</v>
      </c>
    </row>
    <row r="16" spans="1:21" x14ac:dyDescent="0.2">
      <c r="B16" s="309" t="s">
        <v>1086</v>
      </c>
      <c r="C16" s="309"/>
      <c r="D16" s="311">
        <v>0.4</v>
      </c>
      <c r="E16" s="311">
        <v>0.38</v>
      </c>
      <c r="F16" s="311">
        <v>0.35</v>
      </c>
      <c r="G16" s="311">
        <v>0.3</v>
      </c>
      <c r="H16" s="311">
        <v>0.25</v>
      </c>
      <c r="I16" s="311">
        <v>0.2</v>
      </c>
      <c r="J16" s="311">
        <v>0.5</v>
      </c>
      <c r="K16" s="311">
        <v>0.1</v>
      </c>
      <c r="L16" s="311">
        <v>0.3</v>
      </c>
      <c r="M16" s="311" t="s">
        <v>344</v>
      </c>
      <c r="N16" s="311"/>
    </row>
    <row r="17" spans="1:21" x14ac:dyDescent="0.2">
      <c r="B17" s="309" t="s">
        <v>1932</v>
      </c>
      <c r="C17" s="309"/>
      <c r="D17" s="311">
        <v>0.2</v>
      </c>
      <c r="E17" s="311">
        <v>0.2</v>
      </c>
      <c r="F17" s="311">
        <v>0.1</v>
      </c>
      <c r="G17" s="311">
        <v>0.1</v>
      </c>
      <c r="H17" s="311">
        <v>0.1</v>
      </c>
      <c r="I17" s="311">
        <v>0.1</v>
      </c>
      <c r="J17" s="311">
        <v>0.25</v>
      </c>
      <c r="K17" s="311">
        <v>0.05</v>
      </c>
      <c r="L17" s="311">
        <v>0.2</v>
      </c>
      <c r="M17" s="311" t="s">
        <v>344</v>
      </c>
      <c r="N17" s="311"/>
    </row>
    <row r="18" spans="1:21" x14ac:dyDescent="0.2">
      <c r="B18" s="309" t="s">
        <v>215</v>
      </c>
      <c r="C18" s="309"/>
      <c r="D18" s="311">
        <v>15</v>
      </c>
      <c r="E18" s="311">
        <v>20</v>
      </c>
      <c r="F18" s="311">
        <v>25</v>
      </c>
      <c r="G18" s="311">
        <v>30</v>
      </c>
      <c r="H18" s="311">
        <v>30</v>
      </c>
      <c r="I18" s="311">
        <v>8</v>
      </c>
      <c r="J18" s="311">
        <v>30</v>
      </c>
      <c r="K18" s="311">
        <v>20</v>
      </c>
      <c r="L18" s="311">
        <v>30</v>
      </c>
      <c r="M18" s="311" t="s">
        <v>316</v>
      </c>
      <c r="N18" s="311" t="s">
        <v>2097</v>
      </c>
    </row>
    <row r="19" spans="1:21" x14ac:dyDescent="0.2">
      <c r="B19" s="309" t="s">
        <v>200</v>
      </c>
      <c r="C19" s="309"/>
      <c r="D19" s="311">
        <v>0.25</v>
      </c>
      <c r="E19" s="311">
        <v>0.2</v>
      </c>
      <c r="F19" s="311">
        <v>0.2</v>
      </c>
      <c r="G19" s="311">
        <v>0.2</v>
      </c>
      <c r="H19" s="311">
        <v>0.2</v>
      </c>
      <c r="I19" s="311">
        <v>0.2</v>
      </c>
      <c r="J19" s="311" t="s">
        <v>1192</v>
      </c>
      <c r="K19" s="311">
        <v>0.1</v>
      </c>
      <c r="L19" s="311">
        <v>2</v>
      </c>
      <c r="M19" s="311" t="s">
        <v>392</v>
      </c>
      <c r="N19" s="311"/>
    </row>
    <row r="20" spans="1:21" x14ac:dyDescent="0.2">
      <c r="A20" s="315" t="s">
        <v>243</v>
      </c>
      <c r="D20" s="311"/>
      <c r="E20" s="311"/>
      <c r="F20" s="307"/>
      <c r="G20" s="307"/>
      <c r="H20" s="307"/>
      <c r="I20" s="307"/>
      <c r="J20" s="307"/>
      <c r="K20" s="307"/>
      <c r="L20" s="307"/>
      <c r="M20" s="307"/>
      <c r="N20" s="307"/>
      <c r="O20" s="317"/>
    </row>
    <row r="21" spans="1:21" x14ac:dyDescent="0.2">
      <c r="B21" s="309" t="s">
        <v>2098</v>
      </c>
      <c r="C21" s="309"/>
      <c r="D21" s="311">
        <v>0.08</v>
      </c>
      <c r="E21" s="311">
        <v>0.08</v>
      </c>
      <c r="F21" s="311">
        <v>0.08</v>
      </c>
      <c r="G21" s="311">
        <v>0.08</v>
      </c>
      <c r="H21" s="311">
        <v>0.08</v>
      </c>
      <c r="I21" s="318">
        <v>0</v>
      </c>
      <c r="J21" s="311">
        <v>0.08</v>
      </c>
      <c r="K21" s="318">
        <v>0</v>
      </c>
      <c r="L21" s="311">
        <v>0.08</v>
      </c>
      <c r="M21" s="311" t="s">
        <v>371</v>
      </c>
      <c r="N21" s="311" t="s">
        <v>1023</v>
      </c>
      <c r="O21" s="317"/>
    </row>
    <row r="22" spans="1:21" x14ac:dyDescent="0.2">
      <c r="B22" s="309" t="s">
        <v>2099</v>
      </c>
      <c r="C22" s="309"/>
      <c r="D22" s="311">
        <v>0.08</v>
      </c>
      <c r="E22" s="311">
        <v>0.08</v>
      </c>
      <c r="F22" s="311">
        <v>0.08</v>
      </c>
      <c r="G22" s="311">
        <v>0.08</v>
      </c>
      <c r="H22" s="311">
        <v>0.08</v>
      </c>
      <c r="I22" s="318">
        <v>0</v>
      </c>
      <c r="J22" s="311">
        <v>0.08</v>
      </c>
      <c r="K22" s="318">
        <v>0</v>
      </c>
      <c r="L22" s="311">
        <v>0.08</v>
      </c>
      <c r="M22" s="311" t="s">
        <v>371</v>
      </c>
      <c r="N22" s="311" t="s">
        <v>1023</v>
      </c>
      <c r="O22" s="317"/>
    </row>
    <row r="23" spans="1:21" x14ac:dyDescent="0.2">
      <c r="A23" s="315" t="s">
        <v>233</v>
      </c>
      <c r="D23" s="319"/>
      <c r="E23" s="319"/>
      <c r="F23" s="319"/>
      <c r="G23" s="319"/>
      <c r="H23" s="319"/>
      <c r="I23" s="319"/>
      <c r="J23" s="319"/>
      <c r="K23" s="319"/>
      <c r="L23" s="319"/>
      <c r="M23" s="307"/>
      <c r="N23" s="307"/>
      <c r="O23" s="320"/>
    </row>
    <row r="24" spans="1:21" x14ac:dyDescent="0.2">
      <c r="B24" s="309" t="s">
        <v>2100</v>
      </c>
      <c r="C24" s="309"/>
      <c r="D24" s="318">
        <f>((D25+D27)*D8+(D26*D10))/D8</f>
        <v>0.28799999999999998</v>
      </c>
      <c r="E24" s="318">
        <f t="shared" ref="E24:L24" si="0">((E25+E27)*E8+(E26*E10))/E8</f>
        <v>0.27899999999999997</v>
      </c>
      <c r="F24" s="318">
        <f t="shared" si="0"/>
        <v>0.28065853658536588</v>
      </c>
      <c r="G24" s="318">
        <f t="shared" si="0"/>
        <v>0.29916888888888887</v>
      </c>
      <c r="H24" s="318">
        <f t="shared" si="0"/>
        <v>0.31799999999999995</v>
      </c>
      <c r="I24" s="318">
        <f t="shared" si="0"/>
        <v>0.18500000000000003</v>
      </c>
      <c r="J24" s="318">
        <f t="shared" si="0"/>
        <v>0.35358536585365857</v>
      </c>
      <c r="K24" s="318">
        <f t="shared" si="0"/>
        <v>0.19844444444444445</v>
      </c>
      <c r="L24" s="318">
        <f t="shared" si="0"/>
        <v>0.38820000000000005</v>
      </c>
      <c r="M24" s="311" t="s">
        <v>238</v>
      </c>
      <c r="O24" s="317"/>
      <c r="U24" s="321"/>
    </row>
    <row r="25" spans="1:21" x14ac:dyDescent="0.2">
      <c r="B25" s="322" t="s">
        <v>2101</v>
      </c>
      <c r="C25" s="309"/>
      <c r="D25" s="318">
        <v>9.5000000000000001E-2</v>
      </c>
      <c r="E25" s="318">
        <v>6.5000000000000002E-2</v>
      </c>
      <c r="F25" s="318">
        <v>5.5E-2</v>
      </c>
      <c r="G25" s="318">
        <v>5.4600000000000003E-2</v>
      </c>
      <c r="H25" s="318">
        <v>5.3999999999999999E-2</v>
      </c>
      <c r="I25" s="318">
        <v>0.05</v>
      </c>
      <c r="J25" s="318">
        <v>9.5000000000000001E-2</v>
      </c>
      <c r="K25" s="318">
        <v>0.03</v>
      </c>
      <c r="L25" s="318">
        <v>5.5E-2</v>
      </c>
      <c r="M25" s="311" t="s">
        <v>368</v>
      </c>
      <c r="N25" s="311" t="s">
        <v>2102</v>
      </c>
      <c r="O25" s="317"/>
    </row>
    <row r="26" spans="1:21" x14ac:dyDescent="0.2">
      <c r="B26" s="322" t="s">
        <v>2103</v>
      </c>
      <c r="C26" s="309"/>
      <c r="D26" s="318">
        <v>8.5999999999999993E-2</v>
      </c>
      <c r="E26" s="318">
        <v>8.4000000000000005E-2</v>
      </c>
      <c r="F26" s="318">
        <v>7.3999999999999996E-2</v>
      </c>
      <c r="G26" s="318">
        <v>7.2800000000000004E-2</v>
      </c>
      <c r="H26" s="318">
        <v>7.1999999999999995E-2</v>
      </c>
      <c r="I26" s="318">
        <v>7.0000000000000007E-2</v>
      </c>
      <c r="J26" s="318">
        <v>8.4000000000000005E-2</v>
      </c>
      <c r="K26" s="318">
        <v>0.04</v>
      </c>
      <c r="L26" s="318">
        <v>8.4000000000000005E-2</v>
      </c>
      <c r="M26" s="311" t="s">
        <v>379</v>
      </c>
      <c r="N26" s="311" t="s">
        <v>1028</v>
      </c>
      <c r="O26" s="317"/>
    </row>
    <row r="27" spans="1:21" x14ac:dyDescent="0.2">
      <c r="B27" s="322" t="s">
        <v>2104</v>
      </c>
      <c r="C27" s="309"/>
      <c r="D27" s="323">
        <v>0.15</v>
      </c>
      <c r="E27" s="323">
        <v>0.13</v>
      </c>
      <c r="F27" s="323">
        <v>0.13</v>
      </c>
      <c r="G27" s="323">
        <v>0.12</v>
      </c>
      <c r="H27" s="323">
        <v>0.12</v>
      </c>
      <c r="I27" s="318">
        <v>0.1</v>
      </c>
      <c r="J27" s="318">
        <v>0.15</v>
      </c>
      <c r="K27" s="318">
        <v>0.1</v>
      </c>
      <c r="L27" s="318">
        <v>0.14000000000000001</v>
      </c>
      <c r="M27" s="311" t="s">
        <v>380</v>
      </c>
      <c r="N27" s="311"/>
      <c r="O27" s="317"/>
    </row>
    <row r="28" spans="1:21" x14ac:dyDescent="0.2">
      <c r="B28" s="309" t="s">
        <v>2105</v>
      </c>
      <c r="C28" s="309"/>
      <c r="D28" s="324">
        <f t="shared" ref="D28:L28" si="1">D24*2.9%*1000</f>
        <v>8.3519999999999985</v>
      </c>
      <c r="E28" s="324">
        <f t="shared" si="1"/>
        <v>8.0909999999999993</v>
      </c>
      <c r="F28" s="324">
        <f t="shared" si="1"/>
        <v>8.1390975609756087</v>
      </c>
      <c r="G28" s="324">
        <f t="shared" si="1"/>
        <v>8.6758977777777755</v>
      </c>
      <c r="H28" s="324">
        <f t="shared" si="1"/>
        <v>9.2219999999999978</v>
      </c>
      <c r="I28" s="324">
        <f t="shared" si="1"/>
        <v>5.3650000000000002</v>
      </c>
      <c r="J28" s="324">
        <f t="shared" si="1"/>
        <v>10.253975609756099</v>
      </c>
      <c r="K28" s="324">
        <f t="shared" si="1"/>
        <v>5.7548888888888881</v>
      </c>
      <c r="L28" s="324">
        <f t="shared" si="1"/>
        <v>11.2578</v>
      </c>
      <c r="M28" s="311" t="s">
        <v>427</v>
      </c>
      <c r="N28" s="311" t="s">
        <v>1024</v>
      </c>
      <c r="O28" s="317"/>
      <c r="S28" s="325"/>
      <c r="T28" s="325"/>
      <c r="U28" s="325"/>
    </row>
    <row r="29" spans="1:21" x14ac:dyDescent="0.2">
      <c r="B29" s="309" t="s">
        <v>2106</v>
      </c>
      <c r="C29" s="309"/>
      <c r="D29" s="318">
        <v>0</v>
      </c>
      <c r="E29" s="318">
        <v>0</v>
      </c>
      <c r="F29" s="318">
        <v>0</v>
      </c>
      <c r="G29" s="318">
        <v>0</v>
      </c>
      <c r="H29" s="318">
        <v>0</v>
      </c>
      <c r="I29" s="318">
        <v>0</v>
      </c>
      <c r="J29" s="318">
        <v>0</v>
      </c>
      <c r="K29" s="318">
        <v>0</v>
      </c>
      <c r="L29" s="318">
        <v>0</v>
      </c>
      <c r="M29" s="311" t="s">
        <v>456</v>
      </c>
      <c r="N29" s="311" t="s">
        <v>1024</v>
      </c>
      <c r="O29" s="317"/>
    </row>
    <row r="30" spans="1:21" x14ac:dyDescent="0.2">
      <c r="A30" s="315" t="s">
        <v>188</v>
      </c>
      <c r="D30" s="326"/>
      <c r="E30" s="326"/>
      <c r="F30" s="326"/>
      <c r="G30" s="326"/>
      <c r="H30" s="326"/>
      <c r="I30" s="326"/>
      <c r="J30" s="326"/>
      <c r="K30" s="326"/>
      <c r="L30" s="326"/>
      <c r="M30" s="307"/>
      <c r="N30" s="307"/>
      <c r="O30" s="320"/>
    </row>
    <row r="31" spans="1:21" x14ac:dyDescent="0.2">
      <c r="B31" s="309" t="s">
        <v>2107</v>
      </c>
      <c r="C31" s="309"/>
      <c r="D31" s="318">
        <v>0.12</v>
      </c>
      <c r="E31" s="318">
        <v>8.4000000000000005E-2</v>
      </c>
      <c r="F31" s="318">
        <v>7.1999999999999995E-2</v>
      </c>
      <c r="G31" s="318">
        <v>7.1999999999999995E-2</v>
      </c>
      <c r="H31" s="318">
        <v>7.1999999999999995E-2</v>
      </c>
      <c r="I31" s="318">
        <v>0.05</v>
      </c>
      <c r="J31" s="318">
        <v>0.12</v>
      </c>
      <c r="K31" s="318">
        <v>3.5999999999999997E-2</v>
      </c>
      <c r="L31" s="318">
        <v>0.108</v>
      </c>
      <c r="M31" s="311" t="s">
        <v>466</v>
      </c>
      <c r="N31" s="311"/>
      <c r="O31" s="317"/>
      <c r="S31" s="325"/>
      <c r="T31" s="325"/>
      <c r="U31" s="325"/>
    </row>
    <row r="32" spans="1:21" x14ac:dyDescent="0.2">
      <c r="B32" s="309" t="s">
        <v>2108</v>
      </c>
      <c r="C32" s="309"/>
      <c r="D32" s="323">
        <v>0.108</v>
      </c>
      <c r="E32" s="323">
        <v>0.108</v>
      </c>
      <c r="F32" s="323">
        <v>9.6000000000000002E-2</v>
      </c>
      <c r="G32" s="323">
        <v>9.6000000000000002E-2</v>
      </c>
      <c r="H32" s="323">
        <v>9.6000000000000002E-2</v>
      </c>
      <c r="I32" s="318">
        <v>7.1999999999999995E-2</v>
      </c>
      <c r="J32" s="318">
        <v>0.14399999999999999</v>
      </c>
      <c r="K32" s="318">
        <v>0.05</v>
      </c>
      <c r="L32" s="318">
        <v>0.12</v>
      </c>
      <c r="M32" s="311" t="s">
        <v>642</v>
      </c>
      <c r="O32" s="320"/>
    </row>
    <row r="33" spans="1:15" x14ac:dyDescent="0.2">
      <c r="B33" s="309" t="s">
        <v>2109</v>
      </c>
      <c r="C33" s="309"/>
      <c r="D33" s="323">
        <f>((D25+D27)*D8+D26*D10)/D10</f>
        <v>0.57599999999999996</v>
      </c>
      <c r="E33" s="323">
        <f t="shared" ref="E33:L33" si="2">((E25+E27)*E8+E26*E10)/E10</f>
        <v>0.27899999999999997</v>
      </c>
      <c r="F33" s="323">
        <f t="shared" si="2"/>
        <v>0.21711320754716984</v>
      </c>
      <c r="G33" s="323">
        <f t="shared" si="2"/>
        <v>0.17483896103896104</v>
      </c>
      <c r="H33" s="323">
        <f t="shared" si="2"/>
        <v>0.15899999999999997</v>
      </c>
      <c r="I33" s="323">
        <f t="shared" si="2"/>
        <v>0.37000000000000005</v>
      </c>
      <c r="J33" s="323">
        <f t="shared" si="2"/>
        <v>0.27352830188679245</v>
      </c>
      <c r="K33" s="323">
        <f t="shared" si="2"/>
        <v>0.11597402597402598</v>
      </c>
      <c r="L33" s="323">
        <f t="shared" si="2"/>
        <v>0.1687826086956522</v>
      </c>
      <c r="M33" s="311" t="s">
        <v>739</v>
      </c>
      <c r="N33" s="311"/>
      <c r="O33" s="317"/>
    </row>
    <row r="34" spans="1:15" x14ac:dyDescent="0.2">
      <c r="B34" s="309" t="s">
        <v>1007</v>
      </c>
      <c r="C34" s="309"/>
      <c r="D34" s="311">
        <v>5000</v>
      </c>
      <c r="E34" s="311">
        <v>6000</v>
      </c>
      <c r="F34" s="311">
        <v>8000</v>
      </c>
      <c r="G34" s="311">
        <v>12000</v>
      </c>
      <c r="H34" s="311">
        <v>20000</v>
      </c>
      <c r="I34" s="311">
        <v>5000</v>
      </c>
      <c r="J34" s="311">
        <v>8000</v>
      </c>
      <c r="K34" s="311">
        <v>12000</v>
      </c>
      <c r="L34" s="311">
        <v>36000</v>
      </c>
      <c r="M34" s="311" t="s">
        <v>874</v>
      </c>
      <c r="N34" s="311" t="s">
        <v>2110</v>
      </c>
      <c r="O34" s="317"/>
    </row>
    <row r="35" spans="1:15" x14ac:dyDescent="0.2">
      <c r="B35" s="309" t="s">
        <v>2111</v>
      </c>
      <c r="C35" s="309"/>
      <c r="D35" s="311">
        <v>48</v>
      </c>
      <c r="E35" s="311">
        <v>53</v>
      </c>
      <c r="F35" s="311">
        <v>58</v>
      </c>
      <c r="G35" s="311">
        <v>64</v>
      </c>
      <c r="H35" s="311">
        <v>77</v>
      </c>
      <c r="I35" s="311">
        <v>30</v>
      </c>
      <c r="J35" s="311">
        <v>65</v>
      </c>
      <c r="K35" s="311">
        <v>50</v>
      </c>
      <c r="L35" s="311">
        <v>90</v>
      </c>
      <c r="M35" s="311" t="s">
        <v>887</v>
      </c>
      <c r="N35" s="311" t="s">
        <v>2112</v>
      </c>
      <c r="O35" s="317"/>
    </row>
    <row r="36" spans="1:15" x14ac:dyDescent="0.2">
      <c r="B36" s="309" t="s">
        <v>2113</v>
      </c>
      <c r="C36" s="309"/>
      <c r="D36" s="311">
        <v>43</v>
      </c>
      <c r="E36" s="311">
        <v>47</v>
      </c>
      <c r="F36" s="311">
        <v>52</v>
      </c>
      <c r="G36" s="311">
        <v>57</v>
      </c>
      <c r="H36" s="311">
        <v>69</v>
      </c>
      <c r="I36" s="311">
        <v>28</v>
      </c>
      <c r="J36" s="311">
        <v>52</v>
      </c>
      <c r="K36" s="311">
        <v>55</v>
      </c>
      <c r="L36" s="311">
        <v>110</v>
      </c>
      <c r="M36" s="311" t="s">
        <v>887</v>
      </c>
      <c r="N36" s="311" t="s">
        <v>2112</v>
      </c>
      <c r="O36" s="317"/>
    </row>
    <row r="37" spans="1:15" x14ac:dyDescent="0.2">
      <c r="B37" s="309" t="s">
        <v>2114</v>
      </c>
      <c r="C37" s="309"/>
      <c r="D37" s="311">
        <v>107</v>
      </c>
      <c r="E37" s="311">
        <v>118</v>
      </c>
      <c r="F37" s="311">
        <v>129</v>
      </c>
      <c r="G37" s="311">
        <v>142</v>
      </c>
      <c r="H37" s="311">
        <v>172</v>
      </c>
      <c r="I37" s="311">
        <v>76</v>
      </c>
      <c r="J37" s="311">
        <v>131</v>
      </c>
      <c r="K37" s="311">
        <v>150</v>
      </c>
      <c r="L37" s="311">
        <v>210</v>
      </c>
      <c r="M37" s="311" t="s">
        <v>887</v>
      </c>
      <c r="N37" s="311" t="s">
        <v>2112</v>
      </c>
      <c r="O37" s="317"/>
    </row>
    <row r="38" spans="1:15" ht="12" thickBot="1" x14ac:dyDescent="0.25">
      <c r="A38" s="327"/>
      <c r="B38" s="328" t="s">
        <v>2115</v>
      </c>
      <c r="C38" s="328"/>
      <c r="D38" s="329">
        <v>78</v>
      </c>
      <c r="E38" s="329">
        <v>86</v>
      </c>
      <c r="F38" s="329">
        <v>94</v>
      </c>
      <c r="G38" s="329">
        <v>104</v>
      </c>
      <c r="H38" s="329">
        <v>126</v>
      </c>
      <c r="I38" s="329">
        <v>50</v>
      </c>
      <c r="J38" s="329">
        <v>90</v>
      </c>
      <c r="K38" s="329">
        <v>110</v>
      </c>
      <c r="L38" s="329">
        <v>150</v>
      </c>
      <c r="M38" s="329" t="s">
        <v>887</v>
      </c>
      <c r="N38" s="311" t="s">
        <v>2112</v>
      </c>
      <c r="O38" s="317"/>
    </row>
    <row r="39" spans="1:15" x14ac:dyDescent="0.2">
      <c r="B39" s="309"/>
      <c r="C39" s="309"/>
      <c r="D39" s="330"/>
      <c r="E39" s="330"/>
      <c r="F39" s="330"/>
      <c r="G39" s="330"/>
      <c r="H39" s="330"/>
      <c r="I39" s="330"/>
      <c r="J39" s="330"/>
      <c r="K39" s="330"/>
      <c r="L39" s="330"/>
      <c r="O39" s="320"/>
    </row>
    <row r="40" spans="1:15" x14ac:dyDescent="0.2">
      <c r="A40" s="312" t="s">
        <v>1008</v>
      </c>
      <c r="B40" s="304"/>
      <c r="C40" s="304"/>
    </row>
    <row r="41" spans="1:15" x14ac:dyDescent="0.2">
      <c r="A41" s="312"/>
      <c r="B41" s="316" t="s">
        <v>2116</v>
      </c>
      <c r="C41" s="331"/>
    </row>
    <row r="42" spans="1:15" ht="15.75" customHeight="1" x14ac:dyDescent="0.2">
      <c r="A42" s="332" t="s">
        <v>199</v>
      </c>
      <c r="B42" s="316" t="s">
        <v>2117</v>
      </c>
    </row>
    <row r="43" spans="1:15" ht="15.75" customHeight="1" x14ac:dyDescent="0.2">
      <c r="A43" s="332" t="s">
        <v>227</v>
      </c>
      <c r="B43" s="316" t="s">
        <v>2118</v>
      </c>
    </row>
    <row r="44" spans="1:15" x14ac:dyDescent="0.2">
      <c r="A44" s="332" t="s">
        <v>210</v>
      </c>
      <c r="B44" s="316" t="s">
        <v>2119</v>
      </c>
    </row>
    <row r="45" spans="1:15" x14ac:dyDescent="0.2">
      <c r="A45" s="332" t="s">
        <v>251</v>
      </c>
      <c r="B45" s="316" t="s">
        <v>2120</v>
      </c>
    </row>
    <row r="46" spans="1:15" x14ac:dyDescent="0.2">
      <c r="A46" s="332" t="s">
        <v>192</v>
      </c>
      <c r="B46" s="316" t="s">
        <v>2121</v>
      </c>
    </row>
    <row r="47" spans="1:15" x14ac:dyDescent="0.2">
      <c r="A47" s="332" t="s">
        <v>344</v>
      </c>
      <c r="B47" s="316" t="s">
        <v>2122</v>
      </c>
    </row>
    <row r="48" spans="1:15" x14ac:dyDescent="0.2">
      <c r="A48" s="332" t="s">
        <v>316</v>
      </c>
      <c r="B48" s="316" t="s">
        <v>2123</v>
      </c>
    </row>
    <row r="49" spans="1:2" x14ac:dyDescent="0.2">
      <c r="A49" s="332" t="s">
        <v>392</v>
      </c>
      <c r="B49" s="316" t="s">
        <v>2124</v>
      </c>
    </row>
    <row r="50" spans="1:2" x14ac:dyDescent="0.2">
      <c r="A50" s="332" t="s">
        <v>371</v>
      </c>
      <c r="B50" s="316" t="s">
        <v>2125</v>
      </c>
    </row>
    <row r="51" spans="1:2" x14ac:dyDescent="0.2">
      <c r="A51" s="332" t="s">
        <v>238</v>
      </c>
      <c r="B51" s="316" t="s">
        <v>2126</v>
      </c>
    </row>
    <row r="52" spans="1:2" x14ac:dyDescent="0.2">
      <c r="A52" s="332" t="s">
        <v>368</v>
      </c>
      <c r="B52" s="316" t="s">
        <v>2127</v>
      </c>
    </row>
    <row r="53" spans="1:2" x14ac:dyDescent="0.2">
      <c r="A53" s="332" t="s">
        <v>379</v>
      </c>
      <c r="B53" s="316" t="s">
        <v>2128</v>
      </c>
    </row>
    <row r="54" spans="1:2" x14ac:dyDescent="0.2">
      <c r="A54" s="332" t="s">
        <v>380</v>
      </c>
      <c r="B54" s="261" t="s">
        <v>2129</v>
      </c>
    </row>
    <row r="55" spans="1:2" x14ac:dyDescent="0.2">
      <c r="A55" s="332" t="s">
        <v>427</v>
      </c>
      <c r="B55" s="316" t="s">
        <v>2130</v>
      </c>
    </row>
    <row r="56" spans="1:2" x14ac:dyDescent="0.2">
      <c r="A56" s="332" t="s">
        <v>456</v>
      </c>
      <c r="B56" s="316" t="s">
        <v>2131</v>
      </c>
    </row>
    <row r="57" spans="1:2" x14ac:dyDescent="0.2">
      <c r="A57" s="332" t="s">
        <v>466</v>
      </c>
      <c r="B57" s="261" t="s">
        <v>2132</v>
      </c>
    </row>
    <row r="58" spans="1:2" x14ac:dyDescent="0.2">
      <c r="A58" s="332" t="s">
        <v>642</v>
      </c>
      <c r="B58" s="261" t="s">
        <v>2133</v>
      </c>
    </row>
    <row r="59" spans="1:2" x14ac:dyDescent="0.2">
      <c r="A59" s="332" t="s">
        <v>739</v>
      </c>
      <c r="B59" s="261" t="s">
        <v>2134</v>
      </c>
    </row>
    <row r="60" spans="1:2" x14ac:dyDescent="0.2">
      <c r="A60" s="333" t="s">
        <v>874</v>
      </c>
      <c r="B60" s="261" t="s">
        <v>2135</v>
      </c>
    </row>
    <row r="61" spans="1:2" x14ac:dyDescent="0.2">
      <c r="A61" s="333" t="s">
        <v>887</v>
      </c>
      <c r="B61" s="261" t="s">
        <v>2136</v>
      </c>
    </row>
    <row r="64" spans="1:2" x14ac:dyDescent="0.2">
      <c r="A64" s="312" t="s">
        <v>1009</v>
      </c>
    </row>
    <row r="65" spans="1:3" x14ac:dyDescent="0.2">
      <c r="A65" s="333" t="s">
        <v>1010</v>
      </c>
      <c r="B65" s="120" t="s">
        <v>2137</v>
      </c>
      <c r="C65" s="120"/>
    </row>
    <row r="66" spans="1:3" x14ac:dyDescent="0.2">
      <c r="A66" s="333" t="s">
        <v>998</v>
      </c>
      <c r="B66" s="120" t="s">
        <v>2138</v>
      </c>
      <c r="C66" s="120"/>
    </row>
    <row r="67" spans="1:3" x14ac:dyDescent="0.2">
      <c r="A67" s="333" t="s">
        <v>1011</v>
      </c>
      <c r="B67" s="120" t="s">
        <v>1012</v>
      </c>
      <c r="C67" s="120"/>
    </row>
    <row r="68" spans="1:3" x14ac:dyDescent="0.2">
      <c r="A68" s="333" t="s">
        <v>1013</v>
      </c>
      <c r="B68" s="120" t="s">
        <v>1034</v>
      </c>
      <c r="C68" s="120"/>
    </row>
    <row r="69" spans="1:3" x14ac:dyDescent="0.2">
      <c r="A69" s="333" t="s">
        <v>1014</v>
      </c>
      <c r="B69" s="120" t="s">
        <v>1035</v>
      </c>
      <c r="C69" s="120"/>
    </row>
    <row r="70" spans="1:3" x14ac:dyDescent="0.2">
      <c r="A70" s="333" t="s">
        <v>1016</v>
      </c>
      <c r="B70" s="120" t="s">
        <v>1041</v>
      </c>
      <c r="C70" s="120"/>
    </row>
    <row r="71" spans="1:3" x14ac:dyDescent="0.2">
      <c r="A71" s="333" t="s">
        <v>1017</v>
      </c>
      <c r="B71" s="316" t="s">
        <v>2139</v>
      </c>
    </row>
    <row r="72" spans="1:3" x14ac:dyDescent="0.2">
      <c r="A72" s="333" t="s">
        <v>1018</v>
      </c>
      <c r="B72" s="120" t="s">
        <v>1030</v>
      </c>
      <c r="C72" s="120"/>
    </row>
    <row r="73" spans="1:3" x14ac:dyDescent="0.2">
      <c r="A73" s="333" t="s">
        <v>1019</v>
      </c>
      <c r="B73" s="120" t="s">
        <v>1040</v>
      </c>
      <c r="C73" s="120"/>
    </row>
    <row r="74" spans="1:3" x14ac:dyDescent="0.2">
      <c r="A74" s="333" t="s">
        <v>1020</v>
      </c>
      <c r="B74" s="120" t="s">
        <v>1042</v>
      </c>
      <c r="C74" s="120"/>
    </row>
    <row r="75" spans="1:3" x14ac:dyDescent="0.2">
      <c r="A75" s="333" t="s">
        <v>1021</v>
      </c>
      <c r="B75" s="120" t="s">
        <v>1015</v>
      </c>
      <c r="C75" s="120"/>
    </row>
    <row r="76" spans="1:3" x14ac:dyDescent="0.2">
      <c r="A76" s="333" t="s">
        <v>1022</v>
      </c>
      <c r="B76" s="120" t="s">
        <v>1025</v>
      </c>
      <c r="C76" s="120"/>
    </row>
    <row r="77" spans="1:3" x14ac:dyDescent="0.2">
      <c r="A77" s="333" t="s">
        <v>1023</v>
      </c>
      <c r="B77" s="120" t="s">
        <v>1043</v>
      </c>
      <c r="C77" s="120"/>
    </row>
    <row r="78" spans="1:3" x14ac:dyDescent="0.2">
      <c r="A78" s="333" t="s">
        <v>1024</v>
      </c>
      <c r="B78" s="120" t="s">
        <v>2140</v>
      </c>
    </row>
    <row r="79" spans="1:3" ht="22.5" x14ac:dyDescent="0.2">
      <c r="A79" s="334" t="s">
        <v>1026</v>
      </c>
      <c r="B79" s="120" t="s">
        <v>2141</v>
      </c>
    </row>
    <row r="80" spans="1:3" ht="22.5" x14ac:dyDescent="0.2">
      <c r="A80" s="334" t="s">
        <v>1027</v>
      </c>
      <c r="B80" s="120" t="s">
        <v>2142</v>
      </c>
    </row>
    <row r="81" spans="1:3" ht="22.5" x14ac:dyDescent="0.2">
      <c r="A81" s="334" t="s">
        <v>1028</v>
      </c>
      <c r="B81" s="120" t="s">
        <v>2143</v>
      </c>
    </row>
    <row r="82" spans="1:3" x14ac:dyDescent="0.2">
      <c r="A82" s="333" t="s">
        <v>1029</v>
      </c>
      <c r="B82" s="120" t="s">
        <v>1037</v>
      </c>
      <c r="C82" s="120"/>
    </row>
    <row r="83" spans="1:3" x14ac:dyDescent="0.2">
      <c r="A83" s="333" t="s">
        <v>1031</v>
      </c>
      <c r="B83" s="120" t="s">
        <v>2144</v>
      </c>
      <c r="C83" s="120"/>
    </row>
    <row r="84" spans="1:3" x14ac:dyDescent="0.2">
      <c r="A84" s="333" t="s">
        <v>1032</v>
      </c>
      <c r="B84" s="120" t="s">
        <v>2145</v>
      </c>
      <c r="C84" s="120"/>
    </row>
    <row r="85" spans="1:3" x14ac:dyDescent="0.2">
      <c r="A85" s="316"/>
      <c r="B85" s="120"/>
      <c r="C85" s="120"/>
    </row>
    <row r="86" spans="1:3" x14ac:dyDescent="0.2">
      <c r="A86" s="316"/>
      <c r="B86" s="120"/>
      <c r="C86" s="120"/>
    </row>
    <row r="87" spans="1:3" x14ac:dyDescent="0.2">
      <c r="A87" s="316"/>
      <c r="B87" s="120"/>
      <c r="C87" s="120"/>
    </row>
    <row r="89" spans="1:3" x14ac:dyDescent="0.2">
      <c r="A89" s="316"/>
      <c r="B89" s="120"/>
      <c r="C89" s="120"/>
    </row>
    <row r="90" spans="1:3" x14ac:dyDescent="0.2">
      <c r="A90" s="316"/>
      <c r="B90" s="120"/>
      <c r="C90" s="120"/>
    </row>
    <row r="91" spans="1:3" x14ac:dyDescent="0.2">
      <c r="A91" s="316"/>
      <c r="B91" s="120"/>
      <c r="C91" s="120"/>
    </row>
    <row r="93" spans="1:3" x14ac:dyDescent="0.2">
      <c r="A93" s="316"/>
      <c r="B93" s="120"/>
      <c r="C93" s="120"/>
    </row>
    <row r="94" spans="1:3" x14ac:dyDescent="0.2">
      <c r="A94" s="316"/>
      <c r="B94" s="120"/>
      <c r="C94" s="120"/>
    </row>
    <row r="97" spans="1:3" x14ac:dyDescent="0.2">
      <c r="A97" s="316"/>
      <c r="B97" s="120"/>
      <c r="C97" s="120"/>
    </row>
    <row r="99" spans="1:3" x14ac:dyDescent="0.2">
      <c r="A99" s="316"/>
      <c r="B99" s="120"/>
      <c r="C99" s="120"/>
    </row>
    <row r="100" spans="1:3" x14ac:dyDescent="0.2">
      <c r="A100" s="316"/>
      <c r="B100" s="120"/>
      <c r="C100" s="120"/>
    </row>
    <row r="101" spans="1:3" x14ac:dyDescent="0.2">
      <c r="A101" s="316"/>
      <c r="B101" s="120"/>
      <c r="C101" s="120"/>
    </row>
    <row r="102" spans="1:3" x14ac:dyDescent="0.2">
      <c r="A102" s="316"/>
      <c r="B102" s="120"/>
      <c r="C102" s="120"/>
    </row>
    <row r="103" spans="1:3" x14ac:dyDescent="0.2">
      <c r="A103" s="316"/>
      <c r="B103" s="120"/>
      <c r="C103" s="120"/>
    </row>
    <row r="104" spans="1:3" x14ac:dyDescent="0.2">
      <c r="A104" s="316"/>
      <c r="B104" s="120"/>
      <c r="C104" s="120"/>
    </row>
    <row r="105" spans="1:3" x14ac:dyDescent="0.2">
      <c r="A105" s="316"/>
      <c r="B105" s="120"/>
      <c r="C105" s="120"/>
    </row>
    <row r="106" spans="1:3" x14ac:dyDescent="0.2">
      <c r="A106" s="316"/>
      <c r="B106" s="120"/>
      <c r="C106" s="120"/>
    </row>
    <row r="107" spans="1:3" x14ac:dyDescent="0.2">
      <c r="A107" s="316"/>
      <c r="B107" s="120"/>
      <c r="C107" s="120"/>
    </row>
    <row r="108" spans="1:3" x14ac:dyDescent="0.2">
      <c r="A108" s="316"/>
      <c r="B108" s="120"/>
      <c r="C108" s="120"/>
    </row>
    <row r="109" spans="1:3" x14ac:dyDescent="0.2">
      <c r="A109" s="316"/>
      <c r="B109" s="120"/>
      <c r="C109" s="120"/>
    </row>
    <row r="110" spans="1:3" x14ac:dyDescent="0.2">
      <c r="A110" s="316"/>
      <c r="B110" s="120"/>
      <c r="C110" s="120"/>
    </row>
    <row r="111" spans="1:3" x14ac:dyDescent="0.2">
      <c r="A111" s="316"/>
      <c r="B111" s="120"/>
      <c r="C111" s="120"/>
    </row>
    <row r="113" spans="1:3" x14ac:dyDescent="0.2">
      <c r="A113" s="316"/>
      <c r="B113" s="120"/>
      <c r="C113" s="120"/>
    </row>
    <row r="114" spans="1:3" x14ac:dyDescent="0.2">
      <c r="A114" s="316"/>
      <c r="B114" s="120"/>
      <c r="C114" s="120"/>
    </row>
    <row r="115" spans="1:3" x14ac:dyDescent="0.2">
      <c r="A115" s="316"/>
      <c r="B115" s="120"/>
      <c r="C115" s="120"/>
    </row>
    <row r="116" spans="1:3" x14ac:dyDescent="0.2">
      <c r="A116" s="316"/>
      <c r="B116" s="120"/>
      <c r="C116" s="120"/>
    </row>
    <row r="117" spans="1:3" x14ac:dyDescent="0.2">
      <c r="A117" s="316"/>
      <c r="B117" s="120"/>
      <c r="C117" s="120"/>
    </row>
    <row r="118" spans="1:3" x14ac:dyDescent="0.2">
      <c r="A118" s="316"/>
      <c r="B118" s="120"/>
      <c r="C118" s="120"/>
    </row>
    <row r="119" spans="1:3" x14ac:dyDescent="0.2">
      <c r="A119" s="316"/>
      <c r="B119" s="120"/>
      <c r="C119" s="120"/>
    </row>
    <row r="124" spans="1:3" x14ac:dyDescent="0.2">
      <c r="A124" s="316"/>
      <c r="B124" s="120"/>
      <c r="C124" s="120"/>
    </row>
    <row r="125" spans="1:3" x14ac:dyDescent="0.2">
      <c r="A125" s="316"/>
      <c r="B125" s="120"/>
      <c r="C125" s="120"/>
    </row>
    <row r="126" spans="1:3" x14ac:dyDescent="0.2">
      <c r="A126" s="316" t="s">
        <v>2146</v>
      </c>
      <c r="B126" s="120"/>
      <c r="C126" s="120"/>
    </row>
    <row r="137" spans="1:21" s="316" customFormat="1" x14ac:dyDescent="0.2">
      <c r="A137" s="120"/>
      <c r="D137" s="120"/>
      <c r="E137" s="120"/>
      <c r="F137" s="120"/>
      <c r="G137" s="120"/>
      <c r="H137" s="120"/>
      <c r="I137" s="120"/>
      <c r="J137" s="120"/>
      <c r="K137" s="120"/>
      <c r="L137" s="120"/>
      <c r="M137" s="120"/>
      <c r="N137" s="120"/>
      <c r="O137" s="120"/>
      <c r="P137" s="120"/>
      <c r="Q137" s="120"/>
      <c r="R137" s="120"/>
      <c r="S137" s="120"/>
      <c r="T137" s="120"/>
      <c r="U137" s="120"/>
    </row>
    <row r="138" spans="1:21" s="316" customFormat="1" x14ac:dyDescent="0.2">
      <c r="A138" s="120"/>
      <c r="D138" s="120"/>
      <c r="E138" s="120"/>
      <c r="F138" s="120"/>
      <c r="G138" s="120"/>
      <c r="H138" s="120"/>
      <c r="I138" s="120"/>
      <c r="J138" s="120"/>
      <c r="K138" s="120"/>
      <c r="L138" s="120"/>
      <c r="M138" s="120"/>
      <c r="N138" s="120"/>
      <c r="O138" s="120"/>
      <c r="P138" s="120"/>
      <c r="Q138" s="120"/>
      <c r="R138" s="120"/>
      <c r="S138" s="120"/>
      <c r="T138" s="120"/>
      <c r="U138" s="120"/>
    </row>
    <row r="139" spans="1:21" s="316" customFormat="1" x14ac:dyDescent="0.2">
      <c r="A139" s="120"/>
      <c r="D139" s="120"/>
      <c r="E139" s="120"/>
      <c r="F139" s="120"/>
      <c r="G139" s="120"/>
      <c r="H139" s="120"/>
      <c r="I139" s="120"/>
      <c r="J139" s="120"/>
      <c r="K139" s="120"/>
      <c r="L139" s="120"/>
      <c r="M139" s="120"/>
      <c r="N139" s="120"/>
      <c r="O139" s="120"/>
      <c r="P139" s="120"/>
      <c r="Q139" s="120"/>
      <c r="R139" s="120"/>
      <c r="S139" s="120"/>
      <c r="T139" s="120"/>
      <c r="U139" s="120"/>
    </row>
  </sheetData>
  <mergeCells count="5">
    <mergeCell ref="D1:N1"/>
    <mergeCell ref="I2:J2"/>
    <mergeCell ref="K2:L2"/>
    <mergeCell ref="D6:H6"/>
    <mergeCell ref="D7:H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6088B-DDF4-4874-87A1-95C02FB3B7A0}">
  <dimension ref="A1:I27"/>
  <sheetViews>
    <sheetView zoomScale="139" workbookViewId="0"/>
  </sheetViews>
  <sheetFormatPr defaultColWidth="8.85546875" defaultRowHeight="15" x14ac:dyDescent="0.25"/>
  <cols>
    <col min="1" max="1" width="2.42578125" customWidth="1"/>
    <col min="2" max="2" width="31.42578125" customWidth="1"/>
  </cols>
  <sheetData>
    <row r="1" spans="1:9" ht="20.25" x14ac:dyDescent="0.3">
      <c r="A1" s="94"/>
      <c r="B1" s="95"/>
      <c r="C1" s="96"/>
      <c r="D1" s="94"/>
      <c r="E1" s="94"/>
      <c r="F1" s="94"/>
      <c r="G1" s="94"/>
      <c r="H1" s="97" t="s">
        <v>983</v>
      </c>
      <c r="I1" s="94"/>
    </row>
    <row r="2" spans="1:9" x14ac:dyDescent="0.25">
      <c r="A2" s="94"/>
      <c r="B2" s="94"/>
      <c r="C2" s="96"/>
      <c r="D2" s="94"/>
      <c r="E2" s="94"/>
      <c r="F2" s="94"/>
      <c r="G2" s="94"/>
      <c r="H2" s="96"/>
      <c r="I2" s="94"/>
    </row>
    <row r="3" spans="1:9" x14ac:dyDescent="0.25">
      <c r="A3" s="98"/>
      <c r="B3" s="99" t="s">
        <v>1</v>
      </c>
      <c r="C3" s="421" t="s">
        <v>1044</v>
      </c>
      <c r="D3" s="422"/>
      <c r="E3" s="422"/>
      <c r="F3" s="422"/>
      <c r="G3" s="422"/>
      <c r="H3" s="423"/>
      <c r="I3" s="94"/>
    </row>
    <row r="4" spans="1:9" x14ac:dyDescent="0.25">
      <c r="A4" s="98"/>
      <c r="B4" s="100"/>
      <c r="C4" s="101">
        <v>2015</v>
      </c>
      <c r="D4" s="101">
        <v>2020</v>
      </c>
      <c r="E4" s="101">
        <v>2030</v>
      </c>
      <c r="F4" s="101">
        <v>2050</v>
      </c>
      <c r="G4" s="101" t="s">
        <v>985</v>
      </c>
      <c r="H4" s="101" t="s">
        <v>986</v>
      </c>
      <c r="I4" s="94"/>
    </row>
    <row r="5" spans="1:9" x14ac:dyDescent="0.25">
      <c r="A5" s="98"/>
      <c r="B5" s="424" t="s">
        <v>195</v>
      </c>
      <c r="C5" s="425"/>
      <c r="D5" s="425"/>
      <c r="E5" s="425"/>
      <c r="F5" s="425"/>
      <c r="G5" s="425"/>
      <c r="H5" s="426"/>
      <c r="I5" s="94"/>
    </row>
    <row r="6" spans="1:9" x14ac:dyDescent="0.25">
      <c r="A6" s="98"/>
      <c r="B6" s="100" t="s">
        <v>1045</v>
      </c>
      <c r="C6" s="102" t="s">
        <v>1046</v>
      </c>
      <c r="D6" s="102" t="s">
        <v>1046</v>
      </c>
      <c r="E6" s="102" t="s">
        <v>1046</v>
      </c>
      <c r="F6" s="102" t="s">
        <v>1046</v>
      </c>
      <c r="G6" s="102" t="s">
        <v>199</v>
      </c>
      <c r="H6" s="102">
        <v>2</v>
      </c>
      <c r="I6" s="94"/>
    </row>
    <row r="7" spans="1:9" x14ac:dyDescent="0.25">
      <c r="A7" s="98"/>
      <c r="B7" s="103" t="s">
        <v>1047</v>
      </c>
      <c r="C7" s="104" t="s">
        <v>1048</v>
      </c>
      <c r="D7" s="104" t="s">
        <v>1048</v>
      </c>
      <c r="E7" s="104" t="s">
        <v>1048</v>
      </c>
      <c r="F7" s="104" t="s">
        <v>1048</v>
      </c>
      <c r="G7" s="105" t="s">
        <v>199</v>
      </c>
      <c r="H7" s="106">
        <v>1</v>
      </c>
      <c r="I7" s="94"/>
    </row>
    <row r="8" spans="1:9" x14ac:dyDescent="0.25">
      <c r="A8" s="98"/>
      <c r="B8" s="100" t="s">
        <v>1002</v>
      </c>
      <c r="C8" s="102">
        <v>50</v>
      </c>
      <c r="D8" s="102">
        <v>50</v>
      </c>
      <c r="E8" s="102">
        <v>50</v>
      </c>
      <c r="F8" s="102">
        <v>50</v>
      </c>
      <c r="G8" s="106" t="s">
        <v>199</v>
      </c>
      <c r="H8" s="106">
        <v>1</v>
      </c>
      <c r="I8" s="94"/>
    </row>
    <row r="9" spans="1:9" x14ac:dyDescent="0.25">
      <c r="A9" s="98"/>
      <c r="B9" s="100" t="s">
        <v>1003</v>
      </c>
      <c r="C9" s="107" t="s">
        <v>1049</v>
      </c>
      <c r="D9" s="107" t="s">
        <v>1049</v>
      </c>
      <c r="E9" s="107" t="s">
        <v>1049</v>
      </c>
      <c r="F9" s="107" t="s">
        <v>1049</v>
      </c>
      <c r="G9" s="108" t="s">
        <v>199</v>
      </c>
      <c r="H9" s="102"/>
      <c r="I9" s="94"/>
    </row>
    <row r="10" spans="1:9" x14ac:dyDescent="0.25">
      <c r="A10" s="98"/>
      <c r="B10" s="424" t="s">
        <v>233</v>
      </c>
      <c r="C10" s="425"/>
      <c r="D10" s="425"/>
      <c r="E10" s="425"/>
      <c r="F10" s="425"/>
      <c r="G10" s="425"/>
      <c r="H10" s="426"/>
      <c r="I10" s="94"/>
    </row>
    <row r="11" spans="1:9" x14ac:dyDescent="0.25">
      <c r="A11" s="98"/>
      <c r="B11" s="100" t="s">
        <v>1050</v>
      </c>
      <c r="C11" s="109">
        <v>0.6</v>
      </c>
      <c r="D11" s="109">
        <v>0.6</v>
      </c>
      <c r="E11" s="109">
        <v>0.6</v>
      </c>
      <c r="F11" s="109">
        <v>0.6</v>
      </c>
      <c r="G11" s="109" t="s">
        <v>1051</v>
      </c>
      <c r="H11" s="102" t="s">
        <v>1052</v>
      </c>
      <c r="I11" s="94"/>
    </row>
    <row r="12" spans="1:9" ht="24" x14ac:dyDescent="0.25">
      <c r="A12" s="98"/>
      <c r="B12" s="100" t="s">
        <v>1053</v>
      </c>
      <c r="C12" s="109" t="s">
        <v>1054</v>
      </c>
      <c r="D12" s="109" t="s">
        <v>1054</v>
      </c>
      <c r="E12" s="109" t="s">
        <v>1054</v>
      </c>
      <c r="F12" s="109" t="s">
        <v>1054</v>
      </c>
      <c r="G12" s="109" t="s">
        <v>1055</v>
      </c>
      <c r="H12" s="102">
        <v>4</v>
      </c>
      <c r="I12" s="94"/>
    </row>
    <row r="13" spans="1:9" ht="24" x14ac:dyDescent="0.25">
      <c r="A13" s="98"/>
      <c r="B13" s="100" t="s">
        <v>1056</v>
      </c>
      <c r="C13" s="110" t="s">
        <v>1057</v>
      </c>
      <c r="D13" s="110" t="s">
        <v>1057</v>
      </c>
      <c r="E13" s="110" t="s">
        <v>1057</v>
      </c>
      <c r="F13" s="110" t="s">
        <v>1057</v>
      </c>
      <c r="G13" s="109" t="s">
        <v>1058</v>
      </c>
      <c r="H13" s="102">
        <v>3</v>
      </c>
      <c r="I13" s="111"/>
    </row>
    <row r="14" spans="1:9" x14ac:dyDescent="0.25">
      <c r="A14" s="98"/>
      <c r="B14" s="100" t="s">
        <v>1059</v>
      </c>
      <c r="C14" s="427" t="s">
        <v>1060</v>
      </c>
      <c r="D14" s="422"/>
      <c r="E14" s="422"/>
      <c r="F14" s="423"/>
      <c r="G14" s="102"/>
      <c r="H14" s="102"/>
      <c r="I14" s="94"/>
    </row>
    <row r="15" spans="1:9" x14ac:dyDescent="0.25">
      <c r="A15" s="98"/>
      <c r="B15" s="98"/>
      <c r="C15" s="112"/>
      <c r="D15" s="98"/>
      <c r="E15" s="98"/>
      <c r="F15" s="98"/>
      <c r="G15" s="98"/>
      <c r="H15" s="112"/>
      <c r="I15" s="94"/>
    </row>
    <row r="16" spans="1:9" x14ac:dyDescent="0.25">
      <c r="A16" s="113" t="s">
        <v>1061</v>
      </c>
      <c r="B16" s="98"/>
      <c r="C16" s="112"/>
      <c r="D16" s="98"/>
      <c r="E16" s="98"/>
      <c r="F16" s="98"/>
      <c r="G16" s="98"/>
      <c r="H16" s="112"/>
      <c r="I16" s="94"/>
    </row>
    <row r="17" spans="1:9" x14ac:dyDescent="0.25">
      <c r="A17" s="114">
        <v>1</v>
      </c>
      <c r="B17" s="428" t="s">
        <v>1062</v>
      </c>
      <c r="C17" s="428"/>
      <c r="D17" s="428"/>
      <c r="E17" s="428"/>
      <c r="F17" s="428"/>
      <c r="G17" s="428"/>
      <c r="H17" s="428"/>
      <c r="I17" s="94"/>
    </row>
    <row r="18" spans="1:9" x14ac:dyDescent="0.25">
      <c r="A18" s="114">
        <v>2</v>
      </c>
      <c r="B18" s="428" t="s">
        <v>1063</v>
      </c>
      <c r="C18" s="428"/>
      <c r="D18" s="428"/>
      <c r="E18" s="428"/>
      <c r="F18" s="428"/>
      <c r="G18" s="428"/>
      <c r="H18" s="428"/>
      <c r="I18" s="94"/>
    </row>
    <row r="19" spans="1:9" x14ac:dyDescent="0.25">
      <c r="A19" s="114">
        <v>3</v>
      </c>
      <c r="B19" s="115" t="s">
        <v>1064</v>
      </c>
      <c r="C19" s="115"/>
      <c r="D19" s="115"/>
      <c r="E19" s="115"/>
      <c r="F19" s="115"/>
      <c r="G19" s="115"/>
      <c r="H19" s="115"/>
      <c r="I19" s="94"/>
    </row>
    <row r="20" spans="1:9" x14ac:dyDescent="0.25">
      <c r="A20" s="98">
        <v>4</v>
      </c>
      <c r="B20" s="415" t="s">
        <v>1065</v>
      </c>
      <c r="C20" s="416"/>
      <c r="D20" s="416"/>
      <c r="E20" s="416"/>
      <c r="F20" s="416"/>
      <c r="G20" s="416"/>
      <c r="H20" s="416"/>
      <c r="I20" s="94"/>
    </row>
    <row r="21" spans="1:9" x14ac:dyDescent="0.25">
      <c r="A21" s="113" t="s">
        <v>1066</v>
      </c>
      <c r="B21" s="98"/>
      <c r="C21" s="112"/>
      <c r="D21" s="98"/>
      <c r="E21" s="98"/>
      <c r="F21" s="98"/>
      <c r="G21" s="98"/>
      <c r="H21" s="112"/>
      <c r="I21" s="94"/>
    </row>
    <row r="22" spans="1:9" x14ac:dyDescent="0.25">
      <c r="A22" s="116" t="s">
        <v>199</v>
      </c>
      <c r="B22" s="417" t="s">
        <v>1067</v>
      </c>
      <c r="C22" s="418"/>
      <c r="D22" s="418"/>
      <c r="E22" s="418"/>
      <c r="F22" s="418"/>
      <c r="G22" s="418"/>
      <c r="H22" s="418"/>
      <c r="I22" s="94"/>
    </row>
    <row r="23" spans="1:9" x14ac:dyDescent="0.25">
      <c r="A23" s="116" t="s">
        <v>227</v>
      </c>
      <c r="B23" s="419" t="s">
        <v>1068</v>
      </c>
      <c r="C23" s="419"/>
      <c r="D23" s="419"/>
      <c r="E23" s="419"/>
      <c r="F23" s="419"/>
      <c r="G23" s="419"/>
      <c r="H23" s="419"/>
      <c r="I23" s="94"/>
    </row>
    <row r="24" spans="1:9" x14ac:dyDescent="0.25">
      <c r="A24" s="116" t="s">
        <v>210</v>
      </c>
      <c r="B24" s="420" t="s">
        <v>1069</v>
      </c>
      <c r="C24" s="420"/>
      <c r="D24" s="420"/>
      <c r="E24" s="420"/>
      <c r="F24" s="420"/>
      <c r="G24" s="420"/>
      <c r="H24" s="420"/>
      <c r="I24" s="94"/>
    </row>
    <row r="25" spans="1:9" x14ac:dyDescent="0.25">
      <c r="A25" s="117" t="s">
        <v>251</v>
      </c>
      <c r="B25" s="98" t="s">
        <v>1070</v>
      </c>
      <c r="C25" s="112"/>
      <c r="D25" s="98"/>
      <c r="E25" s="98"/>
      <c r="F25" s="98"/>
      <c r="G25" s="98"/>
      <c r="H25" s="112"/>
      <c r="I25" s="94"/>
    </row>
    <row r="26" spans="1:9" x14ac:dyDescent="0.25">
      <c r="A26" s="94"/>
      <c r="B26" s="94"/>
      <c r="C26" s="96"/>
      <c r="D26" s="94"/>
      <c r="E26" s="94"/>
      <c r="F26" s="94"/>
      <c r="G26" s="94"/>
      <c r="H26" s="96"/>
      <c r="I26" s="94"/>
    </row>
    <row r="27" spans="1:9" x14ac:dyDescent="0.25">
      <c r="A27" s="94"/>
      <c r="B27" s="94"/>
      <c r="C27" s="96"/>
      <c r="D27" s="94"/>
      <c r="E27" s="94"/>
      <c r="F27" s="94"/>
      <c r="G27" s="94"/>
      <c r="H27" s="96"/>
      <c r="I27" s="94"/>
    </row>
  </sheetData>
  <mergeCells count="10">
    <mergeCell ref="B20:H20"/>
    <mergeCell ref="B22:H22"/>
    <mergeCell ref="B23:H23"/>
    <mergeCell ref="B24:H24"/>
    <mergeCell ref="C3:H3"/>
    <mergeCell ref="B5:H5"/>
    <mergeCell ref="B10:H10"/>
    <mergeCell ref="C14:F14"/>
    <mergeCell ref="B17:H17"/>
    <mergeCell ref="B18:H18"/>
  </mergeCells>
  <hyperlinks>
    <hyperlink ref="H1" location="Index" display="Back to Index" xr:uid="{C8334E0C-DE2C-46BD-A4D8-8BAE35AC9E82}"/>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403A0-981A-0E47-979B-ED971901DC13}">
  <dimension ref="A1:M41"/>
  <sheetViews>
    <sheetView workbookViewId="0">
      <selection activeCell="F36" sqref="F36"/>
    </sheetView>
  </sheetViews>
  <sheetFormatPr defaultColWidth="11.42578125" defaultRowHeight="15" x14ac:dyDescent="0.25"/>
  <sheetData>
    <row r="1" spans="1:13" x14ac:dyDescent="0.25">
      <c r="A1" s="198" t="s">
        <v>1</v>
      </c>
      <c r="B1" s="198"/>
      <c r="C1" s="378" t="s">
        <v>1967</v>
      </c>
      <c r="D1" s="378"/>
      <c r="E1" s="378"/>
      <c r="F1" s="378"/>
      <c r="G1" s="378"/>
      <c r="H1" s="378"/>
      <c r="I1" s="378"/>
      <c r="J1" s="378"/>
      <c r="K1" s="378"/>
      <c r="L1" s="378"/>
      <c r="M1" s="378"/>
    </row>
    <row r="2" spans="1:13" x14ac:dyDescent="0.25">
      <c r="A2" s="200" t="s">
        <v>180</v>
      </c>
      <c r="B2" s="260" t="s">
        <v>1958</v>
      </c>
      <c r="C2" s="199">
        <v>2025</v>
      </c>
      <c r="D2" s="199">
        <v>2030</v>
      </c>
      <c r="E2" s="199">
        <v>2035</v>
      </c>
      <c r="F2" s="199">
        <v>2040</v>
      </c>
      <c r="G2" s="199">
        <v>2050</v>
      </c>
      <c r="H2" s="199">
        <v>2030</v>
      </c>
      <c r="I2" s="199">
        <v>2030</v>
      </c>
      <c r="J2" s="199">
        <v>2050</v>
      </c>
      <c r="K2" s="199">
        <v>2050</v>
      </c>
      <c r="L2" s="199" t="s">
        <v>985</v>
      </c>
      <c r="M2" s="199" t="s">
        <v>986</v>
      </c>
    </row>
    <row r="3" spans="1:13" ht="15.75" thickBot="1" x14ac:dyDescent="0.3">
      <c r="A3" s="201" t="s">
        <v>179</v>
      </c>
      <c r="B3" s="201"/>
      <c r="C3" s="202" t="s">
        <v>194</v>
      </c>
      <c r="D3" s="202" t="s">
        <v>194</v>
      </c>
      <c r="E3" s="202" t="s">
        <v>194</v>
      </c>
      <c r="F3" s="202" t="s">
        <v>194</v>
      </c>
      <c r="G3" s="202" t="s">
        <v>194</v>
      </c>
      <c r="H3" s="202" t="s">
        <v>264</v>
      </c>
      <c r="I3" s="202" t="s">
        <v>265</v>
      </c>
      <c r="J3" s="202" t="s">
        <v>264</v>
      </c>
      <c r="K3" s="202" t="s">
        <v>265</v>
      </c>
      <c r="L3" s="202" t="s">
        <v>31</v>
      </c>
      <c r="M3" s="202" t="s">
        <v>31</v>
      </c>
    </row>
    <row r="4" spans="1:13" x14ac:dyDescent="0.25">
      <c r="A4" s="200" t="s">
        <v>171</v>
      </c>
      <c r="B4" s="200" t="s">
        <v>172</v>
      </c>
      <c r="C4" s="199"/>
      <c r="D4" s="199"/>
      <c r="E4" s="199"/>
      <c r="F4" s="199"/>
      <c r="G4" s="199"/>
      <c r="H4" s="199"/>
      <c r="I4" s="199"/>
      <c r="J4" s="199"/>
      <c r="K4" s="199"/>
      <c r="L4" s="199"/>
      <c r="M4" s="199"/>
    </row>
    <row r="5" spans="1:13" x14ac:dyDescent="0.25">
      <c r="A5" s="203" t="s">
        <v>195</v>
      </c>
      <c r="B5" s="261"/>
      <c r="C5" s="262"/>
      <c r="D5" s="262"/>
      <c r="E5" s="262"/>
      <c r="F5" s="262"/>
      <c r="G5" s="262"/>
      <c r="H5" s="262"/>
      <c r="I5" s="262"/>
      <c r="J5" s="262"/>
      <c r="K5" s="262"/>
      <c r="L5" s="262"/>
      <c r="M5" s="262"/>
    </row>
    <row r="6" spans="1:13" x14ac:dyDescent="0.25">
      <c r="A6" s="203"/>
      <c r="B6" s="261" t="s">
        <v>473</v>
      </c>
      <c r="C6" s="262">
        <v>10</v>
      </c>
      <c r="D6" s="262">
        <v>10</v>
      </c>
      <c r="E6" s="262">
        <v>10</v>
      </c>
      <c r="F6" s="262">
        <v>10</v>
      </c>
      <c r="G6" s="262">
        <v>10</v>
      </c>
      <c r="H6" s="262">
        <v>5</v>
      </c>
      <c r="I6" s="262">
        <v>20</v>
      </c>
      <c r="J6" s="262">
        <v>5</v>
      </c>
      <c r="K6" s="262">
        <v>20</v>
      </c>
      <c r="L6" s="262"/>
      <c r="M6" s="262" t="s">
        <v>1968</v>
      </c>
    </row>
    <row r="7" spans="1:13" x14ac:dyDescent="0.25">
      <c r="A7" s="263"/>
      <c r="B7" s="263" t="s">
        <v>442</v>
      </c>
      <c r="C7" s="264">
        <v>2.8</v>
      </c>
      <c r="D7" s="264">
        <v>2.8</v>
      </c>
      <c r="E7" s="264">
        <v>2.8</v>
      </c>
      <c r="F7" s="264">
        <v>2.8</v>
      </c>
      <c r="G7" s="264">
        <v>2.9166666666666665</v>
      </c>
      <c r="H7" s="264">
        <v>2.8</v>
      </c>
      <c r="I7" s="264">
        <v>2.9166666666666665</v>
      </c>
      <c r="J7" s="264">
        <v>2.8</v>
      </c>
      <c r="K7" s="264">
        <v>3.0333333333333332</v>
      </c>
      <c r="L7" s="262" t="s">
        <v>1969</v>
      </c>
      <c r="M7" s="262" t="s">
        <v>1966</v>
      </c>
    </row>
    <row r="8" spans="1:13" x14ac:dyDescent="0.25">
      <c r="A8" s="263"/>
      <c r="B8" s="263" t="s">
        <v>444</v>
      </c>
      <c r="C8" s="264">
        <v>2.6</v>
      </c>
      <c r="D8" s="264">
        <v>2.6</v>
      </c>
      <c r="E8" s="264">
        <v>2.6</v>
      </c>
      <c r="F8" s="264">
        <v>2.6</v>
      </c>
      <c r="G8" s="264">
        <v>2.7083333333333335</v>
      </c>
      <c r="H8" s="264">
        <v>2.6</v>
      </c>
      <c r="I8" s="264">
        <v>2.7083333333333335</v>
      </c>
      <c r="J8" s="264">
        <v>2.6</v>
      </c>
      <c r="K8" s="264">
        <v>2.8166666666666669</v>
      </c>
      <c r="L8" s="262" t="s">
        <v>1970</v>
      </c>
      <c r="M8" s="262" t="s">
        <v>1966</v>
      </c>
    </row>
    <row r="9" spans="1:13" x14ac:dyDescent="0.25">
      <c r="A9" s="263"/>
      <c r="B9" s="263" t="s">
        <v>417</v>
      </c>
      <c r="C9" s="264">
        <v>0.01</v>
      </c>
      <c r="D9" s="264">
        <v>0.01</v>
      </c>
      <c r="E9" s="264">
        <v>0.01</v>
      </c>
      <c r="F9" s="264">
        <v>0.01</v>
      </c>
      <c r="G9" s="264">
        <v>0.01</v>
      </c>
      <c r="H9" s="264">
        <v>0.01</v>
      </c>
      <c r="I9" s="264">
        <v>0.01</v>
      </c>
      <c r="J9" s="264">
        <v>0.01</v>
      </c>
      <c r="K9" s="264">
        <v>0.01</v>
      </c>
      <c r="L9" s="262" t="s">
        <v>192</v>
      </c>
      <c r="M9" s="262" t="s">
        <v>640</v>
      </c>
    </row>
    <row r="10" spans="1:13" x14ac:dyDescent="0.25">
      <c r="A10" s="263"/>
      <c r="B10" s="263" t="s">
        <v>352</v>
      </c>
      <c r="C10" s="264">
        <v>0</v>
      </c>
      <c r="D10" s="264">
        <v>0</v>
      </c>
      <c r="E10" s="264">
        <v>0</v>
      </c>
      <c r="F10" s="264">
        <v>0</v>
      </c>
      <c r="G10" s="264">
        <v>0</v>
      </c>
      <c r="H10" s="264">
        <v>0</v>
      </c>
      <c r="I10" s="264">
        <v>0.05</v>
      </c>
      <c r="J10" s="264">
        <v>0</v>
      </c>
      <c r="K10" s="264">
        <v>0.05</v>
      </c>
      <c r="L10" s="262"/>
      <c r="M10" s="262" t="s">
        <v>640</v>
      </c>
    </row>
    <row r="11" spans="1:13" x14ac:dyDescent="0.25">
      <c r="A11" s="203"/>
      <c r="B11" s="261" t="s">
        <v>354</v>
      </c>
      <c r="C11" s="262">
        <v>1</v>
      </c>
      <c r="D11" s="262">
        <v>1</v>
      </c>
      <c r="E11" s="262">
        <v>1</v>
      </c>
      <c r="F11" s="262">
        <v>1</v>
      </c>
      <c r="G11" s="262">
        <v>1</v>
      </c>
      <c r="H11" s="262">
        <v>0.5</v>
      </c>
      <c r="I11" s="262">
        <v>2</v>
      </c>
      <c r="J11" s="262">
        <v>0.5</v>
      </c>
      <c r="K11" s="262">
        <v>2</v>
      </c>
      <c r="L11" s="262"/>
      <c r="M11" s="262" t="s">
        <v>640</v>
      </c>
    </row>
    <row r="12" spans="1:13" x14ac:dyDescent="0.25">
      <c r="A12" s="203"/>
      <c r="B12" s="261" t="s">
        <v>215</v>
      </c>
      <c r="C12" s="262">
        <v>25</v>
      </c>
      <c r="D12" s="262">
        <v>25</v>
      </c>
      <c r="E12" s="262">
        <v>25</v>
      </c>
      <c r="F12" s="262">
        <v>25</v>
      </c>
      <c r="G12" s="262">
        <v>25</v>
      </c>
      <c r="H12" s="262">
        <v>15</v>
      </c>
      <c r="I12" s="262">
        <v>40</v>
      </c>
      <c r="J12" s="262">
        <v>15</v>
      </c>
      <c r="K12" s="262">
        <v>40</v>
      </c>
      <c r="L12" s="262"/>
      <c r="M12" s="262" t="s">
        <v>644</v>
      </c>
    </row>
    <row r="13" spans="1:13" x14ac:dyDescent="0.25">
      <c r="A13" s="203"/>
      <c r="B13" s="261" t="s">
        <v>200</v>
      </c>
      <c r="C13" s="262">
        <v>0.7</v>
      </c>
      <c r="D13" s="262">
        <v>0.6</v>
      </c>
      <c r="E13" s="262">
        <v>0.6</v>
      </c>
      <c r="F13" s="262">
        <v>0.6</v>
      </c>
      <c r="G13" s="262">
        <v>0.6</v>
      </c>
      <c r="H13" s="262">
        <v>0.5</v>
      </c>
      <c r="I13" s="262">
        <v>1</v>
      </c>
      <c r="J13" s="262">
        <v>0.4</v>
      </c>
      <c r="K13" s="262">
        <v>1</v>
      </c>
      <c r="L13" s="262" t="s">
        <v>428</v>
      </c>
      <c r="M13" s="262" t="s">
        <v>641</v>
      </c>
    </row>
    <row r="14" spans="1:13" x14ac:dyDescent="0.25">
      <c r="A14" s="203"/>
      <c r="B14" s="261" t="s">
        <v>475</v>
      </c>
      <c r="C14" s="262">
        <v>0.11</v>
      </c>
      <c r="D14" s="262">
        <v>0.11</v>
      </c>
      <c r="E14" s="262">
        <v>0.11</v>
      </c>
      <c r="F14" s="262">
        <v>0.11</v>
      </c>
      <c r="G14" s="262">
        <v>0.11</v>
      </c>
      <c r="H14" s="262">
        <v>0.05</v>
      </c>
      <c r="I14" s="262">
        <v>0.15</v>
      </c>
      <c r="J14" s="262">
        <v>0.05</v>
      </c>
      <c r="K14" s="262">
        <v>0.15</v>
      </c>
      <c r="L14" s="262" t="s">
        <v>642</v>
      </c>
      <c r="M14" s="262" t="s">
        <v>1971</v>
      </c>
    </row>
    <row r="15" spans="1:13" x14ac:dyDescent="0.25">
      <c r="A15" s="203" t="s">
        <v>243</v>
      </c>
      <c r="B15" s="261"/>
      <c r="C15" s="262"/>
      <c r="D15" s="262"/>
      <c r="E15" s="262"/>
      <c r="F15" s="262"/>
      <c r="G15" s="262"/>
      <c r="H15" s="262"/>
      <c r="I15" s="262"/>
      <c r="J15" s="262"/>
      <c r="K15" s="262"/>
      <c r="L15" s="262"/>
      <c r="M15" s="262"/>
    </row>
    <row r="16" spans="1:13" x14ac:dyDescent="0.25">
      <c r="A16" s="263"/>
      <c r="B16" s="263" t="s">
        <v>248</v>
      </c>
      <c r="C16" s="264">
        <v>0.05</v>
      </c>
      <c r="D16" s="264">
        <v>0.05</v>
      </c>
      <c r="E16" s="264">
        <v>0.05</v>
      </c>
      <c r="F16" s="264">
        <v>0.05</v>
      </c>
      <c r="G16" s="264">
        <v>0.05</v>
      </c>
      <c r="H16" s="264">
        <v>0.05</v>
      </c>
      <c r="I16" s="264">
        <v>1</v>
      </c>
      <c r="J16" s="264">
        <v>0.05</v>
      </c>
      <c r="K16" s="264">
        <v>1</v>
      </c>
      <c r="L16" s="262" t="s">
        <v>392</v>
      </c>
      <c r="M16" s="262" t="s">
        <v>654</v>
      </c>
    </row>
    <row r="17" spans="1:13" x14ac:dyDescent="0.25">
      <c r="A17" s="263"/>
      <c r="B17" s="263" t="s">
        <v>253</v>
      </c>
      <c r="C17" s="264">
        <v>0.1</v>
      </c>
      <c r="D17" s="264">
        <v>0.1</v>
      </c>
      <c r="E17" s="264">
        <v>0.1</v>
      </c>
      <c r="F17" s="264">
        <v>0.1</v>
      </c>
      <c r="G17" s="264">
        <v>0.1</v>
      </c>
      <c r="H17" s="264">
        <v>0.1</v>
      </c>
      <c r="I17" s="264">
        <v>1</v>
      </c>
      <c r="J17" s="264">
        <v>0.1</v>
      </c>
      <c r="K17" s="264">
        <v>1</v>
      </c>
      <c r="L17" s="262" t="s">
        <v>392</v>
      </c>
      <c r="M17" s="262" t="s">
        <v>654</v>
      </c>
    </row>
    <row r="18" spans="1:13" x14ac:dyDescent="0.25">
      <c r="A18" s="263"/>
      <c r="B18" s="263" t="s">
        <v>244</v>
      </c>
      <c r="C18" s="264">
        <v>0.25</v>
      </c>
      <c r="D18" s="264">
        <v>0.25</v>
      </c>
      <c r="E18" s="264">
        <v>0.25</v>
      </c>
      <c r="F18" s="264">
        <v>0.25</v>
      </c>
      <c r="G18" s="264">
        <v>0.25</v>
      </c>
      <c r="H18" s="264">
        <v>0.1</v>
      </c>
      <c r="I18" s="264">
        <v>0.5</v>
      </c>
      <c r="J18" s="264">
        <v>0.1</v>
      </c>
      <c r="K18" s="264">
        <v>0.5</v>
      </c>
      <c r="L18" s="262" t="s">
        <v>653</v>
      </c>
      <c r="M18" s="262" t="s">
        <v>654</v>
      </c>
    </row>
    <row r="19" spans="1:13" x14ac:dyDescent="0.25">
      <c r="A19" s="203"/>
      <c r="B19" s="261" t="s">
        <v>357</v>
      </c>
      <c r="C19" s="262">
        <v>0.1</v>
      </c>
      <c r="D19" s="262">
        <v>0.1</v>
      </c>
      <c r="E19" s="262">
        <v>0.1</v>
      </c>
      <c r="F19" s="262">
        <v>0.1</v>
      </c>
      <c r="G19" s="262">
        <v>0.1</v>
      </c>
      <c r="H19" s="262">
        <v>0.1</v>
      </c>
      <c r="I19" s="262">
        <v>0.2</v>
      </c>
      <c r="J19" s="262">
        <v>0.1</v>
      </c>
      <c r="K19" s="262">
        <v>0.2</v>
      </c>
      <c r="L19" s="262" t="s">
        <v>392</v>
      </c>
      <c r="M19" s="262" t="s">
        <v>641</v>
      </c>
    </row>
    <row r="20" spans="1:13" x14ac:dyDescent="0.25">
      <c r="A20" s="203"/>
      <c r="B20" s="261" t="s">
        <v>356</v>
      </c>
      <c r="C20" s="262">
        <v>1</v>
      </c>
      <c r="D20" s="262">
        <v>1</v>
      </c>
      <c r="E20" s="262">
        <v>1</v>
      </c>
      <c r="F20" s="262">
        <v>1</v>
      </c>
      <c r="G20" s="262">
        <v>1</v>
      </c>
      <c r="H20" s="262">
        <v>0.2</v>
      </c>
      <c r="I20" s="262">
        <v>1</v>
      </c>
      <c r="J20" s="262">
        <v>0.2</v>
      </c>
      <c r="K20" s="262">
        <v>1</v>
      </c>
      <c r="L20" s="262" t="s">
        <v>652</v>
      </c>
      <c r="M20" s="262" t="s">
        <v>641</v>
      </c>
    </row>
    <row r="21" spans="1:13" x14ac:dyDescent="0.25">
      <c r="A21" s="203" t="s">
        <v>218</v>
      </c>
      <c r="B21" s="261"/>
      <c r="C21" s="262"/>
      <c r="D21" s="262"/>
      <c r="E21" s="262"/>
      <c r="F21" s="262"/>
      <c r="G21" s="262"/>
      <c r="H21" s="262"/>
      <c r="I21" s="262"/>
      <c r="J21" s="262"/>
      <c r="K21" s="262"/>
      <c r="L21" s="262"/>
      <c r="M21" s="262"/>
    </row>
    <row r="22" spans="1:13" x14ac:dyDescent="0.25">
      <c r="A22" s="263"/>
      <c r="B22" s="263" t="s">
        <v>229</v>
      </c>
      <c r="C22" s="264"/>
      <c r="D22" s="264"/>
      <c r="E22" s="264"/>
      <c r="F22" s="264"/>
      <c r="G22" s="264"/>
      <c r="H22" s="264"/>
      <c r="I22" s="264"/>
      <c r="J22" s="264"/>
      <c r="K22" s="264"/>
      <c r="L22" s="262"/>
      <c r="M22" s="262"/>
    </row>
    <row r="23" spans="1:13" x14ac:dyDescent="0.25">
      <c r="A23" s="203"/>
      <c r="B23" s="261" t="s">
        <v>225</v>
      </c>
      <c r="C23" s="262"/>
      <c r="D23" s="262"/>
      <c r="E23" s="262"/>
      <c r="F23" s="262"/>
      <c r="G23" s="262"/>
      <c r="H23" s="262"/>
      <c r="I23" s="262"/>
      <c r="J23" s="262"/>
      <c r="K23" s="262"/>
      <c r="L23" s="262"/>
      <c r="M23" s="262"/>
    </row>
    <row r="24" spans="1:13" x14ac:dyDescent="0.25">
      <c r="A24" s="203"/>
      <c r="B24" s="261" t="s">
        <v>219</v>
      </c>
      <c r="C24" s="262"/>
      <c r="D24" s="262"/>
      <c r="E24" s="262"/>
      <c r="F24" s="262"/>
      <c r="G24" s="262"/>
      <c r="H24" s="262"/>
      <c r="I24" s="262"/>
      <c r="J24" s="262"/>
      <c r="K24" s="262"/>
      <c r="L24" s="262"/>
      <c r="M24" s="262"/>
    </row>
    <row r="25" spans="1:13" x14ac:dyDescent="0.25">
      <c r="A25" s="203"/>
      <c r="B25" s="261" t="s">
        <v>223</v>
      </c>
      <c r="C25" s="262"/>
      <c r="D25" s="262"/>
      <c r="E25" s="262"/>
      <c r="F25" s="262"/>
      <c r="G25" s="262"/>
      <c r="H25" s="262"/>
      <c r="I25" s="262"/>
      <c r="J25" s="262"/>
      <c r="K25" s="262"/>
      <c r="L25" s="262"/>
      <c r="M25" s="262"/>
    </row>
    <row r="26" spans="1:13" x14ac:dyDescent="0.25">
      <c r="A26" s="203"/>
      <c r="B26" s="261" t="s">
        <v>317</v>
      </c>
      <c r="C26" s="262"/>
      <c r="D26" s="262"/>
      <c r="E26" s="262"/>
      <c r="F26" s="262"/>
      <c r="G26" s="262"/>
      <c r="H26" s="262"/>
      <c r="I26" s="262"/>
      <c r="J26" s="262"/>
      <c r="K26" s="262"/>
      <c r="L26" s="262"/>
      <c r="M26" s="262"/>
    </row>
    <row r="27" spans="1:13" x14ac:dyDescent="0.25">
      <c r="A27" s="203" t="s">
        <v>233</v>
      </c>
      <c r="B27" s="261"/>
      <c r="C27" s="262"/>
      <c r="D27" s="262"/>
      <c r="E27" s="262"/>
      <c r="F27" s="262"/>
      <c r="G27" s="262"/>
      <c r="H27" s="262"/>
      <c r="I27" s="262"/>
      <c r="J27" s="262"/>
      <c r="K27" s="262"/>
      <c r="L27" s="262"/>
      <c r="M27" s="262"/>
    </row>
    <row r="28" spans="1:13" x14ac:dyDescent="0.25">
      <c r="A28" s="203"/>
      <c r="B28" s="261" t="s">
        <v>1906</v>
      </c>
      <c r="C28" s="265">
        <v>1.02</v>
      </c>
      <c r="D28" s="265">
        <v>0.99449999999999994</v>
      </c>
      <c r="E28" s="265">
        <v>0.96899999999999997</v>
      </c>
      <c r="F28" s="265">
        <v>0.94477499999999992</v>
      </c>
      <c r="G28" s="265">
        <v>0.92054999999999998</v>
      </c>
      <c r="H28" s="265">
        <v>0.94477499999999992</v>
      </c>
      <c r="I28" s="265">
        <v>1.02</v>
      </c>
      <c r="J28" s="265">
        <v>0.89632500000000004</v>
      </c>
      <c r="K28" s="265">
        <v>1.02</v>
      </c>
      <c r="L28" s="262" t="s">
        <v>1972</v>
      </c>
      <c r="M28" s="262" t="s">
        <v>1966</v>
      </c>
    </row>
    <row r="29" spans="1:13" x14ac:dyDescent="0.25">
      <c r="A29" s="203"/>
      <c r="B29" s="261" t="s">
        <v>1962</v>
      </c>
      <c r="C29" s="265">
        <v>0.35</v>
      </c>
      <c r="D29" s="265">
        <v>0.34125</v>
      </c>
      <c r="E29" s="265">
        <v>0.33249999999999996</v>
      </c>
      <c r="F29" s="265">
        <v>0.32418749999999996</v>
      </c>
      <c r="G29" s="265">
        <v>0.31587499999999996</v>
      </c>
      <c r="H29" s="265">
        <v>0.32418749999999996</v>
      </c>
      <c r="I29" s="265">
        <v>0.35</v>
      </c>
      <c r="J29" s="265">
        <v>0.30756249999999996</v>
      </c>
      <c r="K29" s="265">
        <v>0.35</v>
      </c>
      <c r="L29" s="262" t="s">
        <v>1973</v>
      </c>
      <c r="M29" s="262" t="s">
        <v>1966</v>
      </c>
    </row>
    <row r="30" spans="1:13" x14ac:dyDescent="0.25">
      <c r="A30" s="203"/>
      <c r="B30" s="261" t="s">
        <v>1963</v>
      </c>
      <c r="C30" s="265">
        <v>7.0000000000000007E-2</v>
      </c>
      <c r="D30" s="265">
        <v>6.8250000000000005E-2</v>
      </c>
      <c r="E30" s="265">
        <v>6.6500000000000004E-2</v>
      </c>
      <c r="F30" s="265">
        <v>6.4837500000000006E-2</v>
      </c>
      <c r="G30" s="265">
        <v>6.3174999999999995E-2</v>
      </c>
      <c r="H30" s="265">
        <v>6.4837500000000006E-2</v>
      </c>
      <c r="I30" s="265">
        <v>7.0000000000000007E-2</v>
      </c>
      <c r="J30" s="265">
        <v>6.1512500000000005E-2</v>
      </c>
      <c r="K30" s="265">
        <v>7.0000000000000007E-2</v>
      </c>
      <c r="L30" s="262" t="s">
        <v>1974</v>
      </c>
      <c r="M30" s="262" t="s">
        <v>1966</v>
      </c>
    </row>
    <row r="31" spans="1:13" x14ac:dyDescent="0.25">
      <c r="A31" s="203"/>
      <c r="B31" s="261" t="s">
        <v>1975</v>
      </c>
      <c r="C31" s="265">
        <v>0.1</v>
      </c>
      <c r="D31" s="265">
        <v>9.7500000000000003E-2</v>
      </c>
      <c r="E31" s="265">
        <v>9.5000000000000001E-2</v>
      </c>
      <c r="F31" s="265">
        <v>9.2624999999999999E-2</v>
      </c>
      <c r="G31" s="265">
        <v>9.0249999999999997E-2</v>
      </c>
      <c r="H31" s="265">
        <v>9.2624999999999999E-2</v>
      </c>
      <c r="I31" s="265">
        <v>0.1</v>
      </c>
      <c r="J31" s="265">
        <v>8.7875000000000009E-2</v>
      </c>
      <c r="K31" s="265">
        <v>0.1</v>
      </c>
      <c r="L31" s="262" t="s">
        <v>1973</v>
      </c>
      <c r="M31" s="262" t="s">
        <v>1966</v>
      </c>
    </row>
    <row r="32" spans="1:13" x14ac:dyDescent="0.25">
      <c r="A32" s="203"/>
      <c r="B32" s="261" t="s">
        <v>1964</v>
      </c>
      <c r="C32" s="265">
        <v>0.50000000000000011</v>
      </c>
      <c r="D32" s="265">
        <v>0.48749999999999982</v>
      </c>
      <c r="E32" s="265">
        <v>0.47500000000000009</v>
      </c>
      <c r="F32" s="265">
        <v>0.46312499999999995</v>
      </c>
      <c r="G32" s="265">
        <v>0.4512500000000001</v>
      </c>
      <c r="H32" s="265">
        <v>0.46312499999999995</v>
      </c>
      <c r="I32" s="265">
        <v>0.50000000000000011</v>
      </c>
      <c r="J32" s="265">
        <v>0.43937500000000007</v>
      </c>
      <c r="K32" s="265">
        <v>0.50000000000000011</v>
      </c>
      <c r="L32" s="262" t="s">
        <v>1976</v>
      </c>
      <c r="M32" s="262" t="s">
        <v>1966</v>
      </c>
    </row>
    <row r="33" spans="1:13" x14ac:dyDescent="0.25">
      <c r="A33" s="203"/>
      <c r="B33" s="261" t="s">
        <v>1907</v>
      </c>
      <c r="C33" s="267">
        <v>0.86</v>
      </c>
      <c r="D33" s="265">
        <v>0.83850000000000002</v>
      </c>
      <c r="E33" s="265">
        <v>0.81699999999999995</v>
      </c>
      <c r="F33" s="265">
        <v>0.79657499999999992</v>
      </c>
      <c r="G33" s="265">
        <v>0.7761499999999999</v>
      </c>
      <c r="H33" s="265">
        <v>0.79657499999999992</v>
      </c>
      <c r="I33" s="265">
        <v>0.86</v>
      </c>
      <c r="J33" s="265">
        <v>0.75572499999999998</v>
      </c>
      <c r="K33" s="265">
        <v>0.86</v>
      </c>
      <c r="L33" s="262"/>
      <c r="M33" s="262" t="s">
        <v>1966</v>
      </c>
    </row>
    <row r="34" spans="1:13" x14ac:dyDescent="0.25">
      <c r="A34" s="203"/>
      <c r="B34" s="261" t="s">
        <v>1908</v>
      </c>
      <c r="C34" s="267">
        <v>0</v>
      </c>
      <c r="D34" s="265">
        <v>0</v>
      </c>
      <c r="E34" s="265">
        <v>0</v>
      </c>
      <c r="F34" s="265">
        <v>0</v>
      </c>
      <c r="G34" s="265">
        <v>0</v>
      </c>
      <c r="H34" s="265">
        <v>0</v>
      </c>
      <c r="I34" s="265">
        <v>0</v>
      </c>
      <c r="J34" s="265">
        <v>0</v>
      </c>
      <c r="K34" s="265">
        <v>0</v>
      </c>
      <c r="L34" s="262" t="s">
        <v>647</v>
      </c>
      <c r="M34" s="262" t="s">
        <v>1966</v>
      </c>
    </row>
    <row r="35" spans="1:13" x14ac:dyDescent="0.25">
      <c r="A35" s="203"/>
      <c r="B35" s="261" t="s">
        <v>1909</v>
      </c>
      <c r="C35" s="267">
        <v>0.86</v>
      </c>
      <c r="D35" s="265">
        <v>0.83850000000000002</v>
      </c>
      <c r="E35" s="265">
        <v>0.81699999999999995</v>
      </c>
      <c r="F35" s="265">
        <v>0.79657499999999992</v>
      </c>
      <c r="G35" s="265">
        <v>0.7761499999999999</v>
      </c>
      <c r="H35" s="265">
        <v>0.79657499999999992</v>
      </c>
      <c r="I35" s="265">
        <v>0.86</v>
      </c>
      <c r="J35" s="265">
        <v>0.75572499999999998</v>
      </c>
      <c r="K35" s="265">
        <v>0.86</v>
      </c>
      <c r="L35" s="262" t="s">
        <v>1977</v>
      </c>
      <c r="M35" s="262" t="s">
        <v>1966</v>
      </c>
    </row>
    <row r="36" spans="1:13" x14ac:dyDescent="0.25">
      <c r="A36" s="203"/>
      <c r="B36" s="261" t="s">
        <v>1910</v>
      </c>
      <c r="C36" s="266">
        <v>2126.7454360000002</v>
      </c>
      <c r="D36" s="266">
        <v>2073.5768001000001</v>
      </c>
      <c r="E36" s="266">
        <v>2020.4081642000001</v>
      </c>
      <c r="F36" s="266">
        <v>1969.8979600950001</v>
      </c>
      <c r="G36" s="266">
        <v>1919.38775599</v>
      </c>
      <c r="H36" s="266">
        <v>1969.8979600950001</v>
      </c>
      <c r="I36" s="266">
        <v>2126.7454360000002</v>
      </c>
      <c r="J36" s="266">
        <v>1868.8775518850002</v>
      </c>
      <c r="K36" s="266">
        <v>2126.7454360000002</v>
      </c>
      <c r="L36" s="262" t="s">
        <v>1977</v>
      </c>
      <c r="M36" s="262" t="s">
        <v>1966</v>
      </c>
    </row>
    <row r="37" spans="1:13" x14ac:dyDescent="0.25">
      <c r="A37" s="203"/>
      <c r="B37" s="261" t="s">
        <v>1911</v>
      </c>
      <c r="C37" s="265">
        <v>10.633727180000001</v>
      </c>
      <c r="D37" s="265">
        <v>10.3678840005</v>
      </c>
      <c r="E37" s="265">
        <v>10.102040821000001</v>
      </c>
      <c r="F37" s="265">
        <v>9.8494898004750002</v>
      </c>
      <c r="G37" s="265">
        <v>9.5969387799500012</v>
      </c>
      <c r="H37" s="265">
        <v>9.8494898004750002</v>
      </c>
      <c r="I37" s="265">
        <v>10.633727180000001</v>
      </c>
      <c r="J37" s="265">
        <v>9.3443877594250022</v>
      </c>
      <c r="K37" s="265">
        <v>10.633727180000001</v>
      </c>
      <c r="L37" s="262" t="s">
        <v>456</v>
      </c>
      <c r="M37" s="262" t="s">
        <v>651</v>
      </c>
    </row>
    <row r="38" spans="1:13" x14ac:dyDescent="0.25">
      <c r="A38" s="203" t="s">
        <v>1978</v>
      </c>
      <c r="B38" s="261"/>
      <c r="C38" s="261"/>
      <c r="D38" s="261"/>
      <c r="E38" s="261"/>
      <c r="F38" s="261"/>
      <c r="G38" s="261"/>
      <c r="H38" s="261"/>
      <c r="I38" s="261"/>
      <c r="J38" s="261"/>
      <c r="K38" s="261"/>
      <c r="L38" s="261"/>
      <c r="M38" s="261"/>
    </row>
    <row r="39" spans="1:13" x14ac:dyDescent="0.25">
      <c r="A39" s="203"/>
      <c r="B39" s="263" t="s">
        <v>442</v>
      </c>
      <c r="C39" s="264">
        <v>2.7</v>
      </c>
      <c r="D39" s="264">
        <v>2.7</v>
      </c>
      <c r="E39" s="264">
        <v>2.7</v>
      </c>
      <c r="F39" s="264">
        <v>2.7</v>
      </c>
      <c r="G39" s="264">
        <v>2.8125000000000004</v>
      </c>
      <c r="H39" s="264">
        <v>2.8</v>
      </c>
      <c r="I39" s="264">
        <v>2.8125000000000004</v>
      </c>
      <c r="J39" s="264">
        <v>2.8</v>
      </c>
      <c r="K39" s="264">
        <v>2.9250000000000003</v>
      </c>
      <c r="L39" s="262" t="s">
        <v>1969</v>
      </c>
      <c r="M39" s="262" t="s">
        <v>1966</v>
      </c>
    </row>
    <row r="40" spans="1:13" x14ac:dyDescent="0.25">
      <c r="A40" s="203"/>
      <c r="B40" s="263" t="s">
        <v>444</v>
      </c>
      <c r="C40" s="264">
        <v>2.5</v>
      </c>
      <c r="D40" s="264">
        <v>2.5</v>
      </c>
      <c r="E40" s="264">
        <v>2.5</v>
      </c>
      <c r="F40" s="264">
        <v>2.5</v>
      </c>
      <c r="G40" s="264">
        <v>2.604166666666667</v>
      </c>
      <c r="H40" s="264">
        <v>2.5</v>
      </c>
      <c r="I40" s="264">
        <v>2.604166666666667</v>
      </c>
      <c r="J40" s="264">
        <v>2.5</v>
      </c>
      <c r="K40" s="264">
        <v>2.7083333333333335</v>
      </c>
      <c r="L40" s="262" t="s">
        <v>1970</v>
      </c>
      <c r="M40" s="262" t="s">
        <v>1966</v>
      </c>
    </row>
    <row r="41" spans="1:13" x14ac:dyDescent="0.25">
      <c r="A41" s="203"/>
      <c r="B41" s="261" t="s">
        <v>1906</v>
      </c>
      <c r="C41" s="265">
        <v>1.0710000000000002</v>
      </c>
      <c r="D41" s="265">
        <v>1.044225</v>
      </c>
      <c r="E41" s="265">
        <v>1.01745</v>
      </c>
      <c r="F41" s="265">
        <v>0.99201374999999992</v>
      </c>
      <c r="G41" s="265">
        <v>0.96657749999999998</v>
      </c>
      <c r="H41" s="265">
        <v>0.99201374999999992</v>
      </c>
      <c r="I41" s="265">
        <v>1.0710000000000002</v>
      </c>
      <c r="J41" s="265">
        <v>0.94114125000000004</v>
      </c>
      <c r="K41" s="265">
        <v>1.0710000000000002</v>
      </c>
      <c r="L41" s="262" t="s">
        <v>1972</v>
      </c>
      <c r="M41" s="262" t="s">
        <v>1966</v>
      </c>
    </row>
  </sheetData>
  <mergeCells count="1">
    <mergeCell ref="C1:M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4F8B0-4384-FD4B-8255-E76F93117EC5}">
  <dimension ref="A1:M33"/>
  <sheetViews>
    <sheetView workbookViewId="0">
      <selection sqref="A1:M33"/>
    </sheetView>
  </sheetViews>
  <sheetFormatPr defaultColWidth="11.42578125" defaultRowHeight="15" x14ac:dyDescent="0.25"/>
  <sheetData>
    <row r="1" spans="1:13" x14ac:dyDescent="0.25">
      <c r="A1" s="204" t="s">
        <v>1</v>
      </c>
      <c r="B1" s="205"/>
      <c r="C1" s="206" t="s">
        <v>1913</v>
      </c>
      <c r="D1" s="206"/>
      <c r="E1" s="206"/>
      <c r="F1" s="206"/>
      <c r="G1" s="206"/>
      <c r="H1" s="206"/>
      <c r="I1" s="206"/>
      <c r="J1" s="206"/>
      <c r="K1" s="206"/>
      <c r="L1" s="206"/>
      <c r="M1" s="206"/>
    </row>
    <row r="2" spans="1:13" x14ac:dyDescent="0.25">
      <c r="A2" s="207" t="s">
        <v>180</v>
      </c>
      <c r="B2" s="207"/>
      <c r="C2" s="208">
        <v>2020</v>
      </c>
      <c r="D2" s="209">
        <v>2025</v>
      </c>
      <c r="E2" s="209">
        <v>2030</v>
      </c>
      <c r="F2" s="209">
        <v>2040</v>
      </c>
      <c r="G2" s="209">
        <v>2050</v>
      </c>
      <c r="H2" s="209">
        <v>2025</v>
      </c>
      <c r="I2" s="209">
        <v>2025</v>
      </c>
      <c r="J2" s="209">
        <v>2050</v>
      </c>
      <c r="K2" s="209">
        <v>2050</v>
      </c>
      <c r="L2" s="210" t="s">
        <v>985</v>
      </c>
      <c r="M2" s="210" t="s">
        <v>986</v>
      </c>
    </row>
    <row r="3" spans="1:13" ht="15.75" thickBot="1" x14ac:dyDescent="0.3">
      <c r="A3" s="211" t="s">
        <v>179</v>
      </c>
      <c r="B3" s="212"/>
      <c r="C3" s="213" t="s">
        <v>1914</v>
      </c>
      <c r="D3" s="213" t="s">
        <v>1914</v>
      </c>
      <c r="E3" s="213" t="s">
        <v>1914</v>
      </c>
      <c r="F3" s="213" t="s">
        <v>1914</v>
      </c>
      <c r="G3" s="213" t="s">
        <v>1914</v>
      </c>
      <c r="H3" s="213" t="s">
        <v>987</v>
      </c>
      <c r="I3" s="213" t="s">
        <v>988</v>
      </c>
      <c r="J3" s="213" t="s">
        <v>987</v>
      </c>
      <c r="K3" s="213" t="s">
        <v>988</v>
      </c>
      <c r="L3" s="214" t="s">
        <v>31</v>
      </c>
      <c r="M3" s="214" t="s">
        <v>31</v>
      </c>
    </row>
    <row r="4" spans="1:13" x14ac:dyDescent="0.25">
      <c r="A4" s="215" t="s">
        <v>171</v>
      </c>
      <c r="B4" s="216" t="s">
        <v>172</v>
      </c>
      <c r="C4" s="217"/>
      <c r="D4" s="218"/>
      <c r="E4" s="218"/>
      <c r="F4" s="218"/>
      <c r="G4" s="218"/>
      <c r="H4" s="218"/>
      <c r="I4" s="218"/>
      <c r="J4" s="218"/>
      <c r="K4" s="218"/>
      <c r="L4" s="219"/>
      <c r="M4" s="219"/>
    </row>
    <row r="5" spans="1:13" x14ac:dyDescent="0.25">
      <c r="A5" s="220" t="s">
        <v>195</v>
      </c>
      <c r="B5" s="221"/>
      <c r="C5" s="220"/>
      <c r="D5" s="222"/>
      <c r="E5" s="222"/>
      <c r="F5" s="222"/>
      <c r="G5" s="222"/>
      <c r="H5" s="222"/>
      <c r="I5" s="222"/>
      <c r="J5" s="222"/>
      <c r="K5" s="222"/>
      <c r="L5" s="223"/>
      <c r="M5" s="223"/>
    </row>
    <row r="6" spans="1:13" x14ac:dyDescent="0.25">
      <c r="A6" s="224"/>
      <c r="B6" s="221" t="s">
        <v>1915</v>
      </c>
      <c r="C6" s="225">
        <v>0.5</v>
      </c>
      <c r="D6" s="225">
        <v>4.5</v>
      </c>
      <c r="E6" s="225">
        <v>125</v>
      </c>
      <c r="F6" s="225">
        <v>125</v>
      </c>
      <c r="G6" s="225">
        <v>125</v>
      </c>
      <c r="H6" s="225">
        <v>0.1</v>
      </c>
      <c r="I6" s="225">
        <v>4.5</v>
      </c>
      <c r="J6" s="225">
        <v>62.5</v>
      </c>
      <c r="K6" s="225">
        <v>125</v>
      </c>
      <c r="L6" s="226" t="s">
        <v>199</v>
      </c>
      <c r="M6" s="226" t="s">
        <v>364</v>
      </c>
    </row>
    <row r="7" spans="1:13" x14ac:dyDescent="0.25">
      <c r="A7" s="224"/>
      <c r="B7" s="227" t="s">
        <v>1916</v>
      </c>
      <c r="C7" s="222"/>
      <c r="D7" s="222"/>
      <c r="E7" s="222"/>
      <c r="F7" s="222"/>
      <c r="G7" s="222"/>
      <c r="H7" s="222"/>
      <c r="I7" s="222"/>
      <c r="J7" s="222"/>
      <c r="K7" s="222"/>
      <c r="L7" s="223"/>
      <c r="M7" s="223"/>
    </row>
    <row r="8" spans="1:13" x14ac:dyDescent="0.25">
      <c r="A8" s="224"/>
      <c r="B8" s="221" t="s">
        <v>1917</v>
      </c>
      <c r="C8" s="225">
        <v>1800</v>
      </c>
      <c r="D8" s="225">
        <v>1800</v>
      </c>
      <c r="E8" s="225">
        <v>1800</v>
      </c>
      <c r="F8" s="225">
        <v>1800</v>
      </c>
      <c r="G8" s="225">
        <v>1800</v>
      </c>
      <c r="H8" s="225">
        <v>1500</v>
      </c>
      <c r="I8" s="225">
        <v>2000</v>
      </c>
      <c r="J8" s="225">
        <v>1500</v>
      </c>
      <c r="K8" s="225">
        <v>2000</v>
      </c>
      <c r="L8" s="226" t="s">
        <v>227</v>
      </c>
      <c r="M8" s="226"/>
    </row>
    <row r="9" spans="1:13" x14ac:dyDescent="0.25">
      <c r="A9" s="224"/>
      <c r="B9" s="221" t="s">
        <v>1918</v>
      </c>
      <c r="C9" s="225"/>
      <c r="D9" s="225"/>
      <c r="E9" s="228"/>
      <c r="F9" s="225"/>
      <c r="G9" s="225"/>
      <c r="H9" s="225"/>
      <c r="I9" s="225"/>
      <c r="J9" s="225"/>
      <c r="K9" s="228"/>
      <c r="L9" s="226" t="s">
        <v>192</v>
      </c>
      <c r="M9" s="226"/>
    </row>
    <row r="10" spans="1:13" x14ac:dyDescent="0.25">
      <c r="A10" s="224"/>
      <c r="B10" s="221" t="s">
        <v>1919</v>
      </c>
      <c r="C10" s="225">
        <v>1.75</v>
      </c>
      <c r="D10" s="225">
        <v>1.5</v>
      </c>
      <c r="E10" s="225">
        <v>1.5</v>
      </c>
      <c r="F10" s="225">
        <v>1.286</v>
      </c>
      <c r="G10" s="225">
        <v>1.1020000000000001</v>
      </c>
      <c r="H10" s="229">
        <v>1.0499999999999998</v>
      </c>
      <c r="I10" s="229">
        <v>2.25</v>
      </c>
      <c r="J10" s="225">
        <v>0.77139999999999997</v>
      </c>
      <c r="K10" s="225">
        <v>1.653</v>
      </c>
      <c r="L10" s="226" t="s">
        <v>210</v>
      </c>
      <c r="M10" s="226">
        <v>2</v>
      </c>
    </row>
    <row r="11" spans="1:13" x14ac:dyDescent="0.25">
      <c r="A11" s="224"/>
      <c r="B11" s="221" t="s">
        <v>1920</v>
      </c>
      <c r="C11" s="225">
        <v>100</v>
      </c>
      <c r="D11" s="225">
        <v>100</v>
      </c>
      <c r="E11" s="225">
        <v>100</v>
      </c>
      <c r="F11" s="225">
        <v>100</v>
      </c>
      <c r="G11" s="225">
        <v>100</v>
      </c>
      <c r="H11" s="225">
        <v>50</v>
      </c>
      <c r="I11" s="225">
        <v>120</v>
      </c>
      <c r="J11" s="225">
        <v>50</v>
      </c>
      <c r="K11" s="225">
        <v>120</v>
      </c>
      <c r="L11" s="226"/>
      <c r="M11" s="226">
        <v>13</v>
      </c>
    </row>
    <row r="12" spans="1:13" x14ac:dyDescent="0.25">
      <c r="A12" s="224"/>
      <c r="B12" s="221" t="s">
        <v>1921</v>
      </c>
      <c r="C12" s="225">
        <v>0.25</v>
      </c>
      <c r="D12" s="225">
        <v>0.25</v>
      </c>
      <c r="E12" s="225">
        <v>0.22500000000000001</v>
      </c>
      <c r="F12" s="225">
        <v>0.20300000000000001</v>
      </c>
      <c r="G12" s="225">
        <v>0.182</v>
      </c>
      <c r="H12" s="225">
        <v>0.17499999999999999</v>
      </c>
      <c r="I12" s="225">
        <v>0.375</v>
      </c>
      <c r="J12" s="225">
        <v>0.12739999999999999</v>
      </c>
      <c r="K12" s="225">
        <v>0.27300000000000002</v>
      </c>
      <c r="L12" s="226" t="s">
        <v>210</v>
      </c>
      <c r="M12" s="226">
        <v>2</v>
      </c>
    </row>
    <row r="13" spans="1:13" x14ac:dyDescent="0.25">
      <c r="A13" s="224"/>
      <c r="B13" s="221" t="s">
        <v>1922</v>
      </c>
      <c r="C13" s="225"/>
      <c r="D13" s="225"/>
      <c r="E13" s="225"/>
      <c r="F13" s="225"/>
      <c r="G13" s="225"/>
      <c r="H13" s="225"/>
      <c r="I13" s="225"/>
      <c r="J13" s="225"/>
      <c r="K13" s="225"/>
      <c r="L13" s="226"/>
      <c r="M13" s="226"/>
    </row>
    <row r="14" spans="1:13" x14ac:dyDescent="0.25">
      <c r="A14" s="224"/>
      <c r="B14" s="227" t="s">
        <v>1923</v>
      </c>
      <c r="C14" s="225"/>
      <c r="D14" s="225"/>
      <c r="E14" s="225"/>
      <c r="F14" s="225"/>
      <c r="G14" s="225"/>
      <c r="H14" s="225"/>
      <c r="I14" s="225"/>
      <c r="J14" s="225"/>
      <c r="K14" s="225"/>
      <c r="L14" s="226"/>
      <c r="M14" s="226"/>
    </row>
    <row r="15" spans="1:13" x14ac:dyDescent="0.25">
      <c r="A15" s="224"/>
      <c r="B15" s="221" t="s">
        <v>1924</v>
      </c>
      <c r="C15" s="225">
        <v>99</v>
      </c>
      <c r="D15" s="225">
        <v>99</v>
      </c>
      <c r="E15" s="225">
        <v>99</v>
      </c>
      <c r="F15" s="225">
        <v>99</v>
      </c>
      <c r="G15" s="225">
        <v>99</v>
      </c>
      <c r="H15" s="225"/>
      <c r="I15" s="225"/>
      <c r="J15" s="225"/>
      <c r="K15" s="225"/>
      <c r="L15" s="226"/>
      <c r="M15" s="226" t="s">
        <v>1925</v>
      </c>
    </row>
    <row r="16" spans="1:13" x14ac:dyDescent="0.25">
      <c r="A16" s="224"/>
      <c r="B16" s="221" t="s">
        <v>1926</v>
      </c>
      <c r="C16" s="225">
        <v>15</v>
      </c>
      <c r="D16" s="225">
        <v>15</v>
      </c>
      <c r="E16" s="225">
        <v>15</v>
      </c>
      <c r="F16" s="225">
        <v>15</v>
      </c>
      <c r="G16" s="225">
        <v>15</v>
      </c>
      <c r="H16" s="225">
        <v>10</v>
      </c>
      <c r="I16" s="225">
        <v>20</v>
      </c>
      <c r="J16" s="225">
        <v>10</v>
      </c>
      <c r="K16" s="225">
        <v>20</v>
      </c>
      <c r="L16" s="226" t="s">
        <v>251</v>
      </c>
      <c r="M16" s="226">
        <v>2</v>
      </c>
    </row>
    <row r="17" spans="1:13" x14ac:dyDescent="0.25">
      <c r="A17" s="224"/>
      <c r="B17" s="221" t="s">
        <v>1927</v>
      </c>
      <c r="C17" s="225">
        <v>1</v>
      </c>
      <c r="D17" s="225">
        <v>1</v>
      </c>
      <c r="E17" s="225">
        <v>1</v>
      </c>
      <c r="F17" s="225">
        <v>1</v>
      </c>
      <c r="G17" s="225">
        <v>1</v>
      </c>
      <c r="H17" s="225">
        <v>0.5</v>
      </c>
      <c r="I17" s="225">
        <v>2</v>
      </c>
      <c r="J17" s="225">
        <v>0.5</v>
      </c>
      <c r="K17" s="225">
        <v>2</v>
      </c>
      <c r="L17" s="226" t="s">
        <v>192</v>
      </c>
      <c r="M17" s="226" t="s">
        <v>1928</v>
      </c>
    </row>
    <row r="18" spans="1:13" x14ac:dyDescent="0.25">
      <c r="A18" s="224"/>
      <c r="B18" s="221" t="s">
        <v>1929</v>
      </c>
      <c r="C18" s="225">
        <v>1.25</v>
      </c>
      <c r="D18" s="225">
        <v>1.25</v>
      </c>
      <c r="E18" s="225">
        <v>1</v>
      </c>
      <c r="F18" s="225">
        <v>0.75</v>
      </c>
      <c r="G18" s="225">
        <v>0.75</v>
      </c>
      <c r="H18" s="225">
        <v>0.75</v>
      </c>
      <c r="I18" s="225">
        <v>1.25</v>
      </c>
      <c r="J18" s="225">
        <v>0.7</v>
      </c>
      <c r="K18" s="225">
        <v>1</v>
      </c>
      <c r="L18" s="226" t="s">
        <v>344</v>
      </c>
      <c r="M18" s="226"/>
    </row>
    <row r="19" spans="1:13" x14ac:dyDescent="0.25">
      <c r="A19" s="224"/>
      <c r="B19" s="221" t="s">
        <v>1930</v>
      </c>
      <c r="C19" s="225">
        <v>50</v>
      </c>
      <c r="D19" s="225">
        <v>50</v>
      </c>
      <c r="E19" s="225">
        <v>50</v>
      </c>
      <c r="F19" s="225">
        <v>50</v>
      </c>
      <c r="G19" s="225">
        <v>50</v>
      </c>
      <c r="H19" s="225">
        <v>20</v>
      </c>
      <c r="I19" s="225">
        <v>70</v>
      </c>
      <c r="J19" s="225">
        <v>20</v>
      </c>
      <c r="K19" s="225">
        <v>70</v>
      </c>
      <c r="L19" s="226" t="s">
        <v>316</v>
      </c>
      <c r="M19" s="226"/>
    </row>
    <row r="20" spans="1:13" x14ac:dyDescent="0.25">
      <c r="A20" s="224"/>
      <c r="B20" s="227" t="s">
        <v>1931</v>
      </c>
      <c r="C20" s="225"/>
      <c r="D20" s="225"/>
      <c r="E20" s="225"/>
      <c r="F20" s="225"/>
      <c r="G20" s="225"/>
      <c r="H20" s="225"/>
      <c r="I20" s="225"/>
      <c r="J20" s="225"/>
      <c r="K20" s="225"/>
      <c r="L20" s="226"/>
      <c r="M20" s="226"/>
    </row>
    <row r="21" spans="1:13" x14ac:dyDescent="0.25">
      <c r="A21" s="224"/>
      <c r="B21" s="221" t="s">
        <v>1086</v>
      </c>
      <c r="C21" s="225">
        <v>5</v>
      </c>
      <c r="D21" s="225">
        <v>5</v>
      </c>
      <c r="E21" s="225">
        <v>3</v>
      </c>
      <c r="F21" s="225">
        <v>3</v>
      </c>
      <c r="G21" s="225">
        <v>3</v>
      </c>
      <c r="H21" s="225">
        <v>3</v>
      </c>
      <c r="I21" s="225">
        <v>3</v>
      </c>
      <c r="J21" s="225">
        <v>3</v>
      </c>
      <c r="K21" s="225">
        <v>3</v>
      </c>
      <c r="L21" s="226" t="s">
        <v>392</v>
      </c>
      <c r="M21" s="226"/>
    </row>
    <row r="22" spans="1:13" x14ac:dyDescent="0.25">
      <c r="A22" s="224"/>
      <c r="B22" s="221" t="s">
        <v>1932</v>
      </c>
      <c r="C22" s="225">
        <v>3</v>
      </c>
      <c r="D22" s="225">
        <v>3</v>
      </c>
      <c r="E22" s="225">
        <v>3</v>
      </c>
      <c r="F22" s="225">
        <v>3</v>
      </c>
      <c r="G22" s="225">
        <v>3</v>
      </c>
      <c r="H22" s="225">
        <v>3</v>
      </c>
      <c r="I22" s="225">
        <v>3</v>
      </c>
      <c r="J22" s="225">
        <v>3</v>
      </c>
      <c r="K22" s="225">
        <v>3</v>
      </c>
      <c r="L22" s="226" t="s">
        <v>392</v>
      </c>
      <c r="M22" s="226"/>
    </row>
    <row r="23" spans="1:13" x14ac:dyDescent="0.25">
      <c r="A23" s="224"/>
      <c r="B23" s="221" t="s">
        <v>215</v>
      </c>
      <c r="C23" s="225">
        <v>20</v>
      </c>
      <c r="D23" s="225">
        <v>25</v>
      </c>
      <c r="E23" s="225">
        <v>25</v>
      </c>
      <c r="F23" s="225">
        <v>30</v>
      </c>
      <c r="G23" s="225">
        <v>30</v>
      </c>
      <c r="H23" s="225"/>
      <c r="I23" s="225"/>
      <c r="J23" s="225"/>
      <c r="K23" s="225"/>
      <c r="L23" s="226"/>
      <c r="M23" s="226">
        <v>2</v>
      </c>
    </row>
    <row r="24" spans="1:13" x14ac:dyDescent="0.25">
      <c r="A24" s="224"/>
      <c r="B24" s="221" t="s">
        <v>200</v>
      </c>
      <c r="C24" s="225">
        <v>2</v>
      </c>
      <c r="D24" s="225">
        <v>2</v>
      </c>
      <c r="E24" s="225">
        <v>2</v>
      </c>
      <c r="F24" s="225">
        <v>2.5</v>
      </c>
      <c r="G24" s="225">
        <v>2.5</v>
      </c>
      <c r="H24" s="225">
        <v>1.5</v>
      </c>
      <c r="I24" s="225">
        <v>2.5</v>
      </c>
      <c r="J24" s="225">
        <v>1.5</v>
      </c>
      <c r="K24" s="225">
        <v>3</v>
      </c>
      <c r="L24" s="226" t="s">
        <v>371</v>
      </c>
      <c r="M24" s="226"/>
    </row>
    <row r="25" spans="1:13" x14ac:dyDescent="0.25">
      <c r="A25" s="220" t="s">
        <v>233</v>
      </c>
      <c r="B25" s="221"/>
      <c r="C25" s="225"/>
      <c r="D25" s="225"/>
      <c r="E25" s="225"/>
      <c r="F25" s="225"/>
      <c r="G25" s="225"/>
      <c r="H25" s="225"/>
      <c r="I25" s="225"/>
      <c r="J25" s="225"/>
      <c r="K25" s="225"/>
      <c r="L25" s="226"/>
      <c r="M25" s="226"/>
    </row>
    <row r="26" spans="1:13" x14ac:dyDescent="0.25">
      <c r="A26" s="224"/>
      <c r="B26" s="221" t="s">
        <v>1933</v>
      </c>
      <c r="C26" s="225">
        <v>6.5</v>
      </c>
      <c r="D26" s="225">
        <v>4.8</v>
      </c>
      <c r="E26" s="225">
        <v>3</v>
      </c>
      <c r="F26" s="225">
        <v>2.1</v>
      </c>
      <c r="G26" s="225">
        <v>1.8</v>
      </c>
      <c r="H26" s="225">
        <v>3.4</v>
      </c>
      <c r="I26" s="225">
        <v>7.2</v>
      </c>
      <c r="J26" s="225">
        <v>1.3</v>
      </c>
      <c r="K26" s="225">
        <v>2.7</v>
      </c>
      <c r="L26" s="226" t="s">
        <v>238</v>
      </c>
      <c r="M26" s="226">
        <v>2</v>
      </c>
    </row>
    <row r="27" spans="1:13" x14ac:dyDescent="0.25">
      <c r="A27" s="224"/>
      <c r="B27" s="221" t="s">
        <v>1934</v>
      </c>
      <c r="C27" s="225">
        <v>0.26</v>
      </c>
      <c r="D27" s="225">
        <v>0.19</v>
      </c>
      <c r="E27" s="225">
        <v>0.12</v>
      </c>
      <c r="F27" s="225">
        <v>0.08</v>
      </c>
      <c r="G27" s="225">
        <v>7.0000000000000007E-2</v>
      </c>
      <c r="H27" s="225">
        <v>0.14000000000000001</v>
      </c>
      <c r="I27" s="225">
        <v>0.28999999999999998</v>
      </c>
      <c r="J27" s="225">
        <v>0.05</v>
      </c>
      <c r="K27" s="225">
        <v>0.1</v>
      </c>
      <c r="L27" s="226" t="s">
        <v>368</v>
      </c>
      <c r="M27" s="226">
        <v>7</v>
      </c>
    </row>
    <row r="28" spans="1:13" x14ac:dyDescent="0.25">
      <c r="A28" s="224"/>
      <c r="B28" s="221" t="s">
        <v>1935</v>
      </c>
      <c r="C28" s="225"/>
      <c r="D28" s="225"/>
      <c r="E28" s="225"/>
      <c r="F28" s="225"/>
      <c r="G28" s="225"/>
      <c r="H28" s="225"/>
      <c r="I28" s="225"/>
      <c r="J28" s="225"/>
      <c r="K28" s="225"/>
      <c r="L28" s="226" t="s">
        <v>379</v>
      </c>
      <c r="M28" s="226">
        <v>8</v>
      </c>
    </row>
    <row r="29" spans="1:13" x14ac:dyDescent="0.25">
      <c r="A29" s="224"/>
      <c r="B29" s="221" t="s">
        <v>1936</v>
      </c>
      <c r="C29" s="225"/>
      <c r="D29" s="225"/>
      <c r="E29" s="225"/>
      <c r="F29" s="225"/>
      <c r="G29" s="225"/>
      <c r="H29" s="225"/>
      <c r="I29" s="225"/>
      <c r="J29" s="225"/>
      <c r="K29" s="225"/>
      <c r="L29" s="226"/>
      <c r="M29" s="226"/>
    </row>
    <row r="30" spans="1:13" x14ac:dyDescent="0.25">
      <c r="A30" s="220" t="s">
        <v>1245</v>
      </c>
      <c r="B30" s="221"/>
      <c r="C30" s="225"/>
      <c r="D30" s="225"/>
      <c r="E30" s="225"/>
      <c r="F30" s="225"/>
      <c r="G30" s="225"/>
      <c r="H30" s="225"/>
      <c r="I30" s="225"/>
      <c r="J30" s="225"/>
      <c r="K30" s="225"/>
      <c r="L30" s="226"/>
      <c r="M30" s="226"/>
    </row>
    <row r="31" spans="1:13" x14ac:dyDescent="0.25">
      <c r="A31" s="224"/>
      <c r="B31" s="221" t="s">
        <v>1937</v>
      </c>
      <c r="C31" s="225">
        <v>0.1</v>
      </c>
      <c r="D31" s="225">
        <v>0.1</v>
      </c>
      <c r="E31" s="225">
        <v>0.1</v>
      </c>
      <c r="F31" s="225">
        <v>0.05</v>
      </c>
      <c r="G31" s="225">
        <v>0.02</v>
      </c>
      <c r="H31" s="225">
        <v>6.9999999999999993E-2</v>
      </c>
      <c r="I31" s="225">
        <v>0.15000000000000002</v>
      </c>
      <c r="J31" s="225">
        <v>1.3999999999999999E-2</v>
      </c>
      <c r="K31" s="225">
        <v>0.03</v>
      </c>
      <c r="L31" s="226"/>
      <c r="M31" s="226">
        <v>1</v>
      </c>
    </row>
    <row r="32" spans="1:13" x14ac:dyDescent="0.25">
      <c r="A32" s="224"/>
      <c r="B32" s="221" t="s">
        <v>1938</v>
      </c>
      <c r="C32" s="225">
        <v>0.11</v>
      </c>
      <c r="D32" s="225">
        <v>0.11</v>
      </c>
      <c r="E32" s="225">
        <v>0.11</v>
      </c>
      <c r="F32" s="225">
        <v>0.11</v>
      </c>
      <c r="G32" s="225">
        <v>0.11</v>
      </c>
      <c r="H32" s="225">
        <v>7.6999999999999999E-2</v>
      </c>
      <c r="I32" s="225">
        <v>0.16500000000000001</v>
      </c>
      <c r="J32" s="225">
        <v>7.6999999999999999E-2</v>
      </c>
      <c r="K32" s="225">
        <v>0.16500000000000001</v>
      </c>
      <c r="L32" s="226" t="s">
        <v>380</v>
      </c>
      <c r="M32" s="226">
        <v>9</v>
      </c>
    </row>
    <row r="33" spans="1:13" ht="15.75" thickBot="1" x14ac:dyDescent="0.3">
      <c r="A33" s="230"/>
      <c r="B33" s="231" t="s">
        <v>1939</v>
      </c>
      <c r="C33" s="232">
        <v>0.16</v>
      </c>
      <c r="D33" s="232">
        <v>0.16</v>
      </c>
      <c r="E33" s="232">
        <v>0.16</v>
      </c>
      <c r="F33" s="232">
        <v>0.16</v>
      </c>
      <c r="G33" s="232">
        <v>0.16</v>
      </c>
      <c r="H33" s="232">
        <v>0.11199999999999999</v>
      </c>
      <c r="I33" s="232">
        <v>0.24</v>
      </c>
      <c r="J33" s="232">
        <v>0.11199999999999999</v>
      </c>
      <c r="K33" s="232">
        <v>0.24</v>
      </c>
      <c r="L33" s="233" t="s">
        <v>427</v>
      </c>
      <c r="M33" s="23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0F6E2-4E4A-1243-B38E-B2FBCA79B2D5}">
  <dimension ref="A1:M23"/>
  <sheetViews>
    <sheetView workbookViewId="0">
      <selection activeCell="R28" sqref="R28"/>
    </sheetView>
  </sheetViews>
  <sheetFormatPr defaultColWidth="11.42578125" defaultRowHeight="15" x14ac:dyDescent="0.25"/>
  <sheetData>
    <row r="1" spans="1:13" x14ac:dyDescent="0.25">
      <c r="A1" s="234" t="s">
        <v>1</v>
      </c>
      <c r="B1" s="235"/>
      <c r="C1" s="236" t="s">
        <v>1940</v>
      </c>
      <c r="D1" s="236"/>
      <c r="E1" s="236"/>
      <c r="F1" s="236"/>
      <c r="G1" s="236"/>
      <c r="H1" s="236"/>
      <c r="I1" s="236"/>
      <c r="J1" s="236"/>
      <c r="K1" s="236"/>
      <c r="L1" s="236"/>
      <c r="M1" s="236"/>
    </row>
    <row r="2" spans="1:13" x14ac:dyDescent="0.25">
      <c r="A2" s="237" t="s">
        <v>180</v>
      </c>
      <c r="B2" s="238"/>
      <c r="C2" s="239">
        <v>2020</v>
      </c>
      <c r="D2" s="239">
        <v>2025</v>
      </c>
      <c r="E2" s="239">
        <v>2030</v>
      </c>
      <c r="F2" s="239">
        <v>2040</v>
      </c>
      <c r="G2" s="239">
        <v>2050</v>
      </c>
      <c r="H2" s="239">
        <v>2025</v>
      </c>
      <c r="I2" s="239">
        <v>2025</v>
      </c>
      <c r="J2" s="239">
        <v>2050</v>
      </c>
      <c r="K2" s="239">
        <v>2050</v>
      </c>
      <c r="L2" s="240" t="s">
        <v>985</v>
      </c>
      <c r="M2" s="240" t="s">
        <v>986</v>
      </c>
    </row>
    <row r="3" spans="1:13" ht="15.75" thickBot="1" x14ac:dyDescent="0.3">
      <c r="A3" s="241" t="s">
        <v>179</v>
      </c>
      <c r="B3" s="242"/>
      <c r="C3" s="243" t="s">
        <v>194</v>
      </c>
      <c r="D3" s="243" t="s">
        <v>194</v>
      </c>
      <c r="E3" s="243" t="s">
        <v>194</v>
      </c>
      <c r="F3" s="243" t="s">
        <v>194</v>
      </c>
      <c r="G3" s="243" t="s">
        <v>194</v>
      </c>
      <c r="H3" s="243" t="s">
        <v>264</v>
      </c>
      <c r="I3" s="243" t="s">
        <v>265</v>
      </c>
      <c r="J3" s="243" t="s">
        <v>264</v>
      </c>
      <c r="K3" s="243" t="s">
        <v>265</v>
      </c>
      <c r="L3" s="244" t="s">
        <v>31</v>
      </c>
      <c r="M3" s="244" t="s">
        <v>31</v>
      </c>
    </row>
    <row r="4" spans="1:13" x14ac:dyDescent="0.25">
      <c r="A4" s="245" t="s">
        <v>171</v>
      </c>
      <c r="B4" s="246" t="s">
        <v>172</v>
      </c>
      <c r="C4" s="247"/>
      <c r="D4" s="247"/>
      <c r="E4" s="247"/>
      <c r="F4" s="247"/>
      <c r="G4" s="247"/>
      <c r="H4" s="247"/>
      <c r="I4" s="247"/>
      <c r="J4" s="247"/>
      <c r="K4" s="247"/>
      <c r="L4" s="248"/>
      <c r="M4" s="248"/>
    </row>
    <row r="5" spans="1:13" x14ac:dyDescent="0.25">
      <c r="A5" s="249" t="s">
        <v>1941</v>
      </c>
      <c r="B5" s="249"/>
      <c r="C5" s="250"/>
      <c r="D5" s="250"/>
      <c r="E5" s="250"/>
      <c r="F5" s="250"/>
      <c r="G5" s="250"/>
      <c r="H5" s="250"/>
      <c r="I5" s="250"/>
      <c r="J5" s="250"/>
      <c r="K5" s="250"/>
      <c r="L5" s="251"/>
      <c r="M5" s="251"/>
    </row>
    <row r="6" spans="1:13" x14ac:dyDescent="0.25">
      <c r="A6" s="249"/>
      <c r="B6" s="252" t="s">
        <v>1942</v>
      </c>
      <c r="C6" s="253">
        <v>30</v>
      </c>
      <c r="D6" s="253">
        <v>30</v>
      </c>
      <c r="E6" s="253">
        <v>30</v>
      </c>
      <c r="F6" s="253">
        <v>30</v>
      </c>
      <c r="G6" s="253">
        <v>30</v>
      </c>
      <c r="H6" s="253">
        <v>30</v>
      </c>
      <c r="I6" s="253">
        <v>30</v>
      </c>
      <c r="J6" s="253">
        <v>30</v>
      </c>
      <c r="K6" s="253">
        <v>30</v>
      </c>
      <c r="L6" s="254" t="s">
        <v>199</v>
      </c>
      <c r="M6" s="254"/>
    </row>
    <row r="7" spans="1:13" x14ac:dyDescent="0.25">
      <c r="A7" s="249"/>
      <c r="B7" s="252" t="s">
        <v>1943</v>
      </c>
      <c r="C7" s="253">
        <v>1</v>
      </c>
      <c r="D7" s="253">
        <v>1</v>
      </c>
      <c r="E7" s="253">
        <v>1</v>
      </c>
      <c r="F7" s="253">
        <v>1</v>
      </c>
      <c r="G7" s="253">
        <v>1</v>
      </c>
      <c r="H7" s="253">
        <v>1</v>
      </c>
      <c r="I7" s="253">
        <v>1</v>
      </c>
      <c r="J7" s="253">
        <v>1</v>
      </c>
      <c r="K7" s="253">
        <v>1</v>
      </c>
      <c r="L7" s="255" t="s">
        <v>227</v>
      </c>
      <c r="M7" s="254"/>
    </row>
    <row r="8" spans="1:13" x14ac:dyDescent="0.25">
      <c r="A8" s="249"/>
      <c r="B8" s="252" t="s">
        <v>200</v>
      </c>
      <c r="C8" s="253">
        <v>3</v>
      </c>
      <c r="D8" s="253">
        <v>3</v>
      </c>
      <c r="E8" s="253">
        <v>3</v>
      </c>
      <c r="F8" s="253">
        <v>3</v>
      </c>
      <c r="G8" s="253">
        <v>3</v>
      </c>
      <c r="H8" s="253">
        <v>3</v>
      </c>
      <c r="I8" s="253">
        <v>3</v>
      </c>
      <c r="J8" s="253">
        <v>3</v>
      </c>
      <c r="K8" s="253">
        <v>3</v>
      </c>
      <c r="L8" s="254" t="s">
        <v>210</v>
      </c>
      <c r="M8" s="254"/>
    </row>
    <row r="9" spans="1:13" x14ac:dyDescent="0.25">
      <c r="A9" s="249"/>
      <c r="B9" s="252" t="s">
        <v>215</v>
      </c>
      <c r="C9" s="253">
        <v>30</v>
      </c>
      <c r="D9" s="253">
        <v>30</v>
      </c>
      <c r="E9" s="253">
        <v>30</v>
      </c>
      <c r="F9" s="253">
        <v>30</v>
      </c>
      <c r="G9" s="253">
        <v>30</v>
      </c>
      <c r="H9" s="253">
        <v>30</v>
      </c>
      <c r="I9" s="253">
        <v>30</v>
      </c>
      <c r="J9" s="253">
        <v>30</v>
      </c>
      <c r="K9" s="253">
        <v>30</v>
      </c>
      <c r="L9" s="254" t="s">
        <v>251</v>
      </c>
      <c r="M9" s="254"/>
    </row>
    <row r="10" spans="1:13" x14ac:dyDescent="0.25">
      <c r="A10" s="249" t="s">
        <v>218</v>
      </c>
      <c r="B10" s="249"/>
      <c r="C10" s="253"/>
      <c r="D10" s="253"/>
      <c r="E10" s="253"/>
      <c r="F10" s="253"/>
      <c r="G10" s="253"/>
      <c r="H10" s="253"/>
      <c r="I10" s="253"/>
      <c r="J10" s="253"/>
      <c r="K10" s="253"/>
      <c r="L10" s="255" t="s">
        <v>1944</v>
      </c>
      <c r="M10" s="254"/>
    </row>
    <row r="11" spans="1:13" x14ac:dyDescent="0.25">
      <c r="A11" s="249"/>
      <c r="B11" s="252" t="s">
        <v>1945</v>
      </c>
      <c r="C11" s="253">
        <v>50</v>
      </c>
      <c r="D11" s="253">
        <v>50</v>
      </c>
      <c r="E11" s="253">
        <v>50</v>
      </c>
      <c r="F11" s="253">
        <v>50</v>
      </c>
      <c r="G11" s="253">
        <v>50</v>
      </c>
      <c r="H11" s="253">
        <v>50</v>
      </c>
      <c r="I11" s="253">
        <v>50</v>
      </c>
      <c r="J11" s="253">
        <v>50</v>
      </c>
      <c r="K11" s="253">
        <v>50</v>
      </c>
      <c r="L11" s="254" t="s">
        <v>192</v>
      </c>
      <c r="M11" s="254"/>
    </row>
    <row r="12" spans="1:13" x14ac:dyDescent="0.25">
      <c r="A12" s="249" t="s">
        <v>233</v>
      </c>
      <c r="B12" s="249"/>
      <c r="C12" s="253"/>
      <c r="D12" s="253"/>
      <c r="E12" s="253"/>
      <c r="F12" s="253"/>
      <c r="G12" s="253"/>
      <c r="H12" s="253"/>
      <c r="I12" s="253"/>
      <c r="J12" s="253"/>
      <c r="K12" s="253"/>
      <c r="L12" s="254"/>
      <c r="M12" s="254"/>
    </row>
    <row r="13" spans="1:13" x14ac:dyDescent="0.25">
      <c r="A13" s="249"/>
      <c r="B13" s="252" t="s">
        <v>1946</v>
      </c>
      <c r="C13" s="256">
        <f>'[1]Input 1 MTA  Offshore'!K18</f>
        <v>5.5111111111111111</v>
      </c>
      <c r="D13" s="256">
        <f>'[1]Input 1 MTA  Offshore'!L18</f>
        <v>5.2410118305599998</v>
      </c>
      <c r="E13" s="256">
        <f>'[1]Input 1 MTA  Offshore'!M18</f>
        <v>4.9841501022707435</v>
      </c>
      <c r="F13" s="256">
        <f>'[1]Input 1 MTA  Offshore'!N18</f>
        <v>4.5075760116469601</v>
      </c>
      <c r="G13" s="256">
        <f>'[1]Input 1 MTA  Offshore'!O18</f>
        <v>4.5075760116469601</v>
      </c>
      <c r="H13" s="256">
        <f>'[1]Input 1 MTA  Offshore'!P18</f>
        <v>4.9816079468088876</v>
      </c>
      <c r="I13" s="256">
        <f>'[1]Input 1 MTA  Offshore'!Q18</f>
        <v>6.6</v>
      </c>
      <c r="J13" s="256">
        <f>'[1]Input 1 MTA  Offshore'!R18</f>
        <v>3.0062246934854286</v>
      </c>
      <c r="K13" s="256">
        <f>'[1]Input 1 MTA  Offshore'!S18</f>
        <v>6.6</v>
      </c>
      <c r="L13" s="254" t="s">
        <v>1947</v>
      </c>
      <c r="M13" s="254"/>
    </row>
    <row r="14" spans="1:13" x14ac:dyDescent="0.25">
      <c r="A14" s="249"/>
      <c r="B14" s="252" t="s">
        <v>1948</v>
      </c>
      <c r="C14" s="256"/>
      <c r="D14" s="253"/>
      <c r="E14" s="253"/>
      <c r="F14" s="253"/>
      <c r="G14" s="253"/>
      <c r="H14" s="253"/>
      <c r="I14" s="253"/>
      <c r="J14" s="253"/>
      <c r="K14" s="253"/>
      <c r="L14" s="254"/>
      <c r="M14" s="254"/>
    </row>
    <row r="15" spans="1:13" x14ac:dyDescent="0.25">
      <c r="A15" s="249"/>
      <c r="B15" s="252" t="s">
        <v>1949</v>
      </c>
      <c r="C15" s="256">
        <f>'[1]Input 1 MTA  Offshore'!K20</f>
        <v>0.90222222222222226</v>
      </c>
      <c r="D15" s="256">
        <f>'[1]Input 1 MTA  Offshore'!L20</f>
        <v>0.85800435613199999</v>
      </c>
      <c r="E15" s="256">
        <f>'[1]Input 1 MTA  Offshore'!M20</f>
        <v>0.81595360545238793</v>
      </c>
      <c r="F15" s="256">
        <f>'[1]Input 1 MTA  Offshore'!N20</f>
        <v>0.73793381480994591</v>
      </c>
      <c r="G15" s="256">
        <f>'[1]Input 1 MTA  Offshore'!O20</f>
        <v>0.73793381480994591</v>
      </c>
      <c r="H15" s="256">
        <f>'[1]Input 1 MTA  Offshore'!P20</f>
        <v>0.8155374300017777</v>
      </c>
      <c r="I15" s="256">
        <f>'[1]Input 1 MTA  Offshore'!Q20</f>
        <v>0.90222222222222226</v>
      </c>
      <c r="J15" s="256">
        <f>'[1]Input 1 MTA  Offshore'!R20</f>
        <v>0.49214807482059847</v>
      </c>
      <c r="K15" s="256">
        <f>'[1]Input 1 MTA  Offshore'!S20</f>
        <v>0.90222222222222226</v>
      </c>
      <c r="L15" s="254" t="s">
        <v>316</v>
      </c>
      <c r="M15" s="254"/>
    </row>
    <row r="16" spans="1:13" x14ac:dyDescent="0.25">
      <c r="A16" s="249"/>
      <c r="B16" s="252" t="s">
        <v>1950</v>
      </c>
      <c r="C16" s="256">
        <f>'[1]Input 1 MTA  Offshore'!K23</f>
        <v>6.4222222222222225</v>
      </c>
      <c r="D16" s="256">
        <f>'[1]Input 1 MTA  Offshore'!L23</f>
        <v>6.1074694315799993</v>
      </c>
      <c r="E16" s="256">
        <f>'[1]Input 1 MTA  Offshore'!M23</f>
        <v>5.8081426595009882</v>
      </c>
      <c r="F16" s="256">
        <f>'[1]Input 1 MTA  Offshore'!N23</f>
        <v>5.2527801103466594</v>
      </c>
      <c r="G16" s="256">
        <f>'[1]Input 1 MTA  Offshore'!O23</f>
        <v>5.2527801103466594</v>
      </c>
      <c r="H16" s="256">
        <f>'[1]Input 1 MTA  Offshore'!P23</f>
        <v>5.8051802283377771</v>
      </c>
      <c r="I16" s="256">
        <f>'[1]Input 1 MTA  Offshore'!Q23</f>
        <v>6.4222222222222225</v>
      </c>
      <c r="J16" s="256">
        <f>'[1]Input 1 MTA  Offshore'!R23</f>
        <v>3.503221517811649</v>
      </c>
      <c r="K16" s="256">
        <f>'[1]Input 1 MTA  Offshore'!S23</f>
        <v>6.4222222222222225</v>
      </c>
      <c r="L16" s="254" t="s">
        <v>392</v>
      </c>
      <c r="M16" s="254"/>
    </row>
    <row r="17" spans="1:13" x14ac:dyDescent="0.25">
      <c r="A17" s="249"/>
      <c r="B17" s="252" t="s">
        <v>1951</v>
      </c>
      <c r="C17" s="256">
        <f>'[1]Input 1 MTA  Offshore'!K30</f>
        <v>9.9911111111111115</v>
      </c>
      <c r="D17" s="256">
        <f>'[1]Input 1 MTA  Offshore'!L30</f>
        <v>9.5014472541119996</v>
      </c>
      <c r="E17" s="256">
        <f>'[1]Input 1 MTA  Offshore'!M30</f>
        <v>9.0357817983101878</v>
      </c>
      <c r="F17" s="256">
        <f>'[1]Input 1 MTA  Offshore'!N30</f>
        <v>8.1717990920825532</v>
      </c>
      <c r="G17" s="256">
        <f>'[1]Input 1 MTA  Offshore'!O30</f>
        <v>8.1717990920825532</v>
      </c>
      <c r="H17" s="256">
        <f>'[1]Input 1 MTA  Offshore'!P30</f>
        <v>9.0311731164728872</v>
      </c>
      <c r="I17" s="256">
        <f>'[1]Input 1 MTA  Offshore'!Q30</f>
        <v>9.9911111111111115</v>
      </c>
      <c r="J17" s="256">
        <f>'[1]Input 1 MTA  Offshore'!R30</f>
        <v>5.4499944443187456</v>
      </c>
      <c r="K17" s="256">
        <f>'[1]Input 1 MTA  Offshore'!S30</f>
        <v>9.9911111111111115</v>
      </c>
      <c r="L17" s="254" t="s">
        <v>371</v>
      </c>
      <c r="M17" s="254"/>
    </row>
    <row r="18" spans="1:13" x14ac:dyDescent="0.25">
      <c r="A18" s="249"/>
      <c r="B18" s="252" t="s">
        <v>1952</v>
      </c>
      <c r="C18" s="256">
        <f>'[1]Input 1 MTA  Offshore'!K32</f>
        <v>3.0666666666666669</v>
      </c>
      <c r="D18" s="256">
        <f>'[1]Input 1 MTA  Offshore'!L32</f>
        <v>2.9163694863599998</v>
      </c>
      <c r="E18" s="256">
        <f>'[1]Input 1 MTA  Offshore'!M32</f>
        <v>2.7734383633603334</v>
      </c>
      <c r="F18" s="256">
        <f>'[1]Input 1 MTA  Offshore'!N32</f>
        <v>2.5082479419648407</v>
      </c>
      <c r="G18" s="256">
        <f>'[1]Input 1 MTA  Offshore'!O32</f>
        <v>2.5082479419648407</v>
      </c>
      <c r="H18" s="256">
        <f>'[1]Input 1 MTA  Offshore'!P32</f>
        <v>2.7720237768533331</v>
      </c>
      <c r="I18" s="256">
        <f>'[1]Input 1 MTA  Offshore'!Q32</f>
        <v>3.0666666666666669</v>
      </c>
      <c r="J18" s="256">
        <f>'[1]Input 1 MTA  Offshore'!R32</f>
        <v>1.6728185794394725</v>
      </c>
      <c r="K18" s="256">
        <f>'[1]Input 1 MTA  Offshore'!S32</f>
        <v>3.0666666666666669</v>
      </c>
      <c r="L18" s="254" t="s">
        <v>238</v>
      </c>
      <c r="M18" s="254"/>
    </row>
    <row r="19" spans="1:13" x14ac:dyDescent="0.25">
      <c r="A19" s="249"/>
      <c r="B19" s="252" t="s">
        <v>1953</v>
      </c>
      <c r="C19" s="256"/>
      <c r="D19" s="253"/>
      <c r="E19" s="253"/>
      <c r="F19" s="253"/>
      <c r="G19" s="253"/>
      <c r="H19" s="253"/>
      <c r="I19" s="253"/>
      <c r="J19" s="253"/>
      <c r="K19" s="253"/>
      <c r="L19" s="254"/>
      <c r="M19" s="254"/>
    </row>
    <row r="20" spans="1:13" x14ac:dyDescent="0.25">
      <c r="A20" s="249" t="s">
        <v>1006</v>
      </c>
      <c r="B20" s="249"/>
      <c r="C20" s="256"/>
      <c r="D20" s="253"/>
      <c r="E20" s="253"/>
      <c r="F20" s="253"/>
      <c r="G20" s="253"/>
      <c r="H20" s="253"/>
      <c r="I20" s="253"/>
      <c r="J20" s="253"/>
      <c r="K20" s="253"/>
      <c r="L20" s="254"/>
      <c r="M20" s="254"/>
    </row>
    <row r="21" spans="1:13" x14ac:dyDescent="0.25">
      <c r="A21" s="249"/>
      <c r="B21" s="252" t="s">
        <v>1954</v>
      </c>
      <c r="C21" s="256">
        <f>'[1]Input 1 MTA  Offshore'!K9</f>
        <v>0.44444444444444448</v>
      </c>
      <c r="D21" s="256">
        <f>'[1]Input 1 MTA  Offshore'!L9</f>
        <v>0.4226622444</v>
      </c>
      <c r="E21" s="256">
        <f>'[1]Input 1 MTA  Offshore'!M9</f>
        <v>0.40194758889280197</v>
      </c>
      <c r="F21" s="256">
        <f>'[1]Input 1 MTA  Offshore'!N9</f>
        <v>0.36351419448765809</v>
      </c>
      <c r="G21" s="256">
        <f>'[1]Input 1 MTA  Offshore'!O9</f>
        <v>0.36351419448765809</v>
      </c>
      <c r="H21" s="256">
        <f>'[1]Input 1 MTA  Offshore'!P9</f>
        <v>0.40174257635555549</v>
      </c>
      <c r="I21" s="256">
        <f>'[1]Input 1 MTA  Offshore'!Q9</f>
        <v>0.44444444444444448</v>
      </c>
      <c r="J21" s="256">
        <f>'[1]Input 1 MTA  Offshore'!R9</f>
        <v>0.24243747528108298</v>
      </c>
      <c r="K21" s="256">
        <f>'[1]Input 1 MTA  Offshore'!S9</f>
        <v>0.44444444444444448</v>
      </c>
      <c r="L21" s="254" t="s">
        <v>368</v>
      </c>
      <c r="M21" s="254"/>
    </row>
    <row r="22" spans="1:13" x14ac:dyDescent="0.25">
      <c r="A22" s="249"/>
      <c r="B22" s="252" t="s">
        <v>1955</v>
      </c>
      <c r="C22" s="256">
        <f>'[1]Input 1 MTA  Offshore'!K36</f>
        <v>2.6666666666666665</v>
      </c>
      <c r="D22" s="256">
        <f>'[1]Input 1 MTA  Offshore'!L36</f>
        <v>2.5359734663999998</v>
      </c>
      <c r="E22" s="256">
        <f>'[1]Input 1 MTA  Offshore'!M36</f>
        <v>2.4116855333568115</v>
      </c>
      <c r="F22" s="256">
        <f>'[1]Input 1 MTA  Offshore'!N36</f>
        <v>2.1810851669259481</v>
      </c>
      <c r="G22" s="256">
        <f>'[1]Input 1 MTA  Offshore'!O36</f>
        <v>2.1810851669259481</v>
      </c>
      <c r="H22" s="256">
        <f>'[1]Input 1 MTA  Offshore'!P36</f>
        <v>2.4104554581333328</v>
      </c>
      <c r="I22" s="256">
        <f>'[1]Input 1 MTA  Offshore'!Q36</f>
        <v>2.6666666666666665</v>
      </c>
      <c r="J22" s="256">
        <f>'[1]Input 1 MTA  Offshore'!R36</f>
        <v>1.4546248516864977</v>
      </c>
      <c r="K22" s="256">
        <f>'[1]Input 1 MTA  Offshore'!S36</f>
        <v>2.6666666666666665</v>
      </c>
      <c r="L22" s="254" t="s">
        <v>379</v>
      </c>
      <c r="M22" s="254"/>
    </row>
    <row r="23" spans="1:13" ht="15.75" thickBot="1" x14ac:dyDescent="0.3">
      <c r="A23" s="257"/>
      <c r="B23" s="258" t="s">
        <v>1956</v>
      </c>
      <c r="C23" s="259"/>
      <c r="D23" s="259"/>
      <c r="E23" s="259"/>
      <c r="F23" s="259"/>
      <c r="G23" s="259"/>
      <c r="H23" s="259"/>
      <c r="I23" s="259"/>
      <c r="J23" s="259"/>
      <c r="K23" s="259"/>
      <c r="L23" s="233"/>
      <c r="M23" s="23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C3598-0466-4740-A692-78778D846819}">
  <dimension ref="A1:AI116"/>
  <sheetViews>
    <sheetView topLeftCell="A3" workbookViewId="0"/>
  </sheetViews>
  <sheetFormatPr defaultColWidth="9.140625" defaultRowHeight="9" x14ac:dyDescent="0.15"/>
  <cols>
    <col min="1" max="1" width="4.140625" style="122" customWidth="1"/>
    <col min="2" max="2" width="29.28515625" style="122" customWidth="1"/>
    <col min="3" max="11" width="8.28515625" style="122" customWidth="1"/>
    <col min="12" max="13" width="5.28515625" style="122" customWidth="1"/>
    <col min="14" max="15" width="27.42578125" style="122" customWidth="1"/>
    <col min="16" max="16" width="4.42578125" style="122" customWidth="1"/>
    <col min="17" max="20" width="0" style="125" hidden="1" customWidth="1"/>
    <col min="21" max="21" width="30.7109375" style="125" customWidth="1"/>
    <col min="22" max="22" width="7.85546875" style="125" customWidth="1"/>
    <col min="23" max="23" width="8" style="125" customWidth="1"/>
    <col min="24" max="24" width="6" style="125" customWidth="1"/>
    <col min="25" max="25" width="5.7109375" style="125" customWidth="1"/>
    <col min="26" max="27" width="6.140625" style="125" customWidth="1"/>
    <col min="28" max="28" width="9.140625" style="125"/>
    <col min="29" max="29" width="30.140625" style="125" customWidth="1"/>
    <col min="30" max="30" width="10.28515625" style="125" customWidth="1"/>
    <col min="31" max="31" width="9.7109375" style="125" customWidth="1"/>
    <col min="32" max="32" width="10" style="125" customWidth="1"/>
    <col min="33" max="33" width="7.85546875" style="125" customWidth="1"/>
    <col min="34" max="34" width="7.140625" style="125" customWidth="1"/>
    <col min="35" max="35" width="7.7109375" style="125" customWidth="1"/>
    <col min="36" max="16384" width="9.140625" style="125"/>
  </cols>
  <sheetData>
    <row r="1" spans="1:35" hidden="1" x14ac:dyDescent="0.15">
      <c r="B1" s="123" t="s">
        <v>1830</v>
      </c>
      <c r="C1" s="124" t="s">
        <v>1831</v>
      </c>
    </row>
    <row r="2" spans="1:35" hidden="1" x14ac:dyDescent="0.15"/>
    <row r="3" spans="1:35" ht="15" customHeight="1" x14ac:dyDescent="0.15">
      <c r="A3" s="126"/>
      <c r="B3" s="127" t="s">
        <v>1</v>
      </c>
      <c r="C3" s="432" t="s">
        <v>1832</v>
      </c>
      <c r="D3" s="433"/>
      <c r="E3" s="433"/>
      <c r="F3" s="433"/>
      <c r="G3" s="433"/>
      <c r="H3" s="433"/>
      <c r="I3" s="433"/>
      <c r="J3" s="433"/>
      <c r="K3" s="433"/>
      <c r="L3" s="433"/>
      <c r="M3" s="433"/>
      <c r="N3" s="434"/>
      <c r="O3" s="128"/>
      <c r="U3" s="129"/>
      <c r="V3" s="435"/>
      <c r="W3" s="436"/>
      <c r="X3" s="436"/>
      <c r="Y3" s="436"/>
      <c r="Z3" s="436"/>
      <c r="AA3" s="436"/>
      <c r="AC3" s="129"/>
      <c r="AD3" s="437"/>
      <c r="AE3" s="438"/>
      <c r="AF3" s="438"/>
      <c r="AG3" s="438"/>
      <c r="AH3" s="438"/>
      <c r="AI3" s="438"/>
    </row>
    <row r="4" spans="1:35" ht="25.5" customHeight="1" x14ac:dyDescent="0.15">
      <c r="A4" s="126"/>
      <c r="B4" s="130"/>
      <c r="C4" s="131">
        <v>2015</v>
      </c>
      <c r="D4" s="131">
        <v>2020</v>
      </c>
      <c r="E4" s="131">
        <v>2030</v>
      </c>
      <c r="F4" s="131">
        <v>2040</v>
      </c>
      <c r="G4" s="131">
        <v>2050</v>
      </c>
      <c r="H4" s="432" t="s">
        <v>984</v>
      </c>
      <c r="I4" s="434"/>
      <c r="J4" s="432" t="s">
        <v>1833</v>
      </c>
      <c r="K4" s="434"/>
      <c r="L4" s="131" t="s">
        <v>985</v>
      </c>
      <c r="M4" s="131" t="s">
        <v>986</v>
      </c>
      <c r="N4" s="131" t="s">
        <v>1834</v>
      </c>
      <c r="O4" s="132"/>
      <c r="U4" s="133"/>
      <c r="V4" s="128"/>
      <c r="W4" s="128"/>
      <c r="X4" s="128"/>
      <c r="Y4" s="128"/>
      <c r="Z4" s="128"/>
      <c r="AA4" s="128"/>
      <c r="AC4" s="133"/>
      <c r="AD4" s="128"/>
      <c r="AE4" s="128"/>
      <c r="AF4" s="128"/>
      <c r="AG4" s="128"/>
      <c r="AH4" s="128"/>
      <c r="AI4" s="128"/>
    </row>
    <row r="5" spans="1:35" ht="15" customHeight="1" x14ac:dyDescent="0.15">
      <c r="A5" s="126"/>
      <c r="B5" s="429" t="s">
        <v>195</v>
      </c>
      <c r="C5" s="430"/>
      <c r="D5" s="430"/>
      <c r="E5" s="430"/>
      <c r="F5" s="430"/>
      <c r="G5" s="430"/>
      <c r="H5" s="134" t="s">
        <v>987</v>
      </c>
      <c r="I5" s="134" t="s">
        <v>988</v>
      </c>
      <c r="J5" s="134" t="s">
        <v>987</v>
      </c>
      <c r="K5" s="134" t="s">
        <v>988</v>
      </c>
      <c r="L5" s="135"/>
      <c r="M5" s="136"/>
      <c r="N5" s="137"/>
      <c r="O5" s="132"/>
      <c r="U5" s="431"/>
      <c r="V5" s="431"/>
      <c r="W5" s="431"/>
      <c r="X5" s="431"/>
      <c r="Y5" s="431"/>
      <c r="Z5" s="431"/>
      <c r="AA5" s="431"/>
      <c r="AC5" s="431"/>
      <c r="AD5" s="431"/>
      <c r="AE5" s="431"/>
      <c r="AF5" s="431"/>
      <c r="AG5" s="431"/>
      <c r="AH5" s="431"/>
      <c r="AI5" s="431"/>
    </row>
    <row r="6" spans="1:35" ht="15" customHeight="1" x14ac:dyDescent="0.15">
      <c r="A6" s="126"/>
      <c r="B6" s="138" t="s">
        <v>989</v>
      </c>
      <c r="C6" s="440" t="s">
        <v>1835</v>
      </c>
      <c r="D6" s="440"/>
      <c r="E6" s="440"/>
      <c r="F6" s="440"/>
      <c r="G6" s="440"/>
      <c r="H6" s="139"/>
      <c r="I6" s="139"/>
      <c r="J6" s="139"/>
      <c r="K6" s="139"/>
      <c r="L6" s="139"/>
      <c r="M6" s="139"/>
      <c r="N6" s="140" t="s">
        <v>1836</v>
      </c>
      <c r="O6" s="132"/>
      <c r="U6" s="133"/>
      <c r="V6" s="141"/>
      <c r="W6" s="141"/>
      <c r="X6" s="141"/>
      <c r="Y6" s="141"/>
      <c r="Z6" s="141"/>
      <c r="AA6" s="141"/>
      <c r="AC6" s="133"/>
      <c r="AD6" s="441"/>
      <c r="AE6" s="442"/>
      <c r="AF6" s="442"/>
      <c r="AG6" s="442"/>
      <c r="AH6" s="442"/>
      <c r="AI6" s="442"/>
    </row>
    <row r="7" spans="1:35" ht="18" x14ac:dyDescent="0.15">
      <c r="A7" s="126"/>
      <c r="B7" s="138" t="s">
        <v>991</v>
      </c>
      <c r="C7" s="440" t="s">
        <v>1837</v>
      </c>
      <c r="D7" s="440"/>
      <c r="E7" s="440"/>
      <c r="F7" s="440"/>
      <c r="G7" s="440"/>
      <c r="H7" s="139"/>
      <c r="I7" s="139"/>
      <c r="J7" s="139"/>
      <c r="K7" s="139"/>
      <c r="L7" s="139"/>
      <c r="M7" s="139"/>
      <c r="N7" s="140" t="s">
        <v>1838</v>
      </c>
      <c r="O7" s="132"/>
      <c r="U7" s="133"/>
      <c r="V7" s="141"/>
      <c r="W7" s="141"/>
      <c r="X7" s="142"/>
      <c r="Y7" s="142"/>
      <c r="Z7" s="142"/>
      <c r="AA7" s="141"/>
      <c r="AC7" s="133"/>
      <c r="AD7" s="141"/>
      <c r="AE7" s="141"/>
      <c r="AF7" s="141"/>
      <c r="AG7" s="141"/>
      <c r="AH7" s="141"/>
      <c r="AI7" s="141"/>
    </row>
    <row r="8" spans="1:35" ht="14.45" customHeight="1" x14ac:dyDescent="0.15">
      <c r="A8" s="126"/>
      <c r="B8" s="143" t="s">
        <v>993</v>
      </c>
      <c r="C8" s="139">
        <v>150000</v>
      </c>
      <c r="D8" s="139">
        <v>150000</v>
      </c>
      <c r="E8" s="139">
        <v>150000</v>
      </c>
      <c r="F8" s="139">
        <v>150000</v>
      </c>
      <c r="G8" s="139">
        <v>150000</v>
      </c>
      <c r="H8" s="139">
        <v>150000</v>
      </c>
      <c r="I8" s="139">
        <v>150000</v>
      </c>
      <c r="J8" s="139">
        <v>150000</v>
      </c>
      <c r="K8" s="139">
        <v>150000</v>
      </c>
      <c r="L8" s="139" t="s">
        <v>199</v>
      </c>
      <c r="M8" s="139" t="s">
        <v>1839</v>
      </c>
      <c r="N8" s="140"/>
      <c r="O8" s="132"/>
      <c r="U8" s="133"/>
      <c r="V8" s="141"/>
      <c r="W8" s="141"/>
      <c r="X8" s="144"/>
      <c r="Y8" s="144"/>
      <c r="Z8" s="144"/>
      <c r="AA8" s="144"/>
      <c r="AC8" s="133"/>
      <c r="AD8" s="141"/>
      <c r="AE8" s="141"/>
      <c r="AF8" s="141"/>
      <c r="AG8" s="141"/>
      <c r="AH8" s="141"/>
      <c r="AI8" s="141"/>
    </row>
    <row r="9" spans="1:35" ht="13.5" customHeight="1" x14ac:dyDescent="0.15">
      <c r="A9" s="126"/>
      <c r="B9" s="138" t="s">
        <v>994</v>
      </c>
      <c r="C9" s="139" t="s">
        <v>31</v>
      </c>
      <c r="D9" s="139" t="s">
        <v>31</v>
      </c>
      <c r="E9" s="139" t="s">
        <v>31</v>
      </c>
      <c r="F9" s="139" t="s">
        <v>31</v>
      </c>
      <c r="G9" s="139" t="s">
        <v>31</v>
      </c>
      <c r="H9" s="139" t="s">
        <v>31</v>
      </c>
      <c r="I9" s="139" t="s">
        <v>31</v>
      </c>
      <c r="J9" s="139" t="s">
        <v>31</v>
      </c>
      <c r="K9" s="139" t="s">
        <v>31</v>
      </c>
      <c r="L9" s="139"/>
      <c r="M9" s="139"/>
      <c r="N9" s="140"/>
      <c r="O9" s="132"/>
      <c r="U9" s="133"/>
      <c r="V9" s="141"/>
      <c r="W9" s="141"/>
      <c r="X9" s="144"/>
      <c r="Y9" s="144"/>
      <c r="Z9" s="141"/>
      <c r="AA9" s="144"/>
      <c r="AC9" s="133"/>
      <c r="AD9" s="141"/>
      <c r="AE9" s="144"/>
      <c r="AF9" s="144"/>
      <c r="AG9" s="144"/>
      <c r="AH9" s="141"/>
      <c r="AI9" s="141"/>
    </row>
    <row r="10" spans="1:35" ht="14.45" customHeight="1" x14ac:dyDescent="0.15">
      <c r="A10" s="126"/>
      <c r="B10" s="138" t="s">
        <v>996</v>
      </c>
      <c r="C10" s="139">
        <v>180</v>
      </c>
      <c r="D10" s="139">
        <v>175</v>
      </c>
      <c r="E10" s="139">
        <v>170</v>
      </c>
      <c r="F10" s="139">
        <v>150</v>
      </c>
      <c r="G10" s="139">
        <v>150</v>
      </c>
      <c r="H10" s="139">
        <v>150</v>
      </c>
      <c r="I10" s="139">
        <v>150</v>
      </c>
      <c r="J10" s="139">
        <v>150</v>
      </c>
      <c r="K10" s="139">
        <v>150</v>
      </c>
      <c r="L10" s="139" t="s">
        <v>227</v>
      </c>
      <c r="M10" s="139" t="s">
        <v>1839</v>
      </c>
      <c r="N10" s="140"/>
      <c r="O10" s="132"/>
      <c r="U10" s="133"/>
      <c r="V10" s="141"/>
      <c r="W10" s="141"/>
      <c r="X10" s="144"/>
      <c r="Y10" s="144"/>
      <c r="Z10" s="144"/>
      <c r="AA10" s="144"/>
      <c r="AC10" s="126"/>
      <c r="AD10" s="144"/>
      <c r="AE10" s="144"/>
      <c r="AF10" s="144"/>
      <c r="AG10" s="144"/>
      <c r="AH10" s="144"/>
      <c r="AI10" s="141"/>
    </row>
    <row r="11" spans="1:35" ht="14.45" customHeight="1" x14ac:dyDescent="0.15">
      <c r="A11" s="126"/>
      <c r="B11" s="145" t="s">
        <v>1840</v>
      </c>
      <c r="C11" s="146">
        <v>0.99</v>
      </c>
      <c r="D11" s="146">
        <v>0.99</v>
      </c>
      <c r="E11" s="146">
        <v>0.99</v>
      </c>
      <c r="F11" s="146">
        <v>0.99</v>
      </c>
      <c r="G11" s="146">
        <v>0.99</v>
      </c>
      <c r="H11" s="146">
        <v>0.99</v>
      </c>
      <c r="I11" s="146">
        <v>0.99</v>
      </c>
      <c r="J11" s="146">
        <v>0.99</v>
      </c>
      <c r="K11" s="146">
        <v>0.99</v>
      </c>
      <c r="L11" s="147"/>
      <c r="M11" s="139" t="s">
        <v>1839</v>
      </c>
      <c r="N11" s="140"/>
      <c r="O11" s="132"/>
      <c r="U11" s="133"/>
      <c r="V11" s="141"/>
      <c r="W11" s="141"/>
      <c r="X11" s="144"/>
      <c r="Y11" s="144"/>
      <c r="Z11" s="144"/>
      <c r="AA11" s="144"/>
      <c r="AC11" s="126"/>
      <c r="AD11" s="144"/>
      <c r="AE11" s="144"/>
      <c r="AF11" s="144"/>
      <c r="AG11" s="144"/>
      <c r="AH11" s="144"/>
      <c r="AI11" s="141"/>
    </row>
    <row r="12" spans="1:35" ht="14.45" customHeight="1" x14ac:dyDescent="0.15">
      <c r="A12" s="126"/>
      <c r="B12" s="148" t="s">
        <v>1841</v>
      </c>
      <c r="C12" s="146">
        <v>0.99</v>
      </c>
      <c r="D12" s="146">
        <v>0.99</v>
      </c>
      <c r="E12" s="146">
        <v>0.99</v>
      </c>
      <c r="F12" s="146">
        <v>0.99</v>
      </c>
      <c r="G12" s="146">
        <v>0.99</v>
      </c>
      <c r="H12" s="146">
        <v>0.98</v>
      </c>
      <c r="I12" s="146">
        <v>0.99</v>
      </c>
      <c r="J12" s="146">
        <v>0.99</v>
      </c>
      <c r="K12" s="146">
        <v>0.99</v>
      </c>
      <c r="L12" s="139"/>
      <c r="M12" s="139" t="s">
        <v>1839</v>
      </c>
      <c r="N12" s="140"/>
      <c r="O12" s="132"/>
      <c r="U12" s="133"/>
      <c r="V12" s="141"/>
      <c r="W12" s="141"/>
      <c r="X12" s="144"/>
      <c r="Y12" s="144"/>
      <c r="Z12" s="144"/>
      <c r="AA12" s="144"/>
      <c r="AC12" s="133"/>
      <c r="AD12" s="141"/>
      <c r="AE12" s="141"/>
      <c r="AF12" s="141"/>
      <c r="AG12" s="141"/>
      <c r="AH12" s="141"/>
      <c r="AI12" s="141"/>
    </row>
    <row r="13" spans="1:35" ht="14.45" customHeight="1" x14ac:dyDescent="0.15">
      <c r="A13" s="126"/>
      <c r="B13" s="148" t="s">
        <v>1842</v>
      </c>
      <c r="C13" s="149" t="s">
        <v>1843</v>
      </c>
      <c r="D13" s="149" t="s">
        <v>1843</v>
      </c>
      <c r="E13" s="149" t="s">
        <v>1843</v>
      </c>
      <c r="F13" s="149" t="s">
        <v>1843</v>
      </c>
      <c r="G13" s="149" t="s">
        <v>1843</v>
      </c>
      <c r="H13" s="149" t="s">
        <v>1843</v>
      </c>
      <c r="I13" s="149" t="s">
        <v>1843</v>
      </c>
      <c r="J13" s="149" t="s">
        <v>1843</v>
      </c>
      <c r="K13" s="149" t="s">
        <v>1843</v>
      </c>
      <c r="L13" s="139"/>
      <c r="M13" s="139" t="s">
        <v>1839</v>
      </c>
      <c r="N13" s="140"/>
      <c r="O13" s="132"/>
      <c r="U13" s="133"/>
      <c r="V13" s="141"/>
      <c r="W13" s="141"/>
      <c r="X13" s="144"/>
      <c r="Y13" s="144"/>
      <c r="Z13" s="144"/>
      <c r="AA13" s="144"/>
      <c r="AC13" s="133"/>
      <c r="AD13" s="141"/>
      <c r="AE13" s="141"/>
      <c r="AF13" s="141"/>
      <c r="AG13" s="141"/>
      <c r="AH13" s="141"/>
      <c r="AI13" s="141"/>
    </row>
    <row r="14" spans="1:35" ht="14.45" customHeight="1" x14ac:dyDescent="0.15">
      <c r="A14" s="126"/>
      <c r="B14" s="145" t="s">
        <v>1844</v>
      </c>
      <c r="C14" s="150" t="s">
        <v>1845</v>
      </c>
      <c r="D14" s="150" t="s">
        <v>1845</v>
      </c>
      <c r="E14" s="150" t="s">
        <v>1845</v>
      </c>
      <c r="F14" s="150" t="s">
        <v>1845</v>
      </c>
      <c r="G14" s="150" t="s">
        <v>1845</v>
      </c>
      <c r="H14" s="150" t="s">
        <v>1845</v>
      </c>
      <c r="I14" s="150" t="s">
        <v>1845</v>
      </c>
      <c r="J14" s="150" t="s">
        <v>1845</v>
      </c>
      <c r="K14" s="150" t="s">
        <v>1845</v>
      </c>
      <c r="L14" s="139" t="s">
        <v>210</v>
      </c>
      <c r="M14" s="139"/>
      <c r="N14" s="140"/>
      <c r="O14" s="132"/>
      <c r="U14" s="133"/>
      <c r="V14" s="141"/>
      <c r="W14" s="141"/>
      <c r="X14" s="144"/>
      <c r="Y14" s="144"/>
      <c r="Z14" s="144"/>
      <c r="AA14" s="144"/>
      <c r="AC14" s="133"/>
      <c r="AD14" s="141"/>
      <c r="AE14" s="141"/>
      <c r="AF14" s="141"/>
      <c r="AG14" s="141"/>
      <c r="AH14" s="141"/>
      <c r="AI14" s="141"/>
    </row>
    <row r="15" spans="1:35" ht="14.45" customHeight="1" x14ac:dyDescent="0.15">
      <c r="A15" s="126"/>
      <c r="B15" s="145" t="s">
        <v>1846</v>
      </c>
      <c r="C15" s="150" t="s">
        <v>1845</v>
      </c>
      <c r="D15" s="150" t="s">
        <v>1845</v>
      </c>
      <c r="E15" s="150" t="s">
        <v>1845</v>
      </c>
      <c r="F15" s="150" t="s">
        <v>1845</v>
      </c>
      <c r="G15" s="150" t="s">
        <v>1845</v>
      </c>
      <c r="H15" s="150" t="s">
        <v>1845</v>
      </c>
      <c r="I15" s="150" t="s">
        <v>1845</v>
      </c>
      <c r="J15" s="150" t="s">
        <v>1845</v>
      </c>
      <c r="K15" s="150" t="s">
        <v>1845</v>
      </c>
      <c r="L15" s="139"/>
      <c r="M15" s="139"/>
      <c r="N15" s="140" t="s">
        <v>1847</v>
      </c>
      <c r="O15" s="132"/>
      <c r="U15" s="133"/>
      <c r="V15" s="141"/>
      <c r="W15" s="141"/>
      <c r="X15" s="144"/>
      <c r="Y15" s="144"/>
      <c r="Z15" s="144"/>
      <c r="AA15" s="144"/>
      <c r="AC15" s="133"/>
      <c r="AD15" s="141"/>
      <c r="AE15" s="141"/>
      <c r="AF15" s="141"/>
      <c r="AG15" s="141"/>
      <c r="AH15" s="141"/>
      <c r="AI15" s="141"/>
    </row>
    <row r="16" spans="1:35" ht="14.45" customHeight="1" x14ac:dyDescent="0.15">
      <c r="A16" s="126"/>
      <c r="B16" s="145" t="s">
        <v>1000</v>
      </c>
      <c r="C16" s="150">
        <v>0</v>
      </c>
      <c r="D16" s="150">
        <v>0</v>
      </c>
      <c r="E16" s="150">
        <v>0</v>
      </c>
      <c r="F16" s="150">
        <v>0</v>
      </c>
      <c r="G16" s="150">
        <v>0</v>
      </c>
      <c r="H16" s="150">
        <v>0</v>
      </c>
      <c r="I16" s="150">
        <v>0</v>
      </c>
      <c r="J16" s="150">
        <v>0</v>
      </c>
      <c r="K16" s="150">
        <v>0</v>
      </c>
      <c r="L16" s="139"/>
      <c r="M16" s="139"/>
      <c r="N16" s="140"/>
      <c r="O16" s="132"/>
      <c r="U16" s="133"/>
      <c r="V16" s="141"/>
      <c r="W16" s="141"/>
      <c r="X16" s="144"/>
      <c r="Y16" s="144"/>
      <c r="Z16" s="144"/>
      <c r="AA16" s="144"/>
      <c r="AC16" s="133"/>
      <c r="AD16" s="141"/>
      <c r="AE16" s="141"/>
      <c r="AF16" s="141"/>
      <c r="AG16" s="141"/>
      <c r="AH16" s="141"/>
      <c r="AI16" s="141"/>
    </row>
    <row r="17" spans="1:35" ht="14.45" customHeight="1" x14ac:dyDescent="0.15">
      <c r="A17" s="126"/>
      <c r="B17" s="145" t="s">
        <v>1001</v>
      </c>
      <c r="C17" s="139" t="s">
        <v>31</v>
      </c>
      <c r="D17" s="139" t="s">
        <v>31</v>
      </c>
      <c r="E17" s="139" t="s">
        <v>31</v>
      </c>
      <c r="F17" s="139" t="s">
        <v>31</v>
      </c>
      <c r="G17" s="139" t="s">
        <v>31</v>
      </c>
      <c r="H17" s="139" t="s">
        <v>31</v>
      </c>
      <c r="I17" s="139" t="s">
        <v>31</v>
      </c>
      <c r="J17" s="139" t="s">
        <v>31</v>
      </c>
      <c r="K17" s="139" t="s">
        <v>31</v>
      </c>
      <c r="L17" s="139" t="s">
        <v>251</v>
      </c>
      <c r="M17" s="139"/>
      <c r="N17" s="140"/>
      <c r="O17" s="132"/>
      <c r="U17" s="133"/>
      <c r="V17" s="141"/>
      <c r="W17" s="141"/>
      <c r="X17" s="144"/>
      <c r="Y17" s="144"/>
      <c r="Z17" s="144"/>
      <c r="AA17" s="144"/>
      <c r="AC17" s="133"/>
      <c r="AD17" s="141"/>
      <c r="AE17" s="141"/>
      <c r="AF17" s="141"/>
      <c r="AG17" s="141"/>
      <c r="AH17" s="141"/>
      <c r="AI17" s="141"/>
    </row>
    <row r="18" spans="1:35" ht="14.45" customHeight="1" x14ac:dyDescent="0.15">
      <c r="A18" s="126"/>
      <c r="B18" s="145" t="s">
        <v>1002</v>
      </c>
      <c r="C18" s="139">
        <v>100</v>
      </c>
      <c r="D18" s="139">
        <v>100</v>
      </c>
      <c r="E18" s="139">
        <v>100</v>
      </c>
      <c r="F18" s="139">
        <v>100</v>
      </c>
      <c r="G18" s="139">
        <v>100</v>
      </c>
      <c r="H18" s="139">
        <v>100</v>
      </c>
      <c r="I18" s="139">
        <v>100</v>
      </c>
      <c r="J18" s="139">
        <v>100</v>
      </c>
      <c r="K18" s="139">
        <v>100</v>
      </c>
      <c r="L18" s="139"/>
      <c r="M18" s="139">
        <v>57</v>
      </c>
      <c r="N18" s="140"/>
      <c r="O18" s="132"/>
      <c r="U18" s="133"/>
      <c r="V18" s="141"/>
      <c r="W18" s="141"/>
      <c r="X18" s="144"/>
      <c r="Y18" s="144"/>
      <c r="Z18" s="144"/>
      <c r="AA18" s="144"/>
      <c r="AC18" s="133"/>
      <c r="AD18" s="141"/>
      <c r="AE18" s="141"/>
      <c r="AF18" s="141"/>
      <c r="AG18" s="141"/>
      <c r="AH18" s="141"/>
      <c r="AI18" s="141"/>
    </row>
    <row r="19" spans="1:35" ht="14.45" customHeight="1" x14ac:dyDescent="0.15">
      <c r="A19" s="126"/>
      <c r="B19" s="145" t="s">
        <v>1003</v>
      </c>
      <c r="C19" s="139" t="s">
        <v>31</v>
      </c>
      <c r="D19" s="139" t="s">
        <v>31</v>
      </c>
      <c r="E19" s="139" t="s">
        <v>31</v>
      </c>
      <c r="F19" s="139" t="s">
        <v>31</v>
      </c>
      <c r="G19" s="139" t="s">
        <v>31</v>
      </c>
      <c r="H19" s="139" t="s">
        <v>31</v>
      </c>
      <c r="I19" s="139" t="s">
        <v>31</v>
      </c>
      <c r="J19" s="139" t="s">
        <v>31</v>
      </c>
      <c r="K19" s="139" t="s">
        <v>31</v>
      </c>
      <c r="L19" s="139" t="s">
        <v>192</v>
      </c>
      <c r="M19" s="139"/>
      <c r="N19" s="140"/>
      <c r="O19" s="132"/>
      <c r="U19" s="133"/>
      <c r="V19" s="141"/>
      <c r="W19" s="141"/>
      <c r="X19" s="144"/>
      <c r="Y19" s="144"/>
      <c r="Z19" s="144"/>
      <c r="AA19" s="144"/>
      <c r="AC19" s="133"/>
      <c r="AD19" s="141"/>
      <c r="AE19" s="141"/>
      <c r="AF19" s="141"/>
      <c r="AG19" s="141"/>
      <c r="AH19" s="141"/>
      <c r="AI19" s="141"/>
    </row>
    <row r="20" spans="1:35" ht="14.45" customHeight="1" x14ac:dyDescent="0.15">
      <c r="A20" s="126"/>
      <c r="B20" s="151"/>
      <c r="C20" s="139"/>
      <c r="D20" s="139"/>
      <c r="E20" s="139"/>
      <c r="F20" s="139"/>
      <c r="G20" s="139"/>
      <c r="H20" s="139"/>
      <c r="I20" s="139"/>
      <c r="J20" s="139"/>
      <c r="K20" s="139"/>
      <c r="L20" s="139"/>
      <c r="M20" s="139"/>
      <c r="N20" s="140"/>
      <c r="O20" s="132"/>
      <c r="U20" s="133"/>
      <c r="V20" s="141"/>
      <c r="W20" s="141"/>
      <c r="X20" s="144"/>
      <c r="Y20" s="144"/>
      <c r="Z20" s="144"/>
      <c r="AA20" s="144"/>
      <c r="AC20" s="133"/>
      <c r="AD20" s="141"/>
      <c r="AE20" s="141"/>
      <c r="AF20" s="141"/>
      <c r="AG20" s="141"/>
      <c r="AH20" s="141"/>
      <c r="AI20" s="141"/>
    </row>
    <row r="21" spans="1:35" ht="14.45" customHeight="1" x14ac:dyDescent="0.15">
      <c r="A21" s="126"/>
      <c r="B21" s="443" t="s">
        <v>243</v>
      </c>
      <c r="C21" s="444"/>
      <c r="D21" s="444"/>
      <c r="E21" s="444"/>
      <c r="F21" s="444"/>
      <c r="G21" s="444"/>
      <c r="H21" s="444"/>
      <c r="I21" s="444"/>
      <c r="J21" s="444"/>
      <c r="K21" s="444"/>
      <c r="L21" s="444"/>
      <c r="M21" s="445"/>
      <c r="N21" s="140" t="s">
        <v>1848</v>
      </c>
      <c r="O21" s="132"/>
      <c r="U21" s="133"/>
      <c r="V21" s="141"/>
      <c r="W21" s="141"/>
      <c r="X21" s="144"/>
      <c r="Y21" s="144"/>
      <c r="Z21" s="144"/>
      <c r="AA21" s="144"/>
      <c r="AC21" s="133"/>
      <c r="AD21" s="141"/>
      <c r="AE21" s="141"/>
      <c r="AF21" s="141"/>
      <c r="AG21" s="141"/>
      <c r="AH21" s="141"/>
      <c r="AI21" s="141"/>
    </row>
    <row r="22" spans="1:35" ht="14.45" customHeight="1" x14ac:dyDescent="0.15">
      <c r="A22" s="126"/>
      <c r="B22" s="138" t="s">
        <v>1849</v>
      </c>
      <c r="C22" s="150">
        <v>3.3</v>
      </c>
      <c r="D22" s="150">
        <v>3.3</v>
      </c>
      <c r="E22" s="150">
        <v>3.3</v>
      </c>
      <c r="F22" s="150">
        <v>3.3</v>
      </c>
      <c r="G22" s="150">
        <v>3.3</v>
      </c>
      <c r="H22" s="150">
        <v>3.3</v>
      </c>
      <c r="I22" s="150">
        <v>3.3</v>
      </c>
      <c r="J22" s="150">
        <v>3.3</v>
      </c>
      <c r="K22" s="150">
        <v>3.3</v>
      </c>
      <c r="L22" s="139" t="s">
        <v>344</v>
      </c>
      <c r="M22" s="139"/>
      <c r="N22" s="152"/>
      <c r="O22" s="132"/>
      <c r="U22" s="431"/>
      <c r="V22" s="442"/>
      <c r="W22" s="442"/>
      <c r="X22" s="442"/>
      <c r="Y22" s="442"/>
      <c r="Z22" s="442"/>
      <c r="AA22" s="442"/>
      <c r="AC22" s="133"/>
      <c r="AD22" s="141"/>
      <c r="AE22" s="141"/>
      <c r="AF22" s="141"/>
      <c r="AG22" s="141"/>
      <c r="AH22" s="141"/>
      <c r="AI22" s="141"/>
    </row>
    <row r="23" spans="1:35" ht="15" customHeight="1" x14ac:dyDescent="0.15">
      <c r="A23" s="126"/>
      <c r="B23" s="145" t="s">
        <v>1850</v>
      </c>
      <c r="C23" s="150">
        <v>6.7</v>
      </c>
      <c r="D23" s="150">
        <v>6.7</v>
      </c>
      <c r="E23" s="150">
        <v>6.7</v>
      </c>
      <c r="F23" s="150">
        <v>6.7</v>
      </c>
      <c r="G23" s="150">
        <v>6.7</v>
      </c>
      <c r="H23" s="150">
        <v>6.7</v>
      </c>
      <c r="I23" s="150">
        <v>6.7</v>
      </c>
      <c r="J23" s="150">
        <v>6.7</v>
      </c>
      <c r="K23" s="150">
        <v>6.7</v>
      </c>
      <c r="L23" s="139"/>
      <c r="M23" s="139"/>
      <c r="N23" s="152"/>
      <c r="O23" s="132"/>
      <c r="U23" s="133"/>
      <c r="V23" s="141"/>
      <c r="W23" s="144"/>
      <c r="X23" s="144"/>
      <c r="Y23" s="144"/>
      <c r="Z23" s="144"/>
      <c r="AA23" s="144"/>
      <c r="AC23" s="133"/>
      <c r="AD23" s="141"/>
      <c r="AE23" s="141"/>
      <c r="AF23" s="141"/>
      <c r="AG23" s="141"/>
      <c r="AH23" s="141"/>
      <c r="AI23" s="141"/>
    </row>
    <row r="24" spans="1:35" x14ac:dyDescent="0.15">
      <c r="A24" s="126"/>
      <c r="B24" s="147"/>
      <c r="C24" s="139"/>
      <c r="D24" s="139"/>
      <c r="E24" s="139"/>
      <c r="F24" s="139"/>
      <c r="G24" s="139"/>
      <c r="H24" s="139"/>
      <c r="I24" s="139"/>
      <c r="J24" s="139"/>
      <c r="K24" s="139"/>
      <c r="L24" s="139"/>
      <c r="M24" s="139"/>
      <c r="N24" s="140"/>
      <c r="O24" s="132"/>
      <c r="U24" s="133"/>
      <c r="V24" s="141"/>
      <c r="W24" s="144"/>
      <c r="X24" s="144"/>
      <c r="Y24" s="144"/>
      <c r="Z24" s="144"/>
      <c r="AA24" s="144"/>
      <c r="AC24" s="133"/>
      <c r="AD24" s="153"/>
      <c r="AE24" s="153"/>
      <c r="AF24" s="153"/>
      <c r="AG24" s="153"/>
      <c r="AH24" s="141"/>
      <c r="AI24" s="141"/>
    </row>
    <row r="25" spans="1:35" x14ac:dyDescent="0.15">
      <c r="A25" s="126"/>
      <c r="B25" s="443" t="s">
        <v>1851</v>
      </c>
      <c r="C25" s="444"/>
      <c r="D25" s="444"/>
      <c r="E25" s="444"/>
      <c r="F25" s="444"/>
      <c r="G25" s="444"/>
      <c r="H25" s="444"/>
      <c r="I25" s="444"/>
      <c r="J25" s="444"/>
      <c r="K25" s="444"/>
      <c r="L25" s="444"/>
      <c r="M25" s="445"/>
      <c r="N25" s="137"/>
      <c r="O25" s="132"/>
      <c r="U25" s="133"/>
      <c r="V25" s="141"/>
      <c r="W25" s="144"/>
      <c r="X25" s="144"/>
      <c r="Y25" s="144"/>
      <c r="Z25" s="144"/>
      <c r="AA25" s="144"/>
      <c r="AC25" s="431"/>
      <c r="AD25" s="431"/>
      <c r="AE25" s="431"/>
      <c r="AF25" s="431"/>
      <c r="AG25" s="431"/>
      <c r="AH25" s="431"/>
      <c r="AI25" s="431"/>
    </row>
    <row r="26" spans="1:35" ht="14.45" customHeight="1" x14ac:dyDescent="0.15">
      <c r="A26" s="126"/>
      <c r="B26" s="145" t="s">
        <v>1004</v>
      </c>
      <c r="C26" s="139">
        <v>3.0000000000000001E-3</v>
      </c>
      <c r="D26" s="139">
        <v>3.0000000000000001E-3</v>
      </c>
      <c r="E26" s="139">
        <v>2E-3</v>
      </c>
      <c r="F26" s="139">
        <v>1.5E-3</v>
      </c>
      <c r="G26" s="139">
        <v>1.1999999999999999E-3</v>
      </c>
      <c r="H26" s="139">
        <v>3.0000000000000001E-3</v>
      </c>
      <c r="I26" s="139">
        <v>3.0000000000000001E-3</v>
      </c>
      <c r="J26" s="139">
        <v>1.8E-3</v>
      </c>
      <c r="K26" s="139">
        <v>1E-3</v>
      </c>
      <c r="L26" s="139"/>
      <c r="M26" s="125">
        <v>59</v>
      </c>
      <c r="N26" s="140"/>
      <c r="O26" s="132"/>
      <c r="U26" s="133"/>
      <c r="V26" s="141"/>
      <c r="W26" s="144"/>
      <c r="X26" s="144"/>
      <c r="Y26" s="144"/>
      <c r="Z26" s="144"/>
      <c r="AA26" s="144"/>
      <c r="AC26" s="129"/>
      <c r="AD26" s="129"/>
      <c r="AE26" s="129"/>
      <c r="AF26" s="129"/>
      <c r="AG26" s="129"/>
      <c r="AH26" s="129"/>
      <c r="AI26" s="129"/>
    </row>
    <row r="27" spans="1:35" ht="14.45" customHeight="1" x14ac:dyDescent="0.15">
      <c r="A27" s="126"/>
      <c r="B27" s="145" t="s">
        <v>1852</v>
      </c>
      <c r="C27" s="122">
        <v>8.9999999999999998E-4</v>
      </c>
      <c r="D27" s="122">
        <v>8.9999999999999998E-4</v>
      </c>
      <c r="E27" s="122">
        <v>5.9999999999999995E-4</v>
      </c>
      <c r="F27" s="122">
        <v>5.0000000000000001E-4</v>
      </c>
      <c r="G27" s="122">
        <v>4.0000000000000002E-4</v>
      </c>
      <c r="H27" s="122">
        <v>8.9999999999999998E-4</v>
      </c>
      <c r="I27" s="122">
        <v>8.9999999999999998E-4</v>
      </c>
      <c r="J27" s="122">
        <v>8.9999999999999998E-4</v>
      </c>
      <c r="K27" s="122">
        <v>8.9999999999999998E-4</v>
      </c>
      <c r="L27" s="139"/>
      <c r="M27" s="125">
        <v>59</v>
      </c>
      <c r="N27" s="140"/>
      <c r="O27" s="132"/>
      <c r="U27" s="133"/>
      <c r="V27" s="141"/>
      <c r="W27" s="144"/>
      <c r="X27" s="144"/>
      <c r="Y27" s="144"/>
      <c r="Z27" s="144"/>
      <c r="AA27" s="144"/>
      <c r="AC27" s="129"/>
      <c r="AD27" s="129"/>
      <c r="AE27" s="129"/>
      <c r="AF27" s="129"/>
      <c r="AG27" s="129"/>
      <c r="AH27" s="129"/>
      <c r="AI27" s="129"/>
    </row>
    <row r="28" spans="1:35" ht="14.45" customHeight="1" x14ac:dyDescent="0.15">
      <c r="A28" s="126"/>
      <c r="B28" s="145" t="s">
        <v>1853</v>
      </c>
      <c r="C28" s="139">
        <v>1.8E-3</v>
      </c>
      <c r="D28" s="139">
        <v>1.8E-3</v>
      </c>
      <c r="E28" s="139">
        <v>1.1999999999999999E-3</v>
      </c>
      <c r="F28" s="139">
        <v>8.9999999999999998E-4</v>
      </c>
      <c r="G28" s="139">
        <v>6.9999999999999999E-4</v>
      </c>
      <c r="H28" s="139">
        <v>1.8E-3</v>
      </c>
      <c r="I28" s="139">
        <v>1.8E-3</v>
      </c>
      <c r="J28" s="139">
        <v>1.8E-3</v>
      </c>
      <c r="K28" s="139">
        <v>1.8E-3</v>
      </c>
      <c r="L28" s="139"/>
      <c r="M28" s="125">
        <v>59</v>
      </c>
      <c r="N28" s="140"/>
      <c r="O28" s="132"/>
      <c r="U28" s="133"/>
      <c r="V28" s="141"/>
      <c r="W28" s="144"/>
      <c r="X28" s="144"/>
      <c r="Y28" s="144"/>
      <c r="Z28" s="141"/>
      <c r="AA28" s="144"/>
      <c r="AC28" s="133"/>
      <c r="AD28" s="141"/>
      <c r="AE28" s="141"/>
      <c r="AF28" s="141"/>
      <c r="AG28" s="141"/>
      <c r="AH28" s="141"/>
      <c r="AI28" s="141"/>
    </row>
    <row r="29" spans="1:35" ht="16.5" customHeight="1" x14ac:dyDescent="0.15">
      <c r="A29" s="126"/>
      <c r="B29" s="154" t="s">
        <v>1854</v>
      </c>
      <c r="C29" s="139">
        <f t="shared" ref="C29:K29" si="0">0.02*C26</f>
        <v>6.0000000000000002E-5</v>
      </c>
      <c r="D29" s="139">
        <f t="shared" si="0"/>
        <v>6.0000000000000002E-5</v>
      </c>
      <c r="E29" s="139">
        <f t="shared" si="0"/>
        <v>4.0000000000000003E-5</v>
      </c>
      <c r="F29" s="139">
        <f t="shared" si="0"/>
        <v>3.0000000000000001E-5</v>
      </c>
      <c r="G29" s="139">
        <f t="shared" si="0"/>
        <v>2.3999999999999997E-5</v>
      </c>
      <c r="H29" s="139">
        <f t="shared" si="0"/>
        <v>6.0000000000000002E-5</v>
      </c>
      <c r="I29" s="139">
        <f t="shared" si="0"/>
        <v>6.0000000000000002E-5</v>
      </c>
      <c r="J29" s="139">
        <f t="shared" si="0"/>
        <v>3.6000000000000001E-5</v>
      </c>
      <c r="K29" s="139">
        <f t="shared" si="0"/>
        <v>2.0000000000000002E-5</v>
      </c>
      <c r="L29" s="139" t="s">
        <v>316</v>
      </c>
      <c r="M29" s="139">
        <v>57</v>
      </c>
      <c r="N29" s="140"/>
      <c r="O29" s="132"/>
      <c r="U29" s="431"/>
      <c r="V29" s="431"/>
      <c r="W29" s="431"/>
      <c r="X29" s="431"/>
      <c r="Y29" s="431"/>
      <c r="Z29" s="431"/>
      <c r="AA29" s="431"/>
      <c r="AC29" s="133"/>
      <c r="AD29" s="155"/>
      <c r="AE29" s="155"/>
      <c r="AF29" s="155"/>
      <c r="AG29" s="155"/>
      <c r="AH29" s="141"/>
      <c r="AI29" s="141"/>
    </row>
    <row r="30" spans="1:35" ht="16.5" customHeight="1" x14ac:dyDescent="0.15">
      <c r="A30" s="126"/>
      <c r="B30" s="145" t="s">
        <v>1005</v>
      </c>
      <c r="C30" s="139">
        <f t="shared" ref="C30:K30" si="1">C29/2</f>
        <v>3.0000000000000001E-5</v>
      </c>
      <c r="D30" s="139">
        <f t="shared" si="1"/>
        <v>3.0000000000000001E-5</v>
      </c>
      <c r="E30" s="139">
        <f t="shared" si="1"/>
        <v>2.0000000000000002E-5</v>
      </c>
      <c r="F30" s="139">
        <f t="shared" si="1"/>
        <v>1.5E-5</v>
      </c>
      <c r="G30" s="139">
        <f t="shared" si="1"/>
        <v>1.1999999999999999E-5</v>
      </c>
      <c r="H30" s="139">
        <f t="shared" si="1"/>
        <v>3.0000000000000001E-5</v>
      </c>
      <c r="I30" s="139">
        <f t="shared" si="1"/>
        <v>3.0000000000000001E-5</v>
      </c>
      <c r="J30" s="139">
        <f t="shared" si="1"/>
        <v>1.8E-5</v>
      </c>
      <c r="K30" s="139">
        <f t="shared" si="1"/>
        <v>1.0000000000000001E-5</v>
      </c>
      <c r="L30" s="139" t="s">
        <v>392</v>
      </c>
      <c r="M30" s="139"/>
      <c r="N30" s="140"/>
      <c r="O30" s="132"/>
      <c r="U30" s="129"/>
      <c r="V30" s="129"/>
      <c r="W30" s="129"/>
      <c r="X30" s="129"/>
      <c r="Y30" s="129"/>
      <c r="Z30" s="129"/>
      <c r="AA30" s="129"/>
      <c r="AC30" s="133"/>
      <c r="AD30" s="155"/>
      <c r="AE30" s="155"/>
      <c r="AF30" s="155"/>
      <c r="AG30" s="155"/>
      <c r="AH30" s="141"/>
      <c r="AI30" s="141"/>
    </row>
    <row r="31" spans="1:35" ht="16.5" customHeight="1" x14ac:dyDescent="0.15">
      <c r="A31" s="126"/>
      <c r="B31" s="147"/>
      <c r="C31" s="139"/>
      <c r="D31" s="139"/>
      <c r="E31" s="139"/>
      <c r="F31" s="139"/>
      <c r="G31" s="139"/>
      <c r="H31" s="139"/>
      <c r="I31" s="139"/>
      <c r="J31" s="139"/>
      <c r="K31" s="139"/>
      <c r="L31" s="139"/>
      <c r="M31" s="139"/>
      <c r="N31" s="140"/>
      <c r="O31" s="132"/>
      <c r="U31" s="129"/>
      <c r="V31" s="129"/>
      <c r="W31" s="129"/>
      <c r="X31" s="129"/>
      <c r="Y31" s="129"/>
      <c r="Z31" s="129"/>
      <c r="AA31" s="129"/>
      <c r="AC31" s="133"/>
      <c r="AD31" s="155"/>
      <c r="AE31" s="155"/>
      <c r="AF31" s="155"/>
      <c r="AG31" s="155"/>
      <c r="AH31" s="141"/>
      <c r="AI31" s="141"/>
    </row>
    <row r="32" spans="1:35" ht="15" customHeight="1" x14ac:dyDescent="0.15">
      <c r="A32" s="126"/>
      <c r="B32" s="443" t="s">
        <v>1245</v>
      </c>
      <c r="C32" s="444"/>
      <c r="D32" s="444"/>
      <c r="E32" s="444"/>
      <c r="F32" s="444"/>
      <c r="G32" s="444"/>
      <c r="H32" s="444"/>
      <c r="I32" s="444"/>
      <c r="J32" s="444"/>
      <c r="K32" s="444"/>
      <c r="L32" s="444"/>
      <c r="M32" s="445"/>
      <c r="N32" s="140" t="s">
        <v>1855</v>
      </c>
      <c r="O32" s="132"/>
      <c r="U32" s="133"/>
      <c r="V32" s="153"/>
      <c r="W32" s="153"/>
      <c r="X32" s="141"/>
      <c r="Y32" s="141"/>
      <c r="Z32" s="141"/>
      <c r="AA32" s="144"/>
      <c r="AC32" s="431"/>
      <c r="AD32" s="431"/>
      <c r="AE32" s="431"/>
      <c r="AF32" s="431"/>
      <c r="AG32" s="431"/>
      <c r="AH32" s="431"/>
      <c r="AI32" s="431"/>
    </row>
    <row r="33" spans="1:35" ht="15" customHeight="1" x14ac:dyDescent="0.15">
      <c r="A33" s="126"/>
      <c r="B33" s="154" t="s">
        <v>1856</v>
      </c>
      <c r="C33" s="150">
        <v>33.299999999999997</v>
      </c>
      <c r="D33" s="150">
        <v>33.299999999999997</v>
      </c>
      <c r="E33" s="150">
        <v>33.299999999999997</v>
      </c>
      <c r="F33" s="150">
        <v>33.299999999999997</v>
      </c>
      <c r="G33" s="150">
        <v>33.299999999999997</v>
      </c>
      <c r="H33" s="150">
        <v>33.299999999999997</v>
      </c>
      <c r="I33" s="150">
        <v>33.299999999999997</v>
      </c>
      <c r="J33" s="150">
        <v>33.299999999999997</v>
      </c>
      <c r="K33" s="150">
        <v>33.299999999999997</v>
      </c>
      <c r="L33" s="150" t="s">
        <v>371</v>
      </c>
      <c r="M33" s="150"/>
      <c r="N33" s="140"/>
      <c r="O33" s="132"/>
      <c r="U33" s="133"/>
      <c r="V33" s="153"/>
      <c r="W33" s="153"/>
      <c r="X33" s="141"/>
      <c r="Y33" s="141"/>
      <c r="Z33" s="141"/>
      <c r="AA33" s="144"/>
      <c r="AC33" s="129"/>
      <c r="AD33" s="129"/>
      <c r="AE33" s="129"/>
      <c r="AF33" s="129"/>
      <c r="AG33" s="129"/>
      <c r="AH33" s="129"/>
      <c r="AI33" s="129"/>
    </row>
    <row r="34" spans="1:35" ht="19.5" x14ac:dyDescent="0.15">
      <c r="A34" s="126"/>
      <c r="B34" s="154" t="s">
        <v>1857</v>
      </c>
      <c r="C34" s="150"/>
      <c r="D34" s="150"/>
      <c r="E34" s="150"/>
      <c r="F34" s="150"/>
      <c r="G34" s="150"/>
      <c r="H34" s="150"/>
      <c r="I34" s="150"/>
      <c r="J34" s="150"/>
      <c r="K34" s="150"/>
      <c r="L34" s="150" t="s">
        <v>371</v>
      </c>
      <c r="M34" s="150"/>
      <c r="O34" s="132"/>
      <c r="U34" s="133"/>
      <c r="V34" s="156"/>
      <c r="W34" s="156"/>
      <c r="X34" s="156"/>
      <c r="Y34" s="156"/>
      <c r="Z34" s="156"/>
      <c r="AA34" s="141"/>
      <c r="AC34" s="133"/>
      <c r="AD34" s="144"/>
      <c r="AE34" s="144"/>
      <c r="AF34" s="144"/>
      <c r="AG34" s="144"/>
      <c r="AH34" s="144"/>
      <c r="AI34" s="141"/>
    </row>
    <row r="35" spans="1:35" ht="14.45" customHeight="1" x14ac:dyDescent="0.15">
      <c r="A35" s="126"/>
      <c r="B35" s="154" t="s">
        <v>1858</v>
      </c>
      <c r="C35" s="157" t="s">
        <v>31</v>
      </c>
      <c r="D35" s="157" t="s">
        <v>31</v>
      </c>
      <c r="E35" s="157" t="s">
        <v>31</v>
      </c>
      <c r="F35" s="157" t="s">
        <v>31</v>
      </c>
      <c r="G35" s="157" t="s">
        <v>31</v>
      </c>
      <c r="H35" s="157" t="s">
        <v>31</v>
      </c>
      <c r="I35" s="157" t="s">
        <v>31</v>
      </c>
      <c r="J35" s="157" t="s">
        <v>31</v>
      </c>
      <c r="K35" s="157" t="s">
        <v>31</v>
      </c>
      <c r="L35" s="157" t="s">
        <v>238</v>
      </c>
      <c r="M35" s="157"/>
      <c r="N35" s="157"/>
      <c r="O35" s="141"/>
      <c r="U35" s="133"/>
      <c r="V35" s="156"/>
      <c r="W35" s="156"/>
      <c r="X35" s="156"/>
      <c r="Y35" s="156"/>
      <c r="Z35" s="156"/>
      <c r="AA35" s="141"/>
      <c r="AC35" s="133"/>
      <c r="AD35" s="144"/>
      <c r="AE35" s="144"/>
      <c r="AF35" s="144"/>
      <c r="AG35" s="144"/>
      <c r="AH35" s="144"/>
      <c r="AI35" s="141"/>
    </row>
    <row r="36" spans="1:35" x14ac:dyDescent="0.15">
      <c r="A36" s="158" t="s">
        <v>1066</v>
      </c>
      <c r="B36" s="126"/>
      <c r="C36" s="126"/>
      <c r="D36" s="126"/>
      <c r="E36" s="126"/>
      <c r="F36" s="126"/>
      <c r="G36" s="126"/>
      <c r="H36" s="126"/>
      <c r="I36" s="126"/>
      <c r="J36" s="126"/>
      <c r="K36" s="126"/>
      <c r="L36" s="126"/>
      <c r="M36" s="126"/>
      <c r="N36" s="126"/>
      <c r="O36" s="126"/>
    </row>
    <row r="37" spans="1:35" x14ac:dyDescent="0.15">
      <c r="A37" s="159" t="s">
        <v>199</v>
      </c>
      <c r="B37" s="439" t="s">
        <v>1859</v>
      </c>
      <c r="C37" s="439"/>
      <c r="D37" s="439"/>
      <c r="E37" s="439"/>
      <c r="F37" s="439"/>
      <c r="G37" s="439"/>
      <c r="H37" s="439"/>
      <c r="I37" s="439"/>
      <c r="J37" s="439"/>
      <c r="K37" s="439"/>
      <c r="L37" s="439"/>
      <c r="M37" s="439"/>
      <c r="N37" s="439"/>
      <c r="O37" s="133"/>
    </row>
    <row r="38" spans="1:35" x14ac:dyDescent="0.15">
      <c r="A38" s="159" t="s">
        <v>227</v>
      </c>
      <c r="B38" s="446" t="s">
        <v>1860</v>
      </c>
      <c r="C38" s="447"/>
      <c r="D38" s="447"/>
      <c r="E38" s="447"/>
      <c r="F38" s="447"/>
      <c r="G38" s="447"/>
      <c r="H38" s="447"/>
      <c r="I38" s="447"/>
      <c r="J38" s="447"/>
      <c r="K38" s="447"/>
      <c r="L38" s="447"/>
      <c r="M38" s="447"/>
      <c r="N38" s="447"/>
      <c r="O38" s="160"/>
    </row>
    <row r="39" spans="1:35" x14ac:dyDescent="0.15">
      <c r="A39" s="159" t="s">
        <v>210</v>
      </c>
      <c r="B39" s="439" t="s">
        <v>1861</v>
      </c>
      <c r="C39" s="439"/>
      <c r="D39" s="439"/>
      <c r="E39" s="439"/>
      <c r="F39" s="439"/>
      <c r="G39" s="439"/>
      <c r="H39" s="439"/>
      <c r="I39" s="439"/>
      <c r="J39" s="439"/>
      <c r="K39" s="439"/>
      <c r="L39" s="439"/>
      <c r="M39" s="439"/>
      <c r="N39" s="439"/>
      <c r="O39" s="133"/>
    </row>
    <row r="40" spans="1:35" x14ac:dyDescent="0.15">
      <c r="A40" s="159" t="s">
        <v>251</v>
      </c>
      <c r="B40" s="439" t="s">
        <v>1862</v>
      </c>
      <c r="C40" s="439"/>
      <c r="D40" s="439"/>
      <c r="E40" s="439"/>
      <c r="F40" s="439"/>
      <c r="G40" s="439"/>
      <c r="H40" s="439"/>
      <c r="I40" s="439"/>
      <c r="J40" s="439"/>
      <c r="K40" s="439"/>
      <c r="L40" s="439"/>
      <c r="M40" s="439"/>
      <c r="N40" s="439"/>
      <c r="O40" s="133"/>
    </row>
    <row r="41" spans="1:35" x14ac:dyDescent="0.15">
      <c r="A41" s="159" t="s">
        <v>192</v>
      </c>
      <c r="B41" s="439" t="s">
        <v>1863</v>
      </c>
      <c r="C41" s="439"/>
      <c r="D41" s="439"/>
      <c r="E41" s="439"/>
      <c r="F41" s="439"/>
      <c r="G41" s="439"/>
      <c r="H41" s="439"/>
      <c r="I41" s="439"/>
      <c r="J41" s="439"/>
      <c r="K41" s="439"/>
      <c r="L41" s="439"/>
      <c r="M41" s="439"/>
      <c r="N41" s="439"/>
      <c r="O41" s="133"/>
    </row>
    <row r="42" spans="1:35" x14ac:dyDescent="0.15">
      <c r="A42" s="159" t="s">
        <v>344</v>
      </c>
      <c r="B42" s="439" t="s">
        <v>1864</v>
      </c>
      <c r="C42" s="439"/>
      <c r="D42" s="439"/>
      <c r="E42" s="439"/>
      <c r="F42" s="439"/>
      <c r="G42" s="439"/>
      <c r="H42" s="439"/>
      <c r="I42" s="439"/>
      <c r="J42" s="439"/>
      <c r="K42" s="439"/>
      <c r="L42" s="439"/>
      <c r="M42" s="439"/>
      <c r="N42" s="439"/>
      <c r="O42" s="133"/>
    </row>
    <row r="43" spans="1:35" x14ac:dyDescent="0.15">
      <c r="A43" s="122" t="s">
        <v>316</v>
      </c>
      <c r="B43" s="122" t="s">
        <v>1865</v>
      </c>
    </row>
    <row r="44" spans="1:35" s="122" customFormat="1" x14ac:dyDescent="0.15">
      <c r="A44" s="161" t="s">
        <v>392</v>
      </c>
      <c r="B44" s="126" t="s">
        <v>1866</v>
      </c>
      <c r="C44" s="162"/>
      <c r="D44" s="162"/>
      <c r="E44" s="162"/>
      <c r="F44" s="162"/>
      <c r="G44" s="162"/>
      <c r="H44" s="162"/>
      <c r="I44" s="162"/>
      <c r="J44" s="162"/>
      <c r="K44" s="162"/>
      <c r="L44" s="162"/>
      <c r="M44" s="162"/>
      <c r="N44" s="162"/>
      <c r="O44" s="162"/>
      <c r="Q44" s="125"/>
      <c r="R44" s="125"/>
      <c r="S44" s="125"/>
      <c r="T44" s="125"/>
      <c r="U44" s="125"/>
      <c r="V44" s="125"/>
      <c r="W44" s="125"/>
      <c r="X44" s="125"/>
      <c r="Y44" s="125"/>
      <c r="Z44" s="125"/>
      <c r="AA44" s="125"/>
      <c r="AB44" s="125"/>
      <c r="AC44" s="125"/>
      <c r="AD44" s="125"/>
      <c r="AE44" s="125"/>
      <c r="AF44" s="125"/>
      <c r="AG44" s="125"/>
      <c r="AH44" s="125"/>
      <c r="AI44" s="125"/>
    </row>
    <row r="45" spans="1:35" s="122" customFormat="1" x14ac:dyDescent="0.15">
      <c r="A45" s="161" t="s">
        <v>371</v>
      </c>
      <c r="B45" s="439" t="s">
        <v>1867</v>
      </c>
      <c r="C45" s="451"/>
      <c r="D45" s="451"/>
      <c r="E45" s="451"/>
      <c r="F45" s="451"/>
      <c r="G45" s="451"/>
      <c r="H45" s="451"/>
      <c r="I45" s="451"/>
      <c r="J45" s="451"/>
      <c r="K45" s="451"/>
      <c r="L45" s="451"/>
      <c r="M45" s="451"/>
      <c r="N45" s="451"/>
      <c r="O45" s="161"/>
      <c r="Q45" s="125"/>
      <c r="R45" s="125"/>
      <c r="S45" s="125"/>
      <c r="T45" s="125"/>
      <c r="U45" s="125"/>
      <c r="V45" s="125"/>
      <c r="W45" s="125"/>
      <c r="X45" s="125"/>
      <c r="Y45" s="125"/>
      <c r="Z45" s="125"/>
      <c r="AA45" s="125"/>
      <c r="AB45" s="125"/>
      <c r="AC45" s="125"/>
      <c r="AD45" s="125"/>
      <c r="AE45" s="125"/>
      <c r="AF45" s="125"/>
      <c r="AG45" s="125"/>
      <c r="AH45" s="125"/>
      <c r="AI45" s="125"/>
    </row>
    <row r="46" spans="1:35" s="122" customFormat="1" x14ac:dyDescent="0.15">
      <c r="A46" s="161" t="s">
        <v>238</v>
      </c>
      <c r="B46" s="126" t="s">
        <v>1868</v>
      </c>
      <c r="C46" s="161"/>
      <c r="D46" s="161"/>
      <c r="E46" s="161"/>
      <c r="F46" s="161"/>
      <c r="G46" s="161"/>
      <c r="H46" s="161"/>
      <c r="I46" s="161"/>
      <c r="J46" s="161"/>
      <c r="K46" s="161"/>
      <c r="L46" s="161"/>
      <c r="M46" s="161"/>
      <c r="N46" s="161"/>
      <c r="O46" s="161"/>
      <c r="Q46" s="125"/>
      <c r="R46" s="125"/>
      <c r="S46" s="125"/>
      <c r="T46" s="125"/>
      <c r="U46" s="125"/>
      <c r="V46" s="125"/>
      <c r="W46" s="125"/>
      <c r="X46" s="125"/>
      <c r="Y46" s="125"/>
      <c r="Z46" s="125"/>
      <c r="AA46" s="125"/>
      <c r="AB46" s="125"/>
      <c r="AC46" s="125"/>
      <c r="AD46" s="125"/>
      <c r="AE46" s="125"/>
      <c r="AF46" s="125"/>
      <c r="AG46" s="125"/>
      <c r="AH46" s="125"/>
      <c r="AI46" s="125"/>
    </row>
    <row r="47" spans="1:35" s="122" customFormat="1" x14ac:dyDescent="0.15">
      <c r="A47" s="161"/>
      <c r="B47" s="439"/>
      <c r="C47" s="439"/>
      <c r="D47" s="439"/>
      <c r="E47" s="439"/>
      <c r="F47" s="439"/>
      <c r="G47" s="439"/>
      <c r="H47" s="439"/>
      <c r="I47" s="439"/>
      <c r="J47" s="439"/>
      <c r="K47" s="439"/>
      <c r="L47" s="439"/>
      <c r="M47" s="439"/>
      <c r="N47" s="439"/>
      <c r="O47" s="133"/>
      <c r="Q47" s="125"/>
      <c r="R47" s="125"/>
      <c r="S47" s="125"/>
      <c r="T47" s="125"/>
      <c r="U47" s="125"/>
      <c r="V47" s="125"/>
      <c r="W47" s="125"/>
      <c r="X47" s="125"/>
      <c r="Y47" s="125"/>
      <c r="Z47" s="125"/>
      <c r="AA47" s="125"/>
      <c r="AB47" s="125"/>
      <c r="AC47" s="125"/>
      <c r="AD47" s="125"/>
      <c r="AE47" s="125"/>
      <c r="AF47" s="125"/>
      <c r="AG47" s="125"/>
      <c r="AH47" s="125"/>
      <c r="AI47" s="125"/>
    </row>
    <row r="48" spans="1:35" s="122" customFormat="1" x14ac:dyDescent="0.15">
      <c r="A48" s="161"/>
      <c r="B48" s="439"/>
      <c r="C48" s="442"/>
      <c r="D48" s="442"/>
      <c r="E48" s="442"/>
      <c r="F48" s="442"/>
      <c r="G48" s="442"/>
      <c r="H48" s="442"/>
      <c r="I48" s="442"/>
      <c r="J48" s="442"/>
      <c r="K48" s="442"/>
      <c r="L48" s="442"/>
      <c r="M48" s="442"/>
      <c r="N48" s="442"/>
      <c r="O48" s="163"/>
      <c r="Q48" s="125"/>
      <c r="R48" s="125"/>
      <c r="S48" s="125"/>
      <c r="T48" s="125"/>
      <c r="U48" s="125"/>
      <c r="V48" s="125"/>
      <c r="W48" s="125"/>
      <c r="X48" s="125"/>
      <c r="Y48" s="125"/>
      <c r="Z48" s="125"/>
      <c r="AA48" s="125"/>
      <c r="AB48" s="125"/>
      <c r="AC48" s="125"/>
      <c r="AD48" s="125"/>
      <c r="AE48" s="125"/>
      <c r="AF48" s="125"/>
      <c r="AG48" s="125"/>
      <c r="AH48" s="125"/>
      <c r="AI48" s="125"/>
    </row>
    <row r="49" spans="1:35" s="122" customFormat="1" x14ac:dyDescent="0.15">
      <c r="A49" s="161"/>
      <c r="B49" s="133"/>
      <c r="C49" s="163"/>
      <c r="D49" s="163"/>
      <c r="E49" s="163"/>
      <c r="F49" s="163"/>
      <c r="G49" s="163"/>
      <c r="H49" s="163"/>
      <c r="I49" s="163"/>
      <c r="J49" s="163"/>
      <c r="K49" s="163"/>
      <c r="L49" s="163"/>
      <c r="M49" s="163"/>
      <c r="N49" s="163"/>
      <c r="O49" s="163"/>
      <c r="Q49" s="125"/>
      <c r="R49" s="125"/>
      <c r="S49" s="125"/>
      <c r="T49" s="125"/>
      <c r="U49" s="125"/>
      <c r="V49" s="125"/>
      <c r="W49" s="125"/>
      <c r="X49" s="125"/>
      <c r="Y49" s="125"/>
      <c r="Z49" s="125"/>
      <c r="AA49" s="125"/>
      <c r="AB49" s="125"/>
      <c r="AC49" s="125"/>
      <c r="AD49" s="125"/>
      <c r="AE49" s="125"/>
      <c r="AF49" s="125"/>
      <c r="AG49" s="125"/>
      <c r="AH49" s="125"/>
      <c r="AI49" s="125"/>
    </row>
    <row r="50" spans="1:35" s="122" customFormat="1" x14ac:dyDescent="0.15">
      <c r="A50" s="161"/>
      <c r="B50" s="164"/>
      <c r="C50" s="163"/>
      <c r="D50" s="163"/>
      <c r="E50" s="163"/>
      <c r="F50" s="163"/>
      <c r="G50" s="163"/>
      <c r="H50" s="163"/>
      <c r="I50" s="163"/>
      <c r="J50" s="163"/>
      <c r="K50" s="163"/>
      <c r="L50" s="163"/>
      <c r="M50" s="163"/>
      <c r="N50" s="163"/>
      <c r="O50" s="163"/>
      <c r="Q50" s="125"/>
      <c r="R50" s="125"/>
      <c r="S50" s="125"/>
      <c r="T50" s="125"/>
      <c r="U50" s="125"/>
      <c r="V50" s="125"/>
      <c r="W50" s="125"/>
      <c r="X50" s="125"/>
      <c r="Y50" s="125"/>
      <c r="Z50" s="125"/>
      <c r="AA50" s="125"/>
      <c r="AB50" s="125"/>
      <c r="AC50" s="125"/>
      <c r="AD50" s="125"/>
      <c r="AE50" s="125"/>
      <c r="AF50" s="125"/>
      <c r="AG50" s="125"/>
      <c r="AH50" s="125"/>
      <c r="AI50" s="125"/>
    </row>
    <row r="51" spans="1:35" s="122" customFormat="1" x14ac:dyDescent="0.15">
      <c r="A51" s="161"/>
      <c r="B51" s="439"/>
      <c r="C51" s="439"/>
      <c r="D51" s="439"/>
      <c r="E51" s="439"/>
      <c r="F51" s="439"/>
      <c r="G51" s="439"/>
      <c r="H51" s="439"/>
      <c r="I51" s="439"/>
      <c r="J51" s="439"/>
      <c r="K51" s="439"/>
      <c r="L51" s="439"/>
      <c r="M51" s="439"/>
      <c r="N51" s="439"/>
      <c r="O51" s="133"/>
      <c r="Q51" s="125"/>
      <c r="R51" s="125"/>
      <c r="S51" s="125"/>
      <c r="T51" s="125"/>
      <c r="U51" s="125"/>
      <c r="V51" s="125"/>
      <c r="W51" s="125"/>
      <c r="X51" s="125"/>
      <c r="Y51" s="125"/>
      <c r="Z51" s="125"/>
      <c r="AA51" s="125"/>
      <c r="AB51" s="125"/>
      <c r="AC51" s="125"/>
      <c r="AD51" s="125"/>
      <c r="AE51" s="125"/>
      <c r="AF51" s="125"/>
      <c r="AG51" s="125"/>
      <c r="AH51" s="125"/>
      <c r="AI51" s="125"/>
    </row>
    <row r="52" spans="1:35" s="122" customFormat="1" x14ac:dyDescent="0.15">
      <c r="A52" s="161"/>
      <c r="B52" s="439"/>
      <c r="C52" s="439"/>
      <c r="D52" s="439"/>
      <c r="E52" s="439"/>
      <c r="F52" s="439"/>
      <c r="G52" s="439"/>
      <c r="H52" s="439"/>
      <c r="I52" s="439"/>
      <c r="J52" s="439"/>
      <c r="K52" s="439"/>
      <c r="L52" s="439"/>
      <c r="M52" s="439"/>
      <c r="N52" s="439"/>
      <c r="O52" s="133"/>
      <c r="Q52" s="125"/>
      <c r="R52" s="125"/>
      <c r="S52" s="125"/>
      <c r="T52" s="125"/>
      <c r="U52" s="125"/>
      <c r="V52" s="125"/>
      <c r="W52" s="125"/>
      <c r="X52" s="125"/>
      <c r="Y52" s="125"/>
      <c r="Z52" s="125"/>
      <c r="AA52" s="125"/>
      <c r="AB52" s="125"/>
      <c r="AC52" s="125"/>
      <c r="AD52" s="125"/>
      <c r="AE52" s="125"/>
      <c r="AF52" s="125"/>
      <c r="AG52" s="125"/>
      <c r="AH52" s="125"/>
      <c r="AI52" s="125"/>
    </row>
    <row r="53" spans="1:35" s="122" customFormat="1" x14ac:dyDescent="0.15">
      <c r="A53" s="161"/>
      <c r="B53" s="133"/>
      <c r="C53" s="133"/>
      <c r="D53" s="133"/>
      <c r="E53" s="133"/>
      <c r="F53" s="133"/>
      <c r="G53" s="133"/>
      <c r="H53" s="133"/>
      <c r="I53" s="133"/>
      <c r="J53" s="133"/>
      <c r="K53" s="133"/>
      <c r="L53" s="133"/>
      <c r="M53" s="133"/>
      <c r="N53" s="133"/>
      <c r="O53" s="133"/>
      <c r="Q53" s="125"/>
      <c r="R53" s="125"/>
      <c r="S53" s="125"/>
      <c r="T53" s="125"/>
      <c r="U53" s="125"/>
      <c r="V53" s="125"/>
      <c r="W53" s="125"/>
      <c r="X53" s="125"/>
      <c r="Y53" s="125"/>
      <c r="Z53" s="125"/>
      <c r="AA53" s="125"/>
      <c r="AB53" s="125"/>
      <c r="AC53" s="125"/>
      <c r="AD53" s="125"/>
      <c r="AE53" s="125"/>
      <c r="AF53" s="125"/>
      <c r="AG53" s="125"/>
      <c r="AH53" s="125"/>
      <c r="AI53" s="125"/>
    </row>
    <row r="54" spans="1:35" s="122" customFormat="1" x14ac:dyDescent="0.15">
      <c r="A54" s="161"/>
      <c r="B54" s="439"/>
      <c r="C54" s="439"/>
      <c r="D54" s="439"/>
      <c r="E54" s="439"/>
      <c r="F54" s="439"/>
      <c r="G54" s="439"/>
      <c r="H54" s="439"/>
      <c r="I54" s="439"/>
      <c r="J54" s="439"/>
      <c r="K54" s="439"/>
      <c r="L54" s="439"/>
      <c r="M54" s="439"/>
      <c r="N54" s="439"/>
      <c r="O54" s="133"/>
      <c r="Q54" s="125"/>
      <c r="R54" s="125"/>
      <c r="S54" s="125"/>
      <c r="T54" s="125"/>
      <c r="U54" s="125"/>
      <c r="V54" s="125"/>
      <c r="W54" s="125"/>
      <c r="X54" s="125"/>
      <c r="Y54" s="125"/>
      <c r="Z54" s="125"/>
      <c r="AA54" s="125"/>
      <c r="AB54" s="125"/>
      <c r="AC54" s="125"/>
      <c r="AD54" s="125"/>
      <c r="AE54" s="125"/>
      <c r="AF54" s="125"/>
      <c r="AG54" s="125"/>
      <c r="AH54" s="125"/>
      <c r="AI54" s="125"/>
    </row>
    <row r="55" spans="1:35" s="122" customFormat="1" x14ac:dyDescent="0.15">
      <c r="A55" s="161"/>
      <c r="B55" s="439"/>
      <c r="C55" s="439"/>
      <c r="D55" s="439"/>
      <c r="E55" s="439"/>
      <c r="F55" s="439"/>
      <c r="G55" s="439"/>
      <c r="H55" s="439"/>
      <c r="I55" s="439"/>
      <c r="J55" s="439"/>
      <c r="K55" s="439"/>
      <c r="L55" s="439"/>
      <c r="M55" s="439"/>
      <c r="N55" s="439"/>
      <c r="O55" s="133"/>
      <c r="Q55" s="125"/>
      <c r="R55" s="125"/>
      <c r="S55" s="125"/>
      <c r="T55" s="125"/>
      <c r="U55" s="125"/>
      <c r="V55" s="125"/>
      <c r="W55" s="125"/>
      <c r="X55" s="125"/>
      <c r="Y55" s="125"/>
      <c r="Z55" s="125"/>
      <c r="AA55" s="125"/>
      <c r="AB55" s="125"/>
      <c r="AC55" s="125"/>
      <c r="AD55" s="125"/>
      <c r="AE55" s="125"/>
      <c r="AF55" s="125"/>
      <c r="AG55" s="125"/>
      <c r="AH55" s="125"/>
      <c r="AI55" s="125"/>
    </row>
    <row r="64" spans="1:35" ht="12.75" x14ac:dyDescent="0.15">
      <c r="A64" s="165"/>
      <c r="B64" s="166" t="s">
        <v>1</v>
      </c>
      <c r="C64" s="448" t="s">
        <v>1869</v>
      </c>
      <c r="D64" s="452"/>
      <c r="E64" s="452"/>
      <c r="F64" s="452"/>
      <c r="G64" s="452"/>
      <c r="H64" s="452"/>
      <c r="I64" s="452"/>
      <c r="J64" s="452"/>
      <c r="K64" s="452"/>
      <c r="L64" s="452"/>
      <c r="M64" s="452"/>
      <c r="N64" s="449"/>
      <c r="O64" s="167"/>
    </row>
    <row r="65" spans="1:35" ht="12.75" x14ac:dyDescent="0.15">
      <c r="A65" s="165"/>
      <c r="B65" s="154"/>
      <c r="C65" s="131">
        <v>2019</v>
      </c>
      <c r="D65" s="131">
        <v>2020</v>
      </c>
      <c r="E65" s="131">
        <v>2030</v>
      </c>
      <c r="F65" s="131">
        <v>2040</v>
      </c>
      <c r="G65" s="131">
        <v>2050</v>
      </c>
      <c r="H65" s="448" t="s">
        <v>984</v>
      </c>
      <c r="I65" s="449"/>
      <c r="J65" s="448" t="s">
        <v>1833</v>
      </c>
      <c r="K65" s="449"/>
      <c r="L65" s="131" t="s">
        <v>985</v>
      </c>
      <c r="M65" s="131" t="s">
        <v>986</v>
      </c>
      <c r="N65" s="168" t="s">
        <v>1834</v>
      </c>
      <c r="O65" s="169"/>
    </row>
    <row r="66" spans="1:35" ht="12.75" x14ac:dyDescent="0.15">
      <c r="A66" s="165"/>
      <c r="B66" s="443" t="s">
        <v>195</v>
      </c>
      <c r="C66" s="444"/>
      <c r="D66" s="444"/>
      <c r="E66" s="444"/>
      <c r="F66" s="444"/>
      <c r="G66" s="444"/>
      <c r="H66" s="170" t="s">
        <v>987</v>
      </c>
      <c r="I66" s="170" t="s">
        <v>988</v>
      </c>
      <c r="J66" s="170" t="s">
        <v>987</v>
      </c>
      <c r="K66" s="170" t="s">
        <v>988</v>
      </c>
      <c r="L66" s="171"/>
      <c r="M66" s="172"/>
      <c r="N66" s="173"/>
      <c r="O66" s="169"/>
    </row>
    <row r="67" spans="1:35" ht="12.75" x14ac:dyDescent="0.15">
      <c r="A67" s="165"/>
      <c r="B67" s="174" t="s">
        <v>989</v>
      </c>
      <c r="C67" s="450" t="s">
        <v>1835</v>
      </c>
      <c r="D67" s="450"/>
      <c r="E67" s="450"/>
      <c r="F67" s="450"/>
      <c r="G67" s="450"/>
      <c r="H67" s="150"/>
      <c r="I67" s="150"/>
      <c r="J67" s="150"/>
      <c r="K67" s="150"/>
      <c r="L67" s="150"/>
      <c r="M67" s="150"/>
      <c r="N67" s="175" t="s">
        <v>1836</v>
      </c>
      <c r="O67" s="169"/>
    </row>
    <row r="68" spans="1:35" ht="18" x14ac:dyDescent="0.15">
      <c r="A68" s="165"/>
      <c r="B68" s="174" t="s">
        <v>991</v>
      </c>
      <c r="C68" s="450" t="s">
        <v>1870</v>
      </c>
      <c r="D68" s="450"/>
      <c r="E68" s="450"/>
      <c r="F68" s="450"/>
      <c r="G68" s="450"/>
      <c r="H68" s="150"/>
      <c r="I68" s="150"/>
      <c r="J68" s="150"/>
      <c r="K68" s="150"/>
      <c r="L68" s="150"/>
      <c r="M68" s="150"/>
      <c r="N68" s="175" t="s">
        <v>1838</v>
      </c>
      <c r="O68" s="169"/>
    </row>
    <row r="69" spans="1:35" ht="12.75" x14ac:dyDescent="0.15">
      <c r="A69" s="165"/>
      <c r="B69" s="176" t="s">
        <v>993</v>
      </c>
      <c r="C69" s="150">
        <v>16.7</v>
      </c>
      <c r="D69" s="150">
        <v>16.7</v>
      </c>
      <c r="E69" s="150">
        <v>16.7</v>
      </c>
      <c r="F69" s="150">
        <v>16.7</v>
      </c>
      <c r="G69" s="150">
        <v>16.7</v>
      </c>
      <c r="H69" s="150">
        <v>16.7</v>
      </c>
      <c r="I69" s="150">
        <v>16.7</v>
      </c>
      <c r="J69" s="150">
        <v>16.7</v>
      </c>
      <c r="K69" s="150">
        <v>16.7</v>
      </c>
      <c r="L69" s="150"/>
      <c r="M69" s="150">
        <v>1</v>
      </c>
      <c r="N69" s="175"/>
      <c r="O69" s="169"/>
    </row>
    <row r="70" spans="1:35" s="122" customFormat="1" ht="12.75" x14ac:dyDescent="0.15">
      <c r="A70" s="165"/>
      <c r="B70" s="174" t="s">
        <v>994</v>
      </c>
      <c r="C70" s="150" t="s">
        <v>31</v>
      </c>
      <c r="D70" s="150" t="s">
        <v>31</v>
      </c>
      <c r="E70" s="150" t="s">
        <v>31</v>
      </c>
      <c r="F70" s="150" t="s">
        <v>31</v>
      </c>
      <c r="G70" s="150" t="s">
        <v>31</v>
      </c>
      <c r="H70" s="150" t="s">
        <v>31</v>
      </c>
      <c r="I70" s="150" t="s">
        <v>31</v>
      </c>
      <c r="J70" s="150" t="s">
        <v>31</v>
      </c>
      <c r="K70" s="150" t="s">
        <v>31</v>
      </c>
      <c r="L70" s="150" t="s">
        <v>199</v>
      </c>
      <c r="M70" s="150"/>
      <c r="N70" s="175"/>
      <c r="O70" s="169"/>
      <c r="Q70" s="125"/>
      <c r="R70" s="125"/>
      <c r="S70" s="125"/>
      <c r="T70" s="125"/>
      <c r="U70" s="125"/>
      <c r="V70" s="125"/>
      <c r="W70" s="125"/>
      <c r="X70" s="125"/>
      <c r="Y70" s="125"/>
      <c r="Z70" s="125"/>
      <c r="AA70" s="125"/>
      <c r="AB70" s="125"/>
      <c r="AC70" s="125"/>
      <c r="AD70" s="125"/>
      <c r="AE70" s="125"/>
      <c r="AF70" s="125"/>
      <c r="AG70" s="125"/>
      <c r="AH70" s="125"/>
      <c r="AI70" s="125"/>
    </row>
    <row r="71" spans="1:35" ht="12.75" x14ac:dyDescent="0.15">
      <c r="A71" s="165"/>
      <c r="B71" s="174" t="s">
        <v>996</v>
      </c>
      <c r="C71" s="150">
        <v>0.1</v>
      </c>
      <c r="D71" s="150">
        <f>$C$10*0.95</f>
        <v>171</v>
      </c>
      <c r="E71" s="150">
        <f>$C$10*0.9</f>
        <v>162</v>
      </c>
      <c r="F71" s="150">
        <f>$C$10*0.8</f>
        <v>144</v>
      </c>
      <c r="G71" s="150">
        <f>$C$10*0.8</f>
        <v>144</v>
      </c>
      <c r="H71" s="150">
        <v>0.1</v>
      </c>
      <c r="I71" s="150">
        <v>0.99</v>
      </c>
      <c r="J71" s="150">
        <f>$C$10*0.85</f>
        <v>153</v>
      </c>
      <c r="K71" s="150">
        <f>$C$10*0.8</f>
        <v>144</v>
      </c>
      <c r="L71" s="150" t="s">
        <v>227</v>
      </c>
      <c r="M71" s="150" t="s">
        <v>1871</v>
      </c>
      <c r="N71" s="175"/>
      <c r="O71" s="169"/>
    </row>
    <row r="72" spans="1:35" ht="12.75" x14ac:dyDescent="0.15">
      <c r="A72" s="165"/>
      <c r="B72" s="154" t="s">
        <v>1840</v>
      </c>
      <c r="C72" s="149">
        <f>(16.67/(16.67+2))-0.01</f>
        <v>0.88287627209426889</v>
      </c>
      <c r="D72" s="149">
        <f>(16.67/(16.67+2))-0.01</f>
        <v>0.88287627209426889</v>
      </c>
      <c r="E72" s="149">
        <f>(16.67/(16.67+2*0.93))-0.01</f>
        <v>0.88962223421478681</v>
      </c>
      <c r="F72" s="149">
        <f>(16.67/(16.67+2*0.86))-0.01</f>
        <v>0.89647090810222951</v>
      </c>
      <c r="G72" s="149">
        <f>(16.67/(16.67+2*0.8))-0.01</f>
        <v>0.90242474001094686</v>
      </c>
      <c r="H72" s="149">
        <f>(16.67/(16.67+2))-0.01</f>
        <v>0.88287627209426889</v>
      </c>
      <c r="I72" s="149">
        <f>(16.67/(16.67+2))-0.01</f>
        <v>0.88287627209426889</v>
      </c>
      <c r="J72" s="149">
        <f>(16.67/(16.67+2*0.85))-0.01</f>
        <v>0.89745781164942851</v>
      </c>
      <c r="K72" s="149">
        <f>(16.67/(16.67+2*0.8))-0.01</f>
        <v>0.90242474001094686</v>
      </c>
      <c r="L72" s="150" t="s">
        <v>210</v>
      </c>
      <c r="M72" s="150">
        <v>1</v>
      </c>
      <c r="N72" s="175"/>
      <c r="O72" s="169"/>
    </row>
    <row r="73" spans="1:35" s="122" customFormat="1" ht="12.75" x14ac:dyDescent="0.15">
      <c r="A73" s="165"/>
      <c r="B73" s="177" t="s">
        <v>1841</v>
      </c>
      <c r="C73" s="149">
        <f>(16.67/(16.67+2))-0.01</f>
        <v>0.88287627209426889</v>
      </c>
      <c r="D73" s="149">
        <f>(16.67/(16.67+2))-0.01</f>
        <v>0.88287627209426889</v>
      </c>
      <c r="E73" s="149">
        <f>(16.67/(16.67+2*0.93))-0.01</f>
        <v>0.88962223421478681</v>
      </c>
      <c r="F73" s="149">
        <f>(16.67/(16.67+2*0.86))-0.01</f>
        <v>0.89647090810222951</v>
      </c>
      <c r="G73" s="149">
        <f>(16.67/(16.67+2*0.8))-0.01</f>
        <v>0.90242474001094686</v>
      </c>
      <c r="H73" s="149">
        <f>(16.67/(16.67+2))-0.01</f>
        <v>0.88287627209426889</v>
      </c>
      <c r="I73" s="149">
        <f>(16.67/(16.67+2))-0.01</f>
        <v>0.88287627209426889</v>
      </c>
      <c r="J73" s="149">
        <f>(16.67/(16.67+2*0.85))-0.01</f>
        <v>0.89745781164942851</v>
      </c>
      <c r="K73" s="149">
        <f>(16.67/(16.67+2*0.8))-0.01</f>
        <v>0.90242474001094686</v>
      </c>
      <c r="L73" s="150" t="s">
        <v>251</v>
      </c>
      <c r="M73" s="150"/>
      <c r="N73" s="175"/>
      <c r="O73" s="169"/>
      <c r="Q73" s="125"/>
      <c r="R73" s="125"/>
      <c r="S73" s="125"/>
      <c r="T73" s="125"/>
      <c r="U73" s="125"/>
      <c r="V73" s="125"/>
      <c r="W73" s="125"/>
      <c r="X73" s="125"/>
      <c r="Y73" s="125"/>
      <c r="Z73" s="125"/>
      <c r="AA73" s="125"/>
      <c r="AB73" s="125"/>
      <c r="AC73" s="125"/>
      <c r="AD73" s="125"/>
      <c r="AE73" s="125"/>
      <c r="AF73" s="125"/>
      <c r="AG73" s="125"/>
      <c r="AH73" s="125"/>
      <c r="AI73" s="125"/>
    </row>
    <row r="74" spans="1:35" s="122" customFormat="1" ht="12.75" x14ac:dyDescent="0.15">
      <c r="A74" s="165"/>
      <c r="B74" s="177" t="s">
        <v>1842</v>
      </c>
      <c r="C74" s="149" t="s">
        <v>1843</v>
      </c>
      <c r="D74" s="149" t="s">
        <v>1843</v>
      </c>
      <c r="E74" s="149" t="s">
        <v>1843</v>
      </c>
      <c r="F74" s="149" t="s">
        <v>1843</v>
      </c>
      <c r="G74" s="149" t="s">
        <v>1843</v>
      </c>
      <c r="H74" s="149" t="s">
        <v>1843</v>
      </c>
      <c r="I74" s="149" t="s">
        <v>1843</v>
      </c>
      <c r="J74" s="149" t="s">
        <v>1843</v>
      </c>
      <c r="K74" s="149" t="s">
        <v>1843</v>
      </c>
      <c r="L74" s="150" t="s">
        <v>192</v>
      </c>
      <c r="M74" s="150"/>
      <c r="N74" s="175"/>
      <c r="O74" s="169"/>
      <c r="Q74" s="125"/>
      <c r="R74" s="125"/>
      <c r="S74" s="125"/>
      <c r="T74" s="125"/>
      <c r="U74" s="125"/>
      <c r="V74" s="125"/>
      <c r="W74" s="125"/>
      <c r="X74" s="125"/>
      <c r="Y74" s="125"/>
      <c r="Z74" s="125"/>
      <c r="AA74" s="125"/>
      <c r="AB74" s="125"/>
      <c r="AC74" s="125"/>
      <c r="AD74" s="125"/>
      <c r="AE74" s="125"/>
      <c r="AF74" s="125"/>
      <c r="AG74" s="125"/>
      <c r="AH74" s="125"/>
      <c r="AI74" s="125"/>
    </row>
    <row r="75" spans="1:35" ht="12.75" x14ac:dyDescent="0.15">
      <c r="A75" s="165"/>
      <c r="B75" s="154" t="s">
        <v>1844</v>
      </c>
      <c r="C75" s="150" t="s">
        <v>1845</v>
      </c>
      <c r="D75" s="150" t="s">
        <v>1845</v>
      </c>
      <c r="E75" s="150" t="s">
        <v>1845</v>
      </c>
      <c r="F75" s="150" t="s">
        <v>1845</v>
      </c>
      <c r="G75" s="150" t="s">
        <v>1845</v>
      </c>
      <c r="H75" s="150" t="s">
        <v>1845</v>
      </c>
      <c r="I75" s="150" t="s">
        <v>1845</v>
      </c>
      <c r="J75" s="150" t="s">
        <v>1845</v>
      </c>
      <c r="K75" s="150" t="s">
        <v>1845</v>
      </c>
      <c r="L75" s="150" t="s">
        <v>344</v>
      </c>
      <c r="M75" s="150"/>
      <c r="N75" s="175"/>
      <c r="O75" s="169"/>
    </row>
    <row r="76" spans="1:35" ht="12.75" x14ac:dyDescent="0.15">
      <c r="A76" s="165"/>
      <c r="B76" s="154" t="s">
        <v>1846</v>
      </c>
      <c r="C76" s="150" t="s">
        <v>1845</v>
      </c>
      <c r="D76" s="150" t="s">
        <v>1845</v>
      </c>
      <c r="E76" s="150" t="s">
        <v>1845</v>
      </c>
      <c r="F76" s="150" t="s">
        <v>1845</v>
      </c>
      <c r="G76" s="150" t="s">
        <v>1845</v>
      </c>
      <c r="H76" s="150" t="s">
        <v>1845</v>
      </c>
      <c r="I76" s="150" t="s">
        <v>1845</v>
      </c>
      <c r="J76" s="150" t="s">
        <v>1845</v>
      </c>
      <c r="K76" s="150" t="s">
        <v>1845</v>
      </c>
      <c r="L76" s="150" t="s">
        <v>238</v>
      </c>
      <c r="M76" s="150"/>
      <c r="N76" s="175" t="s">
        <v>1847</v>
      </c>
      <c r="O76" s="169"/>
    </row>
    <row r="77" spans="1:35" ht="12.75" x14ac:dyDescent="0.15">
      <c r="A77" s="165"/>
      <c r="B77" s="154" t="s">
        <v>1000</v>
      </c>
      <c r="C77" s="150">
        <v>0</v>
      </c>
      <c r="D77" s="150">
        <v>0</v>
      </c>
      <c r="E77" s="150">
        <v>0</v>
      </c>
      <c r="F77" s="150">
        <v>0</v>
      </c>
      <c r="G77" s="150">
        <v>0</v>
      </c>
      <c r="H77" s="150">
        <v>0</v>
      </c>
      <c r="I77" s="150">
        <v>0</v>
      </c>
      <c r="J77" s="150">
        <v>0</v>
      </c>
      <c r="K77" s="150">
        <v>0</v>
      </c>
      <c r="L77" s="150" t="s">
        <v>371</v>
      </c>
      <c r="M77" s="150"/>
      <c r="N77" s="175"/>
      <c r="O77" s="169"/>
    </row>
    <row r="78" spans="1:35" ht="12.75" x14ac:dyDescent="0.15">
      <c r="A78" s="165"/>
      <c r="B78" s="154" t="s">
        <v>1001</v>
      </c>
      <c r="C78" s="150">
        <v>3</v>
      </c>
      <c r="D78" s="150">
        <v>3</v>
      </c>
      <c r="E78" s="150">
        <v>2</v>
      </c>
      <c r="F78" s="150">
        <v>1.5</v>
      </c>
      <c r="G78" s="150">
        <v>1</v>
      </c>
      <c r="H78" s="150">
        <v>3</v>
      </c>
      <c r="I78" s="150">
        <v>3</v>
      </c>
      <c r="J78" s="150">
        <v>1.5</v>
      </c>
      <c r="K78" s="150">
        <v>0.5</v>
      </c>
      <c r="L78" s="150" t="s">
        <v>316</v>
      </c>
      <c r="M78" s="150">
        <v>3</v>
      </c>
      <c r="N78" s="175"/>
      <c r="O78" s="169"/>
    </row>
    <row r="79" spans="1:35" ht="12.75" x14ac:dyDescent="0.15">
      <c r="A79" s="165"/>
      <c r="B79" s="154" t="s">
        <v>1002</v>
      </c>
      <c r="C79" s="150">
        <v>25</v>
      </c>
      <c r="D79" s="150">
        <v>25</v>
      </c>
      <c r="E79" s="150">
        <v>30</v>
      </c>
      <c r="F79" s="150">
        <v>30</v>
      </c>
      <c r="G79" s="150">
        <v>30</v>
      </c>
      <c r="H79" s="150">
        <v>25</v>
      </c>
      <c r="I79" s="150">
        <v>25</v>
      </c>
      <c r="J79" s="150">
        <v>30</v>
      </c>
      <c r="K79" s="150">
        <v>30</v>
      </c>
      <c r="L79" s="150"/>
      <c r="M79" s="150"/>
      <c r="N79" s="175"/>
      <c r="O79" s="169"/>
    </row>
    <row r="80" spans="1:35" ht="12.75" x14ac:dyDescent="0.15">
      <c r="A80" s="165"/>
      <c r="B80" s="154" t="s">
        <v>1003</v>
      </c>
      <c r="C80" s="150">
        <v>0.5</v>
      </c>
      <c r="D80" s="150">
        <v>0.5</v>
      </c>
      <c r="E80" s="150">
        <v>0.4</v>
      </c>
      <c r="F80" s="150">
        <v>0.4</v>
      </c>
      <c r="G80" s="150">
        <v>0.3</v>
      </c>
      <c r="H80" s="150">
        <v>0.5</v>
      </c>
      <c r="I80" s="150">
        <v>0.5</v>
      </c>
      <c r="J80" s="150">
        <v>0.3</v>
      </c>
      <c r="K80" s="150">
        <v>0.2</v>
      </c>
      <c r="L80" s="150"/>
      <c r="M80" s="150">
        <v>3</v>
      </c>
      <c r="N80" s="175"/>
      <c r="O80" s="169"/>
    </row>
    <row r="81" spans="1:15" ht="12.75" x14ac:dyDescent="0.15">
      <c r="A81" s="165"/>
      <c r="B81" s="178"/>
      <c r="C81" s="150"/>
      <c r="D81" s="150"/>
      <c r="E81" s="150"/>
      <c r="F81" s="150"/>
      <c r="G81" s="150"/>
      <c r="H81" s="150"/>
      <c r="I81" s="150"/>
      <c r="J81" s="150"/>
      <c r="K81" s="150"/>
      <c r="L81" s="150"/>
      <c r="M81" s="150"/>
      <c r="N81" s="175"/>
      <c r="O81" s="169"/>
    </row>
    <row r="82" spans="1:15" ht="12.75" x14ac:dyDescent="0.15">
      <c r="A82" s="165"/>
      <c r="B82" s="454" t="s">
        <v>243</v>
      </c>
      <c r="C82" s="455"/>
      <c r="D82" s="455"/>
      <c r="E82" s="455"/>
      <c r="F82" s="455"/>
      <c r="G82" s="455"/>
      <c r="H82" s="455"/>
      <c r="I82" s="455"/>
      <c r="J82" s="455"/>
      <c r="K82" s="455"/>
      <c r="L82" s="455"/>
      <c r="M82" s="456"/>
      <c r="N82" s="175" t="s">
        <v>1848</v>
      </c>
      <c r="O82" s="169"/>
    </row>
    <row r="83" spans="1:15" ht="12.75" x14ac:dyDescent="0.15">
      <c r="A83" s="165"/>
      <c r="B83" s="179" t="s">
        <v>1849</v>
      </c>
      <c r="C83" s="150">
        <v>3.3</v>
      </c>
      <c r="D83" s="150">
        <v>3.3</v>
      </c>
      <c r="E83" s="150">
        <v>3.3</v>
      </c>
      <c r="F83" s="150">
        <v>3.3</v>
      </c>
      <c r="G83" s="150">
        <v>3.3</v>
      </c>
      <c r="H83" s="150">
        <v>3.3</v>
      </c>
      <c r="I83" s="150">
        <v>3.3</v>
      </c>
      <c r="J83" s="150">
        <v>3.3</v>
      </c>
      <c r="K83" s="150">
        <v>3.3</v>
      </c>
      <c r="L83" s="150" t="s">
        <v>392</v>
      </c>
      <c r="M83" s="150">
        <v>3</v>
      </c>
      <c r="N83" s="180"/>
      <c r="O83" s="169"/>
    </row>
    <row r="84" spans="1:15" ht="24" x14ac:dyDescent="0.15">
      <c r="A84" s="165"/>
      <c r="B84" s="181" t="s">
        <v>1850</v>
      </c>
      <c r="C84" s="150">
        <v>6.7</v>
      </c>
      <c r="D84" s="150">
        <v>6.7</v>
      </c>
      <c r="E84" s="150">
        <v>6.7</v>
      </c>
      <c r="F84" s="150">
        <v>6.7</v>
      </c>
      <c r="G84" s="150">
        <v>6.7</v>
      </c>
      <c r="H84" s="150">
        <v>6.7</v>
      </c>
      <c r="I84" s="150">
        <v>6.7</v>
      </c>
      <c r="J84" s="150">
        <v>6.7</v>
      </c>
      <c r="K84" s="150">
        <v>6.7</v>
      </c>
      <c r="L84" s="150" t="s">
        <v>392</v>
      </c>
      <c r="M84" s="150">
        <v>3</v>
      </c>
      <c r="N84" s="180"/>
      <c r="O84" s="169"/>
    </row>
    <row r="85" spans="1:15" ht="12.75" x14ac:dyDescent="0.15">
      <c r="A85" s="165"/>
      <c r="B85" s="182"/>
      <c r="C85" s="150"/>
      <c r="D85" s="150"/>
      <c r="E85" s="150"/>
      <c r="F85" s="150"/>
      <c r="G85" s="150"/>
      <c r="H85" s="150"/>
      <c r="I85" s="150"/>
      <c r="J85" s="150"/>
      <c r="K85" s="150"/>
      <c r="L85" s="150"/>
      <c r="M85" s="150"/>
      <c r="N85" s="175"/>
      <c r="O85" s="169"/>
    </row>
    <row r="86" spans="1:15" ht="12.75" x14ac:dyDescent="0.15">
      <c r="A86" s="165"/>
      <c r="B86" s="454" t="s">
        <v>1851</v>
      </c>
      <c r="C86" s="455"/>
      <c r="D86" s="455"/>
      <c r="E86" s="455"/>
      <c r="F86" s="455"/>
      <c r="G86" s="455"/>
      <c r="H86" s="455"/>
      <c r="I86" s="455"/>
      <c r="J86" s="455"/>
      <c r="K86" s="455"/>
      <c r="L86" s="455"/>
      <c r="M86" s="456"/>
      <c r="N86" s="173"/>
      <c r="O86" s="169"/>
    </row>
    <row r="87" spans="1:15" ht="24" x14ac:dyDescent="0.15">
      <c r="A87" s="165"/>
      <c r="B87" s="181" t="s">
        <v>1004</v>
      </c>
      <c r="C87" s="183">
        <f>C88+C89+C90</f>
        <v>5.7000000000000002E-2</v>
      </c>
      <c r="D87" s="183">
        <f t="shared" ref="D87:G87" si="2">D88+D89+D90</f>
        <v>5.7000000000000002E-2</v>
      </c>
      <c r="E87" s="183">
        <f t="shared" si="2"/>
        <v>4.4909999999999999E-2</v>
      </c>
      <c r="F87" s="183">
        <f t="shared" si="2"/>
        <v>2.7050400000000002E-2</v>
      </c>
      <c r="G87" s="183">
        <f t="shared" si="2"/>
        <v>2.1000000000000001E-2</v>
      </c>
      <c r="H87" s="183">
        <f>H88+H89+H90</f>
        <v>5.7000000000000002E-2</v>
      </c>
      <c r="I87" s="183">
        <f>I88+I89+I90</f>
        <v>5.7000000000000002E-2</v>
      </c>
      <c r="J87" s="183">
        <f t="shared" ref="J87:K87" si="3">J88+J89+J90</f>
        <v>3.5249999999999997E-2</v>
      </c>
      <c r="K87" s="183">
        <f t="shared" si="3"/>
        <v>2.1000000000000001E-2</v>
      </c>
      <c r="L87" s="150"/>
      <c r="M87" s="150">
        <v>1</v>
      </c>
      <c r="N87" s="175"/>
      <c r="O87" s="169"/>
    </row>
    <row r="88" spans="1:15" ht="24" x14ac:dyDescent="0.15">
      <c r="A88" s="165"/>
      <c r="B88" s="181" t="s">
        <v>1872</v>
      </c>
      <c r="C88" s="183">
        <v>0.03</v>
      </c>
      <c r="D88" s="183">
        <v>0.03</v>
      </c>
      <c r="E88" s="183">
        <f>C88*3/4</f>
        <v>2.2499999999999999E-2</v>
      </c>
      <c r="F88" s="183">
        <f>E88*2/4</f>
        <v>1.125E-2</v>
      </c>
      <c r="G88" s="183">
        <f>C88*1/4</f>
        <v>7.4999999999999997E-3</v>
      </c>
      <c r="H88" s="183">
        <v>0.03</v>
      </c>
      <c r="I88" s="183">
        <v>0.03</v>
      </c>
      <c r="J88" s="183">
        <f>C88*1/2</f>
        <v>1.4999999999999999E-2</v>
      </c>
      <c r="K88" s="183">
        <f>C88*1/4</f>
        <v>7.4999999999999997E-3</v>
      </c>
      <c r="L88" s="150"/>
      <c r="M88" s="150">
        <v>1</v>
      </c>
      <c r="N88" s="175"/>
      <c r="O88" s="169"/>
    </row>
    <row r="89" spans="1:15" ht="24" x14ac:dyDescent="0.15">
      <c r="A89" s="165"/>
      <c r="B89" s="181" t="s">
        <v>1873</v>
      </c>
      <c r="C89" s="183">
        <v>1.7999999999999999E-2</v>
      </c>
      <c r="D89" s="183">
        <v>1.7999999999999999E-2</v>
      </c>
      <c r="E89" s="183">
        <f>D89*0.83</f>
        <v>1.4939999999999998E-2</v>
      </c>
      <c r="F89" s="183">
        <f>E89*0.66</f>
        <v>9.8604000000000001E-3</v>
      </c>
      <c r="G89" s="183">
        <f>C89*0.5</f>
        <v>8.9999999999999993E-3</v>
      </c>
      <c r="H89" s="183">
        <v>1.7999999999999999E-2</v>
      </c>
      <c r="I89" s="183">
        <v>1.7999999999999999E-2</v>
      </c>
      <c r="J89" s="183">
        <f>C89*0.75</f>
        <v>1.3499999999999998E-2</v>
      </c>
      <c r="K89" s="183">
        <f>C89*0.5</f>
        <v>8.9999999999999993E-3</v>
      </c>
      <c r="L89" s="150"/>
      <c r="M89" s="150">
        <v>1</v>
      </c>
      <c r="N89" s="175"/>
      <c r="O89" s="169"/>
    </row>
    <row r="90" spans="1:15" ht="24" x14ac:dyDescent="0.15">
      <c r="A90" s="165"/>
      <c r="B90" s="181" t="s">
        <v>1874</v>
      </c>
      <c r="C90" s="183">
        <v>8.9999999999999993E-3</v>
      </c>
      <c r="D90" s="183">
        <v>8.9999999999999993E-3</v>
      </c>
      <c r="E90" s="183">
        <f>D90*0.83</f>
        <v>7.4699999999999992E-3</v>
      </c>
      <c r="F90" s="183">
        <f>C90*0.66</f>
        <v>5.94E-3</v>
      </c>
      <c r="G90" s="183">
        <f>C90*0.5</f>
        <v>4.4999999999999997E-3</v>
      </c>
      <c r="H90" s="183">
        <v>8.9999999999999993E-3</v>
      </c>
      <c r="I90" s="183">
        <v>8.9999999999999993E-3</v>
      </c>
      <c r="J90" s="183">
        <f>C90*0.75</f>
        <v>6.7499999999999991E-3</v>
      </c>
      <c r="K90" s="183">
        <f>C90*0.5</f>
        <v>4.4999999999999997E-3</v>
      </c>
      <c r="L90" s="150"/>
      <c r="M90" s="150">
        <v>1</v>
      </c>
      <c r="N90" s="175"/>
      <c r="O90" s="169"/>
    </row>
    <row r="91" spans="1:15" ht="12.75" x14ac:dyDescent="0.15">
      <c r="A91" s="165"/>
      <c r="B91" s="181" t="s">
        <v>1854</v>
      </c>
      <c r="C91" s="150">
        <v>600</v>
      </c>
      <c r="D91" s="150">
        <v>600</v>
      </c>
      <c r="E91" s="150">
        <v>500</v>
      </c>
      <c r="F91" s="150">
        <v>500</v>
      </c>
      <c r="G91" s="150">
        <v>400</v>
      </c>
      <c r="H91" s="150">
        <v>600</v>
      </c>
      <c r="I91" s="150">
        <v>600</v>
      </c>
      <c r="J91" s="150">
        <v>450</v>
      </c>
      <c r="K91" s="150">
        <v>300</v>
      </c>
      <c r="L91" s="150"/>
      <c r="M91" s="150">
        <v>1</v>
      </c>
      <c r="N91" s="175"/>
      <c r="O91" s="169"/>
    </row>
    <row r="92" spans="1:15" ht="12.75" x14ac:dyDescent="0.15">
      <c r="A92" s="165"/>
      <c r="B92" s="181" t="s">
        <v>1005</v>
      </c>
      <c r="C92" s="150" t="s">
        <v>31</v>
      </c>
      <c r="D92" s="150" t="s">
        <v>31</v>
      </c>
      <c r="E92" s="150" t="s">
        <v>31</v>
      </c>
      <c r="F92" s="150" t="s">
        <v>31</v>
      </c>
      <c r="G92" s="150" t="s">
        <v>31</v>
      </c>
      <c r="H92" s="150" t="s">
        <v>31</v>
      </c>
      <c r="I92" s="150" t="s">
        <v>31</v>
      </c>
      <c r="J92" s="150" t="s">
        <v>31</v>
      </c>
      <c r="K92" s="150" t="s">
        <v>31</v>
      </c>
      <c r="L92" s="150"/>
      <c r="M92" s="150"/>
      <c r="N92" s="175"/>
      <c r="O92" s="169"/>
    </row>
    <row r="93" spans="1:15" ht="12.75" x14ac:dyDescent="0.15">
      <c r="A93" s="165"/>
      <c r="B93" s="182"/>
      <c r="C93" s="150"/>
      <c r="D93" s="150"/>
      <c r="E93" s="150"/>
      <c r="F93" s="150"/>
      <c r="G93" s="150"/>
      <c r="H93" s="150"/>
      <c r="I93" s="150"/>
      <c r="J93" s="150"/>
      <c r="K93" s="150"/>
      <c r="L93" s="150"/>
      <c r="M93" s="150"/>
      <c r="N93" s="175"/>
      <c r="O93" s="169"/>
    </row>
    <row r="94" spans="1:15" ht="12.75" x14ac:dyDescent="0.15">
      <c r="A94" s="165"/>
      <c r="B94" s="454" t="s">
        <v>1245</v>
      </c>
      <c r="C94" s="455"/>
      <c r="D94" s="455"/>
      <c r="E94" s="455"/>
      <c r="F94" s="455"/>
      <c r="G94" s="455"/>
      <c r="H94" s="455"/>
      <c r="I94" s="455"/>
      <c r="J94" s="455"/>
      <c r="K94" s="455"/>
      <c r="L94" s="455"/>
      <c r="M94" s="456"/>
      <c r="N94" s="175" t="s">
        <v>1855</v>
      </c>
      <c r="O94" s="169"/>
    </row>
    <row r="95" spans="1:15" ht="24" x14ac:dyDescent="0.15">
      <c r="A95" s="165"/>
      <c r="B95" s="181" t="s">
        <v>1875</v>
      </c>
      <c r="C95" s="150">
        <v>33.299999999999997</v>
      </c>
      <c r="D95" s="150">
        <v>33.299999999999997</v>
      </c>
      <c r="E95" s="150">
        <v>33.299999999999997</v>
      </c>
      <c r="F95" s="150">
        <v>33.299999999999997</v>
      </c>
      <c r="G95" s="150">
        <v>33.299999999999997</v>
      </c>
      <c r="H95" s="150">
        <v>33.299999999999997</v>
      </c>
      <c r="I95" s="150">
        <v>33.299999999999997</v>
      </c>
      <c r="J95" s="150">
        <v>33.299999999999997</v>
      </c>
      <c r="K95" s="150">
        <v>33.299999999999997</v>
      </c>
      <c r="L95" s="150"/>
      <c r="M95" s="150"/>
      <c r="N95" s="175"/>
      <c r="O95" s="169"/>
    </row>
    <row r="96" spans="1:15" ht="27" x14ac:dyDescent="0.15">
      <c r="A96" s="165"/>
      <c r="B96" s="181" t="s">
        <v>1876</v>
      </c>
      <c r="C96" s="150">
        <v>0.09</v>
      </c>
      <c r="D96" s="150">
        <v>0.09</v>
      </c>
      <c r="E96" s="150">
        <v>0.09</v>
      </c>
      <c r="F96" s="150">
        <v>0.09</v>
      </c>
      <c r="G96" s="150">
        <v>0.09</v>
      </c>
      <c r="H96" s="150">
        <v>0.09</v>
      </c>
      <c r="I96" s="150">
        <v>0.09</v>
      </c>
      <c r="J96" s="150">
        <v>0.09</v>
      </c>
      <c r="K96" s="150">
        <v>0.09</v>
      </c>
      <c r="L96" s="150"/>
      <c r="M96" s="150"/>
      <c r="N96" s="184"/>
      <c r="O96" s="169"/>
    </row>
    <row r="97" spans="1:15" ht="25.5" x14ac:dyDescent="0.15">
      <c r="A97" s="165"/>
      <c r="B97" s="181" t="s">
        <v>1877</v>
      </c>
      <c r="C97" s="150" t="s">
        <v>1878</v>
      </c>
      <c r="D97" s="150" t="s">
        <v>1878</v>
      </c>
      <c r="E97" s="150" t="s">
        <v>1879</v>
      </c>
      <c r="F97" s="150" t="s">
        <v>1879</v>
      </c>
      <c r="G97" s="150" t="s">
        <v>1879</v>
      </c>
      <c r="H97" s="150" t="s">
        <v>1879</v>
      </c>
      <c r="I97" s="150" t="s">
        <v>1879</v>
      </c>
      <c r="J97" s="150" t="s">
        <v>1879</v>
      </c>
      <c r="K97" s="150" t="s">
        <v>1879</v>
      </c>
      <c r="L97" s="185"/>
      <c r="M97" s="150">
        <v>4</v>
      </c>
      <c r="N97" s="186"/>
      <c r="O97" s="187"/>
    </row>
    <row r="98" spans="1:15" ht="12" x14ac:dyDescent="0.15">
      <c r="A98" s="188" t="s">
        <v>1066</v>
      </c>
      <c r="B98" s="189"/>
      <c r="C98" s="165"/>
      <c r="D98" s="165"/>
      <c r="E98" s="165"/>
      <c r="F98" s="165"/>
      <c r="G98" s="165"/>
      <c r="H98" s="165"/>
      <c r="I98" s="165"/>
      <c r="J98" s="165"/>
      <c r="K98" s="165"/>
      <c r="L98" s="165"/>
      <c r="M98" s="190"/>
      <c r="N98" s="165"/>
      <c r="O98" s="165"/>
    </row>
    <row r="99" spans="1:15" ht="12" x14ac:dyDescent="0.15">
      <c r="A99" s="190" t="s">
        <v>199</v>
      </c>
      <c r="B99" s="453" t="s">
        <v>1880</v>
      </c>
      <c r="C99" s="453"/>
      <c r="D99" s="453"/>
      <c r="E99" s="453"/>
      <c r="F99" s="453"/>
      <c r="G99" s="453"/>
      <c r="H99" s="453"/>
      <c r="I99" s="453"/>
      <c r="J99" s="453"/>
      <c r="K99" s="453"/>
      <c r="L99" s="453"/>
      <c r="M99" s="453"/>
      <c r="N99" s="453"/>
      <c r="O99" s="189"/>
    </row>
    <row r="100" spans="1:15" ht="12" x14ac:dyDescent="0.15">
      <c r="A100" s="190" t="s">
        <v>227</v>
      </c>
      <c r="B100" s="457" t="s">
        <v>1881</v>
      </c>
      <c r="C100" s="453"/>
      <c r="D100" s="453"/>
      <c r="E100" s="453"/>
      <c r="F100" s="453"/>
      <c r="G100" s="453"/>
      <c r="H100" s="453"/>
      <c r="I100" s="453"/>
      <c r="J100" s="453"/>
      <c r="K100" s="453"/>
      <c r="L100" s="453"/>
      <c r="M100" s="453"/>
      <c r="N100" s="453"/>
      <c r="O100" s="189"/>
    </row>
    <row r="101" spans="1:15" ht="12" x14ac:dyDescent="0.15">
      <c r="A101" s="190" t="s">
        <v>210</v>
      </c>
      <c r="B101" s="453" t="s">
        <v>1882</v>
      </c>
      <c r="C101" s="453"/>
      <c r="D101" s="453"/>
      <c r="E101" s="453"/>
      <c r="F101" s="453"/>
      <c r="G101" s="453"/>
      <c r="H101" s="453"/>
      <c r="I101" s="453"/>
      <c r="J101" s="453"/>
      <c r="K101" s="453"/>
      <c r="L101" s="453"/>
      <c r="M101" s="453"/>
      <c r="N101" s="453"/>
      <c r="O101" s="189"/>
    </row>
    <row r="102" spans="1:15" ht="48" x14ac:dyDescent="0.15">
      <c r="A102" s="190" t="s">
        <v>251</v>
      </c>
      <c r="B102" s="191" t="s">
        <v>1883</v>
      </c>
      <c r="C102" s="192"/>
      <c r="D102" s="192"/>
      <c r="E102" s="192"/>
      <c r="F102" s="192"/>
      <c r="G102" s="192"/>
      <c r="H102" s="192"/>
      <c r="I102" s="192"/>
      <c r="J102" s="192"/>
      <c r="K102" s="192"/>
      <c r="L102" s="192"/>
      <c r="M102" s="193"/>
      <c r="N102" s="192"/>
      <c r="O102" s="189"/>
    </row>
    <row r="103" spans="1:15" ht="12" x14ac:dyDescent="0.15">
      <c r="A103" s="190" t="s">
        <v>192</v>
      </c>
      <c r="B103" s="453" t="s">
        <v>1884</v>
      </c>
      <c r="C103" s="453"/>
      <c r="D103" s="453"/>
      <c r="E103" s="453"/>
      <c r="F103" s="453"/>
      <c r="G103" s="453"/>
      <c r="H103" s="453"/>
      <c r="I103" s="453"/>
      <c r="J103" s="453"/>
      <c r="K103" s="453"/>
      <c r="L103" s="453"/>
      <c r="M103" s="453"/>
      <c r="N103" s="453"/>
      <c r="O103" s="189"/>
    </row>
    <row r="104" spans="1:15" ht="12" x14ac:dyDescent="0.15">
      <c r="A104" s="190" t="s">
        <v>344</v>
      </c>
      <c r="B104" s="453" t="s">
        <v>1885</v>
      </c>
      <c r="C104" s="453"/>
      <c r="D104" s="453"/>
      <c r="E104" s="453"/>
      <c r="F104" s="453"/>
      <c r="G104" s="453"/>
      <c r="H104" s="453"/>
      <c r="I104" s="453"/>
      <c r="J104" s="453"/>
      <c r="K104" s="453"/>
      <c r="L104" s="453"/>
      <c r="M104" s="453"/>
      <c r="N104" s="453"/>
      <c r="O104" s="189"/>
    </row>
    <row r="105" spans="1:15" ht="12" x14ac:dyDescent="0.15">
      <c r="A105" s="190" t="s">
        <v>316</v>
      </c>
      <c r="B105" s="453" t="s">
        <v>1886</v>
      </c>
      <c r="C105" s="453"/>
      <c r="D105" s="453"/>
      <c r="E105" s="453"/>
      <c r="F105" s="453"/>
      <c r="G105" s="453"/>
      <c r="H105" s="453"/>
      <c r="I105" s="453"/>
      <c r="J105" s="453"/>
      <c r="K105" s="453"/>
      <c r="L105" s="453"/>
      <c r="M105" s="453"/>
      <c r="N105" s="453"/>
      <c r="O105" s="192"/>
    </row>
    <row r="106" spans="1:15" ht="12" x14ac:dyDescent="0.15">
      <c r="A106" s="190" t="s">
        <v>392</v>
      </c>
      <c r="B106" s="453" t="s">
        <v>1887</v>
      </c>
      <c r="C106" s="453"/>
      <c r="D106" s="453"/>
      <c r="E106" s="453"/>
      <c r="F106" s="453"/>
      <c r="G106" s="453"/>
      <c r="H106" s="453"/>
      <c r="I106" s="453"/>
      <c r="J106" s="453"/>
      <c r="K106" s="453"/>
      <c r="L106" s="453"/>
      <c r="M106" s="453"/>
      <c r="N106" s="453"/>
      <c r="O106" s="189"/>
    </row>
    <row r="107" spans="1:15" ht="12" x14ac:dyDescent="0.15">
      <c r="A107" s="190" t="s">
        <v>371</v>
      </c>
      <c r="B107" s="453" t="s">
        <v>1888</v>
      </c>
      <c r="C107" s="453"/>
      <c r="D107" s="453"/>
      <c r="E107" s="453"/>
      <c r="F107" s="453"/>
      <c r="G107" s="453"/>
      <c r="H107" s="453"/>
      <c r="I107" s="453"/>
      <c r="J107" s="453"/>
      <c r="K107" s="453"/>
      <c r="L107" s="453"/>
      <c r="M107" s="453"/>
      <c r="N107" s="453"/>
      <c r="O107" s="165"/>
    </row>
    <row r="108" spans="1:15" ht="12" x14ac:dyDescent="0.15">
      <c r="A108" s="190" t="s">
        <v>238</v>
      </c>
      <c r="B108" s="453" t="s">
        <v>1889</v>
      </c>
      <c r="C108" s="453"/>
      <c r="D108" s="453"/>
      <c r="E108" s="453"/>
      <c r="F108" s="453"/>
      <c r="G108" s="453"/>
      <c r="H108" s="453"/>
      <c r="I108" s="453"/>
      <c r="J108" s="453"/>
      <c r="K108" s="453"/>
      <c r="L108" s="453"/>
      <c r="M108" s="453"/>
      <c r="N108" s="453"/>
      <c r="O108" s="165"/>
    </row>
    <row r="109" spans="1:15" ht="12" x14ac:dyDescent="0.15">
      <c r="A109" s="194"/>
      <c r="B109" s="453"/>
      <c r="C109" s="453"/>
      <c r="D109" s="453"/>
      <c r="E109" s="453"/>
      <c r="F109" s="453"/>
      <c r="G109" s="453"/>
      <c r="H109" s="453"/>
      <c r="I109" s="453"/>
      <c r="J109" s="453"/>
      <c r="K109" s="453"/>
      <c r="L109" s="453"/>
      <c r="M109" s="453"/>
      <c r="N109" s="453"/>
      <c r="O109" s="189"/>
    </row>
    <row r="110" spans="1:15" ht="15" x14ac:dyDescent="0.15">
      <c r="A110" s="194"/>
      <c r="B110" s="453"/>
      <c r="C110" s="453"/>
      <c r="D110" s="453"/>
      <c r="E110" s="453"/>
      <c r="F110" s="453"/>
      <c r="G110" s="453"/>
      <c r="H110" s="453"/>
      <c r="I110" s="453"/>
      <c r="J110" s="453"/>
      <c r="K110" s="453"/>
      <c r="L110" s="453"/>
      <c r="M110" s="453"/>
      <c r="N110" s="453"/>
      <c r="O110" s="195"/>
    </row>
    <row r="111" spans="1:15" ht="15" x14ac:dyDescent="0.15">
      <c r="A111" s="194"/>
      <c r="B111" s="453"/>
      <c r="C111" s="453"/>
      <c r="D111" s="453"/>
      <c r="E111" s="453"/>
      <c r="F111" s="453"/>
      <c r="G111" s="453"/>
      <c r="H111" s="453"/>
      <c r="I111" s="453"/>
      <c r="J111" s="453"/>
      <c r="K111" s="453"/>
      <c r="L111" s="453"/>
      <c r="M111" s="453"/>
      <c r="N111" s="453"/>
      <c r="O111" s="195"/>
    </row>
    <row r="112" spans="1:15" ht="15" x14ac:dyDescent="0.15">
      <c r="A112" s="165"/>
      <c r="B112" s="196"/>
      <c r="C112" s="195"/>
      <c r="D112" s="195"/>
      <c r="E112" s="195"/>
      <c r="F112" s="195"/>
      <c r="G112" s="195"/>
      <c r="H112" s="195"/>
      <c r="I112" s="195"/>
      <c r="J112" s="195"/>
      <c r="K112" s="195"/>
      <c r="L112" s="195"/>
      <c r="M112" s="197"/>
      <c r="N112" s="195"/>
      <c r="O112" s="195"/>
    </row>
    <row r="113" spans="1:15" ht="12" x14ac:dyDescent="0.15">
      <c r="A113" s="165"/>
      <c r="B113" s="453"/>
      <c r="C113" s="453"/>
      <c r="D113" s="453"/>
      <c r="E113" s="453"/>
      <c r="F113" s="453"/>
      <c r="G113" s="453"/>
      <c r="H113" s="453"/>
      <c r="I113" s="453"/>
      <c r="J113" s="453"/>
      <c r="K113" s="453"/>
      <c r="L113" s="453"/>
      <c r="M113" s="453"/>
      <c r="N113" s="453"/>
      <c r="O113" s="189"/>
    </row>
    <row r="114" spans="1:15" ht="12" x14ac:dyDescent="0.15">
      <c r="A114" s="165"/>
      <c r="B114" s="453"/>
      <c r="C114" s="453"/>
      <c r="D114" s="453"/>
      <c r="E114" s="453"/>
      <c r="F114" s="453"/>
      <c r="G114" s="453"/>
      <c r="H114" s="453"/>
      <c r="I114" s="453"/>
      <c r="J114" s="453"/>
      <c r="K114" s="453"/>
      <c r="L114" s="453"/>
      <c r="M114" s="453"/>
      <c r="N114" s="453"/>
      <c r="O114" s="189"/>
    </row>
    <row r="115" spans="1:15" ht="12" x14ac:dyDescent="0.15">
      <c r="A115" s="165"/>
      <c r="B115" s="189"/>
      <c r="C115" s="189"/>
      <c r="D115" s="189"/>
      <c r="E115" s="189"/>
      <c r="F115" s="189"/>
      <c r="G115" s="189"/>
      <c r="H115" s="189"/>
      <c r="I115" s="189"/>
      <c r="J115" s="189"/>
      <c r="K115" s="189"/>
      <c r="L115" s="189"/>
      <c r="M115" s="187"/>
      <c r="N115" s="189"/>
      <c r="O115" s="189"/>
    </row>
    <row r="116" spans="1:15" ht="12" x14ac:dyDescent="0.15">
      <c r="A116" s="165"/>
      <c r="B116" s="453"/>
      <c r="C116" s="453"/>
      <c r="D116" s="453"/>
      <c r="E116" s="453"/>
      <c r="F116" s="453"/>
      <c r="G116" s="453"/>
      <c r="H116" s="453"/>
      <c r="I116" s="453"/>
      <c r="J116" s="453"/>
      <c r="K116" s="453"/>
      <c r="L116" s="453"/>
      <c r="M116" s="453"/>
      <c r="N116" s="453"/>
      <c r="O116" s="189"/>
    </row>
  </sheetData>
  <mergeCells count="55">
    <mergeCell ref="B116:N116"/>
    <mergeCell ref="B108:N108"/>
    <mergeCell ref="B109:N109"/>
    <mergeCell ref="B110:N110"/>
    <mergeCell ref="B111:N111"/>
    <mergeCell ref="B113:N113"/>
    <mergeCell ref="B114:N114"/>
    <mergeCell ref="B107:N107"/>
    <mergeCell ref="C68:G68"/>
    <mergeCell ref="B82:M82"/>
    <mergeCell ref="B86:M86"/>
    <mergeCell ref="B94:M94"/>
    <mergeCell ref="B99:N99"/>
    <mergeCell ref="B100:N100"/>
    <mergeCell ref="B101:N101"/>
    <mergeCell ref="B103:N103"/>
    <mergeCell ref="B104:N104"/>
    <mergeCell ref="B105:N105"/>
    <mergeCell ref="B106:N106"/>
    <mergeCell ref="H65:I65"/>
    <mergeCell ref="J65:K65"/>
    <mergeCell ref="B66:G66"/>
    <mergeCell ref="C67:G67"/>
    <mergeCell ref="B40:N40"/>
    <mergeCell ref="B41:N41"/>
    <mergeCell ref="B42:N42"/>
    <mergeCell ref="B45:N45"/>
    <mergeCell ref="B47:N47"/>
    <mergeCell ref="B48:N48"/>
    <mergeCell ref="B51:N51"/>
    <mergeCell ref="B52:N52"/>
    <mergeCell ref="B54:N54"/>
    <mergeCell ref="B55:N55"/>
    <mergeCell ref="C64:N64"/>
    <mergeCell ref="B39:N39"/>
    <mergeCell ref="C6:G6"/>
    <mergeCell ref="AD6:AI6"/>
    <mergeCell ref="C7:G7"/>
    <mergeCell ref="B21:M21"/>
    <mergeCell ref="U22:AA22"/>
    <mergeCell ref="B25:M25"/>
    <mergeCell ref="AC25:AI25"/>
    <mergeCell ref="U29:AA29"/>
    <mergeCell ref="B32:M32"/>
    <mergeCell ref="AC32:AI32"/>
    <mergeCell ref="B37:N37"/>
    <mergeCell ref="B38:N38"/>
    <mergeCell ref="B5:G5"/>
    <mergeCell ref="U5:AA5"/>
    <mergeCell ref="AC5:AI5"/>
    <mergeCell ref="C3:N3"/>
    <mergeCell ref="V3:AA3"/>
    <mergeCell ref="AD3:AI3"/>
    <mergeCell ref="H4:I4"/>
    <mergeCell ref="J4:K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ToModel_2025</vt:lpstr>
      <vt:lpstr>ToModel</vt:lpstr>
      <vt:lpstr>DEA_Onshore turbines</vt:lpstr>
      <vt:lpstr>DEA_Far shore Wind DC Fixed</vt:lpstr>
      <vt:lpstr>DEA_HP_seawater</vt:lpstr>
      <vt:lpstr>Sources</vt:lpstr>
      <vt:lpstr>PyPSA</vt:lpstr>
      <vt:lpstr>DEA_conversion</vt:lpstr>
      <vt:lpstr>DEA_PV_utility</vt:lpstr>
      <vt:lpstr>DEA_REFuels</vt:lpstr>
      <vt:lpstr>DEA_Battery</vt:lpstr>
      <vt:lpstr>DEA_pumpedHydro</vt:lpstr>
      <vt:lpstr>DEA_HP_airsource</vt:lpstr>
      <vt:lpstr>DEA_DAC_SS</vt:lpstr>
      <vt:lpstr>DEA_storage_offshore</vt:lpstr>
      <vt:lpstr>DEA_H2 Storage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Wiegner  Jan</cp:lastModifiedBy>
  <dcterms:created xsi:type="dcterms:W3CDTF">2023-05-15T12:02:46Z</dcterms:created>
  <dcterms:modified xsi:type="dcterms:W3CDTF">2026-10-23T15:55:06Z</dcterms:modified>
</cp:coreProperties>
</file>